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im\Documents\GitHub\EXPOsan\exposan\biogenic_refinery_context\"/>
    </mc:Choice>
  </mc:AlternateContent>
  <xr:revisionPtr revIDLastSave="0" documentId="13_ncr:1_{D8317708-E561-4D3F-A187-D58D36B6C887}" xr6:coauthVersionLast="47" xr6:coauthVersionMax="47" xr10:uidLastSave="{00000000-0000-0000-0000-000000000000}"/>
  <bookViews>
    <workbookView xWindow="-24120" yWindow="7845" windowWidth="24240" windowHeight="13020" xr2:uid="{EA89FDCA-7B40-47C2-A90D-E4DE1DFF1C5C}"/>
  </bookViews>
  <sheets>
    <sheet name="Sheet1 (2)" sheetId="4" r:id="rId1"/>
    <sheet name="Combined Sheet (Major-Only)" sheetId="3" r:id="rId2"/>
  </sheets>
  <definedNames>
    <definedName name="ExternalData_1" localSheetId="1" hidden="1">'Combined Sheet (Major-Only)'!$A$1:$AF$2666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9" i="4" l="1"/>
  <c r="AX29" i="4"/>
  <c r="AY29" i="4"/>
  <c r="AZ29" i="4"/>
  <c r="BA29" i="4"/>
  <c r="BB29" i="4"/>
  <c r="BC29" i="4"/>
  <c r="BH596" i="4"/>
  <c r="BH1890" i="4"/>
  <c r="BH2168" i="4"/>
  <c r="BH2295" i="4"/>
  <c r="BH1738" i="4"/>
  <c r="BH1754" i="4"/>
  <c r="BH2246" i="4"/>
  <c r="BH427" i="4"/>
  <c r="BH1977" i="4"/>
  <c r="BH2192" i="4"/>
  <c r="BH1703" i="4"/>
  <c r="BH118" i="4"/>
  <c r="BH336" i="4"/>
  <c r="BH353" i="4"/>
  <c r="BH335" i="4"/>
  <c r="BH2148" i="4"/>
  <c r="BH2200" i="4"/>
  <c r="BH332" i="4"/>
  <c r="BH406" i="4"/>
  <c r="BH1714" i="4"/>
  <c r="BH1408" i="4"/>
  <c r="BH2220" i="4"/>
  <c r="BH1924" i="4"/>
  <c r="BH1439" i="4"/>
  <c r="BH646" i="4"/>
  <c r="BH2326" i="4"/>
  <c r="BH51" i="4"/>
  <c r="BH1938" i="4"/>
  <c r="BH265" i="4"/>
  <c r="BH1346" i="4"/>
  <c r="BH1385" i="4"/>
  <c r="BH328" i="4"/>
  <c r="BH1198" i="4"/>
  <c r="BH1893" i="4"/>
  <c r="BH1668" i="4"/>
  <c r="BH18" i="4"/>
  <c r="BH391" i="4"/>
  <c r="BH121" i="4"/>
  <c r="BH2352" i="4"/>
  <c r="BH2440" i="4"/>
  <c r="BH52" i="4"/>
  <c r="BH595" i="4"/>
  <c r="BH252" i="4"/>
  <c r="BH520" i="4"/>
  <c r="BH573" i="4"/>
  <c r="BH871" i="4"/>
  <c r="BH2309" i="4"/>
  <c r="BH1427" i="4"/>
  <c r="BH80" i="4"/>
  <c r="BH212" i="4"/>
  <c r="BH266" i="4"/>
  <c r="BH1061" i="4"/>
  <c r="BH128" i="4"/>
  <c r="BH2592" i="4"/>
  <c r="BH333" i="4"/>
  <c r="BH558" i="4"/>
  <c r="BH953" i="4"/>
  <c r="BH463" i="4"/>
  <c r="BH640" i="4"/>
  <c r="BH397" i="4"/>
  <c r="BH124" i="4"/>
  <c r="BH1293" i="4"/>
  <c r="BH989" i="4"/>
  <c r="BH1501" i="4"/>
  <c r="BH511" i="4"/>
  <c r="BH2254" i="4"/>
  <c r="BH63" i="4"/>
  <c r="BH28" i="4"/>
  <c r="BH947" i="4"/>
  <c r="BH137" i="4"/>
  <c r="BH615" i="4"/>
  <c r="BH27" i="4"/>
  <c r="BH1765" i="4"/>
  <c r="BH143" i="4"/>
  <c r="BH1569" i="4"/>
  <c r="BH262" i="4"/>
  <c r="BH68" i="4"/>
  <c r="BH211" i="4"/>
  <c r="BH263" i="4"/>
  <c r="BH1256" i="4"/>
  <c r="BH2577" i="4"/>
  <c r="BH1003" i="4"/>
  <c r="BH2429" i="4"/>
  <c r="BH105" i="4"/>
  <c r="BH906" i="4"/>
  <c r="BH2290" i="4"/>
  <c r="BH2010" i="4"/>
  <c r="BH1735" i="4"/>
  <c r="BH1139" i="4"/>
  <c r="BH1157" i="4"/>
  <c r="BH1118" i="4"/>
  <c r="BH2422" i="4"/>
  <c r="BH988" i="4"/>
  <c r="BH2378" i="4"/>
  <c r="BH2146" i="4"/>
  <c r="BH2605" i="4"/>
  <c r="BH973" i="4"/>
  <c r="BH2257" i="4"/>
  <c r="BH2503" i="4"/>
  <c r="BH1909" i="4"/>
  <c r="BH408" i="4"/>
  <c r="BH1491" i="4"/>
  <c r="BH2586" i="4"/>
  <c r="BH1723" i="4"/>
  <c r="BH2014" i="4"/>
  <c r="BH2368" i="4"/>
  <c r="BH2599" i="4"/>
  <c r="BH1389" i="4"/>
  <c r="BH910" i="4"/>
  <c r="BH2518" i="4"/>
  <c r="BH880" i="4"/>
  <c r="BH1611" i="4"/>
  <c r="BH2243" i="4"/>
  <c r="BH2412" i="4"/>
  <c r="BH374" i="4"/>
  <c r="BH689" i="4"/>
  <c r="BH1375" i="4"/>
  <c r="BH250" i="4"/>
  <c r="BH1776" i="4"/>
  <c r="BH1353" i="4"/>
  <c r="BH2542" i="4"/>
  <c r="BH1650" i="4"/>
  <c r="BH1425" i="4"/>
  <c r="BH1811" i="4"/>
  <c r="BH2183" i="4"/>
  <c r="BH1069" i="4"/>
  <c r="BH2618" i="4"/>
  <c r="BH2193" i="4"/>
  <c r="BH1914" i="4"/>
  <c r="BH1945" i="4"/>
  <c r="BH1431" i="4"/>
  <c r="BH806" i="4"/>
  <c r="BH2365" i="4"/>
  <c r="BH1927" i="4"/>
  <c r="BH2533" i="4"/>
  <c r="BH2453" i="4"/>
  <c r="BH965" i="4"/>
  <c r="BH2604" i="4"/>
  <c r="BH2621" i="4"/>
  <c r="BH1412" i="4"/>
  <c r="BH2214" i="4"/>
  <c r="BH2015" i="4"/>
  <c r="BH1925" i="4"/>
  <c r="BH2616" i="4"/>
  <c r="BH525" i="4"/>
  <c r="BH1921" i="4"/>
  <c r="BH2573" i="4"/>
  <c r="BH2491" i="4"/>
  <c r="BH2512" i="4"/>
  <c r="BH1833" i="4"/>
  <c r="BH190" i="4"/>
  <c r="BH1854" i="4"/>
  <c r="BH1844" i="4"/>
  <c r="BH2451" i="4"/>
  <c r="BH2589" i="4"/>
  <c r="BH948" i="4"/>
  <c r="BH876" i="4"/>
  <c r="BH2600" i="4"/>
  <c r="BH927" i="4"/>
  <c r="BH1680" i="4"/>
  <c r="BH565" i="4"/>
  <c r="BH201" i="4"/>
  <c r="BH922" i="4"/>
  <c r="BH2163" i="4"/>
  <c r="BH106" i="4"/>
  <c r="BH1664" i="4"/>
  <c r="BH2388" i="4"/>
  <c r="BH386" i="4"/>
  <c r="BH1023" i="4"/>
  <c r="BH857" i="4"/>
  <c r="BH2171" i="4"/>
  <c r="BH370" i="4"/>
  <c r="BH267" i="4"/>
  <c r="BH807" i="4"/>
  <c r="BH237" i="4"/>
  <c r="BH2466" i="4"/>
  <c r="BH2428" i="4"/>
  <c r="BH339" i="4"/>
  <c r="BH1319" i="4"/>
  <c r="BH1551" i="4"/>
  <c r="BH2045" i="4"/>
  <c r="BH2085" i="4"/>
  <c r="BH2128" i="4"/>
  <c r="BH2499" i="4"/>
  <c r="BH331" i="4"/>
  <c r="BH2568" i="4"/>
  <c r="BH1158" i="4"/>
  <c r="BH2387" i="4"/>
  <c r="BH2580" i="4"/>
  <c r="BH2546" i="4"/>
  <c r="BH2364" i="4"/>
  <c r="BH1219" i="4"/>
  <c r="BH351" i="4"/>
  <c r="BH838" i="4"/>
  <c r="BH933" i="4"/>
  <c r="BH1562" i="4"/>
  <c r="BH2363" i="4"/>
  <c r="BH2411" i="4"/>
  <c r="BH2150" i="4"/>
  <c r="BH672" i="4"/>
  <c r="BH2180" i="4"/>
  <c r="BH1350" i="4"/>
  <c r="BH2559" i="4"/>
  <c r="BH1934" i="4"/>
  <c r="BH223" i="4"/>
  <c r="BH2607" i="4"/>
  <c r="BH450" i="4"/>
  <c r="BH750" i="4"/>
  <c r="BH2423" i="4"/>
  <c r="BH1455" i="4"/>
  <c r="BH802" i="4"/>
  <c r="BH1963" i="4"/>
  <c r="BH1619" i="4"/>
  <c r="BH668" i="4"/>
  <c r="BH1684" i="4"/>
  <c r="BH1291" i="4"/>
  <c r="BH1629" i="4"/>
  <c r="BH2505" i="4"/>
  <c r="BH2532" i="4"/>
  <c r="BH1699" i="4"/>
  <c r="BH2472" i="4"/>
  <c r="BH160" i="4"/>
  <c r="BH888" i="4"/>
  <c r="BH1381" i="4"/>
  <c r="BH1154" i="4"/>
  <c r="BH1443" i="4"/>
  <c r="BH959" i="4"/>
  <c r="BH1766" i="4"/>
  <c r="BH1043" i="4"/>
  <c r="BH1045" i="4"/>
  <c r="BH2138" i="4"/>
  <c r="BH731" i="4"/>
  <c r="BH2439" i="4"/>
  <c r="BH1306" i="4"/>
  <c r="BH2041" i="4"/>
  <c r="BH2407" i="4"/>
  <c r="BH911" i="4"/>
  <c r="BH2350" i="4"/>
  <c r="BH2265" i="4"/>
  <c r="BH1407" i="4"/>
  <c r="BH1066" i="4"/>
  <c r="BH2563" i="4"/>
  <c r="BH1009" i="4"/>
  <c r="BH2092" i="4"/>
  <c r="BH1685" i="4"/>
  <c r="BH1450" i="4"/>
  <c r="BH389" i="4"/>
  <c r="BH232" i="4"/>
  <c r="BH2534" i="4"/>
  <c r="BH273" i="4"/>
  <c r="BH1779" i="4"/>
  <c r="BH1825" i="4"/>
  <c r="BH90" i="4"/>
  <c r="BH935" i="4"/>
  <c r="BH220" i="4"/>
  <c r="BH2485" i="4"/>
  <c r="BH1500" i="4"/>
  <c r="BH2027" i="4"/>
  <c r="BH2601" i="4"/>
  <c r="BH524" i="4"/>
  <c r="BH2619" i="4"/>
  <c r="BH2181" i="4"/>
  <c r="BH2052" i="4"/>
  <c r="BH204" i="4"/>
  <c r="BH1297" i="4"/>
  <c r="BH1556" i="4"/>
  <c r="BH2134" i="4"/>
  <c r="BH1929" i="4"/>
  <c r="BH2300" i="4"/>
  <c r="BH1207" i="4"/>
  <c r="BH1910" i="4"/>
  <c r="BH1946" i="4"/>
  <c r="BH373" i="4"/>
  <c r="BH2554" i="4"/>
  <c r="BH2025" i="4"/>
  <c r="BH1392" i="4"/>
  <c r="BH1077" i="4"/>
  <c r="BH298" i="4"/>
  <c r="BH1131" i="4"/>
  <c r="BH6" i="4"/>
  <c r="BH1004" i="4"/>
  <c r="BH1341" i="4"/>
  <c r="BH1240" i="4"/>
  <c r="BH1605" i="4"/>
  <c r="BH2271" i="4"/>
  <c r="BH2111" i="4"/>
  <c r="BH1469" i="4"/>
  <c r="BH2560" i="4"/>
  <c r="BH2562" i="4"/>
  <c r="BH1536" i="4"/>
  <c r="BH272" i="4"/>
  <c r="BH1273" i="4"/>
  <c r="BH1005" i="4"/>
  <c r="BH753" i="4"/>
  <c r="BH173" i="4"/>
  <c r="BH815" i="4"/>
  <c r="BH666" i="4"/>
  <c r="BH1179" i="4"/>
  <c r="BH126" i="4"/>
  <c r="BH745" i="4"/>
  <c r="BH2331" i="4"/>
  <c r="BH171" i="4"/>
  <c r="BH487" i="4"/>
  <c r="BH2615" i="4"/>
  <c r="BH1746" i="4"/>
  <c r="BH1633" i="4"/>
  <c r="BH135" i="4"/>
  <c r="BH2376" i="4"/>
  <c r="BH665" i="4"/>
  <c r="BH419" i="4"/>
  <c r="BH1263" i="4"/>
  <c r="BH1495" i="4"/>
  <c r="BH1411" i="4"/>
  <c r="BH1011" i="4"/>
  <c r="BH675" i="4"/>
  <c r="BH1939" i="4"/>
  <c r="BH319" i="4"/>
  <c r="BH168" i="4"/>
  <c r="BH215" i="4"/>
  <c r="BH1473" i="4"/>
  <c r="BH809" i="4"/>
  <c r="BH2508" i="4"/>
  <c r="BH835" i="4"/>
  <c r="BH587" i="4"/>
  <c r="BH1096" i="4"/>
  <c r="BH1280" i="4"/>
  <c r="BH2334" i="4"/>
  <c r="BH2434" i="4"/>
  <c r="BH205" i="4"/>
  <c r="BH174" i="4"/>
  <c r="BH253" i="4"/>
  <c r="BH1769" i="4"/>
  <c r="BH249" i="4"/>
  <c r="BH967" i="4"/>
  <c r="BH2216" i="4"/>
  <c r="BH1318" i="4"/>
  <c r="BH1621" i="4"/>
  <c r="BH951" i="4"/>
  <c r="BH1438" i="4"/>
  <c r="BH930" i="4"/>
  <c r="BH2294" i="4"/>
  <c r="BH854" i="4"/>
  <c r="BH1814" i="4"/>
  <c r="BH1479" i="4"/>
  <c r="BH131" i="4"/>
  <c r="BH1582" i="4"/>
  <c r="BH1109" i="4"/>
  <c r="BH1895" i="4"/>
  <c r="BH2433" i="4"/>
  <c r="BH943" i="4"/>
  <c r="BH1104" i="4"/>
  <c r="BH2565" i="4"/>
  <c r="BH1287" i="4"/>
  <c r="BH2320" i="4"/>
  <c r="BH2123" i="4"/>
  <c r="BH603" i="4"/>
  <c r="BH2367" i="4"/>
  <c r="BH2370" i="4"/>
  <c r="BH1868" i="4"/>
  <c r="BH2333" i="4"/>
  <c r="BH2579" i="4"/>
  <c r="BH2090" i="4"/>
  <c r="BH1317" i="4"/>
  <c r="BH1675" i="4"/>
  <c r="BH2540" i="4"/>
  <c r="BH1882" i="4"/>
  <c r="BH980" i="4"/>
  <c r="BH141" i="4"/>
  <c r="BH2196" i="4"/>
  <c r="BH394" i="4"/>
  <c r="BH593" i="4"/>
  <c r="BH2426" i="4"/>
  <c r="BH1866" i="4"/>
  <c r="BH647" i="4"/>
  <c r="BH2034" i="4"/>
  <c r="BH850" i="4"/>
  <c r="BH2230" i="4"/>
  <c r="BH2447" i="4"/>
  <c r="BH677" i="4"/>
  <c r="BH1078" i="4"/>
  <c r="BH900" i="4"/>
  <c r="BH560" i="4"/>
  <c r="BH2099" i="4"/>
  <c r="BH2089" i="4"/>
  <c r="BH2228" i="4"/>
  <c r="BH692" i="4"/>
  <c r="BH969" i="4"/>
  <c r="BH1653" i="4"/>
  <c r="BH661" i="4"/>
  <c r="BH2000" i="4"/>
  <c r="BH1632" i="4"/>
  <c r="BH1270" i="4"/>
  <c r="BH1311" i="4"/>
  <c r="BH1226" i="4"/>
  <c r="BH2510" i="4"/>
  <c r="BH1149" i="4"/>
  <c r="BH1299" i="4"/>
  <c r="BH2285" i="4"/>
  <c r="BH987" i="4"/>
  <c r="BH2182" i="4"/>
  <c r="BH2023" i="4"/>
  <c r="BH1865" i="4"/>
  <c r="BH1841" i="4"/>
  <c r="BH181" i="4"/>
  <c r="BH2399" i="4"/>
  <c r="BH1483" i="4"/>
  <c r="BH842" i="4"/>
  <c r="BH103" i="4"/>
  <c r="BH1074" i="4"/>
  <c r="BH354" i="4"/>
  <c r="BH323" i="4"/>
  <c r="BH1602" i="4"/>
  <c r="BH820" i="4"/>
  <c r="BH584" i="4"/>
  <c r="BH2575" i="4"/>
  <c r="BH729" i="4"/>
  <c r="BH1188" i="4"/>
  <c r="BH1529" i="4"/>
  <c r="BH161" i="4"/>
  <c r="BH1834" i="4"/>
  <c r="BH283" i="4"/>
  <c r="BH1558" i="4"/>
  <c r="BH2174" i="4"/>
  <c r="BH644" i="4"/>
  <c r="BH699" i="4"/>
  <c r="BH1460" i="4"/>
  <c r="BH242" i="4"/>
  <c r="BH101" i="4"/>
  <c r="BH2444" i="4"/>
  <c r="BH178" i="4"/>
  <c r="BH1085" i="4"/>
  <c r="BH860" i="4"/>
  <c r="BH1477" i="4"/>
  <c r="BH1277" i="4"/>
  <c r="BH2398" i="4"/>
  <c r="BH492" i="4"/>
  <c r="BH707" i="4"/>
  <c r="BH867" i="4"/>
  <c r="BH1029" i="4"/>
  <c r="BH752" i="4"/>
  <c r="BH1969" i="4"/>
  <c r="BH1259" i="4"/>
  <c r="BH1457" i="4"/>
  <c r="BH2392" i="4"/>
  <c r="BH535" i="4"/>
  <c r="BH2526" i="4"/>
  <c r="BH2584" i="4"/>
  <c r="BH2358" i="4"/>
  <c r="BH2413" i="4"/>
  <c r="BH1083" i="4"/>
  <c r="BH2073" i="4"/>
  <c r="BH2547" i="4"/>
  <c r="BH1572" i="4"/>
  <c r="BH2292" i="4"/>
  <c r="BH1559" i="4"/>
  <c r="BH1135" i="4"/>
  <c r="BH1079" i="4"/>
  <c r="BH497" i="4"/>
  <c r="BH680" i="4"/>
  <c r="BH1316" i="4"/>
  <c r="BH254" i="4"/>
  <c r="BH2061" i="4"/>
  <c r="BH530" i="4"/>
  <c r="BH1519" i="4"/>
  <c r="BH1631" i="4"/>
  <c r="BH426" i="4"/>
  <c r="BH744" i="4"/>
  <c r="BH1896" i="4"/>
  <c r="BH1357" i="4"/>
  <c r="BH2060" i="4"/>
  <c r="BH316" i="4"/>
  <c r="BH1285" i="4"/>
  <c r="BH786" i="4"/>
  <c r="BH2308" i="4"/>
  <c r="BH1749" i="4"/>
  <c r="BH978" i="4"/>
  <c r="BH920" i="4"/>
  <c r="BH1915" i="4"/>
  <c r="BH571" i="4"/>
  <c r="BH1365" i="4"/>
  <c r="BH1088" i="4"/>
  <c r="BH1724" i="4"/>
  <c r="BH803" i="4"/>
  <c r="BH2186" i="4"/>
  <c r="BH44" i="4"/>
  <c r="BH384" i="4"/>
  <c r="BH1458" i="4"/>
  <c r="BH2390" i="4"/>
  <c r="BH1488" i="4"/>
  <c r="BH1448" i="4"/>
  <c r="BH1845" i="4"/>
  <c r="BH2071" i="4"/>
  <c r="BH2328" i="4"/>
  <c r="BH2093" i="4"/>
  <c r="BH1348" i="4"/>
  <c r="BH1667" i="4"/>
  <c r="BH218" i="4"/>
  <c r="BH1613" i="4"/>
  <c r="BH1058" i="4"/>
  <c r="BH567" i="4"/>
  <c r="BH2341" i="4"/>
  <c r="BH1920" i="4"/>
  <c r="BH1645" i="4"/>
  <c r="BH2083" i="4"/>
  <c r="BH1655" i="4"/>
  <c r="BH1705" i="4"/>
  <c r="BH1597" i="4"/>
  <c r="BH2552" i="4"/>
  <c r="BH1661" i="4"/>
  <c r="BH2570" i="4"/>
  <c r="BH2154" i="4"/>
  <c r="BH1249" i="4"/>
  <c r="BH676" i="4"/>
  <c r="BH130" i="4"/>
  <c r="BH1251" i="4"/>
  <c r="BH1470" i="4"/>
  <c r="BH2175" i="4"/>
  <c r="BH1528" i="4"/>
  <c r="BH1733" i="4"/>
  <c r="BH238" i="4"/>
  <c r="BH2323" i="4"/>
  <c r="BH2572" i="4"/>
  <c r="BH688" i="4"/>
  <c r="BH65" i="4"/>
  <c r="BH341" i="4"/>
  <c r="BH86" i="4"/>
  <c r="BH2410" i="4"/>
  <c r="BH1830" i="4"/>
  <c r="BH1212" i="4"/>
  <c r="BH557" i="4"/>
  <c r="BH209" i="4"/>
  <c r="BH1382" i="4"/>
  <c r="BH1396" i="4"/>
  <c r="BH1390" i="4"/>
  <c r="BH1113" i="4"/>
  <c r="BH627" i="4"/>
  <c r="BH1760" i="4"/>
  <c r="BH2384" i="4"/>
  <c r="BH881" i="4"/>
  <c r="BH904" i="4"/>
  <c r="BH481" i="4"/>
  <c r="BH409" i="4"/>
  <c r="BH761" i="4"/>
  <c r="BH2212" i="4"/>
  <c r="BH1322" i="4"/>
  <c r="BH1191" i="4"/>
  <c r="BH1967" i="4"/>
  <c r="BH258" i="4"/>
  <c r="BH2564" i="4"/>
  <c r="BH1883" i="4"/>
  <c r="BH1035" i="4"/>
  <c r="BH110" i="4"/>
  <c r="BH167" i="4"/>
  <c r="BH1441" i="4"/>
  <c r="BH1352" i="4"/>
  <c r="BH257" i="4"/>
  <c r="BH93" i="4"/>
  <c r="BH2176" i="4"/>
  <c r="BH19" i="4"/>
  <c r="BH985" i="4"/>
  <c r="BH780" i="4"/>
  <c r="BH602" i="4"/>
  <c r="BH1218" i="4"/>
  <c r="BH1002" i="4"/>
  <c r="BH1247" i="4"/>
  <c r="BH690" i="4"/>
  <c r="BH1877" i="4"/>
  <c r="BH1810" i="4"/>
  <c r="BH94" i="4"/>
  <c r="BH643" i="4"/>
  <c r="BH1214" i="4"/>
  <c r="BH430" i="4"/>
  <c r="BH1466" i="4"/>
  <c r="BH929" i="4"/>
  <c r="BH1024" i="4"/>
  <c r="BH1337" i="4"/>
  <c r="BH2263" i="4"/>
  <c r="BH762" i="4"/>
  <c r="BH182" i="4"/>
  <c r="BH1617" i="4"/>
  <c r="BH671" i="4"/>
  <c r="BH2249" i="4"/>
  <c r="BH271" i="4"/>
  <c r="BH155" i="4"/>
  <c r="BH586" i="4"/>
  <c r="BH2594" i="4"/>
  <c r="BH54" i="4"/>
  <c r="BH1976" i="4"/>
  <c r="BH956" i="4"/>
  <c r="BH279" i="4"/>
  <c r="BH2557" i="4"/>
  <c r="BH1471" i="4"/>
  <c r="BH259" i="4"/>
  <c r="BH1683" i="4"/>
  <c r="BH140" i="4"/>
  <c r="BH1651" i="4"/>
  <c r="BH1953" i="4"/>
  <c r="BH1415" i="4"/>
  <c r="BH162" i="4"/>
  <c r="BH1328" i="4"/>
  <c r="BH1706" i="4"/>
  <c r="BH2113" i="4"/>
  <c r="BH496" i="4"/>
  <c r="BH1228" i="4"/>
  <c r="BH2266" i="4"/>
  <c r="BH1370" i="4"/>
  <c r="BH2465" i="4"/>
  <c r="BH1950" i="4"/>
  <c r="BH113" i="4"/>
  <c r="BH1144" i="4"/>
  <c r="BH210" i="4"/>
  <c r="BH2336" i="4"/>
  <c r="BH1579" i="4"/>
  <c r="BH663" i="4"/>
  <c r="BH1933" i="4"/>
  <c r="BH1799" i="4"/>
  <c r="BH2545" i="4"/>
  <c r="BH392" i="4"/>
  <c r="BH199" i="4"/>
  <c r="BH188" i="4"/>
  <c r="BH2050" i="4"/>
  <c r="BH260" i="4"/>
  <c r="BH1413" i="4"/>
  <c r="BH2408" i="4"/>
  <c r="BH563" i="4"/>
  <c r="BH541" i="4"/>
  <c r="BH2115" i="4"/>
  <c r="BH779" i="4"/>
  <c r="BH1193" i="4"/>
  <c r="BH2135" i="4"/>
  <c r="BH1917" i="4"/>
  <c r="BH1497" i="4"/>
  <c r="BH1130" i="4"/>
  <c r="BH2190" i="4"/>
  <c r="BH1913" i="4"/>
  <c r="BH1719" i="4"/>
  <c r="BH297" i="4"/>
  <c r="BH1525" i="4"/>
  <c r="BH1304" i="4"/>
  <c r="BH422" i="4"/>
  <c r="BH293" i="4"/>
  <c r="BH466" i="4"/>
  <c r="BH599" i="4"/>
  <c r="BH2504" i="4"/>
  <c r="BH475" i="4"/>
  <c r="BH327" i="4"/>
  <c r="BH1241" i="4"/>
  <c r="BH2477" i="4"/>
  <c r="BH1386" i="4"/>
  <c r="BH2303" i="4"/>
  <c r="BH2511" i="4"/>
  <c r="BH879" i="4"/>
  <c r="BH9" i="4"/>
  <c r="BH89" i="4"/>
  <c r="BH2251" i="4"/>
  <c r="BH1344" i="4"/>
  <c r="BH531" i="4"/>
  <c r="BH1587" i="4"/>
  <c r="BH574" i="4"/>
  <c r="BH966" i="4"/>
  <c r="BH129" i="4"/>
  <c r="BH2489" i="4"/>
  <c r="BH41" i="4"/>
  <c r="BH1588" i="4"/>
  <c r="BH360" i="4"/>
  <c r="BH1284" i="4"/>
  <c r="BH198" i="4"/>
  <c r="BH2047" i="4"/>
  <c r="BH1816" i="4"/>
  <c r="BH1084" i="4"/>
  <c r="BH436" i="4"/>
  <c r="BH701" i="4"/>
  <c r="BH412" i="4"/>
  <c r="BH359" i="4"/>
  <c r="BH552" i="4"/>
  <c r="BH460" i="4"/>
  <c r="BH468" i="4"/>
  <c r="BH410" i="4"/>
  <c r="BH2203" i="4"/>
  <c r="BH1835" i="4"/>
  <c r="BH490" i="4"/>
  <c r="BH570" i="4"/>
  <c r="BH940" i="4"/>
  <c r="BH1900" i="4"/>
  <c r="BH1996" i="4"/>
  <c r="BH2519" i="4"/>
  <c r="BH2319" i="4"/>
  <c r="BH2149" i="4"/>
  <c r="BH1181" i="4"/>
  <c r="BH443" i="4"/>
  <c r="BH2548" i="4"/>
  <c r="BH2538" i="4"/>
  <c r="BH1485" i="4"/>
  <c r="BH2517" i="4"/>
  <c r="BH312" i="4"/>
  <c r="BH1108" i="4"/>
  <c r="BH2421" i="4"/>
  <c r="BH1944" i="4"/>
  <c r="BH1402" i="4"/>
  <c r="BH2561" i="4"/>
  <c r="BH1571" i="4"/>
  <c r="BH402" i="4"/>
  <c r="BH2114" i="4"/>
  <c r="BH536" i="4"/>
  <c r="BH1288" i="4"/>
  <c r="BH2022" i="4"/>
  <c r="BH226" i="4"/>
  <c r="BH572" i="4"/>
  <c r="BH2524" i="4"/>
  <c r="BH1736" i="4"/>
  <c r="BH1209" i="4"/>
  <c r="BH2612" i="4"/>
  <c r="BH925" i="4"/>
  <c r="BH2057" i="4"/>
  <c r="BH776" i="4"/>
  <c r="BH836" i="4"/>
  <c r="BH1340" i="4"/>
  <c r="BH1787" i="4"/>
  <c r="BH2250" i="4"/>
  <c r="BH2443" i="4"/>
  <c r="BH2522" i="4"/>
  <c r="BH1550" i="4"/>
  <c r="BH1778" i="4"/>
  <c r="BH2013" i="4"/>
  <c r="BH2516" i="4"/>
  <c r="BH1543" i="4"/>
  <c r="BH2062" i="4"/>
  <c r="BH2437" i="4"/>
  <c r="BH1487" i="4"/>
  <c r="BH914" i="4"/>
  <c r="BH1420" i="4"/>
  <c r="BH2379" i="4"/>
  <c r="BH415" i="4"/>
  <c r="BH164" i="4"/>
  <c r="BH1531" i="4"/>
  <c r="BH2098" i="4"/>
  <c r="BH1750" i="4"/>
  <c r="BH1266" i="4"/>
  <c r="BH2256" i="4"/>
  <c r="BH2375" i="4"/>
  <c r="BH14" i="4"/>
  <c r="BH2541" i="4"/>
  <c r="BH849" i="4"/>
  <c r="BH757" i="4"/>
  <c r="BH866" i="4"/>
  <c r="BH81" i="4"/>
  <c r="BH1305" i="4"/>
  <c r="BH1530" i="4"/>
  <c r="BH1080" i="4"/>
  <c r="BH1380" i="4"/>
  <c r="BH2610" i="4"/>
  <c r="BH1807" i="4"/>
  <c r="BH2495" i="4"/>
  <c r="BH369" i="4"/>
  <c r="BH72" i="4"/>
  <c r="BH2432" i="4"/>
  <c r="BH2539" i="4"/>
  <c r="BH789" i="4"/>
  <c r="BH1537" i="4"/>
  <c r="BH823" i="4"/>
  <c r="BH746" i="4"/>
  <c r="BH708" i="4"/>
  <c r="BH1185" i="4"/>
  <c r="BH1752" i="4"/>
  <c r="BH2351" i="4"/>
  <c r="BH2578" i="4"/>
  <c r="BH568" i="4"/>
  <c r="BH1795" i="4"/>
  <c r="BH600" i="4"/>
  <c r="BH2441" i="4"/>
  <c r="BH1783" i="4"/>
  <c r="BH1434" i="4"/>
  <c r="BH1717" i="4"/>
  <c r="BH2316" i="4"/>
  <c r="BH2286" i="4"/>
  <c r="BH2177" i="4"/>
  <c r="BH1203" i="4"/>
  <c r="BH2053" i="4"/>
  <c r="BH2417" i="4"/>
  <c r="BH2207" i="4"/>
  <c r="BH1279" i="4"/>
  <c r="BH2343" i="4"/>
  <c r="BH417" i="4"/>
  <c r="BH270" i="4"/>
  <c r="BH1129" i="4"/>
  <c r="BH207" i="4"/>
  <c r="BH790" i="4"/>
  <c r="BH1952" i="4"/>
  <c r="BH1940" i="4"/>
  <c r="BH1763" i="4"/>
  <c r="BH1401" i="4"/>
  <c r="BH1233" i="4"/>
  <c r="BH2456" i="4"/>
  <c r="BH2587" i="4"/>
  <c r="BH120" i="4"/>
  <c r="BH562" i="4"/>
  <c r="BH1654" i="4"/>
  <c r="BH1805" i="4"/>
  <c r="BH642" i="4"/>
  <c r="BH1829" i="4"/>
  <c r="BH1884" i="4"/>
  <c r="BH2486" i="4"/>
  <c r="BH2035" i="4"/>
  <c r="BH368" i="4"/>
  <c r="BH713" i="4"/>
  <c r="BH2159" i="4"/>
  <c r="BH733" i="4"/>
  <c r="BH1902" i="4"/>
  <c r="BH1788" i="4"/>
  <c r="BH123" i="4"/>
  <c r="BH2327" i="4"/>
  <c r="BH2289" i="4"/>
  <c r="BH2152" i="4"/>
  <c r="BH1089" i="4"/>
  <c r="BH1767" i="4"/>
  <c r="BH1758" i="4"/>
  <c r="BH923" i="4"/>
  <c r="BH1125" i="4"/>
  <c r="BH1476" i="4"/>
  <c r="BH2479" i="4"/>
  <c r="BH1564" i="4"/>
  <c r="BH1899" i="4"/>
  <c r="BH1722" i="4"/>
  <c r="BH431" i="4"/>
  <c r="BH483" i="4"/>
  <c r="BH1148" i="4"/>
  <c r="BH1791" i="4"/>
  <c r="BH148" i="4"/>
  <c r="BH1258" i="4"/>
  <c r="BH1907" i="4"/>
  <c r="BH2125" i="4"/>
  <c r="BH734" i="4"/>
  <c r="BH2217" i="4"/>
  <c r="BH1993" i="4"/>
  <c r="BH626" i="4"/>
  <c r="BH1813" i="4"/>
  <c r="BH726" i="4"/>
  <c r="BH145" i="4"/>
  <c r="BH2386" i="4"/>
  <c r="BH741" i="4"/>
  <c r="BH614" i="4"/>
  <c r="BH632" i="4"/>
  <c r="BH1369" i="4"/>
  <c r="BH1187" i="4"/>
  <c r="BH1230" i="4"/>
  <c r="BH1994" i="4"/>
  <c r="BH964" i="4"/>
  <c r="BH1383" i="4"/>
  <c r="BH700" i="4"/>
  <c r="BH924" i="4"/>
  <c r="BH998" i="4"/>
  <c r="BH2484" i="4"/>
  <c r="BH2312" i="4"/>
  <c r="BH583" i="4"/>
  <c r="BH1931" i="4"/>
  <c r="BH2409" i="4"/>
  <c r="BH56" i="4"/>
  <c r="BH760" i="4"/>
  <c r="BH380" i="4"/>
  <c r="BH2401" i="4"/>
  <c r="BH1356" i="4"/>
  <c r="BH839" i="4"/>
  <c r="BH2371" i="4"/>
  <c r="BH2369" i="4"/>
  <c r="BH1122" i="4"/>
  <c r="BH1516" i="4"/>
  <c r="BH1637" i="4"/>
  <c r="BH1206" i="4"/>
  <c r="BH1541" i="4"/>
  <c r="BH621" i="4"/>
  <c r="BH2215" i="4"/>
  <c r="BH2232" i="4"/>
  <c r="BH1686" i="4"/>
  <c r="BH811" i="4"/>
  <c r="BH1693" i="4"/>
  <c r="BH111" i="4"/>
  <c r="BH2169" i="4"/>
  <c r="BH2372" i="4"/>
  <c r="BH696" i="4"/>
  <c r="BH1918" i="4"/>
  <c r="BH2084" i="4"/>
  <c r="BH749" i="4"/>
  <c r="BH1177" i="4"/>
  <c r="BH884" i="4"/>
  <c r="BH664" i="4"/>
  <c r="BH2473" i="4"/>
  <c r="BH968" i="4"/>
  <c r="BH1097" i="4"/>
  <c r="BH292" i="4"/>
  <c r="BH1321" i="4"/>
  <c r="BH1540" i="4"/>
  <c r="BH2005" i="4"/>
  <c r="BH717" i="4"/>
  <c r="BH814" i="4"/>
  <c r="BH1373" i="4"/>
  <c r="BH2353" i="4"/>
  <c r="BH1768" i="4"/>
  <c r="BH1387" i="4"/>
  <c r="BH2132" i="4"/>
  <c r="BH2055" i="4"/>
  <c r="BH142" i="4"/>
  <c r="BH2366" i="4"/>
  <c r="BH1414" i="4"/>
  <c r="BH1462" i="4"/>
  <c r="BH1580" i="4"/>
  <c r="BH1395" i="4"/>
  <c r="BH1235" i="4"/>
  <c r="BH1720" i="4"/>
  <c r="BH2488" i="4"/>
  <c r="BH2527" i="4"/>
  <c r="BH2088" i="4"/>
  <c r="BH928" i="4"/>
  <c r="BH862" i="4"/>
  <c r="BH941" i="4"/>
  <c r="BH1888" i="4"/>
  <c r="BH2324" i="4"/>
  <c r="BH1535" i="4"/>
  <c r="BH844" i="4"/>
  <c r="BH2582" i="4"/>
  <c r="BH1991" i="4"/>
  <c r="BH1367" i="4"/>
  <c r="BH1770" i="4"/>
  <c r="BH506" i="4"/>
  <c r="BH2620" i="4"/>
  <c r="BH1063" i="4"/>
  <c r="BH1347" i="4"/>
  <c r="BH693" i="4"/>
  <c r="BH1269" i="4"/>
  <c r="BH1199" i="4"/>
  <c r="BH1032" i="4"/>
  <c r="BH825" i="4"/>
  <c r="BH248" i="4"/>
  <c r="BH2360" i="4"/>
  <c r="BH1202" i="4"/>
  <c r="BH901" i="4"/>
  <c r="BH994" i="4"/>
  <c r="BH792" i="4"/>
  <c r="BH619" i="4"/>
  <c r="BH221" i="4"/>
  <c r="BH39" i="4"/>
  <c r="BH76" i="4"/>
  <c r="BH890" i="4"/>
  <c r="BH1062" i="4"/>
  <c r="BH1156" i="4"/>
  <c r="BH2033" i="4"/>
  <c r="BH1068" i="4"/>
  <c r="BH1880" i="4"/>
  <c r="BH269" i="4"/>
  <c r="BH1567" i="4"/>
  <c r="BH620" i="4"/>
  <c r="BH2059" i="4"/>
  <c r="BH1757" i="4"/>
  <c r="BH342" i="4"/>
  <c r="BH479" i="4"/>
  <c r="BH1409" i="4"/>
  <c r="BH469" i="4"/>
  <c r="BH2167" i="4"/>
  <c r="BH1255" i="4"/>
  <c r="BH633" i="4"/>
  <c r="BH1585" i="4"/>
  <c r="BH1010" i="4"/>
  <c r="BH1127" i="4"/>
  <c r="BH1678" i="4"/>
  <c r="BH629" i="4"/>
  <c r="BH449" i="4"/>
  <c r="BH2239" i="4"/>
  <c r="BH1055" i="4"/>
  <c r="BH2315" i="4"/>
  <c r="BH532" i="4"/>
  <c r="BH1928" i="4"/>
  <c r="BH1220" i="4"/>
  <c r="BH1759" i="4"/>
  <c r="BH2039" i="4"/>
  <c r="BH187" i="4"/>
  <c r="BH200" i="4"/>
  <c r="BH1150" i="4"/>
  <c r="BH983" i="4"/>
  <c r="BH2277" i="4"/>
  <c r="BH2311" i="4"/>
  <c r="BH59" i="4"/>
  <c r="BH2591" i="4"/>
  <c r="BH1410" i="4"/>
  <c r="BH1213" i="4"/>
  <c r="BH75" i="4"/>
  <c r="BH2427" i="4"/>
  <c r="BH970" i="4"/>
  <c r="BH1143" i="4"/>
  <c r="BH1689" i="4"/>
  <c r="BH727" i="4"/>
  <c r="BH356" i="4"/>
  <c r="BH1707" i="4"/>
  <c r="BH1349" i="4"/>
  <c r="BH285" i="4"/>
  <c r="BH891" i="4"/>
  <c r="BH1660" i="4"/>
  <c r="BH864" i="4"/>
  <c r="BH1672" i="4"/>
  <c r="BH454" i="4"/>
  <c r="BH159" i="4"/>
  <c r="BH401" i="4"/>
  <c r="BH581" i="4"/>
  <c r="BH193" i="4"/>
  <c r="BH125" i="4"/>
  <c r="BH2024" i="4"/>
  <c r="BH946" i="4"/>
  <c r="BH239" i="4"/>
  <c r="BH330" i="4"/>
  <c r="BH1175" i="4"/>
  <c r="BH1072" i="4"/>
  <c r="BH2321" i="4"/>
  <c r="BH1374" i="4"/>
  <c r="BH1044" i="4"/>
  <c r="BH344" i="4"/>
  <c r="BH455" i="4"/>
  <c r="BH1923" i="4"/>
  <c r="BH2339" i="4"/>
  <c r="BH758" i="4"/>
  <c r="BH2046" i="4"/>
  <c r="BH1676" i="4"/>
  <c r="BH1205" i="4"/>
  <c r="BH962" i="4"/>
  <c r="BH537" i="4"/>
  <c r="BH1742" i="4"/>
  <c r="BH2494" i="4"/>
  <c r="BH718" i="4"/>
  <c r="BH1272" i="4"/>
  <c r="BH1818" i="4"/>
  <c r="BH1701" i="4"/>
  <c r="BH1264" i="4"/>
  <c r="BH1718" i="4"/>
  <c r="BH1474" i="4"/>
  <c r="BH1071" i="4"/>
  <c r="BH2165" i="4"/>
  <c r="BH1327" i="4"/>
  <c r="BH418" i="4"/>
  <c r="BH1059" i="4"/>
  <c r="BH2105" i="4"/>
  <c r="BH2139" i="4"/>
  <c r="BH1578" i="4"/>
  <c r="BH1961" i="4"/>
  <c r="BH1623" i="4"/>
  <c r="BH444" i="4"/>
  <c r="BH582" i="4"/>
  <c r="BH2602" i="4"/>
  <c r="BH1243" i="4"/>
  <c r="BH1065" i="4"/>
  <c r="BH1905" i="4"/>
  <c r="BH338" i="4"/>
  <c r="BH304" i="4"/>
  <c r="BH2058" i="4"/>
  <c r="BH280" i="4"/>
  <c r="BH944" i="4"/>
  <c r="BH1013" i="4"/>
  <c r="BH1364" i="4"/>
  <c r="BH1647" i="4"/>
  <c r="BH2531" i="4"/>
  <c r="BH2109" i="4"/>
  <c r="BH1047" i="4"/>
  <c r="BH1643" i="4"/>
  <c r="BH2197" i="4"/>
  <c r="BH1832" i="4"/>
  <c r="BH1092" i="4"/>
  <c r="BH2231" i="4"/>
  <c r="BH1964" i="4"/>
  <c r="BH728" i="4"/>
  <c r="BH1246" i="4"/>
  <c r="BH317" i="4"/>
  <c r="BH196" i="4"/>
  <c r="BH711" i="4"/>
  <c r="BH240" i="4"/>
  <c r="BH1526" i="4"/>
  <c r="BH2574" i="4"/>
  <c r="BH971" i="4"/>
  <c r="BH1817" i="4"/>
  <c r="BH2528" i="4"/>
  <c r="BH307" i="4"/>
  <c r="BH1932" i="4"/>
  <c r="BH2070" i="4"/>
  <c r="BH1563" i="4"/>
  <c r="BH1124" i="4"/>
  <c r="BH1812" i="4"/>
  <c r="BH813" i="4"/>
  <c r="BH282" i="4"/>
  <c r="BH175" i="4"/>
  <c r="BH1926" i="4"/>
  <c r="BH2478" i="4"/>
  <c r="BH2304" i="4"/>
  <c r="BH1744" i="4"/>
  <c r="BH610" i="4"/>
  <c r="BH334" i="4"/>
  <c r="BH1517" i="4"/>
  <c r="BH1015" i="4"/>
  <c r="BH2462" i="4"/>
  <c r="BH1566" i="4"/>
  <c r="BH1468" i="4"/>
  <c r="BH2009" i="4"/>
  <c r="BH1301" i="4"/>
  <c r="BH372" i="4"/>
  <c r="BH2173" i="4"/>
  <c r="BH917" i="4"/>
  <c r="BH1642" i="4"/>
  <c r="BH1609" i="4"/>
  <c r="BH1589" i="4"/>
  <c r="BH1856" i="4"/>
  <c r="BH893" i="4"/>
  <c r="BH438" i="4"/>
  <c r="BH2452" i="4"/>
  <c r="BH519" i="4"/>
  <c r="BH1041" i="4"/>
  <c r="BH2394" i="4"/>
  <c r="BH2509" i="4"/>
  <c r="BH952" i="4"/>
  <c r="BH489" i="4"/>
  <c r="BH1464" i="4"/>
  <c r="BH2258" i="4"/>
  <c r="BH1827" i="4"/>
  <c r="BH2222" i="4"/>
  <c r="BH919" i="4"/>
  <c r="BH1815" i="4"/>
  <c r="BH2291" i="4"/>
  <c r="BH1363" i="4"/>
  <c r="BH1257" i="4"/>
  <c r="BH1824" i="4"/>
  <c r="BH1960" i="4"/>
  <c r="BH1515" i="4"/>
  <c r="BH441" i="4"/>
  <c r="BH2082" i="4"/>
  <c r="BH1656" i="4"/>
  <c r="BH1612" i="4"/>
  <c r="BH1076" i="4"/>
  <c r="BH1640" i="4"/>
  <c r="BH1196" i="4"/>
  <c r="BH2188" i="4"/>
  <c r="BH2521" i="4"/>
  <c r="BH533" i="4"/>
  <c r="BH954" i="4"/>
  <c r="BH673" i="4"/>
  <c r="BH2179" i="4"/>
  <c r="BH2278" i="4"/>
  <c r="BH385" i="4"/>
  <c r="BH1859" i="4"/>
  <c r="BH1698" i="4"/>
  <c r="BH1879" i="4"/>
  <c r="BH1432" i="4"/>
  <c r="BH2297" i="4"/>
  <c r="BH399" i="4"/>
  <c r="BH471" i="4"/>
  <c r="BH1484" i="4"/>
  <c r="BH1869" i="4"/>
  <c r="BH561" i="4"/>
  <c r="BH865" i="4"/>
  <c r="BH2566" i="4"/>
  <c r="BH2136" i="4"/>
  <c r="BH662" i="4"/>
  <c r="BH2313" i="4"/>
  <c r="BH1648" i="4"/>
  <c r="BH1731" i="4"/>
  <c r="BH1520" i="4"/>
  <c r="BH1245" i="4"/>
  <c r="BH206" i="4"/>
  <c r="BH2346" i="4"/>
  <c r="BH376" i="4"/>
  <c r="BH1384" i="4"/>
  <c r="BH349" i="4"/>
  <c r="BH2141" i="4"/>
  <c r="BH2018" i="4"/>
  <c r="BH499" i="4"/>
  <c r="BH1502" i="4"/>
  <c r="BH691" i="4"/>
  <c r="BH1101" i="4"/>
  <c r="BH2264" i="4"/>
  <c r="BH2469" i="4"/>
  <c r="BH853" i="4"/>
  <c r="BH1577" i="4"/>
  <c r="BH2502" i="4"/>
  <c r="BH2184" i="4"/>
  <c r="BH1885" i="4"/>
  <c r="BH2030" i="4"/>
  <c r="BH1164" i="4"/>
  <c r="BH1600" i="4"/>
  <c r="BH1748" i="4"/>
  <c r="BH2155" i="4"/>
  <c r="BH448" i="4"/>
  <c r="BH233" i="4"/>
  <c r="BH2206" i="4"/>
  <c r="BH98" i="4"/>
  <c r="BH827" i="4"/>
  <c r="BH1049" i="4"/>
  <c r="BH851" i="4"/>
  <c r="BH1673" i="4"/>
  <c r="BH299" i="4"/>
  <c r="BH1309" i="4"/>
  <c r="BH42" i="4"/>
  <c r="BH217" i="4"/>
  <c r="BH2079" i="4"/>
  <c r="BH1641" i="4"/>
  <c r="BH2337" i="4"/>
  <c r="BH2480" i="4"/>
  <c r="BH1405" i="4"/>
  <c r="BH2157" i="4"/>
  <c r="BH1725" i="4"/>
  <c r="BH1034" i="4"/>
  <c r="BH1532" i="4"/>
  <c r="BH2194" i="4"/>
  <c r="BH478" i="4"/>
  <c r="BH1336" i="4"/>
  <c r="BH377" i="4"/>
  <c r="BH1682" i="4"/>
  <c r="BH256" i="4"/>
  <c r="BH1082" i="4"/>
  <c r="BH347" i="4"/>
  <c r="BH1292" i="4"/>
  <c r="BH1867" i="4"/>
  <c r="BH21" i="4"/>
  <c r="BH1201" i="4"/>
  <c r="BH2122" i="4"/>
  <c r="BH224" i="4"/>
  <c r="BH314" i="4"/>
  <c r="BH119" i="4"/>
  <c r="BH1091" i="4"/>
  <c r="BH2507" i="4"/>
  <c r="BH2102" i="4"/>
  <c r="BH832" i="4"/>
  <c r="BH1729" i="4"/>
  <c r="BH755" i="4"/>
  <c r="BH1355" i="4"/>
  <c r="BH1692" i="4"/>
  <c r="BH824" i="4"/>
  <c r="BH1388" i="4"/>
  <c r="BH1553" i="4"/>
  <c r="BH1542" i="4"/>
  <c r="BH1694" i="4"/>
  <c r="BH1636" i="4"/>
  <c r="BH2332" i="4"/>
  <c r="BH2345" i="4"/>
  <c r="BH2087" i="4"/>
  <c r="BH1234" i="4"/>
  <c r="BH2402" i="4"/>
  <c r="BH464" i="4"/>
  <c r="BH1547" i="4"/>
  <c r="BH228" i="4"/>
  <c r="BH1780" i="4"/>
  <c r="BH630" i="4"/>
  <c r="BH1875" i="4"/>
  <c r="BH1000" i="4"/>
  <c r="BH2446" i="4"/>
  <c r="BH855" i="4"/>
  <c r="BH202" i="4"/>
  <c r="BH538" i="4"/>
  <c r="BH1671" i="4"/>
  <c r="BH1033" i="4"/>
  <c r="BH1626" i="4"/>
  <c r="BH1115" i="4"/>
  <c r="BH2287" i="4"/>
  <c r="BH1165" i="4"/>
  <c r="BH2086" i="4"/>
  <c r="BH2064" i="4"/>
  <c r="BH395" i="4"/>
  <c r="BH2317" i="4"/>
  <c r="BH2201" i="4"/>
  <c r="BH1283" i="4"/>
  <c r="BH114" i="4"/>
  <c r="BH681" i="4"/>
  <c r="BH1440" i="4"/>
  <c r="BH1275" i="4"/>
  <c r="BH2255" i="4"/>
  <c r="BH2307" i="4"/>
  <c r="BH719" i="4"/>
  <c r="BH1922" i="4"/>
  <c r="BH883" i="4"/>
  <c r="BH1237" i="4"/>
  <c r="BH1482" i="4"/>
  <c r="BH1506" i="4"/>
  <c r="BH2116" i="4"/>
  <c r="BH1172" i="4"/>
  <c r="BH97" i="4"/>
  <c r="BH383" i="4"/>
  <c r="BH2067" i="4"/>
  <c r="BH1979" i="4"/>
  <c r="BH2051" i="4"/>
  <c r="BH1838" i="4"/>
  <c r="BH1498" i="4"/>
  <c r="BH2362" i="4"/>
  <c r="BH1406" i="4"/>
  <c r="BH99" i="4"/>
  <c r="BH1747" i="4"/>
  <c r="BH1050" i="4"/>
  <c r="BH828" i="4"/>
  <c r="BH2389" i="4"/>
  <c r="BH1898" i="4"/>
  <c r="BH302" i="4"/>
  <c r="BH1552" i="4"/>
  <c r="BH2160" i="4"/>
  <c r="BH605" i="4"/>
  <c r="BH13" i="4"/>
  <c r="BH2019" i="4"/>
  <c r="BH362" i="4"/>
  <c r="BH877" i="4"/>
  <c r="BH2227" i="4"/>
  <c r="BH2068" i="4"/>
  <c r="BH346" i="4"/>
  <c r="BH2445" i="4"/>
  <c r="BH882" i="4"/>
  <c r="BH2140" i="4"/>
  <c r="BH1056" i="4"/>
  <c r="BH1625" i="4"/>
  <c r="BH720" i="4"/>
  <c r="BH1518" i="4"/>
  <c r="BH2108" i="4"/>
  <c r="BH1106" i="4"/>
  <c r="BH1325" i="4"/>
  <c r="BH108" i="4"/>
  <c r="BH2262" i="4"/>
  <c r="BH984" i="4"/>
  <c r="BH425" i="4"/>
  <c r="BH1095" i="4"/>
  <c r="BH1358" i="4"/>
  <c r="BH652" i="4"/>
  <c r="BH53" i="4"/>
  <c r="BH1674" i="4"/>
  <c r="BH816" i="4"/>
  <c r="BH1618" i="4"/>
  <c r="BH2044" i="4"/>
  <c r="BH1962" i="4"/>
  <c r="BH1465" i="4"/>
  <c r="BH539" i="4"/>
  <c r="BH2248" i="4"/>
  <c r="BH1194" i="4"/>
  <c r="BH1379" i="4"/>
  <c r="BH494" i="4"/>
  <c r="BH2110" i="4"/>
  <c r="BH2209" i="4"/>
  <c r="BH2275" i="4"/>
  <c r="BH2240" i="4"/>
  <c r="BH2481" i="4"/>
  <c r="BH1710" i="4"/>
  <c r="BH498" i="4"/>
  <c r="BH754" i="4"/>
  <c r="BH976" i="4"/>
  <c r="BH2100" i="4"/>
  <c r="BH1677" i="4"/>
  <c r="BH2221" i="4"/>
  <c r="BH219" i="4"/>
  <c r="BH1339" i="4"/>
  <c r="BH1539" i="4"/>
  <c r="BH841" i="4"/>
  <c r="BH234" i="4"/>
  <c r="BH556" i="4"/>
  <c r="BH817" i="4"/>
  <c r="BH1874" i="4"/>
  <c r="BH523" i="4"/>
  <c r="BH1863" i="4"/>
  <c r="BH1224" i="4"/>
  <c r="BH995" i="4"/>
  <c r="BH1743" i="4"/>
  <c r="BH703" i="4"/>
  <c r="BH1781" i="4"/>
  <c r="BH243" i="4"/>
  <c r="BH470" i="4"/>
  <c r="BH1081" i="4"/>
  <c r="BH2468" i="4"/>
  <c r="BH2268" i="4"/>
  <c r="BH889" i="4"/>
  <c r="BH617" i="4"/>
  <c r="BH2202" i="4"/>
  <c r="BH783" i="4"/>
  <c r="BH650" i="4"/>
  <c r="BH756" i="4"/>
  <c r="BH1947" i="4"/>
  <c r="BH1025" i="4"/>
  <c r="BH778" i="4"/>
  <c r="BH1173" i="4"/>
  <c r="BH423" i="4"/>
  <c r="BH1957" i="4"/>
  <c r="BH1329" i="4"/>
  <c r="BH2361" i="4"/>
  <c r="BH2623" i="4"/>
  <c r="BH1330" i="4"/>
  <c r="BH2081" i="4"/>
  <c r="BH345" i="4"/>
  <c r="BH34" i="4"/>
  <c r="BH1268" i="4"/>
  <c r="BH1262" i="4"/>
  <c r="BH2063" i="4"/>
  <c r="BH1794" i="4"/>
  <c r="BH1889" i="4"/>
  <c r="BH1368" i="4"/>
  <c r="BH1449" i="4"/>
  <c r="BH1775" i="4"/>
  <c r="BH1983" i="4"/>
  <c r="BH147" i="4"/>
  <c r="BH2223" i="4"/>
  <c r="BH1217" i="4"/>
  <c r="BH1843" i="4"/>
  <c r="BH1227" i="4"/>
  <c r="BH1014" i="4"/>
  <c r="BH1359" i="4"/>
  <c r="BH635" i="4"/>
  <c r="BH961" i="4"/>
  <c r="BH1189" i="4"/>
  <c r="BH908" i="4"/>
  <c r="BH2461" i="4"/>
  <c r="BH432" i="4"/>
  <c r="BH1208" i="4"/>
  <c r="BH1504" i="4"/>
  <c r="BH931" i="4"/>
  <c r="BH1554" i="4"/>
  <c r="BH1700" i="4"/>
  <c r="BH1030" i="4"/>
  <c r="BH2435" i="4"/>
  <c r="BH2273" i="4"/>
  <c r="BH612" i="4"/>
  <c r="BH95" i="4"/>
  <c r="BH503" i="4"/>
  <c r="BH1120" i="4"/>
  <c r="BH1012" i="4"/>
  <c r="BH375" i="4"/>
  <c r="BH1681" i="4"/>
  <c r="BH1437" i="4"/>
  <c r="BH2513" i="4"/>
  <c r="BH645" i="4"/>
  <c r="BH546" i="4"/>
  <c r="BH1376" i="4"/>
  <c r="BH1086" i="4"/>
  <c r="BH1715" i="4"/>
  <c r="BH1254" i="4"/>
  <c r="BH800" i="4"/>
  <c r="BH11" i="4"/>
  <c r="BH1670" i="4"/>
  <c r="BH2028" i="4"/>
  <c r="BH1669" i="4"/>
  <c r="BH847" i="4"/>
  <c r="BH1997" i="4"/>
  <c r="BH1638" i="4"/>
  <c r="BH724" i="4"/>
  <c r="BH916" i="4"/>
  <c r="BH1513" i="4"/>
  <c r="BH763" i="4"/>
  <c r="BH1147" i="4"/>
  <c r="BH2199" i="4"/>
  <c r="BH486" i="4"/>
  <c r="BH2078" i="4"/>
  <c r="BH179" i="4"/>
  <c r="BH32" i="4"/>
  <c r="BH588" i="4"/>
  <c r="BH288" i="4"/>
  <c r="BH2118" i="4"/>
  <c r="BH653" i="4"/>
  <c r="BH723" i="4"/>
  <c r="BH590" i="4"/>
  <c r="BH843" i="4"/>
  <c r="BH296" i="4"/>
  <c r="BH1649" i="4"/>
  <c r="BH992" i="4"/>
  <c r="BH1399" i="4"/>
  <c r="BH977" i="4"/>
  <c r="BH2095" i="4"/>
  <c r="BH485" i="4"/>
  <c r="BH45" i="4"/>
  <c r="BH577" i="4"/>
  <c r="BH1360" i="4"/>
  <c r="BH821" i="4"/>
  <c r="BH2161" i="4"/>
  <c r="BH1523" i="4"/>
  <c r="BH1250" i="4"/>
  <c r="BH1968" i="4"/>
  <c r="BH773" i="4"/>
  <c r="BH337" i="4"/>
  <c r="BH909" i="4"/>
  <c r="BH1644" i="4"/>
  <c r="BH1114" i="4"/>
  <c r="BH1966" i="4"/>
  <c r="BH678" i="4"/>
  <c r="BH1762" i="4"/>
  <c r="BH1093" i="4"/>
  <c r="BH1596" i="4"/>
  <c r="BH154" i="4"/>
  <c r="BH1789" i="4"/>
  <c r="BH529" i="4"/>
  <c r="BH2288" i="4"/>
  <c r="BH516" i="4"/>
  <c r="BH352" i="4"/>
  <c r="BH278" i="4"/>
  <c r="BH1145" i="4"/>
  <c r="BH2436" i="4"/>
  <c r="BH348" i="4"/>
  <c r="BH264" i="4"/>
  <c r="BH134" i="4"/>
  <c r="BH2151" i="4"/>
  <c r="BH2107" i="4"/>
  <c r="BH396" i="4"/>
  <c r="BH1984" i="4"/>
  <c r="BH2204" i="4"/>
  <c r="BH428" i="4"/>
  <c r="BH2318" i="4"/>
  <c r="BH433" i="4"/>
  <c r="BH2097" i="4"/>
  <c r="BH2385" i="4"/>
  <c r="BH1990" i="4"/>
  <c r="BH1591" i="4"/>
  <c r="BH2106" i="4"/>
  <c r="BH1403" i="4"/>
  <c r="BH781" i="4"/>
  <c r="BH2101" i="4"/>
  <c r="BH1978" i="4"/>
  <c r="BH358" i="4"/>
  <c r="BH413" i="4"/>
  <c r="BH371" i="4"/>
  <c r="BH2595" i="4"/>
  <c r="BH1499" i="4"/>
  <c r="BH641" i="4"/>
  <c r="BH1732" i="4"/>
  <c r="BH390" i="4"/>
  <c r="BH510" i="4"/>
  <c r="BH1904" i="4"/>
  <c r="BH361" i="4"/>
  <c r="BH682" i="4"/>
  <c r="BH482" i="4"/>
  <c r="BH388" i="4"/>
  <c r="BH631" i="4"/>
  <c r="BH597" i="4"/>
  <c r="BH528" i="4"/>
  <c r="BH1881" i="4"/>
  <c r="BH993" i="4"/>
  <c r="BH2244" i="4"/>
  <c r="BH70" i="4"/>
  <c r="BH2074" i="4"/>
  <c r="BH366" i="4"/>
  <c r="BH291" i="4"/>
  <c r="BH35" i="4"/>
  <c r="BH1740" i="4"/>
  <c r="BH926" i="4"/>
  <c r="BH697" i="4"/>
  <c r="BH875" i="4"/>
  <c r="BH580" i="4"/>
  <c r="BH378" i="4"/>
  <c r="BH1146" i="4"/>
  <c r="BH1514" i="4"/>
  <c r="BH2496" i="4"/>
  <c r="BH225" i="4"/>
  <c r="BH1302" i="4"/>
  <c r="BH3" i="4"/>
  <c r="BH2026" i="4"/>
  <c r="BH92" i="4"/>
  <c r="BH543" i="4"/>
  <c r="BH2112" i="4"/>
  <c r="BH87" i="4"/>
  <c r="BH491" i="4"/>
  <c r="BH963" i="4"/>
  <c r="BH576" i="4"/>
  <c r="BH115" i="4"/>
  <c r="BH1090" i="4"/>
  <c r="BH500" i="4"/>
  <c r="BH739" i="4"/>
  <c r="BH216" i="4"/>
  <c r="BH768" i="4"/>
  <c r="BH796" i="4"/>
  <c r="BH1630" i="4"/>
  <c r="BH1622" i="4"/>
  <c r="BH1192" i="4"/>
  <c r="BH1906" i="4"/>
  <c r="BH1453" i="4"/>
  <c r="BH1756" i="4"/>
  <c r="BH1163" i="4"/>
  <c r="BH300" i="4"/>
  <c r="BH411" i="4"/>
  <c r="BH585" i="4"/>
  <c r="BH1294" i="4"/>
  <c r="BH1151" i="4"/>
  <c r="BH1422" i="4"/>
  <c r="BH150" i="4"/>
  <c r="BH805" i="4"/>
  <c r="BH33" i="4"/>
  <c r="BH2011" i="4"/>
  <c r="BH467" i="4"/>
  <c r="BH2043" i="4"/>
  <c r="BH1314" i="4"/>
  <c r="BH350" i="4"/>
  <c r="BH559" i="4"/>
  <c r="BH769" i="4"/>
  <c r="BH189" i="4"/>
  <c r="BH1075" i="4"/>
  <c r="BH17" i="4"/>
  <c r="BH1901" i="4"/>
  <c r="BH1475" i="4"/>
  <c r="BH1253" i="4"/>
  <c r="BH421" i="4"/>
  <c r="BH1887" i="4"/>
  <c r="BH547" i="4"/>
  <c r="BH1211" i="4"/>
  <c r="BH740" i="4"/>
  <c r="BH439" i="4"/>
  <c r="BH613" i="4"/>
  <c r="BH364" i="4"/>
  <c r="BH1119" i="4"/>
  <c r="BH2482" i="4"/>
  <c r="BH1956" i="4"/>
  <c r="BH310" i="4"/>
  <c r="BH834" i="4"/>
  <c r="BH8" i="4"/>
  <c r="BH100" i="4"/>
  <c r="BH2094" i="4"/>
  <c r="BH2242" i="4"/>
  <c r="BH1860" i="4"/>
  <c r="BH29" i="4"/>
  <c r="BH1446" i="4"/>
  <c r="BH244" i="4"/>
  <c r="BH2017" i="4"/>
  <c r="BH830" i="4"/>
  <c r="BH2170" i="4"/>
  <c r="BH213" i="4"/>
  <c r="BH340" i="4"/>
  <c r="BH990" i="4"/>
  <c r="BH2281" i="4"/>
  <c r="BH420" i="4"/>
  <c r="BH435" i="4"/>
  <c r="BH1174" i="4"/>
  <c r="BH20" i="4"/>
  <c r="BH453" i="4"/>
  <c r="BH355" i="4"/>
  <c r="BH1377" i="4"/>
  <c r="BH2048" i="4"/>
  <c r="BH659" i="4"/>
  <c r="BH2282" i="4"/>
  <c r="BH772" i="4"/>
  <c r="BH1848" i="4"/>
  <c r="BH1522" i="4"/>
  <c r="BH592" i="4"/>
  <c r="BH616" i="4"/>
  <c r="BH601" i="4"/>
  <c r="BH1804" i="4"/>
  <c r="BH660" i="4"/>
  <c r="BH2075" i="4"/>
  <c r="BH1334" i="4"/>
  <c r="BH2211" i="4"/>
  <c r="BH82" i="4"/>
  <c r="BH950" i="4"/>
  <c r="BH208" i="4"/>
  <c r="BH1521" i="4"/>
  <c r="BH381" i="4"/>
  <c r="BH611" i="4"/>
  <c r="BH915" i="4"/>
  <c r="BH26" i="4"/>
  <c r="BH974" i="4"/>
  <c r="BH564" i="4"/>
  <c r="BH618" i="4"/>
  <c r="BH982" i="4"/>
  <c r="BH343" i="4"/>
  <c r="BH1261" i="4"/>
  <c r="BH979" i="4"/>
  <c r="BH765" i="4"/>
  <c r="BH1099" i="4"/>
  <c r="BH1891" i="4"/>
  <c r="BH62" i="4"/>
  <c r="BH156" i="4"/>
  <c r="BH787" i="4"/>
  <c r="BH609" i="4"/>
  <c r="BH507" i="4"/>
  <c r="BH1160" i="4"/>
  <c r="BH625" i="4"/>
  <c r="BH887" i="4"/>
  <c r="BH766" i="4"/>
  <c r="BH1959" i="4"/>
  <c r="BH542" i="4"/>
  <c r="BH1764" i="4"/>
  <c r="BH78" i="4"/>
  <c r="BH2131" i="4"/>
  <c r="BH303" i="4"/>
  <c r="BH1965" i="4"/>
  <c r="BH1837" i="4"/>
  <c r="BH38" i="4"/>
  <c r="BH16" i="4"/>
  <c r="BH451" i="4"/>
  <c r="BH555" i="4"/>
  <c r="BH2298" i="4"/>
  <c r="BH1170" i="4"/>
  <c r="BH2310" i="4"/>
  <c r="BH540" i="4"/>
  <c r="BH197" i="4"/>
  <c r="BH504" i="4"/>
  <c r="BH1423" i="4"/>
  <c r="BH606" i="4"/>
  <c r="BH986" i="4"/>
  <c r="BH437" i="4"/>
  <c r="BH73" i="4"/>
  <c r="BH24" i="4"/>
  <c r="BH1225" i="4"/>
  <c r="BH1603" i="4"/>
  <c r="BH1223" i="4"/>
  <c r="BH522" i="4"/>
  <c r="BH91" i="4"/>
  <c r="BH85" i="4"/>
  <c r="BH2498" i="4"/>
  <c r="BH637" i="4"/>
  <c r="BH275" i="4"/>
  <c r="BH1038" i="4"/>
  <c r="BH1168" i="4"/>
  <c r="BH322" i="4"/>
  <c r="BH1652" i="4"/>
  <c r="BH284" i="4"/>
  <c r="BH566" i="4"/>
  <c r="BH589" i="4"/>
  <c r="BH2016" i="4"/>
  <c r="BH1595" i="4"/>
  <c r="BH1842" i="4"/>
  <c r="BH74" i="4"/>
  <c r="BH1260" i="4"/>
  <c r="BH512" i="4"/>
  <c r="BH440" i="4"/>
  <c r="BH12" i="4"/>
  <c r="BH622" i="4"/>
  <c r="BH424" i="4"/>
  <c r="BH289" i="4"/>
  <c r="BH329" i="4"/>
  <c r="BH774" i="4"/>
  <c r="BH1073" i="4"/>
  <c r="BH136" i="4"/>
  <c r="BH465" i="4"/>
  <c r="BH905" i="4"/>
  <c r="BH365" i="4"/>
  <c r="BH2283" i="4"/>
  <c r="BH387" i="4"/>
  <c r="BH1620" i="4"/>
  <c r="BH1053" i="4"/>
  <c r="BH1107" i="4"/>
  <c r="BH1544" i="4"/>
  <c r="BH166" i="4"/>
  <c r="BH1858" i="4"/>
  <c r="BH446" i="4"/>
  <c r="BH473" i="4"/>
  <c r="BH313" i="4"/>
  <c r="BH230" i="4"/>
  <c r="BH452" i="4"/>
  <c r="BH146" i="4"/>
  <c r="BH2001" i="4"/>
  <c r="BH1992" i="4"/>
  <c r="BH83" i="4"/>
  <c r="BH764" i="4"/>
  <c r="BH2162" i="4"/>
  <c r="BH2233" i="4"/>
  <c r="BH1020" i="4"/>
  <c r="BH442" i="4"/>
  <c r="BH1712" i="4"/>
  <c r="BH1702" i="4"/>
  <c r="BH1481" i="4"/>
  <c r="BH2617" i="4"/>
  <c r="BH2143" i="4"/>
  <c r="BH548" i="4"/>
  <c r="BH1695" i="4"/>
  <c r="BH25" i="4"/>
  <c r="BH955" i="4"/>
  <c r="BH651" i="4"/>
  <c r="BH1568" i="4"/>
  <c r="BH2260" i="4"/>
  <c r="BH246" i="4"/>
  <c r="BH1271" i="4"/>
  <c r="BH1948" i="4"/>
  <c r="BH1971" i="4"/>
  <c r="BH1052" i="4"/>
  <c r="BH2205" i="4"/>
  <c r="BH639" i="4"/>
  <c r="BH636" i="4"/>
  <c r="BH5" i="4"/>
  <c r="BH1784" i="4"/>
  <c r="BH474" i="4"/>
  <c r="BH393" i="4"/>
  <c r="BH1777" i="4"/>
  <c r="BH738" i="4"/>
  <c r="BH782" i="4"/>
  <c r="BH648" i="4"/>
  <c r="BH591" i="4"/>
  <c r="BH153" i="4"/>
  <c r="BH549" i="4"/>
  <c r="BH1486" i="4"/>
  <c r="BH1737" i="4"/>
  <c r="BH15" i="4"/>
  <c r="BH69" i="4"/>
  <c r="BH2236" i="4"/>
  <c r="BH628" i="4"/>
  <c r="BH60" i="4"/>
  <c r="BH544" i="4"/>
  <c r="BH1998" i="4"/>
  <c r="BH367" i="4"/>
  <c r="BH2493" i="4"/>
  <c r="BH23" i="4"/>
  <c r="BH50" i="4"/>
  <c r="BH10" i="4"/>
  <c r="BH122" i="4"/>
  <c r="BH40" i="4"/>
  <c r="BH638" i="4"/>
  <c r="BH416" i="4"/>
  <c r="BH2581" i="4"/>
  <c r="BH1060" i="4"/>
  <c r="BH177" i="4"/>
  <c r="BH554" i="4"/>
  <c r="BH2296" i="4"/>
  <c r="BH1507" i="4"/>
  <c r="BH2614" i="4"/>
  <c r="BH514" i="4"/>
  <c r="BH918" i="4"/>
  <c r="BH913" i="4"/>
  <c r="BH1606" i="4"/>
  <c r="BH1215" i="4"/>
  <c r="BH1300" i="4"/>
  <c r="BH1161" i="4"/>
  <c r="BH1342" i="4"/>
  <c r="BH2247" i="4"/>
  <c r="BH874" i="4"/>
  <c r="BH1419" i="4"/>
  <c r="BH2012" i="4"/>
  <c r="BH2613" i="4"/>
  <c r="BH1704" i="4"/>
  <c r="BH1792" i="4"/>
  <c r="BH186" i="4"/>
  <c r="BH1696" i="4"/>
  <c r="BH670" i="4"/>
  <c r="BH2550" i="4"/>
  <c r="BH1592" i="4"/>
  <c r="BH2144" i="4"/>
  <c r="BH1351" i="4"/>
  <c r="BH2129" i="4"/>
  <c r="BH2544" i="4"/>
  <c r="BH1178" i="4"/>
  <c r="BH732" i="4"/>
  <c r="BH251" i="4"/>
  <c r="BH2555" i="4"/>
  <c r="BH2007" i="4"/>
  <c r="BH2133" i="4"/>
  <c r="BH2077" i="4"/>
  <c r="BH826" i="4"/>
  <c r="BH1709" i="4"/>
  <c r="BH1594" i="4"/>
  <c r="BH1570" i="4"/>
  <c r="BH1892" i="4"/>
  <c r="BH869" i="4"/>
  <c r="BH324" i="4"/>
  <c r="BH1036" i="4"/>
  <c r="BH320" i="4"/>
  <c r="BH493" i="4"/>
  <c r="BH2430" i="4"/>
  <c r="BH2096" i="4"/>
  <c r="BH1456" i="4"/>
  <c r="BH1418" i="4"/>
  <c r="BH2609" i="4"/>
  <c r="BH192" i="4"/>
  <c r="BH2593" i="4"/>
  <c r="BH2338" i="4"/>
  <c r="BH1635" i="4"/>
  <c r="BH2543" i="4"/>
  <c r="BH1238" i="4"/>
  <c r="BH1951" i="4"/>
  <c r="BH2405" i="4"/>
  <c r="BH859" i="4"/>
  <c r="BH521" i="4"/>
  <c r="BH999" i="4"/>
  <c r="BH1753" i="4"/>
  <c r="BH1616" i="4"/>
  <c r="BH2400" i="4"/>
  <c r="BH2348" i="4"/>
  <c r="BH991" i="4"/>
  <c r="BH2487" i="4"/>
  <c r="BH2536" i="4"/>
  <c r="BH311" i="4"/>
  <c r="BH2424" i="4"/>
  <c r="BH2306" i="4"/>
  <c r="BH222" i="4"/>
  <c r="BH1007" i="4"/>
  <c r="BH2393" i="4"/>
  <c r="BH2442" i="4"/>
  <c r="BH1001" i="4"/>
  <c r="BH1400" i="4"/>
  <c r="BH1575" i="4"/>
  <c r="BH799" i="4"/>
  <c r="BH2330" i="4"/>
  <c r="BH476" i="4"/>
  <c r="BH2603" i="4"/>
  <c r="BH1808" i="4"/>
  <c r="BH898" i="4"/>
  <c r="BH1954" i="4"/>
  <c r="BH2280" i="4"/>
  <c r="BH2549" i="4"/>
  <c r="BH2474" i="4"/>
  <c r="BH1054" i="4"/>
  <c r="BH801" i="4"/>
  <c r="BH1782" i="4"/>
  <c r="BH1492" i="4"/>
  <c r="BH957" i="4"/>
  <c r="BH2396" i="4"/>
  <c r="BH735" i="4"/>
  <c r="BH1281" i="4"/>
  <c r="BH1039" i="4"/>
  <c r="BH1117" i="4"/>
  <c r="BH2238" i="4"/>
  <c r="BH1252" i="4"/>
  <c r="BH819" i="4"/>
  <c r="BH1941" i="4"/>
  <c r="BH2569" i="4"/>
  <c r="BH2259" i="4"/>
  <c r="BH2608" i="4"/>
  <c r="BH1016" i="4"/>
  <c r="BH2458" i="4"/>
  <c r="BH2590" i="4"/>
  <c r="BH2049" i="4"/>
  <c r="BH1398" i="4"/>
  <c r="BH2342" i="4"/>
  <c r="BH747" i="4"/>
  <c r="BH1897" i="4"/>
  <c r="BH1847" i="4"/>
  <c r="BH1662" i="4"/>
  <c r="BH151" i="4"/>
  <c r="BH1239" i="4"/>
  <c r="BH1248" i="4"/>
  <c r="BH932" i="4"/>
  <c r="BH2475" i="4"/>
  <c r="BH1132" i="4"/>
  <c r="BH1862" i="4"/>
  <c r="BH1624" i="4"/>
  <c r="BH2597" i="4"/>
  <c r="BH1958" i="4"/>
  <c r="BH127" i="4"/>
  <c r="BH569" i="4"/>
  <c r="BH2137" i="4"/>
  <c r="BH1608" i="4"/>
  <c r="BH2269" i="4"/>
  <c r="BH2558" i="4"/>
  <c r="BH1070" i="4"/>
  <c r="BH2490" i="4"/>
  <c r="BH414" i="4"/>
  <c r="BH1711" i="4"/>
  <c r="BH1404" i="4"/>
  <c r="BH1289" i="4"/>
  <c r="BH1581" i="4"/>
  <c r="BH1169" i="4"/>
  <c r="BH1424" i="4"/>
  <c r="BH1461" i="4"/>
  <c r="BH831" i="4"/>
  <c r="BH2008" i="4"/>
  <c r="BH1798" i="4"/>
  <c r="BH2420" i="4"/>
  <c r="BH1008" i="4"/>
  <c r="BH1152" i="4"/>
  <c r="BH46" i="4"/>
  <c r="BH488" i="4"/>
  <c r="BH2622" i="4"/>
  <c r="BH1627" i="4"/>
  <c r="BH1790" i="4"/>
  <c r="BH400" i="4"/>
  <c r="BH1871" i="4"/>
  <c r="BH2391" i="4"/>
  <c r="BH1560" i="4"/>
  <c r="BH2553" i="4"/>
  <c r="BH1697" i="4"/>
  <c r="BH2305" i="4"/>
  <c r="BH743" i="4"/>
  <c r="BH325" i="4"/>
  <c r="BH2374" i="4"/>
  <c r="BH1180" i="4"/>
  <c r="BH1087" i="4"/>
  <c r="BH1018" i="4"/>
  <c r="BH1042" i="4"/>
  <c r="BH2357" i="4"/>
  <c r="BH942" i="4"/>
  <c r="BH2470" i="4"/>
  <c r="BH1886" i="4"/>
  <c r="BH2036" i="4"/>
  <c r="BH2218" i="4"/>
  <c r="BH1820" i="4"/>
  <c r="BH2219" i="4"/>
  <c r="BH894" i="4"/>
  <c r="BH751" i="4"/>
  <c r="BH771" i="4"/>
  <c r="BH138" i="4"/>
  <c r="BH2029" i="4"/>
  <c r="BH163" i="4"/>
  <c r="BH1615" i="4"/>
  <c r="BH2322" i="4"/>
  <c r="BH1040" i="4"/>
  <c r="BH1713" i="4"/>
  <c r="BH1751" i="4"/>
  <c r="BH2588" i="4"/>
  <c r="BH1426" i="4"/>
  <c r="BH1708" i="4"/>
  <c r="BH1628" i="4"/>
  <c r="BH274" i="4"/>
  <c r="BH2457" i="4"/>
  <c r="BH484" i="4"/>
  <c r="BH2460" i="4"/>
  <c r="BH1916" i="4"/>
  <c r="BH1421" i="4"/>
  <c r="BH687" i="4"/>
  <c r="BH1855" i="4"/>
  <c r="BH2459" i="4"/>
  <c r="BH1416" i="4"/>
  <c r="BH669" i="4"/>
  <c r="BH1761" i="4"/>
  <c r="BH1489" i="4"/>
  <c r="BH2425" i="4"/>
  <c r="BH2403" i="4"/>
  <c r="BH2455" i="4"/>
  <c r="BH1583" i="4"/>
  <c r="BH1657" i="4"/>
  <c r="BH2235" i="4"/>
  <c r="BH1527" i="4"/>
  <c r="BH1232" i="4"/>
  <c r="BH2229" i="4"/>
  <c r="BH2325" i="4"/>
  <c r="BH1679" i="4"/>
  <c r="BH1046" i="4"/>
  <c r="BH1555" i="4"/>
  <c r="BH1331" i="4"/>
  <c r="BH1839" i="4"/>
  <c r="BH22" i="4"/>
  <c r="BH2142" i="4"/>
  <c r="BH2463" i="4"/>
  <c r="BH2515" i="4"/>
  <c r="BH1987" i="4"/>
  <c r="BH1428" i="4"/>
  <c r="BH715" i="4"/>
  <c r="BH1459" i="4"/>
  <c r="BH1878" i="4"/>
  <c r="BH798" i="4"/>
  <c r="BH2224" i="4"/>
  <c r="BH1872" i="4"/>
  <c r="BH1546" i="4"/>
  <c r="BH1821" i="4"/>
  <c r="BH1324" i="4"/>
  <c r="BH1604" i="4"/>
  <c r="BH1955" i="4"/>
  <c r="BH1167" i="4"/>
  <c r="BH1128" i="4"/>
  <c r="BH1133" i="4"/>
  <c r="BH169" i="4"/>
  <c r="BH2431" i="4"/>
  <c r="BH2514" i="4"/>
  <c r="BH767" i="4"/>
  <c r="BH1467" i="4"/>
  <c r="BH1549" i="4"/>
  <c r="BH1142" i="4"/>
  <c r="BH1308" i="4"/>
  <c r="BH694" i="4"/>
  <c r="BH461" i="4"/>
  <c r="BH1166" i="4"/>
  <c r="BH2076" i="4"/>
  <c r="BH1295" i="4"/>
  <c r="BH1793" i="4"/>
  <c r="BH960" i="4"/>
  <c r="BH2003" i="4"/>
  <c r="BH1849" i="4"/>
  <c r="BH245" i="4"/>
  <c r="BH795" i="4"/>
  <c r="BH793" i="4"/>
  <c r="BH1800" i="4"/>
  <c r="BH1137" i="4"/>
  <c r="BH1171" i="4"/>
  <c r="BH1326" i="4"/>
  <c r="BH934" i="4"/>
  <c r="BH235" i="4"/>
  <c r="BH1607" i="4"/>
  <c r="BH1557" i="4"/>
  <c r="BH1949" i="4"/>
  <c r="BH2124" i="4"/>
  <c r="BH1511" i="4"/>
  <c r="BH1741" i="4"/>
  <c r="BH2314" i="4"/>
  <c r="BH1989" i="4"/>
  <c r="BH1822" i="4"/>
  <c r="BH2054" i="4"/>
  <c r="BH1614" i="4"/>
  <c r="BH1975" i="4"/>
  <c r="BH1362" i="4"/>
  <c r="BH407" i="4"/>
  <c r="BH1908" i="4"/>
  <c r="BH1590" i="4"/>
  <c r="BH1851" i="4"/>
  <c r="BH2156" i="4"/>
  <c r="BH117" i="4"/>
  <c r="BH1490" i="4"/>
  <c r="BH1601" i="4"/>
  <c r="BH1021" i="4"/>
  <c r="BH2234" i="4"/>
  <c r="BH1064" i="4"/>
  <c r="BH2293" i="4"/>
  <c r="BH1538" i="4"/>
  <c r="BH2354" i="4"/>
  <c r="BH2454" i="4"/>
  <c r="BH903" i="4"/>
  <c r="BH2596" i="4"/>
  <c r="BH2069" i="4"/>
  <c r="BH1935" i="4"/>
  <c r="BH1687" i="4"/>
  <c r="BH2419" i="4"/>
  <c r="BH2467" i="4"/>
  <c r="BH183" i="4"/>
  <c r="BH1338" i="4"/>
  <c r="BH1840" i="4"/>
  <c r="BH1512" i="4"/>
  <c r="BH1019" i="4"/>
  <c r="BH1727" i="4"/>
  <c r="BH152" i="4"/>
  <c r="BH308" i="4"/>
  <c r="BH654" i="4"/>
  <c r="BH1361" i="4"/>
  <c r="BH1278" i="4"/>
  <c r="BH1183" i="4"/>
  <c r="BH1123" i="4"/>
  <c r="BH149" i="4"/>
  <c r="BH1857" i="4"/>
  <c r="BH1155" i="4"/>
  <c r="BH1397" i="4"/>
  <c r="BH1576" i="4"/>
  <c r="BH702" i="4"/>
  <c r="BH2395" i="4"/>
  <c r="BH736" i="4"/>
  <c r="BH1802" i="4"/>
  <c r="BH1831" i="4"/>
  <c r="BH2583" i="4"/>
  <c r="BH705" i="4"/>
  <c r="BH845" i="4"/>
  <c r="BH2397" i="4"/>
  <c r="BH706" i="4"/>
  <c r="BH2072" i="4"/>
  <c r="BH2065" i="4"/>
  <c r="BH1391" i="4"/>
  <c r="BH1222" i="4"/>
  <c r="BH1229" i="4"/>
  <c r="BH2042" i="4"/>
  <c r="BH281" i="4"/>
  <c r="BH1937" i="4"/>
  <c r="BH2567" i="4"/>
  <c r="BH1771" i="4"/>
  <c r="BH2356" i="4"/>
  <c r="BH2020" i="4"/>
  <c r="BH2406" i="4"/>
  <c r="BH2276" i="4"/>
  <c r="BH2448" i="4"/>
  <c r="BH1912" i="4"/>
  <c r="BH132" i="4"/>
  <c r="BH1545" i="4"/>
  <c r="BH398" i="4"/>
  <c r="BH301" i="4"/>
  <c r="BH852" i="4"/>
  <c r="BH1447" i="4"/>
  <c r="BH2500" i="4"/>
  <c r="BH518" i="4"/>
  <c r="BH1739" i="4"/>
  <c r="BH936" i="4"/>
  <c r="BH1176" i="4"/>
  <c r="BH513" i="4"/>
  <c r="BH775" i="4"/>
  <c r="BH2571" i="4"/>
  <c r="BH1658" i="4"/>
  <c r="BH2037" i="4"/>
  <c r="BH2523" i="4"/>
  <c r="BH737" i="4"/>
  <c r="BH1755" i="4"/>
  <c r="BH1534" i="4"/>
  <c r="BH794" i="4"/>
  <c r="BH1828" i="4"/>
  <c r="BH326" i="4"/>
  <c r="BH1861" i="4"/>
  <c r="BH294" i="4"/>
  <c r="BH214" i="4"/>
  <c r="BH2530" i="4"/>
  <c r="BH1343" i="4"/>
  <c r="BH902" i="4"/>
  <c r="BH1445" i="4"/>
  <c r="BH2198" i="4"/>
  <c r="BH2178" i="4"/>
  <c r="BH2525" i="4"/>
  <c r="BH958" i="4"/>
  <c r="BH550" i="4"/>
  <c r="BH742" i="4"/>
  <c r="BH1197" i="4"/>
  <c r="BH2335" i="4"/>
  <c r="BH247" i="4"/>
  <c r="BH1027" i="4"/>
  <c r="BH1494" i="4"/>
  <c r="BH457" i="4"/>
  <c r="BH1017" i="4"/>
  <c r="BH2340" i="4"/>
  <c r="BH2382" i="4"/>
  <c r="BH2127" i="4"/>
  <c r="BH972" i="4"/>
  <c r="BH1574" i="4"/>
  <c r="BH318" i="4"/>
  <c r="BH1312" i="4"/>
  <c r="BH2414" i="4"/>
  <c r="BH1999" i="4"/>
  <c r="BH709" i="4"/>
  <c r="BH2415" i="4"/>
  <c r="BH797" i="4"/>
  <c r="BH1533" i="4"/>
  <c r="BH2611" i="4"/>
  <c r="BH2497" i="4"/>
  <c r="BH534" i="4"/>
  <c r="BH1853" i="4"/>
  <c r="BH1303" i="4"/>
  <c r="BH1417" i="4"/>
  <c r="BH2002" i="4"/>
  <c r="BH937" i="4"/>
  <c r="BH2274" i="4"/>
  <c r="BH2464" i="4"/>
  <c r="BH1478" i="4"/>
  <c r="BH1134" i="4"/>
  <c r="BH1565" i="4"/>
  <c r="BH1870" i="4"/>
  <c r="BH1429" i="4"/>
  <c r="BH822" i="4"/>
  <c r="BH2066" i="4"/>
  <c r="BH403" i="4"/>
  <c r="BH2383" i="4"/>
  <c r="BH868" i="4"/>
  <c r="BH1335" i="4"/>
  <c r="BH722" i="4"/>
  <c r="BH2537" i="4"/>
  <c r="BH912" i="4"/>
  <c r="BH1995" i="4"/>
  <c r="BH2381" i="4"/>
  <c r="BH48" i="4"/>
  <c r="BH306" i="4"/>
  <c r="BH295" i="4"/>
  <c r="BH2164" i="4"/>
  <c r="BH1184" i="4"/>
  <c r="BH1796" i="4"/>
  <c r="BH1598" i="4"/>
  <c r="BH1666" i="4"/>
  <c r="BH1493" i="4"/>
  <c r="BH784" i="4"/>
  <c r="BH861" i="4"/>
  <c r="BH938" i="4"/>
  <c r="BH158" i="4"/>
  <c r="BH1195" i="4"/>
  <c r="BH2476" i="4"/>
  <c r="BH508" i="4"/>
  <c r="BH2121" i="4"/>
  <c r="BH501" i="4"/>
  <c r="BH1307" i="4"/>
  <c r="BH1809" i="4"/>
  <c r="BH1436" i="4"/>
  <c r="BH502" i="4"/>
  <c r="BH1296" i="4"/>
  <c r="BH2208" i="4"/>
  <c r="BH1864" i="4"/>
  <c r="BH1593" i="4"/>
  <c r="BH1242" i="4"/>
  <c r="BH829" i="4"/>
  <c r="BH1786" i="4"/>
  <c r="BH1876" i="4"/>
  <c r="BH1430" i="4"/>
  <c r="BH458" i="4"/>
  <c r="BH1102" i="4"/>
  <c r="BH1806" i="4"/>
  <c r="BH872" i="4"/>
  <c r="BH907" i="4"/>
  <c r="BH1110" i="4"/>
  <c r="BH1480" i="4"/>
  <c r="BH2373" i="4"/>
  <c r="BH1599" i="4"/>
  <c r="BH2377" i="4"/>
  <c r="BH277" i="4"/>
  <c r="BH1186" i="4"/>
  <c r="BH2213" i="4"/>
  <c r="BH1332" i="4"/>
  <c r="BH1286" i="4"/>
  <c r="BH2" i="4"/>
  <c r="BH1394" i="4"/>
  <c r="BH1354" i="4"/>
  <c r="BH1323" i="4"/>
  <c r="BH1690" i="4"/>
  <c r="BH1454" i="4"/>
  <c r="BH2252" i="4"/>
  <c r="BH2166" i="4"/>
  <c r="BH812" i="4"/>
  <c r="BH858" i="4"/>
  <c r="BH107" i="4"/>
  <c r="BH2301" i="4"/>
  <c r="BH1026" i="4"/>
  <c r="BH1136" i="4"/>
  <c r="BH1371" i="4"/>
  <c r="BH939" i="4"/>
  <c r="BH2551" i="4"/>
  <c r="BH509" i="4"/>
  <c r="BH1610" i="4"/>
  <c r="BH2449" i="4"/>
  <c r="BH1728" i="4"/>
  <c r="BH2404" i="4"/>
  <c r="BH2349" i="4"/>
  <c r="BH49" i="4"/>
  <c r="BH1006" i="4"/>
  <c r="BH710" i="4"/>
  <c r="BH1244" i="4"/>
  <c r="BH1970" i="4"/>
  <c r="BH837" i="4"/>
  <c r="BH1315" i="4"/>
  <c r="BH810" i="4"/>
  <c r="BH1200" i="4"/>
  <c r="BH848" i="4"/>
  <c r="BH1111" i="4"/>
  <c r="BH2210" i="4"/>
  <c r="BH730" i="4"/>
  <c r="BH505" i="4"/>
  <c r="BH1936" i="4"/>
  <c r="BH157" i="4"/>
  <c r="BH1452" i="4"/>
  <c r="BH1561" i="4"/>
  <c r="BH2606" i="4"/>
  <c r="BH88" i="4"/>
  <c r="BH1345" i="4"/>
  <c r="BH1182" i="4"/>
  <c r="BH1496" i="4"/>
  <c r="BH2241" i="4"/>
  <c r="BH770" i="4"/>
  <c r="BH1508" i="4"/>
  <c r="BH704" i="4"/>
  <c r="BH873" i="4"/>
  <c r="BH551" i="4"/>
  <c r="BH1745" i="4"/>
  <c r="BH2147" i="4"/>
  <c r="BH447" i="4"/>
  <c r="BH1584" i="4"/>
  <c r="BH133" i="4"/>
  <c r="BH2598" i="4"/>
  <c r="BH1444" i="4"/>
  <c r="BH2104" i="4"/>
  <c r="BH716" i="4"/>
  <c r="BH1894" i="4"/>
  <c r="BH2438" i="4"/>
  <c r="BH1985" i="4"/>
  <c r="BH2416" i="4"/>
  <c r="BH748" i="4"/>
  <c r="BH1231" i="4"/>
  <c r="BH674" i="4"/>
  <c r="BH227" i="4"/>
  <c r="BH194" i="4"/>
  <c r="BH1586" i="4"/>
  <c r="BH1573" i="4"/>
  <c r="BH1524" i="4"/>
  <c r="BH1031" i="4"/>
  <c r="BH2195" i="4"/>
  <c r="BH2418" i="4"/>
  <c r="BH1116" i="4"/>
  <c r="BH1548" i="4"/>
  <c r="BH1463" i="4"/>
  <c r="BH1048" i="4"/>
  <c r="BH1472" i="4"/>
  <c r="BH1138" i="4"/>
  <c r="BH2040" i="4"/>
  <c r="BH1216" i="4"/>
  <c r="BH2120" i="4"/>
  <c r="BH1103" i="4"/>
  <c r="BH1442" i="4"/>
  <c r="BH1646" i="4"/>
  <c r="BH404" i="4"/>
  <c r="BH683" i="4"/>
  <c r="BH1435" i="4"/>
  <c r="BH2501" i="4"/>
  <c r="BH1378" i="4"/>
  <c r="BH2172" i="4"/>
  <c r="BH1850" i="4"/>
  <c r="BH4" i="4"/>
  <c r="BH1981" i="4"/>
  <c r="BH856" i="4"/>
  <c r="BH527" i="4"/>
  <c r="BH1846" i="4"/>
  <c r="BH885" i="4"/>
  <c r="BH878" i="4"/>
  <c r="BH658" i="4"/>
  <c r="BH818" i="4"/>
  <c r="BH1772" i="4"/>
  <c r="BH195" i="4"/>
  <c r="BH1663" i="4"/>
  <c r="BH2130" i="4"/>
  <c r="BH2355" i="4"/>
  <c r="BH477" i="4"/>
  <c r="BH981" i="4"/>
  <c r="BH2556" i="4"/>
  <c r="BH37" i="4"/>
  <c r="BH892" i="4"/>
  <c r="BH229" i="4"/>
  <c r="BH191" i="4"/>
  <c r="BH1282" i="4"/>
  <c r="BH2535" i="4"/>
  <c r="BH231" i="4"/>
  <c r="BH104" i="4"/>
  <c r="BH1162" i="4"/>
  <c r="BH1503" i="4"/>
  <c r="BH64" i="4"/>
  <c r="BH656" i="4"/>
  <c r="BH1451" i="4"/>
  <c r="BH405" i="4"/>
  <c r="BH1734" i="4"/>
  <c r="BH712" i="4"/>
  <c r="BH1873" i="4"/>
  <c r="BH1721" i="4"/>
  <c r="BH1659" i="4"/>
  <c r="BH2185" i="4"/>
  <c r="BH1665" i="4"/>
  <c r="BH2032" i="4"/>
  <c r="BH286" i="4"/>
  <c r="BH698" i="4"/>
  <c r="BH655" i="4"/>
  <c r="BH949" i="4"/>
  <c r="BH36" i="4"/>
  <c r="BH1819" i="4"/>
  <c r="BH1112" i="4"/>
  <c r="BH30" i="4"/>
  <c r="BH1265" i="4"/>
  <c r="BH1298" i="4"/>
  <c r="BH1974" i="4"/>
  <c r="BH996" i="4"/>
  <c r="BH1826" i="4"/>
  <c r="BH634" i="4"/>
  <c r="BH870" i="4"/>
  <c r="BH66" i="4"/>
  <c r="BH1022" i="4"/>
  <c r="BH886" i="4"/>
  <c r="BH1773" i="4"/>
  <c r="BH686" i="4"/>
  <c r="BH2191" i="4"/>
  <c r="BH2245" i="4"/>
  <c r="BH608" i="4"/>
  <c r="BH2038" i="4"/>
  <c r="BH2267" i="4"/>
  <c r="BH1057" i="4"/>
  <c r="BH112" i="4"/>
  <c r="BH456" i="4"/>
  <c r="BH896" i="4"/>
  <c r="BH170" i="4"/>
  <c r="BH2237" i="4"/>
  <c r="BH96" i="4"/>
  <c r="BH363" i="4"/>
  <c r="BH777" i="4"/>
  <c r="BH2492" i="4"/>
  <c r="BH1141" i="4"/>
  <c r="BH2279" i="4"/>
  <c r="BH445" i="4"/>
  <c r="BH2091" i="4"/>
  <c r="BH1274" i="4"/>
  <c r="BH2302" i="4"/>
  <c r="BH685" i="4"/>
  <c r="BH1333" i="4"/>
  <c r="BH321" i="4"/>
  <c r="BH1911" i="4"/>
  <c r="BH863" i="4"/>
  <c r="BH2187" i="4"/>
  <c r="BH1276" i="4"/>
  <c r="BH1221" i="4"/>
  <c r="BH1988" i="4"/>
  <c r="BH1267" i="4"/>
  <c r="BH2380" i="4"/>
  <c r="BH109" i="4"/>
  <c r="BH657" i="4"/>
  <c r="BH77" i="4"/>
  <c r="BH382" i="4"/>
  <c r="BH1121" i="4"/>
  <c r="BH261" i="4"/>
  <c r="BH1919" i="4"/>
  <c r="BH2506" i="4"/>
  <c r="BH1726" i="4"/>
  <c r="BH2359" i="4"/>
  <c r="BH1393" i="4"/>
  <c r="BH2080" i="4"/>
  <c r="BH61" i="4"/>
  <c r="BH2272" i="4"/>
  <c r="BH1100" i="4"/>
  <c r="BH833" i="4"/>
  <c r="BH840" i="4"/>
  <c r="BH2284" i="4"/>
  <c r="BH759" i="4"/>
  <c r="BH899" i="4"/>
  <c r="BH1688" i="4"/>
  <c r="BH1190" i="4"/>
  <c r="BH695" i="4"/>
  <c r="BH2585" i="4"/>
  <c r="BH721" i="4"/>
  <c r="BH1067" i="4"/>
  <c r="BH2483" i="4"/>
  <c r="BH1852" i="4"/>
  <c r="BH1051" i="4"/>
  <c r="BH1509" i="4"/>
  <c r="BH2344" i="4"/>
  <c r="BH1797" i="4"/>
  <c r="BH2329" i="4"/>
  <c r="BH2225" i="4"/>
  <c r="BH1942" i="4"/>
  <c r="BH1290" i="4"/>
  <c r="BH305" i="4"/>
  <c r="BH607" i="4"/>
  <c r="BH1505" i="4"/>
  <c r="BH1140" i="4"/>
  <c r="BH1823" i="4"/>
  <c r="BH598" i="4"/>
  <c r="BH2021" i="4"/>
  <c r="BH791" i="4"/>
  <c r="BH594" i="4"/>
  <c r="BH945" i="4"/>
  <c r="BH184" i="4"/>
  <c r="BH1785" i="4"/>
  <c r="BH1930" i="4"/>
  <c r="BH575" i="4"/>
  <c r="BH804" i="4"/>
  <c r="BH1716" i="4"/>
  <c r="BH895" i="4"/>
  <c r="BH1372" i="4"/>
  <c r="BH2226" i="4"/>
  <c r="BH55" i="4"/>
  <c r="BH434" i="4"/>
  <c r="BH997" i="4"/>
  <c r="BH1836" i="4"/>
  <c r="BH2103" i="4"/>
  <c r="BH2471" i="4"/>
  <c r="BH57" i="4"/>
  <c r="BH1313" i="4"/>
  <c r="BH2056" i="4"/>
  <c r="BH649" i="4"/>
  <c r="BH462" i="4"/>
  <c r="BH241" i="4"/>
  <c r="BH526" i="4"/>
  <c r="BH1037" i="4"/>
  <c r="BH684" i="4"/>
  <c r="BH1943" i="4"/>
  <c r="BH1982" i="4"/>
  <c r="BH667" i="4"/>
  <c r="BH203" i="4"/>
  <c r="BH1094" i="4"/>
  <c r="BH84" i="4"/>
  <c r="BH515" i="4"/>
  <c r="BH472" i="4"/>
  <c r="BH2576" i="4"/>
  <c r="BH71" i="4"/>
  <c r="BH2253" i="4"/>
  <c r="BH102" i="4"/>
  <c r="BH1028" i="4"/>
  <c r="BH714" i="4"/>
  <c r="BH1310" i="4"/>
  <c r="BH2153" i="4"/>
  <c r="BH1433" i="4"/>
  <c r="BH2261" i="4"/>
  <c r="BH1098" i="4"/>
  <c r="BH165" i="4"/>
  <c r="BH2299" i="4"/>
  <c r="BH287" i="4"/>
  <c r="BH2189" i="4"/>
  <c r="BH679" i="4"/>
  <c r="BH58" i="4"/>
  <c r="BH725" i="4"/>
  <c r="BH2347" i="4"/>
  <c r="BH1510" i="4"/>
  <c r="BH579" i="4"/>
  <c r="BH1730" i="4"/>
  <c r="BH2119" i="4"/>
  <c r="BH47" i="4"/>
  <c r="BH1204" i="4"/>
  <c r="BH1210" i="4"/>
  <c r="BH79" i="4"/>
  <c r="BH1691" i="4"/>
  <c r="BH578" i="4"/>
  <c r="BH144" i="4"/>
  <c r="BH975" i="4"/>
  <c r="BH2450" i="4"/>
  <c r="BH897" i="4"/>
  <c r="BH1639" i="4"/>
  <c r="BH459" i="4"/>
  <c r="BH788" i="4"/>
  <c r="BH624" i="4"/>
  <c r="BH2158" i="4"/>
  <c r="BH1986" i="4"/>
  <c r="BH1320" i="4"/>
  <c r="BH1980" i="4"/>
  <c r="BH1634" i="4"/>
  <c r="BH236" i="4"/>
  <c r="BH2270" i="4"/>
  <c r="BH1105" i="4"/>
  <c r="BH268" i="4"/>
  <c r="BH495" i="4"/>
  <c r="BH1236" i="4"/>
  <c r="BH1903" i="4"/>
  <c r="BH1366" i="4"/>
  <c r="BH517" i="4"/>
  <c r="BH67" i="4"/>
  <c r="BH1801" i="4"/>
  <c r="BH785" i="4"/>
  <c r="BH545" i="4"/>
  <c r="BH290" i="4"/>
  <c r="BH808" i="4"/>
  <c r="BH846" i="4"/>
  <c r="BH921" i="4"/>
  <c r="BH1126" i="4"/>
  <c r="BH315" i="4"/>
  <c r="BH1159" i="4"/>
  <c r="BH7" i="4"/>
  <c r="BH2520" i="4"/>
  <c r="BH1803" i="4"/>
  <c r="BH379" i="4"/>
  <c r="BH116" i="4"/>
  <c r="BH43" i="4"/>
  <c r="BH255" i="4"/>
  <c r="BH1153" i="4"/>
  <c r="BH553" i="4"/>
  <c r="BH357" i="4"/>
  <c r="BH480" i="4"/>
  <c r="BH2126" i="4"/>
  <c r="BH1972" i="4"/>
  <c r="BH2145" i="4"/>
  <c r="BH185" i="4"/>
  <c r="BH309" i="4"/>
  <c r="BH172" i="4"/>
  <c r="BH1973" i="4"/>
  <c r="BH1774" i="4"/>
  <c r="BH429" i="4"/>
  <c r="BH2117" i="4"/>
  <c r="BH276" i="4"/>
  <c r="BH623" i="4"/>
  <c r="BH2006" i="4"/>
  <c r="BH2031" i="4"/>
  <c r="BH176" i="4"/>
  <c r="BH2529" i="4"/>
  <c r="BH31" i="4"/>
  <c r="BH2004" i="4"/>
  <c r="BH139" i="4"/>
  <c r="BH180" i="4"/>
  <c r="BH604" i="4"/>
  <c r="BF604" i="4"/>
  <c r="BF180" i="4"/>
  <c r="BF139" i="4"/>
  <c r="BF2004" i="4"/>
  <c r="BF31" i="4"/>
  <c r="BF2529" i="4"/>
  <c r="BF176" i="4"/>
  <c r="BF2031" i="4"/>
  <c r="BF2006" i="4"/>
  <c r="BF623" i="4"/>
  <c r="BF276" i="4"/>
  <c r="BF2117" i="4"/>
  <c r="BF429" i="4"/>
  <c r="BF1774" i="4"/>
  <c r="BF1973" i="4"/>
  <c r="BF172" i="4"/>
  <c r="BF309" i="4"/>
  <c r="BF185" i="4"/>
  <c r="BF2145" i="4"/>
  <c r="BF1972" i="4"/>
  <c r="BF2126" i="4"/>
  <c r="BF480" i="4"/>
  <c r="BF357" i="4"/>
  <c r="BF553" i="4"/>
  <c r="BF1153" i="4"/>
  <c r="BF255" i="4"/>
  <c r="BF43" i="4"/>
  <c r="BF116" i="4"/>
  <c r="BF379" i="4"/>
  <c r="BF1803" i="4"/>
  <c r="BF2520" i="4"/>
  <c r="BF7" i="4"/>
  <c r="BF1159" i="4"/>
  <c r="BF315" i="4"/>
  <c r="BF1126" i="4"/>
  <c r="BF921" i="4"/>
  <c r="BF846" i="4"/>
  <c r="BF808" i="4"/>
  <c r="BF290" i="4"/>
  <c r="BF545" i="4"/>
  <c r="BF785" i="4"/>
  <c r="BF1801" i="4"/>
  <c r="BF67" i="4"/>
  <c r="BF517" i="4"/>
  <c r="BF1366" i="4"/>
  <c r="BF1903" i="4"/>
  <c r="BF1236" i="4"/>
  <c r="BF495" i="4"/>
  <c r="BF268" i="4"/>
  <c r="BF1105" i="4"/>
  <c r="BF2270" i="4"/>
  <c r="BF236" i="4"/>
  <c r="BF1634" i="4"/>
  <c r="BF1980" i="4"/>
  <c r="BF1320" i="4"/>
  <c r="BF1986" i="4"/>
  <c r="BF2158" i="4"/>
  <c r="BF624" i="4"/>
  <c r="BF788" i="4"/>
  <c r="BF459" i="4"/>
  <c r="BF1639" i="4"/>
  <c r="BF897" i="4"/>
  <c r="BF2450" i="4"/>
  <c r="BF975" i="4"/>
  <c r="BF144" i="4"/>
  <c r="BF578" i="4"/>
  <c r="BF1691" i="4"/>
  <c r="BF79" i="4"/>
  <c r="BF1210" i="4"/>
  <c r="BF1204" i="4"/>
  <c r="BF47" i="4"/>
  <c r="BF2119" i="4"/>
  <c r="BF1730" i="4"/>
  <c r="BF579" i="4"/>
  <c r="BF1510" i="4"/>
  <c r="BF2347" i="4"/>
  <c r="BF725" i="4"/>
  <c r="BF58" i="4"/>
  <c r="BF679" i="4"/>
  <c r="BF2189" i="4"/>
  <c r="BF287" i="4"/>
  <c r="BF2299" i="4"/>
  <c r="BF165" i="4"/>
  <c r="BF1098" i="4"/>
  <c r="BF2261" i="4"/>
  <c r="BF1433" i="4"/>
  <c r="BF2153" i="4"/>
  <c r="BF1310" i="4"/>
  <c r="BF714" i="4"/>
  <c r="BF1028" i="4"/>
  <c r="BF102" i="4"/>
  <c r="BF2253" i="4"/>
  <c r="BF71" i="4"/>
  <c r="BF2576" i="4"/>
  <c r="BF472" i="4"/>
  <c r="BF515" i="4"/>
  <c r="BF84" i="4"/>
  <c r="BF1094" i="4"/>
  <c r="BF203" i="4"/>
  <c r="BF667" i="4"/>
  <c r="BF1982" i="4"/>
  <c r="BF1943" i="4"/>
  <c r="BF684" i="4"/>
  <c r="BF1037" i="4"/>
  <c r="BF526" i="4"/>
  <c r="BF241" i="4"/>
  <c r="BF462" i="4"/>
  <c r="BF649" i="4"/>
  <c r="BF2056" i="4"/>
  <c r="BF1313" i="4"/>
  <c r="BF57" i="4"/>
  <c r="BF2471" i="4"/>
  <c r="BF2103" i="4"/>
  <c r="BF1836" i="4"/>
  <c r="BF997" i="4"/>
  <c r="BF434" i="4"/>
  <c r="BF55" i="4"/>
  <c r="BF2226" i="4"/>
  <c r="BF1372" i="4"/>
  <c r="BF895" i="4"/>
  <c r="BF1716" i="4"/>
  <c r="BF804" i="4"/>
  <c r="BF575" i="4"/>
  <c r="BF1930" i="4"/>
  <c r="BF1785" i="4"/>
  <c r="BF184" i="4"/>
  <c r="BF945" i="4"/>
  <c r="BF594" i="4"/>
  <c r="BF791" i="4"/>
  <c r="BF2021" i="4"/>
  <c r="BF598" i="4"/>
  <c r="BF1823" i="4"/>
  <c r="BF1140" i="4"/>
  <c r="BF1505" i="4"/>
  <c r="BF607" i="4"/>
  <c r="BF305" i="4"/>
  <c r="BF1290" i="4"/>
  <c r="BF1942" i="4"/>
  <c r="BF2225" i="4"/>
  <c r="BF2329" i="4"/>
  <c r="BF1797" i="4"/>
  <c r="BF2344" i="4"/>
  <c r="BF1509" i="4"/>
  <c r="BF1051" i="4"/>
  <c r="BF1852" i="4"/>
  <c r="BF2483" i="4"/>
  <c r="BF1067" i="4"/>
  <c r="BF721" i="4"/>
  <c r="BF2585" i="4"/>
  <c r="BF695" i="4"/>
  <c r="BF1190" i="4"/>
  <c r="BF1688" i="4"/>
  <c r="BF899" i="4"/>
  <c r="BF759" i="4"/>
  <c r="BF2284" i="4"/>
  <c r="BF840" i="4"/>
  <c r="BF833" i="4"/>
  <c r="BF1100" i="4"/>
  <c r="BF2272" i="4"/>
  <c r="BF61" i="4"/>
  <c r="BF2080" i="4"/>
  <c r="BF1393" i="4"/>
  <c r="BF2359" i="4"/>
  <c r="BF1726" i="4"/>
  <c r="BF2506" i="4"/>
  <c r="BF1919" i="4"/>
  <c r="BF261" i="4"/>
  <c r="BF1121" i="4"/>
  <c r="BF382" i="4"/>
  <c r="BF77" i="4"/>
  <c r="BF657" i="4"/>
  <c r="BF109" i="4"/>
  <c r="BF2380" i="4"/>
  <c r="BF1267" i="4"/>
  <c r="BF1988" i="4"/>
  <c r="BF1221" i="4"/>
  <c r="BF1276" i="4"/>
  <c r="BF2187" i="4"/>
  <c r="BF863" i="4"/>
  <c r="BF1911" i="4"/>
  <c r="BF321" i="4"/>
  <c r="BF1333" i="4"/>
  <c r="BF685" i="4"/>
  <c r="BF2302" i="4"/>
  <c r="BF1274" i="4"/>
  <c r="BF2091" i="4"/>
  <c r="BF445" i="4"/>
  <c r="BF2279" i="4"/>
  <c r="BF1141" i="4"/>
  <c r="BF2492" i="4"/>
  <c r="BF777" i="4"/>
  <c r="BF363" i="4"/>
  <c r="BF96" i="4"/>
  <c r="BF2237" i="4"/>
  <c r="BF170" i="4"/>
  <c r="BF896" i="4"/>
  <c r="BF456" i="4"/>
  <c r="BF112" i="4"/>
  <c r="BF1057" i="4"/>
  <c r="BF2267" i="4"/>
  <c r="BF2038" i="4"/>
  <c r="BF608" i="4"/>
  <c r="BF2245" i="4"/>
  <c r="BF2191" i="4"/>
  <c r="BF686" i="4"/>
  <c r="BF1773" i="4"/>
  <c r="BF886" i="4"/>
  <c r="BF1022" i="4"/>
  <c r="BF66" i="4"/>
  <c r="BF870" i="4"/>
  <c r="BF634" i="4"/>
  <c r="BF1826" i="4"/>
  <c r="BF996" i="4"/>
  <c r="BF1974" i="4"/>
  <c r="BF1298" i="4"/>
  <c r="BF1265" i="4"/>
  <c r="BF30" i="4"/>
  <c r="BF1112" i="4"/>
  <c r="BF1819" i="4"/>
  <c r="BF36" i="4"/>
  <c r="BF949" i="4"/>
  <c r="BF655" i="4"/>
  <c r="BF698" i="4"/>
  <c r="BF286" i="4"/>
  <c r="BF2032" i="4"/>
  <c r="BF1665" i="4"/>
  <c r="BF2185" i="4"/>
  <c r="BF1659" i="4"/>
  <c r="BF1721" i="4"/>
  <c r="BF1873" i="4"/>
  <c r="BF712" i="4"/>
  <c r="BF1734" i="4"/>
  <c r="BF405" i="4"/>
  <c r="BF1451" i="4"/>
  <c r="BF656" i="4"/>
  <c r="BF64" i="4"/>
  <c r="BF1503" i="4"/>
  <c r="BF1162" i="4"/>
  <c r="BF104" i="4"/>
  <c r="BF231" i="4"/>
  <c r="BF2535" i="4"/>
  <c r="BF1282" i="4"/>
  <c r="BF191" i="4"/>
  <c r="BF229" i="4"/>
  <c r="BF892" i="4"/>
  <c r="BF37" i="4"/>
  <c r="BF2556" i="4"/>
  <c r="BF981" i="4"/>
  <c r="BF477" i="4"/>
  <c r="BF2355" i="4"/>
  <c r="BF2130" i="4"/>
  <c r="BF1663" i="4"/>
  <c r="BF195" i="4"/>
  <c r="BF1772" i="4"/>
  <c r="BF818" i="4"/>
  <c r="BF658" i="4"/>
  <c r="BF878" i="4"/>
  <c r="BF885" i="4"/>
  <c r="BF1846" i="4"/>
  <c r="BF527" i="4"/>
  <c r="BF856" i="4"/>
  <c r="BF1981" i="4"/>
  <c r="BF4" i="4"/>
  <c r="BF1850" i="4"/>
  <c r="BF2172" i="4"/>
  <c r="BF1378" i="4"/>
  <c r="BF2501" i="4"/>
  <c r="BF1435" i="4"/>
  <c r="BF683" i="4"/>
  <c r="BF404" i="4"/>
  <c r="BF1646" i="4"/>
  <c r="BF1442" i="4"/>
  <c r="BF1103" i="4"/>
  <c r="BF2120" i="4"/>
  <c r="BF1216" i="4"/>
  <c r="BF2040" i="4"/>
  <c r="BF1138" i="4"/>
  <c r="BF1472" i="4"/>
  <c r="BF1048" i="4"/>
  <c r="BF1463" i="4"/>
  <c r="BF1548" i="4"/>
  <c r="BF1116" i="4"/>
  <c r="BF2418" i="4"/>
  <c r="BF2195" i="4"/>
  <c r="BF1031" i="4"/>
  <c r="BF1524" i="4"/>
  <c r="BF1573" i="4"/>
  <c r="BF1586" i="4"/>
  <c r="BF194" i="4"/>
  <c r="BF227" i="4"/>
  <c r="BF674" i="4"/>
  <c r="BF1231" i="4"/>
  <c r="BF748" i="4"/>
  <c r="BF2416" i="4"/>
  <c r="BF1985" i="4"/>
  <c r="BF2438" i="4"/>
  <c r="BF1894" i="4"/>
  <c r="BF716" i="4"/>
  <c r="BF2104" i="4"/>
  <c r="BF1444" i="4"/>
  <c r="BF2598" i="4"/>
  <c r="BF133" i="4"/>
  <c r="BF1584" i="4"/>
  <c r="BF447" i="4"/>
  <c r="BF2147" i="4"/>
  <c r="BF1745" i="4"/>
  <c r="BF551" i="4"/>
  <c r="BF873" i="4"/>
  <c r="BF704" i="4"/>
  <c r="BF1508" i="4"/>
  <c r="BF770" i="4"/>
  <c r="BF2241" i="4"/>
  <c r="BF1496" i="4"/>
  <c r="BF1182" i="4"/>
  <c r="BF1345" i="4"/>
  <c r="BF88" i="4"/>
  <c r="BF2606" i="4"/>
  <c r="BF1561" i="4"/>
  <c r="BF1452" i="4"/>
  <c r="BF157" i="4"/>
  <c r="BF1936" i="4"/>
  <c r="BF505" i="4"/>
  <c r="BF730" i="4"/>
  <c r="BF2210" i="4"/>
  <c r="BF1111" i="4"/>
  <c r="BF848" i="4"/>
  <c r="BF1200" i="4"/>
  <c r="BF810" i="4"/>
  <c r="BF1315" i="4"/>
  <c r="BF837" i="4"/>
  <c r="BF1970" i="4"/>
  <c r="BF1244" i="4"/>
  <c r="BF710" i="4"/>
  <c r="BF1006" i="4"/>
  <c r="BF49" i="4"/>
  <c r="BF2349" i="4"/>
  <c r="BF2404" i="4"/>
  <c r="BF1728" i="4"/>
  <c r="BF2449" i="4"/>
  <c r="BF1610" i="4"/>
  <c r="BF509" i="4"/>
  <c r="BF2551" i="4"/>
  <c r="BF939" i="4"/>
  <c r="BF1371" i="4"/>
  <c r="BF1136" i="4"/>
  <c r="BF1026" i="4"/>
  <c r="BF2301" i="4"/>
  <c r="BF107" i="4"/>
  <c r="BF858" i="4"/>
  <c r="BF812" i="4"/>
  <c r="BF2166" i="4"/>
  <c r="BF2252" i="4"/>
  <c r="BF1454" i="4"/>
  <c r="BF1690" i="4"/>
  <c r="BF1323" i="4"/>
  <c r="BF1354" i="4"/>
  <c r="BF1394" i="4"/>
  <c r="BF2" i="4"/>
  <c r="BF1286" i="4"/>
  <c r="BF1332" i="4"/>
  <c r="BF2213" i="4"/>
  <c r="BF1186" i="4"/>
  <c r="BF277" i="4"/>
  <c r="BF2377" i="4"/>
  <c r="BF1599" i="4"/>
  <c r="BF2373" i="4"/>
  <c r="BF1480" i="4"/>
  <c r="BF1110" i="4"/>
  <c r="BF907" i="4"/>
  <c r="BF872" i="4"/>
  <c r="BF1806" i="4"/>
  <c r="BF1102" i="4"/>
  <c r="BF458" i="4"/>
  <c r="BF1430" i="4"/>
  <c r="BF1876" i="4"/>
  <c r="BF1786" i="4"/>
  <c r="BF829" i="4"/>
  <c r="BF1242" i="4"/>
  <c r="BF1593" i="4"/>
  <c r="BF1864" i="4"/>
  <c r="BF2208" i="4"/>
  <c r="BF1296" i="4"/>
  <c r="BF502" i="4"/>
  <c r="BF1436" i="4"/>
  <c r="BF1809" i="4"/>
  <c r="BF1307" i="4"/>
  <c r="BF501" i="4"/>
  <c r="BF2121" i="4"/>
  <c r="BF508" i="4"/>
  <c r="BF2476" i="4"/>
  <c r="BF1195" i="4"/>
  <c r="BF158" i="4"/>
  <c r="BF938" i="4"/>
  <c r="BF861" i="4"/>
  <c r="BF784" i="4"/>
  <c r="BF1493" i="4"/>
  <c r="BF1666" i="4"/>
  <c r="BF1598" i="4"/>
  <c r="BF1796" i="4"/>
  <c r="BF1184" i="4"/>
  <c r="BF2164" i="4"/>
  <c r="BF295" i="4"/>
  <c r="BF306" i="4"/>
  <c r="BF48" i="4"/>
  <c r="BF2381" i="4"/>
  <c r="BF1995" i="4"/>
  <c r="BF912" i="4"/>
  <c r="BF2537" i="4"/>
  <c r="BF722" i="4"/>
  <c r="BF1335" i="4"/>
  <c r="BF868" i="4"/>
  <c r="BF2383" i="4"/>
  <c r="BF403" i="4"/>
  <c r="BF2066" i="4"/>
  <c r="BF822" i="4"/>
  <c r="BF1429" i="4"/>
  <c r="BF1870" i="4"/>
  <c r="BF1565" i="4"/>
  <c r="BF1134" i="4"/>
  <c r="BF1478" i="4"/>
  <c r="BF2464" i="4"/>
  <c r="BF2274" i="4"/>
  <c r="BF937" i="4"/>
  <c r="BF2002" i="4"/>
  <c r="BF1417" i="4"/>
  <c r="BF1303" i="4"/>
  <c r="BF1853" i="4"/>
  <c r="BF534" i="4"/>
  <c r="BF2497" i="4"/>
  <c r="BF2611" i="4"/>
  <c r="BF1533" i="4"/>
  <c r="BF797" i="4"/>
  <c r="BF2415" i="4"/>
  <c r="BF709" i="4"/>
  <c r="BF1999" i="4"/>
  <c r="BF2414" i="4"/>
  <c r="BF1312" i="4"/>
  <c r="BF318" i="4"/>
  <c r="BF1574" i="4"/>
  <c r="BF972" i="4"/>
  <c r="BF2127" i="4"/>
  <c r="BF2382" i="4"/>
  <c r="BF2340" i="4"/>
  <c r="BF1017" i="4"/>
  <c r="BF457" i="4"/>
  <c r="BF1494" i="4"/>
  <c r="BF1027" i="4"/>
  <c r="BF247" i="4"/>
  <c r="BF2335" i="4"/>
  <c r="BF1197" i="4"/>
  <c r="BF742" i="4"/>
  <c r="BF550" i="4"/>
  <c r="BF958" i="4"/>
  <c r="BF2525" i="4"/>
  <c r="BF2178" i="4"/>
  <c r="BF2198" i="4"/>
  <c r="BF1445" i="4"/>
  <c r="BF902" i="4"/>
  <c r="BF1343" i="4"/>
  <c r="BF2530" i="4"/>
  <c r="BF214" i="4"/>
  <c r="BF294" i="4"/>
  <c r="BF1861" i="4"/>
  <c r="BF326" i="4"/>
  <c r="BF1828" i="4"/>
  <c r="BF794" i="4"/>
  <c r="BF1534" i="4"/>
  <c r="BF1755" i="4"/>
  <c r="BF737" i="4"/>
  <c r="BF2523" i="4"/>
  <c r="BF2037" i="4"/>
  <c r="BF1658" i="4"/>
  <c r="BF2571" i="4"/>
  <c r="BF775" i="4"/>
  <c r="BF513" i="4"/>
  <c r="BF1176" i="4"/>
  <c r="BF936" i="4"/>
  <c r="BF1739" i="4"/>
  <c r="BF518" i="4"/>
  <c r="BF2500" i="4"/>
  <c r="BF1447" i="4"/>
  <c r="BF852" i="4"/>
  <c r="BF301" i="4"/>
  <c r="BF398" i="4"/>
  <c r="BF1545" i="4"/>
  <c r="BF132" i="4"/>
  <c r="BF1912" i="4"/>
  <c r="BF2448" i="4"/>
  <c r="BF2276" i="4"/>
  <c r="BF2406" i="4"/>
  <c r="BF2020" i="4"/>
  <c r="BF2356" i="4"/>
  <c r="BF1771" i="4"/>
  <c r="BF2567" i="4"/>
  <c r="BF1937" i="4"/>
  <c r="BF281" i="4"/>
  <c r="BF2042" i="4"/>
  <c r="BF1229" i="4"/>
  <c r="BF1222" i="4"/>
  <c r="BF1391" i="4"/>
  <c r="BF2065" i="4"/>
  <c r="BF2072" i="4"/>
  <c r="BF706" i="4"/>
  <c r="BF2397" i="4"/>
  <c r="BF845" i="4"/>
  <c r="BF705" i="4"/>
  <c r="BF2583" i="4"/>
  <c r="BF1831" i="4"/>
  <c r="BF1802" i="4"/>
  <c r="BF736" i="4"/>
  <c r="BF2395" i="4"/>
  <c r="BF702" i="4"/>
  <c r="BF1576" i="4"/>
  <c r="BF1397" i="4"/>
  <c r="BF1155" i="4"/>
  <c r="BF1857" i="4"/>
  <c r="BF149" i="4"/>
  <c r="BF1123" i="4"/>
  <c r="BF1183" i="4"/>
  <c r="BF1278" i="4"/>
  <c r="BF1361" i="4"/>
  <c r="BF654" i="4"/>
  <c r="BF308" i="4"/>
  <c r="BF152" i="4"/>
  <c r="BF1727" i="4"/>
  <c r="BF1019" i="4"/>
  <c r="BF1512" i="4"/>
  <c r="BF1840" i="4"/>
  <c r="BF1338" i="4"/>
  <c r="BF183" i="4"/>
  <c r="BF2467" i="4"/>
  <c r="BF2419" i="4"/>
  <c r="BF1687" i="4"/>
  <c r="BF1935" i="4"/>
  <c r="BF2069" i="4"/>
  <c r="BF2596" i="4"/>
  <c r="BF903" i="4"/>
  <c r="BF2454" i="4"/>
  <c r="BF2354" i="4"/>
  <c r="BF1538" i="4"/>
  <c r="BF2293" i="4"/>
  <c r="BF1064" i="4"/>
  <c r="BF2234" i="4"/>
  <c r="BF1021" i="4"/>
  <c r="BF1601" i="4"/>
  <c r="BF1490" i="4"/>
  <c r="BF117" i="4"/>
  <c r="BF2156" i="4"/>
  <c r="BF1851" i="4"/>
  <c r="BF1590" i="4"/>
  <c r="BF1908" i="4"/>
  <c r="BF407" i="4"/>
  <c r="BF1362" i="4"/>
  <c r="BF1975" i="4"/>
  <c r="BF1614" i="4"/>
  <c r="BF2054" i="4"/>
  <c r="BF1822" i="4"/>
  <c r="BF1989" i="4"/>
  <c r="BF2314" i="4"/>
  <c r="BF1741" i="4"/>
  <c r="BF1511" i="4"/>
  <c r="BF2124" i="4"/>
  <c r="BF1949" i="4"/>
  <c r="BF1557" i="4"/>
  <c r="BF1607" i="4"/>
  <c r="BF235" i="4"/>
  <c r="BF934" i="4"/>
  <c r="BF1326" i="4"/>
  <c r="BF1171" i="4"/>
  <c r="BF1137" i="4"/>
  <c r="BF1800" i="4"/>
  <c r="BF793" i="4"/>
  <c r="BF795" i="4"/>
  <c r="BF245" i="4"/>
  <c r="BF1849" i="4"/>
  <c r="BF2003" i="4"/>
  <c r="BF960" i="4"/>
  <c r="BF1793" i="4"/>
  <c r="BF1295" i="4"/>
  <c r="BF2076" i="4"/>
  <c r="BF1166" i="4"/>
  <c r="BF461" i="4"/>
  <c r="BF694" i="4"/>
  <c r="BF1308" i="4"/>
  <c r="BF1142" i="4"/>
  <c r="BF1549" i="4"/>
  <c r="BF1467" i="4"/>
  <c r="BF767" i="4"/>
  <c r="BF2514" i="4"/>
  <c r="BF2431" i="4"/>
  <c r="BF169" i="4"/>
  <c r="BF1133" i="4"/>
  <c r="BF1128" i="4"/>
  <c r="BF1167" i="4"/>
  <c r="BF1955" i="4"/>
  <c r="BF1604" i="4"/>
  <c r="BF1324" i="4"/>
  <c r="BF1821" i="4"/>
  <c r="BF1546" i="4"/>
  <c r="BF1872" i="4"/>
  <c r="BF2224" i="4"/>
  <c r="BF798" i="4"/>
  <c r="BF1878" i="4"/>
  <c r="BF1459" i="4"/>
  <c r="BF715" i="4"/>
  <c r="BF1428" i="4"/>
  <c r="BF1987" i="4"/>
  <c r="BF2515" i="4"/>
  <c r="BF2463" i="4"/>
  <c r="BF2142" i="4"/>
  <c r="BF22" i="4"/>
  <c r="BF1839" i="4"/>
  <c r="BF1331" i="4"/>
  <c r="BF1555" i="4"/>
  <c r="BF1046" i="4"/>
  <c r="BF1679" i="4"/>
  <c r="BF2325" i="4"/>
  <c r="BF2229" i="4"/>
  <c r="BF1232" i="4"/>
  <c r="BF1527" i="4"/>
  <c r="BF2235" i="4"/>
  <c r="BF1657" i="4"/>
  <c r="BF1583" i="4"/>
  <c r="BF2455" i="4"/>
  <c r="BF2403" i="4"/>
  <c r="BF2425" i="4"/>
  <c r="BF1489" i="4"/>
  <c r="BF1761" i="4"/>
  <c r="BF669" i="4"/>
  <c r="BF1416" i="4"/>
  <c r="BF2459" i="4"/>
  <c r="BF1855" i="4"/>
  <c r="BF687" i="4"/>
  <c r="BF1421" i="4"/>
  <c r="BF1916" i="4"/>
  <c r="BF2460" i="4"/>
  <c r="BF484" i="4"/>
  <c r="BF2457" i="4"/>
  <c r="BF274" i="4"/>
  <c r="BF1628" i="4"/>
  <c r="BF1708" i="4"/>
  <c r="BF1426" i="4"/>
  <c r="BF2588" i="4"/>
  <c r="BF1751" i="4"/>
  <c r="BF1713" i="4"/>
  <c r="BF1040" i="4"/>
  <c r="BF2322" i="4"/>
  <c r="BF1615" i="4"/>
  <c r="BF163" i="4"/>
  <c r="BF2029" i="4"/>
  <c r="BF138" i="4"/>
  <c r="BF771" i="4"/>
  <c r="BF751" i="4"/>
  <c r="BF894" i="4"/>
  <c r="BF2219" i="4"/>
  <c r="BF1820" i="4"/>
  <c r="BF2218" i="4"/>
  <c r="BF2036" i="4"/>
  <c r="BF1886" i="4"/>
  <c r="BF2470" i="4"/>
  <c r="BF942" i="4"/>
  <c r="BF2357" i="4"/>
  <c r="BF1042" i="4"/>
  <c r="BF1018" i="4"/>
  <c r="BF1087" i="4"/>
  <c r="BF1180" i="4"/>
  <c r="BF2374" i="4"/>
  <c r="BF325" i="4"/>
  <c r="BF743" i="4"/>
  <c r="BF2305" i="4"/>
  <c r="BF1697" i="4"/>
  <c r="BF2553" i="4"/>
  <c r="BF1560" i="4"/>
  <c r="BF2391" i="4"/>
  <c r="BF1871" i="4"/>
  <c r="BF400" i="4"/>
  <c r="BF1790" i="4"/>
  <c r="BF1627" i="4"/>
  <c r="BF2622" i="4"/>
  <c r="BF488" i="4"/>
  <c r="BF46" i="4"/>
  <c r="BF1152" i="4"/>
  <c r="BF1008" i="4"/>
  <c r="BF2420" i="4"/>
  <c r="BF1798" i="4"/>
  <c r="BF2008" i="4"/>
  <c r="BF831" i="4"/>
  <c r="BF1461" i="4"/>
  <c r="BF1424" i="4"/>
  <c r="BF1169" i="4"/>
  <c r="BF1581" i="4"/>
  <c r="BF1289" i="4"/>
  <c r="BF1404" i="4"/>
  <c r="BF1711" i="4"/>
  <c r="BF414" i="4"/>
  <c r="BF2490" i="4"/>
  <c r="BF1070" i="4"/>
  <c r="BF2558" i="4"/>
  <c r="BF2269" i="4"/>
  <c r="BF1608" i="4"/>
  <c r="BF2137" i="4"/>
  <c r="BF569" i="4"/>
  <c r="BF127" i="4"/>
  <c r="BF1958" i="4"/>
  <c r="BF2597" i="4"/>
  <c r="BF1624" i="4"/>
  <c r="BF1862" i="4"/>
  <c r="BF1132" i="4"/>
  <c r="BF2475" i="4"/>
  <c r="BF932" i="4"/>
  <c r="BF1248" i="4"/>
  <c r="BF1239" i="4"/>
  <c r="BF151" i="4"/>
  <c r="BF1662" i="4"/>
  <c r="BF1847" i="4"/>
  <c r="BF1897" i="4"/>
  <c r="BF747" i="4"/>
  <c r="BF2342" i="4"/>
  <c r="BF1398" i="4"/>
  <c r="BF2049" i="4"/>
  <c r="BF2590" i="4"/>
  <c r="BF2458" i="4"/>
  <c r="BF1016" i="4"/>
  <c r="BF2608" i="4"/>
  <c r="BF2259" i="4"/>
  <c r="BF2569" i="4"/>
  <c r="BF1941" i="4"/>
  <c r="BF819" i="4"/>
  <c r="BF1252" i="4"/>
  <c r="BF2238" i="4"/>
  <c r="BF1117" i="4"/>
  <c r="BF1039" i="4"/>
  <c r="BF1281" i="4"/>
  <c r="BF735" i="4"/>
  <c r="BF2396" i="4"/>
  <c r="BF957" i="4"/>
  <c r="BF1492" i="4"/>
  <c r="BF1782" i="4"/>
  <c r="BF801" i="4"/>
  <c r="BF1054" i="4"/>
  <c r="BF2474" i="4"/>
  <c r="BF2549" i="4"/>
  <c r="BF2280" i="4"/>
  <c r="BF1954" i="4"/>
  <c r="BF898" i="4"/>
  <c r="BF1808" i="4"/>
  <c r="BF2603" i="4"/>
  <c r="BF476" i="4"/>
  <c r="BF2330" i="4"/>
  <c r="BF799" i="4"/>
  <c r="BF1575" i="4"/>
  <c r="BF1400" i="4"/>
  <c r="BF1001" i="4"/>
  <c r="BF2442" i="4"/>
  <c r="BF2393" i="4"/>
  <c r="BF1007" i="4"/>
  <c r="BF222" i="4"/>
  <c r="BF2306" i="4"/>
  <c r="BF2424" i="4"/>
  <c r="BF311" i="4"/>
  <c r="BF2536" i="4"/>
  <c r="BF2487" i="4"/>
  <c r="BF991" i="4"/>
  <c r="BF2348" i="4"/>
  <c r="BF2400" i="4"/>
  <c r="BF1616" i="4"/>
  <c r="BF1753" i="4"/>
  <c r="BF999" i="4"/>
  <c r="BF521" i="4"/>
  <c r="BF859" i="4"/>
  <c r="BF2405" i="4"/>
  <c r="BF1951" i="4"/>
  <c r="BF1238" i="4"/>
  <c r="BF2543" i="4"/>
  <c r="BF1635" i="4"/>
  <c r="BF2338" i="4"/>
  <c r="BF2593" i="4"/>
  <c r="BF192" i="4"/>
  <c r="BF2609" i="4"/>
  <c r="BF1418" i="4"/>
  <c r="BF1456" i="4"/>
  <c r="BF2096" i="4"/>
  <c r="BF2430" i="4"/>
  <c r="BF493" i="4"/>
  <c r="BF320" i="4"/>
  <c r="BF1036" i="4"/>
  <c r="BF324" i="4"/>
  <c r="BF869" i="4"/>
  <c r="BF1892" i="4"/>
  <c r="BF1570" i="4"/>
  <c r="BF1594" i="4"/>
  <c r="BF1709" i="4"/>
  <c r="BF826" i="4"/>
  <c r="BF2077" i="4"/>
  <c r="BF2133" i="4"/>
  <c r="BF2007" i="4"/>
  <c r="BF2555" i="4"/>
  <c r="BF251" i="4"/>
  <c r="BF732" i="4"/>
  <c r="BF1178" i="4"/>
  <c r="BF2544" i="4"/>
  <c r="BF2129" i="4"/>
  <c r="BF1351" i="4"/>
  <c r="BF2144" i="4"/>
  <c r="BF1592" i="4"/>
  <c r="BF2550" i="4"/>
  <c r="BF670" i="4"/>
  <c r="BF1696" i="4"/>
  <c r="BF186" i="4"/>
  <c r="BF1792" i="4"/>
  <c r="BF1704" i="4"/>
  <c r="BF2613" i="4"/>
  <c r="BF2012" i="4"/>
  <c r="BF1419" i="4"/>
  <c r="BF874" i="4"/>
  <c r="BF2247" i="4"/>
  <c r="BF1342" i="4"/>
  <c r="BF1161" i="4"/>
  <c r="BF1300" i="4"/>
  <c r="BF1215" i="4"/>
  <c r="BF1606" i="4"/>
  <c r="BF913" i="4"/>
  <c r="BF918" i="4"/>
  <c r="BF514" i="4"/>
  <c r="BF2614" i="4"/>
  <c r="BF1507" i="4"/>
  <c r="BF2296" i="4"/>
  <c r="BF554" i="4"/>
  <c r="BF177" i="4"/>
  <c r="BF1060" i="4"/>
  <c r="BF2581" i="4"/>
  <c r="BF416" i="4"/>
  <c r="BF638" i="4"/>
  <c r="BF40" i="4"/>
  <c r="BF122" i="4"/>
  <c r="BF10" i="4"/>
  <c r="BF50" i="4"/>
  <c r="BF23" i="4"/>
  <c r="BF2493" i="4"/>
  <c r="BF367" i="4"/>
  <c r="BF1998" i="4"/>
  <c r="BF544" i="4"/>
  <c r="BF60" i="4"/>
  <c r="BF628" i="4"/>
  <c r="BF2236" i="4"/>
  <c r="BF69" i="4"/>
  <c r="BF15" i="4"/>
  <c r="BF1737" i="4"/>
  <c r="BF1486" i="4"/>
  <c r="BF549" i="4"/>
  <c r="BF153" i="4"/>
  <c r="BF591" i="4"/>
  <c r="BF648" i="4"/>
  <c r="BF782" i="4"/>
  <c r="BF738" i="4"/>
  <c r="BF1777" i="4"/>
  <c r="BF393" i="4"/>
  <c r="BF474" i="4"/>
  <c r="BF1784" i="4"/>
  <c r="BF5" i="4"/>
  <c r="BF636" i="4"/>
  <c r="BF639" i="4"/>
  <c r="BF2205" i="4"/>
  <c r="BF1052" i="4"/>
  <c r="BF1971" i="4"/>
  <c r="BF1948" i="4"/>
  <c r="BF1271" i="4"/>
  <c r="BF246" i="4"/>
  <c r="BF2260" i="4"/>
  <c r="BF1568" i="4"/>
  <c r="BF651" i="4"/>
  <c r="BF955" i="4"/>
  <c r="BF25" i="4"/>
  <c r="BF1695" i="4"/>
  <c r="BF548" i="4"/>
  <c r="BF2143" i="4"/>
  <c r="BF2617" i="4"/>
  <c r="BF1481" i="4"/>
  <c r="BF1702" i="4"/>
  <c r="BF1712" i="4"/>
  <c r="BF442" i="4"/>
  <c r="BF1020" i="4"/>
  <c r="BF2233" i="4"/>
  <c r="BF2162" i="4"/>
  <c r="BF764" i="4"/>
  <c r="BF83" i="4"/>
  <c r="BF1992" i="4"/>
  <c r="BF2001" i="4"/>
  <c r="BF146" i="4"/>
  <c r="BF452" i="4"/>
  <c r="BF230" i="4"/>
  <c r="BF313" i="4"/>
  <c r="BF473" i="4"/>
  <c r="BF446" i="4"/>
  <c r="BF1858" i="4"/>
  <c r="BF166" i="4"/>
  <c r="BF1544" i="4"/>
  <c r="BF1107" i="4"/>
  <c r="BF1053" i="4"/>
  <c r="BF1620" i="4"/>
  <c r="BF387" i="4"/>
  <c r="BF2283" i="4"/>
  <c r="BF365" i="4"/>
  <c r="BF905" i="4"/>
  <c r="BF465" i="4"/>
  <c r="BF136" i="4"/>
  <c r="BF1073" i="4"/>
  <c r="BF774" i="4"/>
  <c r="BF329" i="4"/>
  <c r="BF289" i="4"/>
  <c r="BF424" i="4"/>
  <c r="BF622" i="4"/>
  <c r="BF12" i="4"/>
  <c r="BF440" i="4"/>
  <c r="BF512" i="4"/>
  <c r="BF1260" i="4"/>
  <c r="BF74" i="4"/>
  <c r="BF1842" i="4"/>
  <c r="BF1595" i="4"/>
  <c r="BF2016" i="4"/>
  <c r="BF589" i="4"/>
  <c r="BF566" i="4"/>
  <c r="BF284" i="4"/>
  <c r="BF1652" i="4"/>
  <c r="BF322" i="4"/>
  <c r="BF1168" i="4"/>
  <c r="BF1038" i="4"/>
  <c r="BF275" i="4"/>
  <c r="BF637" i="4"/>
  <c r="BF2498" i="4"/>
  <c r="BF85" i="4"/>
  <c r="BF91" i="4"/>
  <c r="BF522" i="4"/>
  <c r="BF1223" i="4"/>
  <c r="BF1603" i="4"/>
  <c r="BF1225" i="4"/>
  <c r="BF24" i="4"/>
  <c r="BF73" i="4"/>
  <c r="BF437" i="4"/>
  <c r="BF986" i="4"/>
  <c r="BF606" i="4"/>
  <c r="BF1423" i="4"/>
  <c r="BF504" i="4"/>
  <c r="BF197" i="4"/>
  <c r="BF540" i="4"/>
  <c r="BF2310" i="4"/>
  <c r="BF1170" i="4"/>
  <c r="BF2298" i="4"/>
  <c r="BF555" i="4"/>
  <c r="BF451" i="4"/>
  <c r="BF16" i="4"/>
  <c r="BF38" i="4"/>
  <c r="BF1837" i="4"/>
  <c r="BF1965" i="4"/>
  <c r="BF303" i="4"/>
  <c r="BF2131" i="4"/>
  <c r="BF78" i="4"/>
  <c r="BF1764" i="4"/>
  <c r="BF542" i="4"/>
  <c r="BF1959" i="4"/>
  <c r="BF766" i="4"/>
  <c r="BF887" i="4"/>
  <c r="BF625" i="4"/>
  <c r="BF1160" i="4"/>
  <c r="BF507" i="4"/>
  <c r="BF609" i="4"/>
  <c r="BF787" i="4"/>
  <c r="BF156" i="4"/>
  <c r="BF62" i="4"/>
  <c r="BF1891" i="4"/>
  <c r="BF1099" i="4"/>
  <c r="BF765" i="4"/>
  <c r="BF979" i="4"/>
  <c r="BF1261" i="4"/>
  <c r="BF343" i="4"/>
  <c r="BF982" i="4"/>
  <c r="BF618" i="4"/>
  <c r="BF564" i="4"/>
  <c r="BF974" i="4"/>
  <c r="BF26" i="4"/>
  <c r="BF915" i="4"/>
  <c r="BF611" i="4"/>
  <c r="BF381" i="4"/>
  <c r="BF1521" i="4"/>
  <c r="BF208" i="4"/>
  <c r="BF950" i="4"/>
  <c r="BF82" i="4"/>
  <c r="BF2211" i="4"/>
  <c r="BF1334" i="4"/>
  <c r="BF2075" i="4"/>
  <c r="BF660" i="4"/>
  <c r="BF1804" i="4"/>
  <c r="BF601" i="4"/>
  <c r="BF616" i="4"/>
  <c r="BF592" i="4"/>
  <c r="BF1522" i="4"/>
  <c r="BF1848" i="4"/>
  <c r="BF772" i="4"/>
  <c r="BF2282" i="4"/>
  <c r="BF659" i="4"/>
  <c r="BF2048" i="4"/>
  <c r="BF1377" i="4"/>
  <c r="BF355" i="4"/>
  <c r="BF453" i="4"/>
  <c r="BF20" i="4"/>
  <c r="BF1174" i="4"/>
  <c r="BF435" i="4"/>
  <c r="BF420" i="4"/>
  <c r="BF2281" i="4"/>
  <c r="BF990" i="4"/>
  <c r="BF340" i="4"/>
  <c r="BF213" i="4"/>
  <c r="BF2170" i="4"/>
  <c r="BF830" i="4"/>
  <c r="BF2017" i="4"/>
  <c r="BF244" i="4"/>
  <c r="BF1446" i="4"/>
  <c r="BF29" i="4"/>
  <c r="BF1860" i="4"/>
  <c r="BF2242" i="4"/>
  <c r="BF2094" i="4"/>
  <c r="BF100" i="4"/>
  <c r="BF8" i="4"/>
  <c r="BF834" i="4"/>
  <c r="BF310" i="4"/>
  <c r="BF1956" i="4"/>
  <c r="BF2482" i="4"/>
  <c r="BF1119" i="4"/>
  <c r="BF364" i="4"/>
  <c r="BF613" i="4"/>
  <c r="BF439" i="4"/>
  <c r="BF740" i="4"/>
  <c r="BF1211" i="4"/>
  <c r="BF547" i="4"/>
  <c r="BF1887" i="4"/>
  <c r="BF421" i="4"/>
  <c r="BF1253" i="4"/>
  <c r="BF1475" i="4"/>
  <c r="BF1901" i="4"/>
  <c r="BF17" i="4"/>
  <c r="BF1075" i="4"/>
  <c r="BF189" i="4"/>
  <c r="BF769" i="4"/>
  <c r="BF559" i="4"/>
  <c r="BF350" i="4"/>
  <c r="BF1314" i="4"/>
  <c r="BF2043" i="4"/>
  <c r="BF467" i="4"/>
  <c r="BF2011" i="4"/>
  <c r="BF33" i="4"/>
  <c r="BF805" i="4"/>
  <c r="BF150" i="4"/>
  <c r="BF1422" i="4"/>
  <c r="BF1151" i="4"/>
  <c r="BF1294" i="4"/>
  <c r="BF585" i="4"/>
  <c r="BF411" i="4"/>
  <c r="BF300" i="4"/>
  <c r="BF1163" i="4"/>
  <c r="BF1756" i="4"/>
  <c r="BF1453" i="4"/>
  <c r="BF1906" i="4"/>
  <c r="BF1192" i="4"/>
  <c r="BF1622" i="4"/>
  <c r="BF1630" i="4"/>
  <c r="BF796" i="4"/>
  <c r="BF768" i="4"/>
  <c r="BF216" i="4"/>
  <c r="BF739" i="4"/>
  <c r="BF500" i="4"/>
  <c r="BF1090" i="4"/>
  <c r="BF115" i="4"/>
  <c r="BF576" i="4"/>
  <c r="BF963" i="4"/>
  <c r="BF491" i="4"/>
  <c r="BF87" i="4"/>
  <c r="BF2112" i="4"/>
  <c r="BF543" i="4"/>
  <c r="BF92" i="4"/>
  <c r="BF2026" i="4"/>
  <c r="BF3" i="4"/>
  <c r="BF1302" i="4"/>
  <c r="BF225" i="4"/>
  <c r="BF2496" i="4"/>
  <c r="BF1514" i="4"/>
  <c r="BF1146" i="4"/>
  <c r="BF378" i="4"/>
  <c r="BF580" i="4"/>
  <c r="BF875" i="4"/>
  <c r="BF697" i="4"/>
  <c r="BF926" i="4"/>
  <c r="BF1740" i="4"/>
  <c r="BF35" i="4"/>
  <c r="BF291" i="4"/>
  <c r="BF366" i="4"/>
  <c r="BF2074" i="4"/>
  <c r="BF70" i="4"/>
  <c r="BF2244" i="4"/>
  <c r="BF993" i="4"/>
  <c r="BF1881" i="4"/>
  <c r="BF528" i="4"/>
  <c r="BF597" i="4"/>
  <c r="BF631" i="4"/>
  <c r="BF388" i="4"/>
  <c r="BF482" i="4"/>
  <c r="BF682" i="4"/>
  <c r="BF361" i="4"/>
  <c r="BF1904" i="4"/>
  <c r="BF510" i="4"/>
  <c r="BF390" i="4"/>
  <c r="BF1732" i="4"/>
  <c r="BF641" i="4"/>
  <c r="BF1499" i="4"/>
  <c r="BF2595" i="4"/>
  <c r="BF371" i="4"/>
  <c r="BF413" i="4"/>
  <c r="BF358" i="4"/>
  <c r="BF1978" i="4"/>
  <c r="BF2101" i="4"/>
  <c r="BF781" i="4"/>
  <c r="BF1403" i="4"/>
  <c r="BF2106" i="4"/>
  <c r="BF1591" i="4"/>
  <c r="BF1990" i="4"/>
  <c r="BF2385" i="4"/>
  <c r="BF2097" i="4"/>
  <c r="BF433" i="4"/>
  <c r="BF2318" i="4"/>
  <c r="BF428" i="4"/>
  <c r="BF2204" i="4"/>
  <c r="BF1984" i="4"/>
  <c r="BF396" i="4"/>
  <c r="BF2107" i="4"/>
  <c r="BF2151" i="4"/>
  <c r="BF134" i="4"/>
  <c r="BF264" i="4"/>
  <c r="BF348" i="4"/>
  <c r="BF2436" i="4"/>
  <c r="BF1145" i="4"/>
  <c r="BF278" i="4"/>
  <c r="BF352" i="4"/>
  <c r="BF516" i="4"/>
  <c r="BF2288" i="4"/>
  <c r="BF529" i="4"/>
  <c r="BF1789" i="4"/>
  <c r="BF154" i="4"/>
  <c r="BF1596" i="4"/>
  <c r="BF1093" i="4"/>
  <c r="BF1762" i="4"/>
  <c r="BF678" i="4"/>
  <c r="BF1966" i="4"/>
  <c r="BF1114" i="4"/>
  <c r="BF1644" i="4"/>
  <c r="BF909" i="4"/>
  <c r="BF337" i="4"/>
  <c r="BF773" i="4"/>
  <c r="BF1968" i="4"/>
  <c r="BF1250" i="4"/>
  <c r="BF1523" i="4"/>
  <c r="BF2161" i="4"/>
  <c r="BF821" i="4"/>
  <c r="BF1360" i="4"/>
  <c r="BF577" i="4"/>
  <c r="BF45" i="4"/>
  <c r="BF485" i="4"/>
  <c r="BF2095" i="4"/>
  <c r="BF977" i="4"/>
  <c r="BF1399" i="4"/>
  <c r="BF992" i="4"/>
  <c r="BF1649" i="4"/>
  <c r="BF296" i="4"/>
  <c r="BF843" i="4"/>
  <c r="BF590" i="4"/>
  <c r="BF723" i="4"/>
  <c r="BF653" i="4"/>
  <c r="BF2118" i="4"/>
  <c r="BF288" i="4"/>
  <c r="BF588" i="4"/>
  <c r="BF32" i="4"/>
  <c r="BF179" i="4"/>
  <c r="BF2078" i="4"/>
  <c r="BF486" i="4"/>
  <c r="BF2199" i="4"/>
  <c r="BF1147" i="4"/>
  <c r="BF763" i="4"/>
  <c r="BF1513" i="4"/>
  <c r="BF916" i="4"/>
  <c r="BF724" i="4"/>
  <c r="BF1638" i="4"/>
  <c r="BF1997" i="4"/>
  <c r="BF847" i="4"/>
  <c r="BF1669" i="4"/>
  <c r="BF2028" i="4"/>
  <c r="BF1670" i="4"/>
  <c r="BF11" i="4"/>
  <c r="BF800" i="4"/>
  <c r="BF1254" i="4"/>
  <c r="BF1715" i="4"/>
  <c r="BF1086" i="4"/>
  <c r="BF1376" i="4"/>
  <c r="BF546" i="4"/>
  <c r="BF645" i="4"/>
  <c r="BF2513" i="4"/>
  <c r="BF1437" i="4"/>
  <c r="BF1681" i="4"/>
  <c r="BF375" i="4"/>
  <c r="BF1012" i="4"/>
  <c r="BF1120" i="4"/>
  <c r="BF503" i="4"/>
  <c r="BF95" i="4"/>
  <c r="BF612" i="4"/>
  <c r="BF2273" i="4"/>
  <c r="BF2435" i="4"/>
  <c r="BF1030" i="4"/>
  <c r="BF1700" i="4"/>
  <c r="BF1554" i="4"/>
  <c r="BF931" i="4"/>
  <c r="BF1504" i="4"/>
  <c r="BF1208" i="4"/>
  <c r="BF432" i="4"/>
  <c r="BF2461" i="4"/>
  <c r="BF908" i="4"/>
  <c r="BF1189" i="4"/>
  <c r="BF961" i="4"/>
  <c r="BF635" i="4"/>
  <c r="BF1359" i="4"/>
  <c r="BF1014" i="4"/>
  <c r="BF1227" i="4"/>
  <c r="BF1843" i="4"/>
  <c r="BF1217" i="4"/>
  <c r="BF2223" i="4"/>
  <c r="BF147" i="4"/>
  <c r="BF1983" i="4"/>
  <c r="BF1775" i="4"/>
  <c r="BF1449" i="4"/>
  <c r="BF1368" i="4"/>
  <c r="BF1889" i="4"/>
  <c r="BF1794" i="4"/>
  <c r="BF2063" i="4"/>
  <c r="BF1262" i="4"/>
  <c r="BF1268" i="4"/>
  <c r="BF34" i="4"/>
  <c r="BF345" i="4"/>
  <c r="BF2081" i="4"/>
  <c r="BF1330" i="4"/>
  <c r="BF2623" i="4"/>
  <c r="BF2361" i="4"/>
  <c r="BF1329" i="4"/>
  <c r="BF1957" i="4"/>
  <c r="BF423" i="4"/>
  <c r="BF1173" i="4"/>
  <c r="BF778" i="4"/>
  <c r="BF1025" i="4"/>
  <c r="BF1947" i="4"/>
  <c r="BF756" i="4"/>
  <c r="BF650" i="4"/>
  <c r="BF783" i="4"/>
  <c r="BF2202" i="4"/>
  <c r="BF617" i="4"/>
  <c r="BF889" i="4"/>
  <c r="BF2268" i="4"/>
  <c r="BF2468" i="4"/>
  <c r="BF1081" i="4"/>
  <c r="BF470" i="4"/>
  <c r="BF243" i="4"/>
  <c r="BF1781" i="4"/>
  <c r="BF703" i="4"/>
  <c r="BF1743" i="4"/>
  <c r="BF995" i="4"/>
  <c r="BF1224" i="4"/>
  <c r="BF1863" i="4"/>
  <c r="BF523" i="4"/>
  <c r="BF1874" i="4"/>
  <c r="BF817" i="4"/>
  <c r="BF556" i="4"/>
  <c r="BF234" i="4"/>
  <c r="BF841" i="4"/>
  <c r="BF1539" i="4"/>
  <c r="BF1339" i="4"/>
  <c r="BF219" i="4"/>
  <c r="BF2221" i="4"/>
  <c r="BF1677" i="4"/>
  <c r="BF2100" i="4"/>
  <c r="BF976" i="4"/>
  <c r="BF754" i="4"/>
  <c r="BF498" i="4"/>
  <c r="BF1710" i="4"/>
  <c r="BF2481" i="4"/>
  <c r="BF2240" i="4"/>
  <c r="BF2275" i="4"/>
  <c r="BF2209" i="4"/>
  <c r="BF2110" i="4"/>
  <c r="BF494" i="4"/>
  <c r="BF1379" i="4"/>
  <c r="BF1194" i="4"/>
  <c r="BF2248" i="4"/>
  <c r="BF539" i="4"/>
  <c r="BF1465" i="4"/>
  <c r="BF1962" i="4"/>
  <c r="BF2044" i="4"/>
  <c r="BF1618" i="4"/>
  <c r="BF816" i="4"/>
  <c r="BF1674" i="4"/>
  <c r="BF53" i="4"/>
  <c r="BF652" i="4"/>
  <c r="BF1358" i="4"/>
  <c r="BF1095" i="4"/>
  <c r="BF425" i="4"/>
  <c r="BF984" i="4"/>
  <c r="BF2262" i="4"/>
  <c r="BF108" i="4"/>
  <c r="BF1325" i="4"/>
  <c r="BF1106" i="4"/>
  <c r="BF2108" i="4"/>
  <c r="BF1518" i="4"/>
  <c r="BF720" i="4"/>
  <c r="BF1625" i="4"/>
  <c r="BF1056" i="4"/>
  <c r="BF2140" i="4"/>
  <c r="BF882" i="4"/>
  <c r="BF2445" i="4"/>
  <c r="BF346" i="4"/>
  <c r="BF2068" i="4"/>
  <c r="BF2227" i="4"/>
  <c r="BF877" i="4"/>
  <c r="BF362" i="4"/>
  <c r="BF2019" i="4"/>
  <c r="BF13" i="4"/>
  <c r="BF605" i="4"/>
  <c r="BF2160" i="4"/>
  <c r="BF1552" i="4"/>
  <c r="BF302" i="4"/>
  <c r="BF1898" i="4"/>
  <c r="BF2389" i="4"/>
  <c r="BF828" i="4"/>
  <c r="BF1050" i="4"/>
  <c r="BF1747" i="4"/>
  <c r="BF99" i="4"/>
  <c r="BF1406" i="4"/>
  <c r="BF2362" i="4"/>
  <c r="BF1498" i="4"/>
  <c r="BF1838" i="4"/>
  <c r="BF2051" i="4"/>
  <c r="BF1979" i="4"/>
  <c r="BF2067" i="4"/>
  <c r="BF383" i="4"/>
  <c r="BF97" i="4"/>
  <c r="BF1172" i="4"/>
  <c r="BF2116" i="4"/>
  <c r="BF1506" i="4"/>
  <c r="BF1482" i="4"/>
  <c r="BF1237" i="4"/>
  <c r="BF883" i="4"/>
  <c r="BF1922" i="4"/>
  <c r="BF719" i="4"/>
  <c r="BF2307" i="4"/>
  <c r="BF2255" i="4"/>
  <c r="BF1275" i="4"/>
  <c r="BF1440" i="4"/>
  <c r="BF681" i="4"/>
  <c r="BF114" i="4"/>
  <c r="BF1283" i="4"/>
  <c r="BF2201" i="4"/>
  <c r="BF2317" i="4"/>
  <c r="BF395" i="4"/>
  <c r="BF2064" i="4"/>
  <c r="BF2086" i="4"/>
  <c r="BF1165" i="4"/>
  <c r="BF2287" i="4"/>
  <c r="BF1115" i="4"/>
  <c r="BF1626" i="4"/>
  <c r="BF1033" i="4"/>
  <c r="BF1671" i="4"/>
  <c r="BF538" i="4"/>
  <c r="BF202" i="4"/>
  <c r="BF855" i="4"/>
  <c r="BF2446" i="4"/>
  <c r="BF1000" i="4"/>
  <c r="BF1875" i="4"/>
  <c r="BF630" i="4"/>
  <c r="BF1780" i="4"/>
  <c r="BF228" i="4"/>
  <c r="BF1547" i="4"/>
  <c r="BF464" i="4"/>
  <c r="BF2402" i="4"/>
  <c r="BF1234" i="4"/>
  <c r="BF2087" i="4"/>
  <c r="BF2345" i="4"/>
  <c r="BF2332" i="4"/>
  <c r="BF1636" i="4"/>
  <c r="BF1694" i="4"/>
  <c r="BF1542" i="4"/>
  <c r="BF1553" i="4"/>
  <c r="BF1388" i="4"/>
  <c r="BF824" i="4"/>
  <c r="BF1692" i="4"/>
  <c r="BF1355" i="4"/>
  <c r="BF755" i="4"/>
  <c r="BF1729" i="4"/>
  <c r="BF832" i="4"/>
  <c r="BF2102" i="4"/>
  <c r="BF2507" i="4"/>
  <c r="BF1091" i="4"/>
  <c r="BF119" i="4"/>
  <c r="BF314" i="4"/>
  <c r="BF224" i="4"/>
  <c r="BF2122" i="4"/>
  <c r="BF1201" i="4"/>
  <c r="BF21" i="4"/>
  <c r="BF1867" i="4"/>
  <c r="BF1292" i="4"/>
  <c r="BF347" i="4"/>
  <c r="BF1082" i="4"/>
  <c r="BF256" i="4"/>
  <c r="BF1682" i="4"/>
  <c r="BF377" i="4"/>
  <c r="BF1336" i="4"/>
  <c r="BF478" i="4"/>
  <c r="BF2194" i="4"/>
  <c r="BF1532" i="4"/>
  <c r="BF1034" i="4"/>
  <c r="BF1725" i="4"/>
  <c r="BF2157" i="4"/>
  <c r="BF1405" i="4"/>
  <c r="BF2480" i="4"/>
  <c r="BF2337" i="4"/>
  <c r="BF1641" i="4"/>
  <c r="BF2079" i="4"/>
  <c r="BF217" i="4"/>
  <c r="BF42" i="4"/>
  <c r="BF1309" i="4"/>
  <c r="BF299" i="4"/>
  <c r="BF1673" i="4"/>
  <c r="BF851" i="4"/>
  <c r="BF1049" i="4"/>
  <c r="BF827" i="4"/>
  <c r="BF98" i="4"/>
  <c r="BF2206" i="4"/>
  <c r="BF233" i="4"/>
  <c r="BF448" i="4"/>
  <c r="BF2155" i="4"/>
  <c r="BF1748" i="4"/>
  <c r="BF1600" i="4"/>
  <c r="BF1164" i="4"/>
  <c r="BF2030" i="4"/>
  <c r="BF1885" i="4"/>
  <c r="BF2184" i="4"/>
  <c r="BF2502" i="4"/>
  <c r="BF1577" i="4"/>
  <c r="BF853" i="4"/>
  <c r="BF2469" i="4"/>
  <c r="BF2264" i="4"/>
  <c r="BF1101" i="4"/>
  <c r="BF691" i="4"/>
  <c r="BF1502" i="4"/>
  <c r="BF499" i="4"/>
  <c r="BF2018" i="4"/>
  <c r="BF2141" i="4"/>
  <c r="BF349" i="4"/>
  <c r="BF1384" i="4"/>
  <c r="BF376" i="4"/>
  <c r="BF2346" i="4"/>
  <c r="BF206" i="4"/>
  <c r="BF1245" i="4"/>
  <c r="BF1520" i="4"/>
  <c r="BF1731" i="4"/>
  <c r="BF1648" i="4"/>
  <c r="BF2313" i="4"/>
  <c r="BF662" i="4"/>
  <c r="BF2136" i="4"/>
  <c r="BF2566" i="4"/>
  <c r="BF865" i="4"/>
  <c r="BF561" i="4"/>
  <c r="BF1869" i="4"/>
  <c r="BF1484" i="4"/>
  <c r="BF471" i="4"/>
  <c r="BF399" i="4"/>
  <c r="BF2297" i="4"/>
  <c r="BF1432" i="4"/>
  <c r="BF1879" i="4"/>
  <c r="BF1698" i="4"/>
  <c r="BF1859" i="4"/>
  <c r="BF385" i="4"/>
  <c r="BF2278" i="4"/>
  <c r="BF2179" i="4"/>
  <c r="BF673" i="4"/>
  <c r="BF954" i="4"/>
  <c r="BF533" i="4"/>
  <c r="BF2521" i="4"/>
  <c r="BF2188" i="4"/>
  <c r="BF1196" i="4"/>
  <c r="BF1640" i="4"/>
  <c r="BF1076" i="4"/>
  <c r="BF1612" i="4"/>
  <c r="BF1656" i="4"/>
  <c r="BF2082" i="4"/>
  <c r="BF441" i="4"/>
  <c r="BF1515" i="4"/>
  <c r="BF1960" i="4"/>
  <c r="BF1824" i="4"/>
  <c r="BF1257" i="4"/>
  <c r="BF1363" i="4"/>
  <c r="BF2291" i="4"/>
  <c r="BF1815" i="4"/>
  <c r="BF919" i="4"/>
  <c r="BF2222" i="4"/>
  <c r="BF1827" i="4"/>
  <c r="BF2258" i="4"/>
  <c r="BF1464" i="4"/>
  <c r="BF489" i="4"/>
  <c r="BF952" i="4"/>
  <c r="BF2509" i="4"/>
  <c r="BF2394" i="4"/>
  <c r="BF1041" i="4"/>
  <c r="BF519" i="4"/>
  <c r="BF2452" i="4"/>
  <c r="BF438" i="4"/>
  <c r="BF893" i="4"/>
  <c r="BF1856" i="4"/>
  <c r="BF1589" i="4"/>
  <c r="BF1609" i="4"/>
  <c r="BF1642" i="4"/>
  <c r="BF917" i="4"/>
  <c r="BF2173" i="4"/>
  <c r="BF372" i="4"/>
  <c r="BF1301" i="4"/>
  <c r="BF2009" i="4"/>
  <c r="BF1468" i="4"/>
  <c r="BF1566" i="4"/>
  <c r="BF2462" i="4"/>
  <c r="BF1015" i="4"/>
  <c r="BF1517" i="4"/>
  <c r="BF334" i="4"/>
  <c r="BF610" i="4"/>
  <c r="BF1744" i="4"/>
  <c r="BF2304" i="4"/>
  <c r="BF2478" i="4"/>
  <c r="BF1926" i="4"/>
  <c r="BF175" i="4"/>
  <c r="BF282" i="4"/>
  <c r="BF813" i="4"/>
  <c r="BF1812" i="4"/>
  <c r="BF1124" i="4"/>
  <c r="BF1563" i="4"/>
  <c r="BF2070" i="4"/>
  <c r="BF1932" i="4"/>
  <c r="BF307" i="4"/>
  <c r="BF2528" i="4"/>
  <c r="BF1817" i="4"/>
  <c r="BF971" i="4"/>
  <c r="BF2574" i="4"/>
  <c r="BF1526" i="4"/>
  <c r="BF240" i="4"/>
  <c r="BF711" i="4"/>
  <c r="BF196" i="4"/>
  <c r="BF317" i="4"/>
  <c r="BF1246" i="4"/>
  <c r="BF728" i="4"/>
  <c r="BF1964" i="4"/>
  <c r="BF2231" i="4"/>
  <c r="BF1092" i="4"/>
  <c r="BF1832" i="4"/>
  <c r="BF2197" i="4"/>
  <c r="BF1643" i="4"/>
  <c r="BF1047" i="4"/>
  <c r="BF2109" i="4"/>
  <c r="BF2531" i="4"/>
  <c r="BF1647" i="4"/>
  <c r="BF1364" i="4"/>
  <c r="BF1013" i="4"/>
  <c r="BF944" i="4"/>
  <c r="BF280" i="4"/>
  <c r="BF2058" i="4"/>
  <c r="BF304" i="4"/>
  <c r="BF338" i="4"/>
  <c r="BF1905" i="4"/>
  <c r="BF1065" i="4"/>
  <c r="BF1243" i="4"/>
  <c r="BF2602" i="4"/>
  <c r="BF582" i="4"/>
  <c r="BF444" i="4"/>
  <c r="BF1623" i="4"/>
  <c r="BF1961" i="4"/>
  <c r="BF1578" i="4"/>
  <c r="BF2139" i="4"/>
  <c r="BF2105" i="4"/>
  <c r="BF1059" i="4"/>
  <c r="BF418" i="4"/>
  <c r="BF1327" i="4"/>
  <c r="BF2165" i="4"/>
  <c r="BF1071" i="4"/>
  <c r="BF1474" i="4"/>
  <c r="BF1718" i="4"/>
  <c r="BF1264" i="4"/>
  <c r="BF1701" i="4"/>
  <c r="BF1818" i="4"/>
  <c r="BF1272" i="4"/>
  <c r="BF718" i="4"/>
  <c r="BF2494" i="4"/>
  <c r="BF1742" i="4"/>
  <c r="BF537" i="4"/>
  <c r="BF962" i="4"/>
  <c r="BF1205" i="4"/>
  <c r="BF1676" i="4"/>
  <c r="BF2046" i="4"/>
  <c r="BF758" i="4"/>
  <c r="BF2339" i="4"/>
  <c r="BF1923" i="4"/>
  <c r="BF455" i="4"/>
  <c r="BF344" i="4"/>
  <c r="BF1044" i="4"/>
  <c r="BF1374" i="4"/>
  <c r="BF2321" i="4"/>
  <c r="BF1072" i="4"/>
  <c r="BF1175" i="4"/>
  <c r="BF330" i="4"/>
  <c r="BF239" i="4"/>
  <c r="BF946" i="4"/>
  <c r="BF2024" i="4"/>
  <c r="BF125" i="4"/>
  <c r="BF193" i="4"/>
  <c r="BF581" i="4"/>
  <c r="BF401" i="4"/>
  <c r="BF159" i="4"/>
  <c r="BF454" i="4"/>
  <c r="BF1672" i="4"/>
  <c r="BF864" i="4"/>
  <c r="BF1660" i="4"/>
  <c r="BF891" i="4"/>
  <c r="BF285" i="4"/>
  <c r="BF1349" i="4"/>
  <c r="BF1707" i="4"/>
  <c r="BF356" i="4"/>
  <c r="BF727" i="4"/>
  <c r="BF1689" i="4"/>
  <c r="BF1143" i="4"/>
  <c r="BF970" i="4"/>
  <c r="BF2427" i="4"/>
  <c r="BF75" i="4"/>
  <c r="BF1213" i="4"/>
  <c r="BF1410" i="4"/>
  <c r="BF2591" i="4"/>
  <c r="BF59" i="4"/>
  <c r="BF2311" i="4"/>
  <c r="BF2277" i="4"/>
  <c r="BF983" i="4"/>
  <c r="BF1150" i="4"/>
  <c r="BF200" i="4"/>
  <c r="BF187" i="4"/>
  <c r="BF2039" i="4"/>
  <c r="BF1759" i="4"/>
  <c r="BF1220" i="4"/>
  <c r="BF1928" i="4"/>
  <c r="BF532" i="4"/>
  <c r="BF2315" i="4"/>
  <c r="BF1055" i="4"/>
  <c r="BF2239" i="4"/>
  <c r="BF449" i="4"/>
  <c r="BF629" i="4"/>
  <c r="BF1678" i="4"/>
  <c r="BF1127" i="4"/>
  <c r="BF1010" i="4"/>
  <c r="BF1585" i="4"/>
  <c r="BF633" i="4"/>
  <c r="BF1255" i="4"/>
  <c r="BF2167" i="4"/>
  <c r="BF469" i="4"/>
  <c r="BF1409" i="4"/>
  <c r="BF479" i="4"/>
  <c r="BF342" i="4"/>
  <c r="BF1757" i="4"/>
  <c r="BF2059" i="4"/>
  <c r="BF620" i="4"/>
  <c r="BF1567" i="4"/>
  <c r="BF269" i="4"/>
  <c r="BF1880" i="4"/>
  <c r="BF1068" i="4"/>
  <c r="BF2033" i="4"/>
  <c r="BF1156" i="4"/>
  <c r="BF1062" i="4"/>
  <c r="BF890" i="4"/>
  <c r="BF76" i="4"/>
  <c r="BF39" i="4"/>
  <c r="BF221" i="4"/>
  <c r="BF619" i="4"/>
  <c r="BF792" i="4"/>
  <c r="BF994" i="4"/>
  <c r="BF901" i="4"/>
  <c r="BF1202" i="4"/>
  <c r="BF2360" i="4"/>
  <c r="BF248" i="4"/>
  <c r="BF825" i="4"/>
  <c r="BF1032" i="4"/>
  <c r="BF1199" i="4"/>
  <c r="BF1269" i="4"/>
  <c r="BF693" i="4"/>
  <c r="BF1347" i="4"/>
  <c r="BF1063" i="4"/>
  <c r="BF2620" i="4"/>
  <c r="BF506" i="4"/>
  <c r="BF1770" i="4"/>
  <c r="BF1367" i="4"/>
  <c r="BF1991" i="4"/>
  <c r="BF2582" i="4"/>
  <c r="BF844" i="4"/>
  <c r="BF1535" i="4"/>
  <c r="BF2324" i="4"/>
  <c r="BF1888" i="4"/>
  <c r="BF941" i="4"/>
  <c r="BF862" i="4"/>
  <c r="BF928" i="4"/>
  <c r="BF2088" i="4"/>
  <c r="BF2527" i="4"/>
  <c r="BF2488" i="4"/>
  <c r="BF1720" i="4"/>
  <c r="BF1235" i="4"/>
  <c r="BF1395" i="4"/>
  <c r="BF1580" i="4"/>
  <c r="BF1462" i="4"/>
  <c r="BF1414" i="4"/>
  <c r="BF2366" i="4"/>
  <c r="BF142" i="4"/>
  <c r="BF2055" i="4"/>
  <c r="BF2132" i="4"/>
  <c r="BF1387" i="4"/>
  <c r="BF1768" i="4"/>
  <c r="BF2353" i="4"/>
  <c r="BF1373" i="4"/>
  <c r="BF814" i="4"/>
  <c r="BF717" i="4"/>
  <c r="BF2005" i="4"/>
  <c r="BF1540" i="4"/>
  <c r="BF1321" i="4"/>
  <c r="BF292" i="4"/>
  <c r="BF1097" i="4"/>
  <c r="BF968" i="4"/>
  <c r="BF2473" i="4"/>
  <c r="BF664" i="4"/>
  <c r="BF884" i="4"/>
  <c r="BF1177" i="4"/>
  <c r="BF749" i="4"/>
  <c r="BF2084" i="4"/>
  <c r="BF1918" i="4"/>
  <c r="BF696" i="4"/>
  <c r="BF2372" i="4"/>
  <c r="BF2169" i="4"/>
  <c r="BF111" i="4"/>
  <c r="BF1693" i="4"/>
  <c r="BF811" i="4"/>
  <c r="BF1686" i="4"/>
  <c r="BF2232" i="4"/>
  <c r="BF2215" i="4"/>
  <c r="BF621" i="4"/>
  <c r="BF1541" i="4"/>
  <c r="BF1206" i="4"/>
  <c r="BF1637" i="4"/>
  <c r="BF1516" i="4"/>
  <c r="BF1122" i="4"/>
  <c r="BF2369" i="4"/>
  <c r="BF2371" i="4"/>
  <c r="BF839" i="4"/>
  <c r="BF1356" i="4"/>
  <c r="BF2401" i="4"/>
  <c r="BF380" i="4"/>
  <c r="BF760" i="4"/>
  <c r="BF56" i="4"/>
  <c r="BF2409" i="4"/>
  <c r="BF1931" i="4"/>
  <c r="BF583" i="4"/>
  <c r="BF2312" i="4"/>
  <c r="BF2484" i="4"/>
  <c r="BF998" i="4"/>
  <c r="BF924" i="4"/>
  <c r="BF700" i="4"/>
  <c r="BF1383" i="4"/>
  <c r="BF964" i="4"/>
  <c r="BF1994" i="4"/>
  <c r="BF1230" i="4"/>
  <c r="BF1187" i="4"/>
  <c r="BF1369" i="4"/>
  <c r="BF632" i="4"/>
  <c r="BF614" i="4"/>
  <c r="BF741" i="4"/>
  <c r="BF2386" i="4"/>
  <c r="BF145" i="4"/>
  <c r="BF726" i="4"/>
  <c r="BF1813" i="4"/>
  <c r="BF626" i="4"/>
  <c r="BF1993" i="4"/>
  <c r="BF2217" i="4"/>
  <c r="BF734" i="4"/>
  <c r="BF2125" i="4"/>
  <c r="BF1907" i="4"/>
  <c r="BF1258" i="4"/>
  <c r="BF148" i="4"/>
  <c r="BF1791" i="4"/>
  <c r="BF1148" i="4"/>
  <c r="BF483" i="4"/>
  <c r="BF431" i="4"/>
  <c r="BF1722" i="4"/>
  <c r="BF1899" i="4"/>
  <c r="BF1564" i="4"/>
  <c r="BF2479" i="4"/>
  <c r="BF1476" i="4"/>
  <c r="BF1125" i="4"/>
  <c r="BF923" i="4"/>
  <c r="BF1758" i="4"/>
  <c r="BF1767" i="4"/>
  <c r="BF1089" i="4"/>
  <c r="BF2152" i="4"/>
  <c r="BF2289" i="4"/>
  <c r="BF2327" i="4"/>
  <c r="BF123" i="4"/>
  <c r="BF1788" i="4"/>
  <c r="BF1902" i="4"/>
  <c r="BF733" i="4"/>
  <c r="BF2159" i="4"/>
  <c r="BF713" i="4"/>
  <c r="BF368" i="4"/>
  <c r="BF2035" i="4"/>
  <c r="BF2486" i="4"/>
  <c r="BF1884" i="4"/>
  <c r="BF1829" i="4"/>
  <c r="BF642" i="4"/>
  <c r="BF1805" i="4"/>
  <c r="BF1654" i="4"/>
  <c r="BF562" i="4"/>
  <c r="BF120" i="4"/>
  <c r="BF2587" i="4"/>
  <c r="BF2456" i="4"/>
  <c r="BF1233" i="4"/>
  <c r="BF1401" i="4"/>
  <c r="BF1763" i="4"/>
  <c r="BF1940" i="4"/>
  <c r="BF1952" i="4"/>
  <c r="BF790" i="4"/>
  <c r="BF207" i="4"/>
  <c r="BF1129" i="4"/>
  <c r="BF270" i="4"/>
  <c r="BF417" i="4"/>
  <c r="BF2343" i="4"/>
  <c r="BF1279" i="4"/>
  <c r="BF2207" i="4"/>
  <c r="BF2417" i="4"/>
  <c r="BF2053" i="4"/>
  <c r="BF1203" i="4"/>
  <c r="BF2177" i="4"/>
  <c r="BF2286" i="4"/>
  <c r="BF2316" i="4"/>
  <c r="BF1717" i="4"/>
  <c r="BF1434" i="4"/>
  <c r="BF1783" i="4"/>
  <c r="BF2441" i="4"/>
  <c r="BF600" i="4"/>
  <c r="BF1795" i="4"/>
  <c r="BF568" i="4"/>
  <c r="BF2578" i="4"/>
  <c r="BF2351" i="4"/>
  <c r="BF1752" i="4"/>
  <c r="BF1185" i="4"/>
  <c r="BF708" i="4"/>
  <c r="BF746" i="4"/>
  <c r="BF823" i="4"/>
  <c r="BF1537" i="4"/>
  <c r="BF789" i="4"/>
  <c r="BF2539" i="4"/>
  <c r="BF2432" i="4"/>
  <c r="BF72" i="4"/>
  <c r="BF369" i="4"/>
  <c r="BF2495" i="4"/>
  <c r="BF1807" i="4"/>
  <c r="BF2610" i="4"/>
  <c r="BF1380" i="4"/>
  <c r="BF1080" i="4"/>
  <c r="BF1530" i="4"/>
  <c r="BF1305" i="4"/>
  <c r="BF81" i="4"/>
  <c r="BF866" i="4"/>
  <c r="BF757" i="4"/>
  <c r="BF849" i="4"/>
  <c r="BF2541" i="4"/>
  <c r="BF14" i="4"/>
  <c r="BF2375" i="4"/>
  <c r="BF2256" i="4"/>
  <c r="BF1266" i="4"/>
  <c r="BF1750" i="4"/>
  <c r="BF2098" i="4"/>
  <c r="BF1531" i="4"/>
  <c r="BF164" i="4"/>
  <c r="BF415" i="4"/>
  <c r="BF2379" i="4"/>
  <c r="BF1420" i="4"/>
  <c r="BF914" i="4"/>
  <c r="BF1487" i="4"/>
  <c r="BF2437" i="4"/>
  <c r="BF2062" i="4"/>
  <c r="BF1543" i="4"/>
  <c r="BF2516" i="4"/>
  <c r="BF2013" i="4"/>
  <c r="BF1778" i="4"/>
  <c r="BF1550" i="4"/>
  <c r="BF2522" i="4"/>
  <c r="BF2443" i="4"/>
  <c r="BF2250" i="4"/>
  <c r="BF1787" i="4"/>
  <c r="BF1340" i="4"/>
  <c r="BF836" i="4"/>
  <c r="BF776" i="4"/>
  <c r="BF2057" i="4"/>
  <c r="BF925" i="4"/>
  <c r="BF2612" i="4"/>
  <c r="BF1209" i="4"/>
  <c r="BF1736" i="4"/>
  <c r="BF2524" i="4"/>
  <c r="BF572" i="4"/>
  <c r="BF226" i="4"/>
  <c r="BF2022" i="4"/>
  <c r="BF1288" i="4"/>
  <c r="BF536" i="4"/>
  <c r="BF2114" i="4"/>
  <c r="BF402" i="4"/>
  <c r="BF1571" i="4"/>
  <c r="BF2561" i="4"/>
  <c r="BF1402" i="4"/>
  <c r="BF1944" i="4"/>
  <c r="BF2421" i="4"/>
  <c r="BF1108" i="4"/>
  <c r="BF312" i="4"/>
  <c r="BF2517" i="4"/>
  <c r="BF1485" i="4"/>
  <c r="BF2538" i="4"/>
  <c r="BF2548" i="4"/>
  <c r="BF443" i="4"/>
  <c r="BF1181" i="4"/>
  <c r="BF2149" i="4"/>
  <c r="BF2319" i="4"/>
  <c r="BF2519" i="4"/>
  <c r="BF1996" i="4"/>
  <c r="BF1900" i="4"/>
  <c r="BF940" i="4"/>
  <c r="BF570" i="4"/>
  <c r="BF490" i="4"/>
  <c r="BF1835" i="4"/>
  <c r="BF2203" i="4"/>
  <c r="BF410" i="4"/>
  <c r="BF468" i="4"/>
  <c r="BF460" i="4"/>
  <c r="BF552" i="4"/>
  <c r="BF359" i="4"/>
  <c r="BF412" i="4"/>
  <c r="BF701" i="4"/>
  <c r="BF436" i="4"/>
  <c r="BF1084" i="4"/>
  <c r="BF1816" i="4"/>
  <c r="BF2047" i="4"/>
  <c r="BF198" i="4"/>
  <c r="BF1284" i="4"/>
  <c r="BF360" i="4"/>
  <c r="BF1588" i="4"/>
  <c r="BF41" i="4"/>
  <c r="BF2489" i="4"/>
  <c r="BF129" i="4"/>
  <c r="BF966" i="4"/>
  <c r="BF574" i="4"/>
  <c r="BF1587" i="4"/>
  <c r="BF531" i="4"/>
  <c r="BF1344" i="4"/>
  <c r="BF2251" i="4"/>
  <c r="BF89" i="4"/>
  <c r="BF9" i="4"/>
  <c r="BF879" i="4"/>
  <c r="BF2511" i="4"/>
  <c r="BF2303" i="4"/>
  <c r="BF1386" i="4"/>
  <c r="BF2477" i="4"/>
  <c r="BF1241" i="4"/>
  <c r="BF327" i="4"/>
  <c r="BF475" i="4"/>
  <c r="BF2504" i="4"/>
  <c r="BF599" i="4"/>
  <c r="BF466" i="4"/>
  <c r="BF293" i="4"/>
  <c r="BF422" i="4"/>
  <c r="BF1304" i="4"/>
  <c r="BF1525" i="4"/>
  <c r="BF297" i="4"/>
  <c r="BF1719" i="4"/>
  <c r="BF1913" i="4"/>
  <c r="BF2190" i="4"/>
  <c r="BF1130" i="4"/>
  <c r="BF1497" i="4"/>
  <c r="BF1917" i="4"/>
  <c r="BF2135" i="4"/>
  <c r="BF1193" i="4"/>
  <c r="BF779" i="4"/>
  <c r="BF2115" i="4"/>
  <c r="BF541" i="4"/>
  <c r="BF563" i="4"/>
  <c r="BF2408" i="4"/>
  <c r="BF1413" i="4"/>
  <c r="BF260" i="4"/>
  <c r="BF2050" i="4"/>
  <c r="BF188" i="4"/>
  <c r="BF199" i="4"/>
  <c r="BF392" i="4"/>
  <c r="BF2545" i="4"/>
  <c r="BF1799" i="4"/>
  <c r="BF1933" i="4"/>
  <c r="BF663" i="4"/>
  <c r="BF1579" i="4"/>
  <c r="BF2336" i="4"/>
  <c r="BF210" i="4"/>
  <c r="BF1144" i="4"/>
  <c r="BF113" i="4"/>
  <c r="BF1950" i="4"/>
  <c r="BF2465" i="4"/>
  <c r="BF1370" i="4"/>
  <c r="BF2266" i="4"/>
  <c r="BF1228" i="4"/>
  <c r="BF496" i="4"/>
  <c r="BF2113" i="4"/>
  <c r="BF1706" i="4"/>
  <c r="BF1328" i="4"/>
  <c r="BF162" i="4"/>
  <c r="BF1415" i="4"/>
  <c r="BF1953" i="4"/>
  <c r="BF1651" i="4"/>
  <c r="BF140" i="4"/>
  <c r="BF1683" i="4"/>
  <c r="BF259" i="4"/>
  <c r="BF1471" i="4"/>
  <c r="BF2557" i="4"/>
  <c r="BF279" i="4"/>
  <c r="BF956" i="4"/>
  <c r="BF1976" i="4"/>
  <c r="BF54" i="4"/>
  <c r="BF2594" i="4"/>
  <c r="BF586" i="4"/>
  <c r="BF155" i="4"/>
  <c r="BF271" i="4"/>
  <c r="BF2249" i="4"/>
  <c r="BF671" i="4"/>
  <c r="BF1617" i="4"/>
  <c r="BF182" i="4"/>
  <c r="BF762" i="4"/>
  <c r="BF2263" i="4"/>
  <c r="BF1337" i="4"/>
  <c r="BF1024" i="4"/>
  <c r="BF929" i="4"/>
  <c r="BF1466" i="4"/>
  <c r="BF430" i="4"/>
  <c r="BF1214" i="4"/>
  <c r="BF643" i="4"/>
  <c r="BF94" i="4"/>
  <c r="BF1810" i="4"/>
  <c r="BF1877" i="4"/>
  <c r="BF690" i="4"/>
  <c r="BF1247" i="4"/>
  <c r="BF1002" i="4"/>
  <c r="BF1218" i="4"/>
  <c r="BF602" i="4"/>
  <c r="BF780" i="4"/>
  <c r="BF985" i="4"/>
  <c r="BF19" i="4"/>
  <c r="BF2176" i="4"/>
  <c r="BF93" i="4"/>
  <c r="BF257" i="4"/>
  <c r="BF1352" i="4"/>
  <c r="BF1441" i="4"/>
  <c r="BF167" i="4"/>
  <c r="BF110" i="4"/>
  <c r="BF1035" i="4"/>
  <c r="BF1883" i="4"/>
  <c r="BF2564" i="4"/>
  <c r="BF258" i="4"/>
  <c r="BF1967" i="4"/>
  <c r="BF1191" i="4"/>
  <c r="BF1322" i="4"/>
  <c r="BF2212" i="4"/>
  <c r="BF761" i="4"/>
  <c r="BF409" i="4"/>
  <c r="BF481" i="4"/>
  <c r="BF904" i="4"/>
  <c r="BF881" i="4"/>
  <c r="BF2384" i="4"/>
  <c r="BF1760" i="4"/>
  <c r="BF627" i="4"/>
  <c r="BF1113" i="4"/>
  <c r="BF1390" i="4"/>
  <c r="BF1396" i="4"/>
  <c r="BF1382" i="4"/>
  <c r="BF209" i="4"/>
  <c r="BF557" i="4"/>
  <c r="BF1212" i="4"/>
  <c r="BF1830" i="4"/>
  <c r="BF2410" i="4"/>
  <c r="BF86" i="4"/>
  <c r="BF341" i="4"/>
  <c r="BF65" i="4"/>
  <c r="BF688" i="4"/>
  <c r="BF2572" i="4"/>
  <c r="BF2323" i="4"/>
  <c r="BF238" i="4"/>
  <c r="BF1733" i="4"/>
  <c r="BF1528" i="4"/>
  <c r="BF2175" i="4"/>
  <c r="BF1470" i="4"/>
  <c r="BF1251" i="4"/>
  <c r="BF130" i="4"/>
  <c r="BF676" i="4"/>
  <c r="BF1249" i="4"/>
  <c r="BF2154" i="4"/>
  <c r="BF2570" i="4"/>
  <c r="BF1661" i="4"/>
  <c r="BF2552" i="4"/>
  <c r="BF1597" i="4"/>
  <c r="BF1705" i="4"/>
  <c r="BF1655" i="4"/>
  <c r="BF2083" i="4"/>
  <c r="BF1645" i="4"/>
  <c r="BF1920" i="4"/>
  <c r="BF2341" i="4"/>
  <c r="BF567" i="4"/>
  <c r="BF1058" i="4"/>
  <c r="BF1613" i="4"/>
  <c r="BF218" i="4"/>
  <c r="BF1667" i="4"/>
  <c r="BF1348" i="4"/>
  <c r="BF2093" i="4"/>
  <c r="BF2328" i="4"/>
  <c r="BF2071" i="4"/>
  <c r="BF1845" i="4"/>
  <c r="BF1448" i="4"/>
  <c r="BF1488" i="4"/>
  <c r="BF2390" i="4"/>
  <c r="BF1458" i="4"/>
  <c r="BF384" i="4"/>
  <c r="BF44" i="4"/>
  <c r="BF2186" i="4"/>
  <c r="BF803" i="4"/>
  <c r="BF1724" i="4"/>
  <c r="BF1088" i="4"/>
  <c r="BF1365" i="4"/>
  <c r="BF571" i="4"/>
  <c r="BF1915" i="4"/>
  <c r="BF920" i="4"/>
  <c r="BF978" i="4"/>
  <c r="BF1749" i="4"/>
  <c r="BF2308" i="4"/>
  <c r="BF786" i="4"/>
  <c r="BF1285" i="4"/>
  <c r="BF316" i="4"/>
  <c r="BF2060" i="4"/>
  <c r="BF1357" i="4"/>
  <c r="BF1896" i="4"/>
  <c r="BF744" i="4"/>
  <c r="BF426" i="4"/>
  <c r="BF1631" i="4"/>
  <c r="BF1519" i="4"/>
  <c r="BF530" i="4"/>
  <c r="BF2061" i="4"/>
  <c r="BF254" i="4"/>
  <c r="BF1316" i="4"/>
  <c r="BF680" i="4"/>
  <c r="BF497" i="4"/>
  <c r="BF1079" i="4"/>
  <c r="BF1135" i="4"/>
  <c r="BF1559" i="4"/>
  <c r="BF2292" i="4"/>
  <c r="BF1572" i="4"/>
  <c r="BF2547" i="4"/>
  <c r="BF2073" i="4"/>
  <c r="BF1083" i="4"/>
  <c r="BF2413" i="4"/>
  <c r="BF2358" i="4"/>
  <c r="BF2584" i="4"/>
  <c r="BF2526" i="4"/>
  <c r="BF535" i="4"/>
  <c r="BF2392" i="4"/>
  <c r="BF1457" i="4"/>
  <c r="BF1259" i="4"/>
  <c r="BF1969" i="4"/>
  <c r="BF752" i="4"/>
  <c r="BF1029" i="4"/>
  <c r="BF867" i="4"/>
  <c r="BF707" i="4"/>
  <c r="BF492" i="4"/>
  <c r="BF2398" i="4"/>
  <c r="BF1277" i="4"/>
  <c r="BF1477" i="4"/>
  <c r="BF860" i="4"/>
  <c r="BF1085" i="4"/>
  <c r="BF178" i="4"/>
  <c r="BF2444" i="4"/>
  <c r="BF101" i="4"/>
  <c r="BF242" i="4"/>
  <c r="BF1460" i="4"/>
  <c r="BF699" i="4"/>
  <c r="BF644" i="4"/>
  <c r="BF2174" i="4"/>
  <c r="BF1558" i="4"/>
  <c r="BF283" i="4"/>
  <c r="BF1834" i="4"/>
  <c r="BF161" i="4"/>
  <c r="BF1529" i="4"/>
  <c r="BF1188" i="4"/>
  <c r="BF729" i="4"/>
  <c r="BF2575" i="4"/>
  <c r="BF584" i="4"/>
  <c r="BF820" i="4"/>
  <c r="BF1602" i="4"/>
  <c r="BF323" i="4"/>
  <c r="BF354" i="4"/>
  <c r="BF1074" i="4"/>
  <c r="BF103" i="4"/>
  <c r="BF842" i="4"/>
  <c r="BF1483" i="4"/>
  <c r="BF2399" i="4"/>
  <c r="BF181" i="4"/>
  <c r="BF1841" i="4"/>
  <c r="BF1865" i="4"/>
  <c r="BF2023" i="4"/>
  <c r="BF2182" i="4"/>
  <c r="BF987" i="4"/>
  <c r="BF2285" i="4"/>
  <c r="BF1299" i="4"/>
  <c r="BF1149" i="4"/>
  <c r="BF2510" i="4"/>
  <c r="BF1226" i="4"/>
  <c r="BF1311" i="4"/>
  <c r="BF1270" i="4"/>
  <c r="BF1632" i="4"/>
  <c r="BF2000" i="4"/>
  <c r="BF661" i="4"/>
  <c r="BF1653" i="4"/>
  <c r="BF969" i="4"/>
  <c r="BF692" i="4"/>
  <c r="BF2228" i="4"/>
  <c r="BF2089" i="4"/>
  <c r="BF2099" i="4"/>
  <c r="BF560" i="4"/>
  <c r="BF900" i="4"/>
  <c r="BF1078" i="4"/>
  <c r="BF677" i="4"/>
  <c r="BF2447" i="4"/>
  <c r="BF2230" i="4"/>
  <c r="BF850" i="4"/>
  <c r="BF2034" i="4"/>
  <c r="BF647" i="4"/>
  <c r="BF1866" i="4"/>
  <c r="BF2426" i="4"/>
  <c r="BF593" i="4"/>
  <c r="BF394" i="4"/>
  <c r="BF2196" i="4"/>
  <c r="BF141" i="4"/>
  <c r="BF980" i="4"/>
  <c r="BF1882" i="4"/>
  <c r="BF2540" i="4"/>
  <c r="BF1675" i="4"/>
  <c r="BF1317" i="4"/>
  <c r="BF2090" i="4"/>
  <c r="BF2579" i="4"/>
  <c r="BF2333" i="4"/>
  <c r="BF1868" i="4"/>
  <c r="BF2370" i="4"/>
  <c r="BF2367" i="4"/>
  <c r="BF603" i="4"/>
  <c r="BF2123" i="4"/>
  <c r="BF2320" i="4"/>
  <c r="BF1287" i="4"/>
  <c r="BF2565" i="4"/>
  <c r="BF1104" i="4"/>
  <c r="BF943" i="4"/>
  <c r="BF2433" i="4"/>
  <c r="BF1895" i="4"/>
  <c r="BF1109" i="4"/>
  <c r="BF1582" i="4"/>
  <c r="BF131" i="4"/>
  <c r="BF1479" i="4"/>
  <c r="BF1814" i="4"/>
  <c r="BF854" i="4"/>
  <c r="BF2294" i="4"/>
  <c r="BF930" i="4"/>
  <c r="BF1438" i="4"/>
  <c r="BF951" i="4"/>
  <c r="BF1621" i="4"/>
  <c r="BF1318" i="4"/>
  <c r="BF2216" i="4"/>
  <c r="BF967" i="4"/>
  <c r="BF249" i="4"/>
  <c r="BF1769" i="4"/>
  <c r="BF253" i="4"/>
  <c r="BF174" i="4"/>
  <c r="BF205" i="4"/>
  <c r="BF2434" i="4"/>
  <c r="BF2334" i="4"/>
  <c r="BF1280" i="4"/>
  <c r="BF1096" i="4"/>
  <c r="BF587" i="4"/>
  <c r="BF835" i="4"/>
  <c r="BF2508" i="4"/>
  <c r="BF809" i="4"/>
  <c r="BF1473" i="4"/>
  <c r="BF215" i="4"/>
  <c r="BF168" i="4"/>
  <c r="BF319" i="4"/>
  <c r="BF1939" i="4"/>
  <c r="BF675" i="4"/>
  <c r="BF1011" i="4"/>
  <c r="BF1411" i="4"/>
  <c r="BF1495" i="4"/>
  <c r="BF1263" i="4"/>
  <c r="BF419" i="4"/>
  <c r="BF665" i="4"/>
  <c r="BF2376" i="4"/>
  <c r="BF135" i="4"/>
  <c r="BF1633" i="4"/>
  <c r="BF1746" i="4"/>
  <c r="BF2615" i="4"/>
  <c r="BF487" i="4"/>
  <c r="BF171" i="4"/>
  <c r="BF2331" i="4"/>
  <c r="BF745" i="4"/>
  <c r="BF126" i="4"/>
  <c r="BF1179" i="4"/>
  <c r="BF666" i="4"/>
  <c r="BF815" i="4"/>
  <c r="BF173" i="4"/>
  <c r="BF753" i="4"/>
  <c r="BF1005" i="4"/>
  <c r="BF1273" i="4"/>
  <c r="BF272" i="4"/>
  <c r="BF1536" i="4"/>
  <c r="BF2562" i="4"/>
  <c r="BF2560" i="4"/>
  <c r="BF1469" i="4"/>
  <c r="BF2111" i="4"/>
  <c r="BF2271" i="4"/>
  <c r="BF1605" i="4"/>
  <c r="BF1240" i="4"/>
  <c r="BF1341" i="4"/>
  <c r="BF1004" i="4"/>
  <c r="BF6" i="4"/>
  <c r="BF1131" i="4"/>
  <c r="BF298" i="4"/>
  <c r="BF1077" i="4"/>
  <c r="BF1392" i="4"/>
  <c r="BF2025" i="4"/>
  <c r="BF2554" i="4"/>
  <c r="BF373" i="4"/>
  <c r="BF1946" i="4"/>
  <c r="BF1910" i="4"/>
  <c r="BF1207" i="4"/>
  <c r="BF2300" i="4"/>
  <c r="BF1929" i="4"/>
  <c r="BF2134" i="4"/>
  <c r="BF1556" i="4"/>
  <c r="BF1297" i="4"/>
  <c r="BF204" i="4"/>
  <c r="BF2052" i="4"/>
  <c r="BF2181" i="4"/>
  <c r="BF2619" i="4"/>
  <c r="BF524" i="4"/>
  <c r="BF2601" i="4"/>
  <c r="BF2027" i="4"/>
  <c r="BF1500" i="4"/>
  <c r="BF2485" i="4"/>
  <c r="BF220" i="4"/>
  <c r="BF935" i="4"/>
  <c r="BF90" i="4"/>
  <c r="BF1825" i="4"/>
  <c r="BF1779" i="4"/>
  <c r="BF273" i="4"/>
  <c r="BF2534" i="4"/>
  <c r="BF232" i="4"/>
  <c r="BF389" i="4"/>
  <c r="BF1450" i="4"/>
  <c r="BF1685" i="4"/>
  <c r="BF2092" i="4"/>
  <c r="BF1009" i="4"/>
  <c r="BF2563" i="4"/>
  <c r="BF1066" i="4"/>
  <c r="BF1407" i="4"/>
  <c r="BF2265" i="4"/>
  <c r="BF2350" i="4"/>
  <c r="BF911" i="4"/>
  <c r="BF2407" i="4"/>
  <c r="BF2041" i="4"/>
  <c r="BF1306" i="4"/>
  <c r="BF2439" i="4"/>
  <c r="BF731" i="4"/>
  <c r="BF2138" i="4"/>
  <c r="BF1045" i="4"/>
  <c r="BF1043" i="4"/>
  <c r="BF1766" i="4"/>
  <c r="BF959" i="4"/>
  <c r="BF1443" i="4"/>
  <c r="BF1154" i="4"/>
  <c r="BF1381" i="4"/>
  <c r="BF888" i="4"/>
  <c r="BF160" i="4"/>
  <c r="BF2472" i="4"/>
  <c r="BF1699" i="4"/>
  <c r="BF2532" i="4"/>
  <c r="BF2505" i="4"/>
  <c r="BF1629" i="4"/>
  <c r="BF1291" i="4"/>
  <c r="BF1684" i="4"/>
  <c r="BF668" i="4"/>
  <c r="BF1619" i="4"/>
  <c r="BF1963" i="4"/>
  <c r="BF802" i="4"/>
  <c r="BF1455" i="4"/>
  <c r="BF2423" i="4"/>
  <c r="BF750" i="4"/>
  <c r="BF450" i="4"/>
  <c r="BF2607" i="4"/>
  <c r="BF223" i="4"/>
  <c r="BF1934" i="4"/>
  <c r="BF2559" i="4"/>
  <c r="BF1350" i="4"/>
  <c r="BF2180" i="4"/>
  <c r="BF672" i="4"/>
  <c r="BF2150" i="4"/>
  <c r="BF2411" i="4"/>
  <c r="BF2363" i="4"/>
  <c r="BF1562" i="4"/>
  <c r="BF933" i="4"/>
  <c r="BF838" i="4"/>
  <c r="BF351" i="4"/>
  <c r="BF1219" i="4"/>
  <c r="BF2364" i="4"/>
  <c r="BF2546" i="4"/>
  <c r="BF2580" i="4"/>
  <c r="BF2387" i="4"/>
  <c r="BF1158" i="4"/>
  <c r="BF2568" i="4"/>
  <c r="BF331" i="4"/>
  <c r="BF2499" i="4"/>
  <c r="BF2128" i="4"/>
  <c r="BF2085" i="4"/>
  <c r="BF2045" i="4"/>
  <c r="BF1551" i="4"/>
  <c r="BF1319" i="4"/>
  <c r="BF339" i="4"/>
  <c r="BF2428" i="4"/>
  <c r="BF2466" i="4"/>
  <c r="BF237" i="4"/>
  <c r="BF807" i="4"/>
  <c r="BF267" i="4"/>
  <c r="BF370" i="4"/>
  <c r="BF2171" i="4"/>
  <c r="BF857" i="4"/>
  <c r="BF1023" i="4"/>
  <c r="BF386" i="4"/>
  <c r="BF2388" i="4"/>
  <c r="BF1664" i="4"/>
  <c r="BF106" i="4"/>
  <c r="BF2163" i="4"/>
  <c r="BF922" i="4"/>
  <c r="BF201" i="4"/>
  <c r="BF565" i="4"/>
  <c r="BF1680" i="4"/>
  <c r="BF927" i="4"/>
  <c r="BF2600" i="4"/>
  <c r="BF876" i="4"/>
  <c r="BF948" i="4"/>
  <c r="BF2589" i="4"/>
  <c r="BF2451" i="4"/>
  <c r="BF1844" i="4"/>
  <c r="BF1854" i="4"/>
  <c r="BF190" i="4"/>
  <c r="BF1833" i="4"/>
  <c r="BF2512" i="4"/>
  <c r="BF2491" i="4"/>
  <c r="BF2573" i="4"/>
  <c r="BF1921" i="4"/>
  <c r="BF525" i="4"/>
  <c r="BF2616" i="4"/>
  <c r="BF1925" i="4"/>
  <c r="BF2015" i="4"/>
  <c r="BF2214" i="4"/>
  <c r="BF1412" i="4"/>
  <c r="BF2621" i="4"/>
  <c r="BF2604" i="4"/>
  <c r="BF965" i="4"/>
  <c r="BF2453" i="4"/>
  <c r="BF2533" i="4"/>
  <c r="BF1927" i="4"/>
  <c r="BF2365" i="4"/>
  <c r="BF806" i="4"/>
  <c r="BF1431" i="4"/>
  <c r="BF1945" i="4"/>
  <c r="BF1914" i="4"/>
  <c r="BF2193" i="4"/>
  <c r="BF2618" i="4"/>
  <c r="BF1069" i="4"/>
  <c r="BF2183" i="4"/>
  <c r="BF1811" i="4"/>
  <c r="BF1425" i="4"/>
  <c r="BF1650" i="4"/>
  <c r="BF2542" i="4"/>
  <c r="BF1353" i="4"/>
  <c r="BF1776" i="4"/>
  <c r="BF250" i="4"/>
  <c r="BF1375" i="4"/>
  <c r="BF689" i="4"/>
  <c r="BF374" i="4"/>
  <c r="BF2412" i="4"/>
  <c r="BF2243" i="4"/>
  <c r="BF1611" i="4"/>
  <c r="BF880" i="4"/>
  <c r="BF2518" i="4"/>
  <c r="BF910" i="4"/>
  <c r="BF1389" i="4"/>
  <c r="BF2599" i="4"/>
  <c r="BF2368" i="4"/>
  <c r="BF2014" i="4"/>
  <c r="BF1723" i="4"/>
  <c r="BF2586" i="4"/>
  <c r="BF1491" i="4"/>
  <c r="BF408" i="4"/>
  <c r="BF1909" i="4"/>
  <c r="BF2503" i="4"/>
  <c r="BF2257" i="4"/>
  <c r="BF973" i="4"/>
  <c r="BF2605" i="4"/>
  <c r="BF2146" i="4"/>
  <c r="BF2378" i="4"/>
  <c r="BF988" i="4"/>
  <c r="BF2422" i="4"/>
  <c r="BF1118" i="4"/>
  <c r="BF1157" i="4"/>
  <c r="BF1139" i="4"/>
  <c r="BF1735" i="4"/>
  <c r="BF2010" i="4"/>
  <c r="BF2290" i="4"/>
  <c r="BF906" i="4"/>
  <c r="BF105" i="4"/>
  <c r="BF2429" i="4"/>
  <c r="BF1003" i="4"/>
  <c r="BF2577" i="4"/>
  <c r="BF1256" i="4"/>
  <c r="BF263" i="4"/>
  <c r="BF211" i="4"/>
  <c r="BF68" i="4"/>
  <c r="BF262" i="4"/>
  <c r="BF1569" i="4"/>
  <c r="BF143" i="4"/>
  <c r="BF1765" i="4"/>
  <c r="BF27" i="4"/>
  <c r="BF615" i="4"/>
  <c r="BF137" i="4"/>
  <c r="BF947" i="4"/>
  <c r="BF28" i="4"/>
  <c r="BF63" i="4"/>
  <c r="BF2254" i="4"/>
  <c r="BF511" i="4"/>
  <c r="BF1501" i="4"/>
  <c r="BF989" i="4"/>
  <c r="BF1293" i="4"/>
  <c r="BF124" i="4"/>
  <c r="BF397" i="4"/>
  <c r="BF640" i="4"/>
  <c r="BF463" i="4"/>
  <c r="BF953" i="4"/>
  <c r="BF558" i="4"/>
  <c r="BF333" i="4"/>
  <c r="BF2592" i="4"/>
  <c r="BF128" i="4"/>
  <c r="BF1061" i="4"/>
  <c r="BF266" i="4"/>
  <c r="BF212" i="4"/>
  <c r="BF80" i="4"/>
  <c r="BF1427" i="4"/>
  <c r="BF2309" i="4"/>
  <c r="BF871" i="4"/>
  <c r="BF573" i="4"/>
  <c r="BF520" i="4"/>
  <c r="BF252" i="4"/>
  <c r="BF595" i="4"/>
  <c r="BF52" i="4"/>
  <c r="BF2440" i="4"/>
  <c r="BF2352" i="4"/>
  <c r="BF121" i="4"/>
  <c r="BF391" i="4"/>
  <c r="BF18" i="4"/>
  <c r="BF1668" i="4"/>
  <c r="BF1893" i="4"/>
  <c r="BF1198" i="4"/>
  <c r="BF328" i="4"/>
  <c r="BF1385" i="4"/>
  <c r="BF1346" i="4"/>
  <c r="BF265" i="4"/>
  <c r="BF1938" i="4"/>
  <c r="BF51" i="4"/>
  <c r="BF2326" i="4"/>
  <c r="BF646" i="4"/>
  <c r="BF1439" i="4"/>
  <c r="BF1924" i="4"/>
  <c r="BF2220" i="4"/>
  <c r="BF1408" i="4"/>
  <c r="BF1714" i="4"/>
  <c r="BF406" i="4"/>
  <c r="BF332" i="4"/>
  <c r="BF2200" i="4"/>
  <c r="BF2148" i="4"/>
  <c r="BF335" i="4"/>
  <c r="BF353" i="4"/>
  <c r="BF336" i="4"/>
  <c r="BF118" i="4"/>
  <c r="BF1703" i="4"/>
  <c r="BF2192" i="4"/>
  <c r="BF1977" i="4"/>
  <c r="BF427" i="4"/>
  <c r="BF2246" i="4"/>
  <c r="BF1754" i="4"/>
  <c r="BF1738" i="4"/>
  <c r="BF2295" i="4"/>
  <c r="BF2168" i="4"/>
  <c r="BF1890" i="4"/>
  <c r="BF596" i="4"/>
  <c r="BD1890" i="4"/>
  <c r="BD604" i="4"/>
  <c r="BD180" i="4"/>
  <c r="BD139" i="4"/>
  <c r="BD2004" i="4"/>
  <c r="BD31" i="4"/>
  <c r="BD2529" i="4"/>
  <c r="BD176" i="4"/>
  <c r="BD2031" i="4"/>
  <c r="BD2006" i="4"/>
  <c r="BD623" i="4"/>
  <c r="BD276" i="4"/>
  <c r="BD2117" i="4"/>
  <c r="BD429" i="4"/>
  <c r="BD1774" i="4"/>
  <c r="BD1973" i="4"/>
  <c r="BD172" i="4"/>
  <c r="BD309" i="4"/>
  <c r="BD185" i="4"/>
  <c r="BD2145" i="4"/>
  <c r="BD1972" i="4"/>
  <c r="BD2126" i="4"/>
  <c r="BD480" i="4"/>
  <c r="BD357" i="4"/>
  <c r="BD553" i="4"/>
  <c r="BD1153" i="4"/>
  <c r="BD255" i="4"/>
  <c r="BD43" i="4"/>
  <c r="BD116" i="4"/>
  <c r="BD379" i="4"/>
  <c r="BD1803" i="4"/>
  <c r="BD2520" i="4"/>
  <c r="BD7" i="4"/>
  <c r="BD1159" i="4"/>
  <c r="BD315" i="4"/>
  <c r="BD1126" i="4"/>
  <c r="BD921" i="4"/>
  <c r="BD846" i="4"/>
  <c r="BD808" i="4"/>
  <c r="BD290" i="4"/>
  <c r="BD545" i="4"/>
  <c r="BD785" i="4"/>
  <c r="BD1801" i="4"/>
  <c r="BD67" i="4"/>
  <c r="BD517" i="4"/>
  <c r="BD1366" i="4"/>
  <c r="BD1903" i="4"/>
  <c r="BD1236" i="4"/>
  <c r="BD495" i="4"/>
  <c r="BD268" i="4"/>
  <c r="BD1105" i="4"/>
  <c r="BD2270" i="4"/>
  <c r="BD236" i="4"/>
  <c r="BD1634" i="4"/>
  <c r="BD1980" i="4"/>
  <c r="BD1320" i="4"/>
  <c r="BD1986" i="4"/>
  <c r="BD2158" i="4"/>
  <c r="BD624" i="4"/>
  <c r="BD788" i="4"/>
  <c r="BD459" i="4"/>
  <c r="BD1639" i="4"/>
  <c r="BD897" i="4"/>
  <c r="BD2450" i="4"/>
  <c r="BD975" i="4"/>
  <c r="BD144" i="4"/>
  <c r="BD578" i="4"/>
  <c r="BD1691" i="4"/>
  <c r="BD79" i="4"/>
  <c r="BD1210" i="4"/>
  <c r="BD1204" i="4"/>
  <c r="BD47" i="4"/>
  <c r="BD2119" i="4"/>
  <c r="BD1730" i="4"/>
  <c r="BD579" i="4"/>
  <c r="BD1510" i="4"/>
  <c r="BD2347" i="4"/>
  <c r="BD725" i="4"/>
  <c r="BD58" i="4"/>
  <c r="BD679" i="4"/>
  <c r="BD2189" i="4"/>
  <c r="BD287" i="4"/>
  <c r="BD2299" i="4"/>
  <c r="BD165" i="4"/>
  <c r="BD1098" i="4"/>
  <c r="BD2261" i="4"/>
  <c r="BD1433" i="4"/>
  <c r="BD2153" i="4"/>
  <c r="BD1310" i="4"/>
  <c r="BD714" i="4"/>
  <c r="BD1028" i="4"/>
  <c r="BD102" i="4"/>
  <c r="BD2253" i="4"/>
  <c r="BD71" i="4"/>
  <c r="BD2576" i="4"/>
  <c r="BD472" i="4"/>
  <c r="BD515" i="4"/>
  <c r="BD84" i="4"/>
  <c r="BD1094" i="4"/>
  <c r="BD203" i="4"/>
  <c r="BD667" i="4"/>
  <c r="BD1982" i="4"/>
  <c r="BD1943" i="4"/>
  <c r="BD684" i="4"/>
  <c r="BD1037" i="4"/>
  <c r="BD526" i="4"/>
  <c r="BD241" i="4"/>
  <c r="BD462" i="4"/>
  <c r="BD649" i="4"/>
  <c r="BD2056" i="4"/>
  <c r="BD1313" i="4"/>
  <c r="BD57" i="4"/>
  <c r="BD2471" i="4"/>
  <c r="BD2103" i="4"/>
  <c r="BD1836" i="4"/>
  <c r="BD997" i="4"/>
  <c r="BD434" i="4"/>
  <c r="BD55" i="4"/>
  <c r="BD2226" i="4"/>
  <c r="BD1372" i="4"/>
  <c r="BD895" i="4"/>
  <c r="BD1716" i="4"/>
  <c r="BD804" i="4"/>
  <c r="BD575" i="4"/>
  <c r="BD1930" i="4"/>
  <c r="BD1785" i="4"/>
  <c r="BD184" i="4"/>
  <c r="BD945" i="4"/>
  <c r="BD594" i="4"/>
  <c r="BD791" i="4"/>
  <c r="BD2021" i="4"/>
  <c r="BD598" i="4"/>
  <c r="BD1823" i="4"/>
  <c r="BD1140" i="4"/>
  <c r="BD1505" i="4"/>
  <c r="BD607" i="4"/>
  <c r="BD305" i="4"/>
  <c r="BD1290" i="4"/>
  <c r="BD1942" i="4"/>
  <c r="BD2225" i="4"/>
  <c r="BD2329" i="4"/>
  <c r="BD1797" i="4"/>
  <c r="BD2344" i="4"/>
  <c r="BD1509" i="4"/>
  <c r="BD1051" i="4"/>
  <c r="BD1852" i="4"/>
  <c r="BD2483" i="4"/>
  <c r="BD1067" i="4"/>
  <c r="BD721" i="4"/>
  <c r="BD2585" i="4"/>
  <c r="BD695" i="4"/>
  <c r="BD1190" i="4"/>
  <c r="BD1688" i="4"/>
  <c r="BD899" i="4"/>
  <c r="BD759" i="4"/>
  <c r="BD2284" i="4"/>
  <c r="BD840" i="4"/>
  <c r="BD833" i="4"/>
  <c r="BD1100" i="4"/>
  <c r="BD2272" i="4"/>
  <c r="BD61" i="4"/>
  <c r="BD2080" i="4"/>
  <c r="BD1393" i="4"/>
  <c r="BD2359" i="4"/>
  <c r="BD1726" i="4"/>
  <c r="BD2506" i="4"/>
  <c r="BD1919" i="4"/>
  <c r="BD261" i="4"/>
  <c r="BD1121" i="4"/>
  <c r="BD382" i="4"/>
  <c r="BD77" i="4"/>
  <c r="BD657" i="4"/>
  <c r="BD109" i="4"/>
  <c r="BD2380" i="4"/>
  <c r="BD1267" i="4"/>
  <c r="BD1988" i="4"/>
  <c r="BD1221" i="4"/>
  <c r="BD1276" i="4"/>
  <c r="BD2187" i="4"/>
  <c r="BD863" i="4"/>
  <c r="BD1911" i="4"/>
  <c r="BD321" i="4"/>
  <c r="BD1333" i="4"/>
  <c r="BD685" i="4"/>
  <c r="BD2302" i="4"/>
  <c r="BD1274" i="4"/>
  <c r="BD2091" i="4"/>
  <c r="BD445" i="4"/>
  <c r="BD2279" i="4"/>
  <c r="BD1141" i="4"/>
  <c r="BD2492" i="4"/>
  <c r="BD777" i="4"/>
  <c r="BD363" i="4"/>
  <c r="BD96" i="4"/>
  <c r="BD2237" i="4"/>
  <c r="BD170" i="4"/>
  <c r="BD896" i="4"/>
  <c r="BD456" i="4"/>
  <c r="BD112" i="4"/>
  <c r="BD1057" i="4"/>
  <c r="BD2267" i="4"/>
  <c r="BD2038" i="4"/>
  <c r="BD608" i="4"/>
  <c r="BD2245" i="4"/>
  <c r="BD2191" i="4"/>
  <c r="BD686" i="4"/>
  <c r="BD1773" i="4"/>
  <c r="BD886" i="4"/>
  <c r="BD1022" i="4"/>
  <c r="BD66" i="4"/>
  <c r="BD870" i="4"/>
  <c r="BD634" i="4"/>
  <c r="BD1826" i="4"/>
  <c r="BD996" i="4"/>
  <c r="BD1974" i="4"/>
  <c r="BD1298" i="4"/>
  <c r="BD1265" i="4"/>
  <c r="BD30" i="4"/>
  <c r="BD1112" i="4"/>
  <c r="BD1819" i="4"/>
  <c r="BD36" i="4"/>
  <c r="BD949" i="4"/>
  <c r="BD655" i="4"/>
  <c r="BD698" i="4"/>
  <c r="BD286" i="4"/>
  <c r="BD2032" i="4"/>
  <c r="BD1665" i="4"/>
  <c r="BD2185" i="4"/>
  <c r="BD1659" i="4"/>
  <c r="BD1721" i="4"/>
  <c r="BD1873" i="4"/>
  <c r="BD712" i="4"/>
  <c r="BD1734" i="4"/>
  <c r="BD405" i="4"/>
  <c r="BD1451" i="4"/>
  <c r="BD656" i="4"/>
  <c r="BD64" i="4"/>
  <c r="BD1503" i="4"/>
  <c r="BD1162" i="4"/>
  <c r="BD104" i="4"/>
  <c r="BD231" i="4"/>
  <c r="BD2535" i="4"/>
  <c r="BD1282" i="4"/>
  <c r="BD191" i="4"/>
  <c r="BD229" i="4"/>
  <c r="BD892" i="4"/>
  <c r="BD37" i="4"/>
  <c r="BD2556" i="4"/>
  <c r="BD981" i="4"/>
  <c r="BD477" i="4"/>
  <c r="BD2355" i="4"/>
  <c r="BD2130" i="4"/>
  <c r="BD1663" i="4"/>
  <c r="BD195" i="4"/>
  <c r="BD1772" i="4"/>
  <c r="BD818" i="4"/>
  <c r="BD658" i="4"/>
  <c r="BD878" i="4"/>
  <c r="BD885" i="4"/>
  <c r="BD1846" i="4"/>
  <c r="BD527" i="4"/>
  <c r="BD856" i="4"/>
  <c r="BD1981" i="4"/>
  <c r="BD4" i="4"/>
  <c r="BD1850" i="4"/>
  <c r="BD2172" i="4"/>
  <c r="BD1378" i="4"/>
  <c r="BD2501" i="4"/>
  <c r="BD1435" i="4"/>
  <c r="BD683" i="4"/>
  <c r="BD404" i="4"/>
  <c r="BD1646" i="4"/>
  <c r="BD1442" i="4"/>
  <c r="BD1103" i="4"/>
  <c r="BD2120" i="4"/>
  <c r="BD1216" i="4"/>
  <c r="BD2040" i="4"/>
  <c r="BD1138" i="4"/>
  <c r="BD1472" i="4"/>
  <c r="BD1048" i="4"/>
  <c r="BD1463" i="4"/>
  <c r="BD1548" i="4"/>
  <c r="BD1116" i="4"/>
  <c r="BD2418" i="4"/>
  <c r="BD2195" i="4"/>
  <c r="BD1031" i="4"/>
  <c r="BD1524" i="4"/>
  <c r="BD1573" i="4"/>
  <c r="BD1586" i="4"/>
  <c r="BD194" i="4"/>
  <c r="BD227" i="4"/>
  <c r="BD674" i="4"/>
  <c r="BD1231" i="4"/>
  <c r="BD748" i="4"/>
  <c r="BD2416" i="4"/>
  <c r="BD1985" i="4"/>
  <c r="BD2438" i="4"/>
  <c r="BD1894" i="4"/>
  <c r="BD716" i="4"/>
  <c r="BD2104" i="4"/>
  <c r="BD1444" i="4"/>
  <c r="BD2598" i="4"/>
  <c r="BD133" i="4"/>
  <c r="BD1584" i="4"/>
  <c r="BD447" i="4"/>
  <c r="BD2147" i="4"/>
  <c r="BD1745" i="4"/>
  <c r="BD551" i="4"/>
  <c r="BD873" i="4"/>
  <c r="BD704" i="4"/>
  <c r="BD1508" i="4"/>
  <c r="BD770" i="4"/>
  <c r="BD2241" i="4"/>
  <c r="BD1496" i="4"/>
  <c r="BD1182" i="4"/>
  <c r="BD1345" i="4"/>
  <c r="BD88" i="4"/>
  <c r="BD2606" i="4"/>
  <c r="BD1561" i="4"/>
  <c r="BD1452" i="4"/>
  <c r="BD157" i="4"/>
  <c r="BD1936" i="4"/>
  <c r="BD505" i="4"/>
  <c r="BD730" i="4"/>
  <c r="BD2210" i="4"/>
  <c r="BD1111" i="4"/>
  <c r="BD848" i="4"/>
  <c r="BD1200" i="4"/>
  <c r="BD810" i="4"/>
  <c r="BD1315" i="4"/>
  <c r="BD837" i="4"/>
  <c r="BD1970" i="4"/>
  <c r="BD1244" i="4"/>
  <c r="BD710" i="4"/>
  <c r="BD1006" i="4"/>
  <c r="BD49" i="4"/>
  <c r="BD2349" i="4"/>
  <c r="BD2404" i="4"/>
  <c r="BD1728" i="4"/>
  <c r="BD2449" i="4"/>
  <c r="BD1610" i="4"/>
  <c r="BD509" i="4"/>
  <c r="BD2551" i="4"/>
  <c r="BD939" i="4"/>
  <c r="BD1371" i="4"/>
  <c r="BD1136" i="4"/>
  <c r="BD1026" i="4"/>
  <c r="BD2301" i="4"/>
  <c r="BD107" i="4"/>
  <c r="BD858" i="4"/>
  <c r="BD812" i="4"/>
  <c r="BD2166" i="4"/>
  <c r="BD2252" i="4"/>
  <c r="BD1454" i="4"/>
  <c r="BD1690" i="4"/>
  <c r="BD1323" i="4"/>
  <c r="BD1354" i="4"/>
  <c r="BD1394" i="4"/>
  <c r="BD2" i="4"/>
  <c r="BD1286" i="4"/>
  <c r="BD1332" i="4"/>
  <c r="BD2213" i="4"/>
  <c r="BD1186" i="4"/>
  <c r="BD277" i="4"/>
  <c r="BD2377" i="4"/>
  <c r="BD1599" i="4"/>
  <c r="BD2373" i="4"/>
  <c r="BD1480" i="4"/>
  <c r="BD1110" i="4"/>
  <c r="BD907" i="4"/>
  <c r="BD872" i="4"/>
  <c r="BD1806" i="4"/>
  <c r="BD1102" i="4"/>
  <c r="BD458" i="4"/>
  <c r="BD1430" i="4"/>
  <c r="BD1876" i="4"/>
  <c r="BD1786" i="4"/>
  <c r="BD829" i="4"/>
  <c r="BD1242" i="4"/>
  <c r="BD1593" i="4"/>
  <c r="BD1864" i="4"/>
  <c r="BD2208" i="4"/>
  <c r="BD1296" i="4"/>
  <c r="BD502" i="4"/>
  <c r="BD1436" i="4"/>
  <c r="BD1809" i="4"/>
  <c r="BD1307" i="4"/>
  <c r="BD501" i="4"/>
  <c r="BD2121" i="4"/>
  <c r="BD508" i="4"/>
  <c r="BD2476" i="4"/>
  <c r="BD1195" i="4"/>
  <c r="BD158" i="4"/>
  <c r="BD938" i="4"/>
  <c r="BD861" i="4"/>
  <c r="BD784" i="4"/>
  <c r="BD1493" i="4"/>
  <c r="BD1666" i="4"/>
  <c r="BD1598" i="4"/>
  <c r="BD1796" i="4"/>
  <c r="BD1184" i="4"/>
  <c r="BD2164" i="4"/>
  <c r="BD295" i="4"/>
  <c r="BD306" i="4"/>
  <c r="BD48" i="4"/>
  <c r="BD2381" i="4"/>
  <c r="BD1995" i="4"/>
  <c r="BD912" i="4"/>
  <c r="BD2537" i="4"/>
  <c r="BD722" i="4"/>
  <c r="BD1335" i="4"/>
  <c r="BD868" i="4"/>
  <c r="BD2383" i="4"/>
  <c r="BD403" i="4"/>
  <c r="BD2066" i="4"/>
  <c r="BD822" i="4"/>
  <c r="BD1429" i="4"/>
  <c r="BD1870" i="4"/>
  <c r="BD1565" i="4"/>
  <c r="BD1134" i="4"/>
  <c r="BD1478" i="4"/>
  <c r="BD2464" i="4"/>
  <c r="BD2274" i="4"/>
  <c r="BD937" i="4"/>
  <c r="BD2002" i="4"/>
  <c r="BD1417" i="4"/>
  <c r="BD1303" i="4"/>
  <c r="BD1853" i="4"/>
  <c r="BD534" i="4"/>
  <c r="BD2497" i="4"/>
  <c r="BD2611" i="4"/>
  <c r="BD1533" i="4"/>
  <c r="BD797" i="4"/>
  <c r="BD2415" i="4"/>
  <c r="BD709" i="4"/>
  <c r="BD1999" i="4"/>
  <c r="BD2414" i="4"/>
  <c r="BD1312" i="4"/>
  <c r="BD318" i="4"/>
  <c r="BD1574" i="4"/>
  <c r="BD972" i="4"/>
  <c r="BD2127" i="4"/>
  <c r="BD2382" i="4"/>
  <c r="BD2340" i="4"/>
  <c r="BD1017" i="4"/>
  <c r="BD457" i="4"/>
  <c r="BD1494" i="4"/>
  <c r="BD1027" i="4"/>
  <c r="BD247" i="4"/>
  <c r="BD2335" i="4"/>
  <c r="BD1197" i="4"/>
  <c r="BD742" i="4"/>
  <c r="BD550" i="4"/>
  <c r="BD958" i="4"/>
  <c r="BD2525" i="4"/>
  <c r="BD2178" i="4"/>
  <c r="BD2198" i="4"/>
  <c r="BD1445" i="4"/>
  <c r="BD902" i="4"/>
  <c r="BD1343" i="4"/>
  <c r="BD2530" i="4"/>
  <c r="BD214" i="4"/>
  <c r="BD294" i="4"/>
  <c r="BD1861" i="4"/>
  <c r="BD326" i="4"/>
  <c r="BD1828" i="4"/>
  <c r="BD794" i="4"/>
  <c r="BD1534" i="4"/>
  <c r="BD1755" i="4"/>
  <c r="BD737" i="4"/>
  <c r="BD2523" i="4"/>
  <c r="BD2037" i="4"/>
  <c r="BD1658" i="4"/>
  <c r="BD2571" i="4"/>
  <c r="BD775" i="4"/>
  <c r="BD513" i="4"/>
  <c r="BD1176" i="4"/>
  <c r="BD936" i="4"/>
  <c r="BD1739" i="4"/>
  <c r="BD518" i="4"/>
  <c r="BD2500" i="4"/>
  <c r="BD1447" i="4"/>
  <c r="BD852" i="4"/>
  <c r="BD301" i="4"/>
  <c r="BD398" i="4"/>
  <c r="BD1545" i="4"/>
  <c r="BD132" i="4"/>
  <c r="BD1912" i="4"/>
  <c r="BD2448" i="4"/>
  <c r="BD2276" i="4"/>
  <c r="BD2406" i="4"/>
  <c r="BD2020" i="4"/>
  <c r="BD2356" i="4"/>
  <c r="BD1771" i="4"/>
  <c r="BD2567" i="4"/>
  <c r="BD1937" i="4"/>
  <c r="BD281" i="4"/>
  <c r="BD2042" i="4"/>
  <c r="BD1229" i="4"/>
  <c r="BD1222" i="4"/>
  <c r="BD1391" i="4"/>
  <c r="BD2065" i="4"/>
  <c r="BD2072" i="4"/>
  <c r="BD706" i="4"/>
  <c r="BD2397" i="4"/>
  <c r="BD845" i="4"/>
  <c r="BD705" i="4"/>
  <c r="BD2583" i="4"/>
  <c r="BD1831" i="4"/>
  <c r="BD1802" i="4"/>
  <c r="BD736" i="4"/>
  <c r="BD2395" i="4"/>
  <c r="BD702" i="4"/>
  <c r="BD1576" i="4"/>
  <c r="BD1397" i="4"/>
  <c r="BD1155" i="4"/>
  <c r="BD1857" i="4"/>
  <c r="BD149" i="4"/>
  <c r="BD1123" i="4"/>
  <c r="BD1183" i="4"/>
  <c r="BD1278" i="4"/>
  <c r="BD1361" i="4"/>
  <c r="BD654" i="4"/>
  <c r="BD308" i="4"/>
  <c r="BD152" i="4"/>
  <c r="BD1727" i="4"/>
  <c r="BD1019" i="4"/>
  <c r="BD1512" i="4"/>
  <c r="BD1840" i="4"/>
  <c r="BD1338" i="4"/>
  <c r="BD183" i="4"/>
  <c r="BD2467" i="4"/>
  <c r="BD2419" i="4"/>
  <c r="BD1687" i="4"/>
  <c r="BD1935" i="4"/>
  <c r="BD2069" i="4"/>
  <c r="BD2596" i="4"/>
  <c r="BD903" i="4"/>
  <c r="BD2454" i="4"/>
  <c r="BD2354" i="4"/>
  <c r="BD1538" i="4"/>
  <c r="BD2293" i="4"/>
  <c r="BD1064" i="4"/>
  <c r="BD2234" i="4"/>
  <c r="BD1021" i="4"/>
  <c r="BD1601" i="4"/>
  <c r="BD1490" i="4"/>
  <c r="BD117" i="4"/>
  <c r="BD2156" i="4"/>
  <c r="BD1851" i="4"/>
  <c r="BD1590" i="4"/>
  <c r="BD1908" i="4"/>
  <c r="BD407" i="4"/>
  <c r="BD1362" i="4"/>
  <c r="BD1975" i="4"/>
  <c r="BD1614" i="4"/>
  <c r="BD2054" i="4"/>
  <c r="BD1822" i="4"/>
  <c r="BD1989" i="4"/>
  <c r="BD2314" i="4"/>
  <c r="BD1741" i="4"/>
  <c r="BD1511" i="4"/>
  <c r="BD2124" i="4"/>
  <c r="BD1949" i="4"/>
  <c r="BD1557" i="4"/>
  <c r="BD1607" i="4"/>
  <c r="BD235" i="4"/>
  <c r="BD934" i="4"/>
  <c r="BD1326" i="4"/>
  <c r="BD1171" i="4"/>
  <c r="BD1137" i="4"/>
  <c r="BD1800" i="4"/>
  <c r="BD793" i="4"/>
  <c r="BD795" i="4"/>
  <c r="BD245" i="4"/>
  <c r="BD1849" i="4"/>
  <c r="BD2003" i="4"/>
  <c r="BD960" i="4"/>
  <c r="BD1793" i="4"/>
  <c r="BD1295" i="4"/>
  <c r="BD2076" i="4"/>
  <c r="BD1166" i="4"/>
  <c r="BD461" i="4"/>
  <c r="BD694" i="4"/>
  <c r="BD1308" i="4"/>
  <c r="BD1142" i="4"/>
  <c r="BD1549" i="4"/>
  <c r="BD1467" i="4"/>
  <c r="BD767" i="4"/>
  <c r="BD2514" i="4"/>
  <c r="BD2431" i="4"/>
  <c r="BD169" i="4"/>
  <c r="BD1133" i="4"/>
  <c r="BD1128" i="4"/>
  <c r="BD1167" i="4"/>
  <c r="BD1955" i="4"/>
  <c r="BD1604" i="4"/>
  <c r="BD1324" i="4"/>
  <c r="BD1821" i="4"/>
  <c r="BD1546" i="4"/>
  <c r="BD1872" i="4"/>
  <c r="BD2224" i="4"/>
  <c r="BD798" i="4"/>
  <c r="BD1878" i="4"/>
  <c r="BD1459" i="4"/>
  <c r="BD715" i="4"/>
  <c r="BD1428" i="4"/>
  <c r="BD1987" i="4"/>
  <c r="BD2515" i="4"/>
  <c r="BD2463" i="4"/>
  <c r="BD2142" i="4"/>
  <c r="BD22" i="4"/>
  <c r="BD1839" i="4"/>
  <c r="BD1331" i="4"/>
  <c r="BD1555" i="4"/>
  <c r="BD1046" i="4"/>
  <c r="BD1679" i="4"/>
  <c r="BD2325" i="4"/>
  <c r="BD2229" i="4"/>
  <c r="BD1232" i="4"/>
  <c r="BD1527" i="4"/>
  <c r="BD2235" i="4"/>
  <c r="BD1657" i="4"/>
  <c r="BD1583" i="4"/>
  <c r="BD2455" i="4"/>
  <c r="BD2403" i="4"/>
  <c r="BD2425" i="4"/>
  <c r="BD1489" i="4"/>
  <c r="BD1761" i="4"/>
  <c r="BD669" i="4"/>
  <c r="BD1416" i="4"/>
  <c r="BD2459" i="4"/>
  <c r="BD1855" i="4"/>
  <c r="BD687" i="4"/>
  <c r="BD1421" i="4"/>
  <c r="BD1916" i="4"/>
  <c r="BD2460" i="4"/>
  <c r="BD484" i="4"/>
  <c r="BD2457" i="4"/>
  <c r="BD274" i="4"/>
  <c r="BD1628" i="4"/>
  <c r="BD1708" i="4"/>
  <c r="BD1426" i="4"/>
  <c r="BD2588" i="4"/>
  <c r="BD1751" i="4"/>
  <c r="BD1713" i="4"/>
  <c r="BD1040" i="4"/>
  <c r="BD2322" i="4"/>
  <c r="BD1615" i="4"/>
  <c r="BD163" i="4"/>
  <c r="BD2029" i="4"/>
  <c r="BD138" i="4"/>
  <c r="BD771" i="4"/>
  <c r="BD751" i="4"/>
  <c r="BD894" i="4"/>
  <c r="BD2219" i="4"/>
  <c r="BD1820" i="4"/>
  <c r="BD2218" i="4"/>
  <c r="BD2036" i="4"/>
  <c r="BD1886" i="4"/>
  <c r="BD2470" i="4"/>
  <c r="BD942" i="4"/>
  <c r="BD2357" i="4"/>
  <c r="BD1042" i="4"/>
  <c r="BD1018" i="4"/>
  <c r="BD1087" i="4"/>
  <c r="BD1180" i="4"/>
  <c r="BD2374" i="4"/>
  <c r="BD325" i="4"/>
  <c r="BD743" i="4"/>
  <c r="BD2305" i="4"/>
  <c r="BD1697" i="4"/>
  <c r="BD2553" i="4"/>
  <c r="BD1560" i="4"/>
  <c r="BD2391" i="4"/>
  <c r="BD1871" i="4"/>
  <c r="BD400" i="4"/>
  <c r="BD1790" i="4"/>
  <c r="BD1627" i="4"/>
  <c r="BD2622" i="4"/>
  <c r="BD488" i="4"/>
  <c r="BD46" i="4"/>
  <c r="BD1152" i="4"/>
  <c r="BD1008" i="4"/>
  <c r="BD2420" i="4"/>
  <c r="BD1798" i="4"/>
  <c r="BD2008" i="4"/>
  <c r="BD831" i="4"/>
  <c r="BD1461" i="4"/>
  <c r="BD1424" i="4"/>
  <c r="BD1169" i="4"/>
  <c r="BD1581" i="4"/>
  <c r="BD1289" i="4"/>
  <c r="BD1404" i="4"/>
  <c r="BD1711" i="4"/>
  <c r="BD414" i="4"/>
  <c r="BD2490" i="4"/>
  <c r="BD1070" i="4"/>
  <c r="BD2558" i="4"/>
  <c r="BD2269" i="4"/>
  <c r="BD1608" i="4"/>
  <c r="BD2137" i="4"/>
  <c r="BD569" i="4"/>
  <c r="BD127" i="4"/>
  <c r="BD1958" i="4"/>
  <c r="BD2597" i="4"/>
  <c r="BD1624" i="4"/>
  <c r="BD1862" i="4"/>
  <c r="BD1132" i="4"/>
  <c r="BD2475" i="4"/>
  <c r="BD932" i="4"/>
  <c r="BD1248" i="4"/>
  <c r="BD1239" i="4"/>
  <c r="BD151" i="4"/>
  <c r="BD1662" i="4"/>
  <c r="BD1847" i="4"/>
  <c r="BD1897" i="4"/>
  <c r="BD747" i="4"/>
  <c r="BD2342" i="4"/>
  <c r="BD1398" i="4"/>
  <c r="BD2049" i="4"/>
  <c r="BD2590" i="4"/>
  <c r="BD2458" i="4"/>
  <c r="BD1016" i="4"/>
  <c r="BD2608" i="4"/>
  <c r="BD2259" i="4"/>
  <c r="BD2569" i="4"/>
  <c r="BD1941" i="4"/>
  <c r="BD819" i="4"/>
  <c r="BD1252" i="4"/>
  <c r="BD2238" i="4"/>
  <c r="BD1117" i="4"/>
  <c r="BD1039" i="4"/>
  <c r="BD1281" i="4"/>
  <c r="BD735" i="4"/>
  <c r="BD2396" i="4"/>
  <c r="BD957" i="4"/>
  <c r="BD1492" i="4"/>
  <c r="BD1782" i="4"/>
  <c r="BD801" i="4"/>
  <c r="BD1054" i="4"/>
  <c r="BD2474" i="4"/>
  <c r="BD2549" i="4"/>
  <c r="BD2280" i="4"/>
  <c r="BD1954" i="4"/>
  <c r="BD898" i="4"/>
  <c r="BD1808" i="4"/>
  <c r="BD2603" i="4"/>
  <c r="BD476" i="4"/>
  <c r="BD2330" i="4"/>
  <c r="BD799" i="4"/>
  <c r="BD1575" i="4"/>
  <c r="BD1400" i="4"/>
  <c r="BD1001" i="4"/>
  <c r="BD2442" i="4"/>
  <c r="BD2393" i="4"/>
  <c r="BD1007" i="4"/>
  <c r="BD222" i="4"/>
  <c r="BD2306" i="4"/>
  <c r="BD2424" i="4"/>
  <c r="BD311" i="4"/>
  <c r="BD2536" i="4"/>
  <c r="BD2487" i="4"/>
  <c r="BD991" i="4"/>
  <c r="BD2348" i="4"/>
  <c r="BD2400" i="4"/>
  <c r="BD1616" i="4"/>
  <c r="BD1753" i="4"/>
  <c r="BD999" i="4"/>
  <c r="BD521" i="4"/>
  <c r="BD859" i="4"/>
  <c r="BD2405" i="4"/>
  <c r="BD1951" i="4"/>
  <c r="BD1238" i="4"/>
  <c r="BD2543" i="4"/>
  <c r="BD1635" i="4"/>
  <c r="BD2338" i="4"/>
  <c r="BD2593" i="4"/>
  <c r="BD192" i="4"/>
  <c r="BD2609" i="4"/>
  <c r="BD1418" i="4"/>
  <c r="BD1456" i="4"/>
  <c r="BD2096" i="4"/>
  <c r="BD2430" i="4"/>
  <c r="BD493" i="4"/>
  <c r="BD320" i="4"/>
  <c r="BD1036" i="4"/>
  <c r="BD324" i="4"/>
  <c r="BD869" i="4"/>
  <c r="BD1892" i="4"/>
  <c r="BD1570" i="4"/>
  <c r="BD1594" i="4"/>
  <c r="BD1709" i="4"/>
  <c r="BD826" i="4"/>
  <c r="BD2077" i="4"/>
  <c r="BD2133" i="4"/>
  <c r="BD2007" i="4"/>
  <c r="BD2555" i="4"/>
  <c r="BD251" i="4"/>
  <c r="BD732" i="4"/>
  <c r="BD1178" i="4"/>
  <c r="BD2544" i="4"/>
  <c r="BD2129" i="4"/>
  <c r="BD1351" i="4"/>
  <c r="BD2144" i="4"/>
  <c r="BD1592" i="4"/>
  <c r="BD2550" i="4"/>
  <c r="BD670" i="4"/>
  <c r="BD1696" i="4"/>
  <c r="BD186" i="4"/>
  <c r="BD1792" i="4"/>
  <c r="BD1704" i="4"/>
  <c r="BD2613" i="4"/>
  <c r="BD2012" i="4"/>
  <c r="BD1419" i="4"/>
  <c r="BD874" i="4"/>
  <c r="BD2247" i="4"/>
  <c r="BD1342" i="4"/>
  <c r="BD1161" i="4"/>
  <c r="BD1300" i="4"/>
  <c r="BD1215" i="4"/>
  <c r="BD1606" i="4"/>
  <c r="BD913" i="4"/>
  <c r="BD918" i="4"/>
  <c r="BD514" i="4"/>
  <c r="BD2614" i="4"/>
  <c r="BD1507" i="4"/>
  <c r="BD2296" i="4"/>
  <c r="BD554" i="4"/>
  <c r="BD177" i="4"/>
  <c r="BD1060" i="4"/>
  <c r="BD2581" i="4"/>
  <c r="BD416" i="4"/>
  <c r="BD638" i="4"/>
  <c r="BD40" i="4"/>
  <c r="BD122" i="4"/>
  <c r="BD10" i="4"/>
  <c r="BD50" i="4"/>
  <c r="BD23" i="4"/>
  <c r="BD2493" i="4"/>
  <c r="BD367" i="4"/>
  <c r="BD1998" i="4"/>
  <c r="BD544" i="4"/>
  <c r="BD60" i="4"/>
  <c r="BD628" i="4"/>
  <c r="BD2236" i="4"/>
  <c r="BD69" i="4"/>
  <c r="BD15" i="4"/>
  <c r="BD1737" i="4"/>
  <c r="BD1486" i="4"/>
  <c r="BD549" i="4"/>
  <c r="BD153" i="4"/>
  <c r="BD591" i="4"/>
  <c r="BD648" i="4"/>
  <c r="BD782" i="4"/>
  <c r="BD738" i="4"/>
  <c r="BD1777" i="4"/>
  <c r="BD393" i="4"/>
  <c r="BD474" i="4"/>
  <c r="BD1784" i="4"/>
  <c r="BD5" i="4"/>
  <c r="BD636" i="4"/>
  <c r="BD639" i="4"/>
  <c r="BD2205" i="4"/>
  <c r="BD1052" i="4"/>
  <c r="BD1971" i="4"/>
  <c r="BD1948" i="4"/>
  <c r="BD1271" i="4"/>
  <c r="BD246" i="4"/>
  <c r="BD2260" i="4"/>
  <c r="BD1568" i="4"/>
  <c r="BD651" i="4"/>
  <c r="BD955" i="4"/>
  <c r="BD25" i="4"/>
  <c r="BD1695" i="4"/>
  <c r="BD548" i="4"/>
  <c r="BD2143" i="4"/>
  <c r="BD2617" i="4"/>
  <c r="BD1481" i="4"/>
  <c r="BD1702" i="4"/>
  <c r="BD1712" i="4"/>
  <c r="BD442" i="4"/>
  <c r="BD1020" i="4"/>
  <c r="BD2233" i="4"/>
  <c r="BD2162" i="4"/>
  <c r="BD764" i="4"/>
  <c r="BD83" i="4"/>
  <c r="BD1992" i="4"/>
  <c r="BD2001" i="4"/>
  <c r="BD146" i="4"/>
  <c r="BD452" i="4"/>
  <c r="BD230" i="4"/>
  <c r="BD313" i="4"/>
  <c r="BD473" i="4"/>
  <c r="BD446" i="4"/>
  <c r="BD1858" i="4"/>
  <c r="BD166" i="4"/>
  <c r="BD1544" i="4"/>
  <c r="BD1107" i="4"/>
  <c r="BD1053" i="4"/>
  <c r="BD1620" i="4"/>
  <c r="BD387" i="4"/>
  <c r="BD2283" i="4"/>
  <c r="BD365" i="4"/>
  <c r="BD905" i="4"/>
  <c r="BD465" i="4"/>
  <c r="BD136" i="4"/>
  <c r="BD1073" i="4"/>
  <c r="BD774" i="4"/>
  <c r="BD329" i="4"/>
  <c r="BD289" i="4"/>
  <c r="BD424" i="4"/>
  <c r="BD622" i="4"/>
  <c r="BD12" i="4"/>
  <c r="BD440" i="4"/>
  <c r="BD512" i="4"/>
  <c r="BD1260" i="4"/>
  <c r="BD74" i="4"/>
  <c r="BD1842" i="4"/>
  <c r="BD1595" i="4"/>
  <c r="BD2016" i="4"/>
  <c r="BD589" i="4"/>
  <c r="BD566" i="4"/>
  <c r="BD284" i="4"/>
  <c r="BD1652" i="4"/>
  <c r="BD322" i="4"/>
  <c r="BD1168" i="4"/>
  <c r="BD1038" i="4"/>
  <c r="BD275" i="4"/>
  <c r="BD637" i="4"/>
  <c r="BD2498" i="4"/>
  <c r="BD85" i="4"/>
  <c r="BD91" i="4"/>
  <c r="BD522" i="4"/>
  <c r="BD1223" i="4"/>
  <c r="BD1603" i="4"/>
  <c r="BD1225" i="4"/>
  <c r="BD24" i="4"/>
  <c r="BD73" i="4"/>
  <c r="BD437" i="4"/>
  <c r="BD986" i="4"/>
  <c r="BD606" i="4"/>
  <c r="BD1423" i="4"/>
  <c r="BD504" i="4"/>
  <c r="BD197" i="4"/>
  <c r="BD540" i="4"/>
  <c r="BD2310" i="4"/>
  <c r="BD1170" i="4"/>
  <c r="BD2298" i="4"/>
  <c r="BD555" i="4"/>
  <c r="BD451" i="4"/>
  <c r="BD16" i="4"/>
  <c r="BD38" i="4"/>
  <c r="BD1837" i="4"/>
  <c r="BD1965" i="4"/>
  <c r="BD303" i="4"/>
  <c r="BD2131" i="4"/>
  <c r="BD78" i="4"/>
  <c r="BD1764" i="4"/>
  <c r="BD542" i="4"/>
  <c r="BD1959" i="4"/>
  <c r="BD766" i="4"/>
  <c r="BD887" i="4"/>
  <c r="BD625" i="4"/>
  <c r="BD1160" i="4"/>
  <c r="BD507" i="4"/>
  <c r="BD609" i="4"/>
  <c r="BD787" i="4"/>
  <c r="BD156" i="4"/>
  <c r="BD62" i="4"/>
  <c r="BD1891" i="4"/>
  <c r="BD1099" i="4"/>
  <c r="BD765" i="4"/>
  <c r="BD979" i="4"/>
  <c r="BD1261" i="4"/>
  <c r="BD343" i="4"/>
  <c r="BD982" i="4"/>
  <c r="BD618" i="4"/>
  <c r="BD564" i="4"/>
  <c r="BD974" i="4"/>
  <c r="BD26" i="4"/>
  <c r="BD915" i="4"/>
  <c r="BD611" i="4"/>
  <c r="BD381" i="4"/>
  <c r="BD1521" i="4"/>
  <c r="BD208" i="4"/>
  <c r="BD950" i="4"/>
  <c r="BD82" i="4"/>
  <c r="BD2211" i="4"/>
  <c r="BD1334" i="4"/>
  <c r="BD2075" i="4"/>
  <c r="BD660" i="4"/>
  <c r="BD1804" i="4"/>
  <c r="BD601" i="4"/>
  <c r="BD616" i="4"/>
  <c r="BD592" i="4"/>
  <c r="BD1522" i="4"/>
  <c r="BD1848" i="4"/>
  <c r="BD772" i="4"/>
  <c r="BD2282" i="4"/>
  <c r="BD659" i="4"/>
  <c r="BD2048" i="4"/>
  <c r="BD1377" i="4"/>
  <c r="BD355" i="4"/>
  <c r="BD453" i="4"/>
  <c r="BD20" i="4"/>
  <c r="BD1174" i="4"/>
  <c r="BD435" i="4"/>
  <c r="BD420" i="4"/>
  <c r="BD2281" i="4"/>
  <c r="BD990" i="4"/>
  <c r="BD340" i="4"/>
  <c r="BD213" i="4"/>
  <c r="BD2170" i="4"/>
  <c r="BD830" i="4"/>
  <c r="BD2017" i="4"/>
  <c r="BD244" i="4"/>
  <c r="BD1446" i="4"/>
  <c r="BD29" i="4"/>
  <c r="BD1860" i="4"/>
  <c r="BD2242" i="4"/>
  <c r="BD2094" i="4"/>
  <c r="BD100" i="4"/>
  <c r="BD8" i="4"/>
  <c r="BD834" i="4"/>
  <c r="BD310" i="4"/>
  <c r="BD1956" i="4"/>
  <c r="BD2482" i="4"/>
  <c r="BD1119" i="4"/>
  <c r="BD364" i="4"/>
  <c r="BD613" i="4"/>
  <c r="BD439" i="4"/>
  <c r="BD740" i="4"/>
  <c r="BD1211" i="4"/>
  <c r="BD547" i="4"/>
  <c r="BD1887" i="4"/>
  <c r="BD421" i="4"/>
  <c r="BD1253" i="4"/>
  <c r="BD1475" i="4"/>
  <c r="BD1901" i="4"/>
  <c r="BD17" i="4"/>
  <c r="BD1075" i="4"/>
  <c r="BD189" i="4"/>
  <c r="BD769" i="4"/>
  <c r="BD559" i="4"/>
  <c r="BD350" i="4"/>
  <c r="BD1314" i="4"/>
  <c r="BD2043" i="4"/>
  <c r="BD467" i="4"/>
  <c r="BD2011" i="4"/>
  <c r="BD33" i="4"/>
  <c r="BD805" i="4"/>
  <c r="BD150" i="4"/>
  <c r="BD1422" i="4"/>
  <c r="BD1151" i="4"/>
  <c r="BD1294" i="4"/>
  <c r="BD585" i="4"/>
  <c r="BD411" i="4"/>
  <c r="BD300" i="4"/>
  <c r="BD1163" i="4"/>
  <c r="BD1756" i="4"/>
  <c r="BD1453" i="4"/>
  <c r="BD1906" i="4"/>
  <c r="BD1192" i="4"/>
  <c r="BD1622" i="4"/>
  <c r="BD1630" i="4"/>
  <c r="BD796" i="4"/>
  <c r="BD768" i="4"/>
  <c r="BD216" i="4"/>
  <c r="BD739" i="4"/>
  <c r="BD500" i="4"/>
  <c r="BD1090" i="4"/>
  <c r="BD115" i="4"/>
  <c r="BD576" i="4"/>
  <c r="BD963" i="4"/>
  <c r="BD491" i="4"/>
  <c r="BD87" i="4"/>
  <c r="BD2112" i="4"/>
  <c r="BD543" i="4"/>
  <c r="BD92" i="4"/>
  <c r="BD2026" i="4"/>
  <c r="BD3" i="4"/>
  <c r="BD1302" i="4"/>
  <c r="BD225" i="4"/>
  <c r="BD2496" i="4"/>
  <c r="BD1514" i="4"/>
  <c r="BD1146" i="4"/>
  <c r="BD378" i="4"/>
  <c r="BD580" i="4"/>
  <c r="BD875" i="4"/>
  <c r="BD697" i="4"/>
  <c r="BD926" i="4"/>
  <c r="BD1740" i="4"/>
  <c r="BD35" i="4"/>
  <c r="BD291" i="4"/>
  <c r="BD366" i="4"/>
  <c r="BD2074" i="4"/>
  <c r="BD70" i="4"/>
  <c r="BD2244" i="4"/>
  <c r="BD993" i="4"/>
  <c r="BD1881" i="4"/>
  <c r="BD528" i="4"/>
  <c r="BD597" i="4"/>
  <c r="BD631" i="4"/>
  <c r="BD388" i="4"/>
  <c r="BD482" i="4"/>
  <c r="BD682" i="4"/>
  <c r="BD361" i="4"/>
  <c r="BD1904" i="4"/>
  <c r="BD510" i="4"/>
  <c r="BD390" i="4"/>
  <c r="BD1732" i="4"/>
  <c r="BD641" i="4"/>
  <c r="BD1499" i="4"/>
  <c r="BD2595" i="4"/>
  <c r="BD371" i="4"/>
  <c r="BD413" i="4"/>
  <c r="BD358" i="4"/>
  <c r="BD1978" i="4"/>
  <c r="BD2101" i="4"/>
  <c r="BD781" i="4"/>
  <c r="BD1403" i="4"/>
  <c r="BD2106" i="4"/>
  <c r="BD1591" i="4"/>
  <c r="BD1990" i="4"/>
  <c r="BD2385" i="4"/>
  <c r="BD2097" i="4"/>
  <c r="BD433" i="4"/>
  <c r="BD2318" i="4"/>
  <c r="BD428" i="4"/>
  <c r="BD2204" i="4"/>
  <c r="BD1984" i="4"/>
  <c r="BD396" i="4"/>
  <c r="BD2107" i="4"/>
  <c r="BD2151" i="4"/>
  <c r="BD134" i="4"/>
  <c r="BD264" i="4"/>
  <c r="BD348" i="4"/>
  <c r="BD2436" i="4"/>
  <c r="BD1145" i="4"/>
  <c r="BD278" i="4"/>
  <c r="BD352" i="4"/>
  <c r="BD516" i="4"/>
  <c r="BD2288" i="4"/>
  <c r="BD529" i="4"/>
  <c r="BD1789" i="4"/>
  <c r="BD154" i="4"/>
  <c r="BD1596" i="4"/>
  <c r="BD1093" i="4"/>
  <c r="BD1762" i="4"/>
  <c r="BD678" i="4"/>
  <c r="BD1966" i="4"/>
  <c r="BD1114" i="4"/>
  <c r="BD1644" i="4"/>
  <c r="BD909" i="4"/>
  <c r="BD337" i="4"/>
  <c r="BD773" i="4"/>
  <c r="BD1968" i="4"/>
  <c r="BD1250" i="4"/>
  <c r="BD1523" i="4"/>
  <c r="BD2161" i="4"/>
  <c r="BD821" i="4"/>
  <c r="BD1360" i="4"/>
  <c r="BD577" i="4"/>
  <c r="BD45" i="4"/>
  <c r="BD485" i="4"/>
  <c r="BD2095" i="4"/>
  <c r="BD977" i="4"/>
  <c r="BD1399" i="4"/>
  <c r="BD992" i="4"/>
  <c r="BD1649" i="4"/>
  <c r="BD296" i="4"/>
  <c r="BD843" i="4"/>
  <c r="BD590" i="4"/>
  <c r="BD723" i="4"/>
  <c r="BD653" i="4"/>
  <c r="BD2118" i="4"/>
  <c r="BD288" i="4"/>
  <c r="BD588" i="4"/>
  <c r="BD32" i="4"/>
  <c r="BD179" i="4"/>
  <c r="BD2078" i="4"/>
  <c r="BD486" i="4"/>
  <c r="BD2199" i="4"/>
  <c r="BD1147" i="4"/>
  <c r="BD763" i="4"/>
  <c r="BD1513" i="4"/>
  <c r="BD916" i="4"/>
  <c r="BD724" i="4"/>
  <c r="BD1638" i="4"/>
  <c r="BD1997" i="4"/>
  <c r="BD847" i="4"/>
  <c r="BD1669" i="4"/>
  <c r="BD2028" i="4"/>
  <c r="BD1670" i="4"/>
  <c r="BD11" i="4"/>
  <c r="BD800" i="4"/>
  <c r="BD1254" i="4"/>
  <c r="BD1715" i="4"/>
  <c r="BD1086" i="4"/>
  <c r="BD1376" i="4"/>
  <c r="BD546" i="4"/>
  <c r="BD645" i="4"/>
  <c r="BD2513" i="4"/>
  <c r="BD1437" i="4"/>
  <c r="BD1681" i="4"/>
  <c r="BD375" i="4"/>
  <c r="BD1012" i="4"/>
  <c r="BD1120" i="4"/>
  <c r="BD503" i="4"/>
  <c r="BD95" i="4"/>
  <c r="BD612" i="4"/>
  <c r="BD2273" i="4"/>
  <c r="BD2435" i="4"/>
  <c r="BD1030" i="4"/>
  <c r="BD1700" i="4"/>
  <c r="BD1554" i="4"/>
  <c r="BD931" i="4"/>
  <c r="BD1504" i="4"/>
  <c r="BD1208" i="4"/>
  <c r="BD432" i="4"/>
  <c r="BD2461" i="4"/>
  <c r="BD908" i="4"/>
  <c r="BD1189" i="4"/>
  <c r="BD961" i="4"/>
  <c r="BD635" i="4"/>
  <c r="BD1359" i="4"/>
  <c r="BD1014" i="4"/>
  <c r="BD1227" i="4"/>
  <c r="BD1843" i="4"/>
  <c r="BD1217" i="4"/>
  <c r="BD2223" i="4"/>
  <c r="BD147" i="4"/>
  <c r="BD1983" i="4"/>
  <c r="BD1775" i="4"/>
  <c r="BD1449" i="4"/>
  <c r="BD1368" i="4"/>
  <c r="BD1889" i="4"/>
  <c r="BD1794" i="4"/>
  <c r="BD2063" i="4"/>
  <c r="BD1262" i="4"/>
  <c r="BD1268" i="4"/>
  <c r="BD34" i="4"/>
  <c r="BD345" i="4"/>
  <c r="BD2081" i="4"/>
  <c r="BD1330" i="4"/>
  <c r="BD2623" i="4"/>
  <c r="BD2361" i="4"/>
  <c r="BD1329" i="4"/>
  <c r="BD1957" i="4"/>
  <c r="BD423" i="4"/>
  <c r="BD1173" i="4"/>
  <c r="BD778" i="4"/>
  <c r="BD1025" i="4"/>
  <c r="BD1947" i="4"/>
  <c r="BD756" i="4"/>
  <c r="BD650" i="4"/>
  <c r="BD783" i="4"/>
  <c r="BD2202" i="4"/>
  <c r="BD617" i="4"/>
  <c r="BD889" i="4"/>
  <c r="BD2268" i="4"/>
  <c r="BD2468" i="4"/>
  <c r="BD1081" i="4"/>
  <c r="BD470" i="4"/>
  <c r="BD243" i="4"/>
  <c r="BD1781" i="4"/>
  <c r="BD703" i="4"/>
  <c r="BD1743" i="4"/>
  <c r="BD995" i="4"/>
  <c r="BD1224" i="4"/>
  <c r="BD1863" i="4"/>
  <c r="BD523" i="4"/>
  <c r="BD1874" i="4"/>
  <c r="BD817" i="4"/>
  <c r="BD556" i="4"/>
  <c r="BD234" i="4"/>
  <c r="BD841" i="4"/>
  <c r="BD1539" i="4"/>
  <c r="BD1339" i="4"/>
  <c r="BD219" i="4"/>
  <c r="BD2221" i="4"/>
  <c r="BD1677" i="4"/>
  <c r="BD2100" i="4"/>
  <c r="BD976" i="4"/>
  <c r="BD754" i="4"/>
  <c r="BD498" i="4"/>
  <c r="BD1710" i="4"/>
  <c r="BD2481" i="4"/>
  <c r="BD2240" i="4"/>
  <c r="BD2275" i="4"/>
  <c r="BD2209" i="4"/>
  <c r="BD2110" i="4"/>
  <c r="BD494" i="4"/>
  <c r="BD1379" i="4"/>
  <c r="BD1194" i="4"/>
  <c r="BD2248" i="4"/>
  <c r="BD539" i="4"/>
  <c r="BD1465" i="4"/>
  <c r="BD1962" i="4"/>
  <c r="BD2044" i="4"/>
  <c r="BD1618" i="4"/>
  <c r="BD816" i="4"/>
  <c r="BD1674" i="4"/>
  <c r="BD53" i="4"/>
  <c r="BD652" i="4"/>
  <c r="BD1358" i="4"/>
  <c r="BD1095" i="4"/>
  <c r="BD425" i="4"/>
  <c r="BD984" i="4"/>
  <c r="BD2262" i="4"/>
  <c r="BD108" i="4"/>
  <c r="BD1325" i="4"/>
  <c r="BD1106" i="4"/>
  <c r="BD2108" i="4"/>
  <c r="BD1518" i="4"/>
  <c r="BD720" i="4"/>
  <c r="BD1625" i="4"/>
  <c r="BD1056" i="4"/>
  <c r="BD2140" i="4"/>
  <c r="BD882" i="4"/>
  <c r="BD2445" i="4"/>
  <c r="BD346" i="4"/>
  <c r="BD2068" i="4"/>
  <c r="BD2227" i="4"/>
  <c r="BD877" i="4"/>
  <c r="BD362" i="4"/>
  <c r="BD2019" i="4"/>
  <c r="BD13" i="4"/>
  <c r="BD605" i="4"/>
  <c r="BD2160" i="4"/>
  <c r="BD1552" i="4"/>
  <c r="BD302" i="4"/>
  <c r="BD1898" i="4"/>
  <c r="BD2389" i="4"/>
  <c r="BD828" i="4"/>
  <c r="BD1050" i="4"/>
  <c r="BD1747" i="4"/>
  <c r="BD99" i="4"/>
  <c r="BD1406" i="4"/>
  <c r="BD2362" i="4"/>
  <c r="BD1498" i="4"/>
  <c r="BD1838" i="4"/>
  <c r="BD2051" i="4"/>
  <c r="BD1979" i="4"/>
  <c r="BD2067" i="4"/>
  <c r="BD383" i="4"/>
  <c r="BD97" i="4"/>
  <c r="BD1172" i="4"/>
  <c r="BD2116" i="4"/>
  <c r="BD1506" i="4"/>
  <c r="BD1482" i="4"/>
  <c r="BD1237" i="4"/>
  <c r="BD883" i="4"/>
  <c r="BD1922" i="4"/>
  <c r="BD719" i="4"/>
  <c r="BD2307" i="4"/>
  <c r="BD2255" i="4"/>
  <c r="BD1275" i="4"/>
  <c r="BD1440" i="4"/>
  <c r="BD681" i="4"/>
  <c r="BD114" i="4"/>
  <c r="BD1283" i="4"/>
  <c r="BD2201" i="4"/>
  <c r="BD2317" i="4"/>
  <c r="BD395" i="4"/>
  <c r="BD2064" i="4"/>
  <c r="BD2086" i="4"/>
  <c r="BD1165" i="4"/>
  <c r="BD2287" i="4"/>
  <c r="BD1115" i="4"/>
  <c r="BD1626" i="4"/>
  <c r="BD1033" i="4"/>
  <c r="BD1671" i="4"/>
  <c r="BD538" i="4"/>
  <c r="BD202" i="4"/>
  <c r="BD855" i="4"/>
  <c r="BD2446" i="4"/>
  <c r="BD1000" i="4"/>
  <c r="BD1875" i="4"/>
  <c r="BD630" i="4"/>
  <c r="BD1780" i="4"/>
  <c r="BD228" i="4"/>
  <c r="BD1547" i="4"/>
  <c r="BD464" i="4"/>
  <c r="BD2402" i="4"/>
  <c r="BD1234" i="4"/>
  <c r="BD2087" i="4"/>
  <c r="BD2345" i="4"/>
  <c r="BD2332" i="4"/>
  <c r="BD1636" i="4"/>
  <c r="BD1694" i="4"/>
  <c r="BD1542" i="4"/>
  <c r="BD1553" i="4"/>
  <c r="BD1388" i="4"/>
  <c r="BD824" i="4"/>
  <c r="BD1692" i="4"/>
  <c r="BD1355" i="4"/>
  <c r="BD755" i="4"/>
  <c r="BD1729" i="4"/>
  <c r="BD832" i="4"/>
  <c r="BD2102" i="4"/>
  <c r="BD2507" i="4"/>
  <c r="BD1091" i="4"/>
  <c r="BD119" i="4"/>
  <c r="BD314" i="4"/>
  <c r="BD224" i="4"/>
  <c r="BD2122" i="4"/>
  <c r="BD1201" i="4"/>
  <c r="BD21" i="4"/>
  <c r="BD1867" i="4"/>
  <c r="BD1292" i="4"/>
  <c r="BD347" i="4"/>
  <c r="BD1082" i="4"/>
  <c r="BD256" i="4"/>
  <c r="BD1682" i="4"/>
  <c r="BD377" i="4"/>
  <c r="BD1336" i="4"/>
  <c r="BD478" i="4"/>
  <c r="BD2194" i="4"/>
  <c r="BD1532" i="4"/>
  <c r="BD1034" i="4"/>
  <c r="BD1725" i="4"/>
  <c r="BD2157" i="4"/>
  <c r="BD1405" i="4"/>
  <c r="BD2480" i="4"/>
  <c r="BD2337" i="4"/>
  <c r="BD1641" i="4"/>
  <c r="BD2079" i="4"/>
  <c r="BD217" i="4"/>
  <c r="BD42" i="4"/>
  <c r="BD1309" i="4"/>
  <c r="BD299" i="4"/>
  <c r="BD1673" i="4"/>
  <c r="BD851" i="4"/>
  <c r="BD1049" i="4"/>
  <c r="BD827" i="4"/>
  <c r="BD98" i="4"/>
  <c r="BD2206" i="4"/>
  <c r="BD233" i="4"/>
  <c r="BD448" i="4"/>
  <c r="BD2155" i="4"/>
  <c r="BD1748" i="4"/>
  <c r="BD1600" i="4"/>
  <c r="BD1164" i="4"/>
  <c r="BD2030" i="4"/>
  <c r="BD1885" i="4"/>
  <c r="BD2184" i="4"/>
  <c r="BD2502" i="4"/>
  <c r="BD1577" i="4"/>
  <c r="BD853" i="4"/>
  <c r="BD2469" i="4"/>
  <c r="BD2264" i="4"/>
  <c r="BD1101" i="4"/>
  <c r="BD691" i="4"/>
  <c r="BD1502" i="4"/>
  <c r="BD499" i="4"/>
  <c r="BD2018" i="4"/>
  <c r="BD2141" i="4"/>
  <c r="BD349" i="4"/>
  <c r="BD1384" i="4"/>
  <c r="BD376" i="4"/>
  <c r="BD2346" i="4"/>
  <c r="BD206" i="4"/>
  <c r="BD1245" i="4"/>
  <c r="BD1520" i="4"/>
  <c r="BD1731" i="4"/>
  <c r="BD1648" i="4"/>
  <c r="BD2313" i="4"/>
  <c r="BD662" i="4"/>
  <c r="BD2136" i="4"/>
  <c r="BD2566" i="4"/>
  <c r="BD865" i="4"/>
  <c r="BD561" i="4"/>
  <c r="BD1869" i="4"/>
  <c r="BD1484" i="4"/>
  <c r="BD471" i="4"/>
  <c r="BD399" i="4"/>
  <c r="BD2297" i="4"/>
  <c r="BD1432" i="4"/>
  <c r="BD1879" i="4"/>
  <c r="BD1698" i="4"/>
  <c r="BD1859" i="4"/>
  <c r="BD385" i="4"/>
  <c r="BD2278" i="4"/>
  <c r="BD2179" i="4"/>
  <c r="BD673" i="4"/>
  <c r="BD954" i="4"/>
  <c r="BD533" i="4"/>
  <c r="BD2521" i="4"/>
  <c r="BD2188" i="4"/>
  <c r="BD1196" i="4"/>
  <c r="BD1640" i="4"/>
  <c r="BD1076" i="4"/>
  <c r="BD1612" i="4"/>
  <c r="BD1656" i="4"/>
  <c r="BD2082" i="4"/>
  <c r="BD441" i="4"/>
  <c r="BD1515" i="4"/>
  <c r="BD1960" i="4"/>
  <c r="BD1824" i="4"/>
  <c r="BD1257" i="4"/>
  <c r="BD1363" i="4"/>
  <c r="BD2291" i="4"/>
  <c r="BD1815" i="4"/>
  <c r="BD919" i="4"/>
  <c r="BD2222" i="4"/>
  <c r="BD1827" i="4"/>
  <c r="BD2258" i="4"/>
  <c r="BD1464" i="4"/>
  <c r="BD489" i="4"/>
  <c r="BD952" i="4"/>
  <c r="BD2509" i="4"/>
  <c r="BD2394" i="4"/>
  <c r="BD1041" i="4"/>
  <c r="BD519" i="4"/>
  <c r="BD2452" i="4"/>
  <c r="BD438" i="4"/>
  <c r="BD893" i="4"/>
  <c r="BD1856" i="4"/>
  <c r="BD1589" i="4"/>
  <c r="BD1609" i="4"/>
  <c r="BD1642" i="4"/>
  <c r="BD917" i="4"/>
  <c r="BD2173" i="4"/>
  <c r="BD372" i="4"/>
  <c r="BD1301" i="4"/>
  <c r="BD2009" i="4"/>
  <c r="BD1468" i="4"/>
  <c r="BD1566" i="4"/>
  <c r="BD2462" i="4"/>
  <c r="BD1015" i="4"/>
  <c r="BD1517" i="4"/>
  <c r="BD334" i="4"/>
  <c r="BD610" i="4"/>
  <c r="BD1744" i="4"/>
  <c r="BD2304" i="4"/>
  <c r="BD2478" i="4"/>
  <c r="BD1926" i="4"/>
  <c r="BD175" i="4"/>
  <c r="BD282" i="4"/>
  <c r="BD813" i="4"/>
  <c r="BD1812" i="4"/>
  <c r="BD1124" i="4"/>
  <c r="BD1563" i="4"/>
  <c r="BD2070" i="4"/>
  <c r="BD1932" i="4"/>
  <c r="BD307" i="4"/>
  <c r="BD2528" i="4"/>
  <c r="BD1817" i="4"/>
  <c r="BD971" i="4"/>
  <c r="BD2574" i="4"/>
  <c r="BD1526" i="4"/>
  <c r="BD240" i="4"/>
  <c r="BD711" i="4"/>
  <c r="BD196" i="4"/>
  <c r="BD317" i="4"/>
  <c r="BD1246" i="4"/>
  <c r="BD728" i="4"/>
  <c r="BD1964" i="4"/>
  <c r="BD2231" i="4"/>
  <c r="BD1092" i="4"/>
  <c r="BD1832" i="4"/>
  <c r="BD2197" i="4"/>
  <c r="BD1643" i="4"/>
  <c r="BD1047" i="4"/>
  <c r="BD2109" i="4"/>
  <c r="BD2531" i="4"/>
  <c r="BD1647" i="4"/>
  <c r="BD1364" i="4"/>
  <c r="BD1013" i="4"/>
  <c r="BD944" i="4"/>
  <c r="BD280" i="4"/>
  <c r="BD2058" i="4"/>
  <c r="BD304" i="4"/>
  <c r="BD338" i="4"/>
  <c r="BD1905" i="4"/>
  <c r="BD1065" i="4"/>
  <c r="BD1243" i="4"/>
  <c r="BD2602" i="4"/>
  <c r="BD582" i="4"/>
  <c r="BD444" i="4"/>
  <c r="BD1623" i="4"/>
  <c r="BD1961" i="4"/>
  <c r="BD1578" i="4"/>
  <c r="BD2139" i="4"/>
  <c r="BD2105" i="4"/>
  <c r="BD1059" i="4"/>
  <c r="BD418" i="4"/>
  <c r="BD1327" i="4"/>
  <c r="BD2165" i="4"/>
  <c r="BD1071" i="4"/>
  <c r="BD1474" i="4"/>
  <c r="BD1718" i="4"/>
  <c r="BD1264" i="4"/>
  <c r="BD1701" i="4"/>
  <c r="BD1818" i="4"/>
  <c r="BD1272" i="4"/>
  <c r="BD718" i="4"/>
  <c r="BD2494" i="4"/>
  <c r="BD1742" i="4"/>
  <c r="BD537" i="4"/>
  <c r="BD962" i="4"/>
  <c r="BD1205" i="4"/>
  <c r="BD1676" i="4"/>
  <c r="BD2046" i="4"/>
  <c r="BD758" i="4"/>
  <c r="BD2339" i="4"/>
  <c r="BD1923" i="4"/>
  <c r="BD455" i="4"/>
  <c r="BD344" i="4"/>
  <c r="BD1044" i="4"/>
  <c r="BD1374" i="4"/>
  <c r="BD2321" i="4"/>
  <c r="BD1072" i="4"/>
  <c r="BD1175" i="4"/>
  <c r="BD330" i="4"/>
  <c r="BD239" i="4"/>
  <c r="BD946" i="4"/>
  <c r="BD2024" i="4"/>
  <c r="BD125" i="4"/>
  <c r="BD193" i="4"/>
  <c r="BD581" i="4"/>
  <c r="BD401" i="4"/>
  <c r="BD159" i="4"/>
  <c r="BD454" i="4"/>
  <c r="BD1672" i="4"/>
  <c r="BD864" i="4"/>
  <c r="BD1660" i="4"/>
  <c r="BD891" i="4"/>
  <c r="BD285" i="4"/>
  <c r="BD1349" i="4"/>
  <c r="BD1707" i="4"/>
  <c r="BD356" i="4"/>
  <c r="BD727" i="4"/>
  <c r="BD1689" i="4"/>
  <c r="BD1143" i="4"/>
  <c r="BD970" i="4"/>
  <c r="BD2427" i="4"/>
  <c r="BD75" i="4"/>
  <c r="BD1213" i="4"/>
  <c r="BD1410" i="4"/>
  <c r="BD2591" i="4"/>
  <c r="BD59" i="4"/>
  <c r="BD2311" i="4"/>
  <c r="BD2277" i="4"/>
  <c r="BD983" i="4"/>
  <c r="BD1150" i="4"/>
  <c r="BD200" i="4"/>
  <c r="BD187" i="4"/>
  <c r="BD2039" i="4"/>
  <c r="BD1759" i="4"/>
  <c r="BD1220" i="4"/>
  <c r="BD1928" i="4"/>
  <c r="BD532" i="4"/>
  <c r="BD2315" i="4"/>
  <c r="BD1055" i="4"/>
  <c r="BD2239" i="4"/>
  <c r="BD449" i="4"/>
  <c r="BD629" i="4"/>
  <c r="BD1678" i="4"/>
  <c r="BD1127" i="4"/>
  <c r="BD1010" i="4"/>
  <c r="BD1585" i="4"/>
  <c r="BD633" i="4"/>
  <c r="BD1255" i="4"/>
  <c r="BD2167" i="4"/>
  <c r="BD469" i="4"/>
  <c r="BD1409" i="4"/>
  <c r="BD479" i="4"/>
  <c r="BD342" i="4"/>
  <c r="BD1757" i="4"/>
  <c r="BD2059" i="4"/>
  <c r="BD620" i="4"/>
  <c r="BD1567" i="4"/>
  <c r="BD269" i="4"/>
  <c r="BD1880" i="4"/>
  <c r="BD1068" i="4"/>
  <c r="BD2033" i="4"/>
  <c r="BD1156" i="4"/>
  <c r="BD1062" i="4"/>
  <c r="BD890" i="4"/>
  <c r="BD76" i="4"/>
  <c r="BD39" i="4"/>
  <c r="BD221" i="4"/>
  <c r="BD619" i="4"/>
  <c r="BD792" i="4"/>
  <c r="BD994" i="4"/>
  <c r="BD901" i="4"/>
  <c r="BD1202" i="4"/>
  <c r="BD2360" i="4"/>
  <c r="BD248" i="4"/>
  <c r="BD825" i="4"/>
  <c r="BD1032" i="4"/>
  <c r="BD1199" i="4"/>
  <c r="BD1269" i="4"/>
  <c r="BD693" i="4"/>
  <c r="BD1347" i="4"/>
  <c r="BD1063" i="4"/>
  <c r="BD2620" i="4"/>
  <c r="BD506" i="4"/>
  <c r="BD1770" i="4"/>
  <c r="BD1367" i="4"/>
  <c r="BD1991" i="4"/>
  <c r="BD2582" i="4"/>
  <c r="BD844" i="4"/>
  <c r="BD1535" i="4"/>
  <c r="BD2324" i="4"/>
  <c r="BD1888" i="4"/>
  <c r="BD941" i="4"/>
  <c r="BD862" i="4"/>
  <c r="BD928" i="4"/>
  <c r="BD2088" i="4"/>
  <c r="BD2527" i="4"/>
  <c r="BD2488" i="4"/>
  <c r="BD1720" i="4"/>
  <c r="BD1235" i="4"/>
  <c r="BD1395" i="4"/>
  <c r="BD1580" i="4"/>
  <c r="BD1462" i="4"/>
  <c r="BD1414" i="4"/>
  <c r="BD2366" i="4"/>
  <c r="BD142" i="4"/>
  <c r="BD2055" i="4"/>
  <c r="BD2132" i="4"/>
  <c r="BD1387" i="4"/>
  <c r="BD1768" i="4"/>
  <c r="BD2353" i="4"/>
  <c r="BD1373" i="4"/>
  <c r="BD814" i="4"/>
  <c r="BD717" i="4"/>
  <c r="BD2005" i="4"/>
  <c r="BD1540" i="4"/>
  <c r="BD1321" i="4"/>
  <c r="BD292" i="4"/>
  <c r="BD1097" i="4"/>
  <c r="BD968" i="4"/>
  <c r="BD2473" i="4"/>
  <c r="BD664" i="4"/>
  <c r="BD884" i="4"/>
  <c r="BD1177" i="4"/>
  <c r="BD749" i="4"/>
  <c r="BD2084" i="4"/>
  <c r="BD1918" i="4"/>
  <c r="BD696" i="4"/>
  <c r="BD2372" i="4"/>
  <c r="BD2169" i="4"/>
  <c r="BD111" i="4"/>
  <c r="BD1693" i="4"/>
  <c r="BD811" i="4"/>
  <c r="BD1686" i="4"/>
  <c r="BD2232" i="4"/>
  <c r="BD2215" i="4"/>
  <c r="BD621" i="4"/>
  <c r="BD1541" i="4"/>
  <c r="BD1206" i="4"/>
  <c r="BD1637" i="4"/>
  <c r="BD1516" i="4"/>
  <c r="BD1122" i="4"/>
  <c r="BD2369" i="4"/>
  <c r="BD2371" i="4"/>
  <c r="BD839" i="4"/>
  <c r="BD1356" i="4"/>
  <c r="BD2401" i="4"/>
  <c r="BD380" i="4"/>
  <c r="BD760" i="4"/>
  <c r="BD56" i="4"/>
  <c r="BD2409" i="4"/>
  <c r="BD1931" i="4"/>
  <c r="BD583" i="4"/>
  <c r="BD2312" i="4"/>
  <c r="BD2484" i="4"/>
  <c r="BD998" i="4"/>
  <c r="BD924" i="4"/>
  <c r="BD700" i="4"/>
  <c r="BD1383" i="4"/>
  <c r="BD964" i="4"/>
  <c r="BD1994" i="4"/>
  <c r="BD1230" i="4"/>
  <c r="BD1187" i="4"/>
  <c r="BD1369" i="4"/>
  <c r="BD632" i="4"/>
  <c r="BD614" i="4"/>
  <c r="BD741" i="4"/>
  <c r="BD2386" i="4"/>
  <c r="BD145" i="4"/>
  <c r="BD726" i="4"/>
  <c r="BD1813" i="4"/>
  <c r="BD626" i="4"/>
  <c r="BD1993" i="4"/>
  <c r="BD2217" i="4"/>
  <c r="BD734" i="4"/>
  <c r="BD2125" i="4"/>
  <c r="BD1907" i="4"/>
  <c r="BD1258" i="4"/>
  <c r="BD148" i="4"/>
  <c r="BD1791" i="4"/>
  <c r="BD1148" i="4"/>
  <c r="BD483" i="4"/>
  <c r="BD431" i="4"/>
  <c r="BD1722" i="4"/>
  <c r="BD1899" i="4"/>
  <c r="BD1564" i="4"/>
  <c r="BD2479" i="4"/>
  <c r="BD1476" i="4"/>
  <c r="BD1125" i="4"/>
  <c r="BD923" i="4"/>
  <c r="BD1758" i="4"/>
  <c r="BD1767" i="4"/>
  <c r="BD1089" i="4"/>
  <c r="BD2152" i="4"/>
  <c r="BD2289" i="4"/>
  <c r="BD2327" i="4"/>
  <c r="BD123" i="4"/>
  <c r="BD1788" i="4"/>
  <c r="BD1902" i="4"/>
  <c r="BD733" i="4"/>
  <c r="BD2159" i="4"/>
  <c r="BD713" i="4"/>
  <c r="BD368" i="4"/>
  <c r="BD2035" i="4"/>
  <c r="BD2486" i="4"/>
  <c r="BD1884" i="4"/>
  <c r="BD1829" i="4"/>
  <c r="BD642" i="4"/>
  <c r="BD1805" i="4"/>
  <c r="BD1654" i="4"/>
  <c r="BD562" i="4"/>
  <c r="BD120" i="4"/>
  <c r="BD2587" i="4"/>
  <c r="BD2456" i="4"/>
  <c r="BD1233" i="4"/>
  <c r="BD1401" i="4"/>
  <c r="BD1763" i="4"/>
  <c r="BD1940" i="4"/>
  <c r="BD1952" i="4"/>
  <c r="BD790" i="4"/>
  <c r="BD207" i="4"/>
  <c r="BD1129" i="4"/>
  <c r="BD270" i="4"/>
  <c r="BD417" i="4"/>
  <c r="BD2343" i="4"/>
  <c r="BD1279" i="4"/>
  <c r="BD2207" i="4"/>
  <c r="BD2417" i="4"/>
  <c r="BD2053" i="4"/>
  <c r="BD1203" i="4"/>
  <c r="BD2177" i="4"/>
  <c r="BD2286" i="4"/>
  <c r="BD2316" i="4"/>
  <c r="BD1717" i="4"/>
  <c r="BD1434" i="4"/>
  <c r="BD1783" i="4"/>
  <c r="BD2441" i="4"/>
  <c r="BD600" i="4"/>
  <c r="BD1795" i="4"/>
  <c r="BD568" i="4"/>
  <c r="BD2578" i="4"/>
  <c r="BD2351" i="4"/>
  <c r="BD1752" i="4"/>
  <c r="BD1185" i="4"/>
  <c r="BD708" i="4"/>
  <c r="BD746" i="4"/>
  <c r="BD823" i="4"/>
  <c r="BD1537" i="4"/>
  <c r="BD789" i="4"/>
  <c r="BD2539" i="4"/>
  <c r="BD2432" i="4"/>
  <c r="BD72" i="4"/>
  <c r="BD369" i="4"/>
  <c r="BD2495" i="4"/>
  <c r="BD1807" i="4"/>
  <c r="BD2610" i="4"/>
  <c r="BD1380" i="4"/>
  <c r="BD1080" i="4"/>
  <c r="BD1530" i="4"/>
  <c r="BD1305" i="4"/>
  <c r="BD81" i="4"/>
  <c r="BD866" i="4"/>
  <c r="BD757" i="4"/>
  <c r="BD849" i="4"/>
  <c r="BD2541" i="4"/>
  <c r="BD14" i="4"/>
  <c r="BD2375" i="4"/>
  <c r="BD2256" i="4"/>
  <c r="BD1266" i="4"/>
  <c r="BD1750" i="4"/>
  <c r="BD2098" i="4"/>
  <c r="BD1531" i="4"/>
  <c r="BD164" i="4"/>
  <c r="BD415" i="4"/>
  <c r="BD2379" i="4"/>
  <c r="BD1420" i="4"/>
  <c r="BD914" i="4"/>
  <c r="BD1487" i="4"/>
  <c r="BD2437" i="4"/>
  <c r="BD2062" i="4"/>
  <c r="BD1543" i="4"/>
  <c r="BD2516" i="4"/>
  <c r="BD2013" i="4"/>
  <c r="BD1778" i="4"/>
  <c r="BD1550" i="4"/>
  <c r="BD2522" i="4"/>
  <c r="BD2443" i="4"/>
  <c r="BD2250" i="4"/>
  <c r="BD1787" i="4"/>
  <c r="BD1340" i="4"/>
  <c r="BD836" i="4"/>
  <c r="BD776" i="4"/>
  <c r="BD2057" i="4"/>
  <c r="BD925" i="4"/>
  <c r="BD2612" i="4"/>
  <c r="BD1209" i="4"/>
  <c r="BD1736" i="4"/>
  <c r="BD2524" i="4"/>
  <c r="BD572" i="4"/>
  <c r="BD226" i="4"/>
  <c r="BD2022" i="4"/>
  <c r="BD1288" i="4"/>
  <c r="BD536" i="4"/>
  <c r="BD2114" i="4"/>
  <c r="BD402" i="4"/>
  <c r="BD1571" i="4"/>
  <c r="BD2561" i="4"/>
  <c r="BD1402" i="4"/>
  <c r="BD1944" i="4"/>
  <c r="BD2421" i="4"/>
  <c r="BD1108" i="4"/>
  <c r="BD312" i="4"/>
  <c r="BD2517" i="4"/>
  <c r="BD1485" i="4"/>
  <c r="BD2538" i="4"/>
  <c r="BD2548" i="4"/>
  <c r="BD443" i="4"/>
  <c r="BD1181" i="4"/>
  <c r="BD2149" i="4"/>
  <c r="BD2319" i="4"/>
  <c r="BD2519" i="4"/>
  <c r="BD1996" i="4"/>
  <c r="BD1900" i="4"/>
  <c r="BD940" i="4"/>
  <c r="BD570" i="4"/>
  <c r="BD490" i="4"/>
  <c r="BD1835" i="4"/>
  <c r="BD2203" i="4"/>
  <c r="BD410" i="4"/>
  <c r="BD468" i="4"/>
  <c r="BD460" i="4"/>
  <c r="BD552" i="4"/>
  <c r="BD359" i="4"/>
  <c r="BD412" i="4"/>
  <c r="BD701" i="4"/>
  <c r="BD436" i="4"/>
  <c r="BD1084" i="4"/>
  <c r="BD1816" i="4"/>
  <c r="BD2047" i="4"/>
  <c r="BD198" i="4"/>
  <c r="BD1284" i="4"/>
  <c r="BD360" i="4"/>
  <c r="BD1588" i="4"/>
  <c r="BD41" i="4"/>
  <c r="BD2489" i="4"/>
  <c r="BD129" i="4"/>
  <c r="BD966" i="4"/>
  <c r="BD574" i="4"/>
  <c r="BD1587" i="4"/>
  <c r="BD531" i="4"/>
  <c r="BD1344" i="4"/>
  <c r="BD2251" i="4"/>
  <c r="BD89" i="4"/>
  <c r="BD9" i="4"/>
  <c r="BD879" i="4"/>
  <c r="BD2511" i="4"/>
  <c r="BD2303" i="4"/>
  <c r="BD1386" i="4"/>
  <c r="BD2477" i="4"/>
  <c r="BD1241" i="4"/>
  <c r="BD327" i="4"/>
  <c r="BD475" i="4"/>
  <c r="BD2504" i="4"/>
  <c r="BD599" i="4"/>
  <c r="BD466" i="4"/>
  <c r="BD293" i="4"/>
  <c r="BD422" i="4"/>
  <c r="BD1304" i="4"/>
  <c r="BD1525" i="4"/>
  <c r="BD297" i="4"/>
  <c r="BD1719" i="4"/>
  <c r="BD1913" i="4"/>
  <c r="BD2190" i="4"/>
  <c r="BD1130" i="4"/>
  <c r="BD1497" i="4"/>
  <c r="BD1917" i="4"/>
  <c r="BD2135" i="4"/>
  <c r="BD1193" i="4"/>
  <c r="BD779" i="4"/>
  <c r="BD2115" i="4"/>
  <c r="BD541" i="4"/>
  <c r="BD563" i="4"/>
  <c r="BD2408" i="4"/>
  <c r="BD1413" i="4"/>
  <c r="BD260" i="4"/>
  <c r="BD2050" i="4"/>
  <c r="BD188" i="4"/>
  <c r="BD199" i="4"/>
  <c r="BD392" i="4"/>
  <c r="BD2545" i="4"/>
  <c r="BD1799" i="4"/>
  <c r="BD1933" i="4"/>
  <c r="BD663" i="4"/>
  <c r="BD1579" i="4"/>
  <c r="BD2336" i="4"/>
  <c r="BD210" i="4"/>
  <c r="BD1144" i="4"/>
  <c r="BD113" i="4"/>
  <c r="BD1950" i="4"/>
  <c r="BD2465" i="4"/>
  <c r="BD1370" i="4"/>
  <c r="BD2266" i="4"/>
  <c r="BD1228" i="4"/>
  <c r="BD496" i="4"/>
  <c r="BD2113" i="4"/>
  <c r="BD1706" i="4"/>
  <c r="BD1328" i="4"/>
  <c r="BD162" i="4"/>
  <c r="BD1415" i="4"/>
  <c r="BD1953" i="4"/>
  <c r="BD1651" i="4"/>
  <c r="BD140" i="4"/>
  <c r="BD1683" i="4"/>
  <c r="BD259" i="4"/>
  <c r="BD1471" i="4"/>
  <c r="BD2557" i="4"/>
  <c r="BD279" i="4"/>
  <c r="BD956" i="4"/>
  <c r="BD1976" i="4"/>
  <c r="BD54" i="4"/>
  <c r="BD2594" i="4"/>
  <c r="BD586" i="4"/>
  <c r="BD155" i="4"/>
  <c r="BD271" i="4"/>
  <c r="BD2249" i="4"/>
  <c r="BD671" i="4"/>
  <c r="BD1617" i="4"/>
  <c r="BD182" i="4"/>
  <c r="BD762" i="4"/>
  <c r="BD2263" i="4"/>
  <c r="BD1337" i="4"/>
  <c r="BD1024" i="4"/>
  <c r="BD929" i="4"/>
  <c r="BD1466" i="4"/>
  <c r="BD430" i="4"/>
  <c r="BD1214" i="4"/>
  <c r="BD643" i="4"/>
  <c r="BD94" i="4"/>
  <c r="BD1810" i="4"/>
  <c r="BD1877" i="4"/>
  <c r="BD690" i="4"/>
  <c r="BD1247" i="4"/>
  <c r="BD1002" i="4"/>
  <c r="BD1218" i="4"/>
  <c r="BD602" i="4"/>
  <c r="BD780" i="4"/>
  <c r="BD985" i="4"/>
  <c r="BD19" i="4"/>
  <c r="BD2176" i="4"/>
  <c r="BD93" i="4"/>
  <c r="BD257" i="4"/>
  <c r="BD1352" i="4"/>
  <c r="BD1441" i="4"/>
  <c r="BD167" i="4"/>
  <c r="BD110" i="4"/>
  <c r="BD1035" i="4"/>
  <c r="BD1883" i="4"/>
  <c r="BD2564" i="4"/>
  <c r="BD258" i="4"/>
  <c r="BD1967" i="4"/>
  <c r="BD1191" i="4"/>
  <c r="BD1322" i="4"/>
  <c r="BD2212" i="4"/>
  <c r="BD761" i="4"/>
  <c r="BD409" i="4"/>
  <c r="BD481" i="4"/>
  <c r="BD904" i="4"/>
  <c r="BD881" i="4"/>
  <c r="BD2384" i="4"/>
  <c r="BD1760" i="4"/>
  <c r="BD627" i="4"/>
  <c r="BD1113" i="4"/>
  <c r="BD1390" i="4"/>
  <c r="BD1396" i="4"/>
  <c r="BD1382" i="4"/>
  <c r="BD209" i="4"/>
  <c r="BD557" i="4"/>
  <c r="BD1212" i="4"/>
  <c r="BD1830" i="4"/>
  <c r="BD2410" i="4"/>
  <c r="BD86" i="4"/>
  <c r="BD341" i="4"/>
  <c r="BD65" i="4"/>
  <c r="BD688" i="4"/>
  <c r="BD2572" i="4"/>
  <c r="BD2323" i="4"/>
  <c r="BD238" i="4"/>
  <c r="BD1733" i="4"/>
  <c r="BD1528" i="4"/>
  <c r="BD2175" i="4"/>
  <c r="BD1470" i="4"/>
  <c r="BD1251" i="4"/>
  <c r="BD130" i="4"/>
  <c r="BD676" i="4"/>
  <c r="BD1249" i="4"/>
  <c r="BD2154" i="4"/>
  <c r="BD2570" i="4"/>
  <c r="BD1661" i="4"/>
  <c r="BD2552" i="4"/>
  <c r="BD1597" i="4"/>
  <c r="BD1705" i="4"/>
  <c r="BD1655" i="4"/>
  <c r="BD2083" i="4"/>
  <c r="BD1645" i="4"/>
  <c r="BD1920" i="4"/>
  <c r="BD2341" i="4"/>
  <c r="BD567" i="4"/>
  <c r="BD1058" i="4"/>
  <c r="BD1613" i="4"/>
  <c r="BD218" i="4"/>
  <c r="BD1667" i="4"/>
  <c r="BD1348" i="4"/>
  <c r="BD2093" i="4"/>
  <c r="BD2328" i="4"/>
  <c r="BD2071" i="4"/>
  <c r="BD1845" i="4"/>
  <c r="BD1448" i="4"/>
  <c r="BD1488" i="4"/>
  <c r="BD2390" i="4"/>
  <c r="BD1458" i="4"/>
  <c r="BD384" i="4"/>
  <c r="BD44" i="4"/>
  <c r="BD2186" i="4"/>
  <c r="BD803" i="4"/>
  <c r="BD1724" i="4"/>
  <c r="BD1088" i="4"/>
  <c r="BD1365" i="4"/>
  <c r="BD571" i="4"/>
  <c r="BD1915" i="4"/>
  <c r="BD920" i="4"/>
  <c r="BD978" i="4"/>
  <c r="BD1749" i="4"/>
  <c r="BD2308" i="4"/>
  <c r="BD786" i="4"/>
  <c r="BD1285" i="4"/>
  <c r="BD316" i="4"/>
  <c r="BD2060" i="4"/>
  <c r="BD1357" i="4"/>
  <c r="BD1896" i="4"/>
  <c r="BD744" i="4"/>
  <c r="BD426" i="4"/>
  <c r="BD1631" i="4"/>
  <c r="BD1519" i="4"/>
  <c r="BD530" i="4"/>
  <c r="BD2061" i="4"/>
  <c r="BD254" i="4"/>
  <c r="BD1316" i="4"/>
  <c r="BD680" i="4"/>
  <c r="BD497" i="4"/>
  <c r="BD1079" i="4"/>
  <c r="BD1135" i="4"/>
  <c r="BD1559" i="4"/>
  <c r="BD2292" i="4"/>
  <c r="BD1572" i="4"/>
  <c r="BD2547" i="4"/>
  <c r="BD2073" i="4"/>
  <c r="BD1083" i="4"/>
  <c r="BD2413" i="4"/>
  <c r="BD2358" i="4"/>
  <c r="BD2584" i="4"/>
  <c r="BD2526" i="4"/>
  <c r="BD535" i="4"/>
  <c r="BD2392" i="4"/>
  <c r="BD1457" i="4"/>
  <c r="BD1259" i="4"/>
  <c r="BD1969" i="4"/>
  <c r="BD752" i="4"/>
  <c r="BD1029" i="4"/>
  <c r="BD867" i="4"/>
  <c r="BD707" i="4"/>
  <c r="BD492" i="4"/>
  <c r="BD2398" i="4"/>
  <c r="BD1277" i="4"/>
  <c r="BD1477" i="4"/>
  <c r="BD860" i="4"/>
  <c r="BD1085" i="4"/>
  <c r="BD178" i="4"/>
  <c r="BD2444" i="4"/>
  <c r="BD101" i="4"/>
  <c r="BD242" i="4"/>
  <c r="BD1460" i="4"/>
  <c r="BD699" i="4"/>
  <c r="BD644" i="4"/>
  <c r="BD2174" i="4"/>
  <c r="BD1558" i="4"/>
  <c r="BD283" i="4"/>
  <c r="BD1834" i="4"/>
  <c r="BD161" i="4"/>
  <c r="BD1529" i="4"/>
  <c r="BD1188" i="4"/>
  <c r="BD729" i="4"/>
  <c r="BD2575" i="4"/>
  <c r="BD584" i="4"/>
  <c r="BD820" i="4"/>
  <c r="BD1602" i="4"/>
  <c r="BD323" i="4"/>
  <c r="BD354" i="4"/>
  <c r="BD1074" i="4"/>
  <c r="BD103" i="4"/>
  <c r="BD842" i="4"/>
  <c r="BD1483" i="4"/>
  <c r="BD2399" i="4"/>
  <c r="BD181" i="4"/>
  <c r="BD1841" i="4"/>
  <c r="BD1865" i="4"/>
  <c r="BD2023" i="4"/>
  <c r="BD2182" i="4"/>
  <c r="BD987" i="4"/>
  <c r="BD2285" i="4"/>
  <c r="BD1299" i="4"/>
  <c r="BD1149" i="4"/>
  <c r="BD2510" i="4"/>
  <c r="BD1226" i="4"/>
  <c r="BD1311" i="4"/>
  <c r="BD1270" i="4"/>
  <c r="BD1632" i="4"/>
  <c r="BD2000" i="4"/>
  <c r="BD661" i="4"/>
  <c r="BD1653" i="4"/>
  <c r="BD969" i="4"/>
  <c r="BD692" i="4"/>
  <c r="BD2228" i="4"/>
  <c r="BD2089" i="4"/>
  <c r="BD2099" i="4"/>
  <c r="BD560" i="4"/>
  <c r="BD900" i="4"/>
  <c r="BD1078" i="4"/>
  <c r="BD677" i="4"/>
  <c r="BD2447" i="4"/>
  <c r="BD2230" i="4"/>
  <c r="BD850" i="4"/>
  <c r="BD2034" i="4"/>
  <c r="BD647" i="4"/>
  <c r="BD1866" i="4"/>
  <c r="BD2426" i="4"/>
  <c r="BD593" i="4"/>
  <c r="BD394" i="4"/>
  <c r="BD2196" i="4"/>
  <c r="BD141" i="4"/>
  <c r="BD980" i="4"/>
  <c r="BD1882" i="4"/>
  <c r="BD2540" i="4"/>
  <c r="BD1675" i="4"/>
  <c r="BD1317" i="4"/>
  <c r="BD2090" i="4"/>
  <c r="BD2579" i="4"/>
  <c r="BD2333" i="4"/>
  <c r="BD1868" i="4"/>
  <c r="BD2370" i="4"/>
  <c r="BD2367" i="4"/>
  <c r="BD603" i="4"/>
  <c r="BD2123" i="4"/>
  <c r="BD2320" i="4"/>
  <c r="BD1287" i="4"/>
  <c r="BD2565" i="4"/>
  <c r="BD1104" i="4"/>
  <c r="BD943" i="4"/>
  <c r="BD2433" i="4"/>
  <c r="BD1895" i="4"/>
  <c r="BD1109" i="4"/>
  <c r="BD1582" i="4"/>
  <c r="BD131" i="4"/>
  <c r="BD1479" i="4"/>
  <c r="BD1814" i="4"/>
  <c r="BD854" i="4"/>
  <c r="BD2294" i="4"/>
  <c r="BD930" i="4"/>
  <c r="BD1438" i="4"/>
  <c r="BD951" i="4"/>
  <c r="BD1621" i="4"/>
  <c r="BD1318" i="4"/>
  <c r="BD2216" i="4"/>
  <c r="BD967" i="4"/>
  <c r="BD249" i="4"/>
  <c r="BD1769" i="4"/>
  <c r="BD253" i="4"/>
  <c r="BD174" i="4"/>
  <c r="BD205" i="4"/>
  <c r="BD2434" i="4"/>
  <c r="BD2334" i="4"/>
  <c r="BD1280" i="4"/>
  <c r="BD1096" i="4"/>
  <c r="BD587" i="4"/>
  <c r="BD835" i="4"/>
  <c r="BD2508" i="4"/>
  <c r="BD809" i="4"/>
  <c r="BD1473" i="4"/>
  <c r="BD215" i="4"/>
  <c r="BD168" i="4"/>
  <c r="BD319" i="4"/>
  <c r="BD1939" i="4"/>
  <c r="BD675" i="4"/>
  <c r="BD1011" i="4"/>
  <c r="BD1411" i="4"/>
  <c r="BD1495" i="4"/>
  <c r="BD1263" i="4"/>
  <c r="BD419" i="4"/>
  <c r="BD665" i="4"/>
  <c r="BD2376" i="4"/>
  <c r="BD135" i="4"/>
  <c r="BD1633" i="4"/>
  <c r="BD1746" i="4"/>
  <c r="BD2615" i="4"/>
  <c r="BD487" i="4"/>
  <c r="BD171" i="4"/>
  <c r="BD2331" i="4"/>
  <c r="BD745" i="4"/>
  <c r="BD126" i="4"/>
  <c r="BD1179" i="4"/>
  <c r="BD666" i="4"/>
  <c r="BD815" i="4"/>
  <c r="BD173" i="4"/>
  <c r="BD753" i="4"/>
  <c r="BD1005" i="4"/>
  <c r="BD1273" i="4"/>
  <c r="BD272" i="4"/>
  <c r="BD1536" i="4"/>
  <c r="BD2562" i="4"/>
  <c r="BD2560" i="4"/>
  <c r="BD1469" i="4"/>
  <c r="BD2111" i="4"/>
  <c r="BD2271" i="4"/>
  <c r="BD1605" i="4"/>
  <c r="BD1240" i="4"/>
  <c r="BD1341" i="4"/>
  <c r="BD1004" i="4"/>
  <c r="BD6" i="4"/>
  <c r="BD1131" i="4"/>
  <c r="BD298" i="4"/>
  <c r="BD1077" i="4"/>
  <c r="BD1392" i="4"/>
  <c r="BD2025" i="4"/>
  <c r="BD2554" i="4"/>
  <c r="BD373" i="4"/>
  <c r="BD1946" i="4"/>
  <c r="BD1910" i="4"/>
  <c r="BD1207" i="4"/>
  <c r="BD2300" i="4"/>
  <c r="BD1929" i="4"/>
  <c r="BD2134" i="4"/>
  <c r="BD1556" i="4"/>
  <c r="BD1297" i="4"/>
  <c r="BD204" i="4"/>
  <c r="BD2052" i="4"/>
  <c r="BD2181" i="4"/>
  <c r="BD2619" i="4"/>
  <c r="BD524" i="4"/>
  <c r="BD2601" i="4"/>
  <c r="BD2027" i="4"/>
  <c r="BD1500" i="4"/>
  <c r="BD2485" i="4"/>
  <c r="BD220" i="4"/>
  <c r="BD935" i="4"/>
  <c r="BD90" i="4"/>
  <c r="BD1825" i="4"/>
  <c r="BD1779" i="4"/>
  <c r="BD273" i="4"/>
  <c r="BD2534" i="4"/>
  <c r="BD232" i="4"/>
  <c r="BD389" i="4"/>
  <c r="BD1450" i="4"/>
  <c r="BD1685" i="4"/>
  <c r="BD2092" i="4"/>
  <c r="BD1009" i="4"/>
  <c r="BD2563" i="4"/>
  <c r="BD1066" i="4"/>
  <c r="BD1407" i="4"/>
  <c r="BD2265" i="4"/>
  <c r="BD2350" i="4"/>
  <c r="BD911" i="4"/>
  <c r="BD2407" i="4"/>
  <c r="BD2041" i="4"/>
  <c r="BD1306" i="4"/>
  <c r="BD2439" i="4"/>
  <c r="BD731" i="4"/>
  <c r="BD2138" i="4"/>
  <c r="BD1045" i="4"/>
  <c r="BD1043" i="4"/>
  <c r="BD1766" i="4"/>
  <c r="BD959" i="4"/>
  <c r="BD1443" i="4"/>
  <c r="BD1154" i="4"/>
  <c r="BD1381" i="4"/>
  <c r="BD888" i="4"/>
  <c r="BD160" i="4"/>
  <c r="BD2472" i="4"/>
  <c r="BD1699" i="4"/>
  <c r="BD2532" i="4"/>
  <c r="BD2505" i="4"/>
  <c r="BD1629" i="4"/>
  <c r="BD1291" i="4"/>
  <c r="BD1684" i="4"/>
  <c r="BD668" i="4"/>
  <c r="BD1619" i="4"/>
  <c r="BD1963" i="4"/>
  <c r="BD802" i="4"/>
  <c r="BD1455" i="4"/>
  <c r="BD2423" i="4"/>
  <c r="BD750" i="4"/>
  <c r="BD450" i="4"/>
  <c r="BD2607" i="4"/>
  <c r="BD223" i="4"/>
  <c r="BD1934" i="4"/>
  <c r="BD2559" i="4"/>
  <c r="BD1350" i="4"/>
  <c r="BD2180" i="4"/>
  <c r="BD672" i="4"/>
  <c r="BD2150" i="4"/>
  <c r="BD2411" i="4"/>
  <c r="BD2363" i="4"/>
  <c r="BD1562" i="4"/>
  <c r="BD933" i="4"/>
  <c r="BD838" i="4"/>
  <c r="BD351" i="4"/>
  <c r="BD1219" i="4"/>
  <c r="BD2364" i="4"/>
  <c r="BD2546" i="4"/>
  <c r="BD2580" i="4"/>
  <c r="BD2387" i="4"/>
  <c r="BD1158" i="4"/>
  <c r="BD2568" i="4"/>
  <c r="BD331" i="4"/>
  <c r="BD2499" i="4"/>
  <c r="BD2128" i="4"/>
  <c r="BD2085" i="4"/>
  <c r="BD2045" i="4"/>
  <c r="BD1551" i="4"/>
  <c r="BD1319" i="4"/>
  <c r="BD339" i="4"/>
  <c r="BD2428" i="4"/>
  <c r="BD2466" i="4"/>
  <c r="BD237" i="4"/>
  <c r="BD807" i="4"/>
  <c r="BD267" i="4"/>
  <c r="BD370" i="4"/>
  <c r="BD2171" i="4"/>
  <c r="BD857" i="4"/>
  <c r="BD1023" i="4"/>
  <c r="BD386" i="4"/>
  <c r="BD2388" i="4"/>
  <c r="BD1664" i="4"/>
  <c r="BD106" i="4"/>
  <c r="BD2163" i="4"/>
  <c r="BD922" i="4"/>
  <c r="BD201" i="4"/>
  <c r="BD565" i="4"/>
  <c r="BD1680" i="4"/>
  <c r="BD927" i="4"/>
  <c r="BD2600" i="4"/>
  <c r="BD876" i="4"/>
  <c r="BD948" i="4"/>
  <c r="BD2589" i="4"/>
  <c r="BD2451" i="4"/>
  <c r="BD1844" i="4"/>
  <c r="BD1854" i="4"/>
  <c r="BD190" i="4"/>
  <c r="BD1833" i="4"/>
  <c r="BD2512" i="4"/>
  <c r="BD2491" i="4"/>
  <c r="BD2573" i="4"/>
  <c r="BD1921" i="4"/>
  <c r="BD525" i="4"/>
  <c r="BD2616" i="4"/>
  <c r="BD1925" i="4"/>
  <c r="BD2015" i="4"/>
  <c r="BD2214" i="4"/>
  <c r="BD1412" i="4"/>
  <c r="BD2621" i="4"/>
  <c r="BD2604" i="4"/>
  <c r="BD965" i="4"/>
  <c r="BD2453" i="4"/>
  <c r="BD2533" i="4"/>
  <c r="BD1927" i="4"/>
  <c r="BD2365" i="4"/>
  <c r="BD806" i="4"/>
  <c r="BD1431" i="4"/>
  <c r="BD1945" i="4"/>
  <c r="BD1914" i="4"/>
  <c r="BD2193" i="4"/>
  <c r="BD2618" i="4"/>
  <c r="BD1069" i="4"/>
  <c r="BD2183" i="4"/>
  <c r="BD1811" i="4"/>
  <c r="BD1425" i="4"/>
  <c r="BD1650" i="4"/>
  <c r="BD2542" i="4"/>
  <c r="BD1353" i="4"/>
  <c r="BD1776" i="4"/>
  <c r="BD250" i="4"/>
  <c r="BD1375" i="4"/>
  <c r="BD689" i="4"/>
  <c r="BD374" i="4"/>
  <c r="BD2412" i="4"/>
  <c r="BD2243" i="4"/>
  <c r="BD1611" i="4"/>
  <c r="BD880" i="4"/>
  <c r="BD2518" i="4"/>
  <c r="BD910" i="4"/>
  <c r="BD1389" i="4"/>
  <c r="BD2599" i="4"/>
  <c r="BD2368" i="4"/>
  <c r="BD2014" i="4"/>
  <c r="BD1723" i="4"/>
  <c r="BD2586" i="4"/>
  <c r="BD1491" i="4"/>
  <c r="BD408" i="4"/>
  <c r="BD1909" i="4"/>
  <c r="BD2503" i="4"/>
  <c r="BD2257" i="4"/>
  <c r="BD973" i="4"/>
  <c r="BD2605" i="4"/>
  <c r="BD2146" i="4"/>
  <c r="BD2378" i="4"/>
  <c r="BD988" i="4"/>
  <c r="BD2422" i="4"/>
  <c r="BD1118" i="4"/>
  <c r="BD1157" i="4"/>
  <c r="BD1139" i="4"/>
  <c r="BD1735" i="4"/>
  <c r="BD2010" i="4"/>
  <c r="BD2290" i="4"/>
  <c r="BD906" i="4"/>
  <c r="BD105" i="4"/>
  <c r="BD2429" i="4"/>
  <c r="BD1003" i="4"/>
  <c r="BD2577" i="4"/>
  <c r="BD1256" i="4"/>
  <c r="BD263" i="4"/>
  <c r="BD211" i="4"/>
  <c r="BD68" i="4"/>
  <c r="BD262" i="4"/>
  <c r="BD1569" i="4"/>
  <c r="BD143" i="4"/>
  <c r="BD1765" i="4"/>
  <c r="BD27" i="4"/>
  <c r="BD615" i="4"/>
  <c r="BD137" i="4"/>
  <c r="BD947" i="4"/>
  <c r="BD28" i="4"/>
  <c r="BD63" i="4"/>
  <c r="BD2254" i="4"/>
  <c r="BD511" i="4"/>
  <c r="BD1501" i="4"/>
  <c r="BD989" i="4"/>
  <c r="BD1293" i="4"/>
  <c r="BD124" i="4"/>
  <c r="BD397" i="4"/>
  <c r="BD640" i="4"/>
  <c r="BD463" i="4"/>
  <c r="BD953" i="4"/>
  <c r="BD558" i="4"/>
  <c r="BD333" i="4"/>
  <c r="BD2592" i="4"/>
  <c r="BD128" i="4"/>
  <c r="BD1061" i="4"/>
  <c r="BD266" i="4"/>
  <c r="BD212" i="4"/>
  <c r="BD80" i="4"/>
  <c r="BD1427" i="4"/>
  <c r="BD2309" i="4"/>
  <c r="BD871" i="4"/>
  <c r="BD573" i="4"/>
  <c r="BD520" i="4"/>
  <c r="BD252" i="4"/>
  <c r="BD595" i="4"/>
  <c r="BD52" i="4"/>
  <c r="BD2440" i="4"/>
  <c r="BD2352" i="4"/>
  <c r="BD121" i="4"/>
  <c r="BD391" i="4"/>
  <c r="BD18" i="4"/>
  <c r="BD1668" i="4"/>
  <c r="BD1893" i="4"/>
  <c r="BD1198" i="4"/>
  <c r="BD328" i="4"/>
  <c r="BD1385" i="4"/>
  <c r="BD1346" i="4"/>
  <c r="BD265" i="4"/>
  <c r="BD1938" i="4"/>
  <c r="BD51" i="4"/>
  <c r="BD2326" i="4"/>
  <c r="BD646" i="4"/>
  <c r="BD1439" i="4"/>
  <c r="BD1924" i="4"/>
  <c r="BD2220" i="4"/>
  <c r="BD1408" i="4"/>
  <c r="BD1714" i="4"/>
  <c r="BD406" i="4"/>
  <c r="BD332" i="4"/>
  <c r="BD2200" i="4"/>
  <c r="BD2148" i="4"/>
  <c r="BD335" i="4"/>
  <c r="BD353" i="4"/>
  <c r="BD336" i="4"/>
  <c r="BD118" i="4"/>
  <c r="BD1703" i="4"/>
  <c r="BD2192" i="4"/>
  <c r="BD1977" i="4"/>
  <c r="BD427" i="4"/>
  <c r="BD2246" i="4"/>
  <c r="BD1754" i="4"/>
  <c r="BD1738" i="4"/>
  <c r="BD2295" i="4"/>
  <c r="BD2168" i="4"/>
  <c r="BD596" i="4"/>
  <c r="BC1738" i="4"/>
  <c r="BC596" i="4"/>
  <c r="BC1890" i="4"/>
  <c r="BC2168" i="4"/>
  <c r="BC2295" i="4"/>
  <c r="BC1754" i="4"/>
  <c r="BC2246" i="4"/>
  <c r="BC427" i="4"/>
  <c r="BC1977" i="4"/>
  <c r="BC2192" i="4"/>
  <c r="BC1703" i="4"/>
  <c r="BC118" i="4"/>
  <c r="BC336" i="4"/>
  <c r="BC353" i="4"/>
  <c r="BC335" i="4"/>
  <c r="BC2148" i="4"/>
  <c r="BC2200" i="4"/>
  <c r="BC332" i="4"/>
  <c r="BC406" i="4"/>
  <c r="BC1714" i="4"/>
  <c r="BC1408" i="4"/>
  <c r="BC2220" i="4"/>
  <c r="BC1924" i="4"/>
  <c r="BC1439" i="4"/>
  <c r="BC646" i="4"/>
  <c r="BC2326" i="4"/>
  <c r="BC51" i="4"/>
  <c r="BC1938" i="4"/>
  <c r="BC265" i="4"/>
  <c r="BC1346" i="4"/>
  <c r="BC1385" i="4"/>
  <c r="BC328" i="4"/>
  <c r="BC1198" i="4"/>
  <c r="BC1893" i="4"/>
  <c r="BC1668" i="4"/>
  <c r="BC18" i="4"/>
  <c r="BC391" i="4"/>
  <c r="BC121" i="4"/>
  <c r="BC2352" i="4"/>
  <c r="BC2440" i="4"/>
  <c r="BC52" i="4"/>
  <c r="BC595" i="4"/>
  <c r="BC252" i="4"/>
  <c r="BC520" i="4"/>
  <c r="BC573" i="4"/>
  <c r="BC871" i="4"/>
  <c r="BC2309" i="4"/>
  <c r="BC1427" i="4"/>
  <c r="BC80" i="4"/>
  <c r="BC212" i="4"/>
  <c r="BC266" i="4"/>
  <c r="BC1061" i="4"/>
  <c r="BC128" i="4"/>
  <c r="BC2592" i="4"/>
  <c r="BC333" i="4"/>
  <c r="BC558" i="4"/>
  <c r="BC953" i="4"/>
  <c r="BC463" i="4"/>
  <c r="BC640" i="4"/>
  <c r="BC397" i="4"/>
  <c r="BC124" i="4"/>
  <c r="BC1293" i="4"/>
  <c r="BC989" i="4"/>
  <c r="BC1501" i="4"/>
  <c r="BC511" i="4"/>
  <c r="BC2254" i="4"/>
  <c r="BC63" i="4"/>
  <c r="BC28" i="4"/>
  <c r="BC947" i="4"/>
  <c r="BC137" i="4"/>
  <c r="BC615" i="4"/>
  <c r="BC27" i="4"/>
  <c r="BC1765" i="4"/>
  <c r="BC143" i="4"/>
  <c r="BC1569" i="4"/>
  <c r="BC262" i="4"/>
  <c r="BC68" i="4"/>
  <c r="BC211" i="4"/>
  <c r="BC263" i="4"/>
  <c r="BC1256" i="4"/>
  <c r="BC2577" i="4"/>
  <c r="BC1003" i="4"/>
  <c r="BC2429" i="4"/>
  <c r="BC105" i="4"/>
  <c r="BC906" i="4"/>
  <c r="BC2290" i="4"/>
  <c r="BC2010" i="4"/>
  <c r="BC1735" i="4"/>
  <c r="BC1139" i="4"/>
  <c r="BC1157" i="4"/>
  <c r="BC1118" i="4"/>
  <c r="BC2422" i="4"/>
  <c r="BC988" i="4"/>
  <c r="BC2378" i="4"/>
  <c r="BC2146" i="4"/>
  <c r="BC2605" i="4"/>
  <c r="BC973" i="4"/>
  <c r="BC2257" i="4"/>
  <c r="BC2503" i="4"/>
  <c r="BC1909" i="4"/>
  <c r="BC408" i="4"/>
  <c r="BC1491" i="4"/>
  <c r="BC2586" i="4"/>
  <c r="BC1723" i="4"/>
  <c r="BC2014" i="4"/>
  <c r="BC2368" i="4"/>
  <c r="BC2599" i="4"/>
  <c r="BC1389" i="4"/>
  <c r="BC910" i="4"/>
  <c r="BC2518" i="4"/>
  <c r="BC880" i="4"/>
  <c r="BC1611" i="4"/>
  <c r="BC2243" i="4"/>
  <c r="BC2412" i="4"/>
  <c r="BC374" i="4"/>
  <c r="BC689" i="4"/>
  <c r="BC1375" i="4"/>
  <c r="BC250" i="4"/>
  <c r="BC1776" i="4"/>
  <c r="BC1353" i="4"/>
  <c r="BC2542" i="4"/>
  <c r="BC1650" i="4"/>
  <c r="BC1425" i="4"/>
  <c r="BC1811" i="4"/>
  <c r="BC2183" i="4"/>
  <c r="BC1069" i="4"/>
  <c r="BC2618" i="4"/>
  <c r="BC2193" i="4"/>
  <c r="BC1914" i="4"/>
  <c r="BC1945" i="4"/>
  <c r="BC1431" i="4"/>
  <c r="BC806" i="4"/>
  <c r="BC2365" i="4"/>
  <c r="BC1927" i="4"/>
  <c r="BC2533" i="4"/>
  <c r="BC2453" i="4"/>
  <c r="BC965" i="4"/>
  <c r="BC2604" i="4"/>
  <c r="BC2621" i="4"/>
  <c r="BC1412" i="4"/>
  <c r="BC2214" i="4"/>
  <c r="BC2015" i="4"/>
  <c r="BC1925" i="4"/>
  <c r="BC2616" i="4"/>
  <c r="BC525" i="4"/>
  <c r="BC1921" i="4"/>
  <c r="BC2573" i="4"/>
  <c r="BC2491" i="4"/>
  <c r="BC2512" i="4"/>
  <c r="BC1833" i="4"/>
  <c r="BC190" i="4"/>
  <c r="BC1854" i="4"/>
  <c r="BC1844" i="4"/>
  <c r="BC2451" i="4"/>
  <c r="BC2589" i="4"/>
  <c r="BC948" i="4"/>
  <c r="BC876" i="4"/>
  <c r="BC2600" i="4"/>
  <c r="BC927" i="4"/>
  <c r="BC1680" i="4"/>
  <c r="BC565" i="4"/>
  <c r="BC201" i="4"/>
  <c r="BC922" i="4"/>
  <c r="BC2163" i="4"/>
  <c r="BC106" i="4"/>
  <c r="BC1664" i="4"/>
  <c r="BC2388" i="4"/>
  <c r="BC386" i="4"/>
  <c r="BC1023" i="4"/>
  <c r="BC857" i="4"/>
  <c r="BC2171" i="4"/>
  <c r="BC370" i="4"/>
  <c r="BC267" i="4"/>
  <c r="BC807" i="4"/>
  <c r="BC237" i="4"/>
  <c r="BC2466" i="4"/>
  <c r="BC2428" i="4"/>
  <c r="BC339" i="4"/>
  <c r="BC1319" i="4"/>
  <c r="BC1551" i="4"/>
  <c r="BC2045" i="4"/>
  <c r="BC2085" i="4"/>
  <c r="BC2128" i="4"/>
  <c r="BC2499" i="4"/>
  <c r="BC331" i="4"/>
  <c r="BC2568" i="4"/>
  <c r="BC1158" i="4"/>
  <c r="BC2387" i="4"/>
  <c r="BC2580" i="4"/>
  <c r="BC2546" i="4"/>
  <c r="BC2364" i="4"/>
  <c r="BC1219" i="4"/>
  <c r="BC351" i="4"/>
  <c r="BC838" i="4"/>
  <c r="BC933" i="4"/>
  <c r="BC1562" i="4"/>
  <c r="BC2363" i="4"/>
  <c r="BC2411" i="4"/>
  <c r="BC2150" i="4"/>
  <c r="BC672" i="4"/>
  <c r="BC2180" i="4"/>
  <c r="BC1350" i="4"/>
  <c r="BC2559" i="4"/>
  <c r="BC1934" i="4"/>
  <c r="BC223" i="4"/>
  <c r="BC2607" i="4"/>
  <c r="BC450" i="4"/>
  <c r="BC750" i="4"/>
  <c r="BC2423" i="4"/>
  <c r="BC1455" i="4"/>
  <c r="BC802" i="4"/>
  <c r="BC1963" i="4"/>
  <c r="BC1619" i="4"/>
  <c r="BC668" i="4"/>
  <c r="BC1684" i="4"/>
  <c r="BC1291" i="4"/>
  <c r="BC1629" i="4"/>
  <c r="BC2505" i="4"/>
  <c r="BC2532" i="4"/>
  <c r="BC1699" i="4"/>
  <c r="BC2472" i="4"/>
  <c r="BC160" i="4"/>
  <c r="BC888" i="4"/>
  <c r="BC1381" i="4"/>
  <c r="BC1154" i="4"/>
  <c r="BC1443" i="4"/>
  <c r="BC959" i="4"/>
  <c r="BC1766" i="4"/>
  <c r="BC1043" i="4"/>
  <c r="BC1045" i="4"/>
  <c r="BC2138" i="4"/>
  <c r="BC731" i="4"/>
  <c r="BC2439" i="4"/>
  <c r="BC1306" i="4"/>
  <c r="BC2041" i="4"/>
  <c r="BC2407" i="4"/>
  <c r="BC911" i="4"/>
  <c r="BC2350" i="4"/>
  <c r="BC2265" i="4"/>
  <c r="BC1407" i="4"/>
  <c r="BC1066" i="4"/>
  <c r="BC2563" i="4"/>
  <c r="BC1009" i="4"/>
  <c r="BC2092" i="4"/>
  <c r="BC1685" i="4"/>
  <c r="BC1450" i="4"/>
  <c r="BC389" i="4"/>
  <c r="BC232" i="4"/>
  <c r="BC2534" i="4"/>
  <c r="BC273" i="4"/>
  <c r="BC1779" i="4"/>
  <c r="BC1825" i="4"/>
  <c r="BC90" i="4"/>
  <c r="BC935" i="4"/>
  <c r="BC220" i="4"/>
  <c r="BC2485" i="4"/>
  <c r="BC1500" i="4"/>
  <c r="BC2027" i="4"/>
  <c r="BC2601" i="4"/>
  <c r="BC524" i="4"/>
  <c r="BC2619" i="4"/>
  <c r="BC2181" i="4"/>
  <c r="BC2052" i="4"/>
  <c r="BC204" i="4"/>
  <c r="BC1297" i="4"/>
  <c r="BC1556" i="4"/>
  <c r="BC2134" i="4"/>
  <c r="BC1929" i="4"/>
  <c r="BC2300" i="4"/>
  <c r="BC1207" i="4"/>
  <c r="BC1910" i="4"/>
  <c r="BC1946" i="4"/>
  <c r="BC373" i="4"/>
  <c r="BC2554" i="4"/>
  <c r="BC2025" i="4"/>
  <c r="BC1392" i="4"/>
  <c r="BC1077" i="4"/>
  <c r="BC298" i="4"/>
  <c r="BC1131" i="4"/>
  <c r="BC6" i="4"/>
  <c r="BC1004" i="4"/>
  <c r="BC1341" i="4"/>
  <c r="BC1240" i="4"/>
  <c r="BC1605" i="4"/>
  <c r="BC2271" i="4"/>
  <c r="BC2111" i="4"/>
  <c r="BC1469" i="4"/>
  <c r="BC2560" i="4"/>
  <c r="BC2562" i="4"/>
  <c r="BC1536" i="4"/>
  <c r="BC272" i="4"/>
  <c r="BC1273" i="4"/>
  <c r="BC1005" i="4"/>
  <c r="BC753" i="4"/>
  <c r="BC173" i="4"/>
  <c r="BC815" i="4"/>
  <c r="BC666" i="4"/>
  <c r="BC1179" i="4"/>
  <c r="BC126" i="4"/>
  <c r="BC745" i="4"/>
  <c r="BC2331" i="4"/>
  <c r="BC171" i="4"/>
  <c r="BC487" i="4"/>
  <c r="BC2615" i="4"/>
  <c r="BC1746" i="4"/>
  <c r="BC1633" i="4"/>
  <c r="BC135" i="4"/>
  <c r="BC2376" i="4"/>
  <c r="BC665" i="4"/>
  <c r="BC419" i="4"/>
  <c r="BC1263" i="4"/>
  <c r="BC1495" i="4"/>
  <c r="BC1411" i="4"/>
  <c r="BC1011" i="4"/>
  <c r="BC675" i="4"/>
  <c r="BC1939" i="4"/>
  <c r="BC319" i="4"/>
  <c r="BC168" i="4"/>
  <c r="BC215" i="4"/>
  <c r="BC1473" i="4"/>
  <c r="BC809" i="4"/>
  <c r="BC2508" i="4"/>
  <c r="BC835" i="4"/>
  <c r="BC587" i="4"/>
  <c r="BC1096" i="4"/>
  <c r="BC1280" i="4"/>
  <c r="BC2334" i="4"/>
  <c r="BC2434" i="4"/>
  <c r="BC205" i="4"/>
  <c r="BC174" i="4"/>
  <c r="BC253" i="4"/>
  <c r="BC1769" i="4"/>
  <c r="BC249" i="4"/>
  <c r="BC967" i="4"/>
  <c r="BC2216" i="4"/>
  <c r="BC1318" i="4"/>
  <c r="BC1621" i="4"/>
  <c r="BC951" i="4"/>
  <c r="BC1438" i="4"/>
  <c r="BC930" i="4"/>
  <c r="BC2294" i="4"/>
  <c r="BC854" i="4"/>
  <c r="BC1814" i="4"/>
  <c r="BC1479" i="4"/>
  <c r="BC131" i="4"/>
  <c r="BC1582" i="4"/>
  <c r="BC1109" i="4"/>
  <c r="BC1895" i="4"/>
  <c r="BC2433" i="4"/>
  <c r="BC943" i="4"/>
  <c r="BC1104" i="4"/>
  <c r="BC2565" i="4"/>
  <c r="BC1287" i="4"/>
  <c r="BC2320" i="4"/>
  <c r="BC2123" i="4"/>
  <c r="BC603" i="4"/>
  <c r="BC2367" i="4"/>
  <c r="BC2370" i="4"/>
  <c r="BC1868" i="4"/>
  <c r="BC2333" i="4"/>
  <c r="BC2579" i="4"/>
  <c r="BC2090" i="4"/>
  <c r="BC1317" i="4"/>
  <c r="BC1675" i="4"/>
  <c r="BC2540" i="4"/>
  <c r="BC1882" i="4"/>
  <c r="BC980" i="4"/>
  <c r="BC141" i="4"/>
  <c r="BC2196" i="4"/>
  <c r="BC394" i="4"/>
  <c r="BC593" i="4"/>
  <c r="BC2426" i="4"/>
  <c r="BC1866" i="4"/>
  <c r="BC647" i="4"/>
  <c r="BC2034" i="4"/>
  <c r="BC850" i="4"/>
  <c r="BC2230" i="4"/>
  <c r="BC2447" i="4"/>
  <c r="BC677" i="4"/>
  <c r="BC1078" i="4"/>
  <c r="BC900" i="4"/>
  <c r="BC560" i="4"/>
  <c r="BC2099" i="4"/>
  <c r="BC2089" i="4"/>
  <c r="BC2228" i="4"/>
  <c r="BC692" i="4"/>
  <c r="BC969" i="4"/>
  <c r="BC1653" i="4"/>
  <c r="BC661" i="4"/>
  <c r="BC2000" i="4"/>
  <c r="BC1632" i="4"/>
  <c r="BC1270" i="4"/>
  <c r="BC1311" i="4"/>
  <c r="BC1226" i="4"/>
  <c r="BC2510" i="4"/>
  <c r="BC1149" i="4"/>
  <c r="BC1299" i="4"/>
  <c r="BC2285" i="4"/>
  <c r="BC987" i="4"/>
  <c r="BC2182" i="4"/>
  <c r="BC2023" i="4"/>
  <c r="BC1865" i="4"/>
  <c r="BC1841" i="4"/>
  <c r="BC181" i="4"/>
  <c r="BC2399" i="4"/>
  <c r="BC1483" i="4"/>
  <c r="BC842" i="4"/>
  <c r="BC103" i="4"/>
  <c r="BC1074" i="4"/>
  <c r="BC354" i="4"/>
  <c r="BC323" i="4"/>
  <c r="BC1602" i="4"/>
  <c r="BC820" i="4"/>
  <c r="BC584" i="4"/>
  <c r="BC2575" i="4"/>
  <c r="BC729" i="4"/>
  <c r="BC1188" i="4"/>
  <c r="BC1529" i="4"/>
  <c r="BC161" i="4"/>
  <c r="BC1834" i="4"/>
  <c r="BC283" i="4"/>
  <c r="BC1558" i="4"/>
  <c r="BC2174" i="4"/>
  <c r="BC644" i="4"/>
  <c r="BC699" i="4"/>
  <c r="BC1460" i="4"/>
  <c r="BC242" i="4"/>
  <c r="BC101" i="4"/>
  <c r="BC2444" i="4"/>
  <c r="BC178" i="4"/>
  <c r="BC1085" i="4"/>
  <c r="BC860" i="4"/>
  <c r="BC1477" i="4"/>
  <c r="BC1277" i="4"/>
  <c r="BC2398" i="4"/>
  <c r="BC492" i="4"/>
  <c r="BC707" i="4"/>
  <c r="BC867" i="4"/>
  <c r="BC1029" i="4"/>
  <c r="BC752" i="4"/>
  <c r="BC1969" i="4"/>
  <c r="BC1259" i="4"/>
  <c r="BC1457" i="4"/>
  <c r="BC2392" i="4"/>
  <c r="BC535" i="4"/>
  <c r="BC2526" i="4"/>
  <c r="BC2584" i="4"/>
  <c r="BC2358" i="4"/>
  <c r="BC2413" i="4"/>
  <c r="BC1083" i="4"/>
  <c r="BC2073" i="4"/>
  <c r="BC2547" i="4"/>
  <c r="BC1572" i="4"/>
  <c r="BC2292" i="4"/>
  <c r="BC1559" i="4"/>
  <c r="BC1135" i="4"/>
  <c r="BC1079" i="4"/>
  <c r="BC497" i="4"/>
  <c r="BC680" i="4"/>
  <c r="BC1316" i="4"/>
  <c r="BC254" i="4"/>
  <c r="BC2061" i="4"/>
  <c r="BC530" i="4"/>
  <c r="BC1519" i="4"/>
  <c r="BC1631" i="4"/>
  <c r="BC426" i="4"/>
  <c r="BC744" i="4"/>
  <c r="BC1896" i="4"/>
  <c r="BC1357" i="4"/>
  <c r="BC2060" i="4"/>
  <c r="BC316" i="4"/>
  <c r="BC1285" i="4"/>
  <c r="BC786" i="4"/>
  <c r="BC2308" i="4"/>
  <c r="BC1749" i="4"/>
  <c r="BC978" i="4"/>
  <c r="BC920" i="4"/>
  <c r="BC1915" i="4"/>
  <c r="BC571" i="4"/>
  <c r="BC1365" i="4"/>
  <c r="BC1088" i="4"/>
  <c r="BC1724" i="4"/>
  <c r="BC803" i="4"/>
  <c r="BC2186" i="4"/>
  <c r="BC44" i="4"/>
  <c r="BC384" i="4"/>
  <c r="BC1458" i="4"/>
  <c r="BC2390" i="4"/>
  <c r="BC1488" i="4"/>
  <c r="BC1448" i="4"/>
  <c r="BC1845" i="4"/>
  <c r="BC2071" i="4"/>
  <c r="BC2328" i="4"/>
  <c r="BC2093" i="4"/>
  <c r="BC1348" i="4"/>
  <c r="BC1667" i="4"/>
  <c r="BC218" i="4"/>
  <c r="BC1613" i="4"/>
  <c r="BC1058" i="4"/>
  <c r="BC567" i="4"/>
  <c r="BC2341" i="4"/>
  <c r="BC1920" i="4"/>
  <c r="BC1645" i="4"/>
  <c r="BC2083" i="4"/>
  <c r="BC1655" i="4"/>
  <c r="BC1705" i="4"/>
  <c r="BC1597" i="4"/>
  <c r="BC2552" i="4"/>
  <c r="BC1661" i="4"/>
  <c r="BC2570" i="4"/>
  <c r="BC2154" i="4"/>
  <c r="BC1249" i="4"/>
  <c r="BC676" i="4"/>
  <c r="BC130" i="4"/>
  <c r="BC1251" i="4"/>
  <c r="BC1470" i="4"/>
  <c r="BC2175" i="4"/>
  <c r="BC1528" i="4"/>
  <c r="BC1733" i="4"/>
  <c r="BC238" i="4"/>
  <c r="BC2323" i="4"/>
  <c r="BC2572" i="4"/>
  <c r="BC688" i="4"/>
  <c r="BC65" i="4"/>
  <c r="BC341" i="4"/>
  <c r="BC86" i="4"/>
  <c r="BC2410" i="4"/>
  <c r="BC1830" i="4"/>
  <c r="BC1212" i="4"/>
  <c r="BC557" i="4"/>
  <c r="BC209" i="4"/>
  <c r="BC1382" i="4"/>
  <c r="BC1396" i="4"/>
  <c r="BC1390" i="4"/>
  <c r="BC1113" i="4"/>
  <c r="BC627" i="4"/>
  <c r="BC1760" i="4"/>
  <c r="BC2384" i="4"/>
  <c r="BC881" i="4"/>
  <c r="BC904" i="4"/>
  <c r="BC481" i="4"/>
  <c r="BC409" i="4"/>
  <c r="BC761" i="4"/>
  <c r="BC2212" i="4"/>
  <c r="BC1322" i="4"/>
  <c r="BC1191" i="4"/>
  <c r="BC1967" i="4"/>
  <c r="BC258" i="4"/>
  <c r="BC2564" i="4"/>
  <c r="BC1883" i="4"/>
  <c r="BC1035" i="4"/>
  <c r="BC110" i="4"/>
  <c r="BC167" i="4"/>
  <c r="BC1441" i="4"/>
  <c r="BC1352" i="4"/>
  <c r="BC257" i="4"/>
  <c r="BC93" i="4"/>
  <c r="BC2176" i="4"/>
  <c r="BC19" i="4"/>
  <c r="BC985" i="4"/>
  <c r="BC780" i="4"/>
  <c r="BC602" i="4"/>
  <c r="BC1218" i="4"/>
  <c r="BC1002" i="4"/>
  <c r="BC1247" i="4"/>
  <c r="BC690" i="4"/>
  <c r="BC1877" i="4"/>
  <c r="BC1810" i="4"/>
  <c r="BC94" i="4"/>
  <c r="BC643" i="4"/>
  <c r="BC1214" i="4"/>
  <c r="BC430" i="4"/>
  <c r="BC1466" i="4"/>
  <c r="BC929" i="4"/>
  <c r="BC1024" i="4"/>
  <c r="BC1337" i="4"/>
  <c r="BC2263" i="4"/>
  <c r="BC762" i="4"/>
  <c r="BC182" i="4"/>
  <c r="BC1617" i="4"/>
  <c r="BC671" i="4"/>
  <c r="BC2249" i="4"/>
  <c r="BC271" i="4"/>
  <c r="BC155" i="4"/>
  <c r="BC586" i="4"/>
  <c r="BC2594" i="4"/>
  <c r="BC54" i="4"/>
  <c r="BC1976" i="4"/>
  <c r="BC956" i="4"/>
  <c r="BC279" i="4"/>
  <c r="BC2557" i="4"/>
  <c r="BC1471" i="4"/>
  <c r="BC259" i="4"/>
  <c r="BC1683" i="4"/>
  <c r="BC140" i="4"/>
  <c r="BC1651" i="4"/>
  <c r="BC1953" i="4"/>
  <c r="BC1415" i="4"/>
  <c r="BC162" i="4"/>
  <c r="BC1328" i="4"/>
  <c r="BC1706" i="4"/>
  <c r="BC2113" i="4"/>
  <c r="BC496" i="4"/>
  <c r="BC1228" i="4"/>
  <c r="BC2266" i="4"/>
  <c r="BC1370" i="4"/>
  <c r="BC2465" i="4"/>
  <c r="BC1950" i="4"/>
  <c r="BC113" i="4"/>
  <c r="BC1144" i="4"/>
  <c r="BC210" i="4"/>
  <c r="BC2336" i="4"/>
  <c r="BC1579" i="4"/>
  <c r="BC663" i="4"/>
  <c r="BC1933" i="4"/>
  <c r="BC1799" i="4"/>
  <c r="BC2545" i="4"/>
  <c r="BC392" i="4"/>
  <c r="BC199" i="4"/>
  <c r="BC188" i="4"/>
  <c r="BC2050" i="4"/>
  <c r="BC260" i="4"/>
  <c r="BC1413" i="4"/>
  <c r="BC2408" i="4"/>
  <c r="BC563" i="4"/>
  <c r="BC541" i="4"/>
  <c r="BC2115" i="4"/>
  <c r="BC779" i="4"/>
  <c r="BC1193" i="4"/>
  <c r="BC2135" i="4"/>
  <c r="BC1917" i="4"/>
  <c r="BC1497" i="4"/>
  <c r="BC1130" i="4"/>
  <c r="BC2190" i="4"/>
  <c r="BC1913" i="4"/>
  <c r="BC1719" i="4"/>
  <c r="BC297" i="4"/>
  <c r="BC1525" i="4"/>
  <c r="BC1304" i="4"/>
  <c r="BC422" i="4"/>
  <c r="BC293" i="4"/>
  <c r="BC466" i="4"/>
  <c r="BC599" i="4"/>
  <c r="BC2504" i="4"/>
  <c r="BC475" i="4"/>
  <c r="BC327" i="4"/>
  <c r="BC1241" i="4"/>
  <c r="BC2477" i="4"/>
  <c r="BC1386" i="4"/>
  <c r="BC2303" i="4"/>
  <c r="BC2511" i="4"/>
  <c r="BC879" i="4"/>
  <c r="BC9" i="4"/>
  <c r="BC89" i="4"/>
  <c r="BC2251" i="4"/>
  <c r="BC1344" i="4"/>
  <c r="BC531" i="4"/>
  <c r="BC1587" i="4"/>
  <c r="BC574" i="4"/>
  <c r="BC966" i="4"/>
  <c r="BC129" i="4"/>
  <c r="BC2489" i="4"/>
  <c r="BC41" i="4"/>
  <c r="BC1588" i="4"/>
  <c r="BC360" i="4"/>
  <c r="BC1284" i="4"/>
  <c r="BC198" i="4"/>
  <c r="BC2047" i="4"/>
  <c r="BC1816" i="4"/>
  <c r="BC1084" i="4"/>
  <c r="BC436" i="4"/>
  <c r="BC701" i="4"/>
  <c r="BC412" i="4"/>
  <c r="BC359" i="4"/>
  <c r="BC552" i="4"/>
  <c r="BC460" i="4"/>
  <c r="BC468" i="4"/>
  <c r="BC410" i="4"/>
  <c r="BC2203" i="4"/>
  <c r="BC1835" i="4"/>
  <c r="BC490" i="4"/>
  <c r="BC570" i="4"/>
  <c r="BC940" i="4"/>
  <c r="BC1900" i="4"/>
  <c r="BC1996" i="4"/>
  <c r="BC2519" i="4"/>
  <c r="BC2319" i="4"/>
  <c r="BC2149" i="4"/>
  <c r="BC1181" i="4"/>
  <c r="BC443" i="4"/>
  <c r="BC2548" i="4"/>
  <c r="BC2538" i="4"/>
  <c r="BC1485" i="4"/>
  <c r="BC2517" i="4"/>
  <c r="BC312" i="4"/>
  <c r="BC1108" i="4"/>
  <c r="BC2421" i="4"/>
  <c r="BC1944" i="4"/>
  <c r="BC1402" i="4"/>
  <c r="BC2561" i="4"/>
  <c r="BC1571" i="4"/>
  <c r="BC402" i="4"/>
  <c r="BC2114" i="4"/>
  <c r="BC536" i="4"/>
  <c r="BC1288" i="4"/>
  <c r="BC2022" i="4"/>
  <c r="BC226" i="4"/>
  <c r="BC572" i="4"/>
  <c r="BC2524" i="4"/>
  <c r="BC1736" i="4"/>
  <c r="BC1209" i="4"/>
  <c r="BC2612" i="4"/>
  <c r="BC925" i="4"/>
  <c r="BC2057" i="4"/>
  <c r="BC776" i="4"/>
  <c r="BC836" i="4"/>
  <c r="BC1340" i="4"/>
  <c r="BC1787" i="4"/>
  <c r="BC2250" i="4"/>
  <c r="BC2443" i="4"/>
  <c r="BC2522" i="4"/>
  <c r="BC1550" i="4"/>
  <c r="BC1778" i="4"/>
  <c r="BC2013" i="4"/>
  <c r="BC2516" i="4"/>
  <c r="BC1543" i="4"/>
  <c r="BC2062" i="4"/>
  <c r="BC2437" i="4"/>
  <c r="BC1487" i="4"/>
  <c r="BC914" i="4"/>
  <c r="BC1420" i="4"/>
  <c r="BC2379" i="4"/>
  <c r="BC415" i="4"/>
  <c r="BC164" i="4"/>
  <c r="BC1531" i="4"/>
  <c r="BC2098" i="4"/>
  <c r="BC1750" i="4"/>
  <c r="BC1266" i="4"/>
  <c r="BC2256" i="4"/>
  <c r="BC2375" i="4"/>
  <c r="BC14" i="4"/>
  <c r="BC2541" i="4"/>
  <c r="BC849" i="4"/>
  <c r="BC757" i="4"/>
  <c r="BC866" i="4"/>
  <c r="BC81" i="4"/>
  <c r="BC1305" i="4"/>
  <c r="BC1530" i="4"/>
  <c r="BC1080" i="4"/>
  <c r="BC1380" i="4"/>
  <c r="BC2610" i="4"/>
  <c r="BC1807" i="4"/>
  <c r="BC2495" i="4"/>
  <c r="BC369" i="4"/>
  <c r="BC72" i="4"/>
  <c r="BC2432" i="4"/>
  <c r="BC2539" i="4"/>
  <c r="BC789" i="4"/>
  <c r="BC1537" i="4"/>
  <c r="BC823" i="4"/>
  <c r="BC746" i="4"/>
  <c r="BC708" i="4"/>
  <c r="BC1185" i="4"/>
  <c r="BC1752" i="4"/>
  <c r="BC2351" i="4"/>
  <c r="BC2578" i="4"/>
  <c r="BC568" i="4"/>
  <c r="BC1795" i="4"/>
  <c r="BC600" i="4"/>
  <c r="BC2441" i="4"/>
  <c r="BC1783" i="4"/>
  <c r="BC1434" i="4"/>
  <c r="BC1717" i="4"/>
  <c r="BC2316" i="4"/>
  <c r="BC2286" i="4"/>
  <c r="BC2177" i="4"/>
  <c r="BC1203" i="4"/>
  <c r="BC2053" i="4"/>
  <c r="BC2417" i="4"/>
  <c r="BC2207" i="4"/>
  <c r="BC1279" i="4"/>
  <c r="BC2343" i="4"/>
  <c r="BC417" i="4"/>
  <c r="BC270" i="4"/>
  <c r="BC1129" i="4"/>
  <c r="BC207" i="4"/>
  <c r="BC790" i="4"/>
  <c r="BC1952" i="4"/>
  <c r="BC1940" i="4"/>
  <c r="BC1763" i="4"/>
  <c r="BC1401" i="4"/>
  <c r="BC1233" i="4"/>
  <c r="BC2456" i="4"/>
  <c r="BC2587" i="4"/>
  <c r="BC120" i="4"/>
  <c r="BC562" i="4"/>
  <c r="BC1654" i="4"/>
  <c r="BC1805" i="4"/>
  <c r="BC642" i="4"/>
  <c r="BC1829" i="4"/>
  <c r="BC1884" i="4"/>
  <c r="BC2486" i="4"/>
  <c r="BC2035" i="4"/>
  <c r="BC368" i="4"/>
  <c r="BC713" i="4"/>
  <c r="BC2159" i="4"/>
  <c r="BC733" i="4"/>
  <c r="BC1902" i="4"/>
  <c r="BC1788" i="4"/>
  <c r="BC123" i="4"/>
  <c r="BC2327" i="4"/>
  <c r="BC2289" i="4"/>
  <c r="BC2152" i="4"/>
  <c r="BC1089" i="4"/>
  <c r="BC1767" i="4"/>
  <c r="BC1758" i="4"/>
  <c r="BC923" i="4"/>
  <c r="BC1125" i="4"/>
  <c r="BC1476" i="4"/>
  <c r="BC2479" i="4"/>
  <c r="BC1564" i="4"/>
  <c r="BC1899" i="4"/>
  <c r="BC1722" i="4"/>
  <c r="BC431" i="4"/>
  <c r="BC483" i="4"/>
  <c r="BC1148" i="4"/>
  <c r="BC1791" i="4"/>
  <c r="BC148" i="4"/>
  <c r="BC1258" i="4"/>
  <c r="BC1907" i="4"/>
  <c r="BC2125" i="4"/>
  <c r="BC734" i="4"/>
  <c r="BC2217" i="4"/>
  <c r="BC1993" i="4"/>
  <c r="BC626" i="4"/>
  <c r="BC1813" i="4"/>
  <c r="BC726" i="4"/>
  <c r="BC145" i="4"/>
  <c r="BC2386" i="4"/>
  <c r="BC741" i="4"/>
  <c r="BC614" i="4"/>
  <c r="BC632" i="4"/>
  <c r="BC1369" i="4"/>
  <c r="BC1187" i="4"/>
  <c r="BC1230" i="4"/>
  <c r="BC1994" i="4"/>
  <c r="BC964" i="4"/>
  <c r="BC1383" i="4"/>
  <c r="BC700" i="4"/>
  <c r="BC924" i="4"/>
  <c r="BC998" i="4"/>
  <c r="BC2484" i="4"/>
  <c r="BC2312" i="4"/>
  <c r="BC583" i="4"/>
  <c r="BC1931" i="4"/>
  <c r="BC2409" i="4"/>
  <c r="BC56" i="4"/>
  <c r="BC760" i="4"/>
  <c r="BC380" i="4"/>
  <c r="BC2401" i="4"/>
  <c r="BC1356" i="4"/>
  <c r="BC839" i="4"/>
  <c r="BC2371" i="4"/>
  <c r="BC2369" i="4"/>
  <c r="BC1122" i="4"/>
  <c r="BC1516" i="4"/>
  <c r="BC1637" i="4"/>
  <c r="BC1206" i="4"/>
  <c r="BC1541" i="4"/>
  <c r="BC621" i="4"/>
  <c r="BC2215" i="4"/>
  <c r="BC2232" i="4"/>
  <c r="BC1686" i="4"/>
  <c r="BC811" i="4"/>
  <c r="BC1693" i="4"/>
  <c r="BC111" i="4"/>
  <c r="BC2169" i="4"/>
  <c r="BC2372" i="4"/>
  <c r="BC696" i="4"/>
  <c r="BC1918" i="4"/>
  <c r="BC2084" i="4"/>
  <c r="BC749" i="4"/>
  <c r="BC1177" i="4"/>
  <c r="BC884" i="4"/>
  <c r="BC664" i="4"/>
  <c r="BC2473" i="4"/>
  <c r="BC968" i="4"/>
  <c r="BC1097" i="4"/>
  <c r="BC292" i="4"/>
  <c r="BC1321" i="4"/>
  <c r="BC1540" i="4"/>
  <c r="BC2005" i="4"/>
  <c r="BC717" i="4"/>
  <c r="BC814" i="4"/>
  <c r="BC1373" i="4"/>
  <c r="BC2353" i="4"/>
  <c r="BC1768" i="4"/>
  <c r="BC1387" i="4"/>
  <c r="BC2132" i="4"/>
  <c r="BC2055" i="4"/>
  <c r="BC142" i="4"/>
  <c r="BC2366" i="4"/>
  <c r="BC1414" i="4"/>
  <c r="BC1462" i="4"/>
  <c r="BC1580" i="4"/>
  <c r="BC1395" i="4"/>
  <c r="BC1235" i="4"/>
  <c r="BC1720" i="4"/>
  <c r="BC2488" i="4"/>
  <c r="BC2527" i="4"/>
  <c r="BC2088" i="4"/>
  <c r="BC928" i="4"/>
  <c r="BC862" i="4"/>
  <c r="BC941" i="4"/>
  <c r="BC1888" i="4"/>
  <c r="BC2324" i="4"/>
  <c r="BC1535" i="4"/>
  <c r="BC844" i="4"/>
  <c r="BC2582" i="4"/>
  <c r="BC1991" i="4"/>
  <c r="BC1367" i="4"/>
  <c r="BC1770" i="4"/>
  <c r="BC506" i="4"/>
  <c r="BC2620" i="4"/>
  <c r="BC1063" i="4"/>
  <c r="BC1347" i="4"/>
  <c r="BC693" i="4"/>
  <c r="BC1269" i="4"/>
  <c r="BC1199" i="4"/>
  <c r="BC1032" i="4"/>
  <c r="BC825" i="4"/>
  <c r="BC248" i="4"/>
  <c r="BC2360" i="4"/>
  <c r="BC1202" i="4"/>
  <c r="BC901" i="4"/>
  <c r="BC994" i="4"/>
  <c r="BC792" i="4"/>
  <c r="BC619" i="4"/>
  <c r="BC221" i="4"/>
  <c r="BC39" i="4"/>
  <c r="BC76" i="4"/>
  <c r="BC890" i="4"/>
  <c r="BC1062" i="4"/>
  <c r="BC1156" i="4"/>
  <c r="BC2033" i="4"/>
  <c r="BC1068" i="4"/>
  <c r="BC1880" i="4"/>
  <c r="BC269" i="4"/>
  <c r="BC1567" i="4"/>
  <c r="BC620" i="4"/>
  <c r="BC2059" i="4"/>
  <c r="BC1757" i="4"/>
  <c r="BC342" i="4"/>
  <c r="BC479" i="4"/>
  <c r="BC1409" i="4"/>
  <c r="BC469" i="4"/>
  <c r="BC2167" i="4"/>
  <c r="BC1255" i="4"/>
  <c r="BC633" i="4"/>
  <c r="BC1585" i="4"/>
  <c r="BC1010" i="4"/>
  <c r="BC1127" i="4"/>
  <c r="BC1678" i="4"/>
  <c r="BC629" i="4"/>
  <c r="BC449" i="4"/>
  <c r="BC2239" i="4"/>
  <c r="BC1055" i="4"/>
  <c r="BC2315" i="4"/>
  <c r="BC532" i="4"/>
  <c r="BC1928" i="4"/>
  <c r="BC1220" i="4"/>
  <c r="BC1759" i="4"/>
  <c r="BC2039" i="4"/>
  <c r="BC187" i="4"/>
  <c r="BC200" i="4"/>
  <c r="BC1150" i="4"/>
  <c r="BC983" i="4"/>
  <c r="BC2277" i="4"/>
  <c r="BC2311" i="4"/>
  <c r="BC59" i="4"/>
  <c r="BC2591" i="4"/>
  <c r="BC1410" i="4"/>
  <c r="BC1213" i="4"/>
  <c r="BC75" i="4"/>
  <c r="BC2427" i="4"/>
  <c r="BC970" i="4"/>
  <c r="BC1143" i="4"/>
  <c r="BC1689" i="4"/>
  <c r="BC727" i="4"/>
  <c r="BC356" i="4"/>
  <c r="BC1707" i="4"/>
  <c r="BC1349" i="4"/>
  <c r="BC285" i="4"/>
  <c r="BC891" i="4"/>
  <c r="BC1660" i="4"/>
  <c r="BC864" i="4"/>
  <c r="BC1672" i="4"/>
  <c r="BC454" i="4"/>
  <c r="BC159" i="4"/>
  <c r="BC401" i="4"/>
  <c r="BC581" i="4"/>
  <c r="BC193" i="4"/>
  <c r="BC125" i="4"/>
  <c r="BC2024" i="4"/>
  <c r="BC946" i="4"/>
  <c r="BC239" i="4"/>
  <c r="BC330" i="4"/>
  <c r="BC1175" i="4"/>
  <c r="BC1072" i="4"/>
  <c r="BC2321" i="4"/>
  <c r="BC1374" i="4"/>
  <c r="BC1044" i="4"/>
  <c r="BC344" i="4"/>
  <c r="BC455" i="4"/>
  <c r="BC1923" i="4"/>
  <c r="BC2339" i="4"/>
  <c r="BC758" i="4"/>
  <c r="BC2046" i="4"/>
  <c r="BC1676" i="4"/>
  <c r="BC1205" i="4"/>
  <c r="BC962" i="4"/>
  <c r="BC537" i="4"/>
  <c r="BC1742" i="4"/>
  <c r="BC2494" i="4"/>
  <c r="BC718" i="4"/>
  <c r="BC1272" i="4"/>
  <c r="BC1818" i="4"/>
  <c r="BC1701" i="4"/>
  <c r="BC1264" i="4"/>
  <c r="BC1718" i="4"/>
  <c r="BC1474" i="4"/>
  <c r="BC1071" i="4"/>
  <c r="BC2165" i="4"/>
  <c r="BC1327" i="4"/>
  <c r="BC418" i="4"/>
  <c r="BC1059" i="4"/>
  <c r="BC2105" i="4"/>
  <c r="BC2139" i="4"/>
  <c r="BC1578" i="4"/>
  <c r="BC1961" i="4"/>
  <c r="BC1623" i="4"/>
  <c r="BC444" i="4"/>
  <c r="BC582" i="4"/>
  <c r="BC2602" i="4"/>
  <c r="BC1243" i="4"/>
  <c r="BC1065" i="4"/>
  <c r="BC1905" i="4"/>
  <c r="BC338" i="4"/>
  <c r="BC304" i="4"/>
  <c r="BC2058" i="4"/>
  <c r="BC280" i="4"/>
  <c r="BC944" i="4"/>
  <c r="BC1013" i="4"/>
  <c r="BC1364" i="4"/>
  <c r="BC1647" i="4"/>
  <c r="BC2531" i="4"/>
  <c r="BC2109" i="4"/>
  <c r="BC1047" i="4"/>
  <c r="BC1643" i="4"/>
  <c r="BC2197" i="4"/>
  <c r="BC1832" i="4"/>
  <c r="BC1092" i="4"/>
  <c r="BC2231" i="4"/>
  <c r="BC1964" i="4"/>
  <c r="BC728" i="4"/>
  <c r="BC1246" i="4"/>
  <c r="BC317" i="4"/>
  <c r="BC196" i="4"/>
  <c r="BC711" i="4"/>
  <c r="BC240" i="4"/>
  <c r="BC1526" i="4"/>
  <c r="BC2574" i="4"/>
  <c r="BC971" i="4"/>
  <c r="BC1817" i="4"/>
  <c r="BC2528" i="4"/>
  <c r="BC307" i="4"/>
  <c r="BC1932" i="4"/>
  <c r="BC2070" i="4"/>
  <c r="BC1563" i="4"/>
  <c r="BC1124" i="4"/>
  <c r="BC1812" i="4"/>
  <c r="BC813" i="4"/>
  <c r="BC282" i="4"/>
  <c r="BC175" i="4"/>
  <c r="BC1926" i="4"/>
  <c r="BC2478" i="4"/>
  <c r="BC2304" i="4"/>
  <c r="BC1744" i="4"/>
  <c r="BC610" i="4"/>
  <c r="BC334" i="4"/>
  <c r="BC1517" i="4"/>
  <c r="BC1015" i="4"/>
  <c r="BC2462" i="4"/>
  <c r="BC1566" i="4"/>
  <c r="BC1468" i="4"/>
  <c r="BC2009" i="4"/>
  <c r="BC1301" i="4"/>
  <c r="BC372" i="4"/>
  <c r="BC2173" i="4"/>
  <c r="BC917" i="4"/>
  <c r="BC1642" i="4"/>
  <c r="BC1609" i="4"/>
  <c r="BC1589" i="4"/>
  <c r="BC1856" i="4"/>
  <c r="BC893" i="4"/>
  <c r="BC438" i="4"/>
  <c r="BC2452" i="4"/>
  <c r="BC519" i="4"/>
  <c r="BC1041" i="4"/>
  <c r="BC2394" i="4"/>
  <c r="BC2509" i="4"/>
  <c r="BC952" i="4"/>
  <c r="BC489" i="4"/>
  <c r="BC1464" i="4"/>
  <c r="BC2258" i="4"/>
  <c r="BC1827" i="4"/>
  <c r="BC2222" i="4"/>
  <c r="BC919" i="4"/>
  <c r="BC1815" i="4"/>
  <c r="BC2291" i="4"/>
  <c r="BC1363" i="4"/>
  <c r="BC1257" i="4"/>
  <c r="BC1824" i="4"/>
  <c r="BC1960" i="4"/>
  <c r="BC1515" i="4"/>
  <c r="BC441" i="4"/>
  <c r="BC2082" i="4"/>
  <c r="BC1656" i="4"/>
  <c r="BC1612" i="4"/>
  <c r="BC1076" i="4"/>
  <c r="BC1640" i="4"/>
  <c r="BC1196" i="4"/>
  <c r="BC2188" i="4"/>
  <c r="BC2521" i="4"/>
  <c r="BC533" i="4"/>
  <c r="BC954" i="4"/>
  <c r="BC673" i="4"/>
  <c r="BC2179" i="4"/>
  <c r="BC2278" i="4"/>
  <c r="BC385" i="4"/>
  <c r="BC1859" i="4"/>
  <c r="BC1698" i="4"/>
  <c r="BC1879" i="4"/>
  <c r="BC1432" i="4"/>
  <c r="BC2297" i="4"/>
  <c r="BC399" i="4"/>
  <c r="BC471" i="4"/>
  <c r="BC1484" i="4"/>
  <c r="BC1869" i="4"/>
  <c r="BC561" i="4"/>
  <c r="BC865" i="4"/>
  <c r="BC2566" i="4"/>
  <c r="BC2136" i="4"/>
  <c r="BC662" i="4"/>
  <c r="BC2313" i="4"/>
  <c r="BC1648" i="4"/>
  <c r="BC1731" i="4"/>
  <c r="BC1520" i="4"/>
  <c r="BC1245" i="4"/>
  <c r="BC206" i="4"/>
  <c r="BC2346" i="4"/>
  <c r="BC376" i="4"/>
  <c r="BC1384" i="4"/>
  <c r="BC349" i="4"/>
  <c r="BC2141" i="4"/>
  <c r="BC2018" i="4"/>
  <c r="BC499" i="4"/>
  <c r="BC1502" i="4"/>
  <c r="BC691" i="4"/>
  <c r="BC1101" i="4"/>
  <c r="BC2264" i="4"/>
  <c r="BC2469" i="4"/>
  <c r="BC853" i="4"/>
  <c r="BC1577" i="4"/>
  <c r="BC2502" i="4"/>
  <c r="BC2184" i="4"/>
  <c r="BC1885" i="4"/>
  <c r="BC2030" i="4"/>
  <c r="BC1164" i="4"/>
  <c r="BC1600" i="4"/>
  <c r="BC1748" i="4"/>
  <c r="BC2155" i="4"/>
  <c r="BC448" i="4"/>
  <c r="BC233" i="4"/>
  <c r="BC2206" i="4"/>
  <c r="BC98" i="4"/>
  <c r="BC827" i="4"/>
  <c r="BC1049" i="4"/>
  <c r="BC851" i="4"/>
  <c r="BC1673" i="4"/>
  <c r="BC299" i="4"/>
  <c r="BC1309" i="4"/>
  <c r="BC42" i="4"/>
  <c r="BC217" i="4"/>
  <c r="BC2079" i="4"/>
  <c r="BC1641" i="4"/>
  <c r="BC2337" i="4"/>
  <c r="BC2480" i="4"/>
  <c r="BC1405" i="4"/>
  <c r="BC2157" i="4"/>
  <c r="BC1725" i="4"/>
  <c r="BC1034" i="4"/>
  <c r="BC1532" i="4"/>
  <c r="BC2194" i="4"/>
  <c r="BC478" i="4"/>
  <c r="BC1336" i="4"/>
  <c r="BC377" i="4"/>
  <c r="BC1682" i="4"/>
  <c r="BC256" i="4"/>
  <c r="BC1082" i="4"/>
  <c r="BC347" i="4"/>
  <c r="BC1292" i="4"/>
  <c r="BC1867" i="4"/>
  <c r="BC21" i="4"/>
  <c r="BC1201" i="4"/>
  <c r="BC2122" i="4"/>
  <c r="BC224" i="4"/>
  <c r="BC314" i="4"/>
  <c r="BC119" i="4"/>
  <c r="BC1091" i="4"/>
  <c r="BC2507" i="4"/>
  <c r="BC2102" i="4"/>
  <c r="BC832" i="4"/>
  <c r="BC1729" i="4"/>
  <c r="BC755" i="4"/>
  <c r="BC1355" i="4"/>
  <c r="BC1692" i="4"/>
  <c r="BC824" i="4"/>
  <c r="BC1388" i="4"/>
  <c r="BC1553" i="4"/>
  <c r="BC1542" i="4"/>
  <c r="BC1694" i="4"/>
  <c r="BC1636" i="4"/>
  <c r="BC2332" i="4"/>
  <c r="BC2345" i="4"/>
  <c r="BC2087" i="4"/>
  <c r="BC1234" i="4"/>
  <c r="BC2402" i="4"/>
  <c r="BC464" i="4"/>
  <c r="BC1547" i="4"/>
  <c r="BC228" i="4"/>
  <c r="BC1780" i="4"/>
  <c r="BC630" i="4"/>
  <c r="BC1875" i="4"/>
  <c r="BC1000" i="4"/>
  <c r="BC2446" i="4"/>
  <c r="BC855" i="4"/>
  <c r="BC202" i="4"/>
  <c r="BC538" i="4"/>
  <c r="BC1671" i="4"/>
  <c r="BC1033" i="4"/>
  <c r="BC1626" i="4"/>
  <c r="BC1115" i="4"/>
  <c r="BC2287" i="4"/>
  <c r="BC1165" i="4"/>
  <c r="BC2086" i="4"/>
  <c r="BC2064" i="4"/>
  <c r="BC395" i="4"/>
  <c r="BC2317" i="4"/>
  <c r="BC2201" i="4"/>
  <c r="BC1283" i="4"/>
  <c r="BC114" i="4"/>
  <c r="BC681" i="4"/>
  <c r="BC1440" i="4"/>
  <c r="BC1275" i="4"/>
  <c r="BC2255" i="4"/>
  <c r="BC2307" i="4"/>
  <c r="BC719" i="4"/>
  <c r="BC1922" i="4"/>
  <c r="BC883" i="4"/>
  <c r="BC1237" i="4"/>
  <c r="BC1482" i="4"/>
  <c r="BC1506" i="4"/>
  <c r="BC2116" i="4"/>
  <c r="BC1172" i="4"/>
  <c r="BC97" i="4"/>
  <c r="BC383" i="4"/>
  <c r="BC2067" i="4"/>
  <c r="BC1979" i="4"/>
  <c r="BC2051" i="4"/>
  <c r="BC1838" i="4"/>
  <c r="BC1498" i="4"/>
  <c r="BC2362" i="4"/>
  <c r="BC1406" i="4"/>
  <c r="BC99" i="4"/>
  <c r="BC1747" i="4"/>
  <c r="BC1050" i="4"/>
  <c r="BC828" i="4"/>
  <c r="BC2389" i="4"/>
  <c r="BC1898" i="4"/>
  <c r="BC302" i="4"/>
  <c r="BC1552" i="4"/>
  <c r="BC2160" i="4"/>
  <c r="BC605" i="4"/>
  <c r="BC13" i="4"/>
  <c r="BC2019" i="4"/>
  <c r="BC362" i="4"/>
  <c r="BC877" i="4"/>
  <c r="BC2227" i="4"/>
  <c r="BC2068" i="4"/>
  <c r="BC346" i="4"/>
  <c r="BC2445" i="4"/>
  <c r="BC882" i="4"/>
  <c r="BC2140" i="4"/>
  <c r="BC1056" i="4"/>
  <c r="BC1625" i="4"/>
  <c r="BC720" i="4"/>
  <c r="BC1518" i="4"/>
  <c r="BC2108" i="4"/>
  <c r="BC1106" i="4"/>
  <c r="BC1325" i="4"/>
  <c r="BC108" i="4"/>
  <c r="BC2262" i="4"/>
  <c r="BC984" i="4"/>
  <c r="BC425" i="4"/>
  <c r="BC1095" i="4"/>
  <c r="BC1358" i="4"/>
  <c r="BC652" i="4"/>
  <c r="BC53" i="4"/>
  <c r="BC1674" i="4"/>
  <c r="BC816" i="4"/>
  <c r="BC1618" i="4"/>
  <c r="BC2044" i="4"/>
  <c r="BC1962" i="4"/>
  <c r="BC1465" i="4"/>
  <c r="BC539" i="4"/>
  <c r="BC2248" i="4"/>
  <c r="BC1194" i="4"/>
  <c r="BC1379" i="4"/>
  <c r="BC494" i="4"/>
  <c r="BC2110" i="4"/>
  <c r="BC2209" i="4"/>
  <c r="BC2275" i="4"/>
  <c r="BC2240" i="4"/>
  <c r="BC2481" i="4"/>
  <c r="BC1710" i="4"/>
  <c r="BC498" i="4"/>
  <c r="BC754" i="4"/>
  <c r="BC976" i="4"/>
  <c r="BC2100" i="4"/>
  <c r="BC1677" i="4"/>
  <c r="BC2221" i="4"/>
  <c r="BC219" i="4"/>
  <c r="BC1339" i="4"/>
  <c r="BC1539" i="4"/>
  <c r="BC841" i="4"/>
  <c r="BC234" i="4"/>
  <c r="BC556" i="4"/>
  <c r="BC817" i="4"/>
  <c r="BC1874" i="4"/>
  <c r="BC523" i="4"/>
  <c r="BC1863" i="4"/>
  <c r="BC1224" i="4"/>
  <c r="BC995" i="4"/>
  <c r="BC1743" i="4"/>
  <c r="BC703" i="4"/>
  <c r="BC1781" i="4"/>
  <c r="BC243" i="4"/>
  <c r="BC470" i="4"/>
  <c r="BC1081" i="4"/>
  <c r="BC2468" i="4"/>
  <c r="BC2268" i="4"/>
  <c r="BC889" i="4"/>
  <c r="BC617" i="4"/>
  <c r="BC2202" i="4"/>
  <c r="BC783" i="4"/>
  <c r="BC650" i="4"/>
  <c r="BC756" i="4"/>
  <c r="BC1947" i="4"/>
  <c r="BC1025" i="4"/>
  <c r="BC778" i="4"/>
  <c r="BC1173" i="4"/>
  <c r="BC423" i="4"/>
  <c r="BC1957" i="4"/>
  <c r="BC1329" i="4"/>
  <c r="BC2361" i="4"/>
  <c r="BC2623" i="4"/>
  <c r="BC1330" i="4"/>
  <c r="BC2081" i="4"/>
  <c r="BC345" i="4"/>
  <c r="BC34" i="4"/>
  <c r="BC1268" i="4"/>
  <c r="BC1262" i="4"/>
  <c r="BC2063" i="4"/>
  <c r="BC1794" i="4"/>
  <c r="BC1889" i="4"/>
  <c r="BC1368" i="4"/>
  <c r="BC1449" i="4"/>
  <c r="BC1775" i="4"/>
  <c r="BC1983" i="4"/>
  <c r="BC147" i="4"/>
  <c r="BC2223" i="4"/>
  <c r="BC1217" i="4"/>
  <c r="BC1843" i="4"/>
  <c r="BC1227" i="4"/>
  <c r="BC1014" i="4"/>
  <c r="BC1359" i="4"/>
  <c r="BC635" i="4"/>
  <c r="BC961" i="4"/>
  <c r="BC1189" i="4"/>
  <c r="BC908" i="4"/>
  <c r="BC2461" i="4"/>
  <c r="BC432" i="4"/>
  <c r="BC1208" i="4"/>
  <c r="BC1504" i="4"/>
  <c r="BC931" i="4"/>
  <c r="BC1554" i="4"/>
  <c r="BC1700" i="4"/>
  <c r="BC1030" i="4"/>
  <c r="BC2435" i="4"/>
  <c r="BC2273" i="4"/>
  <c r="BC612" i="4"/>
  <c r="BC95" i="4"/>
  <c r="BC503" i="4"/>
  <c r="BC1120" i="4"/>
  <c r="BC1012" i="4"/>
  <c r="BC375" i="4"/>
  <c r="BC1681" i="4"/>
  <c r="BC1437" i="4"/>
  <c r="BC2513" i="4"/>
  <c r="BC645" i="4"/>
  <c r="BC546" i="4"/>
  <c r="BC1376" i="4"/>
  <c r="BC1086" i="4"/>
  <c r="BC1715" i="4"/>
  <c r="BC1254" i="4"/>
  <c r="BC800" i="4"/>
  <c r="BC11" i="4"/>
  <c r="BC1670" i="4"/>
  <c r="BC2028" i="4"/>
  <c r="BC1669" i="4"/>
  <c r="BC847" i="4"/>
  <c r="BC1997" i="4"/>
  <c r="BC1638" i="4"/>
  <c r="BC724" i="4"/>
  <c r="BC916" i="4"/>
  <c r="BC1513" i="4"/>
  <c r="BC763" i="4"/>
  <c r="BC1147" i="4"/>
  <c r="BC2199" i="4"/>
  <c r="BC486" i="4"/>
  <c r="BC2078" i="4"/>
  <c r="BC179" i="4"/>
  <c r="BC32" i="4"/>
  <c r="BC588" i="4"/>
  <c r="BC288" i="4"/>
  <c r="BC2118" i="4"/>
  <c r="BC653" i="4"/>
  <c r="BC723" i="4"/>
  <c r="BC590" i="4"/>
  <c r="BC843" i="4"/>
  <c r="BC296" i="4"/>
  <c r="BC1649" i="4"/>
  <c r="BC992" i="4"/>
  <c r="BC1399" i="4"/>
  <c r="BC977" i="4"/>
  <c r="BC2095" i="4"/>
  <c r="BC485" i="4"/>
  <c r="BC45" i="4"/>
  <c r="BC577" i="4"/>
  <c r="BC1360" i="4"/>
  <c r="BC821" i="4"/>
  <c r="BC2161" i="4"/>
  <c r="BC1523" i="4"/>
  <c r="BC1250" i="4"/>
  <c r="BC1968" i="4"/>
  <c r="BC773" i="4"/>
  <c r="BC337" i="4"/>
  <c r="BC909" i="4"/>
  <c r="BC1644" i="4"/>
  <c r="BC1114" i="4"/>
  <c r="BC1966" i="4"/>
  <c r="BC678" i="4"/>
  <c r="BC1762" i="4"/>
  <c r="BC1093" i="4"/>
  <c r="BC1596" i="4"/>
  <c r="BC154" i="4"/>
  <c r="BC1789" i="4"/>
  <c r="BC529" i="4"/>
  <c r="BC2288" i="4"/>
  <c r="BC516" i="4"/>
  <c r="BC352" i="4"/>
  <c r="BC278" i="4"/>
  <c r="BC1145" i="4"/>
  <c r="BC2436" i="4"/>
  <c r="BC348" i="4"/>
  <c r="BC264" i="4"/>
  <c r="BC134" i="4"/>
  <c r="BC2151" i="4"/>
  <c r="BC2107" i="4"/>
  <c r="BC396" i="4"/>
  <c r="BC1984" i="4"/>
  <c r="BC2204" i="4"/>
  <c r="BC428" i="4"/>
  <c r="BC2318" i="4"/>
  <c r="BC433" i="4"/>
  <c r="BC2097" i="4"/>
  <c r="BC2385" i="4"/>
  <c r="BC1990" i="4"/>
  <c r="BC1591" i="4"/>
  <c r="BC2106" i="4"/>
  <c r="BC1403" i="4"/>
  <c r="BC781" i="4"/>
  <c r="BC2101" i="4"/>
  <c r="BC1978" i="4"/>
  <c r="BC358" i="4"/>
  <c r="BC413" i="4"/>
  <c r="BC371" i="4"/>
  <c r="BC2595" i="4"/>
  <c r="BC1499" i="4"/>
  <c r="BC641" i="4"/>
  <c r="BC1732" i="4"/>
  <c r="BC390" i="4"/>
  <c r="BC510" i="4"/>
  <c r="BC1904" i="4"/>
  <c r="BC361" i="4"/>
  <c r="BC682" i="4"/>
  <c r="BC482" i="4"/>
  <c r="BC388" i="4"/>
  <c r="BC631" i="4"/>
  <c r="BC597" i="4"/>
  <c r="BC528" i="4"/>
  <c r="BC1881" i="4"/>
  <c r="BC993" i="4"/>
  <c r="BC2244" i="4"/>
  <c r="BC70" i="4"/>
  <c r="BC2074" i="4"/>
  <c r="BC366" i="4"/>
  <c r="BC291" i="4"/>
  <c r="BC35" i="4"/>
  <c r="BC1740" i="4"/>
  <c r="BC926" i="4"/>
  <c r="BC697" i="4"/>
  <c r="BC875" i="4"/>
  <c r="BC580" i="4"/>
  <c r="BC378" i="4"/>
  <c r="BC1146" i="4"/>
  <c r="BC1514" i="4"/>
  <c r="BC2496" i="4"/>
  <c r="BC225" i="4"/>
  <c r="BC1302" i="4"/>
  <c r="BC3" i="4"/>
  <c r="BC2026" i="4"/>
  <c r="BC92" i="4"/>
  <c r="BC543" i="4"/>
  <c r="BC2112" i="4"/>
  <c r="BC87" i="4"/>
  <c r="BC491" i="4"/>
  <c r="BC963" i="4"/>
  <c r="BC576" i="4"/>
  <c r="BC115" i="4"/>
  <c r="BC1090" i="4"/>
  <c r="BC500" i="4"/>
  <c r="BC739" i="4"/>
  <c r="BC216" i="4"/>
  <c r="BC768" i="4"/>
  <c r="BC796" i="4"/>
  <c r="BC1630" i="4"/>
  <c r="BC1622" i="4"/>
  <c r="BC1192" i="4"/>
  <c r="BC1906" i="4"/>
  <c r="BC1453" i="4"/>
  <c r="BC1756" i="4"/>
  <c r="BC1163" i="4"/>
  <c r="BC300" i="4"/>
  <c r="BC411" i="4"/>
  <c r="BC585" i="4"/>
  <c r="BC1294" i="4"/>
  <c r="BC1151" i="4"/>
  <c r="BC1422" i="4"/>
  <c r="BC150" i="4"/>
  <c r="BC805" i="4"/>
  <c r="BC33" i="4"/>
  <c r="BC2011" i="4"/>
  <c r="BC467" i="4"/>
  <c r="BC2043" i="4"/>
  <c r="BC1314" i="4"/>
  <c r="BC350" i="4"/>
  <c r="BC559" i="4"/>
  <c r="BC769" i="4"/>
  <c r="BC189" i="4"/>
  <c r="BC1075" i="4"/>
  <c r="BC17" i="4"/>
  <c r="BC1901" i="4"/>
  <c r="BC1475" i="4"/>
  <c r="BC1253" i="4"/>
  <c r="BC421" i="4"/>
  <c r="BC1887" i="4"/>
  <c r="BC547" i="4"/>
  <c r="BC1211" i="4"/>
  <c r="BC740" i="4"/>
  <c r="BC439" i="4"/>
  <c r="BC613" i="4"/>
  <c r="BC364" i="4"/>
  <c r="BC1119" i="4"/>
  <c r="BC2482" i="4"/>
  <c r="BC1956" i="4"/>
  <c r="BC310" i="4"/>
  <c r="BC834" i="4"/>
  <c r="BC8" i="4"/>
  <c r="BC100" i="4"/>
  <c r="BC2094" i="4"/>
  <c r="BC2242" i="4"/>
  <c r="BC1860" i="4"/>
  <c r="BC1446" i="4"/>
  <c r="BC244" i="4"/>
  <c r="BC2017" i="4"/>
  <c r="BC830" i="4"/>
  <c r="BC2170" i="4"/>
  <c r="BC213" i="4"/>
  <c r="BC340" i="4"/>
  <c r="BC990" i="4"/>
  <c r="BC2281" i="4"/>
  <c r="BC420" i="4"/>
  <c r="BC435" i="4"/>
  <c r="BC1174" i="4"/>
  <c r="BC20" i="4"/>
  <c r="BC453" i="4"/>
  <c r="BC355" i="4"/>
  <c r="BC1377" i="4"/>
  <c r="BC2048" i="4"/>
  <c r="BC659" i="4"/>
  <c r="BC2282" i="4"/>
  <c r="BC772" i="4"/>
  <c r="BC1848" i="4"/>
  <c r="BC1522" i="4"/>
  <c r="BC592" i="4"/>
  <c r="BC616" i="4"/>
  <c r="BC601" i="4"/>
  <c r="BC1804" i="4"/>
  <c r="BC660" i="4"/>
  <c r="BC2075" i="4"/>
  <c r="BC1334" i="4"/>
  <c r="BC2211" i="4"/>
  <c r="BC82" i="4"/>
  <c r="BC950" i="4"/>
  <c r="BC208" i="4"/>
  <c r="BC1521" i="4"/>
  <c r="BC381" i="4"/>
  <c r="BC611" i="4"/>
  <c r="BC915" i="4"/>
  <c r="BC26" i="4"/>
  <c r="BC974" i="4"/>
  <c r="BC564" i="4"/>
  <c r="BC618" i="4"/>
  <c r="BC982" i="4"/>
  <c r="BC343" i="4"/>
  <c r="BC1261" i="4"/>
  <c r="BC979" i="4"/>
  <c r="BC765" i="4"/>
  <c r="BC1099" i="4"/>
  <c r="BC1891" i="4"/>
  <c r="BC62" i="4"/>
  <c r="BC156" i="4"/>
  <c r="BC787" i="4"/>
  <c r="BC609" i="4"/>
  <c r="BC507" i="4"/>
  <c r="BC1160" i="4"/>
  <c r="BC625" i="4"/>
  <c r="BC887" i="4"/>
  <c r="BC766" i="4"/>
  <c r="BC1959" i="4"/>
  <c r="BC542" i="4"/>
  <c r="BC1764" i="4"/>
  <c r="BC78" i="4"/>
  <c r="BC2131" i="4"/>
  <c r="BC303" i="4"/>
  <c r="BC1965" i="4"/>
  <c r="BC1837" i="4"/>
  <c r="BC38" i="4"/>
  <c r="BC16" i="4"/>
  <c r="BC451" i="4"/>
  <c r="BC555" i="4"/>
  <c r="BC2298" i="4"/>
  <c r="BC1170" i="4"/>
  <c r="BC2310" i="4"/>
  <c r="BC540" i="4"/>
  <c r="BC197" i="4"/>
  <c r="BC504" i="4"/>
  <c r="BC1423" i="4"/>
  <c r="BC606" i="4"/>
  <c r="BC986" i="4"/>
  <c r="BC437" i="4"/>
  <c r="BC73" i="4"/>
  <c r="BC24" i="4"/>
  <c r="BC1225" i="4"/>
  <c r="BC1603" i="4"/>
  <c r="BC1223" i="4"/>
  <c r="BC522" i="4"/>
  <c r="BC91" i="4"/>
  <c r="BC85" i="4"/>
  <c r="BC2498" i="4"/>
  <c r="BC637" i="4"/>
  <c r="BC275" i="4"/>
  <c r="BC1038" i="4"/>
  <c r="BC1168" i="4"/>
  <c r="BC322" i="4"/>
  <c r="BC1652" i="4"/>
  <c r="BC284" i="4"/>
  <c r="BC566" i="4"/>
  <c r="BC589" i="4"/>
  <c r="BC2016" i="4"/>
  <c r="BC1595" i="4"/>
  <c r="BC1842" i="4"/>
  <c r="BC74" i="4"/>
  <c r="BC1260" i="4"/>
  <c r="BC512" i="4"/>
  <c r="BC440" i="4"/>
  <c r="BC12" i="4"/>
  <c r="BC622" i="4"/>
  <c r="BC424" i="4"/>
  <c r="BC289" i="4"/>
  <c r="BC329" i="4"/>
  <c r="BC774" i="4"/>
  <c r="BC1073" i="4"/>
  <c r="BC136" i="4"/>
  <c r="BC465" i="4"/>
  <c r="BC905" i="4"/>
  <c r="BC365" i="4"/>
  <c r="BC2283" i="4"/>
  <c r="BC387" i="4"/>
  <c r="BC1620" i="4"/>
  <c r="BC1053" i="4"/>
  <c r="BC1107" i="4"/>
  <c r="BC1544" i="4"/>
  <c r="BC166" i="4"/>
  <c r="BC1858" i="4"/>
  <c r="BC446" i="4"/>
  <c r="BC473" i="4"/>
  <c r="BC313" i="4"/>
  <c r="BC230" i="4"/>
  <c r="BC452" i="4"/>
  <c r="BC146" i="4"/>
  <c r="BC2001" i="4"/>
  <c r="BC1992" i="4"/>
  <c r="BC83" i="4"/>
  <c r="BC764" i="4"/>
  <c r="BC2162" i="4"/>
  <c r="BC2233" i="4"/>
  <c r="BC1020" i="4"/>
  <c r="BC442" i="4"/>
  <c r="BC1712" i="4"/>
  <c r="BC1702" i="4"/>
  <c r="BC1481" i="4"/>
  <c r="BC2617" i="4"/>
  <c r="BC2143" i="4"/>
  <c r="BC548" i="4"/>
  <c r="BC1695" i="4"/>
  <c r="BC25" i="4"/>
  <c r="BC955" i="4"/>
  <c r="BC651" i="4"/>
  <c r="BC1568" i="4"/>
  <c r="BC2260" i="4"/>
  <c r="BC246" i="4"/>
  <c r="BC1271" i="4"/>
  <c r="BC1948" i="4"/>
  <c r="BC1971" i="4"/>
  <c r="BC1052" i="4"/>
  <c r="BC2205" i="4"/>
  <c r="BC639" i="4"/>
  <c r="BC636" i="4"/>
  <c r="BC5" i="4"/>
  <c r="BC1784" i="4"/>
  <c r="BC474" i="4"/>
  <c r="BC393" i="4"/>
  <c r="BC1777" i="4"/>
  <c r="BC738" i="4"/>
  <c r="BC782" i="4"/>
  <c r="BC648" i="4"/>
  <c r="BC591" i="4"/>
  <c r="BC153" i="4"/>
  <c r="BC549" i="4"/>
  <c r="BC1486" i="4"/>
  <c r="BC1737" i="4"/>
  <c r="BC15" i="4"/>
  <c r="BC69" i="4"/>
  <c r="BC2236" i="4"/>
  <c r="BC628" i="4"/>
  <c r="BC60" i="4"/>
  <c r="BC544" i="4"/>
  <c r="BC1998" i="4"/>
  <c r="BC367" i="4"/>
  <c r="BC2493" i="4"/>
  <c r="BC23" i="4"/>
  <c r="BC50" i="4"/>
  <c r="BC10" i="4"/>
  <c r="BC122" i="4"/>
  <c r="BC40" i="4"/>
  <c r="BC638" i="4"/>
  <c r="BC416" i="4"/>
  <c r="BC2581" i="4"/>
  <c r="BC1060" i="4"/>
  <c r="BC177" i="4"/>
  <c r="BC554" i="4"/>
  <c r="BC2296" i="4"/>
  <c r="BC1507" i="4"/>
  <c r="BC2614" i="4"/>
  <c r="BC514" i="4"/>
  <c r="BC918" i="4"/>
  <c r="BC913" i="4"/>
  <c r="BC1606" i="4"/>
  <c r="BC1215" i="4"/>
  <c r="BC1300" i="4"/>
  <c r="BC1161" i="4"/>
  <c r="BC1342" i="4"/>
  <c r="BC2247" i="4"/>
  <c r="BC874" i="4"/>
  <c r="BC1419" i="4"/>
  <c r="BC2012" i="4"/>
  <c r="BC2613" i="4"/>
  <c r="BC1704" i="4"/>
  <c r="BC1792" i="4"/>
  <c r="BC186" i="4"/>
  <c r="BC1696" i="4"/>
  <c r="BC670" i="4"/>
  <c r="BC2550" i="4"/>
  <c r="BC1592" i="4"/>
  <c r="BC2144" i="4"/>
  <c r="BC1351" i="4"/>
  <c r="BC2129" i="4"/>
  <c r="BC2544" i="4"/>
  <c r="BC1178" i="4"/>
  <c r="BC732" i="4"/>
  <c r="BC251" i="4"/>
  <c r="BC2555" i="4"/>
  <c r="BC2007" i="4"/>
  <c r="BC2133" i="4"/>
  <c r="BC2077" i="4"/>
  <c r="BC826" i="4"/>
  <c r="BC1709" i="4"/>
  <c r="BC1594" i="4"/>
  <c r="BC1570" i="4"/>
  <c r="BC1892" i="4"/>
  <c r="BC869" i="4"/>
  <c r="BC324" i="4"/>
  <c r="BC1036" i="4"/>
  <c r="BC320" i="4"/>
  <c r="BC493" i="4"/>
  <c r="BC2430" i="4"/>
  <c r="BC2096" i="4"/>
  <c r="BC1456" i="4"/>
  <c r="BC1418" i="4"/>
  <c r="BC2609" i="4"/>
  <c r="BC192" i="4"/>
  <c r="BC2593" i="4"/>
  <c r="BC2338" i="4"/>
  <c r="BC1635" i="4"/>
  <c r="BC2543" i="4"/>
  <c r="BC1238" i="4"/>
  <c r="BC1951" i="4"/>
  <c r="BC2405" i="4"/>
  <c r="BC859" i="4"/>
  <c r="BC521" i="4"/>
  <c r="BC999" i="4"/>
  <c r="BC1753" i="4"/>
  <c r="BC1616" i="4"/>
  <c r="BC2400" i="4"/>
  <c r="BC2348" i="4"/>
  <c r="BC991" i="4"/>
  <c r="BC2487" i="4"/>
  <c r="BC2536" i="4"/>
  <c r="BC311" i="4"/>
  <c r="BC2424" i="4"/>
  <c r="BC2306" i="4"/>
  <c r="BC222" i="4"/>
  <c r="BC1007" i="4"/>
  <c r="BC2393" i="4"/>
  <c r="BC2442" i="4"/>
  <c r="BC1001" i="4"/>
  <c r="BC1400" i="4"/>
  <c r="BC1575" i="4"/>
  <c r="BC799" i="4"/>
  <c r="BC2330" i="4"/>
  <c r="BC476" i="4"/>
  <c r="BC2603" i="4"/>
  <c r="BC1808" i="4"/>
  <c r="BC898" i="4"/>
  <c r="BC1954" i="4"/>
  <c r="BC2280" i="4"/>
  <c r="BC2549" i="4"/>
  <c r="BC2474" i="4"/>
  <c r="BC1054" i="4"/>
  <c r="BC801" i="4"/>
  <c r="BC1782" i="4"/>
  <c r="BC1492" i="4"/>
  <c r="BC957" i="4"/>
  <c r="BC2396" i="4"/>
  <c r="BC735" i="4"/>
  <c r="BC1281" i="4"/>
  <c r="BC1039" i="4"/>
  <c r="BC1117" i="4"/>
  <c r="BC2238" i="4"/>
  <c r="BC1252" i="4"/>
  <c r="BC819" i="4"/>
  <c r="BC1941" i="4"/>
  <c r="BC2569" i="4"/>
  <c r="BC2259" i="4"/>
  <c r="BC2608" i="4"/>
  <c r="BC1016" i="4"/>
  <c r="BC2458" i="4"/>
  <c r="BC2590" i="4"/>
  <c r="BC2049" i="4"/>
  <c r="BC1398" i="4"/>
  <c r="BC2342" i="4"/>
  <c r="BC747" i="4"/>
  <c r="BC1897" i="4"/>
  <c r="BC1847" i="4"/>
  <c r="BC1662" i="4"/>
  <c r="BC151" i="4"/>
  <c r="BC1239" i="4"/>
  <c r="BC1248" i="4"/>
  <c r="BC932" i="4"/>
  <c r="BC2475" i="4"/>
  <c r="BC1132" i="4"/>
  <c r="BC1862" i="4"/>
  <c r="BC1624" i="4"/>
  <c r="BC2597" i="4"/>
  <c r="BC1958" i="4"/>
  <c r="BC127" i="4"/>
  <c r="BC569" i="4"/>
  <c r="BC2137" i="4"/>
  <c r="BC1608" i="4"/>
  <c r="BC2269" i="4"/>
  <c r="BC2558" i="4"/>
  <c r="BC1070" i="4"/>
  <c r="BC2490" i="4"/>
  <c r="BC414" i="4"/>
  <c r="BC1711" i="4"/>
  <c r="BC1404" i="4"/>
  <c r="BC1289" i="4"/>
  <c r="BC1581" i="4"/>
  <c r="BC1169" i="4"/>
  <c r="BC1424" i="4"/>
  <c r="BC1461" i="4"/>
  <c r="BC831" i="4"/>
  <c r="BC2008" i="4"/>
  <c r="BC1798" i="4"/>
  <c r="BC2420" i="4"/>
  <c r="BC1008" i="4"/>
  <c r="BC1152" i="4"/>
  <c r="BC46" i="4"/>
  <c r="BC488" i="4"/>
  <c r="BC2622" i="4"/>
  <c r="BC1627" i="4"/>
  <c r="BC1790" i="4"/>
  <c r="BC400" i="4"/>
  <c r="BC1871" i="4"/>
  <c r="BC2391" i="4"/>
  <c r="BC1560" i="4"/>
  <c r="BC2553" i="4"/>
  <c r="BC1697" i="4"/>
  <c r="BC2305" i="4"/>
  <c r="BC743" i="4"/>
  <c r="BC325" i="4"/>
  <c r="BC2374" i="4"/>
  <c r="BC1180" i="4"/>
  <c r="BC1087" i="4"/>
  <c r="BC1018" i="4"/>
  <c r="BC1042" i="4"/>
  <c r="BC2357" i="4"/>
  <c r="BC942" i="4"/>
  <c r="BC2470" i="4"/>
  <c r="BC1886" i="4"/>
  <c r="BC2036" i="4"/>
  <c r="BC2218" i="4"/>
  <c r="BC1820" i="4"/>
  <c r="BC2219" i="4"/>
  <c r="BC894" i="4"/>
  <c r="BC751" i="4"/>
  <c r="BC771" i="4"/>
  <c r="BC138" i="4"/>
  <c r="BC2029" i="4"/>
  <c r="BC163" i="4"/>
  <c r="BC1615" i="4"/>
  <c r="BC2322" i="4"/>
  <c r="BC1040" i="4"/>
  <c r="BC1713" i="4"/>
  <c r="BC1751" i="4"/>
  <c r="BC2588" i="4"/>
  <c r="BC1426" i="4"/>
  <c r="BC1708" i="4"/>
  <c r="BC1628" i="4"/>
  <c r="BC274" i="4"/>
  <c r="BC2457" i="4"/>
  <c r="BC484" i="4"/>
  <c r="BC2460" i="4"/>
  <c r="BC1916" i="4"/>
  <c r="BC1421" i="4"/>
  <c r="BC687" i="4"/>
  <c r="BC1855" i="4"/>
  <c r="BC2459" i="4"/>
  <c r="BC1416" i="4"/>
  <c r="BC669" i="4"/>
  <c r="BC1761" i="4"/>
  <c r="BC1489" i="4"/>
  <c r="BC2425" i="4"/>
  <c r="BC2403" i="4"/>
  <c r="BC2455" i="4"/>
  <c r="BC1583" i="4"/>
  <c r="BC1657" i="4"/>
  <c r="BC2235" i="4"/>
  <c r="BC1527" i="4"/>
  <c r="BC1232" i="4"/>
  <c r="BC2229" i="4"/>
  <c r="BC2325" i="4"/>
  <c r="BC1679" i="4"/>
  <c r="BC1046" i="4"/>
  <c r="BC1555" i="4"/>
  <c r="BC1331" i="4"/>
  <c r="BC1839" i="4"/>
  <c r="BC22" i="4"/>
  <c r="BC2142" i="4"/>
  <c r="BC2463" i="4"/>
  <c r="BC2515" i="4"/>
  <c r="BC1987" i="4"/>
  <c r="BC1428" i="4"/>
  <c r="BC715" i="4"/>
  <c r="BC1459" i="4"/>
  <c r="BC1878" i="4"/>
  <c r="BC798" i="4"/>
  <c r="BC2224" i="4"/>
  <c r="BC1872" i="4"/>
  <c r="BC1546" i="4"/>
  <c r="BC1821" i="4"/>
  <c r="BC1324" i="4"/>
  <c r="BC1604" i="4"/>
  <c r="BC1955" i="4"/>
  <c r="BC1167" i="4"/>
  <c r="BC1128" i="4"/>
  <c r="BC1133" i="4"/>
  <c r="BC169" i="4"/>
  <c r="BC2431" i="4"/>
  <c r="BC2514" i="4"/>
  <c r="BC767" i="4"/>
  <c r="BC1467" i="4"/>
  <c r="BC1549" i="4"/>
  <c r="BC1142" i="4"/>
  <c r="BC1308" i="4"/>
  <c r="BC694" i="4"/>
  <c r="BC461" i="4"/>
  <c r="BC1166" i="4"/>
  <c r="BC2076" i="4"/>
  <c r="BC1295" i="4"/>
  <c r="BC1793" i="4"/>
  <c r="BC960" i="4"/>
  <c r="BC2003" i="4"/>
  <c r="BC1849" i="4"/>
  <c r="BC245" i="4"/>
  <c r="BC795" i="4"/>
  <c r="BC793" i="4"/>
  <c r="BC1800" i="4"/>
  <c r="BC1137" i="4"/>
  <c r="BC1171" i="4"/>
  <c r="BC1326" i="4"/>
  <c r="BC934" i="4"/>
  <c r="BC235" i="4"/>
  <c r="BC1607" i="4"/>
  <c r="BC1557" i="4"/>
  <c r="BC1949" i="4"/>
  <c r="BC2124" i="4"/>
  <c r="BC1511" i="4"/>
  <c r="BC1741" i="4"/>
  <c r="BC2314" i="4"/>
  <c r="BC1989" i="4"/>
  <c r="BC1822" i="4"/>
  <c r="BC2054" i="4"/>
  <c r="BC1614" i="4"/>
  <c r="BC1975" i="4"/>
  <c r="BC1362" i="4"/>
  <c r="BC407" i="4"/>
  <c r="BC1908" i="4"/>
  <c r="BC1590" i="4"/>
  <c r="BC1851" i="4"/>
  <c r="BC2156" i="4"/>
  <c r="BC117" i="4"/>
  <c r="BC1490" i="4"/>
  <c r="BC1601" i="4"/>
  <c r="BC1021" i="4"/>
  <c r="BC2234" i="4"/>
  <c r="BC1064" i="4"/>
  <c r="BC2293" i="4"/>
  <c r="BC1538" i="4"/>
  <c r="BC2354" i="4"/>
  <c r="BC2454" i="4"/>
  <c r="BC903" i="4"/>
  <c r="BC2596" i="4"/>
  <c r="BC2069" i="4"/>
  <c r="BC1935" i="4"/>
  <c r="BC1687" i="4"/>
  <c r="BC2419" i="4"/>
  <c r="BC2467" i="4"/>
  <c r="BC183" i="4"/>
  <c r="BC1338" i="4"/>
  <c r="BC1840" i="4"/>
  <c r="BC1512" i="4"/>
  <c r="BC1019" i="4"/>
  <c r="BC1727" i="4"/>
  <c r="BC152" i="4"/>
  <c r="BC308" i="4"/>
  <c r="BC654" i="4"/>
  <c r="BC1361" i="4"/>
  <c r="BC1278" i="4"/>
  <c r="BC1183" i="4"/>
  <c r="BC1123" i="4"/>
  <c r="BC149" i="4"/>
  <c r="BC1857" i="4"/>
  <c r="BC1155" i="4"/>
  <c r="BC1397" i="4"/>
  <c r="BC1576" i="4"/>
  <c r="BC702" i="4"/>
  <c r="BC2395" i="4"/>
  <c r="BC736" i="4"/>
  <c r="BC1802" i="4"/>
  <c r="BC1831" i="4"/>
  <c r="BC2583" i="4"/>
  <c r="BC705" i="4"/>
  <c r="BC845" i="4"/>
  <c r="BC2397" i="4"/>
  <c r="BC706" i="4"/>
  <c r="BC2072" i="4"/>
  <c r="BC2065" i="4"/>
  <c r="BC1391" i="4"/>
  <c r="BC1222" i="4"/>
  <c r="BC1229" i="4"/>
  <c r="BC2042" i="4"/>
  <c r="BC281" i="4"/>
  <c r="BC1937" i="4"/>
  <c r="BC2567" i="4"/>
  <c r="BC1771" i="4"/>
  <c r="BC2356" i="4"/>
  <c r="BC2020" i="4"/>
  <c r="BC2406" i="4"/>
  <c r="BC2276" i="4"/>
  <c r="BC2448" i="4"/>
  <c r="BC1912" i="4"/>
  <c r="BC132" i="4"/>
  <c r="BC1545" i="4"/>
  <c r="BC398" i="4"/>
  <c r="BC301" i="4"/>
  <c r="BC852" i="4"/>
  <c r="BC1447" i="4"/>
  <c r="BC2500" i="4"/>
  <c r="BC518" i="4"/>
  <c r="BC1739" i="4"/>
  <c r="BC936" i="4"/>
  <c r="BC1176" i="4"/>
  <c r="BC513" i="4"/>
  <c r="BC775" i="4"/>
  <c r="BC2571" i="4"/>
  <c r="BC1658" i="4"/>
  <c r="BC2037" i="4"/>
  <c r="BC2523" i="4"/>
  <c r="BC737" i="4"/>
  <c r="BC1755" i="4"/>
  <c r="BC1534" i="4"/>
  <c r="BC794" i="4"/>
  <c r="BC1828" i="4"/>
  <c r="BC326" i="4"/>
  <c r="BC1861" i="4"/>
  <c r="BC294" i="4"/>
  <c r="BC214" i="4"/>
  <c r="BC2530" i="4"/>
  <c r="BC1343" i="4"/>
  <c r="BC902" i="4"/>
  <c r="BC1445" i="4"/>
  <c r="BC2198" i="4"/>
  <c r="BC2178" i="4"/>
  <c r="BC2525" i="4"/>
  <c r="BC958" i="4"/>
  <c r="BC550" i="4"/>
  <c r="BC742" i="4"/>
  <c r="BC1197" i="4"/>
  <c r="BC2335" i="4"/>
  <c r="BC247" i="4"/>
  <c r="BC1027" i="4"/>
  <c r="BC1494" i="4"/>
  <c r="BC457" i="4"/>
  <c r="BC1017" i="4"/>
  <c r="BC2340" i="4"/>
  <c r="BC2382" i="4"/>
  <c r="BC2127" i="4"/>
  <c r="BC972" i="4"/>
  <c r="BC1574" i="4"/>
  <c r="BC318" i="4"/>
  <c r="BC1312" i="4"/>
  <c r="BC2414" i="4"/>
  <c r="BC1999" i="4"/>
  <c r="BC709" i="4"/>
  <c r="BC2415" i="4"/>
  <c r="BC797" i="4"/>
  <c r="BC1533" i="4"/>
  <c r="BC2611" i="4"/>
  <c r="BC2497" i="4"/>
  <c r="BC534" i="4"/>
  <c r="BC1853" i="4"/>
  <c r="BC1303" i="4"/>
  <c r="BC1417" i="4"/>
  <c r="BC2002" i="4"/>
  <c r="BC937" i="4"/>
  <c r="BC2274" i="4"/>
  <c r="BC2464" i="4"/>
  <c r="BC1478" i="4"/>
  <c r="BC1134" i="4"/>
  <c r="BC1565" i="4"/>
  <c r="BC1870" i="4"/>
  <c r="BC1429" i="4"/>
  <c r="BC822" i="4"/>
  <c r="BC2066" i="4"/>
  <c r="BC403" i="4"/>
  <c r="BC2383" i="4"/>
  <c r="BC868" i="4"/>
  <c r="BC1335" i="4"/>
  <c r="BC722" i="4"/>
  <c r="BC2537" i="4"/>
  <c r="BC912" i="4"/>
  <c r="BC1995" i="4"/>
  <c r="BC2381" i="4"/>
  <c r="BC48" i="4"/>
  <c r="BC306" i="4"/>
  <c r="BC295" i="4"/>
  <c r="BC2164" i="4"/>
  <c r="BC1184" i="4"/>
  <c r="BC1796" i="4"/>
  <c r="BC1598" i="4"/>
  <c r="BC1666" i="4"/>
  <c r="BC1493" i="4"/>
  <c r="BC784" i="4"/>
  <c r="BC861" i="4"/>
  <c r="BC938" i="4"/>
  <c r="BC158" i="4"/>
  <c r="BC1195" i="4"/>
  <c r="BC2476" i="4"/>
  <c r="BC508" i="4"/>
  <c r="BC2121" i="4"/>
  <c r="BC501" i="4"/>
  <c r="BC1307" i="4"/>
  <c r="BC1809" i="4"/>
  <c r="BC1436" i="4"/>
  <c r="BC502" i="4"/>
  <c r="BC1296" i="4"/>
  <c r="BC2208" i="4"/>
  <c r="BC1864" i="4"/>
  <c r="BC1593" i="4"/>
  <c r="BC1242" i="4"/>
  <c r="BC829" i="4"/>
  <c r="BC1786" i="4"/>
  <c r="BC1876" i="4"/>
  <c r="BC1430" i="4"/>
  <c r="BC458" i="4"/>
  <c r="BC1102" i="4"/>
  <c r="BC1806" i="4"/>
  <c r="BC872" i="4"/>
  <c r="BC907" i="4"/>
  <c r="BC1110" i="4"/>
  <c r="BC1480" i="4"/>
  <c r="BC2373" i="4"/>
  <c r="BC1599" i="4"/>
  <c r="BC2377" i="4"/>
  <c r="BC277" i="4"/>
  <c r="BC1186" i="4"/>
  <c r="BC2213" i="4"/>
  <c r="BC1332" i="4"/>
  <c r="BC1286" i="4"/>
  <c r="BC2" i="4"/>
  <c r="BC1394" i="4"/>
  <c r="BC1354" i="4"/>
  <c r="BC1323" i="4"/>
  <c r="BC1690" i="4"/>
  <c r="BC1454" i="4"/>
  <c r="BC2252" i="4"/>
  <c r="BC2166" i="4"/>
  <c r="BC812" i="4"/>
  <c r="BC858" i="4"/>
  <c r="BC107" i="4"/>
  <c r="BC2301" i="4"/>
  <c r="BC1026" i="4"/>
  <c r="BC1136" i="4"/>
  <c r="BC1371" i="4"/>
  <c r="BC939" i="4"/>
  <c r="BC2551" i="4"/>
  <c r="BC509" i="4"/>
  <c r="BC1610" i="4"/>
  <c r="BC2449" i="4"/>
  <c r="BC1728" i="4"/>
  <c r="BC2404" i="4"/>
  <c r="BC2349" i="4"/>
  <c r="BC49" i="4"/>
  <c r="BC1006" i="4"/>
  <c r="BC710" i="4"/>
  <c r="BC1244" i="4"/>
  <c r="BC1970" i="4"/>
  <c r="BC837" i="4"/>
  <c r="BC1315" i="4"/>
  <c r="BC810" i="4"/>
  <c r="BC1200" i="4"/>
  <c r="BC848" i="4"/>
  <c r="BC1111" i="4"/>
  <c r="BC2210" i="4"/>
  <c r="BC730" i="4"/>
  <c r="BC505" i="4"/>
  <c r="BC1936" i="4"/>
  <c r="BC157" i="4"/>
  <c r="BC1452" i="4"/>
  <c r="BC1561" i="4"/>
  <c r="BC2606" i="4"/>
  <c r="BC88" i="4"/>
  <c r="BC1345" i="4"/>
  <c r="BC1182" i="4"/>
  <c r="BC1496" i="4"/>
  <c r="BC2241" i="4"/>
  <c r="BC770" i="4"/>
  <c r="BC1508" i="4"/>
  <c r="BC704" i="4"/>
  <c r="BC873" i="4"/>
  <c r="BC551" i="4"/>
  <c r="BC1745" i="4"/>
  <c r="BC2147" i="4"/>
  <c r="BC447" i="4"/>
  <c r="BC1584" i="4"/>
  <c r="BC133" i="4"/>
  <c r="BC2598" i="4"/>
  <c r="BC1444" i="4"/>
  <c r="BC2104" i="4"/>
  <c r="BC716" i="4"/>
  <c r="BC1894" i="4"/>
  <c r="BC2438" i="4"/>
  <c r="BC1985" i="4"/>
  <c r="BC2416" i="4"/>
  <c r="BC748" i="4"/>
  <c r="BC1231" i="4"/>
  <c r="BC674" i="4"/>
  <c r="BC227" i="4"/>
  <c r="BC194" i="4"/>
  <c r="BC1586" i="4"/>
  <c r="BC1573" i="4"/>
  <c r="BC1524" i="4"/>
  <c r="BC1031" i="4"/>
  <c r="BC2195" i="4"/>
  <c r="BC2418" i="4"/>
  <c r="BC1116" i="4"/>
  <c r="BC1548" i="4"/>
  <c r="BC1463" i="4"/>
  <c r="BC1048" i="4"/>
  <c r="BC1472" i="4"/>
  <c r="BC1138" i="4"/>
  <c r="BC2040" i="4"/>
  <c r="BC1216" i="4"/>
  <c r="BC2120" i="4"/>
  <c r="BC1103" i="4"/>
  <c r="BC1442" i="4"/>
  <c r="BC1646" i="4"/>
  <c r="BC404" i="4"/>
  <c r="BC683" i="4"/>
  <c r="BC1435" i="4"/>
  <c r="BC2501" i="4"/>
  <c r="BC1378" i="4"/>
  <c r="BC2172" i="4"/>
  <c r="BC1850" i="4"/>
  <c r="BC4" i="4"/>
  <c r="BC1981" i="4"/>
  <c r="BC856" i="4"/>
  <c r="BC527" i="4"/>
  <c r="BC1846" i="4"/>
  <c r="BC885" i="4"/>
  <c r="BC878" i="4"/>
  <c r="BC658" i="4"/>
  <c r="BC818" i="4"/>
  <c r="BC1772" i="4"/>
  <c r="BC195" i="4"/>
  <c r="BC1663" i="4"/>
  <c r="BC2130" i="4"/>
  <c r="BC2355" i="4"/>
  <c r="BC477" i="4"/>
  <c r="BC981" i="4"/>
  <c r="BC2556" i="4"/>
  <c r="BC37" i="4"/>
  <c r="BC892" i="4"/>
  <c r="BC229" i="4"/>
  <c r="BC191" i="4"/>
  <c r="BC1282" i="4"/>
  <c r="BC2535" i="4"/>
  <c r="BC231" i="4"/>
  <c r="BC104" i="4"/>
  <c r="BC1162" i="4"/>
  <c r="BC1503" i="4"/>
  <c r="BC64" i="4"/>
  <c r="BC656" i="4"/>
  <c r="BC1451" i="4"/>
  <c r="BC405" i="4"/>
  <c r="BC1734" i="4"/>
  <c r="BC712" i="4"/>
  <c r="BC1873" i="4"/>
  <c r="BC1721" i="4"/>
  <c r="BC1659" i="4"/>
  <c r="BC2185" i="4"/>
  <c r="BC1665" i="4"/>
  <c r="BC2032" i="4"/>
  <c r="BC286" i="4"/>
  <c r="BC698" i="4"/>
  <c r="BC655" i="4"/>
  <c r="BC949" i="4"/>
  <c r="BC36" i="4"/>
  <c r="BC1819" i="4"/>
  <c r="BC1112" i="4"/>
  <c r="BC30" i="4"/>
  <c r="BC1265" i="4"/>
  <c r="BC1298" i="4"/>
  <c r="BC1974" i="4"/>
  <c r="BC996" i="4"/>
  <c r="BC1826" i="4"/>
  <c r="BC634" i="4"/>
  <c r="BC870" i="4"/>
  <c r="BC66" i="4"/>
  <c r="BC1022" i="4"/>
  <c r="BC886" i="4"/>
  <c r="BC1773" i="4"/>
  <c r="BC686" i="4"/>
  <c r="BC2191" i="4"/>
  <c r="BC2245" i="4"/>
  <c r="BC608" i="4"/>
  <c r="BC2038" i="4"/>
  <c r="BC2267" i="4"/>
  <c r="BC1057" i="4"/>
  <c r="BC112" i="4"/>
  <c r="BC456" i="4"/>
  <c r="BC896" i="4"/>
  <c r="BC170" i="4"/>
  <c r="BC2237" i="4"/>
  <c r="BC96" i="4"/>
  <c r="BC363" i="4"/>
  <c r="BC777" i="4"/>
  <c r="BC2492" i="4"/>
  <c r="BC1141" i="4"/>
  <c r="BC2279" i="4"/>
  <c r="BC445" i="4"/>
  <c r="BC2091" i="4"/>
  <c r="BC1274" i="4"/>
  <c r="BC2302" i="4"/>
  <c r="BC685" i="4"/>
  <c r="BC1333" i="4"/>
  <c r="BC321" i="4"/>
  <c r="BC1911" i="4"/>
  <c r="BC863" i="4"/>
  <c r="BC2187" i="4"/>
  <c r="BC1276" i="4"/>
  <c r="BC1221" i="4"/>
  <c r="BC1988" i="4"/>
  <c r="BC1267" i="4"/>
  <c r="BC2380" i="4"/>
  <c r="BC109" i="4"/>
  <c r="BC657" i="4"/>
  <c r="BC77" i="4"/>
  <c r="BC382" i="4"/>
  <c r="BC1121" i="4"/>
  <c r="BC261" i="4"/>
  <c r="BC1919" i="4"/>
  <c r="BC2506" i="4"/>
  <c r="BC1726" i="4"/>
  <c r="BC2359" i="4"/>
  <c r="BC1393" i="4"/>
  <c r="BC2080" i="4"/>
  <c r="BC61" i="4"/>
  <c r="BC2272" i="4"/>
  <c r="BC1100" i="4"/>
  <c r="BC833" i="4"/>
  <c r="BC840" i="4"/>
  <c r="BC2284" i="4"/>
  <c r="BC759" i="4"/>
  <c r="BC899" i="4"/>
  <c r="BC1688" i="4"/>
  <c r="BC1190" i="4"/>
  <c r="BC695" i="4"/>
  <c r="BC2585" i="4"/>
  <c r="BC721" i="4"/>
  <c r="BC1067" i="4"/>
  <c r="BC2483" i="4"/>
  <c r="BC1852" i="4"/>
  <c r="BC1051" i="4"/>
  <c r="BC1509" i="4"/>
  <c r="BC2344" i="4"/>
  <c r="BC1797" i="4"/>
  <c r="BC2329" i="4"/>
  <c r="BC2225" i="4"/>
  <c r="BC1942" i="4"/>
  <c r="BC1290" i="4"/>
  <c r="BC305" i="4"/>
  <c r="BC607" i="4"/>
  <c r="BC1505" i="4"/>
  <c r="BC1140" i="4"/>
  <c r="BC1823" i="4"/>
  <c r="BC598" i="4"/>
  <c r="BC2021" i="4"/>
  <c r="BC791" i="4"/>
  <c r="BC594" i="4"/>
  <c r="BC945" i="4"/>
  <c r="BC184" i="4"/>
  <c r="BC1785" i="4"/>
  <c r="BC1930" i="4"/>
  <c r="BC575" i="4"/>
  <c r="BC804" i="4"/>
  <c r="BC1716" i="4"/>
  <c r="BC895" i="4"/>
  <c r="BC1372" i="4"/>
  <c r="BC2226" i="4"/>
  <c r="BC55" i="4"/>
  <c r="BC434" i="4"/>
  <c r="BC997" i="4"/>
  <c r="BC1836" i="4"/>
  <c r="BC2103" i="4"/>
  <c r="BC2471" i="4"/>
  <c r="BC57" i="4"/>
  <c r="BC1313" i="4"/>
  <c r="BC2056" i="4"/>
  <c r="BC649" i="4"/>
  <c r="BC462" i="4"/>
  <c r="BC241" i="4"/>
  <c r="BC526" i="4"/>
  <c r="BC1037" i="4"/>
  <c r="BC684" i="4"/>
  <c r="BC1943" i="4"/>
  <c r="BC1982" i="4"/>
  <c r="BC667" i="4"/>
  <c r="BC203" i="4"/>
  <c r="BC1094" i="4"/>
  <c r="BC84" i="4"/>
  <c r="BC515" i="4"/>
  <c r="BC472" i="4"/>
  <c r="BC2576" i="4"/>
  <c r="BC71" i="4"/>
  <c r="BC2253" i="4"/>
  <c r="BC102" i="4"/>
  <c r="BC1028" i="4"/>
  <c r="BC714" i="4"/>
  <c r="BC1310" i="4"/>
  <c r="BC2153" i="4"/>
  <c r="BC1433" i="4"/>
  <c r="BC2261" i="4"/>
  <c r="BC1098" i="4"/>
  <c r="BC165" i="4"/>
  <c r="BC2299" i="4"/>
  <c r="BC287" i="4"/>
  <c r="BC2189" i="4"/>
  <c r="BC679" i="4"/>
  <c r="BC58" i="4"/>
  <c r="BC725" i="4"/>
  <c r="BC2347" i="4"/>
  <c r="BC1510" i="4"/>
  <c r="BC579" i="4"/>
  <c r="BC1730" i="4"/>
  <c r="BC2119" i="4"/>
  <c r="BC47" i="4"/>
  <c r="BC1204" i="4"/>
  <c r="BC1210" i="4"/>
  <c r="BC79" i="4"/>
  <c r="BC1691" i="4"/>
  <c r="BC578" i="4"/>
  <c r="BC144" i="4"/>
  <c r="BC975" i="4"/>
  <c r="BC2450" i="4"/>
  <c r="BC897" i="4"/>
  <c r="BC1639" i="4"/>
  <c r="BC459" i="4"/>
  <c r="BC788" i="4"/>
  <c r="BC624" i="4"/>
  <c r="BC2158" i="4"/>
  <c r="BC1986" i="4"/>
  <c r="BC1320" i="4"/>
  <c r="BC1980" i="4"/>
  <c r="BC1634" i="4"/>
  <c r="BC236" i="4"/>
  <c r="BC2270" i="4"/>
  <c r="BC1105" i="4"/>
  <c r="BC268" i="4"/>
  <c r="BC495" i="4"/>
  <c r="BC1236" i="4"/>
  <c r="BC1903" i="4"/>
  <c r="BC1366" i="4"/>
  <c r="BC517" i="4"/>
  <c r="BC67" i="4"/>
  <c r="BC1801" i="4"/>
  <c r="BC785" i="4"/>
  <c r="BC545" i="4"/>
  <c r="BC290" i="4"/>
  <c r="BC808" i="4"/>
  <c r="BC846" i="4"/>
  <c r="BC921" i="4"/>
  <c r="BC1126" i="4"/>
  <c r="BC315" i="4"/>
  <c r="BC1159" i="4"/>
  <c r="BC7" i="4"/>
  <c r="BC2520" i="4"/>
  <c r="BC1803" i="4"/>
  <c r="BC379" i="4"/>
  <c r="BC116" i="4"/>
  <c r="BC43" i="4"/>
  <c r="BC255" i="4"/>
  <c r="BC1153" i="4"/>
  <c r="BC553" i="4"/>
  <c r="BC357" i="4"/>
  <c r="BC480" i="4"/>
  <c r="BC2126" i="4"/>
  <c r="BC1972" i="4"/>
  <c r="BC2145" i="4"/>
  <c r="BC185" i="4"/>
  <c r="BC309" i="4"/>
  <c r="BC172" i="4"/>
  <c r="BC1973" i="4"/>
  <c r="BC1774" i="4"/>
  <c r="BC429" i="4"/>
  <c r="BC2117" i="4"/>
  <c r="BC276" i="4"/>
  <c r="BC623" i="4"/>
  <c r="BC2006" i="4"/>
  <c r="BC2031" i="4"/>
  <c r="BC176" i="4"/>
  <c r="BC2529" i="4"/>
  <c r="BC31" i="4"/>
  <c r="BC2004" i="4"/>
  <c r="BC139" i="4"/>
  <c r="BC180" i="4"/>
  <c r="BC604" i="4"/>
  <c r="BB596" i="4"/>
  <c r="BB1890" i="4"/>
  <c r="BB2168" i="4"/>
  <c r="BB2295" i="4"/>
  <c r="BB1738" i="4"/>
  <c r="BB1754" i="4"/>
  <c r="BB2246" i="4"/>
  <c r="BB427" i="4"/>
  <c r="BB1977" i="4"/>
  <c r="BB2192" i="4"/>
  <c r="BB1703" i="4"/>
  <c r="BB118" i="4"/>
  <c r="BB336" i="4"/>
  <c r="BB353" i="4"/>
  <c r="BB335" i="4"/>
  <c r="BB2148" i="4"/>
  <c r="BB2200" i="4"/>
  <c r="BB332" i="4"/>
  <c r="BB406" i="4"/>
  <c r="BB1714" i="4"/>
  <c r="BB1408" i="4"/>
  <c r="BB2220" i="4"/>
  <c r="BB1924" i="4"/>
  <c r="BB1439" i="4"/>
  <c r="BB646" i="4"/>
  <c r="BB2326" i="4"/>
  <c r="BB51" i="4"/>
  <c r="BB1938" i="4"/>
  <c r="BB265" i="4"/>
  <c r="BB1346" i="4"/>
  <c r="BB1385" i="4"/>
  <c r="BB328" i="4"/>
  <c r="BB1198" i="4"/>
  <c r="BB1893" i="4"/>
  <c r="BB1668" i="4"/>
  <c r="BB18" i="4"/>
  <c r="BB391" i="4"/>
  <c r="BB121" i="4"/>
  <c r="BB2352" i="4"/>
  <c r="BB2440" i="4"/>
  <c r="BB52" i="4"/>
  <c r="BB595" i="4"/>
  <c r="BB252" i="4"/>
  <c r="BB520" i="4"/>
  <c r="BB573" i="4"/>
  <c r="BB871" i="4"/>
  <c r="BB2309" i="4"/>
  <c r="BB1427" i="4"/>
  <c r="BB80" i="4"/>
  <c r="BB212" i="4"/>
  <c r="BB266" i="4"/>
  <c r="BB1061" i="4"/>
  <c r="BB128" i="4"/>
  <c r="BB2592" i="4"/>
  <c r="BB333" i="4"/>
  <c r="BB558" i="4"/>
  <c r="BB953" i="4"/>
  <c r="BB463" i="4"/>
  <c r="BB640" i="4"/>
  <c r="BB397" i="4"/>
  <c r="BB124" i="4"/>
  <c r="BB1293" i="4"/>
  <c r="BB989" i="4"/>
  <c r="BB1501" i="4"/>
  <c r="BB511" i="4"/>
  <c r="BB2254" i="4"/>
  <c r="BB63" i="4"/>
  <c r="BB28" i="4"/>
  <c r="BB947" i="4"/>
  <c r="BB137" i="4"/>
  <c r="BB615" i="4"/>
  <c r="BB27" i="4"/>
  <c r="BB1765" i="4"/>
  <c r="BB143" i="4"/>
  <c r="BB1569" i="4"/>
  <c r="BB262" i="4"/>
  <c r="BB68" i="4"/>
  <c r="BB211" i="4"/>
  <c r="BB263" i="4"/>
  <c r="BB1256" i="4"/>
  <c r="BB2577" i="4"/>
  <c r="BB1003" i="4"/>
  <c r="BB2429" i="4"/>
  <c r="BB105" i="4"/>
  <c r="BB906" i="4"/>
  <c r="BB2290" i="4"/>
  <c r="BB2010" i="4"/>
  <c r="BB1735" i="4"/>
  <c r="BB1139" i="4"/>
  <c r="BB1157" i="4"/>
  <c r="BB1118" i="4"/>
  <c r="BB2422" i="4"/>
  <c r="BB988" i="4"/>
  <c r="BB2378" i="4"/>
  <c r="BB2146" i="4"/>
  <c r="BB2605" i="4"/>
  <c r="BB973" i="4"/>
  <c r="BB2257" i="4"/>
  <c r="BB2503" i="4"/>
  <c r="BB1909" i="4"/>
  <c r="BB408" i="4"/>
  <c r="BB1491" i="4"/>
  <c r="BB2586" i="4"/>
  <c r="BB1723" i="4"/>
  <c r="BB2014" i="4"/>
  <c r="BB2368" i="4"/>
  <c r="BB2599" i="4"/>
  <c r="BB1389" i="4"/>
  <c r="BB910" i="4"/>
  <c r="BB2518" i="4"/>
  <c r="BB880" i="4"/>
  <c r="BB1611" i="4"/>
  <c r="BB2243" i="4"/>
  <c r="BB2412" i="4"/>
  <c r="BB374" i="4"/>
  <c r="BB689" i="4"/>
  <c r="BB1375" i="4"/>
  <c r="BB250" i="4"/>
  <c r="BB1776" i="4"/>
  <c r="BB1353" i="4"/>
  <c r="BB2542" i="4"/>
  <c r="BB1650" i="4"/>
  <c r="BB1425" i="4"/>
  <c r="BB1811" i="4"/>
  <c r="BB2183" i="4"/>
  <c r="BB1069" i="4"/>
  <c r="BB2618" i="4"/>
  <c r="BB2193" i="4"/>
  <c r="BB1914" i="4"/>
  <c r="BB1945" i="4"/>
  <c r="BB1431" i="4"/>
  <c r="BB806" i="4"/>
  <c r="BB2365" i="4"/>
  <c r="BB1927" i="4"/>
  <c r="BB2533" i="4"/>
  <c r="BB2453" i="4"/>
  <c r="BB965" i="4"/>
  <c r="BB2604" i="4"/>
  <c r="BB2621" i="4"/>
  <c r="BB1412" i="4"/>
  <c r="BB2214" i="4"/>
  <c r="BB2015" i="4"/>
  <c r="BB1925" i="4"/>
  <c r="BB2616" i="4"/>
  <c r="BB525" i="4"/>
  <c r="BB1921" i="4"/>
  <c r="BB2573" i="4"/>
  <c r="BB2491" i="4"/>
  <c r="BB2512" i="4"/>
  <c r="BB1833" i="4"/>
  <c r="BB190" i="4"/>
  <c r="BB1854" i="4"/>
  <c r="BB1844" i="4"/>
  <c r="BB2451" i="4"/>
  <c r="BB2589" i="4"/>
  <c r="BB948" i="4"/>
  <c r="BB876" i="4"/>
  <c r="BB2600" i="4"/>
  <c r="BB927" i="4"/>
  <c r="BB1680" i="4"/>
  <c r="BB565" i="4"/>
  <c r="BB201" i="4"/>
  <c r="BB922" i="4"/>
  <c r="BB2163" i="4"/>
  <c r="BB106" i="4"/>
  <c r="BB1664" i="4"/>
  <c r="BB2388" i="4"/>
  <c r="BB386" i="4"/>
  <c r="BB1023" i="4"/>
  <c r="BB857" i="4"/>
  <c r="BB2171" i="4"/>
  <c r="BB370" i="4"/>
  <c r="BB267" i="4"/>
  <c r="BB807" i="4"/>
  <c r="BB237" i="4"/>
  <c r="BB2466" i="4"/>
  <c r="BB2428" i="4"/>
  <c r="BB339" i="4"/>
  <c r="BB1319" i="4"/>
  <c r="BB1551" i="4"/>
  <c r="BB2045" i="4"/>
  <c r="BB2085" i="4"/>
  <c r="BB2128" i="4"/>
  <c r="BB2499" i="4"/>
  <c r="BB331" i="4"/>
  <c r="BB2568" i="4"/>
  <c r="BB1158" i="4"/>
  <c r="BB2387" i="4"/>
  <c r="BB2580" i="4"/>
  <c r="BB2546" i="4"/>
  <c r="BB2364" i="4"/>
  <c r="BB1219" i="4"/>
  <c r="BB351" i="4"/>
  <c r="BB838" i="4"/>
  <c r="BB933" i="4"/>
  <c r="BB1562" i="4"/>
  <c r="BB2363" i="4"/>
  <c r="BB2411" i="4"/>
  <c r="BB2150" i="4"/>
  <c r="BB672" i="4"/>
  <c r="BB2180" i="4"/>
  <c r="BB1350" i="4"/>
  <c r="BB2559" i="4"/>
  <c r="BB1934" i="4"/>
  <c r="BB223" i="4"/>
  <c r="BB2607" i="4"/>
  <c r="BB450" i="4"/>
  <c r="BB750" i="4"/>
  <c r="BB2423" i="4"/>
  <c r="BB1455" i="4"/>
  <c r="BB802" i="4"/>
  <c r="BB1963" i="4"/>
  <c r="BB1619" i="4"/>
  <c r="BB668" i="4"/>
  <c r="BB1684" i="4"/>
  <c r="BB1291" i="4"/>
  <c r="BB1629" i="4"/>
  <c r="BB2505" i="4"/>
  <c r="BB2532" i="4"/>
  <c r="BB1699" i="4"/>
  <c r="BB2472" i="4"/>
  <c r="BB160" i="4"/>
  <c r="BB888" i="4"/>
  <c r="BB1381" i="4"/>
  <c r="BB1154" i="4"/>
  <c r="BB1443" i="4"/>
  <c r="BB959" i="4"/>
  <c r="BB1766" i="4"/>
  <c r="BB1043" i="4"/>
  <c r="BB1045" i="4"/>
  <c r="BB2138" i="4"/>
  <c r="BB731" i="4"/>
  <c r="BB2439" i="4"/>
  <c r="BB1306" i="4"/>
  <c r="BB2041" i="4"/>
  <c r="BB2407" i="4"/>
  <c r="BB911" i="4"/>
  <c r="BB2350" i="4"/>
  <c r="BB2265" i="4"/>
  <c r="BB1407" i="4"/>
  <c r="BB1066" i="4"/>
  <c r="BB2563" i="4"/>
  <c r="BB1009" i="4"/>
  <c r="BB2092" i="4"/>
  <c r="BB1685" i="4"/>
  <c r="BB1450" i="4"/>
  <c r="BB389" i="4"/>
  <c r="BB232" i="4"/>
  <c r="BB2534" i="4"/>
  <c r="BB273" i="4"/>
  <c r="BB1779" i="4"/>
  <c r="BB1825" i="4"/>
  <c r="BB90" i="4"/>
  <c r="BB935" i="4"/>
  <c r="BB220" i="4"/>
  <c r="BB2485" i="4"/>
  <c r="BB1500" i="4"/>
  <c r="BB2027" i="4"/>
  <c r="BB2601" i="4"/>
  <c r="BB524" i="4"/>
  <c r="BB2619" i="4"/>
  <c r="BB2181" i="4"/>
  <c r="BB2052" i="4"/>
  <c r="BB204" i="4"/>
  <c r="BB1297" i="4"/>
  <c r="BB1556" i="4"/>
  <c r="BB2134" i="4"/>
  <c r="BB1929" i="4"/>
  <c r="BB2300" i="4"/>
  <c r="BB1207" i="4"/>
  <c r="BB1910" i="4"/>
  <c r="BB1946" i="4"/>
  <c r="BB373" i="4"/>
  <c r="BB2554" i="4"/>
  <c r="BB2025" i="4"/>
  <c r="BB1392" i="4"/>
  <c r="BB1077" i="4"/>
  <c r="BB298" i="4"/>
  <c r="BB1131" i="4"/>
  <c r="BB6" i="4"/>
  <c r="BB1004" i="4"/>
  <c r="BB1341" i="4"/>
  <c r="BB1240" i="4"/>
  <c r="BB1605" i="4"/>
  <c r="BB2271" i="4"/>
  <c r="BB2111" i="4"/>
  <c r="BB1469" i="4"/>
  <c r="BB2560" i="4"/>
  <c r="BB2562" i="4"/>
  <c r="BB1536" i="4"/>
  <c r="BB272" i="4"/>
  <c r="BB1273" i="4"/>
  <c r="BB1005" i="4"/>
  <c r="BB753" i="4"/>
  <c r="BB173" i="4"/>
  <c r="BB815" i="4"/>
  <c r="BB666" i="4"/>
  <c r="BB1179" i="4"/>
  <c r="BB126" i="4"/>
  <c r="BB745" i="4"/>
  <c r="BB2331" i="4"/>
  <c r="BB171" i="4"/>
  <c r="BB487" i="4"/>
  <c r="BB2615" i="4"/>
  <c r="BB1746" i="4"/>
  <c r="BB1633" i="4"/>
  <c r="BB135" i="4"/>
  <c r="BB2376" i="4"/>
  <c r="BB665" i="4"/>
  <c r="BB419" i="4"/>
  <c r="BB1263" i="4"/>
  <c r="BB1495" i="4"/>
  <c r="BB1411" i="4"/>
  <c r="BB1011" i="4"/>
  <c r="BB675" i="4"/>
  <c r="BB1939" i="4"/>
  <c r="BB319" i="4"/>
  <c r="BB168" i="4"/>
  <c r="BB215" i="4"/>
  <c r="BB1473" i="4"/>
  <c r="BB809" i="4"/>
  <c r="BB2508" i="4"/>
  <c r="BB835" i="4"/>
  <c r="BB587" i="4"/>
  <c r="BB1096" i="4"/>
  <c r="BB1280" i="4"/>
  <c r="BB2334" i="4"/>
  <c r="BB2434" i="4"/>
  <c r="BB205" i="4"/>
  <c r="BB174" i="4"/>
  <c r="BB253" i="4"/>
  <c r="BB1769" i="4"/>
  <c r="BB249" i="4"/>
  <c r="BB967" i="4"/>
  <c r="BB2216" i="4"/>
  <c r="BB1318" i="4"/>
  <c r="BB1621" i="4"/>
  <c r="BB951" i="4"/>
  <c r="BB1438" i="4"/>
  <c r="BB930" i="4"/>
  <c r="BB2294" i="4"/>
  <c r="BB854" i="4"/>
  <c r="BB1814" i="4"/>
  <c r="BB1479" i="4"/>
  <c r="BB131" i="4"/>
  <c r="BB1582" i="4"/>
  <c r="BB1109" i="4"/>
  <c r="BB1895" i="4"/>
  <c r="BB2433" i="4"/>
  <c r="BB943" i="4"/>
  <c r="BB1104" i="4"/>
  <c r="BB2565" i="4"/>
  <c r="BB1287" i="4"/>
  <c r="BB2320" i="4"/>
  <c r="BB2123" i="4"/>
  <c r="BB603" i="4"/>
  <c r="BB2367" i="4"/>
  <c r="BB2370" i="4"/>
  <c r="BB1868" i="4"/>
  <c r="BB2333" i="4"/>
  <c r="BB2579" i="4"/>
  <c r="BB2090" i="4"/>
  <c r="BB1317" i="4"/>
  <c r="BB1675" i="4"/>
  <c r="BB2540" i="4"/>
  <c r="BB1882" i="4"/>
  <c r="BB980" i="4"/>
  <c r="BB141" i="4"/>
  <c r="BB2196" i="4"/>
  <c r="BB394" i="4"/>
  <c r="BB593" i="4"/>
  <c r="BB2426" i="4"/>
  <c r="BB1866" i="4"/>
  <c r="BB647" i="4"/>
  <c r="BB2034" i="4"/>
  <c r="BB850" i="4"/>
  <c r="BB2230" i="4"/>
  <c r="BB2447" i="4"/>
  <c r="BB677" i="4"/>
  <c r="BB1078" i="4"/>
  <c r="BB900" i="4"/>
  <c r="BB560" i="4"/>
  <c r="BB2099" i="4"/>
  <c r="BB2089" i="4"/>
  <c r="BB2228" i="4"/>
  <c r="BB692" i="4"/>
  <c r="BB969" i="4"/>
  <c r="BB1653" i="4"/>
  <c r="BB661" i="4"/>
  <c r="BB2000" i="4"/>
  <c r="BB1632" i="4"/>
  <c r="BB1270" i="4"/>
  <c r="BB1311" i="4"/>
  <c r="BB1226" i="4"/>
  <c r="BB2510" i="4"/>
  <c r="BB1149" i="4"/>
  <c r="BB1299" i="4"/>
  <c r="BB2285" i="4"/>
  <c r="BB987" i="4"/>
  <c r="BB2182" i="4"/>
  <c r="BB2023" i="4"/>
  <c r="BB1865" i="4"/>
  <c r="BB1841" i="4"/>
  <c r="BB181" i="4"/>
  <c r="BB2399" i="4"/>
  <c r="BB1483" i="4"/>
  <c r="BB842" i="4"/>
  <c r="BB103" i="4"/>
  <c r="BB1074" i="4"/>
  <c r="BB354" i="4"/>
  <c r="BB323" i="4"/>
  <c r="BB1602" i="4"/>
  <c r="BB820" i="4"/>
  <c r="BB584" i="4"/>
  <c r="BB2575" i="4"/>
  <c r="BB729" i="4"/>
  <c r="BB1188" i="4"/>
  <c r="BB1529" i="4"/>
  <c r="BB161" i="4"/>
  <c r="BB1834" i="4"/>
  <c r="BB283" i="4"/>
  <c r="BB1558" i="4"/>
  <c r="BB2174" i="4"/>
  <c r="BB644" i="4"/>
  <c r="BB699" i="4"/>
  <c r="BB1460" i="4"/>
  <c r="BB242" i="4"/>
  <c r="BB101" i="4"/>
  <c r="BB2444" i="4"/>
  <c r="BB178" i="4"/>
  <c r="BB1085" i="4"/>
  <c r="BB860" i="4"/>
  <c r="BB1477" i="4"/>
  <c r="BB1277" i="4"/>
  <c r="BB2398" i="4"/>
  <c r="BB492" i="4"/>
  <c r="BB707" i="4"/>
  <c r="BB867" i="4"/>
  <c r="BB1029" i="4"/>
  <c r="BB752" i="4"/>
  <c r="BB1969" i="4"/>
  <c r="BB1259" i="4"/>
  <c r="BB1457" i="4"/>
  <c r="BB2392" i="4"/>
  <c r="BB535" i="4"/>
  <c r="BB2526" i="4"/>
  <c r="BB2584" i="4"/>
  <c r="BB2358" i="4"/>
  <c r="BB2413" i="4"/>
  <c r="BB1083" i="4"/>
  <c r="BB2073" i="4"/>
  <c r="BB2547" i="4"/>
  <c r="BB1572" i="4"/>
  <c r="BB2292" i="4"/>
  <c r="BB1559" i="4"/>
  <c r="BB1135" i="4"/>
  <c r="BB1079" i="4"/>
  <c r="BB497" i="4"/>
  <c r="BB680" i="4"/>
  <c r="BB1316" i="4"/>
  <c r="BB254" i="4"/>
  <c r="BB2061" i="4"/>
  <c r="BB530" i="4"/>
  <c r="BB1519" i="4"/>
  <c r="BB1631" i="4"/>
  <c r="BB426" i="4"/>
  <c r="BB744" i="4"/>
  <c r="BB1896" i="4"/>
  <c r="BB1357" i="4"/>
  <c r="BB2060" i="4"/>
  <c r="BB316" i="4"/>
  <c r="BB1285" i="4"/>
  <c r="BB786" i="4"/>
  <c r="BB2308" i="4"/>
  <c r="BB1749" i="4"/>
  <c r="BB978" i="4"/>
  <c r="BB920" i="4"/>
  <c r="BB1915" i="4"/>
  <c r="BB571" i="4"/>
  <c r="BB1365" i="4"/>
  <c r="BB1088" i="4"/>
  <c r="BB1724" i="4"/>
  <c r="BB803" i="4"/>
  <c r="BB2186" i="4"/>
  <c r="BB44" i="4"/>
  <c r="BB384" i="4"/>
  <c r="BB1458" i="4"/>
  <c r="BB2390" i="4"/>
  <c r="BB1488" i="4"/>
  <c r="BB1448" i="4"/>
  <c r="BB1845" i="4"/>
  <c r="BB2071" i="4"/>
  <c r="BB2328" i="4"/>
  <c r="BB2093" i="4"/>
  <c r="BB1348" i="4"/>
  <c r="BB1667" i="4"/>
  <c r="BB218" i="4"/>
  <c r="BB1613" i="4"/>
  <c r="BB1058" i="4"/>
  <c r="BB567" i="4"/>
  <c r="BB2341" i="4"/>
  <c r="BB1920" i="4"/>
  <c r="BB1645" i="4"/>
  <c r="BB2083" i="4"/>
  <c r="BB1655" i="4"/>
  <c r="BB1705" i="4"/>
  <c r="BB1597" i="4"/>
  <c r="BB2552" i="4"/>
  <c r="BB1661" i="4"/>
  <c r="BB2570" i="4"/>
  <c r="BB2154" i="4"/>
  <c r="BB1249" i="4"/>
  <c r="BB676" i="4"/>
  <c r="BB130" i="4"/>
  <c r="BB1251" i="4"/>
  <c r="BB1470" i="4"/>
  <c r="BB2175" i="4"/>
  <c r="BB1528" i="4"/>
  <c r="BB1733" i="4"/>
  <c r="BB238" i="4"/>
  <c r="BB2323" i="4"/>
  <c r="BB2572" i="4"/>
  <c r="BB688" i="4"/>
  <c r="BB65" i="4"/>
  <c r="BB341" i="4"/>
  <c r="BB86" i="4"/>
  <c r="BB2410" i="4"/>
  <c r="BB1830" i="4"/>
  <c r="BB1212" i="4"/>
  <c r="BB557" i="4"/>
  <c r="BB209" i="4"/>
  <c r="BB1382" i="4"/>
  <c r="BB1396" i="4"/>
  <c r="BB1390" i="4"/>
  <c r="BB1113" i="4"/>
  <c r="BB627" i="4"/>
  <c r="BB1760" i="4"/>
  <c r="BB2384" i="4"/>
  <c r="BB881" i="4"/>
  <c r="BB904" i="4"/>
  <c r="BB481" i="4"/>
  <c r="BB409" i="4"/>
  <c r="BB761" i="4"/>
  <c r="BB2212" i="4"/>
  <c r="BB1322" i="4"/>
  <c r="BB1191" i="4"/>
  <c r="BB1967" i="4"/>
  <c r="BB258" i="4"/>
  <c r="BB2564" i="4"/>
  <c r="BB1883" i="4"/>
  <c r="BB1035" i="4"/>
  <c r="BB110" i="4"/>
  <c r="BB167" i="4"/>
  <c r="BB1441" i="4"/>
  <c r="BB1352" i="4"/>
  <c r="BB257" i="4"/>
  <c r="BB93" i="4"/>
  <c r="BB2176" i="4"/>
  <c r="BB19" i="4"/>
  <c r="BB985" i="4"/>
  <c r="BB780" i="4"/>
  <c r="BB602" i="4"/>
  <c r="BB1218" i="4"/>
  <c r="BB1002" i="4"/>
  <c r="BB1247" i="4"/>
  <c r="BB690" i="4"/>
  <c r="BB1877" i="4"/>
  <c r="BB1810" i="4"/>
  <c r="BB94" i="4"/>
  <c r="BB643" i="4"/>
  <c r="BB1214" i="4"/>
  <c r="BB430" i="4"/>
  <c r="BB1466" i="4"/>
  <c r="BB929" i="4"/>
  <c r="BB1024" i="4"/>
  <c r="BB1337" i="4"/>
  <c r="BB2263" i="4"/>
  <c r="BB762" i="4"/>
  <c r="BB182" i="4"/>
  <c r="BB1617" i="4"/>
  <c r="BB671" i="4"/>
  <c r="BB2249" i="4"/>
  <c r="BB271" i="4"/>
  <c r="BB155" i="4"/>
  <c r="BB586" i="4"/>
  <c r="BB2594" i="4"/>
  <c r="BB54" i="4"/>
  <c r="BB1976" i="4"/>
  <c r="BB956" i="4"/>
  <c r="BB279" i="4"/>
  <c r="BB2557" i="4"/>
  <c r="BB1471" i="4"/>
  <c r="BB259" i="4"/>
  <c r="BB1683" i="4"/>
  <c r="BB140" i="4"/>
  <c r="BB1651" i="4"/>
  <c r="BB1953" i="4"/>
  <c r="BB1415" i="4"/>
  <c r="BB162" i="4"/>
  <c r="BB1328" i="4"/>
  <c r="BB1706" i="4"/>
  <c r="BB2113" i="4"/>
  <c r="BB496" i="4"/>
  <c r="BB1228" i="4"/>
  <c r="BB2266" i="4"/>
  <c r="BB1370" i="4"/>
  <c r="BB2465" i="4"/>
  <c r="BB1950" i="4"/>
  <c r="BB113" i="4"/>
  <c r="BB1144" i="4"/>
  <c r="BB210" i="4"/>
  <c r="BB2336" i="4"/>
  <c r="BB1579" i="4"/>
  <c r="BB663" i="4"/>
  <c r="BB1933" i="4"/>
  <c r="BB1799" i="4"/>
  <c r="BB2545" i="4"/>
  <c r="BB392" i="4"/>
  <c r="BB199" i="4"/>
  <c r="BB188" i="4"/>
  <c r="BB2050" i="4"/>
  <c r="BB260" i="4"/>
  <c r="BB1413" i="4"/>
  <c r="BB2408" i="4"/>
  <c r="BB563" i="4"/>
  <c r="BB541" i="4"/>
  <c r="BB2115" i="4"/>
  <c r="BB779" i="4"/>
  <c r="BB1193" i="4"/>
  <c r="BB2135" i="4"/>
  <c r="BB1917" i="4"/>
  <c r="BB1497" i="4"/>
  <c r="BB1130" i="4"/>
  <c r="BB2190" i="4"/>
  <c r="BB1913" i="4"/>
  <c r="BB1719" i="4"/>
  <c r="BB297" i="4"/>
  <c r="BB1525" i="4"/>
  <c r="BB1304" i="4"/>
  <c r="BB422" i="4"/>
  <c r="BB293" i="4"/>
  <c r="BB466" i="4"/>
  <c r="BB599" i="4"/>
  <c r="BB2504" i="4"/>
  <c r="BB475" i="4"/>
  <c r="BB327" i="4"/>
  <c r="BB1241" i="4"/>
  <c r="BB2477" i="4"/>
  <c r="BB1386" i="4"/>
  <c r="BB2303" i="4"/>
  <c r="BB2511" i="4"/>
  <c r="BB879" i="4"/>
  <c r="BB9" i="4"/>
  <c r="BB89" i="4"/>
  <c r="BB2251" i="4"/>
  <c r="BB1344" i="4"/>
  <c r="BB531" i="4"/>
  <c r="BB1587" i="4"/>
  <c r="BB574" i="4"/>
  <c r="BB966" i="4"/>
  <c r="BB129" i="4"/>
  <c r="BB2489" i="4"/>
  <c r="BB41" i="4"/>
  <c r="BB1588" i="4"/>
  <c r="BB360" i="4"/>
  <c r="BB1284" i="4"/>
  <c r="BB198" i="4"/>
  <c r="BB2047" i="4"/>
  <c r="BB1816" i="4"/>
  <c r="BB1084" i="4"/>
  <c r="BB436" i="4"/>
  <c r="BB701" i="4"/>
  <c r="BB412" i="4"/>
  <c r="BB359" i="4"/>
  <c r="BB552" i="4"/>
  <c r="BB460" i="4"/>
  <c r="BB468" i="4"/>
  <c r="BB410" i="4"/>
  <c r="BB2203" i="4"/>
  <c r="BB1835" i="4"/>
  <c r="BB490" i="4"/>
  <c r="BB570" i="4"/>
  <c r="BB940" i="4"/>
  <c r="BB1900" i="4"/>
  <c r="BB1996" i="4"/>
  <c r="BB2519" i="4"/>
  <c r="BB2319" i="4"/>
  <c r="BB2149" i="4"/>
  <c r="BB1181" i="4"/>
  <c r="BB443" i="4"/>
  <c r="BB2548" i="4"/>
  <c r="BB2538" i="4"/>
  <c r="BB1485" i="4"/>
  <c r="BB2517" i="4"/>
  <c r="BB312" i="4"/>
  <c r="BB1108" i="4"/>
  <c r="BB2421" i="4"/>
  <c r="BB1944" i="4"/>
  <c r="BB1402" i="4"/>
  <c r="BB2561" i="4"/>
  <c r="BB1571" i="4"/>
  <c r="BB402" i="4"/>
  <c r="BB2114" i="4"/>
  <c r="BB536" i="4"/>
  <c r="BB1288" i="4"/>
  <c r="BB2022" i="4"/>
  <c r="BB226" i="4"/>
  <c r="BB572" i="4"/>
  <c r="BB2524" i="4"/>
  <c r="BB1736" i="4"/>
  <c r="BB1209" i="4"/>
  <c r="BB2612" i="4"/>
  <c r="BB925" i="4"/>
  <c r="BB2057" i="4"/>
  <c r="BB776" i="4"/>
  <c r="BB836" i="4"/>
  <c r="BB1340" i="4"/>
  <c r="BB1787" i="4"/>
  <c r="BB2250" i="4"/>
  <c r="BB2443" i="4"/>
  <c r="BB2522" i="4"/>
  <c r="BB1550" i="4"/>
  <c r="BB1778" i="4"/>
  <c r="BB2013" i="4"/>
  <c r="BB2516" i="4"/>
  <c r="BB1543" i="4"/>
  <c r="BB2062" i="4"/>
  <c r="BB2437" i="4"/>
  <c r="BB1487" i="4"/>
  <c r="BB914" i="4"/>
  <c r="BB1420" i="4"/>
  <c r="BB2379" i="4"/>
  <c r="BB415" i="4"/>
  <c r="BB164" i="4"/>
  <c r="BB1531" i="4"/>
  <c r="BB2098" i="4"/>
  <c r="BB1750" i="4"/>
  <c r="BB1266" i="4"/>
  <c r="BB2256" i="4"/>
  <c r="BB2375" i="4"/>
  <c r="BB14" i="4"/>
  <c r="BB2541" i="4"/>
  <c r="BB849" i="4"/>
  <c r="BB757" i="4"/>
  <c r="BB866" i="4"/>
  <c r="BB81" i="4"/>
  <c r="BB1305" i="4"/>
  <c r="BB1530" i="4"/>
  <c r="BB1080" i="4"/>
  <c r="BB1380" i="4"/>
  <c r="BB2610" i="4"/>
  <c r="BB1807" i="4"/>
  <c r="BB2495" i="4"/>
  <c r="BB369" i="4"/>
  <c r="BB72" i="4"/>
  <c r="BB2432" i="4"/>
  <c r="BB2539" i="4"/>
  <c r="BB789" i="4"/>
  <c r="BB1537" i="4"/>
  <c r="BB823" i="4"/>
  <c r="BB746" i="4"/>
  <c r="BB708" i="4"/>
  <c r="BB1185" i="4"/>
  <c r="BB1752" i="4"/>
  <c r="BB2351" i="4"/>
  <c r="BB2578" i="4"/>
  <c r="BB568" i="4"/>
  <c r="BB1795" i="4"/>
  <c r="BB600" i="4"/>
  <c r="BB2441" i="4"/>
  <c r="BB1783" i="4"/>
  <c r="BB1434" i="4"/>
  <c r="BB1717" i="4"/>
  <c r="BB2316" i="4"/>
  <c r="BB2286" i="4"/>
  <c r="BB2177" i="4"/>
  <c r="BB1203" i="4"/>
  <c r="BB2053" i="4"/>
  <c r="BB2417" i="4"/>
  <c r="BB2207" i="4"/>
  <c r="BB1279" i="4"/>
  <c r="BB2343" i="4"/>
  <c r="BB417" i="4"/>
  <c r="BB270" i="4"/>
  <c r="BB1129" i="4"/>
  <c r="BB207" i="4"/>
  <c r="BB790" i="4"/>
  <c r="BB1952" i="4"/>
  <c r="BB1940" i="4"/>
  <c r="BB1763" i="4"/>
  <c r="BB1401" i="4"/>
  <c r="BB1233" i="4"/>
  <c r="BB2456" i="4"/>
  <c r="BB2587" i="4"/>
  <c r="BB120" i="4"/>
  <c r="BB562" i="4"/>
  <c r="BB1654" i="4"/>
  <c r="BB1805" i="4"/>
  <c r="BB642" i="4"/>
  <c r="BB1829" i="4"/>
  <c r="BB1884" i="4"/>
  <c r="BB2486" i="4"/>
  <c r="BB2035" i="4"/>
  <c r="BB368" i="4"/>
  <c r="BB713" i="4"/>
  <c r="BB2159" i="4"/>
  <c r="BB733" i="4"/>
  <c r="BB1902" i="4"/>
  <c r="BB1788" i="4"/>
  <c r="BB123" i="4"/>
  <c r="BB2327" i="4"/>
  <c r="BB2289" i="4"/>
  <c r="BB2152" i="4"/>
  <c r="BB1089" i="4"/>
  <c r="BB1767" i="4"/>
  <c r="BB1758" i="4"/>
  <c r="BB923" i="4"/>
  <c r="BB1125" i="4"/>
  <c r="BB1476" i="4"/>
  <c r="BB2479" i="4"/>
  <c r="BB1564" i="4"/>
  <c r="BB1899" i="4"/>
  <c r="BB1722" i="4"/>
  <c r="BB431" i="4"/>
  <c r="BB483" i="4"/>
  <c r="BB1148" i="4"/>
  <c r="BB1791" i="4"/>
  <c r="BB148" i="4"/>
  <c r="BB1258" i="4"/>
  <c r="BB1907" i="4"/>
  <c r="BB2125" i="4"/>
  <c r="BB734" i="4"/>
  <c r="BB2217" i="4"/>
  <c r="BB1993" i="4"/>
  <c r="BB626" i="4"/>
  <c r="BB1813" i="4"/>
  <c r="BB726" i="4"/>
  <c r="BB145" i="4"/>
  <c r="BB2386" i="4"/>
  <c r="BB741" i="4"/>
  <c r="BB614" i="4"/>
  <c r="BB632" i="4"/>
  <c r="BB1369" i="4"/>
  <c r="BB1187" i="4"/>
  <c r="BB1230" i="4"/>
  <c r="BB1994" i="4"/>
  <c r="BB964" i="4"/>
  <c r="BB1383" i="4"/>
  <c r="BB700" i="4"/>
  <c r="BB924" i="4"/>
  <c r="BB998" i="4"/>
  <c r="BB2484" i="4"/>
  <c r="BB2312" i="4"/>
  <c r="BB583" i="4"/>
  <c r="BB1931" i="4"/>
  <c r="BB2409" i="4"/>
  <c r="BB56" i="4"/>
  <c r="BB760" i="4"/>
  <c r="BB380" i="4"/>
  <c r="BB2401" i="4"/>
  <c r="BB1356" i="4"/>
  <c r="BB839" i="4"/>
  <c r="BB2371" i="4"/>
  <c r="BB2369" i="4"/>
  <c r="BB1122" i="4"/>
  <c r="BB1516" i="4"/>
  <c r="BB1637" i="4"/>
  <c r="BB1206" i="4"/>
  <c r="BB1541" i="4"/>
  <c r="BB621" i="4"/>
  <c r="BB2215" i="4"/>
  <c r="BB2232" i="4"/>
  <c r="BB1686" i="4"/>
  <c r="BB811" i="4"/>
  <c r="BB1693" i="4"/>
  <c r="BB111" i="4"/>
  <c r="BB2169" i="4"/>
  <c r="BB2372" i="4"/>
  <c r="BB696" i="4"/>
  <c r="BB1918" i="4"/>
  <c r="BB2084" i="4"/>
  <c r="BB749" i="4"/>
  <c r="BB1177" i="4"/>
  <c r="BB884" i="4"/>
  <c r="BB664" i="4"/>
  <c r="BB2473" i="4"/>
  <c r="BB968" i="4"/>
  <c r="BB1097" i="4"/>
  <c r="BB292" i="4"/>
  <c r="BB1321" i="4"/>
  <c r="BB1540" i="4"/>
  <c r="BB2005" i="4"/>
  <c r="BB717" i="4"/>
  <c r="BB814" i="4"/>
  <c r="BB1373" i="4"/>
  <c r="BB2353" i="4"/>
  <c r="BB1768" i="4"/>
  <c r="BB1387" i="4"/>
  <c r="BB2132" i="4"/>
  <c r="BB2055" i="4"/>
  <c r="BB142" i="4"/>
  <c r="BB2366" i="4"/>
  <c r="BB1414" i="4"/>
  <c r="BB1462" i="4"/>
  <c r="BB1580" i="4"/>
  <c r="BB1395" i="4"/>
  <c r="BB1235" i="4"/>
  <c r="BB1720" i="4"/>
  <c r="BB2488" i="4"/>
  <c r="BB2527" i="4"/>
  <c r="BB2088" i="4"/>
  <c r="BB928" i="4"/>
  <c r="BB862" i="4"/>
  <c r="BB941" i="4"/>
  <c r="BB1888" i="4"/>
  <c r="BB2324" i="4"/>
  <c r="BB1535" i="4"/>
  <c r="BB844" i="4"/>
  <c r="BB2582" i="4"/>
  <c r="BB1991" i="4"/>
  <c r="BB1367" i="4"/>
  <c r="BB1770" i="4"/>
  <c r="BB506" i="4"/>
  <c r="BB2620" i="4"/>
  <c r="BB1063" i="4"/>
  <c r="BB1347" i="4"/>
  <c r="BB693" i="4"/>
  <c r="BB1269" i="4"/>
  <c r="BB1199" i="4"/>
  <c r="BB1032" i="4"/>
  <c r="BB825" i="4"/>
  <c r="BB248" i="4"/>
  <c r="BB2360" i="4"/>
  <c r="BB1202" i="4"/>
  <c r="BB901" i="4"/>
  <c r="BB994" i="4"/>
  <c r="BB792" i="4"/>
  <c r="BB619" i="4"/>
  <c r="BB221" i="4"/>
  <c r="BB39" i="4"/>
  <c r="BB76" i="4"/>
  <c r="BB890" i="4"/>
  <c r="BB1062" i="4"/>
  <c r="BB1156" i="4"/>
  <c r="BB2033" i="4"/>
  <c r="BB1068" i="4"/>
  <c r="BB1880" i="4"/>
  <c r="BB269" i="4"/>
  <c r="BB1567" i="4"/>
  <c r="BB620" i="4"/>
  <c r="BB2059" i="4"/>
  <c r="BB1757" i="4"/>
  <c r="BB342" i="4"/>
  <c r="BB479" i="4"/>
  <c r="BB1409" i="4"/>
  <c r="BB469" i="4"/>
  <c r="BB2167" i="4"/>
  <c r="BB1255" i="4"/>
  <c r="BB633" i="4"/>
  <c r="BB1585" i="4"/>
  <c r="BB1010" i="4"/>
  <c r="BB1127" i="4"/>
  <c r="BB1678" i="4"/>
  <c r="BB629" i="4"/>
  <c r="BB449" i="4"/>
  <c r="BB2239" i="4"/>
  <c r="BB1055" i="4"/>
  <c r="BB2315" i="4"/>
  <c r="BB532" i="4"/>
  <c r="BB1928" i="4"/>
  <c r="BB1220" i="4"/>
  <c r="BB1759" i="4"/>
  <c r="BB2039" i="4"/>
  <c r="BB187" i="4"/>
  <c r="BB200" i="4"/>
  <c r="BB1150" i="4"/>
  <c r="BB983" i="4"/>
  <c r="BB2277" i="4"/>
  <c r="BB2311" i="4"/>
  <c r="BB59" i="4"/>
  <c r="BB2591" i="4"/>
  <c r="BB1410" i="4"/>
  <c r="BB1213" i="4"/>
  <c r="BB75" i="4"/>
  <c r="BB2427" i="4"/>
  <c r="BB970" i="4"/>
  <c r="BB1143" i="4"/>
  <c r="BB1689" i="4"/>
  <c r="BB727" i="4"/>
  <c r="BB356" i="4"/>
  <c r="BB1707" i="4"/>
  <c r="BB1349" i="4"/>
  <c r="BB285" i="4"/>
  <c r="BB891" i="4"/>
  <c r="BB1660" i="4"/>
  <c r="BB864" i="4"/>
  <c r="BB1672" i="4"/>
  <c r="BB454" i="4"/>
  <c r="BB159" i="4"/>
  <c r="BB401" i="4"/>
  <c r="BB581" i="4"/>
  <c r="BB193" i="4"/>
  <c r="BB125" i="4"/>
  <c r="BB2024" i="4"/>
  <c r="BB946" i="4"/>
  <c r="BB239" i="4"/>
  <c r="BB330" i="4"/>
  <c r="BB1175" i="4"/>
  <c r="BB1072" i="4"/>
  <c r="BB2321" i="4"/>
  <c r="BB1374" i="4"/>
  <c r="BB1044" i="4"/>
  <c r="BB344" i="4"/>
  <c r="BB455" i="4"/>
  <c r="BB1923" i="4"/>
  <c r="BB2339" i="4"/>
  <c r="BB758" i="4"/>
  <c r="BB2046" i="4"/>
  <c r="BB1676" i="4"/>
  <c r="BB1205" i="4"/>
  <c r="BB962" i="4"/>
  <c r="BB537" i="4"/>
  <c r="BB1742" i="4"/>
  <c r="BB2494" i="4"/>
  <c r="BB718" i="4"/>
  <c r="BB1272" i="4"/>
  <c r="BB1818" i="4"/>
  <c r="BB1701" i="4"/>
  <c r="BB1264" i="4"/>
  <c r="BB1718" i="4"/>
  <c r="BB1474" i="4"/>
  <c r="BB1071" i="4"/>
  <c r="BB2165" i="4"/>
  <c r="BB1327" i="4"/>
  <c r="BB418" i="4"/>
  <c r="BB1059" i="4"/>
  <c r="BB2105" i="4"/>
  <c r="BB2139" i="4"/>
  <c r="BB1578" i="4"/>
  <c r="BB1961" i="4"/>
  <c r="BB1623" i="4"/>
  <c r="BB444" i="4"/>
  <c r="BB582" i="4"/>
  <c r="BB2602" i="4"/>
  <c r="BB1243" i="4"/>
  <c r="BB1065" i="4"/>
  <c r="BB1905" i="4"/>
  <c r="BB338" i="4"/>
  <c r="BB304" i="4"/>
  <c r="BB2058" i="4"/>
  <c r="BB280" i="4"/>
  <c r="BB944" i="4"/>
  <c r="BB1013" i="4"/>
  <c r="BB1364" i="4"/>
  <c r="BB1647" i="4"/>
  <c r="BB2531" i="4"/>
  <c r="BB2109" i="4"/>
  <c r="BB1047" i="4"/>
  <c r="BB1643" i="4"/>
  <c r="BB2197" i="4"/>
  <c r="BB1832" i="4"/>
  <c r="BB1092" i="4"/>
  <c r="BB2231" i="4"/>
  <c r="BB1964" i="4"/>
  <c r="BB728" i="4"/>
  <c r="BB1246" i="4"/>
  <c r="BB317" i="4"/>
  <c r="BB196" i="4"/>
  <c r="BB711" i="4"/>
  <c r="BB240" i="4"/>
  <c r="BB1526" i="4"/>
  <c r="BB2574" i="4"/>
  <c r="BB971" i="4"/>
  <c r="BB1817" i="4"/>
  <c r="BB2528" i="4"/>
  <c r="BB307" i="4"/>
  <c r="BB1932" i="4"/>
  <c r="BB2070" i="4"/>
  <c r="BB1563" i="4"/>
  <c r="BB1124" i="4"/>
  <c r="BB1812" i="4"/>
  <c r="BB813" i="4"/>
  <c r="BB282" i="4"/>
  <c r="BB175" i="4"/>
  <c r="BB1926" i="4"/>
  <c r="BB2478" i="4"/>
  <c r="BB2304" i="4"/>
  <c r="BB1744" i="4"/>
  <c r="BB610" i="4"/>
  <c r="BB334" i="4"/>
  <c r="BB1517" i="4"/>
  <c r="BB1015" i="4"/>
  <c r="BB2462" i="4"/>
  <c r="BB1566" i="4"/>
  <c r="BB1468" i="4"/>
  <c r="BB2009" i="4"/>
  <c r="BB1301" i="4"/>
  <c r="BB372" i="4"/>
  <c r="BB2173" i="4"/>
  <c r="BB917" i="4"/>
  <c r="BB1642" i="4"/>
  <c r="BB1609" i="4"/>
  <c r="BB1589" i="4"/>
  <c r="BB1856" i="4"/>
  <c r="BB893" i="4"/>
  <c r="BB438" i="4"/>
  <c r="BB2452" i="4"/>
  <c r="BB519" i="4"/>
  <c r="BB1041" i="4"/>
  <c r="BB2394" i="4"/>
  <c r="BB2509" i="4"/>
  <c r="BB952" i="4"/>
  <c r="BB489" i="4"/>
  <c r="BB1464" i="4"/>
  <c r="BB2258" i="4"/>
  <c r="BB1827" i="4"/>
  <c r="BB2222" i="4"/>
  <c r="BB919" i="4"/>
  <c r="BB1815" i="4"/>
  <c r="BB2291" i="4"/>
  <c r="BB1363" i="4"/>
  <c r="BB1257" i="4"/>
  <c r="BB1824" i="4"/>
  <c r="BB1960" i="4"/>
  <c r="BB1515" i="4"/>
  <c r="BB441" i="4"/>
  <c r="BB2082" i="4"/>
  <c r="BB1656" i="4"/>
  <c r="BB1612" i="4"/>
  <c r="BB1076" i="4"/>
  <c r="BB1640" i="4"/>
  <c r="BB1196" i="4"/>
  <c r="BB2188" i="4"/>
  <c r="BB2521" i="4"/>
  <c r="BB533" i="4"/>
  <c r="BB954" i="4"/>
  <c r="BB673" i="4"/>
  <c r="BB2179" i="4"/>
  <c r="BB2278" i="4"/>
  <c r="BB385" i="4"/>
  <c r="BB1859" i="4"/>
  <c r="BB1698" i="4"/>
  <c r="BB1879" i="4"/>
  <c r="BB1432" i="4"/>
  <c r="BB2297" i="4"/>
  <c r="BB399" i="4"/>
  <c r="BB471" i="4"/>
  <c r="BB1484" i="4"/>
  <c r="BB1869" i="4"/>
  <c r="BB561" i="4"/>
  <c r="BB865" i="4"/>
  <c r="BB2566" i="4"/>
  <c r="BB2136" i="4"/>
  <c r="BB662" i="4"/>
  <c r="BB2313" i="4"/>
  <c r="BB1648" i="4"/>
  <c r="BB1731" i="4"/>
  <c r="BB1520" i="4"/>
  <c r="BB1245" i="4"/>
  <c r="BB206" i="4"/>
  <c r="BB2346" i="4"/>
  <c r="BB376" i="4"/>
  <c r="BB1384" i="4"/>
  <c r="BB349" i="4"/>
  <c r="BB2141" i="4"/>
  <c r="BB2018" i="4"/>
  <c r="BB499" i="4"/>
  <c r="BB1502" i="4"/>
  <c r="BB691" i="4"/>
  <c r="BB1101" i="4"/>
  <c r="BB2264" i="4"/>
  <c r="BB2469" i="4"/>
  <c r="BB853" i="4"/>
  <c r="BB1577" i="4"/>
  <c r="BB2502" i="4"/>
  <c r="BB2184" i="4"/>
  <c r="BB1885" i="4"/>
  <c r="BB2030" i="4"/>
  <c r="BB1164" i="4"/>
  <c r="BB1600" i="4"/>
  <c r="BB1748" i="4"/>
  <c r="BB2155" i="4"/>
  <c r="BB448" i="4"/>
  <c r="BB233" i="4"/>
  <c r="BB2206" i="4"/>
  <c r="BB98" i="4"/>
  <c r="BB827" i="4"/>
  <c r="BB1049" i="4"/>
  <c r="BB851" i="4"/>
  <c r="BB1673" i="4"/>
  <c r="BB299" i="4"/>
  <c r="BB1309" i="4"/>
  <c r="BB42" i="4"/>
  <c r="BB217" i="4"/>
  <c r="BB2079" i="4"/>
  <c r="BB1641" i="4"/>
  <c r="BB2337" i="4"/>
  <c r="BB2480" i="4"/>
  <c r="BB1405" i="4"/>
  <c r="BB2157" i="4"/>
  <c r="BB1725" i="4"/>
  <c r="BB1034" i="4"/>
  <c r="BB1532" i="4"/>
  <c r="BB2194" i="4"/>
  <c r="BB478" i="4"/>
  <c r="BB1336" i="4"/>
  <c r="BB377" i="4"/>
  <c r="BB1682" i="4"/>
  <c r="BB256" i="4"/>
  <c r="BB1082" i="4"/>
  <c r="BB347" i="4"/>
  <c r="BB1292" i="4"/>
  <c r="BB1867" i="4"/>
  <c r="BB21" i="4"/>
  <c r="BB1201" i="4"/>
  <c r="BB2122" i="4"/>
  <c r="BB224" i="4"/>
  <c r="BB314" i="4"/>
  <c r="BB119" i="4"/>
  <c r="BB1091" i="4"/>
  <c r="BB2507" i="4"/>
  <c r="BB2102" i="4"/>
  <c r="BB832" i="4"/>
  <c r="BB1729" i="4"/>
  <c r="BB755" i="4"/>
  <c r="BB1355" i="4"/>
  <c r="BB1692" i="4"/>
  <c r="BB824" i="4"/>
  <c r="BB1388" i="4"/>
  <c r="BB1553" i="4"/>
  <c r="BB1542" i="4"/>
  <c r="BB1694" i="4"/>
  <c r="BB1636" i="4"/>
  <c r="BB2332" i="4"/>
  <c r="BB2345" i="4"/>
  <c r="BB2087" i="4"/>
  <c r="BB1234" i="4"/>
  <c r="BB2402" i="4"/>
  <c r="BB464" i="4"/>
  <c r="BB1547" i="4"/>
  <c r="BB228" i="4"/>
  <c r="BB1780" i="4"/>
  <c r="BB630" i="4"/>
  <c r="BB1875" i="4"/>
  <c r="BB1000" i="4"/>
  <c r="BB2446" i="4"/>
  <c r="BB855" i="4"/>
  <c r="BB202" i="4"/>
  <c r="BB538" i="4"/>
  <c r="BB1671" i="4"/>
  <c r="BB1033" i="4"/>
  <c r="BB1626" i="4"/>
  <c r="BB1115" i="4"/>
  <c r="BB2287" i="4"/>
  <c r="BB1165" i="4"/>
  <c r="BB2086" i="4"/>
  <c r="BB2064" i="4"/>
  <c r="BB395" i="4"/>
  <c r="BB2317" i="4"/>
  <c r="BB2201" i="4"/>
  <c r="BB1283" i="4"/>
  <c r="BB114" i="4"/>
  <c r="BB681" i="4"/>
  <c r="BB1440" i="4"/>
  <c r="BB1275" i="4"/>
  <c r="BB2255" i="4"/>
  <c r="BB2307" i="4"/>
  <c r="BB719" i="4"/>
  <c r="BB1922" i="4"/>
  <c r="BB883" i="4"/>
  <c r="BB1237" i="4"/>
  <c r="BB1482" i="4"/>
  <c r="BB1506" i="4"/>
  <c r="BB2116" i="4"/>
  <c r="BB1172" i="4"/>
  <c r="BB97" i="4"/>
  <c r="BB383" i="4"/>
  <c r="BB2067" i="4"/>
  <c r="BB1979" i="4"/>
  <c r="BB2051" i="4"/>
  <c r="BB1838" i="4"/>
  <c r="BB1498" i="4"/>
  <c r="BB2362" i="4"/>
  <c r="BB1406" i="4"/>
  <c r="BB99" i="4"/>
  <c r="BB1747" i="4"/>
  <c r="BB1050" i="4"/>
  <c r="BB828" i="4"/>
  <c r="BB2389" i="4"/>
  <c r="BB1898" i="4"/>
  <c r="BB302" i="4"/>
  <c r="BB1552" i="4"/>
  <c r="BB2160" i="4"/>
  <c r="BB605" i="4"/>
  <c r="BB13" i="4"/>
  <c r="BB2019" i="4"/>
  <c r="BB362" i="4"/>
  <c r="BB877" i="4"/>
  <c r="BB2227" i="4"/>
  <c r="BB2068" i="4"/>
  <c r="BB346" i="4"/>
  <c r="BB2445" i="4"/>
  <c r="BB882" i="4"/>
  <c r="BB2140" i="4"/>
  <c r="BB1056" i="4"/>
  <c r="BB1625" i="4"/>
  <c r="BB720" i="4"/>
  <c r="BB1518" i="4"/>
  <c r="BB2108" i="4"/>
  <c r="BB1106" i="4"/>
  <c r="BB1325" i="4"/>
  <c r="BB108" i="4"/>
  <c r="BB2262" i="4"/>
  <c r="BB984" i="4"/>
  <c r="BB425" i="4"/>
  <c r="BB1095" i="4"/>
  <c r="BB1358" i="4"/>
  <c r="BB652" i="4"/>
  <c r="BB53" i="4"/>
  <c r="BB1674" i="4"/>
  <c r="BB816" i="4"/>
  <c r="BB1618" i="4"/>
  <c r="BB2044" i="4"/>
  <c r="BB1962" i="4"/>
  <c r="BB1465" i="4"/>
  <c r="BB539" i="4"/>
  <c r="BB2248" i="4"/>
  <c r="BB1194" i="4"/>
  <c r="BB1379" i="4"/>
  <c r="BB494" i="4"/>
  <c r="BB2110" i="4"/>
  <c r="BB2209" i="4"/>
  <c r="BB2275" i="4"/>
  <c r="BB2240" i="4"/>
  <c r="BB2481" i="4"/>
  <c r="BB1710" i="4"/>
  <c r="BB498" i="4"/>
  <c r="BB754" i="4"/>
  <c r="BB976" i="4"/>
  <c r="BB2100" i="4"/>
  <c r="BB1677" i="4"/>
  <c r="BB2221" i="4"/>
  <c r="BB219" i="4"/>
  <c r="BB1339" i="4"/>
  <c r="BB1539" i="4"/>
  <c r="BB841" i="4"/>
  <c r="BB234" i="4"/>
  <c r="BB556" i="4"/>
  <c r="BB817" i="4"/>
  <c r="BB1874" i="4"/>
  <c r="BB523" i="4"/>
  <c r="BB1863" i="4"/>
  <c r="BB1224" i="4"/>
  <c r="BB995" i="4"/>
  <c r="BB1743" i="4"/>
  <c r="BB703" i="4"/>
  <c r="BB1781" i="4"/>
  <c r="BB243" i="4"/>
  <c r="BB470" i="4"/>
  <c r="BB1081" i="4"/>
  <c r="BB2468" i="4"/>
  <c r="BB2268" i="4"/>
  <c r="BB889" i="4"/>
  <c r="BB617" i="4"/>
  <c r="BB2202" i="4"/>
  <c r="BB783" i="4"/>
  <c r="BB650" i="4"/>
  <c r="BB756" i="4"/>
  <c r="BB1947" i="4"/>
  <c r="BB1025" i="4"/>
  <c r="BB778" i="4"/>
  <c r="BB1173" i="4"/>
  <c r="BB423" i="4"/>
  <c r="BB1957" i="4"/>
  <c r="BB1329" i="4"/>
  <c r="BB2361" i="4"/>
  <c r="BB2623" i="4"/>
  <c r="BB1330" i="4"/>
  <c r="BB2081" i="4"/>
  <c r="BB345" i="4"/>
  <c r="BB34" i="4"/>
  <c r="BB1268" i="4"/>
  <c r="BB1262" i="4"/>
  <c r="BB2063" i="4"/>
  <c r="BB1794" i="4"/>
  <c r="BB1889" i="4"/>
  <c r="BB1368" i="4"/>
  <c r="BB1449" i="4"/>
  <c r="BB1775" i="4"/>
  <c r="BB1983" i="4"/>
  <c r="BB147" i="4"/>
  <c r="BB2223" i="4"/>
  <c r="BB1217" i="4"/>
  <c r="BB1843" i="4"/>
  <c r="BB1227" i="4"/>
  <c r="BB1014" i="4"/>
  <c r="BB1359" i="4"/>
  <c r="BB635" i="4"/>
  <c r="BB961" i="4"/>
  <c r="BB1189" i="4"/>
  <c r="BB908" i="4"/>
  <c r="BB2461" i="4"/>
  <c r="BB432" i="4"/>
  <c r="BB1208" i="4"/>
  <c r="BB1504" i="4"/>
  <c r="BB931" i="4"/>
  <c r="BB1554" i="4"/>
  <c r="BB1700" i="4"/>
  <c r="BB1030" i="4"/>
  <c r="BB2435" i="4"/>
  <c r="BB2273" i="4"/>
  <c r="BB612" i="4"/>
  <c r="BB95" i="4"/>
  <c r="BB503" i="4"/>
  <c r="BB1120" i="4"/>
  <c r="BB1012" i="4"/>
  <c r="BB375" i="4"/>
  <c r="BB1681" i="4"/>
  <c r="BB1437" i="4"/>
  <c r="BB2513" i="4"/>
  <c r="BB645" i="4"/>
  <c r="BB546" i="4"/>
  <c r="BB1376" i="4"/>
  <c r="BB1086" i="4"/>
  <c r="BB1715" i="4"/>
  <c r="BB1254" i="4"/>
  <c r="BB800" i="4"/>
  <c r="BB11" i="4"/>
  <c r="BB1670" i="4"/>
  <c r="BB2028" i="4"/>
  <c r="BB1669" i="4"/>
  <c r="BB847" i="4"/>
  <c r="BB1997" i="4"/>
  <c r="BB1638" i="4"/>
  <c r="BB724" i="4"/>
  <c r="BB916" i="4"/>
  <c r="BB1513" i="4"/>
  <c r="BB763" i="4"/>
  <c r="BB1147" i="4"/>
  <c r="BB2199" i="4"/>
  <c r="BB486" i="4"/>
  <c r="BB2078" i="4"/>
  <c r="BB179" i="4"/>
  <c r="BB32" i="4"/>
  <c r="BB588" i="4"/>
  <c r="BB288" i="4"/>
  <c r="BB2118" i="4"/>
  <c r="BB653" i="4"/>
  <c r="BB723" i="4"/>
  <c r="BB590" i="4"/>
  <c r="BB843" i="4"/>
  <c r="BB296" i="4"/>
  <c r="BB1649" i="4"/>
  <c r="BB992" i="4"/>
  <c r="BB1399" i="4"/>
  <c r="BB977" i="4"/>
  <c r="BB2095" i="4"/>
  <c r="BB485" i="4"/>
  <c r="BB45" i="4"/>
  <c r="BB577" i="4"/>
  <c r="BB1360" i="4"/>
  <c r="BB821" i="4"/>
  <c r="BB2161" i="4"/>
  <c r="BB1523" i="4"/>
  <c r="BB1250" i="4"/>
  <c r="BB1968" i="4"/>
  <c r="BB773" i="4"/>
  <c r="BB337" i="4"/>
  <c r="BB909" i="4"/>
  <c r="BB1644" i="4"/>
  <c r="BB1114" i="4"/>
  <c r="BB1966" i="4"/>
  <c r="BB678" i="4"/>
  <c r="BB1762" i="4"/>
  <c r="BB1093" i="4"/>
  <c r="BB1596" i="4"/>
  <c r="BB154" i="4"/>
  <c r="BB1789" i="4"/>
  <c r="BB529" i="4"/>
  <c r="BB2288" i="4"/>
  <c r="BB516" i="4"/>
  <c r="BB352" i="4"/>
  <c r="BB278" i="4"/>
  <c r="BB1145" i="4"/>
  <c r="BB2436" i="4"/>
  <c r="BB348" i="4"/>
  <c r="BB264" i="4"/>
  <c r="BB134" i="4"/>
  <c r="BB2151" i="4"/>
  <c r="BB2107" i="4"/>
  <c r="BB396" i="4"/>
  <c r="BB1984" i="4"/>
  <c r="BB2204" i="4"/>
  <c r="BB428" i="4"/>
  <c r="BB2318" i="4"/>
  <c r="BB433" i="4"/>
  <c r="BB2097" i="4"/>
  <c r="BB2385" i="4"/>
  <c r="BB1990" i="4"/>
  <c r="BB1591" i="4"/>
  <c r="BB2106" i="4"/>
  <c r="BB1403" i="4"/>
  <c r="BB781" i="4"/>
  <c r="BB2101" i="4"/>
  <c r="BB1978" i="4"/>
  <c r="BB358" i="4"/>
  <c r="BB413" i="4"/>
  <c r="BB371" i="4"/>
  <c r="BB2595" i="4"/>
  <c r="BB1499" i="4"/>
  <c r="BB641" i="4"/>
  <c r="BB1732" i="4"/>
  <c r="BB390" i="4"/>
  <c r="BB510" i="4"/>
  <c r="BB1904" i="4"/>
  <c r="BB361" i="4"/>
  <c r="BB682" i="4"/>
  <c r="BB482" i="4"/>
  <c r="BB388" i="4"/>
  <c r="BB631" i="4"/>
  <c r="BB597" i="4"/>
  <c r="BB528" i="4"/>
  <c r="BB1881" i="4"/>
  <c r="BB993" i="4"/>
  <c r="BB2244" i="4"/>
  <c r="BB70" i="4"/>
  <c r="BB2074" i="4"/>
  <c r="BB366" i="4"/>
  <c r="BB291" i="4"/>
  <c r="BB35" i="4"/>
  <c r="BB1740" i="4"/>
  <c r="BB926" i="4"/>
  <c r="BB697" i="4"/>
  <c r="BB875" i="4"/>
  <c r="BB580" i="4"/>
  <c r="BB378" i="4"/>
  <c r="BB1146" i="4"/>
  <c r="BB1514" i="4"/>
  <c r="BB2496" i="4"/>
  <c r="BB225" i="4"/>
  <c r="BB1302" i="4"/>
  <c r="BB3" i="4"/>
  <c r="BB2026" i="4"/>
  <c r="BB92" i="4"/>
  <c r="BB543" i="4"/>
  <c r="BB2112" i="4"/>
  <c r="BB87" i="4"/>
  <c r="BB491" i="4"/>
  <c r="BB963" i="4"/>
  <c r="BB576" i="4"/>
  <c r="BB115" i="4"/>
  <c r="BB1090" i="4"/>
  <c r="BB500" i="4"/>
  <c r="BB739" i="4"/>
  <c r="BB216" i="4"/>
  <c r="BB768" i="4"/>
  <c r="BB796" i="4"/>
  <c r="BB1630" i="4"/>
  <c r="BB1622" i="4"/>
  <c r="BB1192" i="4"/>
  <c r="BB1906" i="4"/>
  <c r="BB1453" i="4"/>
  <c r="BB1756" i="4"/>
  <c r="BB1163" i="4"/>
  <c r="BB300" i="4"/>
  <c r="BB411" i="4"/>
  <c r="BB585" i="4"/>
  <c r="BB1294" i="4"/>
  <c r="BB1151" i="4"/>
  <c r="BB1422" i="4"/>
  <c r="BB150" i="4"/>
  <c r="BB805" i="4"/>
  <c r="BB33" i="4"/>
  <c r="BB2011" i="4"/>
  <c r="BB467" i="4"/>
  <c r="BB2043" i="4"/>
  <c r="BB1314" i="4"/>
  <c r="BB350" i="4"/>
  <c r="BB559" i="4"/>
  <c r="BB769" i="4"/>
  <c r="BB189" i="4"/>
  <c r="BB1075" i="4"/>
  <c r="BB17" i="4"/>
  <c r="BB1901" i="4"/>
  <c r="BB1475" i="4"/>
  <c r="BB1253" i="4"/>
  <c r="BB421" i="4"/>
  <c r="BB1887" i="4"/>
  <c r="BB547" i="4"/>
  <c r="BB1211" i="4"/>
  <c r="BB740" i="4"/>
  <c r="BB439" i="4"/>
  <c r="BB613" i="4"/>
  <c r="BB364" i="4"/>
  <c r="BB1119" i="4"/>
  <c r="BB2482" i="4"/>
  <c r="BB1956" i="4"/>
  <c r="BB310" i="4"/>
  <c r="BB834" i="4"/>
  <c r="BB8" i="4"/>
  <c r="BB100" i="4"/>
  <c r="BB2094" i="4"/>
  <c r="BB2242" i="4"/>
  <c r="BB1860" i="4"/>
  <c r="BB1446" i="4"/>
  <c r="BB244" i="4"/>
  <c r="BB2017" i="4"/>
  <c r="BB830" i="4"/>
  <c r="BB2170" i="4"/>
  <c r="BB213" i="4"/>
  <c r="BB340" i="4"/>
  <c r="BB990" i="4"/>
  <c r="BB2281" i="4"/>
  <c r="BB420" i="4"/>
  <c r="BB435" i="4"/>
  <c r="BB1174" i="4"/>
  <c r="BB20" i="4"/>
  <c r="BB453" i="4"/>
  <c r="BB355" i="4"/>
  <c r="BB1377" i="4"/>
  <c r="BB2048" i="4"/>
  <c r="BB659" i="4"/>
  <c r="BB2282" i="4"/>
  <c r="BB772" i="4"/>
  <c r="BB1848" i="4"/>
  <c r="BB1522" i="4"/>
  <c r="BB592" i="4"/>
  <c r="BB616" i="4"/>
  <c r="BB601" i="4"/>
  <c r="BB1804" i="4"/>
  <c r="BB660" i="4"/>
  <c r="BB2075" i="4"/>
  <c r="BB1334" i="4"/>
  <c r="BB2211" i="4"/>
  <c r="BB82" i="4"/>
  <c r="BB950" i="4"/>
  <c r="BB208" i="4"/>
  <c r="BB1521" i="4"/>
  <c r="BB381" i="4"/>
  <c r="BB611" i="4"/>
  <c r="BB915" i="4"/>
  <c r="BB26" i="4"/>
  <c r="BB974" i="4"/>
  <c r="BB564" i="4"/>
  <c r="BB618" i="4"/>
  <c r="BB982" i="4"/>
  <c r="BB343" i="4"/>
  <c r="BB1261" i="4"/>
  <c r="BB979" i="4"/>
  <c r="BB765" i="4"/>
  <c r="BB1099" i="4"/>
  <c r="BB1891" i="4"/>
  <c r="BB62" i="4"/>
  <c r="BB156" i="4"/>
  <c r="BB787" i="4"/>
  <c r="BB609" i="4"/>
  <c r="BB507" i="4"/>
  <c r="BB1160" i="4"/>
  <c r="BB625" i="4"/>
  <c r="BB887" i="4"/>
  <c r="BB766" i="4"/>
  <c r="BB1959" i="4"/>
  <c r="BB542" i="4"/>
  <c r="BB1764" i="4"/>
  <c r="BB78" i="4"/>
  <c r="BB2131" i="4"/>
  <c r="BB303" i="4"/>
  <c r="BB1965" i="4"/>
  <c r="BB1837" i="4"/>
  <c r="BB38" i="4"/>
  <c r="BB16" i="4"/>
  <c r="BB451" i="4"/>
  <c r="BB555" i="4"/>
  <c r="BB2298" i="4"/>
  <c r="BB1170" i="4"/>
  <c r="BB2310" i="4"/>
  <c r="BB540" i="4"/>
  <c r="BB197" i="4"/>
  <c r="BB504" i="4"/>
  <c r="BB1423" i="4"/>
  <c r="BB606" i="4"/>
  <c r="BB986" i="4"/>
  <c r="BB437" i="4"/>
  <c r="BB73" i="4"/>
  <c r="BB24" i="4"/>
  <c r="BB1225" i="4"/>
  <c r="BB1603" i="4"/>
  <c r="BB1223" i="4"/>
  <c r="BB522" i="4"/>
  <c r="BB91" i="4"/>
  <c r="BB85" i="4"/>
  <c r="BB2498" i="4"/>
  <c r="BB637" i="4"/>
  <c r="BB275" i="4"/>
  <c r="BB1038" i="4"/>
  <c r="BB1168" i="4"/>
  <c r="BB322" i="4"/>
  <c r="BB1652" i="4"/>
  <c r="BB284" i="4"/>
  <c r="BB566" i="4"/>
  <c r="BB589" i="4"/>
  <c r="BB2016" i="4"/>
  <c r="BB1595" i="4"/>
  <c r="BB1842" i="4"/>
  <c r="BB74" i="4"/>
  <c r="BB1260" i="4"/>
  <c r="BB512" i="4"/>
  <c r="BB440" i="4"/>
  <c r="BB12" i="4"/>
  <c r="BB622" i="4"/>
  <c r="BB424" i="4"/>
  <c r="BB289" i="4"/>
  <c r="BB329" i="4"/>
  <c r="BB774" i="4"/>
  <c r="BB1073" i="4"/>
  <c r="BB136" i="4"/>
  <c r="BB465" i="4"/>
  <c r="BB905" i="4"/>
  <c r="BB365" i="4"/>
  <c r="BB2283" i="4"/>
  <c r="BB387" i="4"/>
  <c r="BB1620" i="4"/>
  <c r="BB1053" i="4"/>
  <c r="BB1107" i="4"/>
  <c r="BB1544" i="4"/>
  <c r="BB166" i="4"/>
  <c r="BB1858" i="4"/>
  <c r="BB446" i="4"/>
  <c r="BB473" i="4"/>
  <c r="BB313" i="4"/>
  <c r="BB230" i="4"/>
  <c r="BB452" i="4"/>
  <c r="BB146" i="4"/>
  <c r="BB2001" i="4"/>
  <c r="BB1992" i="4"/>
  <c r="BB83" i="4"/>
  <c r="BB764" i="4"/>
  <c r="BB2162" i="4"/>
  <c r="BB2233" i="4"/>
  <c r="BB1020" i="4"/>
  <c r="BB442" i="4"/>
  <c r="BB1712" i="4"/>
  <c r="BB1702" i="4"/>
  <c r="BB1481" i="4"/>
  <c r="BB2617" i="4"/>
  <c r="BB2143" i="4"/>
  <c r="BB548" i="4"/>
  <c r="BB1695" i="4"/>
  <c r="BB25" i="4"/>
  <c r="BB955" i="4"/>
  <c r="BB651" i="4"/>
  <c r="BB1568" i="4"/>
  <c r="BB2260" i="4"/>
  <c r="BB246" i="4"/>
  <c r="BB1271" i="4"/>
  <c r="BB1948" i="4"/>
  <c r="BB1971" i="4"/>
  <c r="BB1052" i="4"/>
  <c r="BB2205" i="4"/>
  <c r="BB639" i="4"/>
  <c r="BB636" i="4"/>
  <c r="BB5" i="4"/>
  <c r="BB1784" i="4"/>
  <c r="BB474" i="4"/>
  <c r="BB393" i="4"/>
  <c r="BB1777" i="4"/>
  <c r="BB738" i="4"/>
  <c r="BB782" i="4"/>
  <c r="BB648" i="4"/>
  <c r="BB591" i="4"/>
  <c r="BB153" i="4"/>
  <c r="BB549" i="4"/>
  <c r="BB1486" i="4"/>
  <c r="BB1737" i="4"/>
  <c r="BB15" i="4"/>
  <c r="BB69" i="4"/>
  <c r="BB2236" i="4"/>
  <c r="BB628" i="4"/>
  <c r="BB60" i="4"/>
  <c r="BB544" i="4"/>
  <c r="BB1998" i="4"/>
  <c r="BB367" i="4"/>
  <c r="BB2493" i="4"/>
  <c r="BB23" i="4"/>
  <c r="BB50" i="4"/>
  <c r="BB10" i="4"/>
  <c r="BB122" i="4"/>
  <c r="BB40" i="4"/>
  <c r="BB638" i="4"/>
  <c r="BB416" i="4"/>
  <c r="BB2581" i="4"/>
  <c r="BB1060" i="4"/>
  <c r="BB177" i="4"/>
  <c r="BB554" i="4"/>
  <c r="BB2296" i="4"/>
  <c r="BB1507" i="4"/>
  <c r="BB2614" i="4"/>
  <c r="BB514" i="4"/>
  <c r="BB918" i="4"/>
  <c r="BB913" i="4"/>
  <c r="BB1606" i="4"/>
  <c r="BB1215" i="4"/>
  <c r="BB1300" i="4"/>
  <c r="BB1161" i="4"/>
  <c r="BB1342" i="4"/>
  <c r="BB2247" i="4"/>
  <c r="BB874" i="4"/>
  <c r="BB1419" i="4"/>
  <c r="BB2012" i="4"/>
  <c r="BB2613" i="4"/>
  <c r="BB1704" i="4"/>
  <c r="BB1792" i="4"/>
  <c r="BB186" i="4"/>
  <c r="BB1696" i="4"/>
  <c r="BB670" i="4"/>
  <c r="BB2550" i="4"/>
  <c r="BB1592" i="4"/>
  <c r="BB2144" i="4"/>
  <c r="BB1351" i="4"/>
  <c r="BB2129" i="4"/>
  <c r="BB2544" i="4"/>
  <c r="BB1178" i="4"/>
  <c r="BB732" i="4"/>
  <c r="BB251" i="4"/>
  <c r="BB2555" i="4"/>
  <c r="BB2007" i="4"/>
  <c r="BB2133" i="4"/>
  <c r="BB2077" i="4"/>
  <c r="BB826" i="4"/>
  <c r="BB1709" i="4"/>
  <c r="BB1594" i="4"/>
  <c r="BB1570" i="4"/>
  <c r="BB1892" i="4"/>
  <c r="BB869" i="4"/>
  <c r="BB324" i="4"/>
  <c r="BB1036" i="4"/>
  <c r="BB320" i="4"/>
  <c r="BB493" i="4"/>
  <c r="BB2430" i="4"/>
  <c r="BB2096" i="4"/>
  <c r="BB1456" i="4"/>
  <c r="BB1418" i="4"/>
  <c r="BB2609" i="4"/>
  <c r="BB192" i="4"/>
  <c r="BB2593" i="4"/>
  <c r="BB2338" i="4"/>
  <c r="BB1635" i="4"/>
  <c r="BB2543" i="4"/>
  <c r="BB1238" i="4"/>
  <c r="BB1951" i="4"/>
  <c r="BB2405" i="4"/>
  <c r="BB859" i="4"/>
  <c r="BB521" i="4"/>
  <c r="BB999" i="4"/>
  <c r="BB1753" i="4"/>
  <c r="BB1616" i="4"/>
  <c r="BB2400" i="4"/>
  <c r="BB2348" i="4"/>
  <c r="BB991" i="4"/>
  <c r="BB2487" i="4"/>
  <c r="BB2536" i="4"/>
  <c r="BB311" i="4"/>
  <c r="BB2424" i="4"/>
  <c r="BB2306" i="4"/>
  <c r="BB222" i="4"/>
  <c r="BB1007" i="4"/>
  <c r="BB2393" i="4"/>
  <c r="BB2442" i="4"/>
  <c r="BB1001" i="4"/>
  <c r="BB1400" i="4"/>
  <c r="BB1575" i="4"/>
  <c r="BB799" i="4"/>
  <c r="BB2330" i="4"/>
  <c r="BB476" i="4"/>
  <c r="BB2603" i="4"/>
  <c r="BB1808" i="4"/>
  <c r="BB898" i="4"/>
  <c r="BB1954" i="4"/>
  <c r="BB2280" i="4"/>
  <c r="BB2549" i="4"/>
  <c r="BB2474" i="4"/>
  <c r="BB1054" i="4"/>
  <c r="BB801" i="4"/>
  <c r="BB1782" i="4"/>
  <c r="BB1492" i="4"/>
  <c r="BB957" i="4"/>
  <c r="BB2396" i="4"/>
  <c r="BB735" i="4"/>
  <c r="BB1281" i="4"/>
  <c r="BB1039" i="4"/>
  <c r="BB1117" i="4"/>
  <c r="BB2238" i="4"/>
  <c r="BB1252" i="4"/>
  <c r="BB819" i="4"/>
  <c r="BB1941" i="4"/>
  <c r="BB2569" i="4"/>
  <c r="BB2259" i="4"/>
  <c r="BB2608" i="4"/>
  <c r="BB1016" i="4"/>
  <c r="BB2458" i="4"/>
  <c r="BB2590" i="4"/>
  <c r="BB2049" i="4"/>
  <c r="BB1398" i="4"/>
  <c r="BB2342" i="4"/>
  <c r="BB747" i="4"/>
  <c r="BB1897" i="4"/>
  <c r="BB1847" i="4"/>
  <c r="BB1662" i="4"/>
  <c r="BB151" i="4"/>
  <c r="BB1239" i="4"/>
  <c r="BB1248" i="4"/>
  <c r="BB932" i="4"/>
  <c r="BB2475" i="4"/>
  <c r="BB1132" i="4"/>
  <c r="BB1862" i="4"/>
  <c r="BB1624" i="4"/>
  <c r="BB2597" i="4"/>
  <c r="BB1958" i="4"/>
  <c r="BB127" i="4"/>
  <c r="BB569" i="4"/>
  <c r="BB2137" i="4"/>
  <c r="BB1608" i="4"/>
  <c r="BB2269" i="4"/>
  <c r="BB2558" i="4"/>
  <c r="BB1070" i="4"/>
  <c r="BB2490" i="4"/>
  <c r="BB414" i="4"/>
  <c r="BB1711" i="4"/>
  <c r="BB1404" i="4"/>
  <c r="BB1289" i="4"/>
  <c r="BB1581" i="4"/>
  <c r="BB1169" i="4"/>
  <c r="BB1424" i="4"/>
  <c r="BB1461" i="4"/>
  <c r="BB831" i="4"/>
  <c r="BB2008" i="4"/>
  <c r="BB1798" i="4"/>
  <c r="BB2420" i="4"/>
  <c r="BB1008" i="4"/>
  <c r="BB1152" i="4"/>
  <c r="BB46" i="4"/>
  <c r="BB488" i="4"/>
  <c r="BB2622" i="4"/>
  <c r="BB1627" i="4"/>
  <c r="BB1790" i="4"/>
  <c r="BB400" i="4"/>
  <c r="BB1871" i="4"/>
  <c r="BB2391" i="4"/>
  <c r="BB1560" i="4"/>
  <c r="BB2553" i="4"/>
  <c r="BB1697" i="4"/>
  <c r="BB2305" i="4"/>
  <c r="BB743" i="4"/>
  <c r="BB325" i="4"/>
  <c r="BB2374" i="4"/>
  <c r="BB1180" i="4"/>
  <c r="BB1087" i="4"/>
  <c r="BB1018" i="4"/>
  <c r="BB1042" i="4"/>
  <c r="BB2357" i="4"/>
  <c r="BB942" i="4"/>
  <c r="BB2470" i="4"/>
  <c r="BB1886" i="4"/>
  <c r="BB2036" i="4"/>
  <c r="BB2218" i="4"/>
  <c r="BB1820" i="4"/>
  <c r="BB2219" i="4"/>
  <c r="BB894" i="4"/>
  <c r="BB751" i="4"/>
  <c r="BB771" i="4"/>
  <c r="BB138" i="4"/>
  <c r="BB2029" i="4"/>
  <c r="BB163" i="4"/>
  <c r="BB1615" i="4"/>
  <c r="BB2322" i="4"/>
  <c r="BB1040" i="4"/>
  <c r="BB1713" i="4"/>
  <c r="BB1751" i="4"/>
  <c r="BB2588" i="4"/>
  <c r="BB1426" i="4"/>
  <c r="BB1708" i="4"/>
  <c r="BB1628" i="4"/>
  <c r="BB274" i="4"/>
  <c r="BB2457" i="4"/>
  <c r="BB484" i="4"/>
  <c r="BB2460" i="4"/>
  <c r="BB1916" i="4"/>
  <c r="BB1421" i="4"/>
  <c r="BB687" i="4"/>
  <c r="BB1855" i="4"/>
  <c r="BB2459" i="4"/>
  <c r="BB1416" i="4"/>
  <c r="BB669" i="4"/>
  <c r="BB1761" i="4"/>
  <c r="BB1489" i="4"/>
  <c r="BB2425" i="4"/>
  <c r="BB2403" i="4"/>
  <c r="BB2455" i="4"/>
  <c r="BB1583" i="4"/>
  <c r="BB1657" i="4"/>
  <c r="BB2235" i="4"/>
  <c r="BB1527" i="4"/>
  <c r="BB1232" i="4"/>
  <c r="BB2229" i="4"/>
  <c r="BB2325" i="4"/>
  <c r="BB1679" i="4"/>
  <c r="BB1046" i="4"/>
  <c r="BB1555" i="4"/>
  <c r="BB1331" i="4"/>
  <c r="BB1839" i="4"/>
  <c r="BB22" i="4"/>
  <c r="BB2142" i="4"/>
  <c r="BB2463" i="4"/>
  <c r="BB2515" i="4"/>
  <c r="BB1987" i="4"/>
  <c r="BB1428" i="4"/>
  <c r="BB715" i="4"/>
  <c r="BB1459" i="4"/>
  <c r="BB1878" i="4"/>
  <c r="BB798" i="4"/>
  <c r="BB2224" i="4"/>
  <c r="BB1872" i="4"/>
  <c r="BB1546" i="4"/>
  <c r="BB1821" i="4"/>
  <c r="BB1324" i="4"/>
  <c r="BB1604" i="4"/>
  <c r="BB1955" i="4"/>
  <c r="BB1167" i="4"/>
  <c r="BB1128" i="4"/>
  <c r="BB1133" i="4"/>
  <c r="BB169" i="4"/>
  <c r="BB2431" i="4"/>
  <c r="BB2514" i="4"/>
  <c r="BB767" i="4"/>
  <c r="BB1467" i="4"/>
  <c r="BB1549" i="4"/>
  <c r="BB1142" i="4"/>
  <c r="BB1308" i="4"/>
  <c r="BB694" i="4"/>
  <c r="BB461" i="4"/>
  <c r="BB1166" i="4"/>
  <c r="BB2076" i="4"/>
  <c r="BB1295" i="4"/>
  <c r="BB1793" i="4"/>
  <c r="BB960" i="4"/>
  <c r="BB2003" i="4"/>
  <c r="BB1849" i="4"/>
  <c r="BB245" i="4"/>
  <c r="BB795" i="4"/>
  <c r="BB793" i="4"/>
  <c r="BB1800" i="4"/>
  <c r="BB1137" i="4"/>
  <c r="BB1171" i="4"/>
  <c r="BB1326" i="4"/>
  <c r="BB934" i="4"/>
  <c r="BB235" i="4"/>
  <c r="BB1607" i="4"/>
  <c r="BB1557" i="4"/>
  <c r="BB1949" i="4"/>
  <c r="BB2124" i="4"/>
  <c r="BB1511" i="4"/>
  <c r="BB1741" i="4"/>
  <c r="BB2314" i="4"/>
  <c r="BB1989" i="4"/>
  <c r="BB1822" i="4"/>
  <c r="BB2054" i="4"/>
  <c r="BB1614" i="4"/>
  <c r="BB1975" i="4"/>
  <c r="BB1362" i="4"/>
  <c r="BB407" i="4"/>
  <c r="BB1908" i="4"/>
  <c r="BB1590" i="4"/>
  <c r="BB1851" i="4"/>
  <c r="BB2156" i="4"/>
  <c r="BB117" i="4"/>
  <c r="BB1490" i="4"/>
  <c r="BB1601" i="4"/>
  <c r="BB1021" i="4"/>
  <c r="BB2234" i="4"/>
  <c r="BB1064" i="4"/>
  <c r="BB2293" i="4"/>
  <c r="BB1538" i="4"/>
  <c r="BB2354" i="4"/>
  <c r="BB2454" i="4"/>
  <c r="BB903" i="4"/>
  <c r="BB2596" i="4"/>
  <c r="BB2069" i="4"/>
  <c r="BB1935" i="4"/>
  <c r="BB1687" i="4"/>
  <c r="BB2419" i="4"/>
  <c r="BB2467" i="4"/>
  <c r="BB183" i="4"/>
  <c r="BB1338" i="4"/>
  <c r="BB1840" i="4"/>
  <c r="BB1512" i="4"/>
  <c r="BB1019" i="4"/>
  <c r="BB1727" i="4"/>
  <c r="BB152" i="4"/>
  <c r="BB308" i="4"/>
  <c r="BB654" i="4"/>
  <c r="BB1361" i="4"/>
  <c r="BB1278" i="4"/>
  <c r="BB1183" i="4"/>
  <c r="BB1123" i="4"/>
  <c r="BB149" i="4"/>
  <c r="BB1857" i="4"/>
  <c r="BB1155" i="4"/>
  <c r="BB1397" i="4"/>
  <c r="BB1576" i="4"/>
  <c r="BB702" i="4"/>
  <c r="BB2395" i="4"/>
  <c r="BB736" i="4"/>
  <c r="BB1802" i="4"/>
  <c r="BB1831" i="4"/>
  <c r="BB2583" i="4"/>
  <c r="BB705" i="4"/>
  <c r="BB845" i="4"/>
  <c r="BB2397" i="4"/>
  <c r="BB706" i="4"/>
  <c r="BB2072" i="4"/>
  <c r="BB2065" i="4"/>
  <c r="BB1391" i="4"/>
  <c r="BB1222" i="4"/>
  <c r="BB1229" i="4"/>
  <c r="BB2042" i="4"/>
  <c r="BB281" i="4"/>
  <c r="BB1937" i="4"/>
  <c r="BB2567" i="4"/>
  <c r="BB1771" i="4"/>
  <c r="BB2356" i="4"/>
  <c r="BB2020" i="4"/>
  <c r="BB2406" i="4"/>
  <c r="BB2276" i="4"/>
  <c r="BB2448" i="4"/>
  <c r="BB1912" i="4"/>
  <c r="BB132" i="4"/>
  <c r="BB1545" i="4"/>
  <c r="BB398" i="4"/>
  <c r="BB301" i="4"/>
  <c r="BB852" i="4"/>
  <c r="BB1447" i="4"/>
  <c r="BB2500" i="4"/>
  <c r="BB518" i="4"/>
  <c r="BB1739" i="4"/>
  <c r="BB936" i="4"/>
  <c r="BB1176" i="4"/>
  <c r="BB513" i="4"/>
  <c r="BB775" i="4"/>
  <c r="BB2571" i="4"/>
  <c r="BB1658" i="4"/>
  <c r="BB2037" i="4"/>
  <c r="BB2523" i="4"/>
  <c r="BB737" i="4"/>
  <c r="BB1755" i="4"/>
  <c r="BB1534" i="4"/>
  <c r="BB794" i="4"/>
  <c r="BB1828" i="4"/>
  <c r="BB326" i="4"/>
  <c r="BB1861" i="4"/>
  <c r="BB294" i="4"/>
  <c r="BB214" i="4"/>
  <c r="BB2530" i="4"/>
  <c r="BB1343" i="4"/>
  <c r="BB902" i="4"/>
  <c r="BB1445" i="4"/>
  <c r="BB2198" i="4"/>
  <c r="BB2178" i="4"/>
  <c r="BB2525" i="4"/>
  <c r="BB958" i="4"/>
  <c r="BB550" i="4"/>
  <c r="BB742" i="4"/>
  <c r="BB1197" i="4"/>
  <c r="BB2335" i="4"/>
  <c r="BB247" i="4"/>
  <c r="BB1027" i="4"/>
  <c r="BB1494" i="4"/>
  <c r="BB457" i="4"/>
  <c r="BB1017" i="4"/>
  <c r="BB2340" i="4"/>
  <c r="BB2382" i="4"/>
  <c r="BB2127" i="4"/>
  <c r="BB972" i="4"/>
  <c r="BB1574" i="4"/>
  <c r="BB318" i="4"/>
  <c r="BB1312" i="4"/>
  <c r="BB2414" i="4"/>
  <c r="BB1999" i="4"/>
  <c r="BB709" i="4"/>
  <c r="BB2415" i="4"/>
  <c r="BB797" i="4"/>
  <c r="BB1533" i="4"/>
  <c r="BB2611" i="4"/>
  <c r="BB2497" i="4"/>
  <c r="BB534" i="4"/>
  <c r="BB1853" i="4"/>
  <c r="BB1303" i="4"/>
  <c r="BB1417" i="4"/>
  <c r="BB2002" i="4"/>
  <c r="BB937" i="4"/>
  <c r="BB2274" i="4"/>
  <c r="BB2464" i="4"/>
  <c r="BB1478" i="4"/>
  <c r="BB1134" i="4"/>
  <c r="BB1565" i="4"/>
  <c r="BB1870" i="4"/>
  <c r="BB1429" i="4"/>
  <c r="BB822" i="4"/>
  <c r="BB2066" i="4"/>
  <c r="BB403" i="4"/>
  <c r="BB2383" i="4"/>
  <c r="BB868" i="4"/>
  <c r="BB1335" i="4"/>
  <c r="BB722" i="4"/>
  <c r="BB2537" i="4"/>
  <c r="BB912" i="4"/>
  <c r="BB1995" i="4"/>
  <c r="BB2381" i="4"/>
  <c r="BB48" i="4"/>
  <c r="BB306" i="4"/>
  <c r="BB295" i="4"/>
  <c r="BB2164" i="4"/>
  <c r="BB1184" i="4"/>
  <c r="BB1796" i="4"/>
  <c r="BB1598" i="4"/>
  <c r="BB1666" i="4"/>
  <c r="BB1493" i="4"/>
  <c r="BB784" i="4"/>
  <c r="BB861" i="4"/>
  <c r="BB938" i="4"/>
  <c r="BB158" i="4"/>
  <c r="BB1195" i="4"/>
  <c r="BB2476" i="4"/>
  <c r="BB508" i="4"/>
  <c r="BB2121" i="4"/>
  <c r="BB501" i="4"/>
  <c r="BB1307" i="4"/>
  <c r="BB1809" i="4"/>
  <c r="BB1436" i="4"/>
  <c r="BB502" i="4"/>
  <c r="BB1296" i="4"/>
  <c r="BB2208" i="4"/>
  <c r="BB1864" i="4"/>
  <c r="BB1593" i="4"/>
  <c r="BB1242" i="4"/>
  <c r="BB829" i="4"/>
  <c r="BB1786" i="4"/>
  <c r="BB1876" i="4"/>
  <c r="BB1430" i="4"/>
  <c r="BB458" i="4"/>
  <c r="BB1102" i="4"/>
  <c r="BB1806" i="4"/>
  <c r="BB872" i="4"/>
  <c r="BB907" i="4"/>
  <c r="BB1110" i="4"/>
  <c r="BB1480" i="4"/>
  <c r="BB2373" i="4"/>
  <c r="BB1599" i="4"/>
  <c r="BB2377" i="4"/>
  <c r="BB277" i="4"/>
  <c r="BB1186" i="4"/>
  <c r="BB2213" i="4"/>
  <c r="BB1332" i="4"/>
  <c r="BB1286" i="4"/>
  <c r="BB2" i="4"/>
  <c r="BB1394" i="4"/>
  <c r="BB1354" i="4"/>
  <c r="BB1323" i="4"/>
  <c r="BB1690" i="4"/>
  <c r="BB1454" i="4"/>
  <c r="BB2252" i="4"/>
  <c r="BB2166" i="4"/>
  <c r="BB812" i="4"/>
  <c r="BB858" i="4"/>
  <c r="BB107" i="4"/>
  <c r="BB2301" i="4"/>
  <c r="BB1026" i="4"/>
  <c r="BB1136" i="4"/>
  <c r="BB1371" i="4"/>
  <c r="BB939" i="4"/>
  <c r="BB2551" i="4"/>
  <c r="BB509" i="4"/>
  <c r="BB1610" i="4"/>
  <c r="BB2449" i="4"/>
  <c r="BB1728" i="4"/>
  <c r="BB2404" i="4"/>
  <c r="BB2349" i="4"/>
  <c r="BB49" i="4"/>
  <c r="BB1006" i="4"/>
  <c r="BB710" i="4"/>
  <c r="BB1244" i="4"/>
  <c r="BB1970" i="4"/>
  <c r="BB837" i="4"/>
  <c r="BB1315" i="4"/>
  <c r="BB810" i="4"/>
  <c r="BB1200" i="4"/>
  <c r="BB848" i="4"/>
  <c r="BB1111" i="4"/>
  <c r="BB2210" i="4"/>
  <c r="BB730" i="4"/>
  <c r="BB505" i="4"/>
  <c r="BB1936" i="4"/>
  <c r="BB157" i="4"/>
  <c r="BB1452" i="4"/>
  <c r="BB1561" i="4"/>
  <c r="BB2606" i="4"/>
  <c r="BB88" i="4"/>
  <c r="BB1345" i="4"/>
  <c r="BB1182" i="4"/>
  <c r="BB1496" i="4"/>
  <c r="BB2241" i="4"/>
  <c r="BB770" i="4"/>
  <c r="BB1508" i="4"/>
  <c r="BB704" i="4"/>
  <c r="BB873" i="4"/>
  <c r="BB551" i="4"/>
  <c r="BB1745" i="4"/>
  <c r="BB2147" i="4"/>
  <c r="BB447" i="4"/>
  <c r="BB1584" i="4"/>
  <c r="BB133" i="4"/>
  <c r="BB2598" i="4"/>
  <c r="BB1444" i="4"/>
  <c r="BB2104" i="4"/>
  <c r="BB716" i="4"/>
  <c r="BB1894" i="4"/>
  <c r="BB2438" i="4"/>
  <c r="BB1985" i="4"/>
  <c r="BB2416" i="4"/>
  <c r="BB748" i="4"/>
  <c r="BB1231" i="4"/>
  <c r="BB674" i="4"/>
  <c r="BB227" i="4"/>
  <c r="BB194" i="4"/>
  <c r="BB1586" i="4"/>
  <c r="BB1573" i="4"/>
  <c r="BB1524" i="4"/>
  <c r="BB1031" i="4"/>
  <c r="BB2195" i="4"/>
  <c r="BB2418" i="4"/>
  <c r="BB1116" i="4"/>
  <c r="BB1548" i="4"/>
  <c r="BB1463" i="4"/>
  <c r="BB1048" i="4"/>
  <c r="BB1472" i="4"/>
  <c r="BB1138" i="4"/>
  <c r="BB2040" i="4"/>
  <c r="BB1216" i="4"/>
  <c r="BB2120" i="4"/>
  <c r="BB1103" i="4"/>
  <c r="BB1442" i="4"/>
  <c r="BB1646" i="4"/>
  <c r="BB404" i="4"/>
  <c r="BB683" i="4"/>
  <c r="BB1435" i="4"/>
  <c r="BB2501" i="4"/>
  <c r="BB1378" i="4"/>
  <c r="BB2172" i="4"/>
  <c r="BB1850" i="4"/>
  <c r="BB4" i="4"/>
  <c r="BB1981" i="4"/>
  <c r="BB856" i="4"/>
  <c r="BB527" i="4"/>
  <c r="BB1846" i="4"/>
  <c r="BB885" i="4"/>
  <c r="BB878" i="4"/>
  <c r="BB658" i="4"/>
  <c r="BB818" i="4"/>
  <c r="BB1772" i="4"/>
  <c r="BB195" i="4"/>
  <c r="BB1663" i="4"/>
  <c r="BB2130" i="4"/>
  <c r="BB2355" i="4"/>
  <c r="BB477" i="4"/>
  <c r="BB981" i="4"/>
  <c r="BB2556" i="4"/>
  <c r="BB37" i="4"/>
  <c r="BB892" i="4"/>
  <c r="BB229" i="4"/>
  <c r="BB191" i="4"/>
  <c r="BB1282" i="4"/>
  <c r="BB2535" i="4"/>
  <c r="BB231" i="4"/>
  <c r="BB104" i="4"/>
  <c r="BB1162" i="4"/>
  <c r="BB1503" i="4"/>
  <c r="BB64" i="4"/>
  <c r="BB656" i="4"/>
  <c r="BB1451" i="4"/>
  <c r="BB405" i="4"/>
  <c r="BB1734" i="4"/>
  <c r="BB712" i="4"/>
  <c r="BB1873" i="4"/>
  <c r="BB1721" i="4"/>
  <c r="BB1659" i="4"/>
  <c r="BB2185" i="4"/>
  <c r="BB1665" i="4"/>
  <c r="BB2032" i="4"/>
  <c r="BB286" i="4"/>
  <c r="BB698" i="4"/>
  <c r="BB655" i="4"/>
  <c r="BB949" i="4"/>
  <c r="BB36" i="4"/>
  <c r="BB1819" i="4"/>
  <c r="BB1112" i="4"/>
  <c r="BB30" i="4"/>
  <c r="BB1265" i="4"/>
  <c r="BB1298" i="4"/>
  <c r="BB1974" i="4"/>
  <c r="BB996" i="4"/>
  <c r="BB1826" i="4"/>
  <c r="BB634" i="4"/>
  <c r="BB870" i="4"/>
  <c r="BB66" i="4"/>
  <c r="BB1022" i="4"/>
  <c r="BB886" i="4"/>
  <c r="BB1773" i="4"/>
  <c r="BB686" i="4"/>
  <c r="BB2191" i="4"/>
  <c r="BB2245" i="4"/>
  <c r="BB608" i="4"/>
  <c r="BB2038" i="4"/>
  <c r="BB2267" i="4"/>
  <c r="BB1057" i="4"/>
  <c r="BB112" i="4"/>
  <c r="BB456" i="4"/>
  <c r="BB896" i="4"/>
  <c r="BB170" i="4"/>
  <c r="BB2237" i="4"/>
  <c r="BB96" i="4"/>
  <c r="BB363" i="4"/>
  <c r="BB777" i="4"/>
  <c r="BB2492" i="4"/>
  <c r="BB1141" i="4"/>
  <c r="BB2279" i="4"/>
  <c r="BB445" i="4"/>
  <c r="BB2091" i="4"/>
  <c r="BB1274" i="4"/>
  <c r="BB2302" i="4"/>
  <c r="BB685" i="4"/>
  <c r="BB1333" i="4"/>
  <c r="BB321" i="4"/>
  <c r="BB1911" i="4"/>
  <c r="BB863" i="4"/>
  <c r="BB2187" i="4"/>
  <c r="BB1276" i="4"/>
  <c r="BB1221" i="4"/>
  <c r="BB1988" i="4"/>
  <c r="BB1267" i="4"/>
  <c r="BB2380" i="4"/>
  <c r="BB109" i="4"/>
  <c r="BB657" i="4"/>
  <c r="BB77" i="4"/>
  <c r="BB382" i="4"/>
  <c r="BB1121" i="4"/>
  <c r="BB261" i="4"/>
  <c r="BB1919" i="4"/>
  <c r="BB2506" i="4"/>
  <c r="BB1726" i="4"/>
  <c r="BB2359" i="4"/>
  <c r="BB1393" i="4"/>
  <c r="BB2080" i="4"/>
  <c r="BB61" i="4"/>
  <c r="BB2272" i="4"/>
  <c r="BB1100" i="4"/>
  <c r="BB833" i="4"/>
  <c r="BB840" i="4"/>
  <c r="BB2284" i="4"/>
  <c r="BB759" i="4"/>
  <c r="BB899" i="4"/>
  <c r="BB1688" i="4"/>
  <c r="BB1190" i="4"/>
  <c r="BB695" i="4"/>
  <c r="BB2585" i="4"/>
  <c r="BB721" i="4"/>
  <c r="BB1067" i="4"/>
  <c r="BB2483" i="4"/>
  <c r="BB1852" i="4"/>
  <c r="BB1051" i="4"/>
  <c r="BB1509" i="4"/>
  <c r="BB2344" i="4"/>
  <c r="BB1797" i="4"/>
  <c r="BB2329" i="4"/>
  <c r="BB2225" i="4"/>
  <c r="BB1942" i="4"/>
  <c r="BB1290" i="4"/>
  <c r="BB305" i="4"/>
  <c r="BB607" i="4"/>
  <c r="BB1505" i="4"/>
  <c r="BB1140" i="4"/>
  <c r="BB1823" i="4"/>
  <c r="BB598" i="4"/>
  <c r="BB2021" i="4"/>
  <c r="BB791" i="4"/>
  <c r="BB594" i="4"/>
  <c r="BB945" i="4"/>
  <c r="BB184" i="4"/>
  <c r="BB1785" i="4"/>
  <c r="BB1930" i="4"/>
  <c r="BB575" i="4"/>
  <c r="BB804" i="4"/>
  <c r="BB1716" i="4"/>
  <c r="BB895" i="4"/>
  <c r="BB1372" i="4"/>
  <c r="BB2226" i="4"/>
  <c r="BB55" i="4"/>
  <c r="BB434" i="4"/>
  <c r="BB997" i="4"/>
  <c r="BB1836" i="4"/>
  <c r="BB2103" i="4"/>
  <c r="BB2471" i="4"/>
  <c r="BB57" i="4"/>
  <c r="BB1313" i="4"/>
  <c r="BB2056" i="4"/>
  <c r="BB649" i="4"/>
  <c r="BB462" i="4"/>
  <c r="BB241" i="4"/>
  <c r="BB526" i="4"/>
  <c r="BB1037" i="4"/>
  <c r="BB684" i="4"/>
  <c r="BB1943" i="4"/>
  <c r="BB1982" i="4"/>
  <c r="BB667" i="4"/>
  <c r="BB203" i="4"/>
  <c r="BB1094" i="4"/>
  <c r="BB84" i="4"/>
  <c r="BB515" i="4"/>
  <c r="BB472" i="4"/>
  <c r="BB2576" i="4"/>
  <c r="BB71" i="4"/>
  <c r="BB2253" i="4"/>
  <c r="BB102" i="4"/>
  <c r="BB1028" i="4"/>
  <c r="BB714" i="4"/>
  <c r="BB1310" i="4"/>
  <c r="BB2153" i="4"/>
  <c r="BB1433" i="4"/>
  <c r="BB2261" i="4"/>
  <c r="BB1098" i="4"/>
  <c r="BB165" i="4"/>
  <c r="BB2299" i="4"/>
  <c r="BB287" i="4"/>
  <c r="BB2189" i="4"/>
  <c r="BB679" i="4"/>
  <c r="BB58" i="4"/>
  <c r="BB725" i="4"/>
  <c r="BB2347" i="4"/>
  <c r="BB1510" i="4"/>
  <c r="BB579" i="4"/>
  <c r="BB1730" i="4"/>
  <c r="BB2119" i="4"/>
  <c r="BB47" i="4"/>
  <c r="BB1204" i="4"/>
  <c r="BB1210" i="4"/>
  <c r="BB79" i="4"/>
  <c r="BB1691" i="4"/>
  <c r="BB578" i="4"/>
  <c r="BB144" i="4"/>
  <c r="BB975" i="4"/>
  <c r="BB2450" i="4"/>
  <c r="BB897" i="4"/>
  <c r="BB1639" i="4"/>
  <c r="BB459" i="4"/>
  <c r="BB788" i="4"/>
  <c r="BB624" i="4"/>
  <c r="BB2158" i="4"/>
  <c r="BB1986" i="4"/>
  <c r="BB1320" i="4"/>
  <c r="BB1980" i="4"/>
  <c r="BB1634" i="4"/>
  <c r="BB236" i="4"/>
  <c r="BB2270" i="4"/>
  <c r="BB1105" i="4"/>
  <c r="BB268" i="4"/>
  <c r="BB495" i="4"/>
  <c r="BB1236" i="4"/>
  <c r="BB1903" i="4"/>
  <c r="BB1366" i="4"/>
  <c r="BB517" i="4"/>
  <c r="BB67" i="4"/>
  <c r="BB1801" i="4"/>
  <c r="BB785" i="4"/>
  <c r="BB545" i="4"/>
  <c r="BB290" i="4"/>
  <c r="BB808" i="4"/>
  <c r="BB846" i="4"/>
  <c r="BB921" i="4"/>
  <c r="BB1126" i="4"/>
  <c r="BB315" i="4"/>
  <c r="BB1159" i="4"/>
  <c r="BB7" i="4"/>
  <c r="BB2520" i="4"/>
  <c r="BB1803" i="4"/>
  <c r="BB379" i="4"/>
  <c r="BB116" i="4"/>
  <c r="BB43" i="4"/>
  <c r="BB255" i="4"/>
  <c r="BB1153" i="4"/>
  <c r="BB553" i="4"/>
  <c r="BB357" i="4"/>
  <c r="BB480" i="4"/>
  <c r="BB2126" i="4"/>
  <c r="BB1972" i="4"/>
  <c r="BB2145" i="4"/>
  <c r="BB185" i="4"/>
  <c r="BB309" i="4"/>
  <c r="BB172" i="4"/>
  <c r="BB1973" i="4"/>
  <c r="BB1774" i="4"/>
  <c r="BB429" i="4"/>
  <c r="BB2117" i="4"/>
  <c r="BB276" i="4"/>
  <c r="BB623" i="4"/>
  <c r="BB2006" i="4"/>
  <c r="BB2031" i="4"/>
  <c r="BB176" i="4"/>
  <c r="BB2529" i="4"/>
  <c r="BB31" i="4"/>
  <c r="BB2004" i="4"/>
  <c r="BB139" i="4"/>
  <c r="BB180" i="4"/>
  <c r="BB604" i="4"/>
  <c r="BA596" i="4"/>
  <c r="BA1890" i="4"/>
  <c r="BA2168" i="4"/>
  <c r="BA2295" i="4"/>
  <c r="BA1738" i="4"/>
  <c r="BA1754" i="4"/>
  <c r="BA2246" i="4"/>
  <c r="BA427" i="4"/>
  <c r="BA1977" i="4"/>
  <c r="BA2192" i="4"/>
  <c r="BA1703" i="4"/>
  <c r="BA118" i="4"/>
  <c r="BA336" i="4"/>
  <c r="BA353" i="4"/>
  <c r="BA335" i="4"/>
  <c r="BA2148" i="4"/>
  <c r="BA2200" i="4"/>
  <c r="BA332" i="4"/>
  <c r="BA406" i="4"/>
  <c r="BA1714" i="4"/>
  <c r="BA1408" i="4"/>
  <c r="BA2220" i="4"/>
  <c r="BA1924" i="4"/>
  <c r="BA1439" i="4"/>
  <c r="BA646" i="4"/>
  <c r="BA2326" i="4"/>
  <c r="BA51" i="4"/>
  <c r="BA1938" i="4"/>
  <c r="BA265" i="4"/>
  <c r="BA1346" i="4"/>
  <c r="BA1385" i="4"/>
  <c r="BA328" i="4"/>
  <c r="BA1198" i="4"/>
  <c r="BA1893" i="4"/>
  <c r="BA1668" i="4"/>
  <c r="BA18" i="4"/>
  <c r="BA391" i="4"/>
  <c r="BA121" i="4"/>
  <c r="BA2352" i="4"/>
  <c r="BA2440" i="4"/>
  <c r="BA52" i="4"/>
  <c r="BA595" i="4"/>
  <c r="BA252" i="4"/>
  <c r="BA520" i="4"/>
  <c r="BA573" i="4"/>
  <c r="BA871" i="4"/>
  <c r="BA2309" i="4"/>
  <c r="BA1427" i="4"/>
  <c r="BA80" i="4"/>
  <c r="BA212" i="4"/>
  <c r="BA266" i="4"/>
  <c r="BA1061" i="4"/>
  <c r="BA128" i="4"/>
  <c r="BA2592" i="4"/>
  <c r="BA333" i="4"/>
  <c r="BA558" i="4"/>
  <c r="BA953" i="4"/>
  <c r="BA463" i="4"/>
  <c r="BA640" i="4"/>
  <c r="BA397" i="4"/>
  <c r="BA124" i="4"/>
  <c r="BA1293" i="4"/>
  <c r="BA989" i="4"/>
  <c r="BA1501" i="4"/>
  <c r="BA511" i="4"/>
  <c r="BA2254" i="4"/>
  <c r="BA63" i="4"/>
  <c r="BA28" i="4"/>
  <c r="BA947" i="4"/>
  <c r="BA137" i="4"/>
  <c r="BA615" i="4"/>
  <c r="BA27" i="4"/>
  <c r="BA1765" i="4"/>
  <c r="BA143" i="4"/>
  <c r="BA1569" i="4"/>
  <c r="BA262" i="4"/>
  <c r="BA68" i="4"/>
  <c r="BA211" i="4"/>
  <c r="BA263" i="4"/>
  <c r="BA1256" i="4"/>
  <c r="BA2577" i="4"/>
  <c r="BA1003" i="4"/>
  <c r="BA2429" i="4"/>
  <c r="BA105" i="4"/>
  <c r="BA906" i="4"/>
  <c r="BA2290" i="4"/>
  <c r="BA2010" i="4"/>
  <c r="BA1735" i="4"/>
  <c r="BA1139" i="4"/>
  <c r="BA1157" i="4"/>
  <c r="BA1118" i="4"/>
  <c r="BA2422" i="4"/>
  <c r="BA988" i="4"/>
  <c r="BA2378" i="4"/>
  <c r="BA2146" i="4"/>
  <c r="BA2605" i="4"/>
  <c r="BA973" i="4"/>
  <c r="BA2257" i="4"/>
  <c r="BA2503" i="4"/>
  <c r="BA1909" i="4"/>
  <c r="BA408" i="4"/>
  <c r="BA1491" i="4"/>
  <c r="BA2586" i="4"/>
  <c r="BA1723" i="4"/>
  <c r="BA2014" i="4"/>
  <c r="BA2368" i="4"/>
  <c r="BA2599" i="4"/>
  <c r="BA1389" i="4"/>
  <c r="BA910" i="4"/>
  <c r="BA2518" i="4"/>
  <c r="BA880" i="4"/>
  <c r="BA1611" i="4"/>
  <c r="BA2243" i="4"/>
  <c r="BA2412" i="4"/>
  <c r="BA374" i="4"/>
  <c r="BA689" i="4"/>
  <c r="BA1375" i="4"/>
  <c r="BA250" i="4"/>
  <c r="BA1776" i="4"/>
  <c r="BA1353" i="4"/>
  <c r="BA2542" i="4"/>
  <c r="BA1650" i="4"/>
  <c r="BA1425" i="4"/>
  <c r="BA1811" i="4"/>
  <c r="BA2183" i="4"/>
  <c r="BA1069" i="4"/>
  <c r="BA2618" i="4"/>
  <c r="BA2193" i="4"/>
  <c r="BA1914" i="4"/>
  <c r="BA1945" i="4"/>
  <c r="BA1431" i="4"/>
  <c r="BA806" i="4"/>
  <c r="BA2365" i="4"/>
  <c r="BA1927" i="4"/>
  <c r="BA2533" i="4"/>
  <c r="BA2453" i="4"/>
  <c r="BA965" i="4"/>
  <c r="BA2604" i="4"/>
  <c r="BA2621" i="4"/>
  <c r="BA1412" i="4"/>
  <c r="BA2214" i="4"/>
  <c r="BA2015" i="4"/>
  <c r="BA1925" i="4"/>
  <c r="BA2616" i="4"/>
  <c r="BA525" i="4"/>
  <c r="BA1921" i="4"/>
  <c r="BA2573" i="4"/>
  <c r="BA2491" i="4"/>
  <c r="BA2512" i="4"/>
  <c r="BA1833" i="4"/>
  <c r="BA190" i="4"/>
  <c r="BA1854" i="4"/>
  <c r="BA1844" i="4"/>
  <c r="BA2451" i="4"/>
  <c r="BA2589" i="4"/>
  <c r="BA948" i="4"/>
  <c r="BA876" i="4"/>
  <c r="BA2600" i="4"/>
  <c r="BA927" i="4"/>
  <c r="BA1680" i="4"/>
  <c r="BA565" i="4"/>
  <c r="BA201" i="4"/>
  <c r="BA922" i="4"/>
  <c r="BA2163" i="4"/>
  <c r="BA106" i="4"/>
  <c r="BA1664" i="4"/>
  <c r="BA2388" i="4"/>
  <c r="BA386" i="4"/>
  <c r="BA1023" i="4"/>
  <c r="BA857" i="4"/>
  <c r="BA2171" i="4"/>
  <c r="BA370" i="4"/>
  <c r="BA267" i="4"/>
  <c r="BA807" i="4"/>
  <c r="BA237" i="4"/>
  <c r="BA2466" i="4"/>
  <c r="BA2428" i="4"/>
  <c r="BA339" i="4"/>
  <c r="BA1319" i="4"/>
  <c r="BA1551" i="4"/>
  <c r="BA2045" i="4"/>
  <c r="BA2085" i="4"/>
  <c r="BA2128" i="4"/>
  <c r="BA2499" i="4"/>
  <c r="BA331" i="4"/>
  <c r="BA2568" i="4"/>
  <c r="BA1158" i="4"/>
  <c r="BA2387" i="4"/>
  <c r="BA2580" i="4"/>
  <c r="BA2546" i="4"/>
  <c r="BA2364" i="4"/>
  <c r="BA1219" i="4"/>
  <c r="BA351" i="4"/>
  <c r="BA838" i="4"/>
  <c r="BA933" i="4"/>
  <c r="BA1562" i="4"/>
  <c r="BA2363" i="4"/>
  <c r="BA2411" i="4"/>
  <c r="BA2150" i="4"/>
  <c r="BA672" i="4"/>
  <c r="BA2180" i="4"/>
  <c r="BA1350" i="4"/>
  <c r="BA2559" i="4"/>
  <c r="BA1934" i="4"/>
  <c r="BA223" i="4"/>
  <c r="BA2607" i="4"/>
  <c r="BA450" i="4"/>
  <c r="BA750" i="4"/>
  <c r="BA2423" i="4"/>
  <c r="BA1455" i="4"/>
  <c r="BA802" i="4"/>
  <c r="BA1963" i="4"/>
  <c r="BA1619" i="4"/>
  <c r="BA668" i="4"/>
  <c r="BA1684" i="4"/>
  <c r="BA1291" i="4"/>
  <c r="BA1629" i="4"/>
  <c r="BA2505" i="4"/>
  <c r="BA2532" i="4"/>
  <c r="BA1699" i="4"/>
  <c r="BA2472" i="4"/>
  <c r="BA160" i="4"/>
  <c r="BA888" i="4"/>
  <c r="BA1381" i="4"/>
  <c r="BA1154" i="4"/>
  <c r="BA1443" i="4"/>
  <c r="BA959" i="4"/>
  <c r="BA1766" i="4"/>
  <c r="BA1043" i="4"/>
  <c r="BA1045" i="4"/>
  <c r="BA2138" i="4"/>
  <c r="BA731" i="4"/>
  <c r="BA2439" i="4"/>
  <c r="BA1306" i="4"/>
  <c r="BA2041" i="4"/>
  <c r="BA2407" i="4"/>
  <c r="BA911" i="4"/>
  <c r="BA2350" i="4"/>
  <c r="BA2265" i="4"/>
  <c r="BA1407" i="4"/>
  <c r="BA1066" i="4"/>
  <c r="BA2563" i="4"/>
  <c r="BA1009" i="4"/>
  <c r="BA2092" i="4"/>
  <c r="BA1685" i="4"/>
  <c r="BA1450" i="4"/>
  <c r="BA389" i="4"/>
  <c r="BA232" i="4"/>
  <c r="BA2534" i="4"/>
  <c r="BA273" i="4"/>
  <c r="BA1779" i="4"/>
  <c r="BA1825" i="4"/>
  <c r="BA90" i="4"/>
  <c r="BA935" i="4"/>
  <c r="BA220" i="4"/>
  <c r="BA2485" i="4"/>
  <c r="BA1500" i="4"/>
  <c r="BA2027" i="4"/>
  <c r="BA2601" i="4"/>
  <c r="BA524" i="4"/>
  <c r="BA2619" i="4"/>
  <c r="BA2181" i="4"/>
  <c r="BA2052" i="4"/>
  <c r="BA204" i="4"/>
  <c r="BA1297" i="4"/>
  <c r="BA1556" i="4"/>
  <c r="BA2134" i="4"/>
  <c r="BA1929" i="4"/>
  <c r="BA2300" i="4"/>
  <c r="BA1207" i="4"/>
  <c r="BA1910" i="4"/>
  <c r="BA1946" i="4"/>
  <c r="BA373" i="4"/>
  <c r="BA2554" i="4"/>
  <c r="BA2025" i="4"/>
  <c r="BA1392" i="4"/>
  <c r="BA1077" i="4"/>
  <c r="BA298" i="4"/>
  <c r="BA1131" i="4"/>
  <c r="BA6" i="4"/>
  <c r="BA1004" i="4"/>
  <c r="BA1341" i="4"/>
  <c r="BA1240" i="4"/>
  <c r="BA1605" i="4"/>
  <c r="BA2271" i="4"/>
  <c r="BA2111" i="4"/>
  <c r="BA1469" i="4"/>
  <c r="BA2560" i="4"/>
  <c r="BA2562" i="4"/>
  <c r="BA1536" i="4"/>
  <c r="BA272" i="4"/>
  <c r="BA1273" i="4"/>
  <c r="BA1005" i="4"/>
  <c r="BA753" i="4"/>
  <c r="BA173" i="4"/>
  <c r="BA815" i="4"/>
  <c r="BA666" i="4"/>
  <c r="BA1179" i="4"/>
  <c r="BA126" i="4"/>
  <c r="BA745" i="4"/>
  <c r="BA2331" i="4"/>
  <c r="BA171" i="4"/>
  <c r="BA487" i="4"/>
  <c r="BA2615" i="4"/>
  <c r="BA1746" i="4"/>
  <c r="BA1633" i="4"/>
  <c r="BA135" i="4"/>
  <c r="BA2376" i="4"/>
  <c r="BA665" i="4"/>
  <c r="BA419" i="4"/>
  <c r="BA1263" i="4"/>
  <c r="BA1495" i="4"/>
  <c r="BA1411" i="4"/>
  <c r="BA1011" i="4"/>
  <c r="BA675" i="4"/>
  <c r="BA1939" i="4"/>
  <c r="BA319" i="4"/>
  <c r="BA168" i="4"/>
  <c r="BA215" i="4"/>
  <c r="BA1473" i="4"/>
  <c r="BA809" i="4"/>
  <c r="BA2508" i="4"/>
  <c r="BA835" i="4"/>
  <c r="BA587" i="4"/>
  <c r="BA1096" i="4"/>
  <c r="BA1280" i="4"/>
  <c r="BA2334" i="4"/>
  <c r="BA2434" i="4"/>
  <c r="BA205" i="4"/>
  <c r="BA174" i="4"/>
  <c r="BA253" i="4"/>
  <c r="BA1769" i="4"/>
  <c r="BA249" i="4"/>
  <c r="BA967" i="4"/>
  <c r="BA2216" i="4"/>
  <c r="BA1318" i="4"/>
  <c r="BA1621" i="4"/>
  <c r="BA951" i="4"/>
  <c r="BA1438" i="4"/>
  <c r="BA930" i="4"/>
  <c r="BA2294" i="4"/>
  <c r="BA854" i="4"/>
  <c r="BA1814" i="4"/>
  <c r="BA1479" i="4"/>
  <c r="BA131" i="4"/>
  <c r="BA1582" i="4"/>
  <c r="BA1109" i="4"/>
  <c r="BA1895" i="4"/>
  <c r="BA2433" i="4"/>
  <c r="BA943" i="4"/>
  <c r="BA1104" i="4"/>
  <c r="BA2565" i="4"/>
  <c r="BA1287" i="4"/>
  <c r="BA2320" i="4"/>
  <c r="BA2123" i="4"/>
  <c r="BA603" i="4"/>
  <c r="BA2367" i="4"/>
  <c r="BA2370" i="4"/>
  <c r="BA1868" i="4"/>
  <c r="BA2333" i="4"/>
  <c r="BA2579" i="4"/>
  <c r="BA2090" i="4"/>
  <c r="BA1317" i="4"/>
  <c r="BA1675" i="4"/>
  <c r="BA2540" i="4"/>
  <c r="BA1882" i="4"/>
  <c r="BA980" i="4"/>
  <c r="BA141" i="4"/>
  <c r="BA2196" i="4"/>
  <c r="BA394" i="4"/>
  <c r="BA593" i="4"/>
  <c r="BA2426" i="4"/>
  <c r="BA1866" i="4"/>
  <c r="BA647" i="4"/>
  <c r="BA2034" i="4"/>
  <c r="BA850" i="4"/>
  <c r="BA2230" i="4"/>
  <c r="BA2447" i="4"/>
  <c r="BA677" i="4"/>
  <c r="BA1078" i="4"/>
  <c r="BA900" i="4"/>
  <c r="BA560" i="4"/>
  <c r="BA2099" i="4"/>
  <c r="BA2089" i="4"/>
  <c r="BA2228" i="4"/>
  <c r="BA692" i="4"/>
  <c r="BA969" i="4"/>
  <c r="BA1653" i="4"/>
  <c r="BA661" i="4"/>
  <c r="BA2000" i="4"/>
  <c r="BA1632" i="4"/>
  <c r="BA1270" i="4"/>
  <c r="BA1311" i="4"/>
  <c r="BA1226" i="4"/>
  <c r="BA2510" i="4"/>
  <c r="BA1149" i="4"/>
  <c r="BA1299" i="4"/>
  <c r="BA2285" i="4"/>
  <c r="BA987" i="4"/>
  <c r="BA2182" i="4"/>
  <c r="BA2023" i="4"/>
  <c r="BA1865" i="4"/>
  <c r="BA1841" i="4"/>
  <c r="BA181" i="4"/>
  <c r="BA2399" i="4"/>
  <c r="BA1483" i="4"/>
  <c r="BA842" i="4"/>
  <c r="BA103" i="4"/>
  <c r="BA1074" i="4"/>
  <c r="BA354" i="4"/>
  <c r="BA323" i="4"/>
  <c r="BA1602" i="4"/>
  <c r="BA820" i="4"/>
  <c r="BA584" i="4"/>
  <c r="BA2575" i="4"/>
  <c r="BA729" i="4"/>
  <c r="BA1188" i="4"/>
  <c r="BA1529" i="4"/>
  <c r="BA161" i="4"/>
  <c r="BA1834" i="4"/>
  <c r="BA283" i="4"/>
  <c r="BA1558" i="4"/>
  <c r="BA2174" i="4"/>
  <c r="BA644" i="4"/>
  <c r="BA699" i="4"/>
  <c r="BA1460" i="4"/>
  <c r="BA242" i="4"/>
  <c r="BA101" i="4"/>
  <c r="BA2444" i="4"/>
  <c r="BA178" i="4"/>
  <c r="BA1085" i="4"/>
  <c r="BA860" i="4"/>
  <c r="BA1477" i="4"/>
  <c r="BA1277" i="4"/>
  <c r="BA2398" i="4"/>
  <c r="BA492" i="4"/>
  <c r="BA707" i="4"/>
  <c r="BA867" i="4"/>
  <c r="BA1029" i="4"/>
  <c r="BA752" i="4"/>
  <c r="BA1969" i="4"/>
  <c r="BA1259" i="4"/>
  <c r="BA1457" i="4"/>
  <c r="BA2392" i="4"/>
  <c r="BA535" i="4"/>
  <c r="BA2526" i="4"/>
  <c r="BA2584" i="4"/>
  <c r="BA2358" i="4"/>
  <c r="BA2413" i="4"/>
  <c r="BA1083" i="4"/>
  <c r="BA2073" i="4"/>
  <c r="BA2547" i="4"/>
  <c r="BA1572" i="4"/>
  <c r="BA2292" i="4"/>
  <c r="BA1559" i="4"/>
  <c r="BA1135" i="4"/>
  <c r="BA1079" i="4"/>
  <c r="BA497" i="4"/>
  <c r="BA680" i="4"/>
  <c r="BA1316" i="4"/>
  <c r="BA254" i="4"/>
  <c r="BA2061" i="4"/>
  <c r="BA530" i="4"/>
  <c r="BA1519" i="4"/>
  <c r="BA1631" i="4"/>
  <c r="BA426" i="4"/>
  <c r="BA744" i="4"/>
  <c r="BA1896" i="4"/>
  <c r="BA1357" i="4"/>
  <c r="BA2060" i="4"/>
  <c r="BA316" i="4"/>
  <c r="BA1285" i="4"/>
  <c r="BA786" i="4"/>
  <c r="BA2308" i="4"/>
  <c r="BA1749" i="4"/>
  <c r="BA978" i="4"/>
  <c r="BA920" i="4"/>
  <c r="BA1915" i="4"/>
  <c r="BA571" i="4"/>
  <c r="BA1365" i="4"/>
  <c r="BA1088" i="4"/>
  <c r="BA1724" i="4"/>
  <c r="BA803" i="4"/>
  <c r="BA2186" i="4"/>
  <c r="BA44" i="4"/>
  <c r="BA384" i="4"/>
  <c r="BA1458" i="4"/>
  <c r="BA2390" i="4"/>
  <c r="BA1488" i="4"/>
  <c r="BA1448" i="4"/>
  <c r="BA1845" i="4"/>
  <c r="BA2071" i="4"/>
  <c r="BA2328" i="4"/>
  <c r="BA2093" i="4"/>
  <c r="BA1348" i="4"/>
  <c r="BA1667" i="4"/>
  <c r="BA218" i="4"/>
  <c r="BA1613" i="4"/>
  <c r="BA1058" i="4"/>
  <c r="BA567" i="4"/>
  <c r="BA2341" i="4"/>
  <c r="BA1920" i="4"/>
  <c r="BA1645" i="4"/>
  <c r="BA2083" i="4"/>
  <c r="BA1655" i="4"/>
  <c r="BA1705" i="4"/>
  <c r="BA1597" i="4"/>
  <c r="BA2552" i="4"/>
  <c r="BA1661" i="4"/>
  <c r="BA2570" i="4"/>
  <c r="BA2154" i="4"/>
  <c r="BA1249" i="4"/>
  <c r="BA676" i="4"/>
  <c r="BA130" i="4"/>
  <c r="BA1251" i="4"/>
  <c r="BA1470" i="4"/>
  <c r="BA2175" i="4"/>
  <c r="BA1528" i="4"/>
  <c r="BA1733" i="4"/>
  <c r="BA238" i="4"/>
  <c r="BA2323" i="4"/>
  <c r="BA2572" i="4"/>
  <c r="BA688" i="4"/>
  <c r="BA65" i="4"/>
  <c r="BA341" i="4"/>
  <c r="BA86" i="4"/>
  <c r="BA2410" i="4"/>
  <c r="BA1830" i="4"/>
  <c r="BA1212" i="4"/>
  <c r="BA557" i="4"/>
  <c r="BA209" i="4"/>
  <c r="BA1382" i="4"/>
  <c r="BA1396" i="4"/>
  <c r="BA1390" i="4"/>
  <c r="BA1113" i="4"/>
  <c r="BA627" i="4"/>
  <c r="BA1760" i="4"/>
  <c r="BA2384" i="4"/>
  <c r="BA881" i="4"/>
  <c r="BA904" i="4"/>
  <c r="BA481" i="4"/>
  <c r="BA409" i="4"/>
  <c r="BA761" i="4"/>
  <c r="BA2212" i="4"/>
  <c r="BA1322" i="4"/>
  <c r="BA1191" i="4"/>
  <c r="BA1967" i="4"/>
  <c r="BA258" i="4"/>
  <c r="BA2564" i="4"/>
  <c r="BA1883" i="4"/>
  <c r="BA1035" i="4"/>
  <c r="BA110" i="4"/>
  <c r="BA167" i="4"/>
  <c r="BA1441" i="4"/>
  <c r="BA1352" i="4"/>
  <c r="BA257" i="4"/>
  <c r="BA93" i="4"/>
  <c r="BA2176" i="4"/>
  <c r="BA19" i="4"/>
  <c r="BA985" i="4"/>
  <c r="BA780" i="4"/>
  <c r="BA602" i="4"/>
  <c r="BA1218" i="4"/>
  <c r="BA1002" i="4"/>
  <c r="BA1247" i="4"/>
  <c r="BA690" i="4"/>
  <c r="BA1877" i="4"/>
  <c r="BA1810" i="4"/>
  <c r="BA94" i="4"/>
  <c r="BA643" i="4"/>
  <c r="BA1214" i="4"/>
  <c r="BA430" i="4"/>
  <c r="BA1466" i="4"/>
  <c r="BA929" i="4"/>
  <c r="BA1024" i="4"/>
  <c r="BA1337" i="4"/>
  <c r="BA2263" i="4"/>
  <c r="BA762" i="4"/>
  <c r="BA182" i="4"/>
  <c r="BA1617" i="4"/>
  <c r="BA671" i="4"/>
  <c r="BA2249" i="4"/>
  <c r="BA271" i="4"/>
  <c r="BA155" i="4"/>
  <c r="BA586" i="4"/>
  <c r="BA2594" i="4"/>
  <c r="BA54" i="4"/>
  <c r="BA1976" i="4"/>
  <c r="BA956" i="4"/>
  <c r="BA279" i="4"/>
  <c r="BA2557" i="4"/>
  <c r="BA1471" i="4"/>
  <c r="BA259" i="4"/>
  <c r="BA1683" i="4"/>
  <c r="BA140" i="4"/>
  <c r="BA1651" i="4"/>
  <c r="BA1953" i="4"/>
  <c r="BA1415" i="4"/>
  <c r="BA162" i="4"/>
  <c r="BA1328" i="4"/>
  <c r="BA1706" i="4"/>
  <c r="BA2113" i="4"/>
  <c r="BA496" i="4"/>
  <c r="BA1228" i="4"/>
  <c r="BA2266" i="4"/>
  <c r="BA1370" i="4"/>
  <c r="BA2465" i="4"/>
  <c r="BA1950" i="4"/>
  <c r="BA113" i="4"/>
  <c r="BA1144" i="4"/>
  <c r="BA210" i="4"/>
  <c r="BA2336" i="4"/>
  <c r="BA1579" i="4"/>
  <c r="BA663" i="4"/>
  <c r="BA1933" i="4"/>
  <c r="BA1799" i="4"/>
  <c r="BA2545" i="4"/>
  <c r="BA392" i="4"/>
  <c r="BA199" i="4"/>
  <c r="BA188" i="4"/>
  <c r="BA2050" i="4"/>
  <c r="BA260" i="4"/>
  <c r="BA1413" i="4"/>
  <c r="BA2408" i="4"/>
  <c r="BA563" i="4"/>
  <c r="BA541" i="4"/>
  <c r="BA2115" i="4"/>
  <c r="BA779" i="4"/>
  <c r="BA1193" i="4"/>
  <c r="BA2135" i="4"/>
  <c r="BA1917" i="4"/>
  <c r="BA1497" i="4"/>
  <c r="BA1130" i="4"/>
  <c r="BA2190" i="4"/>
  <c r="BA1913" i="4"/>
  <c r="BA1719" i="4"/>
  <c r="BA297" i="4"/>
  <c r="BA1525" i="4"/>
  <c r="BA1304" i="4"/>
  <c r="BA422" i="4"/>
  <c r="BA293" i="4"/>
  <c r="BA466" i="4"/>
  <c r="BA599" i="4"/>
  <c r="BA2504" i="4"/>
  <c r="BA475" i="4"/>
  <c r="BA327" i="4"/>
  <c r="BA1241" i="4"/>
  <c r="BA2477" i="4"/>
  <c r="BA1386" i="4"/>
  <c r="BA2303" i="4"/>
  <c r="BA2511" i="4"/>
  <c r="BA879" i="4"/>
  <c r="BA9" i="4"/>
  <c r="BA89" i="4"/>
  <c r="BA2251" i="4"/>
  <c r="BA1344" i="4"/>
  <c r="BA531" i="4"/>
  <c r="BA1587" i="4"/>
  <c r="BA574" i="4"/>
  <c r="BA966" i="4"/>
  <c r="BA129" i="4"/>
  <c r="BA2489" i="4"/>
  <c r="BA41" i="4"/>
  <c r="BA1588" i="4"/>
  <c r="BA360" i="4"/>
  <c r="BA1284" i="4"/>
  <c r="BA198" i="4"/>
  <c r="BA2047" i="4"/>
  <c r="BA1816" i="4"/>
  <c r="BA1084" i="4"/>
  <c r="BA436" i="4"/>
  <c r="BA701" i="4"/>
  <c r="BA412" i="4"/>
  <c r="BA359" i="4"/>
  <c r="BA552" i="4"/>
  <c r="BA460" i="4"/>
  <c r="BA468" i="4"/>
  <c r="BA410" i="4"/>
  <c r="BA2203" i="4"/>
  <c r="BA1835" i="4"/>
  <c r="BA490" i="4"/>
  <c r="BA570" i="4"/>
  <c r="BA940" i="4"/>
  <c r="BA1900" i="4"/>
  <c r="BA1996" i="4"/>
  <c r="BA2519" i="4"/>
  <c r="BA2319" i="4"/>
  <c r="BA2149" i="4"/>
  <c r="BA1181" i="4"/>
  <c r="BA443" i="4"/>
  <c r="BA2548" i="4"/>
  <c r="BA2538" i="4"/>
  <c r="BA1485" i="4"/>
  <c r="BA2517" i="4"/>
  <c r="BA312" i="4"/>
  <c r="BA1108" i="4"/>
  <c r="BA2421" i="4"/>
  <c r="BA1944" i="4"/>
  <c r="BA1402" i="4"/>
  <c r="BA2561" i="4"/>
  <c r="BA1571" i="4"/>
  <c r="BA402" i="4"/>
  <c r="BA2114" i="4"/>
  <c r="BA536" i="4"/>
  <c r="BA1288" i="4"/>
  <c r="BA2022" i="4"/>
  <c r="BA226" i="4"/>
  <c r="BA572" i="4"/>
  <c r="BA2524" i="4"/>
  <c r="BA1736" i="4"/>
  <c r="BA1209" i="4"/>
  <c r="BA2612" i="4"/>
  <c r="BA925" i="4"/>
  <c r="BA2057" i="4"/>
  <c r="BA776" i="4"/>
  <c r="BA836" i="4"/>
  <c r="BA1340" i="4"/>
  <c r="BA1787" i="4"/>
  <c r="BA2250" i="4"/>
  <c r="BA2443" i="4"/>
  <c r="BA2522" i="4"/>
  <c r="BA1550" i="4"/>
  <c r="BA1778" i="4"/>
  <c r="BA2013" i="4"/>
  <c r="BA2516" i="4"/>
  <c r="BA1543" i="4"/>
  <c r="BA2062" i="4"/>
  <c r="BA2437" i="4"/>
  <c r="BA1487" i="4"/>
  <c r="BA914" i="4"/>
  <c r="BA1420" i="4"/>
  <c r="BA2379" i="4"/>
  <c r="BA415" i="4"/>
  <c r="BA164" i="4"/>
  <c r="BA1531" i="4"/>
  <c r="BA2098" i="4"/>
  <c r="BA1750" i="4"/>
  <c r="BA1266" i="4"/>
  <c r="BA2256" i="4"/>
  <c r="BA2375" i="4"/>
  <c r="BA14" i="4"/>
  <c r="BA2541" i="4"/>
  <c r="BA849" i="4"/>
  <c r="BA757" i="4"/>
  <c r="BA866" i="4"/>
  <c r="BA81" i="4"/>
  <c r="BA1305" i="4"/>
  <c r="BA1530" i="4"/>
  <c r="BA1080" i="4"/>
  <c r="BA1380" i="4"/>
  <c r="BA2610" i="4"/>
  <c r="BA1807" i="4"/>
  <c r="BA2495" i="4"/>
  <c r="BA369" i="4"/>
  <c r="BA72" i="4"/>
  <c r="BA2432" i="4"/>
  <c r="BA2539" i="4"/>
  <c r="BA789" i="4"/>
  <c r="BA1537" i="4"/>
  <c r="BA823" i="4"/>
  <c r="BA746" i="4"/>
  <c r="BA708" i="4"/>
  <c r="BA1185" i="4"/>
  <c r="BA1752" i="4"/>
  <c r="BA2351" i="4"/>
  <c r="BA2578" i="4"/>
  <c r="BA568" i="4"/>
  <c r="BA1795" i="4"/>
  <c r="BA600" i="4"/>
  <c r="BA2441" i="4"/>
  <c r="BA1783" i="4"/>
  <c r="BA1434" i="4"/>
  <c r="BA1717" i="4"/>
  <c r="BA2316" i="4"/>
  <c r="BA2286" i="4"/>
  <c r="BA2177" i="4"/>
  <c r="BA1203" i="4"/>
  <c r="BA2053" i="4"/>
  <c r="BA2417" i="4"/>
  <c r="BA2207" i="4"/>
  <c r="BA1279" i="4"/>
  <c r="BA2343" i="4"/>
  <c r="BA417" i="4"/>
  <c r="BA270" i="4"/>
  <c r="BA1129" i="4"/>
  <c r="BA207" i="4"/>
  <c r="BA790" i="4"/>
  <c r="BA1952" i="4"/>
  <c r="BA1940" i="4"/>
  <c r="BA1763" i="4"/>
  <c r="BA1401" i="4"/>
  <c r="BA1233" i="4"/>
  <c r="BA2456" i="4"/>
  <c r="BA2587" i="4"/>
  <c r="BA120" i="4"/>
  <c r="BA562" i="4"/>
  <c r="BA1654" i="4"/>
  <c r="BA1805" i="4"/>
  <c r="BA642" i="4"/>
  <c r="BA1829" i="4"/>
  <c r="BA1884" i="4"/>
  <c r="BA2486" i="4"/>
  <c r="BA2035" i="4"/>
  <c r="BA368" i="4"/>
  <c r="BA713" i="4"/>
  <c r="BA2159" i="4"/>
  <c r="BA733" i="4"/>
  <c r="BA1902" i="4"/>
  <c r="BA1788" i="4"/>
  <c r="BA123" i="4"/>
  <c r="BA2327" i="4"/>
  <c r="BA2289" i="4"/>
  <c r="BA2152" i="4"/>
  <c r="BA1089" i="4"/>
  <c r="BA1767" i="4"/>
  <c r="BA1758" i="4"/>
  <c r="BA923" i="4"/>
  <c r="BA1125" i="4"/>
  <c r="BA1476" i="4"/>
  <c r="BA2479" i="4"/>
  <c r="BA1564" i="4"/>
  <c r="BA1899" i="4"/>
  <c r="BA1722" i="4"/>
  <c r="BA431" i="4"/>
  <c r="BA483" i="4"/>
  <c r="BA1148" i="4"/>
  <c r="BA1791" i="4"/>
  <c r="BA148" i="4"/>
  <c r="BA1258" i="4"/>
  <c r="BA1907" i="4"/>
  <c r="BA2125" i="4"/>
  <c r="BA734" i="4"/>
  <c r="BA2217" i="4"/>
  <c r="BA1993" i="4"/>
  <c r="BA626" i="4"/>
  <c r="BA1813" i="4"/>
  <c r="BA726" i="4"/>
  <c r="BA145" i="4"/>
  <c r="BA2386" i="4"/>
  <c r="BA741" i="4"/>
  <c r="BA614" i="4"/>
  <c r="BA632" i="4"/>
  <c r="BA1369" i="4"/>
  <c r="BA1187" i="4"/>
  <c r="BA1230" i="4"/>
  <c r="BA1994" i="4"/>
  <c r="BA964" i="4"/>
  <c r="BA1383" i="4"/>
  <c r="BA700" i="4"/>
  <c r="BA924" i="4"/>
  <c r="BA998" i="4"/>
  <c r="BA2484" i="4"/>
  <c r="BA2312" i="4"/>
  <c r="BA583" i="4"/>
  <c r="BA1931" i="4"/>
  <c r="BA2409" i="4"/>
  <c r="BA56" i="4"/>
  <c r="BA760" i="4"/>
  <c r="BA380" i="4"/>
  <c r="BA2401" i="4"/>
  <c r="BA1356" i="4"/>
  <c r="BA839" i="4"/>
  <c r="BA2371" i="4"/>
  <c r="BA2369" i="4"/>
  <c r="BA1122" i="4"/>
  <c r="BA1516" i="4"/>
  <c r="BA1637" i="4"/>
  <c r="BA1206" i="4"/>
  <c r="BA1541" i="4"/>
  <c r="BA621" i="4"/>
  <c r="BA2215" i="4"/>
  <c r="BA2232" i="4"/>
  <c r="BA1686" i="4"/>
  <c r="BA811" i="4"/>
  <c r="BA1693" i="4"/>
  <c r="BA111" i="4"/>
  <c r="BA2169" i="4"/>
  <c r="BA2372" i="4"/>
  <c r="BA696" i="4"/>
  <c r="BA1918" i="4"/>
  <c r="BA2084" i="4"/>
  <c r="BA749" i="4"/>
  <c r="BA1177" i="4"/>
  <c r="BA884" i="4"/>
  <c r="BA664" i="4"/>
  <c r="BA2473" i="4"/>
  <c r="BA968" i="4"/>
  <c r="BA1097" i="4"/>
  <c r="BA292" i="4"/>
  <c r="BA1321" i="4"/>
  <c r="BA1540" i="4"/>
  <c r="BA2005" i="4"/>
  <c r="BA717" i="4"/>
  <c r="BA814" i="4"/>
  <c r="BA1373" i="4"/>
  <c r="BA2353" i="4"/>
  <c r="BA1768" i="4"/>
  <c r="BA1387" i="4"/>
  <c r="BA2132" i="4"/>
  <c r="BA2055" i="4"/>
  <c r="BA142" i="4"/>
  <c r="BA2366" i="4"/>
  <c r="BA1414" i="4"/>
  <c r="BA1462" i="4"/>
  <c r="BA1580" i="4"/>
  <c r="BA1395" i="4"/>
  <c r="BA1235" i="4"/>
  <c r="BA1720" i="4"/>
  <c r="BA2488" i="4"/>
  <c r="BA2527" i="4"/>
  <c r="BA2088" i="4"/>
  <c r="BA928" i="4"/>
  <c r="BA862" i="4"/>
  <c r="BA941" i="4"/>
  <c r="BA1888" i="4"/>
  <c r="BA2324" i="4"/>
  <c r="BA1535" i="4"/>
  <c r="BA844" i="4"/>
  <c r="BA2582" i="4"/>
  <c r="BA1991" i="4"/>
  <c r="BA1367" i="4"/>
  <c r="BA1770" i="4"/>
  <c r="BA506" i="4"/>
  <c r="BA2620" i="4"/>
  <c r="BA1063" i="4"/>
  <c r="BA1347" i="4"/>
  <c r="BA693" i="4"/>
  <c r="BA1269" i="4"/>
  <c r="BA1199" i="4"/>
  <c r="BA1032" i="4"/>
  <c r="BA825" i="4"/>
  <c r="BA248" i="4"/>
  <c r="BA2360" i="4"/>
  <c r="BA1202" i="4"/>
  <c r="BA901" i="4"/>
  <c r="BA994" i="4"/>
  <c r="BA792" i="4"/>
  <c r="BA619" i="4"/>
  <c r="BA221" i="4"/>
  <c r="BA39" i="4"/>
  <c r="BA76" i="4"/>
  <c r="BA890" i="4"/>
  <c r="BA1062" i="4"/>
  <c r="BA1156" i="4"/>
  <c r="BA2033" i="4"/>
  <c r="BA1068" i="4"/>
  <c r="BA1880" i="4"/>
  <c r="BA269" i="4"/>
  <c r="BA1567" i="4"/>
  <c r="BA620" i="4"/>
  <c r="BA2059" i="4"/>
  <c r="BA1757" i="4"/>
  <c r="BA342" i="4"/>
  <c r="BA479" i="4"/>
  <c r="BA1409" i="4"/>
  <c r="BA469" i="4"/>
  <c r="BA2167" i="4"/>
  <c r="BA1255" i="4"/>
  <c r="BA633" i="4"/>
  <c r="BA1585" i="4"/>
  <c r="BA1010" i="4"/>
  <c r="BA1127" i="4"/>
  <c r="BA1678" i="4"/>
  <c r="BA629" i="4"/>
  <c r="BA449" i="4"/>
  <c r="BA2239" i="4"/>
  <c r="BA1055" i="4"/>
  <c r="BA2315" i="4"/>
  <c r="BA532" i="4"/>
  <c r="BA1928" i="4"/>
  <c r="BA1220" i="4"/>
  <c r="BA1759" i="4"/>
  <c r="BA2039" i="4"/>
  <c r="BA187" i="4"/>
  <c r="BA200" i="4"/>
  <c r="BA1150" i="4"/>
  <c r="BA983" i="4"/>
  <c r="BA2277" i="4"/>
  <c r="BA2311" i="4"/>
  <c r="BA59" i="4"/>
  <c r="BA2591" i="4"/>
  <c r="BA1410" i="4"/>
  <c r="BA1213" i="4"/>
  <c r="BA75" i="4"/>
  <c r="BA2427" i="4"/>
  <c r="BA970" i="4"/>
  <c r="BA1143" i="4"/>
  <c r="BA1689" i="4"/>
  <c r="BA727" i="4"/>
  <c r="BA356" i="4"/>
  <c r="BA1707" i="4"/>
  <c r="BA1349" i="4"/>
  <c r="BA285" i="4"/>
  <c r="BA891" i="4"/>
  <c r="BA1660" i="4"/>
  <c r="BA864" i="4"/>
  <c r="BA1672" i="4"/>
  <c r="BA454" i="4"/>
  <c r="BA159" i="4"/>
  <c r="BA401" i="4"/>
  <c r="BA581" i="4"/>
  <c r="BA193" i="4"/>
  <c r="BA125" i="4"/>
  <c r="BA2024" i="4"/>
  <c r="BA946" i="4"/>
  <c r="BA239" i="4"/>
  <c r="BA330" i="4"/>
  <c r="BA1175" i="4"/>
  <c r="BA1072" i="4"/>
  <c r="BA2321" i="4"/>
  <c r="BA1374" i="4"/>
  <c r="BA1044" i="4"/>
  <c r="BA344" i="4"/>
  <c r="BA455" i="4"/>
  <c r="BA1923" i="4"/>
  <c r="BA2339" i="4"/>
  <c r="BA758" i="4"/>
  <c r="BA2046" i="4"/>
  <c r="BA1676" i="4"/>
  <c r="BA1205" i="4"/>
  <c r="BA962" i="4"/>
  <c r="BA537" i="4"/>
  <c r="BA1742" i="4"/>
  <c r="BA2494" i="4"/>
  <c r="BA718" i="4"/>
  <c r="BA1272" i="4"/>
  <c r="BA1818" i="4"/>
  <c r="BA1701" i="4"/>
  <c r="BA1264" i="4"/>
  <c r="BA1718" i="4"/>
  <c r="BA1474" i="4"/>
  <c r="BA1071" i="4"/>
  <c r="BA2165" i="4"/>
  <c r="BA1327" i="4"/>
  <c r="BA418" i="4"/>
  <c r="BA1059" i="4"/>
  <c r="BA2105" i="4"/>
  <c r="BA2139" i="4"/>
  <c r="BA1578" i="4"/>
  <c r="BA1961" i="4"/>
  <c r="BA1623" i="4"/>
  <c r="BA444" i="4"/>
  <c r="BA582" i="4"/>
  <c r="BA2602" i="4"/>
  <c r="BA1243" i="4"/>
  <c r="BA1065" i="4"/>
  <c r="BA1905" i="4"/>
  <c r="BA338" i="4"/>
  <c r="BA304" i="4"/>
  <c r="BA2058" i="4"/>
  <c r="BA280" i="4"/>
  <c r="BA944" i="4"/>
  <c r="BA1013" i="4"/>
  <c r="BA1364" i="4"/>
  <c r="BA1647" i="4"/>
  <c r="BA2531" i="4"/>
  <c r="BA2109" i="4"/>
  <c r="BA1047" i="4"/>
  <c r="BA1643" i="4"/>
  <c r="BA2197" i="4"/>
  <c r="BA1832" i="4"/>
  <c r="BA1092" i="4"/>
  <c r="BA2231" i="4"/>
  <c r="BA1964" i="4"/>
  <c r="BA728" i="4"/>
  <c r="BA1246" i="4"/>
  <c r="BA317" i="4"/>
  <c r="BA196" i="4"/>
  <c r="BA711" i="4"/>
  <c r="BA240" i="4"/>
  <c r="BA1526" i="4"/>
  <c r="BA2574" i="4"/>
  <c r="BA971" i="4"/>
  <c r="BA1817" i="4"/>
  <c r="BA2528" i="4"/>
  <c r="BA307" i="4"/>
  <c r="BA1932" i="4"/>
  <c r="BA2070" i="4"/>
  <c r="BA1563" i="4"/>
  <c r="BA1124" i="4"/>
  <c r="BA1812" i="4"/>
  <c r="BA813" i="4"/>
  <c r="BA282" i="4"/>
  <c r="BA175" i="4"/>
  <c r="BA1926" i="4"/>
  <c r="BA2478" i="4"/>
  <c r="BA2304" i="4"/>
  <c r="BA1744" i="4"/>
  <c r="BA610" i="4"/>
  <c r="BA334" i="4"/>
  <c r="BA1517" i="4"/>
  <c r="BA1015" i="4"/>
  <c r="BA2462" i="4"/>
  <c r="BA1566" i="4"/>
  <c r="BA1468" i="4"/>
  <c r="BA2009" i="4"/>
  <c r="BA1301" i="4"/>
  <c r="BA372" i="4"/>
  <c r="BA2173" i="4"/>
  <c r="BA917" i="4"/>
  <c r="BA1642" i="4"/>
  <c r="BA1609" i="4"/>
  <c r="BA1589" i="4"/>
  <c r="BA1856" i="4"/>
  <c r="BA893" i="4"/>
  <c r="BA438" i="4"/>
  <c r="BA2452" i="4"/>
  <c r="BA519" i="4"/>
  <c r="BA1041" i="4"/>
  <c r="BA2394" i="4"/>
  <c r="BA2509" i="4"/>
  <c r="BA952" i="4"/>
  <c r="BA489" i="4"/>
  <c r="BA1464" i="4"/>
  <c r="BA2258" i="4"/>
  <c r="BA1827" i="4"/>
  <c r="BA2222" i="4"/>
  <c r="BA919" i="4"/>
  <c r="BA1815" i="4"/>
  <c r="BA2291" i="4"/>
  <c r="BA1363" i="4"/>
  <c r="BA1257" i="4"/>
  <c r="BA1824" i="4"/>
  <c r="BA1960" i="4"/>
  <c r="BA1515" i="4"/>
  <c r="BA441" i="4"/>
  <c r="BA2082" i="4"/>
  <c r="BA1656" i="4"/>
  <c r="BA1612" i="4"/>
  <c r="BA1076" i="4"/>
  <c r="BA1640" i="4"/>
  <c r="BA1196" i="4"/>
  <c r="BA2188" i="4"/>
  <c r="BA2521" i="4"/>
  <c r="BA533" i="4"/>
  <c r="BA954" i="4"/>
  <c r="BA673" i="4"/>
  <c r="BA2179" i="4"/>
  <c r="BA2278" i="4"/>
  <c r="BA385" i="4"/>
  <c r="BA1859" i="4"/>
  <c r="BA1698" i="4"/>
  <c r="BA1879" i="4"/>
  <c r="BA1432" i="4"/>
  <c r="BA2297" i="4"/>
  <c r="BA399" i="4"/>
  <c r="BA471" i="4"/>
  <c r="BA1484" i="4"/>
  <c r="BA1869" i="4"/>
  <c r="BA561" i="4"/>
  <c r="BA865" i="4"/>
  <c r="BA2566" i="4"/>
  <c r="BA2136" i="4"/>
  <c r="BA662" i="4"/>
  <c r="BA2313" i="4"/>
  <c r="BA1648" i="4"/>
  <c r="BA1731" i="4"/>
  <c r="BA1520" i="4"/>
  <c r="BA1245" i="4"/>
  <c r="BA206" i="4"/>
  <c r="BA2346" i="4"/>
  <c r="BA376" i="4"/>
  <c r="BA1384" i="4"/>
  <c r="BA349" i="4"/>
  <c r="BA2141" i="4"/>
  <c r="BA2018" i="4"/>
  <c r="BA499" i="4"/>
  <c r="BA1502" i="4"/>
  <c r="BA691" i="4"/>
  <c r="BA1101" i="4"/>
  <c r="BA2264" i="4"/>
  <c r="BA2469" i="4"/>
  <c r="BA853" i="4"/>
  <c r="BA1577" i="4"/>
  <c r="BA2502" i="4"/>
  <c r="BA2184" i="4"/>
  <c r="BA1885" i="4"/>
  <c r="BA2030" i="4"/>
  <c r="BA1164" i="4"/>
  <c r="BA1600" i="4"/>
  <c r="BA1748" i="4"/>
  <c r="BA2155" i="4"/>
  <c r="BA448" i="4"/>
  <c r="BA233" i="4"/>
  <c r="BA2206" i="4"/>
  <c r="BA98" i="4"/>
  <c r="BA827" i="4"/>
  <c r="BA1049" i="4"/>
  <c r="BA851" i="4"/>
  <c r="BA1673" i="4"/>
  <c r="BA299" i="4"/>
  <c r="BA1309" i="4"/>
  <c r="BA42" i="4"/>
  <c r="BA217" i="4"/>
  <c r="BA2079" i="4"/>
  <c r="BA1641" i="4"/>
  <c r="BA2337" i="4"/>
  <c r="BA2480" i="4"/>
  <c r="BA1405" i="4"/>
  <c r="BA2157" i="4"/>
  <c r="BA1725" i="4"/>
  <c r="BA1034" i="4"/>
  <c r="BA1532" i="4"/>
  <c r="BA2194" i="4"/>
  <c r="BA478" i="4"/>
  <c r="BA1336" i="4"/>
  <c r="BA377" i="4"/>
  <c r="BA1682" i="4"/>
  <c r="BA256" i="4"/>
  <c r="BA1082" i="4"/>
  <c r="BA347" i="4"/>
  <c r="BA1292" i="4"/>
  <c r="BA1867" i="4"/>
  <c r="BA21" i="4"/>
  <c r="BA1201" i="4"/>
  <c r="BA2122" i="4"/>
  <c r="BA224" i="4"/>
  <c r="BA314" i="4"/>
  <c r="BA119" i="4"/>
  <c r="BA1091" i="4"/>
  <c r="BA2507" i="4"/>
  <c r="BA2102" i="4"/>
  <c r="BA832" i="4"/>
  <c r="BA1729" i="4"/>
  <c r="BA755" i="4"/>
  <c r="BA1355" i="4"/>
  <c r="BA1692" i="4"/>
  <c r="BA824" i="4"/>
  <c r="BA1388" i="4"/>
  <c r="BA1553" i="4"/>
  <c r="BA1542" i="4"/>
  <c r="BA1694" i="4"/>
  <c r="BA1636" i="4"/>
  <c r="BA2332" i="4"/>
  <c r="BA2345" i="4"/>
  <c r="BA2087" i="4"/>
  <c r="BA1234" i="4"/>
  <c r="BA2402" i="4"/>
  <c r="BA464" i="4"/>
  <c r="BA1547" i="4"/>
  <c r="BA228" i="4"/>
  <c r="BA1780" i="4"/>
  <c r="BA630" i="4"/>
  <c r="BA1875" i="4"/>
  <c r="BA1000" i="4"/>
  <c r="BA2446" i="4"/>
  <c r="BA855" i="4"/>
  <c r="BA202" i="4"/>
  <c r="BA538" i="4"/>
  <c r="BA1671" i="4"/>
  <c r="BA1033" i="4"/>
  <c r="BA1626" i="4"/>
  <c r="BA1115" i="4"/>
  <c r="BA2287" i="4"/>
  <c r="BA1165" i="4"/>
  <c r="BA2086" i="4"/>
  <c r="BA2064" i="4"/>
  <c r="BA395" i="4"/>
  <c r="BA2317" i="4"/>
  <c r="BA2201" i="4"/>
  <c r="BA1283" i="4"/>
  <c r="BA114" i="4"/>
  <c r="BA681" i="4"/>
  <c r="BA1440" i="4"/>
  <c r="BA1275" i="4"/>
  <c r="BA2255" i="4"/>
  <c r="BA2307" i="4"/>
  <c r="BA719" i="4"/>
  <c r="BA1922" i="4"/>
  <c r="BA883" i="4"/>
  <c r="BA1237" i="4"/>
  <c r="BA1482" i="4"/>
  <c r="BA1506" i="4"/>
  <c r="BA2116" i="4"/>
  <c r="BA1172" i="4"/>
  <c r="BA97" i="4"/>
  <c r="BA383" i="4"/>
  <c r="BA2067" i="4"/>
  <c r="BA1979" i="4"/>
  <c r="BA2051" i="4"/>
  <c r="BA1838" i="4"/>
  <c r="BA1498" i="4"/>
  <c r="BA2362" i="4"/>
  <c r="BA1406" i="4"/>
  <c r="BA99" i="4"/>
  <c r="BA1747" i="4"/>
  <c r="BA1050" i="4"/>
  <c r="BA828" i="4"/>
  <c r="BA2389" i="4"/>
  <c r="BA1898" i="4"/>
  <c r="BA302" i="4"/>
  <c r="BA1552" i="4"/>
  <c r="BA2160" i="4"/>
  <c r="BA605" i="4"/>
  <c r="BA13" i="4"/>
  <c r="BA2019" i="4"/>
  <c r="BA362" i="4"/>
  <c r="BA877" i="4"/>
  <c r="BA2227" i="4"/>
  <c r="BA2068" i="4"/>
  <c r="BA346" i="4"/>
  <c r="BA2445" i="4"/>
  <c r="BA882" i="4"/>
  <c r="BA2140" i="4"/>
  <c r="BA1056" i="4"/>
  <c r="BA1625" i="4"/>
  <c r="BA720" i="4"/>
  <c r="BA1518" i="4"/>
  <c r="BA2108" i="4"/>
  <c r="BA1106" i="4"/>
  <c r="BA1325" i="4"/>
  <c r="BA108" i="4"/>
  <c r="BA2262" i="4"/>
  <c r="BA984" i="4"/>
  <c r="BA425" i="4"/>
  <c r="BA1095" i="4"/>
  <c r="BA1358" i="4"/>
  <c r="BA652" i="4"/>
  <c r="BA53" i="4"/>
  <c r="BA1674" i="4"/>
  <c r="BA816" i="4"/>
  <c r="BA1618" i="4"/>
  <c r="BA2044" i="4"/>
  <c r="BA1962" i="4"/>
  <c r="BA1465" i="4"/>
  <c r="BA539" i="4"/>
  <c r="BA2248" i="4"/>
  <c r="BA1194" i="4"/>
  <c r="BA1379" i="4"/>
  <c r="BA494" i="4"/>
  <c r="BA2110" i="4"/>
  <c r="BA2209" i="4"/>
  <c r="BA2275" i="4"/>
  <c r="BA2240" i="4"/>
  <c r="BA2481" i="4"/>
  <c r="BA1710" i="4"/>
  <c r="BA498" i="4"/>
  <c r="BA754" i="4"/>
  <c r="BA976" i="4"/>
  <c r="BA2100" i="4"/>
  <c r="BA1677" i="4"/>
  <c r="BA2221" i="4"/>
  <c r="BA219" i="4"/>
  <c r="BA1339" i="4"/>
  <c r="BA1539" i="4"/>
  <c r="BA841" i="4"/>
  <c r="BA234" i="4"/>
  <c r="BA556" i="4"/>
  <c r="BA817" i="4"/>
  <c r="BA1874" i="4"/>
  <c r="BA523" i="4"/>
  <c r="BA1863" i="4"/>
  <c r="BA1224" i="4"/>
  <c r="BA995" i="4"/>
  <c r="BA1743" i="4"/>
  <c r="BA703" i="4"/>
  <c r="BA1781" i="4"/>
  <c r="BA243" i="4"/>
  <c r="BA470" i="4"/>
  <c r="BA1081" i="4"/>
  <c r="BA2468" i="4"/>
  <c r="BA2268" i="4"/>
  <c r="BA889" i="4"/>
  <c r="BA617" i="4"/>
  <c r="BA2202" i="4"/>
  <c r="BA783" i="4"/>
  <c r="BA650" i="4"/>
  <c r="BA756" i="4"/>
  <c r="BA1947" i="4"/>
  <c r="BA1025" i="4"/>
  <c r="BA778" i="4"/>
  <c r="BA1173" i="4"/>
  <c r="BA423" i="4"/>
  <c r="BA1957" i="4"/>
  <c r="BA1329" i="4"/>
  <c r="BA2361" i="4"/>
  <c r="BA2623" i="4"/>
  <c r="BA1330" i="4"/>
  <c r="BA2081" i="4"/>
  <c r="BA345" i="4"/>
  <c r="BA34" i="4"/>
  <c r="BA1268" i="4"/>
  <c r="BA1262" i="4"/>
  <c r="BA2063" i="4"/>
  <c r="BA1794" i="4"/>
  <c r="BA1889" i="4"/>
  <c r="BA1368" i="4"/>
  <c r="BA1449" i="4"/>
  <c r="BA1775" i="4"/>
  <c r="BA1983" i="4"/>
  <c r="BA147" i="4"/>
  <c r="BA2223" i="4"/>
  <c r="BA1217" i="4"/>
  <c r="BA1843" i="4"/>
  <c r="BA1227" i="4"/>
  <c r="BA1014" i="4"/>
  <c r="BA1359" i="4"/>
  <c r="BA635" i="4"/>
  <c r="BA961" i="4"/>
  <c r="BA1189" i="4"/>
  <c r="BA908" i="4"/>
  <c r="BA2461" i="4"/>
  <c r="BA432" i="4"/>
  <c r="BA1208" i="4"/>
  <c r="BA1504" i="4"/>
  <c r="BA931" i="4"/>
  <c r="BA1554" i="4"/>
  <c r="BA1700" i="4"/>
  <c r="BA1030" i="4"/>
  <c r="BA2435" i="4"/>
  <c r="BA2273" i="4"/>
  <c r="BA612" i="4"/>
  <c r="BA95" i="4"/>
  <c r="BA503" i="4"/>
  <c r="BA1120" i="4"/>
  <c r="BA1012" i="4"/>
  <c r="BA375" i="4"/>
  <c r="BA1681" i="4"/>
  <c r="BA1437" i="4"/>
  <c r="BA2513" i="4"/>
  <c r="BA645" i="4"/>
  <c r="BA546" i="4"/>
  <c r="BA1376" i="4"/>
  <c r="BA1086" i="4"/>
  <c r="BA1715" i="4"/>
  <c r="BA1254" i="4"/>
  <c r="BA800" i="4"/>
  <c r="BA11" i="4"/>
  <c r="BA1670" i="4"/>
  <c r="BA2028" i="4"/>
  <c r="BA1669" i="4"/>
  <c r="BA847" i="4"/>
  <c r="BA1997" i="4"/>
  <c r="BA1638" i="4"/>
  <c r="BA724" i="4"/>
  <c r="BA916" i="4"/>
  <c r="BA1513" i="4"/>
  <c r="BA763" i="4"/>
  <c r="BA1147" i="4"/>
  <c r="BA2199" i="4"/>
  <c r="BA486" i="4"/>
  <c r="BA2078" i="4"/>
  <c r="BA179" i="4"/>
  <c r="BA32" i="4"/>
  <c r="BA588" i="4"/>
  <c r="BA288" i="4"/>
  <c r="BA2118" i="4"/>
  <c r="BA653" i="4"/>
  <c r="BA723" i="4"/>
  <c r="BA590" i="4"/>
  <c r="BA843" i="4"/>
  <c r="BA296" i="4"/>
  <c r="BA1649" i="4"/>
  <c r="BA992" i="4"/>
  <c r="BA1399" i="4"/>
  <c r="BA977" i="4"/>
  <c r="BA2095" i="4"/>
  <c r="BA485" i="4"/>
  <c r="BA45" i="4"/>
  <c r="BA577" i="4"/>
  <c r="BA1360" i="4"/>
  <c r="BA821" i="4"/>
  <c r="BA2161" i="4"/>
  <c r="BA1523" i="4"/>
  <c r="BA1250" i="4"/>
  <c r="BA1968" i="4"/>
  <c r="BA773" i="4"/>
  <c r="BA337" i="4"/>
  <c r="BA909" i="4"/>
  <c r="BA1644" i="4"/>
  <c r="BA1114" i="4"/>
  <c r="BA1966" i="4"/>
  <c r="BA678" i="4"/>
  <c r="BA1762" i="4"/>
  <c r="BA1093" i="4"/>
  <c r="BA1596" i="4"/>
  <c r="BA154" i="4"/>
  <c r="BA1789" i="4"/>
  <c r="BA529" i="4"/>
  <c r="BA2288" i="4"/>
  <c r="BA516" i="4"/>
  <c r="BA352" i="4"/>
  <c r="BA278" i="4"/>
  <c r="BA1145" i="4"/>
  <c r="BA2436" i="4"/>
  <c r="BA348" i="4"/>
  <c r="BA264" i="4"/>
  <c r="BA134" i="4"/>
  <c r="BA2151" i="4"/>
  <c r="BA2107" i="4"/>
  <c r="BA396" i="4"/>
  <c r="BA1984" i="4"/>
  <c r="BA2204" i="4"/>
  <c r="BA428" i="4"/>
  <c r="BA2318" i="4"/>
  <c r="BA433" i="4"/>
  <c r="BA2097" i="4"/>
  <c r="BA2385" i="4"/>
  <c r="BA1990" i="4"/>
  <c r="BA1591" i="4"/>
  <c r="BA2106" i="4"/>
  <c r="BA1403" i="4"/>
  <c r="BA781" i="4"/>
  <c r="BA2101" i="4"/>
  <c r="BA1978" i="4"/>
  <c r="BA358" i="4"/>
  <c r="BA413" i="4"/>
  <c r="BA371" i="4"/>
  <c r="BA2595" i="4"/>
  <c r="BA1499" i="4"/>
  <c r="BA641" i="4"/>
  <c r="BA1732" i="4"/>
  <c r="BA390" i="4"/>
  <c r="BA510" i="4"/>
  <c r="BA1904" i="4"/>
  <c r="BA361" i="4"/>
  <c r="BA682" i="4"/>
  <c r="BA482" i="4"/>
  <c r="BA388" i="4"/>
  <c r="BA631" i="4"/>
  <c r="BA597" i="4"/>
  <c r="BA528" i="4"/>
  <c r="BA1881" i="4"/>
  <c r="BA993" i="4"/>
  <c r="BA2244" i="4"/>
  <c r="BA70" i="4"/>
  <c r="BA2074" i="4"/>
  <c r="BA366" i="4"/>
  <c r="BA291" i="4"/>
  <c r="BA35" i="4"/>
  <c r="BA1740" i="4"/>
  <c r="BA926" i="4"/>
  <c r="BA697" i="4"/>
  <c r="BA875" i="4"/>
  <c r="BA580" i="4"/>
  <c r="BA378" i="4"/>
  <c r="BA1146" i="4"/>
  <c r="BA1514" i="4"/>
  <c r="BA2496" i="4"/>
  <c r="BA225" i="4"/>
  <c r="BA1302" i="4"/>
  <c r="BA3" i="4"/>
  <c r="BA2026" i="4"/>
  <c r="BA92" i="4"/>
  <c r="BA543" i="4"/>
  <c r="BA2112" i="4"/>
  <c r="BA87" i="4"/>
  <c r="BA491" i="4"/>
  <c r="BA963" i="4"/>
  <c r="BA576" i="4"/>
  <c r="BA115" i="4"/>
  <c r="BA1090" i="4"/>
  <c r="BA500" i="4"/>
  <c r="BA739" i="4"/>
  <c r="BA216" i="4"/>
  <c r="BA768" i="4"/>
  <c r="BA796" i="4"/>
  <c r="BA1630" i="4"/>
  <c r="BA1622" i="4"/>
  <c r="BA1192" i="4"/>
  <c r="BA1906" i="4"/>
  <c r="BA1453" i="4"/>
  <c r="BA1756" i="4"/>
  <c r="BA1163" i="4"/>
  <c r="BA300" i="4"/>
  <c r="BA411" i="4"/>
  <c r="BA585" i="4"/>
  <c r="BA1294" i="4"/>
  <c r="BA1151" i="4"/>
  <c r="BA1422" i="4"/>
  <c r="BA150" i="4"/>
  <c r="BA805" i="4"/>
  <c r="BA33" i="4"/>
  <c r="BA2011" i="4"/>
  <c r="BA467" i="4"/>
  <c r="BA2043" i="4"/>
  <c r="BA1314" i="4"/>
  <c r="BA350" i="4"/>
  <c r="BA559" i="4"/>
  <c r="BA769" i="4"/>
  <c r="BA189" i="4"/>
  <c r="BA1075" i="4"/>
  <c r="BA17" i="4"/>
  <c r="BA1901" i="4"/>
  <c r="BA1475" i="4"/>
  <c r="BA1253" i="4"/>
  <c r="BA421" i="4"/>
  <c r="BA1887" i="4"/>
  <c r="BA547" i="4"/>
  <c r="BA1211" i="4"/>
  <c r="BA740" i="4"/>
  <c r="BA439" i="4"/>
  <c r="BA613" i="4"/>
  <c r="BA364" i="4"/>
  <c r="BA1119" i="4"/>
  <c r="BA2482" i="4"/>
  <c r="BA1956" i="4"/>
  <c r="BA310" i="4"/>
  <c r="BA834" i="4"/>
  <c r="BA8" i="4"/>
  <c r="BA100" i="4"/>
  <c r="BA2094" i="4"/>
  <c r="BA2242" i="4"/>
  <c r="BA1860" i="4"/>
  <c r="BA1446" i="4"/>
  <c r="BA244" i="4"/>
  <c r="BA2017" i="4"/>
  <c r="BA830" i="4"/>
  <c r="BA2170" i="4"/>
  <c r="BA213" i="4"/>
  <c r="BA340" i="4"/>
  <c r="BA990" i="4"/>
  <c r="BA2281" i="4"/>
  <c r="BA420" i="4"/>
  <c r="BA435" i="4"/>
  <c r="BA1174" i="4"/>
  <c r="BA20" i="4"/>
  <c r="BA453" i="4"/>
  <c r="BA355" i="4"/>
  <c r="BA1377" i="4"/>
  <c r="BA2048" i="4"/>
  <c r="BA659" i="4"/>
  <c r="BA2282" i="4"/>
  <c r="BA772" i="4"/>
  <c r="BA1848" i="4"/>
  <c r="BA1522" i="4"/>
  <c r="BA592" i="4"/>
  <c r="BA616" i="4"/>
  <c r="BA601" i="4"/>
  <c r="BA1804" i="4"/>
  <c r="BA660" i="4"/>
  <c r="BA2075" i="4"/>
  <c r="BA1334" i="4"/>
  <c r="BA2211" i="4"/>
  <c r="BA82" i="4"/>
  <c r="BA950" i="4"/>
  <c r="BA208" i="4"/>
  <c r="BA1521" i="4"/>
  <c r="BA381" i="4"/>
  <c r="BA611" i="4"/>
  <c r="BA915" i="4"/>
  <c r="BA26" i="4"/>
  <c r="BA974" i="4"/>
  <c r="BA564" i="4"/>
  <c r="BA618" i="4"/>
  <c r="BA982" i="4"/>
  <c r="BA343" i="4"/>
  <c r="BA1261" i="4"/>
  <c r="BA979" i="4"/>
  <c r="BA765" i="4"/>
  <c r="BA1099" i="4"/>
  <c r="BA1891" i="4"/>
  <c r="BA62" i="4"/>
  <c r="BA156" i="4"/>
  <c r="BA787" i="4"/>
  <c r="BA609" i="4"/>
  <c r="BA507" i="4"/>
  <c r="BA1160" i="4"/>
  <c r="BA625" i="4"/>
  <c r="BA887" i="4"/>
  <c r="BA766" i="4"/>
  <c r="BA1959" i="4"/>
  <c r="BA542" i="4"/>
  <c r="BA1764" i="4"/>
  <c r="BA78" i="4"/>
  <c r="BA2131" i="4"/>
  <c r="BA303" i="4"/>
  <c r="BA1965" i="4"/>
  <c r="BA1837" i="4"/>
  <c r="BA38" i="4"/>
  <c r="BA16" i="4"/>
  <c r="BA451" i="4"/>
  <c r="BA555" i="4"/>
  <c r="BA2298" i="4"/>
  <c r="BA1170" i="4"/>
  <c r="BA2310" i="4"/>
  <c r="BA540" i="4"/>
  <c r="BA197" i="4"/>
  <c r="BA504" i="4"/>
  <c r="BA1423" i="4"/>
  <c r="BA606" i="4"/>
  <c r="BA986" i="4"/>
  <c r="BA437" i="4"/>
  <c r="BA73" i="4"/>
  <c r="BA24" i="4"/>
  <c r="BA1225" i="4"/>
  <c r="BA1603" i="4"/>
  <c r="BA1223" i="4"/>
  <c r="BA522" i="4"/>
  <c r="BA91" i="4"/>
  <c r="BA85" i="4"/>
  <c r="BA2498" i="4"/>
  <c r="BA637" i="4"/>
  <c r="BA275" i="4"/>
  <c r="BA1038" i="4"/>
  <c r="BA1168" i="4"/>
  <c r="BA322" i="4"/>
  <c r="BA1652" i="4"/>
  <c r="BA284" i="4"/>
  <c r="BA566" i="4"/>
  <c r="BA589" i="4"/>
  <c r="BA2016" i="4"/>
  <c r="BA1595" i="4"/>
  <c r="BA1842" i="4"/>
  <c r="BA74" i="4"/>
  <c r="BA1260" i="4"/>
  <c r="BA512" i="4"/>
  <c r="BA440" i="4"/>
  <c r="BA12" i="4"/>
  <c r="BA622" i="4"/>
  <c r="BA424" i="4"/>
  <c r="BA289" i="4"/>
  <c r="BA329" i="4"/>
  <c r="BA774" i="4"/>
  <c r="BA1073" i="4"/>
  <c r="BA136" i="4"/>
  <c r="BA465" i="4"/>
  <c r="BA905" i="4"/>
  <c r="BA365" i="4"/>
  <c r="BA2283" i="4"/>
  <c r="BA387" i="4"/>
  <c r="BA1620" i="4"/>
  <c r="BA1053" i="4"/>
  <c r="BA1107" i="4"/>
  <c r="BA1544" i="4"/>
  <c r="BA166" i="4"/>
  <c r="BA1858" i="4"/>
  <c r="BA446" i="4"/>
  <c r="BA473" i="4"/>
  <c r="BA313" i="4"/>
  <c r="BA230" i="4"/>
  <c r="BA452" i="4"/>
  <c r="BA146" i="4"/>
  <c r="BA2001" i="4"/>
  <c r="BA1992" i="4"/>
  <c r="BA83" i="4"/>
  <c r="BA764" i="4"/>
  <c r="BA2162" i="4"/>
  <c r="BA2233" i="4"/>
  <c r="BA1020" i="4"/>
  <c r="BA442" i="4"/>
  <c r="BA1712" i="4"/>
  <c r="BA1702" i="4"/>
  <c r="BA1481" i="4"/>
  <c r="BA2617" i="4"/>
  <c r="BA2143" i="4"/>
  <c r="BA548" i="4"/>
  <c r="BA1695" i="4"/>
  <c r="BA25" i="4"/>
  <c r="BA955" i="4"/>
  <c r="BA651" i="4"/>
  <c r="BA1568" i="4"/>
  <c r="BA2260" i="4"/>
  <c r="BA246" i="4"/>
  <c r="BA1271" i="4"/>
  <c r="BA1948" i="4"/>
  <c r="BA1971" i="4"/>
  <c r="BA1052" i="4"/>
  <c r="BA2205" i="4"/>
  <c r="BA639" i="4"/>
  <c r="BA636" i="4"/>
  <c r="BA5" i="4"/>
  <c r="BA1784" i="4"/>
  <c r="BA474" i="4"/>
  <c r="BA393" i="4"/>
  <c r="BA1777" i="4"/>
  <c r="BA738" i="4"/>
  <c r="BA782" i="4"/>
  <c r="BA648" i="4"/>
  <c r="BA591" i="4"/>
  <c r="BA153" i="4"/>
  <c r="BA549" i="4"/>
  <c r="BA1486" i="4"/>
  <c r="BA1737" i="4"/>
  <c r="BA15" i="4"/>
  <c r="BA69" i="4"/>
  <c r="BA2236" i="4"/>
  <c r="BA628" i="4"/>
  <c r="BA60" i="4"/>
  <c r="BA544" i="4"/>
  <c r="BA1998" i="4"/>
  <c r="BA367" i="4"/>
  <c r="BA2493" i="4"/>
  <c r="BA23" i="4"/>
  <c r="BA50" i="4"/>
  <c r="BA10" i="4"/>
  <c r="BA122" i="4"/>
  <c r="BA40" i="4"/>
  <c r="BA638" i="4"/>
  <c r="BA416" i="4"/>
  <c r="BA2581" i="4"/>
  <c r="BA1060" i="4"/>
  <c r="BA177" i="4"/>
  <c r="BA554" i="4"/>
  <c r="BA2296" i="4"/>
  <c r="BA1507" i="4"/>
  <c r="BA2614" i="4"/>
  <c r="BA514" i="4"/>
  <c r="BA918" i="4"/>
  <c r="BA913" i="4"/>
  <c r="BA1606" i="4"/>
  <c r="BA1215" i="4"/>
  <c r="BA1300" i="4"/>
  <c r="BA1161" i="4"/>
  <c r="BA1342" i="4"/>
  <c r="BA2247" i="4"/>
  <c r="BA874" i="4"/>
  <c r="BA1419" i="4"/>
  <c r="BA2012" i="4"/>
  <c r="BA2613" i="4"/>
  <c r="BA1704" i="4"/>
  <c r="BA1792" i="4"/>
  <c r="BA186" i="4"/>
  <c r="BA1696" i="4"/>
  <c r="BA670" i="4"/>
  <c r="BA2550" i="4"/>
  <c r="BA1592" i="4"/>
  <c r="BA2144" i="4"/>
  <c r="BA1351" i="4"/>
  <c r="BA2129" i="4"/>
  <c r="BA2544" i="4"/>
  <c r="BA1178" i="4"/>
  <c r="BA732" i="4"/>
  <c r="BA251" i="4"/>
  <c r="BA2555" i="4"/>
  <c r="BA2007" i="4"/>
  <c r="BA2133" i="4"/>
  <c r="BA2077" i="4"/>
  <c r="BA826" i="4"/>
  <c r="BA1709" i="4"/>
  <c r="BA1594" i="4"/>
  <c r="BA1570" i="4"/>
  <c r="BA1892" i="4"/>
  <c r="BA869" i="4"/>
  <c r="BA324" i="4"/>
  <c r="BA1036" i="4"/>
  <c r="BA320" i="4"/>
  <c r="BA493" i="4"/>
  <c r="BA2430" i="4"/>
  <c r="BA2096" i="4"/>
  <c r="BA1456" i="4"/>
  <c r="BA1418" i="4"/>
  <c r="BA2609" i="4"/>
  <c r="BA192" i="4"/>
  <c r="BA2593" i="4"/>
  <c r="BA2338" i="4"/>
  <c r="BA1635" i="4"/>
  <c r="BA2543" i="4"/>
  <c r="BA1238" i="4"/>
  <c r="BA1951" i="4"/>
  <c r="BA2405" i="4"/>
  <c r="BA859" i="4"/>
  <c r="BA521" i="4"/>
  <c r="BA999" i="4"/>
  <c r="BA1753" i="4"/>
  <c r="BA1616" i="4"/>
  <c r="BA2400" i="4"/>
  <c r="BA2348" i="4"/>
  <c r="BA991" i="4"/>
  <c r="BA2487" i="4"/>
  <c r="BA2536" i="4"/>
  <c r="BA311" i="4"/>
  <c r="BA2424" i="4"/>
  <c r="BA2306" i="4"/>
  <c r="BA222" i="4"/>
  <c r="BA1007" i="4"/>
  <c r="BA2393" i="4"/>
  <c r="BA2442" i="4"/>
  <c r="BA1001" i="4"/>
  <c r="BA1400" i="4"/>
  <c r="BA1575" i="4"/>
  <c r="BA799" i="4"/>
  <c r="BA2330" i="4"/>
  <c r="BA476" i="4"/>
  <c r="BA2603" i="4"/>
  <c r="BA1808" i="4"/>
  <c r="BA898" i="4"/>
  <c r="BA1954" i="4"/>
  <c r="BA2280" i="4"/>
  <c r="BA2549" i="4"/>
  <c r="BA2474" i="4"/>
  <c r="BA1054" i="4"/>
  <c r="BA801" i="4"/>
  <c r="BA1782" i="4"/>
  <c r="BA1492" i="4"/>
  <c r="BA957" i="4"/>
  <c r="BA2396" i="4"/>
  <c r="BA735" i="4"/>
  <c r="BA1281" i="4"/>
  <c r="BA1039" i="4"/>
  <c r="BA1117" i="4"/>
  <c r="BA2238" i="4"/>
  <c r="BA1252" i="4"/>
  <c r="BA819" i="4"/>
  <c r="BA1941" i="4"/>
  <c r="BA2569" i="4"/>
  <c r="BA2259" i="4"/>
  <c r="BA2608" i="4"/>
  <c r="BA1016" i="4"/>
  <c r="BA2458" i="4"/>
  <c r="BA2590" i="4"/>
  <c r="BA2049" i="4"/>
  <c r="BA1398" i="4"/>
  <c r="BA2342" i="4"/>
  <c r="BA747" i="4"/>
  <c r="BA1897" i="4"/>
  <c r="BA1847" i="4"/>
  <c r="BA1662" i="4"/>
  <c r="BA151" i="4"/>
  <c r="BA1239" i="4"/>
  <c r="BA1248" i="4"/>
  <c r="BA932" i="4"/>
  <c r="BA2475" i="4"/>
  <c r="BA1132" i="4"/>
  <c r="BA1862" i="4"/>
  <c r="BA1624" i="4"/>
  <c r="BA2597" i="4"/>
  <c r="BA1958" i="4"/>
  <c r="BA127" i="4"/>
  <c r="BA569" i="4"/>
  <c r="BA2137" i="4"/>
  <c r="BA1608" i="4"/>
  <c r="BA2269" i="4"/>
  <c r="BA2558" i="4"/>
  <c r="BA1070" i="4"/>
  <c r="BA2490" i="4"/>
  <c r="BA414" i="4"/>
  <c r="BA1711" i="4"/>
  <c r="BA1404" i="4"/>
  <c r="BA1289" i="4"/>
  <c r="BA1581" i="4"/>
  <c r="BA1169" i="4"/>
  <c r="BA1424" i="4"/>
  <c r="BA1461" i="4"/>
  <c r="BA831" i="4"/>
  <c r="BA2008" i="4"/>
  <c r="BA1798" i="4"/>
  <c r="BA2420" i="4"/>
  <c r="BA1008" i="4"/>
  <c r="BA1152" i="4"/>
  <c r="BA46" i="4"/>
  <c r="BA488" i="4"/>
  <c r="BA2622" i="4"/>
  <c r="BA1627" i="4"/>
  <c r="BA1790" i="4"/>
  <c r="BA400" i="4"/>
  <c r="BA1871" i="4"/>
  <c r="BA2391" i="4"/>
  <c r="BA1560" i="4"/>
  <c r="BA2553" i="4"/>
  <c r="BA1697" i="4"/>
  <c r="BA2305" i="4"/>
  <c r="BA743" i="4"/>
  <c r="BA325" i="4"/>
  <c r="BA2374" i="4"/>
  <c r="BA1180" i="4"/>
  <c r="BA1087" i="4"/>
  <c r="BA1018" i="4"/>
  <c r="BA1042" i="4"/>
  <c r="BA2357" i="4"/>
  <c r="BA942" i="4"/>
  <c r="BA2470" i="4"/>
  <c r="BA1886" i="4"/>
  <c r="BA2036" i="4"/>
  <c r="BA2218" i="4"/>
  <c r="BA1820" i="4"/>
  <c r="BA2219" i="4"/>
  <c r="BA894" i="4"/>
  <c r="BA751" i="4"/>
  <c r="BA771" i="4"/>
  <c r="BA138" i="4"/>
  <c r="BA2029" i="4"/>
  <c r="BA163" i="4"/>
  <c r="BA1615" i="4"/>
  <c r="BA2322" i="4"/>
  <c r="BA1040" i="4"/>
  <c r="BA1713" i="4"/>
  <c r="BA1751" i="4"/>
  <c r="BA2588" i="4"/>
  <c r="BA1426" i="4"/>
  <c r="BA1708" i="4"/>
  <c r="BA1628" i="4"/>
  <c r="BA274" i="4"/>
  <c r="BA2457" i="4"/>
  <c r="BA484" i="4"/>
  <c r="BA2460" i="4"/>
  <c r="BA1916" i="4"/>
  <c r="BA1421" i="4"/>
  <c r="BA687" i="4"/>
  <c r="BA1855" i="4"/>
  <c r="BA2459" i="4"/>
  <c r="BA1416" i="4"/>
  <c r="BA669" i="4"/>
  <c r="BA1761" i="4"/>
  <c r="BA1489" i="4"/>
  <c r="BA2425" i="4"/>
  <c r="BA2403" i="4"/>
  <c r="BA2455" i="4"/>
  <c r="BA1583" i="4"/>
  <c r="BA1657" i="4"/>
  <c r="BA2235" i="4"/>
  <c r="BA1527" i="4"/>
  <c r="BA1232" i="4"/>
  <c r="BA2229" i="4"/>
  <c r="BA2325" i="4"/>
  <c r="BA1679" i="4"/>
  <c r="BA1046" i="4"/>
  <c r="BA1555" i="4"/>
  <c r="BA1331" i="4"/>
  <c r="BA1839" i="4"/>
  <c r="BA22" i="4"/>
  <c r="BA2142" i="4"/>
  <c r="BA2463" i="4"/>
  <c r="BA2515" i="4"/>
  <c r="BA1987" i="4"/>
  <c r="BA1428" i="4"/>
  <c r="BA715" i="4"/>
  <c r="BA1459" i="4"/>
  <c r="BA1878" i="4"/>
  <c r="BA798" i="4"/>
  <c r="BA2224" i="4"/>
  <c r="BA1872" i="4"/>
  <c r="BA1546" i="4"/>
  <c r="BA1821" i="4"/>
  <c r="BA1324" i="4"/>
  <c r="BA1604" i="4"/>
  <c r="BA1955" i="4"/>
  <c r="BA1167" i="4"/>
  <c r="BA1128" i="4"/>
  <c r="BA1133" i="4"/>
  <c r="BA169" i="4"/>
  <c r="BA2431" i="4"/>
  <c r="BA2514" i="4"/>
  <c r="BA767" i="4"/>
  <c r="BA1467" i="4"/>
  <c r="BA1549" i="4"/>
  <c r="BA1142" i="4"/>
  <c r="BA1308" i="4"/>
  <c r="BA694" i="4"/>
  <c r="BA461" i="4"/>
  <c r="BA1166" i="4"/>
  <c r="BA2076" i="4"/>
  <c r="BA1295" i="4"/>
  <c r="BA1793" i="4"/>
  <c r="BA960" i="4"/>
  <c r="BA2003" i="4"/>
  <c r="BA1849" i="4"/>
  <c r="BA245" i="4"/>
  <c r="BA795" i="4"/>
  <c r="BA793" i="4"/>
  <c r="BA1800" i="4"/>
  <c r="BA1137" i="4"/>
  <c r="BA1171" i="4"/>
  <c r="BA1326" i="4"/>
  <c r="BA934" i="4"/>
  <c r="BA235" i="4"/>
  <c r="BA1607" i="4"/>
  <c r="BA1557" i="4"/>
  <c r="BA1949" i="4"/>
  <c r="BA2124" i="4"/>
  <c r="BA1511" i="4"/>
  <c r="BA1741" i="4"/>
  <c r="BA2314" i="4"/>
  <c r="BA1989" i="4"/>
  <c r="BA1822" i="4"/>
  <c r="BA2054" i="4"/>
  <c r="BA1614" i="4"/>
  <c r="BA1975" i="4"/>
  <c r="BA1362" i="4"/>
  <c r="BA407" i="4"/>
  <c r="BA1908" i="4"/>
  <c r="BA1590" i="4"/>
  <c r="BA1851" i="4"/>
  <c r="BA2156" i="4"/>
  <c r="BA117" i="4"/>
  <c r="BA1490" i="4"/>
  <c r="BA1601" i="4"/>
  <c r="BA1021" i="4"/>
  <c r="BA2234" i="4"/>
  <c r="BA1064" i="4"/>
  <c r="BA2293" i="4"/>
  <c r="BA1538" i="4"/>
  <c r="BA2354" i="4"/>
  <c r="BA2454" i="4"/>
  <c r="BA903" i="4"/>
  <c r="BA2596" i="4"/>
  <c r="BA2069" i="4"/>
  <c r="BA1935" i="4"/>
  <c r="BA1687" i="4"/>
  <c r="BA2419" i="4"/>
  <c r="BA2467" i="4"/>
  <c r="BA183" i="4"/>
  <c r="BA1338" i="4"/>
  <c r="BA1840" i="4"/>
  <c r="BA1512" i="4"/>
  <c r="BA1019" i="4"/>
  <c r="BA1727" i="4"/>
  <c r="BA152" i="4"/>
  <c r="BA308" i="4"/>
  <c r="BA654" i="4"/>
  <c r="BA1361" i="4"/>
  <c r="BA1278" i="4"/>
  <c r="BA1183" i="4"/>
  <c r="BA1123" i="4"/>
  <c r="BA149" i="4"/>
  <c r="BA1857" i="4"/>
  <c r="BA1155" i="4"/>
  <c r="BA1397" i="4"/>
  <c r="BA1576" i="4"/>
  <c r="BA702" i="4"/>
  <c r="BA2395" i="4"/>
  <c r="BA736" i="4"/>
  <c r="BA1802" i="4"/>
  <c r="BA1831" i="4"/>
  <c r="BA2583" i="4"/>
  <c r="BA705" i="4"/>
  <c r="BA845" i="4"/>
  <c r="BA2397" i="4"/>
  <c r="BA706" i="4"/>
  <c r="BA2072" i="4"/>
  <c r="BA2065" i="4"/>
  <c r="BA1391" i="4"/>
  <c r="BA1222" i="4"/>
  <c r="BA1229" i="4"/>
  <c r="BA2042" i="4"/>
  <c r="BA281" i="4"/>
  <c r="BA1937" i="4"/>
  <c r="BA2567" i="4"/>
  <c r="BA1771" i="4"/>
  <c r="BA2356" i="4"/>
  <c r="BA2020" i="4"/>
  <c r="BA2406" i="4"/>
  <c r="BA2276" i="4"/>
  <c r="BA2448" i="4"/>
  <c r="BA1912" i="4"/>
  <c r="BA132" i="4"/>
  <c r="BA1545" i="4"/>
  <c r="BA398" i="4"/>
  <c r="BA301" i="4"/>
  <c r="BA852" i="4"/>
  <c r="BA1447" i="4"/>
  <c r="BA2500" i="4"/>
  <c r="BA518" i="4"/>
  <c r="BA1739" i="4"/>
  <c r="BA936" i="4"/>
  <c r="BA1176" i="4"/>
  <c r="BA513" i="4"/>
  <c r="BA775" i="4"/>
  <c r="BA2571" i="4"/>
  <c r="BA1658" i="4"/>
  <c r="BA2037" i="4"/>
  <c r="BA2523" i="4"/>
  <c r="BA737" i="4"/>
  <c r="BA1755" i="4"/>
  <c r="BA1534" i="4"/>
  <c r="BA794" i="4"/>
  <c r="BA1828" i="4"/>
  <c r="BA326" i="4"/>
  <c r="BA1861" i="4"/>
  <c r="BA294" i="4"/>
  <c r="BA214" i="4"/>
  <c r="BA2530" i="4"/>
  <c r="BA1343" i="4"/>
  <c r="BA902" i="4"/>
  <c r="BA1445" i="4"/>
  <c r="BA2198" i="4"/>
  <c r="BA2178" i="4"/>
  <c r="BA2525" i="4"/>
  <c r="BA958" i="4"/>
  <c r="BA550" i="4"/>
  <c r="BA742" i="4"/>
  <c r="BA1197" i="4"/>
  <c r="BA2335" i="4"/>
  <c r="BA247" i="4"/>
  <c r="BA1027" i="4"/>
  <c r="BA1494" i="4"/>
  <c r="BA457" i="4"/>
  <c r="BA1017" i="4"/>
  <c r="BA2340" i="4"/>
  <c r="BA2382" i="4"/>
  <c r="BA2127" i="4"/>
  <c r="BA972" i="4"/>
  <c r="BA1574" i="4"/>
  <c r="BA318" i="4"/>
  <c r="BA1312" i="4"/>
  <c r="BA2414" i="4"/>
  <c r="BA1999" i="4"/>
  <c r="BA709" i="4"/>
  <c r="BA2415" i="4"/>
  <c r="BA797" i="4"/>
  <c r="BA1533" i="4"/>
  <c r="BA2611" i="4"/>
  <c r="BA2497" i="4"/>
  <c r="BA534" i="4"/>
  <c r="BA1853" i="4"/>
  <c r="BA1303" i="4"/>
  <c r="BA1417" i="4"/>
  <c r="BA2002" i="4"/>
  <c r="BA937" i="4"/>
  <c r="BA2274" i="4"/>
  <c r="BA2464" i="4"/>
  <c r="BA1478" i="4"/>
  <c r="BA1134" i="4"/>
  <c r="BA1565" i="4"/>
  <c r="BA1870" i="4"/>
  <c r="BA1429" i="4"/>
  <c r="BA822" i="4"/>
  <c r="BA2066" i="4"/>
  <c r="BA403" i="4"/>
  <c r="BA2383" i="4"/>
  <c r="BA868" i="4"/>
  <c r="BA1335" i="4"/>
  <c r="BA722" i="4"/>
  <c r="BA2537" i="4"/>
  <c r="BA912" i="4"/>
  <c r="BA1995" i="4"/>
  <c r="BA2381" i="4"/>
  <c r="BA48" i="4"/>
  <c r="BA306" i="4"/>
  <c r="BA295" i="4"/>
  <c r="BA2164" i="4"/>
  <c r="BA1184" i="4"/>
  <c r="BA1796" i="4"/>
  <c r="BA1598" i="4"/>
  <c r="BA1666" i="4"/>
  <c r="BA1493" i="4"/>
  <c r="BA784" i="4"/>
  <c r="BA861" i="4"/>
  <c r="BA938" i="4"/>
  <c r="BA158" i="4"/>
  <c r="BA1195" i="4"/>
  <c r="BA2476" i="4"/>
  <c r="BA508" i="4"/>
  <c r="BA2121" i="4"/>
  <c r="BA501" i="4"/>
  <c r="BA1307" i="4"/>
  <c r="BA1809" i="4"/>
  <c r="BA1436" i="4"/>
  <c r="BA502" i="4"/>
  <c r="BA1296" i="4"/>
  <c r="BA2208" i="4"/>
  <c r="BA1864" i="4"/>
  <c r="BA1593" i="4"/>
  <c r="BA1242" i="4"/>
  <c r="BA829" i="4"/>
  <c r="BA1786" i="4"/>
  <c r="BA1876" i="4"/>
  <c r="BA1430" i="4"/>
  <c r="BA458" i="4"/>
  <c r="BA1102" i="4"/>
  <c r="BA1806" i="4"/>
  <c r="BA872" i="4"/>
  <c r="BA907" i="4"/>
  <c r="BA1110" i="4"/>
  <c r="BA1480" i="4"/>
  <c r="BA2373" i="4"/>
  <c r="BA1599" i="4"/>
  <c r="BA2377" i="4"/>
  <c r="BA277" i="4"/>
  <c r="BA1186" i="4"/>
  <c r="BA2213" i="4"/>
  <c r="BA1332" i="4"/>
  <c r="BA1286" i="4"/>
  <c r="BA2" i="4"/>
  <c r="BA1394" i="4"/>
  <c r="BA1354" i="4"/>
  <c r="BA1323" i="4"/>
  <c r="BA1690" i="4"/>
  <c r="BA1454" i="4"/>
  <c r="BA2252" i="4"/>
  <c r="BA2166" i="4"/>
  <c r="BA812" i="4"/>
  <c r="BA858" i="4"/>
  <c r="BA107" i="4"/>
  <c r="BA2301" i="4"/>
  <c r="BA1026" i="4"/>
  <c r="BA1136" i="4"/>
  <c r="BA1371" i="4"/>
  <c r="BA939" i="4"/>
  <c r="BA2551" i="4"/>
  <c r="BA509" i="4"/>
  <c r="BA1610" i="4"/>
  <c r="BA2449" i="4"/>
  <c r="BA1728" i="4"/>
  <c r="BA2404" i="4"/>
  <c r="BA2349" i="4"/>
  <c r="BA49" i="4"/>
  <c r="BA1006" i="4"/>
  <c r="BA710" i="4"/>
  <c r="BA1244" i="4"/>
  <c r="BA1970" i="4"/>
  <c r="BA837" i="4"/>
  <c r="BA1315" i="4"/>
  <c r="BA810" i="4"/>
  <c r="BA1200" i="4"/>
  <c r="BA848" i="4"/>
  <c r="BA1111" i="4"/>
  <c r="BA2210" i="4"/>
  <c r="BA730" i="4"/>
  <c r="BA505" i="4"/>
  <c r="BA1936" i="4"/>
  <c r="BA157" i="4"/>
  <c r="BA1452" i="4"/>
  <c r="BA1561" i="4"/>
  <c r="BA2606" i="4"/>
  <c r="BA88" i="4"/>
  <c r="BA1345" i="4"/>
  <c r="BA1182" i="4"/>
  <c r="BA1496" i="4"/>
  <c r="BA2241" i="4"/>
  <c r="BA770" i="4"/>
  <c r="BA1508" i="4"/>
  <c r="BA704" i="4"/>
  <c r="BA873" i="4"/>
  <c r="BA551" i="4"/>
  <c r="BA1745" i="4"/>
  <c r="BA2147" i="4"/>
  <c r="BA447" i="4"/>
  <c r="BA1584" i="4"/>
  <c r="BA133" i="4"/>
  <c r="BA2598" i="4"/>
  <c r="BA1444" i="4"/>
  <c r="BA2104" i="4"/>
  <c r="BA716" i="4"/>
  <c r="BA1894" i="4"/>
  <c r="BA2438" i="4"/>
  <c r="BA1985" i="4"/>
  <c r="BA2416" i="4"/>
  <c r="BA748" i="4"/>
  <c r="BA1231" i="4"/>
  <c r="BA674" i="4"/>
  <c r="BA227" i="4"/>
  <c r="BA194" i="4"/>
  <c r="BA1586" i="4"/>
  <c r="BA1573" i="4"/>
  <c r="BA1524" i="4"/>
  <c r="BA1031" i="4"/>
  <c r="BA2195" i="4"/>
  <c r="BA2418" i="4"/>
  <c r="BA1116" i="4"/>
  <c r="BA1548" i="4"/>
  <c r="BA1463" i="4"/>
  <c r="BA1048" i="4"/>
  <c r="BA1472" i="4"/>
  <c r="BA1138" i="4"/>
  <c r="BA2040" i="4"/>
  <c r="BA1216" i="4"/>
  <c r="BA2120" i="4"/>
  <c r="BA1103" i="4"/>
  <c r="BA1442" i="4"/>
  <c r="BA1646" i="4"/>
  <c r="BA404" i="4"/>
  <c r="BA683" i="4"/>
  <c r="BA1435" i="4"/>
  <c r="BA2501" i="4"/>
  <c r="BA1378" i="4"/>
  <c r="BA2172" i="4"/>
  <c r="BA1850" i="4"/>
  <c r="BA4" i="4"/>
  <c r="BA1981" i="4"/>
  <c r="BA856" i="4"/>
  <c r="BA527" i="4"/>
  <c r="BA1846" i="4"/>
  <c r="BA885" i="4"/>
  <c r="BA878" i="4"/>
  <c r="BA658" i="4"/>
  <c r="BA818" i="4"/>
  <c r="BA1772" i="4"/>
  <c r="BA195" i="4"/>
  <c r="BA1663" i="4"/>
  <c r="BA2130" i="4"/>
  <c r="BA2355" i="4"/>
  <c r="BA477" i="4"/>
  <c r="BA981" i="4"/>
  <c r="BA2556" i="4"/>
  <c r="BA37" i="4"/>
  <c r="BA892" i="4"/>
  <c r="BA229" i="4"/>
  <c r="BA191" i="4"/>
  <c r="BA1282" i="4"/>
  <c r="BA2535" i="4"/>
  <c r="BA231" i="4"/>
  <c r="BA104" i="4"/>
  <c r="BA1162" i="4"/>
  <c r="BA1503" i="4"/>
  <c r="BA64" i="4"/>
  <c r="BA656" i="4"/>
  <c r="BA1451" i="4"/>
  <c r="BA405" i="4"/>
  <c r="BA1734" i="4"/>
  <c r="BA712" i="4"/>
  <c r="BA1873" i="4"/>
  <c r="BA1721" i="4"/>
  <c r="BA1659" i="4"/>
  <c r="BA2185" i="4"/>
  <c r="BA1665" i="4"/>
  <c r="BA2032" i="4"/>
  <c r="BA286" i="4"/>
  <c r="BA698" i="4"/>
  <c r="BA655" i="4"/>
  <c r="BA949" i="4"/>
  <c r="BA36" i="4"/>
  <c r="BA1819" i="4"/>
  <c r="BA1112" i="4"/>
  <c r="BA30" i="4"/>
  <c r="BA1265" i="4"/>
  <c r="BA1298" i="4"/>
  <c r="BA1974" i="4"/>
  <c r="BA996" i="4"/>
  <c r="BA1826" i="4"/>
  <c r="BA634" i="4"/>
  <c r="BA870" i="4"/>
  <c r="BA66" i="4"/>
  <c r="BA1022" i="4"/>
  <c r="BA886" i="4"/>
  <c r="BA1773" i="4"/>
  <c r="BA686" i="4"/>
  <c r="BA2191" i="4"/>
  <c r="BA2245" i="4"/>
  <c r="BA608" i="4"/>
  <c r="BA2038" i="4"/>
  <c r="BA2267" i="4"/>
  <c r="BA1057" i="4"/>
  <c r="BA112" i="4"/>
  <c r="BA456" i="4"/>
  <c r="BA896" i="4"/>
  <c r="BA170" i="4"/>
  <c r="BA2237" i="4"/>
  <c r="BA96" i="4"/>
  <c r="BA363" i="4"/>
  <c r="BA777" i="4"/>
  <c r="BA2492" i="4"/>
  <c r="BA1141" i="4"/>
  <c r="BA2279" i="4"/>
  <c r="BA445" i="4"/>
  <c r="BA2091" i="4"/>
  <c r="BA1274" i="4"/>
  <c r="BA2302" i="4"/>
  <c r="BA685" i="4"/>
  <c r="BA1333" i="4"/>
  <c r="BA321" i="4"/>
  <c r="BA1911" i="4"/>
  <c r="BA863" i="4"/>
  <c r="BA2187" i="4"/>
  <c r="BA1276" i="4"/>
  <c r="BA1221" i="4"/>
  <c r="BA1988" i="4"/>
  <c r="BA1267" i="4"/>
  <c r="BA2380" i="4"/>
  <c r="BA109" i="4"/>
  <c r="BA657" i="4"/>
  <c r="BA77" i="4"/>
  <c r="BA382" i="4"/>
  <c r="BA1121" i="4"/>
  <c r="BA261" i="4"/>
  <c r="BA1919" i="4"/>
  <c r="BA2506" i="4"/>
  <c r="BA1726" i="4"/>
  <c r="BA2359" i="4"/>
  <c r="BA1393" i="4"/>
  <c r="BA2080" i="4"/>
  <c r="BA61" i="4"/>
  <c r="BA2272" i="4"/>
  <c r="BA1100" i="4"/>
  <c r="BA833" i="4"/>
  <c r="BA840" i="4"/>
  <c r="BA2284" i="4"/>
  <c r="BA759" i="4"/>
  <c r="BA899" i="4"/>
  <c r="BA1688" i="4"/>
  <c r="BA1190" i="4"/>
  <c r="BA695" i="4"/>
  <c r="BA2585" i="4"/>
  <c r="BA721" i="4"/>
  <c r="BA1067" i="4"/>
  <c r="BA2483" i="4"/>
  <c r="BA1852" i="4"/>
  <c r="BA1051" i="4"/>
  <c r="BA1509" i="4"/>
  <c r="BA2344" i="4"/>
  <c r="BA1797" i="4"/>
  <c r="BA2329" i="4"/>
  <c r="BA2225" i="4"/>
  <c r="BA1942" i="4"/>
  <c r="BA1290" i="4"/>
  <c r="BA305" i="4"/>
  <c r="BA607" i="4"/>
  <c r="BA1505" i="4"/>
  <c r="BA1140" i="4"/>
  <c r="BA1823" i="4"/>
  <c r="BA598" i="4"/>
  <c r="BA2021" i="4"/>
  <c r="BA791" i="4"/>
  <c r="BA594" i="4"/>
  <c r="BA945" i="4"/>
  <c r="BA184" i="4"/>
  <c r="BA1785" i="4"/>
  <c r="BA1930" i="4"/>
  <c r="BA575" i="4"/>
  <c r="BA804" i="4"/>
  <c r="BA1716" i="4"/>
  <c r="BA895" i="4"/>
  <c r="BA1372" i="4"/>
  <c r="BA2226" i="4"/>
  <c r="BA55" i="4"/>
  <c r="BA434" i="4"/>
  <c r="BA997" i="4"/>
  <c r="BA1836" i="4"/>
  <c r="BA2103" i="4"/>
  <c r="BA2471" i="4"/>
  <c r="BA57" i="4"/>
  <c r="BA1313" i="4"/>
  <c r="BA2056" i="4"/>
  <c r="BA649" i="4"/>
  <c r="BA462" i="4"/>
  <c r="BA241" i="4"/>
  <c r="BA526" i="4"/>
  <c r="BA1037" i="4"/>
  <c r="BA684" i="4"/>
  <c r="BA1943" i="4"/>
  <c r="BA1982" i="4"/>
  <c r="BA667" i="4"/>
  <c r="BA203" i="4"/>
  <c r="BA1094" i="4"/>
  <c r="BA84" i="4"/>
  <c r="BA515" i="4"/>
  <c r="BA472" i="4"/>
  <c r="BA2576" i="4"/>
  <c r="BA71" i="4"/>
  <c r="BA2253" i="4"/>
  <c r="BA102" i="4"/>
  <c r="BA1028" i="4"/>
  <c r="BA714" i="4"/>
  <c r="BA1310" i="4"/>
  <c r="BA2153" i="4"/>
  <c r="BA1433" i="4"/>
  <c r="BA2261" i="4"/>
  <c r="BA1098" i="4"/>
  <c r="BA165" i="4"/>
  <c r="BA2299" i="4"/>
  <c r="BA287" i="4"/>
  <c r="BA2189" i="4"/>
  <c r="BA679" i="4"/>
  <c r="BA58" i="4"/>
  <c r="BA725" i="4"/>
  <c r="BA2347" i="4"/>
  <c r="BA1510" i="4"/>
  <c r="BA579" i="4"/>
  <c r="BA1730" i="4"/>
  <c r="BA2119" i="4"/>
  <c r="BA47" i="4"/>
  <c r="BA1204" i="4"/>
  <c r="BA1210" i="4"/>
  <c r="BA79" i="4"/>
  <c r="BA1691" i="4"/>
  <c r="BA578" i="4"/>
  <c r="BA144" i="4"/>
  <c r="BA975" i="4"/>
  <c r="BA2450" i="4"/>
  <c r="BA897" i="4"/>
  <c r="BA1639" i="4"/>
  <c r="BA459" i="4"/>
  <c r="BA788" i="4"/>
  <c r="BA624" i="4"/>
  <c r="BA2158" i="4"/>
  <c r="BA1986" i="4"/>
  <c r="BA1320" i="4"/>
  <c r="BA1980" i="4"/>
  <c r="BA1634" i="4"/>
  <c r="BA236" i="4"/>
  <c r="BA2270" i="4"/>
  <c r="BA1105" i="4"/>
  <c r="BA268" i="4"/>
  <c r="BA495" i="4"/>
  <c r="BA1236" i="4"/>
  <c r="BA1903" i="4"/>
  <c r="BA1366" i="4"/>
  <c r="BA517" i="4"/>
  <c r="BA67" i="4"/>
  <c r="BA1801" i="4"/>
  <c r="BA785" i="4"/>
  <c r="BA545" i="4"/>
  <c r="BA290" i="4"/>
  <c r="BA808" i="4"/>
  <c r="BA846" i="4"/>
  <c r="BA921" i="4"/>
  <c r="BA1126" i="4"/>
  <c r="BA315" i="4"/>
  <c r="BA1159" i="4"/>
  <c r="BA7" i="4"/>
  <c r="BA2520" i="4"/>
  <c r="BA1803" i="4"/>
  <c r="BA379" i="4"/>
  <c r="BA116" i="4"/>
  <c r="BA43" i="4"/>
  <c r="BA255" i="4"/>
  <c r="BA1153" i="4"/>
  <c r="BA553" i="4"/>
  <c r="BA357" i="4"/>
  <c r="BA480" i="4"/>
  <c r="BA2126" i="4"/>
  <c r="BA1972" i="4"/>
  <c r="BA2145" i="4"/>
  <c r="BA185" i="4"/>
  <c r="BA309" i="4"/>
  <c r="BA172" i="4"/>
  <c r="BA1973" i="4"/>
  <c r="BA1774" i="4"/>
  <c r="BA429" i="4"/>
  <c r="BA2117" i="4"/>
  <c r="BA276" i="4"/>
  <c r="BA623" i="4"/>
  <c r="BA2006" i="4"/>
  <c r="BA2031" i="4"/>
  <c r="BA176" i="4"/>
  <c r="BA2529" i="4"/>
  <c r="BA31" i="4"/>
  <c r="BA2004" i="4"/>
  <c r="BA139" i="4"/>
  <c r="BA180" i="4"/>
  <c r="BA604" i="4"/>
  <c r="AZ596" i="4"/>
  <c r="BE596" i="4" s="1"/>
  <c r="AZ1890" i="4"/>
  <c r="BE1890" i="4" s="1"/>
  <c r="AZ2168" i="4"/>
  <c r="BE2168" i="4" s="1"/>
  <c r="AZ2295" i="4"/>
  <c r="BE2295" i="4" s="1"/>
  <c r="AZ1738" i="4"/>
  <c r="BE1738" i="4" s="1"/>
  <c r="AZ1754" i="4"/>
  <c r="BE1754" i="4" s="1"/>
  <c r="AZ2246" i="4"/>
  <c r="BE2246" i="4" s="1"/>
  <c r="AZ427" i="4"/>
  <c r="BE427" i="4" s="1"/>
  <c r="AZ1977" i="4"/>
  <c r="BE1977" i="4" s="1"/>
  <c r="AZ2192" i="4"/>
  <c r="BE2192" i="4" s="1"/>
  <c r="AZ1703" i="4"/>
  <c r="BE1703" i="4" s="1"/>
  <c r="AZ118" i="4"/>
  <c r="BE118" i="4" s="1"/>
  <c r="AZ336" i="4"/>
  <c r="BE336" i="4" s="1"/>
  <c r="AZ353" i="4"/>
  <c r="BE353" i="4" s="1"/>
  <c r="AZ335" i="4"/>
  <c r="BE335" i="4" s="1"/>
  <c r="AZ2148" i="4"/>
  <c r="BE2148" i="4" s="1"/>
  <c r="AZ2200" i="4"/>
  <c r="BE2200" i="4" s="1"/>
  <c r="AZ332" i="4"/>
  <c r="BE332" i="4" s="1"/>
  <c r="AZ406" i="4"/>
  <c r="BE406" i="4" s="1"/>
  <c r="AZ1714" i="4"/>
  <c r="BE1714" i="4" s="1"/>
  <c r="AZ1408" i="4"/>
  <c r="BE1408" i="4" s="1"/>
  <c r="AZ2220" i="4"/>
  <c r="BE2220" i="4" s="1"/>
  <c r="AZ1924" i="4"/>
  <c r="BE1924" i="4" s="1"/>
  <c r="AZ1439" i="4"/>
  <c r="BE1439" i="4" s="1"/>
  <c r="AZ646" i="4"/>
  <c r="BE646" i="4" s="1"/>
  <c r="AZ2326" i="4"/>
  <c r="BE2326" i="4" s="1"/>
  <c r="AZ51" i="4"/>
  <c r="BE51" i="4" s="1"/>
  <c r="AZ1938" i="4"/>
  <c r="BE1938" i="4" s="1"/>
  <c r="AZ265" i="4"/>
  <c r="BE265" i="4" s="1"/>
  <c r="AZ1346" i="4"/>
  <c r="BE1346" i="4" s="1"/>
  <c r="AZ1385" i="4"/>
  <c r="BE1385" i="4" s="1"/>
  <c r="AZ328" i="4"/>
  <c r="BE328" i="4" s="1"/>
  <c r="AZ1198" i="4"/>
  <c r="BE1198" i="4" s="1"/>
  <c r="AZ1893" i="4"/>
  <c r="BE1893" i="4" s="1"/>
  <c r="AZ1668" i="4"/>
  <c r="BE1668" i="4" s="1"/>
  <c r="AZ18" i="4"/>
  <c r="BE18" i="4" s="1"/>
  <c r="AZ391" i="4"/>
  <c r="BE391" i="4" s="1"/>
  <c r="AZ121" i="4"/>
  <c r="BE121" i="4" s="1"/>
  <c r="AZ2352" i="4"/>
  <c r="BE2352" i="4" s="1"/>
  <c r="AZ2440" i="4"/>
  <c r="BE2440" i="4" s="1"/>
  <c r="AZ52" i="4"/>
  <c r="BE52" i="4" s="1"/>
  <c r="AZ595" i="4"/>
  <c r="BE595" i="4" s="1"/>
  <c r="AZ252" i="4"/>
  <c r="BE252" i="4" s="1"/>
  <c r="AZ520" i="4"/>
  <c r="BE520" i="4" s="1"/>
  <c r="AZ573" i="4"/>
  <c r="BE573" i="4" s="1"/>
  <c r="AZ871" i="4"/>
  <c r="BE871" i="4" s="1"/>
  <c r="AZ2309" i="4"/>
  <c r="BE2309" i="4" s="1"/>
  <c r="AZ1427" i="4"/>
  <c r="BE1427" i="4" s="1"/>
  <c r="AZ80" i="4"/>
  <c r="BE80" i="4" s="1"/>
  <c r="AZ212" i="4"/>
  <c r="BE212" i="4" s="1"/>
  <c r="AZ266" i="4"/>
  <c r="BE266" i="4" s="1"/>
  <c r="AZ1061" i="4"/>
  <c r="BE1061" i="4" s="1"/>
  <c r="AZ128" i="4"/>
  <c r="BE128" i="4" s="1"/>
  <c r="AZ2592" i="4"/>
  <c r="BE2592" i="4" s="1"/>
  <c r="AZ333" i="4"/>
  <c r="BE333" i="4" s="1"/>
  <c r="AZ558" i="4"/>
  <c r="BE558" i="4" s="1"/>
  <c r="AZ953" i="4"/>
  <c r="BE953" i="4" s="1"/>
  <c r="AZ463" i="4"/>
  <c r="BE463" i="4" s="1"/>
  <c r="AZ640" i="4"/>
  <c r="BE640" i="4" s="1"/>
  <c r="AZ397" i="4"/>
  <c r="BE397" i="4" s="1"/>
  <c r="AZ124" i="4"/>
  <c r="BE124" i="4" s="1"/>
  <c r="AZ1293" i="4"/>
  <c r="BE1293" i="4" s="1"/>
  <c r="AZ989" i="4"/>
  <c r="BE989" i="4" s="1"/>
  <c r="AZ1501" i="4"/>
  <c r="BE1501" i="4" s="1"/>
  <c r="AZ511" i="4"/>
  <c r="BE511" i="4" s="1"/>
  <c r="AZ2254" i="4"/>
  <c r="BE2254" i="4" s="1"/>
  <c r="AZ63" i="4"/>
  <c r="BE63" i="4" s="1"/>
  <c r="AZ28" i="4"/>
  <c r="BE28" i="4" s="1"/>
  <c r="AZ947" i="4"/>
  <c r="BE947" i="4" s="1"/>
  <c r="AZ137" i="4"/>
  <c r="BE137" i="4" s="1"/>
  <c r="AZ615" i="4"/>
  <c r="BE615" i="4" s="1"/>
  <c r="AZ27" i="4"/>
  <c r="BE27" i="4" s="1"/>
  <c r="AZ1765" i="4"/>
  <c r="BE1765" i="4" s="1"/>
  <c r="AZ143" i="4"/>
  <c r="BE143" i="4" s="1"/>
  <c r="AZ1569" i="4"/>
  <c r="BE1569" i="4" s="1"/>
  <c r="AZ262" i="4"/>
  <c r="BE262" i="4" s="1"/>
  <c r="AZ68" i="4"/>
  <c r="BE68" i="4" s="1"/>
  <c r="AZ211" i="4"/>
  <c r="BE211" i="4" s="1"/>
  <c r="AZ263" i="4"/>
  <c r="BE263" i="4" s="1"/>
  <c r="AZ1256" i="4"/>
  <c r="BE1256" i="4" s="1"/>
  <c r="AZ2577" i="4"/>
  <c r="BE2577" i="4" s="1"/>
  <c r="AZ1003" i="4"/>
  <c r="BE1003" i="4" s="1"/>
  <c r="AZ2429" i="4"/>
  <c r="BE2429" i="4" s="1"/>
  <c r="AZ105" i="4"/>
  <c r="BE105" i="4" s="1"/>
  <c r="AZ906" i="4"/>
  <c r="BE906" i="4" s="1"/>
  <c r="AZ2290" i="4"/>
  <c r="BE2290" i="4" s="1"/>
  <c r="AZ2010" i="4"/>
  <c r="BE2010" i="4" s="1"/>
  <c r="AZ1735" i="4"/>
  <c r="BE1735" i="4" s="1"/>
  <c r="AZ1139" i="4"/>
  <c r="BE1139" i="4" s="1"/>
  <c r="AZ1157" i="4"/>
  <c r="BE1157" i="4" s="1"/>
  <c r="AZ1118" i="4"/>
  <c r="BE1118" i="4" s="1"/>
  <c r="AZ2422" i="4"/>
  <c r="BE2422" i="4" s="1"/>
  <c r="AZ988" i="4"/>
  <c r="BE988" i="4" s="1"/>
  <c r="AZ2378" i="4"/>
  <c r="BE2378" i="4" s="1"/>
  <c r="AZ2146" i="4"/>
  <c r="BE2146" i="4" s="1"/>
  <c r="AZ2605" i="4"/>
  <c r="BE2605" i="4" s="1"/>
  <c r="AZ973" i="4"/>
  <c r="BE973" i="4" s="1"/>
  <c r="AZ2257" i="4"/>
  <c r="BE2257" i="4" s="1"/>
  <c r="AZ2503" i="4"/>
  <c r="BE2503" i="4" s="1"/>
  <c r="AZ1909" i="4"/>
  <c r="BE1909" i="4" s="1"/>
  <c r="AZ408" i="4"/>
  <c r="BE408" i="4" s="1"/>
  <c r="AZ1491" i="4"/>
  <c r="BE1491" i="4" s="1"/>
  <c r="AZ2586" i="4"/>
  <c r="BE2586" i="4" s="1"/>
  <c r="AZ1723" i="4"/>
  <c r="BE1723" i="4" s="1"/>
  <c r="AZ2014" i="4"/>
  <c r="BE2014" i="4" s="1"/>
  <c r="AZ2368" i="4"/>
  <c r="BE2368" i="4" s="1"/>
  <c r="AZ2599" i="4"/>
  <c r="BE2599" i="4" s="1"/>
  <c r="AZ1389" i="4"/>
  <c r="BE1389" i="4" s="1"/>
  <c r="AZ910" i="4"/>
  <c r="BE910" i="4" s="1"/>
  <c r="AZ2518" i="4"/>
  <c r="BE2518" i="4" s="1"/>
  <c r="AZ880" i="4"/>
  <c r="BE880" i="4" s="1"/>
  <c r="AZ1611" i="4"/>
  <c r="BE1611" i="4" s="1"/>
  <c r="AZ2243" i="4"/>
  <c r="BE2243" i="4" s="1"/>
  <c r="AZ2412" i="4"/>
  <c r="BE2412" i="4" s="1"/>
  <c r="AZ374" i="4"/>
  <c r="BE374" i="4" s="1"/>
  <c r="AZ689" i="4"/>
  <c r="BE689" i="4" s="1"/>
  <c r="AZ1375" i="4"/>
  <c r="BE1375" i="4" s="1"/>
  <c r="AZ250" i="4"/>
  <c r="BE250" i="4" s="1"/>
  <c r="AZ1776" i="4"/>
  <c r="BE1776" i="4" s="1"/>
  <c r="AZ1353" i="4"/>
  <c r="BE1353" i="4" s="1"/>
  <c r="AZ2542" i="4"/>
  <c r="BE2542" i="4" s="1"/>
  <c r="AZ1650" i="4"/>
  <c r="BE1650" i="4" s="1"/>
  <c r="AZ1425" i="4"/>
  <c r="BE1425" i="4" s="1"/>
  <c r="AZ1811" i="4"/>
  <c r="BE1811" i="4" s="1"/>
  <c r="AZ2183" i="4"/>
  <c r="BE2183" i="4" s="1"/>
  <c r="AZ1069" i="4"/>
  <c r="BE1069" i="4" s="1"/>
  <c r="AZ2618" i="4"/>
  <c r="BE2618" i="4" s="1"/>
  <c r="AZ2193" i="4"/>
  <c r="BE2193" i="4" s="1"/>
  <c r="AZ1914" i="4"/>
  <c r="BE1914" i="4" s="1"/>
  <c r="AZ1945" i="4"/>
  <c r="BE1945" i="4" s="1"/>
  <c r="AZ1431" i="4"/>
  <c r="BE1431" i="4" s="1"/>
  <c r="AZ806" i="4"/>
  <c r="BE806" i="4" s="1"/>
  <c r="AZ2365" i="4"/>
  <c r="BE2365" i="4" s="1"/>
  <c r="AZ1927" i="4"/>
  <c r="BE1927" i="4" s="1"/>
  <c r="AZ2533" i="4"/>
  <c r="BE2533" i="4" s="1"/>
  <c r="AZ2453" i="4"/>
  <c r="BE2453" i="4" s="1"/>
  <c r="AZ965" i="4"/>
  <c r="BE965" i="4" s="1"/>
  <c r="AZ2604" i="4"/>
  <c r="BE2604" i="4" s="1"/>
  <c r="AZ2621" i="4"/>
  <c r="BE2621" i="4" s="1"/>
  <c r="AZ1412" i="4"/>
  <c r="BE1412" i="4" s="1"/>
  <c r="AZ2214" i="4"/>
  <c r="BE2214" i="4" s="1"/>
  <c r="AZ2015" i="4"/>
  <c r="BE2015" i="4" s="1"/>
  <c r="AZ1925" i="4"/>
  <c r="BE1925" i="4" s="1"/>
  <c r="AZ2616" i="4"/>
  <c r="BE2616" i="4" s="1"/>
  <c r="AZ525" i="4"/>
  <c r="BE525" i="4" s="1"/>
  <c r="AZ1921" i="4"/>
  <c r="BE1921" i="4" s="1"/>
  <c r="AZ2573" i="4"/>
  <c r="BE2573" i="4" s="1"/>
  <c r="AZ2491" i="4"/>
  <c r="BE2491" i="4" s="1"/>
  <c r="AZ2512" i="4"/>
  <c r="BE2512" i="4" s="1"/>
  <c r="AZ1833" i="4"/>
  <c r="BE1833" i="4" s="1"/>
  <c r="AZ190" i="4"/>
  <c r="BE190" i="4" s="1"/>
  <c r="AZ1854" i="4"/>
  <c r="BE1854" i="4" s="1"/>
  <c r="AZ1844" i="4"/>
  <c r="BE1844" i="4" s="1"/>
  <c r="AZ2451" i="4"/>
  <c r="BE2451" i="4" s="1"/>
  <c r="AZ2589" i="4"/>
  <c r="BE2589" i="4" s="1"/>
  <c r="AZ948" i="4"/>
  <c r="BE948" i="4" s="1"/>
  <c r="AZ876" i="4"/>
  <c r="BE876" i="4" s="1"/>
  <c r="AZ2600" i="4"/>
  <c r="BE2600" i="4" s="1"/>
  <c r="AZ927" i="4"/>
  <c r="BE927" i="4" s="1"/>
  <c r="AZ1680" i="4"/>
  <c r="BE1680" i="4" s="1"/>
  <c r="AZ565" i="4"/>
  <c r="BE565" i="4" s="1"/>
  <c r="AZ201" i="4"/>
  <c r="BE201" i="4" s="1"/>
  <c r="AZ922" i="4"/>
  <c r="BE922" i="4" s="1"/>
  <c r="AZ2163" i="4"/>
  <c r="BE2163" i="4" s="1"/>
  <c r="AZ106" i="4"/>
  <c r="BE106" i="4" s="1"/>
  <c r="AZ1664" i="4"/>
  <c r="BE1664" i="4" s="1"/>
  <c r="AZ2388" i="4"/>
  <c r="BE2388" i="4" s="1"/>
  <c r="AZ386" i="4"/>
  <c r="BE386" i="4" s="1"/>
  <c r="AZ1023" i="4"/>
  <c r="BE1023" i="4" s="1"/>
  <c r="AZ857" i="4"/>
  <c r="BE857" i="4" s="1"/>
  <c r="AZ2171" i="4"/>
  <c r="BE2171" i="4" s="1"/>
  <c r="AZ370" i="4"/>
  <c r="BE370" i="4" s="1"/>
  <c r="AZ267" i="4"/>
  <c r="BE267" i="4" s="1"/>
  <c r="AZ807" i="4"/>
  <c r="BE807" i="4" s="1"/>
  <c r="AZ237" i="4"/>
  <c r="BE237" i="4" s="1"/>
  <c r="AZ2466" i="4"/>
  <c r="BE2466" i="4" s="1"/>
  <c r="AZ2428" i="4"/>
  <c r="BE2428" i="4" s="1"/>
  <c r="AZ339" i="4"/>
  <c r="BE339" i="4" s="1"/>
  <c r="AZ1319" i="4"/>
  <c r="BE1319" i="4" s="1"/>
  <c r="AZ1551" i="4"/>
  <c r="BE1551" i="4" s="1"/>
  <c r="AZ2045" i="4"/>
  <c r="BE2045" i="4" s="1"/>
  <c r="AZ2085" i="4"/>
  <c r="BE2085" i="4" s="1"/>
  <c r="AZ2128" i="4"/>
  <c r="BE2128" i="4" s="1"/>
  <c r="AZ2499" i="4"/>
  <c r="BE2499" i="4" s="1"/>
  <c r="AZ331" i="4"/>
  <c r="BE331" i="4" s="1"/>
  <c r="AZ2568" i="4"/>
  <c r="BE2568" i="4" s="1"/>
  <c r="AZ1158" i="4"/>
  <c r="BE1158" i="4" s="1"/>
  <c r="AZ2387" i="4"/>
  <c r="BE2387" i="4" s="1"/>
  <c r="AZ2580" i="4"/>
  <c r="BE2580" i="4" s="1"/>
  <c r="AZ2546" i="4"/>
  <c r="BE2546" i="4" s="1"/>
  <c r="AZ2364" i="4"/>
  <c r="BE2364" i="4" s="1"/>
  <c r="AZ1219" i="4"/>
  <c r="BE1219" i="4" s="1"/>
  <c r="AZ351" i="4"/>
  <c r="BE351" i="4" s="1"/>
  <c r="AZ838" i="4"/>
  <c r="BE838" i="4" s="1"/>
  <c r="AZ933" i="4"/>
  <c r="BE933" i="4" s="1"/>
  <c r="AZ1562" i="4"/>
  <c r="BE1562" i="4" s="1"/>
  <c r="AZ2363" i="4"/>
  <c r="BE2363" i="4" s="1"/>
  <c r="AZ2411" i="4"/>
  <c r="BE2411" i="4" s="1"/>
  <c r="AZ2150" i="4"/>
  <c r="BE2150" i="4" s="1"/>
  <c r="AZ672" i="4"/>
  <c r="BE672" i="4" s="1"/>
  <c r="AZ2180" i="4"/>
  <c r="BE2180" i="4" s="1"/>
  <c r="AZ1350" i="4"/>
  <c r="BE1350" i="4" s="1"/>
  <c r="AZ2559" i="4"/>
  <c r="BE2559" i="4" s="1"/>
  <c r="AZ1934" i="4"/>
  <c r="BE1934" i="4" s="1"/>
  <c r="AZ223" i="4"/>
  <c r="BE223" i="4" s="1"/>
  <c r="AZ2607" i="4"/>
  <c r="BE2607" i="4" s="1"/>
  <c r="AZ450" i="4"/>
  <c r="BE450" i="4" s="1"/>
  <c r="AZ750" i="4"/>
  <c r="BE750" i="4" s="1"/>
  <c r="AZ2423" i="4"/>
  <c r="BE2423" i="4" s="1"/>
  <c r="AZ1455" i="4"/>
  <c r="BE1455" i="4" s="1"/>
  <c r="AZ802" i="4"/>
  <c r="BE802" i="4" s="1"/>
  <c r="AZ1963" i="4"/>
  <c r="BE1963" i="4" s="1"/>
  <c r="AZ1619" i="4"/>
  <c r="BE1619" i="4" s="1"/>
  <c r="AZ668" i="4"/>
  <c r="BE668" i="4" s="1"/>
  <c r="AZ1684" i="4"/>
  <c r="BE1684" i="4" s="1"/>
  <c r="AZ1291" i="4"/>
  <c r="BE1291" i="4" s="1"/>
  <c r="AZ1629" i="4"/>
  <c r="BE1629" i="4" s="1"/>
  <c r="AZ2505" i="4"/>
  <c r="BE2505" i="4" s="1"/>
  <c r="AZ2532" i="4"/>
  <c r="BE2532" i="4" s="1"/>
  <c r="AZ1699" i="4"/>
  <c r="BE1699" i="4" s="1"/>
  <c r="AZ2472" i="4"/>
  <c r="BE2472" i="4" s="1"/>
  <c r="AZ160" i="4"/>
  <c r="BE160" i="4" s="1"/>
  <c r="AZ888" i="4"/>
  <c r="BE888" i="4" s="1"/>
  <c r="AZ1381" i="4"/>
  <c r="BE1381" i="4" s="1"/>
  <c r="AZ1154" i="4"/>
  <c r="BE1154" i="4" s="1"/>
  <c r="AZ1443" i="4"/>
  <c r="BE1443" i="4" s="1"/>
  <c r="AZ959" i="4"/>
  <c r="BE959" i="4" s="1"/>
  <c r="AZ1766" i="4"/>
  <c r="BE1766" i="4" s="1"/>
  <c r="AZ1043" i="4"/>
  <c r="BE1043" i="4" s="1"/>
  <c r="AZ1045" i="4"/>
  <c r="BE1045" i="4" s="1"/>
  <c r="AZ2138" i="4"/>
  <c r="BE2138" i="4" s="1"/>
  <c r="AZ731" i="4"/>
  <c r="BE731" i="4" s="1"/>
  <c r="AZ2439" i="4"/>
  <c r="BE2439" i="4" s="1"/>
  <c r="AZ1306" i="4"/>
  <c r="BE1306" i="4" s="1"/>
  <c r="AZ2041" i="4"/>
  <c r="BE2041" i="4" s="1"/>
  <c r="AZ2407" i="4"/>
  <c r="BE2407" i="4" s="1"/>
  <c r="AZ911" i="4"/>
  <c r="BE911" i="4" s="1"/>
  <c r="AZ2350" i="4"/>
  <c r="BE2350" i="4" s="1"/>
  <c r="AZ2265" i="4"/>
  <c r="BE2265" i="4" s="1"/>
  <c r="AZ1407" i="4"/>
  <c r="BE1407" i="4" s="1"/>
  <c r="AZ1066" i="4"/>
  <c r="BE1066" i="4" s="1"/>
  <c r="AZ2563" i="4"/>
  <c r="BE2563" i="4" s="1"/>
  <c r="AZ1009" i="4"/>
  <c r="BE1009" i="4" s="1"/>
  <c r="AZ2092" i="4"/>
  <c r="BE2092" i="4" s="1"/>
  <c r="AZ1685" i="4"/>
  <c r="BE1685" i="4" s="1"/>
  <c r="AZ1450" i="4"/>
  <c r="BE1450" i="4" s="1"/>
  <c r="AZ389" i="4"/>
  <c r="BE389" i="4" s="1"/>
  <c r="AZ232" i="4"/>
  <c r="BE232" i="4" s="1"/>
  <c r="AZ2534" i="4"/>
  <c r="BE2534" i="4" s="1"/>
  <c r="AZ273" i="4"/>
  <c r="BE273" i="4" s="1"/>
  <c r="AZ1779" i="4"/>
  <c r="BE1779" i="4" s="1"/>
  <c r="AZ1825" i="4"/>
  <c r="BE1825" i="4" s="1"/>
  <c r="AZ90" i="4"/>
  <c r="BE90" i="4" s="1"/>
  <c r="AZ935" i="4"/>
  <c r="BE935" i="4" s="1"/>
  <c r="AZ220" i="4"/>
  <c r="BE220" i="4" s="1"/>
  <c r="AZ2485" i="4"/>
  <c r="BE2485" i="4" s="1"/>
  <c r="AZ1500" i="4"/>
  <c r="BE1500" i="4" s="1"/>
  <c r="AZ2027" i="4"/>
  <c r="BE2027" i="4" s="1"/>
  <c r="AZ2601" i="4"/>
  <c r="BE2601" i="4" s="1"/>
  <c r="AZ524" i="4"/>
  <c r="BE524" i="4" s="1"/>
  <c r="AZ2619" i="4"/>
  <c r="BE2619" i="4" s="1"/>
  <c r="AZ2181" i="4"/>
  <c r="BE2181" i="4" s="1"/>
  <c r="AZ2052" i="4"/>
  <c r="BE2052" i="4" s="1"/>
  <c r="AZ204" i="4"/>
  <c r="BE204" i="4" s="1"/>
  <c r="AZ1297" i="4"/>
  <c r="BE1297" i="4" s="1"/>
  <c r="AZ1556" i="4"/>
  <c r="BE1556" i="4" s="1"/>
  <c r="AZ2134" i="4"/>
  <c r="BE2134" i="4" s="1"/>
  <c r="AZ1929" i="4"/>
  <c r="BE1929" i="4" s="1"/>
  <c r="AZ2300" i="4"/>
  <c r="BE2300" i="4" s="1"/>
  <c r="AZ1207" i="4"/>
  <c r="BE1207" i="4" s="1"/>
  <c r="AZ1910" i="4"/>
  <c r="BE1910" i="4" s="1"/>
  <c r="AZ1946" i="4"/>
  <c r="BE1946" i="4" s="1"/>
  <c r="AZ373" i="4"/>
  <c r="BE373" i="4" s="1"/>
  <c r="AZ2554" i="4"/>
  <c r="BE2554" i="4" s="1"/>
  <c r="AZ2025" i="4"/>
  <c r="BE2025" i="4" s="1"/>
  <c r="AZ1392" i="4"/>
  <c r="BE1392" i="4" s="1"/>
  <c r="AZ1077" i="4"/>
  <c r="BE1077" i="4" s="1"/>
  <c r="AZ298" i="4"/>
  <c r="BE298" i="4" s="1"/>
  <c r="AZ1131" i="4"/>
  <c r="BE1131" i="4" s="1"/>
  <c r="AZ6" i="4"/>
  <c r="BE6" i="4" s="1"/>
  <c r="AZ1004" i="4"/>
  <c r="BE1004" i="4" s="1"/>
  <c r="AZ1341" i="4"/>
  <c r="BE1341" i="4" s="1"/>
  <c r="AZ1240" i="4"/>
  <c r="BE1240" i="4" s="1"/>
  <c r="AZ1605" i="4"/>
  <c r="BE1605" i="4" s="1"/>
  <c r="AZ2271" i="4"/>
  <c r="BE2271" i="4" s="1"/>
  <c r="AZ2111" i="4"/>
  <c r="BE2111" i="4" s="1"/>
  <c r="AZ1469" i="4"/>
  <c r="BE1469" i="4" s="1"/>
  <c r="AZ2560" i="4"/>
  <c r="BE2560" i="4" s="1"/>
  <c r="AZ2562" i="4"/>
  <c r="BE2562" i="4" s="1"/>
  <c r="AZ1536" i="4"/>
  <c r="BE1536" i="4" s="1"/>
  <c r="AZ272" i="4"/>
  <c r="BE272" i="4" s="1"/>
  <c r="AZ1273" i="4"/>
  <c r="BE1273" i="4" s="1"/>
  <c r="AZ1005" i="4"/>
  <c r="BE1005" i="4" s="1"/>
  <c r="AZ753" i="4"/>
  <c r="BE753" i="4" s="1"/>
  <c r="AZ173" i="4"/>
  <c r="BE173" i="4" s="1"/>
  <c r="AZ815" i="4"/>
  <c r="BE815" i="4" s="1"/>
  <c r="AZ666" i="4"/>
  <c r="BE666" i="4" s="1"/>
  <c r="AZ1179" i="4"/>
  <c r="BE1179" i="4" s="1"/>
  <c r="AZ126" i="4"/>
  <c r="BE126" i="4" s="1"/>
  <c r="AZ745" i="4"/>
  <c r="BE745" i="4" s="1"/>
  <c r="AZ2331" i="4"/>
  <c r="BE2331" i="4" s="1"/>
  <c r="AZ171" i="4"/>
  <c r="BE171" i="4" s="1"/>
  <c r="AZ487" i="4"/>
  <c r="BE487" i="4" s="1"/>
  <c r="AZ2615" i="4"/>
  <c r="BE2615" i="4" s="1"/>
  <c r="AZ1746" i="4"/>
  <c r="BE1746" i="4" s="1"/>
  <c r="AZ1633" i="4"/>
  <c r="BE1633" i="4" s="1"/>
  <c r="AZ135" i="4"/>
  <c r="BE135" i="4" s="1"/>
  <c r="AZ2376" i="4"/>
  <c r="BE2376" i="4" s="1"/>
  <c r="AZ665" i="4"/>
  <c r="BE665" i="4" s="1"/>
  <c r="AZ419" i="4"/>
  <c r="BE419" i="4" s="1"/>
  <c r="AZ1263" i="4"/>
  <c r="BE1263" i="4" s="1"/>
  <c r="AZ1495" i="4"/>
  <c r="BE1495" i="4" s="1"/>
  <c r="AZ1411" i="4"/>
  <c r="BE1411" i="4" s="1"/>
  <c r="AZ1011" i="4"/>
  <c r="BE1011" i="4" s="1"/>
  <c r="AZ675" i="4"/>
  <c r="BE675" i="4" s="1"/>
  <c r="AZ1939" i="4"/>
  <c r="BE1939" i="4" s="1"/>
  <c r="AZ319" i="4"/>
  <c r="BE319" i="4" s="1"/>
  <c r="AZ168" i="4"/>
  <c r="BE168" i="4" s="1"/>
  <c r="AZ215" i="4"/>
  <c r="BE215" i="4" s="1"/>
  <c r="AZ1473" i="4"/>
  <c r="BE1473" i="4" s="1"/>
  <c r="AZ809" i="4"/>
  <c r="BE809" i="4" s="1"/>
  <c r="AZ2508" i="4"/>
  <c r="BE2508" i="4" s="1"/>
  <c r="AZ835" i="4"/>
  <c r="BE835" i="4" s="1"/>
  <c r="AZ587" i="4"/>
  <c r="BE587" i="4" s="1"/>
  <c r="AZ1096" i="4"/>
  <c r="BE1096" i="4" s="1"/>
  <c r="AZ1280" i="4"/>
  <c r="BE1280" i="4" s="1"/>
  <c r="AZ2334" i="4"/>
  <c r="BE2334" i="4" s="1"/>
  <c r="AZ2434" i="4"/>
  <c r="BE2434" i="4" s="1"/>
  <c r="AZ205" i="4"/>
  <c r="BE205" i="4" s="1"/>
  <c r="AZ174" i="4"/>
  <c r="BE174" i="4" s="1"/>
  <c r="AZ253" i="4"/>
  <c r="BE253" i="4" s="1"/>
  <c r="AZ1769" i="4"/>
  <c r="BE1769" i="4" s="1"/>
  <c r="AZ249" i="4"/>
  <c r="BE249" i="4" s="1"/>
  <c r="AZ967" i="4"/>
  <c r="BE967" i="4" s="1"/>
  <c r="AZ2216" i="4"/>
  <c r="BE2216" i="4" s="1"/>
  <c r="AZ1318" i="4"/>
  <c r="BE1318" i="4" s="1"/>
  <c r="AZ1621" i="4"/>
  <c r="BE1621" i="4" s="1"/>
  <c r="AZ951" i="4"/>
  <c r="BE951" i="4" s="1"/>
  <c r="AZ1438" i="4"/>
  <c r="BE1438" i="4" s="1"/>
  <c r="AZ930" i="4"/>
  <c r="BE930" i="4" s="1"/>
  <c r="AZ2294" i="4"/>
  <c r="BE2294" i="4" s="1"/>
  <c r="AZ854" i="4"/>
  <c r="BE854" i="4" s="1"/>
  <c r="AZ1814" i="4"/>
  <c r="BE1814" i="4" s="1"/>
  <c r="AZ1479" i="4"/>
  <c r="BE1479" i="4" s="1"/>
  <c r="AZ131" i="4"/>
  <c r="BE131" i="4" s="1"/>
  <c r="AZ1582" i="4"/>
  <c r="BE1582" i="4" s="1"/>
  <c r="AZ1109" i="4"/>
  <c r="BE1109" i="4" s="1"/>
  <c r="AZ1895" i="4"/>
  <c r="BE1895" i="4" s="1"/>
  <c r="AZ2433" i="4"/>
  <c r="BE2433" i="4" s="1"/>
  <c r="AZ943" i="4"/>
  <c r="BE943" i="4" s="1"/>
  <c r="AZ1104" i="4"/>
  <c r="BE1104" i="4" s="1"/>
  <c r="AZ2565" i="4"/>
  <c r="BE2565" i="4" s="1"/>
  <c r="AZ1287" i="4"/>
  <c r="BE1287" i="4" s="1"/>
  <c r="AZ2320" i="4"/>
  <c r="BE2320" i="4" s="1"/>
  <c r="AZ2123" i="4"/>
  <c r="BE2123" i="4" s="1"/>
  <c r="AZ603" i="4"/>
  <c r="BE603" i="4" s="1"/>
  <c r="AZ2367" i="4"/>
  <c r="BE2367" i="4" s="1"/>
  <c r="AZ2370" i="4"/>
  <c r="BE2370" i="4" s="1"/>
  <c r="AZ1868" i="4"/>
  <c r="BE1868" i="4" s="1"/>
  <c r="AZ2333" i="4"/>
  <c r="BE2333" i="4" s="1"/>
  <c r="AZ2579" i="4"/>
  <c r="BE2579" i="4" s="1"/>
  <c r="AZ2090" i="4"/>
  <c r="BE2090" i="4" s="1"/>
  <c r="AZ1317" i="4"/>
  <c r="BE1317" i="4" s="1"/>
  <c r="AZ1675" i="4"/>
  <c r="BE1675" i="4" s="1"/>
  <c r="AZ2540" i="4"/>
  <c r="BE2540" i="4" s="1"/>
  <c r="AZ1882" i="4"/>
  <c r="BE1882" i="4" s="1"/>
  <c r="AZ980" i="4"/>
  <c r="BE980" i="4" s="1"/>
  <c r="AZ141" i="4"/>
  <c r="BE141" i="4" s="1"/>
  <c r="AZ2196" i="4"/>
  <c r="BE2196" i="4" s="1"/>
  <c r="AZ394" i="4"/>
  <c r="BE394" i="4" s="1"/>
  <c r="AZ593" i="4"/>
  <c r="BE593" i="4" s="1"/>
  <c r="AZ2426" i="4"/>
  <c r="BE2426" i="4" s="1"/>
  <c r="AZ1866" i="4"/>
  <c r="BE1866" i="4" s="1"/>
  <c r="AZ647" i="4"/>
  <c r="BE647" i="4" s="1"/>
  <c r="AZ2034" i="4"/>
  <c r="BE2034" i="4" s="1"/>
  <c r="AZ850" i="4"/>
  <c r="BE850" i="4" s="1"/>
  <c r="AZ2230" i="4"/>
  <c r="BE2230" i="4" s="1"/>
  <c r="AZ2447" i="4"/>
  <c r="BE2447" i="4" s="1"/>
  <c r="AZ677" i="4"/>
  <c r="BE677" i="4" s="1"/>
  <c r="AZ1078" i="4"/>
  <c r="BE1078" i="4" s="1"/>
  <c r="AZ900" i="4"/>
  <c r="BE900" i="4" s="1"/>
  <c r="AZ560" i="4"/>
  <c r="BE560" i="4" s="1"/>
  <c r="AZ2099" i="4"/>
  <c r="BE2099" i="4" s="1"/>
  <c r="AZ2089" i="4"/>
  <c r="BE2089" i="4" s="1"/>
  <c r="AZ2228" i="4"/>
  <c r="BE2228" i="4" s="1"/>
  <c r="AZ692" i="4"/>
  <c r="BE692" i="4" s="1"/>
  <c r="AZ969" i="4"/>
  <c r="BE969" i="4" s="1"/>
  <c r="AZ1653" i="4"/>
  <c r="BE1653" i="4" s="1"/>
  <c r="AZ661" i="4"/>
  <c r="BE661" i="4" s="1"/>
  <c r="AZ2000" i="4"/>
  <c r="BE2000" i="4" s="1"/>
  <c r="AZ1632" i="4"/>
  <c r="BE1632" i="4" s="1"/>
  <c r="AZ1270" i="4"/>
  <c r="BE1270" i="4" s="1"/>
  <c r="AZ1311" i="4"/>
  <c r="BE1311" i="4" s="1"/>
  <c r="AZ1226" i="4"/>
  <c r="BE1226" i="4" s="1"/>
  <c r="AZ2510" i="4"/>
  <c r="BE2510" i="4" s="1"/>
  <c r="AZ1149" i="4"/>
  <c r="BE1149" i="4" s="1"/>
  <c r="AZ1299" i="4"/>
  <c r="BE1299" i="4" s="1"/>
  <c r="AZ2285" i="4"/>
  <c r="BE2285" i="4" s="1"/>
  <c r="AZ987" i="4"/>
  <c r="BE987" i="4" s="1"/>
  <c r="AZ2182" i="4"/>
  <c r="BE2182" i="4" s="1"/>
  <c r="AZ2023" i="4"/>
  <c r="BE2023" i="4" s="1"/>
  <c r="AZ1865" i="4"/>
  <c r="BE1865" i="4" s="1"/>
  <c r="AZ1841" i="4"/>
  <c r="BE1841" i="4" s="1"/>
  <c r="AZ181" i="4"/>
  <c r="BE181" i="4" s="1"/>
  <c r="AZ2399" i="4"/>
  <c r="BE2399" i="4" s="1"/>
  <c r="AZ1483" i="4"/>
  <c r="BE1483" i="4" s="1"/>
  <c r="AZ842" i="4"/>
  <c r="BE842" i="4" s="1"/>
  <c r="AZ103" i="4"/>
  <c r="BE103" i="4" s="1"/>
  <c r="AZ1074" i="4"/>
  <c r="BE1074" i="4" s="1"/>
  <c r="AZ354" i="4"/>
  <c r="BE354" i="4" s="1"/>
  <c r="AZ323" i="4"/>
  <c r="BE323" i="4" s="1"/>
  <c r="AZ1602" i="4"/>
  <c r="BE1602" i="4" s="1"/>
  <c r="AZ820" i="4"/>
  <c r="BE820" i="4" s="1"/>
  <c r="AZ584" i="4"/>
  <c r="BE584" i="4" s="1"/>
  <c r="AZ2575" i="4"/>
  <c r="BE2575" i="4" s="1"/>
  <c r="AZ729" i="4"/>
  <c r="BE729" i="4" s="1"/>
  <c r="AZ1188" i="4"/>
  <c r="BE1188" i="4" s="1"/>
  <c r="AZ1529" i="4"/>
  <c r="BE1529" i="4" s="1"/>
  <c r="AZ161" i="4"/>
  <c r="BE161" i="4" s="1"/>
  <c r="AZ1834" i="4"/>
  <c r="BE1834" i="4" s="1"/>
  <c r="AZ283" i="4"/>
  <c r="BE283" i="4" s="1"/>
  <c r="AZ1558" i="4"/>
  <c r="BE1558" i="4" s="1"/>
  <c r="AZ2174" i="4"/>
  <c r="BE2174" i="4" s="1"/>
  <c r="AZ644" i="4"/>
  <c r="BE644" i="4" s="1"/>
  <c r="AZ699" i="4"/>
  <c r="BE699" i="4" s="1"/>
  <c r="AZ1460" i="4"/>
  <c r="BE1460" i="4" s="1"/>
  <c r="AZ242" i="4"/>
  <c r="BE242" i="4" s="1"/>
  <c r="AZ101" i="4"/>
  <c r="BE101" i="4" s="1"/>
  <c r="AZ2444" i="4"/>
  <c r="BE2444" i="4" s="1"/>
  <c r="AZ178" i="4"/>
  <c r="BE178" i="4" s="1"/>
  <c r="AZ1085" i="4"/>
  <c r="BE1085" i="4" s="1"/>
  <c r="AZ860" i="4"/>
  <c r="BE860" i="4" s="1"/>
  <c r="AZ1477" i="4"/>
  <c r="BE1477" i="4" s="1"/>
  <c r="AZ1277" i="4"/>
  <c r="BE1277" i="4" s="1"/>
  <c r="AZ2398" i="4"/>
  <c r="BE2398" i="4" s="1"/>
  <c r="AZ492" i="4"/>
  <c r="BE492" i="4" s="1"/>
  <c r="AZ707" i="4"/>
  <c r="BE707" i="4" s="1"/>
  <c r="AZ867" i="4"/>
  <c r="BE867" i="4" s="1"/>
  <c r="AZ1029" i="4"/>
  <c r="BE1029" i="4" s="1"/>
  <c r="AZ752" i="4"/>
  <c r="BE752" i="4" s="1"/>
  <c r="AZ1969" i="4"/>
  <c r="BE1969" i="4" s="1"/>
  <c r="AZ1259" i="4"/>
  <c r="BE1259" i="4" s="1"/>
  <c r="AZ1457" i="4"/>
  <c r="BE1457" i="4" s="1"/>
  <c r="AZ2392" i="4"/>
  <c r="BE2392" i="4" s="1"/>
  <c r="AZ535" i="4"/>
  <c r="BE535" i="4" s="1"/>
  <c r="AZ2526" i="4"/>
  <c r="BE2526" i="4" s="1"/>
  <c r="AZ2584" i="4"/>
  <c r="BE2584" i="4" s="1"/>
  <c r="AZ2358" i="4"/>
  <c r="BE2358" i="4" s="1"/>
  <c r="AZ2413" i="4"/>
  <c r="BE2413" i="4" s="1"/>
  <c r="AZ1083" i="4"/>
  <c r="BE1083" i="4" s="1"/>
  <c r="AZ2073" i="4"/>
  <c r="BE2073" i="4" s="1"/>
  <c r="AZ2547" i="4"/>
  <c r="BE2547" i="4" s="1"/>
  <c r="AZ1572" i="4"/>
  <c r="BE1572" i="4" s="1"/>
  <c r="AZ2292" i="4"/>
  <c r="BE2292" i="4" s="1"/>
  <c r="AZ1559" i="4"/>
  <c r="BE1559" i="4" s="1"/>
  <c r="AZ1135" i="4"/>
  <c r="BE1135" i="4" s="1"/>
  <c r="AZ1079" i="4"/>
  <c r="BE1079" i="4" s="1"/>
  <c r="AZ497" i="4"/>
  <c r="BE497" i="4" s="1"/>
  <c r="AZ680" i="4"/>
  <c r="BE680" i="4" s="1"/>
  <c r="AZ1316" i="4"/>
  <c r="BE1316" i="4" s="1"/>
  <c r="AZ254" i="4"/>
  <c r="BE254" i="4" s="1"/>
  <c r="AZ2061" i="4"/>
  <c r="BE2061" i="4" s="1"/>
  <c r="AZ530" i="4"/>
  <c r="BE530" i="4" s="1"/>
  <c r="AZ1519" i="4"/>
  <c r="BE1519" i="4" s="1"/>
  <c r="AZ1631" i="4"/>
  <c r="BE1631" i="4" s="1"/>
  <c r="AZ426" i="4"/>
  <c r="BE426" i="4" s="1"/>
  <c r="AZ744" i="4"/>
  <c r="BE744" i="4" s="1"/>
  <c r="AZ1896" i="4"/>
  <c r="BE1896" i="4" s="1"/>
  <c r="AZ1357" i="4"/>
  <c r="BE1357" i="4" s="1"/>
  <c r="AZ2060" i="4"/>
  <c r="BE2060" i="4" s="1"/>
  <c r="AZ316" i="4"/>
  <c r="BE316" i="4" s="1"/>
  <c r="AZ1285" i="4"/>
  <c r="BE1285" i="4" s="1"/>
  <c r="AZ786" i="4"/>
  <c r="BE786" i="4" s="1"/>
  <c r="AZ2308" i="4"/>
  <c r="BE2308" i="4" s="1"/>
  <c r="AZ1749" i="4"/>
  <c r="BE1749" i="4" s="1"/>
  <c r="AZ978" i="4"/>
  <c r="BE978" i="4" s="1"/>
  <c r="AZ920" i="4"/>
  <c r="BE920" i="4" s="1"/>
  <c r="AZ1915" i="4"/>
  <c r="BE1915" i="4" s="1"/>
  <c r="AZ571" i="4"/>
  <c r="BE571" i="4" s="1"/>
  <c r="AZ1365" i="4"/>
  <c r="BE1365" i="4" s="1"/>
  <c r="AZ1088" i="4"/>
  <c r="BE1088" i="4" s="1"/>
  <c r="AZ1724" i="4"/>
  <c r="BE1724" i="4" s="1"/>
  <c r="AZ803" i="4"/>
  <c r="BE803" i="4" s="1"/>
  <c r="AZ2186" i="4"/>
  <c r="BE2186" i="4" s="1"/>
  <c r="AZ44" i="4"/>
  <c r="BE44" i="4" s="1"/>
  <c r="AZ384" i="4"/>
  <c r="BE384" i="4" s="1"/>
  <c r="AZ1458" i="4"/>
  <c r="BE1458" i="4" s="1"/>
  <c r="AZ2390" i="4"/>
  <c r="BE2390" i="4" s="1"/>
  <c r="AZ1488" i="4"/>
  <c r="BE1488" i="4" s="1"/>
  <c r="AZ1448" i="4"/>
  <c r="BE1448" i="4" s="1"/>
  <c r="AZ1845" i="4"/>
  <c r="BE1845" i="4" s="1"/>
  <c r="AZ2071" i="4"/>
  <c r="BE2071" i="4" s="1"/>
  <c r="AZ2328" i="4"/>
  <c r="BE2328" i="4" s="1"/>
  <c r="AZ2093" i="4"/>
  <c r="BE2093" i="4" s="1"/>
  <c r="AZ1348" i="4"/>
  <c r="BE1348" i="4" s="1"/>
  <c r="AZ1667" i="4"/>
  <c r="BE1667" i="4" s="1"/>
  <c r="AZ218" i="4"/>
  <c r="BE218" i="4" s="1"/>
  <c r="AZ1613" i="4"/>
  <c r="BE1613" i="4" s="1"/>
  <c r="AZ1058" i="4"/>
  <c r="BE1058" i="4" s="1"/>
  <c r="AZ567" i="4"/>
  <c r="BE567" i="4" s="1"/>
  <c r="AZ2341" i="4"/>
  <c r="BE2341" i="4" s="1"/>
  <c r="AZ1920" i="4"/>
  <c r="BE1920" i="4" s="1"/>
  <c r="AZ1645" i="4"/>
  <c r="BE1645" i="4" s="1"/>
  <c r="AZ2083" i="4"/>
  <c r="BE2083" i="4" s="1"/>
  <c r="AZ1655" i="4"/>
  <c r="BE1655" i="4" s="1"/>
  <c r="AZ1705" i="4"/>
  <c r="BE1705" i="4" s="1"/>
  <c r="AZ1597" i="4"/>
  <c r="BE1597" i="4" s="1"/>
  <c r="AZ2552" i="4"/>
  <c r="BE2552" i="4" s="1"/>
  <c r="AZ1661" i="4"/>
  <c r="BE1661" i="4" s="1"/>
  <c r="AZ2570" i="4"/>
  <c r="BE2570" i="4" s="1"/>
  <c r="AZ2154" i="4"/>
  <c r="BE2154" i="4" s="1"/>
  <c r="AZ1249" i="4"/>
  <c r="BE1249" i="4" s="1"/>
  <c r="AZ676" i="4"/>
  <c r="BE676" i="4" s="1"/>
  <c r="AZ130" i="4"/>
  <c r="BE130" i="4" s="1"/>
  <c r="AZ1251" i="4"/>
  <c r="BE1251" i="4" s="1"/>
  <c r="AZ1470" i="4"/>
  <c r="BE1470" i="4" s="1"/>
  <c r="AZ2175" i="4"/>
  <c r="BE2175" i="4" s="1"/>
  <c r="AZ1528" i="4"/>
  <c r="BE1528" i="4" s="1"/>
  <c r="AZ1733" i="4"/>
  <c r="BE1733" i="4" s="1"/>
  <c r="AZ238" i="4"/>
  <c r="BE238" i="4" s="1"/>
  <c r="AZ2323" i="4"/>
  <c r="BE2323" i="4" s="1"/>
  <c r="AZ2572" i="4"/>
  <c r="BE2572" i="4" s="1"/>
  <c r="AZ688" i="4"/>
  <c r="BE688" i="4" s="1"/>
  <c r="AZ65" i="4"/>
  <c r="BE65" i="4" s="1"/>
  <c r="AZ341" i="4"/>
  <c r="BE341" i="4" s="1"/>
  <c r="AZ86" i="4"/>
  <c r="BE86" i="4" s="1"/>
  <c r="AZ2410" i="4"/>
  <c r="BE2410" i="4" s="1"/>
  <c r="AZ1830" i="4"/>
  <c r="BE1830" i="4" s="1"/>
  <c r="AZ1212" i="4"/>
  <c r="BE1212" i="4" s="1"/>
  <c r="AZ557" i="4"/>
  <c r="BE557" i="4" s="1"/>
  <c r="AZ209" i="4"/>
  <c r="BE209" i="4" s="1"/>
  <c r="AZ1382" i="4"/>
  <c r="BE1382" i="4" s="1"/>
  <c r="AZ1396" i="4"/>
  <c r="BE1396" i="4" s="1"/>
  <c r="AZ1390" i="4"/>
  <c r="BE1390" i="4" s="1"/>
  <c r="AZ1113" i="4"/>
  <c r="BE1113" i="4" s="1"/>
  <c r="AZ627" i="4"/>
  <c r="BE627" i="4" s="1"/>
  <c r="AZ1760" i="4"/>
  <c r="BE1760" i="4" s="1"/>
  <c r="AZ2384" i="4"/>
  <c r="BE2384" i="4" s="1"/>
  <c r="AZ881" i="4"/>
  <c r="BE881" i="4" s="1"/>
  <c r="AZ904" i="4"/>
  <c r="BE904" i="4" s="1"/>
  <c r="AZ481" i="4"/>
  <c r="BE481" i="4" s="1"/>
  <c r="AZ409" i="4"/>
  <c r="BE409" i="4" s="1"/>
  <c r="AZ761" i="4"/>
  <c r="BE761" i="4" s="1"/>
  <c r="AZ2212" i="4"/>
  <c r="BE2212" i="4" s="1"/>
  <c r="AZ1322" i="4"/>
  <c r="BE1322" i="4" s="1"/>
  <c r="AZ1191" i="4"/>
  <c r="BE1191" i="4" s="1"/>
  <c r="AZ1967" i="4"/>
  <c r="BE1967" i="4" s="1"/>
  <c r="AZ258" i="4"/>
  <c r="BE258" i="4" s="1"/>
  <c r="AZ2564" i="4"/>
  <c r="BE2564" i="4" s="1"/>
  <c r="AZ1883" i="4"/>
  <c r="BE1883" i="4" s="1"/>
  <c r="AZ1035" i="4"/>
  <c r="BE1035" i="4" s="1"/>
  <c r="AZ110" i="4"/>
  <c r="BE110" i="4" s="1"/>
  <c r="AZ167" i="4"/>
  <c r="BE167" i="4" s="1"/>
  <c r="AZ1441" i="4"/>
  <c r="BE1441" i="4" s="1"/>
  <c r="AZ1352" i="4"/>
  <c r="BE1352" i="4" s="1"/>
  <c r="AZ257" i="4"/>
  <c r="BE257" i="4" s="1"/>
  <c r="AZ93" i="4"/>
  <c r="BE93" i="4" s="1"/>
  <c r="AZ2176" i="4"/>
  <c r="BE2176" i="4" s="1"/>
  <c r="AZ19" i="4"/>
  <c r="BE19" i="4" s="1"/>
  <c r="AZ985" i="4"/>
  <c r="BE985" i="4" s="1"/>
  <c r="AZ780" i="4"/>
  <c r="BE780" i="4" s="1"/>
  <c r="AZ602" i="4"/>
  <c r="BE602" i="4" s="1"/>
  <c r="AZ1218" i="4"/>
  <c r="BE1218" i="4" s="1"/>
  <c r="AZ1002" i="4"/>
  <c r="BE1002" i="4" s="1"/>
  <c r="AZ1247" i="4"/>
  <c r="BE1247" i="4" s="1"/>
  <c r="AZ690" i="4"/>
  <c r="BE690" i="4" s="1"/>
  <c r="AZ1877" i="4"/>
  <c r="BE1877" i="4" s="1"/>
  <c r="AZ1810" i="4"/>
  <c r="BE1810" i="4" s="1"/>
  <c r="AZ94" i="4"/>
  <c r="BE94" i="4" s="1"/>
  <c r="AZ643" i="4"/>
  <c r="BE643" i="4" s="1"/>
  <c r="AZ1214" i="4"/>
  <c r="BE1214" i="4" s="1"/>
  <c r="AZ430" i="4"/>
  <c r="BE430" i="4" s="1"/>
  <c r="AZ1466" i="4"/>
  <c r="BE1466" i="4" s="1"/>
  <c r="AZ929" i="4"/>
  <c r="BE929" i="4" s="1"/>
  <c r="AZ1024" i="4"/>
  <c r="BE1024" i="4" s="1"/>
  <c r="AZ1337" i="4"/>
  <c r="BE1337" i="4" s="1"/>
  <c r="AZ2263" i="4"/>
  <c r="BE2263" i="4" s="1"/>
  <c r="AZ762" i="4"/>
  <c r="BE762" i="4" s="1"/>
  <c r="AZ182" i="4"/>
  <c r="BE182" i="4" s="1"/>
  <c r="AZ1617" i="4"/>
  <c r="BE1617" i="4" s="1"/>
  <c r="AZ671" i="4"/>
  <c r="BE671" i="4" s="1"/>
  <c r="AZ2249" i="4"/>
  <c r="BE2249" i="4" s="1"/>
  <c r="AZ271" i="4"/>
  <c r="BE271" i="4" s="1"/>
  <c r="AZ155" i="4"/>
  <c r="BE155" i="4" s="1"/>
  <c r="AZ586" i="4"/>
  <c r="BE586" i="4" s="1"/>
  <c r="AZ2594" i="4"/>
  <c r="BE2594" i="4" s="1"/>
  <c r="AZ54" i="4"/>
  <c r="BE54" i="4" s="1"/>
  <c r="AZ1976" i="4"/>
  <c r="BE1976" i="4" s="1"/>
  <c r="AZ956" i="4"/>
  <c r="BE956" i="4" s="1"/>
  <c r="AZ279" i="4"/>
  <c r="BE279" i="4" s="1"/>
  <c r="AZ2557" i="4"/>
  <c r="BE2557" i="4" s="1"/>
  <c r="AZ1471" i="4"/>
  <c r="BE1471" i="4" s="1"/>
  <c r="AZ259" i="4"/>
  <c r="BE259" i="4" s="1"/>
  <c r="AZ1683" i="4"/>
  <c r="BE1683" i="4" s="1"/>
  <c r="AZ140" i="4"/>
  <c r="BE140" i="4" s="1"/>
  <c r="AZ1651" i="4"/>
  <c r="BE1651" i="4" s="1"/>
  <c r="AZ1953" i="4"/>
  <c r="BE1953" i="4" s="1"/>
  <c r="AZ1415" i="4"/>
  <c r="BE1415" i="4" s="1"/>
  <c r="AZ162" i="4"/>
  <c r="BE162" i="4" s="1"/>
  <c r="AZ1328" i="4"/>
  <c r="BE1328" i="4" s="1"/>
  <c r="AZ1706" i="4"/>
  <c r="BE1706" i="4" s="1"/>
  <c r="AZ2113" i="4"/>
  <c r="BE2113" i="4" s="1"/>
  <c r="AZ496" i="4"/>
  <c r="BE496" i="4" s="1"/>
  <c r="AZ1228" i="4"/>
  <c r="BE1228" i="4" s="1"/>
  <c r="AZ2266" i="4"/>
  <c r="BE2266" i="4" s="1"/>
  <c r="AZ1370" i="4"/>
  <c r="BE1370" i="4" s="1"/>
  <c r="AZ2465" i="4"/>
  <c r="BE2465" i="4" s="1"/>
  <c r="AZ1950" i="4"/>
  <c r="BE1950" i="4" s="1"/>
  <c r="AZ113" i="4"/>
  <c r="BE113" i="4" s="1"/>
  <c r="AZ1144" i="4"/>
  <c r="BE1144" i="4" s="1"/>
  <c r="AZ210" i="4"/>
  <c r="BE210" i="4" s="1"/>
  <c r="AZ2336" i="4"/>
  <c r="BE2336" i="4" s="1"/>
  <c r="AZ1579" i="4"/>
  <c r="BE1579" i="4" s="1"/>
  <c r="AZ663" i="4"/>
  <c r="BE663" i="4" s="1"/>
  <c r="AZ1933" i="4"/>
  <c r="BE1933" i="4" s="1"/>
  <c r="AZ1799" i="4"/>
  <c r="BE1799" i="4" s="1"/>
  <c r="AZ2545" i="4"/>
  <c r="BE2545" i="4" s="1"/>
  <c r="AZ392" i="4"/>
  <c r="BE392" i="4" s="1"/>
  <c r="AZ199" i="4"/>
  <c r="BE199" i="4" s="1"/>
  <c r="AZ188" i="4"/>
  <c r="BE188" i="4" s="1"/>
  <c r="AZ2050" i="4"/>
  <c r="BE2050" i="4" s="1"/>
  <c r="AZ260" i="4"/>
  <c r="BE260" i="4" s="1"/>
  <c r="AZ1413" i="4"/>
  <c r="BE1413" i="4" s="1"/>
  <c r="AZ2408" i="4"/>
  <c r="BE2408" i="4" s="1"/>
  <c r="AZ563" i="4"/>
  <c r="BE563" i="4" s="1"/>
  <c r="AZ541" i="4"/>
  <c r="BE541" i="4" s="1"/>
  <c r="AZ2115" i="4"/>
  <c r="BE2115" i="4" s="1"/>
  <c r="AZ779" i="4"/>
  <c r="BE779" i="4" s="1"/>
  <c r="AZ1193" i="4"/>
  <c r="BE1193" i="4" s="1"/>
  <c r="AZ2135" i="4"/>
  <c r="BE2135" i="4" s="1"/>
  <c r="AZ1917" i="4"/>
  <c r="BE1917" i="4" s="1"/>
  <c r="AZ1497" i="4"/>
  <c r="BE1497" i="4" s="1"/>
  <c r="AZ1130" i="4"/>
  <c r="BE1130" i="4" s="1"/>
  <c r="AZ2190" i="4"/>
  <c r="BE2190" i="4" s="1"/>
  <c r="AZ1913" i="4"/>
  <c r="BE1913" i="4" s="1"/>
  <c r="AZ1719" i="4"/>
  <c r="BE1719" i="4" s="1"/>
  <c r="AZ297" i="4"/>
  <c r="BE297" i="4" s="1"/>
  <c r="AZ1525" i="4"/>
  <c r="BE1525" i="4" s="1"/>
  <c r="AZ1304" i="4"/>
  <c r="BE1304" i="4" s="1"/>
  <c r="AZ422" i="4"/>
  <c r="BE422" i="4" s="1"/>
  <c r="AZ293" i="4"/>
  <c r="BE293" i="4" s="1"/>
  <c r="AZ466" i="4"/>
  <c r="BE466" i="4" s="1"/>
  <c r="AZ599" i="4"/>
  <c r="BE599" i="4" s="1"/>
  <c r="AZ2504" i="4"/>
  <c r="BE2504" i="4" s="1"/>
  <c r="AZ475" i="4"/>
  <c r="BE475" i="4" s="1"/>
  <c r="AZ327" i="4"/>
  <c r="BE327" i="4" s="1"/>
  <c r="AZ1241" i="4"/>
  <c r="BE1241" i="4" s="1"/>
  <c r="AZ2477" i="4"/>
  <c r="BE2477" i="4" s="1"/>
  <c r="AZ1386" i="4"/>
  <c r="BE1386" i="4" s="1"/>
  <c r="AZ2303" i="4"/>
  <c r="BE2303" i="4" s="1"/>
  <c r="AZ2511" i="4"/>
  <c r="BE2511" i="4" s="1"/>
  <c r="AZ879" i="4"/>
  <c r="BE879" i="4" s="1"/>
  <c r="AZ9" i="4"/>
  <c r="BE9" i="4" s="1"/>
  <c r="AZ89" i="4"/>
  <c r="BE89" i="4" s="1"/>
  <c r="AZ2251" i="4"/>
  <c r="BE2251" i="4" s="1"/>
  <c r="AZ1344" i="4"/>
  <c r="BE1344" i="4" s="1"/>
  <c r="AZ531" i="4"/>
  <c r="BE531" i="4" s="1"/>
  <c r="AZ1587" i="4"/>
  <c r="BE1587" i="4" s="1"/>
  <c r="AZ574" i="4"/>
  <c r="BE574" i="4" s="1"/>
  <c r="AZ966" i="4"/>
  <c r="BE966" i="4" s="1"/>
  <c r="AZ129" i="4"/>
  <c r="BE129" i="4" s="1"/>
  <c r="AZ2489" i="4"/>
  <c r="BE2489" i="4" s="1"/>
  <c r="AZ41" i="4"/>
  <c r="BE41" i="4" s="1"/>
  <c r="AZ1588" i="4"/>
  <c r="BE1588" i="4" s="1"/>
  <c r="AZ360" i="4"/>
  <c r="BE360" i="4" s="1"/>
  <c r="AZ1284" i="4"/>
  <c r="BE1284" i="4" s="1"/>
  <c r="AZ198" i="4"/>
  <c r="BE198" i="4" s="1"/>
  <c r="AZ2047" i="4"/>
  <c r="BE2047" i="4" s="1"/>
  <c r="AZ1816" i="4"/>
  <c r="BE1816" i="4" s="1"/>
  <c r="AZ1084" i="4"/>
  <c r="BE1084" i="4" s="1"/>
  <c r="AZ436" i="4"/>
  <c r="BE436" i="4" s="1"/>
  <c r="AZ701" i="4"/>
  <c r="BE701" i="4" s="1"/>
  <c r="AZ412" i="4"/>
  <c r="BE412" i="4" s="1"/>
  <c r="AZ359" i="4"/>
  <c r="BE359" i="4" s="1"/>
  <c r="AZ552" i="4"/>
  <c r="BE552" i="4" s="1"/>
  <c r="AZ460" i="4"/>
  <c r="BE460" i="4" s="1"/>
  <c r="AZ468" i="4"/>
  <c r="BE468" i="4" s="1"/>
  <c r="AZ410" i="4"/>
  <c r="BE410" i="4" s="1"/>
  <c r="AZ2203" i="4"/>
  <c r="BE2203" i="4" s="1"/>
  <c r="AZ1835" i="4"/>
  <c r="BE1835" i="4" s="1"/>
  <c r="AZ490" i="4"/>
  <c r="BE490" i="4" s="1"/>
  <c r="AZ570" i="4"/>
  <c r="BE570" i="4" s="1"/>
  <c r="AZ940" i="4"/>
  <c r="BE940" i="4" s="1"/>
  <c r="AZ1900" i="4"/>
  <c r="BE1900" i="4" s="1"/>
  <c r="AZ1996" i="4"/>
  <c r="BE1996" i="4" s="1"/>
  <c r="AZ2519" i="4"/>
  <c r="BE2519" i="4" s="1"/>
  <c r="AZ2319" i="4"/>
  <c r="BE2319" i="4" s="1"/>
  <c r="AZ2149" i="4"/>
  <c r="BE2149" i="4" s="1"/>
  <c r="AZ1181" i="4"/>
  <c r="BE1181" i="4" s="1"/>
  <c r="AZ443" i="4"/>
  <c r="BE443" i="4" s="1"/>
  <c r="AZ2548" i="4"/>
  <c r="BE2548" i="4" s="1"/>
  <c r="AZ2538" i="4"/>
  <c r="BE2538" i="4" s="1"/>
  <c r="AZ1485" i="4"/>
  <c r="BE1485" i="4" s="1"/>
  <c r="AZ2517" i="4"/>
  <c r="BE2517" i="4" s="1"/>
  <c r="AZ312" i="4"/>
  <c r="BE312" i="4" s="1"/>
  <c r="AZ1108" i="4"/>
  <c r="BE1108" i="4" s="1"/>
  <c r="AZ2421" i="4"/>
  <c r="BE2421" i="4" s="1"/>
  <c r="AZ1944" i="4"/>
  <c r="BE1944" i="4" s="1"/>
  <c r="AZ1402" i="4"/>
  <c r="BE1402" i="4" s="1"/>
  <c r="AZ2561" i="4"/>
  <c r="BE2561" i="4" s="1"/>
  <c r="AZ1571" i="4"/>
  <c r="BE1571" i="4" s="1"/>
  <c r="AZ402" i="4"/>
  <c r="BE402" i="4" s="1"/>
  <c r="AZ2114" i="4"/>
  <c r="BE2114" i="4" s="1"/>
  <c r="AZ536" i="4"/>
  <c r="BE536" i="4" s="1"/>
  <c r="AZ1288" i="4"/>
  <c r="BE1288" i="4" s="1"/>
  <c r="AZ2022" i="4"/>
  <c r="BE2022" i="4" s="1"/>
  <c r="AZ226" i="4"/>
  <c r="BE226" i="4" s="1"/>
  <c r="AZ572" i="4"/>
  <c r="BE572" i="4" s="1"/>
  <c r="AZ2524" i="4"/>
  <c r="BE2524" i="4" s="1"/>
  <c r="AZ1736" i="4"/>
  <c r="BE1736" i="4" s="1"/>
  <c r="AZ1209" i="4"/>
  <c r="BE1209" i="4" s="1"/>
  <c r="AZ2612" i="4"/>
  <c r="BE2612" i="4" s="1"/>
  <c r="AZ925" i="4"/>
  <c r="BE925" i="4" s="1"/>
  <c r="AZ2057" i="4"/>
  <c r="BE2057" i="4" s="1"/>
  <c r="AZ776" i="4"/>
  <c r="BE776" i="4" s="1"/>
  <c r="AZ836" i="4"/>
  <c r="BE836" i="4" s="1"/>
  <c r="AZ1340" i="4"/>
  <c r="BE1340" i="4" s="1"/>
  <c r="AZ1787" i="4"/>
  <c r="BE1787" i="4" s="1"/>
  <c r="AZ2250" i="4"/>
  <c r="BE2250" i="4" s="1"/>
  <c r="AZ2443" i="4"/>
  <c r="BE2443" i="4" s="1"/>
  <c r="AZ2522" i="4"/>
  <c r="BE2522" i="4" s="1"/>
  <c r="AZ1550" i="4"/>
  <c r="BE1550" i="4" s="1"/>
  <c r="AZ1778" i="4"/>
  <c r="BE1778" i="4" s="1"/>
  <c r="AZ2013" i="4"/>
  <c r="BE2013" i="4" s="1"/>
  <c r="AZ2516" i="4"/>
  <c r="BE2516" i="4" s="1"/>
  <c r="AZ1543" i="4"/>
  <c r="BE1543" i="4" s="1"/>
  <c r="AZ2062" i="4"/>
  <c r="BE2062" i="4" s="1"/>
  <c r="AZ2437" i="4"/>
  <c r="BE2437" i="4" s="1"/>
  <c r="AZ1487" i="4"/>
  <c r="BE1487" i="4" s="1"/>
  <c r="AZ914" i="4"/>
  <c r="BE914" i="4" s="1"/>
  <c r="AZ1420" i="4"/>
  <c r="BE1420" i="4" s="1"/>
  <c r="AZ2379" i="4"/>
  <c r="BE2379" i="4" s="1"/>
  <c r="AZ415" i="4"/>
  <c r="BE415" i="4" s="1"/>
  <c r="AZ164" i="4"/>
  <c r="BE164" i="4" s="1"/>
  <c r="AZ1531" i="4"/>
  <c r="BE1531" i="4" s="1"/>
  <c r="AZ2098" i="4"/>
  <c r="BE2098" i="4" s="1"/>
  <c r="AZ1750" i="4"/>
  <c r="BE1750" i="4" s="1"/>
  <c r="AZ1266" i="4"/>
  <c r="BE1266" i="4" s="1"/>
  <c r="AZ2256" i="4"/>
  <c r="BE2256" i="4" s="1"/>
  <c r="AZ2375" i="4"/>
  <c r="BE2375" i="4" s="1"/>
  <c r="AZ14" i="4"/>
  <c r="BE14" i="4" s="1"/>
  <c r="AZ2541" i="4"/>
  <c r="BE2541" i="4" s="1"/>
  <c r="AZ849" i="4"/>
  <c r="BE849" i="4" s="1"/>
  <c r="AZ757" i="4"/>
  <c r="BE757" i="4" s="1"/>
  <c r="AZ866" i="4"/>
  <c r="BE866" i="4" s="1"/>
  <c r="AZ81" i="4"/>
  <c r="BE81" i="4" s="1"/>
  <c r="AZ1305" i="4"/>
  <c r="BE1305" i="4" s="1"/>
  <c r="AZ1530" i="4"/>
  <c r="BE1530" i="4" s="1"/>
  <c r="AZ1080" i="4"/>
  <c r="BE1080" i="4" s="1"/>
  <c r="AZ1380" i="4"/>
  <c r="BE1380" i="4" s="1"/>
  <c r="AZ2610" i="4"/>
  <c r="BE2610" i="4" s="1"/>
  <c r="AZ1807" i="4"/>
  <c r="BE1807" i="4" s="1"/>
  <c r="AZ2495" i="4"/>
  <c r="BE2495" i="4" s="1"/>
  <c r="AZ369" i="4"/>
  <c r="BE369" i="4" s="1"/>
  <c r="AZ72" i="4"/>
  <c r="BE72" i="4" s="1"/>
  <c r="AZ2432" i="4"/>
  <c r="BE2432" i="4" s="1"/>
  <c r="AZ2539" i="4"/>
  <c r="BE2539" i="4" s="1"/>
  <c r="AZ789" i="4"/>
  <c r="BE789" i="4" s="1"/>
  <c r="AZ1537" i="4"/>
  <c r="BE1537" i="4" s="1"/>
  <c r="AZ823" i="4"/>
  <c r="BE823" i="4" s="1"/>
  <c r="AZ746" i="4"/>
  <c r="BE746" i="4" s="1"/>
  <c r="AZ708" i="4"/>
  <c r="BE708" i="4" s="1"/>
  <c r="AZ1185" i="4"/>
  <c r="BE1185" i="4" s="1"/>
  <c r="AZ1752" i="4"/>
  <c r="BE1752" i="4" s="1"/>
  <c r="AZ2351" i="4"/>
  <c r="BE2351" i="4" s="1"/>
  <c r="AZ2578" i="4"/>
  <c r="BE2578" i="4" s="1"/>
  <c r="AZ568" i="4"/>
  <c r="BE568" i="4" s="1"/>
  <c r="AZ1795" i="4"/>
  <c r="BE1795" i="4" s="1"/>
  <c r="AZ600" i="4"/>
  <c r="BE600" i="4" s="1"/>
  <c r="AZ2441" i="4"/>
  <c r="BE2441" i="4" s="1"/>
  <c r="AZ1783" i="4"/>
  <c r="BE1783" i="4" s="1"/>
  <c r="AZ1434" i="4"/>
  <c r="BE1434" i="4" s="1"/>
  <c r="AZ1717" i="4"/>
  <c r="BE1717" i="4" s="1"/>
  <c r="AZ2316" i="4"/>
  <c r="BE2316" i="4" s="1"/>
  <c r="AZ2286" i="4"/>
  <c r="BE2286" i="4" s="1"/>
  <c r="AZ2177" i="4"/>
  <c r="BE2177" i="4" s="1"/>
  <c r="AZ1203" i="4"/>
  <c r="BE1203" i="4" s="1"/>
  <c r="AZ2053" i="4"/>
  <c r="BE2053" i="4" s="1"/>
  <c r="AZ2417" i="4"/>
  <c r="BE2417" i="4" s="1"/>
  <c r="AZ2207" i="4"/>
  <c r="BE2207" i="4" s="1"/>
  <c r="AZ1279" i="4"/>
  <c r="BE1279" i="4" s="1"/>
  <c r="AZ2343" i="4"/>
  <c r="BE2343" i="4" s="1"/>
  <c r="AZ417" i="4"/>
  <c r="BE417" i="4" s="1"/>
  <c r="AZ270" i="4"/>
  <c r="BE270" i="4" s="1"/>
  <c r="AZ1129" i="4"/>
  <c r="BE1129" i="4" s="1"/>
  <c r="AZ207" i="4"/>
  <c r="BE207" i="4" s="1"/>
  <c r="AZ790" i="4"/>
  <c r="BE790" i="4" s="1"/>
  <c r="AZ1952" i="4"/>
  <c r="BE1952" i="4" s="1"/>
  <c r="AZ1940" i="4"/>
  <c r="BE1940" i="4" s="1"/>
  <c r="AZ1763" i="4"/>
  <c r="BE1763" i="4" s="1"/>
  <c r="AZ1401" i="4"/>
  <c r="BE1401" i="4" s="1"/>
  <c r="AZ1233" i="4"/>
  <c r="BE1233" i="4" s="1"/>
  <c r="AZ2456" i="4"/>
  <c r="BE2456" i="4" s="1"/>
  <c r="AZ2587" i="4"/>
  <c r="BE2587" i="4" s="1"/>
  <c r="AZ120" i="4"/>
  <c r="BE120" i="4" s="1"/>
  <c r="AZ562" i="4"/>
  <c r="BE562" i="4" s="1"/>
  <c r="AZ1654" i="4"/>
  <c r="BE1654" i="4" s="1"/>
  <c r="AZ1805" i="4"/>
  <c r="BE1805" i="4" s="1"/>
  <c r="AZ642" i="4"/>
  <c r="BE642" i="4" s="1"/>
  <c r="AZ1829" i="4"/>
  <c r="BE1829" i="4" s="1"/>
  <c r="AZ1884" i="4"/>
  <c r="BE1884" i="4" s="1"/>
  <c r="AZ2486" i="4"/>
  <c r="BE2486" i="4" s="1"/>
  <c r="AZ2035" i="4"/>
  <c r="BE2035" i="4" s="1"/>
  <c r="AZ368" i="4"/>
  <c r="BE368" i="4" s="1"/>
  <c r="AZ713" i="4"/>
  <c r="BE713" i="4" s="1"/>
  <c r="AZ2159" i="4"/>
  <c r="BE2159" i="4" s="1"/>
  <c r="AZ733" i="4"/>
  <c r="BE733" i="4" s="1"/>
  <c r="AZ1902" i="4"/>
  <c r="BE1902" i="4" s="1"/>
  <c r="AZ1788" i="4"/>
  <c r="BE1788" i="4" s="1"/>
  <c r="AZ123" i="4"/>
  <c r="BE123" i="4" s="1"/>
  <c r="AZ2327" i="4"/>
  <c r="BE2327" i="4" s="1"/>
  <c r="AZ2289" i="4"/>
  <c r="BE2289" i="4" s="1"/>
  <c r="AZ2152" i="4"/>
  <c r="BE2152" i="4" s="1"/>
  <c r="AZ1089" i="4"/>
  <c r="BE1089" i="4" s="1"/>
  <c r="AZ1767" i="4"/>
  <c r="BE1767" i="4" s="1"/>
  <c r="AZ1758" i="4"/>
  <c r="BE1758" i="4" s="1"/>
  <c r="AZ923" i="4"/>
  <c r="BE923" i="4" s="1"/>
  <c r="AZ1125" i="4"/>
  <c r="BE1125" i="4" s="1"/>
  <c r="AZ1476" i="4"/>
  <c r="BE1476" i="4" s="1"/>
  <c r="AZ2479" i="4"/>
  <c r="BE2479" i="4" s="1"/>
  <c r="AZ1564" i="4"/>
  <c r="BE1564" i="4" s="1"/>
  <c r="AZ1899" i="4"/>
  <c r="BE1899" i="4" s="1"/>
  <c r="AZ1722" i="4"/>
  <c r="BE1722" i="4" s="1"/>
  <c r="AZ431" i="4"/>
  <c r="BE431" i="4" s="1"/>
  <c r="AZ483" i="4"/>
  <c r="BE483" i="4" s="1"/>
  <c r="AZ1148" i="4"/>
  <c r="BE1148" i="4" s="1"/>
  <c r="AZ1791" i="4"/>
  <c r="BE1791" i="4" s="1"/>
  <c r="AZ148" i="4"/>
  <c r="BE148" i="4" s="1"/>
  <c r="AZ1258" i="4"/>
  <c r="BE1258" i="4" s="1"/>
  <c r="AZ1907" i="4"/>
  <c r="BE1907" i="4" s="1"/>
  <c r="AZ2125" i="4"/>
  <c r="BE2125" i="4" s="1"/>
  <c r="AZ734" i="4"/>
  <c r="BE734" i="4" s="1"/>
  <c r="AZ2217" i="4"/>
  <c r="BE2217" i="4" s="1"/>
  <c r="AZ1993" i="4"/>
  <c r="BE1993" i="4" s="1"/>
  <c r="AZ626" i="4"/>
  <c r="BE626" i="4" s="1"/>
  <c r="AZ1813" i="4"/>
  <c r="BE1813" i="4" s="1"/>
  <c r="AZ726" i="4"/>
  <c r="BE726" i="4" s="1"/>
  <c r="AZ145" i="4"/>
  <c r="BE145" i="4" s="1"/>
  <c r="AZ2386" i="4"/>
  <c r="BE2386" i="4" s="1"/>
  <c r="AZ741" i="4"/>
  <c r="BE741" i="4" s="1"/>
  <c r="AZ614" i="4"/>
  <c r="BE614" i="4" s="1"/>
  <c r="AZ632" i="4"/>
  <c r="BE632" i="4" s="1"/>
  <c r="AZ1369" i="4"/>
  <c r="BE1369" i="4" s="1"/>
  <c r="AZ1187" i="4"/>
  <c r="BE1187" i="4" s="1"/>
  <c r="AZ1230" i="4"/>
  <c r="BE1230" i="4" s="1"/>
  <c r="AZ1994" i="4"/>
  <c r="BE1994" i="4" s="1"/>
  <c r="AZ964" i="4"/>
  <c r="BE964" i="4" s="1"/>
  <c r="AZ1383" i="4"/>
  <c r="BE1383" i="4" s="1"/>
  <c r="AZ700" i="4"/>
  <c r="BE700" i="4" s="1"/>
  <c r="AZ924" i="4"/>
  <c r="BE924" i="4" s="1"/>
  <c r="AZ998" i="4"/>
  <c r="BE998" i="4" s="1"/>
  <c r="AZ2484" i="4"/>
  <c r="BE2484" i="4" s="1"/>
  <c r="AZ2312" i="4"/>
  <c r="BE2312" i="4" s="1"/>
  <c r="AZ583" i="4"/>
  <c r="BE583" i="4" s="1"/>
  <c r="AZ1931" i="4"/>
  <c r="BE1931" i="4" s="1"/>
  <c r="AZ2409" i="4"/>
  <c r="BE2409" i="4" s="1"/>
  <c r="AZ56" i="4"/>
  <c r="BE56" i="4" s="1"/>
  <c r="AZ760" i="4"/>
  <c r="BE760" i="4" s="1"/>
  <c r="AZ380" i="4"/>
  <c r="BE380" i="4" s="1"/>
  <c r="AZ2401" i="4"/>
  <c r="BE2401" i="4" s="1"/>
  <c r="AZ1356" i="4"/>
  <c r="BE1356" i="4" s="1"/>
  <c r="AZ839" i="4"/>
  <c r="BE839" i="4" s="1"/>
  <c r="AZ2371" i="4"/>
  <c r="BE2371" i="4" s="1"/>
  <c r="AZ2369" i="4"/>
  <c r="BE2369" i="4" s="1"/>
  <c r="AZ1122" i="4"/>
  <c r="BE1122" i="4" s="1"/>
  <c r="AZ1516" i="4"/>
  <c r="BE1516" i="4" s="1"/>
  <c r="AZ1637" i="4"/>
  <c r="BE1637" i="4" s="1"/>
  <c r="AZ1206" i="4"/>
  <c r="BE1206" i="4" s="1"/>
  <c r="AZ1541" i="4"/>
  <c r="BE1541" i="4" s="1"/>
  <c r="AZ621" i="4"/>
  <c r="BE621" i="4" s="1"/>
  <c r="AZ2215" i="4"/>
  <c r="BE2215" i="4" s="1"/>
  <c r="AZ2232" i="4"/>
  <c r="BE2232" i="4" s="1"/>
  <c r="AZ1686" i="4"/>
  <c r="BE1686" i="4" s="1"/>
  <c r="AZ811" i="4"/>
  <c r="BE811" i="4" s="1"/>
  <c r="AZ1693" i="4"/>
  <c r="BE1693" i="4" s="1"/>
  <c r="AZ111" i="4"/>
  <c r="BE111" i="4" s="1"/>
  <c r="AZ2169" i="4"/>
  <c r="BE2169" i="4" s="1"/>
  <c r="AZ2372" i="4"/>
  <c r="BE2372" i="4" s="1"/>
  <c r="AZ696" i="4"/>
  <c r="BE696" i="4" s="1"/>
  <c r="AZ1918" i="4"/>
  <c r="BE1918" i="4" s="1"/>
  <c r="AZ2084" i="4"/>
  <c r="BE2084" i="4" s="1"/>
  <c r="AZ749" i="4"/>
  <c r="BE749" i="4" s="1"/>
  <c r="AZ1177" i="4"/>
  <c r="BE1177" i="4" s="1"/>
  <c r="AZ884" i="4"/>
  <c r="BE884" i="4" s="1"/>
  <c r="AZ664" i="4"/>
  <c r="BE664" i="4" s="1"/>
  <c r="AZ2473" i="4"/>
  <c r="BE2473" i="4" s="1"/>
  <c r="AZ968" i="4"/>
  <c r="BE968" i="4" s="1"/>
  <c r="AZ1097" i="4"/>
  <c r="BE1097" i="4" s="1"/>
  <c r="AZ292" i="4"/>
  <c r="BE292" i="4" s="1"/>
  <c r="AZ1321" i="4"/>
  <c r="BE1321" i="4" s="1"/>
  <c r="AZ1540" i="4"/>
  <c r="BE1540" i="4" s="1"/>
  <c r="AZ2005" i="4"/>
  <c r="BE2005" i="4" s="1"/>
  <c r="AZ717" i="4"/>
  <c r="BE717" i="4" s="1"/>
  <c r="AZ814" i="4"/>
  <c r="BE814" i="4" s="1"/>
  <c r="AZ1373" i="4"/>
  <c r="BE1373" i="4" s="1"/>
  <c r="AZ2353" i="4"/>
  <c r="BE2353" i="4" s="1"/>
  <c r="AZ1768" i="4"/>
  <c r="BE1768" i="4" s="1"/>
  <c r="AZ1387" i="4"/>
  <c r="BE1387" i="4" s="1"/>
  <c r="AZ2132" i="4"/>
  <c r="BE2132" i="4" s="1"/>
  <c r="AZ2055" i="4"/>
  <c r="BE2055" i="4" s="1"/>
  <c r="AZ142" i="4"/>
  <c r="BE142" i="4" s="1"/>
  <c r="AZ2366" i="4"/>
  <c r="BE2366" i="4" s="1"/>
  <c r="AZ1414" i="4"/>
  <c r="BE1414" i="4" s="1"/>
  <c r="AZ1462" i="4"/>
  <c r="BE1462" i="4" s="1"/>
  <c r="AZ1580" i="4"/>
  <c r="BE1580" i="4" s="1"/>
  <c r="AZ1395" i="4"/>
  <c r="BE1395" i="4" s="1"/>
  <c r="AZ1235" i="4"/>
  <c r="BE1235" i="4" s="1"/>
  <c r="AZ1720" i="4"/>
  <c r="BE1720" i="4" s="1"/>
  <c r="AZ2488" i="4"/>
  <c r="BE2488" i="4" s="1"/>
  <c r="AZ2527" i="4"/>
  <c r="BE2527" i="4" s="1"/>
  <c r="AZ2088" i="4"/>
  <c r="BE2088" i="4" s="1"/>
  <c r="AZ928" i="4"/>
  <c r="BE928" i="4" s="1"/>
  <c r="AZ862" i="4"/>
  <c r="BE862" i="4" s="1"/>
  <c r="AZ941" i="4"/>
  <c r="BE941" i="4" s="1"/>
  <c r="AZ1888" i="4"/>
  <c r="BE1888" i="4" s="1"/>
  <c r="AZ2324" i="4"/>
  <c r="BE2324" i="4" s="1"/>
  <c r="AZ1535" i="4"/>
  <c r="BE1535" i="4" s="1"/>
  <c r="AZ844" i="4"/>
  <c r="BE844" i="4" s="1"/>
  <c r="AZ2582" i="4"/>
  <c r="BE2582" i="4" s="1"/>
  <c r="AZ1991" i="4"/>
  <c r="BE1991" i="4" s="1"/>
  <c r="AZ1367" i="4"/>
  <c r="BE1367" i="4" s="1"/>
  <c r="AZ1770" i="4"/>
  <c r="BE1770" i="4" s="1"/>
  <c r="AZ506" i="4"/>
  <c r="BE506" i="4" s="1"/>
  <c r="AZ2620" i="4"/>
  <c r="BE2620" i="4" s="1"/>
  <c r="AZ1063" i="4"/>
  <c r="BE1063" i="4" s="1"/>
  <c r="AZ1347" i="4"/>
  <c r="BE1347" i="4" s="1"/>
  <c r="AZ693" i="4"/>
  <c r="BE693" i="4" s="1"/>
  <c r="AZ1269" i="4"/>
  <c r="BE1269" i="4" s="1"/>
  <c r="AZ1199" i="4"/>
  <c r="BE1199" i="4" s="1"/>
  <c r="AZ1032" i="4"/>
  <c r="BE1032" i="4" s="1"/>
  <c r="AZ825" i="4"/>
  <c r="BE825" i="4" s="1"/>
  <c r="AZ248" i="4"/>
  <c r="BE248" i="4" s="1"/>
  <c r="AZ2360" i="4"/>
  <c r="BE2360" i="4" s="1"/>
  <c r="AZ1202" i="4"/>
  <c r="BE1202" i="4" s="1"/>
  <c r="AZ901" i="4"/>
  <c r="BE901" i="4" s="1"/>
  <c r="AZ994" i="4"/>
  <c r="BE994" i="4" s="1"/>
  <c r="AZ792" i="4"/>
  <c r="BE792" i="4" s="1"/>
  <c r="AZ619" i="4"/>
  <c r="BE619" i="4" s="1"/>
  <c r="AZ221" i="4"/>
  <c r="BE221" i="4" s="1"/>
  <c r="AZ39" i="4"/>
  <c r="BE39" i="4" s="1"/>
  <c r="AZ76" i="4"/>
  <c r="BE76" i="4" s="1"/>
  <c r="AZ890" i="4"/>
  <c r="BE890" i="4" s="1"/>
  <c r="AZ1062" i="4"/>
  <c r="BE1062" i="4" s="1"/>
  <c r="AZ1156" i="4"/>
  <c r="BE1156" i="4" s="1"/>
  <c r="AZ2033" i="4"/>
  <c r="BE2033" i="4" s="1"/>
  <c r="AZ1068" i="4"/>
  <c r="BE1068" i="4" s="1"/>
  <c r="AZ1880" i="4"/>
  <c r="BE1880" i="4" s="1"/>
  <c r="AZ269" i="4"/>
  <c r="BE269" i="4" s="1"/>
  <c r="AZ1567" i="4"/>
  <c r="BE1567" i="4" s="1"/>
  <c r="AZ620" i="4"/>
  <c r="BE620" i="4" s="1"/>
  <c r="AZ2059" i="4"/>
  <c r="BE2059" i="4" s="1"/>
  <c r="AZ1757" i="4"/>
  <c r="BE1757" i="4" s="1"/>
  <c r="AZ342" i="4"/>
  <c r="BE342" i="4" s="1"/>
  <c r="AZ479" i="4"/>
  <c r="BE479" i="4" s="1"/>
  <c r="AZ1409" i="4"/>
  <c r="BE1409" i="4" s="1"/>
  <c r="AZ469" i="4"/>
  <c r="BE469" i="4" s="1"/>
  <c r="AZ2167" i="4"/>
  <c r="BE2167" i="4" s="1"/>
  <c r="AZ1255" i="4"/>
  <c r="BE1255" i="4" s="1"/>
  <c r="AZ633" i="4"/>
  <c r="BE633" i="4" s="1"/>
  <c r="AZ1585" i="4"/>
  <c r="BE1585" i="4" s="1"/>
  <c r="AZ1010" i="4"/>
  <c r="BE1010" i="4" s="1"/>
  <c r="AZ1127" i="4"/>
  <c r="BE1127" i="4" s="1"/>
  <c r="AZ1678" i="4"/>
  <c r="BE1678" i="4" s="1"/>
  <c r="AZ629" i="4"/>
  <c r="BE629" i="4" s="1"/>
  <c r="AZ449" i="4"/>
  <c r="BE449" i="4" s="1"/>
  <c r="AZ2239" i="4"/>
  <c r="BE2239" i="4" s="1"/>
  <c r="AZ1055" i="4"/>
  <c r="BE1055" i="4" s="1"/>
  <c r="AZ2315" i="4"/>
  <c r="BE2315" i="4" s="1"/>
  <c r="AZ532" i="4"/>
  <c r="BE532" i="4" s="1"/>
  <c r="AZ1928" i="4"/>
  <c r="BE1928" i="4" s="1"/>
  <c r="AZ1220" i="4"/>
  <c r="BE1220" i="4" s="1"/>
  <c r="AZ1759" i="4"/>
  <c r="BE1759" i="4" s="1"/>
  <c r="AZ2039" i="4"/>
  <c r="BE2039" i="4" s="1"/>
  <c r="AZ187" i="4"/>
  <c r="BE187" i="4" s="1"/>
  <c r="AZ200" i="4"/>
  <c r="BE200" i="4" s="1"/>
  <c r="AZ1150" i="4"/>
  <c r="BE1150" i="4" s="1"/>
  <c r="AZ983" i="4"/>
  <c r="BE983" i="4" s="1"/>
  <c r="AZ2277" i="4"/>
  <c r="BE2277" i="4" s="1"/>
  <c r="AZ2311" i="4"/>
  <c r="BE2311" i="4" s="1"/>
  <c r="AZ59" i="4"/>
  <c r="BE59" i="4" s="1"/>
  <c r="AZ2591" i="4"/>
  <c r="BE2591" i="4" s="1"/>
  <c r="AZ1410" i="4"/>
  <c r="BE1410" i="4" s="1"/>
  <c r="AZ1213" i="4"/>
  <c r="BE1213" i="4" s="1"/>
  <c r="AZ75" i="4"/>
  <c r="BE75" i="4" s="1"/>
  <c r="AZ2427" i="4"/>
  <c r="BE2427" i="4" s="1"/>
  <c r="AZ970" i="4"/>
  <c r="BE970" i="4" s="1"/>
  <c r="AZ1143" i="4"/>
  <c r="BE1143" i="4" s="1"/>
  <c r="AZ1689" i="4"/>
  <c r="BE1689" i="4" s="1"/>
  <c r="AZ727" i="4"/>
  <c r="BE727" i="4" s="1"/>
  <c r="AZ356" i="4"/>
  <c r="BE356" i="4" s="1"/>
  <c r="AZ1707" i="4"/>
  <c r="BE1707" i="4" s="1"/>
  <c r="AZ1349" i="4"/>
  <c r="BE1349" i="4" s="1"/>
  <c r="AZ285" i="4"/>
  <c r="BE285" i="4" s="1"/>
  <c r="AZ891" i="4"/>
  <c r="BE891" i="4" s="1"/>
  <c r="AZ1660" i="4"/>
  <c r="BE1660" i="4" s="1"/>
  <c r="AZ864" i="4"/>
  <c r="BE864" i="4" s="1"/>
  <c r="AZ1672" i="4"/>
  <c r="BE1672" i="4" s="1"/>
  <c r="AZ454" i="4"/>
  <c r="BE454" i="4" s="1"/>
  <c r="AZ159" i="4"/>
  <c r="BE159" i="4" s="1"/>
  <c r="AZ401" i="4"/>
  <c r="BE401" i="4" s="1"/>
  <c r="AZ581" i="4"/>
  <c r="BE581" i="4" s="1"/>
  <c r="AZ193" i="4"/>
  <c r="BE193" i="4" s="1"/>
  <c r="AZ125" i="4"/>
  <c r="BE125" i="4" s="1"/>
  <c r="AZ2024" i="4"/>
  <c r="BE2024" i="4" s="1"/>
  <c r="AZ946" i="4"/>
  <c r="BE946" i="4" s="1"/>
  <c r="AZ239" i="4"/>
  <c r="BE239" i="4" s="1"/>
  <c r="AZ330" i="4"/>
  <c r="BE330" i="4" s="1"/>
  <c r="AZ1175" i="4"/>
  <c r="BE1175" i="4" s="1"/>
  <c r="AZ1072" i="4"/>
  <c r="BE1072" i="4" s="1"/>
  <c r="AZ2321" i="4"/>
  <c r="BE2321" i="4" s="1"/>
  <c r="AZ1374" i="4"/>
  <c r="BE1374" i="4" s="1"/>
  <c r="AZ1044" i="4"/>
  <c r="BE1044" i="4" s="1"/>
  <c r="AZ344" i="4"/>
  <c r="BE344" i="4" s="1"/>
  <c r="AZ455" i="4"/>
  <c r="BE455" i="4" s="1"/>
  <c r="AZ1923" i="4"/>
  <c r="BE1923" i="4" s="1"/>
  <c r="AZ2339" i="4"/>
  <c r="BE2339" i="4" s="1"/>
  <c r="AZ758" i="4"/>
  <c r="BE758" i="4" s="1"/>
  <c r="AZ2046" i="4"/>
  <c r="BE2046" i="4" s="1"/>
  <c r="AZ1676" i="4"/>
  <c r="BE1676" i="4" s="1"/>
  <c r="AZ1205" i="4"/>
  <c r="BE1205" i="4" s="1"/>
  <c r="AZ962" i="4"/>
  <c r="BE962" i="4" s="1"/>
  <c r="AZ537" i="4"/>
  <c r="BE537" i="4" s="1"/>
  <c r="AZ1742" i="4"/>
  <c r="BE1742" i="4" s="1"/>
  <c r="AZ2494" i="4"/>
  <c r="BE2494" i="4" s="1"/>
  <c r="AZ718" i="4"/>
  <c r="BE718" i="4" s="1"/>
  <c r="AZ1272" i="4"/>
  <c r="BE1272" i="4" s="1"/>
  <c r="AZ1818" i="4"/>
  <c r="BE1818" i="4" s="1"/>
  <c r="AZ1701" i="4"/>
  <c r="BE1701" i="4" s="1"/>
  <c r="AZ1264" i="4"/>
  <c r="BE1264" i="4" s="1"/>
  <c r="AZ1718" i="4"/>
  <c r="BE1718" i="4" s="1"/>
  <c r="AZ1474" i="4"/>
  <c r="BE1474" i="4" s="1"/>
  <c r="AZ1071" i="4"/>
  <c r="BE1071" i="4" s="1"/>
  <c r="AZ2165" i="4"/>
  <c r="BE2165" i="4" s="1"/>
  <c r="AZ1327" i="4"/>
  <c r="BE1327" i="4" s="1"/>
  <c r="AZ418" i="4"/>
  <c r="BE418" i="4" s="1"/>
  <c r="AZ1059" i="4"/>
  <c r="BE1059" i="4" s="1"/>
  <c r="AZ2105" i="4"/>
  <c r="BE2105" i="4" s="1"/>
  <c r="AZ2139" i="4"/>
  <c r="BE2139" i="4" s="1"/>
  <c r="AZ1578" i="4"/>
  <c r="BE1578" i="4" s="1"/>
  <c r="AZ1961" i="4"/>
  <c r="BE1961" i="4" s="1"/>
  <c r="AZ1623" i="4"/>
  <c r="BE1623" i="4" s="1"/>
  <c r="AZ444" i="4"/>
  <c r="BE444" i="4" s="1"/>
  <c r="AZ582" i="4"/>
  <c r="BE582" i="4" s="1"/>
  <c r="AZ2602" i="4"/>
  <c r="BE2602" i="4" s="1"/>
  <c r="AZ1243" i="4"/>
  <c r="BE1243" i="4" s="1"/>
  <c r="AZ1065" i="4"/>
  <c r="BE1065" i="4" s="1"/>
  <c r="AZ1905" i="4"/>
  <c r="BE1905" i="4" s="1"/>
  <c r="AZ338" i="4"/>
  <c r="BE338" i="4" s="1"/>
  <c r="AZ304" i="4"/>
  <c r="BE304" i="4" s="1"/>
  <c r="AZ2058" i="4"/>
  <c r="BE2058" i="4" s="1"/>
  <c r="AZ280" i="4"/>
  <c r="BE280" i="4" s="1"/>
  <c r="AZ944" i="4"/>
  <c r="BE944" i="4" s="1"/>
  <c r="AZ1013" i="4"/>
  <c r="BE1013" i="4" s="1"/>
  <c r="AZ1364" i="4"/>
  <c r="BE1364" i="4" s="1"/>
  <c r="AZ1647" i="4"/>
  <c r="BE1647" i="4" s="1"/>
  <c r="AZ2531" i="4"/>
  <c r="BE2531" i="4" s="1"/>
  <c r="AZ2109" i="4"/>
  <c r="BE2109" i="4" s="1"/>
  <c r="AZ1047" i="4"/>
  <c r="BE1047" i="4" s="1"/>
  <c r="AZ1643" i="4"/>
  <c r="BE1643" i="4" s="1"/>
  <c r="AZ2197" i="4"/>
  <c r="BE2197" i="4" s="1"/>
  <c r="AZ1832" i="4"/>
  <c r="BE1832" i="4" s="1"/>
  <c r="AZ1092" i="4"/>
  <c r="BE1092" i="4" s="1"/>
  <c r="AZ2231" i="4"/>
  <c r="BE2231" i="4" s="1"/>
  <c r="AZ1964" i="4"/>
  <c r="BE1964" i="4" s="1"/>
  <c r="AZ728" i="4"/>
  <c r="BE728" i="4" s="1"/>
  <c r="AZ1246" i="4"/>
  <c r="BE1246" i="4" s="1"/>
  <c r="AZ317" i="4"/>
  <c r="BE317" i="4" s="1"/>
  <c r="AZ196" i="4"/>
  <c r="BE196" i="4" s="1"/>
  <c r="AZ711" i="4"/>
  <c r="BE711" i="4" s="1"/>
  <c r="AZ240" i="4"/>
  <c r="BE240" i="4" s="1"/>
  <c r="AZ1526" i="4"/>
  <c r="BE1526" i="4" s="1"/>
  <c r="AZ2574" i="4"/>
  <c r="BE2574" i="4" s="1"/>
  <c r="AZ971" i="4"/>
  <c r="BE971" i="4" s="1"/>
  <c r="AZ1817" i="4"/>
  <c r="BE1817" i="4" s="1"/>
  <c r="AZ2528" i="4"/>
  <c r="BE2528" i="4" s="1"/>
  <c r="AZ307" i="4"/>
  <c r="BE307" i="4" s="1"/>
  <c r="AZ1932" i="4"/>
  <c r="BE1932" i="4" s="1"/>
  <c r="AZ2070" i="4"/>
  <c r="BE2070" i="4" s="1"/>
  <c r="AZ1563" i="4"/>
  <c r="BE1563" i="4" s="1"/>
  <c r="AZ1124" i="4"/>
  <c r="BE1124" i="4" s="1"/>
  <c r="AZ1812" i="4"/>
  <c r="BE1812" i="4" s="1"/>
  <c r="AZ813" i="4"/>
  <c r="BE813" i="4" s="1"/>
  <c r="AZ282" i="4"/>
  <c r="BE282" i="4" s="1"/>
  <c r="AZ175" i="4"/>
  <c r="BE175" i="4" s="1"/>
  <c r="AZ1926" i="4"/>
  <c r="BE1926" i="4" s="1"/>
  <c r="AZ2478" i="4"/>
  <c r="BE2478" i="4" s="1"/>
  <c r="AZ2304" i="4"/>
  <c r="BE2304" i="4" s="1"/>
  <c r="AZ1744" i="4"/>
  <c r="BE1744" i="4" s="1"/>
  <c r="AZ610" i="4"/>
  <c r="BE610" i="4" s="1"/>
  <c r="AZ334" i="4"/>
  <c r="BE334" i="4" s="1"/>
  <c r="AZ1517" i="4"/>
  <c r="BE1517" i="4" s="1"/>
  <c r="AZ1015" i="4"/>
  <c r="BE1015" i="4" s="1"/>
  <c r="AZ2462" i="4"/>
  <c r="BE2462" i="4" s="1"/>
  <c r="AZ1566" i="4"/>
  <c r="BE1566" i="4" s="1"/>
  <c r="AZ1468" i="4"/>
  <c r="BE1468" i="4" s="1"/>
  <c r="AZ2009" i="4"/>
  <c r="BE2009" i="4" s="1"/>
  <c r="AZ1301" i="4"/>
  <c r="BE1301" i="4" s="1"/>
  <c r="AZ372" i="4"/>
  <c r="BE372" i="4" s="1"/>
  <c r="AZ2173" i="4"/>
  <c r="BE2173" i="4" s="1"/>
  <c r="AZ917" i="4"/>
  <c r="BE917" i="4" s="1"/>
  <c r="AZ1642" i="4"/>
  <c r="BE1642" i="4" s="1"/>
  <c r="AZ1609" i="4"/>
  <c r="BE1609" i="4" s="1"/>
  <c r="AZ1589" i="4"/>
  <c r="BE1589" i="4" s="1"/>
  <c r="AZ1856" i="4"/>
  <c r="BE1856" i="4" s="1"/>
  <c r="AZ893" i="4"/>
  <c r="BE893" i="4" s="1"/>
  <c r="AZ438" i="4"/>
  <c r="BE438" i="4" s="1"/>
  <c r="AZ2452" i="4"/>
  <c r="BE2452" i="4" s="1"/>
  <c r="AZ519" i="4"/>
  <c r="BE519" i="4" s="1"/>
  <c r="AZ1041" i="4"/>
  <c r="BE1041" i="4" s="1"/>
  <c r="AZ2394" i="4"/>
  <c r="BE2394" i="4" s="1"/>
  <c r="AZ2509" i="4"/>
  <c r="BE2509" i="4" s="1"/>
  <c r="AZ952" i="4"/>
  <c r="BE952" i="4" s="1"/>
  <c r="AZ489" i="4"/>
  <c r="BE489" i="4" s="1"/>
  <c r="AZ1464" i="4"/>
  <c r="BE1464" i="4" s="1"/>
  <c r="AZ2258" i="4"/>
  <c r="BE2258" i="4" s="1"/>
  <c r="AZ1827" i="4"/>
  <c r="BE1827" i="4" s="1"/>
  <c r="AZ2222" i="4"/>
  <c r="BE2222" i="4" s="1"/>
  <c r="AZ919" i="4"/>
  <c r="BE919" i="4" s="1"/>
  <c r="AZ1815" i="4"/>
  <c r="BE1815" i="4" s="1"/>
  <c r="AZ2291" i="4"/>
  <c r="BE2291" i="4" s="1"/>
  <c r="AZ1363" i="4"/>
  <c r="BE1363" i="4" s="1"/>
  <c r="AZ1257" i="4"/>
  <c r="BE1257" i="4" s="1"/>
  <c r="AZ1824" i="4"/>
  <c r="BE1824" i="4" s="1"/>
  <c r="AZ1960" i="4"/>
  <c r="BE1960" i="4" s="1"/>
  <c r="AZ1515" i="4"/>
  <c r="BE1515" i="4" s="1"/>
  <c r="AZ441" i="4"/>
  <c r="BE441" i="4" s="1"/>
  <c r="AZ2082" i="4"/>
  <c r="BE2082" i="4" s="1"/>
  <c r="AZ1656" i="4"/>
  <c r="BE1656" i="4" s="1"/>
  <c r="AZ1612" i="4"/>
  <c r="BE1612" i="4" s="1"/>
  <c r="AZ1076" i="4"/>
  <c r="BE1076" i="4" s="1"/>
  <c r="AZ1640" i="4"/>
  <c r="BE1640" i="4" s="1"/>
  <c r="AZ1196" i="4"/>
  <c r="BE1196" i="4" s="1"/>
  <c r="AZ2188" i="4"/>
  <c r="BE2188" i="4" s="1"/>
  <c r="AZ2521" i="4"/>
  <c r="BE2521" i="4" s="1"/>
  <c r="AZ533" i="4"/>
  <c r="BE533" i="4" s="1"/>
  <c r="AZ954" i="4"/>
  <c r="BE954" i="4" s="1"/>
  <c r="AZ673" i="4"/>
  <c r="BE673" i="4" s="1"/>
  <c r="AZ2179" i="4"/>
  <c r="BE2179" i="4" s="1"/>
  <c r="AZ2278" i="4"/>
  <c r="BE2278" i="4" s="1"/>
  <c r="AZ385" i="4"/>
  <c r="BE385" i="4" s="1"/>
  <c r="AZ1859" i="4"/>
  <c r="BE1859" i="4" s="1"/>
  <c r="AZ1698" i="4"/>
  <c r="BE1698" i="4" s="1"/>
  <c r="AZ1879" i="4"/>
  <c r="BE1879" i="4" s="1"/>
  <c r="AZ1432" i="4"/>
  <c r="BE1432" i="4" s="1"/>
  <c r="AZ2297" i="4"/>
  <c r="BE2297" i="4" s="1"/>
  <c r="AZ399" i="4"/>
  <c r="BE399" i="4" s="1"/>
  <c r="AZ471" i="4"/>
  <c r="BE471" i="4" s="1"/>
  <c r="AZ1484" i="4"/>
  <c r="BE1484" i="4" s="1"/>
  <c r="AZ1869" i="4"/>
  <c r="BE1869" i="4" s="1"/>
  <c r="AZ561" i="4"/>
  <c r="BE561" i="4" s="1"/>
  <c r="AZ865" i="4"/>
  <c r="BE865" i="4" s="1"/>
  <c r="AZ2566" i="4"/>
  <c r="BE2566" i="4" s="1"/>
  <c r="AZ2136" i="4"/>
  <c r="BE2136" i="4" s="1"/>
  <c r="AZ662" i="4"/>
  <c r="BE662" i="4" s="1"/>
  <c r="AZ2313" i="4"/>
  <c r="BE2313" i="4" s="1"/>
  <c r="AZ1648" i="4"/>
  <c r="BE1648" i="4" s="1"/>
  <c r="AZ1731" i="4"/>
  <c r="BE1731" i="4" s="1"/>
  <c r="AZ1520" i="4"/>
  <c r="BE1520" i="4" s="1"/>
  <c r="AZ1245" i="4"/>
  <c r="BE1245" i="4" s="1"/>
  <c r="AZ206" i="4"/>
  <c r="BE206" i="4" s="1"/>
  <c r="AZ2346" i="4"/>
  <c r="BE2346" i="4" s="1"/>
  <c r="AZ376" i="4"/>
  <c r="BE376" i="4" s="1"/>
  <c r="AZ1384" i="4"/>
  <c r="BE1384" i="4" s="1"/>
  <c r="AZ349" i="4"/>
  <c r="BE349" i="4" s="1"/>
  <c r="AZ2141" i="4"/>
  <c r="BE2141" i="4" s="1"/>
  <c r="AZ2018" i="4"/>
  <c r="BE2018" i="4" s="1"/>
  <c r="AZ499" i="4"/>
  <c r="BE499" i="4" s="1"/>
  <c r="AZ1502" i="4"/>
  <c r="BE1502" i="4" s="1"/>
  <c r="AZ691" i="4"/>
  <c r="BE691" i="4" s="1"/>
  <c r="AZ1101" i="4"/>
  <c r="BE1101" i="4" s="1"/>
  <c r="AZ2264" i="4"/>
  <c r="BE2264" i="4" s="1"/>
  <c r="AZ2469" i="4"/>
  <c r="BE2469" i="4" s="1"/>
  <c r="AZ853" i="4"/>
  <c r="BE853" i="4" s="1"/>
  <c r="AZ1577" i="4"/>
  <c r="BE1577" i="4" s="1"/>
  <c r="AZ2502" i="4"/>
  <c r="BE2502" i="4" s="1"/>
  <c r="AZ2184" i="4"/>
  <c r="BE2184" i="4" s="1"/>
  <c r="AZ1885" i="4"/>
  <c r="BE1885" i="4" s="1"/>
  <c r="AZ2030" i="4"/>
  <c r="BE2030" i="4" s="1"/>
  <c r="AZ1164" i="4"/>
  <c r="BE1164" i="4" s="1"/>
  <c r="AZ1600" i="4"/>
  <c r="BE1600" i="4" s="1"/>
  <c r="AZ1748" i="4"/>
  <c r="BE1748" i="4" s="1"/>
  <c r="AZ2155" i="4"/>
  <c r="BE2155" i="4" s="1"/>
  <c r="AZ448" i="4"/>
  <c r="BE448" i="4" s="1"/>
  <c r="AZ233" i="4"/>
  <c r="BE233" i="4" s="1"/>
  <c r="AZ2206" i="4"/>
  <c r="BE2206" i="4" s="1"/>
  <c r="AZ98" i="4"/>
  <c r="BE98" i="4" s="1"/>
  <c r="AZ827" i="4"/>
  <c r="BE827" i="4" s="1"/>
  <c r="AZ1049" i="4"/>
  <c r="BE1049" i="4" s="1"/>
  <c r="AZ851" i="4"/>
  <c r="BE851" i="4" s="1"/>
  <c r="AZ1673" i="4"/>
  <c r="BE1673" i="4" s="1"/>
  <c r="AZ299" i="4"/>
  <c r="BE299" i="4" s="1"/>
  <c r="AZ1309" i="4"/>
  <c r="BE1309" i="4" s="1"/>
  <c r="AZ42" i="4"/>
  <c r="BE42" i="4" s="1"/>
  <c r="AZ217" i="4"/>
  <c r="BE217" i="4" s="1"/>
  <c r="AZ2079" i="4"/>
  <c r="BE2079" i="4" s="1"/>
  <c r="AZ1641" i="4"/>
  <c r="BE1641" i="4" s="1"/>
  <c r="AZ2337" i="4"/>
  <c r="BE2337" i="4" s="1"/>
  <c r="AZ2480" i="4"/>
  <c r="BE2480" i="4" s="1"/>
  <c r="AZ1405" i="4"/>
  <c r="BE1405" i="4" s="1"/>
  <c r="AZ2157" i="4"/>
  <c r="BE2157" i="4" s="1"/>
  <c r="AZ1725" i="4"/>
  <c r="BE1725" i="4" s="1"/>
  <c r="AZ1034" i="4"/>
  <c r="BE1034" i="4" s="1"/>
  <c r="AZ1532" i="4"/>
  <c r="BE1532" i="4" s="1"/>
  <c r="AZ2194" i="4"/>
  <c r="BE2194" i="4" s="1"/>
  <c r="AZ478" i="4"/>
  <c r="BE478" i="4" s="1"/>
  <c r="AZ1336" i="4"/>
  <c r="BE1336" i="4" s="1"/>
  <c r="AZ377" i="4"/>
  <c r="BE377" i="4" s="1"/>
  <c r="AZ1682" i="4"/>
  <c r="BE1682" i="4" s="1"/>
  <c r="AZ256" i="4"/>
  <c r="BE256" i="4" s="1"/>
  <c r="AZ1082" i="4"/>
  <c r="BE1082" i="4" s="1"/>
  <c r="AZ347" i="4"/>
  <c r="BE347" i="4" s="1"/>
  <c r="AZ1292" i="4"/>
  <c r="BE1292" i="4" s="1"/>
  <c r="AZ1867" i="4"/>
  <c r="BE1867" i="4" s="1"/>
  <c r="AZ21" i="4"/>
  <c r="BE21" i="4" s="1"/>
  <c r="AZ1201" i="4"/>
  <c r="BE1201" i="4" s="1"/>
  <c r="AZ2122" i="4"/>
  <c r="BE2122" i="4" s="1"/>
  <c r="AZ224" i="4"/>
  <c r="BE224" i="4" s="1"/>
  <c r="AZ314" i="4"/>
  <c r="BE314" i="4" s="1"/>
  <c r="AZ119" i="4"/>
  <c r="BE119" i="4" s="1"/>
  <c r="AZ1091" i="4"/>
  <c r="BE1091" i="4" s="1"/>
  <c r="AZ2507" i="4"/>
  <c r="BE2507" i="4" s="1"/>
  <c r="AZ2102" i="4"/>
  <c r="BE2102" i="4" s="1"/>
  <c r="AZ832" i="4"/>
  <c r="BE832" i="4" s="1"/>
  <c r="AZ1729" i="4"/>
  <c r="BE1729" i="4" s="1"/>
  <c r="AZ755" i="4"/>
  <c r="BE755" i="4" s="1"/>
  <c r="AZ1355" i="4"/>
  <c r="BE1355" i="4" s="1"/>
  <c r="AZ1692" i="4"/>
  <c r="BE1692" i="4" s="1"/>
  <c r="AZ824" i="4"/>
  <c r="BE824" i="4" s="1"/>
  <c r="AZ1388" i="4"/>
  <c r="BE1388" i="4" s="1"/>
  <c r="AZ1553" i="4"/>
  <c r="BE1553" i="4" s="1"/>
  <c r="AZ1542" i="4"/>
  <c r="BE1542" i="4" s="1"/>
  <c r="AZ1694" i="4"/>
  <c r="BE1694" i="4" s="1"/>
  <c r="AZ1636" i="4"/>
  <c r="BE1636" i="4" s="1"/>
  <c r="AZ2332" i="4"/>
  <c r="BE2332" i="4" s="1"/>
  <c r="AZ2345" i="4"/>
  <c r="BE2345" i="4" s="1"/>
  <c r="AZ2087" i="4"/>
  <c r="BE2087" i="4" s="1"/>
  <c r="AZ1234" i="4"/>
  <c r="BE1234" i="4" s="1"/>
  <c r="AZ2402" i="4"/>
  <c r="BE2402" i="4" s="1"/>
  <c r="AZ464" i="4"/>
  <c r="BE464" i="4" s="1"/>
  <c r="AZ1547" i="4"/>
  <c r="BE1547" i="4" s="1"/>
  <c r="AZ228" i="4"/>
  <c r="BE228" i="4" s="1"/>
  <c r="AZ1780" i="4"/>
  <c r="BE1780" i="4" s="1"/>
  <c r="AZ630" i="4"/>
  <c r="BE630" i="4" s="1"/>
  <c r="AZ1875" i="4"/>
  <c r="BE1875" i="4" s="1"/>
  <c r="AZ1000" i="4"/>
  <c r="BE1000" i="4" s="1"/>
  <c r="AZ2446" i="4"/>
  <c r="BE2446" i="4" s="1"/>
  <c r="AZ855" i="4"/>
  <c r="BE855" i="4" s="1"/>
  <c r="AZ202" i="4"/>
  <c r="BE202" i="4" s="1"/>
  <c r="AZ538" i="4"/>
  <c r="BE538" i="4" s="1"/>
  <c r="AZ1671" i="4"/>
  <c r="BE1671" i="4" s="1"/>
  <c r="AZ1033" i="4"/>
  <c r="BE1033" i="4" s="1"/>
  <c r="AZ1626" i="4"/>
  <c r="BE1626" i="4" s="1"/>
  <c r="AZ1115" i="4"/>
  <c r="BE1115" i="4" s="1"/>
  <c r="AZ2287" i="4"/>
  <c r="BE2287" i="4" s="1"/>
  <c r="AZ1165" i="4"/>
  <c r="BE1165" i="4" s="1"/>
  <c r="AZ2086" i="4"/>
  <c r="BE2086" i="4" s="1"/>
  <c r="AZ2064" i="4"/>
  <c r="BE2064" i="4" s="1"/>
  <c r="AZ395" i="4"/>
  <c r="BE395" i="4" s="1"/>
  <c r="AZ2317" i="4"/>
  <c r="BE2317" i="4" s="1"/>
  <c r="AZ2201" i="4"/>
  <c r="BE2201" i="4" s="1"/>
  <c r="AZ1283" i="4"/>
  <c r="BE1283" i="4" s="1"/>
  <c r="AZ114" i="4"/>
  <c r="BE114" i="4" s="1"/>
  <c r="AZ681" i="4"/>
  <c r="BE681" i="4" s="1"/>
  <c r="AZ1440" i="4"/>
  <c r="BE1440" i="4" s="1"/>
  <c r="AZ1275" i="4"/>
  <c r="BE1275" i="4" s="1"/>
  <c r="AZ2255" i="4"/>
  <c r="BE2255" i="4" s="1"/>
  <c r="AZ2307" i="4"/>
  <c r="BE2307" i="4" s="1"/>
  <c r="AZ719" i="4"/>
  <c r="BE719" i="4" s="1"/>
  <c r="AZ1922" i="4"/>
  <c r="BE1922" i="4" s="1"/>
  <c r="AZ883" i="4"/>
  <c r="BE883" i="4" s="1"/>
  <c r="AZ1237" i="4"/>
  <c r="BE1237" i="4" s="1"/>
  <c r="AZ1482" i="4"/>
  <c r="BE1482" i="4" s="1"/>
  <c r="AZ1506" i="4"/>
  <c r="BE1506" i="4" s="1"/>
  <c r="AZ2116" i="4"/>
  <c r="BE2116" i="4" s="1"/>
  <c r="AZ1172" i="4"/>
  <c r="BE1172" i="4" s="1"/>
  <c r="AZ97" i="4"/>
  <c r="BE97" i="4" s="1"/>
  <c r="AZ383" i="4"/>
  <c r="BE383" i="4" s="1"/>
  <c r="AZ2067" i="4"/>
  <c r="BE2067" i="4" s="1"/>
  <c r="AZ1979" i="4"/>
  <c r="BE1979" i="4" s="1"/>
  <c r="AZ2051" i="4"/>
  <c r="BE2051" i="4" s="1"/>
  <c r="AZ1838" i="4"/>
  <c r="BE1838" i="4" s="1"/>
  <c r="AZ1498" i="4"/>
  <c r="BE1498" i="4" s="1"/>
  <c r="AZ2362" i="4"/>
  <c r="BE2362" i="4" s="1"/>
  <c r="AZ1406" i="4"/>
  <c r="BE1406" i="4" s="1"/>
  <c r="AZ99" i="4"/>
  <c r="BE99" i="4" s="1"/>
  <c r="AZ1747" i="4"/>
  <c r="BE1747" i="4" s="1"/>
  <c r="AZ1050" i="4"/>
  <c r="BE1050" i="4" s="1"/>
  <c r="AZ828" i="4"/>
  <c r="BE828" i="4" s="1"/>
  <c r="AZ2389" i="4"/>
  <c r="BE2389" i="4" s="1"/>
  <c r="AZ1898" i="4"/>
  <c r="BE1898" i="4" s="1"/>
  <c r="AZ302" i="4"/>
  <c r="BE302" i="4" s="1"/>
  <c r="AZ1552" i="4"/>
  <c r="BE1552" i="4" s="1"/>
  <c r="AZ2160" i="4"/>
  <c r="BE2160" i="4" s="1"/>
  <c r="AZ605" i="4"/>
  <c r="BE605" i="4" s="1"/>
  <c r="AZ13" i="4"/>
  <c r="BE13" i="4" s="1"/>
  <c r="AZ2019" i="4"/>
  <c r="BE2019" i="4" s="1"/>
  <c r="AZ362" i="4"/>
  <c r="BE362" i="4" s="1"/>
  <c r="AZ877" i="4"/>
  <c r="BE877" i="4" s="1"/>
  <c r="AZ2227" i="4"/>
  <c r="BE2227" i="4" s="1"/>
  <c r="AZ2068" i="4"/>
  <c r="BE2068" i="4" s="1"/>
  <c r="AZ346" i="4"/>
  <c r="BE346" i="4" s="1"/>
  <c r="AZ2445" i="4"/>
  <c r="BE2445" i="4" s="1"/>
  <c r="AZ882" i="4"/>
  <c r="BE882" i="4" s="1"/>
  <c r="AZ2140" i="4"/>
  <c r="BE2140" i="4" s="1"/>
  <c r="AZ1056" i="4"/>
  <c r="BE1056" i="4" s="1"/>
  <c r="AZ1625" i="4"/>
  <c r="BE1625" i="4" s="1"/>
  <c r="AZ720" i="4"/>
  <c r="BE720" i="4" s="1"/>
  <c r="AZ1518" i="4"/>
  <c r="BE1518" i="4" s="1"/>
  <c r="AZ2108" i="4"/>
  <c r="BE2108" i="4" s="1"/>
  <c r="AZ1106" i="4"/>
  <c r="BE1106" i="4" s="1"/>
  <c r="AZ1325" i="4"/>
  <c r="BE1325" i="4" s="1"/>
  <c r="AZ108" i="4"/>
  <c r="BE108" i="4" s="1"/>
  <c r="AZ2262" i="4"/>
  <c r="BE2262" i="4" s="1"/>
  <c r="AZ984" i="4"/>
  <c r="BE984" i="4" s="1"/>
  <c r="AZ425" i="4"/>
  <c r="BE425" i="4" s="1"/>
  <c r="AZ1095" i="4"/>
  <c r="BE1095" i="4" s="1"/>
  <c r="AZ1358" i="4"/>
  <c r="BE1358" i="4" s="1"/>
  <c r="AZ652" i="4"/>
  <c r="BE652" i="4" s="1"/>
  <c r="AZ53" i="4"/>
  <c r="BE53" i="4" s="1"/>
  <c r="AZ1674" i="4"/>
  <c r="BE1674" i="4" s="1"/>
  <c r="AZ816" i="4"/>
  <c r="BE816" i="4" s="1"/>
  <c r="AZ1618" i="4"/>
  <c r="BE1618" i="4" s="1"/>
  <c r="AZ2044" i="4"/>
  <c r="BE2044" i="4" s="1"/>
  <c r="AZ1962" i="4"/>
  <c r="BE1962" i="4" s="1"/>
  <c r="AZ1465" i="4"/>
  <c r="BE1465" i="4" s="1"/>
  <c r="AZ539" i="4"/>
  <c r="BE539" i="4" s="1"/>
  <c r="AZ2248" i="4"/>
  <c r="BE2248" i="4" s="1"/>
  <c r="AZ1194" i="4"/>
  <c r="BE1194" i="4" s="1"/>
  <c r="AZ1379" i="4"/>
  <c r="BE1379" i="4" s="1"/>
  <c r="AZ494" i="4"/>
  <c r="BE494" i="4" s="1"/>
  <c r="AZ2110" i="4"/>
  <c r="BE2110" i="4" s="1"/>
  <c r="AZ2209" i="4"/>
  <c r="BE2209" i="4" s="1"/>
  <c r="AZ2275" i="4"/>
  <c r="BE2275" i="4" s="1"/>
  <c r="AZ2240" i="4"/>
  <c r="BE2240" i="4" s="1"/>
  <c r="AZ2481" i="4"/>
  <c r="BE2481" i="4" s="1"/>
  <c r="AZ1710" i="4"/>
  <c r="BE1710" i="4" s="1"/>
  <c r="AZ498" i="4"/>
  <c r="BE498" i="4" s="1"/>
  <c r="AZ754" i="4"/>
  <c r="BE754" i="4" s="1"/>
  <c r="AZ976" i="4"/>
  <c r="BE976" i="4" s="1"/>
  <c r="AZ2100" i="4"/>
  <c r="BE2100" i="4" s="1"/>
  <c r="AZ1677" i="4"/>
  <c r="BE1677" i="4" s="1"/>
  <c r="AZ2221" i="4"/>
  <c r="BE2221" i="4" s="1"/>
  <c r="AZ219" i="4"/>
  <c r="BE219" i="4" s="1"/>
  <c r="AZ1339" i="4"/>
  <c r="BE1339" i="4" s="1"/>
  <c r="AZ1539" i="4"/>
  <c r="BE1539" i="4" s="1"/>
  <c r="AZ841" i="4"/>
  <c r="BE841" i="4" s="1"/>
  <c r="AZ234" i="4"/>
  <c r="BE234" i="4" s="1"/>
  <c r="AZ556" i="4"/>
  <c r="BE556" i="4" s="1"/>
  <c r="AZ817" i="4"/>
  <c r="BE817" i="4" s="1"/>
  <c r="AZ1874" i="4"/>
  <c r="BE1874" i="4" s="1"/>
  <c r="AZ523" i="4"/>
  <c r="BE523" i="4" s="1"/>
  <c r="AZ1863" i="4"/>
  <c r="BE1863" i="4" s="1"/>
  <c r="AZ1224" i="4"/>
  <c r="BE1224" i="4" s="1"/>
  <c r="AZ995" i="4"/>
  <c r="BE995" i="4" s="1"/>
  <c r="AZ1743" i="4"/>
  <c r="BE1743" i="4" s="1"/>
  <c r="AZ703" i="4"/>
  <c r="BE703" i="4" s="1"/>
  <c r="AZ1781" i="4"/>
  <c r="BE1781" i="4" s="1"/>
  <c r="AZ243" i="4"/>
  <c r="BE243" i="4" s="1"/>
  <c r="AZ470" i="4"/>
  <c r="BE470" i="4" s="1"/>
  <c r="AZ1081" i="4"/>
  <c r="BE1081" i="4" s="1"/>
  <c r="AZ2468" i="4"/>
  <c r="BE2468" i="4" s="1"/>
  <c r="AZ2268" i="4"/>
  <c r="BE2268" i="4" s="1"/>
  <c r="AZ889" i="4"/>
  <c r="BE889" i="4" s="1"/>
  <c r="AZ617" i="4"/>
  <c r="BE617" i="4" s="1"/>
  <c r="AZ2202" i="4"/>
  <c r="BE2202" i="4" s="1"/>
  <c r="AZ783" i="4"/>
  <c r="BE783" i="4" s="1"/>
  <c r="AZ650" i="4"/>
  <c r="BE650" i="4" s="1"/>
  <c r="AZ756" i="4"/>
  <c r="BE756" i="4" s="1"/>
  <c r="AZ1947" i="4"/>
  <c r="BE1947" i="4" s="1"/>
  <c r="AZ1025" i="4"/>
  <c r="BE1025" i="4" s="1"/>
  <c r="AZ778" i="4"/>
  <c r="BE778" i="4" s="1"/>
  <c r="AZ1173" i="4"/>
  <c r="BE1173" i="4" s="1"/>
  <c r="AZ423" i="4"/>
  <c r="BE423" i="4" s="1"/>
  <c r="AZ1957" i="4"/>
  <c r="BE1957" i="4" s="1"/>
  <c r="AZ1329" i="4"/>
  <c r="BE1329" i="4" s="1"/>
  <c r="AZ2361" i="4"/>
  <c r="BE2361" i="4" s="1"/>
  <c r="AZ2623" i="4"/>
  <c r="BE2623" i="4" s="1"/>
  <c r="AZ1330" i="4"/>
  <c r="BE1330" i="4" s="1"/>
  <c r="AZ2081" i="4"/>
  <c r="BE2081" i="4" s="1"/>
  <c r="AZ345" i="4"/>
  <c r="BE345" i="4" s="1"/>
  <c r="AZ34" i="4"/>
  <c r="BE34" i="4" s="1"/>
  <c r="AZ1268" i="4"/>
  <c r="BE1268" i="4" s="1"/>
  <c r="AZ1262" i="4"/>
  <c r="BE1262" i="4" s="1"/>
  <c r="AZ2063" i="4"/>
  <c r="BE2063" i="4" s="1"/>
  <c r="AZ1794" i="4"/>
  <c r="BE1794" i="4" s="1"/>
  <c r="AZ1889" i="4"/>
  <c r="BE1889" i="4" s="1"/>
  <c r="AZ1368" i="4"/>
  <c r="BE1368" i="4" s="1"/>
  <c r="AZ1449" i="4"/>
  <c r="BE1449" i="4" s="1"/>
  <c r="AZ1775" i="4"/>
  <c r="BE1775" i="4" s="1"/>
  <c r="AZ1983" i="4"/>
  <c r="BE1983" i="4" s="1"/>
  <c r="AZ147" i="4"/>
  <c r="BE147" i="4" s="1"/>
  <c r="AZ2223" i="4"/>
  <c r="BE2223" i="4" s="1"/>
  <c r="AZ1217" i="4"/>
  <c r="BE1217" i="4" s="1"/>
  <c r="AZ1843" i="4"/>
  <c r="BE1843" i="4" s="1"/>
  <c r="AZ1227" i="4"/>
  <c r="BE1227" i="4" s="1"/>
  <c r="AZ1014" i="4"/>
  <c r="BE1014" i="4" s="1"/>
  <c r="AZ1359" i="4"/>
  <c r="BE1359" i="4" s="1"/>
  <c r="AZ635" i="4"/>
  <c r="BE635" i="4" s="1"/>
  <c r="AZ961" i="4"/>
  <c r="BE961" i="4" s="1"/>
  <c r="AZ1189" i="4"/>
  <c r="BE1189" i="4" s="1"/>
  <c r="AZ908" i="4"/>
  <c r="BE908" i="4" s="1"/>
  <c r="AZ2461" i="4"/>
  <c r="BE2461" i="4" s="1"/>
  <c r="AZ432" i="4"/>
  <c r="BE432" i="4" s="1"/>
  <c r="AZ1208" i="4"/>
  <c r="BE1208" i="4" s="1"/>
  <c r="AZ1504" i="4"/>
  <c r="BE1504" i="4" s="1"/>
  <c r="AZ931" i="4"/>
  <c r="BE931" i="4" s="1"/>
  <c r="AZ1554" i="4"/>
  <c r="BE1554" i="4" s="1"/>
  <c r="AZ1700" i="4"/>
  <c r="BE1700" i="4" s="1"/>
  <c r="AZ1030" i="4"/>
  <c r="BE1030" i="4" s="1"/>
  <c r="AZ2435" i="4"/>
  <c r="BE2435" i="4" s="1"/>
  <c r="AZ2273" i="4"/>
  <c r="BE2273" i="4" s="1"/>
  <c r="AZ612" i="4"/>
  <c r="BE612" i="4" s="1"/>
  <c r="AZ95" i="4"/>
  <c r="BE95" i="4" s="1"/>
  <c r="AZ503" i="4"/>
  <c r="BE503" i="4" s="1"/>
  <c r="AZ1120" i="4"/>
  <c r="BE1120" i="4" s="1"/>
  <c r="AZ1012" i="4"/>
  <c r="BE1012" i="4" s="1"/>
  <c r="AZ375" i="4"/>
  <c r="BE375" i="4" s="1"/>
  <c r="AZ1681" i="4"/>
  <c r="BE1681" i="4" s="1"/>
  <c r="AZ1437" i="4"/>
  <c r="BE1437" i="4" s="1"/>
  <c r="AZ2513" i="4"/>
  <c r="BE2513" i="4" s="1"/>
  <c r="AZ645" i="4"/>
  <c r="BE645" i="4" s="1"/>
  <c r="AZ546" i="4"/>
  <c r="BE546" i="4" s="1"/>
  <c r="AZ1376" i="4"/>
  <c r="BE1376" i="4" s="1"/>
  <c r="AZ1086" i="4"/>
  <c r="BE1086" i="4" s="1"/>
  <c r="AZ1715" i="4"/>
  <c r="BE1715" i="4" s="1"/>
  <c r="AZ1254" i="4"/>
  <c r="BE1254" i="4" s="1"/>
  <c r="AZ800" i="4"/>
  <c r="BE800" i="4" s="1"/>
  <c r="AZ11" i="4"/>
  <c r="BE11" i="4" s="1"/>
  <c r="AZ1670" i="4"/>
  <c r="BE1670" i="4" s="1"/>
  <c r="AZ2028" i="4"/>
  <c r="BE2028" i="4" s="1"/>
  <c r="AZ1669" i="4"/>
  <c r="BE1669" i="4" s="1"/>
  <c r="AZ847" i="4"/>
  <c r="BE847" i="4" s="1"/>
  <c r="AZ1997" i="4"/>
  <c r="BE1997" i="4" s="1"/>
  <c r="AZ1638" i="4"/>
  <c r="BE1638" i="4" s="1"/>
  <c r="AZ724" i="4"/>
  <c r="BE724" i="4" s="1"/>
  <c r="AZ916" i="4"/>
  <c r="BE916" i="4" s="1"/>
  <c r="AZ1513" i="4"/>
  <c r="BE1513" i="4" s="1"/>
  <c r="AZ763" i="4"/>
  <c r="BE763" i="4" s="1"/>
  <c r="AZ1147" i="4"/>
  <c r="BE1147" i="4" s="1"/>
  <c r="AZ2199" i="4"/>
  <c r="BE2199" i="4" s="1"/>
  <c r="AZ486" i="4"/>
  <c r="BE486" i="4" s="1"/>
  <c r="AZ2078" i="4"/>
  <c r="BE2078" i="4" s="1"/>
  <c r="AZ179" i="4"/>
  <c r="BE179" i="4" s="1"/>
  <c r="AZ32" i="4"/>
  <c r="BE32" i="4" s="1"/>
  <c r="AZ588" i="4"/>
  <c r="BE588" i="4" s="1"/>
  <c r="AZ288" i="4"/>
  <c r="BE288" i="4" s="1"/>
  <c r="AZ2118" i="4"/>
  <c r="BE2118" i="4" s="1"/>
  <c r="AZ653" i="4"/>
  <c r="BE653" i="4" s="1"/>
  <c r="AZ723" i="4"/>
  <c r="BE723" i="4" s="1"/>
  <c r="AZ590" i="4"/>
  <c r="BE590" i="4" s="1"/>
  <c r="AZ843" i="4"/>
  <c r="BE843" i="4" s="1"/>
  <c r="AZ296" i="4"/>
  <c r="BE296" i="4" s="1"/>
  <c r="AZ1649" i="4"/>
  <c r="BE1649" i="4" s="1"/>
  <c r="AZ992" i="4"/>
  <c r="BE992" i="4" s="1"/>
  <c r="AZ1399" i="4"/>
  <c r="BE1399" i="4" s="1"/>
  <c r="AZ977" i="4"/>
  <c r="BE977" i="4" s="1"/>
  <c r="AZ2095" i="4"/>
  <c r="BE2095" i="4" s="1"/>
  <c r="AZ485" i="4"/>
  <c r="BE485" i="4" s="1"/>
  <c r="AZ45" i="4"/>
  <c r="BE45" i="4" s="1"/>
  <c r="AZ577" i="4"/>
  <c r="BE577" i="4" s="1"/>
  <c r="AZ1360" i="4"/>
  <c r="BE1360" i="4" s="1"/>
  <c r="AZ821" i="4"/>
  <c r="BE821" i="4" s="1"/>
  <c r="AZ2161" i="4"/>
  <c r="BE2161" i="4" s="1"/>
  <c r="AZ1523" i="4"/>
  <c r="BE1523" i="4" s="1"/>
  <c r="AZ1250" i="4"/>
  <c r="BE1250" i="4" s="1"/>
  <c r="AZ1968" i="4"/>
  <c r="BE1968" i="4" s="1"/>
  <c r="AZ773" i="4"/>
  <c r="BE773" i="4" s="1"/>
  <c r="AZ337" i="4"/>
  <c r="BE337" i="4" s="1"/>
  <c r="AZ909" i="4"/>
  <c r="BE909" i="4" s="1"/>
  <c r="AZ1644" i="4"/>
  <c r="BE1644" i="4" s="1"/>
  <c r="AZ1114" i="4"/>
  <c r="BE1114" i="4" s="1"/>
  <c r="AZ1966" i="4"/>
  <c r="BE1966" i="4" s="1"/>
  <c r="AZ678" i="4"/>
  <c r="BE678" i="4" s="1"/>
  <c r="AZ1762" i="4"/>
  <c r="BE1762" i="4" s="1"/>
  <c r="AZ1093" i="4"/>
  <c r="BE1093" i="4" s="1"/>
  <c r="AZ1596" i="4"/>
  <c r="BE1596" i="4" s="1"/>
  <c r="AZ154" i="4"/>
  <c r="BE154" i="4" s="1"/>
  <c r="AZ1789" i="4"/>
  <c r="BE1789" i="4" s="1"/>
  <c r="AZ529" i="4"/>
  <c r="BE529" i="4" s="1"/>
  <c r="AZ2288" i="4"/>
  <c r="BE2288" i="4" s="1"/>
  <c r="AZ516" i="4"/>
  <c r="BE516" i="4" s="1"/>
  <c r="AZ352" i="4"/>
  <c r="BE352" i="4" s="1"/>
  <c r="AZ278" i="4"/>
  <c r="BE278" i="4" s="1"/>
  <c r="AZ1145" i="4"/>
  <c r="BE1145" i="4" s="1"/>
  <c r="AZ2436" i="4"/>
  <c r="BE2436" i="4" s="1"/>
  <c r="AZ348" i="4"/>
  <c r="BE348" i="4" s="1"/>
  <c r="AZ264" i="4"/>
  <c r="BE264" i="4" s="1"/>
  <c r="AZ134" i="4"/>
  <c r="BE134" i="4" s="1"/>
  <c r="AZ2151" i="4"/>
  <c r="BE2151" i="4" s="1"/>
  <c r="AZ2107" i="4"/>
  <c r="BE2107" i="4" s="1"/>
  <c r="AZ396" i="4"/>
  <c r="BE396" i="4" s="1"/>
  <c r="AZ1984" i="4"/>
  <c r="BE1984" i="4" s="1"/>
  <c r="AZ2204" i="4"/>
  <c r="BE2204" i="4" s="1"/>
  <c r="AZ428" i="4"/>
  <c r="BE428" i="4" s="1"/>
  <c r="AZ2318" i="4"/>
  <c r="BE2318" i="4" s="1"/>
  <c r="AZ433" i="4"/>
  <c r="BE433" i="4" s="1"/>
  <c r="AZ2097" i="4"/>
  <c r="BE2097" i="4" s="1"/>
  <c r="AZ2385" i="4"/>
  <c r="BE2385" i="4" s="1"/>
  <c r="AZ1990" i="4"/>
  <c r="BE1990" i="4" s="1"/>
  <c r="AZ1591" i="4"/>
  <c r="BE1591" i="4" s="1"/>
  <c r="AZ2106" i="4"/>
  <c r="BE2106" i="4" s="1"/>
  <c r="AZ1403" i="4"/>
  <c r="BE1403" i="4" s="1"/>
  <c r="AZ781" i="4"/>
  <c r="BE781" i="4" s="1"/>
  <c r="AZ2101" i="4"/>
  <c r="BE2101" i="4" s="1"/>
  <c r="AZ1978" i="4"/>
  <c r="BE1978" i="4" s="1"/>
  <c r="AZ358" i="4"/>
  <c r="BE358" i="4" s="1"/>
  <c r="AZ413" i="4"/>
  <c r="BE413" i="4" s="1"/>
  <c r="AZ371" i="4"/>
  <c r="BE371" i="4" s="1"/>
  <c r="AZ2595" i="4"/>
  <c r="BE2595" i="4" s="1"/>
  <c r="AZ1499" i="4"/>
  <c r="BE1499" i="4" s="1"/>
  <c r="AZ641" i="4"/>
  <c r="BE641" i="4" s="1"/>
  <c r="AZ1732" i="4"/>
  <c r="BE1732" i="4" s="1"/>
  <c r="AZ390" i="4"/>
  <c r="BE390" i="4" s="1"/>
  <c r="AZ510" i="4"/>
  <c r="BE510" i="4" s="1"/>
  <c r="AZ1904" i="4"/>
  <c r="BE1904" i="4" s="1"/>
  <c r="AZ361" i="4"/>
  <c r="BE361" i="4" s="1"/>
  <c r="AZ682" i="4"/>
  <c r="BE682" i="4" s="1"/>
  <c r="AZ482" i="4"/>
  <c r="BE482" i="4" s="1"/>
  <c r="AZ388" i="4"/>
  <c r="BE388" i="4" s="1"/>
  <c r="AZ631" i="4"/>
  <c r="BE631" i="4" s="1"/>
  <c r="AZ597" i="4"/>
  <c r="BE597" i="4" s="1"/>
  <c r="AZ528" i="4"/>
  <c r="BE528" i="4" s="1"/>
  <c r="AZ1881" i="4"/>
  <c r="BE1881" i="4" s="1"/>
  <c r="AZ993" i="4"/>
  <c r="BE993" i="4" s="1"/>
  <c r="AZ2244" i="4"/>
  <c r="BE2244" i="4" s="1"/>
  <c r="AZ70" i="4"/>
  <c r="BE70" i="4" s="1"/>
  <c r="AZ2074" i="4"/>
  <c r="BE2074" i="4" s="1"/>
  <c r="AZ366" i="4"/>
  <c r="BE366" i="4" s="1"/>
  <c r="AZ291" i="4"/>
  <c r="BE291" i="4" s="1"/>
  <c r="AZ35" i="4"/>
  <c r="BE35" i="4" s="1"/>
  <c r="AZ1740" i="4"/>
  <c r="BE1740" i="4" s="1"/>
  <c r="AZ926" i="4"/>
  <c r="BE926" i="4" s="1"/>
  <c r="AZ697" i="4"/>
  <c r="BE697" i="4" s="1"/>
  <c r="AZ875" i="4"/>
  <c r="BE875" i="4" s="1"/>
  <c r="AZ580" i="4"/>
  <c r="BE580" i="4" s="1"/>
  <c r="AZ378" i="4"/>
  <c r="BE378" i="4" s="1"/>
  <c r="AZ1146" i="4"/>
  <c r="BE1146" i="4" s="1"/>
  <c r="AZ1514" i="4"/>
  <c r="BE1514" i="4" s="1"/>
  <c r="AZ2496" i="4"/>
  <c r="BE2496" i="4" s="1"/>
  <c r="AZ225" i="4"/>
  <c r="BE225" i="4" s="1"/>
  <c r="AZ1302" i="4"/>
  <c r="BE1302" i="4" s="1"/>
  <c r="AZ3" i="4"/>
  <c r="BE3" i="4" s="1"/>
  <c r="AZ2026" i="4"/>
  <c r="BE2026" i="4" s="1"/>
  <c r="AZ92" i="4"/>
  <c r="BE92" i="4" s="1"/>
  <c r="AZ543" i="4"/>
  <c r="BE543" i="4" s="1"/>
  <c r="AZ2112" i="4"/>
  <c r="BE2112" i="4" s="1"/>
  <c r="AZ87" i="4"/>
  <c r="BE87" i="4" s="1"/>
  <c r="AZ491" i="4"/>
  <c r="BE491" i="4" s="1"/>
  <c r="AZ963" i="4"/>
  <c r="BE963" i="4" s="1"/>
  <c r="AZ576" i="4"/>
  <c r="BE576" i="4" s="1"/>
  <c r="AZ115" i="4"/>
  <c r="BE115" i="4" s="1"/>
  <c r="AZ1090" i="4"/>
  <c r="BE1090" i="4" s="1"/>
  <c r="AZ500" i="4"/>
  <c r="BE500" i="4" s="1"/>
  <c r="AZ739" i="4"/>
  <c r="BE739" i="4" s="1"/>
  <c r="AZ216" i="4"/>
  <c r="BE216" i="4" s="1"/>
  <c r="AZ768" i="4"/>
  <c r="BE768" i="4" s="1"/>
  <c r="AZ796" i="4"/>
  <c r="BE796" i="4" s="1"/>
  <c r="AZ1630" i="4"/>
  <c r="BE1630" i="4" s="1"/>
  <c r="AZ1622" i="4"/>
  <c r="BE1622" i="4" s="1"/>
  <c r="AZ1192" i="4"/>
  <c r="BE1192" i="4" s="1"/>
  <c r="AZ1906" i="4"/>
  <c r="BE1906" i="4" s="1"/>
  <c r="AZ1453" i="4"/>
  <c r="BE1453" i="4" s="1"/>
  <c r="AZ1756" i="4"/>
  <c r="BE1756" i="4" s="1"/>
  <c r="AZ1163" i="4"/>
  <c r="BE1163" i="4" s="1"/>
  <c r="AZ300" i="4"/>
  <c r="BE300" i="4" s="1"/>
  <c r="AZ411" i="4"/>
  <c r="BE411" i="4" s="1"/>
  <c r="AZ585" i="4"/>
  <c r="BE585" i="4" s="1"/>
  <c r="AZ1294" i="4"/>
  <c r="BE1294" i="4" s="1"/>
  <c r="AZ1151" i="4"/>
  <c r="BE1151" i="4" s="1"/>
  <c r="AZ1422" i="4"/>
  <c r="BE1422" i="4" s="1"/>
  <c r="AZ150" i="4"/>
  <c r="BE150" i="4" s="1"/>
  <c r="AZ805" i="4"/>
  <c r="BE805" i="4" s="1"/>
  <c r="AZ33" i="4"/>
  <c r="BE33" i="4" s="1"/>
  <c r="AZ2011" i="4"/>
  <c r="BE2011" i="4" s="1"/>
  <c r="AZ467" i="4"/>
  <c r="BE467" i="4" s="1"/>
  <c r="AZ2043" i="4"/>
  <c r="BE2043" i="4" s="1"/>
  <c r="AZ1314" i="4"/>
  <c r="BE1314" i="4" s="1"/>
  <c r="AZ350" i="4"/>
  <c r="BE350" i="4" s="1"/>
  <c r="AZ559" i="4"/>
  <c r="BE559" i="4" s="1"/>
  <c r="AZ769" i="4"/>
  <c r="BE769" i="4" s="1"/>
  <c r="AZ189" i="4"/>
  <c r="BE189" i="4" s="1"/>
  <c r="AZ1075" i="4"/>
  <c r="BE1075" i="4" s="1"/>
  <c r="AZ17" i="4"/>
  <c r="BE17" i="4" s="1"/>
  <c r="AZ1901" i="4"/>
  <c r="BE1901" i="4" s="1"/>
  <c r="AZ1475" i="4"/>
  <c r="BE1475" i="4" s="1"/>
  <c r="AZ1253" i="4"/>
  <c r="BE1253" i="4" s="1"/>
  <c r="AZ421" i="4"/>
  <c r="BE421" i="4" s="1"/>
  <c r="AZ1887" i="4"/>
  <c r="BE1887" i="4" s="1"/>
  <c r="AZ547" i="4"/>
  <c r="BE547" i="4" s="1"/>
  <c r="AZ1211" i="4"/>
  <c r="BE1211" i="4" s="1"/>
  <c r="AZ740" i="4"/>
  <c r="BE740" i="4" s="1"/>
  <c r="AZ439" i="4"/>
  <c r="BE439" i="4" s="1"/>
  <c r="AZ613" i="4"/>
  <c r="BE613" i="4" s="1"/>
  <c r="AZ364" i="4"/>
  <c r="BE364" i="4" s="1"/>
  <c r="AZ1119" i="4"/>
  <c r="BE1119" i="4" s="1"/>
  <c r="AZ2482" i="4"/>
  <c r="BE2482" i="4" s="1"/>
  <c r="AZ1956" i="4"/>
  <c r="BE1956" i="4" s="1"/>
  <c r="AZ310" i="4"/>
  <c r="BE310" i="4" s="1"/>
  <c r="AZ834" i="4"/>
  <c r="BE834" i="4" s="1"/>
  <c r="AZ8" i="4"/>
  <c r="BE8" i="4" s="1"/>
  <c r="AZ100" i="4"/>
  <c r="BE100" i="4" s="1"/>
  <c r="AZ2094" i="4"/>
  <c r="BE2094" i="4" s="1"/>
  <c r="AZ2242" i="4"/>
  <c r="BE2242" i="4" s="1"/>
  <c r="AZ1860" i="4"/>
  <c r="BE1860" i="4" s="1"/>
  <c r="BE29" i="4"/>
  <c r="AZ1446" i="4"/>
  <c r="BE1446" i="4" s="1"/>
  <c r="AZ244" i="4"/>
  <c r="BE244" i="4" s="1"/>
  <c r="AZ2017" i="4"/>
  <c r="BE2017" i="4" s="1"/>
  <c r="AZ830" i="4"/>
  <c r="BE830" i="4" s="1"/>
  <c r="AZ2170" i="4"/>
  <c r="BE2170" i="4" s="1"/>
  <c r="AZ213" i="4"/>
  <c r="BE213" i="4" s="1"/>
  <c r="AZ340" i="4"/>
  <c r="BE340" i="4" s="1"/>
  <c r="AZ990" i="4"/>
  <c r="BE990" i="4" s="1"/>
  <c r="AZ2281" i="4"/>
  <c r="BE2281" i="4" s="1"/>
  <c r="AZ420" i="4"/>
  <c r="BE420" i="4" s="1"/>
  <c r="AZ435" i="4"/>
  <c r="BE435" i="4" s="1"/>
  <c r="AZ1174" i="4"/>
  <c r="BE1174" i="4" s="1"/>
  <c r="AZ20" i="4"/>
  <c r="BE20" i="4" s="1"/>
  <c r="AZ453" i="4"/>
  <c r="BE453" i="4" s="1"/>
  <c r="AZ355" i="4"/>
  <c r="BE355" i="4" s="1"/>
  <c r="AZ1377" i="4"/>
  <c r="BE1377" i="4" s="1"/>
  <c r="AZ2048" i="4"/>
  <c r="BE2048" i="4" s="1"/>
  <c r="AZ659" i="4"/>
  <c r="BE659" i="4" s="1"/>
  <c r="AZ2282" i="4"/>
  <c r="BE2282" i="4" s="1"/>
  <c r="AZ772" i="4"/>
  <c r="BE772" i="4" s="1"/>
  <c r="AZ1848" i="4"/>
  <c r="BE1848" i="4" s="1"/>
  <c r="AZ1522" i="4"/>
  <c r="BE1522" i="4" s="1"/>
  <c r="AZ592" i="4"/>
  <c r="BE592" i="4" s="1"/>
  <c r="AZ616" i="4"/>
  <c r="BE616" i="4" s="1"/>
  <c r="AZ601" i="4"/>
  <c r="BE601" i="4" s="1"/>
  <c r="AZ1804" i="4"/>
  <c r="BE1804" i="4" s="1"/>
  <c r="AZ660" i="4"/>
  <c r="BE660" i="4" s="1"/>
  <c r="AZ2075" i="4"/>
  <c r="BE2075" i="4" s="1"/>
  <c r="AZ1334" i="4"/>
  <c r="BE1334" i="4" s="1"/>
  <c r="AZ2211" i="4"/>
  <c r="BE2211" i="4" s="1"/>
  <c r="AZ82" i="4"/>
  <c r="BE82" i="4" s="1"/>
  <c r="AZ950" i="4"/>
  <c r="BE950" i="4" s="1"/>
  <c r="AZ208" i="4"/>
  <c r="BE208" i="4" s="1"/>
  <c r="AZ1521" i="4"/>
  <c r="BE1521" i="4" s="1"/>
  <c r="AZ381" i="4"/>
  <c r="BE381" i="4" s="1"/>
  <c r="AZ611" i="4"/>
  <c r="BE611" i="4" s="1"/>
  <c r="AZ915" i="4"/>
  <c r="BE915" i="4" s="1"/>
  <c r="AZ26" i="4"/>
  <c r="BE26" i="4" s="1"/>
  <c r="AZ974" i="4"/>
  <c r="BE974" i="4" s="1"/>
  <c r="AZ564" i="4"/>
  <c r="BE564" i="4" s="1"/>
  <c r="AZ618" i="4"/>
  <c r="BE618" i="4" s="1"/>
  <c r="AZ982" i="4"/>
  <c r="BE982" i="4" s="1"/>
  <c r="AZ343" i="4"/>
  <c r="BE343" i="4" s="1"/>
  <c r="AZ1261" i="4"/>
  <c r="BE1261" i="4" s="1"/>
  <c r="AZ979" i="4"/>
  <c r="BE979" i="4" s="1"/>
  <c r="AZ765" i="4"/>
  <c r="BE765" i="4" s="1"/>
  <c r="AZ1099" i="4"/>
  <c r="BE1099" i="4" s="1"/>
  <c r="AZ1891" i="4"/>
  <c r="BE1891" i="4" s="1"/>
  <c r="AZ62" i="4"/>
  <c r="BE62" i="4" s="1"/>
  <c r="AZ156" i="4"/>
  <c r="BE156" i="4" s="1"/>
  <c r="AZ787" i="4"/>
  <c r="BE787" i="4" s="1"/>
  <c r="AZ609" i="4"/>
  <c r="BE609" i="4" s="1"/>
  <c r="AZ507" i="4"/>
  <c r="BE507" i="4" s="1"/>
  <c r="AZ1160" i="4"/>
  <c r="BE1160" i="4" s="1"/>
  <c r="AZ625" i="4"/>
  <c r="BE625" i="4" s="1"/>
  <c r="AZ887" i="4"/>
  <c r="BE887" i="4" s="1"/>
  <c r="AZ766" i="4"/>
  <c r="BE766" i="4" s="1"/>
  <c r="AZ1959" i="4"/>
  <c r="BE1959" i="4" s="1"/>
  <c r="AZ542" i="4"/>
  <c r="BE542" i="4" s="1"/>
  <c r="AZ1764" i="4"/>
  <c r="BE1764" i="4" s="1"/>
  <c r="AZ78" i="4"/>
  <c r="BE78" i="4" s="1"/>
  <c r="AZ2131" i="4"/>
  <c r="BE2131" i="4" s="1"/>
  <c r="AZ303" i="4"/>
  <c r="BE303" i="4" s="1"/>
  <c r="AZ1965" i="4"/>
  <c r="BE1965" i="4" s="1"/>
  <c r="AZ1837" i="4"/>
  <c r="BE1837" i="4" s="1"/>
  <c r="AZ38" i="4"/>
  <c r="BE38" i="4" s="1"/>
  <c r="AZ16" i="4"/>
  <c r="BE16" i="4" s="1"/>
  <c r="AZ451" i="4"/>
  <c r="BE451" i="4" s="1"/>
  <c r="AZ555" i="4"/>
  <c r="BE555" i="4" s="1"/>
  <c r="AZ2298" i="4"/>
  <c r="BE2298" i="4" s="1"/>
  <c r="AZ1170" i="4"/>
  <c r="BE1170" i="4" s="1"/>
  <c r="AZ2310" i="4"/>
  <c r="BE2310" i="4" s="1"/>
  <c r="AZ540" i="4"/>
  <c r="BE540" i="4" s="1"/>
  <c r="AZ197" i="4"/>
  <c r="BE197" i="4" s="1"/>
  <c r="AZ504" i="4"/>
  <c r="BE504" i="4" s="1"/>
  <c r="AZ1423" i="4"/>
  <c r="BE1423" i="4" s="1"/>
  <c r="AZ606" i="4"/>
  <c r="BE606" i="4" s="1"/>
  <c r="AZ986" i="4"/>
  <c r="BE986" i="4" s="1"/>
  <c r="AZ437" i="4"/>
  <c r="BE437" i="4" s="1"/>
  <c r="AZ73" i="4"/>
  <c r="BE73" i="4" s="1"/>
  <c r="AZ24" i="4"/>
  <c r="BE24" i="4" s="1"/>
  <c r="AZ1225" i="4"/>
  <c r="BE1225" i="4" s="1"/>
  <c r="AZ1603" i="4"/>
  <c r="BE1603" i="4" s="1"/>
  <c r="AZ1223" i="4"/>
  <c r="BE1223" i="4" s="1"/>
  <c r="AZ522" i="4"/>
  <c r="BE522" i="4" s="1"/>
  <c r="AZ91" i="4"/>
  <c r="BE91" i="4" s="1"/>
  <c r="AZ85" i="4"/>
  <c r="BE85" i="4" s="1"/>
  <c r="AZ2498" i="4"/>
  <c r="BE2498" i="4" s="1"/>
  <c r="AZ637" i="4"/>
  <c r="BE637" i="4" s="1"/>
  <c r="AZ275" i="4"/>
  <c r="BE275" i="4" s="1"/>
  <c r="AZ1038" i="4"/>
  <c r="BE1038" i="4" s="1"/>
  <c r="AZ1168" i="4"/>
  <c r="BE1168" i="4" s="1"/>
  <c r="AZ322" i="4"/>
  <c r="BE322" i="4" s="1"/>
  <c r="AZ1652" i="4"/>
  <c r="BE1652" i="4" s="1"/>
  <c r="AZ284" i="4"/>
  <c r="BE284" i="4" s="1"/>
  <c r="AZ566" i="4"/>
  <c r="BE566" i="4" s="1"/>
  <c r="AZ589" i="4"/>
  <c r="BE589" i="4" s="1"/>
  <c r="AZ2016" i="4"/>
  <c r="BE2016" i="4" s="1"/>
  <c r="AZ1595" i="4"/>
  <c r="BE1595" i="4" s="1"/>
  <c r="AZ1842" i="4"/>
  <c r="BE1842" i="4" s="1"/>
  <c r="AZ74" i="4"/>
  <c r="BE74" i="4" s="1"/>
  <c r="AZ1260" i="4"/>
  <c r="BE1260" i="4" s="1"/>
  <c r="AZ512" i="4"/>
  <c r="BE512" i="4" s="1"/>
  <c r="AZ440" i="4"/>
  <c r="BE440" i="4" s="1"/>
  <c r="AZ12" i="4"/>
  <c r="BE12" i="4" s="1"/>
  <c r="AZ622" i="4"/>
  <c r="BE622" i="4" s="1"/>
  <c r="AZ424" i="4"/>
  <c r="BE424" i="4" s="1"/>
  <c r="AZ289" i="4"/>
  <c r="BE289" i="4" s="1"/>
  <c r="AZ329" i="4"/>
  <c r="BE329" i="4" s="1"/>
  <c r="AZ774" i="4"/>
  <c r="BE774" i="4" s="1"/>
  <c r="AZ1073" i="4"/>
  <c r="BE1073" i="4" s="1"/>
  <c r="AZ136" i="4"/>
  <c r="BE136" i="4" s="1"/>
  <c r="AZ465" i="4"/>
  <c r="BE465" i="4" s="1"/>
  <c r="AZ905" i="4"/>
  <c r="BE905" i="4" s="1"/>
  <c r="AZ365" i="4"/>
  <c r="BE365" i="4" s="1"/>
  <c r="AZ2283" i="4"/>
  <c r="BE2283" i="4" s="1"/>
  <c r="AZ387" i="4"/>
  <c r="BE387" i="4" s="1"/>
  <c r="AZ1620" i="4"/>
  <c r="BE1620" i="4" s="1"/>
  <c r="AZ1053" i="4"/>
  <c r="BE1053" i="4" s="1"/>
  <c r="AZ1107" i="4"/>
  <c r="BE1107" i="4" s="1"/>
  <c r="AZ1544" i="4"/>
  <c r="BE1544" i="4" s="1"/>
  <c r="AZ166" i="4"/>
  <c r="BE166" i="4" s="1"/>
  <c r="AZ1858" i="4"/>
  <c r="BE1858" i="4" s="1"/>
  <c r="AZ446" i="4"/>
  <c r="BE446" i="4" s="1"/>
  <c r="AZ473" i="4"/>
  <c r="BE473" i="4" s="1"/>
  <c r="AZ313" i="4"/>
  <c r="BE313" i="4" s="1"/>
  <c r="AZ230" i="4"/>
  <c r="BE230" i="4" s="1"/>
  <c r="AZ452" i="4"/>
  <c r="BE452" i="4" s="1"/>
  <c r="AZ146" i="4"/>
  <c r="BE146" i="4" s="1"/>
  <c r="AZ2001" i="4"/>
  <c r="BE2001" i="4" s="1"/>
  <c r="AZ1992" i="4"/>
  <c r="BE1992" i="4" s="1"/>
  <c r="AZ83" i="4"/>
  <c r="BE83" i="4" s="1"/>
  <c r="AZ764" i="4"/>
  <c r="BE764" i="4" s="1"/>
  <c r="AZ2162" i="4"/>
  <c r="BE2162" i="4" s="1"/>
  <c r="AZ2233" i="4"/>
  <c r="BE2233" i="4" s="1"/>
  <c r="AZ1020" i="4"/>
  <c r="BE1020" i="4" s="1"/>
  <c r="AZ442" i="4"/>
  <c r="BE442" i="4" s="1"/>
  <c r="AZ1712" i="4"/>
  <c r="BE1712" i="4" s="1"/>
  <c r="AZ1702" i="4"/>
  <c r="BE1702" i="4" s="1"/>
  <c r="AZ1481" i="4"/>
  <c r="BE1481" i="4" s="1"/>
  <c r="AZ2617" i="4"/>
  <c r="BE2617" i="4" s="1"/>
  <c r="AZ2143" i="4"/>
  <c r="BE2143" i="4" s="1"/>
  <c r="AZ548" i="4"/>
  <c r="BE548" i="4" s="1"/>
  <c r="AZ1695" i="4"/>
  <c r="BE1695" i="4" s="1"/>
  <c r="AZ25" i="4"/>
  <c r="BE25" i="4" s="1"/>
  <c r="AZ955" i="4"/>
  <c r="BE955" i="4" s="1"/>
  <c r="AZ651" i="4"/>
  <c r="BE651" i="4" s="1"/>
  <c r="AZ1568" i="4"/>
  <c r="BE1568" i="4" s="1"/>
  <c r="AZ2260" i="4"/>
  <c r="BE2260" i="4" s="1"/>
  <c r="AZ246" i="4"/>
  <c r="BE246" i="4" s="1"/>
  <c r="AZ1271" i="4"/>
  <c r="BE1271" i="4" s="1"/>
  <c r="AZ1948" i="4"/>
  <c r="BE1948" i="4" s="1"/>
  <c r="AZ1971" i="4"/>
  <c r="BE1971" i="4" s="1"/>
  <c r="AZ1052" i="4"/>
  <c r="BE1052" i="4" s="1"/>
  <c r="AZ2205" i="4"/>
  <c r="BE2205" i="4" s="1"/>
  <c r="AZ639" i="4"/>
  <c r="BE639" i="4" s="1"/>
  <c r="AZ636" i="4"/>
  <c r="BE636" i="4" s="1"/>
  <c r="AZ5" i="4"/>
  <c r="BE5" i="4" s="1"/>
  <c r="AZ1784" i="4"/>
  <c r="BE1784" i="4" s="1"/>
  <c r="AZ474" i="4"/>
  <c r="BE474" i="4" s="1"/>
  <c r="AZ393" i="4"/>
  <c r="BE393" i="4" s="1"/>
  <c r="AZ1777" i="4"/>
  <c r="BE1777" i="4" s="1"/>
  <c r="AZ738" i="4"/>
  <c r="BE738" i="4" s="1"/>
  <c r="AZ782" i="4"/>
  <c r="BE782" i="4" s="1"/>
  <c r="AZ648" i="4"/>
  <c r="BE648" i="4" s="1"/>
  <c r="AZ591" i="4"/>
  <c r="BE591" i="4" s="1"/>
  <c r="AZ153" i="4"/>
  <c r="BE153" i="4" s="1"/>
  <c r="AZ549" i="4"/>
  <c r="BE549" i="4" s="1"/>
  <c r="AZ1486" i="4"/>
  <c r="BE1486" i="4" s="1"/>
  <c r="AZ1737" i="4"/>
  <c r="BE1737" i="4" s="1"/>
  <c r="AZ15" i="4"/>
  <c r="BE15" i="4" s="1"/>
  <c r="AZ69" i="4"/>
  <c r="BE69" i="4" s="1"/>
  <c r="AZ2236" i="4"/>
  <c r="BE2236" i="4" s="1"/>
  <c r="AZ628" i="4"/>
  <c r="BE628" i="4" s="1"/>
  <c r="AZ60" i="4"/>
  <c r="BE60" i="4" s="1"/>
  <c r="AZ544" i="4"/>
  <c r="BE544" i="4" s="1"/>
  <c r="AZ1998" i="4"/>
  <c r="BE1998" i="4" s="1"/>
  <c r="AZ367" i="4"/>
  <c r="BE367" i="4" s="1"/>
  <c r="AZ2493" i="4"/>
  <c r="BE2493" i="4" s="1"/>
  <c r="AZ23" i="4"/>
  <c r="BE23" i="4" s="1"/>
  <c r="AZ50" i="4"/>
  <c r="BE50" i="4" s="1"/>
  <c r="AZ10" i="4"/>
  <c r="BE10" i="4" s="1"/>
  <c r="AZ122" i="4"/>
  <c r="BE122" i="4" s="1"/>
  <c r="AZ40" i="4"/>
  <c r="BE40" i="4" s="1"/>
  <c r="AZ638" i="4"/>
  <c r="BE638" i="4" s="1"/>
  <c r="AZ416" i="4"/>
  <c r="BE416" i="4" s="1"/>
  <c r="AZ2581" i="4"/>
  <c r="BE2581" i="4" s="1"/>
  <c r="AZ1060" i="4"/>
  <c r="BE1060" i="4" s="1"/>
  <c r="AZ177" i="4"/>
  <c r="BE177" i="4" s="1"/>
  <c r="AZ554" i="4"/>
  <c r="BE554" i="4" s="1"/>
  <c r="AZ2296" i="4"/>
  <c r="BE2296" i="4" s="1"/>
  <c r="AZ1507" i="4"/>
  <c r="BE1507" i="4" s="1"/>
  <c r="AZ2614" i="4"/>
  <c r="BE2614" i="4" s="1"/>
  <c r="AZ514" i="4"/>
  <c r="BE514" i="4" s="1"/>
  <c r="AZ918" i="4"/>
  <c r="BE918" i="4" s="1"/>
  <c r="AZ913" i="4"/>
  <c r="BE913" i="4" s="1"/>
  <c r="AZ1606" i="4"/>
  <c r="BE1606" i="4" s="1"/>
  <c r="AZ1215" i="4"/>
  <c r="BE1215" i="4" s="1"/>
  <c r="AZ1300" i="4"/>
  <c r="BE1300" i="4" s="1"/>
  <c r="AZ1161" i="4"/>
  <c r="BE1161" i="4" s="1"/>
  <c r="AZ1342" i="4"/>
  <c r="BE1342" i="4" s="1"/>
  <c r="AZ2247" i="4"/>
  <c r="BE2247" i="4" s="1"/>
  <c r="AZ874" i="4"/>
  <c r="BE874" i="4" s="1"/>
  <c r="AZ1419" i="4"/>
  <c r="BE1419" i="4" s="1"/>
  <c r="AZ2012" i="4"/>
  <c r="BE2012" i="4" s="1"/>
  <c r="AZ2613" i="4"/>
  <c r="BE2613" i="4" s="1"/>
  <c r="AZ1704" i="4"/>
  <c r="BE1704" i="4" s="1"/>
  <c r="AZ1792" i="4"/>
  <c r="BE1792" i="4" s="1"/>
  <c r="AZ186" i="4"/>
  <c r="BE186" i="4" s="1"/>
  <c r="AZ1696" i="4"/>
  <c r="BE1696" i="4" s="1"/>
  <c r="AZ670" i="4"/>
  <c r="BE670" i="4" s="1"/>
  <c r="AZ2550" i="4"/>
  <c r="BE2550" i="4" s="1"/>
  <c r="AZ1592" i="4"/>
  <c r="BE1592" i="4" s="1"/>
  <c r="AZ2144" i="4"/>
  <c r="BE2144" i="4" s="1"/>
  <c r="AZ1351" i="4"/>
  <c r="BE1351" i="4" s="1"/>
  <c r="AZ2129" i="4"/>
  <c r="BE2129" i="4" s="1"/>
  <c r="AZ2544" i="4"/>
  <c r="BE2544" i="4" s="1"/>
  <c r="AZ1178" i="4"/>
  <c r="BE1178" i="4" s="1"/>
  <c r="AZ732" i="4"/>
  <c r="BE732" i="4" s="1"/>
  <c r="AZ251" i="4"/>
  <c r="BE251" i="4" s="1"/>
  <c r="AZ2555" i="4"/>
  <c r="BE2555" i="4" s="1"/>
  <c r="AZ2007" i="4"/>
  <c r="BE2007" i="4" s="1"/>
  <c r="AZ2133" i="4"/>
  <c r="BE2133" i="4" s="1"/>
  <c r="AZ2077" i="4"/>
  <c r="BE2077" i="4" s="1"/>
  <c r="AZ826" i="4"/>
  <c r="BE826" i="4" s="1"/>
  <c r="AZ1709" i="4"/>
  <c r="BE1709" i="4" s="1"/>
  <c r="AZ1594" i="4"/>
  <c r="BE1594" i="4" s="1"/>
  <c r="AZ1570" i="4"/>
  <c r="BE1570" i="4" s="1"/>
  <c r="AZ1892" i="4"/>
  <c r="BE1892" i="4" s="1"/>
  <c r="AZ869" i="4"/>
  <c r="BE869" i="4" s="1"/>
  <c r="AZ324" i="4"/>
  <c r="BE324" i="4" s="1"/>
  <c r="AZ1036" i="4"/>
  <c r="BE1036" i="4" s="1"/>
  <c r="AZ320" i="4"/>
  <c r="BE320" i="4" s="1"/>
  <c r="AZ493" i="4"/>
  <c r="BE493" i="4" s="1"/>
  <c r="AZ2430" i="4"/>
  <c r="BE2430" i="4" s="1"/>
  <c r="AZ2096" i="4"/>
  <c r="BE2096" i="4" s="1"/>
  <c r="AZ1456" i="4"/>
  <c r="BE1456" i="4" s="1"/>
  <c r="AZ1418" i="4"/>
  <c r="BE1418" i="4" s="1"/>
  <c r="AZ2609" i="4"/>
  <c r="BE2609" i="4" s="1"/>
  <c r="AZ192" i="4"/>
  <c r="BE192" i="4" s="1"/>
  <c r="AZ2593" i="4"/>
  <c r="BE2593" i="4" s="1"/>
  <c r="AZ2338" i="4"/>
  <c r="BE2338" i="4" s="1"/>
  <c r="AZ1635" i="4"/>
  <c r="BE1635" i="4" s="1"/>
  <c r="AZ2543" i="4"/>
  <c r="BE2543" i="4" s="1"/>
  <c r="AZ1238" i="4"/>
  <c r="BE1238" i="4" s="1"/>
  <c r="AZ1951" i="4"/>
  <c r="BE1951" i="4" s="1"/>
  <c r="AZ2405" i="4"/>
  <c r="BE2405" i="4" s="1"/>
  <c r="AZ859" i="4"/>
  <c r="BE859" i="4" s="1"/>
  <c r="AZ521" i="4"/>
  <c r="BE521" i="4" s="1"/>
  <c r="AZ999" i="4"/>
  <c r="BE999" i="4" s="1"/>
  <c r="AZ1753" i="4"/>
  <c r="BE1753" i="4" s="1"/>
  <c r="AZ1616" i="4"/>
  <c r="BE1616" i="4" s="1"/>
  <c r="AZ2400" i="4"/>
  <c r="BE2400" i="4" s="1"/>
  <c r="AZ2348" i="4"/>
  <c r="BE2348" i="4" s="1"/>
  <c r="AZ991" i="4"/>
  <c r="BE991" i="4" s="1"/>
  <c r="AZ2487" i="4"/>
  <c r="BE2487" i="4" s="1"/>
  <c r="AZ2536" i="4"/>
  <c r="BE2536" i="4" s="1"/>
  <c r="AZ311" i="4"/>
  <c r="BE311" i="4" s="1"/>
  <c r="AZ2424" i="4"/>
  <c r="BE2424" i="4" s="1"/>
  <c r="AZ2306" i="4"/>
  <c r="BE2306" i="4" s="1"/>
  <c r="AZ222" i="4"/>
  <c r="BE222" i="4" s="1"/>
  <c r="AZ1007" i="4"/>
  <c r="BE1007" i="4" s="1"/>
  <c r="AZ2393" i="4"/>
  <c r="BE2393" i="4" s="1"/>
  <c r="AZ2442" i="4"/>
  <c r="BE2442" i="4" s="1"/>
  <c r="AZ1001" i="4"/>
  <c r="BE1001" i="4" s="1"/>
  <c r="AZ1400" i="4"/>
  <c r="BE1400" i="4" s="1"/>
  <c r="AZ1575" i="4"/>
  <c r="BE1575" i="4" s="1"/>
  <c r="AZ799" i="4"/>
  <c r="BE799" i="4" s="1"/>
  <c r="AZ2330" i="4"/>
  <c r="BE2330" i="4" s="1"/>
  <c r="AZ476" i="4"/>
  <c r="BE476" i="4" s="1"/>
  <c r="AZ2603" i="4"/>
  <c r="BE2603" i="4" s="1"/>
  <c r="AZ1808" i="4"/>
  <c r="BE1808" i="4" s="1"/>
  <c r="AZ898" i="4"/>
  <c r="BE898" i="4" s="1"/>
  <c r="AZ1954" i="4"/>
  <c r="BE1954" i="4" s="1"/>
  <c r="AZ2280" i="4"/>
  <c r="BE2280" i="4" s="1"/>
  <c r="AZ2549" i="4"/>
  <c r="BE2549" i="4" s="1"/>
  <c r="AZ2474" i="4"/>
  <c r="BE2474" i="4" s="1"/>
  <c r="AZ1054" i="4"/>
  <c r="BE1054" i="4" s="1"/>
  <c r="AZ801" i="4"/>
  <c r="BE801" i="4" s="1"/>
  <c r="AZ1782" i="4"/>
  <c r="BE1782" i="4" s="1"/>
  <c r="AZ1492" i="4"/>
  <c r="BE1492" i="4" s="1"/>
  <c r="AZ957" i="4"/>
  <c r="BE957" i="4" s="1"/>
  <c r="AZ2396" i="4"/>
  <c r="BE2396" i="4" s="1"/>
  <c r="AZ735" i="4"/>
  <c r="BE735" i="4" s="1"/>
  <c r="AZ1281" i="4"/>
  <c r="BE1281" i="4" s="1"/>
  <c r="AZ1039" i="4"/>
  <c r="BE1039" i="4" s="1"/>
  <c r="AZ1117" i="4"/>
  <c r="BE1117" i="4" s="1"/>
  <c r="AZ2238" i="4"/>
  <c r="BE2238" i="4" s="1"/>
  <c r="AZ1252" i="4"/>
  <c r="BE1252" i="4" s="1"/>
  <c r="AZ819" i="4"/>
  <c r="BE819" i="4" s="1"/>
  <c r="AZ1941" i="4"/>
  <c r="BE1941" i="4" s="1"/>
  <c r="AZ2569" i="4"/>
  <c r="BE2569" i="4" s="1"/>
  <c r="AZ2259" i="4"/>
  <c r="BE2259" i="4" s="1"/>
  <c r="AZ2608" i="4"/>
  <c r="BE2608" i="4" s="1"/>
  <c r="AZ1016" i="4"/>
  <c r="BE1016" i="4" s="1"/>
  <c r="AZ2458" i="4"/>
  <c r="BE2458" i="4" s="1"/>
  <c r="AZ2590" i="4"/>
  <c r="BE2590" i="4" s="1"/>
  <c r="AZ2049" i="4"/>
  <c r="BE2049" i="4" s="1"/>
  <c r="AZ1398" i="4"/>
  <c r="BE1398" i="4" s="1"/>
  <c r="AZ2342" i="4"/>
  <c r="BE2342" i="4" s="1"/>
  <c r="AZ747" i="4"/>
  <c r="BE747" i="4" s="1"/>
  <c r="AZ1897" i="4"/>
  <c r="BE1897" i="4" s="1"/>
  <c r="AZ1847" i="4"/>
  <c r="BE1847" i="4" s="1"/>
  <c r="AZ1662" i="4"/>
  <c r="BE1662" i="4" s="1"/>
  <c r="AZ151" i="4"/>
  <c r="BE151" i="4" s="1"/>
  <c r="AZ1239" i="4"/>
  <c r="BE1239" i="4" s="1"/>
  <c r="AZ1248" i="4"/>
  <c r="BE1248" i="4" s="1"/>
  <c r="AZ932" i="4"/>
  <c r="BE932" i="4" s="1"/>
  <c r="AZ2475" i="4"/>
  <c r="BE2475" i="4" s="1"/>
  <c r="AZ1132" i="4"/>
  <c r="BE1132" i="4" s="1"/>
  <c r="AZ1862" i="4"/>
  <c r="BE1862" i="4" s="1"/>
  <c r="AZ1624" i="4"/>
  <c r="BE1624" i="4" s="1"/>
  <c r="AZ2597" i="4"/>
  <c r="BE2597" i="4" s="1"/>
  <c r="AZ1958" i="4"/>
  <c r="BE1958" i="4" s="1"/>
  <c r="AZ127" i="4"/>
  <c r="BE127" i="4" s="1"/>
  <c r="AZ569" i="4"/>
  <c r="BE569" i="4" s="1"/>
  <c r="AZ2137" i="4"/>
  <c r="BE2137" i="4" s="1"/>
  <c r="AZ1608" i="4"/>
  <c r="BE1608" i="4" s="1"/>
  <c r="AZ2269" i="4"/>
  <c r="BE2269" i="4" s="1"/>
  <c r="AZ2558" i="4"/>
  <c r="BE2558" i="4" s="1"/>
  <c r="AZ1070" i="4"/>
  <c r="BE1070" i="4" s="1"/>
  <c r="AZ2490" i="4"/>
  <c r="BE2490" i="4" s="1"/>
  <c r="AZ414" i="4"/>
  <c r="BE414" i="4" s="1"/>
  <c r="AZ1711" i="4"/>
  <c r="BE1711" i="4" s="1"/>
  <c r="AZ1404" i="4"/>
  <c r="BE1404" i="4" s="1"/>
  <c r="AZ1289" i="4"/>
  <c r="BE1289" i="4" s="1"/>
  <c r="AZ1581" i="4"/>
  <c r="BE1581" i="4" s="1"/>
  <c r="AZ1169" i="4"/>
  <c r="BE1169" i="4" s="1"/>
  <c r="AZ1424" i="4"/>
  <c r="BE1424" i="4" s="1"/>
  <c r="AZ1461" i="4"/>
  <c r="BE1461" i="4" s="1"/>
  <c r="AZ831" i="4"/>
  <c r="BE831" i="4" s="1"/>
  <c r="AZ2008" i="4"/>
  <c r="BE2008" i="4" s="1"/>
  <c r="AZ1798" i="4"/>
  <c r="BE1798" i="4" s="1"/>
  <c r="AZ2420" i="4"/>
  <c r="BE2420" i="4" s="1"/>
  <c r="AZ1008" i="4"/>
  <c r="BE1008" i="4" s="1"/>
  <c r="AZ1152" i="4"/>
  <c r="BE1152" i="4" s="1"/>
  <c r="AZ46" i="4"/>
  <c r="BE46" i="4" s="1"/>
  <c r="AZ488" i="4"/>
  <c r="BE488" i="4" s="1"/>
  <c r="AZ2622" i="4"/>
  <c r="BE2622" i="4" s="1"/>
  <c r="AZ1627" i="4"/>
  <c r="BE1627" i="4" s="1"/>
  <c r="AZ1790" i="4"/>
  <c r="BE1790" i="4" s="1"/>
  <c r="AZ400" i="4"/>
  <c r="BE400" i="4" s="1"/>
  <c r="AZ1871" i="4"/>
  <c r="BE1871" i="4" s="1"/>
  <c r="AZ2391" i="4"/>
  <c r="BE2391" i="4" s="1"/>
  <c r="AZ1560" i="4"/>
  <c r="BE1560" i="4" s="1"/>
  <c r="AZ2553" i="4"/>
  <c r="BE2553" i="4" s="1"/>
  <c r="AZ1697" i="4"/>
  <c r="BE1697" i="4" s="1"/>
  <c r="AZ2305" i="4"/>
  <c r="BE2305" i="4" s="1"/>
  <c r="AZ743" i="4"/>
  <c r="BE743" i="4" s="1"/>
  <c r="AZ325" i="4"/>
  <c r="BE325" i="4" s="1"/>
  <c r="AZ2374" i="4"/>
  <c r="BE2374" i="4" s="1"/>
  <c r="AZ1180" i="4"/>
  <c r="BE1180" i="4" s="1"/>
  <c r="AZ1087" i="4"/>
  <c r="BE1087" i="4" s="1"/>
  <c r="AZ1018" i="4"/>
  <c r="BE1018" i="4" s="1"/>
  <c r="AZ1042" i="4"/>
  <c r="BE1042" i="4" s="1"/>
  <c r="AZ2357" i="4"/>
  <c r="BE2357" i="4" s="1"/>
  <c r="AZ942" i="4"/>
  <c r="BE942" i="4" s="1"/>
  <c r="AZ2470" i="4"/>
  <c r="BE2470" i="4" s="1"/>
  <c r="AZ1886" i="4"/>
  <c r="BE1886" i="4" s="1"/>
  <c r="AZ2036" i="4"/>
  <c r="BE2036" i="4" s="1"/>
  <c r="AZ2218" i="4"/>
  <c r="BE2218" i="4" s="1"/>
  <c r="AZ1820" i="4"/>
  <c r="BE1820" i="4" s="1"/>
  <c r="AZ2219" i="4"/>
  <c r="BE2219" i="4" s="1"/>
  <c r="AZ894" i="4"/>
  <c r="BE894" i="4" s="1"/>
  <c r="AZ751" i="4"/>
  <c r="BE751" i="4" s="1"/>
  <c r="AZ771" i="4"/>
  <c r="BE771" i="4" s="1"/>
  <c r="AZ138" i="4"/>
  <c r="BE138" i="4" s="1"/>
  <c r="AZ2029" i="4"/>
  <c r="BE2029" i="4" s="1"/>
  <c r="AZ163" i="4"/>
  <c r="BE163" i="4" s="1"/>
  <c r="AZ1615" i="4"/>
  <c r="BE1615" i="4" s="1"/>
  <c r="AZ2322" i="4"/>
  <c r="BE2322" i="4" s="1"/>
  <c r="AZ1040" i="4"/>
  <c r="BE1040" i="4" s="1"/>
  <c r="AZ1713" i="4"/>
  <c r="BE1713" i="4" s="1"/>
  <c r="AZ1751" i="4"/>
  <c r="BE1751" i="4" s="1"/>
  <c r="AZ2588" i="4"/>
  <c r="BE2588" i="4" s="1"/>
  <c r="AZ1426" i="4"/>
  <c r="BE1426" i="4" s="1"/>
  <c r="AZ1708" i="4"/>
  <c r="BE1708" i="4" s="1"/>
  <c r="AZ1628" i="4"/>
  <c r="BE1628" i="4" s="1"/>
  <c r="AZ274" i="4"/>
  <c r="BE274" i="4" s="1"/>
  <c r="AZ2457" i="4"/>
  <c r="BE2457" i="4" s="1"/>
  <c r="AZ484" i="4"/>
  <c r="BE484" i="4" s="1"/>
  <c r="AZ2460" i="4"/>
  <c r="BE2460" i="4" s="1"/>
  <c r="AZ1916" i="4"/>
  <c r="BE1916" i="4" s="1"/>
  <c r="AZ1421" i="4"/>
  <c r="BE1421" i="4" s="1"/>
  <c r="AZ687" i="4"/>
  <c r="BE687" i="4" s="1"/>
  <c r="AZ1855" i="4"/>
  <c r="BE1855" i="4" s="1"/>
  <c r="AZ2459" i="4"/>
  <c r="BE2459" i="4" s="1"/>
  <c r="AZ1416" i="4"/>
  <c r="BE1416" i="4" s="1"/>
  <c r="AZ669" i="4"/>
  <c r="BE669" i="4" s="1"/>
  <c r="AZ1761" i="4"/>
  <c r="BE1761" i="4" s="1"/>
  <c r="AZ1489" i="4"/>
  <c r="BE1489" i="4" s="1"/>
  <c r="AZ2425" i="4"/>
  <c r="BE2425" i="4" s="1"/>
  <c r="AZ2403" i="4"/>
  <c r="BE2403" i="4" s="1"/>
  <c r="AZ2455" i="4"/>
  <c r="BE2455" i="4" s="1"/>
  <c r="AZ1583" i="4"/>
  <c r="BE1583" i="4" s="1"/>
  <c r="AZ1657" i="4"/>
  <c r="BE1657" i="4" s="1"/>
  <c r="AZ2235" i="4"/>
  <c r="BE2235" i="4" s="1"/>
  <c r="AZ1527" i="4"/>
  <c r="BE1527" i="4" s="1"/>
  <c r="AZ1232" i="4"/>
  <c r="BE1232" i="4" s="1"/>
  <c r="AZ2229" i="4"/>
  <c r="BE2229" i="4" s="1"/>
  <c r="AZ2325" i="4"/>
  <c r="BE2325" i="4" s="1"/>
  <c r="AZ1679" i="4"/>
  <c r="BE1679" i="4" s="1"/>
  <c r="AZ1046" i="4"/>
  <c r="BE1046" i="4" s="1"/>
  <c r="AZ1555" i="4"/>
  <c r="BE1555" i="4" s="1"/>
  <c r="AZ1331" i="4"/>
  <c r="BE1331" i="4" s="1"/>
  <c r="AZ1839" i="4"/>
  <c r="BE1839" i="4" s="1"/>
  <c r="AZ22" i="4"/>
  <c r="BE22" i="4" s="1"/>
  <c r="AZ2142" i="4"/>
  <c r="BE2142" i="4" s="1"/>
  <c r="AZ2463" i="4"/>
  <c r="BE2463" i="4" s="1"/>
  <c r="AZ2515" i="4"/>
  <c r="BE2515" i="4" s="1"/>
  <c r="AZ1987" i="4"/>
  <c r="BE1987" i="4" s="1"/>
  <c r="AZ1428" i="4"/>
  <c r="BE1428" i="4" s="1"/>
  <c r="AZ715" i="4"/>
  <c r="BE715" i="4" s="1"/>
  <c r="AZ1459" i="4"/>
  <c r="BE1459" i="4" s="1"/>
  <c r="AZ1878" i="4"/>
  <c r="BE1878" i="4" s="1"/>
  <c r="AZ798" i="4"/>
  <c r="BE798" i="4" s="1"/>
  <c r="AZ2224" i="4"/>
  <c r="BE2224" i="4" s="1"/>
  <c r="AZ1872" i="4"/>
  <c r="BE1872" i="4" s="1"/>
  <c r="AZ1546" i="4"/>
  <c r="BE1546" i="4" s="1"/>
  <c r="AZ1821" i="4"/>
  <c r="BE1821" i="4" s="1"/>
  <c r="AZ1324" i="4"/>
  <c r="BE1324" i="4" s="1"/>
  <c r="AZ1604" i="4"/>
  <c r="BE1604" i="4" s="1"/>
  <c r="AZ1955" i="4"/>
  <c r="BE1955" i="4" s="1"/>
  <c r="AZ1167" i="4"/>
  <c r="BE1167" i="4" s="1"/>
  <c r="AZ1128" i="4"/>
  <c r="BE1128" i="4" s="1"/>
  <c r="AZ1133" i="4"/>
  <c r="BE1133" i="4" s="1"/>
  <c r="AZ169" i="4"/>
  <c r="BE169" i="4" s="1"/>
  <c r="AZ2431" i="4"/>
  <c r="BE2431" i="4" s="1"/>
  <c r="AZ2514" i="4"/>
  <c r="BE2514" i="4" s="1"/>
  <c r="AZ767" i="4"/>
  <c r="BE767" i="4" s="1"/>
  <c r="AZ1467" i="4"/>
  <c r="BE1467" i="4" s="1"/>
  <c r="AZ1549" i="4"/>
  <c r="BE1549" i="4" s="1"/>
  <c r="AZ1142" i="4"/>
  <c r="BE1142" i="4" s="1"/>
  <c r="AZ1308" i="4"/>
  <c r="BE1308" i="4" s="1"/>
  <c r="AZ694" i="4"/>
  <c r="BE694" i="4" s="1"/>
  <c r="AZ461" i="4"/>
  <c r="BE461" i="4" s="1"/>
  <c r="AZ1166" i="4"/>
  <c r="BE1166" i="4" s="1"/>
  <c r="AZ2076" i="4"/>
  <c r="BE2076" i="4" s="1"/>
  <c r="AZ1295" i="4"/>
  <c r="BE1295" i="4" s="1"/>
  <c r="AZ1793" i="4"/>
  <c r="BE1793" i="4" s="1"/>
  <c r="AZ960" i="4"/>
  <c r="BE960" i="4" s="1"/>
  <c r="AZ2003" i="4"/>
  <c r="BE2003" i="4" s="1"/>
  <c r="AZ1849" i="4"/>
  <c r="BE1849" i="4" s="1"/>
  <c r="AZ245" i="4"/>
  <c r="BE245" i="4" s="1"/>
  <c r="AZ795" i="4"/>
  <c r="BE795" i="4" s="1"/>
  <c r="AZ793" i="4"/>
  <c r="BE793" i="4" s="1"/>
  <c r="AZ1800" i="4"/>
  <c r="BE1800" i="4" s="1"/>
  <c r="AZ1137" i="4"/>
  <c r="BE1137" i="4" s="1"/>
  <c r="AZ1171" i="4"/>
  <c r="BE1171" i="4" s="1"/>
  <c r="AZ1326" i="4"/>
  <c r="BE1326" i="4" s="1"/>
  <c r="AZ934" i="4"/>
  <c r="BE934" i="4" s="1"/>
  <c r="AZ235" i="4"/>
  <c r="BE235" i="4" s="1"/>
  <c r="AZ1607" i="4"/>
  <c r="BE1607" i="4" s="1"/>
  <c r="AZ1557" i="4"/>
  <c r="BE1557" i="4" s="1"/>
  <c r="AZ1949" i="4"/>
  <c r="BE1949" i="4" s="1"/>
  <c r="AZ2124" i="4"/>
  <c r="BE2124" i="4" s="1"/>
  <c r="AZ1511" i="4"/>
  <c r="BE1511" i="4" s="1"/>
  <c r="AZ1741" i="4"/>
  <c r="BE1741" i="4" s="1"/>
  <c r="AZ2314" i="4"/>
  <c r="BE2314" i="4" s="1"/>
  <c r="AZ1989" i="4"/>
  <c r="BE1989" i="4" s="1"/>
  <c r="AZ1822" i="4"/>
  <c r="BE1822" i="4" s="1"/>
  <c r="AZ2054" i="4"/>
  <c r="BE2054" i="4" s="1"/>
  <c r="AZ1614" i="4"/>
  <c r="BE1614" i="4" s="1"/>
  <c r="AZ1975" i="4"/>
  <c r="BE1975" i="4" s="1"/>
  <c r="AZ1362" i="4"/>
  <c r="BE1362" i="4" s="1"/>
  <c r="AZ407" i="4"/>
  <c r="BE407" i="4" s="1"/>
  <c r="AZ1908" i="4"/>
  <c r="BE1908" i="4" s="1"/>
  <c r="AZ1590" i="4"/>
  <c r="BE1590" i="4" s="1"/>
  <c r="AZ1851" i="4"/>
  <c r="BE1851" i="4" s="1"/>
  <c r="AZ2156" i="4"/>
  <c r="BE2156" i="4" s="1"/>
  <c r="AZ117" i="4"/>
  <c r="BE117" i="4" s="1"/>
  <c r="AZ1490" i="4"/>
  <c r="BE1490" i="4" s="1"/>
  <c r="AZ1601" i="4"/>
  <c r="BE1601" i="4" s="1"/>
  <c r="AZ1021" i="4"/>
  <c r="BE1021" i="4" s="1"/>
  <c r="AZ2234" i="4"/>
  <c r="BE2234" i="4" s="1"/>
  <c r="AZ1064" i="4"/>
  <c r="BE1064" i="4" s="1"/>
  <c r="AZ2293" i="4"/>
  <c r="BE2293" i="4" s="1"/>
  <c r="AZ1538" i="4"/>
  <c r="BE1538" i="4" s="1"/>
  <c r="AZ2354" i="4"/>
  <c r="BE2354" i="4" s="1"/>
  <c r="AZ2454" i="4"/>
  <c r="BE2454" i="4" s="1"/>
  <c r="AZ903" i="4"/>
  <c r="BE903" i="4" s="1"/>
  <c r="AZ2596" i="4"/>
  <c r="BE2596" i="4" s="1"/>
  <c r="AZ2069" i="4"/>
  <c r="BE2069" i="4" s="1"/>
  <c r="AZ1935" i="4"/>
  <c r="BE1935" i="4" s="1"/>
  <c r="AZ1687" i="4"/>
  <c r="BE1687" i="4" s="1"/>
  <c r="AZ2419" i="4"/>
  <c r="BE2419" i="4" s="1"/>
  <c r="AZ2467" i="4"/>
  <c r="BE2467" i="4" s="1"/>
  <c r="AZ183" i="4"/>
  <c r="BE183" i="4" s="1"/>
  <c r="AZ1338" i="4"/>
  <c r="BE1338" i="4" s="1"/>
  <c r="AZ1840" i="4"/>
  <c r="BE1840" i="4" s="1"/>
  <c r="AZ1512" i="4"/>
  <c r="BE1512" i="4" s="1"/>
  <c r="AZ1019" i="4"/>
  <c r="BE1019" i="4" s="1"/>
  <c r="AZ1727" i="4"/>
  <c r="BE1727" i="4" s="1"/>
  <c r="AZ152" i="4"/>
  <c r="BE152" i="4" s="1"/>
  <c r="AZ308" i="4"/>
  <c r="BE308" i="4" s="1"/>
  <c r="AZ654" i="4"/>
  <c r="BE654" i="4" s="1"/>
  <c r="AZ1361" i="4"/>
  <c r="BE1361" i="4" s="1"/>
  <c r="AZ1278" i="4"/>
  <c r="BE1278" i="4" s="1"/>
  <c r="AZ1183" i="4"/>
  <c r="BE1183" i="4" s="1"/>
  <c r="AZ1123" i="4"/>
  <c r="BE1123" i="4" s="1"/>
  <c r="AZ149" i="4"/>
  <c r="BE149" i="4" s="1"/>
  <c r="AZ1857" i="4"/>
  <c r="BE1857" i="4" s="1"/>
  <c r="AZ1155" i="4"/>
  <c r="BE1155" i="4" s="1"/>
  <c r="AZ1397" i="4"/>
  <c r="BE1397" i="4" s="1"/>
  <c r="AZ1576" i="4"/>
  <c r="BE1576" i="4" s="1"/>
  <c r="AZ702" i="4"/>
  <c r="BE702" i="4" s="1"/>
  <c r="AZ2395" i="4"/>
  <c r="BE2395" i="4" s="1"/>
  <c r="AZ736" i="4"/>
  <c r="BE736" i="4" s="1"/>
  <c r="AZ1802" i="4"/>
  <c r="BE1802" i="4" s="1"/>
  <c r="AZ1831" i="4"/>
  <c r="BE1831" i="4" s="1"/>
  <c r="AZ2583" i="4"/>
  <c r="BE2583" i="4" s="1"/>
  <c r="AZ705" i="4"/>
  <c r="BE705" i="4" s="1"/>
  <c r="AZ845" i="4"/>
  <c r="BE845" i="4" s="1"/>
  <c r="AZ2397" i="4"/>
  <c r="BE2397" i="4" s="1"/>
  <c r="AZ706" i="4"/>
  <c r="BE706" i="4" s="1"/>
  <c r="AZ2072" i="4"/>
  <c r="BE2072" i="4" s="1"/>
  <c r="AZ2065" i="4"/>
  <c r="BE2065" i="4" s="1"/>
  <c r="AZ1391" i="4"/>
  <c r="BE1391" i="4" s="1"/>
  <c r="AZ1222" i="4"/>
  <c r="BE1222" i="4" s="1"/>
  <c r="AZ1229" i="4"/>
  <c r="BE1229" i="4" s="1"/>
  <c r="AZ2042" i="4"/>
  <c r="BE2042" i="4" s="1"/>
  <c r="AZ281" i="4"/>
  <c r="BE281" i="4" s="1"/>
  <c r="AZ1937" i="4"/>
  <c r="BE1937" i="4" s="1"/>
  <c r="AZ2567" i="4"/>
  <c r="BE2567" i="4" s="1"/>
  <c r="AZ1771" i="4"/>
  <c r="BE1771" i="4" s="1"/>
  <c r="AZ2356" i="4"/>
  <c r="BE2356" i="4" s="1"/>
  <c r="AZ2020" i="4"/>
  <c r="BE2020" i="4" s="1"/>
  <c r="AZ2406" i="4"/>
  <c r="BE2406" i="4" s="1"/>
  <c r="AZ2276" i="4"/>
  <c r="BE2276" i="4" s="1"/>
  <c r="AZ2448" i="4"/>
  <c r="BE2448" i="4" s="1"/>
  <c r="AZ1912" i="4"/>
  <c r="BE1912" i="4" s="1"/>
  <c r="AZ132" i="4"/>
  <c r="BE132" i="4" s="1"/>
  <c r="AZ1545" i="4"/>
  <c r="BE1545" i="4" s="1"/>
  <c r="AZ398" i="4"/>
  <c r="BE398" i="4" s="1"/>
  <c r="AZ301" i="4"/>
  <c r="BE301" i="4" s="1"/>
  <c r="AZ852" i="4"/>
  <c r="BE852" i="4" s="1"/>
  <c r="AZ1447" i="4"/>
  <c r="BE1447" i="4" s="1"/>
  <c r="AZ2500" i="4"/>
  <c r="BE2500" i="4" s="1"/>
  <c r="AZ518" i="4"/>
  <c r="BE518" i="4" s="1"/>
  <c r="AZ1739" i="4"/>
  <c r="BE1739" i="4" s="1"/>
  <c r="AZ936" i="4"/>
  <c r="BE936" i="4" s="1"/>
  <c r="AZ1176" i="4"/>
  <c r="BE1176" i="4" s="1"/>
  <c r="AZ513" i="4"/>
  <c r="BE513" i="4" s="1"/>
  <c r="AZ775" i="4"/>
  <c r="BE775" i="4" s="1"/>
  <c r="AZ2571" i="4"/>
  <c r="BE2571" i="4" s="1"/>
  <c r="AZ1658" i="4"/>
  <c r="BE1658" i="4" s="1"/>
  <c r="AZ2037" i="4"/>
  <c r="BE2037" i="4" s="1"/>
  <c r="AZ2523" i="4"/>
  <c r="BE2523" i="4" s="1"/>
  <c r="AZ737" i="4"/>
  <c r="BE737" i="4" s="1"/>
  <c r="AZ1755" i="4"/>
  <c r="BE1755" i="4" s="1"/>
  <c r="AZ1534" i="4"/>
  <c r="BE1534" i="4" s="1"/>
  <c r="AZ794" i="4"/>
  <c r="BE794" i="4" s="1"/>
  <c r="AZ1828" i="4"/>
  <c r="BE1828" i="4" s="1"/>
  <c r="AZ326" i="4"/>
  <c r="BE326" i="4" s="1"/>
  <c r="AZ1861" i="4"/>
  <c r="BE1861" i="4" s="1"/>
  <c r="AZ294" i="4"/>
  <c r="BE294" i="4" s="1"/>
  <c r="AZ214" i="4"/>
  <c r="BE214" i="4" s="1"/>
  <c r="AZ2530" i="4"/>
  <c r="BE2530" i="4" s="1"/>
  <c r="AZ1343" i="4"/>
  <c r="BE1343" i="4" s="1"/>
  <c r="AZ902" i="4"/>
  <c r="BE902" i="4" s="1"/>
  <c r="AZ1445" i="4"/>
  <c r="BE1445" i="4" s="1"/>
  <c r="AZ2198" i="4"/>
  <c r="BE2198" i="4" s="1"/>
  <c r="AZ2178" i="4"/>
  <c r="BE2178" i="4" s="1"/>
  <c r="AZ2525" i="4"/>
  <c r="BE2525" i="4" s="1"/>
  <c r="AZ958" i="4"/>
  <c r="BE958" i="4" s="1"/>
  <c r="AZ550" i="4"/>
  <c r="BE550" i="4" s="1"/>
  <c r="AZ742" i="4"/>
  <c r="BE742" i="4" s="1"/>
  <c r="AZ1197" i="4"/>
  <c r="BE1197" i="4" s="1"/>
  <c r="AZ2335" i="4"/>
  <c r="BE2335" i="4" s="1"/>
  <c r="AZ247" i="4"/>
  <c r="BE247" i="4" s="1"/>
  <c r="AZ1027" i="4"/>
  <c r="BE1027" i="4" s="1"/>
  <c r="AZ1494" i="4"/>
  <c r="BE1494" i="4" s="1"/>
  <c r="AZ457" i="4"/>
  <c r="BE457" i="4" s="1"/>
  <c r="AZ1017" i="4"/>
  <c r="BE1017" i="4" s="1"/>
  <c r="AZ2340" i="4"/>
  <c r="BE2340" i="4" s="1"/>
  <c r="AZ2382" i="4"/>
  <c r="BE2382" i="4" s="1"/>
  <c r="AZ2127" i="4"/>
  <c r="BE2127" i="4" s="1"/>
  <c r="AZ972" i="4"/>
  <c r="BE972" i="4" s="1"/>
  <c r="AZ1574" i="4"/>
  <c r="BE1574" i="4" s="1"/>
  <c r="AZ318" i="4"/>
  <c r="BE318" i="4" s="1"/>
  <c r="AZ1312" i="4"/>
  <c r="BE1312" i="4" s="1"/>
  <c r="AZ2414" i="4"/>
  <c r="BE2414" i="4" s="1"/>
  <c r="AZ1999" i="4"/>
  <c r="BE1999" i="4" s="1"/>
  <c r="AZ709" i="4"/>
  <c r="BE709" i="4" s="1"/>
  <c r="AZ2415" i="4"/>
  <c r="BE2415" i="4" s="1"/>
  <c r="AZ797" i="4"/>
  <c r="BE797" i="4" s="1"/>
  <c r="AZ1533" i="4"/>
  <c r="BE1533" i="4" s="1"/>
  <c r="AZ2611" i="4"/>
  <c r="BE2611" i="4" s="1"/>
  <c r="AZ2497" i="4"/>
  <c r="BE2497" i="4" s="1"/>
  <c r="AZ534" i="4"/>
  <c r="BE534" i="4" s="1"/>
  <c r="AZ1853" i="4"/>
  <c r="BE1853" i="4" s="1"/>
  <c r="AZ1303" i="4"/>
  <c r="BE1303" i="4" s="1"/>
  <c r="AZ1417" i="4"/>
  <c r="BE1417" i="4" s="1"/>
  <c r="AZ2002" i="4"/>
  <c r="BE2002" i="4" s="1"/>
  <c r="AZ937" i="4"/>
  <c r="BE937" i="4" s="1"/>
  <c r="AZ2274" i="4"/>
  <c r="BE2274" i="4" s="1"/>
  <c r="AZ2464" i="4"/>
  <c r="BE2464" i="4" s="1"/>
  <c r="AZ1478" i="4"/>
  <c r="BE1478" i="4" s="1"/>
  <c r="AZ1134" i="4"/>
  <c r="BE1134" i="4" s="1"/>
  <c r="AZ1565" i="4"/>
  <c r="BE1565" i="4" s="1"/>
  <c r="AZ1870" i="4"/>
  <c r="BE1870" i="4" s="1"/>
  <c r="AZ1429" i="4"/>
  <c r="BE1429" i="4" s="1"/>
  <c r="AZ822" i="4"/>
  <c r="BE822" i="4" s="1"/>
  <c r="AZ2066" i="4"/>
  <c r="BE2066" i="4" s="1"/>
  <c r="AZ403" i="4"/>
  <c r="BE403" i="4" s="1"/>
  <c r="AZ2383" i="4"/>
  <c r="BE2383" i="4" s="1"/>
  <c r="AZ868" i="4"/>
  <c r="BE868" i="4" s="1"/>
  <c r="AZ1335" i="4"/>
  <c r="BE1335" i="4" s="1"/>
  <c r="AZ722" i="4"/>
  <c r="BE722" i="4" s="1"/>
  <c r="AZ2537" i="4"/>
  <c r="BE2537" i="4" s="1"/>
  <c r="AZ912" i="4"/>
  <c r="BE912" i="4" s="1"/>
  <c r="AZ1995" i="4"/>
  <c r="BE1995" i="4" s="1"/>
  <c r="AZ2381" i="4"/>
  <c r="BE2381" i="4" s="1"/>
  <c r="AZ48" i="4"/>
  <c r="BE48" i="4" s="1"/>
  <c r="AZ306" i="4"/>
  <c r="BE306" i="4" s="1"/>
  <c r="AZ295" i="4"/>
  <c r="BE295" i="4" s="1"/>
  <c r="AZ2164" i="4"/>
  <c r="BE2164" i="4" s="1"/>
  <c r="AZ1184" i="4"/>
  <c r="BE1184" i="4" s="1"/>
  <c r="AZ1796" i="4"/>
  <c r="BE1796" i="4" s="1"/>
  <c r="AZ1598" i="4"/>
  <c r="BE1598" i="4" s="1"/>
  <c r="AZ1666" i="4"/>
  <c r="BE1666" i="4" s="1"/>
  <c r="AZ1493" i="4"/>
  <c r="BE1493" i="4" s="1"/>
  <c r="AZ784" i="4"/>
  <c r="BE784" i="4" s="1"/>
  <c r="AZ861" i="4"/>
  <c r="BE861" i="4" s="1"/>
  <c r="AZ938" i="4"/>
  <c r="BE938" i="4" s="1"/>
  <c r="AZ158" i="4"/>
  <c r="BE158" i="4" s="1"/>
  <c r="AZ1195" i="4"/>
  <c r="BE1195" i="4" s="1"/>
  <c r="AZ2476" i="4"/>
  <c r="BE2476" i="4" s="1"/>
  <c r="AZ508" i="4"/>
  <c r="BE508" i="4" s="1"/>
  <c r="AZ2121" i="4"/>
  <c r="BE2121" i="4" s="1"/>
  <c r="AZ501" i="4"/>
  <c r="BE501" i="4" s="1"/>
  <c r="AZ1307" i="4"/>
  <c r="BE1307" i="4" s="1"/>
  <c r="AZ1809" i="4"/>
  <c r="BE1809" i="4" s="1"/>
  <c r="AZ1436" i="4"/>
  <c r="BE1436" i="4" s="1"/>
  <c r="AZ502" i="4"/>
  <c r="BE502" i="4" s="1"/>
  <c r="AZ1296" i="4"/>
  <c r="BE1296" i="4" s="1"/>
  <c r="AZ2208" i="4"/>
  <c r="BE2208" i="4" s="1"/>
  <c r="AZ1864" i="4"/>
  <c r="BE1864" i="4" s="1"/>
  <c r="AZ1593" i="4"/>
  <c r="BE1593" i="4" s="1"/>
  <c r="AZ1242" i="4"/>
  <c r="BE1242" i="4" s="1"/>
  <c r="AZ829" i="4"/>
  <c r="BE829" i="4" s="1"/>
  <c r="AZ1786" i="4"/>
  <c r="BE1786" i="4" s="1"/>
  <c r="AZ1876" i="4"/>
  <c r="BE1876" i="4" s="1"/>
  <c r="AZ1430" i="4"/>
  <c r="BE1430" i="4" s="1"/>
  <c r="AZ458" i="4"/>
  <c r="BE458" i="4" s="1"/>
  <c r="AZ1102" i="4"/>
  <c r="BE1102" i="4" s="1"/>
  <c r="AZ1806" i="4"/>
  <c r="BE1806" i="4" s="1"/>
  <c r="AZ872" i="4"/>
  <c r="BE872" i="4" s="1"/>
  <c r="AZ907" i="4"/>
  <c r="BE907" i="4" s="1"/>
  <c r="AZ1110" i="4"/>
  <c r="BE1110" i="4" s="1"/>
  <c r="AZ1480" i="4"/>
  <c r="BE1480" i="4" s="1"/>
  <c r="AZ2373" i="4"/>
  <c r="BE2373" i="4" s="1"/>
  <c r="AZ1599" i="4"/>
  <c r="BE1599" i="4" s="1"/>
  <c r="AZ2377" i="4"/>
  <c r="BE2377" i="4" s="1"/>
  <c r="AZ277" i="4"/>
  <c r="BE277" i="4" s="1"/>
  <c r="AZ1186" i="4"/>
  <c r="BE1186" i="4" s="1"/>
  <c r="AZ2213" i="4"/>
  <c r="BE2213" i="4" s="1"/>
  <c r="AZ1332" i="4"/>
  <c r="BE1332" i="4" s="1"/>
  <c r="AZ1286" i="4"/>
  <c r="BE1286" i="4" s="1"/>
  <c r="AZ2" i="4"/>
  <c r="BE2" i="4" s="1"/>
  <c r="AZ1394" i="4"/>
  <c r="BE1394" i="4" s="1"/>
  <c r="AZ1354" i="4"/>
  <c r="BE1354" i="4" s="1"/>
  <c r="AZ1323" i="4"/>
  <c r="BE1323" i="4" s="1"/>
  <c r="AZ1690" i="4"/>
  <c r="BE1690" i="4" s="1"/>
  <c r="AZ1454" i="4"/>
  <c r="BE1454" i="4" s="1"/>
  <c r="AZ2252" i="4"/>
  <c r="BE2252" i="4" s="1"/>
  <c r="AZ2166" i="4"/>
  <c r="BE2166" i="4" s="1"/>
  <c r="AZ812" i="4"/>
  <c r="BE812" i="4" s="1"/>
  <c r="AZ858" i="4"/>
  <c r="BE858" i="4" s="1"/>
  <c r="AZ107" i="4"/>
  <c r="BE107" i="4" s="1"/>
  <c r="AZ2301" i="4"/>
  <c r="BE2301" i="4" s="1"/>
  <c r="AZ1026" i="4"/>
  <c r="BE1026" i="4" s="1"/>
  <c r="AZ1136" i="4"/>
  <c r="BE1136" i="4" s="1"/>
  <c r="AZ1371" i="4"/>
  <c r="BE1371" i="4" s="1"/>
  <c r="AZ939" i="4"/>
  <c r="BE939" i="4" s="1"/>
  <c r="AZ2551" i="4"/>
  <c r="BE2551" i="4" s="1"/>
  <c r="AZ509" i="4"/>
  <c r="BE509" i="4" s="1"/>
  <c r="AZ1610" i="4"/>
  <c r="BE1610" i="4" s="1"/>
  <c r="AZ2449" i="4"/>
  <c r="BE2449" i="4" s="1"/>
  <c r="AZ1728" i="4"/>
  <c r="BE1728" i="4" s="1"/>
  <c r="AZ2404" i="4"/>
  <c r="BE2404" i="4" s="1"/>
  <c r="AZ2349" i="4"/>
  <c r="BE2349" i="4" s="1"/>
  <c r="AZ49" i="4"/>
  <c r="BE49" i="4" s="1"/>
  <c r="AZ1006" i="4"/>
  <c r="BE1006" i="4" s="1"/>
  <c r="AZ710" i="4"/>
  <c r="BE710" i="4" s="1"/>
  <c r="AZ1244" i="4"/>
  <c r="BE1244" i="4" s="1"/>
  <c r="AZ1970" i="4"/>
  <c r="BE1970" i="4" s="1"/>
  <c r="AZ837" i="4"/>
  <c r="BE837" i="4" s="1"/>
  <c r="AZ1315" i="4"/>
  <c r="BE1315" i="4" s="1"/>
  <c r="AZ810" i="4"/>
  <c r="BE810" i="4" s="1"/>
  <c r="AZ1200" i="4"/>
  <c r="BE1200" i="4" s="1"/>
  <c r="AZ848" i="4"/>
  <c r="BE848" i="4" s="1"/>
  <c r="AZ1111" i="4"/>
  <c r="BE1111" i="4" s="1"/>
  <c r="AZ2210" i="4"/>
  <c r="BE2210" i="4" s="1"/>
  <c r="AZ730" i="4"/>
  <c r="BE730" i="4" s="1"/>
  <c r="AZ505" i="4"/>
  <c r="BE505" i="4" s="1"/>
  <c r="AZ1936" i="4"/>
  <c r="BE1936" i="4" s="1"/>
  <c r="AZ157" i="4"/>
  <c r="BE157" i="4" s="1"/>
  <c r="AZ1452" i="4"/>
  <c r="BE1452" i="4" s="1"/>
  <c r="AZ1561" i="4"/>
  <c r="BE1561" i="4" s="1"/>
  <c r="AZ2606" i="4"/>
  <c r="BE2606" i="4" s="1"/>
  <c r="AZ88" i="4"/>
  <c r="BE88" i="4" s="1"/>
  <c r="AZ1345" i="4"/>
  <c r="BE1345" i="4" s="1"/>
  <c r="AZ1182" i="4"/>
  <c r="BE1182" i="4" s="1"/>
  <c r="AZ1496" i="4"/>
  <c r="BE1496" i="4" s="1"/>
  <c r="AZ2241" i="4"/>
  <c r="BE2241" i="4" s="1"/>
  <c r="AZ770" i="4"/>
  <c r="BE770" i="4" s="1"/>
  <c r="AZ1508" i="4"/>
  <c r="BE1508" i="4" s="1"/>
  <c r="AZ704" i="4"/>
  <c r="BE704" i="4" s="1"/>
  <c r="AZ873" i="4"/>
  <c r="BE873" i="4" s="1"/>
  <c r="AZ551" i="4"/>
  <c r="BE551" i="4" s="1"/>
  <c r="AZ1745" i="4"/>
  <c r="BE1745" i="4" s="1"/>
  <c r="AZ2147" i="4"/>
  <c r="BE2147" i="4" s="1"/>
  <c r="AZ447" i="4"/>
  <c r="BE447" i="4" s="1"/>
  <c r="AZ1584" i="4"/>
  <c r="BE1584" i="4" s="1"/>
  <c r="AZ133" i="4"/>
  <c r="BE133" i="4" s="1"/>
  <c r="AZ2598" i="4"/>
  <c r="BE2598" i="4" s="1"/>
  <c r="AZ1444" i="4"/>
  <c r="BE1444" i="4" s="1"/>
  <c r="AZ2104" i="4"/>
  <c r="BE2104" i="4" s="1"/>
  <c r="AZ716" i="4"/>
  <c r="BE716" i="4" s="1"/>
  <c r="AZ1894" i="4"/>
  <c r="BE1894" i="4" s="1"/>
  <c r="AZ2438" i="4"/>
  <c r="BE2438" i="4" s="1"/>
  <c r="AZ1985" i="4"/>
  <c r="BE1985" i="4" s="1"/>
  <c r="AZ2416" i="4"/>
  <c r="BE2416" i="4" s="1"/>
  <c r="AZ748" i="4"/>
  <c r="BE748" i="4" s="1"/>
  <c r="AZ1231" i="4"/>
  <c r="BE1231" i="4" s="1"/>
  <c r="AZ674" i="4"/>
  <c r="BE674" i="4" s="1"/>
  <c r="AZ227" i="4"/>
  <c r="BE227" i="4" s="1"/>
  <c r="AZ194" i="4"/>
  <c r="BE194" i="4" s="1"/>
  <c r="AZ1586" i="4"/>
  <c r="BE1586" i="4" s="1"/>
  <c r="AZ1573" i="4"/>
  <c r="BE1573" i="4" s="1"/>
  <c r="AZ1524" i="4"/>
  <c r="BE1524" i="4" s="1"/>
  <c r="AZ1031" i="4"/>
  <c r="BE1031" i="4" s="1"/>
  <c r="AZ2195" i="4"/>
  <c r="BE2195" i="4" s="1"/>
  <c r="AZ2418" i="4"/>
  <c r="BE2418" i="4" s="1"/>
  <c r="AZ1116" i="4"/>
  <c r="BE1116" i="4" s="1"/>
  <c r="AZ1548" i="4"/>
  <c r="BE1548" i="4" s="1"/>
  <c r="AZ1463" i="4"/>
  <c r="BE1463" i="4" s="1"/>
  <c r="AZ1048" i="4"/>
  <c r="BE1048" i="4" s="1"/>
  <c r="AZ1472" i="4"/>
  <c r="BE1472" i="4" s="1"/>
  <c r="AZ1138" i="4"/>
  <c r="BE1138" i="4" s="1"/>
  <c r="AZ2040" i="4"/>
  <c r="BE2040" i="4" s="1"/>
  <c r="AZ1216" i="4"/>
  <c r="BE1216" i="4" s="1"/>
  <c r="AZ2120" i="4"/>
  <c r="BE2120" i="4" s="1"/>
  <c r="AZ1103" i="4"/>
  <c r="BE1103" i="4" s="1"/>
  <c r="AZ1442" i="4"/>
  <c r="BE1442" i="4" s="1"/>
  <c r="AZ1646" i="4"/>
  <c r="BE1646" i="4" s="1"/>
  <c r="AZ404" i="4"/>
  <c r="BE404" i="4" s="1"/>
  <c r="AZ683" i="4"/>
  <c r="BE683" i="4" s="1"/>
  <c r="AZ1435" i="4"/>
  <c r="BE1435" i="4" s="1"/>
  <c r="AZ2501" i="4"/>
  <c r="BE2501" i="4" s="1"/>
  <c r="AZ1378" i="4"/>
  <c r="BE1378" i="4" s="1"/>
  <c r="AZ2172" i="4"/>
  <c r="BE2172" i="4" s="1"/>
  <c r="AZ1850" i="4"/>
  <c r="BE1850" i="4" s="1"/>
  <c r="AZ4" i="4"/>
  <c r="BE4" i="4" s="1"/>
  <c r="AZ1981" i="4"/>
  <c r="BE1981" i="4" s="1"/>
  <c r="AZ856" i="4"/>
  <c r="BE856" i="4" s="1"/>
  <c r="AZ527" i="4"/>
  <c r="BE527" i="4" s="1"/>
  <c r="AZ1846" i="4"/>
  <c r="BE1846" i="4" s="1"/>
  <c r="AZ885" i="4"/>
  <c r="BE885" i="4" s="1"/>
  <c r="AZ878" i="4"/>
  <c r="BE878" i="4" s="1"/>
  <c r="AZ658" i="4"/>
  <c r="BE658" i="4" s="1"/>
  <c r="AZ818" i="4"/>
  <c r="BE818" i="4" s="1"/>
  <c r="AZ1772" i="4"/>
  <c r="BE1772" i="4" s="1"/>
  <c r="AZ195" i="4"/>
  <c r="BE195" i="4" s="1"/>
  <c r="AZ1663" i="4"/>
  <c r="BE1663" i="4" s="1"/>
  <c r="AZ2130" i="4"/>
  <c r="BE2130" i="4" s="1"/>
  <c r="AZ2355" i="4"/>
  <c r="BE2355" i="4" s="1"/>
  <c r="AZ477" i="4"/>
  <c r="BE477" i="4" s="1"/>
  <c r="AZ981" i="4"/>
  <c r="BE981" i="4" s="1"/>
  <c r="AZ2556" i="4"/>
  <c r="BE2556" i="4" s="1"/>
  <c r="AZ37" i="4"/>
  <c r="BE37" i="4" s="1"/>
  <c r="AZ892" i="4"/>
  <c r="BE892" i="4" s="1"/>
  <c r="AZ229" i="4"/>
  <c r="BE229" i="4" s="1"/>
  <c r="AZ191" i="4"/>
  <c r="BE191" i="4" s="1"/>
  <c r="AZ1282" i="4"/>
  <c r="BE1282" i="4" s="1"/>
  <c r="AZ2535" i="4"/>
  <c r="BE2535" i="4" s="1"/>
  <c r="AZ231" i="4"/>
  <c r="BE231" i="4" s="1"/>
  <c r="AZ104" i="4"/>
  <c r="BE104" i="4" s="1"/>
  <c r="AZ1162" i="4"/>
  <c r="BE1162" i="4" s="1"/>
  <c r="AZ1503" i="4"/>
  <c r="BE1503" i="4" s="1"/>
  <c r="AZ64" i="4"/>
  <c r="BE64" i="4" s="1"/>
  <c r="AZ656" i="4"/>
  <c r="BE656" i="4" s="1"/>
  <c r="AZ1451" i="4"/>
  <c r="BE1451" i="4" s="1"/>
  <c r="AZ405" i="4"/>
  <c r="BE405" i="4" s="1"/>
  <c r="AZ1734" i="4"/>
  <c r="BE1734" i="4" s="1"/>
  <c r="AZ712" i="4"/>
  <c r="BE712" i="4" s="1"/>
  <c r="AZ1873" i="4"/>
  <c r="BE1873" i="4" s="1"/>
  <c r="AZ1721" i="4"/>
  <c r="BE1721" i="4" s="1"/>
  <c r="AZ1659" i="4"/>
  <c r="BE1659" i="4" s="1"/>
  <c r="AZ2185" i="4"/>
  <c r="BE2185" i="4" s="1"/>
  <c r="AZ1665" i="4"/>
  <c r="BE1665" i="4" s="1"/>
  <c r="AZ2032" i="4"/>
  <c r="BE2032" i="4" s="1"/>
  <c r="AZ286" i="4"/>
  <c r="BE286" i="4" s="1"/>
  <c r="AZ698" i="4"/>
  <c r="BE698" i="4" s="1"/>
  <c r="AZ655" i="4"/>
  <c r="BE655" i="4" s="1"/>
  <c r="AZ949" i="4"/>
  <c r="BE949" i="4" s="1"/>
  <c r="AZ36" i="4"/>
  <c r="BE36" i="4" s="1"/>
  <c r="AZ1819" i="4"/>
  <c r="BE1819" i="4" s="1"/>
  <c r="AZ1112" i="4"/>
  <c r="BE1112" i="4" s="1"/>
  <c r="AZ30" i="4"/>
  <c r="BE30" i="4" s="1"/>
  <c r="AZ1265" i="4"/>
  <c r="BE1265" i="4" s="1"/>
  <c r="AZ1298" i="4"/>
  <c r="BE1298" i="4" s="1"/>
  <c r="AZ1974" i="4"/>
  <c r="BE1974" i="4" s="1"/>
  <c r="AZ996" i="4"/>
  <c r="BE996" i="4" s="1"/>
  <c r="AZ1826" i="4"/>
  <c r="BE1826" i="4" s="1"/>
  <c r="AZ634" i="4"/>
  <c r="BE634" i="4" s="1"/>
  <c r="AZ870" i="4"/>
  <c r="BE870" i="4" s="1"/>
  <c r="AZ66" i="4"/>
  <c r="BE66" i="4" s="1"/>
  <c r="AZ1022" i="4"/>
  <c r="BE1022" i="4" s="1"/>
  <c r="AZ886" i="4"/>
  <c r="BE886" i="4" s="1"/>
  <c r="AZ1773" i="4"/>
  <c r="BE1773" i="4" s="1"/>
  <c r="AZ686" i="4"/>
  <c r="BE686" i="4" s="1"/>
  <c r="AZ2191" i="4"/>
  <c r="BE2191" i="4" s="1"/>
  <c r="AZ2245" i="4"/>
  <c r="BE2245" i="4" s="1"/>
  <c r="AZ608" i="4"/>
  <c r="BE608" i="4" s="1"/>
  <c r="AZ2038" i="4"/>
  <c r="BE2038" i="4" s="1"/>
  <c r="AZ2267" i="4"/>
  <c r="BE2267" i="4" s="1"/>
  <c r="AZ1057" i="4"/>
  <c r="BE1057" i="4" s="1"/>
  <c r="AZ112" i="4"/>
  <c r="BE112" i="4" s="1"/>
  <c r="AZ456" i="4"/>
  <c r="BE456" i="4" s="1"/>
  <c r="AZ896" i="4"/>
  <c r="BE896" i="4" s="1"/>
  <c r="AZ170" i="4"/>
  <c r="BE170" i="4" s="1"/>
  <c r="AZ2237" i="4"/>
  <c r="BE2237" i="4" s="1"/>
  <c r="AZ96" i="4"/>
  <c r="BE96" i="4" s="1"/>
  <c r="AZ363" i="4"/>
  <c r="BE363" i="4" s="1"/>
  <c r="AZ777" i="4"/>
  <c r="BE777" i="4" s="1"/>
  <c r="AZ2492" i="4"/>
  <c r="BE2492" i="4" s="1"/>
  <c r="AZ1141" i="4"/>
  <c r="BE1141" i="4" s="1"/>
  <c r="AZ2279" i="4"/>
  <c r="BE2279" i="4" s="1"/>
  <c r="AZ445" i="4"/>
  <c r="BE445" i="4" s="1"/>
  <c r="AZ2091" i="4"/>
  <c r="BE2091" i="4" s="1"/>
  <c r="AZ1274" i="4"/>
  <c r="BE1274" i="4" s="1"/>
  <c r="AZ2302" i="4"/>
  <c r="BE2302" i="4" s="1"/>
  <c r="AZ685" i="4"/>
  <c r="BE685" i="4" s="1"/>
  <c r="AZ1333" i="4"/>
  <c r="BE1333" i="4" s="1"/>
  <c r="AZ321" i="4"/>
  <c r="BE321" i="4" s="1"/>
  <c r="AZ1911" i="4"/>
  <c r="BE1911" i="4" s="1"/>
  <c r="AZ863" i="4"/>
  <c r="BE863" i="4" s="1"/>
  <c r="AZ2187" i="4"/>
  <c r="BE2187" i="4" s="1"/>
  <c r="AZ1276" i="4"/>
  <c r="BE1276" i="4" s="1"/>
  <c r="AZ1221" i="4"/>
  <c r="BE1221" i="4" s="1"/>
  <c r="AZ1988" i="4"/>
  <c r="BE1988" i="4" s="1"/>
  <c r="AZ1267" i="4"/>
  <c r="BE1267" i="4" s="1"/>
  <c r="AZ2380" i="4"/>
  <c r="BE2380" i="4" s="1"/>
  <c r="AZ109" i="4"/>
  <c r="BE109" i="4" s="1"/>
  <c r="AZ657" i="4"/>
  <c r="BE657" i="4" s="1"/>
  <c r="AZ77" i="4"/>
  <c r="BE77" i="4" s="1"/>
  <c r="AZ382" i="4"/>
  <c r="BE382" i="4" s="1"/>
  <c r="AZ1121" i="4"/>
  <c r="BE1121" i="4" s="1"/>
  <c r="AZ261" i="4"/>
  <c r="BE261" i="4" s="1"/>
  <c r="AZ1919" i="4"/>
  <c r="BE1919" i="4" s="1"/>
  <c r="AZ2506" i="4"/>
  <c r="BE2506" i="4" s="1"/>
  <c r="AZ1726" i="4"/>
  <c r="BE1726" i="4" s="1"/>
  <c r="AZ2359" i="4"/>
  <c r="BE2359" i="4" s="1"/>
  <c r="AZ1393" i="4"/>
  <c r="BE1393" i="4" s="1"/>
  <c r="AZ2080" i="4"/>
  <c r="BE2080" i="4" s="1"/>
  <c r="AZ61" i="4"/>
  <c r="BE61" i="4" s="1"/>
  <c r="AZ2272" i="4"/>
  <c r="BE2272" i="4" s="1"/>
  <c r="AZ1100" i="4"/>
  <c r="BE1100" i="4" s="1"/>
  <c r="AZ833" i="4"/>
  <c r="BE833" i="4" s="1"/>
  <c r="AZ840" i="4"/>
  <c r="BE840" i="4" s="1"/>
  <c r="AZ2284" i="4"/>
  <c r="BE2284" i="4" s="1"/>
  <c r="AZ759" i="4"/>
  <c r="BE759" i="4" s="1"/>
  <c r="AZ899" i="4"/>
  <c r="BE899" i="4" s="1"/>
  <c r="AZ1688" i="4"/>
  <c r="BE1688" i="4" s="1"/>
  <c r="AZ1190" i="4"/>
  <c r="BE1190" i="4" s="1"/>
  <c r="AZ695" i="4"/>
  <c r="BE695" i="4" s="1"/>
  <c r="AZ2585" i="4"/>
  <c r="BE2585" i="4" s="1"/>
  <c r="AZ721" i="4"/>
  <c r="BE721" i="4" s="1"/>
  <c r="AZ1067" i="4"/>
  <c r="BE1067" i="4" s="1"/>
  <c r="AZ2483" i="4"/>
  <c r="BE2483" i="4" s="1"/>
  <c r="AZ1852" i="4"/>
  <c r="BE1852" i="4" s="1"/>
  <c r="AZ1051" i="4"/>
  <c r="BE1051" i="4" s="1"/>
  <c r="AZ1509" i="4"/>
  <c r="BE1509" i="4" s="1"/>
  <c r="AZ2344" i="4"/>
  <c r="BE2344" i="4" s="1"/>
  <c r="AZ1797" i="4"/>
  <c r="BE1797" i="4" s="1"/>
  <c r="AZ2329" i="4"/>
  <c r="BE2329" i="4" s="1"/>
  <c r="AZ2225" i="4"/>
  <c r="BE2225" i="4" s="1"/>
  <c r="AZ1942" i="4"/>
  <c r="BE1942" i="4" s="1"/>
  <c r="AZ1290" i="4"/>
  <c r="BE1290" i="4" s="1"/>
  <c r="AZ305" i="4"/>
  <c r="BE305" i="4" s="1"/>
  <c r="AZ607" i="4"/>
  <c r="BE607" i="4" s="1"/>
  <c r="AZ1505" i="4"/>
  <c r="BE1505" i="4" s="1"/>
  <c r="AZ1140" i="4"/>
  <c r="BE1140" i="4" s="1"/>
  <c r="AZ1823" i="4"/>
  <c r="BE1823" i="4" s="1"/>
  <c r="AZ598" i="4"/>
  <c r="BE598" i="4" s="1"/>
  <c r="AZ2021" i="4"/>
  <c r="BE2021" i="4" s="1"/>
  <c r="AZ791" i="4"/>
  <c r="BE791" i="4" s="1"/>
  <c r="AZ594" i="4"/>
  <c r="BE594" i="4" s="1"/>
  <c r="AZ945" i="4"/>
  <c r="BE945" i="4" s="1"/>
  <c r="AZ184" i="4"/>
  <c r="BE184" i="4" s="1"/>
  <c r="AZ1785" i="4"/>
  <c r="BE1785" i="4" s="1"/>
  <c r="AZ1930" i="4"/>
  <c r="BE1930" i="4" s="1"/>
  <c r="AZ575" i="4"/>
  <c r="BE575" i="4" s="1"/>
  <c r="AZ804" i="4"/>
  <c r="BE804" i="4" s="1"/>
  <c r="AZ1716" i="4"/>
  <c r="BE1716" i="4" s="1"/>
  <c r="AZ895" i="4"/>
  <c r="BE895" i="4" s="1"/>
  <c r="AZ1372" i="4"/>
  <c r="BE1372" i="4" s="1"/>
  <c r="AZ2226" i="4"/>
  <c r="BE2226" i="4" s="1"/>
  <c r="AZ55" i="4"/>
  <c r="BE55" i="4" s="1"/>
  <c r="AZ434" i="4"/>
  <c r="BE434" i="4" s="1"/>
  <c r="AZ997" i="4"/>
  <c r="BE997" i="4" s="1"/>
  <c r="AZ1836" i="4"/>
  <c r="BE1836" i="4" s="1"/>
  <c r="AZ2103" i="4"/>
  <c r="BE2103" i="4" s="1"/>
  <c r="AZ2471" i="4"/>
  <c r="BE2471" i="4" s="1"/>
  <c r="AZ57" i="4"/>
  <c r="BE57" i="4" s="1"/>
  <c r="AZ1313" i="4"/>
  <c r="BE1313" i="4" s="1"/>
  <c r="AZ2056" i="4"/>
  <c r="BE2056" i="4" s="1"/>
  <c r="AZ649" i="4"/>
  <c r="BE649" i="4" s="1"/>
  <c r="AZ462" i="4"/>
  <c r="BE462" i="4" s="1"/>
  <c r="AZ241" i="4"/>
  <c r="BE241" i="4" s="1"/>
  <c r="AZ526" i="4"/>
  <c r="BE526" i="4" s="1"/>
  <c r="AZ1037" i="4"/>
  <c r="BE1037" i="4" s="1"/>
  <c r="AZ684" i="4"/>
  <c r="BE684" i="4" s="1"/>
  <c r="AZ1943" i="4"/>
  <c r="BE1943" i="4" s="1"/>
  <c r="AZ1982" i="4"/>
  <c r="BE1982" i="4" s="1"/>
  <c r="AZ667" i="4"/>
  <c r="BE667" i="4" s="1"/>
  <c r="AZ203" i="4"/>
  <c r="BE203" i="4" s="1"/>
  <c r="AZ1094" i="4"/>
  <c r="BE1094" i="4" s="1"/>
  <c r="AZ84" i="4"/>
  <c r="BE84" i="4" s="1"/>
  <c r="AZ515" i="4"/>
  <c r="BE515" i="4" s="1"/>
  <c r="AZ472" i="4"/>
  <c r="BE472" i="4" s="1"/>
  <c r="AZ2576" i="4"/>
  <c r="BE2576" i="4" s="1"/>
  <c r="AZ71" i="4"/>
  <c r="BE71" i="4" s="1"/>
  <c r="AZ2253" i="4"/>
  <c r="BE2253" i="4" s="1"/>
  <c r="AZ102" i="4"/>
  <c r="BE102" i="4" s="1"/>
  <c r="AZ1028" i="4"/>
  <c r="BE1028" i="4" s="1"/>
  <c r="AZ714" i="4"/>
  <c r="BE714" i="4" s="1"/>
  <c r="AZ1310" i="4"/>
  <c r="BE1310" i="4" s="1"/>
  <c r="AZ2153" i="4"/>
  <c r="BE2153" i="4" s="1"/>
  <c r="AZ1433" i="4"/>
  <c r="BE1433" i="4" s="1"/>
  <c r="AZ2261" i="4"/>
  <c r="BE2261" i="4" s="1"/>
  <c r="AZ1098" i="4"/>
  <c r="BE1098" i="4" s="1"/>
  <c r="AZ165" i="4"/>
  <c r="BE165" i="4" s="1"/>
  <c r="AZ2299" i="4"/>
  <c r="BE2299" i="4" s="1"/>
  <c r="AZ287" i="4"/>
  <c r="BE287" i="4" s="1"/>
  <c r="AZ2189" i="4"/>
  <c r="BE2189" i="4" s="1"/>
  <c r="AZ679" i="4"/>
  <c r="BE679" i="4" s="1"/>
  <c r="AZ58" i="4"/>
  <c r="BE58" i="4" s="1"/>
  <c r="AZ725" i="4"/>
  <c r="BE725" i="4" s="1"/>
  <c r="AZ2347" i="4"/>
  <c r="BE2347" i="4" s="1"/>
  <c r="AZ1510" i="4"/>
  <c r="BE1510" i="4" s="1"/>
  <c r="AZ579" i="4"/>
  <c r="BE579" i="4" s="1"/>
  <c r="AZ1730" i="4"/>
  <c r="BE1730" i="4" s="1"/>
  <c r="AZ2119" i="4"/>
  <c r="BE2119" i="4" s="1"/>
  <c r="AZ47" i="4"/>
  <c r="BE47" i="4" s="1"/>
  <c r="AZ1204" i="4"/>
  <c r="BE1204" i="4" s="1"/>
  <c r="AZ1210" i="4"/>
  <c r="BE1210" i="4" s="1"/>
  <c r="AZ79" i="4"/>
  <c r="BE79" i="4" s="1"/>
  <c r="AZ1691" i="4"/>
  <c r="BE1691" i="4" s="1"/>
  <c r="AZ578" i="4"/>
  <c r="BE578" i="4" s="1"/>
  <c r="AZ144" i="4"/>
  <c r="BE144" i="4" s="1"/>
  <c r="AZ975" i="4"/>
  <c r="BE975" i="4" s="1"/>
  <c r="AZ2450" i="4"/>
  <c r="BE2450" i="4" s="1"/>
  <c r="AZ897" i="4"/>
  <c r="BE897" i="4" s="1"/>
  <c r="AZ1639" i="4"/>
  <c r="BE1639" i="4" s="1"/>
  <c r="AZ459" i="4"/>
  <c r="BE459" i="4" s="1"/>
  <c r="AZ788" i="4"/>
  <c r="BE788" i="4" s="1"/>
  <c r="AZ624" i="4"/>
  <c r="BE624" i="4" s="1"/>
  <c r="AZ2158" i="4"/>
  <c r="BE2158" i="4" s="1"/>
  <c r="AZ1986" i="4"/>
  <c r="BE1986" i="4" s="1"/>
  <c r="AZ1320" i="4"/>
  <c r="BE1320" i="4" s="1"/>
  <c r="AZ1980" i="4"/>
  <c r="BE1980" i="4" s="1"/>
  <c r="AZ1634" i="4"/>
  <c r="BE1634" i="4" s="1"/>
  <c r="AZ236" i="4"/>
  <c r="BE236" i="4" s="1"/>
  <c r="AZ2270" i="4"/>
  <c r="BE2270" i="4" s="1"/>
  <c r="AZ1105" i="4"/>
  <c r="BE1105" i="4" s="1"/>
  <c r="AZ268" i="4"/>
  <c r="BE268" i="4" s="1"/>
  <c r="AZ495" i="4"/>
  <c r="BE495" i="4" s="1"/>
  <c r="AZ1236" i="4"/>
  <c r="BE1236" i="4" s="1"/>
  <c r="AZ1903" i="4"/>
  <c r="BE1903" i="4" s="1"/>
  <c r="AZ1366" i="4"/>
  <c r="BE1366" i="4" s="1"/>
  <c r="AZ517" i="4"/>
  <c r="BE517" i="4" s="1"/>
  <c r="AZ67" i="4"/>
  <c r="BE67" i="4" s="1"/>
  <c r="AZ1801" i="4"/>
  <c r="BE1801" i="4" s="1"/>
  <c r="AZ785" i="4"/>
  <c r="BE785" i="4" s="1"/>
  <c r="AZ545" i="4"/>
  <c r="BE545" i="4" s="1"/>
  <c r="AZ290" i="4"/>
  <c r="BE290" i="4" s="1"/>
  <c r="AZ808" i="4"/>
  <c r="BE808" i="4" s="1"/>
  <c r="AZ846" i="4"/>
  <c r="BE846" i="4" s="1"/>
  <c r="AZ921" i="4"/>
  <c r="BE921" i="4" s="1"/>
  <c r="AZ1126" i="4"/>
  <c r="BE1126" i="4" s="1"/>
  <c r="AZ315" i="4"/>
  <c r="BE315" i="4" s="1"/>
  <c r="AZ1159" i="4"/>
  <c r="BE1159" i="4" s="1"/>
  <c r="AZ7" i="4"/>
  <c r="BE7" i="4" s="1"/>
  <c r="AZ2520" i="4"/>
  <c r="BE2520" i="4" s="1"/>
  <c r="AZ1803" i="4"/>
  <c r="BE1803" i="4" s="1"/>
  <c r="AZ379" i="4"/>
  <c r="BE379" i="4" s="1"/>
  <c r="AZ116" i="4"/>
  <c r="BE116" i="4" s="1"/>
  <c r="AZ43" i="4"/>
  <c r="BE43" i="4" s="1"/>
  <c r="AZ255" i="4"/>
  <c r="BE255" i="4" s="1"/>
  <c r="AZ1153" i="4"/>
  <c r="BE1153" i="4" s="1"/>
  <c r="AZ553" i="4"/>
  <c r="BE553" i="4" s="1"/>
  <c r="AZ357" i="4"/>
  <c r="BE357" i="4" s="1"/>
  <c r="AZ480" i="4"/>
  <c r="BE480" i="4" s="1"/>
  <c r="AZ2126" i="4"/>
  <c r="BE2126" i="4" s="1"/>
  <c r="AZ1972" i="4"/>
  <c r="BE1972" i="4" s="1"/>
  <c r="AZ2145" i="4"/>
  <c r="BE2145" i="4" s="1"/>
  <c r="AZ185" i="4"/>
  <c r="BE185" i="4" s="1"/>
  <c r="AZ309" i="4"/>
  <c r="BE309" i="4" s="1"/>
  <c r="AZ172" i="4"/>
  <c r="BE172" i="4" s="1"/>
  <c r="AZ1973" i="4"/>
  <c r="BE1973" i="4" s="1"/>
  <c r="AZ1774" i="4"/>
  <c r="BE1774" i="4" s="1"/>
  <c r="AZ429" i="4"/>
  <c r="BE429" i="4" s="1"/>
  <c r="AZ2117" i="4"/>
  <c r="BE2117" i="4" s="1"/>
  <c r="AZ276" i="4"/>
  <c r="BE276" i="4" s="1"/>
  <c r="AZ623" i="4"/>
  <c r="BE623" i="4" s="1"/>
  <c r="AZ2006" i="4"/>
  <c r="BE2006" i="4" s="1"/>
  <c r="AZ2031" i="4"/>
  <c r="BE2031" i="4" s="1"/>
  <c r="AZ176" i="4"/>
  <c r="BE176" i="4" s="1"/>
  <c r="AZ2529" i="4"/>
  <c r="BE2529" i="4" s="1"/>
  <c r="AZ31" i="4"/>
  <c r="BE31" i="4" s="1"/>
  <c r="AZ2004" i="4"/>
  <c r="BE2004" i="4" s="1"/>
  <c r="AZ139" i="4"/>
  <c r="BE139" i="4" s="1"/>
  <c r="AZ180" i="4"/>
  <c r="BE180" i="4" s="1"/>
  <c r="AZ604" i="4"/>
  <c r="BE604" i="4" s="1"/>
  <c r="AY596" i="4"/>
  <c r="BG596" i="4" s="1"/>
  <c r="AY1890" i="4"/>
  <c r="BG1890" i="4" s="1"/>
  <c r="AY2168" i="4"/>
  <c r="BG2168" i="4" s="1"/>
  <c r="AY2295" i="4"/>
  <c r="BG2295" i="4" s="1"/>
  <c r="AY1738" i="4"/>
  <c r="BG1738" i="4" s="1"/>
  <c r="AY1754" i="4"/>
  <c r="BG1754" i="4" s="1"/>
  <c r="AY2246" i="4"/>
  <c r="BG2246" i="4" s="1"/>
  <c r="AY427" i="4"/>
  <c r="BG427" i="4" s="1"/>
  <c r="AY1977" i="4"/>
  <c r="BG1977" i="4" s="1"/>
  <c r="AY2192" i="4"/>
  <c r="BG2192" i="4" s="1"/>
  <c r="AY1703" i="4"/>
  <c r="BG1703" i="4" s="1"/>
  <c r="AY118" i="4"/>
  <c r="BG118" i="4" s="1"/>
  <c r="AY336" i="4"/>
  <c r="BG336" i="4" s="1"/>
  <c r="AY353" i="4"/>
  <c r="BG353" i="4" s="1"/>
  <c r="AY335" i="4"/>
  <c r="BG335" i="4" s="1"/>
  <c r="AY2148" i="4"/>
  <c r="BG2148" i="4" s="1"/>
  <c r="AY2200" i="4"/>
  <c r="BG2200" i="4" s="1"/>
  <c r="AY332" i="4"/>
  <c r="BG332" i="4" s="1"/>
  <c r="AY406" i="4"/>
  <c r="BG406" i="4" s="1"/>
  <c r="AY1714" i="4"/>
  <c r="BG1714" i="4" s="1"/>
  <c r="AY1408" i="4"/>
  <c r="BG1408" i="4" s="1"/>
  <c r="AY2220" i="4"/>
  <c r="BG2220" i="4" s="1"/>
  <c r="AY1924" i="4"/>
  <c r="BG1924" i="4" s="1"/>
  <c r="AY1439" i="4"/>
  <c r="BG1439" i="4" s="1"/>
  <c r="AY646" i="4"/>
  <c r="BG646" i="4" s="1"/>
  <c r="AY2326" i="4"/>
  <c r="BG2326" i="4" s="1"/>
  <c r="AY51" i="4"/>
  <c r="BG51" i="4" s="1"/>
  <c r="AY1938" i="4"/>
  <c r="BG1938" i="4" s="1"/>
  <c r="AY265" i="4"/>
  <c r="BG265" i="4" s="1"/>
  <c r="AY1346" i="4"/>
  <c r="BG1346" i="4" s="1"/>
  <c r="AY1385" i="4"/>
  <c r="BG1385" i="4" s="1"/>
  <c r="AY328" i="4"/>
  <c r="BG328" i="4" s="1"/>
  <c r="AY1198" i="4"/>
  <c r="BG1198" i="4" s="1"/>
  <c r="AY1893" i="4"/>
  <c r="BG1893" i="4" s="1"/>
  <c r="AY1668" i="4"/>
  <c r="BG1668" i="4" s="1"/>
  <c r="AY18" i="4"/>
  <c r="BG18" i="4" s="1"/>
  <c r="AY391" i="4"/>
  <c r="BG391" i="4" s="1"/>
  <c r="AY121" i="4"/>
  <c r="BG121" i="4" s="1"/>
  <c r="AY2352" i="4"/>
  <c r="BG2352" i="4" s="1"/>
  <c r="AY2440" i="4"/>
  <c r="BG2440" i="4" s="1"/>
  <c r="AY52" i="4"/>
  <c r="BG52" i="4" s="1"/>
  <c r="AY595" i="4"/>
  <c r="BG595" i="4" s="1"/>
  <c r="AY252" i="4"/>
  <c r="BG252" i="4" s="1"/>
  <c r="AY520" i="4"/>
  <c r="BG520" i="4" s="1"/>
  <c r="AY573" i="4"/>
  <c r="BG573" i="4" s="1"/>
  <c r="AY871" i="4"/>
  <c r="BG871" i="4" s="1"/>
  <c r="AY2309" i="4"/>
  <c r="BG2309" i="4" s="1"/>
  <c r="AY1427" i="4"/>
  <c r="BG1427" i="4" s="1"/>
  <c r="AY80" i="4"/>
  <c r="BG80" i="4" s="1"/>
  <c r="AY212" i="4"/>
  <c r="BG212" i="4" s="1"/>
  <c r="AY266" i="4"/>
  <c r="BG266" i="4" s="1"/>
  <c r="AY1061" i="4"/>
  <c r="BG1061" i="4" s="1"/>
  <c r="AY128" i="4"/>
  <c r="BG128" i="4" s="1"/>
  <c r="AY2592" i="4"/>
  <c r="BG2592" i="4" s="1"/>
  <c r="AY333" i="4"/>
  <c r="BG333" i="4" s="1"/>
  <c r="AY558" i="4"/>
  <c r="BG558" i="4" s="1"/>
  <c r="AY953" i="4"/>
  <c r="BG953" i="4" s="1"/>
  <c r="AY463" i="4"/>
  <c r="BG463" i="4" s="1"/>
  <c r="AY640" i="4"/>
  <c r="BG640" i="4" s="1"/>
  <c r="AY397" i="4"/>
  <c r="BG397" i="4" s="1"/>
  <c r="AY124" i="4"/>
  <c r="BG124" i="4" s="1"/>
  <c r="AY1293" i="4"/>
  <c r="BG1293" i="4" s="1"/>
  <c r="AY989" i="4"/>
  <c r="BG989" i="4" s="1"/>
  <c r="AY1501" i="4"/>
  <c r="BG1501" i="4" s="1"/>
  <c r="AY511" i="4"/>
  <c r="BG511" i="4" s="1"/>
  <c r="AY2254" i="4"/>
  <c r="BG2254" i="4" s="1"/>
  <c r="AY63" i="4"/>
  <c r="BG63" i="4" s="1"/>
  <c r="AY28" i="4"/>
  <c r="BG28" i="4" s="1"/>
  <c r="AY947" i="4"/>
  <c r="BG947" i="4" s="1"/>
  <c r="AY137" i="4"/>
  <c r="BG137" i="4" s="1"/>
  <c r="AY615" i="4"/>
  <c r="BG615" i="4" s="1"/>
  <c r="AY27" i="4"/>
  <c r="BG27" i="4" s="1"/>
  <c r="AY1765" i="4"/>
  <c r="BG1765" i="4" s="1"/>
  <c r="AY143" i="4"/>
  <c r="BG143" i="4" s="1"/>
  <c r="AY1569" i="4"/>
  <c r="BG1569" i="4" s="1"/>
  <c r="AY262" i="4"/>
  <c r="BG262" i="4" s="1"/>
  <c r="AY68" i="4"/>
  <c r="BG68" i="4" s="1"/>
  <c r="AY211" i="4"/>
  <c r="BG211" i="4" s="1"/>
  <c r="AY263" i="4"/>
  <c r="BG263" i="4" s="1"/>
  <c r="AY1256" i="4"/>
  <c r="BG1256" i="4" s="1"/>
  <c r="AY2577" i="4"/>
  <c r="BG2577" i="4" s="1"/>
  <c r="AY1003" i="4"/>
  <c r="BG1003" i="4" s="1"/>
  <c r="AY2429" i="4"/>
  <c r="BG2429" i="4" s="1"/>
  <c r="AY105" i="4"/>
  <c r="BG105" i="4" s="1"/>
  <c r="AY906" i="4"/>
  <c r="BG906" i="4" s="1"/>
  <c r="AY2290" i="4"/>
  <c r="BG2290" i="4" s="1"/>
  <c r="AY2010" i="4"/>
  <c r="BG2010" i="4" s="1"/>
  <c r="AY1735" i="4"/>
  <c r="BG1735" i="4" s="1"/>
  <c r="AY1139" i="4"/>
  <c r="BG1139" i="4" s="1"/>
  <c r="AY1157" i="4"/>
  <c r="BG1157" i="4" s="1"/>
  <c r="AY1118" i="4"/>
  <c r="BG1118" i="4" s="1"/>
  <c r="AY2422" i="4"/>
  <c r="BG2422" i="4" s="1"/>
  <c r="AY988" i="4"/>
  <c r="BG988" i="4" s="1"/>
  <c r="AY2378" i="4"/>
  <c r="BG2378" i="4" s="1"/>
  <c r="AY2146" i="4"/>
  <c r="BG2146" i="4" s="1"/>
  <c r="AY2605" i="4"/>
  <c r="BG2605" i="4" s="1"/>
  <c r="AY973" i="4"/>
  <c r="BG973" i="4" s="1"/>
  <c r="AY2257" i="4"/>
  <c r="BG2257" i="4" s="1"/>
  <c r="AY2503" i="4"/>
  <c r="BG2503" i="4" s="1"/>
  <c r="AY1909" i="4"/>
  <c r="BG1909" i="4" s="1"/>
  <c r="AY408" i="4"/>
  <c r="BG408" i="4" s="1"/>
  <c r="AY1491" i="4"/>
  <c r="BG1491" i="4" s="1"/>
  <c r="AY2586" i="4"/>
  <c r="BG2586" i="4" s="1"/>
  <c r="AY1723" i="4"/>
  <c r="BG1723" i="4" s="1"/>
  <c r="AY2014" i="4"/>
  <c r="BG2014" i="4" s="1"/>
  <c r="AY2368" i="4"/>
  <c r="BG2368" i="4" s="1"/>
  <c r="AY2599" i="4"/>
  <c r="BG2599" i="4" s="1"/>
  <c r="AY1389" i="4"/>
  <c r="BG1389" i="4" s="1"/>
  <c r="AY910" i="4"/>
  <c r="BG910" i="4" s="1"/>
  <c r="AY2518" i="4"/>
  <c r="BG2518" i="4" s="1"/>
  <c r="AY880" i="4"/>
  <c r="BG880" i="4" s="1"/>
  <c r="AY1611" i="4"/>
  <c r="BG1611" i="4" s="1"/>
  <c r="AY2243" i="4"/>
  <c r="BG2243" i="4" s="1"/>
  <c r="AY2412" i="4"/>
  <c r="BG2412" i="4" s="1"/>
  <c r="AY374" i="4"/>
  <c r="BG374" i="4" s="1"/>
  <c r="AY689" i="4"/>
  <c r="BG689" i="4" s="1"/>
  <c r="AY1375" i="4"/>
  <c r="BG1375" i="4" s="1"/>
  <c r="AY250" i="4"/>
  <c r="BG250" i="4" s="1"/>
  <c r="AY1776" i="4"/>
  <c r="BG1776" i="4" s="1"/>
  <c r="AY1353" i="4"/>
  <c r="BG1353" i="4" s="1"/>
  <c r="AY2542" i="4"/>
  <c r="BG2542" i="4" s="1"/>
  <c r="AY1650" i="4"/>
  <c r="BG1650" i="4" s="1"/>
  <c r="AY1425" i="4"/>
  <c r="BG1425" i="4" s="1"/>
  <c r="AY1811" i="4"/>
  <c r="BG1811" i="4" s="1"/>
  <c r="AY2183" i="4"/>
  <c r="BG2183" i="4" s="1"/>
  <c r="AY1069" i="4"/>
  <c r="BG1069" i="4" s="1"/>
  <c r="AY2618" i="4"/>
  <c r="BG2618" i="4" s="1"/>
  <c r="AY2193" i="4"/>
  <c r="BG2193" i="4" s="1"/>
  <c r="AY1914" i="4"/>
  <c r="BG1914" i="4" s="1"/>
  <c r="AY1945" i="4"/>
  <c r="BG1945" i="4" s="1"/>
  <c r="AY1431" i="4"/>
  <c r="BG1431" i="4" s="1"/>
  <c r="AY806" i="4"/>
  <c r="BG806" i="4" s="1"/>
  <c r="AY2365" i="4"/>
  <c r="BG2365" i="4" s="1"/>
  <c r="AY1927" i="4"/>
  <c r="BG1927" i="4" s="1"/>
  <c r="AY2533" i="4"/>
  <c r="BG2533" i="4" s="1"/>
  <c r="AY2453" i="4"/>
  <c r="BG2453" i="4" s="1"/>
  <c r="AY965" i="4"/>
  <c r="BG965" i="4" s="1"/>
  <c r="AY2604" i="4"/>
  <c r="BG2604" i="4" s="1"/>
  <c r="AY2621" i="4"/>
  <c r="BG2621" i="4" s="1"/>
  <c r="AY1412" i="4"/>
  <c r="BG1412" i="4" s="1"/>
  <c r="AY2214" i="4"/>
  <c r="BG2214" i="4" s="1"/>
  <c r="AY2015" i="4"/>
  <c r="BG2015" i="4" s="1"/>
  <c r="AY1925" i="4"/>
  <c r="BG1925" i="4" s="1"/>
  <c r="AY2616" i="4"/>
  <c r="BG2616" i="4" s="1"/>
  <c r="AY525" i="4"/>
  <c r="BG525" i="4" s="1"/>
  <c r="AY1921" i="4"/>
  <c r="BG1921" i="4" s="1"/>
  <c r="AY2573" i="4"/>
  <c r="BG2573" i="4" s="1"/>
  <c r="AY2491" i="4"/>
  <c r="BG2491" i="4" s="1"/>
  <c r="AY2512" i="4"/>
  <c r="BG2512" i="4" s="1"/>
  <c r="AY1833" i="4"/>
  <c r="BG1833" i="4" s="1"/>
  <c r="AY190" i="4"/>
  <c r="BG190" i="4" s="1"/>
  <c r="AY1854" i="4"/>
  <c r="BG1854" i="4" s="1"/>
  <c r="AY1844" i="4"/>
  <c r="BG1844" i="4" s="1"/>
  <c r="AY2451" i="4"/>
  <c r="BG2451" i="4" s="1"/>
  <c r="AY2589" i="4"/>
  <c r="BG2589" i="4" s="1"/>
  <c r="AY948" i="4"/>
  <c r="BG948" i="4" s="1"/>
  <c r="AY876" i="4"/>
  <c r="BG876" i="4" s="1"/>
  <c r="AY2600" i="4"/>
  <c r="BG2600" i="4" s="1"/>
  <c r="AY927" i="4"/>
  <c r="BG927" i="4" s="1"/>
  <c r="AY1680" i="4"/>
  <c r="BG1680" i="4" s="1"/>
  <c r="AY565" i="4"/>
  <c r="BG565" i="4" s="1"/>
  <c r="AY201" i="4"/>
  <c r="BG201" i="4" s="1"/>
  <c r="AY922" i="4"/>
  <c r="BG922" i="4" s="1"/>
  <c r="AY2163" i="4"/>
  <c r="BG2163" i="4" s="1"/>
  <c r="AY106" i="4"/>
  <c r="BG106" i="4" s="1"/>
  <c r="AY1664" i="4"/>
  <c r="BG1664" i="4" s="1"/>
  <c r="AY2388" i="4"/>
  <c r="BG2388" i="4" s="1"/>
  <c r="AY386" i="4"/>
  <c r="BG386" i="4" s="1"/>
  <c r="AY1023" i="4"/>
  <c r="BG1023" i="4" s="1"/>
  <c r="AY857" i="4"/>
  <c r="BG857" i="4" s="1"/>
  <c r="AY2171" i="4"/>
  <c r="BG2171" i="4" s="1"/>
  <c r="AY370" i="4"/>
  <c r="BG370" i="4" s="1"/>
  <c r="AY267" i="4"/>
  <c r="BG267" i="4" s="1"/>
  <c r="AY807" i="4"/>
  <c r="BG807" i="4" s="1"/>
  <c r="AY237" i="4"/>
  <c r="BG237" i="4" s="1"/>
  <c r="AY2466" i="4"/>
  <c r="BG2466" i="4" s="1"/>
  <c r="AY2428" i="4"/>
  <c r="BG2428" i="4" s="1"/>
  <c r="AY339" i="4"/>
  <c r="BG339" i="4" s="1"/>
  <c r="AY1319" i="4"/>
  <c r="BG1319" i="4" s="1"/>
  <c r="AY1551" i="4"/>
  <c r="BG1551" i="4" s="1"/>
  <c r="AY2045" i="4"/>
  <c r="BG2045" i="4" s="1"/>
  <c r="AY2085" i="4"/>
  <c r="BG2085" i="4" s="1"/>
  <c r="AY2128" i="4"/>
  <c r="BG2128" i="4" s="1"/>
  <c r="AY2499" i="4"/>
  <c r="BG2499" i="4" s="1"/>
  <c r="AY331" i="4"/>
  <c r="BG331" i="4" s="1"/>
  <c r="AY2568" i="4"/>
  <c r="BG2568" i="4" s="1"/>
  <c r="AY1158" i="4"/>
  <c r="BG1158" i="4" s="1"/>
  <c r="AY2387" i="4"/>
  <c r="BG2387" i="4" s="1"/>
  <c r="AY2580" i="4"/>
  <c r="BG2580" i="4" s="1"/>
  <c r="AY2546" i="4"/>
  <c r="BG2546" i="4" s="1"/>
  <c r="AY2364" i="4"/>
  <c r="BG2364" i="4" s="1"/>
  <c r="AY1219" i="4"/>
  <c r="BG1219" i="4" s="1"/>
  <c r="AY351" i="4"/>
  <c r="BG351" i="4" s="1"/>
  <c r="AY838" i="4"/>
  <c r="BG838" i="4" s="1"/>
  <c r="AY933" i="4"/>
  <c r="BG933" i="4" s="1"/>
  <c r="AY1562" i="4"/>
  <c r="BG1562" i="4" s="1"/>
  <c r="AY2363" i="4"/>
  <c r="BG2363" i="4" s="1"/>
  <c r="AY2411" i="4"/>
  <c r="BG2411" i="4" s="1"/>
  <c r="AY2150" i="4"/>
  <c r="BG2150" i="4" s="1"/>
  <c r="AY672" i="4"/>
  <c r="BG672" i="4" s="1"/>
  <c r="AY2180" i="4"/>
  <c r="BG2180" i="4" s="1"/>
  <c r="AY1350" i="4"/>
  <c r="BG1350" i="4" s="1"/>
  <c r="AY2559" i="4"/>
  <c r="BG2559" i="4" s="1"/>
  <c r="AY1934" i="4"/>
  <c r="BG1934" i="4" s="1"/>
  <c r="AY223" i="4"/>
  <c r="BG223" i="4" s="1"/>
  <c r="AY2607" i="4"/>
  <c r="BG2607" i="4" s="1"/>
  <c r="AY450" i="4"/>
  <c r="BG450" i="4" s="1"/>
  <c r="AY750" i="4"/>
  <c r="BG750" i="4" s="1"/>
  <c r="AY2423" i="4"/>
  <c r="BG2423" i="4" s="1"/>
  <c r="AY1455" i="4"/>
  <c r="BG1455" i="4" s="1"/>
  <c r="AY802" i="4"/>
  <c r="BG802" i="4" s="1"/>
  <c r="AY1963" i="4"/>
  <c r="BG1963" i="4" s="1"/>
  <c r="AY1619" i="4"/>
  <c r="BG1619" i="4" s="1"/>
  <c r="AY668" i="4"/>
  <c r="BG668" i="4" s="1"/>
  <c r="AY1684" i="4"/>
  <c r="BG1684" i="4" s="1"/>
  <c r="AY1291" i="4"/>
  <c r="BG1291" i="4" s="1"/>
  <c r="AY1629" i="4"/>
  <c r="BG1629" i="4" s="1"/>
  <c r="AY2505" i="4"/>
  <c r="BG2505" i="4" s="1"/>
  <c r="AY2532" i="4"/>
  <c r="BG2532" i="4" s="1"/>
  <c r="AY1699" i="4"/>
  <c r="BG1699" i="4" s="1"/>
  <c r="AY2472" i="4"/>
  <c r="BG2472" i="4" s="1"/>
  <c r="AY160" i="4"/>
  <c r="BG160" i="4" s="1"/>
  <c r="AY888" i="4"/>
  <c r="BG888" i="4" s="1"/>
  <c r="AY1381" i="4"/>
  <c r="BG1381" i="4" s="1"/>
  <c r="AY1154" i="4"/>
  <c r="BG1154" i="4" s="1"/>
  <c r="AY1443" i="4"/>
  <c r="BG1443" i="4" s="1"/>
  <c r="AY959" i="4"/>
  <c r="BG959" i="4" s="1"/>
  <c r="AY1766" i="4"/>
  <c r="BG1766" i="4" s="1"/>
  <c r="AY1043" i="4"/>
  <c r="BG1043" i="4" s="1"/>
  <c r="AY1045" i="4"/>
  <c r="BG1045" i="4" s="1"/>
  <c r="AY2138" i="4"/>
  <c r="BG2138" i="4" s="1"/>
  <c r="AY731" i="4"/>
  <c r="BG731" i="4" s="1"/>
  <c r="AY2439" i="4"/>
  <c r="BG2439" i="4" s="1"/>
  <c r="AY1306" i="4"/>
  <c r="BG1306" i="4" s="1"/>
  <c r="AY2041" i="4"/>
  <c r="BG2041" i="4" s="1"/>
  <c r="AY2407" i="4"/>
  <c r="BG2407" i="4" s="1"/>
  <c r="AY911" i="4"/>
  <c r="BG911" i="4" s="1"/>
  <c r="AY2350" i="4"/>
  <c r="BG2350" i="4" s="1"/>
  <c r="AY2265" i="4"/>
  <c r="BG2265" i="4" s="1"/>
  <c r="AY1407" i="4"/>
  <c r="BG1407" i="4" s="1"/>
  <c r="AY1066" i="4"/>
  <c r="BG1066" i="4" s="1"/>
  <c r="AY2563" i="4"/>
  <c r="BG2563" i="4" s="1"/>
  <c r="AY1009" i="4"/>
  <c r="BG1009" i="4" s="1"/>
  <c r="AY2092" i="4"/>
  <c r="BG2092" i="4" s="1"/>
  <c r="AY1685" i="4"/>
  <c r="BG1685" i="4" s="1"/>
  <c r="AY1450" i="4"/>
  <c r="BG1450" i="4" s="1"/>
  <c r="AY389" i="4"/>
  <c r="BG389" i="4" s="1"/>
  <c r="AY232" i="4"/>
  <c r="BG232" i="4" s="1"/>
  <c r="AY2534" i="4"/>
  <c r="BG2534" i="4" s="1"/>
  <c r="AY273" i="4"/>
  <c r="BG273" i="4" s="1"/>
  <c r="AY1779" i="4"/>
  <c r="BG1779" i="4" s="1"/>
  <c r="AY1825" i="4"/>
  <c r="BG1825" i="4" s="1"/>
  <c r="AY90" i="4"/>
  <c r="BG90" i="4" s="1"/>
  <c r="AY935" i="4"/>
  <c r="BG935" i="4" s="1"/>
  <c r="AY220" i="4"/>
  <c r="BG220" i="4" s="1"/>
  <c r="AY2485" i="4"/>
  <c r="BG2485" i="4" s="1"/>
  <c r="AY1500" i="4"/>
  <c r="BG1500" i="4" s="1"/>
  <c r="AY2027" i="4"/>
  <c r="BG2027" i="4" s="1"/>
  <c r="AY2601" i="4"/>
  <c r="BG2601" i="4" s="1"/>
  <c r="AY524" i="4"/>
  <c r="BG524" i="4" s="1"/>
  <c r="AY2619" i="4"/>
  <c r="BG2619" i="4" s="1"/>
  <c r="AY2181" i="4"/>
  <c r="BG2181" i="4" s="1"/>
  <c r="AY2052" i="4"/>
  <c r="BG2052" i="4" s="1"/>
  <c r="AY204" i="4"/>
  <c r="BG204" i="4" s="1"/>
  <c r="AY1297" i="4"/>
  <c r="BG1297" i="4" s="1"/>
  <c r="AY1556" i="4"/>
  <c r="BG1556" i="4" s="1"/>
  <c r="AY2134" i="4"/>
  <c r="BG2134" i="4" s="1"/>
  <c r="AY1929" i="4"/>
  <c r="BG1929" i="4" s="1"/>
  <c r="AY2300" i="4"/>
  <c r="BG2300" i="4" s="1"/>
  <c r="AY1207" i="4"/>
  <c r="BG1207" i="4" s="1"/>
  <c r="AY1910" i="4"/>
  <c r="BG1910" i="4" s="1"/>
  <c r="AY1946" i="4"/>
  <c r="BG1946" i="4" s="1"/>
  <c r="AY373" i="4"/>
  <c r="BG373" i="4" s="1"/>
  <c r="AY2554" i="4"/>
  <c r="BG2554" i="4" s="1"/>
  <c r="AY2025" i="4"/>
  <c r="BG2025" i="4" s="1"/>
  <c r="AY1392" i="4"/>
  <c r="BG1392" i="4" s="1"/>
  <c r="AY1077" i="4"/>
  <c r="BG1077" i="4" s="1"/>
  <c r="AY298" i="4"/>
  <c r="BG298" i="4" s="1"/>
  <c r="AY1131" i="4"/>
  <c r="BG1131" i="4" s="1"/>
  <c r="AY6" i="4"/>
  <c r="BG6" i="4" s="1"/>
  <c r="AY1004" i="4"/>
  <c r="BG1004" i="4" s="1"/>
  <c r="AY1341" i="4"/>
  <c r="BG1341" i="4" s="1"/>
  <c r="AY1240" i="4"/>
  <c r="BG1240" i="4" s="1"/>
  <c r="AY1605" i="4"/>
  <c r="BG1605" i="4" s="1"/>
  <c r="AY2271" i="4"/>
  <c r="BG2271" i="4" s="1"/>
  <c r="AY2111" i="4"/>
  <c r="BG2111" i="4" s="1"/>
  <c r="AY1469" i="4"/>
  <c r="BG1469" i="4" s="1"/>
  <c r="AY2560" i="4"/>
  <c r="BG2560" i="4" s="1"/>
  <c r="AY2562" i="4"/>
  <c r="BG2562" i="4" s="1"/>
  <c r="AY1536" i="4"/>
  <c r="BG1536" i="4" s="1"/>
  <c r="AY272" i="4"/>
  <c r="BG272" i="4" s="1"/>
  <c r="AY1273" i="4"/>
  <c r="BG1273" i="4" s="1"/>
  <c r="AY1005" i="4"/>
  <c r="BG1005" i="4" s="1"/>
  <c r="AY753" i="4"/>
  <c r="BG753" i="4" s="1"/>
  <c r="AY173" i="4"/>
  <c r="BG173" i="4" s="1"/>
  <c r="AY815" i="4"/>
  <c r="BG815" i="4" s="1"/>
  <c r="AY666" i="4"/>
  <c r="BG666" i="4" s="1"/>
  <c r="AY1179" i="4"/>
  <c r="BG1179" i="4" s="1"/>
  <c r="AY126" i="4"/>
  <c r="BG126" i="4" s="1"/>
  <c r="AY745" i="4"/>
  <c r="BG745" i="4" s="1"/>
  <c r="AY2331" i="4"/>
  <c r="BG2331" i="4" s="1"/>
  <c r="AY171" i="4"/>
  <c r="BG171" i="4" s="1"/>
  <c r="AY487" i="4"/>
  <c r="BG487" i="4" s="1"/>
  <c r="AY2615" i="4"/>
  <c r="BG2615" i="4" s="1"/>
  <c r="AY1746" i="4"/>
  <c r="BG1746" i="4" s="1"/>
  <c r="AY1633" i="4"/>
  <c r="BG1633" i="4" s="1"/>
  <c r="AY135" i="4"/>
  <c r="BG135" i="4" s="1"/>
  <c r="AY2376" i="4"/>
  <c r="BG2376" i="4" s="1"/>
  <c r="AY665" i="4"/>
  <c r="BG665" i="4" s="1"/>
  <c r="AY419" i="4"/>
  <c r="BG419" i="4" s="1"/>
  <c r="AY1263" i="4"/>
  <c r="BG1263" i="4" s="1"/>
  <c r="AY1495" i="4"/>
  <c r="BG1495" i="4" s="1"/>
  <c r="AY1411" i="4"/>
  <c r="BG1411" i="4" s="1"/>
  <c r="AY1011" i="4"/>
  <c r="BG1011" i="4" s="1"/>
  <c r="AY675" i="4"/>
  <c r="BG675" i="4" s="1"/>
  <c r="AY1939" i="4"/>
  <c r="BG1939" i="4" s="1"/>
  <c r="AY319" i="4"/>
  <c r="BG319" i="4" s="1"/>
  <c r="AY168" i="4"/>
  <c r="BG168" i="4" s="1"/>
  <c r="AY215" i="4"/>
  <c r="BG215" i="4" s="1"/>
  <c r="AY1473" i="4"/>
  <c r="BG1473" i="4" s="1"/>
  <c r="AY809" i="4"/>
  <c r="BG809" i="4" s="1"/>
  <c r="AY2508" i="4"/>
  <c r="BG2508" i="4" s="1"/>
  <c r="AY835" i="4"/>
  <c r="BG835" i="4" s="1"/>
  <c r="AY587" i="4"/>
  <c r="BG587" i="4" s="1"/>
  <c r="AY1096" i="4"/>
  <c r="BG1096" i="4" s="1"/>
  <c r="AY1280" i="4"/>
  <c r="BG1280" i="4" s="1"/>
  <c r="AY2334" i="4"/>
  <c r="BG2334" i="4" s="1"/>
  <c r="AY2434" i="4"/>
  <c r="BG2434" i="4" s="1"/>
  <c r="AY205" i="4"/>
  <c r="BG205" i="4" s="1"/>
  <c r="AY174" i="4"/>
  <c r="BG174" i="4" s="1"/>
  <c r="AY253" i="4"/>
  <c r="BG253" i="4" s="1"/>
  <c r="AY1769" i="4"/>
  <c r="BG1769" i="4" s="1"/>
  <c r="AY249" i="4"/>
  <c r="BG249" i="4" s="1"/>
  <c r="AY967" i="4"/>
  <c r="BG967" i="4" s="1"/>
  <c r="AY2216" i="4"/>
  <c r="BG2216" i="4" s="1"/>
  <c r="AY1318" i="4"/>
  <c r="BG1318" i="4" s="1"/>
  <c r="AY1621" i="4"/>
  <c r="BG1621" i="4" s="1"/>
  <c r="AY951" i="4"/>
  <c r="BG951" i="4" s="1"/>
  <c r="AY1438" i="4"/>
  <c r="BG1438" i="4" s="1"/>
  <c r="AY930" i="4"/>
  <c r="BG930" i="4" s="1"/>
  <c r="AY2294" i="4"/>
  <c r="BG2294" i="4" s="1"/>
  <c r="AY854" i="4"/>
  <c r="BG854" i="4" s="1"/>
  <c r="AY1814" i="4"/>
  <c r="BG1814" i="4" s="1"/>
  <c r="AY1479" i="4"/>
  <c r="BG1479" i="4" s="1"/>
  <c r="AY131" i="4"/>
  <c r="BG131" i="4" s="1"/>
  <c r="AY1582" i="4"/>
  <c r="BG1582" i="4" s="1"/>
  <c r="AY1109" i="4"/>
  <c r="BG1109" i="4" s="1"/>
  <c r="AY1895" i="4"/>
  <c r="BG1895" i="4" s="1"/>
  <c r="AY2433" i="4"/>
  <c r="BG2433" i="4" s="1"/>
  <c r="AY943" i="4"/>
  <c r="BG943" i="4" s="1"/>
  <c r="AY1104" i="4"/>
  <c r="BG1104" i="4" s="1"/>
  <c r="AY2565" i="4"/>
  <c r="BG2565" i="4" s="1"/>
  <c r="AY1287" i="4"/>
  <c r="BG1287" i="4" s="1"/>
  <c r="AY2320" i="4"/>
  <c r="BG2320" i="4" s="1"/>
  <c r="AY2123" i="4"/>
  <c r="BG2123" i="4" s="1"/>
  <c r="AY603" i="4"/>
  <c r="BG603" i="4" s="1"/>
  <c r="AY2367" i="4"/>
  <c r="BG2367" i="4" s="1"/>
  <c r="AY2370" i="4"/>
  <c r="BG2370" i="4" s="1"/>
  <c r="AY1868" i="4"/>
  <c r="BG1868" i="4" s="1"/>
  <c r="AY2333" i="4"/>
  <c r="BG2333" i="4" s="1"/>
  <c r="AY2579" i="4"/>
  <c r="BG2579" i="4" s="1"/>
  <c r="AY2090" i="4"/>
  <c r="BG2090" i="4" s="1"/>
  <c r="AY1317" i="4"/>
  <c r="BG1317" i="4" s="1"/>
  <c r="AY1675" i="4"/>
  <c r="BG1675" i="4" s="1"/>
  <c r="AY2540" i="4"/>
  <c r="BG2540" i="4" s="1"/>
  <c r="AY1882" i="4"/>
  <c r="BG1882" i="4" s="1"/>
  <c r="AY980" i="4"/>
  <c r="BG980" i="4" s="1"/>
  <c r="AY141" i="4"/>
  <c r="BG141" i="4" s="1"/>
  <c r="AY2196" i="4"/>
  <c r="BG2196" i="4" s="1"/>
  <c r="AY394" i="4"/>
  <c r="BG394" i="4" s="1"/>
  <c r="AY593" i="4"/>
  <c r="BG593" i="4" s="1"/>
  <c r="AY2426" i="4"/>
  <c r="BG2426" i="4" s="1"/>
  <c r="AY1866" i="4"/>
  <c r="BG1866" i="4" s="1"/>
  <c r="AY647" i="4"/>
  <c r="BG647" i="4" s="1"/>
  <c r="AY2034" i="4"/>
  <c r="BG2034" i="4" s="1"/>
  <c r="AY850" i="4"/>
  <c r="BG850" i="4" s="1"/>
  <c r="AY2230" i="4"/>
  <c r="BG2230" i="4" s="1"/>
  <c r="AY2447" i="4"/>
  <c r="BG2447" i="4" s="1"/>
  <c r="AY677" i="4"/>
  <c r="BG677" i="4" s="1"/>
  <c r="AY1078" i="4"/>
  <c r="BG1078" i="4" s="1"/>
  <c r="AY900" i="4"/>
  <c r="BG900" i="4" s="1"/>
  <c r="AY560" i="4"/>
  <c r="BG560" i="4" s="1"/>
  <c r="AY2099" i="4"/>
  <c r="BG2099" i="4" s="1"/>
  <c r="AY2089" i="4"/>
  <c r="BG2089" i="4" s="1"/>
  <c r="AY2228" i="4"/>
  <c r="BG2228" i="4" s="1"/>
  <c r="AY692" i="4"/>
  <c r="BG692" i="4" s="1"/>
  <c r="AY969" i="4"/>
  <c r="BG969" i="4" s="1"/>
  <c r="AY1653" i="4"/>
  <c r="BG1653" i="4" s="1"/>
  <c r="AY661" i="4"/>
  <c r="BG661" i="4" s="1"/>
  <c r="AY2000" i="4"/>
  <c r="BG2000" i="4" s="1"/>
  <c r="AY1632" i="4"/>
  <c r="BG1632" i="4" s="1"/>
  <c r="AY1270" i="4"/>
  <c r="BG1270" i="4" s="1"/>
  <c r="AY1311" i="4"/>
  <c r="BG1311" i="4" s="1"/>
  <c r="AY1226" i="4"/>
  <c r="BG1226" i="4" s="1"/>
  <c r="AY2510" i="4"/>
  <c r="BG2510" i="4" s="1"/>
  <c r="AY1149" i="4"/>
  <c r="BG1149" i="4" s="1"/>
  <c r="AY1299" i="4"/>
  <c r="BG1299" i="4" s="1"/>
  <c r="AY2285" i="4"/>
  <c r="BG2285" i="4" s="1"/>
  <c r="AY987" i="4"/>
  <c r="BG987" i="4" s="1"/>
  <c r="AY2182" i="4"/>
  <c r="BG2182" i="4" s="1"/>
  <c r="AY2023" i="4"/>
  <c r="BG2023" i="4" s="1"/>
  <c r="AY1865" i="4"/>
  <c r="BG1865" i="4" s="1"/>
  <c r="AY1841" i="4"/>
  <c r="BG1841" i="4" s="1"/>
  <c r="AY181" i="4"/>
  <c r="BG181" i="4" s="1"/>
  <c r="AY2399" i="4"/>
  <c r="BG2399" i="4" s="1"/>
  <c r="AY1483" i="4"/>
  <c r="BG1483" i="4" s="1"/>
  <c r="AY842" i="4"/>
  <c r="BG842" i="4" s="1"/>
  <c r="AY103" i="4"/>
  <c r="BG103" i="4" s="1"/>
  <c r="AY1074" i="4"/>
  <c r="BG1074" i="4" s="1"/>
  <c r="AY354" i="4"/>
  <c r="BG354" i="4" s="1"/>
  <c r="AY323" i="4"/>
  <c r="BG323" i="4" s="1"/>
  <c r="AY1602" i="4"/>
  <c r="BG1602" i="4" s="1"/>
  <c r="AY820" i="4"/>
  <c r="BG820" i="4" s="1"/>
  <c r="AY584" i="4"/>
  <c r="BG584" i="4" s="1"/>
  <c r="AY2575" i="4"/>
  <c r="BG2575" i="4" s="1"/>
  <c r="AY729" i="4"/>
  <c r="BG729" i="4" s="1"/>
  <c r="AY1188" i="4"/>
  <c r="BG1188" i="4" s="1"/>
  <c r="AY1529" i="4"/>
  <c r="BG1529" i="4" s="1"/>
  <c r="AY161" i="4"/>
  <c r="BG161" i="4" s="1"/>
  <c r="AY1834" i="4"/>
  <c r="BG1834" i="4" s="1"/>
  <c r="AY283" i="4"/>
  <c r="BG283" i="4" s="1"/>
  <c r="AY1558" i="4"/>
  <c r="BG1558" i="4" s="1"/>
  <c r="AY2174" i="4"/>
  <c r="BG2174" i="4" s="1"/>
  <c r="AY644" i="4"/>
  <c r="BG644" i="4" s="1"/>
  <c r="AY699" i="4"/>
  <c r="BG699" i="4" s="1"/>
  <c r="AY1460" i="4"/>
  <c r="BG1460" i="4" s="1"/>
  <c r="AY242" i="4"/>
  <c r="BG242" i="4" s="1"/>
  <c r="AY101" i="4"/>
  <c r="BG101" i="4" s="1"/>
  <c r="AY2444" i="4"/>
  <c r="BG2444" i="4" s="1"/>
  <c r="AY178" i="4"/>
  <c r="BG178" i="4" s="1"/>
  <c r="AY1085" i="4"/>
  <c r="BG1085" i="4" s="1"/>
  <c r="AY860" i="4"/>
  <c r="BG860" i="4" s="1"/>
  <c r="AY1477" i="4"/>
  <c r="BG1477" i="4" s="1"/>
  <c r="AY1277" i="4"/>
  <c r="BG1277" i="4" s="1"/>
  <c r="AY2398" i="4"/>
  <c r="BG2398" i="4" s="1"/>
  <c r="AY492" i="4"/>
  <c r="BG492" i="4" s="1"/>
  <c r="AY707" i="4"/>
  <c r="BG707" i="4" s="1"/>
  <c r="AY867" i="4"/>
  <c r="BG867" i="4" s="1"/>
  <c r="AY1029" i="4"/>
  <c r="BG1029" i="4" s="1"/>
  <c r="AY752" i="4"/>
  <c r="BG752" i="4" s="1"/>
  <c r="AY1969" i="4"/>
  <c r="BG1969" i="4" s="1"/>
  <c r="AY1259" i="4"/>
  <c r="BG1259" i="4" s="1"/>
  <c r="AY1457" i="4"/>
  <c r="BG1457" i="4" s="1"/>
  <c r="AY2392" i="4"/>
  <c r="BG2392" i="4" s="1"/>
  <c r="AY535" i="4"/>
  <c r="BG535" i="4" s="1"/>
  <c r="AY2526" i="4"/>
  <c r="BG2526" i="4" s="1"/>
  <c r="AY2584" i="4"/>
  <c r="BG2584" i="4" s="1"/>
  <c r="AY2358" i="4"/>
  <c r="BG2358" i="4" s="1"/>
  <c r="AY2413" i="4"/>
  <c r="BG2413" i="4" s="1"/>
  <c r="AY1083" i="4"/>
  <c r="BG1083" i="4" s="1"/>
  <c r="AY2073" i="4"/>
  <c r="BG2073" i="4" s="1"/>
  <c r="AY2547" i="4"/>
  <c r="BG2547" i="4" s="1"/>
  <c r="AY1572" i="4"/>
  <c r="BG1572" i="4" s="1"/>
  <c r="AY2292" i="4"/>
  <c r="BG2292" i="4" s="1"/>
  <c r="AY1559" i="4"/>
  <c r="BG1559" i="4" s="1"/>
  <c r="AY1135" i="4"/>
  <c r="BG1135" i="4" s="1"/>
  <c r="AY1079" i="4"/>
  <c r="BG1079" i="4" s="1"/>
  <c r="AY497" i="4"/>
  <c r="BG497" i="4" s="1"/>
  <c r="AY680" i="4"/>
  <c r="BG680" i="4" s="1"/>
  <c r="AY1316" i="4"/>
  <c r="BG1316" i="4" s="1"/>
  <c r="AY254" i="4"/>
  <c r="BG254" i="4" s="1"/>
  <c r="AY2061" i="4"/>
  <c r="BG2061" i="4" s="1"/>
  <c r="AY530" i="4"/>
  <c r="BG530" i="4" s="1"/>
  <c r="AY1519" i="4"/>
  <c r="BG1519" i="4" s="1"/>
  <c r="AY1631" i="4"/>
  <c r="BG1631" i="4" s="1"/>
  <c r="AY426" i="4"/>
  <c r="BG426" i="4" s="1"/>
  <c r="AY744" i="4"/>
  <c r="BG744" i="4" s="1"/>
  <c r="AY1896" i="4"/>
  <c r="BG1896" i="4" s="1"/>
  <c r="AY1357" i="4"/>
  <c r="BG1357" i="4" s="1"/>
  <c r="AY2060" i="4"/>
  <c r="BG2060" i="4" s="1"/>
  <c r="AY316" i="4"/>
  <c r="BG316" i="4" s="1"/>
  <c r="AY1285" i="4"/>
  <c r="BG1285" i="4" s="1"/>
  <c r="AY786" i="4"/>
  <c r="BG786" i="4" s="1"/>
  <c r="AY2308" i="4"/>
  <c r="BG2308" i="4" s="1"/>
  <c r="AY1749" i="4"/>
  <c r="BG1749" i="4" s="1"/>
  <c r="AY978" i="4"/>
  <c r="BG978" i="4" s="1"/>
  <c r="AY920" i="4"/>
  <c r="BG920" i="4" s="1"/>
  <c r="AY1915" i="4"/>
  <c r="BG1915" i="4" s="1"/>
  <c r="AY571" i="4"/>
  <c r="BG571" i="4" s="1"/>
  <c r="AY1365" i="4"/>
  <c r="BG1365" i="4" s="1"/>
  <c r="AY1088" i="4"/>
  <c r="BG1088" i="4" s="1"/>
  <c r="AY1724" i="4"/>
  <c r="BG1724" i="4" s="1"/>
  <c r="AY803" i="4"/>
  <c r="BG803" i="4" s="1"/>
  <c r="AY2186" i="4"/>
  <c r="BG2186" i="4" s="1"/>
  <c r="AY44" i="4"/>
  <c r="BG44" i="4" s="1"/>
  <c r="AY384" i="4"/>
  <c r="BG384" i="4" s="1"/>
  <c r="AY1458" i="4"/>
  <c r="BG1458" i="4" s="1"/>
  <c r="AY2390" i="4"/>
  <c r="BG2390" i="4" s="1"/>
  <c r="AY1488" i="4"/>
  <c r="BG1488" i="4" s="1"/>
  <c r="AY1448" i="4"/>
  <c r="BG1448" i="4" s="1"/>
  <c r="AY1845" i="4"/>
  <c r="BG1845" i="4" s="1"/>
  <c r="AY2071" i="4"/>
  <c r="BG2071" i="4" s="1"/>
  <c r="AY2328" i="4"/>
  <c r="BG2328" i="4" s="1"/>
  <c r="AY2093" i="4"/>
  <c r="BG2093" i="4" s="1"/>
  <c r="AY1348" i="4"/>
  <c r="BG1348" i="4" s="1"/>
  <c r="AY1667" i="4"/>
  <c r="BG1667" i="4" s="1"/>
  <c r="AY218" i="4"/>
  <c r="BG218" i="4" s="1"/>
  <c r="AY1613" i="4"/>
  <c r="BG1613" i="4" s="1"/>
  <c r="AY1058" i="4"/>
  <c r="BG1058" i="4" s="1"/>
  <c r="AY567" i="4"/>
  <c r="BG567" i="4" s="1"/>
  <c r="AY2341" i="4"/>
  <c r="BG2341" i="4" s="1"/>
  <c r="AY1920" i="4"/>
  <c r="BG1920" i="4" s="1"/>
  <c r="AY1645" i="4"/>
  <c r="BG1645" i="4" s="1"/>
  <c r="AY2083" i="4"/>
  <c r="BG2083" i="4" s="1"/>
  <c r="AY1655" i="4"/>
  <c r="BG1655" i="4" s="1"/>
  <c r="AY1705" i="4"/>
  <c r="BG1705" i="4" s="1"/>
  <c r="AY1597" i="4"/>
  <c r="BG1597" i="4" s="1"/>
  <c r="AY2552" i="4"/>
  <c r="BG2552" i="4" s="1"/>
  <c r="AY1661" i="4"/>
  <c r="BG1661" i="4" s="1"/>
  <c r="AY2570" i="4"/>
  <c r="BG2570" i="4" s="1"/>
  <c r="AY2154" i="4"/>
  <c r="BG2154" i="4" s="1"/>
  <c r="AY1249" i="4"/>
  <c r="BG1249" i="4" s="1"/>
  <c r="AY676" i="4"/>
  <c r="BG676" i="4" s="1"/>
  <c r="AY130" i="4"/>
  <c r="BG130" i="4" s="1"/>
  <c r="AY1251" i="4"/>
  <c r="BG1251" i="4" s="1"/>
  <c r="AY1470" i="4"/>
  <c r="BG1470" i="4" s="1"/>
  <c r="AY2175" i="4"/>
  <c r="BG2175" i="4" s="1"/>
  <c r="AY1528" i="4"/>
  <c r="BG1528" i="4" s="1"/>
  <c r="AY1733" i="4"/>
  <c r="BG1733" i="4" s="1"/>
  <c r="AY238" i="4"/>
  <c r="BG238" i="4" s="1"/>
  <c r="AY2323" i="4"/>
  <c r="BG2323" i="4" s="1"/>
  <c r="AY2572" i="4"/>
  <c r="BG2572" i="4" s="1"/>
  <c r="AY688" i="4"/>
  <c r="BG688" i="4" s="1"/>
  <c r="AY65" i="4"/>
  <c r="BG65" i="4" s="1"/>
  <c r="AY341" i="4"/>
  <c r="BG341" i="4" s="1"/>
  <c r="AY86" i="4"/>
  <c r="BG86" i="4" s="1"/>
  <c r="AY2410" i="4"/>
  <c r="BG2410" i="4" s="1"/>
  <c r="AY1830" i="4"/>
  <c r="BG1830" i="4" s="1"/>
  <c r="AY1212" i="4"/>
  <c r="BG1212" i="4" s="1"/>
  <c r="AY557" i="4"/>
  <c r="BG557" i="4" s="1"/>
  <c r="AY209" i="4"/>
  <c r="BG209" i="4" s="1"/>
  <c r="AY1382" i="4"/>
  <c r="BG1382" i="4" s="1"/>
  <c r="AY1396" i="4"/>
  <c r="BG1396" i="4" s="1"/>
  <c r="AY1390" i="4"/>
  <c r="BG1390" i="4" s="1"/>
  <c r="AY1113" i="4"/>
  <c r="BG1113" i="4" s="1"/>
  <c r="AY627" i="4"/>
  <c r="BG627" i="4" s="1"/>
  <c r="AY1760" i="4"/>
  <c r="BG1760" i="4" s="1"/>
  <c r="AY2384" i="4"/>
  <c r="BG2384" i="4" s="1"/>
  <c r="AY881" i="4"/>
  <c r="BG881" i="4" s="1"/>
  <c r="AY904" i="4"/>
  <c r="BG904" i="4" s="1"/>
  <c r="AY481" i="4"/>
  <c r="BG481" i="4" s="1"/>
  <c r="AY409" i="4"/>
  <c r="BG409" i="4" s="1"/>
  <c r="AY761" i="4"/>
  <c r="BG761" i="4" s="1"/>
  <c r="AY2212" i="4"/>
  <c r="BG2212" i="4" s="1"/>
  <c r="AY1322" i="4"/>
  <c r="BG1322" i="4" s="1"/>
  <c r="AY1191" i="4"/>
  <c r="BG1191" i="4" s="1"/>
  <c r="AY1967" i="4"/>
  <c r="BG1967" i="4" s="1"/>
  <c r="AY258" i="4"/>
  <c r="BG258" i="4" s="1"/>
  <c r="AY2564" i="4"/>
  <c r="BG2564" i="4" s="1"/>
  <c r="AY1883" i="4"/>
  <c r="BG1883" i="4" s="1"/>
  <c r="AY1035" i="4"/>
  <c r="BG1035" i="4" s="1"/>
  <c r="AY110" i="4"/>
  <c r="BG110" i="4" s="1"/>
  <c r="AY167" i="4"/>
  <c r="BG167" i="4" s="1"/>
  <c r="AY1441" i="4"/>
  <c r="BG1441" i="4" s="1"/>
  <c r="AY1352" i="4"/>
  <c r="BG1352" i="4" s="1"/>
  <c r="AY257" i="4"/>
  <c r="BG257" i="4" s="1"/>
  <c r="AY93" i="4"/>
  <c r="BG93" i="4" s="1"/>
  <c r="AY2176" i="4"/>
  <c r="BG2176" i="4" s="1"/>
  <c r="AY19" i="4"/>
  <c r="BG19" i="4" s="1"/>
  <c r="AY985" i="4"/>
  <c r="BG985" i="4" s="1"/>
  <c r="AY780" i="4"/>
  <c r="BG780" i="4" s="1"/>
  <c r="AY602" i="4"/>
  <c r="BG602" i="4" s="1"/>
  <c r="AY1218" i="4"/>
  <c r="BG1218" i="4" s="1"/>
  <c r="AY1002" i="4"/>
  <c r="BG1002" i="4" s="1"/>
  <c r="AY1247" i="4"/>
  <c r="BG1247" i="4" s="1"/>
  <c r="AY690" i="4"/>
  <c r="BG690" i="4" s="1"/>
  <c r="AY1877" i="4"/>
  <c r="BG1877" i="4" s="1"/>
  <c r="AY1810" i="4"/>
  <c r="BG1810" i="4" s="1"/>
  <c r="AY94" i="4"/>
  <c r="BG94" i="4" s="1"/>
  <c r="AY643" i="4"/>
  <c r="BG643" i="4" s="1"/>
  <c r="AY1214" i="4"/>
  <c r="BG1214" i="4" s="1"/>
  <c r="AY430" i="4"/>
  <c r="BG430" i="4" s="1"/>
  <c r="AY1466" i="4"/>
  <c r="BG1466" i="4" s="1"/>
  <c r="AY929" i="4"/>
  <c r="BG929" i="4" s="1"/>
  <c r="AY1024" i="4"/>
  <c r="BG1024" i="4" s="1"/>
  <c r="AY1337" i="4"/>
  <c r="BG1337" i="4" s="1"/>
  <c r="AY2263" i="4"/>
  <c r="BG2263" i="4" s="1"/>
  <c r="AY762" i="4"/>
  <c r="BG762" i="4" s="1"/>
  <c r="AY182" i="4"/>
  <c r="BG182" i="4" s="1"/>
  <c r="AY1617" i="4"/>
  <c r="BG1617" i="4" s="1"/>
  <c r="AY671" i="4"/>
  <c r="BG671" i="4" s="1"/>
  <c r="AY2249" i="4"/>
  <c r="BG2249" i="4" s="1"/>
  <c r="AY271" i="4"/>
  <c r="BG271" i="4" s="1"/>
  <c r="AY155" i="4"/>
  <c r="BG155" i="4" s="1"/>
  <c r="AY586" i="4"/>
  <c r="BG586" i="4" s="1"/>
  <c r="AY2594" i="4"/>
  <c r="BG2594" i="4" s="1"/>
  <c r="AY54" i="4"/>
  <c r="BG54" i="4" s="1"/>
  <c r="AY1976" i="4"/>
  <c r="BG1976" i="4" s="1"/>
  <c r="AY956" i="4"/>
  <c r="BG956" i="4" s="1"/>
  <c r="AY279" i="4"/>
  <c r="BG279" i="4" s="1"/>
  <c r="AY2557" i="4"/>
  <c r="BG2557" i="4" s="1"/>
  <c r="AY1471" i="4"/>
  <c r="BG1471" i="4" s="1"/>
  <c r="AY259" i="4"/>
  <c r="BG259" i="4" s="1"/>
  <c r="AY1683" i="4"/>
  <c r="BG1683" i="4" s="1"/>
  <c r="AY140" i="4"/>
  <c r="BG140" i="4" s="1"/>
  <c r="AY1651" i="4"/>
  <c r="BG1651" i="4" s="1"/>
  <c r="AY1953" i="4"/>
  <c r="BG1953" i="4" s="1"/>
  <c r="AY1415" i="4"/>
  <c r="BG1415" i="4" s="1"/>
  <c r="AY162" i="4"/>
  <c r="BG162" i="4" s="1"/>
  <c r="AY1328" i="4"/>
  <c r="BG1328" i="4" s="1"/>
  <c r="AY1706" i="4"/>
  <c r="BG1706" i="4" s="1"/>
  <c r="AY2113" i="4"/>
  <c r="BG2113" i="4" s="1"/>
  <c r="AY496" i="4"/>
  <c r="BG496" i="4" s="1"/>
  <c r="AY1228" i="4"/>
  <c r="BG1228" i="4" s="1"/>
  <c r="AY2266" i="4"/>
  <c r="BG2266" i="4" s="1"/>
  <c r="AY1370" i="4"/>
  <c r="BG1370" i="4" s="1"/>
  <c r="AY2465" i="4"/>
  <c r="BG2465" i="4" s="1"/>
  <c r="AY1950" i="4"/>
  <c r="BG1950" i="4" s="1"/>
  <c r="AY113" i="4"/>
  <c r="BG113" i="4" s="1"/>
  <c r="AY1144" i="4"/>
  <c r="BG1144" i="4" s="1"/>
  <c r="AY210" i="4"/>
  <c r="BG210" i="4" s="1"/>
  <c r="AY2336" i="4"/>
  <c r="BG2336" i="4" s="1"/>
  <c r="AY1579" i="4"/>
  <c r="BG1579" i="4" s="1"/>
  <c r="AY663" i="4"/>
  <c r="BG663" i="4" s="1"/>
  <c r="AY1933" i="4"/>
  <c r="BG1933" i="4" s="1"/>
  <c r="AY1799" i="4"/>
  <c r="BG1799" i="4" s="1"/>
  <c r="AY2545" i="4"/>
  <c r="BG2545" i="4" s="1"/>
  <c r="AY392" i="4"/>
  <c r="BG392" i="4" s="1"/>
  <c r="AY199" i="4"/>
  <c r="BG199" i="4" s="1"/>
  <c r="AY188" i="4"/>
  <c r="BG188" i="4" s="1"/>
  <c r="AY2050" i="4"/>
  <c r="BG2050" i="4" s="1"/>
  <c r="AY260" i="4"/>
  <c r="BG260" i="4" s="1"/>
  <c r="AY1413" i="4"/>
  <c r="BG1413" i="4" s="1"/>
  <c r="AY2408" i="4"/>
  <c r="BG2408" i="4" s="1"/>
  <c r="AY563" i="4"/>
  <c r="BG563" i="4" s="1"/>
  <c r="AY541" i="4"/>
  <c r="BG541" i="4" s="1"/>
  <c r="AY2115" i="4"/>
  <c r="BG2115" i="4" s="1"/>
  <c r="AY779" i="4"/>
  <c r="BG779" i="4" s="1"/>
  <c r="AY1193" i="4"/>
  <c r="BG1193" i="4" s="1"/>
  <c r="AY2135" i="4"/>
  <c r="BG2135" i="4" s="1"/>
  <c r="AY1917" i="4"/>
  <c r="BG1917" i="4" s="1"/>
  <c r="AY1497" i="4"/>
  <c r="BG1497" i="4" s="1"/>
  <c r="AY1130" i="4"/>
  <c r="BG1130" i="4" s="1"/>
  <c r="AY2190" i="4"/>
  <c r="BG2190" i="4" s="1"/>
  <c r="AY1913" i="4"/>
  <c r="BG1913" i="4" s="1"/>
  <c r="AY1719" i="4"/>
  <c r="BG1719" i="4" s="1"/>
  <c r="AY297" i="4"/>
  <c r="BG297" i="4" s="1"/>
  <c r="AY1525" i="4"/>
  <c r="BG1525" i="4" s="1"/>
  <c r="AY1304" i="4"/>
  <c r="BG1304" i="4" s="1"/>
  <c r="AY422" i="4"/>
  <c r="BG422" i="4" s="1"/>
  <c r="AY293" i="4"/>
  <c r="BG293" i="4" s="1"/>
  <c r="AY466" i="4"/>
  <c r="BG466" i="4" s="1"/>
  <c r="AY599" i="4"/>
  <c r="BG599" i="4" s="1"/>
  <c r="AY2504" i="4"/>
  <c r="BG2504" i="4" s="1"/>
  <c r="AY475" i="4"/>
  <c r="BG475" i="4" s="1"/>
  <c r="AY327" i="4"/>
  <c r="BG327" i="4" s="1"/>
  <c r="AY1241" i="4"/>
  <c r="BG1241" i="4" s="1"/>
  <c r="AY2477" i="4"/>
  <c r="BG2477" i="4" s="1"/>
  <c r="AY1386" i="4"/>
  <c r="BG1386" i="4" s="1"/>
  <c r="AY2303" i="4"/>
  <c r="BG2303" i="4" s="1"/>
  <c r="AY2511" i="4"/>
  <c r="BG2511" i="4" s="1"/>
  <c r="AY879" i="4"/>
  <c r="BG879" i="4" s="1"/>
  <c r="AY9" i="4"/>
  <c r="BG9" i="4" s="1"/>
  <c r="AY89" i="4"/>
  <c r="BG89" i="4" s="1"/>
  <c r="AY2251" i="4"/>
  <c r="BG2251" i="4" s="1"/>
  <c r="AY1344" i="4"/>
  <c r="BG1344" i="4" s="1"/>
  <c r="AY531" i="4"/>
  <c r="BG531" i="4" s="1"/>
  <c r="AY1587" i="4"/>
  <c r="BG1587" i="4" s="1"/>
  <c r="AY574" i="4"/>
  <c r="BG574" i="4" s="1"/>
  <c r="AY966" i="4"/>
  <c r="BG966" i="4" s="1"/>
  <c r="AY129" i="4"/>
  <c r="BG129" i="4" s="1"/>
  <c r="AY2489" i="4"/>
  <c r="BG2489" i="4" s="1"/>
  <c r="AY41" i="4"/>
  <c r="BG41" i="4" s="1"/>
  <c r="AY1588" i="4"/>
  <c r="BG1588" i="4" s="1"/>
  <c r="AY360" i="4"/>
  <c r="BG360" i="4" s="1"/>
  <c r="AY1284" i="4"/>
  <c r="BG1284" i="4" s="1"/>
  <c r="AY198" i="4"/>
  <c r="BG198" i="4" s="1"/>
  <c r="AY2047" i="4"/>
  <c r="BG2047" i="4" s="1"/>
  <c r="AY1816" i="4"/>
  <c r="BG1816" i="4" s="1"/>
  <c r="AY1084" i="4"/>
  <c r="BG1084" i="4" s="1"/>
  <c r="AY436" i="4"/>
  <c r="BG436" i="4" s="1"/>
  <c r="AY701" i="4"/>
  <c r="BG701" i="4" s="1"/>
  <c r="AY412" i="4"/>
  <c r="BG412" i="4" s="1"/>
  <c r="AY359" i="4"/>
  <c r="BG359" i="4" s="1"/>
  <c r="AY552" i="4"/>
  <c r="BG552" i="4" s="1"/>
  <c r="AY460" i="4"/>
  <c r="BG460" i="4" s="1"/>
  <c r="AY468" i="4"/>
  <c r="BG468" i="4" s="1"/>
  <c r="AY410" i="4"/>
  <c r="BG410" i="4" s="1"/>
  <c r="AY2203" i="4"/>
  <c r="BG2203" i="4" s="1"/>
  <c r="AY1835" i="4"/>
  <c r="BG1835" i="4" s="1"/>
  <c r="AY490" i="4"/>
  <c r="BG490" i="4" s="1"/>
  <c r="AY570" i="4"/>
  <c r="BG570" i="4" s="1"/>
  <c r="AY940" i="4"/>
  <c r="BG940" i="4" s="1"/>
  <c r="AY1900" i="4"/>
  <c r="BG1900" i="4" s="1"/>
  <c r="AY1996" i="4"/>
  <c r="BG1996" i="4" s="1"/>
  <c r="AY2519" i="4"/>
  <c r="BG2519" i="4" s="1"/>
  <c r="AY2319" i="4"/>
  <c r="BG2319" i="4" s="1"/>
  <c r="AY2149" i="4"/>
  <c r="BG2149" i="4" s="1"/>
  <c r="AY1181" i="4"/>
  <c r="BG1181" i="4" s="1"/>
  <c r="AY443" i="4"/>
  <c r="BG443" i="4" s="1"/>
  <c r="AY2548" i="4"/>
  <c r="BG2548" i="4" s="1"/>
  <c r="AY2538" i="4"/>
  <c r="BG2538" i="4" s="1"/>
  <c r="AY1485" i="4"/>
  <c r="BG1485" i="4" s="1"/>
  <c r="AY2517" i="4"/>
  <c r="BG2517" i="4" s="1"/>
  <c r="AY312" i="4"/>
  <c r="BG312" i="4" s="1"/>
  <c r="AY1108" i="4"/>
  <c r="BG1108" i="4" s="1"/>
  <c r="AY2421" i="4"/>
  <c r="BG2421" i="4" s="1"/>
  <c r="AY1944" i="4"/>
  <c r="BG1944" i="4" s="1"/>
  <c r="AY1402" i="4"/>
  <c r="BG1402" i="4" s="1"/>
  <c r="AY2561" i="4"/>
  <c r="BG2561" i="4" s="1"/>
  <c r="AY1571" i="4"/>
  <c r="BG1571" i="4" s="1"/>
  <c r="AY402" i="4"/>
  <c r="BG402" i="4" s="1"/>
  <c r="AY2114" i="4"/>
  <c r="BG2114" i="4" s="1"/>
  <c r="AY536" i="4"/>
  <c r="BG536" i="4" s="1"/>
  <c r="AY1288" i="4"/>
  <c r="BG1288" i="4" s="1"/>
  <c r="AY2022" i="4"/>
  <c r="BG2022" i="4" s="1"/>
  <c r="AY226" i="4"/>
  <c r="BG226" i="4" s="1"/>
  <c r="AY572" i="4"/>
  <c r="BG572" i="4" s="1"/>
  <c r="AY2524" i="4"/>
  <c r="BG2524" i="4" s="1"/>
  <c r="AY1736" i="4"/>
  <c r="BG1736" i="4" s="1"/>
  <c r="AY1209" i="4"/>
  <c r="BG1209" i="4" s="1"/>
  <c r="AY2612" i="4"/>
  <c r="BG2612" i="4" s="1"/>
  <c r="AY925" i="4"/>
  <c r="BG925" i="4" s="1"/>
  <c r="AY2057" i="4"/>
  <c r="BG2057" i="4" s="1"/>
  <c r="AY776" i="4"/>
  <c r="BG776" i="4" s="1"/>
  <c r="AY836" i="4"/>
  <c r="BG836" i="4" s="1"/>
  <c r="AY1340" i="4"/>
  <c r="BG1340" i="4" s="1"/>
  <c r="AY1787" i="4"/>
  <c r="BG1787" i="4" s="1"/>
  <c r="AY2250" i="4"/>
  <c r="BG2250" i="4" s="1"/>
  <c r="AY2443" i="4"/>
  <c r="BG2443" i="4" s="1"/>
  <c r="AY2522" i="4"/>
  <c r="BG2522" i="4" s="1"/>
  <c r="AY1550" i="4"/>
  <c r="BG1550" i="4" s="1"/>
  <c r="AY1778" i="4"/>
  <c r="BG1778" i="4" s="1"/>
  <c r="AY2013" i="4"/>
  <c r="BG2013" i="4" s="1"/>
  <c r="AY2516" i="4"/>
  <c r="BG2516" i="4" s="1"/>
  <c r="AY1543" i="4"/>
  <c r="BG1543" i="4" s="1"/>
  <c r="AY2062" i="4"/>
  <c r="BG2062" i="4" s="1"/>
  <c r="AY2437" i="4"/>
  <c r="BG2437" i="4" s="1"/>
  <c r="AY1487" i="4"/>
  <c r="BG1487" i="4" s="1"/>
  <c r="AY914" i="4"/>
  <c r="BG914" i="4" s="1"/>
  <c r="AY1420" i="4"/>
  <c r="BG1420" i="4" s="1"/>
  <c r="AY2379" i="4"/>
  <c r="BG2379" i="4" s="1"/>
  <c r="AY415" i="4"/>
  <c r="BG415" i="4" s="1"/>
  <c r="AY164" i="4"/>
  <c r="BG164" i="4" s="1"/>
  <c r="AY1531" i="4"/>
  <c r="BG1531" i="4" s="1"/>
  <c r="AY2098" i="4"/>
  <c r="BG2098" i="4" s="1"/>
  <c r="AY1750" i="4"/>
  <c r="BG1750" i="4" s="1"/>
  <c r="AY1266" i="4"/>
  <c r="BG1266" i="4" s="1"/>
  <c r="AY2256" i="4"/>
  <c r="BG2256" i="4" s="1"/>
  <c r="AY2375" i="4"/>
  <c r="BG2375" i="4" s="1"/>
  <c r="AY14" i="4"/>
  <c r="BG14" i="4" s="1"/>
  <c r="AY2541" i="4"/>
  <c r="BG2541" i="4" s="1"/>
  <c r="AY849" i="4"/>
  <c r="BG849" i="4" s="1"/>
  <c r="AY757" i="4"/>
  <c r="BG757" i="4" s="1"/>
  <c r="AY866" i="4"/>
  <c r="BG866" i="4" s="1"/>
  <c r="AY81" i="4"/>
  <c r="BG81" i="4" s="1"/>
  <c r="AY1305" i="4"/>
  <c r="BG1305" i="4" s="1"/>
  <c r="AY1530" i="4"/>
  <c r="BG1530" i="4" s="1"/>
  <c r="AY1080" i="4"/>
  <c r="BG1080" i="4" s="1"/>
  <c r="AY1380" i="4"/>
  <c r="BG1380" i="4" s="1"/>
  <c r="AY2610" i="4"/>
  <c r="BG2610" i="4" s="1"/>
  <c r="AY1807" i="4"/>
  <c r="BG1807" i="4" s="1"/>
  <c r="AY2495" i="4"/>
  <c r="BG2495" i="4" s="1"/>
  <c r="AY369" i="4"/>
  <c r="BG369" i="4" s="1"/>
  <c r="AY72" i="4"/>
  <c r="BG72" i="4" s="1"/>
  <c r="AY2432" i="4"/>
  <c r="BG2432" i="4" s="1"/>
  <c r="AY2539" i="4"/>
  <c r="BG2539" i="4" s="1"/>
  <c r="AY789" i="4"/>
  <c r="BG789" i="4" s="1"/>
  <c r="AY1537" i="4"/>
  <c r="BG1537" i="4" s="1"/>
  <c r="AY823" i="4"/>
  <c r="BG823" i="4" s="1"/>
  <c r="AY746" i="4"/>
  <c r="BG746" i="4" s="1"/>
  <c r="AY708" i="4"/>
  <c r="BG708" i="4" s="1"/>
  <c r="AY1185" i="4"/>
  <c r="BG1185" i="4" s="1"/>
  <c r="AY1752" i="4"/>
  <c r="BG1752" i="4" s="1"/>
  <c r="AY2351" i="4"/>
  <c r="BG2351" i="4" s="1"/>
  <c r="AY2578" i="4"/>
  <c r="BG2578" i="4" s="1"/>
  <c r="AY568" i="4"/>
  <c r="BG568" i="4" s="1"/>
  <c r="AY1795" i="4"/>
  <c r="BG1795" i="4" s="1"/>
  <c r="AY600" i="4"/>
  <c r="BG600" i="4" s="1"/>
  <c r="AY2441" i="4"/>
  <c r="BG2441" i="4" s="1"/>
  <c r="AY1783" i="4"/>
  <c r="BG1783" i="4" s="1"/>
  <c r="AY1434" i="4"/>
  <c r="BG1434" i="4" s="1"/>
  <c r="AY1717" i="4"/>
  <c r="BG1717" i="4" s="1"/>
  <c r="AY2316" i="4"/>
  <c r="BG2316" i="4" s="1"/>
  <c r="AY2286" i="4"/>
  <c r="BG2286" i="4" s="1"/>
  <c r="AY2177" i="4"/>
  <c r="BG2177" i="4" s="1"/>
  <c r="AY1203" i="4"/>
  <c r="BG1203" i="4" s="1"/>
  <c r="AY2053" i="4"/>
  <c r="BG2053" i="4" s="1"/>
  <c r="AY2417" i="4"/>
  <c r="BG2417" i="4" s="1"/>
  <c r="AY2207" i="4"/>
  <c r="BG2207" i="4" s="1"/>
  <c r="AY1279" i="4"/>
  <c r="BG1279" i="4" s="1"/>
  <c r="AY2343" i="4"/>
  <c r="BG2343" i="4" s="1"/>
  <c r="AY417" i="4"/>
  <c r="BG417" i="4" s="1"/>
  <c r="AY270" i="4"/>
  <c r="BG270" i="4" s="1"/>
  <c r="AY1129" i="4"/>
  <c r="BG1129" i="4" s="1"/>
  <c r="AY207" i="4"/>
  <c r="BG207" i="4" s="1"/>
  <c r="AY790" i="4"/>
  <c r="BG790" i="4" s="1"/>
  <c r="AY1952" i="4"/>
  <c r="BG1952" i="4" s="1"/>
  <c r="AY1940" i="4"/>
  <c r="BG1940" i="4" s="1"/>
  <c r="AY1763" i="4"/>
  <c r="BG1763" i="4" s="1"/>
  <c r="AY1401" i="4"/>
  <c r="BG1401" i="4" s="1"/>
  <c r="AY1233" i="4"/>
  <c r="BG1233" i="4" s="1"/>
  <c r="AY2456" i="4"/>
  <c r="BG2456" i="4" s="1"/>
  <c r="AY2587" i="4"/>
  <c r="BG2587" i="4" s="1"/>
  <c r="AY120" i="4"/>
  <c r="BG120" i="4" s="1"/>
  <c r="AY562" i="4"/>
  <c r="BG562" i="4" s="1"/>
  <c r="AY1654" i="4"/>
  <c r="BG1654" i="4" s="1"/>
  <c r="AY1805" i="4"/>
  <c r="BG1805" i="4" s="1"/>
  <c r="AY642" i="4"/>
  <c r="BG642" i="4" s="1"/>
  <c r="AY1829" i="4"/>
  <c r="BG1829" i="4" s="1"/>
  <c r="AY1884" i="4"/>
  <c r="BG1884" i="4" s="1"/>
  <c r="AY2486" i="4"/>
  <c r="BG2486" i="4" s="1"/>
  <c r="AY2035" i="4"/>
  <c r="BG2035" i="4" s="1"/>
  <c r="AY368" i="4"/>
  <c r="BG368" i="4" s="1"/>
  <c r="AY713" i="4"/>
  <c r="BG713" i="4" s="1"/>
  <c r="AY2159" i="4"/>
  <c r="BG2159" i="4" s="1"/>
  <c r="AY733" i="4"/>
  <c r="BG733" i="4" s="1"/>
  <c r="AY1902" i="4"/>
  <c r="BG1902" i="4" s="1"/>
  <c r="AY1788" i="4"/>
  <c r="BG1788" i="4" s="1"/>
  <c r="AY123" i="4"/>
  <c r="BG123" i="4" s="1"/>
  <c r="AY2327" i="4"/>
  <c r="BG2327" i="4" s="1"/>
  <c r="AY2289" i="4"/>
  <c r="BG2289" i="4" s="1"/>
  <c r="AY2152" i="4"/>
  <c r="BG2152" i="4" s="1"/>
  <c r="AY1089" i="4"/>
  <c r="BG1089" i="4" s="1"/>
  <c r="AY1767" i="4"/>
  <c r="BG1767" i="4" s="1"/>
  <c r="AY1758" i="4"/>
  <c r="BG1758" i="4" s="1"/>
  <c r="AY923" i="4"/>
  <c r="BG923" i="4" s="1"/>
  <c r="AY1125" i="4"/>
  <c r="BG1125" i="4" s="1"/>
  <c r="AY1476" i="4"/>
  <c r="BG1476" i="4" s="1"/>
  <c r="AY2479" i="4"/>
  <c r="BG2479" i="4" s="1"/>
  <c r="AY1564" i="4"/>
  <c r="BG1564" i="4" s="1"/>
  <c r="AY1899" i="4"/>
  <c r="BG1899" i="4" s="1"/>
  <c r="AY1722" i="4"/>
  <c r="BG1722" i="4" s="1"/>
  <c r="AY431" i="4"/>
  <c r="BG431" i="4" s="1"/>
  <c r="AY483" i="4"/>
  <c r="BG483" i="4" s="1"/>
  <c r="AY1148" i="4"/>
  <c r="BG1148" i="4" s="1"/>
  <c r="AY1791" i="4"/>
  <c r="BG1791" i="4" s="1"/>
  <c r="AY148" i="4"/>
  <c r="BG148" i="4" s="1"/>
  <c r="AY1258" i="4"/>
  <c r="BG1258" i="4" s="1"/>
  <c r="AY1907" i="4"/>
  <c r="BG1907" i="4" s="1"/>
  <c r="AY2125" i="4"/>
  <c r="BG2125" i="4" s="1"/>
  <c r="AY734" i="4"/>
  <c r="BG734" i="4" s="1"/>
  <c r="AY2217" i="4"/>
  <c r="BG2217" i="4" s="1"/>
  <c r="AY1993" i="4"/>
  <c r="BG1993" i="4" s="1"/>
  <c r="AY626" i="4"/>
  <c r="BG626" i="4" s="1"/>
  <c r="AY1813" i="4"/>
  <c r="BG1813" i="4" s="1"/>
  <c r="AY726" i="4"/>
  <c r="BG726" i="4" s="1"/>
  <c r="AY145" i="4"/>
  <c r="BG145" i="4" s="1"/>
  <c r="AY2386" i="4"/>
  <c r="BG2386" i="4" s="1"/>
  <c r="AY741" i="4"/>
  <c r="BG741" i="4" s="1"/>
  <c r="AY614" i="4"/>
  <c r="BG614" i="4" s="1"/>
  <c r="AY632" i="4"/>
  <c r="BG632" i="4" s="1"/>
  <c r="AY1369" i="4"/>
  <c r="BG1369" i="4" s="1"/>
  <c r="AY1187" i="4"/>
  <c r="BG1187" i="4" s="1"/>
  <c r="AY1230" i="4"/>
  <c r="BG1230" i="4" s="1"/>
  <c r="AY1994" i="4"/>
  <c r="BG1994" i="4" s="1"/>
  <c r="AY964" i="4"/>
  <c r="BG964" i="4" s="1"/>
  <c r="AY1383" i="4"/>
  <c r="BG1383" i="4" s="1"/>
  <c r="AY700" i="4"/>
  <c r="BG700" i="4" s="1"/>
  <c r="AY924" i="4"/>
  <c r="BG924" i="4" s="1"/>
  <c r="AY998" i="4"/>
  <c r="BG998" i="4" s="1"/>
  <c r="AY2484" i="4"/>
  <c r="BG2484" i="4" s="1"/>
  <c r="AY2312" i="4"/>
  <c r="BG2312" i="4" s="1"/>
  <c r="AY583" i="4"/>
  <c r="BG583" i="4" s="1"/>
  <c r="AY1931" i="4"/>
  <c r="BG1931" i="4" s="1"/>
  <c r="AY2409" i="4"/>
  <c r="BG2409" i="4" s="1"/>
  <c r="AY56" i="4"/>
  <c r="BG56" i="4" s="1"/>
  <c r="AY760" i="4"/>
  <c r="BG760" i="4" s="1"/>
  <c r="AY380" i="4"/>
  <c r="BG380" i="4" s="1"/>
  <c r="AY2401" i="4"/>
  <c r="BG2401" i="4" s="1"/>
  <c r="AY1356" i="4"/>
  <c r="BG1356" i="4" s="1"/>
  <c r="AY839" i="4"/>
  <c r="BG839" i="4" s="1"/>
  <c r="AY2371" i="4"/>
  <c r="BG2371" i="4" s="1"/>
  <c r="AY2369" i="4"/>
  <c r="BG2369" i="4" s="1"/>
  <c r="AY1122" i="4"/>
  <c r="BG1122" i="4" s="1"/>
  <c r="AY1516" i="4"/>
  <c r="BG1516" i="4" s="1"/>
  <c r="AY1637" i="4"/>
  <c r="BG1637" i="4" s="1"/>
  <c r="AY1206" i="4"/>
  <c r="BG1206" i="4" s="1"/>
  <c r="AY1541" i="4"/>
  <c r="BG1541" i="4" s="1"/>
  <c r="AY621" i="4"/>
  <c r="BG621" i="4" s="1"/>
  <c r="AY2215" i="4"/>
  <c r="BG2215" i="4" s="1"/>
  <c r="AY2232" i="4"/>
  <c r="BG2232" i="4" s="1"/>
  <c r="AY1686" i="4"/>
  <c r="BG1686" i="4" s="1"/>
  <c r="AY811" i="4"/>
  <c r="BG811" i="4" s="1"/>
  <c r="AY1693" i="4"/>
  <c r="BG1693" i="4" s="1"/>
  <c r="AY111" i="4"/>
  <c r="BG111" i="4" s="1"/>
  <c r="AY2169" i="4"/>
  <c r="BG2169" i="4" s="1"/>
  <c r="AY2372" i="4"/>
  <c r="BG2372" i="4" s="1"/>
  <c r="AY696" i="4"/>
  <c r="BG696" i="4" s="1"/>
  <c r="AY1918" i="4"/>
  <c r="BG1918" i="4" s="1"/>
  <c r="AY2084" i="4"/>
  <c r="BG2084" i="4" s="1"/>
  <c r="AY749" i="4"/>
  <c r="BG749" i="4" s="1"/>
  <c r="AY1177" i="4"/>
  <c r="BG1177" i="4" s="1"/>
  <c r="AY884" i="4"/>
  <c r="BG884" i="4" s="1"/>
  <c r="AY664" i="4"/>
  <c r="BG664" i="4" s="1"/>
  <c r="AY2473" i="4"/>
  <c r="BG2473" i="4" s="1"/>
  <c r="AY968" i="4"/>
  <c r="BG968" i="4" s="1"/>
  <c r="AY1097" i="4"/>
  <c r="BG1097" i="4" s="1"/>
  <c r="AY292" i="4"/>
  <c r="BG292" i="4" s="1"/>
  <c r="AY1321" i="4"/>
  <c r="BG1321" i="4" s="1"/>
  <c r="AY1540" i="4"/>
  <c r="BG1540" i="4" s="1"/>
  <c r="AY2005" i="4"/>
  <c r="BG2005" i="4" s="1"/>
  <c r="AY717" i="4"/>
  <c r="BG717" i="4" s="1"/>
  <c r="AY814" i="4"/>
  <c r="BG814" i="4" s="1"/>
  <c r="AY1373" i="4"/>
  <c r="BG1373" i="4" s="1"/>
  <c r="AY2353" i="4"/>
  <c r="BG2353" i="4" s="1"/>
  <c r="AY1768" i="4"/>
  <c r="BG1768" i="4" s="1"/>
  <c r="AY1387" i="4"/>
  <c r="BG1387" i="4" s="1"/>
  <c r="AY2132" i="4"/>
  <c r="BG2132" i="4" s="1"/>
  <c r="AY2055" i="4"/>
  <c r="BG2055" i="4" s="1"/>
  <c r="AY142" i="4"/>
  <c r="BG142" i="4" s="1"/>
  <c r="AY2366" i="4"/>
  <c r="BG2366" i="4" s="1"/>
  <c r="AY1414" i="4"/>
  <c r="BG1414" i="4" s="1"/>
  <c r="AY1462" i="4"/>
  <c r="BG1462" i="4" s="1"/>
  <c r="AY1580" i="4"/>
  <c r="BG1580" i="4" s="1"/>
  <c r="AY1395" i="4"/>
  <c r="BG1395" i="4" s="1"/>
  <c r="AY1235" i="4"/>
  <c r="BG1235" i="4" s="1"/>
  <c r="AY1720" i="4"/>
  <c r="BG1720" i="4" s="1"/>
  <c r="AY2488" i="4"/>
  <c r="BG2488" i="4" s="1"/>
  <c r="AY2527" i="4"/>
  <c r="BG2527" i="4" s="1"/>
  <c r="AY2088" i="4"/>
  <c r="BG2088" i="4" s="1"/>
  <c r="AY928" i="4"/>
  <c r="BG928" i="4" s="1"/>
  <c r="AY862" i="4"/>
  <c r="BG862" i="4" s="1"/>
  <c r="AY941" i="4"/>
  <c r="BG941" i="4" s="1"/>
  <c r="AY1888" i="4"/>
  <c r="BG1888" i="4" s="1"/>
  <c r="AY2324" i="4"/>
  <c r="BG2324" i="4" s="1"/>
  <c r="AY1535" i="4"/>
  <c r="BG1535" i="4" s="1"/>
  <c r="AY844" i="4"/>
  <c r="BG844" i="4" s="1"/>
  <c r="AY2582" i="4"/>
  <c r="BG2582" i="4" s="1"/>
  <c r="AY1991" i="4"/>
  <c r="BG1991" i="4" s="1"/>
  <c r="AY1367" i="4"/>
  <c r="BG1367" i="4" s="1"/>
  <c r="AY1770" i="4"/>
  <c r="BG1770" i="4" s="1"/>
  <c r="AY506" i="4"/>
  <c r="BG506" i="4" s="1"/>
  <c r="AY2620" i="4"/>
  <c r="BG2620" i="4" s="1"/>
  <c r="AY1063" i="4"/>
  <c r="BG1063" i="4" s="1"/>
  <c r="AY1347" i="4"/>
  <c r="BG1347" i="4" s="1"/>
  <c r="AY693" i="4"/>
  <c r="BG693" i="4" s="1"/>
  <c r="AY1269" i="4"/>
  <c r="BG1269" i="4" s="1"/>
  <c r="AY1199" i="4"/>
  <c r="BG1199" i="4" s="1"/>
  <c r="AY1032" i="4"/>
  <c r="BG1032" i="4" s="1"/>
  <c r="AY825" i="4"/>
  <c r="BG825" i="4" s="1"/>
  <c r="AY248" i="4"/>
  <c r="BG248" i="4" s="1"/>
  <c r="AY2360" i="4"/>
  <c r="BG2360" i="4" s="1"/>
  <c r="AY1202" i="4"/>
  <c r="BG1202" i="4" s="1"/>
  <c r="AY901" i="4"/>
  <c r="BG901" i="4" s="1"/>
  <c r="AY994" i="4"/>
  <c r="BG994" i="4" s="1"/>
  <c r="AY792" i="4"/>
  <c r="BG792" i="4" s="1"/>
  <c r="AY619" i="4"/>
  <c r="BG619" i="4" s="1"/>
  <c r="AY221" i="4"/>
  <c r="BG221" i="4" s="1"/>
  <c r="AY39" i="4"/>
  <c r="BG39" i="4" s="1"/>
  <c r="AY76" i="4"/>
  <c r="BG76" i="4" s="1"/>
  <c r="AY890" i="4"/>
  <c r="BG890" i="4" s="1"/>
  <c r="AY1062" i="4"/>
  <c r="BG1062" i="4" s="1"/>
  <c r="AY1156" i="4"/>
  <c r="BG1156" i="4" s="1"/>
  <c r="AY2033" i="4"/>
  <c r="BG2033" i="4" s="1"/>
  <c r="AY1068" i="4"/>
  <c r="BG1068" i="4" s="1"/>
  <c r="AY1880" i="4"/>
  <c r="BG1880" i="4" s="1"/>
  <c r="AY269" i="4"/>
  <c r="BG269" i="4" s="1"/>
  <c r="AY1567" i="4"/>
  <c r="BG1567" i="4" s="1"/>
  <c r="AY620" i="4"/>
  <c r="BG620" i="4" s="1"/>
  <c r="AY2059" i="4"/>
  <c r="BG2059" i="4" s="1"/>
  <c r="AY1757" i="4"/>
  <c r="BG1757" i="4" s="1"/>
  <c r="AY342" i="4"/>
  <c r="BG342" i="4" s="1"/>
  <c r="AY479" i="4"/>
  <c r="BG479" i="4" s="1"/>
  <c r="AY1409" i="4"/>
  <c r="BG1409" i="4" s="1"/>
  <c r="AY469" i="4"/>
  <c r="BG469" i="4" s="1"/>
  <c r="AY2167" i="4"/>
  <c r="BG2167" i="4" s="1"/>
  <c r="AY1255" i="4"/>
  <c r="BG1255" i="4" s="1"/>
  <c r="AY633" i="4"/>
  <c r="BG633" i="4" s="1"/>
  <c r="AY1585" i="4"/>
  <c r="BG1585" i="4" s="1"/>
  <c r="AY1010" i="4"/>
  <c r="BG1010" i="4" s="1"/>
  <c r="AY1127" i="4"/>
  <c r="BG1127" i="4" s="1"/>
  <c r="AY1678" i="4"/>
  <c r="BG1678" i="4" s="1"/>
  <c r="AY629" i="4"/>
  <c r="BG629" i="4" s="1"/>
  <c r="AY449" i="4"/>
  <c r="BG449" i="4" s="1"/>
  <c r="AY2239" i="4"/>
  <c r="BG2239" i="4" s="1"/>
  <c r="AY1055" i="4"/>
  <c r="BG1055" i="4" s="1"/>
  <c r="AY2315" i="4"/>
  <c r="BG2315" i="4" s="1"/>
  <c r="AY532" i="4"/>
  <c r="BG532" i="4" s="1"/>
  <c r="AY1928" i="4"/>
  <c r="BG1928" i="4" s="1"/>
  <c r="AY1220" i="4"/>
  <c r="BG1220" i="4" s="1"/>
  <c r="AY1759" i="4"/>
  <c r="BG1759" i="4" s="1"/>
  <c r="AY2039" i="4"/>
  <c r="BG2039" i="4" s="1"/>
  <c r="AY187" i="4"/>
  <c r="BG187" i="4" s="1"/>
  <c r="AY200" i="4"/>
  <c r="BG200" i="4" s="1"/>
  <c r="AY1150" i="4"/>
  <c r="BG1150" i="4" s="1"/>
  <c r="AY983" i="4"/>
  <c r="BG983" i="4" s="1"/>
  <c r="AY2277" i="4"/>
  <c r="BG2277" i="4" s="1"/>
  <c r="AY2311" i="4"/>
  <c r="BG2311" i="4" s="1"/>
  <c r="AY59" i="4"/>
  <c r="BG59" i="4" s="1"/>
  <c r="AY2591" i="4"/>
  <c r="BG2591" i="4" s="1"/>
  <c r="AY1410" i="4"/>
  <c r="BG1410" i="4" s="1"/>
  <c r="AY1213" i="4"/>
  <c r="BG1213" i="4" s="1"/>
  <c r="AY75" i="4"/>
  <c r="BG75" i="4" s="1"/>
  <c r="AY2427" i="4"/>
  <c r="BG2427" i="4" s="1"/>
  <c r="AY970" i="4"/>
  <c r="BG970" i="4" s="1"/>
  <c r="AY1143" i="4"/>
  <c r="BG1143" i="4" s="1"/>
  <c r="AY1689" i="4"/>
  <c r="BG1689" i="4" s="1"/>
  <c r="AY727" i="4"/>
  <c r="BG727" i="4" s="1"/>
  <c r="AY356" i="4"/>
  <c r="BG356" i="4" s="1"/>
  <c r="AY1707" i="4"/>
  <c r="BG1707" i="4" s="1"/>
  <c r="AY1349" i="4"/>
  <c r="BG1349" i="4" s="1"/>
  <c r="AY285" i="4"/>
  <c r="BG285" i="4" s="1"/>
  <c r="AY891" i="4"/>
  <c r="BG891" i="4" s="1"/>
  <c r="AY1660" i="4"/>
  <c r="BG1660" i="4" s="1"/>
  <c r="AY864" i="4"/>
  <c r="BG864" i="4" s="1"/>
  <c r="AY1672" i="4"/>
  <c r="BG1672" i="4" s="1"/>
  <c r="AY454" i="4"/>
  <c r="BG454" i="4" s="1"/>
  <c r="AY159" i="4"/>
  <c r="BG159" i="4" s="1"/>
  <c r="AY401" i="4"/>
  <c r="BG401" i="4" s="1"/>
  <c r="AY581" i="4"/>
  <c r="BG581" i="4" s="1"/>
  <c r="AY193" i="4"/>
  <c r="BG193" i="4" s="1"/>
  <c r="AY125" i="4"/>
  <c r="BG125" i="4" s="1"/>
  <c r="AY2024" i="4"/>
  <c r="BG2024" i="4" s="1"/>
  <c r="AY946" i="4"/>
  <c r="BG946" i="4" s="1"/>
  <c r="AY239" i="4"/>
  <c r="BG239" i="4" s="1"/>
  <c r="AY330" i="4"/>
  <c r="BG330" i="4" s="1"/>
  <c r="AY1175" i="4"/>
  <c r="BG1175" i="4" s="1"/>
  <c r="AY1072" i="4"/>
  <c r="BG1072" i="4" s="1"/>
  <c r="AY2321" i="4"/>
  <c r="BG2321" i="4" s="1"/>
  <c r="AY1374" i="4"/>
  <c r="BG1374" i="4" s="1"/>
  <c r="AY1044" i="4"/>
  <c r="BG1044" i="4" s="1"/>
  <c r="AY344" i="4"/>
  <c r="BG344" i="4" s="1"/>
  <c r="AY455" i="4"/>
  <c r="BG455" i="4" s="1"/>
  <c r="AY1923" i="4"/>
  <c r="BG1923" i="4" s="1"/>
  <c r="AY2339" i="4"/>
  <c r="BG2339" i="4" s="1"/>
  <c r="AY758" i="4"/>
  <c r="BG758" i="4" s="1"/>
  <c r="AY2046" i="4"/>
  <c r="BG2046" i="4" s="1"/>
  <c r="AY1676" i="4"/>
  <c r="BG1676" i="4" s="1"/>
  <c r="AY1205" i="4"/>
  <c r="BG1205" i="4" s="1"/>
  <c r="AY962" i="4"/>
  <c r="BG962" i="4" s="1"/>
  <c r="AY537" i="4"/>
  <c r="BG537" i="4" s="1"/>
  <c r="AY1742" i="4"/>
  <c r="BG1742" i="4" s="1"/>
  <c r="AY2494" i="4"/>
  <c r="BG2494" i="4" s="1"/>
  <c r="AY718" i="4"/>
  <c r="BG718" i="4" s="1"/>
  <c r="AY1272" i="4"/>
  <c r="BG1272" i="4" s="1"/>
  <c r="AY1818" i="4"/>
  <c r="BG1818" i="4" s="1"/>
  <c r="AY1701" i="4"/>
  <c r="BG1701" i="4" s="1"/>
  <c r="AY1264" i="4"/>
  <c r="BG1264" i="4" s="1"/>
  <c r="AY1718" i="4"/>
  <c r="BG1718" i="4" s="1"/>
  <c r="AY1474" i="4"/>
  <c r="BG1474" i="4" s="1"/>
  <c r="AY1071" i="4"/>
  <c r="BG1071" i="4" s="1"/>
  <c r="AY2165" i="4"/>
  <c r="BG2165" i="4" s="1"/>
  <c r="AY1327" i="4"/>
  <c r="BG1327" i="4" s="1"/>
  <c r="AY418" i="4"/>
  <c r="BG418" i="4" s="1"/>
  <c r="AY1059" i="4"/>
  <c r="BG1059" i="4" s="1"/>
  <c r="AY2105" i="4"/>
  <c r="BG2105" i="4" s="1"/>
  <c r="AY2139" i="4"/>
  <c r="BG2139" i="4" s="1"/>
  <c r="AY1578" i="4"/>
  <c r="BG1578" i="4" s="1"/>
  <c r="AY1961" i="4"/>
  <c r="BG1961" i="4" s="1"/>
  <c r="AY1623" i="4"/>
  <c r="BG1623" i="4" s="1"/>
  <c r="AY444" i="4"/>
  <c r="BG444" i="4" s="1"/>
  <c r="AY582" i="4"/>
  <c r="BG582" i="4" s="1"/>
  <c r="AY2602" i="4"/>
  <c r="BG2602" i="4" s="1"/>
  <c r="AY1243" i="4"/>
  <c r="BG1243" i="4" s="1"/>
  <c r="AY1065" i="4"/>
  <c r="BG1065" i="4" s="1"/>
  <c r="AY1905" i="4"/>
  <c r="BG1905" i="4" s="1"/>
  <c r="AY338" i="4"/>
  <c r="BG338" i="4" s="1"/>
  <c r="AY304" i="4"/>
  <c r="BG304" i="4" s="1"/>
  <c r="AY2058" i="4"/>
  <c r="BG2058" i="4" s="1"/>
  <c r="AY280" i="4"/>
  <c r="BG280" i="4" s="1"/>
  <c r="AY944" i="4"/>
  <c r="BG944" i="4" s="1"/>
  <c r="AY1013" i="4"/>
  <c r="BG1013" i="4" s="1"/>
  <c r="AY1364" i="4"/>
  <c r="BG1364" i="4" s="1"/>
  <c r="AY1647" i="4"/>
  <c r="BG1647" i="4" s="1"/>
  <c r="AY2531" i="4"/>
  <c r="BG2531" i="4" s="1"/>
  <c r="AY2109" i="4"/>
  <c r="BG2109" i="4" s="1"/>
  <c r="AY1047" i="4"/>
  <c r="BG1047" i="4" s="1"/>
  <c r="AY1643" i="4"/>
  <c r="BG1643" i="4" s="1"/>
  <c r="AY2197" i="4"/>
  <c r="BG2197" i="4" s="1"/>
  <c r="AY1832" i="4"/>
  <c r="BG1832" i="4" s="1"/>
  <c r="AY1092" i="4"/>
  <c r="BG1092" i="4" s="1"/>
  <c r="AY2231" i="4"/>
  <c r="BG2231" i="4" s="1"/>
  <c r="AY1964" i="4"/>
  <c r="BG1964" i="4" s="1"/>
  <c r="AY728" i="4"/>
  <c r="BG728" i="4" s="1"/>
  <c r="AY1246" i="4"/>
  <c r="BG1246" i="4" s="1"/>
  <c r="AY317" i="4"/>
  <c r="BG317" i="4" s="1"/>
  <c r="AY196" i="4"/>
  <c r="BG196" i="4" s="1"/>
  <c r="AY711" i="4"/>
  <c r="BG711" i="4" s="1"/>
  <c r="AY240" i="4"/>
  <c r="BG240" i="4" s="1"/>
  <c r="AY1526" i="4"/>
  <c r="BG1526" i="4" s="1"/>
  <c r="AY2574" i="4"/>
  <c r="BG2574" i="4" s="1"/>
  <c r="AY971" i="4"/>
  <c r="BG971" i="4" s="1"/>
  <c r="AY1817" i="4"/>
  <c r="BG1817" i="4" s="1"/>
  <c r="AY2528" i="4"/>
  <c r="BG2528" i="4" s="1"/>
  <c r="AY307" i="4"/>
  <c r="BG307" i="4" s="1"/>
  <c r="AY1932" i="4"/>
  <c r="BG1932" i="4" s="1"/>
  <c r="AY2070" i="4"/>
  <c r="BG2070" i="4" s="1"/>
  <c r="AY1563" i="4"/>
  <c r="BG1563" i="4" s="1"/>
  <c r="AY1124" i="4"/>
  <c r="BG1124" i="4" s="1"/>
  <c r="AY1812" i="4"/>
  <c r="BG1812" i="4" s="1"/>
  <c r="AY813" i="4"/>
  <c r="BG813" i="4" s="1"/>
  <c r="AY282" i="4"/>
  <c r="BG282" i="4" s="1"/>
  <c r="AY175" i="4"/>
  <c r="BG175" i="4" s="1"/>
  <c r="AY1926" i="4"/>
  <c r="BG1926" i="4" s="1"/>
  <c r="AY2478" i="4"/>
  <c r="BG2478" i="4" s="1"/>
  <c r="AY2304" i="4"/>
  <c r="BG2304" i="4" s="1"/>
  <c r="AY1744" i="4"/>
  <c r="BG1744" i="4" s="1"/>
  <c r="AY610" i="4"/>
  <c r="BG610" i="4" s="1"/>
  <c r="AY334" i="4"/>
  <c r="BG334" i="4" s="1"/>
  <c r="AY1517" i="4"/>
  <c r="BG1517" i="4" s="1"/>
  <c r="AY1015" i="4"/>
  <c r="BG1015" i="4" s="1"/>
  <c r="AY2462" i="4"/>
  <c r="BG2462" i="4" s="1"/>
  <c r="AY1566" i="4"/>
  <c r="BG1566" i="4" s="1"/>
  <c r="AY1468" i="4"/>
  <c r="BG1468" i="4" s="1"/>
  <c r="AY2009" i="4"/>
  <c r="BG2009" i="4" s="1"/>
  <c r="AY1301" i="4"/>
  <c r="BG1301" i="4" s="1"/>
  <c r="AY372" i="4"/>
  <c r="BG372" i="4" s="1"/>
  <c r="AY2173" i="4"/>
  <c r="BG2173" i="4" s="1"/>
  <c r="AY917" i="4"/>
  <c r="BG917" i="4" s="1"/>
  <c r="AY1642" i="4"/>
  <c r="BG1642" i="4" s="1"/>
  <c r="AY1609" i="4"/>
  <c r="BG1609" i="4" s="1"/>
  <c r="AY1589" i="4"/>
  <c r="BG1589" i="4" s="1"/>
  <c r="AY1856" i="4"/>
  <c r="BG1856" i="4" s="1"/>
  <c r="AY893" i="4"/>
  <c r="BG893" i="4" s="1"/>
  <c r="AY438" i="4"/>
  <c r="BG438" i="4" s="1"/>
  <c r="AY2452" i="4"/>
  <c r="BG2452" i="4" s="1"/>
  <c r="AY519" i="4"/>
  <c r="BG519" i="4" s="1"/>
  <c r="AY1041" i="4"/>
  <c r="BG1041" i="4" s="1"/>
  <c r="AY2394" i="4"/>
  <c r="BG2394" i="4" s="1"/>
  <c r="AY2509" i="4"/>
  <c r="BG2509" i="4" s="1"/>
  <c r="AY952" i="4"/>
  <c r="BG952" i="4" s="1"/>
  <c r="AY489" i="4"/>
  <c r="BG489" i="4" s="1"/>
  <c r="AY1464" i="4"/>
  <c r="BG1464" i="4" s="1"/>
  <c r="AY2258" i="4"/>
  <c r="BG2258" i="4" s="1"/>
  <c r="AY1827" i="4"/>
  <c r="BG1827" i="4" s="1"/>
  <c r="AY2222" i="4"/>
  <c r="BG2222" i="4" s="1"/>
  <c r="AY919" i="4"/>
  <c r="BG919" i="4" s="1"/>
  <c r="AY1815" i="4"/>
  <c r="BG1815" i="4" s="1"/>
  <c r="AY2291" i="4"/>
  <c r="BG2291" i="4" s="1"/>
  <c r="AY1363" i="4"/>
  <c r="BG1363" i="4" s="1"/>
  <c r="AY1257" i="4"/>
  <c r="BG1257" i="4" s="1"/>
  <c r="AY1824" i="4"/>
  <c r="BG1824" i="4" s="1"/>
  <c r="AY1960" i="4"/>
  <c r="BG1960" i="4" s="1"/>
  <c r="AY1515" i="4"/>
  <c r="BG1515" i="4" s="1"/>
  <c r="AY441" i="4"/>
  <c r="BG441" i="4" s="1"/>
  <c r="AY2082" i="4"/>
  <c r="BG2082" i="4" s="1"/>
  <c r="AY1656" i="4"/>
  <c r="BG1656" i="4" s="1"/>
  <c r="AY1612" i="4"/>
  <c r="BG1612" i="4" s="1"/>
  <c r="AY1076" i="4"/>
  <c r="BG1076" i="4" s="1"/>
  <c r="AY1640" i="4"/>
  <c r="BG1640" i="4" s="1"/>
  <c r="AY1196" i="4"/>
  <c r="BG1196" i="4" s="1"/>
  <c r="AY2188" i="4"/>
  <c r="BG2188" i="4" s="1"/>
  <c r="AY2521" i="4"/>
  <c r="BG2521" i="4" s="1"/>
  <c r="AY533" i="4"/>
  <c r="BG533" i="4" s="1"/>
  <c r="AY954" i="4"/>
  <c r="BG954" i="4" s="1"/>
  <c r="AY673" i="4"/>
  <c r="BG673" i="4" s="1"/>
  <c r="AY2179" i="4"/>
  <c r="BG2179" i="4" s="1"/>
  <c r="AY2278" i="4"/>
  <c r="BG2278" i="4" s="1"/>
  <c r="AY385" i="4"/>
  <c r="BG385" i="4" s="1"/>
  <c r="AY1859" i="4"/>
  <c r="BG1859" i="4" s="1"/>
  <c r="AY1698" i="4"/>
  <c r="BG1698" i="4" s="1"/>
  <c r="AY1879" i="4"/>
  <c r="BG1879" i="4" s="1"/>
  <c r="AY1432" i="4"/>
  <c r="BG1432" i="4" s="1"/>
  <c r="AY2297" i="4"/>
  <c r="BG2297" i="4" s="1"/>
  <c r="AY399" i="4"/>
  <c r="BG399" i="4" s="1"/>
  <c r="AY471" i="4"/>
  <c r="BG471" i="4" s="1"/>
  <c r="AY1484" i="4"/>
  <c r="BG1484" i="4" s="1"/>
  <c r="AY1869" i="4"/>
  <c r="BG1869" i="4" s="1"/>
  <c r="AY561" i="4"/>
  <c r="BG561" i="4" s="1"/>
  <c r="AY865" i="4"/>
  <c r="BG865" i="4" s="1"/>
  <c r="AY2566" i="4"/>
  <c r="BG2566" i="4" s="1"/>
  <c r="AY2136" i="4"/>
  <c r="BG2136" i="4" s="1"/>
  <c r="AY662" i="4"/>
  <c r="BG662" i="4" s="1"/>
  <c r="AY2313" i="4"/>
  <c r="BG2313" i="4" s="1"/>
  <c r="AY1648" i="4"/>
  <c r="BG1648" i="4" s="1"/>
  <c r="AY1731" i="4"/>
  <c r="BG1731" i="4" s="1"/>
  <c r="AY1520" i="4"/>
  <c r="BG1520" i="4" s="1"/>
  <c r="AY1245" i="4"/>
  <c r="BG1245" i="4" s="1"/>
  <c r="AY206" i="4"/>
  <c r="BG206" i="4" s="1"/>
  <c r="AY2346" i="4"/>
  <c r="BG2346" i="4" s="1"/>
  <c r="AY376" i="4"/>
  <c r="BG376" i="4" s="1"/>
  <c r="AY1384" i="4"/>
  <c r="BG1384" i="4" s="1"/>
  <c r="AY349" i="4"/>
  <c r="BG349" i="4" s="1"/>
  <c r="AY2141" i="4"/>
  <c r="BG2141" i="4" s="1"/>
  <c r="AY2018" i="4"/>
  <c r="BG2018" i="4" s="1"/>
  <c r="AY499" i="4"/>
  <c r="BG499" i="4" s="1"/>
  <c r="AY1502" i="4"/>
  <c r="BG1502" i="4" s="1"/>
  <c r="AY691" i="4"/>
  <c r="BG691" i="4" s="1"/>
  <c r="AY1101" i="4"/>
  <c r="BG1101" i="4" s="1"/>
  <c r="AY2264" i="4"/>
  <c r="BG2264" i="4" s="1"/>
  <c r="AY2469" i="4"/>
  <c r="BG2469" i="4" s="1"/>
  <c r="AY853" i="4"/>
  <c r="BG853" i="4" s="1"/>
  <c r="AY1577" i="4"/>
  <c r="BG1577" i="4" s="1"/>
  <c r="AY2502" i="4"/>
  <c r="BG2502" i="4" s="1"/>
  <c r="AY2184" i="4"/>
  <c r="BG2184" i="4" s="1"/>
  <c r="AY1885" i="4"/>
  <c r="BG1885" i="4" s="1"/>
  <c r="AY2030" i="4"/>
  <c r="BG2030" i="4" s="1"/>
  <c r="AY1164" i="4"/>
  <c r="BG1164" i="4" s="1"/>
  <c r="AY1600" i="4"/>
  <c r="BG1600" i="4" s="1"/>
  <c r="AY1748" i="4"/>
  <c r="BG1748" i="4" s="1"/>
  <c r="AY2155" i="4"/>
  <c r="BG2155" i="4" s="1"/>
  <c r="AY448" i="4"/>
  <c r="BG448" i="4" s="1"/>
  <c r="AY233" i="4"/>
  <c r="BG233" i="4" s="1"/>
  <c r="AY2206" i="4"/>
  <c r="BG2206" i="4" s="1"/>
  <c r="AY98" i="4"/>
  <c r="BG98" i="4" s="1"/>
  <c r="AY827" i="4"/>
  <c r="BG827" i="4" s="1"/>
  <c r="AY1049" i="4"/>
  <c r="BG1049" i="4" s="1"/>
  <c r="AY851" i="4"/>
  <c r="BG851" i="4" s="1"/>
  <c r="AY1673" i="4"/>
  <c r="BG1673" i="4" s="1"/>
  <c r="AY299" i="4"/>
  <c r="BG299" i="4" s="1"/>
  <c r="AY1309" i="4"/>
  <c r="BG1309" i="4" s="1"/>
  <c r="AY42" i="4"/>
  <c r="BG42" i="4" s="1"/>
  <c r="AY217" i="4"/>
  <c r="BG217" i="4" s="1"/>
  <c r="AY2079" i="4"/>
  <c r="BG2079" i="4" s="1"/>
  <c r="AY1641" i="4"/>
  <c r="BG1641" i="4" s="1"/>
  <c r="AY2337" i="4"/>
  <c r="BG2337" i="4" s="1"/>
  <c r="AY2480" i="4"/>
  <c r="BG2480" i="4" s="1"/>
  <c r="AY1405" i="4"/>
  <c r="BG1405" i="4" s="1"/>
  <c r="AY2157" i="4"/>
  <c r="BG2157" i="4" s="1"/>
  <c r="AY1725" i="4"/>
  <c r="BG1725" i="4" s="1"/>
  <c r="AY1034" i="4"/>
  <c r="BG1034" i="4" s="1"/>
  <c r="AY1532" i="4"/>
  <c r="BG1532" i="4" s="1"/>
  <c r="AY2194" i="4"/>
  <c r="BG2194" i="4" s="1"/>
  <c r="AY478" i="4"/>
  <c r="BG478" i="4" s="1"/>
  <c r="AY1336" i="4"/>
  <c r="BG1336" i="4" s="1"/>
  <c r="AY377" i="4"/>
  <c r="BG377" i="4" s="1"/>
  <c r="AY1682" i="4"/>
  <c r="BG1682" i="4" s="1"/>
  <c r="AY256" i="4"/>
  <c r="BG256" i="4" s="1"/>
  <c r="AY1082" i="4"/>
  <c r="BG1082" i="4" s="1"/>
  <c r="AY347" i="4"/>
  <c r="BG347" i="4" s="1"/>
  <c r="AY1292" i="4"/>
  <c r="BG1292" i="4" s="1"/>
  <c r="AY1867" i="4"/>
  <c r="BG1867" i="4" s="1"/>
  <c r="AY21" i="4"/>
  <c r="BG21" i="4" s="1"/>
  <c r="AY1201" i="4"/>
  <c r="BG1201" i="4" s="1"/>
  <c r="AY2122" i="4"/>
  <c r="BG2122" i="4" s="1"/>
  <c r="AY224" i="4"/>
  <c r="BG224" i="4" s="1"/>
  <c r="AY314" i="4"/>
  <c r="BG314" i="4" s="1"/>
  <c r="AY119" i="4"/>
  <c r="BG119" i="4" s="1"/>
  <c r="AY1091" i="4"/>
  <c r="BG1091" i="4" s="1"/>
  <c r="AY2507" i="4"/>
  <c r="BG2507" i="4" s="1"/>
  <c r="AY2102" i="4"/>
  <c r="BG2102" i="4" s="1"/>
  <c r="AY832" i="4"/>
  <c r="BG832" i="4" s="1"/>
  <c r="AY1729" i="4"/>
  <c r="BG1729" i="4" s="1"/>
  <c r="AY755" i="4"/>
  <c r="BG755" i="4" s="1"/>
  <c r="AY1355" i="4"/>
  <c r="BG1355" i="4" s="1"/>
  <c r="AY1692" i="4"/>
  <c r="BG1692" i="4" s="1"/>
  <c r="AY824" i="4"/>
  <c r="BG824" i="4" s="1"/>
  <c r="AY1388" i="4"/>
  <c r="BG1388" i="4" s="1"/>
  <c r="AY1553" i="4"/>
  <c r="BG1553" i="4" s="1"/>
  <c r="AY1542" i="4"/>
  <c r="BG1542" i="4" s="1"/>
  <c r="AY1694" i="4"/>
  <c r="BG1694" i="4" s="1"/>
  <c r="AY1636" i="4"/>
  <c r="BG1636" i="4" s="1"/>
  <c r="AY2332" i="4"/>
  <c r="BG2332" i="4" s="1"/>
  <c r="AY2345" i="4"/>
  <c r="BG2345" i="4" s="1"/>
  <c r="AY2087" i="4"/>
  <c r="BG2087" i="4" s="1"/>
  <c r="AY1234" i="4"/>
  <c r="BG1234" i="4" s="1"/>
  <c r="AY2402" i="4"/>
  <c r="BG2402" i="4" s="1"/>
  <c r="AY464" i="4"/>
  <c r="BG464" i="4" s="1"/>
  <c r="AY1547" i="4"/>
  <c r="BG1547" i="4" s="1"/>
  <c r="AY228" i="4"/>
  <c r="BG228" i="4" s="1"/>
  <c r="AY1780" i="4"/>
  <c r="BG1780" i="4" s="1"/>
  <c r="AY630" i="4"/>
  <c r="BG630" i="4" s="1"/>
  <c r="AY1875" i="4"/>
  <c r="BG1875" i="4" s="1"/>
  <c r="AY1000" i="4"/>
  <c r="BG1000" i="4" s="1"/>
  <c r="AY2446" i="4"/>
  <c r="BG2446" i="4" s="1"/>
  <c r="AY855" i="4"/>
  <c r="BG855" i="4" s="1"/>
  <c r="AY202" i="4"/>
  <c r="BG202" i="4" s="1"/>
  <c r="AY538" i="4"/>
  <c r="BG538" i="4" s="1"/>
  <c r="AY1671" i="4"/>
  <c r="BG1671" i="4" s="1"/>
  <c r="AY1033" i="4"/>
  <c r="BG1033" i="4" s="1"/>
  <c r="AY1626" i="4"/>
  <c r="BG1626" i="4" s="1"/>
  <c r="AY1115" i="4"/>
  <c r="BG1115" i="4" s="1"/>
  <c r="AY2287" i="4"/>
  <c r="BG2287" i="4" s="1"/>
  <c r="AY1165" i="4"/>
  <c r="BG1165" i="4" s="1"/>
  <c r="AY2086" i="4"/>
  <c r="BG2086" i="4" s="1"/>
  <c r="AY2064" i="4"/>
  <c r="BG2064" i="4" s="1"/>
  <c r="AY395" i="4"/>
  <c r="BG395" i="4" s="1"/>
  <c r="AY2317" i="4"/>
  <c r="BG2317" i="4" s="1"/>
  <c r="AY2201" i="4"/>
  <c r="BG2201" i="4" s="1"/>
  <c r="AY1283" i="4"/>
  <c r="BG1283" i="4" s="1"/>
  <c r="AY114" i="4"/>
  <c r="BG114" i="4" s="1"/>
  <c r="AY681" i="4"/>
  <c r="BG681" i="4" s="1"/>
  <c r="AY1440" i="4"/>
  <c r="BG1440" i="4" s="1"/>
  <c r="AY1275" i="4"/>
  <c r="BG1275" i="4" s="1"/>
  <c r="AY2255" i="4"/>
  <c r="BG2255" i="4" s="1"/>
  <c r="AY2307" i="4"/>
  <c r="BG2307" i="4" s="1"/>
  <c r="AY719" i="4"/>
  <c r="BG719" i="4" s="1"/>
  <c r="AY1922" i="4"/>
  <c r="BG1922" i="4" s="1"/>
  <c r="AY883" i="4"/>
  <c r="BG883" i="4" s="1"/>
  <c r="AY1237" i="4"/>
  <c r="BG1237" i="4" s="1"/>
  <c r="AY1482" i="4"/>
  <c r="BG1482" i="4" s="1"/>
  <c r="AY1506" i="4"/>
  <c r="BG1506" i="4" s="1"/>
  <c r="AY2116" i="4"/>
  <c r="BG2116" i="4" s="1"/>
  <c r="AY1172" i="4"/>
  <c r="BG1172" i="4" s="1"/>
  <c r="AY97" i="4"/>
  <c r="BG97" i="4" s="1"/>
  <c r="AY383" i="4"/>
  <c r="BG383" i="4" s="1"/>
  <c r="AY2067" i="4"/>
  <c r="BG2067" i="4" s="1"/>
  <c r="AY1979" i="4"/>
  <c r="BG1979" i="4" s="1"/>
  <c r="AY2051" i="4"/>
  <c r="BG2051" i="4" s="1"/>
  <c r="AY1838" i="4"/>
  <c r="BG1838" i="4" s="1"/>
  <c r="AY1498" i="4"/>
  <c r="BG1498" i="4" s="1"/>
  <c r="AY2362" i="4"/>
  <c r="BG2362" i="4" s="1"/>
  <c r="AY1406" i="4"/>
  <c r="BG1406" i="4" s="1"/>
  <c r="AY99" i="4"/>
  <c r="BG99" i="4" s="1"/>
  <c r="AY1747" i="4"/>
  <c r="BG1747" i="4" s="1"/>
  <c r="AY1050" i="4"/>
  <c r="BG1050" i="4" s="1"/>
  <c r="AY828" i="4"/>
  <c r="BG828" i="4" s="1"/>
  <c r="AY2389" i="4"/>
  <c r="BG2389" i="4" s="1"/>
  <c r="AY1898" i="4"/>
  <c r="BG1898" i="4" s="1"/>
  <c r="AY302" i="4"/>
  <c r="BG302" i="4" s="1"/>
  <c r="AY1552" i="4"/>
  <c r="BG1552" i="4" s="1"/>
  <c r="AY2160" i="4"/>
  <c r="BG2160" i="4" s="1"/>
  <c r="AY605" i="4"/>
  <c r="BG605" i="4" s="1"/>
  <c r="AY13" i="4"/>
  <c r="BG13" i="4" s="1"/>
  <c r="AY2019" i="4"/>
  <c r="BG2019" i="4" s="1"/>
  <c r="AY362" i="4"/>
  <c r="BG362" i="4" s="1"/>
  <c r="AY877" i="4"/>
  <c r="BG877" i="4" s="1"/>
  <c r="AY2227" i="4"/>
  <c r="BG2227" i="4" s="1"/>
  <c r="AY2068" i="4"/>
  <c r="BG2068" i="4" s="1"/>
  <c r="AY346" i="4"/>
  <c r="BG346" i="4" s="1"/>
  <c r="AY2445" i="4"/>
  <c r="BG2445" i="4" s="1"/>
  <c r="AY882" i="4"/>
  <c r="BG882" i="4" s="1"/>
  <c r="AY2140" i="4"/>
  <c r="BG2140" i="4" s="1"/>
  <c r="AY1056" i="4"/>
  <c r="BG1056" i="4" s="1"/>
  <c r="AY1625" i="4"/>
  <c r="BG1625" i="4" s="1"/>
  <c r="AY720" i="4"/>
  <c r="BG720" i="4" s="1"/>
  <c r="AY1518" i="4"/>
  <c r="BG1518" i="4" s="1"/>
  <c r="AY2108" i="4"/>
  <c r="BG2108" i="4" s="1"/>
  <c r="AY1106" i="4"/>
  <c r="BG1106" i="4" s="1"/>
  <c r="AY1325" i="4"/>
  <c r="BG1325" i="4" s="1"/>
  <c r="AY108" i="4"/>
  <c r="BG108" i="4" s="1"/>
  <c r="AY2262" i="4"/>
  <c r="BG2262" i="4" s="1"/>
  <c r="AY984" i="4"/>
  <c r="BG984" i="4" s="1"/>
  <c r="AY425" i="4"/>
  <c r="BG425" i="4" s="1"/>
  <c r="AY1095" i="4"/>
  <c r="BG1095" i="4" s="1"/>
  <c r="AY1358" i="4"/>
  <c r="BG1358" i="4" s="1"/>
  <c r="AY652" i="4"/>
  <c r="BG652" i="4" s="1"/>
  <c r="AY53" i="4"/>
  <c r="BG53" i="4" s="1"/>
  <c r="AY1674" i="4"/>
  <c r="BG1674" i="4" s="1"/>
  <c r="AY816" i="4"/>
  <c r="BG816" i="4" s="1"/>
  <c r="AY1618" i="4"/>
  <c r="BG1618" i="4" s="1"/>
  <c r="AY2044" i="4"/>
  <c r="BG2044" i="4" s="1"/>
  <c r="AY1962" i="4"/>
  <c r="BG1962" i="4" s="1"/>
  <c r="AY1465" i="4"/>
  <c r="BG1465" i="4" s="1"/>
  <c r="AY539" i="4"/>
  <c r="BG539" i="4" s="1"/>
  <c r="AY2248" i="4"/>
  <c r="BG2248" i="4" s="1"/>
  <c r="AY1194" i="4"/>
  <c r="BG1194" i="4" s="1"/>
  <c r="AY1379" i="4"/>
  <c r="BG1379" i="4" s="1"/>
  <c r="AY494" i="4"/>
  <c r="BG494" i="4" s="1"/>
  <c r="AY2110" i="4"/>
  <c r="BG2110" i="4" s="1"/>
  <c r="AY2209" i="4"/>
  <c r="BG2209" i="4" s="1"/>
  <c r="AY2275" i="4"/>
  <c r="BG2275" i="4" s="1"/>
  <c r="AY2240" i="4"/>
  <c r="BG2240" i="4" s="1"/>
  <c r="AY2481" i="4"/>
  <c r="BG2481" i="4" s="1"/>
  <c r="AY1710" i="4"/>
  <c r="BG1710" i="4" s="1"/>
  <c r="AY498" i="4"/>
  <c r="BG498" i="4" s="1"/>
  <c r="AY754" i="4"/>
  <c r="BG754" i="4" s="1"/>
  <c r="AY976" i="4"/>
  <c r="BG976" i="4" s="1"/>
  <c r="AY2100" i="4"/>
  <c r="BG2100" i="4" s="1"/>
  <c r="AY1677" i="4"/>
  <c r="BG1677" i="4" s="1"/>
  <c r="AY2221" i="4"/>
  <c r="BG2221" i="4" s="1"/>
  <c r="AY219" i="4"/>
  <c r="BG219" i="4" s="1"/>
  <c r="AY1339" i="4"/>
  <c r="BG1339" i="4" s="1"/>
  <c r="AY1539" i="4"/>
  <c r="BG1539" i="4" s="1"/>
  <c r="AY841" i="4"/>
  <c r="BG841" i="4" s="1"/>
  <c r="AY234" i="4"/>
  <c r="BG234" i="4" s="1"/>
  <c r="AY556" i="4"/>
  <c r="BG556" i="4" s="1"/>
  <c r="AY817" i="4"/>
  <c r="BG817" i="4" s="1"/>
  <c r="AY1874" i="4"/>
  <c r="BG1874" i="4" s="1"/>
  <c r="AY523" i="4"/>
  <c r="BG523" i="4" s="1"/>
  <c r="AY1863" i="4"/>
  <c r="BG1863" i="4" s="1"/>
  <c r="AY1224" i="4"/>
  <c r="BG1224" i="4" s="1"/>
  <c r="AY995" i="4"/>
  <c r="BG995" i="4" s="1"/>
  <c r="AY1743" i="4"/>
  <c r="BG1743" i="4" s="1"/>
  <c r="AY703" i="4"/>
  <c r="BG703" i="4" s="1"/>
  <c r="AY1781" i="4"/>
  <c r="BG1781" i="4" s="1"/>
  <c r="AY243" i="4"/>
  <c r="BG243" i="4" s="1"/>
  <c r="AY470" i="4"/>
  <c r="BG470" i="4" s="1"/>
  <c r="AY1081" i="4"/>
  <c r="BG1081" i="4" s="1"/>
  <c r="AY2468" i="4"/>
  <c r="BG2468" i="4" s="1"/>
  <c r="AY2268" i="4"/>
  <c r="BG2268" i="4" s="1"/>
  <c r="AY889" i="4"/>
  <c r="BG889" i="4" s="1"/>
  <c r="AY617" i="4"/>
  <c r="BG617" i="4" s="1"/>
  <c r="AY2202" i="4"/>
  <c r="BG2202" i="4" s="1"/>
  <c r="AY783" i="4"/>
  <c r="BG783" i="4" s="1"/>
  <c r="AY650" i="4"/>
  <c r="BG650" i="4" s="1"/>
  <c r="AY756" i="4"/>
  <c r="BG756" i="4" s="1"/>
  <c r="AY1947" i="4"/>
  <c r="BG1947" i="4" s="1"/>
  <c r="AY1025" i="4"/>
  <c r="BG1025" i="4" s="1"/>
  <c r="AY778" i="4"/>
  <c r="BG778" i="4" s="1"/>
  <c r="AY1173" i="4"/>
  <c r="BG1173" i="4" s="1"/>
  <c r="AY423" i="4"/>
  <c r="BG423" i="4" s="1"/>
  <c r="AY1957" i="4"/>
  <c r="BG1957" i="4" s="1"/>
  <c r="AY1329" i="4"/>
  <c r="BG1329" i="4" s="1"/>
  <c r="AY2361" i="4"/>
  <c r="BG2361" i="4" s="1"/>
  <c r="AY2623" i="4"/>
  <c r="BG2623" i="4" s="1"/>
  <c r="AY1330" i="4"/>
  <c r="BG1330" i="4" s="1"/>
  <c r="AY2081" i="4"/>
  <c r="BG2081" i="4" s="1"/>
  <c r="AY345" i="4"/>
  <c r="BG345" i="4" s="1"/>
  <c r="AY34" i="4"/>
  <c r="BG34" i="4" s="1"/>
  <c r="AY1268" i="4"/>
  <c r="BG1268" i="4" s="1"/>
  <c r="AY1262" i="4"/>
  <c r="BG1262" i="4" s="1"/>
  <c r="AY2063" i="4"/>
  <c r="BG2063" i="4" s="1"/>
  <c r="AY1794" i="4"/>
  <c r="BG1794" i="4" s="1"/>
  <c r="AY1889" i="4"/>
  <c r="BG1889" i="4" s="1"/>
  <c r="AY1368" i="4"/>
  <c r="BG1368" i="4" s="1"/>
  <c r="AY1449" i="4"/>
  <c r="BG1449" i="4" s="1"/>
  <c r="AY1775" i="4"/>
  <c r="BG1775" i="4" s="1"/>
  <c r="AY1983" i="4"/>
  <c r="BG1983" i="4" s="1"/>
  <c r="AY147" i="4"/>
  <c r="BG147" i="4" s="1"/>
  <c r="AY2223" i="4"/>
  <c r="BG2223" i="4" s="1"/>
  <c r="AY1217" i="4"/>
  <c r="BG1217" i="4" s="1"/>
  <c r="AY1843" i="4"/>
  <c r="BG1843" i="4" s="1"/>
  <c r="AY1227" i="4"/>
  <c r="BG1227" i="4" s="1"/>
  <c r="AY1014" i="4"/>
  <c r="BG1014" i="4" s="1"/>
  <c r="AY1359" i="4"/>
  <c r="BG1359" i="4" s="1"/>
  <c r="AY635" i="4"/>
  <c r="BG635" i="4" s="1"/>
  <c r="AY961" i="4"/>
  <c r="BG961" i="4" s="1"/>
  <c r="AY1189" i="4"/>
  <c r="BG1189" i="4" s="1"/>
  <c r="AY908" i="4"/>
  <c r="BG908" i="4" s="1"/>
  <c r="AY2461" i="4"/>
  <c r="BG2461" i="4" s="1"/>
  <c r="AY432" i="4"/>
  <c r="BG432" i="4" s="1"/>
  <c r="AY1208" i="4"/>
  <c r="BG1208" i="4" s="1"/>
  <c r="AY1504" i="4"/>
  <c r="BG1504" i="4" s="1"/>
  <c r="AY931" i="4"/>
  <c r="BG931" i="4" s="1"/>
  <c r="AY1554" i="4"/>
  <c r="BG1554" i="4" s="1"/>
  <c r="AY1700" i="4"/>
  <c r="BG1700" i="4" s="1"/>
  <c r="AY1030" i="4"/>
  <c r="BG1030" i="4" s="1"/>
  <c r="AY2435" i="4"/>
  <c r="BG2435" i="4" s="1"/>
  <c r="AY2273" i="4"/>
  <c r="BG2273" i="4" s="1"/>
  <c r="AY612" i="4"/>
  <c r="BG612" i="4" s="1"/>
  <c r="AY95" i="4"/>
  <c r="BG95" i="4" s="1"/>
  <c r="AY503" i="4"/>
  <c r="BG503" i="4" s="1"/>
  <c r="AY1120" i="4"/>
  <c r="BG1120" i="4" s="1"/>
  <c r="AY1012" i="4"/>
  <c r="BG1012" i="4" s="1"/>
  <c r="AY375" i="4"/>
  <c r="BG375" i="4" s="1"/>
  <c r="AY1681" i="4"/>
  <c r="BG1681" i="4" s="1"/>
  <c r="AY1437" i="4"/>
  <c r="BG1437" i="4" s="1"/>
  <c r="AY2513" i="4"/>
  <c r="BG2513" i="4" s="1"/>
  <c r="AY645" i="4"/>
  <c r="BG645" i="4" s="1"/>
  <c r="AY546" i="4"/>
  <c r="BG546" i="4" s="1"/>
  <c r="AY1376" i="4"/>
  <c r="BG1376" i="4" s="1"/>
  <c r="AY1086" i="4"/>
  <c r="BG1086" i="4" s="1"/>
  <c r="AY1715" i="4"/>
  <c r="BG1715" i="4" s="1"/>
  <c r="AY1254" i="4"/>
  <c r="BG1254" i="4" s="1"/>
  <c r="AY800" i="4"/>
  <c r="BG800" i="4" s="1"/>
  <c r="AY11" i="4"/>
  <c r="BG11" i="4" s="1"/>
  <c r="AY1670" i="4"/>
  <c r="BG1670" i="4" s="1"/>
  <c r="AY2028" i="4"/>
  <c r="BG2028" i="4" s="1"/>
  <c r="AY1669" i="4"/>
  <c r="BG1669" i="4" s="1"/>
  <c r="AY847" i="4"/>
  <c r="BG847" i="4" s="1"/>
  <c r="AY1997" i="4"/>
  <c r="BG1997" i="4" s="1"/>
  <c r="AY1638" i="4"/>
  <c r="BG1638" i="4" s="1"/>
  <c r="AY724" i="4"/>
  <c r="BG724" i="4" s="1"/>
  <c r="AY916" i="4"/>
  <c r="BG916" i="4" s="1"/>
  <c r="AY1513" i="4"/>
  <c r="BG1513" i="4" s="1"/>
  <c r="AY763" i="4"/>
  <c r="BG763" i="4" s="1"/>
  <c r="AY1147" i="4"/>
  <c r="BG1147" i="4" s="1"/>
  <c r="AY2199" i="4"/>
  <c r="BG2199" i="4" s="1"/>
  <c r="AY486" i="4"/>
  <c r="BG486" i="4" s="1"/>
  <c r="AY2078" i="4"/>
  <c r="BG2078" i="4" s="1"/>
  <c r="AY179" i="4"/>
  <c r="BG179" i="4" s="1"/>
  <c r="AY32" i="4"/>
  <c r="BG32" i="4" s="1"/>
  <c r="AY588" i="4"/>
  <c r="BG588" i="4" s="1"/>
  <c r="AY288" i="4"/>
  <c r="BG288" i="4" s="1"/>
  <c r="AY2118" i="4"/>
  <c r="BG2118" i="4" s="1"/>
  <c r="AY653" i="4"/>
  <c r="BG653" i="4" s="1"/>
  <c r="AY723" i="4"/>
  <c r="BG723" i="4" s="1"/>
  <c r="AY590" i="4"/>
  <c r="BG590" i="4" s="1"/>
  <c r="AY843" i="4"/>
  <c r="BG843" i="4" s="1"/>
  <c r="AY296" i="4"/>
  <c r="BG296" i="4" s="1"/>
  <c r="AY1649" i="4"/>
  <c r="BG1649" i="4" s="1"/>
  <c r="AY992" i="4"/>
  <c r="BG992" i="4" s="1"/>
  <c r="AY1399" i="4"/>
  <c r="BG1399" i="4" s="1"/>
  <c r="AY977" i="4"/>
  <c r="BG977" i="4" s="1"/>
  <c r="AY2095" i="4"/>
  <c r="BG2095" i="4" s="1"/>
  <c r="AY485" i="4"/>
  <c r="BG485" i="4" s="1"/>
  <c r="AY45" i="4"/>
  <c r="BG45" i="4" s="1"/>
  <c r="AY577" i="4"/>
  <c r="BG577" i="4" s="1"/>
  <c r="AY1360" i="4"/>
  <c r="BG1360" i="4" s="1"/>
  <c r="AY821" i="4"/>
  <c r="BG821" i="4" s="1"/>
  <c r="AY2161" i="4"/>
  <c r="BG2161" i="4" s="1"/>
  <c r="AY1523" i="4"/>
  <c r="BG1523" i="4" s="1"/>
  <c r="AY1250" i="4"/>
  <c r="BG1250" i="4" s="1"/>
  <c r="AY1968" i="4"/>
  <c r="BG1968" i="4" s="1"/>
  <c r="AY773" i="4"/>
  <c r="BG773" i="4" s="1"/>
  <c r="AY337" i="4"/>
  <c r="BG337" i="4" s="1"/>
  <c r="AY909" i="4"/>
  <c r="BG909" i="4" s="1"/>
  <c r="AY1644" i="4"/>
  <c r="BG1644" i="4" s="1"/>
  <c r="AY1114" i="4"/>
  <c r="BG1114" i="4" s="1"/>
  <c r="AY1966" i="4"/>
  <c r="BG1966" i="4" s="1"/>
  <c r="AY678" i="4"/>
  <c r="BG678" i="4" s="1"/>
  <c r="AY1762" i="4"/>
  <c r="BG1762" i="4" s="1"/>
  <c r="AY1093" i="4"/>
  <c r="BG1093" i="4" s="1"/>
  <c r="AY1596" i="4"/>
  <c r="BG1596" i="4" s="1"/>
  <c r="AY154" i="4"/>
  <c r="BG154" i="4" s="1"/>
  <c r="AY1789" i="4"/>
  <c r="BG1789" i="4" s="1"/>
  <c r="AY529" i="4"/>
  <c r="BG529" i="4" s="1"/>
  <c r="AY2288" i="4"/>
  <c r="BG2288" i="4" s="1"/>
  <c r="AY516" i="4"/>
  <c r="BG516" i="4" s="1"/>
  <c r="AY352" i="4"/>
  <c r="BG352" i="4" s="1"/>
  <c r="AY278" i="4"/>
  <c r="BG278" i="4" s="1"/>
  <c r="AY1145" i="4"/>
  <c r="BG1145" i="4" s="1"/>
  <c r="AY2436" i="4"/>
  <c r="BG2436" i="4" s="1"/>
  <c r="AY348" i="4"/>
  <c r="BG348" i="4" s="1"/>
  <c r="AY264" i="4"/>
  <c r="BG264" i="4" s="1"/>
  <c r="AY134" i="4"/>
  <c r="BG134" i="4" s="1"/>
  <c r="AY2151" i="4"/>
  <c r="BG2151" i="4" s="1"/>
  <c r="AY2107" i="4"/>
  <c r="BG2107" i="4" s="1"/>
  <c r="AY396" i="4"/>
  <c r="BG396" i="4" s="1"/>
  <c r="AY1984" i="4"/>
  <c r="BG1984" i="4" s="1"/>
  <c r="AY2204" i="4"/>
  <c r="BG2204" i="4" s="1"/>
  <c r="AY428" i="4"/>
  <c r="BG428" i="4" s="1"/>
  <c r="AY2318" i="4"/>
  <c r="BG2318" i="4" s="1"/>
  <c r="AY433" i="4"/>
  <c r="BG433" i="4" s="1"/>
  <c r="AY2097" i="4"/>
  <c r="BG2097" i="4" s="1"/>
  <c r="AY2385" i="4"/>
  <c r="BG2385" i="4" s="1"/>
  <c r="AY1990" i="4"/>
  <c r="BG1990" i="4" s="1"/>
  <c r="AY1591" i="4"/>
  <c r="BG1591" i="4" s="1"/>
  <c r="AY2106" i="4"/>
  <c r="BG2106" i="4" s="1"/>
  <c r="AY1403" i="4"/>
  <c r="BG1403" i="4" s="1"/>
  <c r="AY781" i="4"/>
  <c r="BG781" i="4" s="1"/>
  <c r="AY2101" i="4"/>
  <c r="BG2101" i="4" s="1"/>
  <c r="AY1978" i="4"/>
  <c r="BG1978" i="4" s="1"/>
  <c r="AY358" i="4"/>
  <c r="BG358" i="4" s="1"/>
  <c r="AY413" i="4"/>
  <c r="BG413" i="4" s="1"/>
  <c r="AY371" i="4"/>
  <c r="BG371" i="4" s="1"/>
  <c r="AY2595" i="4"/>
  <c r="BG2595" i="4" s="1"/>
  <c r="AY1499" i="4"/>
  <c r="BG1499" i="4" s="1"/>
  <c r="AY641" i="4"/>
  <c r="BG641" i="4" s="1"/>
  <c r="AY1732" i="4"/>
  <c r="BG1732" i="4" s="1"/>
  <c r="AY390" i="4"/>
  <c r="BG390" i="4" s="1"/>
  <c r="AY510" i="4"/>
  <c r="BG510" i="4" s="1"/>
  <c r="AY1904" i="4"/>
  <c r="BG1904" i="4" s="1"/>
  <c r="AY361" i="4"/>
  <c r="BG361" i="4" s="1"/>
  <c r="AY682" i="4"/>
  <c r="BG682" i="4" s="1"/>
  <c r="AY482" i="4"/>
  <c r="BG482" i="4" s="1"/>
  <c r="AY388" i="4"/>
  <c r="BG388" i="4" s="1"/>
  <c r="AY631" i="4"/>
  <c r="BG631" i="4" s="1"/>
  <c r="AY597" i="4"/>
  <c r="BG597" i="4" s="1"/>
  <c r="AY528" i="4"/>
  <c r="BG528" i="4" s="1"/>
  <c r="AY1881" i="4"/>
  <c r="BG1881" i="4" s="1"/>
  <c r="AY993" i="4"/>
  <c r="BG993" i="4" s="1"/>
  <c r="AY2244" i="4"/>
  <c r="BG2244" i="4" s="1"/>
  <c r="AY70" i="4"/>
  <c r="BG70" i="4" s="1"/>
  <c r="AY2074" i="4"/>
  <c r="BG2074" i="4" s="1"/>
  <c r="AY366" i="4"/>
  <c r="BG366" i="4" s="1"/>
  <c r="AY291" i="4"/>
  <c r="BG291" i="4" s="1"/>
  <c r="AY35" i="4"/>
  <c r="BG35" i="4" s="1"/>
  <c r="AY1740" i="4"/>
  <c r="BG1740" i="4" s="1"/>
  <c r="AY926" i="4"/>
  <c r="BG926" i="4" s="1"/>
  <c r="AY697" i="4"/>
  <c r="BG697" i="4" s="1"/>
  <c r="AY875" i="4"/>
  <c r="BG875" i="4" s="1"/>
  <c r="AY580" i="4"/>
  <c r="BG580" i="4" s="1"/>
  <c r="AY378" i="4"/>
  <c r="BG378" i="4" s="1"/>
  <c r="AY1146" i="4"/>
  <c r="BG1146" i="4" s="1"/>
  <c r="AY1514" i="4"/>
  <c r="BG1514" i="4" s="1"/>
  <c r="AY2496" i="4"/>
  <c r="BG2496" i="4" s="1"/>
  <c r="AY225" i="4"/>
  <c r="BG225" i="4" s="1"/>
  <c r="AY1302" i="4"/>
  <c r="BG1302" i="4" s="1"/>
  <c r="AY3" i="4"/>
  <c r="BG3" i="4" s="1"/>
  <c r="AY2026" i="4"/>
  <c r="BG2026" i="4" s="1"/>
  <c r="AY92" i="4"/>
  <c r="BG92" i="4" s="1"/>
  <c r="AY543" i="4"/>
  <c r="BG543" i="4" s="1"/>
  <c r="AY2112" i="4"/>
  <c r="BG2112" i="4" s="1"/>
  <c r="AY87" i="4"/>
  <c r="BG87" i="4" s="1"/>
  <c r="AY491" i="4"/>
  <c r="BG491" i="4" s="1"/>
  <c r="AY963" i="4"/>
  <c r="BG963" i="4" s="1"/>
  <c r="AY576" i="4"/>
  <c r="BG576" i="4" s="1"/>
  <c r="AY115" i="4"/>
  <c r="BG115" i="4" s="1"/>
  <c r="AY1090" i="4"/>
  <c r="BG1090" i="4" s="1"/>
  <c r="AY500" i="4"/>
  <c r="BG500" i="4" s="1"/>
  <c r="AY739" i="4"/>
  <c r="BG739" i="4" s="1"/>
  <c r="AY216" i="4"/>
  <c r="BG216" i="4" s="1"/>
  <c r="AY768" i="4"/>
  <c r="BG768" i="4" s="1"/>
  <c r="AY796" i="4"/>
  <c r="BG796" i="4" s="1"/>
  <c r="AY1630" i="4"/>
  <c r="BG1630" i="4" s="1"/>
  <c r="AY1622" i="4"/>
  <c r="BG1622" i="4" s="1"/>
  <c r="AY1192" i="4"/>
  <c r="BG1192" i="4" s="1"/>
  <c r="AY1906" i="4"/>
  <c r="BG1906" i="4" s="1"/>
  <c r="AY1453" i="4"/>
  <c r="BG1453" i="4" s="1"/>
  <c r="AY1756" i="4"/>
  <c r="BG1756" i="4" s="1"/>
  <c r="AY1163" i="4"/>
  <c r="BG1163" i="4" s="1"/>
  <c r="AY300" i="4"/>
  <c r="BG300" i="4" s="1"/>
  <c r="AY411" i="4"/>
  <c r="BG411" i="4" s="1"/>
  <c r="AY585" i="4"/>
  <c r="BG585" i="4" s="1"/>
  <c r="AY1294" i="4"/>
  <c r="BG1294" i="4" s="1"/>
  <c r="AY1151" i="4"/>
  <c r="BG1151" i="4" s="1"/>
  <c r="AY1422" i="4"/>
  <c r="BG1422" i="4" s="1"/>
  <c r="AY150" i="4"/>
  <c r="BG150" i="4" s="1"/>
  <c r="AY805" i="4"/>
  <c r="BG805" i="4" s="1"/>
  <c r="AY33" i="4"/>
  <c r="BG33" i="4" s="1"/>
  <c r="AY2011" i="4"/>
  <c r="BG2011" i="4" s="1"/>
  <c r="AY467" i="4"/>
  <c r="BG467" i="4" s="1"/>
  <c r="AY2043" i="4"/>
  <c r="BG2043" i="4" s="1"/>
  <c r="AY1314" i="4"/>
  <c r="BG1314" i="4" s="1"/>
  <c r="AY350" i="4"/>
  <c r="BG350" i="4" s="1"/>
  <c r="AY559" i="4"/>
  <c r="BG559" i="4" s="1"/>
  <c r="AY769" i="4"/>
  <c r="BG769" i="4" s="1"/>
  <c r="AY189" i="4"/>
  <c r="BG189" i="4" s="1"/>
  <c r="AY1075" i="4"/>
  <c r="BG1075" i="4" s="1"/>
  <c r="AY17" i="4"/>
  <c r="BG17" i="4" s="1"/>
  <c r="AY1901" i="4"/>
  <c r="BG1901" i="4" s="1"/>
  <c r="AY1475" i="4"/>
  <c r="BG1475" i="4" s="1"/>
  <c r="AY1253" i="4"/>
  <c r="BG1253" i="4" s="1"/>
  <c r="AY421" i="4"/>
  <c r="BG421" i="4" s="1"/>
  <c r="AY1887" i="4"/>
  <c r="BG1887" i="4" s="1"/>
  <c r="AY547" i="4"/>
  <c r="BG547" i="4" s="1"/>
  <c r="AY1211" i="4"/>
  <c r="BG1211" i="4" s="1"/>
  <c r="AY740" i="4"/>
  <c r="BG740" i="4" s="1"/>
  <c r="AY439" i="4"/>
  <c r="BG439" i="4" s="1"/>
  <c r="AY613" i="4"/>
  <c r="BG613" i="4" s="1"/>
  <c r="AY364" i="4"/>
  <c r="BG364" i="4" s="1"/>
  <c r="AY1119" i="4"/>
  <c r="BG1119" i="4" s="1"/>
  <c r="AY2482" i="4"/>
  <c r="BG2482" i="4" s="1"/>
  <c r="AY1956" i="4"/>
  <c r="BG1956" i="4" s="1"/>
  <c r="AY310" i="4"/>
  <c r="BG310" i="4" s="1"/>
  <c r="AY834" i="4"/>
  <c r="BG834" i="4" s="1"/>
  <c r="AY8" i="4"/>
  <c r="BG8" i="4" s="1"/>
  <c r="AY100" i="4"/>
  <c r="BG100" i="4" s="1"/>
  <c r="AY2094" i="4"/>
  <c r="BG2094" i="4" s="1"/>
  <c r="AY2242" i="4"/>
  <c r="BG2242" i="4" s="1"/>
  <c r="AY1860" i="4"/>
  <c r="BG1860" i="4" s="1"/>
  <c r="BG29" i="4"/>
  <c r="AY1446" i="4"/>
  <c r="BG1446" i="4" s="1"/>
  <c r="AY244" i="4"/>
  <c r="BG244" i="4" s="1"/>
  <c r="AY2017" i="4"/>
  <c r="BG2017" i="4" s="1"/>
  <c r="AY830" i="4"/>
  <c r="BG830" i="4" s="1"/>
  <c r="AY2170" i="4"/>
  <c r="BG2170" i="4" s="1"/>
  <c r="AY213" i="4"/>
  <c r="BG213" i="4" s="1"/>
  <c r="AY340" i="4"/>
  <c r="BG340" i="4" s="1"/>
  <c r="AY990" i="4"/>
  <c r="BG990" i="4" s="1"/>
  <c r="AY2281" i="4"/>
  <c r="BG2281" i="4" s="1"/>
  <c r="AY420" i="4"/>
  <c r="BG420" i="4" s="1"/>
  <c r="AY435" i="4"/>
  <c r="BG435" i="4" s="1"/>
  <c r="AY1174" i="4"/>
  <c r="BG1174" i="4" s="1"/>
  <c r="AY20" i="4"/>
  <c r="BG20" i="4" s="1"/>
  <c r="AY453" i="4"/>
  <c r="BG453" i="4" s="1"/>
  <c r="AY355" i="4"/>
  <c r="BG355" i="4" s="1"/>
  <c r="AY1377" i="4"/>
  <c r="BG1377" i="4" s="1"/>
  <c r="AY2048" i="4"/>
  <c r="BG2048" i="4" s="1"/>
  <c r="AY659" i="4"/>
  <c r="BG659" i="4" s="1"/>
  <c r="AY2282" i="4"/>
  <c r="BG2282" i="4" s="1"/>
  <c r="AY772" i="4"/>
  <c r="BG772" i="4" s="1"/>
  <c r="AY1848" i="4"/>
  <c r="BG1848" i="4" s="1"/>
  <c r="AY1522" i="4"/>
  <c r="BG1522" i="4" s="1"/>
  <c r="AY592" i="4"/>
  <c r="BG592" i="4" s="1"/>
  <c r="AY616" i="4"/>
  <c r="BG616" i="4" s="1"/>
  <c r="AY601" i="4"/>
  <c r="BG601" i="4" s="1"/>
  <c r="AY1804" i="4"/>
  <c r="BG1804" i="4" s="1"/>
  <c r="AY660" i="4"/>
  <c r="BG660" i="4" s="1"/>
  <c r="AY2075" i="4"/>
  <c r="BG2075" i="4" s="1"/>
  <c r="AY1334" i="4"/>
  <c r="BG1334" i="4" s="1"/>
  <c r="AY2211" i="4"/>
  <c r="BG2211" i="4" s="1"/>
  <c r="AY82" i="4"/>
  <c r="BG82" i="4" s="1"/>
  <c r="AY950" i="4"/>
  <c r="BG950" i="4" s="1"/>
  <c r="AY208" i="4"/>
  <c r="BG208" i="4" s="1"/>
  <c r="AY1521" i="4"/>
  <c r="BG1521" i="4" s="1"/>
  <c r="AY381" i="4"/>
  <c r="BG381" i="4" s="1"/>
  <c r="AY611" i="4"/>
  <c r="BG611" i="4" s="1"/>
  <c r="AY915" i="4"/>
  <c r="BG915" i="4" s="1"/>
  <c r="AY26" i="4"/>
  <c r="BG26" i="4" s="1"/>
  <c r="AY974" i="4"/>
  <c r="BG974" i="4" s="1"/>
  <c r="AY564" i="4"/>
  <c r="BG564" i="4" s="1"/>
  <c r="AY618" i="4"/>
  <c r="BG618" i="4" s="1"/>
  <c r="AY982" i="4"/>
  <c r="BG982" i="4" s="1"/>
  <c r="AY343" i="4"/>
  <c r="BG343" i="4" s="1"/>
  <c r="AY1261" i="4"/>
  <c r="BG1261" i="4" s="1"/>
  <c r="AY979" i="4"/>
  <c r="BG979" i="4" s="1"/>
  <c r="AY765" i="4"/>
  <c r="BG765" i="4" s="1"/>
  <c r="AY1099" i="4"/>
  <c r="BG1099" i="4" s="1"/>
  <c r="AY1891" i="4"/>
  <c r="BG1891" i="4" s="1"/>
  <c r="AY62" i="4"/>
  <c r="BG62" i="4" s="1"/>
  <c r="AY156" i="4"/>
  <c r="BG156" i="4" s="1"/>
  <c r="AY787" i="4"/>
  <c r="BG787" i="4" s="1"/>
  <c r="AY609" i="4"/>
  <c r="BG609" i="4" s="1"/>
  <c r="AY507" i="4"/>
  <c r="BG507" i="4" s="1"/>
  <c r="AY1160" i="4"/>
  <c r="BG1160" i="4" s="1"/>
  <c r="AY625" i="4"/>
  <c r="BG625" i="4" s="1"/>
  <c r="AY887" i="4"/>
  <c r="BG887" i="4" s="1"/>
  <c r="AY766" i="4"/>
  <c r="BG766" i="4" s="1"/>
  <c r="AY1959" i="4"/>
  <c r="BG1959" i="4" s="1"/>
  <c r="AY542" i="4"/>
  <c r="BG542" i="4" s="1"/>
  <c r="AY1764" i="4"/>
  <c r="BG1764" i="4" s="1"/>
  <c r="AY78" i="4"/>
  <c r="BG78" i="4" s="1"/>
  <c r="AY2131" i="4"/>
  <c r="BG2131" i="4" s="1"/>
  <c r="AY303" i="4"/>
  <c r="BG303" i="4" s="1"/>
  <c r="AY1965" i="4"/>
  <c r="BG1965" i="4" s="1"/>
  <c r="AY1837" i="4"/>
  <c r="BG1837" i="4" s="1"/>
  <c r="AY38" i="4"/>
  <c r="BG38" i="4" s="1"/>
  <c r="AY16" i="4"/>
  <c r="BG16" i="4" s="1"/>
  <c r="AY451" i="4"/>
  <c r="BG451" i="4" s="1"/>
  <c r="AY555" i="4"/>
  <c r="BG555" i="4" s="1"/>
  <c r="AY2298" i="4"/>
  <c r="BG2298" i="4" s="1"/>
  <c r="AY1170" i="4"/>
  <c r="BG1170" i="4" s="1"/>
  <c r="AY2310" i="4"/>
  <c r="BG2310" i="4" s="1"/>
  <c r="AY540" i="4"/>
  <c r="BG540" i="4" s="1"/>
  <c r="AY197" i="4"/>
  <c r="BG197" i="4" s="1"/>
  <c r="AY504" i="4"/>
  <c r="BG504" i="4" s="1"/>
  <c r="AY1423" i="4"/>
  <c r="BG1423" i="4" s="1"/>
  <c r="AY606" i="4"/>
  <c r="BG606" i="4" s="1"/>
  <c r="AY986" i="4"/>
  <c r="BG986" i="4" s="1"/>
  <c r="AY437" i="4"/>
  <c r="BG437" i="4" s="1"/>
  <c r="AY73" i="4"/>
  <c r="BG73" i="4" s="1"/>
  <c r="AY24" i="4"/>
  <c r="BG24" i="4" s="1"/>
  <c r="AY1225" i="4"/>
  <c r="BG1225" i="4" s="1"/>
  <c r="AY1603" i="4"/>
  <c r="BG1603" i="4" s="1"/>
  <c r="AY1223" i="4"/>
  <c r="BG1223" i="4" s="1"/>
  <c r="AY522" i="4"/>
  <c r="BG522" i="4" s="1"/>
  <c r="AY91" i="4"/>
  <c r="BG91" i="4" s="1"/>
  <c r="AY85" i="4"/>
  <c r="BG85" i="4" s="1"/>
  <c r="AY2498" i="4"/>
  <c r="BG2498" i="4" s="1"/>
  <c r="AY637" i="4"/>
  <c r="BG637" i="4" s="1"/>
  <c r="AY275" i="4"/>
  <c r="BG275" i="4" s="1"/>
  <c r="AY1038" i="4"/>
  <c r="BG1038" i="4" s="1"/>
  <c r="AY1168" i="4"/>
  <c r="BG1168" i="4" s="1"/>
  <c r="AY322" i="4"/>
  <c r="BG322" i="4" s="1"/>
  <c r="AY1652" i="4"/>
  <c r="BG1652" i="4" s="1"/>
  <c r="AY284" i="4"/>
  <c r="BG284" i="4" s="1"/>
  <c r="AY566" i="4"/>
  <c r="BG566" i="4" s="1"/>
  <c r="AY589" i="4"/>
  <c r="BG589" i="4" s="1"/>
  <c r="AY2016" i="4"/>
  <c r="BG2016" i="4" s="1"/>
  <c r="AY1595" i="4"/>
  <c r="BG1595" i="4" s="1"/>
  <c r="AY1842" i="4"/>
  <c r="BG1842" i="4" s="1"/>
  <c r="AY74" i="4"/>
  <c r="BG74" i="4" s="1"/>
  <c r="AY1260" i="4"/>
  <c r="BG1260" i="4" s="1"/>
  <c r="AY512" i="4"/>
  <c r="BG512" i="4" s="1"/>
  <c r="AY440" i="4"/>
  <c r="BG440" i="4" s="1"/>
  <c r="AY12" i="4"/>
  <c r="BG12" i="4" s="1"/>
  <c r="AY622" i="4"/>
  <c r="BG622" i="4" s="1"/>
  <c r="AY424" i="4"/>
  <c r="BG424" i="4" s="1"/>
  <c r="AY289" i="4"/>
  <c r="BG289" i="4" s="1"/>
  <c r="AY329" i="4"/>
  <c r="BG329" i="4" s="1"/>
  <c r="AY774" i="4"/>
  <c r="BG774" i="4" s="1"/>
  <c r="AY1073" i="4"/>
  <c r="BG1073" i="4" s="1"/>
  <c r="AY136" i="4"/>
  <c r="BG136" i="4" s="1"/>
  <c r="AY465" i="4"/>
  <c r="BG465" i="4" s="1"/>
  <c r="AY905" i="4"/>
  <c r="BG905" i="4" s="1"/>
  <c r="AY365" i="4"/>
  <c r="BG365" i="4" s="1"/>
  <c r="AY2283" i="4"/>
  <c r="BG2283" i="4" s="1"/>
  <c r="AY387" i="4"/>
  <c r="BG387" i="4" s="1"/>
  <c r="AY1620" i="4"/>
  <c r="BG1620" i="4" s="1"/>
  <c r="AY1053" i="4"/>
  <c r="BG1053" i="4" s="1"/>
  <c r="AY1107" i="4"/>
  <c r="BG1107" i="4" s="1"/>
  <c r="AY1544" i="4"/>
  <c r="BG1544" i="4" s="1"/>
  <c r="AY166" i="4"/>
  <c r="BG166" i="4" s="1"/>
  <c r="AY1858" i="4"/>
  <c r="BG1858" i="4" s="1"/>
  <c r="AY446" i="4"/>
  <c r="BG446" i="4" s="1"/>
  <c r="AY473" i="4"/>
  <c r="BG473" i="4" s="1"/>
  <c r="AY313" i="4"/>
  <c r="BG313" i="4" s="1"/>
  <c r="AY230" i="4"/>
  <c r="BG230" i="4" s="1"/>
  <c r="AY452" i="4"/>
  <c r="BG452" i="4" s="1"/>
  <c r="AY146" i="4"/>
  <c r="BG146" i="4" s="1"/>
  <c r="AY2001" i="4"/>
  <c r="BG2001" i="4" s="1"/>
  <c r="AY1992" i="4"/>
  <c r="BG1992" i="4" s="1"/>
  <c r="AY83" i="4"/>
  <c r="BG83" i="4" s="1"/>
  <c r="AY764" i="4"/>
  <c r="BG764" i="4" s="1"/>
  <c r="AY2162" i="4"/>
  <c r="BG2162" i="4" s="1"/>
  <c r="AY2233" i="4"/>
  <c r="BG2233" i="4" s="1"/>
  <c r="AY1020" i="4"/>
  <c r="BG1020" i="4" s="1"/>
  <c r="AY442" i="4"/>
  <c r="BG442" i="4" s="1"/>
  <c r="AY1712" i="4"/>
  <c r="BG1712" i="4" s="1"/>
  <c r="AY1702" i="4"/>
  <c r="BG1702" i="4" s="1"/>
  <c r="AY1481" i="4"/>
  <c r="BG1481" i="4" s="1"/>
  <c r="AY2617" i="4"/>
  <c r="BG2617" i="4" s="1"/>
  <c r="AY2143" i="4"/>
  <c r="BG2143" i="4" s="1"/>
  <c r="AY548" i="4"/>
  <c r="BG548" i="4" s="1"/>
  <c r="AY1695" i="4"/>
  <c r="BG1695" i="4" s="1"/>
  <c r="AY25" i="4"/>
  <c r="BG25" i="4" s="1"/>
  <c r="AY955" i="4"/>
  <c r="BG955" i="4" s="1"/>
  <c r="AY651" i="4"/>
  <c r="BG651" i="4" s="1"/>
  <c r="AY1568" i="4"/>
  <c r="BG1568" i="4" s="1"/>
  <c r="AY2260" i="4"/>
  <c r="BG2260" i="4" s="1"/>
  <c r="AY246" i="4"/>
  <c r="BG246" i="4" s="1"/>
  <c r="AY1271" i="4"/>
  <c r="BG1271" i="4" s="1"/>
  <c r="AY1948" i="4"/>
  <c r="BG1948" i="4" s="1"/>
  <c r="AY1971" i="4"/>
  <c r="BG1971" i="4" s="1"/>
  <c r="AY1052" i="4"/>
  <c r="BG1052" i="4" s="1"/>
  <c r="AY2205" i="4"/>
  <c r="BG2205" i="4" s="1"/>
  <c r="AY639" i="4"/>
  <c r="BG639" i="4" s="1"/>
  <c r="AY636" i="4"/>
  <c r="BG636" i="4" s="1"/>
  <c r="AY5" i="4"/>
  <c r="BG5" i="4" s="1"/>
  <c r="AY1784" i="4"/>
  <c r="BG1784" i="4" s="1"/>
  <c r="AY474" i="4"/>
  <c r="BG474" i="4" s="1"/>
  <c r="AY393" i="4"/>
  <c r="BG393" i="4" s="1"/>
  <c r="AY1777" i="4"/>
  <c r="BG1777" i="4" s="1"/>
  <c r="AY738" i="4"/>
  <c r="BG738" i="4" s="1"/>
  <c r="AY782" i="4"/>
  <c r="BG782" i="4" s="1"/>
  <c r="AY648" i="4"/>
  <c r="BG648" i="4" s="1"/>
  <c r="AY591" i="4"/>
  <c r="BG591" i="4" s="1"/>
  <c r="AY153" i="4"/>
  <c r="BG153" i="4" s="1"/>
  <c r="AY549" i="4"/>
  <c r="BG549" i="4" s="1"/>
  <c r="AY1486" i="4"/>
  <c r="BG1486" i="4" s="1"/>
  <c r="AY1737" i="4"/>
  <c r="BG1737" i="4" s="1"/>
  <c r="AY15" i="4"/>
  <c r="BG15" i="4" s="1"/>
  <c r="AY69" i="4"/>
  <c r="BG69" i="4" s="1"/>
  <c r="AY2236" i="4"/>
  <c r="BG2236" i="4" s="1"/>
  <c r="AY628" i="4"/>
  <c r="BG628" i="4" s="1"/>
  <c r="AY60" i="4"/>
  <c r="BG60" i="4" s="1"/>
  <c r="AY544" i="4"/>
  <c r="BG544" i="4" s="1"/>
  <c r="AY1998" i="4"/>
  <c r="BG1998" i="4" s="1"/>
  <c r="AY367" i="4"/>
  <c r="BG367" i="4" s="1"/>
  <c r="AY2493" i="4"/>
  <c r="BG2493" i="4" s="1"/>
  <c r="AY23" i="4"/>
  <c r="BG23" i="4" s="1"/>
  <c r="AY50" i="4"/>
  <c r="BG50" i="4" s="1"/>
  <c r="AY10" i="4"/>
  <c r="BG10" i="4" s="1"/>
  <c r="AY122" i="4"/>
  <c r="BG122" i="4" s="1"/>
  <c r="AY40" i="4"/>
  <c r="BG40" i="4" s="1"/>
  <c r="AY638" i="4"/>
  <c r="BG638" i="4" s="1"/>
  <c r="AY416" i="4"/>
  <c r="BG416" i="4" s="1"/>
  <c r="AY2581" i="4"/>
  <c r="BG2581" i="4" s="1"/>
  <c r="AY1060" i="4"/>
  <c r="BG1060" i="4" s="1"/>
  <c r="AY177" i="4"/>
  <c r="BG177" i="4" s="1"/>
  <c r="AY554" i="4"/>
  <c r="BG554" i="4" s="1"/>
  <c r="AY2296" i="4"/>
  <c r="BG2296" i="4" s="1"/>
  <c r="AY1507" i="4"/>
  <c r="BG1507" i="4" s="1"/>
  <c r="AY2614" i="4"/>
  <c r="BG2614" i="4" s="1"/>
  <c r="AY514" i="4"/>
  <c r="BG514" i="4" s="1"/>
  <c r="AY918" i="4"/>
  <c r="BG918" i="4" s="1"/>
  <c r="AY913" i="4"/>
  <c r="BG913" i="4" s="1"/>
  <c r="AY1606" i="4"/>
  <c r="BG1606" i="4" s="1"/>
  <c r="AY1215" i="4"/>
  <c r="BG1215" i="4" s="1"/>
  <c r="AY1300" i="4"/>
  <c r="BG1300" i="4" s="1"/>
  <c r="AY1161" i="4"/>
  <c r="BG1161" i="4" s="1"/>
  <c r="AY1342" i="4"/>
  <c r="BG1342" i="4" s="1"/>
  <c r="AY2247" i="4"/>
  <c r="BG2247" i="4" s="1"/>
  <c r="AY874" i="4"/>
  <c r="BG874" i="4" s="1"/>
  <c r="AY1419" i="4"/>
  <c r="BG1419" i="4" s="1"/>
  <c r="AY2012" i="4"/>
  <c r="BG2012" i="4" s="1"/>
  <c r="AY2613" i="4"/>
  <c r="BG2613" i="4" s="1"/>
  <c r="AY1704" i="4"/>
  <c r="BG1704" i="4" s="1"/>
  <c r="AY1792" i="4"/>
  <c r="BG1792" i="4" s="1"/>
  <c r="AY186" i="4"/>
  <c r="BG186" i="4" s="1"/>
  <c r="AY1696" i="4"/>
  <c r="BG1696" i="4" s="1"/>
  <c r="AY670" i="4"/>
  <c r="BG670" i="4" s="1"/>
  <c r="AY2550" i="4"/>
  <c r="BG2550" i="4" s="1"/>
  <c r="AY1592" i="4"/>
  <c r="BG1592" i="4" s="1"/>
  <c r="AY2144" i="4"/>
  <c r="BG2144" i="4" s="1"/>
  <c r="AY1351" i="4"/>
  <c r="BG1351" i="4" s="1"/>
  <c r="AY2129" i="4"/>
  <c r="BG2129" i="4" s="1"/>
  <c r="AY2544" i="4"/>
  <c r="BG2544" i="4" s="1"/>
  <c r="AY1178" i="4"/>
  <c r="BG1178" i="4" s="1"/>
  <c r="AY732" i="4"/>
  <c r="BG732" i="4" s="1"/>
  <c r="AY251" i="4"/>
  <c r="BG251" i="4" s="1"/>
  <c r="AY2555" i="4"/>
  <c r="BG2555" i="4" s="1"/>
  <c r="AY2007" i="4"/>
  <c r="BG2007" i="4" s="1"/>
  <c r="AY2133" i="4"/>
  <c r="BG2133" i="4" s="1"/>
  <c r="AY2077" i="4"/>
  <c r="BG2077" i="4" s="1"/>
  <c r="AY826" i="4"/>
  <c r="BG826" i="4" s="1"/>
  <c r="AY1709" i="4"/>
  <c r="BG1709" i="4" s="1"/>
  <c r="AY1594" i="4"/>
  <c r="BG1594" i="4" s="1"/>
  <c r="AY1570" i="4"/>
  <c r="BG1570" i="4" s="1"/>
  <c r="AY1892" i="4"/>
  <c r="BG1892" i="4" s="1"/>
  <c r="AY869" i="4"/>
  <c r="BG869" i="4" s="1"/>
  <c r="AY324" i="4"/>
  <c r="BG324" i="4" s="1"/>
  <c r="AY1036" i="4"/>
  <c r="BG1036" i="4" s="1"/>
  <c r="AY320" i="4"/>
  <c r="BG320" i="4" s="1"/>
  <c r="AY493" i="4"/>
  <c r="BG493" i="4" s="1"/>
  <c r="AY2430" i="4"/>
  <c r="BG2430" i="4" s="1"/>
  <c r="AY2096" i="4"/>
  <c r="BG2096" i="4" s="1"/>
  <c r="AY1456" i="4"/>
  <c r="BG1456" i="4" s="1"/>
  <c r="AY1418" i="4"/>
  <c r="BG1418" i="4" s="1"/>
  <c r="AY2609" i="4"/>
  <c r="BG2609" i="4" s="1"/>
  <c r="AY192" i="4"/>
  <c r="BG192" i="4" s="1"/>
  <c r="AY2593" i="4"/>
  <c r="BG2593" i="4" s="1"/>
  <c r="AY2338" i="4"/>
  <c r="BG2338" i="4" s="1"/>
  <c r="AY1635" i="4"/>
  <c r="BG1635" i="4" s="1"/>
  <c r="AY2543" i="4"/>
  <c r="BG2543" i="4" s="1"/>
  <c r="AY1238" i="4"/>
  <c r="BG1238" i="4" s="1"/>
  <c r="AY1951" i="4"/>
  <c r="BG1951" i="4" s="1"/>
  <c r="AY2405" i="4"/>
  <c r="BG2405" i="4" s="1"/>
  <c r="AY859" i="4"/>
  <c r="BG859" i="4" s="1"/>
  <c r="AY521" i="4"/>
  <c r="BG521" i="4" s="1"/>
  <c r="AY999" i="4"/>
  <c r="BG999" i="4" s="1"/>
  <c r="AY1753" i="4"/>
  <c r="BG1753" i="4" s="1"/>
  <c r="AY1616" i="4"/>
  <c r="BG1616" i="4" s="1"/>
  <c r="AY2400" i="4"/>
  <c r="BG2400" i="4" s="1"/>
  <c r="AY2348" i="4"/>
  <c r="BG2348" i="4" s="1"/>
  <c r="AY991" i="4"/>
  <c r="BG991" i="4" s="1"/>
  <c r="AY2487" i="4"/>
  <c r="BG2487" i="4" s="1"/>
  <c r="AY2536" i="4"/>
  <c r="BG2536" i="4" s="1"/>
  <c r="AY311" i="4"/>
  <c r="BG311" i="4" s="1"/>
  <c r="AY2424" i="4"/>
  <c r="BG2424" i="4" s="1"/>
  <c r="AY2306" i="4"/>
  <c r="BG2306" i="4" s="1"/>
  <c r="AY222" i="4"/>
  <c r="BG222" i="4" s="1"/>
  <c r="AY1007" i="4"/>
  <c r="BG1007" i="4" s="1"/>
  <c r="AY2393" i="4"/>
  <c r="BG2393" i="4" s="1"/>
  <c r="AY2442" i="4"/>
  <c r="BG2442" i="4" s="1"/>
  <c r="AY1001" i="4"/>
  <c r="BG1001" i="4" s="1"/>
  <c r="AY1400" i="4"/>
  <c r="BG1400" i="4" s="1"/>
  <c r="AY1575" i="4"/>
  <c r="BG1575" i="4" s="1"/>
  <c r="AY799" i="4"/>
  <c r="BG799" i="4" s="1"/>
  <c r="AY2330" i="4"/>
  <c r="BG2330" i="4" s="1"/>
  <c r="AY476" i="4"/>
  <c r="BG476" i="4" s="1"/>
  <c r="AY2603" i="4"/>
  <c r="BG2603" i="4" s="1"/>
  <c r="AY1808" i="4"/>
  <c r="BG1808" i="4" s="1"/>
  <c r="AY898" i="4"/>
  <c r="BG898" i="4" s="1"/>
  <c r="AY1954" i="4"/>
  <c r="BG1954" i="4" s="1"/>
  <c r="AY2280" i="4"/>
  <c r="BG2280" i="4" s="1"/>
  <c r="AY2549" i="4"/>
  <c r="BG2549" i="4" s="1"/>
  <c r="AY2474" i="4"/>
  <c r="BG2474" i="4" s="1"/>
  <c r="AY1054" i="4"/>
  <c r="BG1054" i="4" s="1"/>
  <c r="AY801" i="4"/>
  <c r="BG801" i="4" s="1"/>
  <c r="AY1782" i="4"/>
  <c r="BG1782" i="4" s="1"/>
  <c r="AY1492" i="4"/>
  <c r="BG1492" i="4" s="1"/>
  <c r="AY957" i="4"/>
  <c r="BG957" i="4" s="1"/>
  <c r="AY2396" i="4"/>
  <c r="BG2396" i="4" s="1"/>
  <c r="AY735" i="4"/>
  <c r="BG735" i="4" s="1"/>
  <c r="AY1281" i="4"/>
  <c r="BG1281" i="4" s="1"/>
  <c r="AY1039" i="4"/>
  <c r="BG1039" i="4" s="1"/>
  <c r="AY1117" i="4"/>
  <c r="BG1117" i="4" s="1"/>
  <c r="AY2238" i="4"/>
  <c r="BG2238" i="4" s="1"/>
  <c r="AY1252" i="4"/>
  <c r="BG1252" i="4" s="1"/>
  <c r="AY819" i="4"/>
  <c r="BG819" i="4" s="1"/>
  <c r="AY1941" i="4"/>
  <c r="BG1941" i="4" s="1"/>
  <c r="AY2569" i="4"/>
  <c r="BG2569" i="4" s="1"/>
  <c r="AY2259" i="4"/>
  <c r="BG2259" i="4" s="1"/>
  <c r="AY2608" i="4"/>
  <c r="BG2608" i="4" s="1"/>
  <c r="AY1016" i="4"/>
  <c r="BG1016" i="4" s="1"/>
  <c r="AY2458" i="4"/>
  <c r="BG2458" i="4" s="1"/>
  <c r="AY2590" i="4"/>
  <c r="BG2590" i="4" s="1"/>
  <c r="AY2049" i="4"/>
  <c r="BG2049" i="4" s="1"/>
  <c r="AY1398" i="4"/>
  <c r="BG1398" i="4" s="1"/>
  <c r="AY2342" i="4"/>
  <c r="BG2342" i="4" s="1"/>
  <c r="AY747" i="4"/>
  <c r="BG747" i="4" s="1"/>
  <c r="AY1897" i="4"/>
  <c r="BG1897" i="4" s="1"/>
  <c r="AY1847" i="4"/>
  <c r="BG1847" i="4" s="1"/>
  <c r="AY1662" i="4"/>
  <c r="BG1662" i="4" s="1"/>
  <c r="AY151" i="4"/>
  <c r="BG151" i="4" s="1"/>
  <c r="AY1239" i="4"/>
  <c r="BG1239" i="4" s="1"/>
  <c r="AY1248" i="4"/>
  <c r="BG1248" i="4" s="1"/>
  <c r="AY932" i="4"/>
  <c r="BG932" i="4" s="1"/>
  <c r="AY2475" i="4"/>
  <c r="BG2475" i="4" s="1"/>
  <c r="AY1132" i="4"/>
  <c r="BG1132" i="4" s="1"/>
  <c r="AY1862" i="4"/>
  <c r="BG1862" i="4" s="1"/>
  <c r="AY1624" i="4"/>
  <c r="BG1624" i="4" s="1"/>
  <c r="AY2597" i="4"/>
  <c r="BG2597" i="4" s="1"/>
  <c r="AY1958" i="4"/>
  <c r="BG1958" i="4" s="1"/>
  <c r="AY127" i="4"/>
  <c r="BG127" i="4" s="1"/>
  <c r="AY569" i="4"/>
  <c r="BG569" i="4" s="1"/>
  <c r="AY2137" i="4"/>
  <c r="BG2137" i="4" s="1"/>
  <c r="AY1608" i="4"/>
  <c r="BG1608" i="4" s="1"/>
  <c r="AY2269" i="4"/>
  <c r="BG2269" i="4" s="1"/>
  <c r="AY2558" i="4"/>
  <c r="BG2558" i="4" s="1"/>
  <c r="AY1070" i="4"/>
  <c r="BG1070" i="4" s="1"/>
  <c r="AY2490" i="4"/>
  <c r="BG2490" i="4" s="1"/>
  <c r="AY414" i="4"/>
  <c r="BG414" i="4" s="1"/>
  <c r="AY1711" i="4"/>
  <c r="BG1711" i="4" s="1"/>
  <c r="AY1404" i="4"/>
  <c r="BG1404" i="4" s="1"/>
  <c r="AY1289" i="4"/>
  <c r="BG1289" i="4" s="1"/>
  <c r="AY1581" i="4"/>
  <c r="BG1581" i="4" s="1"/>
  <c r="AY1169" i="4"/>
  <c r="BG1169" i="4" s="1"/>
  <c r="AY1424" i="4"/>
  <c r="BG1424" i="4" s="1"/>
  <c r="AY1461" i="4"/>
  <c r="BG1461" i="4" s="1"/>
  <c r="AY831" i="4"/>
  <c r="BG831" i="4" s="1"/>
  <c r="AY2008" i="4"/>
  <c r="BG2008" i="4" s="1"/>
  <c r="AY1798" i="4"/>
  <c r="BG1798" i="4" s="1"/>
  <c r="AY2420" i="4"/>
  <c r="BG2420" i="4" s="1"/>
  <c r="AY1008" i="4"/>
  <c r="BG1008" i="4" s="1"/>
  <c r="AY1152" i="4"/>
  <c r="BG1152" i="4" s="1"/>
  <c r="AY46" i="4"/>
  <c r="BG46" i="4" s="1"/>
  <c r="AY488" i="4"/>
  <c r="BG488" i="4" s="1"/>
  <c r="AY2622" i="4"/>
  <c r="BG2622" i="4" s="1"/>
  <c r="AY1627" i="4"/>
  <c r="BG1627" i="4" s="1"/>
  <c r="AY1790" i="4"/>
  <c r="BG1790" i="4" s="1"/>
  <c r="AY400" i="4"/>
  <c r="BG400" i="4" s="1"/>
  <c r="AY1871" i="4"/>
  <c r="BG1871" i="4" s="1"/>
  <c r="AY2391" i="4"/>
  <c r="BG2391" i="4" s="1"/>
  <c r="AY1560" i="4"/>
  <c r="BG1560" i="4" s="1"/>
  <c r="AY2553" i="4"/>
  <c r="BG2553" i="4" s="1"/>
  <c r="AY1697" i="4"/>
  <c r="BG1697" i="4" s="1"/>
  <c r="AY2305" i="4"/>
  <c r="BG2305" i="4" s="1"/>
  <c r="AY743" i="4"/>
  <c r="BG743" i="4" s="1"/>
  <c r="AY325" i="4"/>
  <c r="BG325" i="4" s="1"/>
  <c r="AY2374" i="4"/>
  <c r="BG2374" i="4" s="1"/>
  <c r="AY1180" i="4"/>
  <c r="BG1180" i="4" s="1"/>
  <c r="AY1087" i="4"/>
  <c r="BG1087" i="4" s="1"/>
  <c r="AY1018" i="4"/>
  <c r="BG1018" i="4" s="1"/>
  <c r="AY1042" i="4"/>
  <c r="BG1042" i="4" s="1"/>
  <c r="AY2357" i="4"/>
  <c r="BG2357" i="4" s="1"/>
  <c r="AY942" i="4"/>
  <c r="BG942" i="4" s="1"/>
  <c r="AY2470" i="4"/>
  <c r="BG2470" i="4" s="1"/>
  <c r="AY1886" i="4"/>
  <c r="BG1886" i="4" s="1"/>
  <c r="AY2036" i="4"/>
  <c r="BG2036" i="4" s="1"/>
  <c r="AY2218" i="4"/>
  <c r="BG2218" i="4" s="1"/>
  <c r="AY1820" i="4"/>
  <c r="BG1820" i="4" s="1"/>
  <c r="AY2219" i="4"/>
  <c r="BG2219" i="4" s="1"/>
  <c r="AY894" i="4"/>
  <c r="BG894" i="4" s="1"/>
  <c r="AY751" i="4"/>
  <c r="BG751" i="4" s="1"/>
  <c r="AY771" i="4"/>
  <c r="BG771" i="4" s="1"/>
  <c r="AY138" i="4"/>
  <c r="BG138" i="4" s="1"/>
  <c r="AY2029" i="4"/>
  <c r="BG2029" i="4" s="1"/>
  <c r="AY163" i="4"/>
  <c r="BG163" i="4" s="1"/>
  <c r="AY1615" i="4"/>
  <c r="BG1615" i="4" s="1"/>
  <c r="AY2322" i="4"/>
  <c r="BG2322" i="4" s="1"/>
  <c r="AY1040" i="4"/>
  <c r="BG1040" i="4" s="1"/>
  <c r="AY1713" i="4"/>
  <c r="BG1713" i="4" s="1"/>
  <c r="AY1751" i="4"/>
  <c r="BG1751" i="4" s="1"/>
  <c r="AY2588" i="4"/>
  <c r="BG2588" i="4" s="1"/>
  <c r="AY1426" i="4"/>
  <c r="BG1426" i="4" s="1"/>
  <c r="AY1708" i="4"/>
  <c r="BG1708" i="4" s="1"/>
  <c r="AY1628" i="4"/>
  <c r="BG1628" i="4" s="1"/>
  <c r="AY274" i="4"/>
  <c r="BG274" i="4" s="1"/>
  <c r="AY2457" i="4"/>
  <c r="BG2457" i="4" s="1"/>
  <c r="AY484" i="4"/>
  <c r="BG484" i="4" s="1"/>
  <c r="AY2460" i="4"/>
  <c r="BG2460" i="4" s="1"/>
  <c r="AY1916" i="4"/>
  <c r="BG1916" i="4" s="1"/>
  <c r="AY1421" i="4"/>
  <c r="BG1421" i="4" s="1"/>
  <c r="AY687" i="4"/>
  <c r="BG687" i="4" s="1"/>
  <c r="AY1855" i="4"/>
  <c r="BG1855" i="4" s="1"/>
  <c r="AY2459" i="4"/>
  <c r="BG2459" i="4" s="1"/>
  <c r="AY1416" i="4"/>
  <c r="BG1416" i="4" s="1"/>
  <c r="AY669" i="4"/>
  <c r="BG669" i="4" s="1"/>
  <c r="AY1761" i="4"/>
  <c r="BG1761" i="4" s="1"/>
  <c r="AY1489" i="4"/>
  <c r="BG1489" i="4" s="1"/>
  <c r="AY2425" i="4"/>
  <c r="BG2425" i="4" s="1"/>
  <c r="AY2403" i="4"/>
  <c r="BG2403" i="4" s="1"/>
  <c r="AY2455" i="4"/>
  <c r="BG2455" i="4" s="1"/>
  <c r="AY1583" i="4"/>
  <c r="BG1583" i="4" s="1"/>
  <c r="AY1657" i="4"/>
  <c r="BG1657" i="4" s="1"/>
  <c r="AY2235" i="4"/>
  <c r="BG2235" i="4" s="1"/>
  <c r="AY1527" i="4"/>
  <c r="BG1527" i="4" s="1"/>
  <c r="AY1232" i="4"/>
  <c r="BG1232" i="4" s="1"/>
  <c r="AY2229" i="4"/>
  <c r="BG2229" i="4" s="1"/>
  <c r="AY2325" i="4"/>
  <c r="BG2325" i="4" s="1"/>
  <c r="AY1679" i="4"/>
  <c r="BG1679" i="4" s="1"/>
  <c r="AY1046" i="4"/>
  <c r="BG1046" i="4" s="1"/>
  <c r="AY1555" i="4"/>
  <c r="BG1555" i="4" s="1"/>
  <c r="AY1331" i="4"/>
  <c r="BG1331" i="4" s="1"/>
  <c r="AY1839" i="4"/>
  <c r="BG1839" i="4" s="1"/>
  <c r="AY22" i="4"/>
  <c r="BG22" i="4" s="1"/>
  <c r="AY2142" i="4"/>
  <c r="BG2142" i="4" s="1"/>
  <c r="AY2463" i="4"/>
  <c r="BG2463" i="4" s="1"/>
  <c r="AY2515" i="4"/>
  <c r="BG2515" i="4" s="1"/>
  <c r="AY1987" i="4"/>
  <c r="BG1987" i="4" s="1"/>
  <c r="AY1428" i="4"/>
  <c r="BG1428" i="4" s="1"/>
  <c r="AY715" i="4"/>
  <c r="BG715" i="4" s="1"/>
  <c r="AY1459" i="4"/>
  <c r="BG1459" i="4" s="1"/>
  <c r="AY1878" i="4"/>
  <c r="BG1878" i="4" s="1"/>
  <c r="AY798" i="4"/>
  <c r="BG798" i="4" s="1"/>
  <c r="AY2224" i="4"/>
  <c r="BG2224" i="4" s="1"/>
  <c r="AY1872" i="4"/>
  <c r="BG1872" i="4" s="1"/>
  <c r="AY1546" i="4"/>
  <c r="BG1546" i="4" s="1"/>
  <c r="AY1821" i="4"/>
  <c r="BG1821" i="4" s="1"/>
  <c r="AY1324" i="4"/>
  <c r="BG1324" i="4" s="1"/>
  <c r="AY1604" i="4"/>
  <c r="BG1604" i="4" s="1"/>
  <c r="AY1955" i="4"/>
  <c r="BG1955" i="4" s="1"/>
  <c r="AY1167" i="4"/>
  <c r="BG1167" i="4" s="1"/>
  <c r="AY1128" i="4"/>
  <c r="BG1128" i="4" s="1"/>
  <c r="AY1133" i="4"/>
  <c r="BG1133" i="4" s="1"/>
  <c r="AY169" i="4"/>
  <c r="BG169" i="4" s="1"/>
  <c r="AY2431" i="4"/>
  <c r="BG2431" i="4" s="1"/>
  <c r="AY2514" i="4"/>
  <c r="BG2514" i="4" s="1"/>
  <c r="AY767" i="4"/>
  <c r="BG767" i="4" s="1"/>
  <c r="AY1467" i="4"/>
  <c r="BG1467" i="4" s="1"/>
  <c r="AY1549" i="4"/>
  <c r="BG1549" i="4" s="1"/>
  <c r="AY1142" i="4"/>
  <c r="BG1142" i="4" s="1"/>
  <c r="AY1308" i="4"/>
  <c r="BG1308" i="4" s="1"/>
  <c r="AY694" i="4"/>
  <c r="BG694" i="4" s="1"/>
  <c r="AY461" i="4"/>
  <c r="BG461" i="4" s="1"/>
  <c r="AY1166" i="4"/>
  <c r="BG1166" i="4" s="1"/>
  <c r="AY2076" i="4"/>
  <c r="BG2076" i="4" s="1"/>
  <c r="AY1295" i="4"/>
  <c r="BG1295" i="4" s="1"/>
  <c r="AY1793" i="4"/>
  <c r="BG1793" i="4" s="1"/>
  <c r="AY960" i="4"/>
  <c r="BG960" i="4" s="1"/>
  <c r="AY2003" i="4"/>
  <c r="BG2003" i="4" s="1"/>
  <c r="AY1849" i="4"/>
  <c r="BG1849" i="4" s="1"/>
  <c r="AY245" i="4"/>
  <c r="BG245" i="4" s="1"/>
  <c r="AY795" i="4"/>
  <c r="BG795" i="4" s="1"/>
  <c r="AY793" i="4"/>
  <c r="BG793" i="4" s="1"/>
  <c r="AY1800" i="4"/>
  <c r="BG1800" i="4" s="1"/>
  <c r="AY1137" i="4"/>
  <c r="BG1137" i="4" s="1"/>
  <c r="AY1171" i="4"/>
  <c r="BG1171" i="4" s="1"/>
  <c r="AY1326" i="4"/>
  <c r="BG1326" i="4" s="1"/>
  <c r="AY934" i="4"/>
  <c r="BG934" i="4" s="1"/>
  <c r="AY235" i="4"/>
  <c r="BG235" i="4" s="1"/>
  <c r="AY1607" i="4"/>
  <c r="BG1607" i="4" s="1"/>
  <c r="AY1557" i="4"/>
  <c r="BG1557" i="4" s="1"/>
  <c r="AY1949" i="4"/>
  <c r="BG1949" i="4" s="1"/>
  <c r="AY2124" i="4"/>
  <c r="BG2124" i="4" s="1"/>
  <c r="AY1511" i="4"/>
  <c r="BG1511" i="4" s="1"/>
  <c r="AY1741" i="4"/>
  <c r="BG1741" i="4" s="1"/>
  <c r="AY2314" i="4"/>
  <c r="BG2314" i="4" s="1"/>
  <c r="AY1989" i="4"/>
  <c r="BG1989" i="4" s="1"/>
  <c r="AY1822" i="4"/>
  <c r="BG1822" i="4" s="1"/>
  <c r="AY2054" i="4"/>
  <c r="BG2054" i="4" s="1"/>
  <c r="AY1614" i="4"/>
  <c r="BG1614" i="4" s="1"/>
  <c r="AY1975" i="4"/>
  <c r="BG1975" i="4" s="1"/>
  <c r="AY1362" i="4"/>
  <c r="BG1362" i="4" s="1"/>
  <c r="AY407" i="4"/>
  <c r="BG407" i="4" s="1"/>
  <c r="AY1908" i="4"/>
  <c r="BG1908" i="4" s="1"/>
  <c r="AY1590" i="4"/>
  <c r="BG1590" i="4" s="1"/>
  <c r="AY1851" i="4"/>
  <c r="BG1851" i="4" s="1"/>
  <c r="AY2156" i="4"/>
  <c r="BG2156" i="4" s="1"/>
  <c r="AY117" i="4"/>
  <c r="BG117" i="4" s="1"/>
  <c r="AY1490" i="4"/>
  <c r="BG1490" i="4" s="1"/>
  <c r="AY1601" i="4"/>
  <c r="BG1601" i="4" s="1"/>
  <c r="AY1021" i="4"/>
  <c r="BG1021" i="4" s="1"/>
  <c r="AY2234" i="4"/>
  <c r="BG2234" i="4" s="1"/>
  <c r="AY1064" i="4"/>
  <c r="BG1064" i="4" s="1"/>
  <c r="AY2293" i="4"/>
  <c r="BG2293" i="4" s="1"/>
  <c r="AY1538" i="4"/>
  <c r="BG1538" i="4" s="1"/>
  <c r="AY2354" i="4"/>
  <c r="BG2354" i="4" s="1"/>
  <c r="AY2454" i="4"/>
  <c r="BG2454" i="4" s="1"/>
  <c r="AY903" i="4"/>
  <c r="BG903" i="4" s="1"/>
  <c r="AY2596" i="4"/>
  <c r="BG2596" i="4" s="1"/>
  <c r="AY2069" i="4"/>
  <c r="BG2069" i="4" s="1"/>
  <c r="AY1935" i="4"/>
  <c r="BG1935" i="4" s="1"/>
  <c r="AY1687" i="4"/>
  <c r="BG1687" i="4" s="1"/>
  <c r="AY2419" i="4"/>
  <c r="BG2419" i="4" s="1"/>
  <c r="AY2467" i="4"/>
  <c r="BG2467" i="4" s="1"/>
  <c r="AY183" i="4"/>
  <c r="BG183" i="4" s="1"/>
  <c r="AY1338" i="4"/>
  <c r="BG1338" i="4" s="1"/>
  <c r="AY1840" i="4"/>
  <c r="BG1840" i="4" s="1"/>
  <c r="AY1512" i="4"/>
  <c r="BG1512" i="4" s="1"/>
  <c r="AY1019" i="4"/>
  <c r="BG1019" i="4" s="1"/>
  <c r="AY1727" i="4"/>
  <c r="BG1727" i="4" s="1"/>
  <c r="AY152" i="4"/>
  <c r="BG152" i="4" s="1"/>
  <c r="AY308" i="4"/>
  <c r="BG308" i="4" s="1"/>
  <c r="AY654" i="4"/>
  <c r="BG654" i="4" s="1"/>
  <c r="AY1361" i="4"/>
  <c r="BG1361" i="4" s="1"/>
  <c r="AY1278" i="4"/>
  <c r="BG1278" i="4" s="1"/>
  <c r="AY1183" i="4"/>
  <c r="BG1183" i="4" s="1"/>
  <c r="AY1123" i="4"/>
  <c r="BG1123" i="4" s="1"/>
  <c r="AY149" i="4"/>
  <c r="BG149" i="4" s="1"/>
  <c r="AY1857" i="4"/>
  <c r="BG1857" i="4" s="1"/>
  <c r="AY1155" i="4"/>
  <c r="BG1155" i="4" s="1"/>
  <c r="AY1397" i="4"/>
  <c r="BG1397" i="4" s="1"/>
  <c r="AY1576" i="4"/>
  <c r="BG1576" i="4" s="1"/>
  <c r="AY702" i="4"/>
  <c r="BG702" i="4" s="1"/>
  <c r="AY2395" i="4"/>
  <c r="BG2395" i="4" s="1"/>
  <c r="AY736" i="4"/>
  <c r="BG736" i="4" s="1"/>
  <c r="AY1802" i="4"/>
  <c r="BG1802" i="4" s="1"/>
  <c r="AY1831" i="4"/>
  <c r="BG1831" i="4" s="1"/>
  <c r="AY2583" i="4"/>
  <c r="BG2583" i="4" s="1"/>
  <c r="AY705" i="4"/>
  <c r="BG705" i="4" s="1"/>
  <c r="AY845" i="4"/>
  <c r="BG845" i="4" s="1"/>
  <c r="AY2397" i="4"/>
  <c r="BG2397" i="4" s="1"/>
  <c r="AY706" i="4"/>
  <c r="BG706" i="4" s="1"/>
  <c r="AY2072" i="4"/>
  <c r="BG2072" i="4" s="1"/>
  <c r="AY2065" i="4"/>
  <c r="BG2065" i="4" s="1"/>
  <c r="AY1391" i="4"/>
  <c r="BG1391" i="4" s="1"/>
  <c r="AY1222" i="4"/>
  <c r="BG1222" i="4" s="1"/>
  <c r="AY1229" i="4"/>
  <c r="BG1229" i="4" s="1"/>
  <c r="AY2042" i="4"/>
  <c r="BG2042" i="4" s="1"/>
  <c r="AY281" i="4"/>
  <c r="BG281" i="4" s="1"/>
  <c r="AY1937" i="4"/>
  <c r="BG1937" i="4" s="1"/>
  <c r="AY2567" i="4"/>
  <c r="BG2567" i="4" s="1"/>
  <c r="AY1771" i="4"/>
  <c r="BG1771" i="4" s="1"/>
  <c r="AY2356" i="4"/>
  <c r="BG2356" i="4" s="1"/>
  <c r="AY2020" i="4"/>
  <c r="BG2020" i="4" s="1"/>
  <c r="AY2406" i="4"/>
  <c r="BG2406" i="4" s="1"/>
  <c r="AY2276" i="4"/>
  <c r="BG2276" i="4" s="1"/>
  <c r="AY2448" i="4"/>
  <c r="BG2448" i="4" s="1"/>
  <c r="AY1912" i="4"/>
  <c r="BG1912" i="4" s="1"/>
  <c r="AY132" i="4"/>
  <c r="BG132" i="4" s="1"/>
  <c r="AY1545" i="4"/>
  <c r="BG1545" i="4" s="1"/>
  <c r="AY398" i="4"/>
  <c r="BG398" i="4" s="1"/>
  <c r="AY301" i="4"/>
  <c r="BG301" i="4" s="1"/>
  <c r="AY852" i="4"/>
  <c r="BG852" i="4" s="1"/>
  <c r="AY1447" i="4"/>
  <c r="BG1447" i="4" s="1"/>
  <c r="AY2500" i="4"/>
  <c r="BG2500" i="4" s="1"/>
  <c r="AY518" i="4"/>
  <c r="BG518" i="4" s="1"/>
  <c r="AY1739" i="4"/>
  <c r="BG1739" i="4" s="1"/>
  <c r="AY936" i="4"/>
  <c r="BG936" i="4" s="1"/>
  <c r="AY1176" i="4"/>
  <c r="BG1176" i="4" s="1"/>
  <c r="AY513" i="4"/>
  <c r="BG513" i="4" s="1"/>
  <c r="AY775" i="4"/>
  <c r="BG775" i="4" s="1"/>
  <c r="AY2571" i="4"/>
  <c r="BG2571" i="4" s="1"/>
  <c r="AY1658" i="4"/>
  <c r="BG1658" i="4" s="1"/>
  <c r="AY2037" i="4"/>
  <c r="BG2037" i="4" s="1"/>
  <c r="AY2523" i="4"/>
  <c r="BG2523" i="4" s="1"/>
  <c r="AY737" i="4"/>
  <c r="BG737" i="4" s="1"/>
  <c r="AY1755" i="4"/>
  <c r="BG1755" i="4" s="1"/>
  <c r="AY1534" i="4"/>
  <c r="BG1534" i="4" s="1"/>
  <c r="AY794" i="4"/>
  <c r="BG794" i="4" s="1"/>
  <c r="AY1828" i="4"/>
  <c r="BG1828" i="4" s="1"/>
  <c r="AY326" i="4"/>
  <c r="BG326" i="4" s="1"/>
  <c r="AY1861" i="4"/>
  <c r="BG1861" i="4" s="1"/>
  <c r="AY294" i="4"/>
  <c r="BG294" i="4" s="1"/>
  <c r="AY214" i="4"/>
  <c r="BG214" i="4" s="1"/>
  <c r="AY2530" i="4"/>
  <c r="BG2530" i="4" s="1"/>
  <c r="AY1343" i="4"/>
  <c r="BG1343" i="4" s="1"/>
  <c r="AY902" i="4"/>
  <c r="BG902" i="4" s="1"/>
  <c r="AY1445" i="4"/>
  <c r="BG1445" i="4" s="1"/>
  <c r="AY2198" i="4"/>
  <c r="BG2198" i="4" s="1"/>
  <c r="AY2178" i="4"/>
  <c r="BG2178" i="4" s="1"/>
  <c r="AY2525" i="4"/>
  <c r="BG2525" i="4" s="1"/>
  <c r="AY958" i="4"/>
  <c r="BG958" i="4" s="1"/>
  <c r="AY550" i="4"/>
  <c r="BG550" i="4" s="1"/>
  <c r="AY742" i="4"/>
  <c r="BG742" i="4" s="1"/>
  <c r="AY1197" i="4"/>
  <c r="BG1197" i="4" s="1"/>
  <c r="AY2335" i="4"/>
  <c r="BG2335" i="4" s="1"/>
  <c r="AY247" i="4"/>
  <c r="BG247" i="4" s="1"/>
  <c r="AY1027" i="4"/>
  <c r="BG1027" i="4" s="1"/>
  <c r="AY1494" i="4"/>
  <c r="BG1494" i="4" s="1"/>
  <c r="AY457" i="4"/>
  <c r="BG457" i="4" s="1"/>
  <c r="AY1017" i="4"/>
  <c r="BG1017" i="4" s="1"/>
  <c r="AY2340" i="4"/>
  <c r="BG2340" i="4" s="1"/>
  <c r="AY2382" i="4"/>
  <c r="BG2382" i="4" s="1"/>
  <c r="AY2127" i="4"/>
  <c r="BG2127" i="4" s="1"/>
  <c r="AY972" i="4"/>
  <c r="BG972" i="4" s="1"/>
  <c r="AY1574" i="4"/>
  <c r="BG1574" i="4" s="1"/>
  <c r="AY318" i="4"/>
  <c r="BG318" i="4" s="1"/>
  <c r="AY1312" i="4"/>
  <c r="BG1312" i="4" s="1"/>
  <c r="AY2414" i="4"/>
  <c r="BG2414" i="4" s="1"/>
  <c r="AY1999" i="4"/>
  <c r="BG1999" i="4" s="1"/>
  <c r="AY709" i="4"/>
  <c r="BG709" i="4" s="1"/>
  <c r="AY2415" i="4"/>
  <c r="BG2415" i="4" s="1"/>
  <c r="AY797" i="4"/>
  <c r="BG797" i="4" s="1"/>
  <c r="AY1533" i="4"/>
  <c r="BG1533" i="4" s="1"/>
  <c r="AY2611" i="4"/>
  <c r="BG2611" i="4" s="1"/>
  <c r="AY2497" i="4"/>
  <c r="BG2497" i="4" s="1"/>
  <c r="AY534" i="4"/>
  <c r="BG534" i="4" s="1"/>
  <c r="AY1853" i="4"/>
  <c r="BG1853" i="4" s="1"/>
  <c r="AY1303" i="4"/>
  <c r="BG1303" i="4" s="1"/>
  <c r="AY1417" i="4"/>
  <c r="BG1417" i="4" s="1"/>
  <c r="AY2002" i="4"/>
  <c r="BG2002" i="4" s="1"/>
  <c r="AY937" i="4"/>
  <c r="BG937" i="4" s="1"/>
  <c r="AY2274" i="4"/>
  <c r="BG2274" i="4" s="1"/>
  <c r="AY2464" i="4"/>
  <c r="BG2464" i="4" s="1"/>
  <c r="AY1478" i="4"/>
  <c r="BG1478" i="4" s="1"/>
  <c r="AY1134" i="4"/>
  <c r="BG1134" i="4" s="1"/>
  <c r="AY1565" i="4"/>
  <c r="BG1565" i="4" s="1"/>
  <c r="AY1870" i="4"/>
  <c r="BG1870" i="4" s="1"/>
  <c r="AY1429" i="4"/>
  <c r="BG1429" i="4" s="1"/>
  <c r="AY822" i="4"/>
  <c r="BG822" i="4" s="1"/>
  <c r="AY2066" i="4"/>
  <c r="BG2066" i="4" s="1"/>
  <c r="AY403" i="4"/>
  <c r="BG403" i="4" s="1"/>
  <c r="AY2383" i="4"/>
  <c r="BG2383" i="4" s="1"/>
  <c r="AY868" i="4"/>
  <c r="BG868" i="4" s="1"/>
  <c r="AY1335" i="4"/>
  <c r="BG1335" i="4" s="1"/>
  <c r="AY722" i="4"/>
  <c r="BG722" i="4" s="1"/>
  <c r="AY2537" i="4"/>
  <c r="BG2537" i="4" s="1"/>
  <c r="AY912" i="4"/>
  <c r="BG912" i="4" s="1"/>
  <c r="AY1995" i="4"/>
  <c r="BG1995" i="4" s="1"/>
  <c r="AY2381" i="4"/>
  <c r="BG2381" i="4" s="1"/>
  <c r="AY48" i="4"/>
  <c r="BG48" i="4" s="1"/>
  <c r="AY306" i="4"/>
  <c r="BG306" i="4" s="1"/>
  <c r="AY295" i="4"/>
  <c r="BG295" i="4" s="1"/>
  <c r="AY2164" i="4"/>
  <c r="BG2164" i="4" s="1"/>
  <c r="AY1184" i="4"/>
  <c r="BG1184" i="4" s="1"/>
  <c r="AY1796" i="4"/>
  <c r="BG1796" i="4" s="1"/>
  <c r="AY1598" i="4"/>
  <c r="BG1598" i="4" s="1"/>
  <c r="AY1666" i="4"/>
  <c r="BG1666" i="4" s="1"/>
  <c r="AY1493" i="4"/>
  <c r="BG1493" i="4" s="1"/>
  <c r="AY784" i="4"/>
  <c r="BG784" i="4" s="1"/>
  <c r="AY861" i="4"/>
  <c r="BG861" i="4" s="1"/>
  <c r="AY938" i="4"/>
  <c r="BG938" i="4" s="1"/>
  <c r="AY158" i="4"/>
  <c r="BG158" i="4" s="1"/>
  <c r="AY1195" i="4"/>
  <c r="BG1195" i="4" s="1"/>
  <c r="AY2476" i="4"/>
  <c r="BG2476" i="4" s="1"/>
  <c r="AY508" i="4"/>
  <c r="BG508" i="4" s="1"/>
  <c r="AY2121" i="4"/>
  <c r="BG2121" i="4" s="1"/>
  <c r="AY501" i="4"/>
  <c r="BG501" i="4" s="1"/>
  <c r="AY1307" i="4"/>
  <c r="BG1307" i="4" s="1"/>
  <c r="AY1809" i="4"/>
  <c r="BG1809" i="4" s="1"/>
  <c r="AY1436" i="4"/>
  <c r="BG1436" i="4" s="1"/>
  <c r="AY502" i="4"/>
  <c r="BG502" i="4" s="1"/>
  <c r="AY1296" i="4"/>
  <c r="BG1296" i="4" s="1"/>
  <c r="AY2208" i="4"/>
  <c r="BG2208" i="4" s="1"/>
  <c r="AY1864" i="4"/>
  <c r="BG1864" i="4" s="1"/>
  <c r="AY1593" i="4"/>
  <c r="BG1593" i="4" s="1"/>
  <c r="AY1242" i="4"/>
  <c r="BG1242" i="4" s="1"/>
  <c r="AY829" i="4"/>
  <c r="BG829" i="4" s="1"/>
  <c r="AY1786" i="4"/>
  <c r="BG1786" i="4" s="1"/>
  <c r="AY1876" i="4"/>
  <c r="BG1876" i="4" s="1"/>
  <c r="AY1430" i="4"/>
  <c r="BG1430" i="4" s="1"/>
  <c r="AY458" i="4"/>
  <c r="BG458" i="4" s="1"/>
  <c r="AY1102" i="4"/>
  <c r="BG1102" i="4" s="1"/>
  <c r="AY1806" i="4"/>
  <c r="BG1806" i="4" s="1"/>
  <c r="AY872" i="4"/>
  <c r="BG872" i="4" s="1"/>
  <c r="AY907" i="4"/>
  <c r="BG907" i="4" s="1"/>
  <c r="AY1110" i="4"/>
  <c r="BG1110" i="4" s="1"/>
  <c r="AY1480" i="4"/>
  <c r="BG1480" i="4" s="1"/>
  <c r="AY2373" i="4"/>
  <c r="BG2373" i="4" s="1"/>
  <c r="AY1599" i="4"/>
  <c r="BG1599" i="4" s="1"/>
  <c r="AY2377" i="4"/>
  <c r="BG2377" i="4" s="1"/>
  <c r="AY277" i="4"/>
  <c r="BG277" i="4" s="1"/>
  <c r="AY1186" i="4"/>
  <c r="BG1186" i="4" s="1"/>
  <c r="AY2213" i="4"/>
  <c r="BG2213" i="4" s="1"/>
  <c r="AY1332" i="4"/>
  <c r="BG1332" i="4" s="1"/>
  <c r="AY1286" i="4"/>
  <c r="BG1286" i="4" s="1"/>
  <c r="AY2" i="4"/>
  <c r="BG2" i="4" s="1"/>
  <c r="AY1394" i="4"/>
  <c r="BG1394" i="4" s="1"/>
  <c r="AY1354" i="4"/>
  <c r="BG1354" i="4" s="1"/>
  <c r="AY1323" i="4"/>
  <c r="BG1323" i="4" s="1"/>
  <c r="AY1690" i="4"/>
  <c r="BG1690" i="4" s="1"/>
  <c r="AY1454" i="4"/>
  <c r="BG1454" i="4" s="1"/>
  <c r="AY2252" i="4"/>
  <c r="BG2252" i="4" s="1"/>
  <c r="AY2166" i="4"/>
  <c r="BG2166" i="4" s="1"/>
  <c r="AY812" i="4"/>
  <c r="BG812" i="4" s="1"/>
  <c r="AY858" i="4"/>
  <c r="BG858" i="4" s="1"/>
  <c r="AY107" i="4"/>
  <c r="BG107" i="4" s="1"/>
  <c r="AY2301" i="4"/>
  <c r="BG2301" i="4" s="1"/>
  <c r="AY1026" i="4"/>
  <c r="BG1026" i="4" s="1"/>
  <c r="AY1136" i="4"/>
  <c r="BG1136" i="4" s="1"/>
  <c r="AY1371" i="4"/>
  <c r="BG1371" i="4" s="1"/>
  <c r="AY939" i="4"/>
  <c r="BG939" i="4" s="1"/>
  <c r="AY2551" i="4"/>
  <c r="BG2551" i="4" s="1"/>
  <c r="AY509" i="4"/>
  <c r="BG509" i="4" s="1"/>
  <c r="AY1610" i="4"/>
  <c r="BG1610" i="4" s="1"/>
  <c r="AY2449" i="4"/>
  <c r="BG2449" i="4" s="1"/>
  <c r="AY1728" i="4"/>
  <c r="BG1728" i="4" s="1"/>
  <c r="AY2404" i="4"/>
  <c r="BG2404" i="4" s="1"/>
  <c r="AY2349" i="4"/>
  <c r="BG2349" i="4" s="1"/>
  <c r="AY49" i="4"/>
  <c r="BG49" i="4" s="1"/>
  <c r="AY1006" i="4"/>
  <c r="BG1006" i="4" s="1"/>
  <c r="AY710" i="4"/>
  <c r="BG710" i="4" s="1"/>
  <c r="AY1244" i="4"/>
  <c r="BG1244" i="4" s="1"/>
  <c r="AY1970" i="4"/>
  <c r="BG1970" i="4" s="1"/>
  <c r="AY837" i="4"/>
  <c r="BG837" i="4" s="1"/>
  <c r="AY1315" i="4"/>
  <c r="BG1315" i="4" s="1"/>
  <c r="AY810" i="4"/>
  <c r="BG810" i="4" s="1"/>
  <c r="AY1200" i="4"/>
  <c r="BG1200" i="4" s="1"/>
  <c r="AY848" i="4"/>
  <c r="BG848" i="4" s="1"/>
  <c r="AY1111" i="4"/>
  <c r="BG1111" i="4" s="1"/>
  <c r="AY2210" i="4"/>
  <c r="BG2210" i="4" s="1"/>
  <c r="AY730" i="4"/>
  <c r="BG730" i="4" s="1"/>
  <c r="AY505" i="4"/>
  <c r="BG505" i="4" s="1"/>
  <c r="AY1936" i="4"/>
  <c r="BG1936" i="4" s="1"/>
  <c r="AY157" i="4"/>
  <c r="BG157" i="4" s="1"/>
  <c r="AY1452" i="4"/>
  <c r="BG1452" i="4" s="1"/>
  <c r="AY1561" i="4"/>
  <c r="BG1561" i="4" s="1"/>
  <c r="AY2606" i="4"/>
  <c r="BG2606" i="4" s="1"/>
  <c r="AY88" i="4"/>
  <c r="BG88" i="4" s="1"/>
  <c r="AY1345" i="4"/>
  <c r="BG1345" i="4" s="1"/>
  <c r="AY1182" i="4"/>
  <c r="BG1182" i="4" s="1"/>
  <c r="AY1496" i="4"/>
  <c r="BG1496" i="4" s="1"/>
  <c r="AY2241" i="4"/>
  <c r="BG2241" i="4" s="1"/>
  <c r="AY770" i="4"/>
  <c r="BG770" i="4" s="1"/>
  <c r="AY1508" i="4"/>
  <c r="BG1508" i="4" s="1"/>
  <c r="AY704" i="4"/>
  <c r="BG704" i="4" s="1"/>
  <c r="AY873" i="4"/>
  <c r="BG873" i="4" s="1"/>
  <c r="AY551" i="4"/>
  <c r="BG551" i="4" s="1"/>
  <c r="AY1745" i="4"/>
  <c r="BG1745" i="4" s="1"/>
  <c r="AY2147" i="4"/>
  <c r="BG2147" i="4" s="1"/>
  <c r="AY447" i="4"/>
  <c r="BG447" i="4" s="1"/>
  <c r="AY1584" i="4"/>
  <c r="BG1584" i="4" s="1"/>
  <c r="AY133" i="4"/>
  <c r="BG133" i="4" s="1"/>
  <c r="AY2598" i="4"/>
  <c r="BG2598" i="4" s="1"/>
  <c r="AY1444" i="4"/>
  <c r="BG1444" i="4" s="1"/>
  <c r="AY2104" i="4"/>
  <c r="BG2104" i="4" s="1"/>
  <c r="AY716" i="4"/>
  <c r="BG716" i="4" s="1"/>
  <c r="AY1894" i="4"/>
  <c r="BG1894" i="4" s="1"/>
  <c r="AY2438" i="4"/>
  <c r="BG2438" i="4" s="1"/>
  <c r="AY1985" i="4"/>
  <c r="BG1985" i="4" s="1"/>
  <c r="AY2416" i="4"/>
  <c r="BG2416" i="4" s="1"/>
  <c r="AY748" i="4"/>
  <c r="BG748" i="4" s="1"/>
  <c r="AY1231" i="4"/>
  <c r="BG1231" i="4" s="1"/>
  <c r="AY674" i="4"/>
  <c r="BG674" i="4" s="1"/>
  <c r="AY227" i="4"/>
  <c r="BG227" i="4" s="1"/>
  <c r="AY194" i="4"/>
  <c r="BG194" i="4" s="1"/>
  <c r="AY1586" i="4"/>
  <c r="BG1586" i="4" s="1"/>
  <c r="AY1573" i="4"/>
  <c r="BG1573" i="4" s="1"/>
  <c r="AY1524" i="4"/>
  <c r="BG1524" i="4" s="1"/>
  <c r="AY1031" i="4"/>
  <c r="BG1031" i="4" s="1"/>
  <c r="AY2195" i="4"/>
  <c r="BG2195" i="4" s="1"/>
  <c r="AY2418" i="4"/>
  <c r="BG2418" i="4" s="1"/>
  <c r="AY1116" i="4"/>
  <c r="BG1116" i="4" s="1"/>
  <c r="AY1548" i="4"/>
  <c r="BG1548" i="4" s="1"/>
  <c r="AY1463" i="4"/>
  <c r="BG1463" i="4" s="1"/>
  <c r="AY1048" i="4"/>
  <c r="BG1048" i="4" s="1"/>
  <c r="AY1472" i="4"/>
  <c r="BG1472" i="4" s="1"/>
  <c r="AY1138" i="4"/>
  <c r="BG1138" i="4" s="1"/>
  <c r="AY2040" i="4"/>
  <c r="BG2040" i="4" s="1"/>
  <c r="AY1216" i="4"/>
  <c r="BG1216" i="4" s="1"/>
  <c r="AY2120" i="4"/>
  <c r="BG2120" i="4" s="1"/>
  <c r="AY1103" i="4"/>
  <c r="BG1103" i="4" s="1"/>
  <c r="AY1442" i="4"/>
  <c r="BG1442" i="4" s="1"/>
  <c r="AY1646" i="4"/>
  <c r="BG1646" i="4" s="1"/>
  <c r="AY404" i="4"/>
  <c r="BG404" i="4" s="1"/>
  <c r="AY683" i="4"/>
  <c r="BG683" i="4" s="1"/>
  <c r="AY1435" i="4"/>
  <c r="BG1435" i="4" s="1"/>
  <c r="AY2501" i="4"/>
  <c r="BG2501" i="4" s="1"/>
  <c r="AY1378" i="4"/>
  <c r="BG1378" i="4" s="1"/>
  <c r="AY2172" i="4"/>
  <c r="BG2172" i="4" s="1"/>
  <c r="AY1850" i="4"/>
  <c r="BG1850" i="4" s="1"/>
  <c r="AY4" i="4"/>
  <c r="BG4" i="4" s="1"/>
  <c r="AY1981" i="4"/>
  <c r="BG1981" i="4" s="1"/>
  <c r="AY856" i="4"/>
  <c r="BG856" i="4" s="1"/>
  <c r="AY527" i="4"/>
  <c r="BG527" i="4" s="1"/>
  <c r="AY1846" i="4"/>
  <c r="BG1846" i="4" s="1"/>
  <c r="AY885" i="4"/>
  <c r="BG885" i="4" s="1"/>
  <c r="AY878" i="4"/>
  <c r="BG878" i="4" s="1"/>
  <c r="AY658" i="4"/>
  <c r="BG658" i="4" s="1"/>
  <c r="AY818" i="4"/>
  <c r="BG818" i="4" s="1"/>
  <c r="AY1772" i="4"/>
  <c r="BG1772" i="4" s="1"/>
  <c r="AY195" i="4"/>
  <c r="BG195" i="4" s="1"/>
  <c r="AY1663" i="4"/>
  <c r="BG1663" i="4" s="1"/>
  <c r="AY2130" i="4"/>
  <c r="BG2130" i="4" s="1"/>
  <c r="AY2355" i="4"/>
  <c r="BG2355" i="4" s="1"/>
  <c r="AY477" i="4"/>
  <c r="BG477" i="4" s="1"/>
  <c r="AY981" i="4"/>
  <c r="BG981" i="4" s="1"/>
  <c r="AY2556" i="4"/>
  <c r="BG2556" i="4" s="1"/>
  <c r="AY37" i="4"/>
  <c r="BG37" i="4" s="1"/>
  <c r="AY892" i="4"/>
  <c r="BG892" i="4" s="1"/>
  <c r="AY229" i="4"/>
  <c r="BG229" i="4" s="1"/>
  <c r="AY191" i="4"/>
  <c r="BG191" i="4" s="1"/>
  <c r="AY1282" i="4"/>
  <c r="BG1282" i="4" s="1"/>
  <c r="AY2535" i="4"/>
  <c r="BG2535" i="4" s="1"/>
  <c r="AY231" i="4"/>
  <c r="BG231" i="4" s="1"/>
  <c r="AY104" i="4"/>
  <c r="BG104" i="4" s="1"/>
  <c r="AY1162" i="4"/>
  <c r="BG1162" i="4" s="1"/>
  <c r="AY1503" i="4"/>
  <c r="BG1503" i="4" s="1"/>
  <c r="AY64" i="4"/>
  <c r="BG64" i="4" s="1"/>
  <c r="AY656" i="4"/>
  <c r="BG656" i="4" s="1"/>
  <c r="AY1451" i="4"/>
  <c r="BG1451" i="4" s="1"/>
  <c r="AY405" i="4"/>
  <c r="BG405" i="4" s="1"/>
  <c r="AY1734" i="4"/>
  <c r="BG1734" i="4" s="1"/>
  <c r="AY712" i="4"/>
  <c r="BG712" i="4" s="1"/>
  <c r="AY1873" i="4"/>
  <c r="BG1873" i="4" s="1"/>
  <c r="AY1721" i="4"/>
  <c r="BG1721" i="4" s="1"/>
  <c r="AY1659" i="4"/>
  <c r="BG1659" i="4" s="1"/>
  <c r="AY2185" i="4"/>
  <c r="BG2185" i="4" s="1"/>
  <c r="AY1665" i="4"/>
  <c r="BG1665" i="4" s="1"/>
  <c r="AY2032" i="4"/>
  <c r="BG2032" i="4" s="1"/>
  <c r="AY286" i="4"/>
  <c r="BG286" i="4" s="1"/>
  <c r="AY698" i="4"/>
  <c r="BG698" i="4" s="1"/>
  <c r="AY655" i="4"/>
  <c r="BG655" i="4" s="1"/>
  <c r="AY949" i="4"/>
  <c r="BG949" i="4" s="1"/>
  <c r="AY36" i="4"/>
  <c r="BG36" i="4" s="1"/>
  <c r="AY1819" i="4"/>
  <c r="BG1819" i="4" s="1"/>
  <c r="AY1112" i="4"/>
  <c r="BG1112" i="4" s="1"/>
  <c r="AY30" i="4"/>
  <c r="BG30" i="4" s="1"/>
  <c r="AY1265" i="4"/>
  <c r="BG1265" i="4" s="1"/>
  <c r="AY1298" i="4"/>
  <c r="BG1298" i="4" s="1"/>
  <c r="AY1974" i="4"/>
  <c r="BG1974" i="4" s="1"/>
  <c r="AY996" i="4"/>
  <c r="BG996" i="4" s="1"/>
  <c r="AY1826" i="4"/>
  <c r="BG1826" i="4" s="1"/>
  <c r="AY634" i="4"/>
  <c r="BG634" i="4" s="1"/>
  <c r="AY870" i="4"/>
  <c r="BG870" i="4" s="1"/>
  <c r="AY66" i="4"/>
  <c r="BG66" i="4" s="1"/>
  <c r="AY1022" i="4"/>
  <c r="BG1022" i="4" s="1"/>
  <c r="AY886" i="4"/>
  <c r="BG886" i="4" s="1"/>
  <c r="AY1773" i="4"/>
  <c r="BG1773" i="4" s="1"/>
  <c r="AY686" i="4"/>
  <c r="BG686" i="4" s="1"/>
  <c r="AY2191" i="4"/>
  <c r="BG2191" i="4" s="1"/>
  <c r="AY2245" i="4"/>
  <c r="BG2245" i="4" s="1"/>
  <c r="AY608" i="4"/>
  <c r="BG608" i="4" s="1"/>
  <c r="AY2038" i="4"/>
  <c r="BG2038" i="4" s="1"/>
  <c r="AY2267" i="4"/>
  <c r="BG2267" i="4" s="1"/>
  <c r="AY1057" i="4"/>
  <c r="BG1057" i="4" s="1"/>
  <c r="AY112" i="4"/>
  <c r="BG112" i="4" s="1"/>
  <c r="AY456" i="4"/>
  <c r="BG456" i="4" s="1"/>
  <c r="AY896" i="4"/>
  <c r="BG896" i="4" s="1"/>
  <c r="AY170" i="4"/>
  <c r="BG170" i="4" s="1"/>
  <c r="AY2237" i="4"/>
  <c r="BG2237" i="4" s="1"/>
  <c r="AY96" i="4"/>
  <c r="BG96" i="4" s="1"/>
  <c r="AY363" i="4"/>
  <c r="BG363" i="4" s="1"/>
  <c r="AY777" i="4"/>
  <c r="BG777" i="4" s="1"/>
  <c r="AY2492" i="4"/>
  <c r="BG2492" i="4" s="1"/>
  <c r="AY1141" i="4"/>
  <c r="BG1141" i="4" s="1"/>
  <c r="AY2279" i="4"/>
  <c r="BG2279" i="4" s="1"/>
  <c r="AY445" i="4"/>
  <c r="BG445" i="4" s="1"/>
  <c r="AY2091" i="4"/>
  <c r="BG2091" i="4" s="1"/>
  <c r="AY1274" i="4"/>
  <c r="BG1274" i="4" s="1"/>
  <c r="AY2302" i="4"/>
  <c r="BG2302" i="4" s="1"/>
  <c r="AY685" i="4"/>
  <c r="BG685" i="4" s="1"/>
  <c r="AY1333" i="4"/>
  <c r="BG1333" i="4" s="1"/>
  <c r="AY321" i="4"/>
  <c r="BG321" i="4" s="1"/>
  <c r="AY1911" i="4"/>
  <c r="BG1911" i="4" s="1"/>
  <c r="AY863" i="4"/>
  <c r="BG863" i="4" s="1"/>
  <c r="AY2187" i="4"/>
  <c r="BG2187" i="4" s="1"/>
  <c r="AY1276" i="4"/>
  <c r="BG1276" i="4" s="1"/>
  <c r="AY1221" i="4"/>
  <c r="BG1221" i="4" s="1"/>
  <c r="AY1988" i="4"/>
  <c r="BG1988" i="4" s="1"/>
  <c r="AY1267" i="4"/>
  <c r="BG1267" i="4" s="1"/>
  <c r="AY2380" i="4"/>
  <c r="BG2380" i="4" s="1"/>
  <c r="AY109" i="4"/>
  <c r="BG109" i="4" s="1"/>
  <c r="AY657" i="4"/>
  <c r="BG657" i="4" s="1"/>
  <c r="AY77" i="4"/>
  <c r="BG77" i="4" s="1"/>
  <c r="AY382" i="4"/>
  <c r="BG382" i="4" s="1"/>
  <c r="AY1121" i="4"/>
  <c r="BG1121" i="4" s="1"/>
  <c r="AY261" i="4"/>
  <c r="BG261" i="4" s="1"/>
  <c r="AY1919" i="4"/>
  <c r="BG1919" i="4" s="1"/>
  <c r="AY2506" i="4"/>
  <c r="BG2506" i="4" s="1"/>
  <c r="AY1726" i="4"/>
  <c r="BG1726" i="4" s="1"/>
  <c r="AY2359" i="4"/>
  <c r="BG2359" i="4" s="1"/>
  <c r="AY1393" i="4"/>
  <c r="BG1393" i="4" s="1"/>
  <c r="AY2080" i="4"/>
  <c r="BG2080" i="4" s="1"/>
  <c r="AY61" i="4"/>
  <c r="BG61" i="4" s="1"/>
  <c r="AY2272" i="4"/>
  <c r="BG2272" i="4" s="1"/>
  <c r="AY1100" i="4"/>
  <c r="BG1100" i="4" s="1"/>
  <c r="AY833" i="4"/>
  <c r="BG833" i="4" s="1"/>
  <c r="AY840" i="4"/>
  <c r="BG840" i="4" s="1"/>
  <c r="AY2284" i="4"/>
  <c r="BG2284" i="4" s="1"/>
  <c r="AY759" i="4"/>
  <c r="BG759" i="4" s="1"/>
  <c r="AY899" i="4"/>
  <c r="BG899" i="4" s="1"/>
  <c r="AY1688" i="4"/>
  <c r="BG1688" i="4" s="1"/>
  <c r="AY1190" i="4"/>
  <c r="BG1190" i="4" s="1"/>
  <c r="AY695" i="4"/>
  <c r="BG695" i="4" s="1"/>
  <c r="AY2585" i="4"/>
  <c r="BG2585" i="4" s="1"/>
  <c r="AY721" i="4"/>
  <c r="BG721" i="4" s="1"/>
  <c r="AY1067" i="4"/>
  <c r="BG1067" i="4" s="1"/>
  <c r="AY2483" i="4"/>
  <c r="BG2483" i="4" s="1"/>
  <c r="AY1852" i="4"/>
  <c r="BG1852" i="4" s="1"/>
  <c r="AY1051" i="4"/>
  <c r="BG1051" i="4" s="1"/>
  <c r="AY1509" i="4"/>
  <c r="BG1509" i="4" s="1"/>
  <c r="AY2344" i="4"/>
  <c r="BG2344" i="4" s="1"/>
  <c r="AY1797" i="4"/>
  <c r="BG1797" i="4" s="1"/>
  <c r="AY2329" i="4"/>
  <c r="BG2329" i="4" s="1"/>
  <c r="AY2225" i="4"/>
  <c r="BG2225" i="4" s="1"/>
  <c r="AY1942" i="4"/>
  <c r="BG1942" i="4" s="1"/>
  <c r="AY1290" i="4"/>
  <c r="BG1290" i="4" s="1"/>
  <c r="AY305" i="4"/>
  <c r="BG305" i="4" s="1"/>
  <c r="AY607" i="4"/>
  <c r="BG607" i="4" s="1"/>
  <c r="AY1505" i="4"/>
  <c r="BG1505" i="4" s="1"/>
  <c r="AY1140" i="4"/>
  <c r="BG1140" i="4" s="1"/>
  <c r="AY1823" i="4"/>
  <c r="BG1823" i="4" s="1"/>
  <c r="AY598" i="4"/>
  <c r="BG598" i="4" s="1"/>
  <c r="AY2021" i="4"/>
  <c r="BG2021" i="4" s="1"/>
  <c r="AY791" i="4"/>
  <c r="BG791" i="4" s="1"/>
  <c r="AY594" i="4"/>
  <c r="BG594" i="4" s="1"/>
  <c r="AY945" i="4"/>
  <c r="BG945" i="4" s="1"/>
  <c r="AY184" i="4"/>
  <c r="BG184" i="4" s="1"/>
  <c r="AY1785" i="4"/>
  <c r="BG1785" i="4" s="1"/>
  <c r="AY1930" i="4"/>
  <c r="BG1930" i="4" s="1"/>
  <c r="AY575" i="4"/>
  <c r="BG575" i="4" s="1"/>
  <c r="AY804" i="4"/>
  <c r="BG804" i="4" s="1"/>
  <c r="AY1716" i="4"/>
  <c r="BG1716" i="4" s="1"/>
  <c r="AY895" i="4"/>
  <c r="BG895" i="4" s="1"/>
  <c r="AY1372" i="4"/>
  <c r="BG1372" i="4" s="1"/>
  <c r="AY2226" i="4"/>
  <c r="BG2226" i="4" s="1"/>
  <c r="AY55" i="4"/>
  <c r="BG55" i="4" s="1"/>
  <c r="AY434" i="4"/>
  <c r="BG434" i="4" s="1"/>
  <c r="AY997" i="4"/>
  <c r="BG997" i="4" s="1"/>
  <c r="AY1836" i="4"/>
  <c r="BG1836" i="4" s="1"/>
  <c r="AY2103" i="4"/>
  <c r="BG2103" i="4" s="1"/>
  <c r="AY2471" i="4"/>
  <c r="BG2471" i="4" s="1"/>
  <c r="AY57" i="4"/>
  <c r="BG57" i="4" s="1"/>
  <c r="AY1313" i="4"/>
  <c r="BG1313" i="4" s="1"/>
  <c r="AY2056" i="4"/>
  <c r="BG2056" i="4" s="1"/>
  <c r="AY649" i="4"/>
  <c r="BG649" i="4" s="1"/>
  <c r="AY462" i="4"/>
  <c r="BG462" i="4" s="1"/>
  <c r="AY241" i="4"/>
  <c r="BG241" i="4" s="1"/>
  <c r="AY526" i="4"/>
  <c r="BG526" i="4" s="1"/>
  <c r="AY1037" i="4"/>
  <c r="BG1037" i="4" s="1"/>
  <c r="AY684" i="4"/>
  <c r="BG684" i="4" s="1"/>
  <c r="AY1943" i="4"/>
  <c r="BG1943" i="4" s="1"/>
  <c r="AY1982" i="4"/>
  <c r="BG1982" i="4" s="1"/>
  <c r="AY667" i="4"/>
  <c r="BG667" i="4" s="1"/>
  <c r="AY203" i="4"/>
  <c r="BG203" i="4" s="1"/>
  <c r="AY1094" i="4"/>
  <c r="BG1094" i="4" s="1"/>
  <c r="AY84" i="4"/>
  <c r="BG84" i="4" s="1"/>
  <c r="AY515" i="4"/>
  <c r="BG515" i="4" s="1"/>
  <c r="AY472" i="4"/>
  <c r="BG472" i="4" s="1"/>
  <c r="AY2576" i="4"/>
  <c r="BG2576" i="4" s="1"/>
  <c r="AY71" i="4"/>
  <c r="BG71" i="4" s="1"/>
  <c r="AY2253" i="4"/>
  <c r="BG2253" i="4" s="1"/>
  <c r="AY102" i="4"/>
  <c r="BG102" i="4" s="1"/>
  <c r="AY1028" i="4"/>
  <c r="BG1028" i="4" s="1"/>
  <c r="AY714" i="4"/>
  <c r="BG714" i="4" s="1"/>
  <c r="AY1310" i="4"/>
  <c r="BG1310" i="4" s="1"/>
  <c r="AY2153" i="4"/>
  <c r="BG2153" i="4" s="1"/>
  <c r="AY1433" i="4"/>
  <c r="BG1433" i="4" s="1"/>
  <c r="AY2261" i="4"/>
  <c r="BG2261" i="4" s="1"/>
  <c r="AY1098" i="4"/>
  <c r="BG1098" i="4" s="1"/>
  <c r="AY165" i="4"/>
  <c r="BG165" i="4" s="1"/>
  <c r="AY2299" i="4"/>
  <c r="BG2299" i="4" s="1"/>
  <c r="AY287" i="4"/>
  <c r="BG287" i="4" s="1"/>
  <c r="AY2189" i="4"/>
  <c r="BG2189" i="4" s="1"/>
  <c r="AY679" i="4"/>
  <c r="BG679" i="4" s="1"/>
  <c r="AY58" i="4"/>
  <c r="BG58" i="4" s="1"/>
  <c r="AY725" i="4"/>
  <c r="BG725" i="4" s="1"/>
  <c r="AY2347" i="4"/>
  <c r="BG2347" i="4" s="1"/>
  <c r="AY1510" i="4"/>
  <c r="BG1510" i="4" s="1"/>
  <c r="AY579" i="4"/>
  <c r="BG579" i="4" s="1"/>
  <c r="AY1730" i="4"/>
  <c r="BG1730" i="4" s="1"/>
  <c r="AY2119" i="4"/>
  <c r="BG2119" i="4" s="1"/>
  <c r="AY47" i="4"/>
  <c r="BG47" i="4" s="1"/>
  <c r="AY1204" i="4"/>
  <c r="BG1204" i="4" s="1"/>
  <c r="AY1210" i="4"/>
  <c r="BG1210" i="4" s="1"/>
  <c r="AY79" i="4"/>
  <c r="BG79" i="4" s="1"/>
  <c r="AY1691" i="4"/>
  <c r="BG1691" i="4" s="1"/>
  <c r="AY578" i="4"/>
  <c r="BG578" i="4" s="1"/>
  <c r="AY144" i="4"/>
  <c r="BG144" i="4" s="1"/>
  <c r="AY975" i="4"/>
  <c r="BG975" i="4" s="1"/>
  <c r="AY2450" i="4"/>
  <c r="BG2450" i="4" s="1"/>
  <c r="AY897" i="4"/>
  <c r="BG897" i="4" s="1"/>
  <c r="AY1639" i="4"/>
  <c r="BG1639" i="4" s="1"/>
  <c r="AY459" i="4"/>
  <c r="BG459" i="4" s="1"/>
  <c r="AY788" i="4"/>
  <c r="BG788" i="4" s="1"/>
  <c r="AY624" i="4"/>
  <c r="BG624" i="4" s="1"/>
  <c r="AY2158" i="4"/>
  <c r="BG2158" i="4" s="1"/>
  <c r="AY1986" i="4"/>
  <c r="BG1986" i="4" s="1"/>
  <c r="AY1320" i="4"/>
  <c r="BG1320" i="4" s="1"/>
  <c r="AY1980" i="4"/>
  <c r="BG1980" i="4" s="1"/>
  <c r="AY1634" i="4"/>
  <c r="BG1634" i="4" s="1"/>
  <c r="AY236" i="4"/>
  <c r="BG236" i="4" s="1"/>
  <c r="AY2270" i="4"/>
  <c r="BG2270" i="4" s="1"/>
  <c r="AY1105" i="4"/>
  <c r="BG1105" i="4" s="1"/>
  <c r="AY268" i="4"/>
  <c r="BG268" i="4" s="1"/>
  <c r="AY495" i="4"/>
  <c r="BG495" i="4" s="1"/>
  <c r="AY1236" i="4"/>
  <c r="BG1236" i="4" s="1"/>
  <c r="AY1903" i="4"/>
  <c r="BG1903" i="4" s="1"/>
  <c r="AY1366" i="4"/>
  <c r="BG1366" i="4" s="1"/>
  <c r="AY517" i="4"/>
  <c r="BG517" i="4" s="1"/>
  <c r="AY67" i="4"/>
  <c r="BG67" i="4" s="1"/>
  <c r="AY1801" i="4"/>
  <c r="BG1801" i="4" s="1"/>
  <c r="AY785" i="4"/>
  <c r="BG785" i="4" s="1"/>
  <c r="AY545" i="4"/>
  <c r="BG545" i="4" s="1"/>
  <c r="AY290" i="4"/>
  <c r="BG290" i="4" s="1"/>
  <c r="AY808" i="4"/>
  <c r="BG808" i="4" s="1"/>
  <c r="AY846" i="4"/>
  <c r="BG846" i="4" s="1"/>
  <c r="AY921" i="4"/>
  <c r="BG921" i="4" s="1"/>
  <c r="AY1126" i="4"/>
  <c r="BG1126" i="4" s="1"/>
  <c r="AY315" i="4"/>
  <c r="BG315" i="4" s="1"/>
  <c r="AY1159" i="4"/>
  <c r="BG1159" i="4" s="1"/>
  <c r="AY7" i="4"/>
  <c r="BG7" i="4" s="1"/>
  <c r="AY2520" i="4"/>
  <c r="BG2520" i="4" s="1"/>
  <c r="AY1803" i="4"/>
  <c r="BG1803" i="4" s="1"/>
  <c r="AY379" i="4"/>
  <c r="BG379" i="4" s="1"/>
  <c r="AY116" i="4"/>
  <c r="BG116" i="4" s="1"/>
  <c r="AY43" i="4"/>
  <c r="BG43" i="4" s="1"/>
  <c r="AY255" i="4"/>
  <c r="BG255" i="4" s="1"/>
  <c r="AY1153" i="4"/>
  <c r="BG1153" i="4" s="1"/>
  <c r="AY553" i="4"/>
  <c r="BG553" i="4" s="1"/>
  <c r="AY357" i="4"/>
  <c r="BG357" i="4" s="1"/>
  <c r="AY480" i="4"/>
  <c r="BG480" i="4" s="1"/>
  <c r="AY2126" i="4"/>
  <c r="BG2126" i="4" s="1"/>
  <c r="AY1972" i="4"/>
  <c r="BG1972" i="4" s="1"/>
  <c r="AY2145" i="4"/>
  <c r="BG2145" i="4" s="1"/>
  <c r="AY185" i="4"/>
  <c r="BG185" i="4" s="1"/>
  <c r="AY309" i="4"/>
  <c r="BG309" i="4" s="1"/>
  <c r="AY172" i="4"/>
  <c r="BG172" i="4" s="1"/>
  <c r="AY1973" i="4"/>
  <c r="BG1973" i="4" s="1"/>
  <c r="AY1774" i="4"/>
  <c r="BG1774" i="4" s="1"/>
  <c r="AY429" i="4"/>
  <c r="BG429" i="4" s="1"/>
  <c r="AY2117" i="4"/>
  <c r="BG2117" i="4" s="1"/>
  <c r="AY276" i="4"/>
  <c r="BG276" i="4" s="1"/>
  <c r="AY623" i="4"/>
  <c r="BG623" i="4" s="1"/>
  <c r="AY2006" i="4"/>
  <c r="BG2006" i="4" s="1"/>
  <c r="AY2031" i="4"/>
  <c r="BG2031" i="4" s="1"/>
  <c r="AY176" i="4"/>
  <c r="BG176" i="4" s="1"/>
  <c r="AY2529" i="4"/>
  <c r="BG2529" i="4" s="1"/>
  <c r="AY31" i="4"/>
  <c r="BG31" i="4" s="1"/>
  <c r="AY2004" i="4"/>
  <c r="BG2004" i="4" s="1"/>
  <c r="AY139" i="4"/>
  <c r="BG139" i="4" s="1"/>
  <c r="AY180" i="4"/>
  <c r="BG180" i="4" s="1"/>
  <c r="AY604" i="4"/>
  <c r="BG604" i="4" s="1"/>
  <c r="AX596" i="4"/>
  <c r="AX1890" i="4"/>
  <c r="AX2168" i="4"/>
  <c r="AX2295" i="4"/>
  <c r="AX1738" i="4"/>
  <c r="AX1754" i="4"/>
  <c r="AX2246" i="4"/>
  <c r="AX427" i="4"/>
  <c r="AX1977" i="4"/>
  <c r="AX2192" i="4"/>
  <c r="AX1703" i="4"/>
  <c r="AX118" i="4"/>
  <c r="AX336" i="4"/>
  <c r="AX353" i="4"/>
  <c r="AX335" i="4"/>
  <c r="AX2148" i="4"/>
  <c r="AX2200" i="4"/>
  <c r="AX332" i="4"/>
  <c r="AX406" i="4"/>
  <c r="AX1714" i="4"/>
  <c r="AX1408" i="4"/>
  <c r="AX2220" i="4"/>
  <c r="AX1924" i="4"/>
  <c r="AX1439" i="4"/>
  <c r="AX646" i="4"/>
  <c r="AX2326" i="4"/>
  <c r="AX51" i="4"/>
  <c r="AX1938" i="4"/>
  <c r="AX265" i="4"/>
  <c r="AX1346" i="4"/>
  <c r="AX1385" i="4"/>
  <c r="AX328" i="4"/>
  <c r="AX1198" i="4"/>
  <c r="AX1893" i="4"/>
  <c r="AX1668" i="4"/>
  <c r="AX18" i="4"/>
  <c r="AX391" i="4"/>
  <c r="AX121" i="4"/>
  <c r="AX2352" i="4"/>
  <c r="AX2440" i="4"/>
  <c r="AX52" i="4"/>
  <c r="AX595" i="4"/>
  <c r="AX252" i="4"/>
  <c r="AX520" i="4"/>
  <c r="AX573" i="4"/>
  <c r="AX871" i="4"/>
  <c r="AX2309" i="4"/>
  <c r="AX1427" i="4"/>
  <c r="AX80" i="4"/>
  <c r="AX212" i="4"/>
  <c r="AX266" i="4"/>
  <c r="AX1061" i="4"/>
  <c r="AX128" i="4"/>
  <c r="AX2592" i="4"/>
  <c r="AX333" i="4"/>
  <c r="AX558" i="4"/>
  <c r="AX953" i="4"/>
  <c r="AX463" i="4"/>
  <c r="AX640" i="4"/>
  <c r="AX397" i="4"/>
  <c r="AX124" i="4"/>
  <c r="AX1293" i="4"/>
  <c r="AX989" i="4"/>
  <c r="AX1501" i="4"/>
  <c r="AX511" i="4"/>
  <c r="AX2254" i="4"/>
  <c r="AX63" i="4"/>
  <c r="AX28" i="4"/>
  <c r="AX947" i="4"/>
  <c r="AX137" i="4"/>
  <c r="AX615" i="4"/>
  <c r="AX27" i="4"/>
  <c r="AX1765" i="4"/>
  <c r="AX143" i="4"/>
  <c r="AX1569" i="4"/>
  <c r="AX262" i="4"/>
  <c r="AX68" i="4"/>
  <c r="AX211" i="4"/>
  <c r="AX263" i="4"/>
  <c r="AX1256" i="4"/>
  <c r="AX2577" i="4"/>
  <c r="AX1003" i="4"/>
  <c r="AX2429" i="4"/>
  <c r="AX105" i="4"/>
  <c r="AX906" i="4"/>
  <c r="AX2290" i="4"/>
  <c r="AX2010" i="4"/>
  <c r="AX1735" i="4"/>
  <c r="AX1139" i="4"/>
  <c r="AX1157" i="4"/>
  <c r="AX1118" i="4"/>
  <c r="AX2422" i="4"/>
  <c r="AX988" i="4"/>
  <c r="AX2378" i="4"/>
  <c r="AX2146" i="4"/>
  <c r="AX2605" i="4"/>
  <c r="AX973" i="4"/>
  <c r="AX2257" i="4"/>
  <c r="AX2503" i="4"/>
  <c r="AX1909" i="4"/>
  <c r="AX408" i="4"/>
  <c r="AX1491" i="4"/>
  <c r="AX2586" i="4"/>
  <c r="AX1723" i="4"/>
  <c r="AX2014" i="4"/>
  <c r="AX2368" i="4"/>
  <c r="AX2599" i="4"/>
  <c r="AX1389" i="4"/>
  <c r="AX910" i="4"/>
  <c r="AX2518" i="4"/>
  <c r="AX880" i="4"/>
  <c r="AX1611" i="4"/>
  <c r="AX2243" i="4"/>
  <c r="AX2412" i="4"/>
  <c r="AX374" i="4"/>
  <c r="AX689" i="4"/>
  <c r="AX1375" i="4"/>
  <c r="AX250" i="4"/>
  <c r="AX1776" i="4"/>
  <c r="AX1353" i="4"/>
  <c r="AX2542" i="4"/>
  <c r="AX1650" i="4"/>
  <c r="AX1425" i="4"/>
  <c r="AX1811" i="4"/>
  <c r="AX2183" i="4"/>
  <c r="AX1069" i="4"/>
  <c r="AX2618" i="4"/>
  <c r="AX2193" i="4"/>
  <c r="AX1914" i="4"/>
  <c r="AX1945" i="4"/>
  <c r="AX1431" i="4"/>
  <c r="AX806" i="4"/>
  <c r="AX2365" i="4"/>
  <c r="AX1927" i="4"/>
  <c r="AX2533" i="4"/>
  <c r="AX2453" i="4"/>
  <c r="AX965" i="4"/>
  <c r="AX2604" i="4"/>
  <c r="AX2621" i="4"/>
  <c r="AX1412" i="4"/>
  <c r="AX2214" i="4"/>
  <c r="AX2015" i="4"/>
  <c r="AX1925" i="4"/>
  <c r="AX2616" i="4"/>
  <c r="AX525" i="4"/>
  <c r="AX1921" i="4"/>
  <c r="AX2573" i="4"/>
  <c r="AX2491" i="4"/>
  <c r="AX2512" i="4"/>
  <c r="AX1833" i="4"/>
  <c r="AX190" i="4"/>
  <c r="AX1854" i="4"/>
  <c r="AX1844" i="4"/>
  <c r="AX2451" i="4"/>
  <c r="AX2589" i="4"/>
  <c r="AX948" i="4"/>
  <c r="AX876" i="4"/>
  <c r="AX2600" i="4"/>
  <c r="AX927" i="4"/>
  <c r="AX1680" i="4"/>
  <c r="AX565" i="4"/>
  <c r="AX201" i="4"/>
  <c r="AX922" i="4"/>
  <c r="AX2163" i="4"/>
  <c r="AX106" i="4"/>
  <c r="AX1664" i="4"/>
  <c r="AX2388" i="4"/>
  <c r="AX386" i="4"/>
  <c r="AX1023" i="4"/>
  <c r="AX857" i="4"/>
  <c r="AX2171" i="4"/>
  <c r="AX370" i="4"/>
  <c r="AX267" i="4"/>
  <c r="AX807" i="4"/>
  <c r="AX237" i="4"/>
  <c r="AX2466" i="4"/>
  <c r="AX2428" i="4"/>
  <c r="AX339" i="4"/>
  <c r="AX1319" i="4"/>
  <c r="AX1551" i="4"/>
  <c r="AX2045" i="4"/>
  <c r="AX2085" i="4"/>
  <c r="AX2128" i="4"/>
  <c r="AX2499" i="4"/>
  <c r="AX331" i="4"/>
  <c r="AX2568" i="4"/>
  <c r="AX1158" i="4"/>
  <c r="AX2387" i="4"/>
  <c r="AX2580" i="4"/>
  <c r="AX2546" i="4"/>
  <c r="AX2364" i="4"/>
  <c r="AX1219" i="4"/>
  <c r="AX351" i="4"/>
  <c r="AX838" i="4"/>
  <c r="AX933" i="4"/>
  <c r="AX1562" i="4"/>
  <c r="AX2363" i="4"/>
  <c r="AX2411" i="4"/>
  <c r="AX2150" i="4"/>
  <c r="AX672" i="4"/>
  <c r="AX2180" i="4"/>
  <c r="AX1350" i="4"/>
  <c r="AX2559" i="4"/>
  <c r="AX1934" i="4"/>
  <c r="AX223" i="4"/>
  <c r="AX2607" i="4"/>
  <c r="AX450" i="4"/>
  <c r="AX750" i="4"/>
  <c r="AX2423" i="4"/>
  <c r="AX1455" i="4"/>
  <c r="AX802" i="4"/>
  <c r="AX1963" i="4"/>
  <c r="AX1619" i="4"/>
  <c r="AX668" i="4"/>
  <c r="AX1684" i="4"/>
  <c r="AX1291" i="4"/>
  <c r="AX1629" i="4"/>
  <c r="AX2505" i="4"/>
  <c r="AX2532" i="4"/>
  <c r="AX1699" i="4"/>
  <c r="AX2472" i="4"/>
  <c r="AX160" i="4"/>
  <c r="AX888" i="4"/>
  <c r="AX1381" i="4"/>
  <c r="AX1154" i="4"/>
  <c r="AX1443" i="4"/>
  <c r="AX959" i="4"/>
  <c r="AX1766" i="4"/>
  <c r="AX1043" i="4"/>
  <c r="AX1045" i="4"/>
  <c r="AX2138" i="4"/>
  <c r="AX731" i="4"/>
  <c r="AX2439" i="4"/>
  <c r="AX1306" i="4"/>
  <c r="AX2041" i="4"/>
  <c r="AX2407" i="4"/>
  <c r="AX911" i="4"/>
  <c r="AX2350" i="4"/>
  <c r="AX2265" i="4"/>
  <c r="AX1407" i="4"/>
  <c r="AX1066" i="4"/>
  <c r="AX2563" i="4"/>
  <c r="AX1009" i="4"/>
  <c r="AX2092" i="4"/>
  <c r="AX1685" i="4"/>
  <c r="AX1450" i="4"/>
  <c r="AX389" i="4"/>
  <c r="AX232" i="4"/>
  <c r="AX2534" i="4"/>
  <c r="AX273" i="4"/>
  <c r="AX1779" i="4"/>
  <c r="AX1825" i="4"/>
  <c r="AX90" i="4"/>
  <c r="AX935" i="4"/>
  <c r="AX220" i="4"/>
  <c r="AX2485" i="4"/>
  <c r="AX1500" i="4"/>
  <c r="AX2027" i="4"/>
  <c r="AX2601" i="4"/>
  <c r="AX524" i="4"/>
  <c r="AX2619" i="4"/>
  <c r="AX2181" i="4"/>
  <c r="AX2052" i="4"/>
  <c r="AX204" i="4"/>
  <c r="AX1297" i="4"/>
  <c r="AX1556" i="4"/>
  <c r="AX2134" i="4"/>
  <c r="AX1929" i="4"/>
  <c r="AX2300" i="4"/>
  <c r="AX1207" i="4"/>
  <c r="AX1910" i="4"/>
  <c r="AX1946" i="4"/>
  <c r="AX373" i="4"/>
  <c r="AX2554" i="4"/>
  <c r="AX2025" i="4"/>
  <c r="AX1392" i="4"/>
  <c r="AX1077" i="4"/>
  <c r="AX298" i="4"/>
  <c r="AX1131" i="4"/>
  <c r="AX6" i="4"/>
  <c r="AX1004" i="4"/>
  <c r="AX1341" i="4"/>
  <c r="AX1240" i="4"/>
  <c r="AX1605" i="4"/>
  <c r="AX2271" i="4"/>
  <c r="AX2111" i="4"/>
  <c r="AX1469" i="4"/>
  <c r="AX2560" i="4"/>
  <c r="AX2562" i="4"/>
  <c r="AX1536" i="4"/>
  <c r="AX272" i="4"/>
  <c r="AX1273" i="4"/>
  <c r="AX1005" i="4"/>
  <c r="AX753" i="4"/>
  <c r="AX173" i="4"/>
  <c r="AX815" i="4"/>
  <c r="AX666" i="4"/>
  <c r="AX1179" i="4"/>
  <c r="AX126" i="4"/>
  <c r="AX745" i="4"/>
  <c r="AX2331" i="4"/>
  <c r="AX171" i="4"/>
  <c r="AX487" i="4"/>
  <c r="AX2615" i="4"/>
  <c r="AX1746" i="4"/>
  <c r="AX1633" i="4"/>
  <c r="AX135" i="4"/>
  <c r="AX2376" i="4"/>
  <c r="AX665" i="4"/>
  <c r="AX419" i="4"/>
  <c r="AX1263" i="4"/>
  <c r="AX1495" i="4"/>
  <c r="AX1411" i="4"/>
  <c r="AX1011" i="4"/>
  <c r="AX675" i="4"/>
  <c r="AX1939" i="4"/>
  <c r="AX319" i="4"/>
  <c r="AX168" i="4"/>
  <c r="AX215" i="4"/>
  <c r="AX1473" i="4"/>
  <c r="AX809" i="4"/>
  <c r="AX2508" i="4"/>
  <c r="AX835" i="4"/>
  <c r="AX587" i="4"/>
  <c r="AX1096" i="4"/>
  <c r="AX1280" i="4"/>
  <c r="AX2334" i="4"/>
  <c r="AX2434" i="4"/>
  <c r="AX205" i="4"/>
  <c r="AX174" i="4"/>
  <c r="AX253" i="4"/>
  <c r="AX1769" i="4"/>
  <c r="AX249" i="4"/>
  <c r="AX967" i="4"/>
  <c r="AX2216" i="4"/>
  <c r="AX1318" i="4"/>
  <c r="AX1621" i="4"/>
  <c r="AX951" i="4"/>
  <c r="AX1438" i="4"/>
  <c r="AX930" i="4"/>
  <c r="AX2294" i="4"/>
  <c r="AX854" i="4"/>
  <c r="AX1814" i="4"/>
  <c r="AX1479" i="4"/>
  <c r="AX131" i="4"/>
  <c r="AX1582" i="4"/>
  <c r="AX1109" i="4"/>
  <c r="AX1895" i="4"/>
  <c r="AX2433" i="4"/>
  <c r="AX943" i="4"/>
  <c r="AX1104" i="4"/>
  <c r="AX2565" i="4"/>
  <c r="AX1287" i="4"/>
  <c r="AX2320" i="4"/>
  <c r="AX2123" i="4"/>
  <c r="AX603" i="4"/>
  <c r="AX2367" i="4"/>
  <c r="AX2370" i="4"/>
  <c r="AX1868" i="4"/>
  <c r="AX2333" i="4"/>
  <c r="AX2579" i="4"/>
  <c r="AX2090" i="4"/>
  <c r="AX1317" i="4"/>
  <c r="AX1675" i="4"/>
  <c r="AX2540" i="4"/>
  <c r="AX1882" i="4"/>
  <c r="AX980" i="4"/>
  <c r="AX141" i="4"/>
  <c r="AX2196" i="4"/>
  <c r="AX394" i="4"/>
  <c r="AX593" i="4"/>
  <c r="AX2426" i="4"/>
  <c r="AX1866" i="4"/>
  <c r="AX647" i="4"/>
  <c r="AX2034" i="4"/>
  <c r="AX850" i="4"/>
  <c r="AX2230" i="4"/>
  <c r="AX2447" i="4"/>
  <c r="AX677" i="4"/>
  <c r="AX1078" i="4"/>
  <c r="AX900" i="4"/>
  <c r="AX560" i="4"/>
  <c r="AX2099" i="4"/>
  <c r="AX2089" i="4"/>
  <c r="AX2228" i="4"/>
  <c r="AX692" i="4"/>
  <c r="AX969" i="4"/>
  <c r="AX1653" i="4"/>
  <c r="AX661" i="4"/>
  <c r="AX2000" i="4"/>
  <c r="AX1632" i="4"/>
  <c r="AX1270" i="4"/>
  <c r="AX1311" i="4"/>
  <c r="AX1226" i="4"/>
  <c r="AX2510" i="4"/>
  <c r="AX1149" i="4"/>
  <c r="AX1299" i="4"/>
  <c r="AX2285" i="4"/>
  <c r="AX987" i="4"/>
  <c r="AX2182" i="4"/>
  <c r="AX2023" i="4"/>
  <c r="AX1865" i="4"/>
  <c r="AX1841" i="4"/>
  <c r="AX181" i="4"/>
  <c r="AX2399" i="4"/>
  <c r="AX1483" i="4"/>
  <c r="AX842" i="4"/>
  <c r="AX103" i="4"/>
  <c r="AX1074" i="4"/>
  <c r="AX354" i="4"/>
  <c r="AX323" i="4"/>
  <c r="AX1602" i="4"/>
  <c r="AX820" i="4"/>
  <c r="AX584" i="4"/>
  <c r="AX2575" i="4"/>
  <c r="AX729" i="4"/>
  <c r="AX1188" i="4"/>
  <c r="AX1529" i="4"/>
  <c r="AX161" i="4"/>
  <c r="AX1834" i="4"/>
  <c r="AX283" i="4"/>
  <c r="AX1558" i="4"/>
  <c r="AX2174" i="4"/>
  <c r="AX644" i="4"/>
  <c r="AX699" i="4"/>
  <c r="AX1460" i="4"/>
  <c r="AX242" i="4"/>
  <c r="AX101" i="4"/>
  <c r="AX2444" i="4"/>
  <c r="AX178" i="4"/>
  <c r="AX1085" i="4"/>
  <c r="AX860" i="4"/>
  <c r="AX1477" i="4"/>
  <c r="AX1277" i="4"/>
  <c r="AX2398" i="4"/>
  <c r="AX492" i="4"/>
  <c r="AX707" i="4"/>
  <c r="AX867" i="4"/>
  <c r="AX1029" i="4"/>
  <c r="AX752" i="4"/>
  <c r="AX1969" i="4"/>
  <c r="AX1259" i="4"/>
  <c r="AX1457" i="4"/>
  <c r="AX2392" i="4"/>
  <c r="AX535" i="4"/>
  <c r="AX2526" i="4"/>
  <c r="AX2584" i="4"/>
  <c r="AX2358" i="4"/>
  <c r="AX2413" i="4"/>
  <c r="AX1083" i="4"/>
  <c r="AX2073" i="4"/>
  <c r="AX2547" i="4"/>
  <c r="AX1572" i="4"/>
  <c r="AX2292" i="4"/>
  <c r="AX1559" i="4"/>
  <c r="AX1135" i="4"/>
  <c r="AX1079" i="4"/>
  <c r="AX497" i="4"/>
  <c r="AX680" i="4"/>
  <c r="AX1316" i="4"/>
  <c r="AX254" i="4"/>
  <c r="AX2061" i="4"/>
  <c r="AX530" i="4"/>
  <c r="AX1519" i="4"/>
  <c r="AX1631" i="4"/>
  <c r="AX426" i="4"/>
  <c r="AX744" i="4"/>
  <c r="AX1896" i="4"/>
  <c r="AX1357" i="4"/>
  <c r="AX2060" i="4"/>
  <c r="AX316" i="4"/>
  <c r="AX1285" i="4"/>
  <c r="AX786" i="4"/>
  <c r="AX2308" i="4"/>
  <c r="AX1749" i="4"/>
  <c r="AX978" i="4"/>
  <c r="AX920" i="4"/>
  <c r="AX1915" i="4"/>
  <c r="AX571" i="4"/>
  <c r="AX1365" i="4"/>
  <c r="AX1088" i="4"/>
  <c r="AX1724" i="4"/>
  <c r="AX803" i="4"/>
  <c r="AX2186" i="4"/>
  <c r="AX44" i="4"/>
  <c r="AX384" i="4"/>
  <c r="AX1458" i="4"/>
  <c r="AX2390" i="4"/>
  <c r="AX1488" i="4"/>
  <c r="AX1448" i="4"/>
  <c r="AX1845" i="4"/>
  <c r="AX2071" i="4"/>
  <c r="AX2328" i="4"/>
  <c r="AX2093" i="4"/>
  <c r="AX1348" i="4"/>
  <c r="AX1667" i="4"/>
  <c r="AX218" i="4"/>
  <c r="AX1613" i="4"/>
  <c r="AX1058" i="4"/>
  <c r="AX567" i="4"/>
  <c r="AX2341" i="4"/>
  <c r="AX1920" i="4"/>
  <c r="AX1645" i="4"/>
  <c r="AX2083" i="4"/>
  <c r="AX1655" i="4"/>
  <c r="AX1705" i="4"/>
  <c r="AX1597" i="4"/>
  <c r="AX2552" i="4"/>
  <c r="AX1661" i="4"/>
  <c r="AX2570" i="4"/>
  <c r="AX2154" i="4"/>
  <c r="AX1249" i="4"/>
  <c r="AX676" i="4"/>
  <c r="AX130" i="4"/>
  <c r="AX1251" i="4"/>
  <c r="AX1470" i="4"/>
  <c r="AX2175" i="4"/>
  <c r="AX1528" i="4"/>
  <c r="AX1733" i="4"/>
  <c r="AX238" i="4"/>
  <c r="AX2323" i="4"/>
  <c r="AX2572" i="4"/>
  <c r="AX688" i="4"/>
  <c r="AX65" i="4"/>
  <c r="AX341" i="4"/>
  <c r="AX86" i="4"/>
  <c r="AX2410" i="4"/>
  <c r="AX1830" i="4"/>
  <c r="AX1212" i="4"/>
  <c r="AX557" i="4"/>
  <c r="AX209" i="4"/>
  <c r="AX1382" i="4"/>
  <c r="AX1396" i="4"/>
  <c r="AX1390" i="4"/>
  <c r="AX1113" i="4"/>
  <c r="AX627" i="4"/>
  <c r="AX1760" i="4"/>
  <c r="AX2384" i="4"/>
  <c r="AX881" i="4"/>
  <c r="AX904" i="4"/>
  <c r="AX481" i="4"/>
  <c r="AX409" i="4"/>
  <c r="AX761" i="4"/>
  <c r="AX2212" i="4"/>
  <c r="AX1322" i="4"/>
  <c r="AX1191" i="4"/>
  <c r="AX1967" i="4"/>
  <c r="AX258" i="4"/>
  <c r="AX2564" i="4"/>
  <c r="AX1883" i="4"/>
  <c r="AX1035" i="4"/>
  <c r="AX110" i="4"/>
  <c r="AX167" i="4"/>
  <c r="AX1441" i="4"/>
  <c r="AX1352" i="4"/>
  <c r="AX257" i="4"/>
  <c r="AX93" i="4"/>
  <c r="AX2176" i="4"/>
  <c r="AX19" i="4"/>
  <c r="AX985" i="4"/>
  <c r="AX780" i="4"/>
  <c r="AX602" i="4"/>
  <c r="AX1218" i="4"/>
  <c r="AX1002" i="4"/>
  <c r="AX1247" i="4"/>
  <c r="AX690" i="4"/>
  <c r="AX1877" i="4"/>
  <c r="AX1810" i="4"/>
  <c r="AX94" i="4"/>
  <c r="AX643" i="4"/>
  <c r="AX1214" i="4"/>
  <c r="AX430" i="4"/>
  <c r="AX1466" i="4"/>
  <c r="AX929" i="4"/>
  <c r="AX1024" i="4"/>
  <c r="AX1337" i="4"/>
  <c r="AX2263" i="4"/>
  <c r="AX762" i="4"/>
  <c r="AX182" i="4"/>
  <c r="AX1617" i="4"/>
  <c r="AX671" i="4"/>
  <c r="AX2249" i="4"/>
  <c r="AX271" i="4"/>
  <c r="AX155" i="4"/>
  <c r="AX586" i="4"/>
  <c r="AX2594" i="4"/>
  <c r="AX54" i="4"/>
  <c r="AX1976" i="4"/>
  <c r="AX956" i="4"/>
  <c r="AX279" i="4"/>
  <c r="AX2557" i="4"/>
  <c r="AX1471" i="4"/>
  <c r="AX259" i="4"/>
  <c r="AX1683" i="4"/>
  <c r="AX140" i="4"/>
  <c r="AX1651" i="4"/>
  <c r="AX1953" i="4"/>
  <c r="AX1415" i="4"/>
  <c r="AX162" i="4"/>
  <c r="AX1328" i="4"/>
  <c r="AX1706" i="4"/>
  <c r="AX2113" i="4"/>
  <c r="AX496" i="4"/>
  <c r="AX1228" i="4"/>
  <c r="AX2266" i="4"/>
  <c r="AX1370" i="4"/>
  <c r="AX2465" i="4"/>
  <c r="AX1950" i="4"/>
  <c r="AX113" i="4"/>
  <c r="AX1144" i="4"/>
  <c r="AX210" i="4"/>
  <c r="AX2336" i="4"/>
  <c r="AX1579" i="4"/>
  <c r="AX663" i="4"/>
  <c r="AX1933" i="4"/>
  <c r="AX1799" i="4"/>
  <c r="AX2545" i="4"/>
  <c r="AX392" i="4"/>
  <c r="AX199" i="4"/>
  <c r="AX188" i="4"/>
  <c r="AX2050" i="4"/>
  <c r="AX260" i="4"/>
  <c r="AX1413" i="4"/>
  <c r="AX2408" i="4"/>
  <c r="AX563" i="4"/>
  <c r="AX541" i="4"/>
  <c r="AX2115" i="4"/>
  <c r="AX779" i="4"/>
  <c r="AX1193" i="4"/>
  <c r="AX2135" i="4"/>
  <c r="AX1917" i="4"/>
  <c r="AX1497" i="4"/>
  <c r="AX1130" i="4"/>
  <c r="AX2190" i="4"/>
  <c r="AX1913" i="4"/>
  <c r="AX1719" i="4"/>
  <c r="AX297" i="4"/>
  <c r="AX1525" i="4"/>
  <c r="AX1304" i="4"/>
  <c r="AX422" i="4"/>
  <c r="AX293" i="4"/>
  <c r="AX466" i="4"/>
  <c r="AX599" i="4"/>
  <c r="AX2504" i="4"/>
  <c r="AX475" i="4"/>
  <c r="AX327" i="4"/>
  <c r="AX1241" i="4"/>
  <c r="AX2477" i="4"/>
  <c r="AX1386" i="4"/>
  <c r="AX2303" i="4"/>
  <c r="AX2511" i="4"/>
  <c r="AX879" i="4"/>
  <c r="AX9" i="4"/>
  <c r="AX89" i="4"/>
  <c r="AX2251" i="4"/>
  <c r="AX1344" i="4"/>
  <c r="AX531" i="4"/>
  <c r="AX1587" i="4"/>
  <c r="AX574" i="4"/>
  <c r="AX966" i="4"/>
  <c r="AX129" i="4"/>
  <c r="AX2489" i="4"/>
  <c r="AX41" i="4"/>
  <c r="AX1588" i="4"/>
  <c r="AX360" i="4"/>
  <c r="AX1284" i="4"/>
  <c r="AX198" i="4"/>
  <c r="AX2047" i="4"/>
  <c r="AX1816" i="4"/>
  <c r="AX1084" i="4"/>
  <c r="AX436" i="4"/>
  <c r="AX701" i="4"/>
  <c r="AX412" i="4"/>
  <c r="AX359" i="4"/>
  <c r="AX552" i="4"/>
  <c r="AX460" i="4"/>
  <c r="AX468" i="4"/>
  <c r="AX410" i="4"/>
  <c r="AX2203" i="4"/>
  <c r="AX1835" i="4"/>
  <c r="AX490" i="4"/>
  <c r="AX570" i="4"/>
  <c r="AX940" i="4"/>
  <c r="AX1900" i="4"/>
  <c r="AX1996" i="4"/>
  <c r="AX2519" i="4"/>
  <c r="AX2319" i="4"/>
  <c r="AX2149" i="4"/>
  <c r="AX1181" i="4"/>
  <c r="AX443" i="4"/>
  <c r="AX2548" i="4"/>
  <c r="AX2538" i="4"/>
  <c r="AX1485" i="4"/>
  <c r="AX2517" i="4"/>
  <c r="AX312" i="4"/>
  <c r="AX1108" i="4"/>
  <c r="AX2421" i="4"/>
  <c r="AX1944" i="4"/>
  <c r="AX1402" i="4"/>
  <c r="AX2561" i="4"/>
  <c r="AX1571" i="4"/>
  <c r="AX402" i="4"/>
  <c r="AX2114" i="4"/>
  <c r="AX536" i="4"/>
  <c r="AX1288" i="4"/>
  <c r="AX2022" i="4"/>
  <c r="AX226" i="4"/>
  <c r="AX572" i="4"/>
  <c r="AX2524" i="4"/>
  <c r="AX1736" i="4"/>
  <c r="AX1209" i="4"/>
  <c r="AX2612" i="4"/>
  <c r="AX925" i="4"/>
  <c r="AX2057" i="4"/>
  <c r="AX776" i="4"/>
  <c r="AX836" i="4"/>
  <c r="AX1340" i="4"/>
  <c r="AX1787" i="4"/>
  <c r="AX2250" i="4"/>
  <c r="AX2443" i="4"/>
  <c r="AX2522" i="4"/>
  <c r="AX1550" i="4"/>
  <c r="AX1778" i="4"/>
  <c r="AX2013" i="4"/>
  <c r="AX2516" i="4"/>
  <c r="AX1543" i="4"/>
  <c r="AX2062" i="4"/>
  <c r="AX2437" i="4"/>
  <c r="AX1487" i="4"/>
  <c r="AX914" i="4"/>
  <c r="AX1420" i="4"/>
  <c r="AX2379" i="4"/>
  <c r="AX415" i="4"/>
  <c r="AX164" i="4"/>
  <c r="AX1531" i="4"/>
  <c r="AX2098" i="4"/>
  <c r="AX1750" i="4"/>
  <c r="AX1266" i="4"/>
  <c r="AX2256" i="4"/>
  <c r="AX2375" i="4"/>
  <c r="AX14" i="4"/>
  <c r="AX2541" i="4"/>
  <c r="AX849" i="4"/>
  <c r="AX757" i="4"/>
  <c r="AX866" i="4"/>
  <c r="AX81" i="4"/>
  <c r="AX1305" i="4"/>
  <c r="AX1530" i="4"/>
  <c r="AX1080" i="4"/>
  <c r="AX1380" i="4"/>
  <c r="AX2610" i="4"/>
  <c r="AX1807" i="4"/>
  <c r="AX2495" i="4"/>
  <c r="AX369" i="4"/>
  <c r="AX72" i="4"/>
  <c r="AX2432" i="4"/>
  <c r="AX2539" i="4"/>
  <c r="AX789" i="4"/>
  <c r="AX1537" i="4"/>
  <c r="AX823" i="4"/>
  <c r="AX746" i="4"/>
  <c r="AX708" i="4"/>
  <c r="AX1185" i="4"/>
  <c r="AX1752" i="4"/>
  <c r="AX2351" i="4"/>
  <c r="AX2578" i="4"/>
  <c r="AX568" i="4"/>
  <c r="AX1795" i="4"/>
  <c r="AX600" i="4"/>
  <c r="AX2441" i="4"/>
  <c r="AX1783" i="4"/>
  <c r="AX1434" i="4"/>
  <c r="AX1717" i="4"/>
  <c r="AX2316" i="4"/>
  <c r="AX2286" i="4"/>
  <c r="AX2177" i="4"/>
  <c r="AX1203" i="4"/>
  <c r="AX2053" i="4"/>
  <c r="AX2417" i="4"/>
  <c r="AX2207" i="4"/>
  <c r="AX1279" i="4"/>
  <c r="AX2343" i="4"/>
  <c r="AX417" i="4"/>
  <c r="AX270" i="4"/>
  <c r="AX1129" i="4"/>
  <c r="AX207" i="4"/>
  <c r="AX790" i="4"/>
  <c r="AX1952" i="4"/>
  <c r="AX1940" i="4"/>
  <c r="AX1763" i="4"/>
  <c r="AX1401" i="4"/>
  <c r="AX1233" i="4"/>
  <c r="AX2456" i="4"/>
  <c r="AX2587" i="4"/>
  <c r="AX120" i="4"/>
  <c r="AX562" i="4"/>
  <c r="AX1654" i="4"/>
  <c r="AX1805" i="4"/>
  <c r="AX642" i="4"/>
  <c r="AX1829" i="4"/>
  <c r="AX1884" i="4"/>
  <c r="AX2486" i="4"/>
  <c r="AX2035" i="4"/>
  <c r="AX368" i="4"/>
  <c r="AX713" i="4"/>
  <c r="AX2159" i="4"/>
  <c r="AX733" i="4"/>
  <c r="AX1902" i="4"/>
  <c r="AX1788" i="4"/>
  <c r="AX123" i="4"/>
  <c r="AX2327" i="4"/>
  <c r="AX2289" i="4"/>
  <c r="AX2152" i="4"/>
  <c r="AX1089" i="4"/>
  <c r="AX1767" i="4"/>
  <c r="AX1758" i="4"/>
  <c r="AX923" i="4"/>
  <c r="AX1125" i="4"/>
  <c r="AX1476" i="4"/>
  <c r="AX2479" i="4"/>
  <c r="AX1564" i="4"/>
  <c r="AX1899" i="4"/>
  <c r="AX1722" i="4"/>
  <c r="AX431" i="4"/>
  <c r="AX483" i="4"/>
  <c r="AX1148" i="4"/>
  <c r="AX1791" i="4"/>
  <c r="AX148" i="4"/>
  <c r="AX1258" i="4"/>
  <c r="AX1907" i="4"/>
  <c r="AX2125" i="4"/>
  <c r="AX734" i="4"/>
  <c r="AX2217" i="4"/>
  <c r="AX1993" i="4"/>
  <c r="AX626" i="4"/>
  <c r="AX1813" i="4"/>
  <c r="AX726" i="4"/>
  <c r="AX145" i="4"/>
  <c r="AX2386" i="4"/>
  <c r="AX741" i="4"/>
  <c r="AX614" i="4"/>
  <c r="AX632" i="4"/>
  <c r="AX1369" i="4"/>
  <c r="AX1187" i="4"/>
  <c r="AX1230" i="4"/>
  <c r="AX1994" i="4"/>
  <c r="AX964" i="4"/>
  <c r="AX1383" i="4"/>
  <c r="AX700" i="4"/>
  <c r="AX924" i="4"/>
  <c r="AX998" i="4"/>
  <c r="AX2484" i="4"/>
  <c r="AX2312" i="4"/>
  <c r="AX583" i="4"/>
  <c r="AX1931" i="4"/>
  <c r="AX2409" i="4"/>
  <c r="AX56" i="4"/>
  <c r="AX760" i="4"/>
  <c r="AX380" i="4"/>
  <c r="AX2401" i="4"/>
  <c r="AX1356" i="4"/>
  <c r="AX839" i="4"/>
  <c r="AX2371" i="4"/>
  <c r="AX2369" i="4"/>
  <c r="AX1122" i="4"/>
  <c r="AX1516" i="4"/>
  <c r="AX1637" i="4"/>
  <c r="AX1206" i="4"/>
  <c r="AX1541" i="4"/>
  <c r="AX621" i="4"/>
  <c r="AX2215" i="4"/>
  <c r="AX2232" i="4"/>
  <c r="AX1686" i="4"/>
  <c r="AX811" i="4"/>
  <c r="AX1693" i="4"/>
  <c r="AX111" i="4"/>
  <c r="AX2169" i="4"/>
  <c r="AX2372" i="4"/>
  <c r="AX696" i="4"/>
  <c r="AX1918" i="4"/>
  <c r="AX2084" i="4"/>
  <c r="AX749" i="4"/>
  <c r="AX1177" i="4"/>
  <c r="AX884" i="4"/>
  <c r="AX664" i="4"/>
  <c r="AX2473" i="4"/>
  <c r="AX968" i="4"/>
  <c r="AX1097" i="4"/>
  <c r="AX292" i="4"/>
  <c r="AX1321" i="4"/>
  <c r="AX1540" i="4"/>
  <c r="AX2005" i="4"/>
  <c r="AX717" i="4"/>
  <c r="AX814" i="4"/>
  <c r="AX1373" i="4"/>
  <c r="AX2353" i="4"/>
  <c r="AX1768" i="4"/>
  <c r="AX1387" i="4"/>
  <c r="AX2132" i="4"/>
  <c r="AX2055" i="4"/>
  <c r="AX142" i="4"/>
  <c r="AX2366" i="4"/>
  <c r="AX1414" i="4"/>
  <c r="AX1462" i="4"/>
  <c r="AX1580" i="4"/>
  <c r="AX1395" i="4"/>
  <c r="AX1235" i="4"/>
  <c r="AX1720" i="4"/>
  <c r="AX2488" i="4"/>
  <c r="AX2527" i="4"/>
  <c r="AX2088" i="4"/>
  <c r="AX928" i="4"/>
  <c r="AX862" i="4"/>
  <c r="AX941" i="4"/>
  <c r="AX1888" i="4"/>
  <c r="AX2324" i="4"/>
  <c r="AX1535" i="4"/>
  <c r="AX844" i="4"/>
  <c r="AX2582" i="4"/>
  <c r="AX1991" i="4"/>
  <c r="AX1367" i="4"/>
  <c r="AX1770" i="4"/>
  <c r="AX506" i="4"/>
  <c r="AX2620" i="4"/>
  <c r="AX1063" i="4"/>
  <c r="AX1347" i="4"/>
  <c r="AX693" i="4"/>
  <c r="AX1269" i="4"/>
  <c r="AX1199" i="4"/>
  <c r="AX1032" i="4"/>
  <c r="AX825" i="4"/>
  <c r="AX248" i="4"/>
  <c r="AX2360" i="4"/>
  <c r="AX1202" i="4"/>
  <c r="AX901" i="4"/>
  <c r="AX994" i="4"/>
  <c r="AX792" i="4"/>
  <c r="AX619" i="4"/>
  <c r="AX221" i="4"/>
  <c r="AX39" i="4"/>
  <c r="AX76" i="4"/>
  <c r="AX890" i="4"/>
  <c r="AX1062" i="4"/>
  <c r="AX1156" i="4"/>
  <c r="AX2033" i="4"/>
  <c r="AX1068" i="4"/>
  <c r="AX1880" i="4"/>
  <c r="AX269" i="4"/>
  <c r="AX1567" i="4"/>
  <c r="AX620" i="4"/>
  <c r="AX2059" i="4"/>
  <c r="AX1757" i="4"/>
  <c r="AX342" i="4"/>
  <c r="AX479" i="4"/>
  <c r="AX1409" i="4"/>
  <c r="AX469" i="4"/>
  <c r="AX2167" i="4"/>
  <c r="AX1255" i="4"/>
  <c r="AX633" i="4"/>
  <c r="AX1585" i="4"/>
  <c r="AX1010" i="4"/>
  <c r="AX1127" i="4"/>
  <c r="AX1678" i="4"/>
  <c r="AX629" i="4"/>
  <c r="AX449" i="4"/>
  <c r="AX2239" i="4"/>
  <c r="AX1055" i="4"/>
  <c r="AX2315" i="4"/>
  <c r="AX532" i="4"/>
  <c r="AX1928" i="4"/>
  <c r="AX1220" i="4"/>
  <c r="AX1759" i="4"/>
  <c r="AX2039" i="4"/>
  <c r="AX187" i="4"/>
  <c r="AX200" i="4"/>
  <c r="AX1150" i="4"/>
  <c r="AX983" i="4"/>
  <c r="AX2277" i="4"/>
  <c r="AX2311" i="4"/>
  <c r="AX59" i="4"/>
  <c r="AX2591" i="4"/>
  <c r="AX1410" i="4"/>
  <c r="AX1213" i="4"/>
  <c r="AX75" i="4"/>
  <c r="AX2427" i="4"/>
  <c r="AX970" i="4"/>
  <c r="AX1143" i="4"/>
  <c r="AX1689" i="4"/>
  <c r="AX727" i="4"/>
  <c r="AX356" i="4"/>
  <c r="AX1707" i="4"/>
  <c r="AX1349" i="4"/>
  <c r="AX285" i="4"/>
  <c r="AX891" i="4"/>
  <c r="AX1660" i="4"/>
  <c r="AX864" i="4"/>
  <c r="AX1672" i="4"/>
  <c r="AX454" i="4"/>
  <c r="AX159" i="4"/>
  <c r="AX401" i="4"/>
  <c r="AX581" i="4"/>
  <c r="AX193" i="4"/>
  <c r="AX125" i="4"/>
  <c r="AX2024" i="4"/>
  <c r="AX946" i="4"/>
  <c r="AX239" i="4"/>
  <c r="AX330" i="4"/>
  <c r="AX1175" i="4"/>
  <c r="AX1072" i="4"/>
  <c r="AX2321" i="4"/>
  <c r="AX1374" i="4"/>
  <c r="AX1044" i="4"/>
  <c r="AX344" i="4"/>
  <c r="AX455" i="4"/>
  <c r="AX1923" i="4"/>
  <c r="AX2339" i="4"/>
  <c r="AX758" i="4"/>
  <c r="AX2046" i="4"/>
  <c r="AX1676" i="4"/>
  <c r="AX1205" i="4"/>
  <c r="AX962" i="4"/>
  <c r="AX537" i="4"/>
  <c r="AX1742" i="4"/>
  <c r="AX2494" i="4"/>
  <c r="AX718" i="4"/>
  <c r="AX1272" i="4"/>
  <c r="AX1818" i="4"/>
  <c r="AX1701" i="4"/>
  <c r="AX1264" i="4"/>
  <c r="AX1718" i="4"/>
  <c r="AX1474" i="4"/>
  <c r="AX1071" i="4"/>
  <c r="AX2165" i="4"/>
  <c r="AX1327" i="4"/>
  <c r="AX418" i="4"/>
  <c r="AX1059" i="4"/>
  <c r="AX2105" i="4"/>
  <c r="AX2139" i="4"/>
  <c r="AX1578" i="4"/>
  <c r="AX1961" i="4"/>
  <c r="AX1623" i="4"/>
  <c r="AX444" i="4"/>
  <c r="AX582" i="4"/>
  <c r="AX2602" i="4"/>
  <c r="AX1243" i="4"/>
  <c r="AX1065" i="4"/>
  <c r="AX1905" i="4"/>
  <c r="AX338" i="4"/>
  <c r="AX304" i="4"/>
  <c r="AX2058" i="4"/>
  <c r="AX280" i="4"/>
  <c r="AX944" i="4"/>
  <c r="AX1013" i="4"/>
  <c r="AX1364" i="4"/>
  <c r="AX1647" i="4"/>
  <c r="AX2531" i="4"/>
  <c r="AX2109" i="4"/>
  <c r="AX1047" i="4"/>
  <c r="AX1643" i="4"/>
  <c r="AX2197" i="4"/>
  <c r="AX1832" i="4"/>
  <c r="AX1092" i="4"/>
  <c r="AX2231" i="4"/>
  <c r="AX1964" i="4"/>
  <c r="AX728" i="4"/>
  <c r="AX1246" i="4"/>
  <c r="AX317" i="4"/>
  <c r="AX196" i="4"/>
  <c r="AX711" i="4"/>
  <c r="AX240" i="4"/>
  <c r="AX1526" i="4"/>
  <c r="AX2574" i="4"/>
  <c r="AX971" i="4"/>
  <c r="AX1817" i="4"/>
  <c r="AX2528" i="4"/>
  <c r="AX307" i="4"/>
  <c r="AX1932" i="4"/>
  <c r="AX2070" i="4"/>
  <c r="AX1563" i="4"/>
  <c r="AX1124" i="4"/>
  <c r="AX1812" i="4"/>
  <c r="AX813" i="4"/>
  <c r="AX282" i="4"/>
  <c r="AX175" i="4"/>
  <c r="AX1926" i="4"/>
  <c r="AX2478" i="4"/>
  <c r="AX2304" i="4"/>
  <c r="AX1744" i="4"/>
  <c r="AX610" i="4"/>
  <c r="AX334" i="4"/>
  <c r="AX1517" i="4"/>
  <c r="AX1015" i="4"/>
  <c r="AX2462" i="4"/>
  <c r="AX1566" i="4"/>
  <c r="AX1468" i="4"/>
  <c r="AX2009" i="4"/>
  <c r="AX1301" i="4"/>
  <c r="AX372" i="4"/>
  <c r="AX2173" i="4"/>
  <c r="AX917" i="4"/>
  <c r="AX1642" i="4"/>
  <c r="AX1609" i="4"/>
  <c r="AX1589" i="4"/>
  <c r="AX1856" i="4"/>
  <c r="AX893" i="4"/>
  <c r="AX438" i="4"/>
  <c r="AX2452" i="4"/>
  <c r="AX519" i="4"/>
  <c r="AX1041" i="4"/>
  <c r="AX2394" i="4"/>
  <c r="AX2509" i="4"/>
  <c r="AX952" i="4"/>
  <c r="AX489" i="4"/>
  <c r="AX1464" i="4"/>
  <c r="AX2258" i="4"/>
  <c r="AX1827" i="4"/>
  <c r="AX2222" i="4"/>
  <c r="AX919" i="4"/>
  <c r="AX1815" i="4"/>
  <c r="AX2291" i="4"/>
  <c r="AX1363" i="4"/>
  <c r="AX1257" i="4"/>
  <c r="AX1824" i="4"/>
  <c r="AX1960" i="4"/>
  <c r="AX1515" i="4"/>
  <c r="AX441" i="4"/>
  <c r="AX2082" i="4"/>
  <c r="AX1656" i="4"/>
  <c r="AX1612" i="4"/>
  <c r="AX1076" i="4"/>
  <c r="AX1640" i="4"/>
  <c r="AX1196" i="4"/>
  <c r="AX2188" i="4"/>
  <c r="AX2521" i="4"/>
  <c r="AX533" i="4"/>
  <c r="AX954" i="4"/>
  <c r="AX673" i="4"/>
  <c r="AX2179" i="4"/>
  <c r="AX2278" i="4"/>
  <c r="AX385" i="4"/>
  <c r="AX1859" i="4"/>
  <c r="AX1698" i="4"/>
  <c r="AX1879" i="4"/>
  <c r="AX1432" i="4"/>
  <c r="AX2297" i="4"/>
  <c r="AX399" i="4"/>
  <c r="AX471" i="4"/>
  <c r="AX1484" i="4"/>
  <c r="AX1869" i="4"/>
  <c r="AX561" i="4"/>
  <c r="AX865" i="4"/>
  <c r="AX2566" i="4"/>
  <c r="AX2136" i="4"/>
  <c r="AX662" i="4"/>
  <c r="AX2313" i="4"/>
  <c r="AX1648" i="4"/>
  <c r="AX1731" i="4"/>
  <c r="AX1520" i="4"/>
  <c r="AX1245" i="4"/>
  <c r="AX206" i="4"/>
  <c r="AX2346" i="4"/>
  <c r="AX376" i="4"/>
  <c r="AX1384" i="4"/>
  <c r="AX349" i="4"/>
  <c r="AX2141" i="4"/>
  <c r="AX2018" i="4"/>
  <c r="AX499" i="4"/>
  <c r="AX1502" i="4"/>
  <c r="AX691" i="4"/>
  <c r="AX1101" i="4"/>
  <c r="AX2264" i="4"/>
  <c r="AX2469" i="4"/>
  <c r="AX853" i="4"/>
  <c r="AX1577" i="4"/>
  <c r="AX2502" i="4"/>
  <c r="AX2184" i="4"/>
  <c r="AX1885" i="4"/>
  <c r="AX2030" i="4"/>
  <c r="AX1164" i="4"/>
  <c r="AX1600" i="4"/>
  <c r="AX1748" i="4"/>
  <c r="AX2155" i="4"/>
  <c r="AX448" i="4"/>
  <c r="AX233" i="4"/>
  <c r="AX2206" i="4"/>
  <c r="AX98" i="4"/>
  <c r="AX827" i="4"/>
  <c r="AX1049" i="4"/>
  <c r="AX851" i="4"/>
  <c r="AX1673" i="4"/>
  <c r="AX299" i="4"/>
  <c r="AX1309" i="4"/>
  <c r="AX42" i="4"/>
  <c r="AX217" i="4"/>
  <c r="AX2079" i="4"/>
  <c r="AX1641" i="4"/>
  <c r="AX2337" i="4"/>
  <c r="AX2480" i="4"/>
  <c r="AX1405" i="4"/>
  <c r="AX2157" i="4"/>
  <c r="AX1725" i="4"/>
  <c r="AX1034" i="4"/>
  <c r="AX1532" i="4"/>
  <c r="AX2194" i="4"/>
  <c r="AX478" i="4"/>
  <c r="AX1336" i="4"/>
  <c r="AX377" i="4"/>
  <c r="AX1682" i="4"/>
  <c r="AX256" i="4"/>
  <c r="AX1082" i="4"/>
  <c r="AX347" i="4"/>
  <c r="AX1292" i="4"/>
  <c r="AX1867" i="4"/>
  <c r="AX21" i="4"/>
  <c r="AX1201" i="4"/>
  <c r="AX2122" i="4"/>
  <c r="AX224" i="4"/>
  <c r="AX314" i="4"/>
  <c r="AX119" i="4"/>
  <c r="AX1091" i="4"/>
  <c r="AX2507" i="4"/>
  <c r="AX2102" i="4"/>
  <c r="AX832" i="4"/>
  <c r="AX1729" i="4"/>
  <c r="AX755" i="4"/>
  <c r="AX1355" i="4"/>
  <c r="AX1692" i="4"/>
  <c r="AX824" i="4"/>
  <c r="AX1388" i="4"/>
  <c r="AX1553" i="4"/>
  <c r="AX1542" i="4"/>
  <c r="AX1694" i="4"/>
  <c r="AX1636" i="4"/>
  <c r="AX2332" i="4"/>
  <c r="AX2345" i="4"/>
  <c r="AX2087" i="4"/>
  <c r="AX1234" i="4"/>
  <c r="AX2402" i="4"/>
  <c r="AX464" i="4"/>
  <c r="AX1547" i="4"/>
  <c r="AX228" i="4"/>
  <c r="AX1780" i="4"/>
  <c r="AX630" i="4"/>
  <c r="AX1875" i="4"/>
  <c r="AX1000" i="4"/>
  <c r="AX2446" i="4"/>
  <c r="AX855" i="4"/>
  <c r="AX202" i="4"/>
  <c r="AX538" i="4"/>
  <c r="AX1671" i="4"/>
  <c r="AX1033" i="4"/>
  <c r="AX1626" i="4"/>
  <c r="AX1115" i="4"/>
  <c r="AX2287" i="4"/>
  <c r="AX1165" i="4"/>
  <c r="AX2086" i="4"/>
  <c r="AX2064" i="4"/>
  <c r="AX395" i="4"/>
  <c r="AX2317" i="4"/>
  <c r="AX2201" i="4"/>
  <c r="AX1283" i="4"/>
  <c r="AX114" i="4"/>
  <c r="AX681" i="4"/>
  <c r="AX1440" i="4"/>
  <c r="AX1275" i="4"/>
  <c r="AX2255" i="4"/>
  <c r="AX2307" i="4"/>
  <c r="AX719" i="4"/>
  <c r="AX1922" i="4"/>
  <c r="AX883" i="4"/>
  <c r="AX1237" i="4"/>
  <c r="AX1482" i="4"/>
  <c r="AX1506" i="4"/>
  <c r="AX2116" i="4"/>
  <c r="AX1172" i="4"/>
  <c r="AX97" i="4"/>
  <c r="AX383" i="4"/>
  <c r="AX2067" i="4"/>
  <c r="AX1979" i="4"/>
  <c r="AX2051" i="4"/>
  <c r="AX1838" i="4"/>
  <c r="AX1498" i="4"/>
  <c r="AX2362" i="4"/>
  <c r="AX1406" i="4"/>
  <c r="AX99" i="4"/>
  <c r="AX1747" i="4"/>
  <c r="AX1050" i="4"/>
  <c r="AX828" i="4"/>
  <c r="AX2389" i="4"/>
  <c r="AX1898" i="4"/>
  <c r="AX302" i="4"/>
  <c r="AX1552" i="4"/>
  <c r="AX2160" i="4"/>
  <c r="AX605" i="4"/>
  <c r="AX13" i="4"/>
  <c r="AX2019" i="4"/>
  <c r="AX362" i="4"/>
  <c r="AX877" i="4"/>
  <c r="AX2227" i="4"/>
  <c r="AX2068" i="4"/>
  <c r="AX346" i="4"/>
  <c r="AX2445" i="4"/>
  <c r="AX882" i="4"/>
  <c r="AX2140" i="4"/>
  <c r="AX1056" i="4"/>
  <c r="AX1625" i="4"/>
  <c r="AX720" i="4"/>
  <c r="AX1518" i="4"/>
  <c r="AX2108" i="4"/>
  <c r="AX1106" i="4"/>
  <c r="AX1325" i="4"/>
  <c r="AX108" i="4"/>
  <c r="AX2262" i="4"/>
  <c r="AX984" i="4"/>
  <c r="AX425" i="4"/>
  <c r="AX1095" i="4"/>
  <c r="AX1358" i="4"/>
  <c r="AX652" i="4"/>
  <c r="AX53" i="4"/>
  <c r="AX1674" i="4"/>
  <c r="AX816" i="4"/>
  <c r="AX1618" i="4"/>
  <c r="AX2044" i="4"/>
  <c r="AX1962" i="4"/>
  <c r="AX1465" i="4"/>
  <c r="AX539" i="4"/>
  <c r="AX2248" i="4"/>
  <c r="AX1194" i="4"/>
  <c r="AX1379" i="4"/>
  <c r="AX494" i="4"/>
  <c r="AX2110" i="4"/>
  <c r="AX2209" i="4"/>
  <c r="AX2275" i="4"/>
  <c r="AX2240" i="4"/>
  <c r="AX2481" i="4"/>
  <c r="AX1710" i="4"/>
  <c r="AX498" i="4"/>
  <c r="AX754" i="4"/>
  <c r="AX976" i="4"/>
  <c r="AX2100" i="4"/>
  <c r="AX1677" i="4"/>
  <c r="AX2221" i="4"/>
  <c r="AX219" i="4"/>
  <c r="AX1339" i="4"/>
  <c r="AX1539" i="4"/>
  <c r="AX841" i="4"/>
  <c r="AX234" i="4"/>
  <c r="AX556" i="4"/>
  <c r="AX817" i="4"/>
  <c r="AX1874" i="4"/>
  <c r="AX523" i="4"/>
  <c r="AX1863" i="4"/>
  <c r="AX1224" i="4"/>
  <c r="AX995" i="4"/>
  <c r="AX1743" i="4"/>
  <c r="AX703" i="4"/>
  <c r="AX1781" i="4"/>
  <c r="AX243" i="4"/>
  <c r="AX470" i="4"/>
  <c r="AX1081" i="4"/>
  <c r="AX2468" i="4"/>
  <c r="AX2268" i="4"/>
  <c r="AX889" i="4"/>
  <c r="AX617" i="4"/>
  <c r="AX2202" i="4"/>
  <c r="AX783" i="4"/>
  <c r="AX650" i="4"/>
  <c r="AX756" i="4"/>
  <c r="AX1947" i="4"/>
  <c r="AX1025" i="4"/>
  <c r="AX778" i="4"/>
  <c r="AX1173" i="4"/>
  <c r="AX423" i="4"/>
  <c r="AX1957" i="4"/>
  <c r="AX1329" i="4"/>
  <c r="AX2361" i="4"/>
  <c r="AX2623" i="4"/>
  <c r="AX1330" i="4"/>
  <c r="AX2081" i="4"/>
  <c r="AX345" i="4"/>
  <c r="AX34" i="4"/>
  <c r="AX1268" i="4"/>
  <c r="AX1262" i="4"/>
  <c r="AX2063" i="4"/>
  <c r="AX1794" i="4"/>
  <c r="AX1889" i="4"/>
  <c r="AX1368" i="4"/>
  <c r="AX1449" i="4"/>
  <c r="AX1775" i="4"/>
  <c r="AX1983" i="4"/>
  <c r="AX147" i="4"/>
  <c r="AX2223" i="4"/>
  <c r="AX1217" i="4"/>
  <c r="AX1843" i="4"/>
  <c r="AX1227" i="4"/>
  <c r="AX1014" i="4"/>
  <c r="AX1359" i="4"/>
  <c r="AX635" i="4"/>
  <c r="AX961" i="4"/>
  <c r="AX1189" i="4"/>
  <c r="AX908" i="4"/>
  <c r="AX2461" i="4"/>
  <c r="AX432" i="4"/>
  <c r="AX1208" i="4"/>
  <c r="AX1504" i="4"/>
  <c r="AX931" i="4"/>
  <c r="AX1554" i="4"/>
  <c r="AX1700" i="4"/>
  <c r="AX1030" i="4"/>
  <c r="AX2435" i="4"/>
  <c r="AX2273" i="4"/>
  <c r="AX612" i="4"/>
  <c r="AX95" i="4"/>
  <c r="AX503" i="4"/>
  <c r="AX1120" i="4"/>
  <c r="AX1012" i="4"/>
  <c r="AX375" i="4"/>
  <c r="AX1681" i="4"/>
  <c r="AX1437" i="4"/>
  <c r="AX2513" i="4"/>
  <c r="AX645" i="4"/>
  <c r="AX546" i="4"/>
  <c r="AX1376" i="4"/>
  <c r="AX1086" i="4"/>
  <c r="AX1715" i="4"/>
  <c r="AX1254" i="4"/>
  <c r="AX800" i="4"/>
  <c r="AX11" i="4"/>
  <c r="AX1670" i="4"/>
  <c r="AX2028" i="4"/>
  <c r="AX1669" i="4"/>
  <c r="AX847" i="4"/>
  <c r="AX1997" i="4"/>
  <c r="AX1638" i="4"/>
  <c r="AX724" i="4"/>
  <c r="AX916" i="4"/>
  <c r="AX1513" i="4"/>
  <c r="AX763" i="4"/>
  <c r="AX1147" i="4"/>
  <c r="AX2199" i="4"/>
  <c r="AX486" i="4"/>
  <c r="AX2078" i="4"/>
  <c r="AX179" i="4"/>
  <c r="AX32" i="4"/>
  <c r="AX588" i="4"/>
  <c r="AX288" i="4"/>
  <c r="AX2118" i="4"/>
  <c r="AX653" i="4"/>
  <c r="AX723" i="4"/>
  <c r="AX590" i="4"/>
  <c r="AX843" i="4"/>
  <c r="AX296" i="4"/>
  <c r="AX1649" i="4"/>
  <c r="AX992" i="4"/>
  <c r="AX1399" i="4"/>
  <c r="AX977" i="4"/>
  <c r="AX2095" i="4"/>
  <c r="AX485" i="4"/>
  <c r="AX45" i="4"/>
  <c r="AX577" i="4"/>
  <c r="AX1360" i="4"/>
  <c r="AX821" i="4"/>
  <c r="AX2161" i="4"/>
  <c r="AX1523" i="4"/>
  <c r="AX1250" i="4"/>
  <c r="AX1968" i="4"/>
  <c r="AX773" i="4"/>
  <c r="AX337" i="4"/>
  <c r="AX909" i="4"/>
  <c r="AX1644" i="4"/>
  <c r="AX1114" i="4"/>
  <c r="AX1966" i="4"/>
  <c r="AX678" i="4"/>
  <c r="AX1762" i="4"/>
  <c r="AX1093" i="4"/>
  <c r="AX1596" i="4"/>
  <c r="AX154" i="4"/>
  <c r="AX1789" i="4"/>
  <c r="AX529" i="4"/>
  <c r="AX2288" i="4"/>
  <c r="AX516" i="4"/>
  <c r="AX352" i="4"/>
  <c r="AX278" i="4"/>
  <c r="AX1145" i="4"/>
  <c r="AX2436" i="4"/>
  <c r="AX348" i="4"/>
  <c r="AX264" i="4"/>
  <c r="AX134" i="4"/>
  <c r="AX2151" i="4"/>
  <c r="AX2107" i="4"/>
  <c r="AX396" i="4"/>
  <c r="AX1984" i="4"/>
  <c r="AX2204" i="4"/>
  <c r="AX428" i="4"/>
  <c r="AX2318" i="4"/>
  <c r="AX433" i="4"/>
  <c r="AX2097" i="4"/>
  <c r="AX2385" i="4"/>
  <c r="AX1990" i="4"/>
  <c r="AX1591" i="4"/>
  <c r="AX2106" i="4"/>
  <c r="AX1403" i="4"/>
  <c r="AX781" i="4"/>
  <c r="AX2101" i="4"/>
  <c r="AX1978" i="4"/>
  <c r="AX358" i="4"/>
  <c r="AX413" i="4"/>
  <c r="AX371" i="4"/>
  <c r="AX2595" i="4"/>
  <c r="AX1499" i="4"/>
  <c r="AX641" i="4"/>
  <c r="AX1732" i="4"/>
  <c r="AX390" i="4"/>
  <c r="AX510" i="4"/>
  <c r="AX1904" i="4"/>
  <c r="AX361" i="4"/>
  <c r="AX682" i="4"/>
  <c r="AX482" i="4"/>
  <c r="AX388" i="4"/>
  <c r="AX631" i="4"/>
  <c r="AX597" i="4"/>
  <c r="AX528" i="4"/>
  <c r="AX1881" i="4"/>
  <c r="AX993" i="4"/>
  <c r="AX2244" i="4"/>
  <c r="AX70" i="4"/>
  <c r="AX2074" i="4"/>
  <c r="AX366" i="4"/>
  <c r="AX291" i="4"/>
  <c r="AX35" i="4"/>
  <c r="AX1740" i="4"/>
  <c r="AX926" i="4"/>
  <c r="AX697" i="4"/>
  <c r="AX875" i="4"/>
  <c r="AX580" i="4"/>
  <c r="AX378" i="4"/>
  <c r="AX1146" i="4"/>
  <c r="AX1514" i="4"/>
  <c r="AX2496" i="4"/>
  <c r="AX225" i="4"/>
  <c r="AX1302" i="4"/>
  <c r="AX3" i="4"/>
  <c r="AX2026" i="4"/>
  <c r="AX92" i="4"/>
  <c r="AX543" i="4"/>
  <c r="AX2112" i="4"/>
  <c r="AX87" i="4"/>
  <c r="AX491" i="4"/>
  <c r="AX963" i="4"/>
  <c r="AX576" i="4"/>
  <c r="AX115" i="4"/>
  <c r="AX1090" i="4"/>
  <c r="AX500" i="4"/>
  <c r="AX739" i="4"/>
  <c r="AX216" i="4"/>
  <c r="AX768" i="4"/>
  <c r="AX796" i="4"/>
  <c r="AX1630" i="4"/>
  <c r="AX1622" i="4"/>
  <c r="AX1192" i="4"/>
  <c r="AX1906" i="4"/>
  <c r="AX1453" i="4"/>
  <c r="AX1756" i="4"/>
  <c r="AX1163" i="4"/>
  <c r="AX300" i="4"/>
  <c r="AX411" i="4"/>
  <c r="AX585" i="4"/>
  <c r="AX1294" i="4"/>
  <c r="AX1151" i="4"/>
  <c r="AX1422" i="4"/>
  <c r="AX150" i="4"/>
  <c r="AX805" i="4"/>
  <c r="AX33" i="4"/>
  <c r="AX2011" i="4"/>
  <c r="AX467" i="4"/>
  <c r="AX2043" i="4"/>
  <c r="AX1314" i="4"/>
  <c r="AX350" i="4"/>
  <c r="AX559" i="4"/>
  <c r="AX769" i="4"/>
  <c r="AX189" i="4"/>
  <c r="AX1075" i="4"/>
  <c r="AX17" i="4"/>
  <c r="AX1901" i="4"/>
  <c r="AX1475" i="4"/>
  <c r="AX1253" i="4"/>
  <c r="AX421" i="4"/>
  <c r="AX1887" i="4"/>
  <c r="AX547" i="4"/>
  <c r="AX1211" i="4"/>
  <c r="AX740" i="4"/>
  <c r="AX439" i="4"/>
  <c r="AX613" i="4"/>
  <c r="AX364" i="4"/>
  <c r="AX1119" i="4"/>
  <c r="AX2482" i="4"/>
  <c r="AX1956" i="4"/>
  <c r="AX310" i="4"/>
  <c r="AX834" i="4"/>
  <c r="AX8" i="4"/>
  <c r="AX100" i="4"/>
  <c r="AX2094" i="4"/>
  <c r="AX2242" i="4"/>
  <c r="AX1860" i="4"/>
  <c r="AX1446" i="4"/>
  <c r="AX244" i="4"/>
  <c r="AX2017" i="4"/>
  <c r="AX830" i="4"/>
  <c r="AX2170" i="4"/>
  <c r="AX213" i="4"/>
  <c r="AX340" i="4"/>
  <c r="AX990" i="4"/>
  <c r="AX2281" i="4"/>
  <c r="AX420" i="4"/>
  <c r="AX435" i="4"/>
  <c r="AX1174" i="4"/>
  <c r="AX20" i="4"/>
  <c r="AX453" i="4"/>
  <c r="AX355" i="4"/>
  <c r="AX1377" i="4"/>
  <c r="AX2048" i="4"/>
  <c r="AX659" i="4"/>
  <c r="AX2282" i="4"/>
  <c r="AX772" i="4"/>
  <c r="AX1848" i="4"/>
  <c r="AX1522" i="4"/>
  <c r="AX592" i="4"/>
  <c r="AX616" i="4"/>
  <c r="AX601" i="4"/>
  <c r="AX1804" i="4"/>
  <c r="AX660" i="4"/>
  <c r="AX2075" i="4"/>
  <c r="AX1334" i="4"/>
  <c r="AX2211" i="4"/>
  <c r="AX82" i="4"/>
  <c r="AX950" i="4"/>
  <c r="AX208" i="4"/>
  <c r="AX1521" i="4"/>
  <c r="AX381" i="4"/>
  <c r="AX611" i="4"/>
  <c r="AX915" i="4"/>
  <c r="AX26" i="4"/>
  <c r="AX974" i="4"/>
  <c r="AX564" i="4"/>
  <c r="AX618" i="4"/>
  <c r="AX982" i="4"/>
  <c r="AX343" i="4"/>
  <c r="AX1261" i="4"/>
  <c r="AX979" i="4"/>
  <c r="AX765" i="4"/>
  <c r="AX1099" i="4"/>
  <c r="AX1891" i="4"/>
  <c r="AX62" i="4"/>
  <c r="AX156" i="4"/>
  <c r="AX787" i="4"/>
  <c r="AX609" i="4"/>
  <c r="AX507" i="4"/>
  <c r="AX1160" i="4"/>
  <c r="AX625" i="4"/>
  <c r="AX887" i="4"/>
  <c r="AX766" i="4"/>
  <c r="AX1959" i="4"/>
  <c r="AX542" i="4"/>
  <c r="AX1764" i="4"/>
  <c r="AX78" i="4"/>
  <c r="AX2131" i="4"/>
  <c r="AX303" i="4"/>
  <c r="AX1965" i="4"/>
  <c r="AX1837" i="4"/>
  <c r="AX38" i="4"/>
  <c r="AX16" i="4"/>
  <c r="AX451" i="4"/>
  <c r="AX555" i="4"/>
  <c r="AX2298" i="4"/>
  <c r="AX1170" i="4"/>
  <c r="AX2310" i="4"/>
  <c r="AX540" i="4"/>
  <c r="AX197" i="4"/>
  <c r="AX504" i="4"/>
  <c r="AX1423" i="4"/>
  <c r="AX606" i="4"/>
  <c r="AX986" i="4"/>
  <c r="AX437" i="4"/>
  <c r="AX73" i="4"/>
  <c r="AX24" i="4"/>
  <c r="AX1225" i="4"/>
  <c r="AX1603" i="4"/>
  <c r="AX1223" i="4"/>
  <c r="AX522" i="4"/>
  <c r="AX91" i="4"/>
  <c r="AX85" i="4"/>
  <c r="AX2498" i="4"/>
  <c r="AX637" i="4"/>
  <c r="AX275" i="4"/>
  <c r="AX1038" i="4"/>
  <c r="AX1168" i="4"/>
  <c r="AX322" i="4"/>
  <c r="AX1652" i="4"/>
  <c r="AX284" i="4"/>
  <c r="AX566" i="4"/>
  <c r="AX589" i="4"/>
  <c r="AX2016" i="4"/>
  <c r="AX1595" i="4"/>
  <c r="AX1842" i="4"/>
  <c r="AX74" i="4"/>
  <c r="AX1260" i="4"/>
  <c r="AX512" i="4"/>
  <c r="AX440" i="4"/>
  <c r="AX12" i="4"/>
  <c r="AX622" i="4"/>
  <c r="AX424" i="4"/>
  <c r="AX289" i="4"/>
  <c r="AX329" i="4"/>
  <c r="AX774" i="4"/>
  <c r="AX1073" i="4"/>
  <c r="AX136" i="4"/>
  <c r="AX465" i="4"/>
  <c r="AX905" i="4"/>
  <c r="AX365" i="4"/>
  <c r="AX2283" i="4"/>
  <c r="AX387" i="4"/>
  <c r="AX1620" i="4"/>
  <c r="AX1053" i="4"/>
  <c r="AX1107" i="4"/>
  <c r="AX1544" i="4"/>
  <c r="AX166" i="4"/>
  <c r="AX1858" i="4"/>
  <c r="AX446" i="4"/>
  <c r="AX473" i="4"/>
  <c r="AX313" i="4"/>
  <c r="AX230" i="4"/>
  <c r="AX452" i="4"/>
  <c r="AX146" i="4"/>
  <c r="AX2001" i="4"/>
  <c r="AX1992" i="4"/>
  <c r="AX83" i="4"/>
  <c r="AX764" i="4"/>
  <c r="AX2162" i="4"/>
  <c r="AX2233" i="4"/>
  <c r="AX1020" i="4"/>
  <c r="AX442" i="4"/>
  <c r="AX1712" i="4"/>
  <c r="AX1702" i="4"/>
  <c r="AX1481" i="4"/>
  <c r="AX2617" i="4"/>
  <c r="AX2143" i="4"/>
  <c r="AX548" i="4"/>
  <c r="AX1695" i="4"/>
  <c r="AX25" i="4"/>
  <c r="AX955" i="4"/>
  <c r="AX651" i="4"/>
  <c r="AX1568" i="4"/>
  <c r="AX2260" i="4"/>
  <c r="AX246" i="4"/>
  <c r="AX1271" i="4"/>
  <c r="AX1948" i="4"/>
  <c r="AX1971" i="4"/>
  <c r="AX1052" i="4"/>
  <c r="AX2205" i="4"/>
  <c r="AX639" i="4"/>
  <c r="AX636" i="4"/>
  <c r="AX5" i="4"/>
  <c r="AX1784" i="4"/>
  <c r="AX474" i="4"/>
  <c r="AX393" i="4"/>
  <c r="AX1777" i="4"/>
  <c r="AX738" i="4"/>
  <c r="AX782" i="4"/>
  <c r="AX648" i="4"/>
  <c r="AX591" i="4"/>
  <c r="AX153" i="4"/>
  <c r="AX549" i="4"/>
  <c r="AX1486" i="4"/>
  <c r="AX1737" i="4"/>
  <c r="AX15" i="4"/>
  <c r="AX69" i="4"/>
  <c r="AX2236" i="4"/>
  <c r="AX628" i="4"/>
  <c r="AX60" i="4"/>
  <c r="AX544" i="4"/>
  <c r="AX1998" i="4"/>
  <c r="AX367" i="4"/>
  <c r="AX2493" i="4"/>
  <c r="AX23" i="4"/>
  <c r="AX50" i="4"/>
  <c r="AX10" i="4"/>
  <c r="AX122" i="4"/>
  <c r="AX40" i="4"/>
  <c r="AX638" i="4"/>
  <c r="AX416" i="4"/>
  <c r="AX2581" i="4"/>
  <c r="AX1060" i="4"/>
  <c r="AX177" i="4"/>
  <c r="AX554" i="4"/>
  <c r="AX2296" i="4"/>
  <c r="AX1507" i="4"/>
  <c r="AX2614" i="4"/>
  <c r="AX514" i="4"/>
  <c r="AX918" i="4"/>
  <c r="AX913" i="4"/>
  <c r="AX1606" i="4"/>
  <c r="AX1215" i="4"/>
  <c r="AX1300" i="4"/>
  <c r="AX1161" i="4"/>
  <c r="AX1342" i="4"/>
  <c r="AX2247" i="4"/>
  <c r="AX874" i="4"/>
  <c r="AX1419" i="4"/>
  <c r="AX2012" i="4"/>
  <c r="AX2613" i="4"/>
  <c r="AX1704" i="4"/>
  <c r="AX1792" i="4"/>
  <c r="AX186" i="4"/>
  <c r="AX1696" i="4"/>
  <c r="AX670" i="4"/>
  <c r="AX2550" i="4"/>
  <c r="AX1592" i="4"/>
  <c r="AX2144" i="4"/>
  <c r="AX1351" i="4"/>
  <c r="AX2129" i="4"/>
  <c r="AX2544" i="4"/>
  <c r="AX1178" i="4"/>
  <c r="AX732" i="4"/>
  <c r="AX251" i="4"/>
  <c r="AX2555" i="4"/>
  <c r="AX2007" i="4"/>
  <c r="AX2133" i="4"/>
  <c r="AX2077" i="4"/>
  <c r="AX826" i="4"/>
  <c r="AX1709" i="4"/>
  <c r="AX1594" i="4"/>
  <c r="AX1570" i="4"/>
  <c r="AX1892" i="4"/>
  <c r="AX869" i="4"/>
  <c r="AX324" i="4"/>
  <c r="AX1036" i="4"/>
  <c r="AX320" i="4"/>
  <c r="AX493" i="4"/>
  <c r="AX2430" i="4"/>
  <c r="AX2096" i="4"/>
  <c r="AX1456" i="4"/>
  <c r="AX1418" i="4"/>
  <c r="AX2609" i="4"/>
  <c r="AX192" i="4"/>
  <c r="AX2593" i="4"/>
  <c r="AX2338" i="4"/>
  <c r="AX1635" i="4"/>
  <c r="AX2543" i="4"/>
  <c r="AX1238" i="4"/>
  <c r="AX1951" i="4"/>
  <c r="AX2405" i="4"/>
  <c r="AX859" i="4"/>
  <c r="AX521" i="4"/>
  <c r="AX999" i="4"/>
  <c r="AX1753" i="4"/>
  <c r="AX1616" i="4"/>
  <c r="AX2400" i="4"/>
  <c r="AX2348" i="4"/>
  <c r="AX991" i="4"/>
  <c r="AX2487" i="4"/>
  <c r="AX2536" i="4"/>
  <c r="AX311" i="4"/>
  <c r="AX2424" i="4"/>
  <c r="AX2306" i="4"/>
  <c r="AX222" i="4"/>
  <c r="AX1007" i="4"/>
  <c r="AX2393" i="4"/>
  <c r="AX2442" i="4"/>
  <c r="AX1001" i="4"/>
  <c r="AX1400" i="4"/>
  <c r="AX1575" i="4"/>
  <c r="AX799" i="4"/>
  <c r="AX2330" i="4"/>
  <c r="AX476" i="4"/>
  <c r="AX2603" i="4"/>
  <c r="AX1808" i="4"/>
  <c r="AX898" i="4"/>
  <c r="AX1954" i="4"/>
  <c r="AX2280" i="4"/>
  <c r="AX2549" i="4"/>
  <c r="AX2474" i="4"/>
  <c r="AX1054" i="4"/>
  <c r="AX801" i="4"/>
  <c r="AX1782" i="4"/>
  <c r="AX1492" i="4"/>
  <c r="AX957" i="4"/>
  <c r="AX2396" i="4"/>
  <c r="AX735" i="4"/>
  <c r="AX1281" i="4"/>
  <c r="AX1039" i="4"/>
  <c r="AX1117" i="4"/>
  <c r="AX2238" i="4"/>
  <c r="AX1252" i="4"/>
  <c r="AX819" i="4"/>
  <c r="AX1941" i="4"/>
  <c r="AX2569" i="4"/>
  <c r="AX2259" i="4"/>
  <c r="AX2608" i="4"/>
  <c r="AX1016" i="4"/>
  <c r="AX2458" i="4"/>
  <c r="AX2590" i="4"/>
  <c r="AX2049" i="4"/>
  <c r="AX1398" i="4"/>
  <c r="AX2342" i="4"/>
  <c r="AX747" i="4"/>
  <c r="AX1897" i="4"/>
  <c r="AX1847" i="4"/>
  <c r="AX1662" i="4"/>
  <c r="AX151" i="4"/>
  <c r="AX1239" i="4"/>
  <c r="AX1248" i="4"/>
  <c r="AX932" i="4"/>
  <c r="AX2475" i="4"/>
  <c r="AX1132" i="4"/>
  <c r="AX1862" i="4"/>
  <c r="AX1624" i="4"/>
  <c r="AX2597" i="4"/>
  <c r="AX1958" i="4"/>
  <c r="AX127" i="4"/>
  <c r="AX569" i="4"/>
  <c r="AX2137" i="4"/>
  <c r="AX1608" i="4"/>
  <c r="AX2269" i="4"/>
  <c r="AX2558" i="4"/>
  <c r="AX1070" i="4"/>
  <c r="AX2490" i="4"/>
  <c r="AX414" i="4"/>
  <c r="AX1711" i="4"/>
  <c r="AX1404" i="4"/>
  <c r="AX1289" i="4"/>
  <c r="AX1581" i="4"/>
  <c r="AX1169" i="4"/>
  <c r="AX1424" i="4"/>
  <c r="AX1461" i="4"/>
  <c r="AX831" i="4"/>
  <c r="AX2008" i="4"/>
  <c r="AX1798" i="4"/>
  <c r="AX2420" i="4"/>
  <c r="AX1008" i="4"/>
  <c r="AX1152" i="4"/>
  <c r="AX46" i="4"/>
  <c r="AX488" i="4"/>
  <c r="AX2622" i="4"/>
  <c r="AX1627" i="4"/>
  <c r="AX1790" i="4"/>
  <c r="AX400" i="4"/>
  <c r="AX1871" i="4"/>
  <c r="AX2391" i="4"/>
  <c r="AX1560" i="4"/>
  <c r="AX2553" i="4"/>
  <c r="AX1697" i="4"/>
  <c r="AX2305" i="4"/>
  <c r="AX743" i="4"/>
  <c r="AX325" i="4"/>
  <c r="AX2374" i="4"/>
  <c r="AX1180" i="4"/>
  <c r="AX1087" i="4"/>
  <c r="AX1018" i="4"/>
  <c r="AX1042" i="4"/>
  <c r="AX2357" i="4"/>
  <c r="AX942" i="4"/>
  <c r="AX2470" i="4"/>
  <c r="AX1886" i="4"/>
  <c r="AX2036" i="4"/>
  <c r="AX2218" i="4"/>
  <c r="AX1820" i="4"/>
  <c r="AX2219" i="4"/>
  <c r="AX894" i="4"/>
  <c r="AX751" i="4"/>
  <c r="AX771" i="4"/>
  <c r="AX138" i="4"/>
  <c r="AX2029" i="4"/>
  <c r="AX163" i="4"/>
  <c r="AX1615" i="4"/>
  <c r="AX2322" i="4"/>
  <c r="AX1040" i="4"/>
  <c r="AX1713" i="4"/>
  <c r="AX1751" i="4"/>
  <c r="AX2588" i="4"/>
  <c r="AX1426" i="4"/>
  <c r="AX1708" i="4"/>
  <c r="AX1628" i="4"/>
  <c r="AX274" i="4"/>
  <c r="AX2457" i="4"/>
  <c r="AX484" i="4"/>
  <c r="AX2460" i="4"/>
  <c r="AX1916" i="4"/>
  <c r="AX1421" i="4"/>
  <c r="AX687" i="4"/>
  <c r="AX1855" i="4"/>
  <c r="AX2459" i="4"/>
  <c r="AX1416" i="4"/>
  <c r="AX669" i="4"/>
  <c r="AX1761" i="4"/>
  <c r="AX1489" i="4"/>
  <c r="AX2425" i="4"/>
  <c r="AX2403" i="4"/>
  <c r="AX2455" i="4"/>
  <c r="AX1583" i="4"/>
  <c r="AX1657" i="4"/>
  <c r="AX2235" i="4"/>
  <c r="AX1527" i="4"/>
  <c r="AX1232" i="4"/>
  <c r="AX2229" i="4"/>
  <c r="AX2325" i="4"/>
  <c r="AX1679" i="4"/>
  <c r="AX1046" i="4"/>
  <c r="AX1555" i="4"/>
  <c r="AX1331" i="4"/>
  <c r="AX1839" i="4"/>
  <c r="AX22" i="4"/>
  <c r="AX2142" i="4"/>
  <c r="AX2463" i="4"/>
  <c r="AX2515" i="4"/>
  <c r="AX1987" i="4"/>
  <c r="AX1428" i="4"/>
  <c r="AX715" i="4"/>
  <c r="AX1459" i="4"/>
  <c r="AX1878" i="4"/>
  <c r="AX798" i="4"/>
  <c r="AX2224" i="4"/>
  <c r="AX1872" i="4"/>
  <c r="AX1546" i="4"/>
  <c r="AX1821" i="4"/>
  <c r="AX1324" i="4"/>
  <c r="AX1604" i="4"/>
  <c r="AX1955" i="4"/>
  <c r="AX1167" i="4"/>
  <c r="AX1128" i="4"/>
  <c r="AX1133" i="4"/>
  <c r="AX169" i="4"/>
  <c r="AX2431" i="4"/>
  <c r="AX2514" i="4"/>
  <c r="AX767" i="4"/>
  <c r="AX1467" i="4"/>
  <c r="AX1549" i="4"/>
  <c r="AX1142" i="4"/>
  <c r="AX1308" i="4"/>
  <c r="AX694" i="4"/>
  <c r="AX461" i="4"/>
  <c r="AX1166" i="4"/>
  <c r="AX2076" i="4"/>
  <c r="AX1295" i="4"/>
  <c r="AX1793" i="4"/>
  <c r="AX960" i="4"/>
  <c r="AX2003" i="4"/>
  <c r="AX1849" i="4"/>
  <c r="AX245" i="4"/>
  <c r="AX795" i="4"/>
  <c r="AX793" i="4"/>
  <c r="AX1800" i="4"/>
  <c r="AX1137" i="4"/>
  <c r="AX1171" i="4"/>
  <c r="AX1326" i="4"/>
  <c r="AX934" i="4"/>
  <c r="AX235" i="4"/>
  <c r="AX1607" i="4"/>
  <c r="AX1557" i="4"/>
  <c r="AX1949" i="4"/>
  <c r="AX2124" i="4"/>
  <c r="AX1511" i="4"/>
  <c r="AX1741" i="4"/>
  <c r="AX2314" i="4"/>
  <c r="AX1989" i="4"/>
  <c r="AX1822" i="4"/>
  <c r="AX2054" i="4"/>
  <c r="AX1614" i="4"/>
  <c r="AX1975" i="4"/>
  <c r="AX1362" i="4"/>
  <c r="AX407" i="4"/>
  <c r="AX1908" i="4"/>
  <c r="AX1590" i="4"/>
  <c r="AX1851" i="4"/>
  <c r="AX2156" i="4"/>
  <c r="AX117" i="4"/>
  <c r="AX1490" i="4"/>
  <c r="AX1601" i="4"/>
  <c r="AX1021" i="4"/>
  <c r="AX2234" i="4"/>
  <c r="AX1064" i="4"/>
  <c r="AX2293" i="4"/>
  <c r="AX1538" i="4"/>
  <c r="AX2354" i="4"/>
  <c r="AX2454" i="4"/>
  <c r="AX903" i="4"/>
  <c r="AX2596" i="4"/>
  <c r="AX2069" i="4"/>
  <c r="AX1935" i="4"/>
  <c r="AX1687" i="4"/>
  <c r="AX2419" i="4"/>
  <c r="AX2467" i="4"/>
  <c r="AX183" i="4"/>
  <c r="AX1338" i="4"/>
  <c r="AX1840" i="4"/>
  <c r="AX1512" i="4"/>
  <c r="AX1019" i="4"/>
  <c r="AX1727" i="4"/>
  <c r="AX152" i="4"/>
  <c r="AX308" i="4"/>
  <c r="AX654" i="4"/>
  <c r="AX1361" i="4"/>
  <c r="AX1278" i="4"/>
  <c r="AX1183" i="4"/>
  <c r="AX1123" i="4"/>
  <c r="AX149" i="4"/>
  <c r="AX1857" i="4"/>
  <c r="AX1155" i="4"/>
  <c r="AX1397" i="4"/>
  <c r="AX1576" i="4"/>
  <c r="AX702" i="4"/>
  <c r="AX2395" i="4"/>
  <c r="AX736" i="4"/>
  <c r="AX1802" i="4"/>
  <c r="AX1831" i="4"/>
  <c r="AX2583" i="4"/>
  <c r="AX705" i="4"/>
  <c r="AX845" i="4"/>
  <c r="AX2397" i="4"/>
  <c r="AX706" i="4"/>
  <c r="AX2072" i="4"/>
  <c r="AX2065" i="4"/>
  <c r="AX1391" i="4"/>
  <c r="AX1222" i="4"/>
  <c r="AX1229" i="4"/>
  <c r="AX2042" i="4"/>
  <c r="AX281" i="4"/>
  <c r="AX1937" i="4"/>
  <c r="AX2567" i="4"/>
  <c r="AX1771" i="4"/>
  <c r="AX2356" i="4"/>
  <c r="AX2020" i="4"/>
  <c r="AX2406" i="4"/>
  <c r="AX2276" i="4"/>
  <c r="AX2448" i="4"/>
  <c r="AX1912" i="4"/>
  <c r="AX132" i="4"/>
  <c r="AX1545" i="4"/>
  <c r="AX398" i="4"/>
  <c r="AX301" i="4"/>
  <c r="AX852" i="4"/>
  <c r="AX1447" i="4"/>
  <c r="AX2500" i="4"/>
  <c r="AX518" i="4"/>
  <c r="AX1739" i="4"/>
  <c r="AX936" i="4"/>
  <c r="AX1176" i="4"/>
  <c r="AX513" i="4"/>
  <c r="AX775" i="4"/>
  <c r="AX2571" i="4"/>
  <c r="AX1658" i="4"/>
  <c r="AX2037" i="4"/>
  <c r="AX2523" i="4"/>
  <c r="AX737" i="4"/>
  <c r="AX1755" i="4"/>
  <c r="AX1534" i="4"/>
  <c r="AX794" i="4"/>
  <c r="AX1828" i="4"/>
  <c r="AX326" i="4"/>
  <c r="AX1861" i="4"/>
  <c r="AX294" i="4"/>
  <c r="AX214" i="4"/>
  <c r="AX2530" i="4"/>
  <c r="AX1343" i="4"/>
  <c r="AX902" i="4"/>
  <c r="AX1445" i="4"/>
  <c r="AX2198" i="4"/>
  <c r="AX2178" i="4"/>
  <c r="AX2525" i="4"/>
  <c r="AX958" i="4"/>
  <c r="AX550" i="4"/>
  <c r="AX742" i="4"/>
  <c r="AX1197" i="4"/>
  <c r="AX2335" i="4"/>
  <c r="AX247" i="4"/>
  <c r="AX1027" i="4"/>
  <c r="AX1494" i="4"/>
  <c r="AX457" i="4"/>
  <c r="AX1017" i="4"/>
  <c r="AX2340" i="4"/>
  <c r="AX2382" i="4"/>
  <c r="AX2127" i="4"/>
  <c r="AX972" i="4"/>
  <c r="AX1574" i="4"/>
  <c r="AX318" i="4"/>
  <c r="AX1312" i="4"/>
  <c r="AX2414" i="4"/>
  <c r="AX1999" i="4"/>
  <c r="AX709" i="4"/>
  <c r="AX2415" i="4"/>
  <c r="AX797" i="4"/>
  <c r="AX1533" i="4"/>
  <c r="AX2611" i="4"/>
  <c r="AX2497" i="4"/>
  <c r="AX534" i="4"/>
  <c r="AX1853" i="4"/>
  <c r="AX1303" i="4"/>
  <c r="AX1417" i="4"/>
  <c r="AX2002" i="4"/>
  <c r="AX937" i="4"/>
  <c r="AX2274" i="4"/>
  <c r="AX2464" i="4"/>
  <c r="AX1478" i="4"/>
  <c r="AX1134" i="4"/>
  <c r="AX1565" i="4"/>
  <c r="AX1870" i="4"/>
  <c r="AX1429" i="4"/>
  <c r="AX822" i="4"/>
  <c r="AX2066" i="4"/>
  <c r="AX403" i="4"/>
  <c r="AX2383" i="4"/>
  <c r="AX868" i="4"/>
  <c r="AX1335" i="4"/>
  <c r="AX722" i="4"/>
  <c r="AX2537" i="4"/>
  <c r="AX912" i="4"/>
  <c r="AX1995" i="4"/>
  <c r="AX2381" i="4"/>
  <c r="AX48" i="4"/>
  <c r="AX306" i="4"/>
  <c r="AX295" i="4"/>
  <c r="AX2164" i="4"/>
  <c r="AX1184" i="4"/>
  <c r="AX1796" i="4"/>
  <c r="AX1598" i="4"/>
  <c r="AX1666" i="4"/>
  <c r="AX1493" i="4"/>
  <c r="AX784" i="4"/>
  <c r="AX861" i="4"/>
  <c r="AX938" i="4"/>
  <c r="AX158" i="4"/>
  <c r="AX1195" i="4"/>
  <c r="AX2476" i="4"/>
  <c r="AX508" i="4"/>
  <c r="AX2121" i="4"/>
  <c r="AX501" i="4"/>
  <c r="AX1307" i="4"/>
  <c r="AX1809" i="4"/>
  <c r="AX1436" i="4"/>
  <c r="AX502" i="4"/>
  <c r="AX1296" i="4"/>
  <c r="AX2208" i="4"/>
  <c r="AX1864" i="4"/>
  <c r="AX1593" i="4"/>
  <c r="AX1242" i="4"/>
  <c r="AX829" i="4"/>
  <c r="AX1786" i="4"/>
  <c r="AX1876" i="4"/>
  <c r="AX1430" i="4"/>
  <c r="AX458" i="4"/>
  <c r="AX1102" i="4"/>
  <c r="AX1806" i="4"/>
  <c r="AX872" i="4"/>
  <c r="AX907" i="4"/>
  <c r="AX1110" i="4"/>
  <c r="AX1480" i="4"/>
  <c r="AX2373" i="4"/>
  <c r="AX1599" i="4"/>
  <c r="AX2377" i="4"/>
  <c r="AX277" i="4"/>
  <c r="AX1186" i="4"/>
  <c r="AX2213" i="4"/>
  <c r="AX1332" i="4"/>
  <c r="AX1286" i="4"/>
  <c r="AX2" i="4"/>
  <c r="AX1394" i="4"/>
  <c r="AX1354" i="4"/>
  <c r="AX1323" i="4"/>
  <c r="AX1690" i="4"/>
  <c r="AX1454" i="4"/>
  <c r="AX2252" i="4"/>
  <c r="AX2166" i="4"/>
  <c r="AX812" i="4"/>
  <c r="AX858" i="4"/>
  <c r="AX107" i="4"/>
  <c r="AX2301" i="4"/>
  <c r="AX1026" i="4"/>
  <c r="AX1136" i="4"/>
  <c r="AX1371" i="4"/>
  <c r="AX939" i="4"/>
  <c r="AX2551" i="4"/>
  <c r="AX509" i="4"/>
  <c r="AX1610" i="4"/>
  <c r="AX2449" i="4"/>
  <c r="AX1728" i="4"/>
  <c r="AX2404" i="4"/>
  <c r="AX2349" i="4"/>
  <c r="AX49" i="4"/>
  <c r="AX1006" i="4"/>
  <c r="AX710" i="4"/>
  <c r="AX1244" i="4"/>
  <c r="AX1970" i="4"/>
  <c r="AX837" i="4"/>
  <c r="AX1315" i="4"/>
  <c r="AX810" i="4"/>
  <c r="AX1200" i="4"/>
  <c r="AX848" i="4"/>
  <c r="AX1111" i="4"/>
  <c r="AX2210" i="4"/>
  <c r="AX730" i="4"/>
  <c r="AX505" i="4"/>
  <c r="AX1936" i="4"/>
  <c r="AX157" i="4"/>
  <c r="AX1452" i="4"/>
  <c r="AX1561" i="4"/>
  <c r="AX2606" i="4"/>
  <c r="AX88" i="4"/>
  <c r="AX1345" i="4"/>
  <c r="AX1182" i="4"/>
  <c r="AX1496" i="4"/>
  <c r="AX2241" i="4"/>
  <c r="AX770" i="4"/>
  <c r="AX1508" i="4"/>
  <c r="AX704" i="4"/>
  <c r="AX873" i="4"/>
  <c r="AX551" i="4"/>
  <c r="AX1745" i="4"/>
  <c r="AX2147" i="4"/>
  <c r="AX447" i="4"/>
  <c r="AX1584" i="4"/>
  <c r="AX133" i="4"/>
  <c r="AX2598" i="4"/>
  <c r="AX1444" i="4"/>
  <c r="AX2104" i="4"/>
  <c r="AX716" i="4"/>
  <c r="AX1894" i="4"/>
  <c r="AX2438" i="4"/>
  <c r="AX1985" i="4"/>
  <c r="AX2416" i="4"/>
  <c r="AX748" i="4"/>
  <c r="AX1231" i="4"/>
  <c r="AX674" i="4"/>
  <c r="AX227" i="4"/>
  <c r="AX194" i="4"/>
  <c r="AX1586" i="4"/>
  <c r="AX1573" i="4"/>
  <c r="AX1524" i="4"/>
  <c r="AX1031" i="4"/>
  <c r="AX2195" i="4"/>
  <c r="AX2418" i="4"/>
  <c r="AX1116" i="4"/>
  <c r="AX1548" i="4"/>
  <c r="AX1463" i="4"/>
  <c r="AX1048" i="4"/>
  <c r="AX1472" i="4"/>
  <c r="AX1138" i="4"/>
  <c r="AX2040" i="4"/>
  <c r="AX1216" i="4"/>
  <c r="AX2120" i="4"/>
  <c r="AX1103" i="4"/>
  <c r="AX1442" i="4"/>
  <c r="AX1646" i="4"/>
  <c r="AX404" i="4"/>
  <c r="AX683" i="4"/>
  <c r="AX1435" i="4"/>
  <c r="AX2501" i="4"/>
  <c r="AX1378" i="4"/>
  <c r="AX2172" i="4"/>
  <c r="AX1850" i="4"/>
  <c r="AX4" i="4"/>
  <c r="AX1981" i="4"/>
  <c r="AX856" i="4"/>
  <c r="AX527" i="4"/>
  <c r="AX1846" i="4"/>
  <c r="AX885" i="4"/>
  <c r="AX878" i="4"/>
  <c r="AX658" i="4"/>
  <c r="AX818" i="4"/>
  <c r="AX1772" i="4"/>
  <c r="AX195" i="4"/>
  <c r="AX1663" i="4"/>
  <c r="AX2130" i="4"/>
  <c r="AX2355" i="4"/>
  <c r="AX477" i="4"/>
  <c r="AX981" i="4"/>
  <c r="AX2556" i="4"/>
  <c r="AX37" i="4"/>
  <c r="AX892" i="4"/>
  <c r="AX229" i="4"/>
  <c r="AX191" i="4"/>
  <c r="AX1282" i="4"/>
  <c r="AX2535" i="4"/>
  <c r="AX231" i="4"/>
  <c r="AX104" i="4"/>
  <c r="AX1162" i="4"/>
  <c r="AX1503" i="4"/>
  <c r="AX64" i="4"/>
  <c r="AX656" i="4"/>
  <c r="AX1451" i="4"/>
  <c r="AX405" i="4"/>
  <c r="AX1734" i="4"/>
  <c r="AX712" i="4"/>
  <c r="AX1873" i="4"/>
  <c r="AX1721" i="4"/>
  <c r="AX1659" i="4"/>
  <c r="AX2185" i="4"/>
  <c r="AX1665" i="4"/>
  <c r="AX2032" i="4"/>
  <c r="AX286" i="4"/>
  <c r="AX698" i="4"/>
  <c r="AX655" i="4"/>
  <c r="AX949" i="4"/>
  <c r="AX36" i="4"/>
  <c r="AX1819" i="4"/>
  <c r="AX1112" i="4"/>
  <c r="AX30" i="4"/>
  <c r="AX1265" i="4"/>
  <c r="AX1298" i="4"/>
  <c r="AX1974" i="4"/>
  <c r="AX996" i="4"/>
  <c r="AX1826" i="4"/>
  <c r="AX634" i="4"/>
  <c r="AX870" i="4"/>
  <c r="AX66" i="4"/>
  <c r="AX1022" i="4"/>
  <c r="AX886" i="4"/>
  <c r="AX1773" i="4"/>
  <c r="AX686" i="4"/>
  <c r="AX2191" i="4"/>
  <c r="AX2245" i="4"/>
  <c r="AX608" i="4"/>
  <c r="AX2038" i="4"/>
  <c r="AX2267" i="4"/>
  <c r="AX1057" i="4"/>
  <c r="AX112" i="4"/>
  <c r="AX456" i="4"/>
  <c r="AX896" i="4"/>
  <c r="AX170" i="4"/>
  <c r="AX2237" i="4"/>
  <c r="AX96" i="4"/>
  <c r="AX363" i="4"/>
  <c r="AX777" i="4"/>
  <c r="AX2492" i="4"/>
  <c r="AX1141" i="4"/>
  <c r="AX2279" i="4"/>
  <c r="AX445" i="4"/>
  <c r="AX2091" i="4"/>
  <c r="AX1274" i="4"/>
  <c r="AX2302" i="4"/>
  <c r="AX685" i="4"/>
  <c r="AX1333" i="4"/>
  <c r="AX321" i="4"/>
  <c r="AX1911" i="4"/>
  <c r="AX863" i="4"/>
  <c r="AX2187" i="4"/>
  <c r="AX1276" i="4"/>
  <c r="AX1221" i="4"/>
  <c r="AX1988" i="4"/>
  <c r="AX1267" i="4"/>
  <c r="AX2380" i="4"/>
  <c r="AX109" i="4"/>
  <c r="AX657" i="4"/>
  <c r="AX77" i="4"/>
  <c r="AX382" i="4"/>
  <c r="AX1121" i="4"/>
  <c r="AX261" i="4"/>
  <c r="AX1919" i="4"/>
  <c r="AX2506" i="4"/>
  <c r="AX1726" i="4"/>
  <c r="AX2359" i="4"/>
  <c r="AX1393" i="4"/>
  <c r="AX2080" i="4"/>
  <c r="AX61" i="4"/>
  <c r="AX2272" i="4"/>
  <c r="AX1100" i="4"/>
  <c r="AX833" i="4"/>
  <c r="AX840" i="4"/>
  <c r="AX2284" i="4"/>
  <c r="AX759" i="4"/>
  <c r="AX899" i="4"/>
  <c r="AX1688" i="4"/>
  <c r="AX1190" i="4"/>
  <c r="AX695" i="4"/>
  <c r="AX2585" i="4"/>
  <c r="AX721" i="4"/>
  <c r="AX1067" i="4"/>
  <c r="AX2483" i="4"/>
  <c r="AX1852" i="4"/>
  <c r="AX1051" i="4"/>
  <c r="AX1509" i="4"/>
  <c r="AX2344" i="4"/>
  <c r="AX1797" i="4"/>
  <c r="AX2329" i="4"/>
  <c r="AX2225" i="4"/>
  <c r="AX1942" i="4"/>
  <c r="AX1290" i="4"/>
  <c r="AX305" i="4"/>
  <c r="AX607" i="4"/>
  <c r="AX1505" i="4"/>
  <c r="AX1140" i="4"/>
  <c r="AX1823" i="4"/>
  <c r="AX598" i="4"/>
  <c r="AX2021" i="4"/>
  <c r="AX791" i="4"/>
  <c r="AX594" i="4"/>
  <c r="AX945" i="4"/>
  <c r="AX184" i="4"/>
  <c r="AX1785" i="4"/>
  <c r="AX1930" i="4"/>
  <c r="AX575" i="4"/>
  <c r="AX804" i="4"/>
  <c r="AX1716" i="4"/>
  <c r="AX895" i="4"/>
  <c r="AX1372" i="4"/>
  <c r="AX2226" i="4"/>
  <c r="AX55" i="4"/>
  <c r="AX434" i="4"/>
  <c r="AX997" i="4"/>
  <c r="AX1836" i="4"/>
  <c r="AX2103" i="4"/>
  <c r="AX2471" i="4"/>
  <c r="AX57" i="4"/>
  <c r="AX1313" i="4"/>
  <c r="AX2056" i="4"/>
  <c r="AX649" i="4"/>
  <c r="AX462" i="4"/>
  <c r="AX241" i="4"/>
  <c r="AX526" i="4"/>
  <c r="AX1037" i="4"/>
  <c r="AX684" i="4"/>
  <c r="AX1943" i="4"/>
  <c r="AX1982" i="4"/>
  <c r="AX667" i="4"/>
  <c r="AX203" i="4"/>
  <c r="AX1094" i="4"/>
  <c r="AX84" i="4"/>
  <c r="AX515" i="4"/>
  <c r="AX472" i="4"/>
  <c r="AX2576" i="4"/>
  <c r="AX71" i="4"/>
  <c r="AX2253" i="4"/>
  <c r="AX102" i="4"/>
  <c r="AX1028" i="4"/>
  <c r="AX714" i="4"/>
  <c r="AX1310" i="4"/>
  <c r="AX2153" i="4"/>
  <c r="AX1433" i="4"/>
  <c r="AX2261" i="4"/>
  <c r="AX1098" i="4"/>
  <c r="AX165" i="4"/>
  <c r="AX2299" i="4"/>
  <c r="AX287" i="4"/>
  <c r="AX2189" i="4"/>
  <c r="AX679" i="4"/>
  <c r="AX58" i="4"/>
  <c r="AX725" i="4"/>
  <c r="AX2347" i="4"/>
  <c r="AX1510" i="4"/>
  <c r="AX579" i="4"/>
  <c r="AX1730" i="4"/>
  <c r="AX2119" i="4"/>
  <c r="AX47" i="4"/>
  <c r="AX1204" i="4"/>
  <c r="AX1210" i="4"/>
  <c r="AX79" i="4"/>
  <c r="AX1691" i="4"/>
  <c r="AX578" i="4"/>
  <c r="AX144" i="4"/>
  <c r="AX975" i="4"/>
  <c r="AX2450" i="4"/>
  <c r="AX897" i="4"/>
  <c r="AX1639" i="4"/>
  <c r="AX459" i="4"/>
  <c r="AX788" i="4"/>
  <c r="AX624" i="4"/>
  <c r="AX2158" i="4"/>
  <c r="AX1986" i="4"/>
  <c r="AX1320" i="4"/>
  <c r="AX1980" i="4"/>
  <c r="AX1634" i="4"/>
  <c r="AX236" i="4"/>
  <c r="AX2270" i="4"/>
  <c r="AX1105" i="4"/>
  <c r="AX268" i="4"/>
  <c r="AX495" i="4"/>
  <c r="AX1236" i="4"/>
  <c r="AX1903" i="4"/>
  <c r="AX1366" i="4"/>
  <c r="AX517" i="4"/>
  <c r="AX67" i="4"/>
  <c r="AX1801" i="4"/>
  <c r="AX785" i="4"/>
  <c r="AX545" i="4"/>
  <c r="AX290" i="4"/>
  <c r="AX808" i="4"/>
  <c r="AX846" i="4"/>
  <c r="AX921" i="4"/>
  <c r="AX1126" i="4"/>
  <c r="AX315" i="4"/>
  <c r="AX1159" i="4"/>
  <c r="AX7" i="4"/>
  <c r="AX2520" i="4"/>
  <c r="AX1803" i="4"/>
  <c r="AX379" i="4"/>
  <c r="AX116" i="4"/>
  <c r="AX43" i="4"/>
  <c r="AX255" i="4"/>
  <c r="AX1153" i="4"/>
  <c r="AX553" i="4"/>
  <c r="AX357" i="4"/>
  <c r="AX480" i="4"/>
  <c r="AX2126" i="4"/>
  <c r="AX1972" i="4"/>
  <c r="AX2145" i="4"/>
  <c r="AX185" i="4"/>
  <c r="AX309" i="4"/>
  <c r="AX172" i="4"/>
  <c r="AX1973" i="4"/>
  <c r="AX1774" i="4"/>
  <c r="AX429" i="4"/>
  <c r="AX2117" i="4"/>
  <c r="AX276" i="4"/>
  <c r="AX623" i="4"/>
  <c r="AX2006" i="4"/>
  <c r="AX2031" i="4"/>
  <c r="AX176" i="4"/>
  <c r="AX2529" i="4"/>
  <c r="AX31" i="4"/>
  <c r="AX2004" i="4"/>
  <c r="AX139" i="4"/>
  <c r="AX180" i="4"/>
  <c r="AX604" i="4"/>
  <c r="AV596" i="4"/>
  <c r="AV1890" i="4"/>
  <c r="AV2168" i="4"/>
  <c r="AV2295" i="4"/>
  <c r="AV1738" i="4"/>
  <c r="AV1754" i="4"/>
  <c r="AV2246" i="4"/>
  <c r="AV427" i="4"/>
  <c r="AV1977" i="4"/>
  <c r="AV2192" i="4"/>
  <c r="AV1703" i="4"/>
  <c r="AV118" i="4"/>
  <c r="AV336" i="4"/>
  <c r="AV353" i="4"/>
  <c r="AV335" i="4"/>
  <c r="AV2148" i="4"/>
  <c r="AV2200" i="4"/>
  <c r="AV332" i="4"/>
  <c r="AV406" i="4"/>
  <c r="AV1714" i="4"/>
  <c r="AV1408" i="4"/>
  <c r="AV2220" i="4"/>
  <c r="AV1924" i="4"/>
  <c r="AV1439" i="4"/>
  <c r="AV646" i="4"/>
  <c r="AV2326" i="4"/>
  <c r="AV51" i="4"/>
  <c r="AV1938" i="4"/>
  <c r="AV265" i="4"/>
  <c r="AV1346" i="4"/>
  <c r="AV1385" i="4"/>
  <c r="AV328" i="4"/>
  <c r="AV1198" i="4"/>
  <c r="AV1893" i="4"/>
  <c r="AV1668" i="4"/>
  <c r="AV18" i="4"/>
  <c r="AV391" i="4"/>
  <c r="AV121" i="4"/>
  <c r="AV2352" i="4"/>
  <c r="AV2440" i="4"/>
  <c r="AV52" i="4"/>
  <c r="AV595" i="4"/>
  <c r="AV252" i="4"/>
  <c r="AV520" i="4"/>
  <c r="AV573" i="4"/>
  <c r="AV871" i="4"/>
  <c r="AV2309" i="4"/>
  <c r="AV1427" i="4"/>
  <c r="AV80" i="4"/>
  <c r="AV212" i="4"/>
  <c r="AV266" i="4"/>
  <c r="AV1061" i="4"/>
  <c r="AV128" i="4"/>
  <c r="AV2592" i="4"/>
  <c r="AV333" i="4"/>
  <c r="AV558" i="4"/>
  <c r="AV953" i="4"/>
  <c r="AV463" i="4"/>
  <c r="AV640" i="4"/>
  <c r="AV397" i="4"/>
  <c r="AV124" i="4"/>
  <c r="AV1293" i="4"/>
  <c r="AV989" i="4"/>
  <c r="AV1501" i="4"/>
  <c r="AV511" i="4"/>
  <c r="AV2254" i="4"/>
  <c r="AV63" i="4"/>
  <c r="AV28" i="4"/>
  <c r="AV947" i="4"/>
  <c r="AV137" i="4"/>
  <c r="AV615" i="4"/>
  <c r="AV27" i="4"/>
  <c r="AV1765" i="4"/>
  <c r="AV143" i="4"/>
  <c r="AV1569" i="4"/>
  <c r="AV262" i="4"/>
  <c r="AV68" i="4"/>
  <c r="AV211" i="4"/>
  <c r="AV263" i="4"/>
  <c r="AV1256" i="4"/>
  <c r="AV2577" i="4"/>
  <c r="AV1003" i="4"/>
  <c r="AV2429" i="4"/>
  <c r="AV105" i="4"/>
  <c r="AV906" i="4"/>
  <c r="AV2290" i="4"/>
  <c r="AV2010" i="4"/>
  <c r="AV1735" i="4"/>
  <c r="AV1139" i="4"/>
  <c r="AV1157" i="4"/>
  <c r="AV1118" i="4"/>
  <c r="AV2422" i="4"/>
  <c r="AV988" i="4"/>
  <c r="AV2378" i="4"/>
  <c r="AV2146" i="4"/>
  <c r="AV2605" i="4"/>
  <c r="AV973" i="4"/>
  <c r="AV2257" i="4"/>
  <c r="AV2503" i="4"/>
  <c r="AV1909" i="4"/>
  <c r="AV408" i="4"/>
  <c r="AV1491" i="4"/>
  <c r="AV2586" i="4"/>
  <c r="AV1723" i="4"/>
  <c r="AV2014" i="4"/>
  <c r="AV2368" i="4"/>
  <c r="AV2599" i="4"/>
  <c r="AV1389" i="4"/>
  <c r="AV910" i="4"/>
  <c r="AV2518" i="4"/>
  <c r="AV880" i="4"/>
  <c r="AV1611" i="4"/>
  <c r="AV2243" i="4"/>
  <c r="AV2412" i="4"/>
  <c r="AV374" i="4"/>
  <c r="AV689" i="4"/>
  <c r="AV1375" i="4"/>
  <c r="AV250" i="4"/>
  <c r="AV1776" i="4"/>
  <c r="AV1353" i="4"/>
  <c r="AV2542" i="4"/>
  <c r="AV1650" i="4"/>
  <c r="AV1425" i="4"/>
  <c r="AV1811" i="4"/>
  <c r="AV2183" i="4"/>
  <c r="AV1069" i="4"/>
  <c r="AV2618" i="4"/>
  <c r="AV2193" i="4"/>
  <c r="AV1914" i="4"/>
  <c r="AV1945" i="4"/>
  <c r="AV1431" i="4"/>
  <c r="AV806" i="4"/>
  <c r="AV2365" i="4"/>
  <c r="AV1927" i="4"/>
  <c r="AV2533" i="4"/>
  <c r="AV2453" i="4"/>
  <c r="AV965" i="4"/>
  <c r="AV2604" i="4"/>
  <c r="AV2621" i="4"/>
  <c r="AV1412" i="4"/>
  <c r="AV2214" i="4"/>
  <c r="AV2015" i="4"/>
  <c r="AV1925" i="4"/>
  <c r="AV2616" i="4"/>
  <c r="AV525" i="4"/>
  <c r="AV1921" i="4"/>
  <c r="AV2573" i="4"/>
  <c r="AV2491" i="4"/>
  <c r="AV2512" i="4"/>
  <c r="AV1833" i="4"/>
  <c r="AV190" i="4"/>
  <c r="AV1854" i="4"/>
  <c r="AV1844" i="4"/>
  <c r="AV2451" i="4"/>
  <c r="AV2589" i="4"/>
  <c r="AV948" i="4"/>
  <c r="AV876" i="4"/>
  <c r="AV2600" i="4"/>
  <c r="AV927" i="4"/>
  <c r="AV1680" i="4"/>
  <c r="AV565" i="4"/>
  <c r="AV201" i="4"/>
  <c r="AV922" i="4"/>
  <c r="AV2163" i="4"/>
  <c r="AV106" i="4"/>
  <c r="AV1664" i="4"/>
  <c r="AV2388" i="4"/>
  <c r="AV386" i="4"/>
  <c r="AV1023" i="4"/>
  <c r="AV857" i="4"/>
  <c r="AV2171" i="4"/>
  <c r="AV370" i="4"/>
  <c r="AV267" i="4"/>
  <c r="AV807" i="4"/>
  <c r="AV237" i="4"/>
  <c r="AV2466" i="4"/>
  <c r="AV2428" i="4"/>
  <c r="AV339" i="4"/>
  <c r="AV1319" i="4"/>
  <c r="AV1551" i="4"/>
  <c r="AV2045" i="4"/>
  <c r="AV2085" i="4"/>
  <c r="AV2128" i="4"/>
  <c r="AV2499" i="4"/>
  <c r="AV331" i="4"/>
  <c r="AV2568" i="4"/>
  <c r="AV1158" i="4"/>
  <c r="AV2387" i="4"/>
  <c r="AV2580" i="4"/>
  <c r="AV2546" i="4"/>
  <c r="AV2364" i="4"/>
  <c r="AV1219" i="4"/>
  <c r="AV351" i="4"/>
  <c r="AV838" i="4"/>
  <c r="AV933" i="4"/>
  <c r="AV1562" i="4"/>
  <c r="AV2363" i="4"/>
  <c r="AV2411" i="4"/>
  <c r="AV2150" i="4"/>
  <c r="AV672" i="4"/>
  <c r="AV2180" i="4"/>
  <c r="AV1350" i="4"/>
  <c r="AV2559" i="4"/>
  <c r="AV1934" i="4"/>
  <c r="AV223" i="4"/>
  <c r="AV2607" i="4"/>
  <c r="AV450" i="4"/>
  <c r="AV750" i="4"/>
  <c r="AV2423" i="4"/>
  <c r="AV1455" i="4"/>
  <c r="AV802" i="4"/>
  <c r="AV1963" i="4"/>
  <c r="AV1619" i="4"/>
  <c r="AV668" i="4"/>
  <c r="AV1684" i="4"/>
  <c r="AV1291" i="4"/>
  <c r="AV1629" i="4"/>
  <c r="AV2505" i="4"/>
  <c r="AV2532" i="4"/>
  <c r="AV1699" i="4"/>
  <c r="AV2472" i="4"/>
  <c r="AV160" i="4"/>
  <c r="AV888" i="4"/>
  <c r="AV1381" i="4"/>
  <c r="AV1154" i="4"/>
  <c r="AV1443" i="4"/>
  <c r="AV959" i="4"/>
  <c r="AV1766" i="4"/>
  <c r="AV1043" i="4"/>
  <c r="AV1045" i="4"/>
  <c r="AV2138" i="4"/>
  <c r="AV731" i="4"/>
  <c r="AV2439" i="4"/>
  <c r="AV1306" i="4"/>
  <c r="AV2041" i="4"/>
  <c r="AV2407" i="4"/>
  <c r="AV911" i="4"/>
  <c r="AV2350" i="4"/>
  <c r="AV2265" i="4"/>
  <c r="AV1407" i="4"/>
  <c r="AV1066" i="4"/>
  <c r="AV2563" i="4"/>
  <c r="AV1009" i="4"/>
  <c r="AV2092" i="4"/>
  <c r="AV1685" i="4"/>
  <c r="AV1450" i="4"/>
  <c r="AV389" i="4"/>
  <c r="AV232" i="4"/>
  <c r="AV2534" i="4"/>
  <c r="AV273" i="4"/>
  <c r="AV1779" i="4"/>
  <c r="AV1825" i="4"/>
  <c r="AV90" i="4"/>
  <c r="AV935" i="4"/>
  <c r="AV220" i="4"/>
  <c r="AV2485" i="4"/>
  <c r="AV1500" i="4"/>
  <c r="AV2027" i="4"/>
  <c r="AV2601" i="4"/>
  <c r="AV524" i="4"/>
  <c r="AV2619" i="4"/>
  <c r="AV2181" i="4"/>
  <c r="AV2052" i="4"/>
  <c r="AV204" i="4"/>
  <c r="AV1297" i="4"/>
  <c r="AV1556" i="4"/>
  <c r="AV2134" i="4"/>
  <c r="AV1929" i="4"/>
  <c r="AV2300" i="4"/>
  <c r="AV1207" i="4"/>
  <c r="AV1910" i="4"/>
  <c r="AV1946" i="4"/>
  <c r="AV373" i="4"/>
  <c r="AV2554" i="4"/>
  <c r="AV2025" i="4"/>
  <c r="AV1392" i="4"/>
  <c r="AV1077" i="4"/>
  <c r="AV298" i="4"/>
  <c r="AV1131" i="4"/>
  <c r="AV6" i="4"/>
  <c r="AV1004" i="4"/>
  <c r="AV1341" i="4"/>
  <c r="AV1240" i="4"/>
  <c r="AV1605" i="4"/>
  <c r="AV2271" i="4"/>
  <c r="AV2111" i="4"/>
  <c r="AV1469" i="4"/>
  <c r="AV2560" i="4"/>
  <c r="AV2562" i="4"/>
  <c r="AV1536" i="4"/>
  <c r="AV272" i="4"/>
  <c r="AV1273" i="4"/>
  <c r="AV1005" i="4"/>
  <c r="AV753" i="4"/>
  <c r="AV173" i="4"/>
  <c r="AV815" i="4"/>
  <c r="AV666" i="4"/>
  <c r="AV1179" i="4"/>
  <c r="AV126" i="4"/>
  <c r="AV745" i="4"/>
  <c r="AV2331" i="4"/>
  <c r="AV171" i="4"/>
  <c r="AV487" i="4"/>
  <c r="AV2615" i="4"/>
  <c r="AV1746" i="4"/>
  <c r="AV1633" i="4"/>
  <c r="AV135" i="4"/>
  <c r="AV2376" i="4"/>
  <c r="AV665" i="4"/>
  <c r="AV419" i="4"/>
  <c r="AV1263" i="4"/>
  <c r="AV1495" i="4"/>
  <c r="AV1411" i="4"/>
  <c r="AV1011" i="4"/>
  <c r="AV675" i="4"/>
  <c r="AV1939" i="4"/>
  <c r="AV319" i="4"/>
  <c r="AV168" i="4"/>
  <c r="AV215" i="4"/>
  <c r="AV1473" i="4"/>
  <c r="AV809" i="4"/>
  <c r="AV2508" i="4"/>
  <c r="AV835" i="4"/>
  <c r="AV587" i="4"/>
  <c r="AV1096" i="4"/>
  <c r="AV1280" i="4"/>
  <c r="AV2334" i="4"/>
  <c r="AV2434" i="4"/>
  <c r="AV205" i="4"/>
  <c r="AV174" i="4"/>
  <c r="AV253" i="4"/>
  <c r="AV1769" i="4"/>
  <c r="AV249" i="4"/>
  <c r="AV967" i="4"/>
  <c r="AV2216" i="4"/>
  <c r="AV1318" i="4"/>
  <c r="AV1621" i="4"/>
  <c r="AV951" i="4"/>
  <c r="AV1438" i="4"/>
  <c r="AV930" i="4"/>
  <c r="AV2294" i="4"/>
  <c r="AV854" i="4"/>
  <c r="AV1814" i="4"/>
  <c r="AV1479" i="4"/>
  <c r="AV131" i="4"/>
  <c r="AV1582" i="4"/>
  <c r="AV1109" i="4"/>
  <c r="AV1895" i="4"/>
  <c r="AV2433" i="4"/>
  <c r="AV943" i="4"/>
  <c r="AV1104" i="4"/>
  <c r="AV2565" i="4"/>
  <c r="AV1287" i="4"/>
  <c r="AV2320" i="4"/>
  <c r="AV2123" i="4"/>
  <c r="AV603" i="4"/>
  <c r="AV2367" i="4"/>
  <c r="AV2370" i="4"/>
  <c r="AV1868" i="4"/>
  <c r="AV2333" i="4"/>
  <c r="AV2579" i="4"/>
  <c r="AV2090" i="4"/>
  <c r="AV1317" i="4"/>
  <c r="AV1675" i="4"/>
  <c r="AV2540" i="4"/>
  <c r="AV1882" i="4"/>
  <c r="AV980" i="4"/>
  <c r="AV141" i="4"/>
  <c r="AV2196" i="4"/>
  <c r="AV394" i="4"/>
  <c r="AV593" i="4"/>
  <c r="AV2426" i="4"/>
  <c r="AV1866" i="4"/>
  <c r="AV647" i="4"/>
  <c r="AV2034" i="4"/>
  <c r="AV850" i="4"/>
  <c r="AV2230" i="4"/>
  <c r="AV2447" i="4"/>
  <c r="AV677" i="4"/>
  <c r="AV1078" i="4"/>
  <c r="AV900" i="4"/>
  <c r="AV560" i="4"/>
  <c r="AV2099" i="4"/>
  <c r="AV2089" i="4"/>
  <c r="AV2228" i="4"/>
  <c r="AV692" i="4"/>
  <c r="AV969" i="4"/>
  <c r="AV1653" i="4"/>
  <c r="AV661" i="4"/>
  <c r="AV2000" i="4"/>
  <c r="AV1632" i="4"/>
  <c r="AV1270" i="4"/>
  <c r="AV1311" i="4"/>
  <c r="AV1226" i="4"/>
  <c r="AV2510" i="4"/>
  <c r="AV1149" i="4"/>
  <c r="AV1299" i="4"/>
  <c r="AV2285" i="4"/>
  <c r="AV987" i="4"/>
  <c r="AV2182" i="4"/>
  <c r="AV2023" i="4"/>
  <c r="AV1865" i="4"/>
  <c r="AV1841" i="4"/>
  <c r="AV181" i="4"/>
  <c r="AV2399" i="4"/>
  <c r="AV1483" i="4"/>
  <c r="AV842" i="4"/>
  <c r="AV103" i="4"/>
  <c r="AV1074" i="4"/>
  <c r="AV354" i="4"/>
  <c r="AV323" i="4"/>
  <c r="AV1602" i="4"/>
  <c r="AV820" i="4"/>
  <c r="AV584" i="4"/>
  <c r="AV2575" i="4"/>
  <c r="AV729" i="4"/>
  <c r="AV1188" i="4"/>
  <c r="AV1529" i="4"/>
  <c r="AV161" i="4"/>
  <c r="AV1834" i="4"/>
  <c r="AV283" i="4"/>
  <c r="AV1558" i="4"/>
  <c r="AV2174" i="4"/>
  <c r="AV644" i="4"/>
  <c r="AV699" i="4"/>
  <c r="AV1460" i="4"/>
  <c r="AV242" i="4"/>
  <c r="AV101" i="4"/>
  <c r="AV2444" i="4"/>
  <c r="AV178" i="4"/>
  <c r="AV1085" i="4"/>
  <c r="AV860" i="4"/>
  <c r="AV1477" i="4"/>
  <c r="AV1277" i="4"/>
  <c r="AV2398" i="4"/>
  <c r="AV492" i="4"/>
  <c r="AV707" i="4"/>
  <c r="AV867" i="4"/>
  <c r="AV1029" i="4"/>
  <c r="AV752" i="4"/>
  <c r="AV1969" i="4"/>
  <c r="AV1259" i="4"/>
  <c r="AV1457" i="4"/>
  <c r="AV2392" i="4"/>
  <c r="AV535" i="4"/>
  <c r="AV2526" i="4"/>
  <c r="AV2584" i="4"/>
  <c r="AV2358" i="4"/>
  <c r="AV2413" i="4"/>
  <c r="AV1083" i="4"/>
  <c r="AV2073" i="4"/>
  <c r="AV2547" i="4"/>
  <c r="AV1572" i="4"/>
  <c r="AV2292" i="4"/>
  <c r="AV1559" i="4"/>
  <c r="AV1135" i="4"/>
  <c r="AV1079" i="4"/>
  <c r="AV497" i="4"/>
  <c r="AV680" i="4"/>
  <c r="AV1316" i="4"/>
  <c r="AV254" i="4"/>
  <c r="AV2061" i="4"/>
  <c r="AV530" i="4"/>
  <c r="AV1519" i="4"/>
  <c r="AV1631" i="4"/>
  <c r="AV426" i="4"/>
  <c r="AV744" i="4"/>
  <c r="AV1896" i="4"/>
  <c r="AV1357" i="4"/>
  <c r="AV2060" i="4"/>
  <c r="AV316" i="4"/>
  <c r="AV1285" i="4"/>
  <c r="AV786" i="4"/>
  <c r="AV2308" i="4"/>
  <c r="AV1749" i="4"/>
  <c r="AV978" i="4"/>
  <c r="AV920" i="4"/>
  <c r="AV1915" i="4"/>
  <c r="AV571" i="4"/>
  <c r="AV1365" i="4"/>
  <c r="AV1088" i="4"/>
  <c r="AV1724" i="4"/>
  <c r="AV803" i="4"/>
  <c r="AV2186" i="4"/>
  <c r="AV44" i="4"/>
  <c r="AV384" i="4"/>
  <c r="AV1458" i="4"/>
  <c r="AV2390" i="4"/>
  <c r="AV1488" i="4"/>
  <c r="AV1448" i="4"/>
  <c r="AV1845" i="4"/>
  <c r="AV2071" i="4"/>
  <c r="AV2328" i="4"/>
  <c r="AV2093" i="4"/>
  <c r="AV1348" i="4"/>
  <c r="AV1667" i="4"/>
  <c r="AV218" i="4"/>
  <c r="AV1613" i="4"/>
  <c r="AV1058" i="4"/>
  <c r="AV567" i="4"/>
  <c r="AV2341" i="4"/>
  <c r="AV1920" i="4"/>
  <c r="AV1645" i="4"/>
  <c r="AV2083" i="4"/>
  <c r="AV1655" i="4"/>
  <c r="AV1705" i="4"/>
  <c r="AV1597" i="4"/>
  <c r="AV2552" i="4"/>
  <c r="AV1661" i="4"/>
  <c r="AV2570" i="4"/>
  <c r="AV2154" i="4"/>
  <c r="AV1249" i="4"/>
  <c r="AV676" i="4"/>
  <c r="AV130" i="4"/>
  <c r="AV1251" i="4"/>
  <c r="AV1470" i="4"/>
  <c r="AV2175" i="4"/>
  <c r="AV1528" i="4"/>
  <c r="AV1733" i="4"/>
  <c r="AV238" i="4"/>
  <c r="AV2323" i="4"/>
  <c r="AV2572" i="4"/>
  <c r="AV688" i="4"/>
  <c r="AV65" i="4"/>
  <c r="AV341" i="4"/>
  <c r="AV86" i="4"/>
  <c r="AV2410" i="4"/>
  <c r="AV1830" i="4"/>
  <c r="AV1212" i="4"/>
  <c r="AV557" i="4"/>
  <c r="AV209" i="4"/>
  <c r="AV1382" i="4"/>
  <c r="AV1396" i="4"/>
  <c r="AV1390" i="4"/>
  <c r="AV1113" i="4"/>
  <c r="AV627" i="4"/>
  <c r="AV1760" i="4"/>
  <c r="AV2384" i="4"/>
  <c r="AV881" i="4"/>
  <c r="AV904" i="4"/>
  <c r="AV481" i="4"/>
  <c r="AV409" i="4"/>
  <c r="AV761" i="4"/>
  <c r="AV2212" i="4"/>
  <c r="AV1322" i="4"/>
  <c r="AV1191" i="4"/>
  <c r="AV1967" i="4"/>
  <c r="AV258" i="4"/>
  <c r="AV2564" i="4"/>
  <c r="AV1883" i="4"/>
  <c r="AV1035" i="4"/>
  <c r="AV110" i="4"/>
  <c r="AV167" i="4"/>
  <c r="AV1441" i="4"/>
  <c r="AV1352" i="4"/>
  <c r="AV257" i="4"/>
  <c r="AV93" i="4"/>
  <c r="AV2176" i="4"/>
  <c r="AV19" i="4"/>
  <c r="AV985" i="4"/>
  <c r="AV780" i="4"/>
  <c r="AV602" i="4"/>
  <c r="AV1218" i="4"/>
  <c r="AV1002" i="4"/>
  <c r="AV1247" i="4"/>
  <c r="AV690" i="4"/>
  <c r="AV1877" i="4"/>
  <c r="AV1810" i="4"/>
  <c r="AV94" i="4"/>
  <c r="AV643" i="4"/>
  <c r="AV1214" i="4"/>
  <c r="AV430" i="4"/>
  <c r="AV1466" i="4"/>
  <c r="AV929" i="4"/>
  <c r="AV1024" i="4"/>
  <c r="AV1337" i="4"/>
  <c r="AV2263" i="4"/>
  <c r="AV762" i="4"/>
  <c r="AV182" i="4"/>
  <c r="AV1617" i="4"/>
  <c r="AV671" i="4"/>
  <c r="AV2249" i="4"/>
  <c r="AV271" i="4"/>
  <c r="AV155" i="4"/>
  <c r="AV586" i="4"/>
  <c r="AV2594" i="4"/>
  <c r="AV54" i="4"/>
  <c r="AV1976" i="4"/>
  <c r="AV956" i="4"/>
  <c r="AV279" i="4"/>
  <c r="AV2557" i="4"/>
  <c r="AV1471" i="4"/>
  <c r="AV259" i="4"/>
  <c r="AV1683" i="4"/>
  <c r="AV140" i="4"/>
  <c r="AV1651" i="4"/>
  <c r="AV1953" i="4"/>
  <c r="AV1415" i="4"/>
  <c r="AV162" i="4"/>
  <c r="AV1328" i="4"/>
  <c r="AV1706" i="4"/>
  <c r="AV2113" i="4"/>
  <c r="AV496" i="4"/>
  <c r="AV1228" i="4"/>
  <c r="AV2266" i="4"/>
  <c r="AV1370" i="4"/>
  <c r="AV2465" i="4"/>
  <c r="AV1950" i="4"/>
  <c r="AV113" i="4"/>
  <c r="AV1144" i="4"/>
  <c r="AV210" i="4"/>
  <c r="AV2336" i="4"/>
  <c r="AV1579" i="4"/>
  <c r="AV663" i="4"/>
  <c r="AV1933" i="4"/>
  <c r="AV1799" i="4"/>
  <c r="AV2545" i="4"/>
  <c r="AV392" i="4"/>
  <c r="AV199" i="4"/>
  <c r="AV188" i="4"/>
  <c r="AV2050" i="4"/>
  <c r="AV260" i="4"/>
  <c r="AV1413" i="4"/>
  <c r="AV2408" i="4"/>
  <c r="AV563" i="4"/>
  <c r="AV541" i="4"/>
  <c r="AV2115" i="4"/>
  <c r="AV779" i="4"/>
  <c r="AV1193" i="4"/>
  <c r="AV2135" i="4"/>
  <c r="AV1917" i="4"/>
  <c r="AV1497" i="4"/>
  <c r="AV1130" i="4"/>
  <c r="AV2190" i="4"/>
  <c r="AV1913" i="4"/>
  <c r="AV1719" i="4"/>
  <c r="AV297" i="4"/>
  <c r="AV1525" i="4"/>
  <c r="AV1304" i="4"/>
  <c r="AV422" i="4"/>
  <c r="AV293" i="4"/>
  <c r="AV466" i="4"/>
  <c r="AV599" i="4"/>
  <c r="AV2504" i="4"/>
  <c r="AV475" i="4"/>
  <c r="AV327" i="4"/>
  <c r="AV1241" i="4"/>
  <c r="AV2477" i="4"/>
  <c r="AV1386" i="4"/>
  <c r="AV2303" i="4"/>
  <c r="AV2511" i="4"/>
  <c r="AV879" i="4"/>
  <c r="AV9" i="4"/>
  <c r="AV89" i="4"/>
  <c r="AV2251" i="4"/>
  <c r="AV1344" i="4"/>
  <c r="AV531" i="4"/>
  <c r="AV1587" i="4"/>
  <c r="AV574" i="4"/>
  <c r="AV966" i="4"/>
  <c r="AV129" i="4"/>
  <c r="AV2489" i="4"/>
  <c r="AV41" i="4"/>
  <c r="AV1588" i="4"/>
  <c r="AV360" i="4"/>
  <c r="AV1284" i="4"/>
  <c r="AV198" i="4"/>
  <c r="AV2047" i="4"/>
  <c r="AV1816" i="4"/>
  <c r="AV1084" i="4"/>
  <c r="AV436" i="4"/>
  <c r="AV701" i="4"/>
  <c r="AV412" i="4"/>
  <c r="AV359" i="4"/>
  <c r="AV552" i="4"/>
  <c r="AV460" i="4"/>
  <c r="AV468" i="4"/>
  <c r="AV410" i="4"/>
  <c r="AV2203" i="4"/>
  <c r="AV1835" i="4"/>
  <c r="AV490" i="4"/>
  <c r="AV570" i="4"/>
  <c r="AV940" i="4"/>
  <c r="AV1900" i="4"/>
  <c r="AV1996" i="4"/>
  <c r="AV2519" i="4"/>
  <c r="AV2319" i="4"/>
  <c r="AV2149" i="4"/>
  <c r="AV1181" i="4"/>
  <c r="AV443" i="4"/>
  <c r="AV2548" i="4"/>
  <c r="AV2538" i="4"/>
  <c r="AV1485" i="4"/>
  <c r="AV2517" i="4"/>
  <c r="AV312" i="4"/>
  <c r="AV1108" i="4"/>
  <c r="AV2421" i="4"/>
  <c r="AV1944" i="4"/>
  <c r="AV1402" i="4"/>
  <c r="AV2561" i="4"/>
  <c r="AV1571" i="4"/>
  <c r="AV402" i="4"/>
  <c r="AV2114" i="4"/>
  <c r="AV536" i="4"/>
  <c r="AV1288" i="4"/>
  <c r="AV2022" i="4"/>
  <c r="AV226" i="4"/>
  <c r="AV572" i="4"/>
  <c r="AV2524" i="4"/>
  <c r="AV1736" i="4"/>
  <c r="AV1209" i="4"/>
  <c r="AV2612" i="4"/>
  <c r="AV925" i="4"/>
  <c r="AV2057" i="4"/>
  <c r="AV776" i="4"/>
  <c r="AV836" i="4"/>
  <c r="AV1340" i="4"/>
  <c r="AV1787" i="4"/>
  <c r="AV2250" i="4"/>
  <c r="AV2443" i="4"/>
  <c r="AV2522" i="4"/>
  <c r="AV1550" i="4"/>
  <c r="AV1778" i="4"/>
  <c r="AV2013" i="4"/>
  <c r="AV2516" i="4"/>
  <c r="AV1543" i="4"/>
  <c r="AV2062" i="4"/>
  <c r="AV2437" i="4"/>
  <c r="AV1487" i="4"/>
  <c r="AV914" i="4"/>
  <c r="AV1420" i="4"/>
  <c r="AV2379" i="4"/>
  <c r="AV415" i="4"/>
  <c r="AV164" i="4"/>
  <c r="AV1531" i="4"/>
  <c r="AV2098" i="4"/>
  <c r="AV1750" i="4"/>
  <c r="AV1266" i="4"/>
  <c r="AV2256" i="4"/>
  <c r="AV2375" i="4"/>
  <c r="AV14" i="4"/>
  <c r="AV2541" i="4"/>
  <c r="AV849" i="4"/>
  <c r="AV757" i="4"/>
  <c r="AV866" i="4"/>
  <c r="AV81" i="4"/>
  <c r="AV1305" i="4"/>
  <c r="AV1530" i="4"/>
  <c r="AV1080" i="4"/>
  <c r="AV1380" i="4"/>
  <c r="AV2610" i="4"/>
  <c r="AV1807" i="4"/>
  <c r="AV2495" i="4"/>
  <c r="AV369" i="4"/>
  <c r="AV72" i="4"/>
  <c r="AV2432" i="4"/>
  <c r="AV2539" i="4"/>
  <c r="AV789" i="4"/>
  <c r="AV1537" i="4"/>
  <c r="AV823" i="4"/>
  <c r="AV746" i="4"/>
  <c r="AV708" i="4"/>
  <c r="AV1185" i="4"/>
  <c r="AV1752" i="4"/>
  <c r="AV2351" i="4"/>
  <c r="AV2578" i="4"/>
  <c r="AV568" i="4"/>
  <c r="AV1795" i="4"/>
  <c r="AV600" i="4"/>
  <c r="AV2441" i="4"/>
  <c r="AV1783" i="4"/>
  <c r="AV1434" i="4"/>
  <c r="AV1717" i="4"/>
  <c r="AV2316" i="4"/>
  <c r="AV2286" i="4"/>
  <c r="AV2177" i="4"/>
  <c r="AV1203" i="4"/>
  <c r="AV2053" i="4"/>
  <c r="AV2417" i="4"/>
  <c r="AV2207" i="4"/>
  <c r="AV1279" i="4"/>
  <c r="AV2343" i="4"/>
  <c r="AV417" i="4"/>
  <c r="AV270" i="4"/>
  <c r="AV1129" i="4"/>
  <c r="AV207" i="4"/>
  <c r="AV790" i="4"/>
  <c r="AV1952" i="4"/>
  <c r="AV1940" i="4"/>
  <c r="AV1763" i="4"/>
  <c r="AV1401" i="4"/>
  <c r="AV1233" i="4"/>
  <c r="AV2456" i="4"/>
  <c r="AV2587" i="4"/>
  <c r="AV120" i="4"/>
  <c r="AV562" i="4"/>
  <c r="AV1654" i="4"/>
  <c r="AV1805" i="4"/>
  <c r="AV642" i="4"/>
  <c r="AV1829" i="4"/>
  <c r="AV1884" i="4"/>
  <c r="AV2486" i="4"/>
  <c r="AV2035" i="4"/>
  <c r="AV368" i="4"/>
  <c r="AV713" i="4"/>
  <c r="AV2159" i="4"/>
  <c r="AV733" i="4"/>
  <c r="AV1902" i="4"/>
  <c r="AV1788" i="4"/>
  <c r="AV123" i="4"/>
  <c r="AV2327" i="4"/>
  <c r="AV2289" i="4"/>
  <c r="AV2152" i="4"/>
  <c r="AV1089" i="4"/>
  <c r="AV1767" i="4"/>
  <c r="AV1758" i="4"/>
  <c r="AV923" i="4"/>
  <c r="AV1125" i="4"/>
  <c r="AV1476" i="4"/>
  <c r="AV2479" i="4"/>
  <c r="AV1564" i="4"/>
  <c r="AV1899" i="4"/>
  <c r="AV1722" i="4"/>
  <c r="AV431" i="4"/>
  <c r="AV483" i="4"/>
  <c r="AV1148" i="4"/>
  <c r="AV1791" i="4"/>
  <c r="AV148" i="4"/>
  <c r="AV1258" i="4"/>
  <c r="AV1907" i="4"/>
  <c r="AV2125" i="4"/>
  <c r="AV734" i="4"/>
  <c r="AV2217" i="4"/>
  <c r="AV1993" i="4"/>
  <c r="AV626" i="4"/>
  <c r="AV1813" i="4"/>
  <c r="AV726" i="4"/>
  <c r="AV145" i="4"/>
  <c r="AV2386" i="4"/>
  <c r="AV741" i="4"/>
  <c r="AV614" i="4"/>
  <c r="AV632" i="4"/>
  <c r="AV1369" i="4"/>
  <c r="AV1187" i="4"/>
  <c r="AV1230" i="4"/>
  <c r="AV1994" i="4"/>
  <c r="AV964" i="4"/>
  <c r="AV1383" i="4"/>
  <c r="AV700" i="4"/>
  <c r="AV924" i="4"/>
  <c r="AV998" i="4"/>
  <c r="AV2484" i="4"/>
  <c r="AV2312" i="4"/>
  <c r="AV583" i="4"/>
  <c r="AV1931" i="4"/>
  <c r="AV2409" i="4"/>
  <c r="AV56" i="4"/>
  <c r="AV760" i="4"/>
  <c r="AV380" i="4"/>
  <c r="AV2401" i="4"/>
  <c r="AV1356" i="4"/>
  <c r="AV839" i="4"/>
  <c r="AV2371" i="4"/>
  <c r="AV2369" i="4"/>
  <c r="AV1122" i="4"/>
  <c r="AV1516" i="4"/>
  <c r="AV1637" i="4"/>
  <c r="AV1206" i="4"/>
  <c r="AV1541" i="4"/>
  <c r="AV621" i="4"/>
  <c r="AV2215" i="4"/>
  <c r="AV2232" i="4"/>
  <c r="AV1686" i="4"/>
  <c r="AV811" i="4"/>
  <c r="AV1693" i="4"/>
  <c r="AV111" i="4"/>
  <c r="AV2169" i="4"/>
  <c r="AV2372" i="4"/>
  <c r="AV696" i="4"/>
  <c r="AV1918" i="4"/>
  <c r="AV2084" i="4"/>
  <c r="AV749" i="4"/>
  <c r="AV1177" i="4"/>
  <c r="AV884" i="4"/>
  <c r="AV664" i="4"/>
  <c r="AV2473" i="4"/>
  <c r="AV968" i="4"/>
  <c r="AV1097" i="4"/>
  <c r="AV292" i="4"/>
  <c r="AV1321" i="4"/>
  <c r="AV1540" i="4"/>
  <c r="AV2005" i="4"/>
  <c r="AV717" i="4"/>
  <c r="AV814" i="4"/>
  <c r="AV1373" i="4"/>
  <c r="AV2353" i="4"/>
  <c r="AV1768" i="4"/>
  <c r="AV1387" i="4"/>
  <c r="AV2132" i="4"/>
  <c r="AV2055" i="4"/>
  <c r="AV142" i="4"/>
  <c r="AV2366" i="4"/>
  <c r="AV1414" i="4"/>
  <c r="AV1462" i="4"/>
  <c r="AV1580" i="4"/>
  <c r="AV1395" i="4"/>
  <c r="AV1235" i="4"/>
  <c r="AV1720" i="4"/>
  <c r="AV2488" i="4"/>
  <c r="AV2527" i="4"/>
  <c r="AV2088" i="4"/>
  <c r="AV928" i="4"/>
  <c r="AV862" i="4"/>
  <c r="AV941" i="4"/>
  <c r="AV1888" i="4"/>
  <c r="AV2324" i="4"/>
  <c r="AV1535" i="4"/>
  <c r="AV844" i="4"/>
  <c r="AV2582" i="4"/>
  <c r="AV1991" i="4"/>
  <c r="AV1367" i="4"/>
  <c r="AV1770" i="4"/>
  <c r="AV506" i="4"/>
  <c r="AV2620" i="4"/>
  <c r="AV1063" i="4"/>
  <c r="AV1347" i="4"/>
  <c r="AV693" i="4"/>
  <c r="AV1269" i="4"/>
  <c r="AV1199" i="4"/>
  <c r="AV1032" i="4"/>
  <c r="AV825" i="4"/>
  <c r="AV248" i="4"/>
  <c r="AV2360" i="4"/>
  <c r="AV1202" i="4"/>
  <c r="AV901" i="4"/>
  <c r="AV994" i="4"/>
  <c r="AV792" i="4"/>
  <c r="AV619" i="4"/>
  <c r="AV221" i="4"/>
  <c r="AV39" i="4"/>
  <c r="AV76" i="4"/>
  <c r="AV890" i="4"/>
  <c r="AV1062" i="4"/>
  <c r="AV1156" i="4"/>
  <c r="AV2033" i="4"/>
  <c r="AV1068" i="4"/>
  <c r="AV1880" i="4"/>
  <c r="AV269" i="4"/>
  <c r="AV1567" i="4"/>
  <c r="AV620" i="4"/>
  <c r="AV2059" i="4"/>
  <c r="AV1757" i="4"/>
  <c r="AV342" i="4"/>
  <c r="AV479" i="4"/>
  <c r="AV1409" i="4"/>
  <c r="AV469" i="4"/>
  <c r="AV2167" i="4"/>
  <c r="AV1255" i="4"/>
  <c r="AV633" i="4"/>
  <c r="AV1585" i="4"/>
  <c r="AV1010" i="4"/>
  <c r="AV1127" i="4"/>
  <c r="AV1678" i="4"/>
  <c r="AV629" i="4"/>
  <c r="AV449" i="4"/>
  <c r="AV2239" i="4"/>
  <c r="AV1055" i="4"/>
  <c r="AV2315" i="4"/>
  <c r="AV532" i="4"/>
  <c r="AV1928" i="4"/>
  <c r="AV1220" i="4"/>
  <c r="AV1759" i="4"/>
  <c r="AV2039" i="4"/>
  <c r="AV187" i="4"/>
  <c r="AV200" i="4"/>
  <c r="AV1150" i="4"/>
  <c r="AV983" i="4"/>
  <c r="AV2277" i="4"/>
  <c r="AV2311" i="4"/>
  <c r="AV59" i="4"/>
  <c r="AV2591" i="4"/>
  <c r="AV1410" i="4"/>
  <c r="AV1213" i="4"/>
  <c r="AV75" i="4"/>
  <c r="AV2427" i="4"/>
  <c r="AV970" i="4"/>
  <c r="AV1143" i="4"/>
  <c r="AV1689" i="4"/>
  <c r="AV727" i="4"/>
  <c r="AV356" i="4"/>
  <c r="AV1707" i="4"/>
  <c r="AV1349" i="4"/>
  <c r="AV285" i="4"/>
  <c r="AV891" i="4"/>
  <c r="AV1660" i="4"/>
  <c r="AV864" i="4"/>
  <c r="AV1672" i="4"/>
  <c r="AV454" i="4"/>
  <c r="AV159" i="4"/>
  <c r="AV401" i="4"/>
  <c r="AV581" i="4"/>
  <c r="AV193" i="4"/>
  <c r="AV125" i="4"/>
  <c r="AV2024" i="4"/>
  <c r="AV946" i="4"/>
  <c r="AV239" i="4"/>
  <c r="AV330" i="4"/>
  <c r="AV1175" i="4"/>
  <c r="AV1072" i="4"/>
  <c r="AV2321" i="4"/>
  <c r="AV1374" i="4"/>
  <c r="AV1044" i="4"/>
  <c r="AV344" i="4"/>
  <c r="AV455" i="4"/>
  <c r="AV1923" i="4"/>
  <c r="AV2339" i="4"/>
  <c r="AV758" i="4"/>
  <c r="AV2046" i="4"/>
  <c r="AV1676" i="4"/>
  <c r="AV1205" i="4"/>
  <c r="AV962" i="4"/>
  <c r="AV537" i="4"/>
  <c r="AV1742" i="4"/>
  <c r="AV2494" i="4"/>
  <c r="AV718" i="4"/>
  <c r="AV1272" i="4"/>
  <c r="AV1818" i="4"/>
  <c r="AV1701" i="4"/>
  <c r="AV1264" i="4"/>
  <c r="AV1718" i="4"/>
  <c r="AV1474" i="4"/>
  <c r="AV1071" i="4"/>
  <c r="AV2165" i="4"/>
  <c r="AV1327" i="4"/>
  <c r="AV418" i="4"/>
  <c r="AV1059" i="4"/>
  <c r="AV2105" i="4"/>
  <c r="AV2139" i="4"/>
  <c r="AV1578" i="4"/>
  <c r="AV1961" i="4"/>
  <c r="AV1623" i="4"/>
  <c r="AV444" i="4"/>
  <c r="AV582" i="4"/>
  <c r="AV2602" i="4"/>
  <c r="AV1243" i="4"/>
  <c r="AV1065" i="4"/>
  <c r="AV1905" i="4"/>
  <c r="AV338" i="4"/>
  <c r="AV304" i="4"/>
  <c r="AV2058" i="4"/>
  <c r="AV280" i="4"/>
  <c r="AV944" i="4"/>
  <c r="AV1013" i="4"/>
  <c r="AV1364" i="4"/>
  <c r="AV1647" i="4"/>
  <c r="AV2531" i="4"/>
  <c r="AV2109" i="4"/>
  <c r="AV1047" i="4"/>
  <c r="AV1643" i="4"/>
  <c r="AV2197" i="4"/>
  <c r="AV1832" i="4"/>
  <c r="AV1092" i="4"/>
  <c r="AV2231" i="4"/>
  <c r="AV1964" i="4"/>
  <c r="AV728" i="4"/>
  <c r="AV1246" i="4"/>
  <c r="AV317" i="4"/>
  <c r="AV196" i="4"/>
  <c r="AV711" i="4"/>
  <c r="AV240" i="4"/>
  <c r="AV1526" i="4"/>
  <c r="AV2574" i="4"/>
  <c r="AV971" i="4"/>
  <c r="AV1817" i="4"/>
  <c r="AV2528" i="4"/>
  <c r="AV307" i="4"/>
  <c r="AV1932" i="4"/>
  <c r="AV2070" i="4"/>
  <c r="AV1563" i="4"/>
  <c r="AV1124" i="4"/>
  <c r="AV1812" i="4"/>
  <c r="AV813" i="4"/>
  <c r="AV282" i="4"/>
  <c r="AV175" i="4"/>
  <c r="AV1926" i="4"/>
  <c r="AV2478" i="4"/>
  <c r="AV2304" i="4"/>
  <c r="AV1744" i="4"/>
  <c r="AV610" i="4"/>
  <c r="AV334" i="4"/>
  <c r="AV1517" i="4"/>
  <c r="AV1015" i="4"/>
  <c r="AV2462" i="4"/>
  <c r="AV1566" i="4"/>
  <c r="AV1468" i="4"/>
  <c r="AV2009" i="4"/>
  <c r="AV1301" i="4"/>
  <c r="AV372" i="4"/>
  <c r="AV2173" i="4"/>
  <c r="AV917" i="4"/>
  <c r="AV1642" i="4"/>
  <c r="AV1609" i="4"/>
  <c r="AV1589" i="4"/>
  <c r="AV1856" i="4"/>
  <c r="AV893" i="4"/>
  <c r="AV438" i="4"/>
  <c r="AV2452" i="4"/>
  <c r="AV519" i="4"/>
  <c r="AV1041" i="4"/>
  <c r="AV2394" i="4"/>
  <c r="AV2509" i="4"/>
  <c r="AV952" i="4"/>
  <c r="AV489" i="4"/>
  <c r="AV1464" i="4"/>
  <c r="AV2258" i="4"/>
  <c r="AV1827" i="4"/>
  <c r="AV2222" i="4"/>
  <c r="AV919" i="4"/>
  <c r="AV1815" i="4"/>
  <c r="AV2291" i="4"/>
  <c r="AV1363" i="4"/>
  <c r="AV1257" i="4"/>
  <c r="AV1824" i="4"/>
  <c r="AV1960" i="4"/>
  <c r="AV1515" i="4"/>
  <c r="AV441" i="4"/>
  <c r="AV2082" i="4"/>
  <c r="AV1656" i="4"/>
  <c r="AV1612" i="4"/>
  <c r="AV1076" i="4"/>
  <c r="AV1640" i="4"/>
  <c r="AV1196" i="4"/>
  <c r="AV2188" i="4"/>
  <c r="AV2521" i="4"/>
  <c r="AV533" i="4"/>
  <c r="AV954" i="4"/>
  <c r="AV673" i="4"/>
  <c r="AV2179" i="4"/>
  <c r="AV2278" i="4"/>
  <c r="AV385" i="4"/>
  <c r="AV1859" i="4"/>
  <c r="AV1698" i="4"/>
  <c r="AV1879" i="4"/>
  <c r="AV1432" i="4"/>
  <c r="AV2297" i="4"/>
  <c r="AV399" i="4"/>
  <c r="AV471" i="4"/>
  <c r="AV1484" i="4"/>
  <c r="AV1869" i="4"/>
  <c r="AV561" i="4"/>
  <c r="AV865" i="4"/>
  <c r="AV2566" i="4"/>
  <c r="AV2136" i="4"/>
  <c r="AV662" i="4"/>
  <c r="AV2313" i="4"/>
  <c r="AV1648" i="4"/>
  <c r="AV1731" i="4"/>
  <c r="AV1520" i="4"/>
  <c r="AV1245" i="4"/>
  <c r="AV206" i="4"/>
  <c r="AV2346" i="4"/>
  <c r="AV376" i="4"/>
  <c r="AV1384" i="4"/>
  <c r="AV349" i="4"/>
  <c r="AV2141" i="4"/>
  <c r="AV2018" i="4"/>
  <c r="AV499" i="4"/>
  <c r="AV1502" i="4"/>
  <c r="AV691" i="4"/>
  <c r="AV1101" i="4"/>
  <c r="AV2264" i="4"/>
  <c r="AV2469" i="4"/>
  <c r="AV853" i="4"/>
  <c r="AV1577" i="4"/>
  <c r="AV2502" i="4"/>
  <c r="AV2184" i="4"/>
  <c r="AV1885" i="4"/>
  <c r="AV2030" i="4"/>
  <c r="AV1164" i="4"/>
  <c r="AV1600" i="4"/>
  <c r="AV1748" i="4"/>
  <c r="AV2155" i="4"/>
  <c r="AV448" i="4"/>
  <c r="AV233" i="4"/>
  <c r="AV2206" i="4"/>
  <c r="AV98" i="4"/>
  <c r="AV827" i="4"/>
  <c r="AV1049" i="4"/>
  <c r="AV851" i="4"/>
  <c r="AV1673" i="4"/>
  <c r="AV299" i="4"/>
  <c r="AV1309" i="4"/>
  <c r="AV42" i="4"/>
  <c r="AV217" i="4"/>
  <c r="AV2079" i="4"/>
  <c r="AV1641" i="4"/>
  <c r="AV2337" i="4"/>
  <c r="AV2480" i="4"/>
  <c r="AV1405" i="4"/>
  <c r="AV2157" i="4"/>
  <c r="AV1725" i="4"/>
  <c r="AV1034" i="4"/>
  <c r="AV1532" i="4"/>
  <c r="AV2194" i="4"/>
  <c r="AV478" i="4"/>
  <c r="AV1336" i="4"/>
  <c r="AV377" i="4"/>
  <c r="AV1682" i="4"/>
  <c r="AV256" i="4"/>
  <c r="AV1082" i="4"/>
  <c r="AV347" i="4"/>
  <c r="AV1292" i="4"/>
  <c r="AV1867" i="4"/>
  <c r="AV21" i="4"/>
  <c r="AV1201" i="4"/>
  <c r="AV2122" i="4"/>
  <c r="AV224" i="4"/>
  <c r="AV314" i="4"/>
  <c r="AV119" i="4"/>
  <c r="AV1091" i="4"/>
  <c r="AV2507" i="4"/>
  <c r="AV2102" i="4"/>
  <c r="AV832" i="4"/>
  <c r="AV1729" i="4"/>
  <c r="AV755" i="4"/>
  <c r="AV1355" i="4"/>
  <c r="AV1692" i="4"/>
  <c r="AV824" i="4"/>
  <c r="AV1388" i="4"/>
  <c r="AV1553" i="4"/>
  <c r="AV1542" i="4"/>
  <c r="AV1694" i="4"/>
  <c r="AV1636" i="4"/>
  <c r="AV2332" i="4"/>
  <c r="AV2345" i="4"/>
  <c r="AV2087" i="4"/>
  <c r="AV1234" i="4"/>
  <c r="AV2402" i="4"/>
  <c r="AV464" i="4"/>
  <c r="AV1547" i="4"/>
  <c r="AV228" i="4"/>
  <c r="AV1780" i="4"/>
  <c r="AV630" i="4"/>
  <c r="AV1875" i="4"/>
  <c r="AV1000" i="4"/>
  <c r="AV2446" i="4"/>
  <c r="AV855" i="4"/>
  <c r="AV202" i="4"/>
  <c r="AV538" i="4"/>
  <c r="AV1671" i="4"/>
  <c r="AV1033" i="4"/>
  <c r="AV1626" i="4"/>
  <c r="AV1115" i="4"/>
  <c r="AV2287" i="4"/>
  <c r="AV1165" i="4"/>
  <c r="AV2086" i="4"/>
  <c r="AV2064" i="4"/>
  <c r="AV395" i="4"/>
  <c r="AV2317" i="4"/>
  <c r="AV2201" i="4"/>
  <c r="AV1283" i="4"/>
  <c r="AV114" i="4"/>
  <c r="AV681" i="4"/>
  <c r="AV1440" i="4"/>
  <c r="AV1275" i="4"/>
  <c r="AV2255" i="4"/>
  <c r="AV2307" i="4"/>
  <c r="AV719" i="4"/>
  <c r="AV1922" i="4"/>
  <c r="AV883" i="4"/>
  <c r="AV1237" i="4"/>
  <c r="AV1482" i="4"/>
  <c r="AV1506" i="4"/>
  <c r="AV2116" i="4"/>
  <c r="AV1172" i="4"/>
  <c r="AV97" i="4"/>
  <c r="AV383" i="4"/>
  <c r="AV2067" i="4"/>
  <c r="AV1979" i="4"/>
  <c r="AV2051" i="4"/>
  <c r="AV1838" i="4"/>
  <c r="AV1498" i="4"/>
  <c r="AV2362" i="4"/>
  <c r="AV1406" i="4"/>
  <c r="AV99" i="4"/>
  <c r="AV1747" i="4"/>
  <c r="AV1050" i="4"/>
  <c r="AV828" i="4"/>
  <c r="AV2389" i="4"/>
  <c r="AV1898" i="4"/>
  <c r="AV302" i="4"/>
  <c r="AV1552" i="4"/>
  <c r="AV2160" i="4"/>
  <c r="AV605" i="4"/>
  <c r="AV13" i="4"/>
  <c r="AV2019" i="4"/>
  <c r="AV362" i="4"/>
  <c r="AV877" i="4"/>
  <c r="AV2227" i="4"/>
  <c r="AV2068" i="4"/>
  <c r="AV346" i="4"/>
  <c r="AV2445" i="4"/>
  <c r="AV882" i="4"/>
  <c r="AV2140" i="4"/>
  <c r="AV1056" i="4"/>
  <c r="AV1625" i="4"/>
  <c r="AV720" i="4"/>
  <c r="AV1518" i="4"/>
  <c r="AV2108" i="4"/>
  <c r="AV1106" i="4"/>
  <c r="AV1325" i="4"/>
  <c r="AV108" i="4"/>
  <c r="AV2262" i="4"/>
  <c r="AV984" i="4"/>
  <c r="AV425" i="4"/>
  <c r="AV1095" i="4"/>
  <c r="AV1358" i="4"/>
  <c r="AV652" i="4"/>
  <c r="AV53" i="4"/>
  <c r="AV1674" i="4"/>
  <c r="AV816" i="4"/>
  <c r="AV1618" i="4"/>
  <c r="AV2044" i="4"/>
  <c r="AV1962" i="4"/>
  <c r="AV1465" i="4"/>
  <c r="AV539" i="4"/>
  <c r="AV2248" i="4"/>
  <c r="AV1194" i="4"/>
  <c r="AV1379" i="4"/>
  <c r="AV494" i="4"/>
  <c r="AV2110" i="4"/>
  <c r="AV2209" i="4"/>
  <c r="AV2275" i="4"/>
  <c r="AV2240" i="4"/>
  <c r="AV2481" i="4"/>
  <c r="AV1710" i="4"/>
  <c r="AV498" i="4"/>
  <c r="AV754" i="4"/>
  <c r="AV976" i="4"/>
  <c r="AV2100" i="4"/>
  <c r="AV1677" i="4"/>
  <c r="AV2221" i="4"/>
  <c r="AV219" i="4"/>
  <c r="AV1339" i="4"/>
  <c r="AV1539" i="4"/>
  <c r="AV841" i="4"/>
  <c r="AV234" i="4"/>
  <c r="AV556" i="4"/>
  <c r="AV817" i="4"/>
  <c r="AV1874" i="4"/>
  <c r="AV523" i="4"/>
  <c r="AV1863" i="4"/>
  <c r="AV1224" i="4"/>
  <c r="AV995" i="4"/>
  <c r="AV1743" i="4"/>
  <c r="AV703" i="4"/>
  <c r="AV1781" i="4"/>
  <c r="AV243" i="4"/>
  <c r="AV470" i="4"/>
  <c r="AV1081" i="4"/>
  <c r="AV2468" i="4"/>
  <c r="AV2268" i="4"/>
  <c r="AV889" i="4"/>
  <c r="AV617" i="4"/>
  <c r="AV2202" i="4"/>
  <c r="AV783" i="4"/>
  <c r="AV650" i="4"/>
  <c r="AV756" i="4"/>
  <c r="AV1947" i="4"/>
  <c r="AV1025" i="4"/>
  <c r="AV778" i="4"/>
  <c r="AV1173" i="4"/>
  <c r="AV423" i="4"/>
  <c r="AV1957" i="4"/>
  <c r="AV1329" i="4"/>
  <c r="AV2361" i="4"/>
  <c r="AV2623" i="4"/>
  <c r="AV1330" i="4"/>
  <c r="AV2081" i="4"/>
  <c r="AV345" i="4"/>
  <c r="AV34" i="4"/>
  <c r="AV1268" i="4"/>
  <c r="AV1262" i="4"/>
  <c r="AV2063" i="4"/>
  <c r="AV1794" i="4"/>
  <c r="AV1889" i="4"/>
  <c r="AV1368" i="4"/>
  <c r="AV1449" i="4"/>
  <c r="AV1775" i="4"/>
  <c r="AV1983" i="4"/>
  <c r="AV147" i="4"/>
  <c r="AV2223" i="4"/>
  <c r="AV1217" i="4"/>
  <c r="AV1843" i="4"/>
  <c r="AV1227" i="4"/>
  <c r="AV1014" i="4"/>
  <c r="AV1359" i="4"/>
  <c r="AV635" i="4"/>
  <c r="AV961" i="4"/>
  <c r="AV1189" i="4"/>
  <c r="AV908" i="4"/>
  <c r="AV2461" i="4"/>
  <c r="AV432" i="4"/>
  <c r="AV1208" i="4"/>
  <c r="AV1504" i="4"/>
  <c r="AV931" i="4"/>
  <c r="AV1554" i="4"/>
  <c r="AV1700" i="4"/>
  <c r="AV1030" i="4"/>
  <c r="AV2435" i="4"/>
  <c r="AV2273" i="4"/>
  <c r="AV612" i="4"/>
  <c r="AV95" i="4"/>
  <c r="AV503" i="4"/>
  <c r="AV1120" i="4"/>
  <c r="AV1012" i="4"/>
  <c r="AV375" i="4"/>
  <c r="AV1681" i="4"/>
  <c r="AV1437" i="4"/>
  <c r="AV2513" i="4"/>
  <c r="AV645" i="4"/>
  <c r="AV546" i="4"/>
  <c r="AV1376" i="4"/>
  <c r="AV1086" i="4"/>
  <c r="AV1715" i="4"/>
  <c r="AV1254" i="4"/>
  <c r="AV800" i="4"/>
  <c r="AV11" i="4"/>
  <c r="AV1670" i="4"/>
  <c r="AV2028" i="4"/>
  <c r="AV1669" i="4"/>
  <c r="AV847" i="4"/>
  <c r="AV1997" i="4"/>
  <c r="AV1638" i="4"/>
  <c r="AV724" i="4"/>
  <c r="AV916" i="4"/>
  <c r="AV1513" i="4"/>
  <c r="AV763" i="4"/>
  <c r="AV1147" i="4"/>
  <c r="AV2199" i="4"/>
  <c r="AV486" i="4"/>
  <c r="AV2078" i="4"/>
  <c r="AV179" i="4"/>
  <c r="AV32" i="4"/>
  <c r="AV588" i="4"/>
  <c r="AV288" i="4"/>
  <c r="AV2118" i="4"/>
  <c r="AV653" i="4"/>
  <c r="AV723" i="4"/>
  <c r="AV590" i="4"/>
  <c r="AV843" i="4"/>
  <c r="AV296" i="4"/>
  <c r="AV1649" i="4"/>
  <c r="AV992" i="4"/>
  <c r="AV1399" i="4"/>
  <c r="AV977" i="4"/>
  <c r="AV2095" i="4"/>
  <c r="AV485" i="4"/>
  <c r="AV45" i="4"/>
  <c r="AV577" i="4"/>
  <c r="AV1360" i="4"/>
  <c r="AV821" i="4"/>
  <c r="AV2161" i="4"/>
  <c r="AV1523" i="4"/>
  <c r="AV1250" i="4"/>
  <c r="AV1968" i="4"/>
  <c r="AV773" i="4"/>
  <c r="AV337" i="4"/>
  <c r="AV909" i="4"/>
  <c r="AV1644" i="4"/>
  <c r="AV1114" i="4"/>
  <c r="AV1966" i="4"/>
  <c r="AV678" i="4"/>
  <c r="AV1762" i="4"/>
  <c r="AV1093" i="4"/>
  <c r="AV1596" i="4"/>
  <c r="AV154" i="4"/>
  <c r="AV1789" i="4"/>
  <c r="AV529" i="4"/>
  <c r="AV2288" i="4"/>
  <c r="AV516" i="4"/>
  <c r="AV352" i="4"/>
  <c r="AV278" i="4"/>
  <c r="AV1145" i="4"/>
  <c r="AV2436" i="4"/>
  <c r="AV348" i="4"/>
  <c r="AV264" i="4"/>
  <c r="AV134" i="4"/>
  <c r="AV2151" i="4"/>
  <c r="AV2107" i="4"/>
  <c r="AV396" i="4"/>
  <c r="AV1984" i="4"/>
  <c r="AV2204" i="4"/>
  <c r="AV428" i="4"/>
  <c r="AV2318" i="4"/>
  <c r="AV433" i="4"/>
  <c r="AV2097" i="4"/>
  <c r="AV2385" i="4"/>
  <c r="AV1990" i="4"/>
  <c r="AV1591" i="4"/>
  <c r="AV2106" i="4"/>
  <c r="AV1403" i="4"/>
  <c r="AV781" i="4"/>
  <c r="AV2101" i="4"/>
  <c r="AV1978" i="4"/>
  <c r="AV358" i="4"/>
  <c r="AV413" i="4"/>
  <c r="AV371" i="4"/>
  <c r="AV2595" i="4"/>
  <c r="AV1499" i="4"/>
  <c r="AV641" i="4"/>
  <c r="AV1732" i="4"/>
  <c r="AV390" i="4"/>
  <c r="AV510" i="4"/>
  <c r="AV1904" i="4"/>
  <c r="AV361" i="4"/>
  <c r="AV682" i="4"/>
  <c r="AV482" i="4"/>
  <c r="AV388" i="4"/>
  <c r="AV631" i="4"/>
  <c r="AV597" i="4"/>
  <c r="AV528" i="4"/>
  <c r="AV1881" i="4"/>
  <c r="AV993" i="4"/>
  <c r="AV2244" i="4"/>
  <c r="AV70" i="4"/>
  <c r="AV2074" i="4"/>
  <c r="AV366" i="4"/>
  <c r="AV291" i="4"/>
  <c r="AV35" i="4"/>
  <c r="AV1740" i="4"/>
  <c r="AV926" i="4"/>
  <c r="AV697" i="4"/>
  <c r="AV875" i="4"/>
  <c r="AV580" i="4"/>
  <c r="AV378" i="4"/>
  <c r="AV1146" i="4"/>
  <c r="AV1514" i="4"/>
  <c r="AV2496" i="4"/>
  <c r="AV225" i="4"/>
  <c r="AV1302" i="4"/>
  <c r="AV3" i="4"/>
  <c r="AV2026" i="4"/>
  <c r="AV92" i="4"/>
  <c r="AV543" i="4"/>
  <c r="AV2112" i="4"/>
  <c r="AV87" i="4"/>
  <c r="AV491" i="4"/>
  <c r="AV963" i="4"/>
  <c r="AV576" i="4"/>
  <c r="AV115" i="4"/>
  <c r="AV1090" i="4"/>
  <c r="AV500" i="4"/>
  <c r="AV739" i="4"/>
  <c r="AV216" i="4"/>
  <c r="AV768" i="4"/>
  <c r="AV796" i="4"/>
  <c r="AV1630" i="4"/>
  <c r="AV1622" i="4"/>
  <c r="AV1192" i="4"/>
  <c r="AV1906" i="4"/>
  <c r="AV1453" i="4"/>
  <c r="AV1756" i="4"/>
  <c r="AV1163" i="4"/>
  <c r="AV300" i="4"/>
  <c r="AV411" i="4"/>
  <c r="AV585" i="4"/>
  <c r="AV1294" i="4"/>
  <c r="AV1151" i="4"/>
  <c r="AV1422" i="4"/>
  <c r="AV150" i="4"/>
  <c r="AV805" i="4"/>
  <c r="AV33" i="4"/>
  <c r="AV2011" i="4"/>
  <c r="AV467" i="4"/>
  <c r="AV2043" i="4"/>
  <c r="AV1314" i="4"/>
  <c r="AV350" i="4"/>
  <c r="AV559" i="4"/>
  <c r="AV769" i="4"/>
  <c r="AV189" i="4"/>
  <c r="AV1075" i="4"/>
  <c r="AV17" i="4"/>
  <c r="AV1901" i="4"/>
  <c r="AV1475" i="4"/>
  <c r="AV1253" i="4"/>
  <c r="AV421" i="4"/>
  <c r="AV1887" i="4"/>
  <c r="AV547" i="4"/>
  <c r="AV1211" i="4"/>
  <c r="AV740" i="4"/>
  <c r="AV439" i="4"/>
  <c r="AV613" i="4"/>
  <c r="AV364" i="4"/>
  <c r="AV1119" i="4"/>
  <c r="AV2482" i="4"/>
  <c r="AV1956" i="4"/>
  <c r="AV310" i="4"/>
  <c r="AV834" i="4"/>
  <c r="AV8" i="4"/>
  <c r="AV100" i="4"/>
  <c r="AV2094" i="4"/>
  <c r="AV2242" i="4"/>
  <c r="AV1860" i="4"/>
  <c r="AV1446" i="4"/>
  <c r="AV244" i="4"/>
  <c r="AV2017" i="4"/>
  <c r="AV830" i="4"/>
  <c r="AV2170" i="4"/>
  <c r="AV213" i="4"/>
  <c r="AV340" i="4"/>
  <c r="AV990" i="4"/>
  <c r="AV2281" i="4"/>
  <c r="AV420" i="4"/>
  <c r="AV435" i="4"/>
  <c r="AV1174" i="4"/>
  <c r="AV20" i="4"/>
  <c r="AV453" i="4"/>
  <c r="AV355" i="4"/>
  <c r="AV1377" i="4"/>
  <c r="AV2048" i="4"/>
  <c r="AV659" i="4"/>
  <c r="AV2282" i="4"/>
  <c r="AV772" i="4"/>
  <c r="AV1848" i="4"/>
  <c r="AV1522" i="4"/>
  <c r="AV592" i="4"/>
  <c r="AV616" i="4"/>
  <c r="AV601" i="4"/>
  <c r="AV1804" i="4"/>
  <c r="AV660" i="4"/>
  <c r="AV2075" i="4"/>
  <c r="AV1334" i="4"/>
  <c r="AV2211" i="4"/>
  <c r="AV82" i="4"/>
  <c r="AV950" i="4"/>
  <c r="AV208" i="4"/>
  <c r="AV1521" i="4"/>
  <c r="AV381" i="4"/>
  <c r="AV611" i="4"/>
  <c r="AV915" i="4"/>
  <c r="AV26" i="4"/>
  <c r="AV974" i="4"/>
  <c r="AV564" i="4"/>
  <c r="AV618" i="4"/>
  <c r="AV982" i="4"/>
  <c r="AV343" i="4"/>
  <c r="AV1261" i="4"/>
  <c r="AV979" i="4"/>
  <c r="AV765" i="4"/>
  <c r="AV1099" i="4"/>
  <c r="AV1891" i="4"/>
  <c r="AV62" i="4"/>
  <c r="AV156" i="4"/>
  <c r="AV787" i="4"/>
  <c r="AV609" i="4"/>
  <c r="AV507" i="4"/>
  <c r="AV1160" i="4"/>
  <c r="AV625" i="4"/>
  <c r="AV887" i="4"/>
  <c r="AV766" i="4"/>
  <c r="AV1959" i="4"/>
  <c r="AV542" i="4"/>
  <c r="AV1764" i="4"/>
  <c r="AV78" i="4"/>
  <c r="AV2131" i="4"/>
  <c r="AV303" i="4"/>
  <c r="AV1965" i="4"/>
  <c r="AV1837" i="4"/>
  <c r="AV38" i="4"/>
  <c r="AV16" i="4"/>
  <c r="AV451" i="4"/>
  <c r="AV555" i="4"/>
  <c r="AV2298" i="4"/>
  <c r="AV1170" i="4"/>
  <c r="AV2310" i="4"/>
  <c r="AV540" i="4"/>
  <c r="AV197" i="4"/>
  <c r="AV504" i="4"/>
  <c r="AV1423" i="4"/>
  <c r="AV606" i="4"/>
  <c r="AV986" i="4"/>
  <c r="AV437" i="4"/>
  <c r="AV73" i="4"/>
  <c r="AV24" i="4"/>
  <c r="AV1225" i="4"/>
  <c r="AV1603" i="4"/>
  <c r="AV1223" i="4"/>
  <c r="AV522" i="4"/>
  <c r="AV91" i="4"/>
  <c r="AV85" i="4"/>
  <c r="AV2498" i="4"/>
  <c r="AV637" i="4"/>
  <c r="AV275" i="4"/>
  <c r="AV1038" i="4"/>
  <c r="AV1168" i="4"/>
  <c r="AV322" i="4"/>
  <c r="AV1652" i="4"/>
  <c r="AV284" i="4"/>
  <c r="AV566" i="4"/>
  <c r="AV589" i="4"/>
  <c r="AV2016" i="4"/>
  <c r="AV1595" i="4"/>
  <c r="AV1842" i="4"/>
  <c r="AV74" i="4"/>
  <c r="AV1260" i="4"/>
  <c r="AV512" i="4"/>
  <c r="AV440" i="4"/>
  <c r="AV12" i="4"/>
  <c r="AV622" i="4"/>
  <c r="AV424" i="4"/>
  <c r="AV289" i="4"/>
  <c r="AV329" i="4"/>
  <c r="AV774" i="4"/>
  <c r="AV1073" i="4"/>
  <c r="AV136" i="4"/>
  <c r="AV465" i="4"/>
  <c r="AV905" i="4"/>
  <c r="AV365" i="4"/>
  <c r="AV2283" i="4"/>
  <c r="AV387" i="4"/>
  <c r="AV1620" i="4"/>
  <c r="AV1053" i="4"/>
  <c r="AV1107" i="4"/>
  <c r="AV1544" i="4"/>
  <c r="AV166" i="4"/>
  <c r="AV1858" i="4"/>
  <c r="AV446" i="4"/>
  <c r="AV473" i="4"/>
  <c r="AV313" i="4"/>
  <c r="AV230" i="4"/>
  <c r="AV452" i="4"/>
  <c r="AV146" i="4"/>
  <c r="AV2001" i="4"/>
  <c r="AV1992" i="4"/>
  <c r="AV83" i="4"/>
  <c r="AV764" i="4"/>
  <c r="AV2162" i="4"/>
  <c r="AV2233" i="4"/>
  <c r="AV1020" i="4"/>
  <c r="AV442" i="4"/>
  <c r="AV1712" i="4"/>
  <c r="AV1702" i="4"/>
  <c r="AV1481" i="4"/>
  <c r="AV2617" i="4"/>
  <c r="AV2143" i="4"/>
  <c r="AV548" i="4"/>
  <c r="AV1695" i="4"/>
  <c r="AV25" i="4"/>
  <c r="AV955" i="4"/>
  <c r="AV651" i="4"/>
  <c r="AV1568" i="4"/>
  <c r="AV2260" i="4"/>
  <c r="AV246" i="4"/>
  <c r="AV1271" i="4"/>
  <c r="AV1948" i="4"/>
  <c r="AV1971" i="4"/>
  <c r="AV1052" i="4"/>
  <c r="AV2205" i="4"/>
  <c r="AV639" i="4"/>
  <c r="AV636" i="4"/>
  <c r="AV5" i="4"/>
  <c r="AV1784" i="4"/>
  <c r="AV474" i="4"/>
  <c r="AV393" i="4"/>
  <c r="AV1777" i="4"/>
  <c r="AV738" i="4"/>
  <c r="AV782" i="4"/>
  <c r="AV648" i="4"/>
  <c r="AV591" i="4"/>
  <c r="AV153" i="4"/>
  <c r="AV549" i="4"/>
  <c r="AV1486" i="4"/>
  <c r="AV1737" i="4"/>
  <c r="AV15" i="4"/>
  <c r="AV69" i="4"/>
  <c r="AV2236" i="4"/>
  <c r="AV628" i="4"/>
  <c r="AV60" i="4"/>
  <c r="AV544" i="4"/>
  <c r="AV1998" i="4"/>
  <c r="AV367" i="4"/>
  <c r="AV2493" i="4"/>
  <c r="AV23" i="4"/>
  <c r="AV50" i="4"/>
  <c r="AV10" i="4"/>
  <c r="AV122" i="4"/>
  <c r="AV40" i="4"/>
  <c r="AV638" i="4"/>
  <c r="AV416" i="4"/>
  <c r="AV2581" i="4"/>
  <c r="AV1060" i="4"/>
  <c r="AV177" i="4"/>
  <c r="AV554" i="4"/>
  <c r="AV2296" i="4"/>
  <c r="AV1507" i="4"/>
  <c r="AV2614" i="4"/>
  <c r="AV514" i="4"/>
  <c r="AV918" i="4"/>
  <c r="AV913" i="4"/>
  <c r="AV1606" i="4"/>
  <c r="AV1215" i="4"/>
  <c r="AV1300" i="4"/>
  <c r="AV1161" i="4"/>
  <c r="AV1342" i="4"/>
  <c r="AV2247" i="4"/>
  <c r="AV874" i="4"/>
  <c r="AV1419" i="4"/>
  <c r="AV2012" i="4"/>
  <c r="AV2613" i="4"/>
  <c r="AV1704" i="4"/>
  <c r="AV1792" i="4"/>
  <c r="AV186" i="4"/>
  <c r="AV1696" i="4"/>
  <c r="AV670" i="4"/>
  <c r="AV2550" i="4"/>
  <c r="AV1592" i="4"/>
  <c r="AV2144" i="4"/>
  <c r="AV1351" i="4"/>
  <c r="AV2129" i="4"/>
  <c r="AV2544" i="4"/>
  <c r="AV1178" i="4"/>
  <c r="AV732" i="4"/>
  <c r="AV251" i="4"/>
  <c r="AV2555" i="4"/>
  <c r="AV2007" i="4"/>
  <c r="AV2133" i="4"/>
  <c r="AV2077" i="4"/>
  <c r="AV826" i="4"/>
  <c r="AV1709" i="4"/>
  <c r="AV1594" i="4"/>
  <c r="AV1570" i="4"/>
  <c r="AV1892" i="4"/>
  <c r="AV869" i="4"/>
  <c r="AV324" i="4"/>
  <c r="AV1036" i="4"/>
  <c r="AV320" i="4"/>
  <c r="AV493" i="4"/>
  <c r="AV2430" i="4"/>
  <c r="AV2096" i="4"/>
  <c r="AV1456" i="4"/>
  <c r="AV1418" i="4"/>
  <c r="AV2609" i="4"/>
  <c r="AV192" i="4"/>
  <c r="AV2593" i="4"/>
  <c r="AV2338" i="4"/>
  <c r="AV1635" i="4"/>
  <c r="AV2543" i="4"/>
  <c r="AV1238" i="4"/>
  <c r="AV1951" i="4"/>
  <c r="AV2405" i="4"/>
  <c r="AV859" i="4"/>
  <c r="AV521" i="4"/>
  <c r="AV999" i="4"/>
  <c r="AV1753" i="4"/>
  <c r="AV1616" i="4"/>
  <c r="AV2400" i="4"/>
  <c r="AV2348" i="4"/>
  <c r="AV991" i="4"/>
  <c r="AV2487" i="4"/>
  <c r="AV2536" i="4"/>
  <c r="AV311" i="4"/>
  <c r="AV2424" i="4"/>
  <c r="AV2306" i="4"/>
  <c r="AV222" i="4"/>
  <c r="AV1007" i="4"/>
  <c r="AV2393" i="4"/>
  <c r="AV2442" i="4"/>
  <c r="AV1001" i="4"/>
  <c r="AV1400" i="4"/>
  <c r="AV1575" i="4"/>
  <c r="AV799" i="4"/>
  <c r="AV2330" i="4"/>
  <c r="AV476" i="4"/>
  <c r="AV2603" i="4"/>
  <c r="AV1808" i="4"/>
  <c r="AV898" i="4"/>
  <c r="AV1954" i="4"/>
  <c r="AV2280" i="4"/>
  <c r="AV2549" i="4"/>
  <c r="AV2474" i="4"/>
  <c r="AV1054" i="4"/>
  <c r="AV801" i="4"/>
  <c r="AV1782" i="4"/>
  <c r="AV1492" i="4"/>
  <c r="AV957" i="4"/>
  <c r="AV2396" i="4"/>
  <c r="AV735" i="4"/>
  <c r="AV1281" i="4"/>
  <c r="AV1039" i="4"/>
  <c r="AV1117" i="4"/>
  <c r="AV2238" i="4"/>
  <c r="AV1252" i="4"/>
  <c r="AV819" i="4"/>
  <c r="AV1941" i="4"/>
  <c r="AV2569" i="4"/>
  <c r="AV2259" i="4"/>
  <c r="AV2608" i="4"/>
  <c r="AV1016" i="4"/>
  <c r="AV2458" i="4"/>
  <c r="AV2590" i="4"/>
  <c r="AV2049" i="4"/>
  <c r="AV1398" i="4"/>
  <c r="AV2342" i="4"/>
  <c r="AV747" i="4"/>
  <c r="AV1897" i="4"/>
  <c r="AV1847" i="4"/>
  <c r="AV1662" i="4"/>
  <c r="AV151" i="4"/>
  <c r="AV1239" i="4"/>
  <c r="AV1248" i="4"/>
  <c r="AV932" i="4"/>
  <c r="AV2475" i="4"/>
  <c r="AV1132" i="4"/>
  <c r="AV1862" i="4"/>
  <c r="AV1624" i="4"/>
  <c r="AV2597" i="4"/>
  <c r="AV1958" i="4"/>
  <c r="AV127" i="4"/>
  <c r="AV569" i="4"/>
  <c r="AV2137" i="4"/>
  <c r="AV1608" i="4"/>
  <c r="AV2269" i="4"/>
  <c r="AV2558" i="4"/>
  <c r="AV1070" i="4"/>
  <c r="AV2490" i="4"/>
  <c r="AV414" i="4"/>
  <c r="AV1711" i="4"/>
  <c r="AV1404" i="4"/>
  <c r="AV1289" i="4"/>
  <c r="AV1581" i="4"/>
  <c r="AV1169" i="4"/>
  <c r="AV1424" i="4"/>
  <c r="AV1461" i="4"/>
  <c r="AV831" i="4"/>
  <c r="AV2008" i="4"/>
  <c r="AV1798" i="4"/>
  <c r="AV2420" i="4"/>
  <c r="AV1008" i="4"/>
  <c r="AV1152" i="4"/>
  <c r="AV46" i="4"/>
  <c r="AV488" i="4"/>
  <c r="AV2622" i="4"/>
  <c r="AV1627" i="4"/>
  <c r="AV1790" i="4"/>
  <c r="AV400" i="4"/>
  <c r="AV1871" i="4"/>
  <c r="AV2391" i="4"/>
  <c r="AV1560" i="4"/>
  <c r="AV2553" i="4"/>
  <c r="AV1697" i="4"/>
  <c r="AV2305" i="4"/>
  <c r="AV743" i="4"/>
  <c r="AV325" i="4"/>
  <c r="AV2374" i="4"/>
  <c r="AV1180" i="4"/>
  <c r="AV1087" i="4"/>
  <c r="AV1018" i="4"/>
  <c r="AV1042" i="4"/>
  <c r="AV2357" i="4"/>
  <c r="AV942" i="4"/>
  <c r="AV2470" i="4"/>
  <c r="AV1886" i="4"/>
  <c r="AV2036" i="4"/>
  <c r="AV2218" i="4"/>
  <c r="AV1820" i="4"/>
  <c r="AV2219" i="4"/>
  <c r="AV894" i="4"/>
  <c r="AV751" i="4"/>
  <c r="AV771" i="4"/>
  <c r="AV138" i="4"/>
  <c r="AV2029" i="4"/>
  <c r="AV163" i="4"/>
  <c r="AV1615" i="4"/>
  <c r="AV2322" i="4"/>
  <c r="AV1040" i="4"/>
  <c r="AV1713" i="4"/>
  <c r="AV1751" i="4"/>
  <c r="AV2588" i="4"/>
  <c r="AV1426" i="4"/>
  <c r="AV1708" i="4"/>
  <c r="AV1628" i="4"/>
  <c r="AV274" i="4"/>
  <c r="AV2457" i="4"/>
  <c r="AV484" i="4"/>
  <c r="AV2460" i="4"/>
  <c r="AV1916" i="4"/>
  <c r="AV1421" i="4"/>
  <c r="AV687" i="4"/>
  <c r="AV1855" i="4"/>
  <c r="AV2459" i="4"/>
  <c r="AV1416" i="4"/>
  <c r="AV669" i="4"/>
  <c r="AV1761" i="4"/>
  <c r="AV1489" i="4"/>
  <c r="AV2425" i="4"/>
  <c r="AV2403" i="4"/>
  <c r="AV2455" i="4"/>
  <c r="AV1583" i="4"/>
  <c r="AV1657" i="4"/>
  <c r="AV2235" i="4"/>
  <c r="AV1527" i="4"/>
  <c r="AV1232" i="4"/>
  <c r="AV2229" i="4"/>
  <c r="AV2325" i="4"/>
  <c r="AV1679" i="4"/>
  <c r="AV1046" i="4"/>
  <c r="AV1555" i="4"/>
  <c r="AV1331" i="4"/>
  <c r="AV1839" i="4"/>
  <c r="AV22" i="4"/>
  <c r="AV2142" i="4"/>
  <c r="AV2463" i="4"/>
  <c r="AV2515" i="4"/>
  <c r="AV1987" i="4"/>
  <c r="AV1428" i="4"/>
  <c r="AV715" i="4"/>
  <c r="AV1459" i="4"/>
  <c r="AV1878" i="4"/>
  <c r="AV798" i="4"/>
  <c r="AV2224" i="4"/>
  <c r="AV1872" i="4"/>
  <c r="AV1546" i="4"/>
  <c r="AV1821" i="4"/>
  <c r="AV1324" i="4"/>
  <c r="AV1604" i="4"/>
  <c r="AV1955" i="4"/>
  <c r="AV1167" i="4"/>
  <c r="AV1128" i="4"/>
  <c r="AV1133" i="4"/>
  <c r="AV169" i="4"/>
  <c r="AV2431" i="4"/>
  <c r="AV2514" i="4"/>
  <c r="AV767" i="4"/>
  <c r="AV1467" i="4"/>
  <c r="AV1549" i="4"/>
  <c r="AV1142" i="4"/>
  <c r="AV1308" i="4"/>
  <c r="AV694" i="4"/>
  <c r="AV461" i="4"/>
  <c r="AV1166" i="4"/>
  <c r="AV2076" i="4"/>
  <c r="AV1295" i="4"/>
  <c r="AV1793" i="4"/>
  <c r="AV960" i="4"/>
  <c r="AV2003" i="4"/>
  <c r="AV1849" i="4"/>
  <c r="AV245" i="4"/>
  <c r="AV795" i="4"/>
  <c r="AV793" i="4"/>
  <c r="AV1800" i="4"/>
  <c r="AV1137" i="4"/>
  <c r="AV1171" i="4"/>
  <c r="AV1326" i="4"/>
  <c r="AV934" i="4"/>
  <c r="AV235" i="4"/>
  <c r="AV1607" i="4"/>
  <c r="AV1557" i="4"/>
  <c r="AV1949" i="4"/>
  <c r="AV2124" i="4"/>
  <c r="AV1511" i="4"/>
  <c r="AV1741" i="4"/>
  <c r="AV2314" i="4"/>
  <c r="AV1989" i="4"/>
  <c r="AV1822" i="4"/>
  <c r="AV2054" i="4"/>
  <c r="AV1614" i="4"/>
  <c r="AV1975" i="4"/>
  <c r="AV1362" i="4"/>
  <c r="AV407" i="4"/>
  <c r="AV1908" i="4"/>
  <c r="AV1590" i="4"/>
  <c r="AV1851" i="4"/>
  <c r="AV2156" i="4"/>
  <c r="AV117" i="4"/>
  <c r="AV1490" i="4"/>
  <c r="AV1601" i="4"/>
  <c r="AV1021" i="4"/>
  <c r="AV2234" i="4"/>
  <c r="AV1064" i="4"/>
  <c r="AV2293" i="4"/>
  <c r="AV1538" i="4"/>
  <c r="AV2354" i="4"/>
  <c r="AV2454" i="4"/>
  <c r="AV903" i="4"/>
  <c r="AV2596" i="4"/>
  <c r="AV2069" i="4"/>
  <c r="AV1935" i="4"/>
  <c r="AV1687" i="4"/>
  <c r="AV2419" i="4"/>
  <c r="AV2467" i="4"/>
  <c r="AV183" i="4"/>
  <c r="AV1338" i="4"/>
  <c r="AV1840" i="4"/>
  <c r="AV1512" i="4"/>
  <c r="AV1019" i="4"/>
  <c r="AV1727" i="4"/>
  <c r="AV152" i="4"/>
  <c r="AV308" i="4"/>
  <c r="AV654" i="4"/>
  <c r="AV1361" i="4"/>
  <c r="AV1278" i="4"/>
  <c r="AV1183" i="4"/>
  <c r="AV1123" i="4"/>
  <c r="AV149" i="4"/>
  <c r="AV1857" i="4"/>
  <c r="AV1155" i="4"/>
  <c r="AV1397" i="4"/>
  <c r="AV1576" i="4"/>
  <c r="AV702" i="4"/>
  <c r="AV2395" i="4"/>
  <c r="AV736" i="4"/>
  <c r="AV1802" i="4"/>
  <c r="AV1831" i="4"/>
  <c r="AV2583" i="4"/>
  <c r="AV705" i="4"/>
  <c r="AV845" i="4"/>
  <c r="AV2397" i="4"/>
  <c r="AV706" i="4"/>
  <c r="AV2072" i="4"/>
  <c r="AV2065" i="4"/>
  <c r="AV1391" i="4"/>
  <c r="AV1222" i="4"/>
  <c r="AV1229" i="4"/>
  <c r="AV2042" i="4"/>
  <c r="AV281" i="4"/>
  <c r="AV1937" i="4"/>
  <c r="AV2567" i="4"/>
  <c r="AV1771" i="4"/>
  <c r="AV2356" i="4"/>
  <c r="AV2020" i="4"/>
  <c r="AV2406" i="4"/>
  <c r="AV2276" i="4"/>
  <c r="AV2448" i="4"/>
  <c r="AV1912" i="4"/>
  <c r="AV132" i="4"/>
  <c r="AV1545" i="4"/>
  <c r="AV398" i="4"/>
  <c r="AV301" i="4"/>
  <c r="AV852" i="4"/>
  <c r="AV1447" i="4"/>
  <c r="AV2500" i="4"/>
  <c r="AV518" i="4"/>
  <c r="AV1739" i="4"/>
  <c r="AV936" i="4"/>
  <c r="AV1176" i="4"/>
  <c r="AV513" i="4"/>
  <c r="AV775" i="4"/>
  <c r="AV2571" i="4"/>
  <c r="AV1658" i="4"/>
  <c r="AV2037" i="4"/>
  <c r="AV2523" i="4"/>
  <c r="AV737" i="4"/>
  <c r="AV1755" i="4"/>
  <c r="AV1534" i="4"/>
  <c r="AV794" i="4"/>
  <c r="AV1828" i="4"/>
  <c r="AV326" i="4"/>
  <c r="AV1861" i="4"/>
  <c r="AV294" i="4"/>
  <c r="AV214" i="4"/>
  <c r="AV2530" i="4"/>
  <c r="AV1343" i="4"/>
  <c r="AV902" i="4"/>
  <c r="AV1445" i="4"/>
  <c r="AV2198" i="4"/>
  <c r="AV2178" i="4"/>
  <c r="AV2525" i="4"/>
  <c r="AV958" i="4"/>
  <c r="AV550" i="4"/>
  <c r="AV742" i="4"/>
  <c r="AV1197" i="4"/>
  <c r="AV2335" i="4"/>
  <c r="AV247" i="4"/>
  <c r="AV1027" i="4"/>
  <c r="AV1494" i="4"/>
  <c r="AV457" i="4"/>
  <c r="AV1017" i="4"/>
  <c r="AV2340" i="4"/>
  <c r="AV2382" i="4"/>
  <c r="AV2127" i="4"/>
  <c r="AV972" i="4"/>
  <c r="AV1574" i="4"/>
  <c r="AV318" i="4"/>
  <c r="AV1312" i="4"/>
  <c r="AV2414" i="4"/>
  <c r="AV1999" i="4"/>
  <c r="AV709" i="4"/>
  <c r="AV2415" i="4"/>
  <c r="AV797" i="4"/>
  <c r="AV1533" i="4"/>
  <c r="AV2611" i="4"/>
  <c r="AV2497" i="4"/>
  <c r="AV534" i="4"/>
  <c r="AV1853" i="4"/>
  <c r="AV1303" i="4"/>
  <c r="AV1417" i="4"/>
  <c r="AV2002" i="4"/>
  <c r="AV937" i="4"/>
  <c r="AV2274" i="4"/>
  <c r="AV2464" i="4"/>
  <c r="AV1478" i="4"/>
  <c r="AV1134" i="4"/>
  <c r="AV1565" i="4"/>
  <c r="AV1870" i="4"/>
  <c r="AV1429" i="4"/>
  <c r="AV822" i="4"/>
  <c r="AV2066" i="4"/>
  <c r="AV403" i="4"/>
  <c r="AV2383" i="4"/>
  <c r="AV868" i="4"/>
  <c r="AV1335" i="4"/>
  <c r="AV722" i="4"/>
  <c r="AV2537" i="4"/>
  <c r="AV912" i="4"/>
  <c r="AV1995" i="4"/>
  <c r="AV2381" i="4"/>
  <c r="AV48" i="4"/>
  <c r="AV306" i="4"/>
  <c r="AV295" i="4"/>
  <c r="AV2164" i="4"/>
  <c r="AV1184" i="4"/>
  <c r="AV1796" i="4"/>
  <c r="AV1598" i="4"/>
  <c r="AV1666" i="4"/>
  <c r="AV1493" i="4"/>
  <c r="AV784" i="4"/>
  <c r="AV861" i="4"/>
  <c r="AV938" i="4"/>
  <c r="AV158" i="4"/>
  <c r="AV1195" i="4"/>
  <c r="AV2476" i="4"/>
  <c r="AV508" i="4"/>
  <c r="AV2121" i="4"/>
  <c r="AV501" i="4"/>
  <c r="AV1307" i="4"/>
  <c r="AV1809" i="4"/>
  <c r="AV1436" i="4"/>
  <c r="AV502" i="4"/>
  <c r="AV1296" i="4"/>
  <c r="AV2208" i="4"/>
  <c r="AV1864" i="4"/>
  <c r="AV1593" i="4"/>
  <c r="AV1242" i="4"/>
  <c r="AV829" i="4"/>
  <c r="AV1786" i="4"/>
  <c r="AV1876" i="4"/>
  <c r="AV1430" i="4"/>
  <c r="AV458" i="4"/>
  <c r="AV1102" i="4"/>
  <c r="AV1806" i="4"/>
  <c r="AV872" i="4"/>
  <c r="AV907" i="4"/>
  <c r="AV1110" i="4"/>
  <c r="AV1480" i="4"/>
  <c r="AV2373" i="4"/>
  <c r="AV1599" i="4"/>
  <c r="AV2377" i="4"/>
  <c r="AV277" i="4"/>
  <c r="AV1186" i="4"/>
  <c r="AV2213" i="4"/>
  <c r="AV1332" i="4"/>
  <c r="AV1286" i="4"/>
  <c r="AV2" i="4"/>
  <c r="AV1394" i="4"/>
  <c r="AV1354" i="4"/>
  <c r="AV1323" i="4"/>
  <c r="AV1690" i="4"/>
  <c r="AV1454" i="4"/>
  <c r="AV2252" i="4"/>
  <c r="AV2166" i="4"/>
  <c r="AV812" i="4"/>
  <c r="AV858" i="4"/>
  <c r="AV107" i="4"/>
  <c r="AV2301" i="4"/>
  <c r="AV1026" i="4"/>
  <c r="AV1136" i="4"/>
  <c r="AV1371" i="4"/>
  <c r="AV939" i="4"/>
  <c r="AV2551" i="4"/>
  <c r="AV509" i="4"/>
  <c r="AV1610" i="4"/>
  <c r="AV2449" i="4"/>
  <c r="AV1728" i="4"/>
  <c r="AV2404" i="4"/>
  <c r="AV2349" i="4"/>
  <c r="AV49" i="4"/>
  <c r="AV1006" i="4"/>
  <c r="AV710" i="4"/>
  <c r="AV1244" i="4"/>
  <c r="AV1970" i="4"/>
  <c r="AV837" i="4"/>
  <c r="AV1315" i="4"/>
  <c r="AV810" i="4"/>
  <c r="AV1200" i="4"/>
  <c r="AV848" i="4"/>
  <c r="AV1111" i="4"/>
  <c r="AV2210" i="4"/>
  <c r="AV730" i="4"/>
  <c r="AV505" i="4"/>
  <c r="AV1936" i="4"/>
  <c r="AV157" i="4"/>
  <c r="AV1452" i="4"/>
  <c r="AV1561" i="4"/>
  <c r="AV2606" i="4"/>
  <c r="AV88" i="4"/>
  <c r="AV1345" i="4"/>
  <c r="AV1182" i="4"/>
  <c r="AV1496" i="4"/>
  <c r="AV2241" i="4"/>
  <c r="AV770" i="4"/>
  <c r="AV1508" i="4"/>
  <c r="AV704" i="4"/>
  <c r="AV873" i="4"/>
  <c r="AV551" i="4"/>
  <c r="AV1745" i="4"/>
  <c r="AV2147" i="4"/>
  <c r="AV447" i="4"/>
  <c r="AV1584" i="4"/>
  <c r="AV133" i="4"/>
  <c r="AV2598" i="4"/>
  <c r="AV1444" i="4"/>
  <c r="AV2104" i="4"/>
  <c r="AV716" i="4"/>
  <c r="AV1894" i="4"/>
  <c r="AV2438" i="4"/>
  <c r="AV1985" i="4"/>
  <c r="AV2416" i="4"/>
  <c r="AV748" i="4"/>
  <c r="AV1231" i="4"/>
  <c r="AV674" i="4"/>
  <c r="AV227" i="4"/>
  <c r="AV194" i="4"/>
  <c r="AV1586" i="4"/>
  <c r="AV1573" i="4"/>
  <c r="AV1524" i="4"/>
  <c r="AV1031" i="4"/>
  <c r="AV2195" i="4"/>
  <c r="AV2418" i="4"/>
  <c r="AV1116" i="4"/>
  <c r="AV1548" i="4"/>
  <c r="AV1463" i="4"/>
  <c r="AV1048" i="4"/>
  <c r="AV1472" i="4"/>
  <c r="AV1138" i="4"/>
  <c r="AV2040" i="4"/>
  <c r="AV1216" i="4"/>
  <c r="AV2120" i="4"/>
  <c r="AV1103" i="4"/>
  <c r="AV1442" i="4"/>
  <c r="AV1646" i="4"/>
  <c r="AV404" i="4"/>
  <c r="AV683" i="4"/>
  <c r="AV1435" i="4"/>
  <c r="AV2501" i="4"/>
  <c r="AV1378" i="4"/>
  <c r="AV2172" i="4"/>
  <c r="AV1850" i="4"/>
  <c r="AV4" i="4"/>
  <c r="AV1981" i="4"/>
  <c r="AV856" i="4"/>
  <c r="AV527" i="4"/>
  <c r="AV1846" i="4"/>
  <c r="AV885" i="4"/>
  <c r="AV878" i="4"/>
  <c r="AV658" i="4"/>
  <c r="AV818" i="4"/>
  <c r="AV1772" i="4"/>
  <c r="AV195" i="4"/>
  <c r="AV1663" i="4"/>
  <c r="AV2130" i="4"/>
  <c r="AV2355" i="4"/>
  <c r="AV477" i="4"/>
  <c r="AV981" i="4"/>
  <c r="AV2556" i="4"/>
  <c r="AV37" i="4"/>
  <c r="AV892" i="4"/>
  <c r="AV229" i="4"/>
  <c r="AV191" i="4"/>
  <c r="AV1282" i="4"/>
  <c r="AV2535" i="4"/>
  <c r="AV231" i="4"/>
  <c r="AV104" i="4"/>
  <c r="AV1162" i="4"/>
  <c r="AV1503" i="4"/>
  <c r="AV64" i="4"/>
  <c r="AV656" i="4"/>
  <c r="AV1451" i="4"/>
  <c r="AV405" i="4"/>
  <c r="AV1734" i="4"/>
  <c r="AV712" i="4"/>
  <c r="AV1873" i="4"/>
  <c r="AV1721" i="4"/>
  <c r="AV1659" i="4"/>
  <c r="AV2185" i="4"/>
  <c r="AV1665" i="4"/>
  <c r="AV2032" i="4"/>
  <c r="AV286" i="4"/>
  <c r="AV698" i="4"/>
  <c r="AV655" i="4"/>
  <c r="AV949" i="4"/>
  <c r="AV36" i="4"/>
  <c r="AV1819" i="4"/>
  <c r="AV1112" i="4"/>
  <c r="AV30" i="4"/>
  <c r="AV1265" i="4"/>
  <c r="AV1298" i="4"/>
  <c r="AV1974" i="4"/>
  <c r="AV996" i="4"/>
  <c r="AV1826" i="4"/>
  <c r="AV634" i="4"/>
  <c r="AV870" i="4"/>
  <c r="AV66" i="4"/>
  <c r="AV1022" i="4"/>
  <c r="AV886" i="4"/>
  <c r="AV1773" i="4"/>
  <c r="AV686" i="4"/>
  <c r="AV2191" i="4"/>
  <c r="AV2245" i="4"/>
  <c r="AV608" i="4"/>
  <c r="AV2038" i="4"/>
  <c r="AV2267" i="4"/>
  <c r="AV1057" i="4"/>
  <c r="AV112" i="4"/>
  <c r="AV456" i="4"/>
  <c r="AV896" i="4"/>
  <c r="AV170" i="4"/>
  <c r="AV2237" i="4"/>
  <c r="AV96" i="4"/>
  <c r="AV363" i="4"/>
  <c r="AV777" i="4"/>
  <c r="AV2492" i="4"/>
  <c r="AV1141" i="4"/>
  <c r="AV2279" i="4"/>
  <c r="AV445" i="4"/>
  <c r="AV2091" i="4"/>
  <c r="AV1274" i="4"/>
  <c r="AV2302" i="4"/>
  <c r="AV685" i="4"/>
  <c r="AV1333" i="4"/>
  <c r="AV321" i="4"/>
  <c r="AV1911" i="4"/>
  <c r="AV863" i="4"/>
  <c r="AV2187" i="4"/>
  <c r="AV1276" i="4"/>
  <c r="AV1221" i="4"/>
  <c r="AV1988" i="4"/>
  <c r="AV1267" i="4"/>
  <c r="AV2380" i="4"/>
  <c r="AV109" i="4"/>
  <c r="AV657" i="4"/>
  <c r="AV77" i="4"/>
  <c r="AV382" i="4"/>
  <c r="AV1121" i="4"/>
  <c r="AV261" i="4"/>
  <c r="AV1919" i="4"/>
  <c r="AV2506" i="4"/>
  <c r="AV1726" i="4"/>
  <c r="AV2359" i="4"/>
  <c r="AV1393" i="4"/>
  <c r="AV2080" i="4"/>
  <c r="AV61" i="4"/>
  <c r="AV2272" i="4"/>
  <c r="AV1100" i="4"/>
  <c r="AV833" i="4"/>
  <c r="AV840" i="4"/>
  <c r="AV2284" i="4"/>
  <c r="AV759" i="4"/>
  <c r="AV899" i="4"/>
  <c r="AV1688" i="4"/>
  <c r="AV1190" i="4"/>
  <c r="AV695" i="4"/>
  <c r="AV2585" i="4"/>
  <c r="AV721" i="4"/>
  <c r="AV1067" i="4"/>
  <c r="AV2483" i="4"/>
  <c r="AV1852" i="4"/>
  <c r="AV1051" i="4"/>
  <c r="AV1509" i="4"/>
  <c r="AV2344" i="4"/>
  <c r="AV1797" i="4"/>
  <c r="AV2329" i="4"/>
  <c r="AV2225" i="4"/>
  <c r="AV1942" i="4"/>
  <c r="AV1290" i="4"/>
  <c r="AV305" i="4"/>
  <c r="AV607" i="4"/>
  <c r="AV1505" i="4"/>
  <c r="AV1140" i="4"/>
  <c r="AV1823" i="4"/>
  <c r="AV598" i="4"/>
  <c r="AV2021" i="4"/>
  <c r="AV791" i="4"/>
  <c r="AV594" i="4"/>
  <c r="AV945" i="4"/>
  <c r="AV184" i="4"/>
  <c r="AV1785" i="4"/>
  <c r="AV1930" i="4"/>
  <c r="AV575" i="4"/>
  <c r="AV804" i="4"/>
  <c r="AV1716" i="4"/>
  <c r="AV895" i="4"/>
  <c r="AV1372" i="4"/>
  <c r="AV2226" i="4"/>
  <c r="AV55" i="4"/>
  <c r="AV434" i="4"/>
  <c r="AV997" i="4"/>
  <c r="AV1836" i="4"/>
  <c r="AV2103" i="4"/>
  <c r="AV2471" i="4"/>
  <c r="AV57" i="4"/>
  <c r="AV1313" i="4"/>
  <c r="AV2056" i="4"/>
  <c r="AV649" i="4"/>
  <c r="AV462" i="4"/>
  <c r="AV241" i="4"/>
  <c r="AV526" i="4"/>
  <c r="AV1037" i="4"/>
  <c r="AV684" i="4"/>
  <c r="AV1943" i="4"/>
  <c r="AV1982" i="4"/>
  <c r="AV667" i="4"/>
  <c r="AV203" i="4"/>
  <c r="AV1094" i="4"/>
  <c r="AV84" i="4"/>
  <c r="AV515" i="4"/>
  <c r="AV472" i="4"/>
  <c r="AV2576" i="4"/>
  <c r="AV71" i="4"/>
  <c r="AV2253" i="4"/>
  <c r="AV102" i="4"/>
  <c r="AV1028" i="4"/>
  <c r="AV714" i="4"/>
  <c r="AV1310" i="4"/>
  <c r="AV2153" i="4"/>
  <c r="AV1433" i="4"/>
  <c r="AV2261" i="4"/>
  <c r="AV1098" i="4"/>
  <c r="AV165" i="4"/>
  <c r="AV2299" i="4"/>
  <c r="AV287" i="4"/>
  <c r="AV2189" i="4"/>
  <c r="AV679" i="4"/>
  <c r="AV58" i="4"/>
  <c r="AV725" i="4"/>
  <c r="AV2347" i="4"/>
  <c r="AV1510" i="4"/>
  <c r="AV579" i="4"/>
  <c r="AV1730" i="4"/>
  <c r="AV2119" i="4"/>
  <c r="AV47" i="4"/>
  <c r="AV1204" i="4"/>
  <c r="AV1210" i="4"/>
  <c r="AV79" i="4"/>
  <c r="AV1691" i="4"/>
  <c r="AV578" i="4"/>
  <c r="AV144" i="4"/>
  <c r="AV975" i="4"/>
  <c r="AV2450" i="4"/>
  <c r="AV897" i="4"/>
  <c r="AV1639" i="4"/>
  <c r="AV459" i="4"/>
  <c r="AV788" i="4"/>
  <c r="AV624" i="4"/>
  <c r="AV2158" i="4"/>
  <c r="AV1986" i="4"/>
  <c r="AV1320" i="4"/>
  <c r="AV1980" i="4"/>
  <c r="AV1634" i="4"/>
  <c r="AV236" i="4"/>
  <c r="AV2270" i="4"/>
  <c r="AV1105" i="4"/>
  <c r="AV268" i="4"/>
  <c r="AV495" i="4"/>
  <c r="AV1236" i="4"/>
  <c r="AV1903" i="4"/>
  <c r="AV1366" i="4"/>
  <c r="AV517" i="4"/>
  <c r="AV67" i="4"/>
  <c r="AV1801" i="4"/>
  <c r="AV785" i="4"/>
  <c r="AV545" i="4"/>
  <c r="AV290" i="4"/>
  <c r="AV808" i="4"/>
  <c r="AV846" i="4"/>
  <c r="AV921" i="4"/>
  <c r="AV1126" i="4"/>
  <c r="AV315" i="4"/>
  <c r="AV1159" i="4"/>
  <c r="AV7" i="4"/>
  <c r="AV2520" i="4"/>
  <c r="AV1803" i="4"/>
  <c r="AV379" i="4"/>
  <c r="AV116" i="4"/>
  <c r="AV43" i="4"/>
  <c r="AV255" i="4"/>
  <c r="AV1153" i="4"/>
  <c r="AV553" i="4"/>
  <c r="AV357" i="4"/>
  <c r="AV480" i="4"/>
  <c r="AV2126" i="4"/>
  <c r="AV1972" i="4"/>
  <c r="AV2145" i="4"/>
  <c r="AV185" i="4"/>
  <c r="AV309" i="4"/>
  <c r="AV172" i="4"/>
  <c r="AV1973" i="4"/>
  <c r="AV1774" i="4"/>
  <c r="AV429" i="4"/>
  <c r="AV2117" i="4"/>
  <c r="AV276" i="4"/>
  <c r="AV623" i="4"/>
  <c r="AV2006" i="4"/>
  <c r="AV2031" i="4"/>
  <c r="AV176" i="4"/>
  <c r="AV2529" i="4"/>
  <c r="AV31" i="4"/>
  <c r="AV2004" i="4"/>
  <c r="AV139" i="4"/>
  <c r="AV180" i="4"/>
  <c r="AV60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0C9E1-B4C2-4EB0-A781-AD11EE17E288}" keepAlive="1" name="Query - Combined Sheet (Major-Only)" description="Connection to the 'Combined Sheet (Major-Only)' query in the workbook." type="5" refreshedVersion="8" background="1" saveData="1">
    <dbPr connection="Provider=Microsoft.Mashup.OleDb.1;Data Source=$Workbook$;Location=&quot;Combined Sheet (Major-Only)&quot;;Extended Properties=&quot;&quot;" command="SELECT * FROM [Combined Sheet (Major-Only)]"/>
  </connection>
  <connection id="2" xr16:uid="{ADB4BB2C-FCCE-47AA-91B9-CB3B9B0B63ED}" keepAlive="1" name="Query - Combined Sheet (Major-Only) (2)" description="Connection to the 'Combined Sheet (Major-Only) (2)' query in the workbook." type="5" refreshedVersion="8" background="1" saveData="1">
    <dbPr connection="Provider=Microsoft.Mashup.OleDb.1;Data Source=$Workbook$;Location=&quot;Combined Sheet (Major-Only) (2)&quot;;Extended Properties=&quot;&quot;" command="SELECT * FROM [Combined Sheet (Major-Only) (2)]"/>
  </connection>
  <connection id="3" xr16:uid="{3236712D-688C-45D0-B916-EC6FC87C997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<sst xmlns="http://schemas.openxmlformats.org/spreadsheetml/2006/main" count="42667" uniqueCount="12202">
  <si>
    <t>Facility Name</t>
  </si>
  <si>
    <t>NPDES ID L Coding</t>
  </si>
  <si>
    <t>NPDES ID2</t>
  </si>
  <si>
    <t>City</t>
  </si>
  <si>
    <t>State</t>
  </si>
  <si>
    <t>EPA Region</t>
  </si>
  <si>
    <t>Reporting Year</t>
  </si>
  <si>
    <t>Certified Date</t>
  </si>
  <si>
    <t>Reporting Obligation(s)</t>
  </si>
  <si>
    <t>Amount of Biosolids Generated</t>
  </si>
  <si>
    <t>Violation Count</t>
  </si>
  <si>
    <t>Violation Type(s)</t>
  </si>
  <si>
    <t>Management Practice Type(s)</t>
  </si>
  <si>
    <t>Amount of Biosolids Managed - Land Applied</t>
  </si>
  <si>
    <t>Amount of Biosolids Managed - Surface Disposal</t>
  </si>
  <si>
    <t>Amount of Biosolids Managed - Incinerated</t>
  </si>
  <si>
    <t>Amount of Biosolids Managed - Other Management Practice</t>
  </si>
  <si>
    <t>Pathogen Class(es)</t>
  </si>
  <si>
    <t>Facility Latitude</t>
  </si>
  <si>
    <t>Facility Longitude</t>
  </si>
  <si>
    <t>Sum of Average Daily Flow (MGD)</t>
  </si>
  <si>
    <t>Count of Outfall Number</t>
  </si>
  <si>
    <t>Max of Total Facility Design Flow (MGD)</t>
  </si>
  <si>
    <t>Max of Actual Average Facility Flow (MGD)</t>
  </si>
  <si>
    <t>Max of Wastewater Flow (MGal/yr)</t>
  </si>
  <si>
    <t>CWNS #</t>
  </si>
  <si>
    <t>Predicted biosolids</t>
  </si>
  <si>
    <t>All PSRP</t>
  </si>
  <si>
    <t>All Other</t>
  </si>
  <si>
    <t>All PFRP</t>
  </si>
  <si>
    <t>All PTO</t>
  </si>
  <si>
    <t>ECHO BFR</t>
  </si>
  <si>
    <t>LAS VIRGENES TAPIA WRF/COMPOST</t>
  </si>
  <si>
    <t>CAL056014</t>
  </si>
  <si>
    <t>CA0056014</t>
  </si>
  <si>
    <t>CALABASAS</t>
  </si>
  <si>
    <t>CA</t>
  </si>
  <si>
    <t>A Class I Sludge Management Facility as defined in 40 CFR 503.9; A POTW that serves 10,000 people or more</t>
  </si>
  <si>
    <t/>
  </si>
  <si>
    <t>Land Application, Other Management Practice</t>
  </si>
  <si>
    <t>Class A, Class B</t>
  </si>
  <si>
    <t>aerobic</t>
  </si>
  <si>
    <t>methaneBioCaptureRecover</t>
  </si>
  <si>
    <t>highTempCompost</t>
  </si>
  <si>
    <t>preliminaryOps</t>
  </si>
  <si>
    <t>https://echo.epa.gov/biosolids-facility-report?id=CAL056014</t>
  </si>
  <si>
    <t>SILVERTON, CITY OF</t>
  </si>
  <si>
    <t>ORL020656</t>
  </si>
  <si>
    <t>OR0020656</t>
  </si>
  <si>
    <t>SILVERTON</t>
  </si>
  <si>
    <t>OR</t>
  </si>
  <si>
    <t>Land Application</t>
  </si>
  <si>
    <t>Class B</t>
  </si>
  <si>
    <t>anaerobic</t>
  </si>
  <si>
    <t>-</t>
  </si>
  <si>
    <t>thickening, preliminaryOps</t>
  </si>
  <si>
    <t>https://echo.epa.gov/biosolids-facility-report?id=ORL020656</t>
  </si>
  <si>
    <t>WATERBURY WPCF</t>
  </si>
  <si>
    <t>CTL100625</t>
  </si>
  <si>
    <t>CT0100625</t>
  </si>
  <si>
    <t>WATERBURY</t>
  </si>
  <si>
    <t>CT</t>
  </si>
  <si>
    <t>A Class I Sludge Management Facility as defined in 40 CFR 503.9; A POTW with a design flow rate equal to or greater than one million gallons per day</t>
  </si>
  <si>
    <t>Incineration</t>
  </si>
  <si>
    <t>other</t>
  </si>
  <si>
    <t>preliminaryOps, thickening</t>
  </si>
  <si>
    <t>https://echo.epa.gov/biosolids-facility-report?id=CTL100625</t>
  </si>
  <si>
    <t>JACKSON POTW - SAVANNA STREET</t>
  </si>
  <si>
    <t>MSL024295</t>
  </si>
  <si>
    <t>MS0024295</t>
  </si>
  <si>
    <t>JACKSON</t>
  </si>
  <si>
    <t>MS</t>
  </si>
  <si>
    <t>tempSludgeStore</t>
  </si>
  <si>
    <t>thickening</t>
  </si>
  <si>
    <t>https://echo.epa.gov/biosolids-facility-report?id=MSL024295</t>
  </si>
  <si>
    <t>SAN LUIS OBISPO WRF</t>
  </si>
  <si>
    <t>CAL049224</t>
  </si>
  <si>
    <t>CA0049224</t>
  </si>
  <si>
    <t>SAN LUIS OBISPO</t>
  </si>
  <si>
    <t>Other Management Practice</t>
  </si>
  <si>
    <t>https://echo.epa.gov/biosolids-facility-report?id=CAL049224</t>
  </si>
  <si>
    <t>DUNKIRK (C)</t>
  </si>
  <si>
    <t>NYL027961</t>
  </si>
  <si>
    <t>NY0027961</t>
  </si>
  <si>
    <t>DUNKIRK</t>
  </si>
  <si>
    <t>NY</t>
  </si>
  <si>
    <t>Class A</t>
  </si>
  <si>
    <t>limeStabilize</t>
  </si>
  <si>
    <t>https://echo.epa.gov/biosolids-facility-report?id=NYL027961</t>
  </si>
  <si>
    <t>EASTERN REGIONAL STP</t>
  </si>
  <si>
    <t>KYL105031</t>
  </si>
  <si>
    <t>KY0105031</t>
  </si>
  <si>
    <t>FORT WRIGHT</t>
  </si>
  <si>
    <t>KY</t>
  </si>
  <si>
    <t>Not Applicable</t>
  </si>
  <si>
    <t>https://echo.epa.gov/biosolids-facility-report?id=KYL105031</t>
  </si>
  <si>
    <t>NORTHEAST WWTP</t>
  </si>
  <si>
    <t>TX0063037</t>
  </si>
  <si>
    <t>HOUSTON</t>
  </si>
  <si>
    <t>TX</t>
  </si>
  <si>
    <t>https://echo.epa.gov/biosolids-facility-report?id=TX0063037</t>
  </si>
  <si>
    <t>BELTWAY WWTP</t>
  </si>
  <si>
    <t>TX0065307</t>
  </si>
  <si>
    <t>https://echo.epa.gov/biosolids-facility-report?id=TX0065307</t>
  </si>
  <si>
    <t>SOUTHEAST WWTP</t>
  </si>
  <si>
    <t>TX0035009</t>
  </si>
  <si>
    <t>https://echo.epa.gov/biosolids-facility-report?id=TX0035009</t>
  </si>
  <si>
    <t>TOWN OF TRION</t>
  </si>
  <si>
    <t>GAL025607</t>
  </si>
  <si>
    <t>GA0025607</t>
  </si>
  <si>
    <t>TRION</t>
  </si>
  <si>
    <t>GA</t>
  </si>
  <si>
    <t>https://echo.epa.gov/biosolids-facility-report?id=GAL025607</t>
  </si>
  <si>
    <t>CHESTER STP</t>
  </si>
  <si>
    <t>ILL072931</t>
  </si>
  <si>
    <t>IL0072931</t>
  </si>
  <si>
    <t>CHESTER</t>
  </si>
  <si>
    <t>IL</t>
  </si>
  <si>
    <t>airDry, aerobic</t>
  </si>
  <si>
    <t>https://echo.epa.gov/biosolids-facility-report?id=ILL072931</t>
  </si>
  <si>
    <t>EASTHAVEN WWTF</t>
  </si>
  <si>
    <t>TX0034886</t>
  </si>
  <si>
    <t>https://echo.epa.gov/biosolids-facility-report?id=TX0034886</t>
  </si>
  <si>
    <t>SAGEMONT WWTP</t>
  </si>
  <si>
    <t>TX0063070</t>
  </si>
  <si>
    <t>https://echo.epa.gov/biosolids-facility-report?id=TX0063070</t>
  </si>
  <si>
    <t>HARRIS COUNTY WCID 47 WWTP</t>
  </si>
  <si>
    <t>TX0063045</t>
  </si>
  <si>
    <t>https://echo.epa.gov/biosolids-facility-report?id=TX0063045</t>
  </si>
  <si>
    <t>IMPERIAL VALLEY WWTP</t>
  </si>
  <si>
    <t>TX0020478</t>
  </si>
  <si>
    <t>https://echo.epa.gov/biosolids-facility-report?id=TX0020478</t>
  </si>
  <si>
    <t>CITY OF CLINTON</t>
  </si>
  <si>
    <t>NCL020117</t>
  </si>
  <si>
    <t>NC0020117</t>
  </si>
  <si>
    <t>CLINTON</t>
  </si>
  <si>
    <t>NC</t>
  </si>
  <si>
    <t>https://echo.epa.gov/biosolids-facility-report?id=NCL020117</t>
  </si>
  <si>
    <t>WHITE OAK WWTP</t>
  </si>
  <si>
    <t>TX0057347</t>
  </si>
  <si>
    <t>https://echo.epa.gov/biosolids-facility-report?id=TX0057347</t>
  </si>
  <si>
    <t>HARRIS COUNTY WCID 111 WWTP</t>
  </si>
  <si>
    <t>TX0027201</t>
  </si>
  <si>
    <t>https://echo.epa.gov/biosolids-facility-report?id=TX0027201</t>
  </si>
  <si>
    <t>longTermSludgeStore</t>
  </si>
  <si>
    <t>AQUA ILLINOIS-UNIV PARK</t>
  </si>
  <si>
    <t>ILL024473</t>
  </si>
  <si>
    <t>IL0024473</t>
  </si>
  <si>
    <t>UNIVERSITY PARK</t>
  </si>
  <si>
    <t>https://echo.epa.gov/biosolids-facility-report?id=ILL024473</t>
  </si>
  <si>
    <t>LAWRENCEBURG STP</t>
  </si>
  <si>
    <t>KYL021067</t>
  </si>
  <si>
    <t>KY0021067</t>
  </si>
  <si>
    <t>LAWRENCEBURG</t>
  </si>
  <si>
    <t>https://echo.epa.gov/biosolids-facility-report?id=KYL021067</t>
  </si>
  <si>
    <t>MONROE STP</t>
  </si>
  <si>
    <t>WAL020486</t>
  </si>
  <si>
    <t>WA0020486</t>
  </si>
  <si>
    <t>MONROE</t>
  </si>
  <si>
    <t>WA</t>
  </si>
  <si>
    <t>https://echo.epa.gov/biosolids-facility-report?id=WAL020486</t>
  </si>
  <si>
    <t>CHOCOLATE BAYOU WWTP</t>
  </si>
  <si>
    <t>TX0063061</t>
  </si>
  <si>
    <t>https://echo.epa.gov/biosolids-facility-report?id=TX0063061</t>
  </si>
  <si>
    <t>WHARTON WWTP 1</t>
  </si>
  <si>
    <t>TX0021288</t>
  </si>
  <si>
    <t>WHARTON</t>
  </si>
  <si>
    <t>https://echo.epa.gov/biosolids-facility-report?id=TX0021288</t>
  </si>
  <si>
    <t>UNION/TOSCH'S CREEK WWTP</t>
  </si>
  <si>
    <t>SCL047244</t>
  </si>
  <si>
    <t>SC0047244</t>
  </si>
  <si>
    <t>UNION</t>
  </si>
  <si>
    <t>SC</t>
  </si>
  <si>
    <t>https://echo.epa.gov/biosolids-facility-report?id=SCL047244</t>
  </si>
  <si>
    <t>CITY OF DALHART WWTP</t>
  </si>
  <si>
    <t>TX0057207</t>
  </si>
  <si>
    <t>DALHART</t>
  </si>
  <si>
    <t>anaerobic, aerobic</t>
  </si>
  <si>
    <t>https://echo.epa.gov/biosolids-facility-report?id=TX0057207</t>
  </si>
  <si>
    <t>CITY OF CARBONDALE SOUTHEAST STP</t>
  </si>
  <si>
    <t>ILL027898</t>
  </si>
  <si>
    <t>IL0027898</t>
  </si>
  <si>
    <t>CARBONDALE</t>
  </si>
  <si>
    <t>preliminaryOps, sludgeLagoon</t>
  </si>
  <si>
    <t>https://echo.epa.gov/biosolids-facility-report?id=ILL027898</t>
  </si>
  <si>
    <t>NORTHGATE WWTP</t>
  </si>
  <si>
    <t>TX0055310</t>
  </si>
  <si>
    <t>https://echo.epa.gov/biosolids-facility-report?id=TX0055310</t>
  </si>
  <si>
    <t>JEFFERSON COUNTY COMMISSION ENVIRONMENTAL SERVICES DEPARTMENT</t>
  </si>
  <si>
    <t>ALL067067</t>
  </si>
  <si>
    <t>AL0067067</t>
  </si>
  <si>
    <t>BIRMINGHAM</t>
  </si>
  <si>
    <t>AL</t>
  </si>
  <si>
    <t>https://echo.epa.gov/biosolids-facility-report?id=ALL067067</t>
  </si>
  <si>
    <t>CITY OF SUMMERVILLE</t>
  </si>
  <si>
    <t>GAL025704</t>
  </si>
  <si>
    <t>GA0025704</t>
  </si>
  <si>
    <t>SUMMERVILLE</t>
  </si>
  <si>
    <t>https://echo.epa.gov/biosolids-facility-report?id=GAL025704</t>
  </si>
  <si>
    <t>JACKSON POTW - TRAHON/BIG CREEK</t>
  </si>
  <si>
    <t>MSL044059</t>
  </si>
  <si>
    <t>MS0044059</t>
  </si>
  <si>
    <t>https://echo.epa.gov/biosolids-facility-report?id=MSL044059</t>
  </si>
  <si>
    <t>FAYETTEVILLE STP</t>
  </si>
  <si>
    <t>TNL021814</t>
  </si>
  <si>
    <t>TN0021814</t>
  </si>
  <si>
    <t>FAYETTEVILLE</t>
  </si>
  <si>
    <t>TN</t>
  </si>
  <si>
    <t>https://echo.epa.gov/biosolids-facility-report?id=TNL021814</t>
  </si>
  <si>
    <t>BOROUGH OF HUNTINGDON</t>
  </si>
  <si>
    <t>PAL026191</t>
  </si>
  <si>
    <t>PA0026191</t>
  </si>
  <si>
    <t>HUNTINGDON</t>
  </si>
  <si>
    <t>PA</t>
  </si>
  <si>
    <t>Class A EQ</t>
  </si>
  <si>
    <t>thermoAerobicDigest</t>
  </si>
  <si>
    <t>https://echo.epa.gov/biosolids-facility-report?id=PAL026191</t>
  </si>
  <si>
    <t>SALEM STP, CITY OF</t>
  </si>
  <si>
    <t>ILL023264</t>
  </si>
  <si>
    <t>IL0023264</t>
  </si>
  <si>
    <t>SALEM</t>
  </si>
  <si>
    <t>https://echo.epa.gov/biosolids-facility-report?id=ILL023264</t>
  </si>
  <si>
    <t>MAYSVILLE STP</t>
  </si>
  <si>
    <t>KYL020257</t>
  </si>
  <si>
    <t>KY0020257</t>
  </si>
  <si>
    <t>MAYSVILLE</t>
  </si>
  <si>
    <t>https://echo.epa.gov/biosolids-facility-report?id=KYL020257</t>
  </si>
  <si>
    <t>PRASA PONCE STP</t>
  </si>
  <si>
    <t>PRL021563</t>
  </si>
  <si>
    <t>PR0021563</t>
  </si>
  <si>
    <t>PONCE</t>
  </si>
  <si>
    <t>PR</t>
  </si>
  <si>
    <t>https://echo.epa.gov/biosolids-facility-report?id=PRL021563</t>
  </si>
  <si>
    <t>WILLOWBROOK WWTP</t>
  </si>
  <si>
    <t>TX0113131</t>
  </si>
  <si>
    <t>https://echo.epa.gov/biosolids-facility-report?id=TX0113131</t>
  </si>
  <si>
    <t>MOUNT CARMEL STP, CITY OF</t>
  </si>
  <si>
    <t>ILL030023</t>
  </si>
  <si>
    <t>IL0030023</t>
  </si>
  <si>
    <t>MOUNT CARMEL</t>
  </si>
  <si>
    <t>https://echo.epa.gov/biosolids-facility-report?id=ILL030023</t>
  </si>
  <si>
    <t>METRO CENTRAL WWTP</t>
  </si>
  <si>
    <t>TX0069736</t>
  </si>
  <si>
    <t>https://echo.epa.gov/biosolids-facility-report?id=TX0069736</t>
  </si>
  <si>
    <t>LEE WWTP, TOWN OF</t>
  </si>
  <si>
    <t>MA0100153</t>
  </si>
  <si>
    <t>LEE</t>
  </si>
  <si>
    <t>MA</t>
  </si>
  <si>
    <t>https://echo.epa.gov/biosolids-facility-report?id=MA0100153</t>
  </si>
  <si>
    <t>HUNTINGBURG WWTP</t>
  </si>
  <si>
    <t>INL023124</t>
  </si>
  <si>
    <t>IN0023124</t>
  </si>
  <si>
    <t>HUNTINGBURG</t>
  </si>
  <si>
    <t>IN</t>
  </si>
  <si>
    <t>https://echo.epa.gov/biosolids-facility-report?id=INL023124</t>
  </si>
  <si>
    <t>CITY OF GRINNELL</t>
  </si>
  <si>
    <t>IAL031186</t>
  </si>
  <si>
    <t>IA0031186</t>
  </si>
  <si>
    <t>GRINNELL</t>
  </si>
  <si>
    <t>IA</t>
  </si>
  <si>
    <t>https://echo.epa.gov/biosolids-facility-report?id=IAL031186</t>
  </si>
  <si>
    <t>BARNWELL WWTF</t>
  </si>
  <si>
    <t>SCL025143</t>
  </si>
  <si>
    <t>SC0025143</t>
  </si>
  <si>
    <t>BARNWELL</t>
  </si>
  <si>
    <t>https://echo.epa.gov/biosolids-facility-report?id=SCL025143</t>
  </si>
  <si>
    <t>NORTHBELT WWTF</t>
  </si>
  <si>
    <t>TX0103721</t>
  </si>
  <si>
    <t>https://echo.epa.gov/biosolids-facility-report?id=TX0103721</t>
  </si>
  <si>
    <t>INTERCONTINENTAL AIRPORT WWTP</t>
  </si>
  <si>
    <t>TX0034916</t>
  </si>
  <si>
    <t>https://echo.epa.gov/biosolids-facility-report?id=TX0034916</t>
  </si>
  <si>
    <t>LEBANON STP</t>
  </si>
  <si>
    <t>KYL026549</t>
  </si>
  <si>
    <t>KY0026549</t>
  </si>
  <si>
    <t>LEBANON</t>
  </si>
  <si>
    <t>https://echo.epa.gov/biosolids-facility-report?id=KYL026549</t>
  </si>
  <si>
    <t>WARE W W T P</t>
  </si>
  <si>
    <t>MAL100889</t>
  </si>
  <si>
    <t>MA0100889</t>
  </si>
  <si>
    <t>WARE</t>
  </si>
  <si>
    <t>https://echo.epa.gov/biosolids-facility-report?id=MAL100889</t>
  </si>
  <si>
    <t>TOWN OF SPRINGFIELD</t>
  </si>
  <si>
    <t>VTL100374</t>
  </si>
  <si>
    <t>VT0100374</t>
  </si>
  <si>
    <t>SPRINGFIELD</t>
  </si>
  <si>
    <t>VT</t>
  </si>
  <si>
    <t>https://echo.epa.gov/biosolids-facility-report?id=VTL100374</t>
  </si>
  <si>
    <t>ROCK ISLAND SW STP, CITY OF</t>
  </si>
  <si>
    <t>ILL036382</t>
  </si>
  <si>
    <t>IL0036382</t>
  </si>
  <si>
    <t>ROCK ISLAND</t>
  </si>
  <si>
    <t>https://echo.epa.gov/biosolids-facility-report?id=ILL036382</t>
  </si>
  <si>
    <t>PRASA AIBONITO WWTP</t>
  </si>
  <si>
    <t>PRL025461</t>
  </si>
  <si>
    <t>PR0025461</t>
  </si>
  <si>
    <t>AIBONITO</t>
  </si>
  <si>
    <t>https://echo.epa.gov/biosolids-facility-report?id=PRL025461</t>
  </si>
  <si>
    <t>ONTARIO (T)</t>
  </si>
  <si>
    <t>NYL027171</t>
  </si>
  <si>
    <t>NY0027171</t>
  </si>
  <si>
    <t>ONTARIO</t>
  </si>
  <si>
    <t>https://echo.epa.gov/biosolids-facility-report?id=NYL027171</t>
  </si>
  <si>
    <t>GSW&amp;SA/CITY OF MARION WWTP</t>
  </si>
  <si>
    <t>SCL046230</t>
  </si>
  <si>
    <t>SC0046230</t>
  </si>
  <si>
    <t>MARION</t>
  </si>
  <si>
    <t>https://echo.epa.gov/biosolids-facility-report?id=SCL046230</t>
  </si>
  <si>
    <t>MANTENO WPCC, VILLAGE OF</t>
  </si>
  <si>
    <t>ILL025089</t>
  </si>
  <si>
    <t>IL0025089</t>
  </si>
  <si>
    <t>MANTENO</t>
  </si>
  <si>
    <t>https://echo.epa.gov/biosolids-facility-report?id=ILL025089</t>
  </si>
  <si>
    <t>SEASIDE, CITY OF</t>
  </si>
  <si>
    <t>ORL020401</t>
  </si>
  <si>
    <t>OR0020401</t>
  </si>
  <si>
    <t>SEASIDE</t>
  </si>
  <si>
    <t>heatDry, heatTreatment</t>
  </si>
  <si>
    <t>https://echo.epa.gov/biosolids-facility-report?id=ORL020401</t>
  </si>
  <si>
    <t>CLINTON PARK WWTP</t>
  </si>
  <si>
    <t>TX0035106</t>
  </si>
  <si>
    <t>https://echo.epa.gov/biosolids-facility-report?id=TX0035106</t>
  </si>
  <si>
    <t>MILLEY'S CREEK WPCP</t>
  </si>
  <si>
    <t>ALL082431</t>
  </si>
  <si>
    <t>AL0082431</t>
  </si>
  <si>
    <t>MONTGOMERY</t>
  </si>
  <si>
    <t>https://echo.epa.gov/biosolids-facility-report?id=ALL082431</t>
  </si>
  <si>
    <t>GSW&amp;SA/MULLINS WWTP</t>
  </si>
  <si>
    <t>SCL029408</t>
  </si>
  <si>
    <t>SC0029408</t>
  </si>
  <si>
    <t>MULLINS</t>
  </si>
  <si>
    <t>https://echo.epa.gov/biosolids-facility-report?id=SCL029408</t>
  </si>
  <si>
    <t>PARK TEN WWTF</t>
  </si>
  <si>
    <t>TX0026395</t>
  </si>
  <si>
    <t>https://echo.epa.gov/biosolids-facility-report?id=TX0026395</t>
  </si>
  <si>
    <t>HOMESTEAD WWTP</t>
  </si>
  <si>
    <t>TX0063029</t>
  </si>
  <si>
    <t>https://echo.epa.gov/biosolids-facility-report?id=TX0063029</t>
  </si>
  <si>
    <t>BENNETTSVILLE WWTF</t>
  </si>
  <si>
    <t>SCL025178</t>
  </si>
  <si>
    <t>SC0025178</t>
  </si>
  <si>
    <t>BENNETTSVILLE</t>
  </si>
  <si>
    <t>https://echo.epa.gov/biosolids-facility-report?id=SCL025178</t>
  </si>
  <si>
    <t>CARMI WWTP, CITY OF</t>
  </si>
  <si>
    <t>ILL027910</t>
  </si>
  <si>
    <t>IL0027910</t>
  </si>
  <si>
    <t>CARMI</t>
  </si>
  <si>
    <t>limeStabilize, airDry, aerobic</t>
  </si>
  <si>
    <t>https://echo.epa.gov/biosolids-facility-report?id=ILL027910</t>
  </si>
  <si>
    <t>CEDAR BAYOU WWTF</t>
  </si>
  <si>
    <t>TX0103667</t>
  </si>
  <si>
    <t>https://echo.epa.gov/biosolids-facility-report?id=TX0103667</t>
  </si>
  <si>
    <t>SCHUYLKILL HAVEN MUN AUTH-STP</t>
  </si>
  <si>
    <t>PAL029017</t>
  </si>
  <si>
    <t>PA0029017</t>
  </si>
  <si>
    <t>SCHUYKILL</t>
  </si>
  <si>
    <t>https://echo.epa.gov/biosolids-facility-report?id=PAL029017</t>
  </si>
  <si>
    <t>HARRIS COUNTY MUD 203 WWTP</t>
  </si>
  <si>
    <t>TX0084875</t>
  </si>
  <si>
    <t>https://echo.epa.gov/biosolids-facility-report?id=TX0084875</t>
  </si>
  <si>
    <t>TOWASSA WWTP</t>
  </si>
  <si>
    <t>ALL022241</t>
  </si>
  <si>
    <t>AL0022241</t>
  </si>
  <si>
    <t>https://echo.epa.gov/biosolids-facility-report?id=ALL022241</t>
  </si>
  <si>
    <t>KINGWOOD WEST WWTP</t>
  </si>
  <si>
    <t>TX0088501</t>
  </si>
  <si>
    <t>https://echo.epa.gov/biosolids-facility-report?id=TX0088501</t>
  </si>
  <si>
    <t>PRASA YABUCOA STP</t>
  </si>
  <si>
    <t>PRL021717</t>
  </si>
  <si>
    <t>PR0021717</t>
  </si>
  <si>
    <t>YABUCOA</t>
  </si>
  <si>
    <t>https://echo.epa.gov/biosolids-facility-report?id=PRL021717</t>
  </si>
  <si>
    <t>PRASA LARES WWTP</t>
  </si>
  <si>
    <t>PRL025879</t>
  </si>
  <si>
    <t>PR0025879</t>
  </si>
  <si>
    <t>LARES</t>
  </si>
  <si>
    <t>https://echo.epa.gov/biosolids-facility-report?id=PRL025879</t>
  </si>
  <si>
    <t>FLEMINGSBURG STP</t>
  </si>
  <si>
    <t>KYL021229</t>
  </si>
  <si>
    <t>KY0021229</t>
  </si>
  <si>
    <t>FLEMINGSBURG</t>
  </si>
  <si>
    <t>https://echo.epa.gov/biosolids-facility-report?id=KYL021229</t>
  </si>
  <si>
    <t>PRASA CIALES</t>
  </si>
  <si>
    <t>PRL020427</t>
  </si>
  <si>
    <t>PR0020427</t>
  </si>
  <si>
    <t>CIALES</t>
  </si>
  <si>
    <t>highTempCompost, thermoAerobicDigest</t>
  </si>
  <si>
    <t>https://echo.epa.gov/biosolids-facility-report?id=PRL020427</t>
  </si>
  <si>
    <t>PRASA - UTUADO NEW WWTPT</t>
  </si>
  <si>
    <t>PRL026603</t>
  </si>
  <si>
    <t>PR0026603</t>
  </si>
  <si>
    <t>UTUADO</t>
  </si>
  <si>
    <t>https://echo.epa.gov/biosolids-facility-report?id=PRL026603</t>
  </si>
  <si>
    <t>PRASA SAN SEBASTIAN WWTP</t>
  </si>
  <si>
    <t>PRL025551</t>
  </si>
  <si>
    <t>PR0025551</t>
  </si>
  <si>
    <t>SAN SEBASTIAN</t>
  </si>
  <si>
    <t>https://echo.epa.gov/biosolids-facility-report?id=PRL025551</t>
  </si>
  <si>
    <t>PRASA MAUNABO WWTP</t>
  </si>
  <si>
    <t>PRL020656</t>
  </si>
  <si>
    <t>PR0020656</t>
  </si>
  <si>
    <t>MAUNABO</t>
  </si>
  <si>
    <t>https://echo.epa.gov/biosolids-facility-report?id=PRL020656</t>
  </si>
  <si>
    <t>PRASA MOROVIS</t>
  </si>
  <si>
    <t>PRL020711</t>
  </si>
  <si>
    <t>PR0020711</t>
  </si>
  <si>
    <t>MOROVIS</t>
  </si>
  <si>
    <t>anaerobic, airDry</t>
  </si>
  <si>
    <t>https://echo.epa.gov/biosolids-facility-report?id=PRL020711</t>
  </si>
  <si>
    <t>PRASA COROZAL</t>
  </si>
  <si>
    <t>PRL020451</t>
  </si>
  <si>
    <t>PR0020451</t>
  </si>
  <si>
    <t>COROZAL</t>
  </si>
  <si>
    <t>https://echo.epa.gov/biosolids-facility-report?id=PRL020451</t>
  </si>
  <si>
    <t>PRASA - JAYUYA (NEW) WWTP</t>
  </si>
  <si>
    <t>PRL026531</t>
  </si>
  <si>
    <t>PR0026531</t>
  </si>
  <si>
    <t>JAYUYA</t>
  </si>
  <si>
    <t>https://echo.epa.gov/biosolids-facility-report?id=PRL026531</t>
  </si>
  <si>
    <t>PRASA COMERIO WASTE WATER TREA</t>
  </si>
  <si>
    <t>PRL025658</t>
  </si>
  <si>
    <t>PR0025658</t>
  </si>
  <si>
    <t>COMERIO</t>
  </si>
  <si>
    <t>https://echo.epa.gov/biosolids-facility-report?id=PRL025658</t>
  </si>
  <si>
    <t>SOUTH PITTSBURG STP</t>
  </si>
  <si>
    <t>TNL024295</t>
  </si>
  <si>
    <t>TN0024295</t>
  </si>
  <si>
    <t>SOUTH PITTSBURG</t>
  </si>
  <si>
    <t>https://echo.epa.gov/biosolids-facility-report?id=TNL024295</t>
  </si>
  <si>
    <t>PRASA PATILLAS</t>
  </si>
  <si>
    <t>PRL020753</t>
  </si>
  <si>
    <t>PR0020753</t>
  </si>
  <si>
    <t>SAN JUAN</t>
  </si>
  <si>
    <t>https://echo.epa.gov/biosolids-facility-report?id=PRL020753</t>
  </si>
  <si>
    <t>ROGERS</t>
  </si>
  <si>
    <t>MNL029629</t>
  </si>
  <si>
    <t>MN0029629</t>
  </si>
  <si>
    <t>MN</t>
  </si>
  <si>
    <t>sludgeLagoon</t>
  </si>
  <si>
    <t>https://echo.epa.gov/biosolids-facility-report?id=MNL029629</t>
  </si>
  <si>
    <t>LACSD - JWPCP</t>
  </si>
  <si>
    <t>CAL053813</t>
  </si>
  <si>
    <t>CA0053813</t>
  </si>
  <si>
    <t>WHITTIER</t>
  </si>
  <si>
    <t>A Class I Sludge Management Facility as defined in 40 CFR 503.9; A POTW with a design flow rate equal to or greater than one million gallons per day; A POTW that serves 10,000 people or more</t>
  </si>
  <si>
    <t>Class B, Class A EQ</t>
  </si>
  <si>
    <t>https://echo.epa.gov/biosolids-facility-report?id=CAL053813</t>
  </si>
  <si>
    <t>MWRDGC STICKNEY WRP</t>
  </si>
  <si>
    <t>ILL028053</t>
  </si>
  <si>
    <t>IL0028053</t>
  </si>
  <si>
    <t>CICERO</t>
  </si>
  <si>
    <t>heatDry, highTempCompost</t>
  </si>
  <si>
    <t>thickening, sludgeLagoon, preliminaryOps</t>
  </si>
  <si>
    <t>https://echo.epa.gov/biosolids-facility-report?id=ILL028053</t>
  </si>
  <si>
    <t>MET COUNCIL METROPOLITAN WWTP</t>
  </si>
  <si>
    <t>MNL029815</t>
  </si>
  <si>
    <t>MN0029815</t>
  </si>
  <si>
    <t>ST PAUL</t>
  </si>
  <si>
    <t>https://echo.epa.gov/biosolids-facility-report?id=MNL029815</t>
  </si>
  <si>
    <t>CENTRAL REGIONAL WWTF</t>
  </si>
  <si>
    <t>TX0022802</t>
  </si>
  <si>
    <t>ARLINGTON</t>
  </si>
  <si>
    <t>https://echo.epa.gov/biosolids-facility-report?id=TX0022802</t>
  </si>
  <si>
    <t>SAN JOSE/SANTA CLARA RWF</t>
  </si>
  <si>
    <t>CAL037842</t>
  </si>
  <si>
    <t>CA0037842</t>
  </si>
  <si>
    <t>SAN JOSE</t>
  </si>
  <si>
    <t>thickening, sludgeLagoon</t>
  </si>
  <si>
    <t>https://echo.epa.gov/biosolids-facility-report?id=CAL037842</t>
  </si>
  <si>
    <t>LOS ANGELES HYPERION WWTP</t>
  </si>
  <si>
    <t>CAL109991</t>
  </si>
  <si>
    <t>CA0109991</t>
  </si>
  <si>
    <t>PLAYA DEL REY</t>
  </si>
  <si>
    <t>Other Management Practice, Land Application</t>
  </si>
  <si>
    <t>https://echo.epa.gov/biosolids-facility-report?id=CAL109991</t>
  </si>
  <si>
    <t>INDIANAPOLIS BELMONT &amp; SOUTHPORT AWTP</t>
  </si>
  <si>
    <t>INL023183</t>
  </si>
  <si>
    <t>IN0023183</t>
  </si>
  <si>
    <t>INDIANAPOLIS</t>
  </si>
  <si>
    <t>Incineration, Other Management Practice</t>
  </si>
  <si>
    <t>https://echo.epa.gov/biosolids-facility-report?id=INL023183</t>
  </si>
  <si>
    <t>CENTRAL WWTP</t>
  </si>
  <si>
    <t>TX0094927</t>
  </si>
  <si>
    <t>PFLUGERVILLE</t>
  </si>
  <si>
    <t>https://echo.epa.gov/biosolids-facility-report?id=TX0094927</t>
  </si>
  <si>
    <t>SACRAMENTO RWTP</t>
  </si>
  <si>
    <t>CAL077682</t>
  </si>
  <si>
    <t>CA0077682</t>
  </si>
  <si>
    <t>SACRAMENTO</t>
  </si>
  <si>
    <t>Surface Disposal, Other Management Practice</t>
  </si>
  <si>
    <t>Class B, Class A</t>
  </si>
  <si>
    <t>methaneBioCaptureRecover, longTermSludgeStore</t>
  </si>
  <si>
    <t>https://echo.epa.gov/biosolids-facility-report?id=CAL077682</t>
  </si>
  <si>
    <t>ALCOSAN WASTEWATER TREAT PLANT</t>
  </si>
  <si>
    <t>PAL025984</t>
  </si>
  <si>
    <t>PA0025984</t>
  </si>
  <si>
    <t>PITTSBURGH</t>
  </si>
  <si>
    <t>Land Application, Incineration, Other Management Practice</t>
  </si>
  <si>
    <t>https://echo.epa.gov/biosolids-facility-report?id=PAL025984</t>
  </si>
  <si>
    <t>GLWA WRRF</t>
  </si>
  <si>
    <t>MIL022802</t>
  </si>
  <si>
    <t>MI0022802</t>
  </si>
  <si>
    <t>DETROIT</t>
  </si>
  <si>
    <t>MI</t>
  </si>
  <si>
    <t>https://echo.epa.gov/biosolids-facility-report?id=MIL022802</t>
  </si>
  <si>
    <t>SAN DIEGO MBC</t>
  </si>
  <si>
    <t>CAL107409</t>
  </si>
  <si>
    <t>CA0107409</t>
  </si>
  <si>
    <t>SAN DIEGO</t>
  </si>
  <si>
    <t>https://echo.epa.gov/biosolids-facility-report?id=CAL107409</t>
  </si>
  <si>
    <t>WOONSOCKET REG WW INCINERATOR</t>
  </si>
  <si>
    <t>RIL000003</t>
  </si>
  <si>
    <t>RI0000003</t>
  </si>
  <si>
    <t>WOONSOCKET</t>
  </si>
  <si>
    <t>RI</t>
  </si>
  <si>
    <t>https://echo.epa.gov/biosolids-facility-report?id=RIL000003</t>
  </si>
  <si>
    <t>MWRDGC NORTHSIDE WRP</t>
  </si>
  <si>
    <t>ILL028088</t>
  </si>
  <si>
    <t>IL0028088</t>
  </si>
  <si>
    <t>SKOKIE</t>
  </si>
  <si>
    <t>https://echo.epa.gov/biosolids-facility-report?id=ILL028088</t>
  </si>
  <si>
    <t>MIDDLESEX CNTY UA</t>
  </si>
  <si>
    <t>NJL020141</t>
  </si>
  <si>
    <t>NJ0020141</t>
  </si>
  <si>
    <t>SAYREVILLE</t>
  </si>
  <si>
    <t>NJ</t>
  </si>
  <si>
    <t>https://echo.epa.gov/biosolids-facility-report?id=NJL020141</t>
  </si>
  <si>
    <t>NORTHERN KY SANITATION DISTRICT 1</t>
  </si>
  <si>
    <t>KYL021466</t>
  </si>
  <si>
    <t>KY0021466</t>
  </si>
  <si>
    <t>VILLA HILLS</t>
  </si>
  <si>
    <t>https://echo.epa.gov/biosolids-facility-report?id=KYL021466</t>
  </si>
  <si>
    <t>VILLAGE CREEK WWTF</t>
  </si>
  <si>
    <t>TX0047295</t>
  </si>
  <si>
    <t>FORT WORTH</t>
  </si>
  <si>
    <t>Class A, Not Applicable, Class A EQ</t>
  </si>
  <si>
    <t>methaneBioCaptureRecover, other</t>
  </si>
  <si>
    <t>heatDry</t>
  </si>
  <si>
    <t>https://echo.epa.gov/biosolids-facility-report?id=TX0047295</t>
  </si>
  <si>
    <t>CITY OF KANSAS CITY</t>
  </si>
  <si>
    <t>MOL024911</t>
  </si>
  <si>
    <t>MO0024911</t>
  </si>
  <si>
    <t>KANSAS CITY</t>
  </si>
  <si>
    <t>MO</t>
  </si>
  <si>
    <t>limeStabilize, aerobic</t>
  </si>
  <si>
    <t>https://echo.epa.gov/biosolids-facility-report?id=MOL024911</t>
  </si>
  <si>
    <t>MILL CREEK WWTP -MSD</t>
  </si>
  <si>
    <t>OHL025461</t>
  </si>
  <si>
    <t>OH0025461</t>
  </si>
  <si>
    <t>CINCINNATI</t>
  </si>
  <si>
    <t>OH</t>
  </si>
  <si>
    <t>https://echo.epa.gov/biosolids-facility-report?id=OHL025461</t>
  </si>
  <si>
    <t>MSD BISSELL POINT WASTEWATER TREATMENT PLANT</t>
  </si>
  <si>
    <t>MOL025178</t>
  </si>
  <si>
    <t>MO0025178</t>
  </si>
  <si>
    <t>ST. LOUIS</t>
  </si>
  <si>
    <t>https://echo.epa.gov/biosolids-facility-report?id=MOL025178</t>
  </si>
  <si>
    <t>CITY OF CHATTANOOGA</t>
  </si>
  <si>
    <t>TNL024210</t>
  </si>
  <si>
    <t>TN0024210</t>
  </si>
  <si>
    <t>CHATTANOOGA</t>
  </si>
  <si>
    <t>Class B, Not Applicable</t>
  </si>
  <si>
    <t>methaneBioCaptureRecover, tempSludgeStore</t>
  </si>
  <si>
    <t>https://echo.epa.gov/biosolids-facility-report?id=TNL024210</t>
  </si>
  <si>
    <t>NASHVILLE-CENTRAL STP</t>
  </si>
  <si>
    <t>TNL020575</t>
  </si>
  <si>
    <t>TN0020575</t>
  </si>
  <si>
    <t>NASHVILLE</t>
  </si>
  <si>
    <t>Class A EQ, Class B</t>
  </si>
  <si>
    <t>https://echo.epa.gov/biosolids-facility-report?id=TNL020575</t>
  </si>
  <si>
    <t>DELCORA</t>
  </si>
  <si>
    <t>PAL027103</t>
  </si>
  <si>
    <t>PA0027103</t>
  </si>
  <si>
    <t>Incineration, Land Application</t>
  </si>
  <si>
    <t>https://echo.epa.gov/biosolids-facility-report?id=PAL027103</t>
  </si>
  <si>
    <t>CITY OF HOUSTON</t>
  </si>
  <si>
    <t>TX0096172</t>
  </si>
  <si>
    <t>Not Applicable, Class A</t>
  </si>
  <si>
    <t>https://echo.epa.gov/biosolids-facility-report?id=TX0096172</t>
  </si>
  <si>
    <t>MWRDGC CALUMET WRP</t>
  </si>
  <si>
    <t>ILL028061</t>
  </si>
  <si>
    <t>IL0028061</t>
  </si>
  <si>
    <t>CHICAGO</t>
  </si>
  <si>
    <t>preliminaryOps, thickening, sludgeLagoon</t>
  </si>
  <si>
    <t>https://echo.epa.gov/biosolids-facility-report?id=ILL028061</t>
  </si>
  <si>
    <t>CITY OF RALEIGH PUBLIC UTILITIES DEPARTMENT</t>
  </si>
  <si>
    <t>NCL029033</t>
  </si>
  <si>
    <t>NC0029033</t>
  </si>
  <si>
    <t>RALEIGH</t>
  </si>
  <si>
    <t>sludgeLagoon, thickening, preliminaryOps</t>
  </si>
  <si>
    <t>https://echo.epa.gov/biosolids-facility-report?id=NCL029033</t>
  </si>
  <si>
    <t>WESTERN REGIONAL WATER RECLAMATION FACILITY</t>
  </si>
  <si>
    <t>KYL107239</t>
  </si>
  <si>
    <t>KY0107239</t>
  </si>
  <si>
    <t>PETERSBURG</t>
  </si>
  <si>
    <t>https://echo.epa.gov/biosolids-facility-report?id=KYL107239</t>
  </si>
  <si>
    <t>BUCKMAN BIOSOLIDS TREATMENT FACILITY (BTF)</t>
  </si>
  <si>
    <t>FLL188077</t>
  </si>
  <si>
    <t>FL0188077</t>
  </si>
  <si>
    <t>JACKSONVILLE</t>
  </si>
  <si>
    <t>FL</t>
  </si>
  <si>
    <t>Class A, Class B, Not Applicable</t>
  </si>
  <si>
    <t>https://echo.epa.gov/biosolids-facility-report?id=FLL188077</t>
  </si>
  <si>
    <t>CENTRAL CONTRA COSTA WWTF</t>
  </si>
  <si>
    <t>CAL037648</t>
  </si>
  <si>
    <t>CA0037648</t>
  </si>
  <si>
    <t>MARTINEZ</t>
  </si>
  <si>
    <t>Land Application, Incineration</t>
  </si>
  <si>
    <t>https://echo.epa.gov/biosolids-facility-report?id=CAL037648</t>
  </si>
  <si>
    <t>MSD LEMAY WASTEWATER TREATMENT PLANT</t>
  </si>
  <si>
    <t>MOL025151</t>
  </si>
  <si>
    <t>MO0025151</t>
  </si>
  <si>
    <t>https://echo.epa.gov/biosolids-facility-report?id=MOL025151</t>
  </si>
  <si>
    <t>CITY OF CEDAR RAPIDS</t>
  </si>
  <si>
    <t>IAL042641</t>
  </si>
  <si>
    <t>IA0042641</t>
  </si>
  <si>
    <t>CEDAR RAPIDS</t>
  </si>
  <si>
    <t>https://echo.epa.gov/biosolids-facility-report?id=IAL042641</t>
  </si>
  <si>
    <t>KING COUNTY SOUTH WWTP</t>
  </si>
  <si>
    <t>WAL029581</t>
  </si>
  <si>
    <t>WA0029581</t>
  </si>
  <si>
    <t>SEATTLE</t>
  </si>
  <si>
    <t>https://echo.epa.gov/biosolids-facility-report?id=WAL029581</t>
  </si>
  <si>
    <t>TX0105058</t>
  </si>
  <si>
    <t>https://echo.epa.gov/biosolids-facility-report?id=TX0105058</t>
  </si>
  <si>
    <t>ALBUQUERQUE BERNALILLO COUNTY WATER UTILITY AUTHORITY</t>
  </si>
  <si>
    <t>NML022250</t>
  </si>
  <si>
    <t>NM0022250</t>
  </si>
  <si>
    <t>ALBUQUERQUE</t>
  </si>
  <si>
    <t>NM</t>
  </si>
  <si>
    <t>Land Application, Surface Disposal</t>
  </si>
  <si>
    <t>https://echo.epa.gov/biosolids-facility-report?id=NML022250</t>
  </si>
  <si>
    <t>SUFFOLK COUNTY</t>
  </si>
  <si>
    <t>NYL104809</t>
  </si>
  <si>
    <t>NY0104809</t>
  </si>
  <si>
    <t>HAUPPAUGE</t>
  </si>
  <si>
    <t>Class A EQ, Not Applicable, Class A</t>
  </si>
  <si>
    <t>https://echo.epa.gov/biosolids-facility-report?id=NYL104809</t>
  </si>
  <si>
    <t>ARLINGTON COUNTY WATER POLL.</t>
  </si>
  <si>
    <t>VAL025143</t>
  </si>
  <si>
    <t>VA0025143</t>
  </si>
  <si>
    <t>VA</t>
  </si>
  <si>
    <t>https://echo.epa.gov/biosolids-facility-report?id=VAL025143</t>
  </si>
  <si>
    <t>BERGEN CNTY UTILITIES AUTHORIT (LITTLE FERRY)</t>
  </si>
  <si>
    <t>NJL198048</t>
  </si>
  <si>
    <t>NJ0198048</t>
  </si>
  <si>
    <t>LITTLE FERRY</t>
  </si>
  <si>
    <t>heatTreatment</t>
  </si>
  <si>
    <t>https://echo.epa.gov/biosolids-facility-report?id=NJL198048</t>
  </si>
  <si>
    <t>SAN FRANCISCO SOUTHEAST WWTP</t>
  </si>
  <si>
    <t>CAL037664</t>
  </si>
  <si>
    <t>CA0037664</t>
  </si>
  <si>
    <t>SAN FRANCISCO</t>
  </si>
  <si>
    <t>https://echo.epa.gov/biosolids-facility-report?id=CAL037664</t>
  </si>
  <si>
    <t>MONTEREY RWPCA</t>
  </si>
  <si>
    <t>CAL048551</t>
  </si>
  <si>
    <t>CA0048551</t>
  </si>
  <si>
    <t>MONTEREY</t>
  </si>
  <si>
    <t>methaneBioCaptureRecover, tempSludgeStore, other</t>
  </si>
  <si>
    <t>https://echo.epa.gov/biosolids-facility-report?id=CAL048551</t>
  </si>
  <si>
    <t>KING COUNTY WEST POINT WWTP</t>
  </si>
  <si>
    <t>WAL029181</t>
  </si>
  <si>
    <t>WA0029181</t>
  </si>
  <si>
    <t>https://echo.epa.gov/biosolids-facility-report?id=WAL029181</t>
  </si>
  <si>
    <t>WATER AND SEWER AUTHORITY OF CABARRUS COUNTY</t>
  </si>
  <si>
    <t>NCL036269</t>
  </si>
  <si>
    <t>NC0036269</t>
  </si>
  <si>
    <t>CONCORD</t>
  </si>
  <si>
    <t>https://echo.epa.gov/biosolids-facility-report?id=NCL036269</t>
  </si>
  <si>
    <t>MORRIS FORMAN WQTC MSD</t>
  </si>
  <si>
    <t>KYL022411</t>
  </si>
  <si>
    <t>KY0022411</t>
  </si>
  <si>
    <t>LOUISVILLE</t>
  </si>
  <si>
    <t>Class A EQ, Not Applicable</t>
  </si>
  <si>
    <t>https://echo.epa.gov/biosolids-facility-report?id=KYL022411</t>
  </si>
  <si>
    <t>TONAWANDA (T)</t>
  </si>
  <si>
    <t>NYL026395</t>
  </si>
  <si>
    <t>NY0026395</t>
  </si>
  <si>
    <t>TONAWANDA</t>
  </si>
  <si>
    <t>Surface Disposal</t>
  </si>
  <si>
    <t>https://echo.epa.gov/biosolids-facility-report?id=NYL026395</t>
  </si>
  <si>
    <t>CITY OF GREENSBORO</t>
  </si>
  <si>
    <t>NCL047384</t>
  </si>
  <si>
    <t>NC0047384</t>
  </si>
  <si>
    <t>GREENSBORO</t>
  </si>
  <si>
    <t>https://echo.epa.gov/biosolids-facility-report?id=NCL047384</t>
  </si>
  <si>
    <t>PORTLAND - COLUMBIA BLVD STP</t>
  </si>
  <si>
    <t>ORL026905</t>
  </si>
  <si>
    <t>OR0026905</t>
  </si>
  <si>
    <t>PORTLAND</t>
  </si>
  <si>
    <t>https://echo.epa.gov/biosolids-facility-report?id=ORL026905</t>
  </si>
  <si>
    <t>METROPOLITAN COUNCIL-SENECA</t>
  </si>
  <si>
    <t>MNL030007</t>
  </si>
  <si>
    <t>MN0030007</t>
  </si>
  <si>
    <t>EAGAN</t>
  </si>
  <si>
    <t>https://echo.epa.gov/biosolids-facility-report?id=MNL030007</t>
  </si>
  <si>
    <t>INLAND EMPIRE UTILITIES PLT 1</t>
  </si>
  <si>
    <t>CAL105279</t>
  </si>
  <si>
    <t>CA0105279</t>
  </si>
  <si>
    <t>CHINO HILLS</t>
  </si>
  <si>
    <t>https://echo.epa.gov/biosolids-facility-report?id=CAL105279</t>
  </si>
  <si>
    <t>CLAYTON CO-CASEY &amp; HUIE WRF</t>
  </si>
  <si>
    <t>GAL038423</t>
  </si>
  <si>
    <t>GA0038423</t>
  </si>
  <si>
    <t>MORROW</t>
  </si>
  <si>
    <t>https://echo.epa.gov/biosolids-facility-report?id=GAL038423</t>
  </si>
  <si>
    <t>LYNCHBURG STP</t>
  </si>
  <si>
    <t>VAL024970</t>
  </si>
  <si>
    <t>VA0024970</t>
  </si>
  <si>
    <t>LYNCHBURG</t>
  </si>
  <si>
    <t>https://echo.epa.gov/biosolids-facility-report?id=VAL024970</t>
  </si>
  <si>
    <t>OMAHA PAPILLION CREEK WWTF</t>
  </si>
  <si>
    <t>NEL112810</t>
  </si>
  <si>
    <t>NE0112810</t>
  </si>
  <si>
    <t>BELLEVUE</t>
  </si>
  <si>
    <t>NE</t>
  </si>
  <si>
    <t>https://echo.epa.gov/biosolids-facility-report?id=NEL112810</t>
  </si>
  <si>
    <t>HENRICO REGIONAL WWTP</t>
  </si>
  <si>
    <t>VAL063690</t>
  </si>
  <si>
    <t>VA0063690</t>
  </si>
  <si>
    <t>RICHMOND</t>
  </si>
  <si>
    <t>https://echo.epa.gov/biosolids-facility-report?id=VAL063690</t>
  </si>
  <si>
    <t>HOT SPRINGS, CITY OF (HOT SPGS</t>
  </si>
  <si>
    <t>ARL033880</t>
  </si>
  <si>
    <t>AR0033880</t>
  </si>
  <si>
    <t>HOT SPRINGS</t>
  </si>
  <si>
    <t>AR</t>
  </si>
  <si>
    <t>https://echo.epa.gov/biosolids-facility-report?id=ARL033880</t>
  </si>
  <si>
    <t>CITY OF AUGUSTA (J.B. MESSERLY)</t>
  </si>
  <si>
    <t>GAL037621</t>
  </si>
  <si>
    <t>GA0037621</t>
  </si>
  <si>
    <t>AUGUSTA</t>
  </si>
  <si>
    <t>https://echo.epa.gov/biosolids-facility-report?id=GAL037621</t>
  </si>
  <si>
    <t>VANCOUVER WEST STP</t>
  </si>
  <si>
    <t>WAL024350</t>
  </si>
  <si>
    <t>WA0024350</t>
  </si>
  <si>
    <t>VANCOUVER</t>
  </si>
  <si>
    <t>https://echo.epa.gov/biosolids-facility-report?id=WAL024350</t>
  </si>
  <si>
    <t>ALBANY CO SD</t>
  </si>
  <si>
    <t>NYL026875</t>
  </si>
  <si>
    <t>NY0026875</t>
  </si>
  <si>
    <t>ALBANY</t>
  </si>
  <si>
    <t>https://echo.epa.gov/biosolids-facility-report?id=NYL026875</t>
  </si>
  <si>
    <t>NARRAGANSETT BAY COMMISSION</t>
  </si>
  <si>
    <t>RIL100315</t>
  </si>
  <si>
    <t>RI0100315</t>
  </si>
  <si>
    <t>PROVIDENCE</t>
  </si>
  <si>
    <t>https://echo.epa.gov/biosolids-facility-report?id=RIL100315</t>
  </si>
  <si>
    <t>LBVSD, ATHERTON PLANT</t>
  </si>
  <si>
    <t>MOL101087</t>
  </si>
  <si>
    <t>MO0101087</t>
  </si>
  <si>
    <t>INDEPENDENCE</t>
  </si>
  <si>
    <t>https://echo.epa.gov/biosolids-facility-report?id=MOL101087</t>
  </si>
  <si>
    <t>OMAHA MISSOURI RIVER WWTF</t>
  </si>
  <si>
    <t>NEL036358</t>
  </si>
  <si>
    <t>NE0036358</t>
  </si>
  <si>
    <t>OMAHA</t>
  </si>
  <si>
    <t>tempSludgeStore, methaneBioCaptureRecover</t>
  </si>
  <si>
    <t>https://echo.epa.gov/biosolids-facility-report?id=NEL036358</t>
  </si>
  <si>
    <t>ENCINA WPCF</t>
  </si>
  <si>
    <t>CAL107395</t>
  </si>
  <si>
    <t>CA0107395</t>
  </si>
  <si>
    <t>CARLSBAD</t>
  </si>
  <si>
    <t>https://echo.epa.gov/biosolids-facility-report?id=CAL107395</t>
  </si>
  <si>
    <t>METROPOLITAN COUNCIL-BLUE LAKE</t>
  </si>
  <si>
    <t>MNL029882</t>
  </si>
  <si>
    <t>MN0029882</t>
  </si>
  <si>
    <t>SHAKOPEE</t>
  </si>
  <si>
    <t>https://echo.epa.gov/biosolids-facility-report?id=MNL029882</t>
  </si>
  <si>
    <t>RICHMOND CITY OF</t>
  </si>
  <si>
    <t>VAL063177</t>
  </si>
  <si>
    <t>VA0063177</t>
  </si>
  <si>
    <t>https://echo.epa.gov/biosolids-facility-report?id=VAL063177</t>
  </si>
  <si>
    <t>NORTH LAS VEGAS WRF</t>
  </si>
  <si>
    <t>NVL023647</t>
  </si>
  <si>
    <t>NV0023647</t>
  </si>
  <si>
    <t>LAS VEGAS</t>
  </si>
  <si>
    <t>NV</t>
  </si>
  <si>
    <t>https://echo.epa.gov/biosolids-facility-report?id=NVL023647</t>
  </si>
  <si>
    <t>CITY OF GARLAND</t>
  </si>
  <si>
    <t>TX0024678</t>
  </si>
  <si>
    <t>SUNNYVALE</t>
  </si>
  <si>
    <t>https://echo.epa.gov/biosolids-facility-report?id=TX0024678</t>
  </si>
  <si>
    <t>LOWELL REGIONAL WW UTILITY</t>
  </si>
  <si>
    <t>MAL100633</t>
  </si>
  <si>
    <t>MA0100633</t>
  </si>
  <si>
    <t>LOWELL</t>
  </si>
  <si>
    <t>https://echo.epa.gov/biosolids-facility-report?id=MAL100633</t>
  </si>
  <si>
    <t>OCEAN CO.UA -FMD FERTILIZER MANUFACTURING DIVISION</t>
  </si>
  <si>
    <t>NJL104299</t>
  </si>
  <si>
    <t>NJ0104299</t>
  </si>
  <si>
    <t>BAYVILLE</t>
  </si>
  <si>
    <t>https://echo.epa.gov/biosolids-facility-report?id=NJL104299</t>
  </si>
  <si>
    <t>MOL024929</t>
  </si>
  <si>
    <t>MO0024929</t>
  </si>
  <si>
    <t>https://echo.epa.gov/biosolids-facility-report?id=MOL024929</t>
  </si>
  <si>
    <t>DECATUR SD MAIN STP</t>
  </si>
  <si>
    <t>ILL028321</t>
  </si>
  <si>
    <t>IL0028321</t>
  </si>
  <si>
    <t>DECATUR</t>
  </si>
  <si>
    <t>sludgeLagoon, preliminaryOps, thickening</t>
  </si>
  <si>
    <t>https://echo.epa.gov/biosolids-facility-report?id=ILL028321</t>
  </si>
  <si>
    <t>GREATER LAWRENCE SANITARY DISTRICT</t>
  </si>
  <si>
    <t>MAL100447</t>
  </si>
  <si>
    <t>MA0100447</t>
  </si>
  <si>
    <t>NORTH ANDOVER</t>
  </si>
  <si>
    <t>Class A, Not Applicable</t>
  </si>
  <si>
    <t>https://echo.epa.gov/biosolids-facility-report?id=MAL100447</t>
  </si>
  <si>
    <t>HENDERSON WRF</t>
  </si>
  <si>
    <t>NVL022098</t>
  </si>
  <si>
    <t>NV0022098</t>
  </si>
  <si>
    <t>HENDERSON</t>
  </si>
  <si>
    <t>https://echo.epa.gov/biosolids-facility-report?id=NVL022098</t>
  </si>
  <si>
    <t>HRSD VIRGINIA INITIATIVE PLANT</t>
  </si>
  <si>
    <t>VAL081281</t>
  </si>
  <si>
    <t>VA0081281</t>
  </si>
  <si>
    <t>NORFOLK</t>
  </si>
  <si>
    <t>https://echo.epa.gov/biosolids-facility-report?id=VAL081281</t>
  </si>
  <si>
    <t>ORLANDO, CITY OF</t>
  </si>
  <si>
    <t>FLL037966</t>
  </si>
  <si>
    <t>FL0037966</t>
  </si>
  <si>
    <t>ORLANDO</t>
  </si>
  <si>
    <t>https://echo.epa.gov/biosolids-facility-report?id=FLL037966</t>
  </si>
  <si>
    <t>GREATER PEORIA SANITARY AND SEWAGE DISTRICT</t>
  </si>
  <si>
    <t>ILL021288</t>
  </si>
  <si>
    <t>IL0021288</t>
  </si>
  <si>
    <t>PEORIA</t>
  </si>
  <si>
    <t>thickening, preliminaryOps, sludgeLagoon</t>
  </si>
  <si>
    <t>https://echo.epa.gov/biosolids-facility-report?id=ILL021288</t>
  </si>
  <si>
    <t>JT MTG OF ESSEX &amp; UNION CNTY</t>
  </si>
  <si>
    <t>NJL024741</t>
  </si>
  <si>
    <t>NJ0024741</t>
  </si>
  <si>
    <t>ELIZABETH</t>
  </si>
  <si>
    <t>https://echo.epa.gov/biosolids-facility-report?id=NJL024741</t>
  </si>
  <si>
    <t>STOCKTON RWCF</t>
  </si>
  <si>
    <t>CAL079138</t>
  </si>
  <si>
    <t>CA0079138</t>
  </si>
  <si>
    <t>STOCKTON</t>
  </si>
  <si>
    <t>https://echo.epa.gov/biosolids-facility-report?id=CAL079138</t>
  </si>
  <si>
    <t>NEW ALBANY WWTP</t>
  </si>
  <si>
    <t>INL023884</t>
  </si>
  <si>
    <t>IN0023884</t>
  </si>
  <si>
    <t>NEW ALBANY</t>
  </si>
  <si>
    <t>https://echo.epa.gov/biosolids-facility-report?id=INL023884</t>
  </si>
  <si>
    <t>DELAWARE #1 WATER POL CON FAC</t>
  </si>
  <si>
    <t>NJL026182</t>
  </si>
  <si>
    <t>NJ0026182</t>
  </si>
  <si>
    <t>CAMDEN</t>
  </si>
  <si>
    <t>Incineration, Other Management Practice, Land Application</t>
  </si>
  <si>
    <t>https://echo.epa.gov/biosolids-facility-report?id=NJL026182</t>
  </si>
  <si>
    <t>CENTRAL VALLEY WTR RFB-CENTRAL</t>
  </si>
  <si>
    <t>UTL024392</t>
  </si>
  <si>
    <t>UT0024392</t>
  </si>
  <si>
    <t>SOUTH SALT LAKE</t>
  </si>
  <si>
    <t>UT</t>
  </si>
  <si>
    <t>https://echo.epa.gov/biosolids-facility-report?id=UTL024392</t>
  </si>
  <si>
    <t>ROBERTO R BUSTAMANTE WWTP</t>
  </si>
  <si>
    <t>TX0101605</t>
  </si>
  <si>
    <t>EL PASO</t>
  </si>
  <si>
    <t>https://echo.epa.gov/biosolids-facility-report?id=TX0101605</t>
  </si>
  <si>
    <t>ALMEDA SIMS WWTF</t>
  </si>
  <si>
    <t>TX0034924</t>
  </si>
  <si>
    <t>https://echo.epa.gov/biosolids-facility-report?id=TX0034924</t>
  </si>
  <si>
    <t>ANCHORAGE, MUNICIPALITY OF</t>
  </si>
  <si>
    <t>AKL022551</t>
  </si>
  <si>
    <t>AK0022551</t>
  </si>
  <si>
    <t>ANCHORAGE</t>
  </si>
  <si>
    <t>AK</t>
  </si>
  <si>
    <t>https://echo.epa.gov/biosolids-facility-report?id=AKL022551</t>
  </si>
  <si>
    <t>MWRDGC-JOHN E. EGAN WRP</t>
  </si>
  <si>
    <t>ILL036340</t>
  </si>
  <si>
    <t>IL0036340</t>
  </si>
  <si>
    <t>SCHAUMBURG</t>
  </si>
  <si>
    <t>https://echo.epa.gov/biosolids-facility-report?id=ILL036340</t>
  </si>
  <si>
    <t>METROPOLITAN WRDGC-KIRIE</t>
  </si>
  <si>
    <t>ILL047741</t>
  </si>
  <si>
    <t>IL0047741</t>
  </si>
  <si>
    <t>https://echo.epa.gov/biosolids-facility-report?id=ILL047741</t>
  </si>
  <si>
    <t>COLTON WRF</t>
  </si>
  <si>
    <t>CAL105236</t>
  </si>
  <si>
    <t>CA0105236</t>
  </si>
  <si>
    <t>COLTON</t>
  </si>
  <si>
    <t>https://echo.epa.gov/biosolids-facility-report?id=CAL105236</t>
  </si>
  <si>
    <t>TACOMA CENTRAL NO 1</t>
  </si>
  <si>
    <t>WAL037087</t>
  </si>
  <si>
    <t>WA0037087</t>
  </si>
  <si>
    <t>TACOMA</t>
  </si>
  <si>
    <t>https://echo.epa.gov/biosolids-facility-report?id=WAL037087</t>
  </si>
  <si>
    <t>LACSD - VALENCIA WRP</t>
  </si>
  <si>
    <t>CAL054216</t>
  </si>
  <si>
    <t>CA0054216</t>
  </si>
  <si>
    <t>https://echo.epa.gov/biosolids-facility-report?id=CAL054216</t>
  </si>
  <si>
    <t>MWMC - EUGENE/SPRINGFIELD STP</t>
  </si>
  <si>
    <t>ORL031224</t>
  </si>
  <si>
    <t>OR0031224</t>
  </si>
  <si>
    <t>EUGENE</t>
  </si>
  <si>
    <t>https://echo.epa.gov/biosolids-facility-report?id=ORL031224</t>
  </si>
  <si>
    <t>METROPOLITAN ST. LOUIS SEWER DISTRICT</t>
  </si>
  <si>
    <t>MOL025160</t>
  </si>
  <si>
    <t>MO0025160</t>
  </si>
  <si>
    <t>https://echo.epa.gov/biosolids-facility-report?id=MOL025160</t>
  </si>
  <si>
    <t>TX0062201</t>
  </si>
  <si>
    <t>https://echo.epa.gov/biosolids-facility-report?id=TX0062201</t>
  </si>
  <si>
    <t>PRASA PUERTO NUEVO</t>
  </si>
  <si>
    <t>PRL021555</t>
  </si>
  <si>
    <t>PR0021555</t>
  </si>
  <si>
    <t>https://echo.epa.gov/biosolids-facility-report?id=PRL021555</t>
  </si>
  <si>
    <t>ATLANTA (SOUTH RIVER WRC)</t>
  </si>
  <si>
    <t>GAL024040</t>
  </si>
  <si>
    <t>GA0024040</t>
  </si>
  <si>
    <t>ATLANTA</t>
  </si>
  <si>
    <t>https://echo.epa.gov/biosolids-facility-report?id=GAL024040</t>
  </si>
  <si>
    <t>SAN BERNARDINO WRF</t>
  </si>
  <si>
    <t>CAL105392</t>
  </si>
  <si>
    <t>CA0105392</t>
  </si>
  <si>
    <t>SAN BERNARDINO</t>
  </si>
  <si>
    <t>Class A EQ, Class A, Not Applicable</t>
  </si>
  <si>
    <t>https://echo.epa.gov/biosolids-facility-report?id=CAL105392</t>
  </si>
  <si>
    <t>OXNARD WWTP</t>
  </si>
  <si>
    <t>CAL054097</t>
  </si>
  <si>
    <t>CA0054097</t>
  </si>
  <si>
    <t>OXNARD</t>
  </si>
  <si>
    <t>https://echo.epa.gov/biosolids-facility-report?id=CAL054097</t>
  </si>
  <si>
    <t>NASHVILLE-WHITES CR STP</t>
  </si>
  <si>
    <t>TNL024970</t>
  </si>
  <si>
    <t>TN0024970</t>
  </si>
  <si>
    <t>https://echo.epa.gov/biosolids-facility-report?id=TNL024970</t>
  </si>
  <si>
    <t>SANTA ROSA LAGUNA WWTP</t>
  </si>
  <si>
    <t>CAL022764</t>
  </si>
  <si>
    <t>CA0022764</t>
  </si>
  <si>
    <t>SANTA ROSA</t>
  </si>
  <si>
    <t>https://echo.epa.gov/biosolids-facility-report?id=CAL022764</t>
  </si>
  <si>
    <t>HRSD- ATLANTIC</t>
  </si>
  <si>
    <t>VAL081248</t>
  </si>
  <si>
    <t>VA0081248</t>
  </si>
  <si>
    <t>VIRGINIA BEACH</t>
  </si>
  <si>
    <t>Not Applicable, Class B</t>
  </si>
  <si>
    <t>https://echo.epa.gov/biosolids-facility-report?id=VAL081248</t>
  </si>
  <si>
    <t>INLAND EMPIRE UTILITIES PLT 2</t>
  </si>
  <si>
    <t>CAL105287</t>
  </si>
  <si>
    <t>CA0105287</t>
  </si>
  <si>
    <t>https://echo.epa.gov/biosolids-facility-report?id=CAL105287</t>
  </si>
  <si>
    <t>NORTHWEST BERGEN COUNTY UA</t>
  </si>
  <si>
    <t>NJL024813</t>
  </si>
  <si>
    <t>NJ0024813</t>
  </si>
  <si>
    <t>WALDWICK</t>
  </si>
  <si>
    <t>https://echo.epa.gov/biosolids-facility-report?id=NJL024813</t>
  </si>
  <si>
    <t>MERRIMACK W W T F</t>
  </si>
  <si>
    <t>NHL100161</t>
  </si>
  <si>
    <t>NH0100161</t>
  </si>
  <si>
    <t>MERRIMACK</t>
  </si>
  <si>
    <t>NH</t>
  </si>
  <si>
    <t>lowTempCompost</t>
  </si>
  <si>
    <t>https://echo.epa.gov/biosolids-facility-report?id=NHL100161</t>
  </si>
  <si>
    <t>MARINE PARK STP</t>
  </si>
  <si>
    <t>WAL024368</t>
  </si>
  <si>
    <t>WA0024368</t>
  </si>
  <si>
    <t>https://echo.epa.gov/biosolids-facility-report?id=WAL024368</t>
  </si>
  <si>
    <t>CITY OF DAVENPORT</t>
  </si>
  <si>
    <t>IAL043052</t>
  </si>
  <si>
    <t>IA0043052</t>
  </si>
  <si>
    <t>DAVENPORT</t>
  </si>
  <si>
    <t>https://echo.epa.gov/biosolids-facility-report?id=IAL043052</t>
  </si>
  <si>
    <t>PROCTORS CREEK WASTEWATER TREATMENT PLANT</t>
  </si>
  <si>
    <t>VAL060194</t>
  </si>
  <si>
    <t>VA0060194</t>
  </si>
  <si>
    <t>https://echo.epa.gov/biosolids-facility-report?id=VAL060194</t>
  </si>
  <si>
    <t>SOUTHEAST WATER RECLAMATION PLANT</t>
  </si>
  <si>
    <t>TX0106071</t>
  </si>
  <si>
    <t>LUBBOCK</t>
  </si>
  <si>
    <t>https://echo.epa.gov/biosolids-facility-report?id=TX0106071</t>
  </si>
  <si>
    <t>THREE RIVERS REGIONAL WASTEWATER</t>
  </si>
  <si>
    <t>WAL037788</t>
  </si>
  <si>
    <t>WA0037788</t>
  </si>
  <si>
    <t>KELSO</t>
  </si>
  <si>
    <t>pasteurize</t>
  </si>
  <si>
    <t>https://echo.epa.gov/biosolids-facility-report?id=WAL037788</t>
  </si>
  <si>
    <t>SOMERSET RARITAN VALLEY SA</t>
  </si>
  <si>
    <t>NJL024864</t>
  </si>
  <si>
    <t>NJ0024864</t>
  </si>
  <si>
    <t>BRIDGEWATER</t>
  </si>
  <si>
    <t>https://echo.epa.gov/biosolids-facility-report?id=NJL024864</t>
  </si>
  <si>
    <t>MORRISVILLE BORO MUN AUTH - ST</t>
  </si>
  <si>
    <t>PAL026701</t>
  </si>
  <si>
    <t>PA0026701</t>
  </si>
  <si>
    <t>MORRISVILLE</t>
  </si>
  <si>
    <t>https://echo.epa.gov/biosolids-facility-report?id=PAL026701</t>
  </si>
  <si>
    <t>SOUTHWEST WWTP</t>
  </si>
  <si>
    <t>TX0062995</t>
  </si>
  <si>
    <t>https://echo.epa.gov/biosolids-facility-report?id=TX0062995</t>
  </si>
  <si>
    <t>IRVINE RANCH WATER DISTRICT</t>
  </si>
  <si>
    <t>CAL000326</t>
  </si>
  <si>
    <t>CA0000326</t>
  </si>
  <si>
    <t>IRVINE</t>
  </si>
  <si>
    <t>https://echo.epa.gov/biosolids-facility-report?id=CAL000326</t>
  </si>
  <si>
    <t>SALT LAKE CITY CORP-WAST WATER</t>
  </si>
  <si>
    <t>UTL021725</t>
  </si>
  <si>
    <t>UT0021725</t>
  </si>
  <si>
    <t>SALT LAKE CITY</t>
  </si>
  <si>
    <t>https://echo.epa.gov/biosolids-facility-report?id=UTL021725</t>
  </si>
  <si>
    <t>NORTHFIELD</t>
  </si>
  <si>
    <t>MNL024368</t>
  </si>
  <si>
    <t>MN0024368</t>
  </si>
  <si>
    <t>https://echo.epa.gov/biosolids-facility-report?id=MNL024368</t>
  </si>
  <si>
    <t>CITY OF WINSTON-SALEM</t>
  </si>
  <si>
    <t>NCL037834</t>
  </si>
  <si>
    <t>NC0037834</t>
  </si>
  <si>
    <t>WINSTON SALEM</t>
  </si>
  <si>
    <t>https://echo.epa.gov/biosolids-facility-report?id=NCL037834</t>
  </si>
  <si>
    <t>TOWN OF CARY</t>
  </si>
  <si>
    <t>NCL065102</t>
  </si>
  <si>
    <t>NC0065102</t>
  </si>
  <si>
    <t>CARY</t>
  </si>
  <si>
    <t>https://echo.epa.gov/biosolids-facility-report?id=NCL065102</t>
  </si>
  <si>
    <t>HAVERHILL W P A F</t>
  </si>
  <si>
    <t>MAL101621</t>
  </si>
  <si>
    <t>MA0101621</t>
  </si>
  <si>
    <t>BRADFORD</t>
  </si>
  <si>
    <t>https://echo.epa.gov/biosolids-facility-report?id=MAL101621</t>
  </si>
  <si>
    <t>LITTLETON/ENGLEWOOD CITIES OF</t>
  </si>
  <si>
    <t>COL032999</t>
  </si>
  <si>
    <t>CO0032999</t>
  </si>
  <si>
    <t>ENGLEWOOD</t>
  </si>
  <si>
    <t>CO</t>
  </si>
  <si>
    <t>https://echo.epa.gov/biosolids-facility-report?id=COL032999</t>
  </si>
  <si>
    <t>KCMO WATER SERVICES</t>
  </si>
  <si>
    <t>MOL049531</t>
  </si>
  <si>
    <t>MO0049531</t>
  </si>
  <si>
    <t>https://echo.epa.gov/biosolids-facility-report?id=MOL049531</t>
  </si>
  <si>
    <t>GRANITE CITY REGIONAL STP</t>
  </si>
  <si>
    <t>ILL033481</t>
  </si>
  <si>
    <t>IL0033481</t>
  </si>
  <si>
    <t>GRANITE CITY</t>
  </si>
  <si>
    <t>https://echo.epa.gov/biosolids-facility-report?id=ILL033481</t>
  </si>
  <si>
    <t>PRASA BAYAMON</t>
  </si>
  <si>
    <t>PRL023728</t>
  </si>
  <si>
    <t>PR0023728</t>
  </si>
  <si>
    <t>CATANO</t>
  </si>
  <si>
    <t>https://echo.epa.gov/biosolids-facility-report?id=PRL023728</t>
  </si>
  <si>
    <t>GSW&amp;SA/SCHWARTZ, MYRTLE BEACH</t>
  </si>
  <si>
    <t>SCL037753</t>
  </si>
  <si>
    <t>SC0037753</t>
  </si>
  <si>
    <t>CONWAY</t>
  </si>
  <si>
    <t>https://echo.epa.gov/biosolids-facility-report?id=SCL037753</t>
  </si>
  <si>
    <t>TEN MILE CREEK PLANT</t>
  </si>
  <si>
    <t>TX0022811</t>
  </si>
  <si>
    <t>https://echo.epa.gov/biosolids-facility-report?id=TX0022811</t>
  </si>
  <si>
    <t>HATFIELD TWP. MUN. AUTH.</t>
  </si>
  <si>
    <t>PAL026247</t>
  </si>
  <si>
    <t>PA0026247</t>
  </si>
  <si>
    <t>COLMAR</t>
  </si>
  <si>
    <t>https://echo.epa.gov/biosolids-facility-report?id=PAL026247</t>
  </si>
  <si>
    <t>ALL023655</t>
  </si>
  <si>
    <t>AL0023655</t>
  </si>
  <si>
    <t>https://echo.epa.gov/biosolids-facility-report?id=ALL023655</t>
  </si>
  <si>
    <t>SOCWA REGIONAL TP</t>
  </si>
  <si>
    <t>CAL107611</t>
  </si>
  <si>
    <t>CA0107611</t>
  </si>
  <si>
    <t>LAGUNA NIGUEL</t>
  </si>
  <si>
    <t>https://echo.epa.gov/biosolids-facility-report?id=CAL107611</t>
  </si>
  <si>
    <t>SOD RUN WASTEWATER TREATMENT</t>
  </si>
  <si>
    <t>MDL056545</t>
  </si>
  <si>
    <t>MD0056545</t>
  </si>
  <si>
    <t>PERRYMAN</t>
  </si>
  <si>
    <t>MD</t>
  </si>
  <si>
    <t>https://echo.epa.gov/biosolids-facility-report?id=MDL056545</t>
  </si>
  <si>
    <t>REWA/MAULDIN RD WWTP</t>
  </si>
  <si>
    <t>SCL041211</t>
  </si>
  <si>
    <t>SC0041211</t>
  </si>
  <si>
    <t>GREENVILLE</t>
  </si>
  <si>
    <t>https://echo.epa.gov/biosolids-facility-report?id=SCL041211</t>
  </si>
  <si>
    <t>HARRISONBURG-ROCKINGHAM RSA</t>
  </si>
  <si>
    <t>VAL060640</t>
  </si>
  <si>
    <t>VA0060640</t>
  </si>
  <si>
    <t>MOUNT CRAWFORD</t>
  </si>
  <si>
    <t>https://echo.epa.gov/biosolids-facility-report?id=VAL060640</t>
  </si>
  <si>
    <t>HASKELL R STREET WWTF</t>
  </si>
  <si>
    <t>TX0026751</t>
  </si>
  <si>
    <t>https://echo.epa.gov/biosolids-facility-report?id=TX0026751</t>
  </si>
  <si>
    <t>PIERRE, CITY OF (BIOSOLIDS)</t>
  </si>
  <si>
    <t>SDL020176</t>
  </si>
  <si>
    <t>SD0020176</t>
  </si>
  <si>
    <t>PIERRE, CITY OF</t>
  </si>
  <si>
    <t>SD</t>
  </si>
  <si>
    <t>https://echo.epa.gov/biosolids-facility-report?id=SDL020176</t>
  </si>
  <si>
    <t>JORDAN BASIN WATER RECLAMATION FACILITY</t>
  </si>
  <si>
    <t>UTL025852</t>
  </si>
  <si>
    <t>UT0025852</t>
  </si>
  <si>
    <t>RIVERTON</t>
  </si>
  <si>
    <t>https://echo.epa.gov/biosolids-facility-report?id=UTL025852</t>
  </si>
  <si>
    <t>TX0063011</t>
  </si>
  <si>
    <t>https://echo.epa.gov/biosolids-facility-report?id=TX0063011</t>
  </si>
  <si>
    <t>ATLANTA (UTOY CREEK WRC)</t>
  </si>
  <si>
    <t>GAL021458</t>
  </si>
  <si>
    <t>GA0021458</t>
  </si>
  <si>
    <t>https://echo.epa.gov/biosolids-facility-report?id=GAL021458</t>
  </si>
  <si>
    <t>ROSEVILLE PLEASANT GROVE WWTP</t>
  </si>
  <si>
    <t>CAL084573</t>
  </si>
  <si>
    <t>CA0084573</t>
  </si>
  <si>
    <t>ROSEVILLE</t>
  </si>
  <si>
    <t>https://echo.epa.gov/biosolids-facility-report?id=CAL084573</t>
  </si>
  <si>
    <t>COLUMBUS WATER WORKS</t>
  </si>
  <si>
    <t>GAL020516</t>
  </si>
  <si>
    <t>GA0020516</t>
  </si>
  <si>
    <t>COLUMBUS</t>
  </si>
  <si>
    <t>https://echo.epa.gov/biosolids-facility-report?id=GAL020516</t>
  </si>
  <si>
    <t>LOS ANGELES TERMINAL ISLAND WRP</t>
  </si>
  <si>
    <t>CAL053856</t>
  </si>
  <si>
    <t>CA0053856</t>
  </si>
  <si>
    <t>SAN PEDRO</t>
  </si>
  <si>
    <t>https://echo.epa.gov/biosolids-facility-report?id=CAL053856</t>
  </si>
  <si>
    <t>NYL026867</t>
  </si>
  <si>
    <t>NY0026867</t>
  </si>
  <si>
    <t>https://echo.epa.gov/biosolids-facility-report?id=NYL026867</t>
  </si>
  <si>
    <t>RIVANNA W&amp;SA-MOORES CREEK STP</t>
  </si>
  <si>
    <t>VAL025518</t>
  </si>
  <si>
    <t>VA0025518</t>
  </si>
  <si>
    <t>CHARLOTTESVILLE</t>
  </si>
  <si>
    <t>https://echo.epa.gov/biosolids-facility-report?id=VAL025518</t>
  </si>
  <si>
    <t>ALL023647</t>
  </si>
  <si>
    <t>AL0023647</t>
  </si>
  <si>
    <t>limeStabilize, anaerobic</t>
  </si>
  <si>
    <t>https://echo.epa.gov/biosolids-facility-report?id=ALL023647</t>
  </si>
  <si>
    <t>METROPOLITAN ST. LOUIS SEWER DISTRICT MI</t>
  </si>
  <si>
    <t>MOL004391</t>
  </si>
  <si>
    <t>MO0004391</t>
  </si>
  <si>
    <t>https://echo.epa.gov/biosolids-facility-report?id=MOL004391</t>
  </si>
  <si>
    <t>SPRINGFIELD SD- SPRING CREEK</t>
  </si>
  <si>
    <t>ILL021989</t>
  </si>
  <si>
    <t>IL0021989</t>
  </si>
  <si>
    <t>https://echo.epa.gov/biosolids-facility-report?id=ILL021989</t>
  </si>
  <si>
    <t>CENTRAL WEBER SEWER IMP</t>
  </si>
  <si>
    <t>UTL021911</t>
  </si>
  <si>
    <t>UT0021911</t>
  </si>
  <si>
    <t>OGDEN</t>
  </si>
  <si>
    <t>lowTempCompost, anaerobic</t>
  </si>
  <si>
    <t>https://echo.epa.gov/biosolids-facility-report?id=UTL021911</t>
  </si>
  <si>
    <t>NAUGATUCK WPCF</t>
  </si>
  <si>
    <t>CTL100641</t>
  </si>
  <si>
    <t>CT0100641</t>
  </si>
  <si>
    <t>NAUGATUCK</t>
  </si>
  <si>
    <t>https://echo.epa.gov/biosolids-facility-report?id=CTL100641</t>
  </si>
  <si>
    <t>STRATFORD WPCF (TOWN HALL)</t>
  </si>
  <si>
    <t>CTL101036</t>
  </si>
  <si>
    <t>CT0101036</t>
  </si>
  <si>
    <t>STRATFORD</t>
  </si>
  <si>
    <t>https://echo.epa.gov/biosolids-facility-report?id=CTL101036</t>
  </si>
  <si>
    <t>PRAIRIE CREEK WWTP</t>
  </si>
  <si>
    <t>TX0052892</t>
  </si>
  <si>
    <t>LEWISVILLE</t>
  </si>
  <si>
    <t>https://echo.epa.gov/biosolids-facility-report?id=TX0052892</t>
  </si>
  <si>
    <t>FISHERS CHEENEY CREEK WWTP</t>
  </si>
  <si>
    <t>INL055484</t>
  </si>
  <si>
    <t>IN0055484</t>
  </si>
  <si>
    <t>FISHERS</t>
  </si>
  <si>
    <t>https://echo.epa.gov/biosolids-facility-report?id=INL055484</t>
  </si>
  <si>
    <t>NORTH DAVIS SEWER DISTRICT</t>
  </si>
  <si>
    <t>UTL021741</t>
  </si>
  <si>
    <t>UT0021741</t>
  </si>
  <si>
    <t>SYRACUSE</t>
  </si>
  <si>
    <t>lowTempCompost, anaerobic, airDry</t>
  </si>
  <si>
    <t>https://echo.epa.gov/biosolids-facility-report?id=UTL021741</t>
  </si>
  <si>
    <t>BAYSHORE REGIONAL SEW AUTH</t>
  </si>
  <si>
    <t>NJL155365</t>
  </si>
  <si>
    <t>NJ0155365</t>
  </si>
  <si>
    <t>UNION BEACH</t>
  </si>
  <si>
    <t>https://echo.epa.gov/biosolids-facility-report?id=NJL155365</t>
  </si>
  <si>
    <t>OPEQUON STP</t>
  </si>
  <si>
    <t>VAL065552</t>
  </si>
  <si>
    <t>VA0065552</t>
  </si>
  <si>
    <t>WINCHESTER</t>
  </si>
  <si>
    <t>https://echo.epa.gov/biosolids-facility-report?id=VAL065552</t>
  </si>
  <si>
    <t>KING COUNTY BRIGHTWATER WWTP</t>
  </si>
  <si>
    <t>WAL032247</t>
  </si>
  <si>
    <t>WA0032247</t>
  </si>
  <si>
    <t>https://echo.epa.gov/biosolids-facility-report?id=WAL032247</t>
  </si>
  <si>
    <t>CENTRAL DAVIS CO SEWER</t>
  </si>
  <si>
    <t>UTL020974</t>
  </si>
  <si>
    <t>UT0020974</t>
  </si>
  <si>
    <t>KAYSVILLE</t>
  </si>
  <si>
    <t>Class B, Class A, Not Applicable</t>
  </si>
  <si>
    <t>https://echo.epa.gov/biosolids-facility-report?id=UTL020974</t>
  </si>
  <si>
    <t>ST. LOUIS METROPOLITAN SEWER DISTRICT</t>
  </si>
  <si>
    <t>MOL101362</t>
  </si>
  <si>
    <t>MO0101362</t>
  </si>
  <si>
    <t>VALLEY PARK</t>
  </si>
  <si>
    <t>https://echo.epa.gov/biosolids-facility-report?id=MOL101362</t>
  </si>
  <si>
    <t>DENTON CREEK REGIONAL WWTF</t>
  </si>
  <si>
    <t>TX0104957</t>
  </si>
  <si>
    <t>https://echo.epa.gov/biosolids-facility-report?id=TX0104957</t>
  </si>
  <si>
    <t>HARRISBURG AUTHORITY, THE</t>
  </si>
  <si>
    <t>PAL027197</t>
  </si>
  <si>
    <t>PA0027197</t>
  </si>
  <si>
    <t>HARRISBURG</t>
  </si>
  <si>
    <t>Class B, Not Applicable, Class A EQ</t>
  </si>
  <si>
    <t>https://echo.epa.gov/biosolids-facility-report?id=PAL027197</t>
  </si>
  <si>
    <t>VALLEY FORGE SEWER AUTHORITY</t>
  </si>
  <si>
    <t>PAL043974</t>
  </si>
  <si>
    <t>PA0043974</t>
  </si>
  <si>
    <t>PHOENIXVILLE</t>
  </si>
  <si>
    <t>https://echo.epa.gov/biosolids-facility-report?id=PAL043974</t>
  </si>
  <si>
    <t>ROANOKE STP</t>
  </si>
  <si>
    <t>VAL025020</t>
  </si>
  <si>
    <t>VA0025020</t>
  </si>
  <si>
    <t>ROANOKE</t>
  </si>
  <si>
    <t>https://echo.epa.gov/biosolids-facility-report?id=VAL025020</t>
  </si>
  <si>
    <t>SAN FRANCISCO OCEANSIDE WWTP</t>
  </si>
  <si>
    <t>CAL037681</t>
  </si>
  <si>
    <t>CA0037681</t>
  </si>
  <si>
    <t>https://echo.epa.gov/biosolids-facility-report?id=CAL037681</t>
  </si>
  <si>
    <t>PARKWAY WWTP</t>
  </si>
  <si>
    <t>MDL021725</t>
  </si>
  <si>
    <t>MD0021725</t>
  </si>
  <si>
    <t>LAUREL</t>
  </si>
  <si>
    <t>https://echo.epa.gov/biosolids-facility-report?id=MDL021725</t>
  </si>
  <si>
    <t>SILOAM SPRINGS, CITY OF</t>
  </si>
  <si>
    <t>ARL020273</t>
  </si>
  <si>
    <t>AR0020273</t>
  </si>
  <si>
    <t>SILOAM SPRINGS</t>
  </si>
  <si>
    <t>https://echo.epa.gov/biosolids-facility-report?id=ARL020273</t>
  </si>
  <si>
    <t>ROCKAWAY VALLEY REGIONAL SA</t>
  </si>
  <si>
    <t>NJL022349</t>
  </si>
  <si>
    <t>NJ0022349</t>
  </si>
  <si>
    <t>PARSIPPANY</t>
  </si>
  <si>
    <t>https://echo.epa.gov/biosolids-facility-report?id=NJL022349</t>
  </si>
  <si>
    <t>METROPOLITAN COUNCIL-EAGLE PT</t>
  </si>
  <si>
    <t>MNL029904</t>
  </si>
  <si>
    <t>MN0029904</t>
  </si>
  <si>
    <t>COTTAGE GROVE</t>
  </si>
  <si>
    <t>https://echo.epa.gov/biosolids-facility-report?id=MNL029904</t>
  </si>
  <si>
    <t>KEEGANS BAYOU WWTP</t>
  </si>
  <si>
    <t>TX0098191</t>
  </si>
  <si>
    <t>https://echo.epa.gov/biosolids-facility-report?id=TX0098191</t>
  </si>
  <si>
    <t>PAW PAW WWTF</t>
  </si>
  <si>
    <t>TX0047228</t>
  </si>
  <si>
    <t>DENISON</t>
  </si>
  <si>
    <t>https://echo.epa.gov/biosolids-facility-report?id=TX0047228</t>
  </si>
  <si>
    <t>CITY OF BURLINGTON</t>
  </si>
  <si>
    <t>NCL023868</t>
  </si>
  <si>
    <t>NC0023868</t>
  </si>
  <si>
    <t>BURLINGTON</t>
  </si>
  <si>
    <t>https://echo.epa.gov/biosolids-facility-report?id=NCL023868</t>
  </si>
  <si>
    <t>OAK GROVE WWTF</t>
  </si>
  <si>
    <t>TX0047261</t>
  </si>
  <si>
    <t>ENNIS</t>
  </si>
  <si>
    <t>https://echo.epa.gov/biosolids-facility-report?id=TX0047261</t>
  </si>
  <si>
    <t>SOCWA J. B. LATHAM TP</t>
  </si>
  <si>
    <t>CAL107417</t>
  </si>
  <si>
    <t>CA0107417</t>
  </si>
  <si>
    <t>DANA POINT</t>
  </si>
  <si>
    <t>https://echo.epa.gov/biosolids-facility-report?id=CAL107417</t>
  </si>
  <si>
    <t>CITY OF LARGO. WWTP</t>
  </si>
  <si>
    <t>FLL026603</t>
  </si>
  <si>
    <t>FL0026603</t>
  </si>
  <si>
    <t>LARGO</t>
  </si>
  <si>
    <t>https://echo.epa.gov/biosolids-facility-report?id=FLL026603</t>
  </si>
  <si>
    <t>LAFAYETTE WWTP</t>
  </si>
  <si>
    <t>INL032468</t>
  </si>
  <si>
    <t>IN0032468</t>
  </si>
  <si>
    <t>LAFAYETTE</t>
  </si>
  <si>
    <t>other, tempSludgeStore, methaneBioCaptureRecover</t>
  </si>
  <si>
    <t>https://echo.epa.gov/biosolids-facility-report?id=INL032468</t>
  </si>
  <si>
    <t>BROAD RUN WATER RECLAMATION</t>
  </si>
  <si>
    <t>VAL091383</t>
  </si>
  <si>
    <t>VA0091383</t>
  </si>
  <si>
    <t>ASHBURN</t>
  </si>
  <si>
    <t>https://echo.epa.gov/biosolids-facility-report?id=VAL091383</t>
  </si>
  <si>
    <t>PRASA - CAGUAS RWWTP</t>
  </si>
  <si>
    <t>PRL025976</t>
  </si>
  <si>
    <t>PR0025976</t>
  </si>
  <si>
    <t>CAGUAS</t>
  </si>
  <si>
    <t>https://echo.epa.gov/biosolids-facility-report?id=PRL025976</t>
  </si>
  <si>
    <t>CATOMA CREEK WWTP</t>
  </si>
  <si>
    <t>ALL027863</t>
  </si>
  <si>
    <t>AL0027863</t>
  </si>
  <si>
    <t>https://echo.epa.gov/biosolids-facility-report?id=ALL027863</t>
  </si>
  <si>
    <t>NASHVILLE-DRY CREEK STP</t>
  </si>
  <si>
    <t>TNL020648</t>
  </si>
  <si>
    <t>TN0020648</t>
  </si>
  <si>
    <t>MADISON</t>
  </si>
  <si>
    <t>https://echo.epa.gov/biosolids-facility-report?id=TNL020648</t>
  </si>
  <si>
    <t>LACSD - LANCASTER WRP</t>
  </si>
  <si>
    <t>CAL010513</t>
  </si>
  <si>
    <t>CA0010513</t>
  </si>
  <si>
    <t>https://echo.epa.gov/biosolids-facility-report?id=CAL010513</t>
  </si>
  <si>
    <t>NCL023876</t>
  </si>
  <si>
    <t>NC0023876</t>
  </si>
  <si>
    <t>https://echo.epa.gov/biosolids-facility-report?id=NCL023876</t>
  </si>
  <si>
    <t>CITY OF JOPLIN</t>
  </si>
  <si>
    <t>MOL023256</t>
  </si>
  <si>
    <t>MO0023256</t>
  </si>
  <si>
    <t>JOPLIN</t>
  </si>
  <si>
    <t>limeStabilize, anaerobic, airDry, aerobic</t>
  </si>
  <si>
    <t>https://echo.epa.gov/biosolids-facility-report?id=MOL023256</t>
  </si>
  <si>
    <t>FORT COLLINS CITY OF</t>
  </si>
  <si>
    <t>COL047627</t>
  </si>
  <si>
    <t>CO0047627</t>
  </si>
  <si>
    <t>FORT COLLINS</t>
  </si>
  <si>
    <t>https://echo.epa.gov/biosolids-facility-report?id=COL047627</t>
  </si>
  <si>
    <t>GRACE CREEK WWTP</t>
  </si>
  <si>
    <t>TX0022217</t>
  </si>
  <si>
    <t>LONGVIEW</t>
  </si>
  <si>
    <t>https://echo.epa.gov/biosolids-facility-report?id=TX0022217</t>
  </si>
  <si>
    <t>MODESTO WQCF</t>
  </si>
  <si>
    <t>CAL079103</t>
  </si>
  <si>
    <t>CA0079103</t>
  </si>
  <si>
    <t>MODESTO</t>
  </si>
  <si>
    <t>sludgeLagoon, preliminaryOps</t>
  </si>
  <si>
    <t>https://echo.epa.gov/biosolids-facility-report?id=CAL079103</t>
  </si>
  <si>
    <t>MASSAPONAX REGIONAL STP</t>
  </si>
  <si>
    <t>VAL025658</t>
  </si>
  <si>
    <t>VA0025658</t>
  </si>
  <si>
    <t>FREDERICKSBURG</t>
  </si>
  <si>
    <t>https://echo.epa.gov/biosolids-facility-report?id=VAL025658</t>
  </si>
  <si>
    <t>LACSD - PALMDALE WRP</t>
  </si>
  <si>
    <t>CAL000446</t>
  </si>
  <si>
    <t>CA0000446</t>
  </si>
  <si>
    <t>https://echo.epa.gov/biosolids-facility-report?id=CAL000446</t>
  </si>
  <si>
    <t>MOL127949</t>
  </si>
  <si>
    <t>MO0127949</t>
  </si>
  <si>
    <t>https://echo.epa.gov/biosolids-facility-report?id=MOL127949</t>
  </si>
  <si>
    <t>HRSD -JAMES RIVER STP</t>
  </si>
  <si>
    <t>VAL081272</t>
  </si>
  <si>
    <t>VA0081272</t>
  </si>
  <si>
    <t>NEWPORT NEWS</t>
  </si>
  <si>
    <t>https://echo.epa.gov/biosolids-facility-report?id=VAL081272</t>
  </si>
  <si>
    <t>RIL100072</t>
  </si>
  <si>
    <t>RI0100072</t>
  </si>
  <si>
    <t>https://echo.epa.gov/biosolids-facility-report?id=RIL100072</t>
  </si>
  <si>
    <t>MUNICIPAL UTILITIES BOARD OF ALBERTVILLE</t>
  </si>
  <si>
    <t>ALL020192</t>
  </si>
  <si>
    <t>AL0020192</t>
  </si>
  <si>
    <t>ALBERTVILLE</t>
  </si>
  <si>
    <t>https://echo.epa.gov/biosolids-facility-report?id=ALL020192</t>
  </si>
  <si>
    <t>TACOMA NORTH NO 3</t>
  </si>
  <si>
    <t>WAL037214</t>
  </si>
  <si>
    <t>WA0037214</t>
  </si>
  <si>
    <t>https://echo.epa.gov/biosolids-facility-report?id=WAL037214</t>
  </si>
  <si>
    <t>ROGERS, CITY OF</t>
  </si>
  <si>
    <t>ARL043397</t>
  </si>
  <si>
    <t>AR0043397</t>
  </si>
  <si>
    <t>https://echo.epa.gov/biosolids-facility-report?id=ARL043397</t>
  </si>
  <si>
    <t>QUINCY STP, CITY OF</t>
  </si>
  <si>
    <t>ILL030503</t>
  </si>
  <si>
    <t>IL0030503</t>
  </si>
  <si>
    <t>QUINCY</t>
  </si>
  <si>
    <t>https://echo.epa.gov/biosolids-facility-report?id=ILL030503</t>
  </si>
  <si>
    <t>CITY OF GARLAND ROWLETT CREEK WWTF</t>
  </si>
  <si>
    <t>TX0024686</t>
  </si>
  <si>
    <t>GARLAND</t>
  </si>
  <si>
    <t>https://echo.epa.gov/biosolids-facility-report?id=TX0024686</t>
  </si>
  <si>
    <t>CITY OF BEND WATER RECLAMATION FACILITY</t>
  </si>
  <si>
    <t>ORL022395</t>
  </si>
  <si>
    <t>OR0022395</t>
  </si>
  <si>
    <t>BEND</t>
  </si>
  <si>
    <t>https://echo.epa.gov/biosolids-facility-report?id=ORL022395</t>
  </si>
  <si>
    <t>TWO RIVERS WATER RECLAMATION A</t>
  </si>
  <si>
    <t>NJL026735</t>
  </si>
  <si>
    <t>NJ0026735</t>
  </si>
  <si>
    <t>MONMOUTH BEACH</t>
  </si>
  <si>
    <t>https://echo.epa.gov/biosolids-facility-report?id=NJL026735</t>
  </si>
  <si>
    <t>CITY OF COLUMBIA</t>
  </si>
  <si>
    <t>MOL097837</t>
  </si>
  <si>
    <t>MO0097837</t>
  </si>
  <si>
    <t>COLUMBIA</t>
  </si>
  <si>
    <t>https://echo.epa.gov/biosolids-facility-report?id=MOL097837</t>
  </si>
  <si>
    <t>HRSD YORK RIVER STP</t>
  </si>
  <si>
    <t>VAL081311</t>
  </si>
  <si>
    <t>VA0081311</t>
  </si>
  <si>
    <t>SEAFORD</t>
  </si>
  <si>
    <t>https://echo.epa.gov/biosolids-facility-report?id=VAL081311</t>
  </si>
  <si>
    <t>FREMONT WWTF</t>
  </si>
  <si>
    <t>NEL031381</t>
  </si>
  <si>
    <t>NE0031381</t>
  </si>
  <si>
    <t>FREMONT</t>
  </si>
  <si>
    <t>https://echo.epa.gov/biosolids-facility-report?id=NEL031381</t>
  </si>
  <si>
    <t>SAINT CLOUD</t>
  </si>
  <si>
    <t>MNL040878</t>
  </si>
  <si>
    <t>MN0040878</t>
  </si>
  <si>
    <t>ST CLOUD</t>
  </si>
  <si>
    <t>https://echo.epa.gov/biosolids-facility-report?id=MNL040878</t>
  </si>
  <si>
    <t>SAN MATEO WWTP</t>
  </si>
  <si>
    <t>CAL037541</t>
  </si>
  <si>
    <t>CA0037541</t>
  </si>
  <si>
    <t>SAN MATEO</t>
  </si>
  <si>
    <t>https://echo.epa.gov/biosolids-facility-report?id=CAL037541</t>
  </si>
  <si>
    <t>S DAVIS CO SEWER-NORTH</t>
  </si>
  <si>
    <t>UTL021636</t>
  </si>
  <si>
    <t>UT0021636</t>
  </si>
  <si>
    <t>WEST BOUNTIFUL</t>
  </si>
  <si>
    <t>https://echo.epa.gov/biosolids-facility-report?id=UTL021636</t>
  </si>
  <si>
    <t>ROCHESTER</t>
  </si>
  <si>
    <t>MNL024619</t>
  </si>
  <si>
    <t>MN0024619</t>
  </si>
  <si>
    <t>https://echo.epa.gov/biosolids-facility-report?id=MNL024619</t>
  </si>
  <si>
    <t>WEST DISTRICT WWTF</t>
  </si>
  <si>
    <t>TX0063002</t>
  </si>
  <si>
    <t>https://echo.epa.gov/biosolids-facility-report?id=TX0063002</t>
  </si>
  <si>
    <t>NCL050342</t>
  </si>
  <si>
    <t>NC0050342</t>
  </si>
  <si>
    <t>https://echo.epa.gov/biosolids-facility-report?id=NCL050342</t>
  </si>
  <si>
    <t>POCATELLO, CITY OF</t>
  </si>
  <si>
    <t>IDL021784</t>
  </si>
  <si>
    <t>ID0021784</t>
  </si>
  <si>
    <t>POCATELLO</t>
  </si>
  <si>
    <t>ID</t>
  </si>
  <si>
    <t>https://echo.epa.gov/biosolids-facility-report?id=IDL021784</t>
  </si>
  <si>
    <t>ROSEVILLE DRY CREEK WWTP</t>
  </si>
  <si>
    <t>CAL079502</t>
  </si>
  <si>
    <t>CA0079502</t>
  </si>
  <si>
    <t>https://echo.epa.gov/biosolids-facility-report?id=CAL079502</t>
  </si>
  <si>
    <t>TAUNTON W W T P</t>
  </si>
  <si>
    <t>MAL100897</t>
  </si>
  <si>
    <t>MA0100897</t>
  </si>
  <si>
    <t>TAUNTON</t>
  </si>
  <si>
    <t>https://echo.epa.gov/biosolids-facility-report?id=MAL100897</t>
  </si>
  <si>
    <t>CITY OF MORGANTON</t>
  </si>
  <si>
    <t>NCL026573</t>
  </si>
  <si>
    <t>NC0026573</t>
  </si>
  <si>
    <t>MORGANTON</t>
  </si>
  <si>
    <t>airDry</t>
  </si>
  <si>
    <t>https://echo.epa.gov/biosolids-facility-report?id=NCL026573</t>
  </si>
  <si>
    <t>YAKIMA POTW</t>
  </si>
  <si>
    <t>WAL024023</t>
  </si>
  <si>
    <t>WA0024023</t>
  </si>
  <si>
    <t>YAKIMA</t>
  </si>
  <si>
    <t>https://echo.epa.gov/biosolids-facility-report?id=WAL024023</t>
  </si>
  <si>
    <t>CITY OF RIO GRANDE CITY - WWTP</t>
  </si>
  <si>
    <t>TX0068764</t>
  </si>
  <si>
    <t>RIO GRANDE CITY</t>
  </si>
  <si>
    <t>https://echo.epa.gov/biosolids-facility-report?id=TX0068764</t>
  </si>
  <si>
    <t>CITY OF IOWA CITY</t>
  </si>
  <si>
    <t>IAL070866</t>
  </si>
  <si>
    <t>IA0070866</t>
  </si>
  <si>
    <t>IOWA CITY</t>
  </si>
  <si>
    <t>https://echo.epa.gov/biosolids-facility-report?id=IAL070866</t>
  </si>
  <si>
    <t>REWA/LOWER REEDY RIVER WWTP</t>
  </si>
  <si>
    <t>SCL024261</t>
  </si>
  <si>
    <t>SC0024261</t>
  </si>
  <si>
    <t>https://echo.epa.gov/biosolids-facility-report?id=SCL024261</t>
  </si>
  <si>
    <t>TRI-CITY SERVICE DISTRICT</t>
  </si>
  <si>
    <t>ORL031259</t>
  </si>
  <si>
    <t>OR0031259</t>
  </si>
  <si>
    <t>OREGON CITY</t>
  </si>
  <si>
    <t>https://echo.epa.gov/biosolids-facility-report?id=ORL031259</t>
  </si>
  <si>
    <t>WHEELING WPC DIVISION</t>
  </si>
  <si>
    <t>WVL023230</t>
  </si>
  <si>
    <t>WV0023230</t>
  </si>
  <si>
    <t>WHEELING</t>
  </si>
  <si>
    <t>WV</t>
  </si>
  <si>
    <t>https://echo.epa.gov/biosolids-facility-report?id=WVL023230</t>
  </si>
  <si>
    <t>TOWN OF MANCHESTER</t>
  </si>
  <si>
    <t>CTL100293</t>
  </si>
  <si>
    <t>CT0100293</t>
  </si>
  <si>
    <t>MANCHESTER</t>
  </si>
  <si>
    <t>https://echo.epa.gov/biosolids-facility-report?id=CTL100293</t>
  </si>
  <si>
    <t>BLOOMINGTON/NORMAL WRD STP</t>
  </si>
  <si>
    <t>ILL027731</t>
  </si>
  <si>
    <t>IL0027731</t>
  </si>
  <si>
    <t>BLOOMINGTON</t>
  </si>
  <si>
    <t>https://echo.epa.gov/biosolids-facility-report?id=ILL027731</t>
  </si>
  <si>
    <t>CITY OF ALBANY</t>
  </si>
  <si>
    <t>GAL037222</t>
  </si>
  <si>
    <t>GA0037222</t>
  </si>
  <si>
    <t>https://echo.epa.gov/biosolids-facility-report?id=GAL037222</t>
  </si>
  <si>
    <t>POTTSTOWN BORO</t>
  </si>
  <si>
    <t>PAL026786</t>
  </si>
  <si>
    <t>PA0026786</t>
  </si>
  <si>
    <t>POTTSTOWN</t>
  </si>
  <si>
    <t>https://echo.epa.gov/biosolids-facility-report?id=PAL026786</t>
  </si>
  <si>
    <t>CITY OF ST. JOSEPH</t>
  </si>
  <si>
    <t>MOL023043</t>
  </si>
  <si>
    <t>MO0023043</t>
  </si>
  <si>
    <t>ST. JOSEPH</t>
  </si>
  <si>
    <t>https://echo.epa.gov/biosolids-facility-report?id=MOL023043</t>
  </si>
  <si>
    <t>PLATTSBURGH (C)</t>
  </si>
  <si>
    <t>NYL026018</t>
  </si>
  <si>
    <t>NY0026018</t>
  </si>
  <si>
    <t>PLATTSBURGH</t>
  </si>
  <si>
    <t>https://echo.epa.gov/biosolids-facility-report?id=NYL026018</t>
  </si>
  <si>
    <t>ROSWELL, NEW MEXICO</t>
  </si>
  <si>
    <t>NML020311</t>
  </si>
  <si>
    <t>NM0020311</t>
  </si>
  <si>
    <t>ROSWELL</t>
  </si>
  <si>
    <t>Class A EQ, Class A</t>
  </si>
  <si>
    <t>https://echo.epa.gov/biosolids-facility-report?id=NML020311</t>
  </si>
  <si>
    <t>WATERTOWN (C)</t>
  </si>
  <si>
    <t>NYL025984</t>
  </si>
  <si>
    <t>NY0025984</t>
  </si>
  <si>
    <t>WATERTOWN</t>
  </si>
  <si>
    <t>https://echo.epa.gov/biosolids-facility-report?id=NYL025984</t>
  </si>
  <si>
    <t>FOX LAKE NW REGIONAL WRF</t>
  </si>
  <si>
    <t>ILL020958</t>
  </si>
  <si>
    <t>IL0020958</t>
  </si>
  <si>
    <t>FOX LAKE</t>
  </si>
  <si>
    <t>https://echo.epa.gov/biosolids-facility-report?id=ILL020958</t>
  </si>
  <si>
    <t>LONGMONT CITY OF</t>
  </si>
  <si>
    <t>COL026671</t>
  </si>
  <si>
    <t>CO0026671</t>
  </si>
  <si>
    <t>LONGMONT</t>
  </si>
  <si>
    <t>https://echo.epa.gov/biosolids-facility-report?id=COL026671</t>
  </si>
  <si>
    <t>MERCED WWTF</t>
  </si>
  <si>
    <t>CAL079219</t>
  </si>
  <si>
    <t>CA0079219</t>
  </si>
  <si>
    <t>MERCED</t>
  </si>
  <si>
    <t>https://echo.epa.gov/biosolids-facility-report?id=CAL079219</t>
  </si>
  <si>
    <t>JONESBORO, CITY WATER &amp; LIGHT-E</t>
  </si>
  <si>
    <t>ARL043401</t>
  </si>
  <si>
    <t>AR0043401</t>
  </si>
  <si>
    <t>JONESBORO</t>
  </si>
  <si>
    <t>https://echo.epa.gov/biosolids-facility-report?id=ARL043401</t>
  </si>
  <si>
    <t>THORN CREEK BASIN SD STP</t>
  </si>
  <si>
    <t>ILL027723</t>
  </si>
  <si>
    <t>IL0027723</t>
  </si>
  <si>
    <t>CHICAGO HEIGHTS</t>
  </si>
  <si>
    <t>https://echo.epa.gov/biosolids-facility-report?id=ILL027723</t>
  </si>
  <si>
    <t>REWA/PELHAM WWTP</t>
  </si>
  <si>
    <t>SCL033804</t>
  </si>
  <si>
    <t>SC0033804</t>
  </si>
  <si>
    <t>GREER</t>
  </si>
  <si>
    <t>https://echo.epa.gov/biosolids-facility-report?id=SCL033804</t>
  </si>
  <si>
    <t>SIMI VALLEY WQCP</t>
  </si>
  <si>
    <t>CAL055221</t>
  </si>
  <si>
    <t>CA0055221</t>
  </si>
  <si>
    <t>SIMI VALLEY</t>
  </si>
  <si>
    <t>https://echo.epa.gov/biosolids-facility-report?id=CAL055221</t>
  </si>
  <si>
    <t>SANTA MARGARITA CHIQUITA WRF</t>
  </si>
  <si>
    <t>CAL207417</t>
  </si>
  <si>
    <t>CA0207417</t>
  </si>
  <si>
    <t>SAN JUAN CAPISTRANO</t>
  </si>
  <si>
    <t>https://echo.epa.gov/biosolids-facility-report?id=CAL207417</t>
  </si>
  <si>
    <t>LYNNWOOD STP</t>
  </si>
  <si>
    <t>WAL024031</t>
  </si>
  <si>
    <t>WA0024031</t>
  </si>
  <si>
    <t>LYNNWOOD</t>
  </si>
  <si>
    <t>https://echo.epa.gov/biosolids-facility-report?id=WAL024031</t>
  </si>
  <si>
    <t>CITY OF MCALLEN NORTH WWTP</t>
  </si>
  <si>
    <t>TX0093106</t>
  </si>
  <si>
    <t>MCALLEN</t>
  </si>
  <si>
    <t>https://echo.epa.gov/biosolids-facility-report?id=TX0093106</t>
  </si>
  <si>
    <t>PULASKI STP</t>
  </si>
  <si>
    <t>TNL021687</t>
  </si>
  <si>
    <t>TN0021687</t>
  </si>
  <si>
    <t>PULASKI</t>
  </si>
  <si>
    <t>https://echo.epa.gov/biosolids-facility-report?id=TNL021687</t>
  </si>
  <si>
    <t>CUMBERLAND WWTP</t>
  </si>
  <si>
    <t>MDL021598</t>
  </si>
  <si>
    <t>MD0021598</t>
  </si>
  <si>
    <t>CUMBERLAND</t>
  </si>
  <si>
    <t>https://echo.epa.gov/biosolids-facility-report?id=MDL021598</t>
  </si>
  <si>
    <t>CITY OF MUSCATINE</t>
  </si>
  <si>
    <t>IAL023434</t>
  </si>
  <si>
    <t>IA0023434</t>
  </si>
  <si>
    <t>MUSCATINE</t>
  </si>
  <si>
    <t>https://echo.epa.gov/biosolids-facility-report?id=IAL023434</t>
  </si>
  <si>
    <t>CENTRAL MARIN SANITATION AGENCY WWTP</t>
  </si>
  <si>
    <t>CAL038628</t>
  </si>
  <si>
    <t>CA0038628</t>
  </si>
  <si>
    <t>SAN RAFAEL</t>
  </si>
  <si>
    <t>https://echo.epa.gov/biosolids-facility-report?id=CAL038628</t>
  </si>
  <si>
    <t>BARSTOW WWTF</t>
  </si>
  <si>
    <t>CAL010517</t>
  </si>
  <si>
    <t>CA0010517</t>
  </si>
  <si>
    <t>BARSTOW</t>
  </si>
  <si>
    <t>https://echo.epa.gov/biosolids-facility-report?id=CAL010517</t>
  </si>
  <si>
    <t>POUGHKEEPSIE (C)</t>
  </si>
  <si>
    <t>NYL026255</t>
  </si>
  <si>
    <t>NY0026255</t>
  </si>
  <si>
    <t>POUGHKEEPSIE</t>
  </si>
  <si>
    <t>https://echo.epa.gov/biosolids-facility-report?id=NYL026255</t>
  </si>
  <si>
    <t>ROBINDALE WWTP</t>
  </si>
  <si>
    <t>TX0071340</t>
  </si>
  <si>
    <t>BROWNSVILLE</t>
  </si>
  <si>
    <t>https://echo.epa.gov/biosolids-facility-report?id=TX0071340</t>
  </si>
  <si>
    <t>JERRY L RILEY STP</t>
  </si>
  <si>
    <t>KYL104027</t>
  </si>
  <si>
    <t>KY0104027</t>
  </si>
  <si>
    <t>BARDSTOWN</t>
  </si>
  <si>
    <t>https://echo.epa.gov/biosolids-facility-report?id=KYL104027</t>
  </si>
  <si>
    <t>CITY OF BROWNWOOD WWTP</t>
  </si>
  <si>
    <t>TX0047040</t>
  </si>
  <si>
    <t>BROWNWOOD</t>
  </si>
  <si>
    <t>https://echo.epa.gov/biosolids-facility-report?id=TX0047040</t>
  </si>
  <si>
    <t>FAIRHOPE CITY OF</t>
  </si>
  <si>
    <t>ALL020842</t>
  </si>
  <si>
    <t>AL0020842</t>
  </si>
  <si>
    <t>FAIRHOPE</t>
  </si>
  <si>
    <t>https://echo.epa.gov/biosolids-facility-report?id=ALL020842</t>
  </si>
  <si>
    <t>FALLING CREEK WASTEWATER TREATMENT PLANT</t>
  </si>
  <si>
    <t>VAL024996</t>
  </si>
  <si>
    <t>VA0024996</t>
  </si>
  <si>
    <t>https://echo.epa.gov/biosolids-facility-report?id=VAL024996</t>
  </si>
  <si>
    <t>CITY OF HOUSTON UPPER BRAYS WWTF</t>
  </si>
  <si>
    <t>TX0088153</t>
  </si>
  <si>
    <t>HOSTON</t>
  </si>
  <si>
    <t>https://echo.epa.gov/biosolids-facility-report?id=TX0088153</t>
  </si>
  <si>
    <t>REDLANDS WWTP</t>
  </si>
  <si>
    <t>CAL000490</t>
  </si>
  <si>
    <t>CA0000490</t>
  </si>
  <si>
    <t>REDLANDS</t>
  </si>
  <si>
    <t>https://echo.epa.gov/biosolids-facility-report?id=CAL000490</t>
  </si>
  <si>
    <t>ALEXANDRIA LAKE AREA SD</t>
  </si>
  <si>
    <t>MNL040738</t>
  </si>
  <si>
    <t>MN0040738</t>
  </si>
  <si>
    <t>ALEXANDRIA</t>
  </si>
  <si>
    <t>https://echo.epa.gov/biosolids-facility-report?id=MNL040738</t>
  </si>
  <si>
    <t>GALLATIN STP</t>
  </si>
  <si>
    <t>TNL020141</t>
  </si>
  <si>
    <t>TN0020141</t>
  </si>
  <si>
    <t>GALLATIN</t>
  </si>
  <si>
    <t>Not Applicable, Class A EQ</t>
  </si>
  <si>
    <t>https://echo.epa.gov/biosolids-facility-report?id=TNL020141</t>
  </si>
  <si>
    <t>HOLLYWOOD ROAD WWTP</t>
  </si>
  <si>
    <t>TX0025810</t>
  </si>
  <si>
    <t>AMARILLO</t>
  </si>
  <si>
    <t>https://echo.epa.gov/biosolids-facility-report?id=TX0025810</t>
  </si>
  <si>
    <t>BLOOMINGTON S (DILLMAN ROAD)</t>
  </si>
  <si>
    <t>INL035718</t>
  </si>
  <si>
    <t>IN0035718</t>
  </si>
  <si>
    <t>https://echo.epa.gov/biosolids-facility-report?id=INL035718</t>
  </si>
  <si>
    <t>SPRINGFIELD MSD-SUGAR CRK STP</t>
  </si>
  <si>
    <t>ILL021971</t>
  </si>
  <si>
    <t>IL0021971</t>
  </si>
  <si>
    <t>https://echo.epa.gov/biosolids-facility-report?id=ILL021971</t>
  </si>
  <si>
    <t>SOUTHSIDE WWTF</t>
  </si>
  <si>
    <t>TX0055484</t>
  </si>
  <si>
    <t>https://echo.epa.gov/biosolids-facility-report?id=TX0055484</t>
  </si>
  <si>
    <t>PENN TWP BOARD OF COMMISSIONS</t>
  </si>
  <si>
    <t>PAL037150</t>
  </si>
  <si>
    <t>PA0037150</t>
  </si>
  <si>
    <t>HANOVER</t>
  </si>
  <si>
    <t>https://echo.epa.gov/biosolids-facility-report?id=PAL037150</t>
  </si>
  <si>
    <t>GLENBARD WASTEWATER AUTH-MAIN</t>
  </si>
  <si>
    <t>ILL021547</t>
  </si>
  <si>
    <t>IL0021547</t>
  </si>
  <si>
    <t>GLEN ELLYN</t>
  </si>
  <si>
    <t>https://echo.epa.gov/biosolids-facility-report?id=ILL021547</t>
  </si>
  <si>
    <t>SMYRNA STP</t>
  </si>
  <si>
    <t>TNL020541</t>
  </si>
  <si>
    <t>TN0020541</t>
  </si>
  <si>
    <t>SMYRNA</t>
  </si>
  <si>
    <t>https://echo.epa.gov/biosolids-facility-report?id=TNL020541</t>
  </si>
  <si>
    <t>CHICOPEE W P C F</t>
  </si>
  <si>
    <t>MAL101508</t>
  </si>
  <si>
    <t>MA0101508</t>
  </si>
  <si>
    <t>CHICOPEE</t>
  </si>
  <si>
    <t>https://echo.epa.gov/biosolids-facility-report?id=MAL101508</t>
  </si>
  <si>
    <t>BERGEN CNTY WTP</t>
  </si>
  <si>
    <t>NJL020028</t>
  </si>
  <si>
    <t>NJ0020028</t>
  </si>
  <si>
    <t>EDGEWATER</t>
  </si>
  <si>
    <t>https://echo.epa.gov/biosolids-facility-report?id=NJL020028</t>
  </si>
  <si>
    <t>LOWER STROUBLES CREEK WWTP</t>
  </si>
  <si>
    <t>VAL060844</t>
  </si>
  <si>
    <t>VA0060844</t>
  </si>
  <si>
    <t>MONTGOMERY COUNTY</t>
  </si>
  <si>
    <t>https://echo.epa.gov/biosolids-facility-report?id=VAL060844</t>
  </si>
  <si>
    <t>INDEPENDENCE,ROCK CR WWTF</t>
  </si>
  <si>
    <t>MOL089681</t>
  </si>
  <si>
    <t>MO0089681</t>
  </si>
  <si>
    <t>https://echo.epa.gov/biosolids-facility-report?id=MOL089681</t>
  </si>
  <si>
    <t>CHEYENNE BOARD OF PUBLIC UTILITIES</t>
  </si>
  <si>
    <t>WYL022934</t>
  </si>
  <si>
    <t>WY0022934</t>
  </si>
  <si>
    <t>CHEYENNE</t>
  </si>
  <si>
    <t>WY</t>
  </si>
  <si>
    <t>https://echo.epa.gov/biosolids-facility-report?id=WYL022934</t>
  </si>
  <si>
    <t>WABASH WWTP</t>
  </si>
  <si>
    <t>INL024741</t>
  </si>
  <si>
    <t>IN0024741</t>
  </si>
  <si>
    <t>WABASH</t>
  </si>
  <si>
    <t>https://echo.epa.gov/biosolids-facility-report?id=INL024741</t>
  </si>
  <si>
    <t>DOWNERS GROVE SD WTC</t>
  </si>
  <si>
    <t>ILL028380</t>
  </si>
  <si>
    <t>IL0028380</t>
  </si>
  <si>
    <t>DOWNERS GROVE</t>
  </si>
  <si>
    <t>longTermSludgeStore, methaneBioCaptureRecover</t>
  </si>
  <si>
    <t>https://echo.epa.gov/biosolids-facility-report?id=ILL028380</t>
  </si>
  <si>
    <t>HARPETH VALLEY UTILITY DISTRIC</t>
  </si>
  <si>
    <t>TNL074748</t>
  </si>
  <si>
    <t>TN0074748</t>
  </si>
  <si>
    <t>https://echo.epa.gov/biosolids-facility-report?id=TNL074748</t>
  </si>
  <si>
    <t>ALL026913</t>
  </si>
  <si>
    <t>AL0026913</t>
  </si>
  <si>
    <t>https://echo.epa.gov/biosolids-facility-report?id=ALL026913</t>
  </si>
  <si>
    <t>UPPER MORELAND-HATBORO JOINT</t>
  </si>
  <si>
    <t>PAL025976</t>
  </si>
  <si>
    <t>PA0025976</t>
  </si>
  <si>
    <t>WILLOW GROVE</t>
  </si>
  <si>
    <t>https://echo.epa.gov/biosolids-facility-report?id=PAL025976</t>
  </si>
  <si>
    <t>REWA/GILDER CK WWTP</t>
  </si>
  <si>
    <t>SCL040525</t>
  </si>
  <si>
    <t>SC0040525</t>
  </si>
  <si>
    <t>SIMPSONVILLE</t>
  </si>
  <si>
    <t>https://echo.epa.gov/biosolids-facility-report?id=SCL040525</t>
  </si>
  <si>
    <t>SAN CLEMENTE WRP</t>
  </si>
  <si>
    <t>CAL000456</t>
  </si>
  <si>
    <t>CA0000456</t>
  </si>
  <si>
    <t>SAN CLEMENTE</t>
  </si>
  <si>
    <t>https://echo.epa.gov/biosolids-facility-report?id=CAL000456</t>
  </si>
  <si>
    <t>EWING-LAWRENCE SA WTP</t>
  </si>
  <si>
    <t>NJL024759</t>
  </si>
  <si>
    <t>NJ0024759</t>
  </si>
  <si>
    <t>LAWRENCEVILLE</t>
  </si>
  <si>
    <t>https://echo.epa.gov/biosolids-facility-report?id=NJL024759</t>
  </si>
  <si>
    <t>HURRICANE CREEK WWTP</t>
  </si>
  <si>
    <t>TX0024309</t>
  </si>
  <si>
    <t>LUFKIN</t>
  </si>
  <si>
    <t>https://echo.epa.gov/biosolids-facility-report?id=TX0024309</t>
  </si>
  <si>
    <t>LEWISTON-AUBURN WATER POLLUTIO</t>
  </si>
  <si>
    <t>MEL101478</t>
  </si>
  <si>
    <t>ME0101478</t>
  </si>
  <si>
    <t>LEWISTON</t>
  </si>
  <si>
    <t>ME</t>
  </si>
  <si>
    <t>https://echo.epa.gov/biosolids-facility-report?id=MEL101478</t>
  </si>
  <si>
    <t>MANHATTAN, CITY OF</t>
  </si>
  <si>
    <t>KSL036714</t>
  </si>
  <si>
    <t>KS0036714</t>
  </si>
  <si>
    <t>MANHATTAN</t>
  </si>
  <si>
    <t>KS</t>
  </si>
  <si>
    <t>https://echo.epa.gov/biosolids-facility-report?id=KSL036714</t>
  </si>
  <si>
    <t>OREM CITY CORPORATION</t>
  </si>
  <si>
    <t>UTL020915</t>
  </si>
  <si>
    <t>UT0020915</t>
  </si>
  <si>
    <t>OREM</t>
  </si>
  <si>
    <t>https://echo.epa.gov/biosolids-facility-report?id=UTL020915</t>
  </si>
  <si>
    <t>METROPOLITAN COUNCIL-EMPIRE</t>
  </si>
  <si>
    <t>MNL045845</t>
  </si>
  <si>
    <t>MN0045845</t>
  </si>
  <si>
    <t>FARMINGTON</t>
  </si>
  <si>
    <t>https://echo.epa.gov/biosolids-facility-report?id=MNL045845</t>
  </si>
  <si>
    <t>DERRY TOWNSHIP STP</t>
  </si>
  <si>
    <t>PAL026484</t>
  </si>
  <si>
    <t>PA0026484</t>
  </si>
  <si>
    <t>HERSHEY</t>
  </si>
  <si>
    <t>https://echo.epa.gov/biosolids-facility-report?id=PAL026484</t>
  </si>
  <si>
    <t>LAWRENCE, CITY OF</t>
  </si>
  <si>
    <t>KSL038644</t>
  </si>
  <si>
    <t>KS0038644</t>
  </si>
  <si>
    <t>LAWRENCE</t>
  </si>
  <si>
    <t>https://echo.epa.gov/biosolids-facility-report?id=KSL038644</t>
  </si>
  <si>
    <t>CITY OF PARIS WWTF</t>
  </si>
  <si>
    <t>TX0027910</t>
  </si>
  <si>
    <t>PARIS</t>
  </si>
  <si>
    <t>https://echo.epa.gov/biosolids-facility-report?id=TX0027910</t>
  </si>
  <si>
    <t>PARAGOULD, CITY WATER &amp; LIGHT</t>
  </si>
  <si>
    <t>ARL033766</t>
  </si>
  <si>
    <t>AR0033766</t>
  </si>
  <si>
    <t>PARAGOULD</t>
  </si>
  <si>
    <t>https://echo.epa.gov/biosolids-facility-report?id=ARL033766</t>
  </si>
  <si>
    <t>HUTCHINSON, CITY OF</t>
  </si>
  <si>
    <t>KSL036188</t>
  </si>
  <si>
    <t>KS0036188</t>
  </si>
  <si>
    <t>HUTCHINSON</t>
  </si>
  <si>
    <t>Surface Disposal, Land Application</t>
  </si>
  <si>
    <t>https://echo.epa.gov/biosolids-facility-report?id=KSL036188</t>
  </si>
  <si>
    <t>PETALUMA ELLIS CREEK WRF</t>
  </si>
  <si>
    <t>CAL037810</t>
  </si>
  <si>
    <t>CA0037810</t>
  </si>
  <si>
    <t>PETALUMA</t>
  </si>
  <si>
    <t>https://echo.epa.gov/biosolids-facility-report?id=CAL037810</t>
  </si>
  <si>
    <t>OLATHE CEDAR CREEK WWTF</t>
  </si>
  <si>
    <t>KSL081299</t>
  </si>
  <si>
    <t>KS0081299</t>
  </si>
  <si>
    <t>OLATHE</t>
  </si>
  <si>
    <t>https://echo.epa.gov/biosolids-facility-report?id=KSL081299</t>
  </si>
  <si>
    <t>SUSSEX CNTY MUA U WALLKILL FAC</t>
  </si>
  <si>
    <t>NJL053350</t>
  </si>
  <si>
    <t>NJ0053350</t>
  </si>
  <si>
    <t>HARDYSTON TWP</t>
  </si>
  <si>
    <t>https://echo.epa.gov/biosolids-facility-report?id=NJL053350</t>
  </si>
  <si>
    <t xml:space="preserve">RAPID CITY, CITY OF </t>
  </si>
  <si>
    <t>SDL023574</t>
  </si>
  <si>
    <t>SD0023574</t>
  </si>
  <si>
    <t>RAPID CITY</t>
  </si>
  <si>
    <t>https://echo.epa.gov/biosolids-facility-report?id=SDL023574</t>
  </si>
  <si>
    <t>SUMTER/POCOTALIGO RIVER PLANT</t>
  </si>
  <si>
    <t>SCL027707</t>
  </si>
  <si>
    <t>SC0027707</t>
  </si>
  <si>
    <t>SUMTER</t>
  </si>
  <si>
    <t>https://echo.epa.gov/biosolids-facility-report?id=SCL027707</t>
  </si>
  <si>
    <t>SHIPPENSBURG BOROUGH AUTHORITY</t>
  </si>
  <si>
    <t>PAL030643</t>
  </si>
  <si>
    <t>PA0030643</t>
  </si>
  <si>
    <t>SHIPPENSBURG</t>
  </si>
  <si>
    <t>https://echo.epa.gov/biosolids-facility-report?id=PAL030643</t>
  </si>
  <si>
    <t>CITY OF ROCKY MOUNT</t>
  </si>
  <si>
    <t>NCL030317</t>
  </si>
  <si>
    <t>NC0030317</t>
  </si>
  <si>
    <t>ROCKY MOUNT</t>
  </si>
  <si>
    <t>https://echo.epa.gov/biosolids-facility-report?id=NCL030317</t>
  </si>
  <si>
    <t>LANDIS SEWERAGE AUTHORITY</t>
  </si>
  <si>
    <t>NJL143529</t>
  </si>
  <si>
    <t>NJ0143529</t>
  </si>
  <si>
    <t>VINELAND</t>
  </si>
  <si>
    <t>https://echo.epa.gov/biosolids-facility-report?id=NJL143529</t>
  </si>
  <si>
    <t>CITY OF KANSAS CITY - WSD</t>
  </si>
  <si>
    <t>MOL048305</t>
  </si>
  <si>
    <t>MO0048305</t>
  </si>
  <si>
    <t>https://echo.epa.gov/biosolids-facility-report?id=MOL048305</t>
  </si>
  <si>
    <t>DARTMOUTH W P C F</t>
  </si>
  <si>
    <t>MAL101605</t>
  </si>
  <si>
    <t>MA0101605</t>
  </si>
  <si>
    <t>SOUTH DARTMOUTH</t>
  </si>
  <si>
    <t>https://echo.epa.gov/biosolids-facility-report?id=MAL101605</t>
  </si>
  <si>
    <t>METROPOLITAN COUNCIL-ST. CROIX</t>
  </si>
  <si>
    <t>MNL029998</t>
  </si>
  <si>
    <t>MN0029998</t>
  </si>
  <si>
    <t>OAK PARK HEIGHTS</t>
  </si>
  <si>
    <t>https://echo.epa.gov/biosolids-facility-report?id=MNL029998</t>
  </si>
  <si>
    <t>DANVILLE SD</t>
  </si>
  <si>
    <t>ILL020788</t>
  </si>
  <si>
    <t>IL0020788</t>
  </si>
  <si>
    <t>DANVILLE</t>
  </si>
  <si>
    <t>sludgeLagoon, thickening</t>
  </si>
  <si>
    <t>https://echo.epa.gov/biosolids-facility-report?id=ILL020788</t>
  </si>
  <si>
    <t>MOORHEAD</t>
  </si>
  <si>
    <t>MNL049069</t>
  </si>
  <si>
    <t>MN0049069</t>
  </si>
  <si>
    <t>https://echo.epa.gov/biosolids-facility-report?id=MNL049069</t>
  </si>
  <si>
    <t>CAPE GIRARDEAU MUNICIPAL WWTF</t>
  </si>
  <si>
    <t>MOL136328</t>
  </si>
  <si>
    <t>MO0136328</t>
  </si>
  <si>
    <t>CAPE GIRARDEAU</t>
  </si>
  <si>
    <t>https://echo.epa.gov/biosolids-facility-report?id=MOL136328</t>
  </si>
  <si>
    <t>GOSHEN  WWTP</t>
  </si>
  <si>
    <t>INL025755</t>
  </si>
  <si>
    <t>IN0025755</t>
  </si>
  <si>
    <t>GOSHEN</t>
  </si>
  <si>
    <t>https://echo.epa.gov/biosolids-facility-report?id=INL025755</t>
  </si>
  <si>
    <t>METROPOLITAN SAINT LOUIS SEWER DISTRICT</t>
  </si>
  <si>
    <t>MOL086126</t>
  </si>
  <si>
    <t>MO0086126</t>
  </si>
  <si>
    <t>https://echo.epa.gov/biosolids-facility-report?id=MOL086126</t>
  </si>
  <si>
    <t>METROPOLITAN COUNCIL-HASTINGS</t>
  </si>
  <si>
    <t>MNL029955</t>
  </si>
  <si>
    <t>MN0029955</t>
  </si>
  <si>
    <t>HASTINGS</t>
  </si>
  <si>
    <t>https://echo.epa.gov/biosolids-facility-report?id=MNL029955</t>
  </si>
  <si>
    <t>RENSSELAER COUNTY SD NO.1</t>
  </si>
  <si>
    <t>NYL087971</t>
  </si>
  <si>
    <t>NY0087971</t>
  </si>
  <si>
    <t>TROY</t>
  </si>
  <si>
    <t>https://echo.epa.gov/biosolids-facility-report?id=NYL087971</t>
  </si>
  <si>
    <t>SALINA, CITY OF</t>
  </si>
  <si>
    <t>KSL038474</t>
  </si>
  <si>
    <t>KS0038474</t>
  </si>
  <si>
    <t>SALINA</t>
  </si>
  <si>
    <t>https://echo.epa.gov/biosolids-facility-report?id=KSL038474</t>
  </si>
  <si>
    <t>PACE WATER SYSTEM, INC. &amp; PACE PROPERTY FINANCE AUTHORITY</t>
  </si>
  <si>
    <t>FLL102202</t>
  </si>
  <si>
    <t>FL0102202</t>
  </si>
  <si>
    <t>PACE</t>
  </si>
  <si>
    <t>https://echo.epa.gov/biosolids-facility-report?id=FLL102202</t>
  </si>
  <si>
    <t>MCALLEN SOUTH WWTP</t>
  </si>
  <si>
    <t>TX0047449</t>
  </si>
  <si>
    <t>https://echo.epa.gov/biosolids-facility-report?id=TX0047449</t>
  </si>
  <si>
    <t>MASSENA (V)</t>
  </si>
  <si>
    <t>NYL031194</t>
  </si>
  <si>
    <t>NY0031194</t>
  </si>
  <si>
    <t>MASSENA</t>
  </si>
  <si>
    <t>https://echo.epa.gov/biosolids-facility-report?id=NYL031194</t>
  </si>
  <si>
    <t>FRESHWATER SUPPLY DISTRICT 23</t>
  </si>
  <si>
    <t>TX0063053</t>
  </si>
  <si>
    <t>https://echo.epa.gov/biosolids-facility-report?id=TX0063053</t>
  </si>
  <si>
    <t>CITY OF FORT DODGE</t>
  </si>
  <si>
    <t>IAL044849</t>
  </si>
  <si>
    <t>IA0044849</t>
  </si>
  <si>
    <t>FORT DODGE</t>
  </si>
  <si>
    <t>https://echo.epa.gov/biosolids-facility-report?id=IAL044849</t>
  </si>
  <si>
    <t>HERKIMER CO SD</t>
  </si>
  <si>
    <t>NYL036528</t>
  </si>
  <si>
    <t>NY0036528</t>
  </si>
  <si>
    <t>MOHAWK</t>
  </si>
  <si>
    <t>https://echo.epa.gov/biosolids-facility-report?id=NYL036528</t>
  </si>
  <si>
    <t>SPANISH FORK WASTE WATER TREAT</t>
  </si>
  <si>
    <t>UTL020109</t>
  </si>
  <si>
    <t>UT0020109</t>
  </si>
  <si>
    <t>SPANISH FORK</t>
  </si>
  <si>
    <t>https://echo.epa.gov/biosolids-facility-report?id=UTL020109</t>
  </si>
  <si>
    <t>O'FALLON STP, CITY OF</t>
  </si>
  <si>
    <t>ILL021636</t>
  </si>
  <si>
    <t>IL0021636</t>
  </si>
  <si>
    <t>O'FALLON</t>
  </si>
  <si>
    <t>https://echo.epa.gov/biosolids-facility-report?id=ILL021636</t>
  </si>
  <si>
    <t>CITY OF KATY WWTP</t>
  </si>
  <si>
    <t>TX0025747</t>
  </si>
  <si>
    <t>KATY</t>
  </si>
  <si>
    <t>https://echo.epa.gov/biosolids-facility-report?id=TX0025747</t>
  </si>
  <si>
    <t>MIDDLETOWN SEWERAGE AUTHORITY</t>
  </si>
  <si>
    <t>NJL025356</t>
  </si>
  <si>
    <t>NJ0025356</t>
  </si>
  <si>
    <t>BELFORD</t>
  </si>
  <si>
    <t>https://echo.epa.gov/biosolids-facility-report?id=NJL025356</t>
  </si>
  <si>
    <t>MACON WATER AUTHORITY</t>
  </si>
  <si>
    <t>GAL024538</t>
  </si>
  <si>
    <t>GA0024538</t>
  </si>
  <si>
    <t>MACON</t>
  </si>
  <si>
    <t>https://echo.epa.gov/biosolids-facility-report?id=GAL024538</t>
  </si>
  <si>
    <t>RUSSELLVILLE, CITY CORPORATION</t>
  </si>
  <si>
    <t>ARL021768</t>
  </si>
  <si>
    <t>AR0021768</t>
  </si>
  <si>
    <t>RUSSELLVILLE</t>
  </si>
  <si>
    <t>https://echo.epa.gov/biosolids-facility-report?id=ARL021768</t>
  </si>
  <si>
    <t>LIBERTY WASTEWATER TREATMENT PLANT</t>
  </si>
  <si>
    <t>MOL137111</t>
  </si>
  <si>
    <t>MO0137111</t>
  </si>
  <si>
    <t>LIBERTY</t>
  </si>
  <si>
    <t>https://echo.epa.gov/biosolids-facility-report?id=MOL137111</t>
  </si>
  <si>
    <t>BUTTE SILVER BOW CITY AND COUNTY</t>
  </si>
  <si>
    <t>MTL022012</t>
  </si>
  <si>
    <t>MT0022012</t>
  </si>
  <si>
    <t>BUTTE</t>
  </si>
  <si>
    <t>MT</t>
  </si>
  <si>
    <t>https://echo.epa.gov/biosolids-facility-report?id=MTL022012</t>
  </si>
  <si>
    <t>RICHLAND POTW</t>
  </si>
  <si>
    <t>WAL020419</t>
  </si>
  <si>
    <t>WA0020419</t>
  </si>
  <si>
    <t>RICHLAND</t>
  </si>
  <si>
    <t>https://echo.epa.gov/biosolids-facility-report?id=WAL020419</t>
  </si>
  <si>
    <t>MARYVILLE STP</t>
  </si>
  <si>
    <t>TNL020079</t>
  </si>
  <si>
    <t>TN0020079</t>
  </si>
  <si>
    <t>MARYVILLE</t>
  </si>
  <si>
    <t>https://echo.epa.gov/biosolids-facility-report?id=TNL020079</t>
  </si>
  <si>
    <t>VALPARAISO WWTP</t>
  </si>
  <si>
    <t>INL024660</t>
  </si>
  <si>
    <t>IN0024660</t>
  </si>
  <si>
    <t>VALPARAISO</t>
  </si>
  <si>
    <t>https://echo.epa.gov/biosolids-facility-report?id=INL024660</t>
  </si>
  <si>
    <t>GSW&amp;SA/GEORGE R VEREEN WWTP</t>
  </si>
  <si>
    <t>SCL041696</t>
  </si>
  <si>
    <t>SC0041696</t>
  </si>
  <si>
    <t>LONGS</t>
  </si>
  <si>
    <t>https://echo.epa.gov/biosolids-facility-report?id=SCL041696</t>
  </si>
  <si>
    <t>FRANKFORT MUNICIPAL STP</t>
  </si>
  <si>
    <t>KYL022861</t>
  </si>
  <si>
    <t>KY0022861</t>
  </si>
  <si>
    <t>FRANKFORT</t>
  </si>
  <si>
    <t>https://echo.epa.gov/biosolids-facility-report?id=KYL022861</t>
  </si>
  <si>
    <t>KELLOGG CREEK WWTP</t>
  </si>
  <si>
    <t>ORL026221</t>
  </si>
  <si>
    <t>OR0026221</t>
  </si>
  <si>
    <t>MILWAUKIE</t>
  </si>
  <si>
    <t>https://echo.epa.gov/biosolids-facility-report?id=ORL026221</t>
  </si>
  <si>
    <t>LAFAYETTE CONSOLDATED GOVERNMENT - AMBASSADOR CAFFERY TREATMENT PLANT</t>
  </si>
  <si>
    <t>LAL042561</t>
  </si>
  <si>
    <t>LA0042561</t>
  </si>
  <si>
    <t>LA</t>
  </si>
  <si>
    <t>https://echo.epa.gov/biosolids-facility-report?id=LAL042561</t>
  </si>
  <si>
    <t>MWRDGC HANOVER PARK WRP</t>
  </si>
  <si>
    <t>ILL036137</t>
  </si>
  <si>
    <t>IL0036137</t>
  </si>
  <si>
    <t>HANOVER PARK</t>
  </si>
  <si>
    <t>https://echo.epa.gov/biosolids-facility-report?id=ILL036137</t>
  </si>
  <si>
    <t>LINDEN ROSELLE SEWAGE AUTH</t>
  </si>
  <si>
    <t>NJL024953</t>
  </si>
  <si>
    <t>NJ0024953</t>
  </si>
  <si>
    <t>LINDEN</t>
  </si>
  <si>
    <t>https://echo.epa.gov/biosolids-facility-report?id=NJL024953</t>
  </si>
  <si>
    <t>LACKAWANNA RIVER BASIN SEWER A</t>
  </si>
  <si>
    <t>PAL027090</t>
  </si>
  <si>
    <t>PA0027090</t>
  </si>
  <si>
    <t>DICKSON CITY</t>
  </si>
  <si>
    <t>https://echo.epa.gov/biosolids-facility-report?id=PAL027090</t>
  </si>
  <si>
    <t>MCMINNVILLE, CITY OF</t>
  </si>
  <si>
    <t>ORL034002</t>
  </si>
  <si>
    <t>OR0034002</t>
  </si>
  <si>
    <t>MCMINNVILLE</t>
  </si>
  <si>
    <t>https://echo.epa.gov/biosolids-facility-report?id=ORL034002</t>
  </si>
  <si>
    <t>LAFAYETTE CONSOLIDATED GOVERNMENT - SOUTH WWTP</t>
  </si>
  <si>
    <t>LAL036374</t>
  </si>
  <si>
    <t>LA0036374</t>
  </si>
  <si>
    <t>https://echo.epa.gov/biosolids-facility-report?id=LAL036374</t>
  </si>
  <si>
    <t>POST OAK WWTP</t>
  </si>
  <si>
    <t>TX0024325</t>
  </si>
  <si>
    <t>SHERMAN</t>
  </si>
  <si>
    <t>https://echo.epa.gov/biosolids-facility-report?id=TX0024325</t>
  </si>
  <si>
    <t>CITY OF SANGER WWTP</t>
  </si>
  <si>
    <t>TX0022403</t>
  </si>
  <si>
    <t>SANGER</t>
  </si>
  <si>
    <t>https://echo.epa.gov/biosolids-facility-report?id=TX0022403</t>
  </si>
  <si>
    <t>MARLBOROUGH WESTERLY W W T P</t>
  </si>
  <si>
    <t>MAL100480</t>
  </si>
  <si>
    <t>MA0100480</t>
  </si>
  <si>
    <t>MARLBOROUGH</t>
  </si>
  <si>
    <t>https://echo.epa.gov/biosolids-facility-report?id=MAL100480</t>
  </si>
  <si>
    <t>LAS CRUCES, CITY OF</t>
  </si>
  <si>
    <t>NML023311</t>
  </si>
  <si>
    <t>NM0023311</t>
  </si>
  <si>
    <t>LAS CRUCES</t>
  </si>
  <si>
    <t>https://echo.epa.gov/biosolids-facility-report?id=NML023311</t>
  </si>
  <si>
    <t>NEWPORT, CITY OF</t>
  </si>
  <si>
    <t>ORL044571</t>
  </si>
  <si>
    <t>OR0044571</t>
  </si>
  <si>
    <t>NEWPORT</t>
  </si>
  <si>
    <t>https://echo.epa.gov/biosolids-facility-report?id=ORL044571</t>
  </si>
  <si>
    <t>CITY OF MONROE</t>
  </si>
  <si>
    <t>NCL024333</t>
  </si>
  <si>
    <t>NC0024333</t>
  </si>
  <si>
    <t>https://echo.epa.gov/biosolids-facility-report?id=NCL024333</t>
  </si>
  <si>
    <t>GRANTS PASS, CITY OF</t>
  </si>
  <si>
    <t>ORL028843</t>
  </si>
  <si>
    <t>OR0028843</t>
  </si>
  <si>
    <t>GRANTS PASS</t>
  </si>
  <si>
    <t>https://echo.epa.gov/biosolids-facility-report?id=ORL028843</t>
  </si>
  <si>
    <t>EL PASO WATER UTILITIES NORTHWEST WWTP</t>
  </si>
  <si>
    <t>TX0087149</t>
  </si>
  <si>
    <t>https://echo.epa.gov/biosolids-facility-report?id=TX0087149</t>
  </si>
  <si>
    <t>PRASA MAYAGUEZ R W W T P</t>
  </si>
  <si>
    <t>PRL023795</t>
  </si>
  <si>
    <t>PR0023795</t>
  </si>
  <si>
    <t>MAYAGUEZ</t>
  </si>
  <si>
    <t>https://echo.epa.gov/biosolids-facility-report?id=PRL023795</t>
  </si>
  <si>
    <t>BENSENVILLE SOUTH STP</t>
  </si>
  <si>
    <t>ILL021849</t>
  </si>
  <si>
    <t>IL0021849</t>
  </si>
  <si>
    <t>BENSENVILLE</t>
  </si>
  <si>
    <t>https://echo.epa.gov/biosolids-facility-report?id=ILL021849</t>
  </si>
  <si>
    <t>HOOSAC WPCF</t>
  </si>
  <si>
    <t>MAL100510</t>
  </si>
  <si>
    <t>MA0100510</t>
  </si>
  <si>
    <t>WILLIAMSTOWN</t>
  </si>
  <si>
    <t>https://echo.epa.gov/biosolids-facility-report?id=MAL100510</t>
  </si>
  <si>
    <t>HANFORD WWTF</t>
  </si>
  <si>
    <t>CAL001076</t>
  </si>
  <si>
    <t>CA0001076</t>
  </si>
  <si>
    <t>HANFORD</t>
  </si>
  <si>
    <t>anaerobic, airDry, aerobic</t>
  </si>
  <si>
    <t>https://echo.epa.gov/biosolids-facility-report?id=CAL001076</t>
  </si>
  <si>
    <t>CITY OF GLOUCESTER</t>
  </si>
  <si>
    <t>MAL100625</t>
  </si>
  <si>
    <t>MA0100625</t>
  </si>
  <si>
    <t>GLOUCESTER</t>
  </si>
  <si>
    <t>https://echo.epa.gov/biosolids-facility-report?id=MAL100625</t>
  </si>
  <si>
    <t>LITTLE CEDAR BAYOU WWTP</t>
  </si>
  <si>
    <t>TX0022799</t>
  </si>
  <si>
    <t>LA PORTE</t>
  </si>
  <si>
    <t>https://echo.epa.gov/biosolids-facility-report?id=TX0022799</t>
  </si>
  <si>
    <t>JESSAMINE CREEK ENVIRONMENTAL CONTROL #1</t>
  </si>
  <si>
    <t>KYL100404</t>
  </si>
  <si>
    <t>KY0100404</t>
  </si>
  <si>
    <t>NICHOLASVILLE</t>
  </si>
  <si>
    <t>https://echo.epa.gov/biosolids-facility-report?id=KYL100404</t>
  </si>
  <si>
    <t>PRASA HUMACAO WWTP</t>
  </si>
  <si>
    <t>PRL025399</t>
  </si>
  <si>
    <t>PR0025399</t>
  </si>
  <si>
    <t>BO. RIO ABAJO</t>
  </si>
  <si>
    <t>https://echo.epa.gov/biosolids-facility-report?id=PRL025399</t>
  </si>
  <si>
    <t>JAMESTOWN (C) BOARD OF PUB UTILITIES</t>
  </si>
  <si>
    <t>NYL027570</t>
  </si>
  <si>
    <t>NY0027570</t>
  </si>
  <si>
    <t>JAMESTOWN</t>
  </si>
  <si>
    <t>https://echo.epa.gov/biosolids-facility-report?id=NYL027570</t>
  </si>
  <si>
    <t>SHREVEPORT, CITY OF (LUCAS)</t>
  </si>
  <si>
    <t>LAL041394</t>
  </si>
  <si>
    <t>LA0041394</t>
  </si>
  <si>
    <t>SHREVEPORT</t>
  </si>
  <si>
    <t>https://echo.epa.gov/biosolids-facility-report?id=LAL041394</t>
  </si>
  <si>
    <t>COOKEVILLE STP</t>
  </si>
  <si>
    <t>TNL024198</t>
  </si>
  <si>
    <t>TN0024198</t>
  </si>
  <si>
    <t>COOKEVILLE</t>
  </si>
  <si>
    <t>https://echo.epa.gov/biosolids-facility-report?id=TNL024198</t>
  </si>
  <si>
    <t>MARION WWTP, CITY OF</t>
  </si>
  <si>
    <t>INL025585</t>
  </si>
  <si>
    <t>IN0025585</t>
  </si>
  <si>
    <t>https://echo.epa.gov/biosolids-facility-report?id=INL025585</t>
  </si>
  <si>
    <t>OCALA WRF #2</t>
  </si>
  <si>
    <t>FLL010680</t>
  </si>
  <si>
    <t>FL0010680</t>
  </si>
  <si>
    <t>OCALA</t>
  </si>
  <si>
    <t>https://echo.epa.gov/biosolids-facility-report?id=FLL010680</t>
  </si>
  <si>
    <t>DAVIE COUNTY - PUBLIC UTILITIES</t>
  </si>
  <si>
    <t>NCL024872</t>
  </si>
  <si>
    <t>NC0024872</t>
  </si>
  <si>
    <t>MOCKSVILLE</t>
  </si>
  <si>
    <t>https://echo.epa.gov/biosolids-facility-report?id=NCL024872</t>
  </si>
  <si>
    <t>ATHENS UB-OOSTANAULA CREEK STP</t>
  </si>
  <si>
    <t>TN0024201</t>
  </si>
  <si>
    <t>ATHENS</t>
  </si>
  <si>
    <t>https://echo.epa.gov/biosolids-facility-report?id=TN0024201</t>
  </si>
  <si>
    <t>PRASA ARECIBO RWWTP</t>
  </si>
  <si>
    <t>PRL023710</t>
  </si>
  <si>
    <t>PR0023710</t>
  </si>
  <si>
    <t>SANTURCE</t>
  </si>
  <si>
    <t>https://echo.epa.gov/biosolids-facility-report?id=PRL023710</t>
  </si>
  <si>
    <t>WATER POLLUTION CONTROL FACILITY</t>
  </si>
  <si>
    <t>IAL058611</t>
  </si>
  <si>
    <t>IA0058611</t>
  </si>
  <si>
    <t>OTTUMWA</t>
  </si>
  <si>
    <t>https://echo.epa.gov/biosolids-facility-report?id=IAL058611</t>
  </si>
  <si>
    <t>MADISON WWTP</t>
  </si>
  <si>
    <t>INL025666</t>
  </si>
  <si>
    <t>IN0025666</t>
  </si>
  <si>
    <t>https://echo.epa.gov/biosolids-facility-report?id=INL025666</t>
  </si>
  <si>
    <t>KLAMATH FALLS WWTP - SPRING ST</t>
  </si>
  <si>
    <t>ORL026301</t>
  </si>
  <si>
    <t>OR0026301</t>
  </si>
  <si>
    <t>KLAMATH FALLS</t>
  </si>
  <si>
    <t>https://echo.epa.gov/biosolids-facility-report?id=ORL026301</t>
  </si>
  <si>
    <t>WEST BRUNSWICK REGIONAL WWTF</t>
  </si>
  <si>
    <t>NCL110151</t>
  </si>
  <si>
    <t>NC0110151</t>
  </si>
  <si>
    <t>SUPPLY</t>
  </si>
  <si>
    <t>https://echo.epa.gov/biosolids-facility-report?id=NCL110151</t>
  </si>
  <si>
    <t>PRASA SANTA ISABEL</t>
  </si>
  <si>
    <t>PRL023761</t>
  </si>
  <si>
    <t>PR0023761</t>
  </si>
  <si>
    <t>SANTA ISABEL</t>
  </si>
  <si>
    <t>https://echo.epa.gov/biosolids-facility-report?id=PRL023761</t>
  </si>
  <si>
    <t>PUYALLUP STP</t>
  </si>
  <si>
    <t>WAL037168</t>
  </si>
  <si>
    <t>WA0037168</t>
  </si>
  <si>
    <t>PUYALLUP</t>
  </si>
  <si>
    <t>https://echo.epa.gov/biosolids-facility-report?id=WAL037168</t>
  </si>
  <si>
    <t>GREER/MAPLE CREEK PLANT</t>
  </si>
  <si>
    <t>SCL046345</t>
  </si>
  <si>
    <t>SC0046345</t>
  </si>
  <si>
    <t>https://echo.epa.gov/biosolids-facility-report?id=SCL046345</t>
  </si>
  <si>
    <t>CORVALLIS, CITY OF</t>
  </si>
  <si>
    <t>ORL026361</t>
  </si>
  <si>
    <t>OR0026361</t>
  </si>
  <si>
    <t>CORVALLIS</t>
  </si>
  <si>
    <t>https://echo.epa.gov/biosolids-facility-report?id=ORL026361</t>
  </si>
  <si>
    <t>BELVIDERE STP, CITY OF</t>
  </si>
  <si>
    <t>ILL027685</t>
  </si>
  <si>
    <t>IL0027685</t>
  </si>
  <si>
    <t>BELVIDERE</t>
  </si>
  <si>
    <t>https://echo.epa.gov/biosolids-facility-report?id=ILL027685</t>
  </si>
  <si>
    <t>NEWBERG, CITY OF</t>
  </si>
  <si>
    <t>ORL032352</t>
  </si>
  <si>
    <t>OR0032352</t>
  </si>
  <si>
    <t>NEWBERG</t>
  </si>
  <si>
    <t>https://echo.epa.gov/biosolids-facility-report?id=ORL032352</t>
  </si>
  <si>
    <t>CITY OF UNIONTOWN</t>
  </si>
  <si>
    <t>PAL027219</t>
  </si>
  <si>
    <t>PA0027219</t>
  </si>
  <si>
    <t>UNIONTOWN,</t>
  </si>
  <si>
    <t>https://echo.epa.gov/biosolids-facility-report?id=PAL027219</t>
  </si>
  <si>
    <t>HUMACAO MONOFILL</t>
  </si>
  <si>
    <t>PRL000008</t>
  </si>
  <si>
    <t>PR0000008</t>
  </si>
  <si>
    <t>HUMACAO</t>
  </si>
  <si>
    <t>https://echo.epa.gov/biosolids-facility-report?id=PRL000008</t>
  </si>
  <si>
    <t>REWA/DURBIN CREEK WWTP</t>
  </si>
  <si>
    <t>SCL040002</t>
  </si>
  <si>
    <t>SC0040002</t>
  </si>
  <si>
    <t>FOUNTAIN INN</t>
  </si>
  <si>
    <t>https://echo.epa.gov/biosolids-facility-report?id=SCL040002</t>
  </si>
  <si>
    <t>CAMARILLO WRP</t>
  </si>
  <si>
    <t>CAL053597</t>
  </si>
  <si>
    <t>CA0053597</t>
  </si>
  <si>
    <t>CAMARILLO</t>
  </si>
  <si>
    <t>https://echo.epa.gov/biosolids-facility-report?id=CAL053597</t>
  </si>
  <si>
    <t>FARMINGTON, CITY OF (WWTP)</t>
  </si>
  <si>
    <t>NML020583</t>
  </si>
  <si>
    <t>NM0020583</t>
  </si>
  <si>
    <t>https://echo.epa.gov/biosolids-facility-report?id=NML020583</t>
  </si>
  <si>
    <t>REWA/GEORGES CREEK WWTP</t>
  </si>
  <si>
    <t>SCL047309</t>
  </si>
  <si>
    <t>SC0047309</t>
  </si>
  <si>
    <t>https://echo.epa.gov/biosolids-facility-report?id=SCL047309</t>
  </si>
  <si>
    <t>WIDEFIELD WATER AND SANITATION DISTRICT</t>
  </si>
  <si>
    <t>COL021067</t>
  </si>
  <si>
    <t>CO0021067</t>
  </si>
  <si>
    <t>COLORADO SPRINGS</t>
  </si>
  <si>
    <t>https://echo.epa.gov/biosolids-facility-report?id=COL021067</t>
  </si>
  <si>
    <t>PRASA AGUADILLA RWWTP</t>
  </si>
  <si>
    <t>PRL023736</t>
  </si>
  <si>
    <t>PR0023736</t>
  </si>
  <si>
    <t>https://echo.epa.gov/biosolids-facility-report?id=PRL023736</t>
  </si>
  <si>
    <t>FMC WWTF</t>
  </si>
  <si>
    <t>VAL068110</t>
  </si>
  <si>
    <t>VA0068110</t>
  </si>
  <si>
    <t>SPOTSYLVANIA</t>
  </si>
  <si>
    <t>https://echo.epa.gov/biosolids-facility-report?id=VAL068110</t>
  </si>
  <si>
    <t>ADDISON NORTH STP, VILLAGE OF</t>
  </si>
  <si>
    <t>ILL033812</t>
  </si>
  <si>
    <t>IL0033812</t>
  </si>
  <si>
    <t>ADDISON</t>
  </si>
  <si>
    <t>https://echo.epa.gov/biosolids-facility-report?id=ILL033812</t>
  </si>
  <si>
    <t>EUREKA ELK RIVER WWTP</t>
  </si>
  <si>
    <t>CAL024449</t>
  </si>
  <si>
    <t>CA0024449</t>
  </si>
  <si>
    <t>EUREKA</t>
  </si>
  <si>
    <t>https://echo.epa.gov/biosolids-facility-report?id=CAL024449</t>
  </si>
  <si>
    <t>SULPHUR SPRINGS WWTF</t>
  </si>
  <si>
    <t>TX0058955</t>
  </si>
  <si>
    <t>SULPHUR SPRINGS</t>
  </si>
  <si>
    <t>https://echo.epa.gov/biosolids-facility-report?id=TX0058955</t>
  </si>
  <si>
    <t>CITY OF WENTZVILLE</t>
  </si>
  <si>
    <t>MOL093599</t>
  </si>
  <si>
    <t>MO0093599</t>
  </si>
  <si>
    <t>WENTZVILLE</t>
  </si>
  <si>
    <t>https://echo.epa.gov/biosolids-facility-report?id=MOL093599</t>
  </si>
  <si>
    <t>EPHRATA BOROUGH POTW</t>
  </si>
  <si>
    <t>PAL027405</t>
  </si>
  <si>
    <t>PA0027405</t>
  </si>
  <si>
    <t>EPHRATA</t>
  </si>
  <si>
    <t>https://echo.epa.gov/biosolids-facility-report?id=PAL027405</t>
  </si>
  <si>
    <t>KINGWOOD CENTRAL WWTP</t>
  </si>
  <si>
    <t>TX0066583</t>
  </si>
  <si>
    <t>https://echo.epa.gov/biosolids-facility-report?id=TX0066583</t>
  </si>
  <si>
    <t>WESTERLY TOWN HALL</t>
  </si>
  <si>
    <t>RIL100064</t>
  </si>
  <si>
    <t>RI0100064</t>
  </si>
  <si>
    <t>WESTERLY</t>
  </si>
  <si>
    <t>https://echo.epa.gov/biosolids-facility-report?id=RIL100064</t>
  </si>
  <si>
    <t>MARION SE STP, CITY OF</t>
  </si>
  <si>
    <t>ILL029734</t>
  </si>
  <si>
    <t>IL0029734</t>
  </si>
  <si>
    <t>https://echo.epa.gov/biosolids-facility-report?id=ILL029734</t>
  </si>
  <si>
    <t>ROXBURY TOWNSHIP OF</t>
  </si>
  <si>
    <t>NJL022675</t>
  </si>
  <si>
    <t>NJ0022675</t>
  </si>
  <si>
    <t>SUCCASUNNA</t>
  </si>
  <si>
    <t>https://echo.epa.gov/biosolids-facility-report?id=NJL022675</t>
  </si>
  <si>
    <t>KC TODD CREEK WWTP</t>
  </si>
  <si>
    <t>MOL024961</t>
  </si>
  <si>
    <t>MO0024961</t>
  </si>
  <si>
    <t>https://echo.epa.gov/biosolids-facility-report?id=MOL024961</t>
  </si>
  <si>
    <t>SOUTHBRIDGE W W T P/DEPT OF PUBLIC WORKS</t>
  </si>
  <si>
    <t>MAL100901</t>
  </si>
  <si>
    <t>MA0100901</t>
  </si>
  <si>
    <t>SOUTHBRIDGE</t>
  </si>
  <si>
    <t>https://echo.epa.gov/biosolids-facility-report?id=MAL100901</t>
  </si>
  <si>
    <t>MCHENRY SOUTH WWTP, CITY OF</t>
  </si>
  <si>
    <t>ILL066257</t>
  </si>
  <si>
    <t>IL0066257</t>
  </si>
  <si>
    <t>MCHENRY</t>
  </si>
  <si>
    <t>https://echo.epa.gov/biosolids-facility-report?id=ILL066257</t>
  </si>
  <si>
    <t>ENDICOTT (V)</t>
  </si>
  <si>
    <t>NYL027669</t>
  </si>
  <si>
    <t>NY0027669</t>
  </si>
  <si>
    <t>ENDICOTT</t>
  </si>
  <si>
    <t>https://echo.epa.gov/biosolids-facility-report?id=NYL027669</t>
  </si>
  <si>
    <t>WEST MEMPHIS, CITY OF-WWTP</t>
  </si>
  <si>
    <t>ARL022039</t>
  </si>
  <si>
    <t>AR0022039</t>
  </si>
  <si>
    <t>WEST MEMPHIS</t>
  </si>
  <si>
    <t>https://echo.epa.gov/biosolids-facility-report?id=ARL022039</t>
  </si>
  <si>
    <t>BRIGHAM CITY CORPORATION</t>
  </si>
  <si>
    <t>UTL022365</t>
  </si>
  <si>
    <t>UT0022365</t>
  </si>
  <si>
    <t>BRIGHAM CITY</t>
  </si>
  <si>
    <t>https://echo.epa.gov/biosolids-facility-report?id=UTL022365</t>
  </si>
  <si>
    <t>BURLINGAME WWTF</t>
  </si>
  <si>
    <t>CAL037788</t>
  </si>
  <si>
    <t>CA0037788</t>
  </si>
  <si>
    <t>BURLINGAME</t>
  </si>
  <si>
    <t>https://echo.epa.gov/biosolids-facility-report?id=CAL037788</t>
  </si>
  <si>
    <t>ORANGEBURG WWTF</t>
  </si>
  <si>
    <t>SCL024481</t>
  </si>
  <si>
    <t>SC0024481</t>
  </si>
  <si>
    <t>ORANGEBURG</t>
  </si>
  <si>
    <t>https://echo.epa.gov/biosolids-facility-report?id=SCL024481</t>
  </si>
  <si>
    <t>VERO BEACH, CITY OF</t>
  </si>
  <si>
    <t>FLL021661</t>
  </si>
  <si>
    <t>FL0021661</t>
  </si>
  <si>
    <t>VERO BEACH</t>
  </si>
  <si>
    <t>https://echo.epa.gov/biosolids-facility-report?id=FLL021661</t>
  </si>
  <si>
    <t>WILLIAMSPORT SAN AUTH (CENTRAL</t>
  </si>
  <si>
    <t>PAL027057</t>
  </si>
  <si>
    <t>PA0027057</t>
  </si>
  <si>
    <t>WILLIAMSPORT</t>
  </si>
  <si>
    <t>https://echo.epa.gov/biosolids-facility-report?id=PAL027057</t>
  </si>
  <si>
    <t>WALLA WALLA WATER RECLAMATION FACILITY</t>
  </si>
  <si>
    <t>WAL024627</t>
  </si>
  <si>
    <t>WA0024627</t>
  </si>
  <si>
    <t>WALLA WALLA</t>
  </si>
  <si>
    <t>https://echo.epa.gov/biosolids-facility-report?id=WAL024627</t>
  </si>
  <si>
    <t>CANBY, CITY OF</t>
  </si>
  <si>
    <t>ORL020214</t>
  </si>
  <si>
    <t>OR0020214</t>
  </si>
  <si>
    <t>CANBY</t>
  </si>
  <si>
    <t>https://echo.epa.gov/biosolids-facility-report?id=ORL020214</t>
  </si>
  <si>
    <t>WALLINGFORD WPCF</t>
  </si>
  <si>
    <t>CTL100617</t>
  </si>
  <si>
    <t>CT0100617</t>
  </si>
  <si>
    <t>WALLINGFORD</t>
  </si>
  <si>
    <t>https://echo.epa.gov/biosolids-facility-report?id=CTL100617</t>
  </si>
  <si>
    <t>NEWPORT STP</t>
  </si>
  <si>
    <t>TNL020702</t>
  </si>
  <si>
    <t>TN0020702</t>
  </si>
  <si>
    <t>https://echo.epa.gov/biosolids-facility-report?id=TNL020702</t>
  </si>
  <si>
    <t>REDDING CLEAR CREEK WWTP</t>
  </si>
  <si>
    <t>CAL079731</t>
  </si>
  <si>
    <t>CA0079731</t>
  </si>
  <si>
    <t>REDDING</t>
  </si>
  <si>
    <t>preliminaryOps, sludgeLagoon, thickening</t>
  </si>
  <si>
    <t>https://echo.epa.gov/biosolids-facility-report?id=CAL079731</t>
  </si>
  <si>
    <t>CITY OF MEBANE</t>
  </si>
  <si>
    <t>NCL021474</t>
  </si>
  <si>
    <t>NC0021474</t>
  </si>
  <si>
    <t>MEBANE</t>
  </si>
  <si>
    <t>https://echo.epa.gov/biosolids-facility-report?id=NCL021474</t>
  </si>
  <si>
    <t>CITY OF SAN JUAN WWTP</t>
  </si>
  <si>
    <t>TX0057592</t>
  </si>
  <si>
    <t>https://echo.epa.gov/biosolids-facility-report?id=TX0057592</t>
  </si>
  <si>
    <t>NEW ULM</t>
  </si>
  <si>
    <t>MNL030066</t>
  </si>
  <si>
    <t>MN0030066</t>
  </si>
  <si>
    <t>https://echo.epa.gov/biosolids-facility-report?id=MNL030066</t>
  </si>
  <si>
    <t>OROVILLE REGION, SEWERAGE COMMISSION</t>
  </si>
  <si>
    <t>CAL079235</t>
  </si>
  <si>
    <t>CA0079235</t>
  </si>
  <si>
    <t>OROVILLE</t>
  </si>
  <si>
    <t>https://echo.epa.gov/biosolids-facility-report?id=CAL079235</t>
  </si>
  <si>
    <t>PULLMAN WWTP</t>
  </si>
  <si>
    <t>WAL044652</t>
  </si>
  <si>
    <t>WA0044652</t>
  </si>
  <si>
    <t>PULLMAN</t>
  </si>
  <si>
    <t>https://echo.epa.gov/biosolids-facility-report?id=WAL044652</t>
  </si>
  <si>
    <t>NORRISTOWN BOROUGH WASTEWATER</t>
  </si>
  <si>
    <t>PAL027421</t>
  </si>
  <si>
    <t>PA0027421</t>
  </si>
  <si>
    <t>NORRISTOWN</t>
  </si>
  <si>
    <t>https://echo.epa.gov/biosolids-facility-report?id=PAL027421</t>
  </si>
  <si>
    <t>NORTHGLENN CITY OF</t>
  </si>
  <si>
    <t>COL036757</t>
  </si>
  <si>
    <t>CO0036757</t>
  </si>
  <si>
    <t>NORTHGLENN</t>
  </si>
  <si>
    <t>https://echo.epa.gov/biosolids-facility-report?id=COL036757</t>
  </si>
  <si>
    <t>SNYDER WATER RECLAMATION PLANT</t>
  </si>
  <si>
    <t>TX0047899</t>
  </si>
  <si>
    <t>SNYDER</t>
  </si>
  <si>
    <t>https://echo.epa.gov/biosolids-facility-report?id=TX0047899</t>
  </si>
  <si>
    <t>VILLAGE OF FRANKFORT - REGIONAL WWTP</t>
  </si>
  <si>
    <t>ILL072192</t>
  </si>
  <si>
    <t>IL0072192</t>
  </si>
  <si>
    <t>https://echo.epa.gov/biosolids-facility-report?id=ILL072192</t>
  </si>
  <si>
    <t>BELL CO WCID 1 WWTP 3</t>
  </si>
  <si>
    <t>TX0125377</t>
  </si>
  <si>
    <t>KILLEEN</t>
  </si>
  <si>
    <t>https://echo.epa.gov/biosolids-facility-report?id=TX0125377</t>
  </si>
  <si>
    <t>OWATONNA</t>
  </si>
  <si>
    <t>MNL051284</t>
  </si>
  <si>
    <t>MN0051284</t>
  </si>
  <si>
    <t>https://echo.epa.gov/biosolids-facility-report?id=MNL051284</t>
  </si>
  <si>
    <t>ELKTON WASTERWATER TREATMENT</t>
  </si>
  <si>
    <t>MDL020681</t>
  </si>
  <si>
    <t>MD0020681</t>
  </si>
  <si>
    <t>ELKTON</t>
  </si>
  <si>
    <t>https://echo.epa.gov/biosolids-facility-report?id=MDL020681</t>
  </si>
  <si>
    <t>FAIRMONT WWTP, CITY OF</t>
  </si>
  <si>
    <t>WVL023353</t>
  </si>
  <si>
    <t>WV0023353</t>
  </si>
  <si>
    <t>FAIRMONT</t>
  </si>
  <si>
    <t>https://echo.epa.gov/biosolids-facility-report?id=WVL023353</t>
  </si>
  <si>
    <t>CITY OF SHELBY</t>
  </si>
  <si>
    <t>NCL024538</t>
  </si>
  <si>
    <t>NC0024538</t>
  </si>
  <si>
    <t>SHELBY</t>
  </si>
  <si>
    <t>https://echo.epa.gov/biosolids-facility-report?id=NCL024538</t>
  </si>
  <si>
    <t>LAWRENCE, CITY OF WAKARUSA FACILITY</t>
  </si>
  <si>
    <t>KSL099031</t>
  </si>
  <si>
    <t>KS0099031</t>
  </si>
  <si>
    <t>https://echo.epa.gov/biosolids-facility-report?id=KSL099031</t>
  </si>
  <si>
    <t>WILLINGBORO WATER PCF</t>
  </si>
  <si>
    <t>NJL023361</t>
  </si>
  <si>
    <t>NJ0023361</t>
  </si>
  <si>
    <t>WILLINGBORO</t>
  </si>
  <si>
    <t>https://echo.epa.gov/biosolids-facility-report?id=NJL023361</t>
  </si>
  <si>
    <t>MAPLE SHADE TWP PARK AVE POTW</t>
  </si>
  <si>
    <t>NJL069167</t>
  </si>
  <si>
    <t>NJ0069167</t>
  </si>
  <si>
    <t>MAPLE SHADE</t>
  </si>
  <si>
    <t>https://echo.epa.gov/biosolids-facility-report?id=NJL069167</t>
  </si>
  <si>
    <t>SHEPHERDSVILLE STP</t>
  </si>
  <si>
    <t>KYL027359</t>
  </si>
  <si>
    <t>KY0027359</t>
  </si>
  <si>
    <t>SHEPHERDSVILLE</t>
  </si>
  <si>
    <t>https://echo.epa.gov/biosolids-facility-report?id=KYL027359</t>
  </si>
  <si>
    <t>CITY OF HELENA</t>
  </si>
  <si>
    <t>MTL022641</t>
  </si>
  <si>
    <t>MT0022641</t>
  </si>
  <si>
    <t>HELENA</t>
  </si>
  <si>
    <t>https://echo.epa.gov/biosolids-facility-report?id=MTL022641</t>
  </si>
  <si>
    <t>CITY OF DANVILLE NORTHSIDE WWT</t>
  </si>
  <si>
    <t>VAL060593</t>
  </si>
  <si>
    <t>VA0060593</t>
  </si>
  <si>
    <t>https://echo.epa.gov/biosolids-facility-report?id=VAL060593</t>
  </si>
  <si>
    <t>LEESBURG/TURNPIKE WWTF</t>
  </si>
  <si>
    <t>FLL105147</t>
  </si>
  <si>
    <t>FL0105147</t>
  </si>
  <si>
    <t>LEESBURG</t>
  </si>
  <si>
    <t>https://echo.epa.gov/biosolids-facility-report?id=FLL105147</t>
  </si>
  <si>
    <t>REFLECTION BAY WATER RECLAMATION FACILITY</t>
  </si>
  <si>
    <t>TX0117501</t>
  </si>
  <si>
    <t>PEARLAND</t>
  </si>
  <si>
    <t>https://echo.epa.gov/biosolids-facility-report?id=TX0117501</t>
  </si>
  <si>
    <t>PRASA CAYEY RWWTP</t>
  </si>
  <si>
    <t>PRL025356</t>
  </si>
  <si>
    <t>PR0025356</t>
  </si>
  <si>
    <t>BO.RINCON OF CIDRA</t>
  </si>
  <si>
    <t>https://echo.epa.gov/biosolids-facility-report?id=PRL025356</t>
  </si>
  <si>
    <t>CITY OF PRATTVILLE</t>
  </si>
  <si>
    <t>ALL027723</t>
  </si>
  <si>
    <t>AL0027723</t>
  </si>
  <si>
    <t>PRATTVILLE</t>
  </si>
  <si>
    <t>https://echo.epa.gov/biosolids-facility-report?id=ALL027723</t>
  </si>
  <si>
    <t>ABERDEEN, CITY OF (BIOSOLIDS)</t>
  </si>
  <si>
    <t>SDL020702</t>
  </si>
  <si>
    <t>SD0020702</t>
  </si>
  <si>
    <t>ABERDEEN, CITY OF</t>
  </si>
  <si>
    <t>https://echo.epa.gov/biosolids-facility-report?id=SDL020702</t>
  </si>
  <si>
    <t>CITY OF BLUE SPRINGS</t>
  </si>
  <si>
    <t>MOL028886</t>
  </si>
  <si>
    <t>MO0028886</t>
  </si>
  <si>
    <t>BLUE SPRINGS</t>
  </si>
  <si>
    <t>https://echo.epa.gov/biosolids-facility-report?id=MOL028886</t>
  </si>
  <si>
    <t>MOL048313</t>
  </si>
  <si>
    <t>MO0048313</t>
  </si>
  <si>
    <t>https://echo.epa.gov/biosolids-facility-report?id=MOL048313</t>
  </si>
  <si>
    <t>ROCK SPRINGS, CITY OF</t>
  </si>
  <si>
    <t>WYL022357</t>
  </si>
  <si>
    <t>WY0022357</t>
  </si>
  <si>
    <t>ROCK SPRINGS</t>
  </si>
  <si>
    <t>https://echo.epa.gov/biosolids-facility-report?id=WYL022357</t>
  </si>
  <si>
    <t>SOUTH FORT COLLINS SANITATION DISTRICT</t>
  </si>
  <si>
    <t>COL020737</t>
  </si>
  <si>
    <t>CO0020737</t>
  </si>
  <si>
    <t>https://echo.epa.gov/biosolids-facility-report?id=COL020737</t>
  </si>
  <si>
    <t>SOCWA 3A WWTP</t>
  </si>
  <si>
    <t>CAL010507</t>
  </si>
  <si>
    <t>CA0010507</t>
  </si>
  <si>
    <t>https://echo.epa.gov/biosolids-facility-report?id=CAL010507</t>
  </si>
  <si>
    <t>HARRIS CO. WCID 21 WWTP</t>
  </si>
  <si>
    <t>TX0022756</t>
  </si>
  <si>
    <t>CHANNELVIEW</t>
  </si>
  <si>
    <t>https://echo.epa.gov/biosolids-facility-report?id=TX0022756</t>
  </si>
  <si>
    <t>GREEN RIDGE WWTP</t>
  </si>
  <si>
    <t>TX0026433</t>
  </si>
  <si>
    <t>https://echo.epa.gov/biosolids-facility-report?id=TX0026433</t>
  </si>
  <si>
    <t>CITY OF HENDERSON</t>
  </si>
  <si>
    <t>NCL020559</t>
  </si>
  <si>
    <t>NC0020559</t>
  </si>
  <si>
    <t>https://echo.epa.gov/biosolids-facility-report?id=NCL020559</t>
  </si>
  <si>
    <t>BLOOMINGTON N (BLUCHER POOLE)</t>
  </si>
  <si>
    <t>INL035726</t>
  </si>
  <si>
    <t>IN0035726</t>
  </si>
  <si>
    <t>https://echo.epa.gov/biosolids-facility-report?id=INL035726</t>
  </si>
  <si>
    <t xml:space="preserve">CITY OF MARSHALLTOWN WATER POLLUTION CONTROL PLANT </t>
  </si>
  <si>
    <t>IAL038610</t>
  </si>
  <si>
    <t>IA0038610</t>
  </si>
  <si>
    <t>MARSHALLTOWN</t>
  </si>
  <si>
    <t>https://echo.epa.gov/biosolids-facility-report?id=IAL038610</t>
  </si>
  <si>
    <t>CITY OF BIG SPRING WATER RECLAMATION PLANT WWTP</t>
  </si>
  <si>
    <t>TX0047023</t>
  </si>
  <si>
    <t>BIG SPRING</t>
  </si>
  <si>
    <t>https://echo.epa.gov/biosolids-facility-report?id=TX0047023</t>
  </si>
  <si>
    <t>CRESTVIEW WWTP</t>
  </si>
  <si>
    <t>FLL010193</t>
  </si>
  <si>
    <t>FL0010193</t>
  </si>
  <si>
    <t>CRESTVIEW</t>
  </si>
  <si>
    <t>https://echo.epa.gov/biosolids-facility-report?id=FLL010193</t>
  </si>
  <si>
    <t>BELLEFONTE BOROUGH</t>
  </si>
  <si>
    <t>PAL020486</t>
  </si>
  <si>
    <t>PA0020486</t>
  </si>
  <si>
    <t>BELLEFONTE</t>
  </si>
  <si>
    <t>https://echo.epa.gov/biosolids-facility-report?id=PAL020486</t>
  </si>
  <si>
    <t>CENTER CREEK WASTEWATER TREATMENT BOARD</t>
  </si>
  <si>
    <t>MOL040185</t>
  </si>
  <si>
    <t>MO0040185</t>
  </si>
  <si>
    <t>WEBB CITY</t>
  </si>
  <si>
    <t>https://echo.epa.gov/biosolids-facility-report?id=MOL040185</t>
  </si>
  <si>
    <t>PRASA CAROLINA RWWTP</t>
  </si>
  <si>
    <t>PRL023752</t>
  </si>
  <si>
    <t>PR0023752</t>
  </si>
  <si>
    <t>https://echo.epa.gov/biosolids-facility-report?id=PRL023752</t>
  </si>
  <si>
    <t>SHREVEPORT, CITY OF (N HIGHLAN</t>
  </si>
  <si>
    <t>LAL042188</t>
  </si>
  <si>
    <t>LA0042188</t>
  </si>
  <si>
    <t>https://echo.epa.gov/biosolids-facility-report?id=LAL042188</t>
  </si>
  <si>
    <t>JONESBORO, CITY WATER &amp; LIGHT</t>
  </si>
  <si>
    <t>ARL037907</t>
  </si>
  <si>
    <t>AR0037907</t>
  </si>
  <si>
    <t>https://echo.epa.gov/biosolids-facility-report?id=ARL037907</t>
  </si>
  <si>
    <t>NORTH HAVEN WPCF</t>
  </si>
  <si>
    <t>CTL100404</t>
  </si>
  <si>
    <t>CT0100404</t>
  </si>
  <si>
    <t>NORTH HAVEN</t>
  </si>
  <si>
    <t>https://echo.epa.gov/biosolids-facility-report?id=CTL100404</t>
  </si>
  <si>
    <t>CITY OF GAINESVILLE WWTP</t>
  </si>
  <si>
    <t>TX0022357</t>
  </si>
  <si>
    <t>GAINESVILLE</t>
  </si>
  <si>
    <t>https://echo.epa.gov/biosolids-facility-report?id=TX0022357</t>
  </si>
  <si>
    <t>SOUTH GRANVILLE WATER &amp; SEWER AUTHORITY</t>
  </si>
  <si>
    <t>NCL026824</t>
  </si>
  <si>
    <t>NC0026824</t>
  </si>
  <si>
    <t>BUTNER</t>
  </si>
  <si>
    <t>https://echo.epa.gov/biosolids-facility-report?id=NCL026824</t>
  </si>
  <si>
    <t>GSW&amp;SA/CONWAY WWTP</t>
  </si>
  <si>
    <t>SCL021733</t>
  </si>
  <si>
    <t>SC0021733</t>
  </si>
  <si>
    <t>https://echo.epa.gov/biosolids-facility-report?id=SCL021733</t>
  </si>
  <si>
    <t>PRASA - FAJARDO WWTP</t>
  </si>
  <si>
    <t>PRL026484</t>
  </si>
  <si>
    <t>PR0026484</t>
  </si>
  <si>
    <t>AGUAS BUENAS</t>
  </si>
  <si>
    <t>https://echo.epa.gov/biosolids-facility-report?id=PRL026484</t>
  </si>
  <si>
    <t>REDDING STILLWATER WWTP</t>
  </si>
  <si>
    <t>CAL082589</t>
  </si>
  <si>
    <t>CA0082589</t>
  </si>
  <si>
    <t>ANDERSON</t>
  </si>
  <si>
    <t>https://echo.epa.gov/biosolids-facility-report?id=CAL082589</t>
  </si>
  <si>
    <t>SHELTON STP</t>
  </si>
  <si>
    <t>WAL023345</t>
  </si>
  <si>
    <t>WA0023345</t>
  </si>
  <si>
    <t>SHELTON</t>
  </si>
  <si>
    <t>https://echo.epa.gov/biosolids-facility-report?id=WAL023345</t>
  </si>
  <si>
    <t>MUSTANG CREEK WWTP</t>
  </si>
  <si>
    <t>TX0020443</t>
  </si>
  <si>
    <t>TAYLOR</t>
  </si>
  <si>
    <t>https://echo.epa.gov/biosolids-facility-report?id=TX0020443</t>
  </si>
  <si>
    <t>SUMNER STP</t>
  </si>
  <si>
    <t>WAL023353</t>
  </si>
  <si>
    <t>WA0023353</t>
  </si>
  <si>
    <t>SUMNER</t>
  </si>
  <si>
    <t>https://echo.epa.gov/biosolids-facility-report?id=WAL023353</t>
  </si>
  <si>
    <t>ARLINGTON STP</t>
  </si>
  <si>
    <t>WAL022560</t>
  </si>
  <si>
    <t>WA0022560</t>
  </si>
  <si>
    <t>https://echo.epa.gov/biosolids-facility-report?id=WAL022560</t>
  </si>
  <si>
    <t>TOWN CREEK WWTP</t>
  </si>
  <si>
    <t>TX0025453</t>
  </si>
  <si>
    <t>PALESTINE</t>
  </si>
  <si>
    <t>https://echo.epa.gov/biosolids-facility-report?id=TX0025453</t>
  </si>
  <si>
    <t>ALBERT LEA</t>
  </si>
  <si>
    <t>MNL041092</t>
  </si>
  <si>
    <t>MN0041092</t>
  </si>
  <si>
    <t>https://echo.epa.gov/biosolids-facility-report?id=MNL041092</t>
  </si>
  <si>
    <t>ROCK ISLAND MAIN STP, CITY OF</t>
  </si>
  <si>
    <t>ILL030783</t>
  </si>
  <si>
    <t>IL0030783</t>
  </si>
  <si>
    <t>https://echo.epa.gov/biosolids-facility-report?id=ILL030783</t>
  </si>
  <si>
    <t>CHARLEROI BOROUGH AUTH</t>
  </si>
  <si>
    <t>PAL026891</t>
  </si>
  <si>
    <t>PA0026891</t>
  </si>
  <si>
    <t>CHARLEROI</t>
  </si>
  <si>
    <t>https://echo.epa.gov/biosolids-facility-report?id=PAL026891</t>
  </si>
  <si>
    <t>COMMISSIONERS OF ABERDEEN</t>
  </si>
  <si>
    <t>MDL021563</t>
  </si>
  <si>
    <t>MD0021563</t>
  </si>
  <si>
    <t>ABERDEEN</t>
  </si>
  <si>
    <t>https://echo.epa.gov/biosolids-facility-report?id=MDL021563</t>
  </si>
  <si>
    <t>SAN BENITO WWTP</t>
  </si>
  <si>
    <t>TX0135470</t>
  </si>
  <si>
    <t>SAN BENITO</t>
  </si>
  <si>
    <t>https://echo.epa.gov/biosolids-facility-report?id=TX0135470</t>
  </si>
  <si>
    <t>WILLIAMSPORT SAN AUTHORITY</t>
  </si>
  <si>
    <t>PAL027049</t>
  </si>
  <si>
    <t>PA0027049</t>
  </si>
  <si>
    <t>https://echo.epa.gov/biosolids-facility-report?id=PAL027049</t>
  </si>
  <si>
    <t>LOWER ALLEN TOWNSHIP AUTHORITY</t>
  </si>
  <si>
    <t>PAL027189</t>
  </si>
  <si>
    <t>PA0027189</t>
  </si>
  <si>
    <t>NEW CUMBERLAND</t>
  </si>
  <si>
    <t>https://echo.epa.gov/biosolids-facility-report?id=PAL027189</t>
  </si>
  <si>
    <t>PRASA VEGA BAJA STP</t>
  </si>
  <si>
    <t>PRL021679</t>
  </si>
  <si>
    <t>PR0021679</t>
  </si>
  <si>
    <t>VEGA BAJA</t>
  </si>
  <si>
    <t>https://echo.epa.gov/biosolids-facility-report?id=PRL021679</t>
  </si>
  <si>
    <t>LARAMIE WASTEWTR TRETMNT PLANT</t>
  </si>
  <si>
    <t>WYL022209</t>
  </si>
  <si>
    <t>WY0022209</t>
  </si>
  <si>
    <t>LARAMIE</t>
  </si>
  <si>
    <t>https://echo.epa.gov/biosolids-facility-report?id=WYL022209</t>
  </si>
  <si>
    <t>BENTON, CITY OF</t>
  </si>
  <si>
    <t>ARL036498</t>
  </si>
  <si>
    <t>AR0036498</t>
  </si>
  <si>
    <t>BENTON</t>
  </si>
  <si>
    <t>https://echo.epa.gov/biosolids-facility-report?id=ARL036498</t>
  </si>
  <si>
    <t>SANTA FE, CITY OF (AIRPORT RD</t>
  </si>
  <si>
    <t>NML022292</t>
  </si>
  <si>
    <t>NM0022292</t>
  </si>
  <si>
    <t>SANTA FE</t>
  </si>
  <si>
    <t>Other Management Practice, Land Application, Surface Disposal</t>
  </si>
  <si>
    <t>https://echo.epa.gov/biosolids-facility-report?id=NML022292</t>
  </si>
  <si>
    <t>PRASA SAN GERMAN</t>
  </si>
  <si>
    <t>PRL020818</t>
  </si>
  <si>
    <t>PR0020818</t>
  </si>
  <si>
    <t>SAN GERMAN</t>
  </si>
  <si>
    <t>https://echo.epa.gov/biosolids-facility-report?id=PRL020818</t>
  </si>
  <si>
    <t>MWRDGC LEMONT WRP</t>
  </si>
  <si>
    <t>ILL028070</t>
  </si>
  <si>
    <t>IL0028070</t>
  </si>
  <si>
    <t>LEMONT</t>
  </si>
  <si>
    <t>https://echo.epa.gov/biosolids-facility-report?id=ILL028070</t>
  </si>
  <si>
    <t>OLIVEHURST WWTP</t>
  </si>
  <si>
    <t>CAL077836</t>
  </si>
  <si>
    <t>CA0077836</t>
  </si>
  <si>
    <t>OLIVEHURST</t>
  </si>
  <si>
    <t>https://echo.epa.gov/biosolids-facility-report?id=CAL077836</t>
  </si>
  <si>
    <t>GARDNER W P C F</t>
  </si>
  <si>
    <t>MAL100994</t>
  </si>
  <si>
    <t>MA0100994</t>
  </si>
  <si>
    <t>EAST TEMPLETON</t>
  </si>
  <si>
    <t>https://echo.epa.gov/biosolids-facility-report?id=MAL100994</t>
  </si>
  <si>
    <t>CITY OF LAKE JACKSON WWTF</t>
  </si>
  <si>
    <t>TX0025798</t>
  </si>
  <si>
    <t>LAKE JACKSON</t>
  </si>
  <si>
    <t>https://echo.epa.gov/biosolids-facility-report?id=TX0025798</t>
  </si>
  <si>
    <t>CITY OF LEBANON</t>
  </si>
  <si>
    <t>MOL089010</t>
  </si>
  <si>
    <t>MO0089010</t>
  </si>
  <si>
    <t>https://echo.epa.gov/biosolids-facility-report?id=MOL089010</t>
  </si>
  <si>
    <t>BOAZ WATER &amp; SEWER BOARD</t>
  </si>
  <si>
    <t>ALL049603</t>
  </si>
  <si>
    <t>AL0049603</t>
  </si>
  <si>
    <t>BOAZ</t>
  </si>
  <si>
    <t>https://echo.epa.gov/biosolids-facility-report?id=ALL049603</t>
  </si>
  <si>
    <t>BURKBURNETT WWTF</t>
  </si>
  <si>
    <t>TX0026956</t>
  </si>
  <si>
    <t>BURKBURNETT</t>
  </si>
  <si>
    <t>https://echo.epa.gov/biosolids-facility-report?id=TX0026956</t>
  </si>
  <si>
    <t>TROY CITY OF WALNUT CREEK WWTP</t>
  </si>
  <si>
    <t>ALL032310</t>
  </si>
  <si>
    <t>AL0032310</t>
  </si>
  <si>
    <t>https://echo.epa.gov/biosolids-facility-report?id=ALL032310</t>
  </si>
  <si>
    <t>LAFAYETTE CONSOLIDATED GOVERNMENT - EAST WWTP</t>
  </si>
  <si>
    <t>LAL036382</t>
  </si>
  <si>
    <t>LA0036382</t>
  </si>
  <si>
    <t>https://echo.epa.gov/biosolids-facility-report?id=LAL036382</t>
  </si>
  <si>
    <t>CITY OF CORSICANA - WWTP  2</t>
  </si>
  <si>
    <t>TX0056731</t>
  </si>
  <si>
    <t>CORSICANA</t>
  </si>
  <si>
    <t>https://echo.epa.gov/biosolids-facility-report?id=TX0056731</t>
  </si>
  <si>
    <t>TOWN OF TARBORO</t>
  </si>
  <si>
    <t>NCL020605</t>
  </si>
  <si>
    <t>NC0020605</t>
  </si>
  <si>
    <t>TARBORO</t>
  </si>
  <si>
    <t>https://echo.epa.gov/biosolids-facility-report?id=NCL020605</t>
  </si>
  <si>
    <t>MT PLEASANT WWTP</t>
  </si>
  <si>
    <t>MIL023655</t>
  </si>
  <si>
    <t>MI0023655</t>
  </si>
  <si>
    <t>MT PLEASANT</t>
  </si>
  <si>
    <t>https://echo.epa.gov/biosolids-facility-report?id=MIL023655</t>
  </si>
  <si>
    <t>SPRINGFIELD STP</t>
  </si>
  <si>
    <t>TNL024961</t>
  </si>
  <si>
    <t>TN0024961</t>
  </si>
  <si>
    <t>https://echo.epa.gov/biosolids-facility-report?id=TNL024961</t>
  </si>
  <si>
    <t>REWA/PIEDMONT REGIONAL WWTP</t>
  </si>
  <si>
    <t>SCL048470</t>
  </si>
  <si>
    <t>SC0048470</t>
  </si>
  <si>
    <t>PIEDMONT</t>
  </si>
  <si>
    <t>https://echo.epa.gov/biosolids-facility-report?id=SCL048470</t>
  </si>
  <si>
    <t>RCSD KIMMSWICK WWTP</t>
  </si>
  <si>
    <t>MOL106461</t>
  </si>
  <si>
    <t>MO0106461</t>
  </si>
  <si>
    <t>KIMMSWICK</t>
  </si>
  <si>
    <t>https://echo.epa.gov/biosolids-facility-report?id=MOL106461</t>
  </si>
  <si>
    <t>BARRY ROSE WWTF</t>
  </si>
  <si>
    <t>TX0032735</t>
  </si>
  <si>
    <t>https://echo.epa.gov/biosolids-facility-report?id=TX0032735</t>
  </si>
  <si>
    <t>TURKEY CREEK WWTF</t>
  </si>
  <si>
    <t>TX0035017</t>
  </si>
  <si>
    <t>https://echo.epa.gov/biosolids-facility-report?id=TX0035017</t>
  </si>
  <si>
    <t>CITY OF REIDSVILLE</t>
  </si>
  <si>
    <t>NCL024881</t>
  </si>
  <si>
    <t>NC0024881</t>
  </si>
  <si>
    <t>REIDSVILLE</t>
  </si>
  <si>
    <t>https://echo.epa.gov/biosolids-facility-report?id=NCL024881</t>
  </si>
  <si>
    <t>MACOMB STP, CITY OF</t>
  </si>
  <si>
    <t>ILL029688</t>
  </si>
  <si>
    <t>IL0029688</t>
  </si>
  <si>
    <t>MACOMB</t>
  </si>
  <si>
    <t>https://echo.epa.gov/biosolids-facility-report?id=ILL029688</t>
  </si>
  <si>
    <t>MATTOON STP, CITY OF</t>
  </si>
  <si>
    <t>ILL029831</t>
  </si>
  <si>
    <t>IL0029831</t>
  </si>
  <si>
    <t>MATTOON</t>
  </si>
  <si>
    <t>https://echo.epa.gov/biosolids-facility-report?id=ILL029831</t>
  </si>
  <si>
    <t>CHATHAM TWP MAIN STP</t>
  </si>
  <si>
    <t>NJL020290</t>
  </si>
  <si>
    <t>NJ0020290</t>
  </si>
  <si>
    <t>CHATHAM</t>
  </si>
  <si>
    <t>https://echo.epa.gov/biosolids-facility-report?id=NJL020290</t>
  </si>
  <si>
    <t>SEABROOK WWTP</t>
  </si>
  <si>
    <t>TX0022250</t>
  </si>
  <si>
    <t>SEABROOK</t>
  </si>
  <si>
    <t>https://echo.epa.gov/biosolids-facility-report?id=TX0022250</t>
  </si>
  <si>
    <t>EAST PENNSBORO SOUTH TREATMENT</t>
  </si>
  <si>
    <t>PAL038415</t>
  </si>
  <si>
    <t>PA0038415</t>
  </si>
  <si>
    <t>CUMBERLAND COUNTY</t>
  </si>
  <si>
    <t>https://echo.epa.gov/biosolids-facility-report?id=PAL038415</t>
  </si>
  <si>
    <t>PRASA GUAYAMA REGIONAL WWTP</t>
  </si>
  <si>
    <t>PRL025445</t>
  </si>
  <si>
    <t>PR0025445</t>
  </si>
  <si>
    <t>GUAYAMA</t>
  </si>
  <si>
    <t>https://echo.epa.gov/biosolids-facility-report?id=PRL025445</t>
  </si>
  <si>
    <t>CLARKS SUMMIT-SOUTH ABINGTON J</t>
  </si>
  <si>
    <t>PAL028576</t>
  </si>
  <si>
    <t>PA0028576</t>
  </si>
  <si>
    <t>CHINCHILLA</t>
  </si>
  <si>
    <t>https://echo.epa.gov/biosolids-facility-report?id=PAL028576</t>
  </si>
  <si>
    <t>GENEVA (C)</t>
  </si>
  <si>
    <t>NYL027049</t>
  </si>
  <si>
    <t>NY0027049</t>
  </si>
  <si>
    <t>GENEVA</t>
  </si>
  <si>
    <t>https://echo.epa.gov/biosolids-facility-report?id=NYL027049</t>
  </si>
  <si>
    <t>ALEXANDRIA, CITY OF (HUDSON BL</t>
  </si>
  <si>
    <t>LAL041009</t>
  </si>
  <si>
    <t>LA0041009</t>
  </si>
  <si>
    <t>https://echo.epa.gov/biosolids-facility-report?id=LAL041009</t>
  </si>
  <si>
    <t>CITY OF MARSHALL  SOUTHSIDE PLANT</t>
  </si>
  <si>
    <t>TX0021784</t>
  </si>
  <si>
    <t>MARSHALL</t>
  </si>
  <si>
    <t>https://echo.epa.gov/biosolids-facility-report?id=TX0021784</t>
  </si>
  <si>
    <t>SPEARFISH, CITY OF</t>
  </si>
  <si>
    <t>SDL020044</t>
  </si>
  <si>
    <t>SD0020044</t>
  </si>
  <si>
    <t>https://echo.epa.gov/biosolids-facility-report?id=SDL020044</t>
  </si>
  <si>
    <t>ANTIOCH STP, VILLAGE OF</t>
  </si>
  <si>
    <t>ILL020354</t>
  </si>
  <si>
    <t>IL0020354</t>
  </si>
  <si>
    <t>ANTIOCH</t>
  </si>
  <si>
    <t>https://echo.epa.gov/biosolids-facility-report?id=ILL020354</t>
  </si>
  <si>
    <t>CHESTERTON WWTP, TOWN OF</t>
  </si>
  <si>
    <t>INL022578</t>
  </si>
  <si>
    <t>IN0022578</t>
  </si>
  <si>
    <t>PORTER</t>
  </si>
  <si>
    <t>https://echo.epa.gov/biosolids-facility-report?id=INL022578</t>
  </si>
  <si>
    <t>ELLENSBURG WWTP</t>
  </si>
  <si>
    <t>WAL024341</t>
  </si>
  <si>
    <t>WA0024341</t>
  </si>
  <si>
    <t>ELLENSBURG</t>
  </si>
  <si>
    <t>https://echo.epa.gov/biosolids-facility-report?id=WAL024341</t>
  </si>
  <si>
    <t>ADDISON SOUTH-A.J. LAROCCA STP</t>
  </si>
  <si>
    <t>ILL027367</t>
  </si>
  <si>
    <t>IL0027367</t>
  </si>
  <si>
    <t>https://echo.epa.gov/biosolids-facility-report?id=ILL027367</t>
  </si>
  <si>
    <t>CHRISTIANSBURG TOWN OF</t>
  </si>
  <si>
    <t>VAL061751</t>
  </si>
  <si>
    <t>VA0061751</t>
  </si>
  <si>
    <t>CHRISTIANSBURG</t>
  </si>
  <si>
    <t>https://echo.epa.gov/biosolids-facility-report?id=VAL061751</t>
  </si>
  <si>
    <t>CHOWCHILLA WWTP</t>
  </si>
  <si>
    <t>CAL001023</t>
  </si>
  <si>
    <t>CA0001023</t>
  </si>
  <si>
    <t>CHOWCHILLA</t>
  </si>
  <si>
    <t>https://echo.epa.gov/biosolids-facility-report?id=CAL001023</t>
  </si>
  <si>
    <t>CHESAPEAKE BEACH WWTP</t>
  </si>
  <si>
    <t>MDL020281</t>
  </si>
  <si>
    <t>MD0020281</t>
  </si>
  <si>
    <t>CHESAPEAKE BEACH</t>
  </si>
  <si>
    <t>https://echo.epa.gov/biosolids-facility-report?id=MDL020281</t>
  </si>
  <si>
    <t>BLOOMINGTON-NORMAL WRD SE WWTP</t>
  </si>
  <si>
    <t>ILL073504</t>
  </si>
  <si>
    <t>IL0073504</t>
  </si>
  <si>
    <t>HEYWORTH</t>
  </si>
  <si>
    <t>https://echo.epa.gov/biosolids-facility-report?id=ILL073504</t>
  </si>
  <si>
    <t>CITY OF WASHINGTON</t>
  </si>
  <si>
    <t>NCL020648</t>
  </si>
  <si>
    <t>NC0020648</t>
  </si>
  <si>
    <t>WASHINGTON</t>
  </si>
  <si>
    <t>https://echo.epa.gov/biosolids-facility-report?id=NCL020648</t>
  </si>
  <si>
    <t>BRUNSWICK COUNTY</t>
  </si>
  <si>
    <t>NCL086819</t>
  </si>
  <si>
    <t>NC0086819</t>
  </si>
  <si>
    <t>BOLIVIA</t>
  </si>
  <si>
    <t>https://echo.epa.gov/biosolids-facility-report?id=NCL086819</t>
  </si>
  <si>
    <t>TAVARES/WOODLEA ROAD WWTF</t>
  </si>
  <si>
    <t>FLL010509</t>
  </si>
  <si>
    <t>FL0010509</t>
  </si>
  <si>
    <t>TAVARES</t>
  </si>
  <si>
    <t>https://echo.epa.gov/biosolids-facility-report?id=FLL010509</t>
  </si>
  <si>
    <t>FRANKLIN STP</t>
  </si>
  <si>
    <t>KYL027456</t>
  </si>
  <si>
    <t>KY0027456</t>
  </si>
  <si>
    <t>FRANKLIN</t>
  </si>
  <si>
    <t>https://echo.epa.gov/biosolids-facility-report?id=KYL027456</t>
  </si>
  <si>
    <t>GREENBRIER COUNTY PSD NO. 2</t>
  </si>
  <si>
    <t>WVL040525</t>
  </si>
  <si>
    <t>WV0040525</t>
  </si>
  <si>
    <t>RAINELLE</t>
  </si>
  <si>
    <t>https://echo.epa.gov/biosolids-facility-report?id=WVL040525</t>
  </si>
  <si>
    <t>LOS ALAMOS COUNTY - BAYO WWTP</t>
  </si>
  <si>
    <t>NML020141</t>
  </si>
  <si>
    <t>NM0020141</t>
  </si>
  <si>
    <t>LOS ALAMOS</t>
  </si>
  <si>
    <t>https://echo.epa.gov/biosolids-facility-report?id=NML020141</t>
  </si>
  <si>
    <t>AUBURN WWTP</t>
  </si>
  <si>
    <t>CAL077712</t>
  </si>
  <si>
    <t>CA0077712</t>
  </si>
  <si>
    <t>AUBURN</t>
  </si>
  <si>
    <t>https://echo.epa.gov/biosolids-facility-report?id=CAL077712</t>
  </si>
  <si>
    <t>CARBONDALE NORTHWEST WWTP</t>
  </si>
  <si>
    <t>ILL027871</t>
  </si>
  <si>
    <t>IL0027871</t>
  </si>
  <si>
    <t>https://echo.epa.gov/biosolids-facility-report?id=ILL027871</t>
  </si>
  <si>
    <t>BOROUGH OF PHOENIXVILLE</t>
  </si>
  <si>
    <t>PAL027154</t>
  </si>
  <si>
    <t>PA0027154</t>
  </si>
  <si>
    <t>https://echo.epa.gov/biosolids-facility-report?id=PAL027154</t>
  </si>
  <si>
    <t>LONGWOOD WWTP</t>
  </si>
  <si>
    <t>TX0032743</t>
  </si>
  <si>
    <t>https://echo.epa.gov/biosolids-facility-report?id=TX0032743</t>
  </si>
  <si>
    <t>CITY OF PORTLAND</t>
  </si>
  <si>
    <t>TNL021865</t>
  </si>
  <si>
    <t>TN0021865</t>
  </si>
  <si>
    <t>https://echo.epa.gov/biosolids-facility-report?id=TNL021865</t>
  </si>
  <si>
    <t>WESTSIDE WWTP</t>
  </si>
  <si>
    <t>TX0114821</t>
  </si>
  <si>
    <t>LA MARQUE</t>
  </si>
  <si>
    <t>https://echo.epa.gov/biosolids-facility-report?id=TX0114821</t>
  </si>
  <si>
    <t>TROPHY CLUB MUD 1</t>
  </si>
  <si>
    <t>TX0055735</t>
  </si>
  <si>
    <t>TROPHY CLUB</t>
  </si>
  <si>
    <t>https://echo.epa.gov/biosolids-facility-report?id=TX0055735</t>
  </si>
  <si>
    <t>COVINGTON SEW. TREAT. PLANT,CO</t>
  </si>
  <si>
    <t>VAL025542</t>
  </si>
  <si>
    <t>VA0025542</t>
  </si>
  <si>
    <t>COVINGTON</t>
  </si>
  <si>
    <t>https://echo.epa.gov/biosolids-facility-report?id=VAL025542</t>
  </si>
  <si>
    <t>TNL028754</t>
  </si>
  <si>
    <t>TN0028754</t>
  </si>
  <si>
    <t>https://echo.epa.gov/biosolids-facility-report?id=TNL028754</t>
  </si>
  <si>
    <t>PRASA CAMUY</t>
  </si>
  <si>
    <t>PRL023744</t>
  </si>
  <si>
    <t>PR0023744</t>
  </si>
  <si>
    <t>https://echo.epa.gov/biosolids-facility-report?id=PRL023744</t>
  </si>
  <si>
    <t>LONDON STP</t>
  </si>
  <si>
    <t>KYL021270</t>
  </si>
  <si>
    <t>KY0021270</t>
  </si>
  <si>
    <t>LONDON</t>
  </si>
  <si>
    <t>https://echo.epa.gov/biosolids-facility-report?id=KYL021270</t>
  </si>
  <si>
    <t>FORTUNA WWTP</t>
  </si>
  <si>
    <t>CAL022730</t>
  </si>
  <si>
    <t>CA0022730</t>
  </si>
  <si>
    <t>FORTUNA</t>
  </si>
  <si>
    <t>https://echo.epa.gov/biosolids-facility-report?id=CAL022730</t>
  </si>
  <si>
    <t>PRASA BARCELONETA</t>
  </si>
  <si>
    <t>PRL021237</t>
  </si>
  <si>
    <t>PR0021237</t>
  </si>
  <si>
    <t>BARCELONETA</t>
  </si>
  <si>
    <t>https://echo.epa.gov/biosolids-facility-report?id=PRL021237</t>
  </si>
  <si>
    <t>OGDENSBURG (C)</t>
  </si>
  <si>
    <t>NYL029831</t>
  </si>
  <si>
    <t>NY0029831</t>
  </si>
  <si>
    <t>OGDENSBURG</t>
  </si>
  <si>
    <t>https://echo.epa.gov/biosolids-facility-report?id=NYL029831</t>
  </si>
  <si>
    <t>LAFAYETTE CONSOLIDATED GOVERNMENT - NORTHEAST WWTP</t>
  </si>
  <si>
    <t>LAL036391</t>
  </si>
  <si>
    <t>LA0036391</t>
  </si>
  <si>
    <t>https://echo.epa.gov/biosolids-facility-report?id=LAL036391</t>
  </si>
  <si>
    <t>WINSTON GREEN REGIONAL</t>
  </si>
  <si>
    <t>ORL030392</t>
  </si>
  <si>
    <t>OR0030392</t>
  </si>
  <si>
    <t>ROSEBURG</t>
  </si>
  <si>
    <t>https://echo.epa.gov/biosolids-facility-report?id=ORL030392</t>
  </si>
  <si>
    <t>EDINBORO BORO</t>
  </si>
  <si>
    <t>PAL021792</t>
  </si>
  <si>
    <t>PA0021792</t>
  </si>
  <si>
    <t>EDINBORO</t>
  </si>
  <si>
    <t>https://echo.epa.gov/biosolids-facility-report?id=PAL021792</t>
  </si>
  <si>
    <t>CITY OF PARK HILLS</t>
  </si>
  <si>
    <t>MOL103560</t>
  </si>
  <si>
    <t>MO0103560</t>
  </si>
  <si>
    <t>PARK HILLS</t>
  </si>
  <si>
    <t>https://echo.epa.gov/biosolids-facility-report?id=MOL103560</t>
  </si>
  <si>
    <t>SHAKOPEE MDEWAKANTON SIOUX WRF</t>
  </si>
  <si>
    <t>MNL067938</t>
  </si>
  <si>
    <t>MN0067938</t>
  </si>
  <si>
    <t>PRIOR LAKE</t>
  </si>
  <si>
    <t>https://echo.epa.gov/biosolids-facility-report?id=MNL067938</t>
  </si>
  <si>
    <t>PRASA ISABELA</t>
  </si>
  <si>
    <t>PRL022250</t>
  </si>
  <si>
    <t>PR0022250</t>
  </si>
  <si>
    <t>ISABELA</t>
  </si>
  <si>
    <t>https://echo.epa.gov/biosolids-facility-report?id=PRL022250</t>
  </si>
  <si>
    <t>PRASA DORADO</t>
  </si>
  <si>
    <t>PRL020460</t>
  </si>
  <si>
    <t>PR0020460</t>
  </si>
  <si>
    <t>DORADO</t>
  </si>
  <si>
    <t>https://echo.epa.gov/biosolids-facility-report?id=PRL020460</t>
  </si>
  <si>
    <t>MINDEN, CITY OF</t>
  </si>
  <si>
    <t>LAL038130</t>
  </si>
  <si>
    <t>LA0038130</t>
  </si>
  <si>
    <t>MINDEN</t>
  </si>
  <si>
    <t>https://echo.epa.gov/biosolids-facility-report?id=LAL038130</t>
  </si>
  <si>
    <t>NORTH PLATTE WWTF</t>
  </si>
  <si>
    <t>NEL032891</t>
  </si>
  <si>
    <t>NE0032891</t>
  </si>
  <si>
    <t>NORTH PLATTE</t>
  </si>
  <si>
    <t>lowTempCompost, airDry, aerobic</t>
  </si>
  <si>
    <t>https://echo.epa.gov/biosolids-facility-report?id=NEL032891</t>
  </si>
  <si>
    <t>SHAMOKIN-COAL TWP JT SAN AUTH</t>
  </si>
  <si>
    <t>PAL027324</t>
  </si>
  <si>
    <t>PA0027324</t>
  </si>
  <si>
    <t>SHAMOKIN</t>
  </si>
  <si>
    <t>https://echo.epa.gov/biosolids-facility-report?id=PAL027324</t>
  </si>
  <si>
    <t>ABERDEEN PROVING GROUND, ABERDEEN AREA WWTP</t>
  </si>
  <si>
    <t>MDL021237</t>
  </si>
  <si>
    <t>MD0021237</t>
  </si>
  <si>
    <t>https://echo.epa.gov/biosolids-facility-report?id=MDL021237</t>
  </si>
  <si>
    <t>PRASA VEGA ALTA</t>
  </si>
  <si>
    <t>PRL020923</t>
  </si>
  <si>
    <t>PR0020923</t>
  </si>
  <si>
    <t>VEGA ALTA</t>
  </si>
  <si>
    <t>https://echo.epa.gov/biosolids-facility-report?id=PRL020923</t>
  </si>
  <si>
    <t>RUSSELL COUNTY REGIONAL STP</t>
  </si>
  <si>
    <t>KYL062995</t>
  </si>
  <si>
    <t>KY0062995</t>
  </si>
  <si>
    <t>https://echo.epa.gov/biosolids-facility-report?id=KYL062995</t>
  </si>
  <si>
    <t>ALLENS CREEK WWTF</t>
  </si>
  <si>
    <t>TX0025054</t>
  </si>
  <si>
    <t>SEALY</t>
  </si>
  <si>
    <t>https://echo.epa.gov/biosolids-facility-report?id=TX0025054</t>
  </si>
  <si>
    <t>PLAINFIELD N STP, VILLAGE OF</t>
  </si>
  <si>
    <t>ILL074373</t>
  </si>
  <si>
    <t>IL0074373</t>
  </si>
  <si>
    <t>PLAINFIELD</t>
  </si>
  <si>
    <t>https://echo.epa.gov/biosolids-facility-report?id=ILL074373</t>
  </si>
  <si>
    <t>IRWD LOS ALISOS WRP</t>
  </si>
  <si>
    <t>CAL105031</t>
  </si>
  <si>
    <t>CA0105031</t>
  </si>
  <si>
    <t>https://echo.epa.gov/biosolids-facility-report?id=CAL105031</t>
  </si>
  <si>
    <t>FORT RILEY - CAMP FUNSTON</t>
  </si>
  <si>
    <t>KSL099759</t>
  </si>
  <si>
    <t>KS0099759</t>
  </si>
  <si>
    <t>FT RILEY</t>
  </si>
  <si>
    <t>https://echo.epa.gov/biosolids-facility-report?id=KSL099759</t>
  </si>
  <si>
    <t>BARDSTOWN TOWN CREEK WWTP</t>
  </si>
  <si>
    <t>KYL020237</t>
  </si>
  <si>
    <t>KY0020237</t>
  </si>
  <si>
    <t>https://echo.epa.gov/biosolids-facility-report?id=KYL020237</t>
  </si>
  <si>
    <t>HRSD-CHESAPEAKE/ELIZABETH STP</t>
  </si>
  <si>
    <t>VAL081264</t>
  </si>
  <si>
    <t>VA0081264</t>
  </si>
  <si>
    <t>https://echo.epa.gov/biosolids-facility-report?id=VAL081264</t>
  </si>
  <si>
    <t>PRASA YAUCO STP</t>
  </si>
  <si>
    <t>PRL021661</t>
  </si>
  <si>
    <t>PR0021661</t>
  </si>
  <si>
    <t>YAUCO</t>
  </si>
  <si>
    <t>https://echo.epa.gov/biosolids-facility-report?id=PRL021661</t>
  </si>
  <si>
    <t>LOMPOC RWRP</t>
  </si>
  <si>
    <t>CAL048127</t>
  </si>
  <si>
    <t>CA0048127</t>
  </si>
  <si>
    <t>LOMPOC</t>
  </si>
  <si>
    <t>https://echo.epa.gov/biosolids-facility-report?id=CAL048127</t>
  </si>
  <si>
    <t>BELLINGHAM STP</t>
  </si>
  <si>
    <t>WAL023744</t>
  </si>
  <si>
    <t>WA0023744</t>
  </si>
  <si>
    <t>BELLINGHAM</t>
  </si>
  <si>
    <t>A POTW that serves 10,000 people or more</t>
  </si>
  <si>
    <t>https://echo.epa.gov/biosolids-facility-report?id=WAL023744</t>
  </si>
  <si>
    <t>NORFOLK WWTF</t>
  </si>
  <si>
    <t>NEL033421</t>
  </si>
  <si>
    <t>NE0033421</t>
  </si>
  <si>
    <t>https://echo.epa.gov/biosolids-facility-report?id=NEL033421</t>
  </si>
  <si>
    <t>GARDEN CITY, CITY OF</t>
  </si>
  <si>
    <t>KSL038962</t>
  </si>
  <si>
    <t>KS0038962</t>
  </si>
  <si>
    <t>GARDEN CITY</t>
  </si>
  <si>
    <t>https://echo.epa.gov/biosolids-facility-report?id=KSL038962</t>
  </si>
  <si>
    <t>NASHUA CITY OF</t>
  </si>
  <si>
    <t>NHL100170</t>
  </si>
  <si>
    <t>NH0100170</t>
  </si>
  <si>
    <t>NASHUA</t>
  </si>
  <si>
    <t>https://echo.epa.gov/biosolids-facility-report?id=NHL100170</t>
  </si>
  <si>
    <t>DUBLIN SAN RAMON RWTF</t>
  </si>
  <si>
    <t>CAL037613</t>
  </si>
  <si>
    <t>CA0037613</t>
  </si>
  <si>
    <t>DUBLIN</t>
  </si>
  <si>
    <t>https://echo.epa.gov/biosolids-facility-report?id=CAL037613</t>
  </si>
  <si>
    <t>CITY OF BOCA RATON</t>
  </si>
  <si>
    <t>FLL026344</t>
  </si>
  <si>
    <t>FL0026344</t>
  </si>
  <si>
    <t>BOCA RATON</t>
  </si>
  <si>
    <t>https://echo.epa.gov/biosolids-facility-report?id=FLL026344</t>
  </si>
  <si>
    <t>BAYOU MARCUS WATER RECLAMATION</t>
  </si>
  <si>
    <t>FLL05G596</t>
  </si>
  <si>
    <t>FL005G596</t>
  </si>
  <si>
    <t>PENSACOLA</t>
  </si>
  <si>
    <t>https://echo.epa.gov/biosolids-facility-report?id=FLL05G596</t>
  </si>
  <si>
    <t>VENTURA WRF</t>
  </si>
  <si>
    <t>CAL053651</t>
  </si>
  <si>
    <t>CA0053651</t>
  </si>
  <si>
    <t>VENTURA</t>
  </si>
  <si>
    <t>https://echo.epa.gov/biosolids-facility-report?id=CAL053651</t>
  </si>
  <si>
    <t>PORTLAND - TRYON CREEK WWTP</t>
  </si>
  <si>
    <t>ORL026891</t>
  </si>
  <si>
    <t>OR0026891</t>
  </si>
  <si>
    <t>LAKE OSWEGO</t>
  </si>
  <si>
    <t>https://echo.epa.gov/biosolids-facility-report?id=ORL026891</t>
  </si>
  <si>
    <t>MUNDELEIN STP, VILLAGE OF</t>
  </si>
  <si>
    <t>ILL022501</t>
  </si>
  <si>
    <t>IL0022501</t>
  </si>
  <si>
    <t>LIBERTYVILLE</t>
  </si>
  <si>
    <t>https://echo.epa.gov/biosolids-facility-report?id=ILL022501</t>
  </si>
  <si>
    <t>ENFIELD POTW</t>
  </si>
  <si>
    <t>CTL100200</t>
  </si>
  <si>
    <t>CT0100200</t>
  </si>
  <si>
    <t>ENFIELD</t>
  </si>
  <si>
    <t>https://echo.epa.gov/biosolids-facility-report?id=CTL100200</t>
  </si>
  <si>
    <t>LONG BRANCH SA</t>
  </si>
  <si>
    <t>NJL024783</t>
  </si>
  <si>
    <t>NJ0024783</t>
  </si>
  <si>
    <t>LONG BRANCH</t>
  </si>
  <si>
    <t>https://echo.epa.gov/biosolids-facility-report?id=NJL024783</t>
  </si>
  <si>
    <t>SILVER CITY, TOWN OF</t>
  </si>
  <si>
    <t>NML020109</t>
  </si>
  <si>
    <t>NM0020109</t>
  </si>
  <si>
    <t>GRANT COUNTY</t>
  </si>
  <si>
    <t>https://echo.epa.gov/biosolids-facility-report?id=NML020109</t>
  </si>
  <si>
    <t>BOB DERRINGTON WATER RECLAMATION PLANT</t>
  </si>
  <si>
    <t>TX0072800</t>
  </si>
  <si>
    <t>ODESSA</t>
  </si>
  <si>
    <t>https://echo.epa.gov/biosolids-facility-report?id=TX0072800</t>
  </si>
  <si>
    <t>CARLSBAD, CITY OF</t>
  </si>
  <si>
    <t>NML026395</t>
  </si>
  <si>
    <t>NM0026395</t>
  </si>
  <si>
    <t>https://echo.epa.gov/biosolids-facility-report?id=NML026395</t>
  </si>
  <si>
    <t>WILLMAR</t>
  </si>
  <si>
    <t>MNL025259</t>
  </si>
  <si>
    <t>MN0025259</t>
  </si>
  <si>
    <t>https://echo.epa.gov/biosolids-facility-report?id=MNL025259</t>
  </si>
  <si>
    <t>CEDAR CITY CORPORATION</t>
  </si>
  <si>
    <t>UTL024970</t>
  </si>
  <si>
    <t>UT0024970</t>
  </si>
  <si>
    <t>CEDAR CITY</t>
  </si>
  <si>
    <t>https://echo.epa.gov/biosolids-facility-report?id=UTL024970</t>
  </si>
  <si>
    <t>SPRINGVILLE, CITY OF</t>
  </si>
  <si>
    <t>UTL020834</t>
  </si>
  <si>
    <t>UT0020834</t>
  </si>
  <si>
    <t>SPRINGVILLE</t>
  </si>
  <si>
    <t>https://echo.epa.gov/biosolids-facility-report?id=UTL020834</t>
  </si>
  <si>
    <t>PARKERSBURG_UTILITY BOARD</t>
  </si>
  <si>
    <t>WVL023213</t>
  </si>
  <si>
    <t>WV0023213</t>
  </si>
  <si>
    <t>PARKERSBURG</t>
  </si>
  <si>
    <t>https://echo.epa.gov/biosolids-facility-report?id=WVL023213</t>
  </si>
  <si>
    <t>SEYMOUR WWTP, CITY OF</t>
  </si>
  <si>
    <t>INL024473</t>
  </si>
  <si>
    <t>IN0024473</t>
  </si>
  <si>
    <t>SEYMOUR</t>
  </si>
  <si>
    <t>https://echo.epa.gov/biosolids-facility-report?id=INL024473</t>
  </si>
  <si>
    <t>TOWN OF BOONE</t>
  </si>
  <si>
    <t>NCL020621</t>
  </si>
  <si>
    <t>NC0020621</t>
  </si>
  <si>
    <t>BOONE</t>
  </si>
  <si>
    <t>https://echo.epa.gov/biosolids-facility-report?id=NCL020621</t>
  </si>
  <si>
    <t>JAMESTOWN CITY OF</t>
  </si>
  <si>
    <t>NDL023370</t>
  </si>
  <si>
    <t>ND0023370</t>
  </si>
  <si>
    <t>ND</t>
  </si>
  <si>
    <t>https://echo.epa.gov/biosolids-facility-report?id=NDL023370</t>
  </si>
  <si>
    <t>WALNUT BRANCH WWTP</t>
  </si>
  <si>
    <t>TX0022365</t>
  </si>
  <si>
    <t>SEGUIN</t>
  </si>
  <si>
    <t>https://echo.epa.gov/biosolids-facility-report?id=TX0022365</t>
  </si>
  <si>
    <t>ESPANOLA, CITY OF</t>
  </si>
  <si>
    <t>NML029351</t>
  </si>
  <si>
    <t>NM0029351</t>
  </si>
  <si>
    <t>ESPANOLA</t>
  </si>
  <si>
    <t>https://echo.epa.gov/biosolids-facility-report?id=NML029351</t>
  </si>
  <si>
    <t>MAIN PLANT WWTF</t>
  </si>
  <si>
    <t>TX0022926</t>
  </si>
  <si>
    <t>PORT NECHES</t>
  </si>
  <si>
    <t>https://echo.epa.gov/biosolids-facility-report?id=TX0022926</t>
  </si>
  <si>
    <t>JASPER MUNICIPAL WWTP</t>
  </si>
  <si>
    <t>INL020834</t>
  </si>
  <si>
    <t>IN0020834</t>
  </si>
  <si>
    <t>JASPER</t>
  </si>
  <si>
    <t>https://echo.epa.gov/biosolids-facility-report?id=INL020834</t>
  </si>
  <si>
    <t>HUNTLEY WEST STP, VILLAGE OF</t>
  </si>
  <si>
    <t>ILL070688</t>
  </si>
  <si>
    <t>IL0070688</t>
  </si>
  <si>
    <t>HUNTLEY</t>
  </si>
  <si>
    <t>https://echo.epa.gov/biosolids-facility-report?id=ILL070688</t>
  </si>
  <si>
    <t>BURLINGTON TWP MAIN STP</t>
  </si>
  <si>
    <t>NJL021709</t>
  </si>
  <si>
    <t>NJ0021709</t>
  </si>
  <si>
    <t>BURLINGTON TWP</t>
  </si>
  <si>
    <t>https://echo.epa.gov/biosolids-facility-report?id=NJL021709</t>
  </si>
  <si>
    <t>BRISTOL TOWN HALL</t>
  </si>
  <si>
    <t>RIL100005</t>
  </si>
  <si>
    <t>RI0100005</t>
  </si>
  <si>
    <t>BRISTOL</t>
  </si>
  <si>
    <t>https://echo.epa.gov/biosolids-facility-report?id=RIL100005</t>
  </si>
  <si>
    <t>IPSWICH W W T F</t>
  </si>
  <si>
    <t>MAL100609</t>
  </si>
  <si>
    <t>MA0100609</t>
  </si>
  <si>
    <t>IPSWICH</t>
  </si>
  <si>
    <t>https://echo.epa.gov/biosolids-facility-report?id=MAL100609</t>
  </si>
  <si>
    <t>NEW WINDSOR (T)</t>
  </si>
  <si>
    <t>NYL022446</t>
  </si>
  <si>
    <t>NY0022446</t>
  </si>
  <si>
    <t>NEW WINDSOR</t>
  </si>
  <si>
    <t>https://echo.epa.gov/biosolids-facility-report?id=NYL022446</t>
  </si>
  <si>
    <t>SAINT MARYS (CITY OF)</t>
  </si>
  <si>
    <t>GAL039047</t>
  </si>
  <si>
    <t>GA0039047</t>
  </si>
  <si>
    <t>ST MARYS</t>
  </si>
  <si>
    <t>https://echo.epa.gov/biosolids-facility-report?id=GAL039047</t>
  </si>
  <si>
    <t>SEARCY BOARD OF PUB. UTILITIES</t>
  </si>
  <si>
    <t>ARL021601</t>
  </si>
  <si>
    <t>AR0021601</t>
  </si>
  <si>
    <t>SEARCY</t>
  </si>
  <si>
    <t>https://echo.epa.gov/biosolids-facility-report?id=ARL021601</t>
  </si>
  <si>
    <t>TOWN OF CLAYTON</t>
  </si>
  <si>
    <t>NCL025453</t>
  </si>
  <si>
    <t>NC0025453</t>
  </si>
  <si>
    <t>CLAYTON</t>
  </si>
  <si>
    <t>https://echo.epa.gov/biosolids-facility-report?id=NCL025453</t>
  </si>
  <si>
    <t>MILLBRAE WPCP</t>
  </si>
  <si>
    <t>CAL037532</t>
  </si>
  <si>
    <t>CA0037532</t>
  </si>
  <si>
    <t>MILLBRAE</t>
  </si>
  <si>
    <t>https://echo.epa.gov/biosolids-facility-report?id=CAL037532</t>
  </si>
  <si>
    <t>SCOTTSBLUFF WWTF</t>
  </si>
  <si>
    <t>NEL036315</t>
  </si>
  <si>
    <t>NE0036315</t>
  </si>
  <si>
    <t>SCOTTSBLUFF</t>
  </si>
  <si>
    <t>https://echo.epa.gov/biosolids-facility-report?id=NEL036315</t>
  </si>
  <si>
    <t>SEWERAGE AGENCY OF SOUTHERN MARIN</t>
  </si>
  <si>
    <t>CAL037711</t>
  </si>
  <si>
    <t>CA0037711</t>
  </si>
  <si>
    <t>MILL VALLEY</t>
  </si>
  <si>
    <t>https://echo.epa.gov/biosolids-facility-report?id=CAL037711</t>
  </si>
  <si>
    <t>TOWN OF DAVIE</t>
  </si>
  <si>
    <t>FLL040541</t>
  </si>
  <si>
    <t>FL0040541</t>
  </si>
  <si>
    <t>DAVIE</t>
  </si>
  <si>
    <t>https://echo.epa.gov/biosolids-facility-report?id=FLL040541</t>
  </si>
  <si>
    <t>HUNTLEY EAST STP, VILLAGE OF</t>
  </si>
  <si>
    <t>ILL029238</t>
  </si>
  <si>
    <t>IL0029238</t>
  </si>
  <si>
    <t>https://echo.epa.gov/biosolids-facility-report?id=ILL029238</t>
  </si>
  <si>
    <t>CITY OF THOMSON</t>
  </si>
  <si>
    <t>GAL020974</t>
  </si>
  <si>
    <t>GA0020974</t>
  </si>
  <si>
    <t>THOMSON</t>
  </si>
  <si>
    <t>https://echo.epa.gov/biosolids-facility-report?id=GAL020974</t>
  </si>
  <si>
    <t>EAST CEDAR CREEK FWSD NORTH WWTP</t>
  </si>
  <si>
    <t>TX0074861</t>
  </si>
  <si>
    <t>MAYBANK</t>
  </si>
  <si>
    <t>https://echo.epa.gov/biosolids-facility-report?id=TX0074861</t>
  </si>
  <si>
    <t>BATESVILLE WWTP, CITY OF</t>
  </si>
  <si>
    <t>INL039268</t>
  </si>
  <si>
    <t>IN0039268</t>
  </si>
  <si>
    <t>BATESVILLE</t>
  </si>
  <si>
    <t>https://echo.epa.gov/biosolids-facility-report?id=INL039268</t>
  </si>
  <si>
    <t>BIG LAKE</t>
  </si>
  <si>
    <t>MNL041076</t>
  </si>
  <si>
    <t>MN0041076</t>
  </si>
  <si>
    <t>https://echo.epa.gov/biosolids-facility-report?id=MNL041076</t>
  </si>
  <si>
    <t>VERMILLION, CITY OF</t>
  </si>
  <si>
    <t>SDL020061</t>
  </si>
  <si>
    <t>SD0020061</t>
  </si>
  <si>
    <t>https://echo.epa.gov/biosolids-facility-report?id=SDL020061</t>
  </si>
  <si>
    <t>EAST TEXAS MUD OF SMITH COUNTY WWTF</t>
  </si>
  <si>
    <t>TX0032484</t>
  </si>
  <si>
    <t>TYLER</t>
  </si>
  <si>
    <t>https://echo.epa.gov/biosolids-facility-report?id=TX0032484</t>
  </si>
  <si>
    <t>MERIDIAN METROPOLITAN DISTRICT</t>
  </si>
  <si>
    <t>COL039110</t>
  </si>
  <si>
    <t>CO0039110</t>
  </si>
  <si>
    <t>https://echo.epa.gov/biosolids-facility-report?id=COL039110</t>
  </si>
  <si>
    <t>STONEGATE VILLAGE METRO DIST.</t>
  </si>
  <si>
    <t>COL650023</t>
  </si>
  <si>
    <t>CO0650023</t>
  </si>
  <si>
    <t>PARKER</t>
  </si>
  <si>
    <t>https://echo.epa.gov/biosolids-facility-report?id=COL650023</t>
  </si>
  <si>
    <t>ABBEVILLE, CITY OF</t>
  </si>
  <si>
    <t>LAL039748</t>
  </si>
  <si>
    <t>LA0039748</t>
  </si>
  <si>
    <t>ABBEVILLE</t>
  </si>
  <si>
    <t>https://echo.epa.gov/biosolids-facility-report?id=LAL039748</t>
  </si>
  <si>
    <t>LEWISBURG STP</t>
  </si>
  <si>
    <t>TNL022888</t>
  </si>
  <si>
    <t>TN0022888</t>
  </si>
  <si>
    <t>LEWISBURG</t>
  </si>
  <si>
    <t>https://echo.epa.gov/biosolids-facility-report?id=TNL022888</t>
  </si>
  <si>
    <t>DESSAU WWTF</t>
  </si>
  <si>
    <t>TX0097870</t>
  </si>
  <si>
    <t>AUSTIN</t>
  </si>
  <si>
    <t>https://echo.epa.gov/biosolids-facility-report?id=TX0097870</t>
  </si>
  <si>
    <t>UNIVERSITY OF CONNECTICUT</t>
  </si>
  <si>
    <t>CTL101320</t>
  </si>
  <si>
    <t>CT0101320</t>
  </si>
  <si>
    <t>STORRS</t>
  </si>
  <si>
    <t>https://echo.epa.gov/biosolids-facility-report?id=CTL101320</t>
  </si>
  <si>
    <t>US MCAS CHERRY POINT</t>
  </si>
  <si>
    <t>NCL003816</t>
  </si>
  <si>
    <t>NC0003816</t>
  </si>
  <si>
    <t>CHERRY POINT</t>
  </si>
  <si>
    <t>https://echo.epa.gov/biosolids-facility-report?id=NCL003816</t>
  </si>
  <si>
    <t>TAMU MAIN CAMPUS WWTP</t>
  </si>
  <si>
    <t>TX0108146</t>
  </si>
  <si>
    <t>COLLEGE STATION</t>
  </si>
  <si>
    <t>https://echo.epa.gov/biosolids-facility-report?id=TX0108146</t>
  </si>
  <si>
    <t>CALIFORNIA MEN'S COLONY WWTP</t>
  </si>
  <si>
    <t>CAL047856</t>
  </si>
  <si>
    <t>CA0047856</t>
  </si>
  <si>
    <t>https://echo.epa.gov/biosolids-facility-report?id=CAL047856</t>
  </si>
  <si>
    <t>TOHOPEKALIGA WATER AUTHORITY</t>
  </si>
  <si>
    <t>FLL036862</t>
  </si>
  <si>
    <t>FL0036862</t>
  </si>
  <si>
    <t>KISSIMMEE</t>
  </si>
  <si>
    <t>https://echo.epa.gov/biosolids-facility-report?id=FLL036862</t>
  </si>
  <si>
    <t>FITZGERALD WATER, LIGHT &amp; BOND COMMISSION</t>
  </si>
  <si>
    <t>GAL047236</t>
  </si>
  <si>
    <t>GA0047236</t>
  </si>
  <si>
    <t>UNKNOWN</t>
  </si>
  <si>
    <t>https://echo.epa.gov/biosolids-facility-report?id=GAL047236</t>
  </si>
  <si>
    <t>CITY OF COTULLA WWTP</t>
  </si>
  <si>
    <t>TX0027499</t>
  </si>
  <si>
    <t>COTULLA</t>
  </si>
  <si>
    <t>https://echo.epa.gov/biosolids-facility-report?id=TX0027499</t>
  </si>
  <si>
    <t>CITY OF WARRENSBURG</t>
  </si>
  <si>
    <t>MOL055905</t>
  </si>
  <si>
    <t>MO0055905</t>
  </si>
  <si>
    <t>WARRENSBURG</t>
  </si>
  <si>
    <t>https://echo.epa.gov/biosolids-facility-report?id=MOL055905</t>
  </si>
  <si>
    <t>TOWN OF DAVIE SYSTEM IV WATER RECLAMATION FACILITY</t>
  </si>
  <si>
    <t>FLL706736</t>
  </si>
  <si>
    <t>FL0706736</t>
  </si>
  <si>
    <t>https://echo.epa.gov/biosolids-facility-report?id=FLL706736</t>
  </si>
  <si>
    <t>CENTER TWP SEW  AUTH</t>
  </si>
  <si>
    <t>PAL037940</t>
  </si>
  <si>
    <t>PA0037940</t>
  </si>
  <si>
    <t>ALIQUIPPA</t>
  </si>
  <si>
    <t>https://echo.epa.gov/biosolids-facility-report?id=PAL037940</t>
  </si>
  <si>
    <t>DOUGLASVILLE-DOUGLAS COUNTY WATER &amp; SEWER AUTHORITY (WSA)</t>
  </si>
  <si>
    <t>GAL030350</t>
  </si>
  <si>
    <t>GA0030350</t>
  </si>
  <si>
    <t>DOUGLASVILLE</t>
  </si>
  <si>
    <t>https://echo.epa.gov/biosolids-facility-report?id=GAL030350</t>
  </si>
  <si>
    <t>SIENNA PLANTATION WWTP</t>
  </si>
  <si>
    <t>TX0119199</t>
  </si>
  <si>
    <t>MISSOURI CITY</t>
  </si>
  <si>
    <t>https://echo.epa.gov/biosolids-facility-report?id=TX0119199</t>
  </si>
  <si>
    <t>CITY OF SPLENDORA WWTF</t>
  </si>
  <si>
    <t>TX0102512</t>
  </si>
  <si>
    <t>SPLENDORA</t>
  </si>
  <si>
    <t>https://echo.epa.gov/biosolids-facility-report?id=TX0102512</t>
  </si>
  <si>
    <t>CELINA WWTP</t>
  </si>
  <si>
    <t>TX0023272</t>
  </si>
  <si>
    <t>CELINA</t>
  </si>
  <si>
    <t>https://echo.epa.gov/biosolids-facility-report?id=TX0023272</t>
  </si>
  <si>
    <t>PORT ISABEL WWTP</t>
  </si>
  <si>
    <t>TX0023647</t>
  </si>
  <si>
    <t>PORT ISABEL</t>
  </si>
  <si>
    <t>https://echo.epa.gov/biosolids-facility-report?id=TX0023647</t>
  </si>
  <si>
    <t>NAVAL AIRSTA WHIDBEY ISLAND -</t>
  </si>
  <si>
    <t>WAL003468</t>
  </si>
  <si>
    <t>WA0003468</t>
  </si>
  <si>
    <t>OAK HARBOR</t>
  </si>
  <si>
    <t>https://echo.epa.gov/biosolids-facility-report?id=WAL003468</t>
  </si>
  <si>
    <t>CITY OF LAFAYETTE</t>
  </si>
  <si>
    <t>ALL062839</t>
  </si>
  <si>
    <t>AL0062839</t>
  </si>
  <si>
    <t>https://echo.epa.gov/biosolids-facility-report?id=ALL062839</t>
  </si>
  <si>
    <t>SOUTHDOWN WASTEWATER TREATMENT FACILITY</t>
  </si>
  <si>
    <t>TX0085383</t>
  </si>
  <si>
    <t>https://echo.epa.gov/biosolids-facility-report?id=TX0085383</t>
  </si>
  <si>
    <t>EASLEY/GEORGES CREEK LAGOON</t>
  </si>
  <si>
    <t>SCL023043</t>
  </si>
  <si>
    <t>SC0023043</t>
  </si>
  <si>
    <t>EASLEY</t>
  </si>
  <si>
    <t>https://echo.epa.gov/biosolids-facility-report?id=SCL023043</t>
  </si>
  <si>
    <t>TERRAMAR WWTP</t>
  </si>
  <si>
    <t>TX0066125</t>
  </si>
  <si>
    <t>GALVESTON</t>
  </si>
  <si>
    <t>https://echo.epa.gov/biosolids-facility-report?id=TX0066125</t>
  </si>
  <si>
    <t>LAGUNA VISTA WWTP</t>
  </si>
  <si>
    <t>TX0117072</t>
  </si>
  <si>
    <t>https://echo.epa.gov/biosolids-facility-report?id=TX0117072</t>
  </si>
  <si>
    <t>PIRATES BEACH WWTP</t>
  </si>
  <si>
    <t>TX0126977</t>
  </si>
  <si>
    <t>https://echo.epa.gov/biosolids-facility-report?id=TX0126977</t>
  </si>
  <si>
    <t>HARRISON CO UTIL AUTH, SOUTH WOOLMARKET WATER RECLAMATION FACILITY</t>
  </si>
  <si>
    <t>MSL061204</t>
  </si>
  <si>
    <t>MS0061204</t>
  </si>
  <si>
    <t>WOOLMARKET</t>
  </si>
  <si>
    <t>https://echo.epa.gov/biosolids-facility-report?id=MSL061204</t>
  </si>
  <si>
    <t>RHOME WWTF</t>
  </si>
  <si>
    <t>TX0024783</t>
  </si>
  <si>
    <t>RHOME</t>
  </si>
  <si>
    <t>https://echo.epa.gov/biosolids-facility-report?id=TX0024783</t>
  </si>
  <si>
    <t>CITY OF WASKOM WWTF</t>
  </si>
  <si>
    <t>TX0020036</t>
  </si>
  <si>
    <t>WASKOM</t>
  </si>
  <si>
    <t>https://echo.epa.gov/biosolids-facility-report?id=TX0020036</t>
  </si>
  <si>
    <t>TX0118621</t>
  </si>
  <si>
    <t>https://echo.epa.gov/biosolids-facility-report?id=TX0118621</t>
  </si>
  <si>
    <t>POLK COUNTY SAFETY REST AREA WWTF</t>
  </si>
  <si>
    <t>TX0125091</t>
  </si>
  <si>
    <t>https://echo.epa.gov/biosolids-facility-report?id=TX0125091</t>
  </si>
  <si>
    <t>KENEDY COUNTY REST AREA WWTP</t>
  </si>
  <si>
    <t>TX0128678</t>
  </si>
  <si>
    <t>https://echo.epa.gov/biosolids-facility-report?id=TX0128678</t>
  </si>
  <si>
    <t>VICTORIA COUNTY SRA</t>
  </si>
  <si>
    <t>TX0077291</t>
  </si>
  <si>
    <t>https://echo.epa.gov/biosolids-facility-report?id=TX0077291</t>
  </si>
  <si>
    <t>DOUGLASVILLE - DOUGLAS COUNTY WATER AND SEWER AUTHORITY</t>
  </si>
  <si>
    <t>GAL049786</t>
  </si>
  <si>
    <t>GA0049786</t>
  </si>
  <si>
    <t>https://echo.epa.gov/biosolids-facility-report?id=GAL049786</t>
  </si>
  <si>
    <t>NAVARRO SAFETY REST AREA  WASTEWATER TREATMENT FACILITY</t>
  </si>
  <si>
    <t>TX0130028</t>
  </si>
  <si>
    <t>https://echo.epa.gov/biosolids-facility-report?id=TX0130028</t>
  </si>
  <si>
    <t>CITY OF TALLADEGA  W&amp;SB</t>
  </si>
  <si>
    <t>ALL022349</t>
  </si>
  <si>
    <t>AL0022349</t>
  </si>
  <si>
    <t>TALLADEGA</t>
  </si>
  <si>
    <t>https://echo.epa.gov/biosolids-facility-report?id=ALL022349</t>
  </si>
  <si>
    <t>CITY OF JACKSON</t>
  </si>
  <si>
    <t>GAL021831</t>
  </si>
  <si>
    <t>GA0021831</t>
  </si>
  <si>
    <t>https://echo.epa.gov/biosolids-facility-report?id=GAL021831</t>
  </si>
  <si>
    <t>GAL023931</t>
  </si>
  <si>
    <t>GA0023931</t>
  </si>
  <si>
    <t>https://echo.epa.gov/biosolids-facility-report?id=GAL023931</t>
  </si>
  <si>
    <t>BISMARCK</t>
  </si>
  <si>
    <t>MOL022942</t>
  </si>
  <si>
    <t>MO0022942</t>
  </si>
  <si>
    <t>https://echo.epa.gov/biosolids-facility-report?id=MOL022942</t>
  </si>
  <si>
    <t>NORTHSIDE WWTP</t>
  </si>
  <si>
    <t>TX0006564</t>
  </si>
  <si>
    <t>https://echo.epa.gov/biosolids-facility-report?id=TX0006564</t>
  </si>
  <si>
    <t>SLAYTER CREEK WWTP</t>
  </si>
  <si>
    <t>TX0056677</t>
  </si>
  <si>
    <t>ANNA</t>
  </si>
  <si>
    <t>https://echo.epa.gov/biosolids-facility-report?id=TX0056677</t>
  </si>
  <si>
    <t>MITCHELL LAKE WWTF</t>
  </si>
  <si>
    <t>TX0065641</t>
  </si>
  <si>
    <t>SAN ANTONIO</t>
  </si>
  <si>
    <t>https://echo.epa.gov/biosolids-facility-report?id=TX0065641</t>
  </si>
  <si>
    <t>RELLIS CAMPUS WWTP</t>
  </si>
  <si>
    <t>TX0076023</t>
  </si>
  <si>
    <t>https://echo.epa.gov/biosolids-facility-report?id=TX0076023</t>
  </si>
  <si>
    <t>TEASELVILLE WELL 1 WWTF</t>
  </si>
  <si>
    <t>TX0118273</t>
  </si>
  <si>
    <t>https://echo.epa.gov/biosolids-facility-report?id=TX0118273</t>
  </si>
  <si>
    <t>NOONDAY WATER WELL 2 WWTF</t>
  </si>
  <si>
    <t>TX0118362</t>
  </si>
  <si>
    <t>https://echo.epa.gov/biosolids-facility-report?id=TX0118362</t>
  </si>
  <si>
    <t>CITY OF PRESIDIO WWTF</t>
  </si>
  <si>
    <t>TX0128481</t>
  </si>
  <si>
    <t>PRESIDIO</t>
  </si>
  <si>
    <t>https://echo.epa.gov/biosolids-facility-report?id=TX0128481</t>
  </si>
  <si>
    <t>MAURICEVILLE MUD WWTP</t>
  </si>
  <si>
    <t>TX0114839</t>
  </si>
  <si>
    <t>MAURICEVILLE</t>
  </si>
  <si>
    <t>https://echo.epa.gov/biosolids-facility-report?id=TX0114839</t>
  </si>
  <si>
    <t>D. C. BUREAU WASTEWATER TREATM</t>
  </si>
  <si>
    <t>DCL021199</t>
  </si>
  <si>
    <t>DC0021199</t>
  </si>
  <si>
    <t>DC</t>
  </si>
  <si>
    <t>A POTW with a design flow rate equal to or greater than one million gallons per day</t>
  </si>
  <si>
    <t>other, methaneBioCaptureRecover</t>
  </si>
  <si>
    <t>https://echo.epa.gov/biosolids-facility-report?id=DCL021199</t>
  </si>
  <si>
    <t>SOUTHERLY WASTEWATER TRTMNT CTR, NEORSD</t>
  </si>
  <si>
    <t>OHL024651</t>
  </si>
  <si>
    <t>OH0024651</t>
  </si>
  <si>
    <t>CUYAHOGA HEIGHTS</t>
  </si>
  <si>
    <t>https://echo.epa.gov/biosolids-facility-report?id=OHL024651</t>
  </si>
  <si>
    <t>STEVEN M CLOUSE WATER RECYCLING CENTER</t>
  </si>
  <si>
    <t>TX0077801</t>
  </si>
  <si>
    <t>https://echo.epa.gov/biosolids-facility-report?id=TX0077801</t>
  </si>
  <si>
    <t>CENTRAL WWTF</t>
  </si>
  <si>
    <t>TX0047830</t>
  </si>
  <si>
    <t>DALLAS</t>
  </si>
  <si>
    <t>https://echo.epa.gov/biosolids-facility-report?id=TX0047830</t>
  </si>
  <si>
    <t>METRO WASTE WATER RECLAMATION DISTRICT</t>
  </si>
  <si>
    <t>COL026638</t>
  </si>
  <si>
    <t>CO0026638</t>
  </si>
  <si>
    <t>DENVER</t>
  </si>
  <si>
    <t>https://echo.epa.gov/biosolids-facility-report?id=COL026638</t>
  </si>
  <si>
    <t>DALLAS SOUTHSIDE WWTF</t>
  </si>
  <si>
    <t>TX0047848</t>
  </si>
  <si>
    <t>https://echo.epa.gov/biosolids-facility-report?id=TX0047848</t>
  </si>
  <si>
    <t>FRESNO-CLOVIS RWRF</t>
  </si>
  <si>
    <t>CAL000406</t>
  </si>
  <si>
    <t>CA0000406</t>
  </si>
  <si>
    <t>FRESNO</t>
  </si>
  <si>
    <t>https://echo.epa.gov/biosolids-facility-report?id=CAL000406</t>
  </si>
  <si>
    <t>ROCHESTER PURE WATERS DIST</t>
  </si>
  <si>
    <t>NYL028339</t>
  </si>
  <si>
    <t>NY0028339</t>
  </si>
  <si>
    <t>https://echo.epa.gov/biosolids-facility-report?id=NYL028339</t>
  </si>
  <si>
    <t>BROWARD COUNTY WATER AND WASTEWATER SERVICES</t>
  </si>
  <si>
    <t>FLL031771</t>
  </si>
  <si>
    <t>FL0031771</t>
  </si>
  <si>
    <t>POMPANO BEACH</t>
  </si>
  <si>
    <t>https://echo.epa.gov/biosolids-facility-report?id=FLL031771</t>
  </si>
  <si>
    <t>ERVING CENTER WWTP  2</t>
  </si>
  <si>
    <t>MAL101052</t>
  </si>
  <si>
    <t>MA0101052</t>
  </si>
  <si>
    <t>ERVING</t>
  </si>
  <si>
    <t>https://echo.epa.gov/biosolids-facility-report?id=MAL101052</t>
  </si>
  <si>
    <t>CITY OF HOLLYWOOD</t>
  </si>
  <si>
    <t>FLL026255</t>
  </si>
  <si>
    <t>FL0026255</t>
  </si>
  <si>
    <t>HOLLYWOOD</t>
  </si>
  <si>
    <t>https://echo.epa.gov/biosolids-facility-report?id=FLL026255</t>
  </si>
  <si>
    <t>CHARLOTTE WATER</t>
  </si>
  <si>
    <t>NCL024970</t>
  </si>
  <si>
    <t>NC0024970</t>
  </si>
  <si>
    <t>CHARLOTTE</t>
  </si>
  <si>
    <t>https://echo.epa.gov/biosolids-facility-report?id=NCL024970</t>
  </si>
  <si>
    <t>WILMINGTON STP</t>
  </si>
  <si>
    <t>DEL020320</t>
  </si>
  <si>
    <t>DE0020320</t>
  </si>
  <si>
    <t>WILMINGTON</t>
  </si>
  <si>
    <t>DE</t>
  </si>
  <si>
    <t>https://echo.epa.gov/biosolids-facility-report?id=DEL020320</t>
  </si>
  <si>
    <t>SPRINGFIELD W W T P</t>
  </si>
  <si>
    <t>MAL101613</t>
  </si>
  <si>
    <t>MA0101613</t>
  </si>
  <si>
    <t>AGAWAM</t>
  </si>
  <si>
    <t>https://echo.epa.gov/biosolids-facility-report?id=MAL101613</t>
  </si>
  <si>
    <t>FORT SMITH, CITY OF (P" STREE"</t>
  </si>
  <si>
    <t>ARL033278</t>
  </si>
  <si>
    <t>AR0033278</t>
  </si>
  <si>
    <t>FORT SMITH</t>
  </si>
  <si>
    <t>https://echo.epa.gov/biosolids-facility-report?id=ARL033278</t>
  </si>
  <si>
    <t>COX CREEK RECLAMATION FACILITY</t>
  </si>
  <si>
    <t>MDL021661</t>
  </si>
  <si>
    <t>MD0021661</t>
  </si>
  <si>
    <t>CURTIS BAY</t>
  </si>
  <si>
    <t>https://echo.epa.gov/biosolids-facility-report?id=MDL021661</t>
  </si>
  <si>
    <t>JEFFERSON WWTF</t>
  </si>
  <si>
    <t>TX0002542</t>
  </si>
  <si>
    <t>LAREDO</t>
  </si>
  <si>
    <t>https://echo.epa.gov/biosolids-facility-report?id=TX0002542</t>
  </si>
  <si>
    <t>PISCATAWAY WWTP</t>
  </si>
  <si>
    <t>MDL021539</t>
  </si>
  <si>
    <t>MD0021539</t>
  </si>
  <si>
    <t>ACCOKEEK</t>
  </si>
  <si>
    <t>https://echo.epa.gov/biosolids-facility-report?id=MDL021539</t>
  </si>
  <si>
    <t>SOUTH ESSEX SEWERAGE DISTRICT</t>
  </si>
  <si>
    <t>MAL100501</t>
  </si>
  <si>
    <t>MA0100501</t>
  </si>
  <si>
    <t>https://echo.epa.gov/biosolids-facility-report?id=MAL100501</t>
  </si>
  <si>
    <t>OCUD/SOUTH WRF</t>
  </si>
  <si>
    <t>FLL107972</t>
  </si>
  <si>
    <t>FL0107972</t>
  </si>
  <si>
    <t>https://echo.epa.gov/biosolids-facility-report?id=FLL107972</t>
  </si>
  <si>
    <t>STONY BROOK RSA</t>
  </si>
  <si>
    <t>NJL031119</t>
  </si>
  <si>
    <t>NJ0031119</t>
  </si>
  <si>
    <t>PRINCETON</t>
  </si>
  <si>
    <t>https://echo.epa.gov/biosolids-facility-report?id=NJL031119</t>
  </si>
  <si>
    <t>UPPER OCCOQUAN S.A. (UOSA)</t>
  </si>
  <si>
    <t>VAL024988</t>
  </si>
  <si>
    <t>VA0024988</t>
  </si>
  <si>
    <t>CENTREVILLE</t>
  </si>
  <si>
    <t>https://echo.epa.gov/biosolids-facility-report?id=VAL024988</t>
  </si>
  <si>
    <t>CITY OF LANCASTER</t>
  </si>
  <si>
    <t>PAL026743</t>
  </si>
  <si>
    <t>PA0026743</t>
  </si>
  <si>
    <t>LANCASTER</t>
  </si>
  <si>
    <t>https://echo.epa.gov/biosolids-facility-report?id=PAL026743</t>
  </si>
  <si>
    <t>KUB-KUWAHEE STP</t>
  </si>
  <si>
    <t>TNL023582</t>
  </si>
  <si>
    <t>TN0023582</t>
  </si>
  <si>
    <t>KNOXVILLE</t>
  </si>
  <si>
    <t>https://echo.epa.gov/biosolids-facility-report?id=TNL023582</t>
  </si>
  <si>
    <t>CITY OF GALVESTON MAIN WWTP</t>
  </si>
  <si>
    <t>TX0047309</t>
  </si>
  <si>
    <t>https://echo.epa.gov/biosolids-facility-report?id=TX0047309</t>
  </si>
  <si>
    <t>BALLENGER CREEK STP</t>
  </si>
  <si>
    <t>MDL021822</t>
  </si>
  <si>
    <t>MD0021822</t>
  </si>
  <si>
    <t>FREDERICK</t>
  </si>
  <si>
    <t>https://echo.epa.gov/biosolids-facility-report?id=MDL021822</t>
  </si>
  <si>
    <t>SENECA WWTP</t>
  </si>
  <si>
    <t>MDL021491</t>
  </si>
  <si>
    <t>MD0021491</t>
  </si>
  <si>
    <t>GERMANTOWN</t>
  </si>
  <si>
    <t>https://echo.epa.gov/biosolids-facility-report?id=MDL021491</t>
  </si>
  <si>
    <t>MATTAWOMAN WWTP</t>
  </si>
  <si>
    <t>MDL021865</t>
  </si>
  <si>
    <t>MD0021865</t>
  </si>
  <si>
    <t>CHARLES COUNTY</t>
  </si>
  <si>
    <t>https://echo.epa.gov/biosolids-facility-report?id=MDL021865</t>
  </si>
  <si>
    <t>ORO LOMA WWTF</t>
  </si>
  <si>
    <t>CAL000484</t>
  </si>
  <si>
    <t>CA0000484</t>
  </si>
  <si>
    <t>SAN LORENZO</t>
  </si>
  <si>
    <t>other, methaneBioCaptureRecover, tempSludgeStore</t>
  </si>
  <si>
    <t>https://echo.epa.gov/biosolids-facility-report?id=CAL000484</t>
  </si>
  <si>
    <t>ALEXANDRIA CITY SANITARY AUTHO</t>
  </si>
  <si>
    <t>VAL025160</t>
  </si>
  <si>
    <t>VA0025160</t>
  </si>
  <si>
    <t>https://echo.epa.gov/biosolids-facility-report?id=VAL025160</t>
  </si>
  <si>
    <t>FORT LAUDERDALE - G T LOHMEYER WWTP</t>
  </si>
  <si>
    <t>FLL041378</t>
  </si>
  <si>
    <t>FL0041378</t>
  </si>
  <si>
    <t>FORT LAUDERDALE</t>
  </si>
  <si>
    <t>https://echo.epa.gov/biosolids-facility-report?id=FLL041378</t>
  </si>
  <si>
    <t>ROCK HILL/MANCHESTER CREEK</t>
  </si>
  <si>
    <t>SCL020443</t>
  </si>
  <si>
    <t>SC0020443</t>
  </si>
  <si>
    <t>ROCK HILL</t>
  </si>
  <si>
    <t>https://echo.epa.gov/biosolids-facility-report?id=SCL020443</t>
  </si>
  <si>
    <t>FORT SMITH, CITY OF (MASSARD W</t>
  </si>
  <si>
    <t>ARL021750</t>
  </si>
  <si>
    <t>AR0021750</t>
  </si>
  <si>
    <t>BARLING</t>
  </si>
  <si>
    <t>https://echo.epa.gov/biosolids-facility-report?id=ARL021750</t>
  </si>
  <si>
    <t>SOUTH VALLEY WATER RECLAM FAC</t>
  </si>
  <si>
    <t>UTL024384</t>
  </si>
  <si>
    <t>UT0024384</t>
  </si>
  <si>
    <t>WEST JORDAN</t>
  </si>
  <si>
    <t>https://echo.epa.gov/biosolids-facility-report?id=UTL024384</t>
  </si>
  <si>
    <t>HILLSBOROUGH COUNTY WATER DEPARTMENT</t>
  </si>
  <si>
    <t>FLL041670</t>
  </si>
  <si>
    <t>FL0041670</t>
  </si>
  <si>
    <t>TAMPA</t>
  </si>
  <si>
    <t>https://echo.epa.gov/biosolids-facility-report?id=FLL041670</t>
  </si>
  <si>
    <t xml:space="preserve">WACO METROPOLITAN AREA REGIONAL SEWARGE SYSTEM </t>
  </si>
  <si>
    <t>TX0026506</t>
  </si>
  <si>
    <t>WACO</t>
  </si>
  <si>
    <t>https://echo.epa.gov/biosolids-facility-report?id=TX0026506</t>
  </si>
  <si>
    <t>PECAN CREEK WATER RECLAMATION PLANT</t>
  </si>
  <si>
    <t>TX0047180</t>
  </si>
  <si>
    <t>DENTON</t>
  </si>
  <si>
    <t>https://echo.epa.gov/biosolids-facility-report?id=TX0047180</t>
  </si>
  <si>
    <t>UNION SANITARY DISTRICT WWTP</t>
  </si>
  <si>
    <t>CAL337869</t>
  </si>
  <si>
    <t>CA0337869</t>
  </si>
  <si>
    <t>UNION CITY</t>
  </si>
  <si>
    <t>https://echo.epa.gov/biosolids-facility-report?id=CAL337869</t>
  </si>
  <si>
    <t>CITY OF TEXARKANA SOUTH REGIONAL WWTP</t>
  </si>
  <si>
    <t>TX0101800</t>
  </si>
  <si>
    <t>TEXARKANA</t>
  </si>
  <si>
    <t>https://echo.epa.gov/biosolids-facility-report?id=TX0101800</t>
  </si>
  <si>
    <t>EMWD - PERRIS VALLEY RWRF</t>
  </si>
  <si>
    <t>CAL001102</t>
  </si>
  <si>
    <t>CA0001102</t>
  </si>
  <si>
    <t>PERRIS</t>
  </si>
  <si>
    <t>https://echo.epa.gov/biosolids-facility-report?id=CAL001102</t>
  </si>
  <si>
    <t>FOX METRO WRD STP</t>
  </si>
  <si>
    <t>ILL020818</t>
  </si>
  <si>
    <t>IL0020818</t>
  </si>
  <si>
    <t>OSWEGO</t>
  </si>
  <si>
    <t>https://echo.epa.gov/biosolids-facility-report?id=ILL020818</t>
  </si>
  <si>
    <t>GREATER HAZLETON WWTP</t>
  </si>
  <si>
    <t>PAL026921</t>
  </si>
  <si>
    <t>PA0026921</t>
  </si>
  <si>
    <t>HAZLETON</t>
  </si>
  <si>
    <t>https://echo.epa.gov/biosolids-facility-report?id=PAL026921</t>
  </si>
  <si>
    <t>ANNAPOLIS WRF</t>
  </si>
  <si>
    <t>MDL021814</t>
  </si>
  <si>
    <t>MD0021814</t>
  </si>
  <si>
    <t>ANNAPOLIS</t>
  </si>
  <si>
    <t>https://echo.epa.gov/biosolids-facility-report?id=MDL021814</t>
  </si>
  <si>
    <t>NORTHEAST OHIO REGIONAL S D</t>
  </si>
  <si>
    <t>OHL024660</t>
  </si>
  <si>
    <t>OH0024660</t>
  </si>
  <si>
    <t>CLEVELAND</t>
  </si>
  <si>
    <t>https://echo.epa.gov/biosolids-facility-report?id=OHL024660</t>
  </si>
  <si>
    <t>MONROE CO DIV OF PURE WATERS</t>
  </si>
  <si>
    <t>NYL028231</t>
  </si>
  <si>
    <t>NY0028231</t>
  </si>
  <si>
    <t>https://echo.epa.gov/biosolids-facility-report?id=NYL028231</t>
  </si>
  <si>
    <t>TOPEKA, CITY OF</t>
  </si>
  <si>
    <t>KSL042722</t>
  </si>
  <si>
    <t>KS0042722</t>
  </si>
  <si>
    <t>TOPEKA</t>
  </si>
  <si>
    <t>https://echo.epa.gov/biosolids-facility-report?id=KSL042722</t>
  </si>
  <si>
    <t>HILLSBOROUGH COUNTY PUBLIC UTILITIES DEPARTMENT</t>
  </si>
  <si>
    <t>FLL040614</t>
  </si>
  <si>
    <t>FL0040614</t>
  </si>
  <si>
    <t>https://echo.epa.gov/biosolids-facility-report?id=FLL040614</t>
  </si>
  <si>
    <t>LEAVENWORTH, CITY OF</t>
  </si>
  <si>
    <t>KSL036366</t>
  </si>
  <si>
    <t>KS0036366</t>
  </si>
  <si>
    <t>LEAVENWORTH</t>
  </si>
  <si>
    <t>https://echo.epa.gov/biosolids-facility-report?id=KSL036366</t>
  </si>
  <si>
    <t>HILLEBRANDT WWTP</t>
  </si>
  <si>
    <t>TX0046990</t>
  </si>
  <si>
    <t>BEAUMONT</t>
  </si>
  <si>
    <t>https://echo.epa.gov/biosolids-facility-report?id=TX0046990</t>
  </si>
  <si>
    <t>LITTLE ROCK, CITY OF-ADAMS FIE</t>
  </si>
  <si>
    <t>ARL021806</t>
  </si>
  <si>
    <t>AR0021806</t>
  </si>
  <si>
    <t>LITTLE ROCK</t>
  </si>
  <si>
    <t>https://echo.epa.gov/biosolids-facility-report?id=ARL021806</t>
  </si>
  <si>
    <t>PETERSBURG STP</t>
  </si>
  <si>
    <t>VAL025437</t>
  </si>
  <si>
    <t>VA0025437</t>
  </si>
  <si>
    <t>https://echo.epa.gov/biosolids-facility-report?id=VAL025437</t>
  </si>
  <si>
    <t>SARASOTA COUNTY PUBLIC UTILITIES</t>
  </si>
  <si>
    <t>FLL025755</t>
  </si>
  <si>
    <t>FL0025755</t>
  </si>
  <si>
    <t>SARASOTA</t>
  </si>
  <si>
    <t>https://echo.epa.gov/biosolids-facility-report?id=FLL025755</t>
  </si>
  <si>
    <t>LOWELL WWTP</t>
  </si>
  <si>
    <t>IN0023621</t>
  </si>
  <si>
    <t>https://echo.epa.gov/biosolids-facility-report?id=IN0023621</t>
  </si>
  <si>
    <t>PATUXENT WATER RECLAMATION FAC</t>
  </si>
  <si>
    <t>MDL021652</t>
  </si>
  <si>
    <t>MD0021652</t>
  </si>
  <si>
    <t>CROFTON</t>
  </si>
  <si>
    <t>https://echo.epa.gov/biosolids-facility-report?id=MDL021652</t>
  </si>
  <si>
    <t>WESTCHESTER COUNTY DEPT ENV FAC</t>
  </si>
  <si>
    <t>NYL026701</t>
  </si>
  <si>
    <t>NY0026701</t>
  </si>
  <si>
    <t>NEW ROCHELLE</t>
  </si>
  <si>
    <t>https://echo.epa.gov/biosolids-facility-report?id=NYL026701</t>
  </si>
  <si>
    <t>TURLOCK WQCF</t>
  </si>
  <si>
    <t>CAL078948</t>
  </si>
  <si>
    <t>CA0078948</t>
  </si>
  <si>
    <t>TURLOCK</t>
  </si>
  <si>
    <t>https://echo.epa.gov/biosolids-facility-report?id=CAL078948</t>
  </si>
  <si>
    <t>PWC/FAYETTEVILLE</t>
  </si>
  <si>
    <t>NCL023957</t>
  </si>
  <si>
    <t>NC0023957</t>
  </si>
  <si>
    <t>https://echo.epa.gov/biosolids-facility-report?id=NCL023957</t>
  </si>
  <si>
    <t>CROSSVILLE STP</t>
  </si>
  <si>
    <t>TNL024996</t>
  </si>
  <si>
    <t>TN0024996</t>
  </si>
  <si>
    <t>CROSSVILLE</t>
  </si>
  <si>
    <t>https://echo.epa.gov/biosolids-facility-report?id=TNL024996</t>
  </si>
  <si>
    <t>ROCKLAND COUNTY SD#1 STP</t>
  </si>
  <si>
    <t>NYL031895</t>
  </si>
  <si>
    <t>NY0031895</t>
  </si>
  <si>
    <t>https://echo.epa.gov/biosolids-facility-report?id=NYL031895</t>
  </si>
  <si>
    <t>BLUEFIELD STP</t>
  </si>
  <si>
    <t>VAL025054</t>
  </si>
  <si>
    <t>VA0025054</t>
  </si>
  <si>
    <t>BLUEFIELD</t>
  </si>
  <si>
    <t>https://echo.epa.gov/biosolids-facility-report?id=VAL025054</t>
  </si>
  <si>
    <t>OCEANSIDE SAN LUIS REY WWTP</t>
  </si>
  <si>
    <t>CAL107433</t>
  </si>
  <si>
    <t>CA0107433</t>
  </si>
  <si>
    <t>OCEANSIDE</t>
  </si>
  <si>
    <t>https://echo.epa.gov/biosolids-facility-report?id=CAL107433</t>
  </si>
  <si>
    <t>ERIE COUNTY</t>
  </si>
  <si>
    <t>NYL095401</t>
  </si>
  <si>
    <t>NY0095401</t>
  </si>
  <si>
    <t>BUFFALO</t>
  </si>
  <si>
    <t>https://echo.epa.gov/biosolids-facility-report?id=NYL095401</t>
  </si>
  <si>
    <t>BAKERSFIELD WWTP 2</t>
  </si>
  <si>
    <t>CAL000407</t>
  </si>
  <si>
    <t>CA0000407</t>
  </si>
  <si>
    <t>BAKERSFIELD</t>
  </si>
  <si>
    <t>https://echo.epa.gov/biosolids-facility-report?id=CAL000407</t>
  </si>
  <si>
    <t>LITTLE PATUXENT WWTP</t>
  </si>
  <si>
    <t>MDL055174</t>
  </si>
  <si>
    <t>MD0055174</t>
  </si>
  <si>
    <t>SAVAGE</t>
  </si>
  <si>
    <t>https://echo.epa.gov/biosolids-facility-report?id=MDL055174</t>
  </si>
  <si>
    <t>EMWD - TEMECULA VALLEY RWRF</t>
  </si>
  <si>
    <t>CAL000480</t>
  </si>
  <si>
    <t>CA0000480</t>
  </si>
  <si>
    <t>https://echo.epa.gov/biosolids-facility-report?id=CAL000480</t>
  </si>
  <si>
    <t>JOLIET EASTSIDE STP, CITY OF</t>
  </si>
  <si>
    <t>ILL022519</t>
  </si>
  <si>
    <t>IL0022519</t>
  </si>
  <si>
    <t>JOLIET</t>
  </si>
  <si>
    <t>https://echo.epa.gov/biosolids-facility-report?id=ILL022519</t>
  </si>
  <si>
    <t>SALEM, CITY OF</t>
  </si>
  <si>
    <t>ORL026409</t>
  </si>
  <si>
    <t>OR0026409</t>
  </si>
  <si>
    <t>KEIZER</t>
  </si>
  <si>
    <t>https://echo.epa.gov/biosolids-facility-report?id=ORL026409</t>
  </si>
  <si>
    <t>ELSINORE VALLEY REGIONAL FACILITY</t>
  </si>
  <si>
    <t>CAL000027</t>
  </si>
  <si>
    <t>CA0000027</t>
  </si>
  <si>
    <t>LAKE ELSINORE</t>
  </si>
  <si>
    <t>https://echo.epa.gov/biosolids-facility-report?id=CAL000027</t>
  </si>
  <si>
    <t>ELLETTSVILLE MUNICIPAL WWTP</t>
  </si>
  <si>
    <t>INL021083</t>
  </si>
  <si>
    <t>IN0021083</t>
  </si>
  <si>
    <t>ELLETTSVILLE</t>
  </si>
  <si>
    <t>https://echo.epa.gov/biosolids-facility-report?id=INL021083</t>
  </si>
  <si>
    <t>LITTLE ROCK, CITY OF-FOURCHE CREEK WWTP</t>
  </si>
  <si>
    <t>ARL040177</t>
  </si>
  <si>
    <t>AR0040177</t>
  </si>
  <si>
    <t>https://echo.epa.gov/biosolids-facility-report?id=ARL040177</t>
  </si>
  <si>
    <t>SOUTHWEST WRF</t>
  </si>
  <si>
    <t>FLL455458</t>
  </si>
  <si>
    <t>FL0455458</t>
  </si>
  <si>
    <t>CAPE CORAL</t>
  </si>
  <si>
    <t>https://echo.epa.gov/biosolids-facility-report?id=FLL455458</t>
  </si>
  <si>
    <t>GRESHAM, CITY OF</t>
  </si>
  <si>
    <t>ORL026131</t>
  </si>
  <si>
    <t>OR0026131</t>
  </si>
  <si>
    <t>https://echo.epa.gov/biosolids-facility-report?id=ORL026131</t>
  </si>
  <si>
    <t>WESTERN WAKE REGIONAL WRF</t>
  </si>
  <si>
    <t>NCL088846</t>
  </si>
  <si>
    <t>NC0088846</t>
  </si>
  <si>
    <t>NEW HILL</t>
  </si>
  <si>
    <t>https://echo.epa.gov/biosolids-facility-report?id=NCL088846</t>
  </si>
  <si>
    <t>CORONA WWTP 1</t>
  </si>
  <si>
    <t>CAL000383</t>
  </si>
  <si>
    <t>CA0000383</t>
  </si>
  <si>
    <t>CORONA</t>
  </si>
  <si>
    <t>https://echo.epa.gov/biosolids-facility-report?id=CAL000383</t>
  </si>
  <si>
    <t>FLL040983</t>
  </si>
  <si>
    <t>FL0040983</t>
  </si>
  <si>
    <t>Not Applicable, Class A EQ, Class A</t>
  </si>
  <si>
    <t>https://echo.epa.gov/biosolids-facility-report?id=FLL040983</t>
  </si>
  <si>
    <t>NCL024945</t>
  </si>
  <si>
    <t>NC0024945</t>
  </si>
  <si>
    <t>https://echo.epa.gov/biosolids-facility-report?id=NCL024945</t>
  </si>
  <si>
    <t>CITY OF GRIMES</t>
  </si>
  <si>
    <t>IAL035939</t>
  </si>
  <si>
    <t>IA0035939</t>
  </si>
  <si>
    <t>GRIMES</t>
  </si>
  <si>
    <t>https://echo.epa.gov/biosolids-facility-report?id=IAL035939</t>
  </si>
  <si>
    <t>HILLSBOROUGH COUNTY PUBLIC UTILITIES DEPT.</t>
  </si>
  <si>
    <t>FLL028061</t>
  </si>
  <si>
    <t>FL0028061</t>
  </si>
  <si>
    <t>https://echo.epa.gov/biosolids-facility-report?id=FLL028061</t>
  </si>
  <si>
    <t>WESTERN RIVERSIDE COUNTY REGIONAL WWTP</t>
  </si>
  <si>
    <t>CAL000316</t>
  </si>
  <si>
    <t>CA0000316</t>
  </si>
  <si>
    <t>https://echo.epa.gov/biosolids-facility-report?id=CAL000316</t>
  </si>
  <si>
    <t>TEMPLE BELTON WWTP</t>
  </si>
  <si>
    <t>TX0058378</t>
  </si>
  <si>
    <t>TEMPLE 76501</t>
  </si>
  <si>
    <t>https://echo.epa.gov/biosolids-facility-report?id=TX0058378</t>
  </si>
  <si>
    <t>ST CHARLES PAR COUNCIL-DEST</t>
  </si>
  <si>
    <t>LAL073539</t>
  </si>
  <si>
    <t>LA0073539</t>
  </si>
  <si>
    <t>DESTREHAN</t>
  </si>
  <si>
    <t>https://echo.epa.gov/biosolids-facility-report?id=LAL073539</t>
  </si>
  <si>
    <t>CITY OF CARTERSVILLE</t>
  </si>
  <si>
    <t>GAL024091</t>
  </si>
  <si>
    <t>GA0024091</t>
  </si>
  <si>
    <t>CARTERSVILLE</t>
  </si>
  <si>
    <t>https://echo.epa.gov/biosolids-facility-report?id=GAL024091</t>
  </si>
  <si>
    <t>UNIFIED GOVERNMENT OF ATHENS-CLARKE CO (NORTH OCONEE)</t>
  </si>
  <si>
    <t>GAL021725</t>
  </si>
  <si>
    <t>GA0021725</t>
  </si>
  <si>
    <t>https://echo.epa.gov/biosolids-facility-report?id=GAL021725</t>
  </si>
  <si>
    <t>COLORADO SPRINGS, CITY</t>
  </si>
  <si>
    <t>COL026735</t>
  </si>
  <si>
    <t>CO0026735</t>
  </si>
  <si>
    <t>https://echo.epa.gov/biosolids-facility-report?id=COL026735</t>
  </si>
  <si>
    <t>BAKERSFIELD WWTP 3</t>
  </si>
  <si>
    <t>CAL000476</t>
  </si>
  <si>
    <t>CA0000476</t>
  </si>
  <si>
    <t>https://echo.epa.gov/biosolids-facility-report?id=CAL000476</t>
  </si>
  <si>
    <t>EMWD - MORENO VALLEY RWRF</t>
  </si>
  <si>
    <t>CAL001067</t>
  </si>
  <si>
    <t>CA0001067</t>
  </si>
  <si>
    <t>https://echo.epa.gov/biosolids-facility-report?id=CAL001067</t>
  </si>
  <si>
    <t>WARWICK SEWER AUTHORITY</t>
  </si>
  <si>
    <t>RIL100234</t>
  </si>
  <si>
    <t>RI0100234</t>
  </si>
  <si>
    <t>WARWICK</t>
  </si>
  <si>
    <t>https://echo.epa.gov/biosolids-facility-report?id=RIL100234</t>
  </si>
  <si>
    <t>INLAND BAYS REGIONAL WASTEWATER FACILITY</t>
  </si>
  <si>
    <t>DEL020011</t>
  </si>
  <si>
    <t>DE0020011</t>
  </si>
  <si>
    <t>MILLSBORO</t>
  </si>
  <si>
    <t>https://echo.epa.gov/biosolids-facility-report?id=DEL020011</t>
  </si>
  <si>
    <t>CITY OF LUMBERTON</t>
  </si>
  <si>
    <t>NCL024571</t>
  </si>
  <si>
    <t>NC0024571</t>
  </si>
  <si>
    <t>LUMBERTON</t>
  </si>
  <si>
    <t>https://echo.epa.gov/biosolids-facility-report?id=NCL024571</t>
  </si>
  <si>
    <t>SEACOAST UTIL-PGA WWTP</t>
  </si>
  <si>
    <t>FLL038768</t>
  </si>
  <si>
    <t>FL0038768</t>
  </si>
  <si>
    <t>PALM BEACH GARDENS</t>
  </si>
  <si>
    <t>https://echo.epa.gov/biosolids-facility-report?id=FLL038768</t>
  </si>
  <si>
    <t>CITY OF ROCKDALE WWTP</t>
  </si>
  <si>
    <t>TX0027197</t>
  </si>
  <si>
    <t>ROCKDALE</t>
  </si>
  <si>
    <t>https://echo.epa.gov/biosolids-facility-report?id=TX0027197</t>
  </si>
  <si>
    <t>WESTBOROUGH W W T P</t>
  </si>
  <si>
    <t>MAL100412</t>
  </si>
  <si>
    <t>MA0100412</t>
  </si>
  <si>
    <t>WESTBOROUGH</t>
  </si>
  <si>
    <t>https://echo.epa.gov/biosolids-facility-report?id=MAL100412</t>
  </si>
  <si>
    <t>CAPE FEAR PUBLIC UTILITY AUTHORITY</t>
  </si>
  <si>
    <t>NCL023965</t>
  </si>
  <si>
    <t>NC0023965</t>
  </si>
  <si>
    <t>https://echo.epa.gov/biosolids-facility-report?id=NCL023965</t>
  </si>
  <si>
    <t>STRODES CREEK STP</t>
  </si>
  <si>
    <t>KYL037991</t>
  </si>
  <si>
    <t>KY0037991</t>
  </si>
  <si>
    <t>https://echo.epa.gov/biosolids-facility-report?id=KYL037991</t>
  </si>
  <si>
    <t>DURHAM COUNTY</t>
  </si>
  <si>
    <t>NCL026051</t>
  </si>
  <si>
    <t>NC0026051</t>
  </si>
  <si>
    <t>DURHAM</t>
  </si>
  <si>
    <t>https://echo.epa.gov/biosolids-facility-report?id=NCL026051</t>
  </si>
  <si>
    <t>MONTVILLE WPCA</t>
  </si>
  <si>
    <t>CTL100935</t>
  </si>
  <si>
    <t>CT0100935</t>
  </si>
  <si>
    <t>UNCASVILLE</t>
  </si>
  <si>
    <t>https://echo.epa.gov/biosolids-facility-report?id=CTL100935</t>
  </si>
  <si>
    <t>SCHENECTADY (C)</t>
  </si>
  <si>
    <t>NYL020516</t>
  </si>
  <si>
    <t>NY0020516</t>
  </si>
  <si>
    <t>SCHENECTADY</t>
  </si>
  <si>
    <t>https://echo.epa.gov/biosolids-facility-report?id=NYL020516</t>
  </si>
  <si>
    <t>NYL026697</t>
  </si>
  <si>
    <t>NY0026697</t>
  </si>
  <si>
    <t>https://echo.epa.gov/biosolids-facility-report?id=NYL026697</t>
  </si>
  <si>
    <t>BROADNECK_WRF</t>
  </si>
  <si>
    <t>MDL021644</t>
  </si>
  <si>
    <t>MD0021644</t>
  </si>
  <si>
    <t>https://echo.epa.gov/biosolids-facility-report?id=MDL021644</t>
  </si>
  <si>
    <t>HOLYOKE W P C F</t>
  </si>
  <si>
    <t>MAL101630</t>
  </si>
  <si>
    <t>MA0101630</t>
  </si>
  <si>
    <t>HOLYOKE</t>
  </si>
  <si>
    <t>https://echo.epa.gov/biosolids-facility-report?id=MAL101630</t>
  </si>
  <si>
    <t>CITY OF O'FALLON</t>
  </si>
  <si>
    <t>MOL028720</t>
  </si>
  <si>
    <t>MO0028720</t>
  </si>
  <si>
    <t>https://echo.epa.gov/biosolids-facility-report?id=MOL028720</t>
  </si>
  <si>
    <t>BELL COUNTY WCID 1 WWTF</t>
  </si>
  <si>
    <t>TX0024597</t>
  </si>
  <si>
    <t>https://echo.epa.gov/biosolids-facility-report?id=TX0024597</t>
  </si>
  <si>
    <t>CITY OF MACCLENNY</t>
  </si>
  <si>
    <t>FLL040495</t>
  </si>
  <si>
    <t>FL0040495</t>
  </si>
  <si>
    <t>MACCLENNY</t>
  </si>
  <si>
    <t>https://echo.epa.gov/biosolids-facility-report?id=FLL040495</t>
  </si>
  <si>
    <t>NCL050105</t>
  </si>
  <si>
    <t>NC0050105</t>
  </si>
  <si>
    <t>https://echo.epa.gov/biosolids-facility-report?id=NCL050105</t>
  </si>
  <si>
    <t>CITY OF LEMARS</t>
  </si>
  <si>
    <t>IAL036536</t>
  </si>
  <si>
    <t>IA0036536</t>
  </si>
  <si>
    <t>LEMARS</t>
  </si>
  <si>
    <t>https://echo.epa.gov/biosolids-facility-report?id=IAL036536</t>
  </si>
  <si>
    <t>VICTOR VALLEY WRA WWTP</t>
  </si>
  <si>
    <t>CAL102822</t>
  </si>
  <si>
    <t>CA0102822</t>
  </si>
  <si>
    <t>HESPERIA</t>
  </si>
  <si>
    <t>https://echo.epa.gov/biosolids-facility-report?id=CAL102822</t>
  </si>
  <si>
    <t>STEUBEN LAKES RWD</t>
  </si>
  <si>
    <t>INL061557</t>
  </si>
  <si>
    <t>IN0061557</t>
  </si>
  <si>
    <t>ANGOLA</t>
  </si>
  <si>
    <t>https://echo.epa.gov/biosolids-facility-report?id=INL061557</t>
  </si>
  <si>
    <t>CITY OF EAGLE GROVE</t>
  </si>
  <si>
    <t>IAL034380</t>
  </si>
  <si>
    <t>IA0034380</t>
  </si>
  <si>
    <t>EAGLE GROVE</t>
  </si>
  <si>
    <t>https://echo.epa.gov/biosolids-facility-report?id=IAL034380</t>
  </si>
  <si>
    <t>MIRAMAR, CITY OF WWTF</t>
  </si>
  <si>
    <t>FLL017025</t>
  </si>
  <si>
    <t>FL0017025</t>
  </si>
  <si>
    <t>MIRAMAR</t>
  </si>
  <si>
    <t>https://echo.epa.gov/biosolids-facility-report?id=FLL017025</t>
  </si>
  <si>
    <t>SEVIERVILLE MCCROSKY ISLAND ST</t>
  </si>
  <si>
    <t>TNL063959</t>
  </si>
  <si>
    <t>TN0063959</t>
  </si>
  <si>
    <t>SEVIERVILLE</t>
  </si>
  <si>
    <t>https://echo.epa.gov/biosolids-facility-report?id=TNL063959</t>
  </si>
  <si>
    <t>EMWD - SAN JACINTO RWRF</t>
  </si>
  <si>
    <t>CAL000425</t>
  </si>
  <si>
    <t>CA0000425</t>
  </si>
  <si>
    <t>https://echo.epa.gov/biosolids-facility-report?id=CAL000425</t>
  </si>
  <si>
    <t>FLORENCE/MAIN PLANT</t>
  </si>
  <si>
    <t>SCL045462</t>
  </si>
  <si>
    <t>SC0045462</t>
  </si>
  <si>
    <t>FLORENCE</t>
  </si>
  <si>
    <t>https://echo.epa.gov/biosolids-facility-report?id=SCL045462</t>
  </si>
  <si>
    <t>MERIDEN WPCF</t>
  </si>
  <si>
    <t>CTL100315</t>
  </si>
  <si>
    <t>CT0100315</t>
  </si>
  <si>
    <t>MERIDEN</t>
  </si>
  <si>
    <t>https://echo.epa.gov/biosolids-facility-report?id=CTL100315</t>
  </si>
  <si>
    <t>CITY OF PANAMA CITY BEACH</t>
  </si>
  <si>
    <t>FLL021512</t>
  </si>
  <si>
    <t>FL0021512</t>
  </si>
  <si>
    <t>PANAMA CITY BEACH</t>
  </si>
  <si>
    <t>https://echo.epa.gov/biosolids-facility-report?id=FLL021512</t>
  </si>
  <si>
    <t>GREENWICH WPCF</t>
  </si>
  <si>
    <t>CTL100234</t>
  </si>
  <si>
    <t>CT0100234</t>
  </si>
  <si>
    <t>GREENWICH</t>
  </si>
  <si>
    <t>https://echo.epa.gov/biosolids-facility-report?id=CTL100234</t>
  </si>
  <si>
    <t>AIKEN PSA/HORSE CREEK WWTF</t>
  </si>
  <si>
    <t>SCL024457</t>
  </si>
  <si>
    <t>SC0024457</t>
  </si>
  <si>
    <t>BEECH ISLAND</t>
  </si>
  <si>
    <t>https://echo.epa.gov/biosolids-facility-report?id=SCL024457</t>
  </si>
  <si>
    <t>VACAVILLE EASTERLY WWTP</t>
  </si>
  <si>
    <t>CAL077691</t>
  </si>
  <si>
    <t>CA0077691</t>
  </si>
  <si>
    <t>ELMIRA</t>
  </si>
  <si>
    <t>lowTempCompost, anaerobic, airDry, aerobic</t>
  </si>
  <si>
    <t>https://echo.epa.gov/biosolids-facility-report?id=CAL077691</t>
  </si>
  <si>
    <t>CITY OF SANFORD</t>
  </si>
  <si>
    <t>NCL024147</t>
  </si>
  <si>
    <t>NC0024147</t>
  </si>
  <si>
    <t>SANFORD</t>
  </si>
  <si>
    <t>https://echo.epa.gov/biosolids-facility-report?id=NCL024147</t>
  </si>
  <si>
    <t>GREELEY  CITY OF</t>
  </si>
  <si>
    <t>COL040258</t>
  </si>
  <si>
    <t>CO0040258</t>
  </si>
  <si>
    <t>GREELEY</t>
  </si>
  <si>
    <t>https://echo.epa.gov/biosolids-facility-report?id=COL040258</t>
  </si>
  <si>
    <t>MANTECA WQCF</t>
  </si>
  <si>
    <t>CAL081558</t>
  </si>
  <si>
    <t>CA0081558</t>
  </si>
  <si>
    <t>MANTECA</t>
  </si>
  <si>
    <t>https://echo.epa.gov/biosolids-facility-report?id=CAL081558</t>
  </si>
  <si>
    <t>NCL036277</t>
  </si>
  <si>
    <t>NC0036277</t>
  </si>
  <si>
    <t>https://echo.epa.gov/biosolids-facility-report?id=NCL036277</t>
  </si>
  <si>
    <t>RIALTO WRF</t>
  </si>
  <si>
    <t>CAL105295</t>
  </si>
  <si>
    <t>CA0105295</t>
  </si>
  <si>
    <t>https://echo.epa.gov/biosolids-facility-report?id=CAL105295</t>
  </si>
  <si>
    <t>RENSSELAER WWTP, CITY OF</t>
  </si>
  <si>
    <t>INL024414</t>
  </si>
  <si>
    <t>IN0024414</t>
  </si>
  <si>
    <t>RENSSELAER</t>
  </si>
  <si>
    <t>https://echo.epa.gov/biosolids-facility-report?id=INL024414</t>
  </si>
  <si>
    <t>BILLERICA W W T P</t>
  </si>
  <si>
    <t>MAL101711</t>
  </si>
  <si>
    <t>MA0101711</t>
  </si>
  <si>
    <t>BILLERICA</t>
  </si>
  <si>
    <t>https://echo.epa.gov/biosolids-facility-report?id=MAL101711</t>
  </si>
  <si>
    <t>HARLINGEN WWTP</t>
  </si>
  <si>
    <t>TX0047929</t>
  </si>
  <si>
    <t>HARLINGEN</t>
  </si>
  <si>
    <t>https://echo.epa.gov/biosolids-facility-report?id=TX0047929</t>
  </si>
  <si>
    <t>SOUTH CHARLESTON S.T.P.</t>
  </si>
  <si>
    <t>WVL023116</t>
  </si>
  <si>
    <t>WV0023116</t>
  </si>
  <si>
    <t>SOUTH CHARLESTON</t>
  </si>
  <si>
    <t>https://echo.epa.gov/biosolids-facility-report?id=WVL023116</t>
  </si>
  <si>
    <t>CITY OF COUNCIL BLUFFS</t>
  </si>
  <si>
    <t>IAL036641</t>
  </si>
  <si>
    <t>IA0036641</t>
  </si>
  <si>
    <t>COUNCIL BLUFFS</t>
  </si>
  <si>
    <t>https://echo.epa.gov/biosolids-facility-report?id=IAL036641</t>
  </si>
  <si>
    <t>CLOVIS, CITY OF</t>
  </si>
  <si>
    <t>NML000002</t>
  </si>
  <si>
    <t>NM0000002</t>
  </si>
  <si>
    <t>https://echo.epa.gov/biosolids-facility-report?id=NML000002</t>
  </si>
  <si>
    <t>NORTH EAST BORO</t>
  </si>
  <si>
    <t>PAL023043</t>
  </si>
  <si>
    <t>PA0023043</t>
  </si>
  <si>
    <t>NORTH EAST</t>
  </si>
  <si>
    <t>https://echo.epa.gov/biosolids-facility-report?id=PAL023043</t>
  </si>
  <si>
    <t>NORTH SAN MATEO COUNTY WWTP</t>
  </si>
  <si>
    <t>CAL037737</t>
  </si>
  <si>
    <t>CA0037737</t>
  </si>
  <si>
    <t>DALY CITY</t>
  </si>
  <si>
    <t>https://echo.epa.gov/biosolids-facility-report?id=CAL037737</t>
  </si>
  <si>
    <t>MOBILE CITY OF W AND S COMM</t>
  </si>
  <si>
    <t>ALL023086</t>
  </si>
  <si>
    <t>AL0023086</t>
  </si>
  <si>
    <t>MOBILE</t>
  </si>
  <si>
    <t>https://echo.epa.gov/biosolids-facility-report?id=ALL023086</t>
  </si>
  <si>
    <t>EMPORIA, CITY OF</t>
  </si>
  <si>
    <t>KSL046728</t>
  </si>
  <si>
    <t>KS0046728</t>
  </si>
  <si>
    <t>EMPORIA</t>
  </si>
  <si>
    <t>https://echo.epa.gov/biosolids-facility-report?id=KSL046728</t>
  </si>
  <si>
    <t>MOUNTAIN VIEW STP</t>
  </si>
  <si>
    <t>NJL028002</t>
  </si>
  <si>
    <t>NJ0028002</t>
  </si>
  <si>
    <t>WAYNE</t>
  </si>
  <si>
    <t>https://echo.epa.gov/biosolids-facility-report?id=NJL028002</t>
  </si>
  <si>
    <t>KSL042714</t>
  </si>
  <si>
    <t>KS0042714</t>
  </si>
  <si>
    <t>https://echo.epa.gov/biosolids-facility-report?id=KSL042714</t>
  </si>
  <si>
    <t>SOUTH TAHOE PUD WWTP</t>
  </si>
  <si>
    <t>CAL000170</t>
  </si>
  <si>
    <t>CA0000170</t>
  </si>
  <si>
    <t>SOUTH LAKE TAHOE</t>
  </si>
  <si>
    <t>https://echo.epa.gov/biosolids-facility-report?id=CAL000170</t>
  </si>
  <si>
    <t>GRETNA, CITY OF</t>
  </si>
  <si>
    <t>LAL041262</t>
  </si>
  <si>
    <t>LA0041262</t>
  </si>
  <si>
    <t>GRETNA</t>
  </si>
  <si>
    <t>https://echo.epa.gov/biosolids-facility-report?id=LAL041262</t>
  </si>
  <si>
    <t>ORANGE CO DEPT OF EF AND S</t>
  </si>
  <si>
    <t>NYL027901</t>
  </si>
  <si>
    <t>NY0027901</t>
  </si>
  <si>
    <t>https://echo.epa.gov/biosolids-facility-report?id=NYL027901</t>
  </si>
  <si>
    <t>MIDLAND WATER POLLUTION CONTROL 1 WWTP</t>
  </si>
  <si>
    <t>TX0138517</t>
  </si>
  <si>
    <t>MIDLAND</t>
  </si>
  <si>
    <t>https://echo.epa.gov/biosolids-facility-report?id=TX0138517</t>
  </si>
  <si>
    <t>NEW PORT RICHEY CITY OF WWTF</t>
  </si>
  <si>
    <t>FLL127434</t>
  </si>
  <si>
    <t>FL0127434</t>
  </si>
  <si>
    <t>NEW PORT RICHEY</t>
  </si>
  <si>
    <t>https://echo.epa.gov/biosolids-facility-report?id=FLL127434</t>
  </si>
  <si>
    <t>COLLINSVILLE STP, CITY OF</t>
  </si>
  <si>
    <t>ILL028215</t>
  </si>
  <si>
    <t>IL0028215</t>
  </si>
  <si>
    <t>COLLINSVILLE</t>
  </si>
  <si>
    <t>https://echo.epa.gov/biosolids-facility-report?id=ILL028215</t>
  </si>
  <si>
    <t>HAMILTON TWP WPCF</t>
  </si>
  <si>
    <t>NJL026301</t>
  </si>
  <si>
    <t>NJ0026301</t>
  </si>
  <si>
    <t>HAMILTON</t>
  </si>
  <si>
    <t>https://echo.epa.gov/biosolids-facility-report?id=NJL026301</t>
  </si>
  <si>
    <t>MELBOURNE/DB LEE WWTP</t>
  </si>
  <si>
    <t>FLL010323</t>
  </si>
  <si>
    <t>FL0010323</t>
  </si>
  <si>
    <t>MELBOURNE</t>
  </si>
  <si>
    <t>https://echo.epa.gov/biosolids-facility-report?id=FLL010323</t>
  </si>
  <si>
    <t>NAPA SOSCOL WRF</t>
  </si>
  <si>
    <t>CAL037575</t>
  </si>
  <si>
    <t>CA0037575</t>
  </si>
  <si>
    <t>NAPA</t>
  </si>
  <si>
    <t>https://echo.epa.gov/biosolids-facility-report?id=CAL037575</t>
  </si>
  <si>
    <t>ROTH LANE TREATMENT PLANT</t>
  </si>
  <si>
    <t>PAL080314</t>
  </si>
  <si>
    <t>PA0080314</t>
  </si>
  <si>
    <t>MECHANICSBURG</t>
  </si>
  <si>
    <t>https://echo.epa.gov/biosolids-facility-report?id=PAL080314</t>
  </si>
  <si>
    <t>CHICO WQCP</t>
  </si>
  <si>
    <t>CAL079081</t>
  </si>
  <si>
    <t>CA0079081</t>
  </si>
  <si>
    <t>CHICO</t>
  </si>
  <si>
    <t>https://echo.epa.gov/biosolids-facility-report?id=CAL079081</t>
  </si>
  <si>
    <t>PENN RIDGE WASTE WATER TREATME</t>
  </si>
  <si>
    <t>PAL020460</t>
  </si>
  <si>
    <t>PA0020460</t>
  </si>
  <si>
    <t>SELLERSVILLE</t>
  </si>
  <si>
    <t>https://echo.epa.gov/biosolids-facility-report?id=PAL020460</t>
  </si>
  <si>
    <t>CLEVELAND UTILITIES STP</t>
  </si>
  <si>
    <t>TNL024121</t>
  </si>
  <si>
    <t>TN0024121</t>
  </si>
  <si>
    <t>https://echo.epa.gov/biosolids-facility-report?id=TNL024121</t>
  </si>
  <si>
    <t>PORT ORCHARD WWTP</t>
  </si>
  <si>
    <t>WAL020346</t>
  </si>
  <si>
    <t>WA0020346</t>
  </si>
  <si>
    <t>PORT ORCHARD</t>
  </si>
  <si>
    <t>https://echo.epa.gov/biosolids-facility-report?id=WAL020346</t>
  </si>
  <si>
    <t>ZIONSVILLE WWTP</t>
  </si>
  <si>
    <t>INL036951</t>
  </si>
  <si>
    <t>IN0036951</t>
  </si>
  <si>
    <t>ZIONSVILLE</t>
  </si>
  <si>
    <t>https://echo.epa.gov/biosolids-facility-report?id=INL036951</t>
  </si>
  <si>
    <t>NTUA WINDOW ROCK WWTP</t>
  </si>
  <si>
    <t>NNL021555</t>
  </si>
  <si>
    <t>NN0021555</t>
  </si>
  <si>
    <t>FORT DEFIANCE</t>
  </si>
  <si>
    <t>AZ</t>
  </si>
  <si>
    <t>https://echo.epa.gov/biosolids-facility-report?id=NNL021555</t>
  </si>
  <si>
    <t>NEW HOLLAND BORO AUTH</t>
  </si>
  <si>
    <t>PAL021890</t>
  </si>
  <si>
    <t>PA0021890</t>
  </si>
  <si>
    <t>NEW HOLLAND</t>
  </si>
  <si>
    <t>https://echo.epa.gov/biosolids-facility-report?id=PAL021890</t>
  </si>
  <si>
    <t>CITY OF ORANGE BEACH</t>
  </si>
  <si>
    <t>ALL081124</t>
  </si>
  <si>
    <t>AL0081124</t>
  </si>
  <si>
    <t>ORANGE BEACH</t>
  </si>
  <si>
    <t>https://echo.epa.gov/biosolids-facility-report?id=ALL081124</t>
  </si>
  <si>
    <t>CITY OF BELLAIRE WWTP</t>
  </si>
  <si>
    <t>TX0020613</t>
  </si>
  <si>
    <t>BELLAIRE</t>
  </si>
  <si>
    <t>https://echo.epa.gov/biosolids-facility-report?id=TX0020613</t>
  </si>
  <si>
    <t>URBANA-CHAMPAIGN SD-NE STP</t>
  </si>
  <si>
    <t>ILL031500</t>
  </si>
  <si>
    <t>IL0031500</t>
  </si>
  <si>
    <t>URBANA</t>
  </si>
  <si>
    <t>https://echo.epa.gov/biosolids-facility-report?id=ILL031500</t>
  </si>
  <si>
    <t>CITY OF WARNER ROBINS-SANDY RUN WPCP</t>
  </si>
  <si>
    <t>GAL030325</t>
  </si>
  <si>
    <t>GA0030325</t>
  </si>
  <si>
    <t>WARNER ROBINS</t>
  </si>
  <si>
    <t>https://echo.epa.gov/biosolids-facility-report?id=GAL030325</t>
  </si>
  <si>
    <t>MANKATO</t>
  </si>
  <si>
    <t>MNL030171</t>
  </si>
  <si>
    <t>MN0030171</t>
  </si>
  <si>
    <t>https://echo.epa.gov/biosolids-facility-report?id=MNL030171</t>
  </si>
  <si>
    <t>NCL030210</t>
  </si>
  <si>
    <t>NC0030210</t>
  </si>
  <si>
    <t>https://echo.epa.gov/biosolids-facility-report?id=NCL030210</t>
  </si>
  <si>
    <t>CITY OF CALHOUN</t>
  </si>
  <si>
    <t>GAL030333</t>
  </si>
  <si>
    <t>GA0030333</t>
  </si>
  <si>
    <t>CALHOUN</t>
  </si>
  <si>
    <t>https://echo.epa.gov/biosolids-facility-report?id=GAL030333</t>
  </si>
  <si>
    <t>CITY OF BRENHAM WWTP</t>
  </si>
  <si>
    <t>TX0025470</t>
  </si>
  <si>
    <t>BRENHAM</t>
  </si>
  <si>
    <t>heatTreatment, pasteurize</t>
  </si>
  <si>
    <t>https://echo.epa.gov/biosolids-facility-report?id=TX0025470</t>
  </si>
  <si>
    <t>FARGO CITY OF</t>
  </si>
  <si>
    <t>NDL022870</t>
  </si>
  <si>
    <t>ND0022870</t>
  </si>
  <si>
    <t>FARGO</t>
  </si>
  <si>
    <t>https://echo.epa.gov/biosolids-facility-report?id=NDL022870</t>
  </si>
  <si>
    <t>MANHEIM STP</t>
  </si>
  <si>
    <t>PAL020893</t>
  </si>
  <si>
    <t>PA0020893</t>
  </si>
  <si>
    <t>LANCASTER COUNTY</t>
  </si>
  <si>
    <t>https://echo.epa.gov/biosolids-facility-report?id=PAL020893</t>
  </si>
  <si>
    <t>LOVELAND CITY OF</t>
  </si>
  <si>
    <t>COL026701</t>
  </si>
  <si>
    <t>CO0026701</t>
  </si>
  <si>
    <t>LOVELAND</t>
  </si>
  <si>
    <t>https://echo.epa.gov/biosolids-facility-report?id=COL026701</t>
  </si>
  <si>
    <t>MONMOUTH NORTH STP</t>
  </si>
  <si>
    <t>ILL036218</t>
  </si>
  <si>
    <t>IL0036218</t>
  </si>
  <si>
    <t>MONMOUTH</t>
  </si>
  <si>
    <t>https://echo.epa.gov/biosolids-facility-report?id=ILL036218</t>
  </si>
  <si>
    <t>FLAGG CREEK WRD MCELWAIN STP</t>
  </si>
  <si>
    <t>ILL022586</t>
  </si>
  <si>
    <t>IL0022586</t>
  </si>
  <si>
    <t>BURR RIDGE</t>
  </si>
  <si>
    <t>https://echo.epa.gov/biosolids-facility-report?id=ILL022586</t>
  </si>
  <si>
    <t>NORTHAMPTON P O T W</t>
  </si>
  <si>
    <t>MAL101818</t>
  </si>
  <si>
    <t>MA0101818</t>
  </si>
  <si>
    <t>NORTHAMPTON</t>
  </si>
  <si>
    <t>https://echo.epa.gov/biosolids-facility-report?id=MAL101818</t>
  </si>
  <si>
    <t>WEST LAFAYETTE WWTP</t>
  </si>
  <si>
    <t>INL024821</t>
  </si>
  <si>
    <t>IN0024821</t>
  </si>
  <si>
    <t>WEST LAFAYETTE</t>
  </si>
  <si>
    <t>https://echo.epa.gov/biosolids-facility-report?id=INL024821</t>
  </si>
  <si>
    <t>CITY OF BOZEMAN</t>
  </si>
  <si>
    <t>MTL022608</t>
  </si>
  <si>
    <t>MT0022608</t>
  </si>
  <si>
    <t>BOZEMAN</t>
  </si>
  <si>
    <t>https://echo.epa.gov/biosolids-facility-report?id=MTL022608</t>
  </si>
  <si>
    <t>JOLIET WEST STP, CITY OF</t>
  </si>
  <si>
    <t>ILL033553</t>
  </si>
  <si>
    <t>IL0033553</t>
  </si>
  <si>
    <t>https://echo.epa.gov/biosolids-facility-report?id=ILL033553</t>
  </si>
  <si>
    <t>MOUNT HOLLY WPCF</t>
  </si>
  <si>
    <t>NJL024015</t>
  </si>
  <si>
    <t>NJ0024015</t>
  </si>
  <si>
    <t>MOUNT HOLLY</t>
  </si>
  <si>
    <t>https://echo.epa.gov/biosolids-facility-report?id=NJL024015</t>
  </si>
  <si>
    <t>BONNER SPRINGS, CITY OF</t>
  </si>
  <si>
    <t>KSL082881</t>
  </si>
  <si>
    <t>KS0082881</t>
  </si>
  <si>
    <t>BONNER SPRINGS</t>
  </si>
  <si>
    <t>https://echo.epa.gov/biosolids-facility-report?id=KSL082881</t>
  </si>
  <si>
    <t>FORT BEND COUNTY WCID  2</t>
  </si>
  <si>
    <t>TX0021458</t>
  </si>
  <si>
    <t>STAFFORD</t>
  </si>
  <si>
    <t>https://echo.epa.gov/biosolids-facility-report?id=TX0021458</t>
  </si>
  <si>
    <t>CLAREMONT  W W T F</t>
  </si>
  <si>
    <t>NHL101257</t>
  </si>
  <si>
    <t>NH0101257</t>
  </si>
  <si>
    <t>CLAREMONT</t>
  </si>
  <si>
    <t>https://echo.epa.gov/biosolids-facility-report?id=NHL101257</t>
  </si>
  <si>
    <t>NORTHERN TREATMENT PLANT</t>
  </si>
  <si>
    <t>COL048959</t>
  </si>
  <si>
    <t>CO0048959</t>
  </si>
  <si>
    <t>BRIGHTON</t>
  </si>
  <si>
    <t>https://echo.epa.gov/biosolids-facility-report?id=COL048959</t>
  </si>
  <si>
    <t>COLONIE (T)</t>
  </si>
  <si>
    <t>NYL027758</t>
  </si>
  <si>
    <t>NY0027758</t>
  </si>
  <si>
    <t>NEWTONVILLE</t>
  </si>
  <si>
    <t>https://echo.epa.gov/biosolids-facility-report?id=NYL027758</t>
  </si>
  <si>
    <t>BARNSTABLE WATER POLLUTION CONTROL FACILITY</t>
  </si>
  <si>
    <t>MAL026965</t>
  </si>
  <si>
    <t>MA0026965</t>
  </si>
  <si>
    <t>BARNSTABLE (HYANNIS)</t>
  </si>
  <si>
    <t>https://echo.epa.gov/biosolids-facility-report?id=MAL026965</t>
  </si>
  <si>
    <t>TOWN OF SILER CITY</t>
  </si>
  <si>
    <t>NCL026441</t>
  </si>
  <si>
    <t>NC0026441</t>
  </si>
  <si>
    <t>SILER CITY</t>
  </si>
  <si>
    <t>https://echo.epa.gov/biosolids-facility-report?id=NCL026441</t>
  </si>
  <si>
    <t>SCHERERVILLE WASTEWATER TREATMENT PLANT</t>
  </si>
  <si>
    <t>INL024457</t>
  </si>
  <si>
    <t>IN0024457</t>
  </si>
  <si>
    <t>SCHERERVILLE</t>
  </si>
  <si>
    <t>https://echo.epa.gov/biosolids-facility-report?id=INL024457</t>
  </si>
  <si>
    <t>WESTFIELD W P C P</t>
  </si>
  <si>
    <t>MAL101800</t>
  </si>
  <si>
    <t>MA0101800</t>
  </si>
  <si>
    <t>WESTFIELD</t>
  </si>
  <si>
    <t>https://echo.epa.gov/biosolids-facility-report?id=MAL101800</t>
  </si>
  <si>
    <t>NORTH MUSTANG ISLAND WWTP</t>
  </si>
  <si>
    <t>TX0024287</t>
  </si>
  <si>
    <t>PORT ARANSAS</t>
  </si>
  <si>
    <t>https://echo.epa.gov/biosolids-facility-report?id=TX0024287</t>
  </si>
  <si>
    <t>LITTLE FALLS RUN</t>
  </si>
  <si>
    <t>VAL076392</t>
  </si>
  <si>
    <t>VA0076392</t>
  </si>
  <si>
    <t>https://echo.epa.gov/biosolids-facility-report?id=VAL076392</t>
  </si>
  <si>
    <t>ORANGE VIRGINIA,TOWN OF,SEWAGE</t>
  </si>
  <si>
    <t>VAL021385</t>
  </si>
  <si>
    <t>VA0021385</t>
  </si>
  <si>
    <t>ORANGE</t>
  </si>
  <si>
    <t>https://echo.epa.gov/biosolids-facility-report?id=VAL021385</t>
  </si>
  <si>
    <t>MONTAGUE WPCF</t>
  </si>
  <si>
    <t>MAL100137</t>
  </si>
  <si>
    <t>MA0100137</t>
  </si>
  <si>
    <t>MONTAGUE</t>
  </si>
  <si>
    <t>https://echo.epa.gov/biosolids-facility-report?id=MAL100137</t>
  </si>
  <si>
    <t>SUSANVILLE WWTP</t>
  </si>
  <si>
    <t>CAL102695</t>
  </si>
  <si>
    <t>CA0102695</t>
  </si>
  <si>
    <t>SUSANVILLE</t>
  </si>
  <si>
    <t>https://echo.epa.gov/biosolids-facility-report?id=CAL102695</t>
  </si>
  <si>
    <t>LAKOTA WWTP</t>
  </si>
  <si>
    <t>WAL022624</t>
  </si>
  <si>
    <t>WA0022624</t>
  </si>
  <si>
    <t>FEDERAL WAY</t>
  </si>
  <si>
    <t>https://echo.epa.gov/biosolids-facility-report?id=WAL022624</t>
  </si>
  <si>
    <t>GREENWOOD/WILSON CREEK WWTF</t>
  </si>
  <si>
    <t>SCL021709</t>
  </si>
  <si>
    <t>SC0021709</t>
  </si>
  <si>
    <t>GREENWOOD</t>
  </si>
  <si>
    <t>https://echo.epa.gov/biosolids-facility-report?id=SCL021709</t>
  </si>
  <si>
    <t>WESTCHESTER CO DEPT ENV FAC</t>
  </si>
  <si>
    <t>NYL108324</t>
  </si>
  <si>
    <t>NY0108324</t>
  </si>
  <si>
    <t>https://echo.epa.gov/biosolids-facility-report?id=NYL108324</t>
  </si>
  <si>
    <t>FORT BEND CO MUD 25</t>
  </si>
  <si>
    <t>TX0077178</t>
  </si>
  <si>
    <t>SUGAR LAND</t>
  </si>
  <si>
    <t>https://echo.epa.gov/biosolids-facility-report?id=TX0077178</t>
  </si>
  <si>
    <t>DOE BRANCH REG WATER REC PLANT</t>
  </si>
  <si>
    <t>TX0125172</t>
  </si>
  <si>
    <t>https://echo.epa.gov/biosolids-facility-report?id=TX0125172</t>
  </si>
  <si>
    <t>WARMINSTER TOWNSHIP M.A. TRM P</t>
  </si>
  <si>
    <t>PAL026166</t>
  </si>
  <si>
    <t>PA0026166</t>
  </si>
  <si>
    <t>WARMINSTER</t>
  </si>
  <si>
    <t>https://echo.epa.gov/biosolids-facility-report?id=PAL026166</t>
  </si>
  <si>
    <t>MELBOURNE, CITY OF</t>
  </si>
  <si>
    <t>FLL041122</t>
  </si>
  <si>
    <t>FL0041122</t>
  </si>
  <si>
    <t>https://echo.epa.gov/biosolids-facility-report?id=FLL041122</t>
  </si>
  <si>
    <t>GROVE CITY BOROUGH WWP</t>
  </si>
  <si>
    <t>PAL020257</t>
  </si>
  <si>
    <t>PA0020257</t>
  </si>
  <si>
    <t>GROVE CITY</t>
  </si>
  <si>
    <t>https://echo.epa.gov/biosolids-facility-report?id=PAL020257</t>
  </si>
  <si>
    <t>MARGATE,CITY OF WEST WWTP</t>
  </si>
  <si>
    <t>FLL041289</t>
  </si>
  <si>
    <t>FL0041289</t>
  </si>
  <si>
    <t>MARGATE</t>
  </si>
  <si>
    <t>https://echo.epa.gov/biosolids-facility-report?id=FLL041289</t>
  </si>
  <si>
    <t>PLYMOUTH W W T P</t>
  </si>
  <si>
    <t>MAL100587</t>
  </si>
  <si>
    <t>MA0100587</t>
  </si>
  <si>
    <t>PLYMOUTH</t>
  </si>
  <si>
    <t>https://echo.epa.gov/biosolids-facility-report?id=MAL100587</t>
  </si>
  <si>
    <t>CITY OF SWAINSBORO</t>
  </si>
  <si>
    <t>GAL039225</t>
  </si>
  <si>
    <t>GA0039225</t>
  </si>
  <si>
    <t>SWAINSBORO</t>
  </si>
  <si>
    <t>https://echo.epa.gov/biosolids-facility-report?id=GAL039225</t>
  </si>
  <si>
    <t>RIVERBEND REG WATER RECLAMATION FACILITY</t>
  </si>
  <si>
    <t>TX0123781</t>
  </si>
  <si>
    <t>https://echo.epa.gov/biosolids-facility-report?id=TX0123781</t>
  </si>
  <si>
    <t>RARITAN TOWNSHIP STP</t>
  </si>
  <si>
    <t>NJL022047</t>
  </si>
  <si>
    <t>NJ0022047</t>
  </si>
  <si>
    <t>RARITAN TOWNSHIP</t>
  </si>
  <si>
    <t>https://echo.epa.gov/biosolids-facility-report?id=NJL022047</t>
  </si>
  <si>
    <t>TNSA SEWAGE TREATMENT PLT</t>
  </si>
  <si>
    <t>NJL024872</t>
  </si>
  <si>
    <t>NJ0024872</t>
  </si>
  <si>
    <t>NEPTUNE</t>
  </si>
  <si>
    <t>https://echo.epa.gov/biosolids-facility-report?id=NJL024872</t>
  </si>
  <si>
    <t>ROMEOVILLE WASTEWATER TREATMENT FACILITY</t>
  </si>
  <si>
    <t>ILL048526</t>
  </si>
  <si>
    <t>IL0048526</t>
  </si>
  <si>
    <t>ROMEOVILLE</t>
  </si>
  <si>
    <t>https://echo.epa.gov/biosolids-facility-report?id=ILL048526</t>
  </si>
  <si>
    <t>LOCKHART WWTP 2</t>
  </si>
  <si>
    <t>TX0113565</t>
  </si>
  <si>
    <t>LOCKHART</t>
  </si>
  <si>
    <t>https://echo.epa.gov/biosolids-facility-report?id=TX0113565</t>
  </si>
  <si>
    <t>AMSTERDAM (C)</t>
  </si>
  <si>
    <t>NYL020290</t>
  </si>
  <si>
    <t>NY0020290</t>
  </si>
  <si>
    <t>AMSTERDAM</t>
  </si>
  <si>
    <t>https://echo.epa.gov/biosolids-facility-report?id=NYL020290</t>
  </si>
  <si>
    <t>SUGAR LAND NORTH WWTP</t>
  </si>
  <si>
    <t>TX0058114</t>
  </si>
  <si>
    <t>https://echo.epa.gov/biosolids-facility-report?id=TX0058114</t>
  </si>
  <si>
    <t>NORTH OF RIVER S. D. I  WWTF</t>
  </si>
  <si>
    <t>CAL000443</t>
  </si>
  <si>
    <t>CA0000443</t>
  </si>
  <si>
    <t>https://echo.epa.gov/biosolids-facility-report?id=CAL000443</t>
  </si>
  <si>
    <t>MARLEY-TAYLOR WRF</t>
  </si>
  <si>
    <t>MDL021679</t>
  </si>
  <si>
    <t>MD0021679</t>
  </si>
  <si>
    <t>LEXINGTON PARK</t>
  </si>
  <si>
    <t>https://echo.epa.gov/biosolids-facility-report?id=MDL021679</t>
  </si>
  <si>
    <t>ALLEGHENY VALLEY JOINT SEWER A</t>
  </si>
  <si>
    <t>PAL026255</t>
  </si>
  <si>
    <t>PA0026255</t>
  </si>
  <si>
    <t>CHESWICK</t>
  </si>
  <si>
    <t>https://echo.epa.gov/biosolids-facility-report?id=PAL026255</t>
  </si>
  <si>
    <t>HARRISON CO WASTEWATER &amp; SWMA, GULFPORT POTW, NORTH</t>
  </si>
  <si>
    <t>MSL051756</t>
  </si>
  <si>
    <t>MS0051756</t>
  </si>
  <si>
    <t>GULFPORT</t>
  </si>
  <si>
    <t>https://echo.epa.gov/biosolids-facility-report?id=MSL051756</t>
  </si>
  <si>
    <t>MIDDLETOWN (C)</t>
  </si>
  <si>
    <t>NYL026328</t>
  </si>
  <si>
    <t>NY0026328</t>
  </si>
  <si>
    <t>MIDDLETOWN</t>
  </si>
  <si>
    <t>https://echo.epa.gov/biosolids-facility-report?id=NYL026328</t>
  </si>
  <si>
    <t>WEST CENTRAL CONSERVANCY DISTRICT</t>
  </si>
  <si>
    <t>INL051632</t>
  </si>
  <si>
    <t>IN0051632</t>
  </si>
  <si>
    <t>AVON</t>
  </si>
  <si>
    <t>https://echo.epa.gov/biosolids-facility-report?id=INL051632</t>
  </si>
  <si>
    <t>WESTCHESTER CO DEPT OF ENV FAC</t>
  </si>
  <si>
    <t>NYL026786</t>
  </si>
  <si>
    <t>NY0026786</t>
  </si>
  <si>
    <t>https://echo.epa.gov/biosolids-facility-report?id=NYL026786</t>
  </si>
  <si>
    <t>CITY OF NEWTON</t>
  </si>
  <si>
    <t>NCL036196</t>
  </si>
  <si>
    <t>NC0036196</t>
  </si>
  <si>
    <t>NEWTON</t>
  </si>
  <si>
    <t>https://echo.epa.gov/biosolids-facility-report?id=NCL036196</t>
  </si>
  <si>
    <t>CITY OF NAPLES PUBLIC WORKS UTILITIES DIVISION</t>
  </si>
  <si>
    <t>FLL026271</t>
  </si>
  <si>
    <t>FL0026271</t>
  </si>
  <si>
    <t>NAPLES</t>
  </si>
  <si>
    <t>https://echo.epa.gov/biosolids-facility-report?id=FLL026271</t>
  </si>
  <si>
    <t>LEON PLANT WWTP</t>
  </si>
  <si>
    <t>TX0024953</t>
  </si>
  <si>
    <t>GATESVILLE</t>
  </si>
  <si>
    <t>https://echo.epa.gov/biosolids-facility-report?id=TX0024953</t>
  </si>
  <si>
    <t>LITCHFIELD</t>
  </si>
  <si>
    <t>MNL023973</t>
  </si>
  <si>
    <t>MN0023973</t>
  </si>
  <si>
    <t>https://echo.epa.gov/biosolids-facility-report?id=MNL023973</t>
  </si>
  <si>
    <t>COLUMBUS WWTF</t>
  </si>
  <si>
    <t>NEL035025</t>
  </si>
  <si>
    <t>NE0035025</t>
  </si>
  <si>
    <t>tempSludgeStore, other</t>
  </si>
  <si>
    <t>https://echo.epa.gov/biosolids-facility-report?id=NEL035025</t>
  </si>
  <si>
    <t>CITY OF ST. PETERS</t>
  </si>
  <si>
    <t>MOL030970</t>
  </si>
  <si>
    <t>MO0030970</t>
  </si>
  <si>
    <t>ST. PETERS</t>
  </si>
  <si>
    <t>https://echo.epa.gov/biosolids-facility-report?id=MOL030970</t>
  </si>
  <si>
    <t>SAN ELIJO WRF</t>
  </si>
  <si>
    <t>CAL107999</t>
  </si>
  <si>
    <t>CA0107999</t>
  </si>
  <si>
    <t>CARDIFF BY THE SEA</t>
  </si>
  <si>
    <t>https://echo.epa.gov/biosolids-facility-report?id=CAL107999</t>
  </si>
  <si>
    <t>WEBSTER (T)</t>
  </si>
  <si>
    <t>NYL021610</t>
  </si>
  <si>
    <t>NY0021610</t>
  </si>
  <si>
    <t>WEBSTER</t>
  </si>
  <si>
    <t>https://echo.epa.gov/biosolids-facility-report?id=NYL021610</t>
  </si>
  <si>
    <t>WORTHINGTON INDUSTRIAL</t>
  </si>
  <si>
    <t>MNL031178</t>
  </si>
  <si>
    <t>MN0031178</t>
  </si>
  <si>
    <t>WORTHINGTON</t>
  </si>
  <si>
    <t>https://echo.epa.gov/biosolids-facility-report?id=MNL031178</t>
  </si>
  <si>
    <t>NCL023973</t>
  </si>
  <si>
    <t>NC0023973</t>
  </si>
  <si>
    <t>https://echo.epa.gov/biosolids-facility-report?id=NCL023973</t>
  </si>
  <si>
    <t>EAST BANK WWTP</t>
  </si>
  <si>
    <t>TX0076953</t>
  </si>
  <si>
    <t>CENTER</t>
  </si>
  <si>
    <t>https://echo.epa.gov/biosolids-facility-report?id=TX0076953</t>
  </si>
  <si>
    <t>NEBRASKA CITY WWTF</t>
  </si>
  <si>
    <t>NEL021245</t>
  </si>
  <si>
    <t>NE0021245</t>
  </si>
  <si>
    <t>NEBRASKA CITY</t>
  </si>
  <si>
    <t>https://echo.epa.gov/biosolids-facility-report?id=NEL021245</t>
  </si>
  <si>
    <t>VENICE, CITY OF</t>
  </si>
  <si>
    <t>FLL041441</t>
  </si>
  <si>
    <t>FL0041441</t>
  </si>
  <si>
    <t>VENICE</t>
  </si>
  <si>
    <t>https://echo.epa.gov/biosolids-facility-report?id=FLL041441</t>
  </si>
  <si>
    <t>DECATUR, CITY OF</t>
  </si>
  <si>
    <t>ARL022292</t>
  </si>
  <si>
    <t>AR0022292</t>
  </si>
  <si>
    <t>https://echo.epa.gov/biosolids-facility-report?id=ARL022292</t>
  </si>
  <si>
    <t>CITY OF EDNA WWTF</t>
  </si>
  <si>
    <t>TX0024252</t>
  </si>
  <si>
    <t>EDNA</t>
  </si>
  <si>
    <t>https://echo.epa.gov/biosolids-facility-report?id=TX0024252</t>
  </si>
  <si>
    <t>HAVERSTRAW JOINT REGIONAL SB</t>
  </si>
  <si>
    <t>NYL028533</t>
  </si>
  <si>
    <t>NY0028533</t>
  </si>
  <si>
    <t>WEST HAVERSTRAW</t>
  </si>
  <si>
    <t>https://echo.epa.gov/biosolids-facility-report?id=NYL028533</t>
  </si>
  <si>
    <t>SU-REGIONAL WWTF PLANT</t>
  </si>
  <si>
    <t>TX0025062</t>
  </si>
  <si>
    <t>https://echo.epa.gov/biosolids-facility-report?id=TX0025062</t>
  </si>
  <si>
    <t>LOGAN TOWNSHIP MUA</t>
  </si>
  <si>
    <t>NJL027545</t>
  </si>
  <si>
    <t>NJ0027545</t>
  </si>
  <si>
    <t>LOGAN TWP</t>
  </si>
  <si>
    <t>https://echo.epa.gov/biosolids-facility-report?id=NJL027545</t>
  </si>
  <si>
    <t>OCEANSIDE LA SALINA WWTP</t>
  </si>
  <si>
    <t>CAL207433</t>
  </si>
  <si>
    <t>CA0207433</t>
  </si>
  <si>
    <t>https://echo.epa.gov/biosolids-facility-report?id=CAL207433</t>
  </si>
  <si>
    <t>PADUCAH/MCCRACKEN COUNTY JSA - PADUCAH</t>
  </si>
  <si>
    <t>KYL022799</t>
  </si>
  <si>
    <t>KY0022799</t>
  </si>
  <si>
    <t>PADUCAH</t>
  </si>
  <si>
    <t>lowTempCompost, aerobic</t>
  </si>
  <si>
    <t>https://echo.epa.gov/biosolids-facility-report?id=KYL022799</t>
  </si>
  <si>
    <t>NEW IBERIA, CITY OF</t>
  </si>
  <si>
    <t>LAL120201</t>
  </si>
  <si>
    <t>LA0120201</t>
  </si>
  <si>
    <t>NEW IBERIA</t>
  </si>
  <si>
    <t>https://echo.epa.gov/biosolids-facility-report?id=LAL120201</t>
  </si>
  <si>
    <t>RIO VISTA, CITY OF</t>
  </si>
  <si>
    <t>CAL083771</t>
  </si>
  <si>
    <t>CA0083771</t>
  </si>
  <si>
    <t>RIO VISTA</t>
  </si>
  <si>
    <t>https://echo.epa.gov/biosolids-facility-report?id=CAL083771</t>
  </si>
  <si>
    <t>MARYLAND CTY WATER RECLAMATION</t>
  </si>
  <si>
    <t>MDL062596</t>
  </si>
  <si>
    <t>MD0062596</t>
  </si>
  <si>
    <t>https://echo.epa.gov/biosolids-facility-report?id=MDL062596</t>
  </si>
  <si>
    <t>CITY OF FREDERICKSBURG WWTF</t>
  </si>
  <si>
    <t>VAL025127</t>
  </si>
  <si>
    <t>VA0025127</t>
  </si>
  <si>
    <t>https://echo.epa.gov/biosolids-facility-report?id=VAL025127</t>
  </si>
  <si>
    <t>CITY OF KEARNEY</t>
  </si>
  <si>
    <t>MOL107883</t>
  </si>
  <si>
    <t>MO0107883</t>
  </si>
  <si>
    <t>KEARNEY</t>
  </si>
  <si>
    <t>https://echo.epa.gov/biosolids-facility-report?id=MOL107883</t>
  </si>
  <si>
    <t>GUNTERSVILLE WATER AND SEWER BOARD</t>
  </si>
  <si>
    <t>ALL020150</t>
  </si>
  <si>
    <t>AL0020150</t>
  </si>
  <si>
    <t>GUNTERSVILLE</t>
  </si>
  <si>
    <t>https://echo.epa.gov/biosolids-facility-report?id=ALL020150</t>
  </si>
  <si>
    <t>WATER &amp; WASTEWATER BOARD OF THE CITY OF MADISON</t>
  </si>
  <si>
    <t>ALL071897</t>
  </si>
  <si>
    <t>AL0071897</t>
  </si>
  <si>
    <t>https://echo.epa.gov/biosolids-facility-report?id=ALL071897</t>
  </si>
  <si>
    <t>HUNTINGTON (T)</t>
  </si>
  <si>
    <t>NYL021342</t>
  </si>
  <si>
    <t>NY0021342</t>
  </si>
  <si>
    <t>HUNTINGTON</t>
  </si>
  <si>
    <t>https://echo.epa.gov/biosolids-facility-report?id=NYL021342</t>
  </si>
  <si>
    <t>UPPER BLUE SANITATION DISTRICT</t>
  </si>
  <si>
    <t>COL021539</t>
  </si>
  <si>
    <t>CO0021539</t>
  </si>
  <si>
    <t>BRECKENRIDGE</t>
  </si>
  <si>
    <t>https://echo.epa.gov/biosolids-facility-report?id=COL021539</t>
  </si>
  <si>
    <t>CITY OF KALISPELL</t>
  </si>
  <si>
    <t>MTL021938</t>
  </si>
  <si>
    <t>MT0021938</t>
  </si>
  <si>
    <t>KALISPELL</t>
  </si>
  <si>
    <t>https://echo.epa.gov/biosolids-facility-report?id=MTL021938</t>
  </si>
  <si>
    <t>CARPENTERSVILLE MAIN STP</t>
  </si>
  <si>
    <t>ILL027944</t>
  </si>
  <si>
    <t>IL0027944</t>
  </si>
  <si>
    <t>CARPENTERSVILLE</t>
  </si>
  <si>
    <t>https://echo.epa.gov/biosolids-facility-report?id=ILL027944</t>
  </si>
  <si>
    <t>SHERIDAN, CITY OF</t>
  </si>
  <si>
    <t>WYL020010</t>
  </si>
  <si>
    <t>WY0020010</t>
  </si>
  <si>
    <t>SHERIDAN</t>
  </si>
  <si>
    <t>https://echo.epa.gov/biosolids-facility-report?id=WYL020010</t>
  </si>
  <si>
    <t>SWATARA TOWNSHIP AUTHORITY</t>
  </si>
  <si>
    <t>PAL026735</t>
  </si>
  <si>
    <t>PA0026735</t>
  </si>
  <si>
    <t>DAUPHIN COUNTY</t>
  </si>
  <si>
    <t>https://echo.epa.gov/biosolids-facility-report?id=PAL026735</t>
  </si>
  <si>
    <t>CITY OF SALISBURY</t>
  </si>
  <si>
    <t>NCL023884</t>
  </si>
  <si>
    <t>NC0023884</t>
  </si>
  <si>
    <t>SALISBURY</t>
  </si>
  <si>
    <t>https://echo.epa.gov/biosolids-facility-report?id=NCL023884</t>
  </si>
  <si>
    <t>SOUTH KUEHLER WWTF</t>
  </si>
  <si>
    <t>TX0067881</t>
  </si>
  <si>
    <t>NEW BRAUNFELS</t>
  </si>
  <si>
    <t>https://echo.epa.gov/biosolids-facility-report?id=TX0067881</t>
  </si>
  <si>
    <t>CITY OF DUNEDIN</t>
  </si>
  <si>
    <t>FLL021326</t>
  </si>
  <si>
    <t>FL0021326</t>
  </si>
  <si>
    <t>DUNEDIN</t>
  </si>
  <si>
    <t>https://echo.epa.gov/biosolids-facility-report?id=FLL021326</t>
  </si>
  <si>
    <t>CITY OF KYLE WWTP</t>
  </si>
  <si>
    <t>TX0119466</t>
  </si>
  <si>
    <t>KYLE</t>
  </si>
  <si>
    <t>https://echo.epa.gov/biosolids-facility-report?id=TX0119466</t>
  </si>
  <si>
    <t>VILLAGE OF WELLINGTON WWTP</t>
  </si>
  <si>
    <t>FLL042595</t>
  </si>
  <si>
    <t>FL0042595</t>
  </si>
  <si>
    <t>WELLINGTON</t>
  </si>
  <si>
    <t>https://echo.epa.gov/biosolids-facility-report?id=FLL042595</t>
  </si>
  <si>
    <t>UNIFIED GOVERNMENT OF ATHENS-CLARKE COUNTY</t>
  </si>
  <si>
    <t>GAL021733</t>
  </si>
  <si>
    <t>GA0021733</t>
  </si>
  <si>
    <t>https://echo.epa.gov/biosolids-facility-report?id=GAL021733</t>
  </si>
  <si>
    <t>CITY OF LAMESA WWTP</t>
  </si>
  <si>
    <t>TX0129011</t>
  </si>
  <si>
    <t>LAMESA</t>
  </si>
  <si>
    <t>https://echo.epa.gov/biosolids-facility-report?id=TX0129011</t>
  </si>
  <si>
    <t>HARRISON CO UTILITY AUTHORITY, WEST BILOXI POTW</t>
  </si>
  <si>
    <t>MSL030333</t>
  </si>
  <si>
    <t>MS0030333</t>
  </si>
  <si>
    <t>BILOXI</t>
  </si>
  <si>
    <t>https://echo.epa.gov/biosolids-facility-report?id=MSL030333</t>
  </si>
  <si>
    <t>CITY OF MACON</t>
  </si>
  <si>
    <t>MOL023221</t>
  </si>
  <si>
    <t>MO0023221</t>
  </si>
  <si>
    <t>https://echo.epa.gov/biosolids-facility-report?id=MOL023221</t>
  </si>
  <si>
    <t>ST. CHARLES PARISH COUNCIL</t>
  </si>
  <si>
    <t>LAL073521</t>
  </si>
  <si>
    <t>LA0073521</t>
  </si>
  <si>
    <t>HAHNVILLE</t>
  </si>
  <si>
    <t>https://echo.epa.gov/biosolids-facility-report?id=LAL073521</t>
  </si>
  <si>
    <t>SOUTH DEARBORN R.S.D.</t>
  </si>
  <si>
    <t>INL024538</t>
  </si>
  <si>
    <t>IN0024538</t>
  </si>
  <si>
    <t>https://echo.epa.gov/biosolids-facility-report?id=INL024538</t>
  </si>
  <si>
    <t>ONEIDA (C)</t>
  </si>
  <si>
    <t>NYL026956</t>
  </si>
  <si>
    <t>NY0026956</t>
  </si>
  <si>
    <t>ONEIDA</t>
  </si>
  <si>
    <t>https://echo.epa.gov/biosolids-facility-report?id=NYL026956</t>
  </si>
  <si>
    <t>JASPER WATERWORKS &amp; SEWER BOARD, INC.</t>
  </si>
  <si>
    <t>ALL023418</t>
  </si>
  <si>
    <t>AL0023418</t>
  </si>
  <si>
    <t>https://echo.epa.gov/biosolids-facility-report?id=ALL023418</t>
  </si>
  <si>
    <t>VA AMERICAN WATER PWWW - PLANT 1</t>
  </si>
  <si>
    <t>VAL024724</t>
  </si>
  <si>
    <t>VA0024724</t>
  </si>
  <si>
    <t>WOODBRIDGE</t>
  </si>
  <si>
    <t>https://echo.epa.gov/biosolids-facility-report?id=VAL024724</t>
  </si>
  <si>
    <t>VA AMERICAN WATER PWWW - PLANT 8</t>
  </si>
  <si>
    <t>VAL024678</t>
  </si>
  <si>
    <t>VA0024678</t>
  </si>
  <si>
    <t>https://echo.epa.gov/biosolids-facility-report?id=VAL024678</t>
  </si>
  <si>
    <t>OTSEGO EAST</t>
  </si>
  <si>
    <t>MNL064190</t>
  </si>
  <si>
    <t>MN0064190</t>
  </si>
  <si>
    <t>https://echo.epa.gov/biosolids-facility-report?id=MNL064190</t>
  </si>
  <si>
    <t>SUGAR LAND SOUTH WWTP</t>
  </si>
  <si>
    <t>TX0096881</t>
  </si>
  <si>
    <t>https://echo.epa.gov/biosolids-facility-report?id=TX0096881</t>
  </si>
  <si>
    <t>DOUGLASVILLE-DOUGLAS CO (WSA) SWEETWATER CR</t>
  </si>
  <si>
    <t>GAL047201</t>
  </si>
  <si>
    <t>GA0047201</t>
  </si>
  <si>
    <t>https://echo.epa.gov/biosolids-facility-report?id=GAL047201</t>
  </si>
  <si>
    <t>EAGLE PASS WWTF</t>
  </si>
  <si>
    <t>TX0107492</t>
  </si>
  <si>
    <t>EAGLE PASS</t>
  </si>
  <si>
    <t>https://echo.epa.gov/biosolids-facility-report?id=TX0107492</t>
  </si>
  <si>
    <t>SCOTTSVILLE STP</t>
  </si>
  <si>
    <t>KYL024783</t>
  </si>
  <si>
    <t>KY0024783</t>
  </si>
  <si>
    <t>SCOTTSVILLE</t>
  </si>
  <si>
    <t>https://echo.epa.gov/biosolids-facility-report?id=KYL024783</t>
  </si>
  <si>
    <t>FRANKFORT WWTP, CITY OF</t>
  </si>
  <si>
    <t>INL022934</t>
  </si>
  <si>
    <t>IN0022934</t>
  </si>
  <si>
    <t>https://echo.epa.gov/biosolids-facility-report?id=INL022934</t>
  </si>
  <si>
    <t>BREMEN WWTP</t>
  </si>
  <si>
    <t>INL020427</t>
  </si>
  <si>
    <t>IN0020427</t>
  </si>
  <si>
    <t>BREMEN</t>
  </si>
  <si>
    <t>https://echo.epa.gov/biosolids-facility-report?id=INL020427</t>
  </si>
  <si>
    <t>GLASTONBURY WPCF</t>
  </si>
  <si>
    <t>CTL100226</t>
  </si>
  <si>
    <t>CT0100226</t>
  </si>
  <si>
    <t>GLASTONBURY</t>
  </si>
  <si>
    <t>https://echo.epa.gov/biosolids-facility-report?id=CTL100226</t>
  </si>
  <si>
    <t>CITY OF MASON CITY</t>
  </si>
  <si>
    <t>IAL057169</t>
  </si>
  <si>
    <t>IA0057169</t>
  </si>
  <si>
    <t>MASON CITY</t>
  </si>
  <si>
    <t>https://echo.epa.gov/biosolids-facility-report?id=IAL057169</t>
  </si>
  <si>
    <t>CITY OF NAVASOTA OLD WWTP</t>
  </si>
  <si>
    <t>TX0071790</t>
  </si>
  <si>
    <t>NAVASOTA</t>
  </si>
  <si>
    <t>https://echo.epa.gov/biosolids-facility-report?id=TX0071790</t>
  </si>
  <si>
    <t>JACKSONVILLE  WATER WORKS GAS AND SEWER BD</t>
  </si>
  <si>
    <t>ALL022586</t>
  </si>
  <si>
    <t>AL0022586</t>
  </si>
  <si>
    <t>https://echo.epa.gov/biosolids-facility-report?id=ALL022586</t>
  </si>
  <si>
    <t>BETHLEHEM (T)</t>
  </si>
  <si>
    <t>NYL025739</t>
  </si>
  <si>
    <t>NY0025739</t>
  </si>
  <si>
    <t>DELMAR</t>
  </si>
  <si>
    <t>https://echo.epa.gov/biosolids-facility-report?id=NYL025739</t>
  </si>
  <si>
    <t>CITY OF KERRVILLE WWTF</t>
  </si>
  <si>
    <t>TX0047333</t>
  </si>
  <si>
    <t>KERRVILLE</t>
  </si>
  <si>
    <t>https://echo.epa.gov/biosolids-facility-report?id=TX0047333</t>
  </si>
  <si>
    <t>DUCKETT CREEK SANITARY DISTRICT</t>
  </si>
  <si>
    <t>MOL116572</t>
  </si>
  <si>
    <t>MO0116572</t>
  </si>
  <si>
    <t>https://echo.epa.gov/biosolids-facility-report?id=MOL116572</t>
  </si>
  <si>
    <t>MILLER STREET WWTF</t>
  </si>
  <si>
    <t>FLL025151</t>
  </si>
  <si>
    <t>FL0025151</t>
  </si>
  <si>
    <t>ORANGE PARK</t>
  </si>
  <si>
    <t>https://echo.epa.gov/biosolids-facility-report?id=FLL025151</t>
  </si>
  <si>
    <t>UNION CITY WWTP</t>
  </si>
  <si>
    <t>INL020982</t>
  </si>
  <si>
    <t>IN0020982</t>
  </si>
  <si>
    <t>https://echo.epa.gov/biosolids-facility-report?id=INL020982</t>
  </si>
  <si>
    <t>FREEDOM DISTRICT WWTP</t>
  </si>
  <si>
    <t>MDL021512</t>
  </si>
  <si>
    <t>MD0021512</t>
  </si>
  <si>
    <t>MILLERSVILLE</t>
  </si>
  <si>
    <t>https://echo.epa.gov/biosolids-facility-report?id=MDL021512</t>
  </si>
  <si>
    <t>CITY OF LINCOLNTON</t>
  </si>
  <si>
    <t>NCL025496</t>
  </si>
  <si>
    <t>NC0025496</t>
  </si>
  <si>
    <t>LINCOLNTON</t>
  </si>
  <si>
    <t>https://echo.epa.gov/biosolids-facility-report?id=NCL025496</t>
  </si>
  <si>
    <t>VICKSBURG POTW</t>
  </si>
  <si>
    <t>MSL022381</t>
  </si>
  <si>
    <t>MS0022381</t>
  </si>
  <si>
    <t>VICKSBURG</t>
  </si>
  <si>
    <t>https://echo.epa.gov/biosolids-facility-report?id=MSL022381</t>
  </si>
  <si>
    <t>CITY OF LOGANVILLE WPCP</t>
  </si>
  <si>
    <t>GAL020788</t>
  </si>
  <si>
    <t>GA0020788</t>
  </si>
  <si>
    <t>LOGANVILLE</t>
  </si>
  <si>
    <t>https://echo.epa.gov/biosolids-facility-report?id=GAL020788</t>
  </si>
  <si>
    <t>STONY POINT (T)</t>
  </si>
  <si>
    <t>NYL028851</t>
  </si>
  <si>
    <t>NY0028851</t>
  </si>
  <si>
    <t>STONY POINT</t>
  </si>
  <si>
    <t>https://echo.epa.gov/biosolids-facility-report?id=NYL028851</t>
  </si>
  <si>
    <t>BREMERTON STP</t>
  </si>
  <si>
    <t>WAL029289</t>
  </si>
  <si>
    <t>WA0029289</t>
  </si>
  <si>
    <t>BREMERTON</t>
  </si>
  <si>
    <t>https://echo.epa.gov/biosolids-facility-report?id=WAL029289</t>
  </si>
  <si>
    <t>PHILLIPSBURG TOWN STP</t>
  </si>
  <si>
    <t>NJL024716</t>
  </si>
  <si>
    <t>NJ0024716</t>
  </si>
  <si>
    <t>PHILLIPSBURG</t>
  </si>
  <si>
    <t>https://echo.epa.gov/biosolids-facility-report?id=NJL024716</t>
  </si>
  <si>
    <t>GREENSBURG WWTP</t>
  </si>
  <si>
    <t>INL020133</t>
  </si>
  <si>
    <t>IN0020133</t>
  </si>
  <si>
    <t>GREENSBURG</t>
  </si>
  <si>
    <t>https://echo.epa.gov/biosolids-facility-report?id=INL020133</t>
  </si>
  <si>
    <t>TRENTON SEWER UTILITY</t>
  </si>
  <si>
    <t>NJL020923</t>
  </si>
  <si>
    <t>NJ0020923</t>
  </si>
  <si>
    <t>TRENTON</t>
  </si>
  <si>
    <t>https://echo.epa.gov/biosolids-facility-report?id=NJL020923</t>
  </si>
  <si>
    <t>LOWER BUCKS COUNTY JOINT M.A.</t>
  </si>
  <si>
    <t>PAL026468</t>
  </si>
  <si>
    <t>PA0026468</t>
  </si>
  <si>
    <t>LEVITTOWN</t>
  </si>
  <si>
    <t>https://echo.epa.gov/biosolids-facility-report?id=PAL026468</t>
  </si>
  <si>
    <t>HAINES CITY WWTP</t>
  </si>
  <si>
    <t>FLL012977</t>
  </si>
  <si>
    <t>FL0012977</t>
  </si>
  <si>
    <t>HAINES CITY</t>
  </si>
  <si>
    <t>https://echo.epa.gov/biosolids-facility-report?id=FLL012977</t>
  </si>
  <si>
    <t>BROADWAY, TOWN OF REGIONAL WWTF</t>
  </si>
  <si>
    <t>VALX90263</t>
  </si>
  <si>
    <t>VA0X90263</t>
  </si>
  <si>
    <t>BROADWAY</t>
  </si>
  <si>
    <t>https://echo.epa.gov/biosolids-facility-report?id=VALX90263</t>
  </si>
  <si>
    <t>HAMPTON W W T P</t>
  </si>
  <si>
    <t>NHL100625</t>
  </si>
  <si>
    <t>NH0100625</t>
  </si>
  <si>
    <t>HAMPTON</t>
  </si>
  <si>
    <t>https://echo.epa.gov/biosolids-facility-report?id=NHL100625</t>
  </si>
  <si>
    <t>NOVATO WWTP</t>
  </si>
  <si>
    <t>CAL037958</t>
  </si>
  <si>
    <t>CA0037958</t>
  </si>
  <si>
    <t>NOVATO</t>
  </si>
  <si>
    <t>https://echo.epa.gov/biosolids-facility-report?id=CAL037958</t>
  </si>
  <si>
    <t>ROANOKE RAPIDS SANITARY DISTRICT</t>
  </si>
  <si>
    <t>NCL024201</t>
  </si>
  <si>
    <t>NC0024201</t>
  </si>
  <si>
    <t>ROANOKE RAPIDS</t>
  </si>
  <si>
    <t>https://echo.epa.gov/biosolids-facility-report?id=NCL024201</t>
  </si>
  <si>
    <t>LOCKPORT (C)</t>
  </si>
  <si>
    <t>NYL027057</t>
  </si>
  <si>
    <t>NY0027057</t>
  </si>
  <si>
    <t>LOCKPORT</t>
  </si>
  <si>
    <t>https://echo.epa.gov/biosolids-facility-report?id=NYL027057</t>
  </si>
  <si>
    <t>LITTLE FALLS (C)</t>
  </si>
  <si>
    <t>NYL022403</t>
  </si>
  <si>
    <t>NY0022403</t>
  </si>
  <si>
    <t>LITTLE FALLS</t>
  </si>
  <si>
    <t>https://echo.epa.gov/biosolids-facility-report?id=NYL022403</t>
  </si>
  <si>
    <t>LOGAN CITY CORPORATION</t>
  </si>
  <si>
    <t>UTL021920</t>
  </si>
  <si>
    <t>UT0021920</t>
  </si>
  <si>
    <t>LOGAN</t>
  </si>
  <si>
    <t>https://echo.epa.gov/biosolids-facility-report?id=UTL021920</t>
  </si>
  <si>
    <t>LANCASTER/CATAWBA RIVER</t>
  </si>
  <si>
    <t>SCL046892</t>
  </si>
  <si>
    <t>SC0046892</t>
  </si>
  <si>
    <t>https://echo.epa.gov/biosolids-facility-report?id=SCL046892</t>
  </si>
  <si>
    <t>DEVENS WASTEWATER TREATMENT FACILITY</t>
  </si>
  <si>
    <t>MAL003600</t>
  </si>
  <si>
    <t>MA0003600</t>
  </si>
  <si>
    <t>SHIRLEY</t>
  </si>
  <si>
    <t>https://echo.epa.gov/biosolids-facility-report?id=MAL003600</t>
  </si>
  <si>
    <t>ALLIANCE WATER RESOURCES</t>
  </si>
  <si>
    <t>MOL104299</t>
  </si>
  <si>
    <t>MO0104299</t>
  </si>
  <si>
    <t>CAMERON</t>
  </si>
  <si>
    <t>https://echo.epa.gov/biosolids-facility-report?id=MOL104299</t>
  </si>
  <si>
    <t>ATASCOCITA REGIONAL WWTP</t>
  </si>
  <si>
    <t>TX0058963</t>
  </si>
  <si>
    <t>https://echo.epa.gov/biosolids-facility-report?id=TX0058963</t>
  </si>
  <si>
    <t>MILTON REGIONAL SEWER AUTHORITY</t>
  </si>
  <si>
    <t>PAL020273</t>
  </si>
  <si>
    <t>PA0020273</t>
  </si>
  <si>
    <t>MILTON</t>
  </si>
  <si>
    <t>https://echo.epa.gov/biosolids-facility-report?id=PAL020273</t>
  </si>
  <si>
    <t>EAST BASTROP WWTF</t>
  </si>
  <si>
    <t>TX0032671</t>
  </si>
  <si>
    <t>BASTROP</t>
  </si>
  <si>
    <t>https://echo.epa.gov/biosolids-facility-report?id=TX0032671</t>
  </si>
  <si>
    <t>DCSD, DUCKETT CREEK DST</t>
  </si>
  <si>
    <t>MOL085472</t>
  </si>
  <si>
    <t>MO0085472</t>
  </si>
  <si>
    <t>https://echo.epa.gov/biosolids-facility-report?id=MOL085472</t>
  </si>
  <si>
    <t>CITY OF LYNN HAVEN</t>
  </si>
  <si>
    <t>FLL169978</t>
  </si>
  <si>
    <t>FL0169978</t>
  </si>
  <si>
    <t>LYNN HAVEN</t>
  </si>
  <si>
    <t>https://echo.epa.gov/biosolids-facility-report?id=FLL169978</t>
  </si>
  <si>
    <t>FALLSBURG (T)</t>
  </si>
  <si>
    <t>NYL024520</t>
  </si>
  <si>
    <t>NY0024520</t>
  </si>
  <si>
    <t>SOUTH FALLSBURG</t>
  </si>
  <si>
    <t>https://echo.epa.gov/biosolids-facility-report?id=NYL024520</t>
  </si>
  <si>
    <t>GOSHEN (V)</t>
  </si>
  <si>
    <t>NYL031518</t>
  </si>
  <si>
    <t>NY0031518</t>
  </si>
  <si>
    <t>https://echo.epa.gov/biosolids-facility-report?id=NYL031518</t>
  </si>
  <si>
    <t>GAL038709</t>
  </si>
  <si>
    <t>GA0038709</t>
  </si>
  <si>
    <t>https://echo.epa.gov/biosolids-facility-report?id=GAL038709</t>
  </si>
  <si>
    <t>CITY OF COMMERCE WWTF</t>
  </si>
  <si>
    <t>TX0020591</t>
  </si>
  <si>
    <t>COMMERCE</t>
  </si>
  <si>
    <t>https://echo.epa.gov/biosolids-facility-report?id=TX0020591</t>
  </si>
  <si>
    <t>SOUTH COASTAL REGIONAL WASTEWATER FACILITY</t>
  </si>
  <si>
    <t>DEL050008</t>
  </si>
  <si>
    <t>DE0050008</t>
  </si>
  <si>
    <t>SUSSEX COUNTY</t>
  </si>
  <si>
    <t>https://echo.epa.gov/biosolids-facility-report?id=DEL050008</t>
  </si>
  <si>
    <t>LITTLETON TOWN OF</t>
  </si>
  <si>
    <t>NHL100153</t>
  </si>
  <si>
    <t>NH0100153</t>
  </si>
  <si>
    <t>LITTLETON</t>
  </si>
  <si>
    <t>https://echo.epa.gov/biosolids-facility-report?id=NHL100153</t>
  </si>
  <si>
    <t>URBANA-CHAMPAIGN SD SW STP</t>
  </si>
  <si>
    <t>ILL031526</t>
  </si>
  <si>
    <t>IL0031526</t>
  </si>
  <si>
    <t>CHAMPAIGN</t>
  </si>
  <si>
    <t>https://echo.epa.gov/biosolids-facility-report?id=ILL031526</t>
  </si>
  <si>
    <t>CITY OF LIVINGSTON WWTP</t>
  </si>
  <si>
    <t>TX0024163</t>
  </si>
  <si>
    <t>LIVINGSTON</t>
  </si>
  <si>
    <t>https://echo.epa.gov/biosolids-facility-report?id=TX0024163</t>
  </si>
  <si>
    <t>NEW FREEDOM STP</t>
  </si>
  <si>
    <t>PAL043257</t>
  </si>
  <si>
    <t>PA0043257</t>
  </si>
  <si>
    <t>NEW FREEDOM</t>
  </si>
  <si>
    <t>https://echo.epa.gov/biosolids-facility-report?id=PAL043257</t>
  </si>
  <si>
    <t>CITY OF NEDERLAND WWTP</t>
  </si>
  <si>
    <t>TX0026476</t>
  </si>
  <si>
    <t>NEDERLAND</t>
  </si>
  <si>
    <t>https://echo.epa.gov/biosolids-facility-report?id=TX0026476</t>
  </si>
  <si>
    <t>BRAWLEY WWTP</t>
  </si>
  <si>
    <t>CAL104523</t>
  </si>
  <si>
    <t>CA0104523</t>
  </si>
  <si>
    <t>BRAWLEY</t>
  </si>
  <si>
    <t>https://echo.epa.gov/biosolids-facility-report?id=CAL104523</t>
  </si>
  <si>
    <t>MOUNT JOY BOROUGH AUTHORITY</t>
  </si>
  <si>
    <t>PAL021067</t>
  </si>
  <si>
    <t>PA0021067</t>
  </si>
  <si>
    <t>MOUNT  JOY</t>
  </si>
  <si>
    <t>https://echo.epa.gov/biosolids-facility-report?id=PAL021067</t>
  </si>
  <si>
    <t>PRINCETON  WASTEWATER TREATMENT PLANT</t>
  </si>
  <si>
    <t>INL024392</t>
  </si>
  <si>
    <t>IN0024392</t>
  </si>
  <si>
    <t>https://echo.epa.gov/biosolids-facility-report?id=INL024392</t>
  </si>
  <si>
    <t>NYL026719</t>
  </si>
  <si>
    <t>NY0026719</t>
  </si>
  <si>
    <t>https://echo.epa.gov/biosolids-facility-report?id=NYL026719</t>
  </si>
  <si>
    <t>OJRSA/CONEROSS CREEK WWTP</t>
  </si>
  <si>
    <t>SCL033553</t>
  </si>
  <si>
    <t>SC0033553</t>
  </si>
  <si>
    <t>SENECA</t>
  </si>
  <si>
    <t>https://echo.epa.gov/biosolids-facility-report?id=SCL033553</t>
  </si>
  <si>
    <t>TRI-MUNICIPAL SEWER COMMISSION</t>
  </si>
  <si>
    <t>NYL149209</t>
  </si>
  <si>
    <t>NY0149209</t>
  </si>
  <si>
    <t>WAPPINGERS FALLS</t>
  </si>
  <si>
    <t>https://echo.epa.gov/biosolids-facility-report?id=NYL149209</t>
  </si>
  <si>
    <t>ANDERSON/ROCKY RIVER</t>
  </si>
  <si>
    <t>SCL023744</t>
  </si>
  <si>
    <t>SC0023744</t>
  </si>
  <si>
    <t>https://echo.epa.gov/biosolids-facility-report?id=SCL023744</t>
  </si>
  <si>
    <t>NYL100803</t>
  </si>
  <si>
    <t>NY0100803</t>
  </si>
  <si>
    <t>https://echo.epa.gov/biosolids-facility-report?id=NYL100803</t>
  </si>
  <si>
    <t>MURPHYSBORO STP, CITY OF</t>
  </si>
  <si>
    <t>ILL023248</t>
  </si>
  <si>
    <t>IL0023248</t>
  </si>
  <si>
    <t>MURPHYSBORO</t>
  </si>
  <si>
    <t>https://echo.epa.gov/biosolids-facility-report?id=ILL023248</t>
  </si>
  <si>
    <t>PEMBROKE PINES, CITY OF WWTP</t>
  </si>
  <si>
    <t>FLL013575</t>
  </si>
  <si>
    <t>FL0013575</t>
  </si>
  <si>
    <t>PEMBROKE PINES</t>
  </si>
  <si>
    <t>https://echo.epa.gov/biosolids-facility-report?id=FLL013575</t>
  </si>
  <si>
    <t>HARRIS COUNTY FWSD 61 WWTP 2</t>
  </si>
  <si>
    <t>TX0091804</t>
  </si>
  <si>
    <t>https://echo.epa.gov/biosolids-facility-report?id=TX0091804</t>
  </si>
  <si>
    <t>MNL031186</t>
  </si>
  <si>
    <t>MN0031186</t>
  </si>
  <si>
    <t>https://echo.epa.gov/biosolids-facility-report?id=MNL031186</t>
  </si>
  <si>
    <t>ELKO WRF</t>
  </si>
  <si>
    <t>NVL000055</t>
  </si>
  <si>
    <t>NV0000055</t>
  </si>
  <si>
    <t>ELKO</t>
  </si>
  <si>
    <t>https://echo.epa.gov/biosolids-facility-report?id=NVL000055</t>
  </si>
  <si>
    <t>CITY OF EDEN</t>
  </si>
  <si>
    <t>NCL025071</t>
  </si>
  <si>
    <t>NC0025071</t>
  </si>
  <si>
    <t>EDEN</t>
  </si>
  <si>
    <t>https://echo.epa.gov/biosolids-facility-report?id=NCL025071</t>
  </si>
  <si>
    <t>REMINGTON REGIONAL WWTP</t>
  </si>
  <si>
    <t>VAL076805</t>
  </si>
  <si>
    <t>VA0076805</t>
  </si>
  <si>
    <t>WARRENTON</t>
  </si>
  <si>
    <t>https://echo.epa.gov/biosolids-facility-report?id=VAL076805</t>
  </si>
  <si>
    <t>ERIE CO SD2</t>
  </si>
  <si>
    <t>NYL022543</t>
  </si>
  <si>
    <t>NY0022543</t>
  </si>
  <si>
    <t>https://echo.epa.gov/biosolids-facility-report?id=NYL022543</t>
  </si>
  <si>
    <t>UPPER ALLEGHENY STP</t>
  </si>
  <si>
    <t>PAL027391</t>
  </si>
  <si>
    <t>PA0027391</t>
  </si>
  <si>
    <t>TARENTUM</t>
  </si>
  <si>
    <t>https://echo.epa.gov/biosolids-facility-report?id=PAL027391</t>
  </si>
  <si>
    <t>WINDERMERE WWTP</t>
  </si>
  <si>
    <t>TX0074853</t>
  </si>
  <si>
    <t>https://echo.epa.gov/biosolids-facility-report?id=TX0074853</t>
  </si>
  <si>
    <t>CITY OF BOWIE STP</t>
  </si>
  <si>
    <t>MDL021628</t>
  </si>
  <si>
    <t>MD0021628</t>
  </si>
  <si>
    <t>BOWIE</t>
  </si>
  <si>
    <t>https://echo.epa.gov/biosolids-facility-report?id=MDL021628</t>
  </si>
  <si>
    <t>DONA ANA COUNTY UTILITIES DEPT</t>
  </si>
  <si>
    <t>NML030490</t>
  </si>
  <si>
    <t>NM0030490</t>
  </si>
  <si>
    <t>LA MESA</t>
  </si>
  <si>
    <t>https://echo.epa.gov/biosolids-facility-report?id=NML030490</t>
  </si>
  <si>
    <t>LRWU-LITTLE MAUMELLE WWTP</t>
  </si>
  <si>
    <t>ARL050849</t>
  </si>
  <si>
    <t>AR0050849</t>
  </si>
  <si>
    <t>https://echo.epa.gov/biosolids-facility-report?id=ARL050849</t>
  </si>
  <si>
    <t>COOPER CITY WEST WWTP</t>
  </si>
  <si>
    <t>FLL040398</t>
  </si>
  <si>
    <t>FL0040398</t>
  </si>
  <si>
    <t>COOPER CITY</t>
  </si>
  <si>
    <t>https://echo.epa.gov/biosolids-facility-report?id=FLL040398</t>
  </si>
  <si>
    <t>RANCHO CALIFORNIA SANTA ROSA WRF</t>
  </si>
  <si>
    <t>CAL079111</t>
  </si>
  <si>
    <t>CA0079111</t>
  </si>
  <si>
    <t>TEMECULA</t>
  </si>
  <si>
    <t>https://echo.epa.gov/biosolids-facility-report?id=CAL079111</t>
  </si>
  <si>
    <t>BATAVIA STP, CITY OF</t>
  </si>
  <si>
    <t>ILL022543</t>
  </si>
  <si>
    <t>IL0022543</t>
  </si>
  <si>
    <t>BATAVIA</t>
  </si>
  <si>
    <t>https://echo.epa.gov/biosolids-facility-report?id=ILL022543</t>
  </si>
  <si>
    <t>LEBANON, CITY OF</t>
  </si>
  <si>
    <t>ORL020818</t>
  </si>
  <si>
    <t>OR0020818</t>
  </si>
  <si>
    <t>https://echo.epa.gov/biosolids-facility-report?id=ORL020818</t>
  </si>
  <si>
    <t>AYER W W T P</t>
  </si>
  <si>
    <t>MAL100013</t>
  </si>
  <si>
    <t>MA0100013</t>
  </si>
  <si>
    <t>AYER</t>
  </si>
  <si>
    <t>https://echo.epa.gov/biosolids-facility-report?id=MAL100013</t>
  </si>
  <si>
    <t>MADELIA WASTEWATER TREATMENT PLANT</t>
  </si>
  <si>
    <t>MNL024040</t>
  </si>
  <si>
    <t>MN0024040</t>
  </si>
  <si>
    <t>MADELIA</t>
  </si>
  <si>
    <t>https://echo.epa.gov/biosolids-facility-report?id=MNL024040</t>
  </si>
  <si>
    <t>BATESVILLE, CITY OF</t>
  </si>
  <si>
    <t>ARL020702</t>
  </si>
  <si>
    <t>AR0020702</t>
  </si>
  <si>
    <t>https://echo.epa.gov/biosolids-facility-report?id=ARL020702</t>
  </si>
  <si>
    <t>STEEP BANK FLAT BANK CREEK WWTP</t>
  </si>
  <si>
    <t>TX0114855</t>
  </si>
  <si>
    <t>https://echo.epa.gov/biosolids-facility-report?id=TX0114855</t>
  </si>
  <si>
    <t>CITY OF DOUGLAS</t>
  </si>
  <si>
    <t>GAL024431</t>
  </si>
  <si>
    <t>GA0024431</t>
  </si>
  <si>
    <t>DOUGLAS</t>
  </si>
  <si>
    <t>https://echo.epa.gov/biosolids-facility-report?id=GAL024431</t>
  </si>
  <si>
    <t>CITY OF INDIANOLA</t>
  </si>
  <si>
    <t>IAL027669</t>
  </si>
  <si>
    <t>IA0027669</t>
  </si>
  <si>
    <t>INDIANOLA</t>
  </si>
  <si>
    <t>https://echo.epa.gov/biosolids-facility-report?id=IAL027669</t>
  </si>
  <si>
    <t>TX0052779</t>
  </si>
  <si>
    <t>https://echo.epa.gov/biosolids-facility-report?id=TX0052779</t>
  </si>
  <si>
    <t>AMESBURY W W T P</t>
  </si>
  <si>
    <t>MAL101745</t>
  </si>
  <si>
    <t>MA0101745</t>
  </si>
  <si>
    <t>AMESBURY</t>
  </si>
  <si>
    <t>https://echo.epa.gov/biosolids-facility-report?id=MAL101745</t>
  </si>
  <si>
    <t>HANCOCK COUNTY UTILITY AUTHORITY, SOUTHERN REGIONAL WWTP</t>
  </si>
  <si>
    <t>MSL027847</t>
  </si>
  <si>
    <t>MS0027847</t>
  </si>
  <si>
    <t>WAVELAND</t>
  </si>
  <si>
    <t>https://echo.epa.gov/biosolids-facility-report?id=MSL027847</t>
  </si>
  <si>
    <t>BROADWATER WATER RECLAMATION</t>
  </si>
  <si>
    <t>MDL024350</t>
  </si>
  <si>
    <t>MD0024350</t>
  </si>
  <si>
    <t>CHURCHTON</t>
  </si>
  <si>
    <t>https://echo.epa.gov/biosolids-facility-report?id=MDL024350</t>
  </si>
  <si>
    <t>NORTHFIELD WWTF</t>
  </si>
  <si>
    <t>VTL100242</t>
  </si>
  <si>
    <t>VT0100242</t>
  </si>
  <si>
    <t>https://echo.epa.gov/biosolids-facility-report?id=VTL100242</t>
  </si>
  <si>
    <t>SLIDELL, CITY OF (PLANT #2)</t>
  </si>
  <si>
    <t>LAL047180</t>
  </si>
  <si>
    <t>LA0047180</t>
  </si>
  <si>
    <t>SLIDELL</t>
  </si>
  <si>
    <t>https://echo.epa.gov/biosolids-facility-report?id=LAL047180</t>
  </si>
  <si>
    <t>BEREA MUNICIPAL UTILITIES WWTP</t>
  </si>
  <si>
    <t>KYL079898</t>
  </si>
  <si>
    <t>KY0079898</t>
  </si>
  <si>
    <t>BEREA</t>
  </si>
  <si>
    <t>https://echo.epa.gov/biosolids-facility-report?id=KYL079898</t>
  </si>
  <si>
    <t>UTILITIES BOARD OF THE CITY OF SYLACAUGA</t>
  </si>
  <si>
    <t>ALL020001</t>
  </si>
  <si>
    <t>AL0020001</t>
  </si>
  <si>
    <t>SYLACAUGA</t>
  </si>
  <si>
    <t>https://echo.epa.gov/biosolids-facility-report?id=ALL020001</t>
  </si>
  <si>
    <t>COCOA BEACH, CITY OF</t>
  </si>
  <si>
    <t>FLL021105</t>
  </si>
  <si>
    <t>FL0021105</t>
  </si>
  <si>
    <t>COCOA BEACH</t>
  </si>
  <si>
    <t>https://echo.epa.gov/biosolids-facility-report?id=FLL021105</t>
  </si>
  <si>
    <t>ESSEX JUNCTION WASTEWATER TREATMENT FACILITY</t>
  </si>
  <si>
    <t>VTL100111</t>
  </si>
  <si>
    <t>VT0100111</t>
  </si>
  <si>
    <t>ESSEX JUNCTION</t>
  </si>
  <si>
    <t>https://echo.epa.gov/biosolids-facility-report?id=VTL100111</t>
  </si>
  <si>
    <t>RUSSELLVILLE STP</t>
  </si>
  <si>
    <t>KYL020877</t>
  </si>
  <si>
    <t>KY0020877</t>
  </si>
  <si>
    <t>https://echo.epa.gov/biosolids-facility-report?id=KYL020877</t>
  </si>
  <si>
    <t>BERLIN P C F</t>
  </si>
  <si>
    <t>NHL100013</t>
  </si>
  <si>
    <t>NH0100013</t>
  </si>
  <si>
    <t>BERLIN</t>
  </si>
  <si>
    <t>https://echo.epa.gov/biosolids-facility-report?id=NHL100013</t>
  </si>
  <si>
    <t>BLOOMINGDALE-REEVES WRF</t>
  </si>
  <si>
    <t>ILL021130</t>
  </si>
  <si>
    <t>IL0021130</t>
  </si>
  <si>
    <t>BLOOMINGDALE</t>
  </si>
  <si>
    <t>https://echo.epa.gov/biosolids-facility-report?id=ILL021130</t>
  </si>
  <si>
    <t>CITY OF CARTHAGE</t>
  </si>
  <si>
    <t>MOL039136</t>
  </si>
  <si>
    <t>MO0039136</t>
  </si>
  <si>
    <t>CARTHAGE</t>
  </si>
  <si>
    <t>https://echo.epa.gov/biosolids-facility-report?id=MOL039136</t>
  </si>
  <si>
    <t>MONTROSE CITY OF</t>
  </si>
  <si>
    <t>COL039624</t>
  </si>
  <si>
    <t>CO0039624</t>
  </si>
  <si>
    <t>MONTROSE</t>
  </si>
  <si>
    <t>https://echo.epa.gov/biosolids-facility-report?id=COL039624</t>
  </si>
  <si>
    <t>CITY OF ALAMOGORDO</t>
  </si>
  <si>
    <t>NML000001</t>
  </si>
  <si>
    <t>NM0000001</t>
  </si>
  <si>
    <t>OTERO</t>
  </si>
  <si>
    <t>https://echo.epa.gov/biosolids-facility-report?id=NML000001</t>
  </si>
  <si>
    <t>CITY OF BUDA WWTF</t>
  </si>
  <si>
    <t>TX0057436</t>
  </si>
  <si>
    <t>BUDA</t>
  </si>
  <si>
    <t>https://echo.epa.gov/biosolids-facility-report?id=TX0057436</t>
  </si>
  <si>
    <t>SOUTH MONMOUTH REGIONAL STP</t>
  </si>
  <si>
    <t>NJL024562</t>
  </si>
  <si>
    <t>NJ0024562</t>
  </si>
  <si>
    <t>W BELMAR</t>
  </si>
  <si>
    <t>https://echo.epa.gov/biosolids-facility-report?id=NJL024562</t>
  </si>
  <si>
    <t>BROWNSBURG WWTP</t>
  </si>
  <si>
    <t>INL021245</t>
  </si>
  <si>
    <t>IN0021245</t>
  </si>
  <si>
    <t>BROWNSBURG</t>
  </si>
  <si>
    <t>https://echo.epa.gov/biosolids-facility-report?id=INL021245</t>
  </si>
  <si>
    <t>CAMBRIDGE WWTP</t>
  </si>
  <si>
    <t>MDL021636</t>
  </si>
  <si>
    <t>MD0021636</t>
  </si>
  <si>
    <t>CAMBRIDGE</t>
  </si>
  <si>
    <t>https://echo.epa.gov/biosolids-facility-report?id=MDL021636</t>
  </si>
  <si>
    <t>MCCANDLESS TOWNSHIP SANITARY A</t>
  </si>
  <si>
    <t>PAL027669</t>
  </si>
  <si>
    <t>PA0027669</t>
  </si>
  <si>
    <t>https://echo.epa.gov/biosolids-facility-report?id=PAL027669</t>
  </si>
  <si>
    <t>PALMER W P C F</t>
  </si>
  <si>
    <t>MAL101168</t>
  </si>
  <si>
    <t>MA0101168</t>
  </si>
  <si>
    <t>THREE RIVERS</t>
  </si>
  <si>
    <t>https://echo.epa.gov/biosolids-facility-report?id=MAL101168</t>
  </si>
  <si>
    <t>DIXON STP, CITY OF</t>
  </si>
  <si>
    <t>ILL026450</t>
  </si>
  <si>
    <t>IL0026450</t>
  </si>
  <si>
    <t>DIXON</t>
  </si>
  <si>
    <t>https://echo.epa.gov/biosolids-facility-report?id=ILL026450</t>
  </si>
  <si>
    <t>FILLMORE WRP</t>
  </si>
  <si>
    <t>CAL059021</t>
  </si>
  <si>
    <t>CA0059021</t>
  </si>
  <si>
    <t>FILLMORE</t>
  </si>
  <si>
    <t>https://echo.epa.gov/biosolids-facility-report?id=CAL059021</t>
  </si>
  <si>
    <t>WASHOUGAL STP</t>
  </si>
  <si>
    <t>WAL037427</t>
  </si>
  <si>
    <t>WA0037427</t>
  </si>
  <si>
    <t>WASHOUGAL</t>
  </si>
  <si>
    <t>https://echo.epa.gov/biosolids-facility-report?id=WAL037427</t>
  </si>
  <si>
    <t>LAS GALLINAS VALLEY STP</t>
  </si>
  <si>
    <t>CAL037851</t>
  </si>
  <si>
    <t>CA0037851</t>
  </si>
  <si>
    <t>https://echo.epa.gov/biosolids-facility-report?id=CAL037851</t>
  </si>
  <si>
    <t>CHALFONT NEW BRITAIN JOINT SEW</t>
  </si>
  <si>
    <t>PAL025917</t>
  </si>
  <si>
    <t>PA0025917</t>
  </si>
  <si>
    <t>DOYLESTOWN</t>
  </si>
  <si>
    <t>https://echo.epa.gov/biosolids-facility-report?id=PAL025917</t>
  </si>
  <si>
    <t>SPEEDWAY WWTP</t>
  </si>
  <si>
    <t>INL032972</t>
  </si>
  <si>
    <t>IN0032972</t>
  </si>
  <si>
    <t>SPEEDWAY</t>
  </si>
  <si>
    <t>https://echo.epa.gov/biosolids-facility-report?id=INL032972</t>
  </si>
  <si>
    <t>HOOD RIVER, CITY OF</t>
  </si>
  <si>
    <t>ORL020788</t>
  </si>
  <si>
    <t>OR0020788</t>
  </si>
  <si>
    <t>HOOD RIVER</t>
  </si>
  <si>
    <t>https://echo.epa.gov/biosolids-facility-report?id=ORL020788</t>
  </si>
  <si>
    <t>LIBERTYVILLE STP, VILLAGE OF</t>
  </si>
  <si>
    <t>ILL029530</t>
  </si>
  <si>
    <t>IL0029530</t>
  </si>
  <si>
    <t>https://echo.epa.gov/biosolids-facility-report?id=ILL029530</t>
  </si>
  <si>
    <t>VAN BUREN, CITY OF-MAIN PLANT</t>
  </si>
  <si>
    <t>ARL021482</t>
  </si>
  <si>
    <t>AR0021482</t>
  </si>
  <si>
    <t>VAN BUREN</t>
  </si>
  <si>
    <t>https://echo.epa.gov/biosolids-facility-report?id=ARL021482</t>
  </si>
  <si>
    <t>STILLHOUSE BRANCH WWTP</t>
  </si>
  <si>
    <t>TX0111791</t>
  </si>
  <si>
    <t>https://echo.epa.gov/biosolids-facility-report?id=TX0111791</t>
  </si>
  <si>
    <t>SOUTH SANTA ROSA UTILITIES SYSTEM WWTF</t>
  </si>
  <si>
    <t>FLL010212</t>
  </si>
  <si>
    <t>FL0010212</t>
  </si>
  <si>
    <t>GULF BREEZE</t>
  </si>
  <si>
    <t>https://echo.epa.gov/biosolids-facility-report?id=FLL010212</t>
  </si>
  <si>
    <t>ANDERSON/GENEROSTEE CREEK</t>
  </si>
  <si>
    <t>SCL023752</t>
  </si>
  <si>
    <t>SC0023752</t>
  </si>
  <si>
    <t>https://echo.epa.gov/biosolids-facility-report?id=SCL023752</t>
  </si>
  <si>
    <t>CINNAMINSON SA</t>
  </si>
  <si>
    <t>NJL024007</t>
  </si>
  <si>
    <t>NJ0024007</t>
  </si>
  <si>
    <t>CINNAMINSON</t>
  </si>
  <si>
    <t>https://echo.epa.gov/biosolids-facility-report?id=NJL024007</t>
  </si>
  <si>
    <t>CITY OF CHATSWORTH</t>
  </si>
  <si>
    <t>GAL032492</t>
  </si>
  <si>
    <t>GA0032492</t>
  </si>
  <si>
    <t>CHATSWORTH</t>
  </si>
  <si>
    <t>https://echo.epa.gov/biosolids-facility-report?id=GAL032492</t>
  </si>
  <si>
    <t>HIGHLAND WATER RECLAMATION</t>
  </si>
  <si>
    <t>ILL029173</t>
  </si>
  <si>
    <t>IL0029173</t>
  </si>
  <si>
    <t>HIGHLAND</t>
  </si>
  <si>
    <t>https://echo.epa.gov/biosolids-facility-report?id=ILL029173</t>
  </si>
  <si>
    <t>BRAINERD</t>
  </si>
  <si>
    <t>MNL049328</t>
  </si>
  <si>
    <t>MN0049328</t>
  </si>
  <si>
    <t>BAXTER</t>
  </si>
  <si>
    <t>https://echo.epa.gov/biosolids-facility-report?id=MNL049328</t>
  </si>
  <si>
    <t>MIDDLEBOROUGH WWTP - DEPT OF PUBLIC WORKS</t>
  </si>
  <si>
    <t>MAL101591</t>
  </si>
  <si>
    <t>MA0101591</t>
  </si>
  <si>
    <t>MIDDLEBOROUGH</t>
  </si>
  <si>
    <t>https://echo.epa.gov/biosolids-facility-report?id=MAL101591</t>
  </si>
  <si>
    <t>ALGONQUIN STP, VILLAGE OF</t>
  </si>
  <si>
    <t>ILL023329</t>
  </si>
  <si>
    <t>IL0023329</t>
  </si>
  <si>
    <t>ALGONQUIN</t>
  </si>
  <si>
    <t>https://echo.epa.gov/biosolids-facility-report?id=ILL023329</t>
  </si>
  <si>
    <t>ANSONIA WPCA</t>
  </si>
  <si>
    <t>CTL100013</t>
  </si>
  <si>
    <t>CT0100013</t>
  </si>
  <si>
    <t>ANSONIA</t>
  </si>
  <si>
    <t>https://echo.epa.gov/biosolids-facility-report?id=CTL100013</t>
  </si>
  <si>
    <t>HOGS BAYOU WWTP</t>
  </si>
  <si>
    <t>TX0032361</t>
  </si>
  <si>
    <t>https://echo.epa.gov/biosolids-facility-report?id=TX0032361</t>
  </si>
  <si>
    <t>WINDSOR TOWN OF</t>
  </si>
  <si>
    <t>COL020320</t>
  </si>
  <si>
    <t>CO0020320</t>
  </si>
  <si>
    <t>WINDSOR</t>
  </si>
  <si>
    <t>https://echo.epa.gov/biosolids-facility-report?id=COL020320</t>
  </si>
  <si>
    <t>MOAB-CITY</t>
  </si>
  <si>
    <t>UTL020419</t>
  </si>
  <si>
    <t>UT0020419</t>
  </si>
  <si>
    <t>MOAB</t>
  </si>
  <si>
    <t>https://echo.epa.gov/biosolids-facility-report?id=UTL020419</t>
  </si>
  <si>
    <t>IL AMERICAN WTR CO-SANTA FE</t>
  </si>
  <si>
    <t>ILL032760</t>
  </si>
  <si>
    <t>IL0032760</t>
  </si>
  <si>
    <t>https://echo.epa.gov/biosolids-facility-report?id=ILL032760</t>
  </si>
  <si>
    <t>RIDAUGHT LANDING WWTF</t>
  </si>
  <si>
    <t>FLL039721</t>
  </si>
  <si>
    <t>FL0039721</t>
  </si>
  <si>
    <t>CLAY COUNT</t>
  </si>
  <si>
    <t>https://echo.epa.gov/biosolids-facility-report?id=FLL039721</t>
  </si>
  <si>
    <t>CITY OF KAUFMAN WWTP</t>
  </si>
  <si>
    <t>TX0079391</t>
  </si>
  <si>
    <t>KAUFMAN</t>
  </si>
  <si>
    <t>https://echo.epa.gov/biosolids-facility-report?id=TX0079391</t>
  </si>
  <si>
    <t>PORT JERVIS STP</t>
  </si>
  <si>
    <t>NYL026522</t>
  </si>
  <si>
    <t>NY0026522</t>
  </si>
  <si>
    <t>PORT JERVIS</t>
  </si>
  <si>
    <t>https://echo.epa.gov/biosolids-facility-report?id=NYL026522</t>
  </si>
  <si>
    <t>MOBILE AREA WATER AND SEWER SYSTEM</t>
  </si>
  <si>
    <t>ALL023094</t>
  </si>
  <si>
    <t>AL0023094</t>
  </si>
  <si>
    <t>https://echo.epa.gov/biosolids-facility-report?id=ALL023094</t>
  </si>
  <si>
    <t>BURRILLVILLE SEWER COMMISSION</t>
  </si>
  <si>
    <t>RIL100455</t>
  </si>
  <si>
    <t>RI0100455</t>
  </si>
  <si>
    <t>HARRISVILLE</t>
  </si>
  <si>
    <t>https://echo.epa.gov/biosolids-facility-report?id=RIL100455</t>
  </si>
  <si>
    <t>OYSTER CREEK WWTP</t>
  </si>
  <si>
    <t>TX0072591</t>
  </si>
  <si>
    <t>OYSTER CREEK</t>
  </si>
  <si>
    <t>https://echo.epa.gov/biosolids-facility-report?id=TX0072591</t>
  </si>
  <si>
    <t>JOLIET AUX SABLE CREEK WWTP</t>
  </si>
  <si>
    <t>ILL076414</t>
  </si>
  <si>
    <t>IL0076414</t>
  </si>
  <si>
    <t>https://echo.epa.gov/biosolids-facility-report?id=ILL076414</t>
  </si>
  <si>
    <t>WARRENTON  STP</t>
  </si>
  <si>
    <t>VAL021172</t>
  </si>
  <si>
    <t>VA0021172</t>
  </si>
  <si>
    <t>https://echo.epa.gov/biosolids-facility-report?id=VAL021172</t>
  </si>
  <si>
    <t>MONTGOMERY TWP MUNI SEW AUTH MONTGOMERY CNTY</t>
  </si>
  <si>
    <t>PAL053180</t>
  </si>
  <si>
    <t>PA0053180</t>
  </si>
  <si>
    <t>MONTGOMERYVILLE</t>
  </si>
  <si>
    <t>https://echo.epa.gov/biosolids-facility-report?id=PAL053180</t>
  </si>
  <si>
    <t>SELAH POTW</t>
  </si>
  <si>
    <t>WAL021032</t>
  </si>
  <si>
    <t>WA0021032</t>
  </si>
  <si>
    <t>SELAH</t>
  </si>
  <si>
    <t>https://echo.epa.gov/biosolids-facility-report?id=WAL021032</t>
  </si>
  <si>
    <t>KINGSTON (C)</t>
  </si>
  <si>
    <t>NYL029351</t>
  </si>
  <si>
    <t>NY0029351</t>
  </si>
  <si>
    <t>KINGSTON</t>
  </si>
  <si>
    <t>https://echo.epa.gov/biosolids-facility-report?id=NYL029351</t>
  </si>
  <si>
    <t>CENTRAL  MUD 1 WWTF</t>
  </si>
  <si>
    <t>TX0098957</t>
  </si>
  <si>
    <t>https://echo.epa.gov/biosolids-facility-report?id=TX0098957</t>
  </si>
  <si>
    <t>GWA NORTHERN DISTRICT WWTP</t>
  </si>
  <si>
    <t>GUL020141</t>
  </si>
  <si>
    <t>GU0020141</t>
  </si>
  <si>
    <t>MANGILAO</t>
  </si>
  <si>
    <t>GU</t>
  </si>
  <si>
    <t>https://echo.epa.gov/biosolids-facility-report?id=GUL020141</t>
  </si>
  <si>
    <t>CITY OF GRAHAM WWTF</t>
  </si>
  <si>
    <t>TX0024635</t>
  </si>
  <si>
    <t>GRAHAM</t>
  </si>
  <si>
    <t>https://echo.epa.gov/biosolids-facility-report?id=TX0024635</t>
  </si>
  <si>
    <t>UNIFIED GOVERNMENT OF ATHENS-CLARKE CO (CEDAR CR)</t>
  </si>
  <si>
    <t>GAL034584</t>
  </si>
  <si>
    <t>GA0034584</t>
  </si>
  <si>
    <t>https://echo.epa.gov/biosolids-facility-report?id=GAL034584</t>
  </si>
  <si>
    <t>MEADVILLE</t>
  </si>
  <si>
    <t>PAL026271</t>
  </si>
  <si>
    <t>PA0026271</t>
  </si>
  <si>
    <t>https://echo.epa.gov/biosolids-facility-report?id=PAL026271</t>
  </si>
  <si>
    <t>EAST HONOLULU WWTP</t>
  </si>
  <si>
    <t>HIL020203</t>
  </si>
  <si>
    <t>HI0020203</t>
  </si>
  <si>
    <t>HONOLULU</t>
  </si>
  <si>
    <t>HI</t>
  </si>
  <si>
    <t>https://echo.epa.gov/biosolids-facility-report?id=HIL020203</t>
  </si>
  <si>
    <t>BECKLEY, CITY OF</t>
  </si>
  <si>
    <t>WVL023183</t>
  </si>
  <si>
    <t>WV0023183</t>
  </si>
  <si>
    <t>BECKLEY</t>
  </si>
  <si>
    <t>https://echo.epa.gov/biosolids-facility-report?id=WVL023183</t>
  </si>
  <si>
    <t>WOODSTOCK NORTH STP</t>
  </si>
  <si>
    <t>ILL031861</t>
  </si>
  <si>
    <t>IL0031861</t>
  </si>
  <si>
    <t>WOODSTOCK</t>
  </si>
  <si>
    <t>https://echo.epa.gov/biosolids-facility-report?id=ILL031861</t>
  </si>
  <si>
    <t>CITY OF ROCKMART</t>
  </si>
  <si>
    <t>GAL026042</t>
  </si>
  <si>
    <t>GA0026042</t>
  </si>
  <si>
    <t>ROCKMART</t>
  </si>
  <si>
    <t>https://echo.epa.gov/biosolids-facility-report?id=GAL026042</t>
  </si>
  <si>
    <t>ROCHESTER WASTEWATER TREATMENT PLANT</t>
  </si>
  <si>
    <t>INL021661</t>
  </si>
  <si>
    <t>IN0021661</t>
  </si>
  <si>
    <t>https://echo.epa.gov/biosolids-facility-report?id=INL021661</t>
  </si>
  <si>
    <t>MONTICELLO WWTP</t>
  </si>
  <si>
    <t>INL020176</t>
  </si>
  <si>
    <t>IN0020176</t>
  </si>
  <si>
    <t>MONTICELLO</t>
  </si>
  <si>
    <t>https://echo.epa.gov/biosolids-facility-report?id=INL020176</t>
  </si>
  <si>
    <t>MOON TOWNSHIP MUNICIPAL AUTHOR</t>
  </si>
  <si>
    <t>PAL028801</t>
  </si>
  <si>
    <t>PA0028801</t>
  </si>
  <si>
    <t>CORAPOLIS</t>
  </si>
  <si>
    <t>https://echo.epa.gov/biosolids-facility-report?id=PAL028801</t>
  </si>
  <si>
    <t>WALKER, TOWN OF</t>
  </si>
  <si>
    <t>LAL059951</t>
  </si>
  <si>
    <t>LA0059951</t>
  </si>
  <si>
    <t>WALKER</t>
  </si>
  <si>
    <t>https://echo.epa.gov/biosolids-facility-report?id=LAL059951</t>
  </si>
  <si>
    <t>GENEVA STP, CITY OF</t>
  </si>
  <si>
    <t>ILL020087</t>
  </si>
  <si>
    <t>IL0020087</t>
  </si>
  <si>
    <t>https://echo.epa.gov/biosolids-facility-report?id=ILL020087</t>
  </si>
  <si>
    <t>TAOS, TOWN OF</t>
  </si>
  <si>
    <t>NML024066</t>
  </si>
  <si>
    <t>NM0024066</t>
  </si>
  <si>
    <t>RANCHO DE TAOS</t>
  </si>
  <si>
    <t>https://echo.epa.gov/biosolids-facility-report?id=NML024066</t>
  </si>
  <si>
    <t>HARRIS CO MUD 387 WWTP</t>
  </si>
  <si>
    <t>TX0124907</t>
  </si>
  <si>
    <t>https://echo.epa.gov/biosolids-facility-report?id=TX0124907</t>
  </si>
  <si>
    <t>VAN BUREN, CITY OF-NORTH WWTP</t>
  </si>
  <si>
    <t>ARL040967</t>
  </si>
  <si>
    <t>AR0040967</t>
  </si>
  <si>
    <t>https://echo.epa.gov/biosolids-facility-report?id=ARL040967</t>
  </si>
  <si>
    <t>SEYMOUR WPCF, TOWN OF</t>
  </si>
  <si>
    <t>CTL100501</t>
  </si>
  <si>
    <t>CT0100501</t>
  </si>
  <si>
    <t>https://echo.epa.gov/biosolids-facility-report?id=CTL100501</t>
  </si>
  <si>
    <t>LOWER FOUNTAIN METRO SEWAGE DISPOSAL DIST</t>
  </si>
  <si>
    <t>COL000005</t>
  </si>
  <si>
    <t>CO0000005</t>
  </si>
  <si>
    <t>FOUNTAIN</t>
  </si>
  <si>
    <t>https://echo.epa.gov/biosolids-facility-report?id=COL000005</t>
  </si>
  <si>
    <t>NEW CANAAN STP</t>
  </si>
  <si>
    <t>CTL101273</t>
  </si>
  <si>
    <t>CT0101273</t>
  </si>
  <si>
    <t>NEW CANAAN</t>
  </si>
  <si>
    <t>https://echo.epa.gov/biosolids-facility-report?id=CTL101273</t>
  </si>
  <si>
    <t>EASTHAMPTON W W T P</t>
  </si>
  <si>
    <t>MAL101478</t>
  </si>
  <si>
    <t>MA0101478</t>
  </si>
  <si>
    <t>EASTHAMPTON</t>
  </si>
  <si>
    <t>https://echo.epa.gov/biosolids-facility-report?id=MAL101478</t>
  </si>
  <si>
    <t>EL PASO COUNTY WCID 4 WWTP</t>
  </si>
  <si>
    <t>TX0065013</t>
  </si>
  <si>
    <t>FABENS</t>
  </si>
  <si>
    <t>https://echo.epa.gov/biosolids-facility-report?id=TX0065013</t>
  </si>
  <si>
    <t>INCLINE VILLAGE WRF</t>
  </si>
  <si>
    <t>NVL010501</t>
  </si>
  <si>
    <t>NV0010501</t>
  </si>
  <si>
    <t>INCLINE VILLAGE</t>
  </si>
  <si>
    <t>https://echo.epa.gov/biosolids-facility-report?id=NVL010501</t>
  </si>
  <si>
    <t>BLACK'S CREEK WTP</t>
  </si>
  <si>
    <t>NJL024678</t>
  </si>
  <si>
    <t>NJ0024678</t>
  </si>
  <si>
    <t>BORDENTOWN</t>
  </si>
  <si>
    <t>https://echo.epa.gov/biosolids-facility-report?id=NJL024678</t>
  </si>
  <si>
    <t>HANOVER PARK STP #1, VLLAGE OF</t>
  </si>
  <si>
    <t>ILL034479</t>
  </si>
  <si>
    <t>IL0034479</t>
  </si>
  <si>
    <t>https://echo.epa.gov/biosolids-facility-report?id=ILL034479</t>
  </si>
  <si>
    <t>GREEN FOREST, CITY OF</t>
  </si>
  <si>
    <t>ARL021741</t>
  </si>
  <si>
    <t>AR0021741</t>
  </si>
  <si>
    <t>GREEN FOREST</t>
  </si>
  <si>
    <t>https://echo.epa.gov/biosolids-facility-report?id=ARL021741</t>
  </si>
  <si>
    <t>MEDIA STP</t>
  </si>
  <si>
    <t>PAL024121</t>
  </si>
  <si>
    <t>PA0024121</t>
  </si>
  <si>
    <t>MEDIA</t>
  </si>
  <si>
    <t>https://echo.epa.gov/biosolids-facility-report?id=PAL024121</t>
  </si>
  <si>
    <t>SALT CREEK SD STP</t>
  </si>
  <si>
    <t>ILL030953</t>
  </si>
  <si>
    <t>IL0030953</t>
  </si>
  <si>
    <t>VILLA PARK</t>
  </si>
  <si>
    <t>https://echo.epa.gov/biosolids-facility-report?id=ILL030953</t>
  </si>
  <si>
    <t>UXBRIDGE W W T F</t>
  </si>
  <si>
    <t>MAL102440</t>
  </si>
  <si>
    <t>MA0102440</t>
  </si>
  <si>
    <t>UXBRIDGE</t>
  </si>
  <si>
    <t>https://echo.epa.gov/biosolids-facility-report?id=MAL102440</t>
  </si>
  <si>
    <t>HARRISON CO UTIL AUTH, LONG BEACH &amp; PASS CHRISTIAN</t>
  </si>
  <si>
    <t>MSL043141</t>
  </si>
  <si>
    <t>MS0043141</t>
  </si>
  <si>
    <t>PASS CHRISTIAN</t>
  </si>
  <si>
    <t>https://echo.epa.gov/biosolids-facility-report?id=MSL043141</t>
  </si>
  <si>
    <t>WALTON (V)</t>
  </si>
  <si>
    <t>NYL027154</t>
  </si>
  <si>
    <t>NY0027154</t>
  </si>
  <si>
    <t>WALTON</t>
  </si>
  <si>
    <t>https://echo.epa.gov/biosolids-facility-report?id=NYL027154</t>
  </si>
  <si>
    <t>HARRIS COUNTY MUD  221 WWTP</t>
  </si>
  <si>
    <t>TX0089184</t>
  </si>
  <si>
    <t>https://echo.epa.gov/biosolids-facility-report?id=TX0089184</t>
  </si>
  <si>
    <t>WAGNER CREEK WWTP</t>
  </si>
  <si>
    <t>TX0099287</t>
  </si>
  <si>
    <t>https://echo.epa.gov/biosolids-facility-report?id=TX0099287</t>
  </si>
  <si>
    <t>NEW MILFORD WPCF, TOWN OF</t>
  </si>
  <si>
    <t>CTL100391</t>
  </si>
  <si>
    <t>CT0100391</t>
  </si>
  <si>
    <t>NEW MILFORD</t>
  </si>
  <si>
    <t>https://echo.epa.gov/biosolids-facility-report?id=CTL100391</t>
  </si>
  <si>
    <t>OXFORD WWTP</t>
  </si>
  <si>
    <t>NC0025054</t>
  </si>
  <si>
    <t>OXFORD</t>
  </si>
  <si>
    <t>https://echo.epa.gov/biosolids-facility-report?id=NC0025054</t>
  </si>
  <si>
    <t>BURLINGTON CITY STP</t>
  </si>
  <si>
    <t>NJL024660</t>
  </si>
  <si>
    <t>NJ0024660</t>
  </si>
  <si>
    <t>https://echo.epa.gov/biosolids-facility-report?id=NJL024660</t>
  </si>
  <si>
    <t>MAYNARD W W T F</t>
  </si>
  <si>
    <t>MAL101001</t>
  </si>
  <si>
    <t>MA0101001</t>
  </si>
  <si>
    <t>MAYNARD</t>
  </si>
  <si>
    <t>https://echo.epa.gov/biosolids-facility-report?id=MAL101001</t>
  </si>
  <si>
    <t>ATHOL W W T P</t>
  </si>
  <si>
    <t>MAL100005</t>
  </si>
  <si>
    <t>MA0100005</t>
  </si>
  <si>
    <t>ATHOL</t>
  </si>
  <si>
    <t>https://echo.epa.gov/biosolids-facility-report?id=MAL100005</t>
  </si>
  <si>
    <t>JOINT BASE LEWIS-MCCHORD</t>
  </si>
  <si>
    <t>WAL021954</t>
  </si>
  <si>
    <t>WA0021954</t>
  </si>
  <si>
    <t>JBLM</t>
  </si>
  <si>
    <t>https://echo.epa.gov/biosolids-facility-report?id=WAL021954</t>
  </si>
  <si>
    <t>WILLOWOOD WWTP</t>
  </si>
  <si>
    <t>TX0020788</t>
  </si>
  <si>
    <t>https://echo.epa.gov/biosolids-facility-report?id=TX0020788</t>
  </si>
  <si>
    <t>CITY OF NIXA</t>
  </si>
  <si>
    <t>MOL028037</t>
  </si>
  <si>
    <t>MO0028037</t>
  </si>
  <si>
    <t>NIXA</t>
  </si>
  <si>
    <t>https://echo.epa.gov/biosolids-facility-report?id=MOL028037</t>
  </si>
  <si>
    <t>BRIDGEWATER W W T F</t>
  </si>
  <si>
    <t>MAL100641</t>
  </si>
  <si>
    <t>MA0100641</t>
  </si>
  <si>
    <t>https://echo.epa.gov/biosolids-facility-report?id=MAL100641</t>
  </si>
  <si>
    <t>DOSHIER FARM WWTP</t>
  </si>
  <si>
    <t>TX0047651</t>
  </si>
  <si>
    <t>TEMPLE</t>
  </si>
  <si>
    <t>https://echo.epa.gov/biosolids-facility-report?id=TX0047651</t>
  </si>
  <si>
    <t>EDGEWATER, CITY OF</t>
  </si>
  <si>
    <t>FLL021431</t>
  </si>
  <si>
    <t>FL0021431</t>
  </si>
  <si>
    <t>https://echo.epa.gov/biosolids-facility-report?id=FLL021431</t>
  </si>
  <si>
    <t>GAFFNEY/BROAD RVR</t>
  </si>
  <si>
    <t>SCL047091</t>
  </si>
  <si>
    <t>SC0047091</t>
  </si>
  <si>
    <t>GAFFNEY</t>
  </si>
  <si>
    <t>https://echo.epa.gov/biosolids-facility-report?id=SCL047091</t>
  </si>
  <si>
    <t>HARRISON CO UTIL AUTH, S20 D'IBERVILLE WWTF AND TRANSMISSION SYSTEM</t>
  </si>
  <si>
    <t>MSL061221</t>
  </si>
  <si>
    <t>MS0061221</t>
  </si>
  <si>
    <t>D'IBERVILLE</t>
  </si>
  <si>
    <t>https://echo.epa.gov/biosolids-facility-report?id=MSL061221</t>
  </si>
  <si>
    <t>REHOBOTH BEACH STP</t>
  </si>
  <si>
    <t>DEL020028</t>
  </si>
  <si>
    <t>DE0020028</t>
  </si>
  <si>
    <t>REHOBOTH BEACH</t>
  </si>
  <si>
    <t>https://echo.epa.gov/biosolids-facility-report?id=DEL020028</t>
  </si>
  <si>
    <t>SEQUIM WATER RECLAMATION FACILITY</t>
  </si>
  <si>
    <t>WAL022349</t>
  </si>
  <si>
    <t>WA0022349</t>
  </si>
  <si>
    <t>SEQUIM</t>
  </si>
  <si>
    <t>https://echo.epa.gov/biosolids-facility-report?id=WAL022349</t>
  </si>
  <si>
    <t>WILDERNESS SHORES</t>
  </si>
  <si>
    <t>VAL083411</t>
  </si>
  <si>
    <t>VA0083411</t>
  </si>
  <si>
    <t>LOCUST GROVE</t>
  </si>
  <si>
    <t>https://echo.epa.gov/biosolids-facility-report?id=VAL083411</t>
  </si>
  <si>
    <t>LOUISVILLE (CITY OF) FORSTMANN WPCP</t>
  </si>
  <si>
    <t>GAL050243</t>
  </si>
  <si>
    <t>GA0050243</t>
  </si>
  <si>
    <t>https://echo.epa.gov/biosolids-facility-report?id=GAL050243</t>
  </si>
  <si>
    <t>BENICIA WWTP</t>
  </si>
  <si>
    <t>CAL038091</t>
  </si>
  <si>
    <t>CA0038091</t>
  </si>
  <si>
    <t>BENICIA</t>
  </si>
  <si>
    <t>https://echo.epa.gov/biosolids-facility-report?id=CAL038091</t>
  </si>
  <si>
    <t>OSWEGO (C)</t>
  </si>
  <si>
    <t>NYL029114</t>
  </si>
  <si>
    <t>NY0029114</t>
  </si>
  <si>
    <t>https://echo.epa.gov/biosolids-facility-report?id=NYL029114</t>
  </si>
  <si>
    <t>MILAN STP, VILLAGE OF</t>
  </si>
  <si>
    <t>ILL020214</t>
  </si>
  <si>
    <t>IL0020214</t>
  </si>
  <si>
    <t>MILAN</t>
  </si>
  <si>
    <t>https://echo.epa.gov/biosolids-facility-report?id=ILL020214</t>
  </si>
  <si>
    <t>NW HARRIS COUNTY MUD 15 WWTP</t>
  </si>
  <si>
    <t>TX0075795</t>
  </si>
  <si>
    <t>https://echo.epa.gov/biosolids-facility-report?id=TX0075795</t>
  </si>
  <si>
    <t>FALLBROOK PUBLIC UTILITY DISTRICT WATER RECLAMATION PLANT</t>
  </si>
  <si>
    <t>CAL108031</t>
  </si>
  <si>
    <t>CA0108031</t>
  </si>
  <si>
    <t>FALLBROOK</t>
  </si>
  <si>
    <t>https://echo.epa.gov/biosolids-facility-report?id=CAL108031</t>
  </si>
  <si>
    <t>DANVILLE MUN AUTH</t>
  </si>
  <si>
    <t>PAL023531</t>
  </si>
  <si>
    <t>PA0023531</t>
  </si>
  <si>
    <t>https://echo.epa.gov/biosolids-facility-report?id=PAL023531</t>
  </si>
  <si>
    <t>ERIE COUNTY SD#6</t>
  </si>
  <si>
    <t>NYL022136</t>
  </si>
  <si>
    <t>NY0022136</t>
  </si>
  <si>
    <t>https://echo.epa.gov/biosolids-facility-report?id=NYL022136</t>
  </si>
  <si>
    <t>MILFORD TOWN OF</t>
  </si>
  <si>
    <t>NHL100471</t>
  </si>
  <si>
    <t>NH0100471</t>
  </si>
  <si>
    <t>MILFORD</t>
  </si>
  <si>
    <t>https://echo.epa.gov/biosolids-facility-report?id=NHL100471</t>
  </si>
  <si>
    <t>MNL020362</t>
  </si>
  <si>
    <t>MN0020362</t>
  </si>
  <si>
    <t>https://echo.epa.gov/biosolids-facility-report?id=MNL020362</t>
  </si>
  <si>
    <t>CITY OF HANNIBAL</t>
  </si>
  <si>
    <t>MOL093513</t>
  </si>
  <si>
    <t>MO0093513</t>
  </si>
  <si>
    <t>HANNIBAL</t>
  </si>
  <si>
    <t>https://echo.epa.gov/biosolids-facility-report?id=MOL093513</t>
  </si>
  <si>
    <t>NYL029106</t>
  </si>
  <si>
    <t>NY0029106</t>
  </si>
  <si>
    <t>https://echo.epa.gov/biosolids-facility-report?id=NYL029106</t>
  </si>
  <si>
    <t>HARRIS COUNTY MUD 157 WWTP</t>
  </si>
  <si>
    <t>TX0074896</t>
  </si>
  <si>
    <t>https://echo.epa.gov/biosolids-facility-report?id=TX0074896</t>
  </si>
  <si>
    <t>WOODCLIFF SEWERAGE TREATMENT</t>
  </si>
  <si>
    <t>NJL029084</t>
  </si>
  <si>
    <t>NJ0029084</t>
  </si>
  <si>
    <t>NORTH BERGEN</t>
  </si>
  <si>
    <t>https://echo.epa.gov/biosolids-facility-report?id=NJL029084</t>
  </si>
  <si>
    <t>PEMBERTON TOWNSHIP MUA STP</t>
  </si>
  <si>
    <t>NJL024821</t>
  </si>
  <si>
    <t>NJ0024821</t>
  </si>
  <si>
    <t>PEMBERTON</t>
  </si>
  <si>
    <t>Land Application, Other Management Practice, Incineration</t>
  </si>
  <si>
    <t>https://echo.epa.gov/biosolids-facility-report?id=NJL024821</t>
  </si>
  <si>
    <t>CLINTON TOWN</t>
  </si>
  <si>
    <t>NJL148237</t>
  </si>
  <si>
    <t>NJ0148237</t>
  </si>
  <si>
    <t>https://echo.epa.gov/biosolids-facility-report?id=NJL148237</t>
  </si>
  <si>
    <t>GRASS VALLEY WWTP</t>
  </si>
  <si>
    <t>CAL079898</t>
  </si>
  <si>
    <t>CA0079898</t>
  </si>
  <si>
    <t>GRASS VALLEY</t>
  </si>
  <si>
    <t>https://echo.epa.gov/biosolids-facility-report?id=CAL079898</t>
  </si>
  <si>
    <t>NORTH PORT CITY OF WWTP</t>
  </si>
  <si>
    <t>FLL013378</t>
  </si>
  <si>
    <t>FL0013378</t>
  </si>
  <si>
    <t>NORTH PORT</t>
  </si>
  <si>
    <t>https://echo.epa.gov/biosolids-facility-report?id=FLL013378</t>
  </si>
  <si>
    <t>CITY OF OZARK</t>
  </si>
  <si>
    <t>MOL099163</t>
  </si>
  <si>
    <t>MO0099163</t>
  </si>
  <si>
    <t>OZARK</t>
  </si>
  <si>
    <t>https://echo.epa.gov/biosolids-facility-report?id=MOL099163</t>
  </si>
  <si>
    <t>HUTTO SOUTH WWTP</t>
  </si>
  <si>
    <t>TX0132926</t>
  </si>
  <si>
    <t>HUTTO</t>
  </si>
  <si>
    <t>https://echo.epa.gov/biosolids-facility-report?id=TX0132926</t>
  </si>
  <si>
    <t>MOBERLY CITY OF</t>
  </si>
  <si>
    <t>MOL117960</t>
  </si>
  <si>
    <t>MO0117960</t>
  </si>
  <si>
    <t>MOBERLY</t>
  </si>
  <si>
    <t>https://echo.epa.gov/biosolids-facility-report?id=MOL117960</t>
  </si>
  <si>
    <t>OLEAN (C)</t>
  </si>
  <si>
    <t>NYL027162</t>
  </si>
  <si>
    <t>NY0027162</t>
  </si>
  <si>
    <t>OLEAN</t>
  </si>
  <si>
    <t>https://echo.epa.gov/biosolids-facility-report?id=NYL027162</t>
  </si>
  <si>
    <t>MELROSE</t>
  </si>
  <si>
    <t>MNL020290</t>
  </si>
  <si>
    <t>MN0020290</t>
  </si>
  <si>
    <t>https://echo.epa.gov/biosolids-facility-report?id=MNL020290</t>
  </si>
  <si>
    <t>CITY OF CARROLL</t>
  </si>
  <si>
    <t>IAL021377</t>
  </si>
  <si>
    <t>IA0021377</t>
  </si>
  <si>
    <t>CARROLL</t>
  </si>
  <si>
    <t>https://echo.epa.gov/biosolids-facility-report?id=IAL021377</t>
  </si>
  <si>
    <t>CITY OF ROXBORO</t>
  </si>
  <si>
    <t>NCL021024</t>
  </si>
  <si>
    <t>NC0021024</t>
  </si>
  <si>
    <t>ROXBORO</t>
  </si>
  <si>
    <t>https://echo.epa.gov/biosolids-facility-report?id=NCL021024</t>
  </si>
  <si>
    <t>DENISON MUNICIPAL UTILITIES</t>
  </si>
  <si>
    <t>IAL023302</t>
  </si>
  <si>
    <t>IA0023302</t>
  </si>
  <si>
    <t>https://echo.epa.gov/biosolids-facility-report?id=IAL023302</t>
  </si>
  <si>
    <t>MARSHFIELD, TOWN OF</t>
  </si>
  <si>
    <t>MAL101737</t>
  </si>
  <si>
    <t>MA0101737</t>
  </si>
  <si>
    <t>BRANT ROCK</t>
  </si>
  <si>
    <t>https://echo.epa.gov/biosolids-facility-report?id=MAL101737</t>
  </si>
  <si>
    <t>LAKE OF THE OZARKS REGION</t>
  </si>
  <si>
    <t>MOL103241</t>
  </si>
  <si>
    <t>MO0103241</t>
  </si>
  <si>
    <t>LAKE OZARK</t>
  </si>
  <si>
    <t>https://echo.epa.gov/biosolids-facility-report?id=MOL103241</t>
  </si>
  <si>
    <t>NORWICH WPCF</t>
  </si>
  <si>
    <t>CTL100412</t>
  </si>
  <si>
    <t>CT0100412</t>
  </si>
  <si>
    <t>NORWICH</t>
  </si>
  <si>
    <t>https://echo.epa.gov/biosolids-facility-report?id=CTL100412</t>
  </si>
  <si>
    <t>MNL030112</t>
  </si>
  <si>
    <t>MN0030112</t>
  </si>
  <si>
    <t>https://echo.epa.gov/biosolids-facility-report?id=MNL030112</t>
  </si>
  <si>
    <t>THE UTILITIES BOARD OF THE CITY OF FOLEY</t>
  </si>
  <si>
    <t>ALL049042</t>
  </si>
  <si>
    <t>AL0049042</t>
  </si>
  <si>
    <t>FOLEY</t>
  </si>
  <si>
    <t>https://echo.epa.gov/biosolids-facility-report?id=ALL049042</t>
  </si>
  <si>
    <t>MARIANNA CITY OF WWTP</t>
  </si>
  <si>
    <t>FLL101141</t>
  </si>
  <si>
    <t>FL0101141</t>
  </si>
  <si>
    <t>MARIANNA</t>
  </si>
  <si>
    <t>https://echo.epa.gov/biosolids-facility-report?id=FLL101141</t>
  </si>
  <si>
    <t>HORNELL (C)</t>
  </si>
  <si>
    <t>NYL023647</t>
  </si>
  <si>
    <t>NY0023647</t>
  </si>
  <si>
    <t>HORNELL</t>
  </si>
  <si>
    <t>https://echo.epa.gov/biosolids-facility-report?id=NYL023647</t>
  </si>
  <si>
    <t>MARYLAND CORRECTIONAL INSTI</t>
  </si>
  <si>
    <t>MDL023957</t>
  </si>
  <si>
    <t>MD0023957</t>
  </si>
  <si>
    <t>HAGERSTOWN</t>
  </si>
  <si>
    <t>https://echo.epa.gov/biosolids-facility-report?id=MDL023957</t>
  </si>
  <si>
    <t>NEW OXFORD MUNICIPAL AUTHORITY</t>
  </si>
  <si>
    <t>PAL020923</t>
  </si>
  <si>
    <t>PA0020923</t>
  </si>
  <si>
    <t>NEW OXFORD</t>
  </si>
  <si>
    <t>https://echo.epa.gov/biosolids-facility-report?id=PAL020923</t>
  </si>
  <si>
    <t>CITY OF MONETT</t>
  </si>
  <si>
    <t>MOL021440</t>
  </si>
  <si>
    <t>MO0021440</t>
  </si>
  <si>
    <t>MONETT</t>
  </si>
  <si>
    <t>https://echo.epa.gov/biosolids-facility-report?id=MOL021440</t>
  </si>
  <si>
    <t>HORIZON REGIONAL MUD WWTP</t>
  </si>
  <si>
    <t>TX0086045</t>
  </si>
  <si>
    <t>HORIZON CITY</t>
  </si>
  <si>
    <t>https://echo.epa.gov/biosolids-facility-report?id=TX0086045</t>
  </si>
  <si>
    <t>AVON (V)</t>
  </si>
  <si>
    <t>NYL024449</t>
  </si>
  <si>
    <t>NY0024449</t>
  </si>
  <si>
    <t>https://echo.epa.gov/biosolids-facility-report?id=NYL024449</t>
  </si>
  <si>
    <t>KLEINWOOD  CENTRAL WWTP</t>
  </si>
  <si>
    <t>TX0046817</t>
  </si>
  <si>
    <t>https://echo.epa.gov/biosolids-facility-report?id=TX0046817</t>
  </si>
  <si>
    <t>FT. BEND CO. MUD 23 WWTP</t>
  </si>
  <si>
    <t>TX0074233</t>
  </si>
  <si>
    <t>https://echo.epa.gov/biosolids-facility-report?id=TX0074233</t>
  </si>
  <si>
    <t>HAMMONTON WTPF</t>
  </si>
  <si>
    <t>NJL025160</t>
  </si>
  <si>
    <t>NJ0025160</t>
  </si>
  <si>
    <t>HAMMONTON</t>
  </si>
  <si>
    <t>https://echo.epa.gov/biosolids-facility-report?id=NJL025160</t>
  </si>
  <si>
    <t>CITY OF KINSTON</t>
  </si>
  <si>
    <t>NCL024236</t>
  </si>
  <si>
    <t>NC0024236</t>
  </si>
  <si>
    <t>KINSTON</t>
  </si>
  <si>
    <t>https://echo.epa.gov/biosolids-facility-report?id=NCL024236</t>
  </si>
  <si>
    <t>CITY OF STATESVILLE</t>
  </si>
  <si>
    <t>NCL020591</t>
  </si>
  <si>
    <t>NC0020591</t>
  </si>
  <si>
    <t>STATESVILLE</t>
  </si>
  <si>
    <t>https://echo.epa.gov/biosolids-facility-report?id=NCL020591</t>
  </si>
  <si>
    <t>SCITUATE_WWTP</t>
  </si>
  <si>
    <t>MAL102695</t>
  </si>
  <si>
    <t>MA0102695</t>
  </si>
  <si>
    <t>SCITUATE</t>
  </si>
  <si>
    <t>https://echo.epa.gov/biosolids-facility-report?id=MAL102695</t>
  </si>
  <si>
    <t>TOWN OF FARMVILLE</t>
  </si>
  <si>
    <t>NCL029572</t>
  </si>
  <si>
    <t>NC0029572</t>
  </si>
  <si>
    <t>FARMVILLE</t>
  </si>
  <si>
    <t>https://echo.epa.gov/biosolids-facility-report?id=NCL029572</t>
  </si>
  <si>
    <t>WEST MEMORIAL MUD WWTP</t>
  </si>
  <si>
    <t>TX0021512</t>
  </si>
  <si>
    <t>https://echo.epa.gov/biosolids-facility-report?id=TX0021512</t>
  </si>
  <si>
    <t>IOWA GREAT LAKES SANITARY DISTRICT</t>
  </si>
  <si>
    <t>IAL059765</t>
  </si>
  <si>
    <t>IA0059765</t>
  </si>
  <si>
    <t>https://echo.epa.gov/biosolids-facility-report?id=IAL059765</t>
  </si>
  <si>
    <t>TOWN OF SPENCER SEWER COMMISSION</t>
  </si>
  <si>
    <t>MAL100919</t>
  </si>
  <si>
    <t>MA0100919</t>
  </si>
  <si>
    <t>SPENCER</t>
  </si>
  <si>
    <t>https://echo.epa.gov/biosolids-facility-report?id=MAL100919</t>
  </si>
  <si>
    <t>STURBRIDGE W P C F</t>
  </si>
  <si>
    <t>MAL100421</t>
  </si>
  <si>
    <t>MA0100421</t>
  </si>
  <si>
    <t>STURBRIDGE</t>
  </si>
  <si>
    <t>https://echo.epa.gov/biosolids-facility-report?id=MAL100421</t>
  </si>
  <si>
    <t>BULL HIDE CREEK WWTP</t>
  </si>
  <si>
    <t>TX0129437</t>
  </si>
  <si>
    <t>https://echo.epa.gov/biosolids-facility-report?id=TX0129437</t>
  </si>
  <si>
    <t>EFFINGHAM STP, CITY OF</t>
  </si>
  <si>
    <t>ILL028622</t>
  </si>
  <si>
    <t>IL0028622</t>
  </si>
  <si>
    <t>EFFINGHAM</t>
  </si>
  <si>
    <t>https://echo.epa.gov/biosolids-facility-report?id=ILL028622</t>
  </si>
  <si>
    <t>EAST HAMPTON WPCA</t>
  </si>
  <si>
    <t>CTL024694</t>
  </si>
  <si>
    <t>CT0024694</t>
  </si>
  <si>
    <t>EAST HAMPTON</t>
  </si>
  <si>
    <t>https://echo.epa.gov/biosolids-facility-report?id=CTL024694</t>
  </si>
  <si>
    <t>OWEGO (V)</t>
  </si>
  <si>
    <t>NYL029262</t>
  </si>
  <si>
    <t>NY0029262</t>
  </si>
  <si>
    <t>OWEGO</t>
  </si>
  <si>
    <t>https://echo.epa.gov/biosolids-facility-report?id=NYL029262</t>
  </si>
  <si>
    <t>DOUGLAS COUNTY LAKE TAHOE SEWER AUTHORITY</t>
  </si>
  <si>
    <t>NVL000054</t>
  </si>
  <si>
    <t>NV0000054</t>
  </si>
  <si>
    <t>ZEPHYR COVE</t>
  </si>
  <si>
    <t>https://echo.epa.gov/biosolids-facility-report?id=NVL000054</t>
  </si>
  <si>
    <t>TOWN OF WARREN</t>
  </si>
  <si>
    <t>RIL100056</t>
  </si>
  <si>
    <t>RI0100056</t>
  </si>
  <si>
    <t>WARREN</t>
  </si>
  <si>
    <t>https://echo.epa.gov/biosolids-facility-report?id=RIL100056</t>
  </si>
  <si>
    <t>PLAYERS CLUB SOUTH WWTF</t>
  </si>
  <si>
    <t>FLL044245</t>
  </si>
  <si>
    <t>FL0044245</t>
  </si>
  <si>
    <t>PONTE VEDRA BEACH</t>
  </si>
  <si>
    <t>https://echo.epa.gov/biosolids-facility-report?id=FLL044245</t>
  </si>
  <si>
    <t>MUSCLE SHOALS UTILITIES BOARD</t>
  </si>
  <si>
    <t>ALL024180</t>
  </si>
  <si>
    <t>AL0024180</t>
  </si>
  <si>
    <t>MUSCLE SHOALS</t>
  </si>
  <si>
    <t>https://echo.epa.gov/biosolids-facility-report?id=ALL024180</t>
  </si>
  <si>
    <t>DAMASCUS WWTP</t>
  </si>
  <si>
    <t>MDL020982</t>
  </si>
  <si>
    <t>MD0020982</t>
  </si>
  <si>
    <t>DAMASCUS</t>
  </si>
  <si>
    <t>https://echo.epa.gov/biosolids-facility-report?id=MDL020982</t>
  </si>
  <si>
    <t>MON VALLEY SEWAGE AUTHORITY</t>
  </si>
  <si>
    <t>PAL026158</t>
  </si>
  <si>
    <t>PA0026158</t>
  </si>
  <si>
    <t>DONORA</t>
  </si>
  <si>
    <t>https://echo.epa.gov/biosolids-facility-report?id=PAL026158</t>
  </si>
  <si>
    <t>CITY OF ESTHERVILLE</t>
  </si>
  <si>
    <t>IAL023744</t>
  </si>
  <si>
    <t>IA0023744</t>
  </si>
  <si>
    <t>ESTHERVILLE</t>
  </si>
  <si>
    <t>https://echo.epa.gov/biosolids-facility-report?id=IAL023744</t>
  </si>
  <si>
    <t>CITY OF MOUNT HOLLY</t>
  </si>
  <si>
    <t>NCL021156</t>
  </si>
  <si>
    <t>NC0021156</t>
  </si>
  <si>
    <t>MT HOLLY</t>
  </si>
  <si>
    <t>https://echo.epa.gov/biosolids-facility-report?id=NCL021156</t>
  </si>
  <si>
    <t>CITY OF LAUREL</t>
  </si>
  <si>
    <t>MTL020311</t>
  </si>
  <si>
    <t>MT0020311</t>
  </si>
  <si>
    <t>https://echo.epa.gov/biosolids-facility-report?id=MTL020311</t>
  </si>
  <si>
    <t>CROSS CREEK RANCH WWTF</t>
  </si>
  <si>
    <t>TX0129119</t>
  </si>
  <si>
    <t>https://echo.epa.gov/biosolids-facility-report?id=TX0129119</t>
  </si>
  <si>
    <t>MARINE CORPS BASE, CAMP PENDLETON</t>
  </si>
  <si>
    <t>CAL109347</t>
  </si>
  <si>
    <t>CA0109347</t>
  </si>
  <si>
    <t>CAMP PENDLETON</t>
  </si>
  <si>
    <t>https://echo.epa.gov/biosolids-facility-report?id=CAL109347</t>
  </si>
  <si>
    <t>ROCKLAND  WWTP</t>
  </si>
  <si>
    <t>MAL101923</t>
  </si>
  <si>
    <t>MA0101923</t>
  </si>
  <si>
    <t>ROCKLAND</t>
  </si>
  <si>
    <t>https://echo.epa.gov/biosolids-facility-report?id=MAL101923</t>
  </si>
  <si>
    <t>TOWN OF LA PLATA</t>
  </si>
  <si>
    <t>MDL020524</t>
  </si>
  <si>
    <t>MD0020524</t>
  </si>
  <si>
    <t>LA PLATA</t>
  </si>
  <si>
    <t>https://echo.epa.gov/biosolids-facility-report?id=MDL020524</t>
  </si>
  <si>
    <t>PAYSON CITY CORP</t>
  </si>
  <si>
    <t>UTL020427</t>
  </si>
  <si>
    <t>UT0020427</t>
  </si>
  <si>
    <t>PAYSON</t>
  </si>
  <si>
    <t>https://echo.epa.gov/biosolids-facility-report?id=UTL020427</t>
  </si>
  <si>
    <t>INDIANA BORO STP</t>
  </si>
  <si>
    <t>PAL026751</t>
  </si>
  <si>
    <t>PA0026751</t>
  </si>
  <si>
    <t>INDIANA</t>
  </si>
  <si>
    <t>https://echo.epa.gov/biosolids-facility-report?id=PAL026751</t>
  </si>
  <si>
    <t>CITY OF ATHENS NORTH WWTP</t>
  </si>
  <si>
    <t>TX0025372</t>
  </si>
  <si>
    <t>https://echo.epa.gov/biosolids-facility-report?id=TX0025372</t>
  </si>
  <si>
    <t>CENTRALIA STP, CITY OF</t>
  </si>
  <si>
    <t>ILL027979</t>
  </si>
  <si>
    <t>IL0027979</t>
  </si>
  <si>
    <t>CENTRALIA</t>
  </si>
  <si>
    <t>https://echo.epa.gov/biosolids-facility-report?id=ILL027979</t>
  </si>
  <si>
    <t>ROBSTOWN WWTF</t>
  </si>
  <si>
    <t>TX0020389</t>
  </si>
  <si>
    <t>ROBSTOWN</t>
  </si>
  <si>
    <t>https://echo.epa.gov/biosolids-facility-report?id=TX0020389</t>
  </si>
  <si>
    <t>RUIDOSO-RUIDOSO DOWNS WWTP-LIN</t>
  </si>
  <si>
    <t>NML029165</t>
  </si>
  <si>
    <t>NM0029165</t>
  </si>
  <si>
    <t>RUIDOSO</t>
  </si>
  <si>
    <t>longTermSludgeStore, tempSludgeStore</t>
  </si>
  <si>
    <t>https://echo.epa.gov/biosolids-facility-report?id=NML029165</t>
  </si>
  <si>
    <t>YUCCA VALLEY HDWD</t>
  </si>
  <si>
    <t>CALU00189</t>
  </si>
  <si>
    <t>CA0U00189</t>
  </si>
  <si>
    <t>YUCCA VALLEY</t>
  </si>
  <si>
    <t>https://echo.epa.gov/biosolids-facility-report?id=CALU00189</t>
  </si>
  <si>
    <t>CITY OF WEST LIBERTY</t>
  </si>
  <si>
    <t>IAL031691</t>
  </si>
  <si>
    <t>IA0031691</t>
  </si>
  <si>
    <t>WEST LIBERTY</t>
  </si>
  <si>
    <t>https://echo.epa.gov/biosolids-facility-report?id=IAL031691</t>
  </si>
  <si>
    <t>PITTSBURG, CITY OF</t>
  </si>
  <si>
    <t>KSL038954</t>
  </si>
  <si>
    <t>KS0038954</t>
  </si>
  <si>
    <t>PITTSBURG</t>
  </si>
  <si>
    <t>https://echo.epa.gov/biosolids-facility-report?id=KSL038954</t>
  </si>
  <si>
    <t>TOWN OF EAST GREENWICH</t>
  </si>
  <si>
    <t>RIL100030</t>
  </si>
  <si>
    <t>RI0100030</t>
  </si>
  <si>
    <t>EAST GREENWICH</t>
  </si>
  <si>
    <t>https://echo.epa.gov/biosolids-facility-report?id=RIL100030</t>
  </si>
  <si>
    <t>PENN YAN (V) MUNICIPAL BOARD</t>
  </si>
  <si>
    <t>NYL029726</t>
  </si>
  <si>
    <t>NY0029726</t>
  </si>
  <si>
    <t>PENN YAN</t>
  </si>
  <si>
    <t>https://echo.epa.gov/biosolids-facility-report?id=NYL029726</t>
  </si>
  <si>
    <t>PISMO BEACH WWTF</t>
  </si>
  <si>
    <t>CAL048151</t>
  </si>
  <si>
    <t>CA0048151</t>
  </si>
  <si>
    <t>PISMO BEACH</t>
  </si>
  <si>
    <t>https://echo.epa.gov/biosolids-facility-report?id=CAL048151</t>
  </si>
  <si>
    <t>MOUNTAIN HOUSE WWTP</t>
  </si>
  <si>
    <t>CAL084271</t>
  </si>
  <si>
    <t>CA0084271</t>
  </si>
  <si>
    <t>BYRON</t>
  </si>
  <si>
    <t>https://echo.epa.gov/biosolids-facility-report?id=CAL084271</t>
  </si>
  <si>
    <t>GETTYSBURG MUNICIPAL AUTH.</t>
  </si>
  <si>
    <t>PAL021563</t>
  </si>
  <si>
    <t>PA0021563</t>
  </si>
  <si>
    <t>GETTYSBURG</t>
  </si>
  <si>
    <t>https://echo.epa.gov/biosolids-facility-report?id=PAL021563</t>
  </si>
  <si>
    <t>CONTENTNEA METROPOLITAN SEWERAGE DISTRICT</t>
  </si>
  <si>
    <t>NCL032077</t>
  </si>
  <si>
    <t>NC0032077</t>
  </si>
  <si>
    <t>GRIFTON</t>
  </si>
  <si>
    <t>https://echo.epa.gov/biosolids-facility-report?id=NCL032077</t>
  </si>
  <si>
    <t>PENNSVILLE SEWERAGE AUTHORITY</t>
  </si>
  <si>
    <t>NJL021598</t>
  </si>
  <si>
    <t>NJ0021598</t>
  </si>
  <si>
    <t>PENNSVILLE</t>
  </si>
  <si>
    <t>https://echo.epa.gov/biosolids-facility-report?id=NJL021598</t>
  </si>
  <si>
    <t>ELIZABETHTON STP</t>
  </si>
  <si>
    <t>TNL023515</t>
  </si>
  <si>
    <t>TN0023515</t>
  </si>
  <si>
    <t>ELIZABETHTON</t>
  </si>
  <si>
    <t>https://echo.epa.gov/biosolids-facility-report?id=TNL023515</t>
  </si>
  <si>
    <t>TX0072834</t>
  </si>
  <si>
    <t>BAYTOWN</t>
  </si>
  <si>
    <t>https://echo.epa.gov/biosolids-facility-report?id=TX0072834</t>
  </si>
  <si>
    <t>CITY OF PERRY</t>
  </si>
  <si>
    <t>IAL032379</t>
  </si>
  <si>
    <t>IA0032379</t>
  </si>
  <si>
    <t>PERRY</t>
  </si>
  <si>
    <t>https://echo.epa.gov/biosolids-facility-report?id=IAL032379</t>
  </si>
  <si>
    <t>BLAIR WWTF</t>
  </si>
  <si>
    <t>NEL021482</t>
  </si>
  <si>
    <t>NE0021482</t>
  </si>
  <si>
    <t>BLAIR</t>
  </si>
  <si>
    <t>https://echo.epa.gov/biosolids-facility-report?id=NEL021482</t>
  </si>
  <si>
    <t>CITY OF FARMINGTON</t>
  </si>
  <si>
    <t>MOL040312</t>
  </si>
  <si>
    <t>MO0040312</t>
  </si>
  <si>
    <t>https://echo.epa.gov/biosolids-facility-report?id=MOL040312</t>
  </si>
  <si>
    <t>CENTRAL DISTRICT WWTP</t>
  </si>
  <si>
    <t>TX0020109</t>
  </si>
  <si>
    <t>https://echo.epa.gov/biosolids-facility-report?id=TX0020109</t>
  </si>
  <si>
    <t>CITY OF REPUBLIC</t>
  </si>
  <si>
    <t>MOL022098</t>
  </si>
  <si>
    <t>MO0022098</t>
  </si>
  <si>
    <t>REPUBLIC</t>
  </si>
  <si>
    <t>https://echo.epa.gov/biosolids-facility-report?id=MOL022098</t>
  </si>
  <si>
    <t>CELANESE WWTP</t>
  </si>
  <si>
    <t>MDL063878</t>
  </si>
  <si>
    <t>MD0063878</t>
  </si>
  <si>
    <t>https://echo.epa.gov/biosolids-facility-report?id=MDL063878</t>
  </si>
  <si>
    <t>COLUMBIA CITY WWTP</t>
  </si>
  <si>
    <t>INL022624</t>
  </si>
  <si>
    <t>IN0022624</t>
  </si>
  <si>
    <t>COLUMBIA CITY</t>
  </si>
  <si>
    <t>https://echo.epa.gov/biosolids-facility-report?id=INL022624</t>
  </si>
  <si>
    <t>BLYTHE RWRF</t>
  </si>
  <si>
    <t>CAL000372</t>
  </si>
  <si>
    <t>CA0000372</t>
  </si>
  <si>
    <t>BLYTHE</t>
  </si>
  <si>
    <t>https://echo.epa.gov/biosolids-facility-report?id=CAL000372</t>
  </si>
  <si>
    <t>PINERY WATER AND WASTEWATER DIST</t>
  </si>
  <si>
    <t>COL041092</t>
  </si>
  <si>
    <t>CO0041092</t>
  </si>
  <si>
    <t>https://echo.epa.gov/biosolids-facility-report?id=COL041092</t>
  </si>
  <si>
    <t>JACKRABBIT RD PUD WWTP</t>
  </si>
  <si>
    <t>TX0046621</t>
  </si>
  <si>
    <t>https://echo.epa.gov/biosolids-facility-report?id=TX0046621</t>
  </si>
  <si>
    <t>CANTON WWTP</t>
  </si>
  <si>
    <t>TX0099112</t>
  </si>
  <si>
    <t>CANTON</t>
  </si>
  <si>
    <t>https://echo.epa.gov/biosolids-facility-report?id=TX0099112</t>
  </si>
  <si>
    <t>HUNTSVILLE, CITY OF</t>
  </si>
  <si>
    <t>ARL022004</t>
  </si>
  <si>
    <t>AR0022004</t>
  </si>
  <si>
    <t>HUNTSVILLE</t>
  </si>
  <si>
    <t>https://echo.epa.gov/biosolids-facility-report?id=ARL022004</t>
  </si>
  <si>
    <t>PRINCESS ANNE WWTP</t>
  </si>
  <si>
    <t>MDL020656</t>
  </si>
  <si>
    <t>MD0020656</t>
  </si>
  <si>
    <t>PRINCESS ANNE</t>
  </si>
  <si>
    <t>https://echo.epa.gov/biosolids-facility-report?id=MDL020656</t>
  </si>
  <si>
    <t>HARRISON CO UTILITY AUTHORITY, GULFPORT SOUTH POTW</t>
  </si>
  <si>
    <t>MSL023345</t>
  </si>
  <si>
    <t>MS0023345</t>
  </si>
  <si>
    <t>https://echo.epa.gov/biosolids-facility-report?id=MSL023345</t>
  </si>
  <si>
    <t>DORSEY RUN ADVANCED WWTP</t>
  </si>
  <si>
    <t>MDL063207</t>
  </si>
  <si>
    <t>MD0063207</t>
  </si>
  <si>
    <t>https://echo.epa.gov/biosolids-facility-report?id=MDL063207</t>
  </si>
  <si>
    <t>MONTICELLO (V)</t>
  </si>
  <si>
    <t>NYL022454</t>
  </si>
  <si>
    <t>NY0022454</t>
  </si>
  <si>
    <t>https://echo.epa.gov/biosolids-facility-report?id=NYL022454</t>
  </si>
  <si>
    <t>FORT BEND COUNTY MUD 30 WWTP</t>
  </si>
  <si>
    <t>TX0078751</t>
  </si>
  <si>
    <t>https://echo.epa.gov/biosolids-facility-report?id=TX0078751</t>
  </si>
  <si>
    <t>HOOKSETT W W T F</t>
  </si>
  <si>
    <t>NHL100129</t>
  </si>
  <si>
    <t>NH0100129</t>
  </si>
  <si>
    <t>HOOKSETT</t>
  </si>
  <si>
    <t>https://echo.epa.gov/biosolids-facility-report?id=NHL100129</t>
  </si>
  <si>
    <t>HENDERSON WWTF</t>
  </si>
  <si>
    <t>TX0022454</t>
  </si>
  <si>
    <t>LAMPASAS</t>
  </si>
  <si>
    <t>https://echo.epa.gov/biosolids-facility-report?id=TX0022454</t>
  </si>
  <si>
    <t>DELRAN TWP SEWER UTILITY</t>
  </si>
  <si>
    <t>NJL023507</t>
  </si>
  <si>
    <t>NJ0023507</t>
  </si>
  <si>
    <t>DELRAN</t>
  </si>
  <si>
    <t>https://echo.epa.gov/biosolids-facility-report?id=NJL023507</t>
  </si>
  <si>
    <t>PECAN GROVE MUD WWTP</t>
  </si>
  <si>
    <t>TX0056421</t>
  </si>
  <si>
    <t>https://echo.epa.gov/biosolids-facility-report?id=TX0056421</t>
  </si>
  <si>
    <t>LANCASTER CO/INDIANLAND WWTP</t>
  </si>
  <si>
    <t>SCL047864</t>
  </si>
  <si>
    <t>SC0047864</t>
  </si>
  <si>
    <t>https://echo.epa.gov/biosolids-facility-report?id=SCL047864</t>
  </si>
  <si>
    <t>NEWFANE (T)</t>
  </si>
  <si>
    <t>NYL027774</t>
  </si>
  <si>
    <t>NY0027774</t>
  </si>
  <si>
    <t>NEWFANE</t>
  </si>
  <si>
    <t>https://echo.epa.gov/biosolids-facility-report?id=NYL027774</t>
  </si>
  <si>
    <t>PLAINFIELD WPCF</t>
  </si>
  <si>
    <t>CTL100447</t>
  </si>
  <si>
    <t>CT0100447</t>
  </si>
  <si>
    <t>https://echo.epa.gov/biosolids-facility-report?id=CTL100447</t>
  </si>
  <si>
    <t>MNL055832</t>
  </si>
  <si>
    <t>MN0055832</t>
  </si>
  <si>
    <t>https://echo.epa.gov/biosolids-facility-report?id=MNL055832</t>
  </si>
  <si>
    <t>CARPINTERIA WWTP</t>
  </si>
  <si>
    <t>CAL047364</t>
  </si>
  <si>
    <t>CA0047364</t>
  </si>
  <si>
    <t>CARPINTERIA</t>
  </si>
  <si>
    <t>https://echo.epa.gov/biosolids-facility-report?id=CAL047364</t>
  </si>
  <si>
    <t>HARRISON CO UTILITY AUTHORITY, EAST BILOXI POTW</t>
  </si>
  <si>
    <t>MSL023159</t>
  </si>
  <si>
    <t>MS0023159</t>
  </si>
  <si>
    <t>https://echo.epa.gov/biosolids-facility-report?id=MSL023159</t>
  </si>
  <si>
    <t>NEW IBERIA, CITY OF - TETE BAYOU WWTP</t>
  </si>
  <si>
    <t>LAL065251</t>
  </si>
  <si>
    <t>LA0065251</t>
  </si>
  <si>
    <t>https://echo.epa.gov/biosolids-facility-report?id=LAL065251</t>
  </si>
  <si>
    <t>CLEARFIELD MUN AUTH.</t>
  </si>
  <si>
    <t>PAL026310</t>
  </si>
  <si>
    <t>PA0026310</t>
  </si>
  <si>
    <t>CLEARFIELD</t>
  </si>
  <si>
    <t>https://echo.epa.gov/biosolids-facility-report?id=PAL026310</t>
  </si>
  <si>
    <t>SWEET HOME, CITY OF</t>
  </si>
  <si>
    <t>ORL020346</t>
  </si>
  <si>
    <t>OR0020346</t>
  </si>
  <si>
    <t>SWEET HOME</t>
  </si>
  <si>
    <t>https://echo.epa.gov/biosolids-facility-report?id=ORL020346</t>
  </si>
  <si>
    <t>RENN ROAD MUD WWTP</t>
  </si>
  <si>
    <t>TX0078964</t>
  </si>
  <si>
    <t>https://echo.epa.gov/biosolids-facility-report?id=TX0078964</t>
  </si>
  <si>
    <t>CORTEZ SANITATION DISTRICT</t>
  </si>
  <si>
    <t>COL027545</t>
  </si>
  <si>
    <t>CO0027545</t>
  </si>
  <si>
    <t>CORTEZ</t>
  </si>
  <si>
    <t>https://echo.epa.gov/biosolids-facility-report?id=COL027545</t>
  </si>
  <si>
    <t>EASLEY/MIDDLE BRANCH WWTP</t>
  </si>
  <si>
    <t>SCL039853</t>
  </si>
  <si>
    <t>SC0039853</t>
  </si>
  <si>
    <t>https://echo.epa.gov/biosolids-facility-report?id=SCL039853</t>
  </si>
  <si>
    <t>HUDSON (C)</t>
  </si>
  <si>
    <t>NYL022039</t>
  </si>
  <si>
    <t>NY0022039</t>
  </si>
  <si>
    <t>HUDSON</t>
  </si>
  <si>
    <t>https://echo.epa.gov/biosolids-facility-report?id=NYL022039</t>
  </si>
  <si>
    <t>TOPPENISH, CITY OF</t>
  </si>
  <si>
    <t>WAL026123</t>
  </si>
  <si>
    <t>WA0026123</t>
  </si>
  <si>
    <t>TOPPENISH</t>
  </si>
  <si>
    <t>https://echo.epa.gov/biosolids-facility-report?id=WAL026123</t>
  </si>
  <si>
    <t>LAKE FOREST REGIONAL WWTP</t>
  </si>
  <si>
    <t>TX0046833</t>
  </si>
  <si>
    <t>https://echo.epa.gov/biosolids-facility-report?id=TX0046833</t>
  </si>
  <si>
    <t>BETHEL PARK STP</t>
  </si>
  <si>
    <t>PAL027618</t>
  </si>
  <si>
    <t>PA0027618</t>
  </si>
  <si>
    <t>LIBRARY</t>
  </si>
  <si>
    <t>https://echo.epa.gov/biosolids-facility-report?id=PAL027618</t>
  </si>
  <si>
    <t>PLANO STP, CITY OF</t>
  </si>
  <si>
    <t>ILL020052</t>
  </si>
  <si>
    <t>IL0020052</t>
  </si>
  <si>
    <t>PLANO</t>
  </si>
  <si>
    <t>https://echo.epa.gov/biosolids-facility-report?id=ILL020052</t>
  </si>
  <si>
    <t>HARRIS COUNTY WCID 109 WWTP</t>
  </si>
  <si>
    <t>TX0033243</t>
  </si>
  <si>
    <t>https://echo.epa.gov/biosolids-facility-report?id=TX0033243</t>
  </si>
  <si>
    <t>GWA HAGATNA WWTP</t>
  </si>
  <si>
    <t>GUL020087</t>
  </si>
  <si>
    <t>GU0020087</t>
  </si>
  <si>
    <t>https://echo.epa.gov/biosolids-facility-report?id=GUL020087</t>
  </si>
  <si>
    <t>VIRGINIA</t>
  </si>
  <si>
    <t>MNL030163</t>
  </si>
  <si>
    <t>MN0030163</t>
  </si>
  <si>
    <t>https://echo.epa.gov/biosolids-facility-report?id=MNL030163</t>
  </si>
  <si>
    <t>WOOD DALE NORTH STP, CITY OF</t>
  </si>
  <si>
    <t>ILL020061</t>
  </si>
  <si>
    <t>IL0020061</t>
  </si>
  <si>
    <t>WOOD DALE</t>
  </si>
  <si>
    <t>https://echo.epa.gov/biosolids-facility-report?id=ILL020061</t>
  </si>
  <si>
    <t>SWEETWATER STP</t>
  </si>
  <si>
    <t>TNL020052</t>
  </si>
  <si>
    <t>TN0020052</t>
  </si>
  <si>
    <t>SWEETWATER</t>
  </si>
  <si>
    <t>https://echo.epa.gov/biosolids-facility-report?id=TNL020052</t>
  </si>
  <si>
    <t>CITY OF MCDONOUGH</t>
  </si>
  <si>
    <t>GAL023949</t>
  </si>
  <si>
    <t>GA0023949</t>
  </si>
  <si>
    <t>MCDONOUGH</t>
  </si>
  <si>
    <t>https://echo.epa.gov/biosolids-facility-report?id=GAL023949</t>
  </si>
  <si>
    <t>EAST DISTRICT WWTP</t>
  </si>
  <si>
    <t>TX0020117</t>
  </si>
  <si>
    <t>https://echo.epa.gov/biosolids-facility-report?id=TX0020117</t>
  </si>
  <si>
    <t>GREAT BARRINGTON W W T F</t>
  </si>
  <si>
    <t>MAL101524</t>
  </si>
  <si>
    <t>MA0101524</t>
  </si>
  <si>
    <t>GREAT BARRINGTON</t>
  </si>
  <si>
    <t>https://echo.epa.gov/biosolids-facility-report?id=MAL101524</t>
  </si>
  <si>
    <t>UPPER MONTGOMERY JOINT SEWER A</t>
  </si>
  <si>
    <t>PAL020532</t>
  </si>
  <si>
    <t>PA0020532</t>
  </si>
  <si>
    <t>PENNSBURG</t>
  </si>
  <si>
    <t>https://echo.epa.gov/biosolids-facility-report?id=PAL020532</t>
  </si>
  <si>
    <t>GAFFNEY/CLARY WWTF</t>
  </si>
  <si>
    <t>SCL031551</t>
  </si>
  <si>
    <t>SC0031551</t>
  </si>
  <si>
    <t>https://echo.epa.gov/biosolids-facility-report?id=SCL031551</t>
  </si>
  <si>
    <t>OCEAN SHORES STP</t>
  </si>
  <si>
    <t>WAL023817</t>
  </si>
  <si>
    <t>WA0023817</t>
  </si>
  <si>
    <t>OCEAN SHORES</t>
  </si>
  <si>
    <t>https://echo.epa.gov/biosolids-facility-report?id=WAL023817</t>
  </si>
  <si>
    <t>NHL101303</t>
  </si>
  <si>
    <t>NH0101303</t>
  </si>
  <si>
    <t>https://echo.epa.gov/biosolids-facility-report?id=NHL101303</t>
  </si>
  <si>
    <t>UPPER SAUCON TWP. WWTP</t>
  </si>
  <si>
    <t>PAL053147</t>
  </si>
  <si>
    <t>PA0053147</t>
  </si>
  <si>
    <t>CENTER VALLEY</t>
  </si>
  <si>
    <t>https://echo.epa.gov/biosolids-facility-report?id=PAL053147</t>
  </si>
  <si>
    <t>PLYMOUTH WWTP</t>
  </si>
  <si>
    <t>INL020991</t>
  </si>
  <si>
    <t>IN0020991</t>
  </si>
  <si>
    <t>https://echo.epa.gov/biosolids-facility-report?id=INL020991</t>
  </si>
  <si>
    <t>PONTIAC STP, CITY OF</t>
  </si>
  <si>
    <t>ILL030457</t>
  </si>
  <si>
    <t>IL0030457</t>
  </si>
  <si>
    <t>PONTIAC</t>
  </si>
  <si>
    <t>https://echo.epa.gov/biosolids-facility-report?id=ILL030457</t>
  </si>
  <si>
    <t>GOWANDA (V)</t>
  </si>
  <si>
    <t>NYL032093</t>
  </si>
  <si>
    <t>NY0032093</t>
  </si>
  <si>
    <t>GOWANDA</t>
  </si>
  <si>
    <t>https://echo.epa.gov/biosolids-facility-report?id=NYL032093</t>
  </si>
  <si>
    <t>BOONVILLE, CITY OF</t>
  </si>
  <si>
    <t>MOL040738</t>
  </si>
  <si>
    <t>MO0040738</t>
  </si>
  <si>
    <t>BOONVILLE</t>
  </si>
  <si>
    <t>https://echo.epa.gov/biosolids-facility-report?id=MOL040738</t>
  </si>
  <si>
    <t>CITY OF CHILLICOTHE</t>
  </si>
  <si>
    <t>MOL108227</t>
  </si>
  <si>
    <t>MO0108227</t>
  </si>
  <si>
    <t>CHILLICOTHE</t>
  </si>
  <si>
    <t>https://echo.epa.gov/biosolids-facility-report?id=MOL108227</t>
  </si>
  <si>
    <t>HARRIS COUNTY MUD 82 WWTP</t>
  </si>
  <si>
    <t>TX0071528</t>
  </si>
  <si>
    <t>https://echo.epa.gov/biosolids-facility-report?id=TX0071528</t>
  </si>
  <si>
    <t>CITY OF SALISBURY, TOWN CREEK WWTP</t>
  </si>
  <si>
    <t>NCL023892</t>
  </si>
  <si>
    <t>NC0023892</t>
  </si>
  <si>
    <t>https://echo.epa.gov/biosolids-facility-report?id=NCL023892</t>
  </si>
  <si>
    <t>SUNNYSIDE POTW</t>
  </si>
  <si>
    <t>WAL020991</t>
  </si>
  <si>
    <t>WA0020991</t>
  </si>
  <si>
    <t>SUNNYSIDE</t>
  </si>
  <si>
    <t>https://echo.epa.gov/biosolids-facility-report?id=WAL020991</t>
  </si>
  <si>
    <t>MOL097390</t>
  </si>
  <si>
    <t>MO0097390</t>
  </si>
  <si>
    <t>https://echo.epa.gov/biosolids-facility-report?id=MOL097390</t>
  </si>
  <si>
    <t>MAYDE CREEK MUD WWTP</t>
  </si>
  <si>
    <t>TX0076660</t>
  </si>
  <si>
    <t>https://echo.epa.gov/biosolids-facility-report?id=TX0076660</t>
  </si>
  <si>
    <t>OAK LODGE SANITARY DISTRICT</t>
  </si>
  <si>
    <t>ORL026140</t>
  </si>
  <si>
    <t>OR0026140</t>
  </si>
  <si>
    <t>https://echo.epa.gov/biosolids-facility-report?id=ORL026140</t>
  </si>
  <si>
    <t>CITY OF SANDERSVILLE</t>
  </si>
  <si>
    <t>GAL032051</t>
  </si>
  <si>
    <t>GA0032051</t>
  </si>
  <si>
    <t>SANDERSVILLE</t>
  </si>
  <si>
    <t>https://echo.epa.gov/biosolids-facility-report?id=GAL032051</t>
  </si>
  <si>
    <t>MINDEN-GARDNERVILLE SD WWTP</t>
  </si>
  <si>
    <t>NVL000057</t>
  </si>
  <si>
    <t>NV0000057</t>
  </si>
  <si>
    <t>https://echo.epa.gov/biosolids-facility-report?id=NVL000057</t>
  </si>
  <si>
    <t>TOWN OF MOREHEAD CITY</t>
  </si>
  <si>
    <t>NCL026611</t>
  </si>
  <si>
    <t>NC0026611</t>
  </si>
  <si>
    <t>MOREHEAD CITY</t>
  </si>
  <si>
    <t>https://echo.epa.gov/biosolids-facility-report?id=NCL026611</t>
  </si>
  <si>
    <t>BOLINGBROOK STP #1, VILLAGE OF</t>
  </si>
  <si>
    <t>ILL032689</t>
  </si>
  <si>
    <t>IL0032689</t>
  </si>
  <si>
    <t>BOLINGBROOK</t>
  </si>
  <si>
    <t>https://echo.epa.gov/biosolids-facility-report?id=ILL032689</t>
  </si>
  <si>
    <t>HORSHAM TOWNSHIP</t>
  </si>
  <si>
    <t>PAL051985</t>
  </si>
  <si>
    <t>PA0051985</t>
  </si>
  <si>
    <t>HORSHAM</t>
  </si>
  <si>
    <t>https://echo.epa.gov/biosolids-facility-report?id=PAL051985</t>
  </si>
  <si>
    <t>NCL031836</t>
  </si>
  <si>
    <t>NC0031836</t>
  </si>
  <si>
    <t>https://echo.epa.gov/biosolids-facility-report?id=NCL031836</t>
  </si>
  <si>
    <t>DELTA CITY OF</t>
  </si>
  <si>
    <t>COL039641</t>
  </si>
  <si>
    <t>CO0039641</t>
  </si>
  <si>
    <t>DELTA</t>
  </si>
  <si>
    <t>https://echo.epa.gov/biosolids-facility-report?id=COL039641</t>
  </si>
  <si>
    <t>MCGREGOR SOUTH WWTF</t>
  </si>
  <si>
    <t>TX0023914</t>
  </si>
  <si>
    <t>MCGREGOR</t>
  </si>
  <si>
    <t>https://echo.epa.gov/biosolids-facility-report?id=TX0023914</t>
  </si>
  <si>
    <t>PINEY ORCHARD WWTP</t>
  </si>
  <si>
    <t>MDL059145</t>
  </si>
  <si>
    <t>MD0059145</t>
  </si>
  <si>
    <t>ODENTON</t>
  </si>
  <si>
    <t>https://echo.epa.gov/biosolids-facility-report?id=MDL059145</t>
  </si>
  <si>
    <t>BAMMEL UD WWTP</t>
  </si>
  <si>
    <t>TX0046639</t>
  </si>
  <si>
    <t>https://echo.epa.gov/biosolids-facility-report?id=TX0046639</t>
  </si>
  <si>
    <t>PORTLAND WWTP</t>
  </si>
  <si>
    <t>INL020095</t>
  </si>
  <si>
    <t>IN0020095</t>
  </si>
  <si>
    <t>https://echo.epa.gov/biosolids-facility-report?id=INL020095</t>
  </si>
  <si>
    <t>FARMVILLE WASTEWATER TREATMENT</t>
  </si>
  <si>
    <t>VAL083135</t>
  </si>
  <si>
    <t>VA0083135</t>
  </si>
  <si>
    <t>https://echo.epa.gov/biosolids-facility-report?id=VAL083135</t>
  </si>
  <si>
    <t>PLACERVILLE HANGTOWN CREEK WRF</t>
  </si>
  <si>
    <t>CAL078956</t>
  </si>
  <si>
    <t>CA0078956</t>
  </si>
  <si>
    <t>PLACERVILLE</t>
  </si>
  <si>
    <t>https://echo.epa.gov/biosolids-facility-report?id=CAL078956</t>
  </si>
  <si>
    <t>LAUGHLIN WRF</t>
  </si>
  <si>
    <t>NVL021563</t>
  </si>
  <si>
    <t>NV0021563</t>
  </si>
  <si>
    <t>LAUGHLIN</t>
  </si>
  <si>
    <t>https://echo.epa.gov/biosolids-facility-report?id=NVL021563</t>
  </si>
  <si>
    <t>PLYMOUTH WPCF</t>
  </si>
  <si>
    <t>CTL100463</t>
  </si>
  <si>
    <t>CT0100463</t>
  </si>
  <si>
    <t>PEQUABUCK</t>
  </si>
  <si>
    <t>https://echo.epa.gov/biosolids-facility-report?id=CTL100463</t>
  </si>
  <si>
    <t>COPPERAS COVE NORTHEAST WWTP</t>
  </si>
  <si>
    <t>TX0069850</t>
  </si>
  <si>
    <t>COPPERAS COVE</t>
  </si>
  <si>
    <t>https://echo.epa.gov/biosolids-facility-report?id=TX0069850</t>
  </si>
  <si>
    <t>PRICE R WATER IMP DIST</t>
  </si>
  <si>
    <t>UTL021814</t>
  </si>
  <si>
    <t>UT0021814</t>
  </si>
  <si>
    <t>https://echo.epa.gov/biosolids-facility-report?id=UTL021814</t>
  </si>
  <si>
    <t>SCHOFIELD BARRACKS WWTP</t>
  </si>
  <si>
    <t>HIL110141</t>
  </si>
  <si>
    <t>HI0110141</t>
  </si>
  <si>
    <t>WAHIAWA</t>
  </si>
  <si>
    <t>https://echo.epa.gov/biosolids-facility-report?id=HIL110141</t>
  </si>
  <si>
    <t>BRAZORIA COUNTY MUD 3 WWTP</t>
  </si>
  <si>
    <t>TX0086118</t>
  </si>
  <si>
    <t>https://echo.epa.gov/biosolids-facility-report?id=TX0086118</t>
  </si>
  <si>
    <t>DECATUR WWTP</t>
  </si>
  <si>
    <t>INL039314</t>
  </si>
  <si>
    <t>IN0039314</t>
  </si>
  <si>
    <t>https://echo.epa.gov/biosolids-facility-report?id=INL039314</t>
  </si>
  <si>
    <t>BEARDSTOWN SD STP</t>
  </si>
  <si>
    <t>ILL025135</t>
  </si>
  <si>
    <t>IL0025135</t>
  </si>
  <si>
    <t>BEARDSTOWN</t>
  </si>
  <si>
    <t>https://echo.epa.gov/biosolids-facility-report?id=ILL025135</t>
  </si>
  <si>
    <t>TELLURIDE TOWN OF</t>
  </si>
  <si>
    <t>COL041840</t>
  </si>
  <si>
    <t>CO0041840</t>
  </si>
  <si>
    <t>TELLURIDE</t>
  </si>
  <si>
    <t>https://echo.epa.gov/biosolids-facility-report?id=COL041840</t>
  </si>
  <si>
    <t>CITY OF ENTERPRISE</t>
  </si>
  <si>
    <t>ALL020061</t>
  </si>
  <si>
    <t>AL0020061</t>
  </si>
  <si>
    <t>ENTERPRISE</t>
  </si>
  <si>
    <t>https://echo.epa.gov/biosolids-facility-report?id=ALL020061</t>
  </si>
  <si>
    <t>REDONDO WWTP</t>
  </si>
  <si>
    <t>WAL023451</t>
  </si>
  <si>
    <t>WA0023451</t>
  </si>
  <si>
    <t>https://echo.epa.gov/biosolids-facility-report?id=WAL023451</t>
  </si>
  <si>
    <t>CITY OF WOODVILLE SOUTH PLANT</t>
  </si>
  <si>
    <t>TX0025828</t>
  </si>
  <si>
    <t>WOODVILLE</t>
  </si>
  <si>
    <t>https://echo.epa.gov/biosolids-facility-report?id=TX0025828</t>
  </si>
  <si>
    <t>WINDOM</t>
  </si>
  <si>
    <t>MNL022217</t>
  </si>
  <si>
    <t>MN0022217</t>
  </si>
  <si>
    <t>https://echo.epa.gov/biosolids-facility-report?id=MNL022217</t>
  </si>
  <si>
    <t>WESTERN WATER RECYCLING FACILITY</t>
  </si>
  <si>
    <t>CAL010560</t>
  </si>
  <si>
    <t>CA0010560</t>
  </si>
  <si>
    <t>RIVERSIDE</t>
  </si>
  <si>
    <t>https://echo.epa.gov/biosolids-facility-report?id=CAL010560</t>
  </si>
  <si>
    <t>MEMORIAL VILLAGES WA WWTP</t>
  </si>
  <si>
    <t>TX0047457</t>
  </si>
  <si>
    <t>https://echo.epa.gov/biosolids-facility-report?id=TX0047457</t>
  </si>
  <si>
    <t>COLD SPRING</t>
  </si>
  <si>
    <t>MNL023094</t>
  </si>
  <si>
    <t>MN0023094</t>
  </si>
  <si>
    <t>https://echo.epa.gov/biosolids-facility-report?id=MNL023094</t>
  </si>
  <si>
    <t>PARSONS, CITY OF</t>
  </si>
  <si>
    <t>KSL097560</t>
  </si>
  <si>
    <t>KS0097560</t>
  </si>
  <si>
    <t>PARSONS</t>
  </si>
  <si>
    <t>https://echo.epa.gov/biosolids-facility-report?id=KSL097560</t>
  </si>
  <si>
    <t>MOORESTOWN TOWNSHIP STP</t>
  </si>
  <si>
    <t>NJL024996</t>
  </si>
  <si>
    <t>NJ0024996</t>
  </si>
  <si>
    <t>MOORESTOWN</t>
  </si>
  <si>
    <t>https://echo.epa.gov/biosolids-facility-report?id=NJL024996</t>
  </si>
  <si>
    <t>COFFEYVILLE, CITY OF</t>
  </si>
  <si>
    <t>KSL050733</t>
  </si>
  <si>
    <t>KS0050733</t>
  </si>
  <si>
    <t>COFFEYVILLE</t>
  </si>
  <si>
    <t>https://echo.epa.gov/biosolids-facility-report?id=KSL050733</t>
  </si>
  <si>
    <t>TNL022551</t>
  </si>
  <si>
    <t>TN0022551</t>
  </si>
  <si>
    <t>https://echo.epa.gov/biosolids-facility-report?id=TNL022551</t>
  </si>
  <si>
    <t>CITY OF PERRYVILLE</t>
  </si>
  <si>
    <t>MOL051144</t>
  </si>
  <si>
    <t>MO0051144</t>
  </si>
  <si>
    <t>PERRYVILLE</t>
  </si>
  <si>
    <t>https://echo.epa.gov/biosolids-facility-report?id=MOL051144</t>
  </si>
  <si>
    <t>BROOKFIELD CITY</t>
  </si>
  <si>
    <t>MOL137553</t>
  </si>
  <si>
    <t>MO0137553</t>
  </si>
  <si>
    <t>BROOKFIELD</t>
  </si>
  <si>
    <t>https://echo.epa.gov/biosolids-facility-report?id=MOL137553</t>
  </si>
  <si>
    <t>CITY OF BURNET WWTF</t>
  </si>
  <si>
    <t>TX0026484</t>
  </si>
  <si>
    <t>BURNET</t>
  </si>
  <si>
    <t>https://echo.epa.gov/biosolids-facility-report?id=TX0026484</t>
  </si>
  <si>
    <t>PUNXSUTAWNEY BORO MUN AUTH</t>
  </si>
  <si>
    <t>PAL020346</t>
  </si>
  <si>
    <t>PA0020346</t>
  </si>
  <si>
    <t>PUNXSTAWNEY</t>
  </si>
  <si>
    <t>https://echo.epa.gov/biosolids-facility-report?id=PAL020346</t>
  </si>
  <si>
    <t>MEADOWHILL REGIONAL MUD WWTP</t>
  </si>
  <si>
    <t>TX0046663</t>
  </si>
  <si>
    <t>https://echo.epa.gov/biosolids-facility-report?id=TX0046663</t>
  </si>
  <si>
    <t>REMINGTON MUD 1  WWTP</t>
  </si>
  <si>
    <t>TX0101371</t>
  </si>
  <si>
    <t>https://echo.epa.gov/biosolids-facility-report?id=TX0101371</t>
  </si>
  <si>
    <t>EAST WINDSOR WPCF</t>
  </si>
  <si>
    <t>CTL100196</t>
  </si>
  <si>
    <t>CT0100196</t>
  </si>
  <si>
    <t>EAST WINDSOR</t>
  </si>
  <si>
    <t>https://echo.epa.gov/biosolids-facility-report?id=CTL100196</t>
  </si>
  <si>
    <t>PIKEVILLE WWTP</t>
  </si>
  <si>
    <t>KYL025291</t>
  </si>
  <si>
    <t>KY0025291</t>
  </si>
  <si>
    <t>PIKEVILLE</t>
  </si>
  <si>
    <t>https://echo.epa.gov/biosolids-facility-report?id=KYL025291</t>
  </si>
  <si>
    <t>ROCK FALLS, CITY OF</t>
  </si>
  <si>
    <t>ILL078301</t>
  </si>
  <si>
    <t>IL0078301</t>
  </si>
  <si>
    <t>ROCK FALLS</t>
  </si>
  <si>
    <t>https://echo.epa.gov/biosolids-facility-report?id=ILL078301</t>
  </si>
  <si>
    <t>TELL CITY MUNICIPAL WWTP</t>
  </si>
  <si>
    <t>INL021016</t>
  </si>
  <si>
    <t>IN0021016</t>
  </si>
  <si>
    <t>TELL CITY</t>
  </si>
  <si>
    <t>https://echo.epa.gov/biosolids-facility-report?id=INL021016</t>
  </si>
  <si>
    <t>HONDO WWTP</t>
  </si>
  <si>
    <t>TX0087751</t>
  </si>
  <si>
    <t>HONDO</t>
  </si>
  <si>
    <t>https://echo.epa.gov/biosolids-facility-report?id=TX0087751</t>
  </si>
  <si>
    <t>UPPER THOMPSON SANITATION DISTRICT</t>
  </si>
  <si>
    <t>COL031844</t>
  </si>
  <si>
    <t>CO0031844</t>
  </si>
  <si>
    <t>ESTES PARK</t>
  </si>
  <si>
    <t>https://echo.epa.gov/biosolids-facility-report?id=COL031844</t>
  </si>
  <si>
    <t>CITY OF ALACHUA AWRF</t>
  </si>
  <si>
    <t>FLL011290</t>
  </si>
  <si>
    <t>FL0011290</t>
  </si>
  <si>
    <t>ALACHUA</t>
  </si>
  <si>
    <t>https://echo.epa.gov/biosolids-facility-report?id=FLL011290</t>
  </si>
  <si>
    <t>CITY OF OSCEOLA</t>
  </si>
  <si>
    <t>IAL041815</t>
  </si>
  <si>
    <t>IA0041815</t>
  </si>
  <si>
    <t>OSCEOLA</t>
  </si>
  <si>
    <t>https://echo.epa.gov/biosolids-facility-report?id=IAL041815</t>
  </si>
  <si>
    <t>HARTFORD CITY WWTP</t>
  </si>
  <si>
    <t>INL021628</t>
  </si>
  <si>
    <t>IN0021628</t>
  </si>
  <si>
    <t>HARTFORD CITY</t>
  </si>
  <si>
    <t>https://echo.epa.gov/biosolids-facility-report?id=INL021628</t>
  </si>
  <si>
    <t>TOWN OF BENNINGTON</t>
  </si>
  <si>
    <t>VTL100021</t>
  </si>
  <si>
    <t>VT0100021</t>
  </si>
  <si>
    <t>BENNINGTON</t>
  </si>
  <si>
    <t>https://echo.epa.gov/biosolids-facility-report?id=VTL100021</t>
  </si>
  <si>
    <t>FRISCO SANITATION DISTRICT</t>
  </si>
  <si>
    <t>COL020451</t>
  </si>
  <si>
    <t>CO0020451</t>
  </si>
  <si>
    <t>FRISCO</t>
  </si>
  <si>
    <t>https://echo.epa.gov/biosolids-facility-report?id=COL020451</t>
  </si>
  <si>
    <t>CAMROSA WRF</t>
  </si>
  <si>
    <t>CAL059501</t>
  </si>
  <si>
    <t>CA0059501</t>
  </si>
  <si>
    <t>https://echo.epa.gov/biosolids-facility-report?id=CAL059501</t>
  </si>
  <si>
    <t>AIRPORT WWTF</t>
  </si>
  <si>
    <t>TX0027791</t>
  </si>
  <si>
    <t>https://echo.epa.gov/biosolids-facility-report?id=TX0027791</t>
  </si>
  <si>
    <t>CITY OF STOCKBRIDGE</t>
  </si>
  <si>
    <t>GAL023337</t>
  </si>
  <si>
    <t>GA0023337</t>
  </si>
  <si>
    <t>STOCKBRIDGE</t>
  </si>
  <si>
    <t>https://echo.epa.gov/biosolids-facility-report?id=GAL023337</t>
  </si>
  <si>
    <t>HARRIS COUNTY MUD 127</t>
  </si>
  <si>
    <t>TX0083500</t>
  </si>
  <si>
    <t>https://echo.epa.gov/biosolids-facility-report?id=TX0083500</t>
  </si>
  <si>
    <t>LINCOLN GREEN REGIONAL WWTP</t>
  </si>
  <si>
    <t>TX0074136</t>
  </si>
  <si>
    <t>https://echo.epa.gov/biosolids-facility-report?id=TX0074136</t>
  </si>
  <si>
    <t>TOWN OF HANOVER</t>
  </si>
  <si>
    <t>NHL580099</t>
  </si>
  <si>
    <t>NH0580099</t>
  </si>
  <si>
    <t>https://echo.epa.gov/biosolids-facility-report?id=NHL580099</t>
  </si>
  <si>
    <t>BERRYVILLE, CITY OF</t>
  </si>
  <si>
    <t>ARL021792</t>
  </si>
  <si>
    <t>AR0021792</t>
  </si>
  <si>
    <t>BERRYVILLE</t>
  </si>
  <si>
    <t>https://echo.epa.gov/biosolids-facility-report?id=ARL021792</t>
  </si>
  <si>
    <t>DENZIL BOWMAN WASTEWATER</t>
  </si>
  <si>
    <t>TNL021229</t>
  </si>
  <si>
    <t>TN0021229</t>
  </si>
  <si>
    <t>GREENEVILLE</t>
  </si>
  <si>
    <t>https://echo.epa.gov/biosolids-facility-report?id=TNL021229</t>
  </si>
  <si>
    <t>CITY OF HAVELOCK</t>
  </si>
  <si>
    <t>NCL021253</t>
  </si>
  <si>
    <t>NC0021253</t>
  </si>
  <si>
    <t>HAVELOCK</t>
  </si>
  <si>
    <t>https://echo.epa.gov/biosolids-facility-report?id=NCL021253</t>
  </si>
  <si>
    <t>TOWN OF PURCELLVILLE STP</t>
  </si>
  <si>
    <t>VAL022802</t>
  </si>
  <si>
    <t>VA0022802</t>
  </si>
  <si>
    <t>PURCELLVILLE</t>
  </si>
  <si>
    <t>https://echo.epa.gov/biosolids-facility-report?id=VAL022802</t>
  </si>
  <si>
    <t>CITY OF TROY</t>
  </si>
  <si>
    <t>MOL131296</t>
  </si>
  <si>
    <t>MO0131296</t>
  </si>
  <si>
    <t>https://echo.epa.gov/biosolids-facility-report?id=MOL131296</t>
  </si>
  <si>
    <t>TOWN OF CAROLINA BEACH</t>
  </si>
  <si>
    <t>NCL023256</t>
  </si>
  <si>
    <t>NC0023256</t>
  </si>
  <si>
    <t>CAROLINA BEACH</t>
  </si>
  <si>
    <t>https://echo.epa.gov/biosolids-facility-report?id=NCL023256</t>
  </si>
  <si>
    <t>CLUTE-RICHWOOD WWTP</t>
  </si>
  <si>
    <t>TX0034436</t>
  </si>
  <si>
    <t>CLUTE</t>
  </si>
  <si>
    <t>https://echo.epa.gov/biosolids-facility-report?id=TX0034436</t>
  </si>
  <si>
    <t>RIFLE REGIONAL WW RECLAMATION FACILITY</t>
  </si>
  <si>
    <t>COL048151</t>
  </si>
  <si>
    <t>CO0048151</t>
  </si>
  <si>
    <t>RIFLE</t>
  </si>
  <si>
    <t>https://echo.epa.gov/biosolids-facility-report?id=COL048151</t>
  </si>
  <si>
    <t>HARRIMAN UTILITY BOARD</t>
  </si>
  <si>
    <t>TNL025437</t>
  </si>
  <si>
    <t>TN0025437</t>
  </si>
  <si>
    <t>HARRIMAN</t>
  </si>
  <si>
    <t>https://echo.epa.gov/biosolids-facility-report?id=TNL025437</t>
  </si>
  <si>
    <t>VAL020346</t>
  </si>
  <si>
    <t>VA0020346</t>
  </si>
  <si>
    <t>https://echo.epa.gov/biosolids-facility-report?id=VAL020346</t>
  </si>
  <si>
    <t>TRENTON MUNICIPAL UTILITIES</t>
  </si>
  <si>
    <t>MOL039748</t>
  </si>
  <si>
    <t>MO0039748</t>
  </si>
  <si>
    <t>https://echo.epa.gov/biosolids-facility-report?id=MOL039748</t>
  </si>
  <si>
    <t>CITY OF SIOUX CENTER</t>
  </si>
  <si>
    <t>IAL033731</t>
  </si>
  <si>
    <t>IA0033731</t>
  </si>
  <si>
    <t>SIOUX CENTER</t>
  </si>
  <si>
    <t>https://echo.epa.gov/biosolids-facility-report?id=IAL033731</t>
  </si>
  <si>
    <t>EAST DUNDEE WWTP, VILLAGE OF</t>
  </si>
  <si>
    <t>ILL028541</t>
  </si>
  <si>
    <t>IL0028541</t>
  </si>
  <si>
    <t>EAST DUNDEE</t>
  </si>
  <si>
    <t>https://echo.epa.gov/biosolids-facility-report?id=ILL028541</t>
  </si>
  <si>
    <t>CITY OF HIDALGO WWTP</t>
  </si>
  <si>
    <t>TX0058386</t>
  </si>
  <si>
    <t>HIDALGO</t>
  </si>
  <si>
    <t>https://echo.epa.gov/biosolids-facility-report?id=TX0058386</t>
  </si>
  <si>
    <t>SEDRO WOOLLEY WWTP</t>
  </si>
  <si>
    <t>WAL023752</t>
  </si>
  <si>
    <t>WA0023752</t>
  </si>
  <si>
    <t>SEDRO WOOLLEY</t>
  </si>
  <si>
    <t>https://echo.epa.gov/biosolids-facility-report?id=WAL023752</t>
  </si>
  <si>
    <t>FRANKLIN COUNTY</t>
  </si>
  <si>
    <t>NCL069311</t>
  </si>
  <si>
    <t>NC0069311</t>
  </si>
  <si>
    <t>LOUISBURG</t>
  </si>
  <si>
    <t>https://echo.epa.gov/biosolids-facility-report?id=NCL069311</t>
  </si>
  <si>
    <t>CITY OF FAIRFIELD</t>
  </si>
  <si>
    <t>IAL035076</t>
  </si>
  <si>
    <t>IA0035076</t>
  </si>
  <si>
    <t>FAIRFIELD</t>
  </si>
  <si>
    <t>https://echo.epa.gov/biosolids-facility-report?id=IAL035076</t>
  </si>
  <si>
    <t>TOWN OF LOUISBURG</t>
  </si>
  <si>
    <t>NCL020231</t>
  </si>
  <si>
    <t>NC0020231</t>
  </si>
  <si>
    <t>https://echo.epa.gov/biosolids-facility-report?id=NCL020231</t>
  </si>
  <si>
    <t>CITY OF SHELDON</t>
  </si>
  <si>
    <t>IAL032662</t>
  </si>
  <si>
    <t>IA0032662</t>
  </si>
  <si>
    <t>SHELDON</t>
  </si>
  <si>
    <t>https://echo.epa.gov/biosolids-facility-report?id=IAL032662</t>
  </si>
  <si>
    <t>ABINGDON REGIONAL WWTP</t>
  </si>
  <si>
    <t>VAL026531</t>
  </si>
  <si>
    <t>VA0026531</t>
  </si>
  <si>
    <t>ABINGDON</t>
  </si>
  <si>
    <t>https://echo.epa.gov/biosolids-facility-report?id=VAL026531</t>
  </si>
  <si>
    <t>CITY OF BRIDGE CITY</t>
  </si>
  <si>
    <t>TX0025500</t>
  </si>
  <si>
    <t>BRIDGE CITY</t>
  </si>
  <si>
    <t>https://echo.epa.gov/biosolids-facility-report?id=TX0025500</t>
  </si>
  <si>
    <t>HAMPSHIRE STP, VILLAGE OF</t>
  </si>
  <si>
    <t>ILL020281</t>
  </si>
  <si>
    <t>IL0020281</t>
  </si>
  <si>
    <t>HAMPSHIRE</t>
  </si>
  <si>
    <t>https://echo.epa.gov/biosolids-facility-report?id=ILL020281</t>
  </si>
  <si>
    <t>PROSSER POTW</t>
  </si>
  <si>
    <t>WAL020800</t>
  </si>
  <si>
    <t>WA0020800</t>
  </si>
  <si>
    <t>PROSSER</t>
  </si>
  <si>
    <t>https://echo.epa.gov/biosolids-facility-report?id=WAL020800</t>
  </si>
  <si>
    <t>GRAND MISSION MUD 1  WWTP</t>
  </si>
  <si>
    <t>TX0123749</t>
  </si>
  <si>
    <t>https://echo.epa.gov/biosolids-facility-report?id=TX0123749</t>
  </si>
  <si>
    <t>NORTH BEND STP</t>
  </si>
  <si>
    <t>WAL029351</t>
  </si>
  <si>
    <t>WA0029351</t>
  </si>
  <si>
    <t>NORTH BEND</t>
  </si>
  <si>
    <t>https://echo.epa.gov/biosolids-facility-report?id=WAL029351</t>
  </si>
  <si>
    <t>AUGUSTA, CITY OF</t>
  </si>
  <si>
    <t>KSL094561</t>
  </si>
  <si>
    <t>KS0094561</t>
  </si>
  <si>
    <t>https://echo.epa.gov/biosolids-facility-report?id=KSL094561</t>
  </si>
  <si>
    <t>DEQUEEN, CITY OF</t>
  </si>
  <si>
    <t>ARL021733</t>
  </si>
  <si>
    <t>AR0021733</t>
  </si>
  <si>
    <t>DE QUEEN</t>
  </si>
  <si>
    <t>https://echo.epa.gov/biosolids-facility-report?id=ARL021733</t>
  </si>
  <si>
    <t>LAKE CITY</t>
  </si>
  <si>
    <t>MNL020664</t>
  </si>
  <si>
    <t>MN0020664</t>
  </si>
  <si>
    <t>https://echo.epa.gov/biosolids-facility-report?id=MNL020664</t>
  </si>
  <si>
    <t>ANNANDALE/MAPLE LAKE</t>
  </si>
  <si>
    <t>MNL066966</t>
  </si>
  <si>
    <t>MN0066966</t>
  </si>
  <si>
    <t>https://echo.epa.gov/biosolids-facility-report?id=MNL066966</t>
  </si>
  <si>
    <t>CITY OF SUGAR LAND NEW TERRITORY NORTH REGIONAL WWTF</t>
  </si>
  <si>
    <t>TX0111872</t>
  </si>
  <si>
    <t>https://echo.epa.gov/biosolids-facility-report?id=TX0111872</t>
  </si>
  <si>
    <t>PORT ACRES WWTF</t>
  </si>
  <si>
    <t>TX0047511</t>
  </si>
  <si>
    <t>PORT ARTHUR</t>
  </si>
  <si>
    <t>https://echo.epa.gov/biosolids-facility-report?id=TX0047511</t>
  </si>
  <si>
    <t>TOMBALL SOUTH WWTP</t>
  </si>
  <si>
    <t>TX0117595</t>
  </si>
  <si>
    <t>TOMBALL</t>
  </si>
  <si>
    <t>https://echo.epa.gov/biosolids-facility-report?id=TX0117595</t>
  </si>
  <si>
    <t>ROTTERDAM (T)</t>
  </si>
  <si>
    <t>NYL020141</t>
  </si>
  <si>
    <t>NY0020141</t>
  </si>
  <si>
    <t>https://echo.epa.gov/biosolids-facility-report?id=NYL020141</t>
  </si>
  <si>
    <t>CENTRAL IRON RANGE SANITARY SEWER DISTRICT WWTP</t>
  </si>
  <si>
    <t>MNL020117</t>
  </si>
  <si>
    <t>MN0020117</t>
  </si>
  <si>
    <t>CHISHOLM</t>
  </si>
  <si>
    <t>https://echo.epa.gov/biosolids-facility-report?id=MNL020117</t>
  </si>
  <si>
    <t>CITY OF CEDARTOWN</t>
  </si>
  <si>
    <t>GAL024074</t>
  </si>
  <si>
    <t>GA0024074</t>
  </si>
  <si>
    <t>CEDARTOWN</t>
  </si>
  <si>
    <t>https://echo.epa.gov/biosolids-facility-report?id=GAL024074</t>
  </si>
  <si>
    <t>SYCAMORE STP - NORTH PLANT</t>
  </si>
  <si>
    <t>ILL031291</t>
  </si>
  <si>
    <t>IL0031291</t>
  </si>
  <si>
    <t>SYCAMORE</t>
  </si>
  <si>
    <t>https://echo.epa.gov/biosolids-facility-report?id=ILL031291</t>
  </si>
  <si>
    <t>CITY OF ROME</t>
  </si>
  <si>
    <t>GAL024341</t>
  </si>
  <si>
    <t>GA0024341</t>
  </si>
  <si>
    <t>ROME</t>
  </si>
  <si>
    <t>https://echo.epa.gov/biosolids-facility-report?id=GAL024341</t>
  </si>
  <si>
    <t>GLENWOOD SPRINGS CITY OF</t>
  </si>
  <si>
    <t>COL048852</t>
  </si>
  <si>
    <t>CO0048852</t>
  </si>
  <si>
    <t>GLENWOOD SPRINGS</t>
  </si>
  <si>
    <t>https://echo.epa.gov/biosolids-facility-report?id=COL048852</t>
  </si>
  <si>
    <t>PEARL RIVER COUNTY UTILITY AUTHORITY, NEAL ROAD POTW</t>
  </si>
  <si>
    <t>MSL061174</t>
  </si>
  <si>
    <t>MS0061174</t>
  </si>
  <si>
    <t>PICAYUNE</t>
  </si>
  <si>
    <t>https://echo.epa.gov/biosolids-facility-report?id=MSL061174</t>
  </si>
  <si>
    <t>ROBESONIA-WERNERSVILLE M/A OF</t>
  </si>
  <si>
    <t>PAL031062</t>
  </si>
  <si>
    <t>PA0031062</t>
  </si>
  <si>
    <t>WERNERSVILLE</t>
  </si>
  <si>
    <t>https://echo.epa.gov/biosolids-facility-report?id=PAL031062</t>
  </si>
  <si>
    <t>RIDGEFIELD, TOWN OF (MAIN)</t>
  </si>
  <si>
    <t>CTL100854</t>
  </si>
  <si>
    <t>CT0100854</t>
  </si>
  <si>
    <t>RIDGEFIELD</t>
  </si>
  <si>
    <t>https://echo.epa.gov/biosolids-facility-report?id=CTL100854</t>
  </si>
  <si>
    <t>LINTON WWTP, CITY OF</t>
  </si>
  <si>
    <t>INL020575</t>
  </si>
  <si>
    <t>IN0020575</t>
  </si>
  <si>
    <t>LINTON</t>
  </si>
  <si>
    <t>https://echo.epa.gov/biosolids-facility-report?id=INL020575</t>
  </si>
  <si>
    <t>CITY OF HAMLET</t>
  </si>
  <si>
    <t>NCL047562</t>
  </si>
  <si>
    <t>NC0047562</t>
  </si>
  <si>
    <t>HAMLET</t>
  </si>
  <si>
    <t>https://echo.epa.gov/biosolids-facility-report?id=NCL047562</t>
  </si>
  <si>
    <t>LAGRANGE WWTP</t>
  </si>
  <si>
    <t>INL020478</t>
  </si>
  <si>
    <t>IN0020478</t>
  </si>
  <si>
    <t>LA GRANGE</t>
  </si>
  <si>
    <t>https://echo.epa.gov/biosolids-facility-report?id=INL020478</t>
  </si>
  <si>
    <t>WATERFORD (T)</t>
  </si>
  <si>
    <t>NYL029173</t>
  </si>
  <si>
    <t>NY0029173</t>
  </si>
  <si>
    <t>WATERFORD</t>
  </si>
  <si>
    <t>https://echo.epa.gov/biosolids-facility-report?id=NYL029173</t>
  </si>
  <si>
    <t>HARRIS COUNTY WCID 1 WWTP</t>
  </si>
  <si>
    <t>TX0023311</t>
  </si>
  <si>
    <t>HIGHLANDS</t>
  </si>
  <si>
    <t>https://echo.epa.gov/biosolids-facility-report?id=TX0023311</t>
  </si>
  <si>
    <t>FRASER TOWN OF</t>
  </si>
  <si>
    <t>COL040142</t>
  </si>
  <si>
    <t>CO0040142</t>
  </si>
  <si>
    <t>FRASER</t>
  </si>
  <si>
    <t>https://echo.epa.gov/biosolids-facility-report?id=COL040142</t>
  </si>
  <si>
    <t>CLEMSON/COCHRAN ROAD WWTP</t>
  </si>
  <si>
    <t>SCL020010</t>
  </si>
  <si>
    <t>SC0020010</t>
  </si>
  <si>
    <t>CLEMSON</t>
  </si>
  <si>
    <t>https://echo.epa.gov/biosolids-facility-report?id=SCL020010</t>
  </si>
  <si>
    <t>WILLIAMSBURG REGIONAL WWTP</t>
  </si>
  <si>
    <t>TX0058408</t>
  </si>
  <si>
    <t>https://echo.epa.gov/biosolids-facility-report?id=TX0058408</t>
  </si>
  <si>
    <t>ERIE CO SD#8</t>
  </si>
  <si>
    <t>NYL028436</t>
  </si>
  <si>
    <t>NY0028436</t>
  </si>
  <si>
    <t>https://echo.epa.gov/biosolids-facility-report?id=NYL028436</t>
  </si>
  <si>
    <t>A &amp; M HEEP WWTP</t>
  </si>
  <si>
    <t>TX0125288</t>
  </si>
  <si>
    <t>https://echo.epa.gov/biosolids-facility-report?id=TX0125288</t>
  </si>
  <si>
    <t>TOWN OF MAGGIE VALLEY</t>
  </si>
  <si>
    <t>NCL056561</t>
  </si>
  <si>
    <t>NC0056561</t>
  </si>
  <si>
    <t>MAGGIE VALLEY</t>
  </si>
  <si>
    <t>https://echo.epa.gov/biosolids-facility-report?id=NCL056561</t>
  </si>
  <si>
    <t>NEW PRAGUE</t>
  </si>
  <si>
    <t>MNL020150</t>
  </si>
  <si>
    <t>MN0020150</t>
  </si>
  <si>
    <t>https://echo.epa.gov/biosolids-facility-report?id=MNL020150</t>
  </si>
  <si>
    <t>TELFORD BORO AUTH WWTP</t>
  </si>
  <si>
    <t>PAL036978</t>
  </si>
  <si>
    <t>PA0036978</t>
  </si>
  <si>
    <t>TELFORD</t>
  </si>
  <si>
    <t>https://echo.epa.gov/biosolids-facility-report?id=PAL036978</t>
  </si>
  <si>
    <t>TOWN OF SURF CITY</t>
  </si>
  <si>
    <t>NCL000795</t>
  </si>
  <si>
    <t>NC0000795</t>
  </si>
  <si>
    <t>SURF CITY</t>
  </si>
  <si>
    <t>https://echo.epa.gov/biosolids-facility-report?id=NCL000795</t>
  </si>
  <si>
    <t>CHARTERWOOD MUD WWTP</t>
  </si>
  <si>
    <t>TX0046841</t>
  </si>
  <si>
    <t>https://echo.epa.gov/biosolids-facility-report?id=TX0046841</t>
  </si>
  <si>
    <t>CITY OF PEARSALL WWTP</t>
  </si>
  <si>
    <t>TX0032719</t>
  </si>
  <si>
    <t>PEARSALL</t>
  </si>
  <si>
    <t>https://echo.epa.gov/biosolids-facility-report?id=TX0032719</t>
  </si>
  <si>
    <t>TOWN OF WALLACE</t>
  </si>
  <si>
    <t>NCL003450</t>
  </si>
  <si>
    <t>NC0003450</t>
  </si>
  <si>
    <t>WALLACE</t>
  </si>
  <si>
    <t>https://echo.epa.gov/biosolids-facility-report?id=NCL003450</t>
  </si>
  <si>
    <t>TOWN OF WARRENTON</t>
  </si>
  <si>
    <t>NCL020834</t>
  </si>
  <si>
    <t>NC0020834</t>
  </si>
  <si>
    <t>https://echo.epa.gov/biosolids-facility-report?id=NCL020834</t>
  </si>
  <si>
    <t>GUNNISON CITY OF</t>
  </si>
  <si>
    <t>COL041530</t>
  </si>
  <si>
    <t>CO0041530</t>
  </si>
  <si>
    <t>GUNNISON</t>
  </si>
  <si>
    <t>https://echo.epa.gov/biosolids-facility-report?id=COL041530</t>
  </si>
  <si>
    <t>CITY OF MOUNT PLEASANT</t>
  </si>
  <si>
    <t>IAL047970</t>
  </si>
  <si>
    <t>IA0047970</t>
  </si>
  <si>
    <t>MOUNT PLEASANT</t>
  </si>
  <si>
    <t>https://echo.epa.gov/biosolids-facility-report?id=IAL047970</t>
  </si>
  <si>
    <t>CLOVERDALE, CITY OF</t>
  </si>
  <si>
    <t>CAL022977</t>
  </si>
  <si>
    <t>CA0022977</t>
  </si>
  <si>
    <t>CLOVERDALE</t>
  </si>
  <si>
    <t>https://echo.epa.gov/biosolids-facility-report?id=CAL022977</t>
  </si>
  <si>
    <t>EASTERN SNYDER COUNTY REGIONAL</t>
  </si>
  <si>
    <t>PAL110582</t>
  </si>
  <si>
    <t>PA0110582</t>
  </si>
  <si>
    <t>SELINSGROVE</t>
  </si>
  <si>
    <t>https://echo.epa.gov/biosolids-facility-report?id=PAL110582</t>
  </si>
  <si>
    <t>WILBARGER CREEK WWTP</t>
  </si>
  <si>
    <t>TX0095184</t>
  </si>
  <si>
    <t>MANOR</t>
  </si>
  <si>
    <t>https://echo.epa.gov/biosolids-facility-report?id=TX0095184</t>
  </si>
  <si>
    <t>ANGOLA WWTP</t>
  </si>
  <si>
    <t>INL021296</t>
  </si>
  <si>
    <t>IN0021296</t>
  </si>
  <si>
    <t>https://echo.epa.gov/biosolids-facility-report?id=INL021296</t>
  </si>
  <si>
    <t>NAZARETH BOROUGH MUNICIPAL AUT</t>
  </si>
  <si>
    <t>PAL041742</t>
  </si>
  <si>
    <t>PA0041742</t>
  </si>
  <si>
    <t>NAZARETH</t>
  </si>
  <si>
    <t>https://echo.epa.gov/biosolids-facility-report?id=PAL041742</t>
  </si>
  <si>
    <t>SANDWICH STP, CITY OF</t>
  </si>
  <si>
    <t>ILL030970</t>
  </si>
  <si>
    <t>IL0030970</t>
  </si>
  <si>
    <t>SANDWICH</t>
  </si>
  <si>
    <t>https://echo.epa.gov/biosolids-facility-report?id=ILL030970</t>
  </si>
  <si>
    <t>HUTTO WWTP</t>
  </si>
  <si>
    <t>TX0025577</t>
  </si>
  <si>
    <t>https://echo.epa.gov/biosolids-facility-report?id=TX0025577</t>
  </si>
  <si>
    <t>WINCHESTER WPCF/WINSTED WPCF</t>
  </si>
  <si>
    <t>CTL101222</t>
  </si>
  <si>
    <t>CT0101222</t>
  </si>
  <si>
    <t>https://echo.epa.gov/biosolids-facility-report?id=CTL101222</t>
  </si>
  <si>
    <t>CNP UD - WWTP</t>
  </si>
  <si>
    <t>TX0055166</t>
  </si>
  <si>
    <t>https://echo.epa.gov/biosolids-facility-report?id=TX0055166</t>
  </si>
  <si>
    <t>ROSELLE-J.L. DEVLIN STP</t>
  </si>
  <si>
    <t>ILL030813</t>
  </si>
  <si>
    <t>IL0030813</t>
  </si>
  <si>
    <t>ROSELLE</t>
  </si>
  <si>
    <t>https://echo.epa.gov/biosolids-facility-report?id=ILL030813</t>
  </si>
  <si>
    <t>WINOOSKI SEWAGE TREATMENT PLANT</t>
  </si>
  <si>
    <t>VTL100510</t>
  </si>
  <si>
    <t>VT0100510</t>
  </si>
  <si>
    <t>WINOOSKI</t>
  </si>
  <si>
    <t>https://echo.epa.gov/biosolids-facility-report?id=VTL100510</t>
  </si>
  <si>
    <t>CITY OF GALENA PARK WWTP 1</t>
  </si>
  <si>
    <t>TX0057185</t>
  </si>
  <si>
    <t>GALENA PARK</t>
  </si>
  <si>
    <t>https://echo.epa.gov/biosolids-facility-report?id=TX0057185</t>
  </si>
  <si>
    <t>CITY OF VIENNA</t>
  </si>
  <si>
    <t>GAL020167</t>
  </si>
  <si>
    <t>GA0020167</t>
  </si>
  <si>
    <t>VIENNA</t>
  </si>
  <si>
    <t>https://echo.epa.gov/biosolids-facility-report?id=GAL020167</t>
  </si>
  <si>
    <t>TWA-LAKE MARION</t>
  </si>
  <si>
    <t>FLL010979</t>
  </si>
  <si>
    <t>FL0010979</t>
  </si>
  <si>
    <t>https://echo.epa.gov/biosolids-facility-report?id=FLL010979</t>
  </si>
  <si>
    <t>PETERS TWP. WASHINGTON COUNTY</t>
  </si>
  <si>
    <t>PAL028711</t>
  </si>
  <si>
    <t>PA0028711</t>
  </si>
  <si>
    <t>MCMURRY</t>
  </si>
  <si>
    <t>https://echo.epa.gov/biosolids-facility-report?id=PAL028711</t>
  </si>
  <si>
    <t>MIDDLETOWN WASTEWATER TREATMEN</t>
  </si>
  <si>
    <t>PAL020664</t>
  </si>
  <si>
    <t>PA0020664</t>
  </si>
  <si>
    <t>https://echo.epa.gov/biosolids-facility-report?id=PAL020664</t>
  </si>
  <si>
    <t>THOMASTON WPCF</t>
  </si>
  <si>
    <t>CTL100781</t>
  </si>
  <si>
    <t>CT0100781</t>
  </si>
  <si>
    <t>THOMASTON</t>
  </si>
  <si>
    <t>https://echo.epa.gov/biosolids-facility-report?id=CTL100781</t>
  </si>
  <si>
    <t>CITY OF WEST COLUMBIA WWTP</t>
  </si>
  <si>
    <t>TX0026182</t>
  </si>
  <si>
    <t>WEST COLUMBIA</t>
  </si>
  <si>
    <t>https://echo.epa.gov/biosolids-facility-report?id=TX0026182</t>
  </si>
  <si>
    <t>WILMINGTON STP, CITY OF</t>
  </si>
  <si>
    <t>ILL026085</t>
  </si>
  <si>
    <t>IL0026085</t>
  </si>
  <si>
    <t>https://echo.epa.gov/biosolids-facility-report?id=ILL026085</t>
  </si>
  <si>
    <t>CAMPBELLS RUN STP</t>
  </si>
  <si>
    <t>PAL036293</t>
  </si>
  <si>
    <t>PA0036293</t>
  </si>
  <si>
    <t>https://echo.epa.gov/biosolids-facility-report?id=PAL036293</t>
  </si>
  <si>
    <t>PLAINVIEW-ELGIN SD</t>
  </si>
  <si>
    <t>MNL055361</t>
  </si>
  <si>
    <t>MN0055361</t>
  </si>
  <si>
    <t>PLAINVIEW</t>
  </si>
  <si>
    <t>https://echo.epa.gov/biosolids-facility-report?id=MNL055361</t>
  </si>
  <si>
    <t>STONINGTON-PAWCATUCK WPCF</t>
  </si>
  <si>
    <t>CTL101290</t>
  </si>
  <si>
    <t>CT0101290</t>
  </si>
  <si>
    <t>PAWCATUCK</t>
  </si>
  <si>
    <t>https://echo.epa.gov/biosolids-facility-report?id=CTL101290</t>
  </si>
  <si>
    <t>HOLLIDAYSBURG REGIONAL WWTP</t>
  </si>
  <si>
    <t>PAL043273</t>
  </si>
  <si>
    <t>PA0043273</t>
  </si>
  <si>
    <t>BLAIR COUNTY</t>
  </si>
  <si>
    <t>https://echo.epa.gov/biosolids-facility-report?id=PAL043273</t>
  </si>
  <si>
    <t>MOON TWP. MUN. AUTH.</t>
  </si>
  <si>
    <t>PAL046906</t>
  </si>
  <si>
    <t>PA0046906</t>
  </si>
  <si>
    <t>https://echo.epa.gov/biosolids-facility-report?id=PAL046906</t>
  </si>
  <si>
    <t>LITCHFIELD STP, CITY OF</t>
  </si>
  <si>
    <t>ILL020621</t>
  </si>
  <si>
    <t>IL0020621</t>
  </si>
  <si>
    <t>https://echo.epa.gov/biosolids-facility-report?id=ILL020621</t>
  </si>
  <si>
    <t>MNL020761</t>
  </si>
  <si>
    <t>MN0020761</t>
  </si>
  <si>
    <t>https://echo.epa.gov/biosolids-facility-report?id=MNL020761</t>
  </si>
  <si>
    <t>CASTLEWOOD REGIONAL WWTP</t>
  </si>
  <si>
    <t>TX0071625</t>
  </si>
  <si>
    <t>https://echo.epa.gov/biosolids-facility-report?id=TX0071625</t>
  </si>
  <si>
    <t>MIMS CREEK WWTP</t>
  </si>
  <si>
    <t>TX0075850</t>
  </si>
  <si>
    <t>https://echo.epa.gov/biosolids-facility-report?id=TX0075850</t>
  </si>
  <si>
    <t>FESTUS-CRYSTAL CITY SEWAG</t>
  </si>
  <si>
    <t>MOL080632</t>
  </si>
  <si>
    <t>MO0080632</t>
  </si>
  <si>
    <t>CRYSTAL CITY</t>
  </si>
  <si>
    <t>https://echo.epa.gov/biosolids-facility-report?id=MOL080632</t>
  </si>
  <si>
    <t>NITRO, CITY OF,SANITARY BOARD</t>
  </si>
  <si>
    <t>WVL023299</t>
  </si>
  <si>
    <t>WV0023299</t>
  </si>
  <si>
    <t>NITRO</t>
  </si>
  <si>
    <t>https://echo.epa.gov/biosolids-facility-report?id=WVL023299</t>
  </si>
  <si>
    <t>MONTEVIDEO</t>
  </si>
  <si>
    <t>MNL020133</t>
  </si>
  <si>
    <t>MN0020133</t>
  </si>
  <si>
    <t>https://echo.epa.gov/biosolids-facility-report?id=MNL020133</t>
  </si>
  <si>
    <t>HARRIS COUNTY WCID 110 WWTP</t>
  </si>
  <si>
    <t>TX0076481</t>
  </si>
  <si>
    <t>https://echo.epa.gov/biosolids-facility-report?id=TX0076481</t>
  </si>
  <si>
    <t>NORTHSIDE WWTF</t>
  </si>
  <si>
    <t>TX0052931</t>
  </si>
  <si>
    <t>LINDALE</t>
  </si>
  <si>
    <t>https://echo.epa.gov/biosolids-facility-report?id=TX0052931</t>
  </si>
  <si>
    <t>CITY OF ANAMOSA</t>
  </si>
  <si>
    <t>IAL025895</t>
  </si>
  <si>
    <t>IA0025895</t>
  </si>
  <si>
    <t>ANAMOSA</t>
  </si>
  <si>
    <t>https://echo.epa.gov/biosolids-facility-report?id=IAL025895</t>
  </si>
  <si>
    <t>TWO HARBORS</t>
  </si>
  <si>
    <t>MNL022250</t>
  </si>
  <si>
    <t>MN0022250</t>
  </si>
  <si>
    <t>https://echo.epa.gov/biosolids-facility-report?id=MNL022250</t>
  </si>
  <si>
    <t>HARRIS COUNTY MUD 26 WWTP</t>
  </si>
  <si>
    <t>TX0056537</t>
  </si>
  <si>
    <t>https://echo.epa.gov/biosolids-facility-report?id=TX0056537</t>
  </si>
  <si>
    <t>POTSDAM (V)</t>
  </si>
  <si>
    <t>NYL020818</t>
  </si>
  <si>
    <t>NY0020818</t>
  </si>
  <si>
    <t>POTSDAM</t>
  </si>
  <si>
    <t>https://echo.epa.gov/biosolids-facility-report?id=NYL020818</t>
  </si>
  <si>
    <t>LEAD-DEADWOOD SANITARY DISTRICT</t>
  </si>
  <si>
    <t>SDL020796</t>
  </si>
  <si>
    <t>SD0020796</t>
  </si>
  <si>
    <t>DEADWOOD</t>
  </si>
  <si>
    <t>https://echo.epa.gov/biosolids-facility-report?id=SDL020796</t>
  </si>
  <si>
    <t>HARRIS COUNTY MUD 170 REGIONAL WWTP</t>
  </si>
  <si>
    <t>TX0079146</t>
  </si>
  <si>
    <t>https://echo.epa.gov/biosolids-facility-report?id=TX0079146</t>
  </si>
  <si>
    <t>BUENA VISTA SANITATION DISTRICT</t>
  </si>
  <si>
    <t>COL045748</t>
  </si>
  <si>
    <t>CO0045748</t>
  </si>
  <si>
    <t>BUENA VISTA</t>
  </si>
  <si>
    <t>https://echo.epa.gov/biosolids-facility-report?id=COL045748</t>
  </si>
  <si>
    <t>CITY OF ALEXANDER CITY</t>
  </si>
  <si>
    <t>ALL048861</t>
  </si>
  <si>
    <t>AL0048861</t>
  </si>
  <si>
    <t>ALEXANDER CITY</t>
  </si>
  <si>
    <t>https://echo.epa.gov/biosolids-facility-report?id=ALL048861</t>
  </si>
  <si>
    <t>LONG PRAIRIE MUNICIPAL WWTF</t>
  </si>
  <si>
    <t>MNL066079</t>
  </si>
  <si>
    <t>MN0066079</t>
  </si>
  <si>
    <t>https://echo.epa.gov/biosolids-facility-report?id=MNL066079</t>
  </si>
  <si>
    <t>CORNING WWTF</t>
  </si>
  <si>
    <t>CAL004995</t>
  </si>
  <si>
    <t>CA0004995</t>
  </si>
  <si>
    <t>CORNING</t>
  </si>
  <si>
    <t>https://echo.epa.gov/biosolids-facility-report?id=CAL004995</t>
  </si>
  <si>
    <t>CANAJOHARIE (V)</t>
  </si>
  <si>
    <t>NYL023485</t>
  </si>
  <si>
    <t>NY0023485</t>
  </si>
  <si>
    <t>CANAJOHARIE</t>
  </si>
  <si>
    <t>https://echo.epa.gov/biosolids-facility-report?id=NYL023485</t>
  </si>
  <si>
    <t>CITY OF DURHAM</t>
  </si>
  <si>
    <t>NCL023841</t>
  </si>
  <si>
    <t>NC0023841</t>
  </si>
  <si>
    <t>https://echo.epa.gov/biosolids-facility-report?id=NCL023841</t>
  </si>
  <si>
    <t>WOODSTOCK SOUTH STP, CITY OF</t>
  </si>
  <si>
    <t>ILL034282</t>
  </si>
  <si>
    <t>IL0034282</t>
  </si>
  <si>
    <t>https://echo.epa.gov/biosolids-facility-report?id=ILL034282</t>
  </si>
  <si>
    <t>SOCORRO, CITY OF</t>
  </si>
  <si>
    <t>NML028835</t>
  </si>
  <si>
    <t>NM0028835</t>
  </si>
  <si>
    <t>SOCORRO</t>
  </si>
  <si>
    <t>https://echo.epa.gov/biosolids-facility-report?id=NML028835</t>
  </si>
  <si>
    <t>FOX RIVER GROVE STP</t>
  </si>
  <si>
    <t>ILL020583</t>
  </si>
  <si>
    <t>IL0020583</t>
  </si>
  <si>
    <t>FOX RIVER GROVE</t>
  </si>
  <si>
    <t>https://echo.epa.gov/biosolids-facility-report?id=ILL020583</t>
  </si>
  <si>
    <t>YREKA WWTP</t>
  </si>
  <si>
    <t>CAL010509</t>
  </si>
  <si>
    <t>CA0010509</t>
  </si>
  <si>
    <t>YREKA</t>
  </si>
  <si>
    <t>https://echo.epa.gov/biosolids-facility-report?id=CAL010509</t>
  </si>
  <si>
    <t>JAFFREY TOWN OF</t>
  </si>
  <si>
    <t>NHL100595</t>
  </si>
  <si>
    <t>NH0100595</t>
  </si>
  <si>
    <t>JAFFREY</t>
  </si>
  <si>
    <t>https://echo.epa.gov/biosolids-facility-report?id=NHL100595</t>
  </si>
  <si>
    <t>THURMONT WASTEWATER TREAT.FAC.</t>
  </si>
  <si>
    <t>MDL021121</t>
  </si>
  <si>
    <t>MD0021121</t>
  </si>
  <si>
    <t>THURMONT</t>
  </si>
  <si>
    <t>https://echo.epa.gov/biosolids-facility-report?id=MDL021121</t>
  </si>
  <si>
    <t>HARRIS COUNTY MUD 165 WWTP</t>
  </si>
  <si>
    <t>TX0127388</t>
  </si>
  <si>
    <t>https://echo.epa.gov/biosolids-facility-report?id=TX0127388</t>
  </si>
  <si>
    <t>MYERSTOWN STP</t>
  </si>
  <si>
    <t>PAL021075</t>
  </si>
  <si>
    <t>PA0021075</t>
  </si>
  <si>
    <t>LEBANON COUNTY</t>
  </si>
  <si>
    <t>https://echo.epa.gov/biosolids-facility-report?id=PAL021075</t>
  </si>
  <si>
    <t>MOUNTAIN HOME, CITY OF</t>
  </si>
  <si>
    <t>ARL021211</t>
  </si>
  <si>
    <t>AR0021211</t>
  </si>
  <si>
    <t>MOUNTAIN HOME</t>
  </si>
  <si>
    <t>https://echo.epa.gov/biosolids-facility-report?id=ARL021211</t>
  </si>
  <si>
    <t>MILLERSVILLE BORO</t>
  </si>
  <si>
    <t>PAL026620</t>
  </si>
  <si>
    <t>PA0026620</t>
  </si>
  <si>
    <t>https://echo.epa.gov/biosolids-facility-report?id=PAL026620</t>
  </si>
  <si>
    <t>CITY OF KIRKSVILLE</t>
  </si>
  <si>
    <t>MOL049506</t>
  </si>
  <si>
    <t>MO0049506</t>
  </si>
  <si>
    <t>KIRKSVILLE</t>
  </si>
  <si>
    <t>https://echo.epa.gov/biosolids-facility-report?id=MOL049506</t>
  </si>
  <si>
    <t>LAKE GEORGE (V)</t>
  </si>
  <si>
    <t>NYL094366</t>
  </si>
  <si>
    <t>NY0094366</t>
  </si>
  <si>
    <t>LAKE GEORGE</t>
  </si>
  <si>
    <t>https://echo.epa.gov/biosolids-facility-report?id=NYL094366</t>
  </si>
  <si>
    <t>DETROIT LAKES</t>
  </si>
  <si>
    <t>MNL020192</t>
  </si>
  <si>
    <t>MN0020192</t>
  </si>
  <si>
    <t>https://echo.epa.gov/biosolids-facility-report?id=MNL020192</t>
  </si>
  <si>
    <t>BANNING WWTP</t>
  </si>
  <si>
    <t>CAL000410</t>
  </si>
  <si>
    <t>CA0000410</t>
  </si>
  <si>
    <t>BANNING</t>
  </si>
  <si>
    <t>https://echo.epa.gov/biosolids-facility-report?id=CAL000410</t>
  </si>
  <si>
    <t>SNAKE RIVER WWTF</t>
  </si>
  <si>
    <t>COL029955</t>
  </si>
  <si>
    <t>CO0029955</t>
  </si>
  <si>
    <t>DILLON</t>
  </si>
  <si>
    <t>https://echo.epa.gov/biosolids-facility-report?id=COL029955</t>
  </si>
  <si>
    <t>CITY OF ALPINE MUNICIPAL WWTF</t>
  </si>
  <si>
    <t>TX0022985</t>
  </si>
  <si>
    <t>ALPINE</t>
  </si>
  <si>
    <t>https://echo.epa.gov/biosolids-facility-report?id=TX0022985</t>
  </si>
  <si>
    <t>CITY OF WHITE OAK WWTF</t>
  </si>
  <si>
    <t>TX0026531</t>
  </si>
  <si>
    <t>WHITE OAK</t>
  </si>
  <si>
    <t>https://echo.epa.gov/biosolids-facility-report?id=TX0026531</t>
  </si>
  <si>
    <t>HIGHTSTOWN ADVANCED WTP</t>
  </si>
  <si>
    <t>NJL029475</t>
  </si>
  <si>
    <t>NJ0029475</t>
  </si>
  <si>
    <t>HIGHTSTOWN</t>
  </si>
  <si>
    <t>https://echo.epa.gov/biosolids-facility-report?id=NJL029475</t>
  </si>
  <si>
    <t>CREVE COEUR WWTP, VILLAGE OF</t>
  </si>
  <si>
    <t>ILL021237</t>
  </si>
  <si>
    <t>IL0021237</t>
  </si>
  <si>
    <t>CREVE COEUR</t>
  </si>
  <si>
    <t>https://echo.epa.gov/biosolids-facility-report?id=ILL021237</t>
  </si>
  <si>
    <t>SHASTA LAKE WWTP</t>
  </si>
  <si>
    <t>CAL079511</t>
  </si>
  <si>
    <t>CA0079511</t>
  </si>
  <si>
    <t>SHASTA LAKE</t>
  </si>
  <si>
    <t>https://echo.epa.gov/biosolids-facility-report?id=CAL079511</t>
  </si>
  <si>
    <t>HIBBING-SOUTH</t>
  </si>
  <si>
    <t>MNL030643</t>
  </si>
  <si>
    <t>MN0030643</t>
  </si>
  <si>
    <t>HIBBING</t>
  </si>
  <si>
    <t>https://echo.epa.gov/biosolids-facility-report?id=MNL030643</t>
  </si>
  <si>
    <t>HYRUM CITY CORP</t>
  </si>
  <si>
    <t>UTL023205</t>
  </si>
  <si>
    <t>UT0023205</t>
  </si>
  <si>
    <t>HYRUM</t>
  </si>
  <si>
    <t>https://echo.epa.gov/biosolids-facility-report?id=UTL023205</t>
  </si>
  <si>
    <t>OWEGO (T)</t>
  </si>
  <si>
    <t>NYL025798</t>
  </si>
  <si>
    <t>NY0025798</t>
  </si>
  <si>
    <t>APALACHIN</t>
  </si>
  <si>
    <t>https://echo.epa.gov/biosolids-facility-report?id=NYL025798</t>
  </si>
  <si>
    <t>NORTHEAST DISTRICT WWTF</t>
  </si>
  <si>
    <t>TX0126543</t>
  </si>
  <si>
    <t>https://echo.epa.gov/biosolids-facility-report?id=TX0126543</t>
  </si>
  <si>
    <t>BRIDGESTONE FACILITY</t>
  </si>
  <si>
    <t>TX0072150</t>
  </si>
  <si>
    <t>https://echo.epa.gov/biosolids-facility-report?id=TX0072150</t>
  </si>
  <si>
    <t>EAGLE TOWN OF</t>
  </si>
  <si>
    <t>COL048241</t>
  </si>
  <si>
    <t>CO0048241</t>
  </si>
  <si>
    <t>EAGLE</t>
  </si>
  <si>
    <t>https://echo.epa.gov/biosolids-facility-report?id=COL048241</t>
  </si>
  <si>
    <t>VALLEY JOINT SEW AUTH</t>
  </si>
  <si>
    <t>PAL043681</t>
  </si>
  <si>
    <t>PA0043681</t>
  </si>
  <si>
    <t>https://echo.epa.gov/biosolids-facility-report?id=PAL043681</t>
  </si>
  <si>
    <t>NORTHAMPTON MUD WWTP</t>
  </si>
  <si>
    <t>TX0058548</t>
  </si>
  <si>
    <t>https://echo.epa.gov/biosolids-facility-report?id=TX0058548</t>
  </si>
  <si>
    <t>ARANSAS PASS WWTP</t>
  </si>
  <si>
    <t>TX0025682</t>
  </si>
  <si>
    <t>ARANSAS PASS</t>
  </si>
  <si>
    <t>https://echo.epa.gov/biosolids-facility-report?id=TX0025682</t>
  </si>
  <si>
    <t>GRANVILLE (V)</t>
  </si>
  <si>
    <t>NYL021547</t>
  </si>
  <si>
    <t>NY0021547</t>
  </si>
  <si>
    <t>GRANVILLE</t>
  </si>
  <si>
    <t>https://echo.epa.gov/biosolids-facility-report?id=NYL021547</t>
  </si>
  <si>
    <t>CINCO SOUTHWEST WWTP</t>
  </si>
  <si>
    <t>TX0124851</t>
  </si>
  <si>
    <t>https://echo.epa.gov/biosolids-facility-report?id=TX0124851</t>
  </si>
  <si>
    <t>GLENCOE</t>
  </si>
  <si>
    <t>MNL022233</t>
  </si>
  <si>
    <t>MN0022233</t>
  </si>
  <si>
    <t>https://echo.epa.gov/biosolids-facility-report?id=MNL022233</t>
  </si>
  <si>
    <t>COLBY WASTEWATER PLANT</t>
  </si>
  <si>
    <t>KSL098698</t>
  </si>
  <si>
    <t>KS0098698</t>
  </si>
  <si>
    <t>COLBY</t>
  </si>
  <si>
    <t>https://echo.epa.gov/biosolids-facility-report?id=KSL098698</t>
  </si>
  <si>
    <t>FLORENCE STP</t>
  </si>
  <si>
    <t>ORL020745</t>
  </si>
  <si>
    <t>OR0020745</t>
  </si>
  <si>
    <t>https://echo.epa.gov/biosolids-facility-report?id=ORL020745</t>
  </si>
  <si>
    <t>CITY OF DECATUR</t>
  </si>
  <si>
    <t>TX0024911</t>
  </si>
  <si>
    <t>https://echo.epa.gov/biosolids-facility-report?id=TX0024911</t>
  </si>
  <si>
    <t>BOROUGH OF SOUDERTON</t>
  </si>
  <si>
    <t>PAL021857</t>
  </si>
  <si>
    <t>PA0021857</t>
  </si>
  <si>
    <t>SOUDERTON</t>
  </si>
  <si>
    <t>https://echo.epa.gov/biosolids-facility-report?id=PAL021857</t>
  </si>
  <si>
    <t>ELK-PINCH PUBLIC SERVIC DISTRI</t>
  </si>
  <si>
    <t>WVL080900</t>
  </si>
  <si>
    <t>WV0080900</t>
  </si>
  <si>
    <t>ELKVIEW</t>
  </si>
  <si>
    <t>https://echo.epa.gov/biosolids-facility-report?id=WVL080900</t>
  </si>
  <si>
    <t>TOWN OF ORANGE PARK</t>
  </si>
  <si>
    <t>FLL023922</t>
  </si>
  <si>
    <t>FL0023922</t>
  </si>
  <si>
    <t>https://echo.epa.gov/biosolids-facility-report?id=FLL023922</t>
  </si>
  <si>
    <t>ROSELLE-J BOTTERMAN STP</t>
  </si>
  <si>
    <t>ILL048721</t>
  </si>
  <si>
    <t>IL0048721</t>
  </si>
  <si>
    <t>https://echo.epa.gov/biosolids-facility-report?id=ILL048721</t>
  </si>
  <si>
    <t>CITY OF CUERO WWTP</t>
  </si>
  <si>
    <t>TX0024244</t>
  </si>
  <si>
    <t>CUERO</t>
  </si>
  <si>
    <t>https://echo.epa.gov/biosolids-facility-report?id=TX0024244</t>
  </si>
  <si>
    <t>WASECA</t>
  </si>
  <si>
    <t>MNL020796</t>
  </si>
  <si>
    <t>MN0020796</t>
  </si>
  <si>
    <t>https://echo.epa.gov/biosolids-facility-report?id=MNL020796</t>
  </si>
  <si>
    <t>ALBION (V)</t>
  </si>
  <si>
    <t>NYL028401</t>
  </si>
  <si>
    <t>NY0028401</t>
  </si>
  <si>
    <t>ALBION</t>
  </si>
  <si>
    <t>https://echo.epa.gov/biosolids-facility-report?id=NYL028401</t>
  </si>
  <si>
    <t>CITY OF CUBA</t>
  </si>
  <si>
    <t>MOL094919</t>
  </si>
  <si>
    <t>MO0094919</t>
  </si>
  <si>
    <t>CUBA</t>
  </si>
  <si>
    <t>https://echo.epa.gov/biosolids-facility-report?id=MOL094919</t>
  </si>
  <si>
    <t>CITY OF DUNN</t>
  </si>
  <si>
    <t>NCL043176</t>
  </si>
  <si>
    <t>NC0043176</t>
  </si>
  <si>
    <t>DUNN</t>
  </si>
  <si>
    <t>https://echo.epa.gov/biosolids-facility-report?id=NCL043176</t>
  </si>
  <si>
    <t>SIDNEY WWTF</t>
  </si>
  <si>
    <t>NEL023884</t>
  </si>
  <si>
    <t>NE0023884</t>
  </si>
  <si>
    <t>SIDNEY</t>
  </si>
  <si>
    <t>https://echo.epa.gov/biosolids-facility-report?id=NEL023884</t>
  </si>
  <si>
    <t>COPPERAS COVE NORTHWEST WWTP</t>
  </si>
  <si>
    <t>TX0069841</t>
  </si>
  <si>
    <t>https://echo.epa.gov/biosolids-facility-report?id=TX0069841</t>
  </si>
  <si>
    <t>BRADY WWTP</t>
  </si>
  <si>
    <t>TX0034312</t>
  </si>
  <si>
    <t>BRADY</t>
  </si>
  <si>
    <t>https://echo.epa.gov/biosolids-facility-report?id=TX0034312</t>
  </si>
  <si>
    <t>HARRIS COUNTY MUD 102 WWTP</t>
  </si>
  <si>
    <t>TX0052906</t>
  </si>
  <si>
    <t>https://echo.epa.gov/biosolids-facility-report?id=TX0052906</t>
  </si>
  <si>
    <t>CLE ELUM POTW</t>
  </si>
  <si>
    <t>WAL021938</t>
  </si>
  <si>
    <t>WA0021938</t>
  </si>
  <si>
    <t>CLE ELUM</t>
  </si>
  <si>
    <t>https://echo.epa.gov/biosolids-facility-report?id=WAL021938</t>
  </si>
  <si>
    <t>HARRIS COUNTY MUD  418</t>
  </si>
  <si>
    <t>TX0126161</t>
  </si>
  <si>
    <t>https://echo.epa.gov/biosolids-facility-report?id=TX0126161</t>
  </si>
  <si>
    <t>MANHATTAN STP, VILLAGE OF</t>
  </si>
  <si>
    <t>ILL020222</t>
  </si>
  <si>
    <t>IL0020222</t>
  </si>
  <si>
    <t>https://echo.epa.gov/biosolids-facility-report?id=ILL020222</t>
  </si>
  <si>
    <t>CITY OF GRAHAM</t>
  </si>
  <si>
    <t>NCL021211</t>
  </si>
  <si>
    <t>NC0021211</t>
  </si>
  <si>
    <t>https://echo.epa.gov/biosolids-facility-report?id=NCL021211</t>
  </si>
  <si>
    <t>WILLITS WQCP</t>
  </si>
  <si>
    <t>CAL023060</t>
  </si>
  <si>
    <t>CA0023060</t>
  </si>
  <si>
    <t>WILLITS</t>
  </si>
  <si>
    <t>https://echo.epa.gov/biosolids-facility-report?id=CAL023060</t>
  </si>
  <si>
    <t>SHAWNEE CO. PUBLIC WORKS</t>
  </si>
  <si>
    <t>KSL117731</t>
  </si>
  <si>
    <t>KS0117731</t>
  </si>
  <si>
    <t>https://echo.epa.gov/biosolids-facility-report?id=KSL117731</t>
  </si>
  <si>
    <t>JORDANELLE SPECIAL SERVICE DISTRICT WATER RECLAMATION FACILITY</t>
  </si>
  <si>
    <t>UTL025747</t>
  </si>
  <si>
    <t>UT0025747</t>
  </si>
  <si>
    <t>HEBER</t>
  </si>
  <si>
    <t>https://echo.epa.gov/biosolids-facility-report?id=UTL025747</t>
  </si>
  <si>
    <t>BECKER</t>
  </si>
  <si>
    <t>MNL025666</t>
  </si>
  <si>
    <t>MN0025666</t>
  </si>
  <si>
    <t>https://echo.epa.gov/biosolids-facility-report?id=MNL025666</t>
  </si>
  <si>
    <t>MENDOTA STP, CITY OF</t>
  </si>
  <si>
    <t>ILL023221</t>
  </si>
  <si>
    <t>IL0023221</t>
  </si>
  <si>
    <t>MENDOTA</t>
  </si>
  <si>
    <t>https://echo.epa.gov/biosolids-facility-report?id=ILL023221</t>
  </si>
  <si>
    <t>BUCKHANNON, CITY OF</t>
  </si>
  <si>
    <t>WVL032336</t>
  </si>
  <si>
    <t>WV0032336</t>
  </si>
  <si>
    <t>BUCKHANNON</t>
  </si>
  <si>
    <t>https://echo.epa.gov/biosolids-facility-report?id=WVL032336</t>
  </si>
  <si>
    <t>ESTES PARK SANITATION DISTRICT</t>
  </si>
  <si>
    <t>COL020290</t>
  </si>
  <si>
    <t>CO0020290</t>
  </si>
  <si>
    <t>https://echo.epa.gov/biosolids-facility-report?id=COL020290</t>
  </si>
  <si>
    <t>LA JUNTA CITY OF</t>
  </si>
  <si>
    <t>COL021261</t>
  </si>
  <si>
    <t>CO0021261</t>
  </si>
  <si>
    <t>LA JUNTA</t>
  </si>
  <si>
    <t>https://echo.epa.gov/biosolids-facility-report?id=COL021261</t>
  </si>
  <si>
    <t>FORT BEND COUNTY MUD 133 WWTP</t>
  </si>
  <si>
    <t>TX0126624</t>
  </si>
  <si>
    <t>https://echo.epa.gov/biosolids-facility-report?id=TX0126624</t>
  </si>
  <si>
    <t>DUVALL STP</t>
  </si>
  <si>
    <t>WAL029513</t>
  </si>
  <si>
    <t>WA0029513</t>
  </si>
  <si>
    <t>DUVALL</t>
  </si>
  <si>
    <t>https://echo.epa.gov/biosolids-facility-report?id=WAL029513</t>
  </si>
  <si>
    <t>PLATTE CO REGIONAL SEWER</t>
  </si>
  <si>
    <t>MOL119474</t>
  </si>
  <si>
    <t>MO0119474</t>
  </si>
  <si>
    <t>TRACY</t>
  </si>
  <si>
    <t>https://echo.epa.gov/biosolids-facility-report?id=MOL119474</t>
  </si>
  <si>
    <t>TOWN OF LIVINGSTON</t>
  </si>
  <si>
    <t>TNL021873</t>
  </si>
  <si>
    <t>TN0021873</t>
  </si>
  <si>
    <t>https://echo.epa.gov/biosolids-facility-report?id=TNL021873</t>
  </si>
  <si>
    <t>NORTH HUNTINGDON TWP MUNICIPAL</t>
  </si>
  <si>
    <t>PAL027243</t>
  </si>
  <si>
    <t>PA0027243</t>
  </si>
  <si>
    <t>NORTH HUNTINGDON</t>
  </si>
  <si>
    <t>https://echo.epa.gov/biosolids-facility-report?id=PAL027243</t>
  </si>
  <si>
    <t>IAL032433</t>
  </si>
  <si>
    <t>IA0032433</t>
  </si>
  <si>
    <t>https://echo.epa.gov/biosolids-facility-report?id=IAL032433</t>
  </si>
  <si>
    <t>FOUNTAIN SANITATION DISTRICT</t>
  </si>
  <si>
    <t>COL020532</t>
  </si>
  <si>
    <t>CO0020532</t>
  </si>
  <si>
    <t>https://echo.epa.gov/biosolids-facility-report?id=COL020532</t>
  </si>
  <si>
    <t>TICONDEROGA (T)</t>
  </si>
  <si>
    <t>NYL036706</t>
  </si>
  <si>
    <t>NY0036706</t>
  </si>
  <si>
    <t>TICONDEROGA</t>
  </si>
  <si>
    <t>https://echo.epa.gov/biosolids-facility-report?id=NYL036706</t>
  </si>
  <si>
    <t>HOLIDAY PARK STP</t>
  </si>
  <si>
    <t>PAL035360</t>
  </si>
  <si>
    <t>PA0035360</t>
  </si>
  <si>
    <t>https://echo.epa.gov/biosolids-facility-report?id=PAL035360</t>
  </si>
  <si>
    <t>COPPERAS COVE SOUTH WWTF</t>
  </si>
  <si>
    <t>TX0067873</t>
  </si>
  <si>
    <t>https://echo.epa.gov/biosolids-facility-report?id=TX0067873</t>
  </si>
  <si>
    <t>HAMBURG BORO</t>
  </si>
  <si>
    <t>PAL021601</t>
  </si>
  <si>
    <t>PA0021601</t>
  </si>
  <si>
    <t>HAMBURG</t>
  </si>
  <si>
    <t>https://echo.epa.gov/biosolids-facility-report?id=PAL021601</t>
  </si>
  <si>
    <t>NEWPORT MUD WWTP</t>
  </si>
  <si>
    <t>TX0023230</t>
  </si>
  <si>
    <t>https://echo.epa.gov/biosolids-facility-report?id=TX0023230</t>
  </si>
  <si>
    <t>TREMONTON CITY</t>
  </si>
  <si>
    <t>UTL020303</t>
  </si>
  <si>
    <t>UT0020303</t>
  </si>
  <si>
    <t>TREMONTON</t>
  </si>
  <si>
    <t>https://echo.epa.gov/biosolids-facility-report?id=UTL020303</t>
  </si>
  <si>
    <t>SARANAC LAKE (V)</t>
  </si>
  <si>
    <t>NYL021733</t>
  </si>
  <si>
    <t>NY0021733</t>
  </si>
  <si>
    <t>SARANAC LAKE</t>
  </si>
  <si>
    <t>https://echo.epa.gov/biosolids-facility-report?id=NYL021733</t>
  </si>
  <si>
    <t>CITY OF DECORAH</t>
  </si>
  <si>
    <t>IAL035220</t>
  </si>
  <si>
    <t>IA0035220</t>
  </si>
  <si>
    <t>DECORAH</t>
  </si>
  <si>
    <t>https://echo.epa.gov/biosolids-facility-report?id=IAL035220</t>
  </si>
  <si>
    <t>MOSHANNON VALLEY JT. AUTH.</t>
  </si>
  <si>
    <t>PAL037966</t>
  </si>
  <si>
    <t>PA0037966</t>
  </si>
  <si>
    <t>PHILIPSBURG</t>
  </si>
  <si>
    <t>https://echo.epa.gov/biosolids-facility-report?id=PAL037966</t>
  </si>
  <si>
    <t>WELLSBORO MUN AUTH</t>
  </si>
  <si>
    <t>PAL021687</t>
  </si>
  <si>
    <t>PA0021687</t>
  </si>
  <si>
    <t>WELLSBORO</t>
  </si>
  <si>
    <t>https://echo.epa.gov/biosolids-facility-report?id=PAL021687</t>
  </si>
  <si>
    <t>MCCOOK WWTF</t>
  </si>
  <si>
    <t>NEL021504</t>
  </si>
  <si>
    <t>NE0021504</t>
  </si>
  <si>
    <t>MC COOK</t>
  </si>
  <si>
    <t>https://echo.epa.gov/biosolids-facility-report?id=NEL021504</t>
  </si>
  <si>
    <t>MYRTLE CREEK, CITY OF</t>
  </si>
  <si>
    <t>ORL028665</t>
  </si>
  <si>
    <t>OR0028665</t>
  </si>
  <si>
    <t>MYRTLE CREEK</t>
  </si>
  <si>
    <t>https://echo.epa.gov/biosolids-facility-report?id=ORL028665</t>
  </si>
  <si>
    <t>OMAK POTW</t>
  </si>
  <si>
    <t>WAL020940</t>
  </si>
  <si>
    <t>WA0020940</t>
  </si>
  <si>
    <t>OMAK</t>
  </si>
  <si>
    <t>https://echo.epa.gov/biosolids-facility-report?id=WAL020940</t>
  </si>
  <si>
    <t>CITY OF INDEPENDENCE</t>
  </si>
  <si>
    <t>IAL036510</t>
  </si>
  <si>
    <t>IA0036510</t>
  </si>
  <si>
    <t>https://echo.epa.gov/biosolids-facility-report?id=IAL036510</t>
  </si>
  <si>
    <t>SOUTH MIDDLETON TWP MUNI AUTH CUMBERLAND CNTY</t>
  </si>
  <si>
    <t>PAL044113</t>
  </si>
  <si>
    <t>PA0044113</t>
  </si>
  <si>
    <t>BOILING SPRINGS</t>
  </si>
  <si>
    <t>https://echo.epa.gov/biosolids-facility-report?id=PAL044113</t>
  </si>
  <si>
    <t>LANGHAM CREEK UD - WWTP</t>
  </si>
  <si>
    <t>TX0064734</t>
  </si>
  <si>
    <t>https://echo.epa.gov/biosolids-facility-report?id=TX0064734</t>
  </si>
  <si>
    <t>CITY OF LOCKHART WWTF 1</t>
  </si>
  <si>
    <t>TX0023868</t>
  </si>
  <si>
    <t>https://echo.epa.gov/biosolids-facility-report?id=TX0023868</t>
  </si>
  <si>
    <t>CITY OF ADAIRSVILLE (NORTH WPCP)</t>
  </si>
  <si>
    <t>GAL046035</t>
  </si>
  <si>
    <t>GA0046035</t>
  </si>
  <si>
    <t>ADAIRSVILLE</t>
  </si>
  <si>
    <t>https://echo.epa.gov/biosolids-facility-report?id=GAL046035</t>
  </si>
  <si>
    <t>FORT SCOTT, CITY OF</t>
  </si>
  <si>
    <t>KSL095923</t>
  </si>
  <si>
    <t>KS0095923</t>
  </si>
  <si>
    <t>FORT SCOTT</t>
  </si>
  <si>
    <t>https://echo.epa.gov/biosolids-facility-report?id=KSL095923</t>
  </si>
  <si>
    <t>CAMDEN WWTF</t>
  </si>
  <si>
    <t>SCL021032</t>
  </si>
  <si>
    <t>SC0021032</t>
  </si>
  <si>
    <t>https://echo.epa.gov/biosolids-facility-report?id=SCL021032</t>
  </si>
  <si>
    <t>CITY OF CALIFORNIA</t>
  </si>
  <si>
    <t>MOL023272</t>
  </si>
  <si>
    <t>MO0023272</t>
  </si>
  <si>
    <t>CALIFORNIA</t>
  </si>
  <si>
    <t>https://echo.epa.gov/biosolids-facility-report?id=MOL023272</t>
  </si>
  <si>
    <t>WINCHESTER COUNTRY REGIONAL WWTP</t>
  </si>
  <si>
    <t>TX0082317</t>
  </si>
  <si>
    <t>https://echo.epa.gov/biosolids-facility-report?id=TX0082317</t>
  </si>
  <si>
    <t>LAURENS CO W&amp;S/CLINTON-JOANNA</t>
  </si>
  <si>
    <t>SCL037974</t>
  </si>
  <si>
    <t>SC0037974</t>
  </si>
  <si>
    <t>JOANNA</t>
  </si>
  <si>
    <t>https://echo.epa.gov/biosolids-facility-report?id=SCL037974</t>
  </si>
  <si>
    <t>PICKENS CO/EIGHTEEN MILE CRK</t>
  </si>
  <si>
    <t>SCL042994</t>
  </si>
  <si>
    <t>SC0042994</t>
  </si>
  <si>
    <t>https://echo.epa.gov/biosolids-facility-report?id=SCL042994</t>
  </si>
  <si>
    <t>BROKEN BOW WWTF</t>
  </si>
  <si>
    <t>NEL027260</t>
  </si>
  <si>
    <t>NE0027260</t>
  </si>
  <si>
    <t>BROKEN BOW</t>
  </si>
  <si>
    <t>https://echo.epa.gov/biosolids-facility-report?id=NEL027260</t>
  </si>
  <si>
    <t>GALENA SOUTH STP, CITY OF</t>
  </si>
  <si>
    <t>ILL075191</t>
  </si>
  <si>
    <t>IL0075191</t>
  </si>
  <si>
    <t>GALENA</t>
  </si>
  <si>
    <t>https://echo.epa.gov/biosolids-facility-report?id=ILL075191</t>
  </si>
  <si>
    <t>HARRIS CO MUD 358</t>
  </si>
  <si>
    <t>TX0105376</t>
  </si>
  <si>
    <t>https://echo.epa.gov/biosolids-facility-report?id=TX0105376</t>
  </si>
  <si>
    <t>MARYSVILLE BOROUGH COUNCIL</t>
  </si>
  <si>
    <t>PAL021571</t>
  </si>
  <si>
    <t>PA0021571</t>
  </si>
  <si>
    <t>MARYSVILLE</t>
  </si>
  <si>
    <t>https://echo.epa.gov/biosolids-facility-report?id=PAL021571</t>
  </si>
  <si>
    <t>WILLOWS, CITY OF</t>
  </si>
  <si>
    <t>CAL078034</t>
  </si>
  <si>
    <t>CA0078034</t>
  </si>
  <si>
    <t>WILLOWS</t>
  </si>
  <si>
    <t>https://echo.epa.gov/biosolids-facility-report?id=CAL078034</t>
  </si>
  <si>
    <t>CITY OF ATLANTIC</t>
  </si>
  <si>
    <t>IAL029025</t>
  </si>
  <si>
    <t>IA0029025</t>
  </si>
  <si>
    <t>ATLANTIC</t>
  </si>
  <si>
    <t>https://echo.epa.gov/biosolids-facility-report?id=IAL029025</t>
  </si>
  <si>
    <t>RUSHVILLE WWTP</t>
  </si>
  <si>
    <t>INL021270</t>
  </si>
  <si>
    <t>IN0021270</t>
  </si>
  <si>
    <t>RUSHVILLE</t>
  </si>
  <si>
    <t>https://echo.epa.gov/biosolids-facility-report?id=INL021270</t>
  </si>
  <si>
    <t>MAHANOY CITY MUNICIPAL AUTHORI</t>
  </si>
  <si>
    <t>PAL070041</t>
  </si>
  <si>
    <t>PA0070041</t>
  </si>
  <si>
    <t>MAHANOY CITY</t>
  </si>
  <si>
    <t>lowTempCompost, airDry</t>
  </si>
  <si>
    <t>https://echo.epa.gov/biosolids-facility-report?id=PAL070041</t>
  </si>
  <si>
    <t>CRAIG  CITY OF</t>
  </si>
  <si>
    <t>COL040037</t>
  </si>
  <si>
    <t>CO0040037</t>
  </si>
  <si>
    <t>CRAIG</t>
  </si>
  <si>
    <t>https://echo.epa.gov/biosolids-facility-report?id=COL040037</t>
  </si>
  <si>
    <t>BAYOU LA BATRE UTILITY BOARD</t>
  </si>
  <si>
    <t>ALL078921</t>
  </si>
  <si>
    <t>AL0078921</t>
  </si>
  <si>
    <t>BAYOU LA BATRE</t>
  </si>
  <si>
    <t>https://echo.epa.gov/biosolids-facility-report?id=ALL078921</t>
  </si>
  <si>
    <t>MALONE (V)</t>
  </si>
  <si>
    <t>NYL030376</t>
  </si>
  <si>
    <t>NY0030376</t>
  </si>
  <si>
    <t>MALONE</t>
  </si>
  <si>
    <t>https://echo.epa.gov/biosolids-facility-report?id=NYL030376</t>
  </si>
  <si>
    <t>EMERALD FOREST UD WWTP</t>
  </si>
  <si>
    <t>TX0027324</t>
  </si>
  <si>
    <t>https://echo.epa.gov/biosolids-facility-report?id=TX0027324</t>
  </si>
  <si>
    <t>MINEOLA WWTF</t>
  </si>
  <si>
    <t>TX0021393</t>
  </si>
  <si>
    <t>MINEOLA</t>
  </si>
  <si>
    <t>https://echo.epa.gov/biosolids-facility-report?id=TX0021393</t>
  </si>
  <si>
    <t>PENDLETON-CLEMSON REG. WWTF</t>
  </si>
  <si>
    <t>SCL035700</t>
  </si>
  <si>
    <t>SC0035700</t>
  </si>
  <si>
    <t>PENDLETON</t>
  </si>
  <si>
    <t>https://echo.epa.gov/biosolids-facility-report?id=SCL035700</t>
  </si>
  <si>
    <t>CITY OF EVANSDALE</t>
  </si>
  <si>
    <t>IAL022004</t>
  </si>
  <si>
    <t>IA0022004</t>
  </si>
  <si>
    <t>EVANSDALE</t>
  </si>
  <si>
    <t>https://echo.epa.gov/biosolids-facility-report?id=IAL022004</t>
  </si>
  <si>
    <t>TIADAGHTON VALLEY MUNI AUTH</t>
  </si>
  <si>
    <t>PAL234079</t>
  </si>
  <si>
    <t>PA0234079</t>
  </si>
  <si>
    <t>JERSEY SHORE</t>
  </si>
  <si>
    <t>https://echo.epa.gov/biosolids-facility-report?id=PAL234079</t>
  </si>
  <si>
    <t>MCCANDLESS TOWNSHIP - STP</t>
  </si>
  <si>
    <t>PAL025992</t>
  </si>
  <si>
    <t>PA0025992</t>
  </si>
  <si>
    <t>https://echo.epa.gov/biosolids-facility-report?id=PAL025992</t>
  </si>
  <si>
    <t>ATHENS WEST WWTP</t>
  </si>
  <si>
    <t>TX0025364</t>
  </si>
  <si>
    <t>https://echo.epa.gov/biosolids-facility-report?id=TX0025364</t>
  </si>
  <si>
    <t>CITY OF LA GRANGE WWTP</t>
  </si>
  <si>
    <t>TX0020923</t>
  </si>
  <si>
    <t>https://echo.epa.gov/biosolids-facility-report?id=TX0020923</t>
  </si>
  <si>
    <t>WOODLAND STP</t>
  </si>
  <si>
    <t>WAL020401</t>
  </si>
  <si>
    <t>WA0020401</t>
  </si>
  <si>
    <t>WOODLAND</t>
  </si>
  <si>
    <t>https://echo.epa.gov/biosolids-facility-report?id=WAL020401</t>
  </si>
  <si>
    <t>KENEDY WWTF</t>
  </si>
  <si>
    <t>TX0027774</t>
  </si>
  <si>
    <t>KENEDY</t>
  </si>
  <si>
    <t>https://echo.epa.gov/biosolids-facility-report?id=TX0027774</t>
  </si>
  <si>
    <t>CATSKILL (V)</t>
  </si>
  <si>
    <t>NYL020389</t>
  </si>
  <si>
    <t>NY0020389</t>
  </si>
  <si>
    <t>CATSKILL</t>
  </si>
  <si>
    <t>https://echo.epa.gov/biosolids-facility-report?id=NYL020389</t>
  </si>
  <si>
    <t>AMERICAN WATER ENTERPRISES, INC.</t>
  </si>
  <si>
    <t>ALL076821</t>
  </si>
  <si>
    <t>AL0076821</t>
  </si>
  <si>
    <t>FORT RUCKER</t>
  </si>
  <si>
    <t>https://echo.epa.gov/biosolids-facility-report?id=ALL076821</t>
  </si>
  <si>
    <t>WEST HARRIS COUNTY MUD 11 WWTP</t>
  </si>
  <si>
    <t>TX0111937</t>
  </si>
  <si>
    <t>https://echo.epa.gov/biosolids-facility-report?id=TX0111937</t>
  </si>
  <si>
    <t>SARALAND CITY OF</t>
  </si>
  <si>
    <t>ALL055786</t>
  </si>
  <si>
    <t>AL0055786</t>
  </si>
  <si>
    <t>SARALAND</t>
  </si>
  <si>
    <t>https://echo.epa.gov/biosolids-facility-report?id=ALL055786</t>
  </si>
  <si>
    <t>CITY OF HARLAN</t>
  </si>
  <si>
    <t>IAL021342</t>
  </si>
  <si>
    <t>IA0021342</t>
  </si>
  <si>
    <t>HARLAN</t>
  </si>
  <si>
    <t>https://echo.epa.gov/biosolids-facility-report?id=IAL021342</t>
  </si>
  <si>
    <t>NORTH PARK PUD WWTP</t>
  </si>
  <si>
    <t>TX0072567</t>
  </si>
  <si>
    <t>https://echo.epa.gov/biosolids-facility-report?id=TX0072567</t>
  </si>
  <si>
    <t>ROCKY MOUNT STP</t>
  </si>
  <si>
    <t>VAL085952</t>
  </si>
  <si>
    <t>VA0085952</t>
  </si>
  <si>
    <t>https://echo.epa.gov/biosolids-facility-report?id=VAL085952</t>
  </si>
  <si>
    <t>CITY OF WEBSTER CITY</t>
  </si>
  <si>
    <t>IAL036625</t>
  </si>
  <si>
    <t>IA0036625</t>
  </si>
  <si>
    <t>WEBSTER CITY</t>
  </si>
  <si>
    <t>https://echo.epa.gov/biosolids-facility-report?id=IAL036625</t>
  </si>
  <si>
    <t>SALIDA SD WWTP</t>
  </si>
  <si>
    <t>CAL000455</t>
  </si>
  <si>
    <t>CA0000455</t>
  </si>
  <si>
    <t>SALIDA</t>
  </si>
  <si>
    <t>other, tempSludgeStore</t>
  </si>
  <si>
    <t>https://echo.epa.gov/biosolids-facility-report?id=CAL000455</t>
  </si>
  <si>
    <t>BEDFORD BOROUGH MUNICIPAL AUTH</t>
  </si>
  <si>
    <t>PAL022209</t>
  </si>
  <si>
    <t>PA0022209</t>
  </si>
  <si>
    <t>BEDFORD COUNTY</t>
  </si>
  <si>
    <t>https://echo.epa.gov/biosolids-facility-report?id=PAL022209</t>
  </si>
  <si>
    <t>CITY OF HEARNE WWTP 2</t>
  </si>
  <si>
    <t>TX0025879</t>
  </si>
  <si>
    <t>HEARNE</t>
  </si>
  <si>
    <t>https://echo.epa.gov/biosolids-facility-report?id=TX0025879</t>
  </si>
  <si>
    <t>CITY OF ELKINS, WWTP</t>
  </si>
  <si>
    <t>WVL020028</t>
  </si>
  <si>
    <t>WV0020028</t>
  </si>
  <si>
    <t>ELKINS</t>
  </si>
  <si>
    <t>https://echo.epa.gov/biosolids-facility-report?id=WVL020028</t>
  </si>
  <si>
    <t>HERCULANEUM WASTEWATER TR</t>
  </si>
  <si>
    <t>MOL027111</t>
  </si>
  <si>
    <t>MO0027111</t>
  </si>
  <si>
    <t>HERCULANEUM</t>
  </si>
  <si>
    <t>https://echo.epa.gov/biosolids-facility-report?id=MOL027111</t>
  </si>
  <si>
    <t>FRACKVILLE AREA MUN AUTH</t>
  </si>
  <si>
    <t>PAL062219</t>
  </si>
  <si>
    <t>PA0062219</t>
  </si>
  <si>
    <t>BUTLER, TOWNSHIP OF</t>
  </si>
  <si>
    <t>https://echo.epa.gov/biosolids-facility-report?id=PAL062219</t>
  </si>
  <si>
    <t>SAUGERTIES (V)</t>
  </si>
  <si>
    <t>NYL031208</t>
  </si>
  <si>
    <t>NY0031208</t>
  </si>
  <si>
    <t>SAUGERTIES</t>
  </si>
  <si>
    <t>https://echo.epa.gov/biosolids-facility-report?id=NYL031208</t>
  </si>
  <si>
    <t>LINCOLN SANITARY DISTRICT</t>
  </si>
  <si>
    <t>MEL101796</t>
  </si>
  <si>
    <t>ME0101796</t>
  </si>
  <si>
    <t>LINCOLN</t>
  </si>
  <si>
    <t>https://echo.epa.gov/biosolids-facility-report?id=MEL101796</t>
  </si>
  <si>
    <t>TOWN OF AHOSKIE</t>
  </si>
  <si>
    <t>NCL088561</t>
  </si>
  <si>
    <t>NC0088561</t>
  </si>
  <si>
    <t>AHOSKIE</t>
  </si>
  <si>
    <t>https://echo.epa.gov/biosolids-facility-report?id=NCL088561</t>
  </si>
  <si>
    <t>NORTH MISSION GLEN MUD WWTP</t>
  </si>
  <si>
    <t>TX0087271</t>
  </si>
  <si>
    <t>https://echo.epa.gov/biosolids-facility-report?id=TX0087271</t>
  </si>
  <si>
    <t>BUCKLEY STP</t>
  </si>
  <si>
    <t>WAL023361</t>
  </si>
  <si>
    <t>WA0023361</t>
  </si>
  <si>
    <t>BUCKLEY</t>
  </si>
  <si>
    <t>https://echo.epa.gov/biosolids-facility-report?id=WAL023361</t>
  </si>
  <si>
    <t>LE ROY (V)</t>
  </si>
  <si>
    <t>NYL030546</t>
  </si>
  <si>
    <t>NY0030546</t>
  </si>
  <si>
    <t>LE ROY</t>
  </si>
  <si>
    <t>https://echo.epa.gov/biosolids-facility-report?id=NYL030546</t>
  </si>
  <si>
    <t>CITY OF WEST POINT</t>
  </si>
  <si>
    <t>GAL020052</t>
  </si>
  <si>
    <t>GA0020052</t>
  </si>
  <si>
    <t>WEST POINT</t>
  </si>
  <si>
    <t>https://echo.epa.gov/biosolids-facility-report?id=GAL020052</t>
  </si>
  <si>
    <t>SELMA WATER WORKS &amp; SEWER BOARD</t>
  </si>
  <si>
    <t>ALL022578</t>
  </si>
  <si>
    <t>AL0022578</t>
  </si>
  <si>
    <t>SELMA</t>
  </si>
  <si>
    <t>https://echo.epa.gov/biosolids-facility-report?id=ALL022578</t>
  </si>
  <si>
    <t>ROUSES POINT (V)</t>
  </si>
  <si>
    <t>NYL021831</t>
  </si>
  <si>
    <t>NY0021831</t>
  </si>
  <si>
    <t>ROUSES POINT</t>
  </si>
  <si>
    <t>https://echo.epa.gov/biosolids-facility-report?id=NYL021831</t>
  </si>
  <si>
    <t>CITY OF WINTERSET</t>
  </si>
  <si>
    <t>IAL034291</t>
  </si>
  <si>
    <t>IA0034291</t>
  </si>
  <si>
    <t>WINTERSET</t>
  </si>
  <si>
    <t>https://echo.epa.gov/biosolids-facility-report?id=IAL034291</t>
  </si>
  <si>
    <t>HARRIS CO MUD 285 WWTF 2</t>
  </si>
  <si>
    <t>TX0092991</t>
  </si>
  <si>
    <t>https://echo.epa.gov/biosolids-facility-report?id=TX0092991</t>
  </si>
  <si>
    <t>HARRIS COUNTY MUD 196 WWTP</t>
  </si>
  <si>
    <t>TX0088838</t>
  </si>
  <si>
    <t>https://echo.epa.gov/biosolids-facility-report?id=TX0088838</t>
  </si>
  <si>
    <t>HUGHSON WWTP</t>
  </si>
  <si>
    <t>CAL010521</t>
  </si>
  <si>
    <t>CA0010521</t>
  </si>
  <si>
    <t>HUGHSON</t>
  </si>
  <si>
    <t>https://echo.epa.gov/biosolids-facility-report?id=CAL010521</t>
  </si>
  <si>
    <t>CITY OF GASTONIA</t>
  </si>
  <si>
    <t>NCL006033</t>
  </si>
  <si>
    <t>NC0006033</t>
  </si>
  <si>
    <t>GASTONIA</t>
  </si>
  <si>
    <t>https://echo.epa.gov/biosolids-facility-report?id=NCL006033</t>
  </si>
  <si>
    <t>GALVESTON COUNTY WCID 8</t>
  </si>
  <si>
    <t>TX0023671</t>
  </si>
  <si>
    <t>https://echo.epa.gov/biosolids-facility-report?id=TX0023671</t>
  </si>
  <si>
    <t>CITY OF AURORA</t>
  </si>
  <si>
    <t>MOL036757</t>
  </si>
  <si>
    <t>MO0036757</t>
  </si>
  <si>
    <t>AURORA</t>
  </si>
  <si>
    <t>https://echo.epa.gov/biosolids-facility-report?id=MOL036757</t>
  </si>
  <si>
    <t>SINKING SPRING WWTP</t>
  </si>
  <si>
    <t>PAL028649</t>
  </si>
  <si>
    <t>PA0028649</t>
  </si>
  <si>
    <t>SINKING SPRING</t>
  </si>
  <si>
    <t>https://echo.epa.gov/biosolids-facility-report?id=PAL028649</t>
  </si>
  <si>
    <t>CITY OF CHEROKEE</t>
  </si>
  <si>
    <t>IAL059005</t>
  </si>
  <si>
    <t>IA0059005</t>
  </si>
  <si>
    <t>CHEROKEE</t>
  </si>
  <si>
    <t>https://echo.epa.gov/biosolids-facility-report?id=IAL059005</t>
  </si>
  <si>
    <t>CITY OF TUSCUMBIA DEPARTMENT OF UTILITIES</t>
  </si>
  <si>
    <t>ALL057100</t>
  </si>
  <si>
    <t>AL0057100</t>
  </si>
  <si>
    <t>TUSCUMBIA</t>
  </si>
  <si>
    <t>https://echo.epa.gov/biosolids-facility-report?id=ALL057100</t>
  </si>
  <si>
    <t>CITY OF MAQUOKETA</t>
  </si>
  <si>
    <t>IAL024481</t>
  </si>
  <si>
    <t>IA0024481</t>
  </si>
  <si>
    <t>MAQUOKETA</t>
  </si>
  <si>
    <t>https://echo.epa.gov/biosolids-facility-report?id=IAL024481</t>
  </si>
  <si>
    <t>ABILENE, CITY OF WWTP</t>
  </si>
  <si>
    <t>KSL098647</t>
  </si>
  <si>
    <t>KS0098647</t>
  </si>
  <si>
    <t>ABILENE</t>
  </si>
  <si>
    <t>https://echo.epa.gov/biosolids-facility-report?id=KSL098647</t>
  </si>
  <si>
    <t>HARRIS COUNTY WCID 116 WWTP</t>
  </si>
  <si>
    <t>TX0046710</t>
  </si>
  <si>
    <t>https://echo.epa.gov/biosolids-facility-report?id=TX0046710</t>
  </si>
  <si>
    <t>ROCKVILLE WWTP</t>
  </si>
  <si>
    <t>INL024449</t>
  </si>
  <si>
    <t>IN0024449</t>
  </si>
  <si>
    <t>ROCKVILLE</t>
  </si>
  <si>
    <t>https://echo.epa.gov/biosolids-facility-report?id=INL024449</t>
  </si>
  <si>
    <t>MILLERSBURG AREA AUTHORITY STP</t>
  </si>
  <si>
    <t>PAL022535</t>
  </si>
  <si>
    <t>PA0022535</t>
  </si>
  <si>
    <t>MILLERSBURG</t>
  </si>
  <si>
    <t>https://echo.epa.gov/biosolids-facility-report?id=PAL022535</t>
  </si>
  <si>
    <t>GLENWOOD MUNICIPAL UTILITIES</t>
  </si>
  <si>
    <t>IAL021946</t>
  </si>
  <si>
    <t>IA0021946</t>
  </si>
  <si>
    <t>GLENWOOD</t>
  </si>
  <si>
    <t>https://echo.epa.gov/biosolids-facility-report?id=IAL021946</t>
  </si>
  <si>
    <t>HCO MWD 71 WWTP</t>
  </si>
  <si>
    <t>TX0074403</t>
  </si>
  <si>
    <t>https://echo.epa.gov/biosolids-facility-report?id=TX0074403</t>
  </si>
  <si>
    <t>CITY OF CLANTON</t>
  </si>
  <si>
    <t>ALL054631</t>
  </si>
  <si>
    <t>AL0054631</t>
  </si>
  <si>
    <t>CLANTON</t>
  </si>
  <si>
    <t>https://echo.epa.gov/biosolids-facility-report?id=ALL054631</t>
  </si>
  <si>
    <t>PETERS TOWNSHIP SANITARY AUTHORITY</t>
  </si>
  <si>
    <t>PAL028703</t>
  </si>
  <si>
    <t>PA0028703</t>
  </si>
  <si>
    <t>MCMURRAY</t>
  </si>
  <si>
    <t>https://echo.epa.gov/biosolids-facility-report?id=PAL028703</t>
  </si>
  <si>
    <t>PAOLA, CITY OF</t>
  </si>
  <si>
    <t>KSL097616</t>
  </si>
  <si>
    <t>KS0097616</t>
  </si>
  <si>
    <t>PAOLA</t>
  </si>
  <si>
    <t>https://echo.epa.gov/biosolids-facility-report?id=KSL097616</t>
  </si>
  <si>
    <t>ST ROBERT</t>
  </si>
  <si>
    <t>MOL112925</t>
  </si>
  <si>
    <t>MO0112925</t>
  </si>
  <si>
    <t>ST. ROBERT</t>
  </si>
  <si>
    <t>https://echo.epa.gov/biosolids-facility-report?id=MOL112925</t>
  </si>
  <si>
    <t>FAIRBURY WWTF</t>
  </si>
  <si>
    <t>NEL024384</t>
  </si>
  <si>
    <t>NE0024384</t>
  </si>
  <si>
    <t>FAIRBURY</t>
  </si>
  <si>
    <t>https://echo.epa.gov/biosolids-facility-report?id=NEL024384</t>
  </si>
  <si>
    <t>SUGAR LAND GREATWOOD WWTP</t>
  </si>
  <si>
    <t>TX0101915</t>
  </si>
  <si>
    <t>https://echo.epa.gov/biosolids-facility-report?id=TX0101915</t>
  </si>
  <si>
    <t>STANLY COUNTY</t>
  </si>
  <si>
    <t>NCL043532</t>
  </si>
  <si>
    <t>NC0043532</t>
  </si>
  <si>
    <t>ALBEMARLE</t>
  </si>
  <si>
    <t>https://echo.epa.gov/biosolids-facility-report?id=NCL043532</t>
  </si>
  <si>
    <t>PANA STP, CITY OF</t>
  </si>
  <si>
    <t>ILL022314</t>
  </si>
  <si>
    <t>IL0022314</t>
  </si>
  <si>
    <t>PANA</t>
  </si>
  <si>
    <t>https://echo.epa.gov/biosolids-facility-report?id=ILL022314</t>
  </si>
  <si>
    <t>WAVERLY WWTF</t>
  </si>
  <si>
    <t>NEL024406</t>
  </si>
  <si>
    <t>NE0024406</t>
  </si>
  <si>
    <t>WAVERLY</t>
  </si>
  <si>
    <t>https://echo.epa.gov/biosolids-facility-report?id=NEL024406</t>
  </si>
  <si>
    <t>MOUNTAIN CITY STP</t>
  </si>
  <si>
    <t>TNL024945</t>
  </si>
  <si>
    <t>TN0024945</t>
  </si>
  <si>
    <t>MOUNTAIN CITY</t>
  </si>
  <si>
    <t>https://echo.epa.gov/biosolids-facility-report?id=TNL024945</t>
  </si>
  <si>
    <t>FT BEND CO MUD 58 WWTF</t>
  </si>
  <si>
    <t>TX0126675</t>
  </si>
  <si>
    <t>https://echo.epa.gov/biosolids-facility-report?id=TX0126675</t>
  </si>
  <si>
    <t>HARRIS COUNTY WCID 84 WWTP</t>
  </si>
  <si>
    <t>TX0034428</t>
  </si>
  <si>
    <t>https://echo.epa.gov/biosolids-facility-report?id=TX0034428</t>
  </si>
  <si>
    <t>CITY OF NEVADA</t>
  </si>
  <si>
    <t>MOL089109</t>
  </si>
  <si>
    <t>MO0089109</t>
  </si>
  <si>
    <t>NEVADA</t>
  </si>
  <si>
    <t>https://echo.epa.gov/biosolids-facility-report?id=MOL089109</t>
  </si>
  <si>
    <t>MORGAN CITY, CITY OF</t>
  </si>
  <si>
    <t>LAL065986</t>
  </si>
  <si>
    <t>LA0065986</t>
  </si>
  <si>
    <t>MORGAN CITY</t>
  </si>
  <si>
    <t>https://echo.epa.gov/biosolids-facility-report?id=LAL065986</t>
  </si>
  <si>
    <t>GREENWOOD/WEST ALEXANDER WWTF</t>
  </si>
  <si>
    <t>SCL022870</t>
  </si>
  <si>
    <t>SC0022870</t>
  </si>
  <si>
    <t>https://echo.epa.gov/biosolids-facility-report?id=SCL022870</t>
  </si>
  <si>
    <t>COLLEGE PLACE STP</t>
  </si>
  <si>
    <t>WAL020656</t>
  </si>
  <si>
    <t>WA0020656</t>
  </si>
  <si>
    <t>COLLEGE PLACE</t>
  </si>
  <si>
    <t>https://echo.epa.gov/biosolids-facility-report?id=WAL020656</t>
  </si>
  <si>
    <t>BELCHERTOWN WWTP</t>
  </si>
  <si>
    <t>MAL102148</t>
  </si>
  <si>
    <t>MA0102148</t>
  </si>
  <si>
    <t>BELCHERTOWN</t>
  </si>
  <si>
    <t>https://echo.epa.gov/biosolids-facility-report?id=MAL102148</t>
  </si>
  <si>
    <t>FALLS CITY WWTF</t>
  </si>
  <si>
    <t>NEL021148</t>
  </si>
  <si>
    <t>NE0021148</t>
  </si>
  <si>
    <t>FALLS CITY</t>
  </si>
  <si>
    <t>https://echo.epa.gov/biosolids-facility-report?id=NEL021148</t>
  </si>
  <si>
    <t>NTUA SHIPROCK WWTP</t>
  </si>
  <si>
    <t>NNL020621</t>
  </si>
  <si>
    <t>NN0020621</t>
  </si>
  <si>
    <t>SHIPROCK</t>
  </si>
  <si>
    <t>https://echo.epa.gov/biosolids-facility-report?id=NNL020621</t>
  </si>
  <si>
    <t>CITY OF NASSAU BAY WWTP</t>
  </si>
  <si>
    <t>TX0023833</t>
  </si>
  <si>
    <t>NASSAU BAY</t>
  </si>
  <si>
    <t>https://echo.epa.gov/biosolids-facility-report?id=TX0023833</t>
  </si>
  <si>
    <t>INDEPENDENCE WASTEWATER PLANT</t>
  </si>
  <si>
    <t>KSL095486</t>
  </si>
  <si>
    <t>KS0095486</t>
  </si>
  <si>
    <t>https://echo.epa.gov/biosolids-facility-report?id=KSL095486</t>
  </si>
  <si>
    <t>SCAPPOOSE, CITY OF</t>
  </si>
  <si>
    <t>ORL022420</t>
  </si>
  <si>
    <t>OR0022420</t>
  </si>
  <si>
    <t>SCAPPOOSE</t>
  </si>
  <si>
    <t>https://echo.epa.gov/biosolids-facility-report?id=ORL022420</t>
  </si>
  <si>
    <t>STEWARTVILLE</t>
  </si>
  <si>
    <t>MNL020681</t>
  </si>
  <si>
    <t>MN0020681</t>
  </si>
  <si>
    <t>https://echo.epa.gov/biosolids-facility-report?id=MNL020681</t>
  </si>
  <si>
    <t>CITY-WHITE SULPHUR SPRINGS</t>
  </si>
  <si>
    <t>WVL084000</t>
  </si>
  <si>
    <t>WV0084000</t>
  </si>
  <si>
    <t>WHITE SULPHUR SPRINGS</t>
  </si>
  <si>
    <t>https://echo.epa.gov/biosolids-facility-report?id=WVL084000</t>
  </si>
  <si>
    <t>BELEN, CITY OF</t>
  </si>
  <si>
    <t>NML020150</t>
  </si>
  <si>
    <t>NM0020150</t>
  </si>
  <si>
    <t>BELEN</t>
  </si>
  <si>
    <t>https://echo.epa.gov/biosolids-facility-report?id=NML020150</t>
  </si>
  <si>
    <t>RIVERSIDE WATER RECLAMAT AUTH</t>
  </si>
  <si>
    <t>NJL022519</t>
  </si>
  <si>
    <t>NJ0022519</t>
  </si>
  <si>
    <t>https://echo.epa.gov/biosolids-facility-report?id=NJL022519</t>
  </si>
  <si>
    <t>CITY OF MILLBROOK</t>
  </si>
  <si>
    <t>ALL049921</t>
  </si>
  <si>
    <t>AL0049921</t>
  </si>
  <si>
    <t>MILLBROOK</t>
  </si>
  <si>
    <t>https://echo.epa.gov/biosolids-facility-report?id=ALL049921</t>
  </si>
  <si>
    <t>NORTH MIDDLETON AUTHORITY</t>
  </si>
  <si>
    <t>PAL024384</t>
  </si>
  <si>
    <t>PA0024384</t>
  </si>
  <si>
    <t>CARLISLE</t>
  </si>
  <si>
    <t>https://echo.epa.gov/biosolids-facility-report?id=PAL024384</t>
  </si>
  <si>
    <t>JENA, TOWN OF</t>
  </si>
  <si>
    <t>LAL033260</t>
  </si>
  <si>
    <t>LA0033260</t>
  </si>
  <si>
    <t>JENA</t>
  </si>
  <si>
    <t>https://echo.epa.gov/biosolids-facility-report?id=LAL033260</t>
  </si>
  <si>
    <t>LEWISBURG AREA JT. SEWER AUTH</t>
  </si>
  <si>
    <t>PAL044661</t>
  </si>
  <si>
    <t>PA0044661</t>
  </si>
  <si>
    <t>https://echo.epa.gov/biosolids-facility-report?id=PAL044661</t>
  </si>
  <si>
    <t>NW HARRIS COUNTY MUD 9 WWTP</t>
  </si>
  <si>
    <t>TX0075221</t>
  </si>
  <si>
    <t>https://echo.epa.gov/biosolids-facility-report?id=TX0075221</t>
  </si>
  <si>
    <t>TOMBALL NORTH WWTP</t>
  </si>
  <si>
    <t>TX0022381</t>
  </si>
  <si>
    <t>https://echo.epa.gov/biosolids-facility-report?id=TX0022381</t>
  </si>
  <si>
    <t>SELBYVILLE STP</t>
  </si>
  <si>
    <t>DEL020010</t>
  </si>
  <si>
    <t>DE0020010</t>
  </si>
  <si>
    <t>SELBYVILLE</t>
  </si>
  <si>
    <t>https://echo.epa.gov/biosolids-facility-report?id=DEL020010</t>
  </si>
  <si>
    <t>CLINTON MUNICIPAL WWTP</t>
  </si>
  <si>
    <t>INL022608</t>
  </si>
  <si>
    <t>IN0022608</t>
  </si>
  <si>
    <t>https://echo.epa.gov/biosolids-facility-report?id=INL022608</t>
  </si>
  <si>
    <t>AZTEC, CITY OF - WWTP</t>
  </si>
  <si>
    <t>NML020168</t>
  </si>
  <si>
    <t>NM0020168</t>
  </si>
  <si>
    <t>AZTEC</t>
  </si>
  <si>
    <t>https://echo.epa.gov/biosolids-facility-report?id=NML020168</t>
  </si>
  <si>
    <t>SIDNEY (V)</t>
  </si>
  <si>
    <t>NYL029271</t>
  </si>
  <si>
    <t>NY0029271</t>
  </si>
  <si>
    <t>https://echo.epa.gov/biosolids-facility-report?id=NYL029271</t>
  </si>
  <si>
    <t>CITY OF GRIFFIN (CABIN CR)</t>
  </si>
  <si>
    <t>GAL020214</t>
  </si>
  <si>
    <t>GA0020214</t>
  </si>
  <si>
    <t>GRIFFIN</t>
  </si>
  <si>
    <t>https://echo.epa.gov/biosolids-facility-report?id=GAL020214</t>
  </si>
  <si>
    <t>HARRIS COUNTY MUD 70 WWTP</t>
  </si>
  <si>
    <t>TX0062031</t>
  </si>
  <si>
    <t>https://echo.epa.gov/biosolids-facility-report?id=TX0062031</t>
  </si>
  <si>
    <t>CITY OF RED OAK</t>
  </si>
  <si>
    <t>IAL040266</t>
  </si>
  <si>
    <t>IA0040266</t>
  </si>
  <si>
    <t>RED OAK</t>
  </si>
  <si>
    <t>https://echo.epa.gov/biosolids-facility-report?id=IAL040266</t>
  </si>
  <si>
    <t>HOGANSVILLE, CITY OF (HOGANSVILLE WPCP)</t>
  </si>
  <si>
    <t>GAL050218</t>
  </si>
  <si>
    <t>GA0050218</t>
  </si>
  <si>
    <t>HOGANSVILLE</t>
  </si>
  <si>
    <t>https://echo.epa.gov/biosolids-facility-report?id=GAL050218</t>
  </si>
  <si>
    <t>CITY OF SULLIVAN</t>
  </si>
  <si>
    <t>MOL104736</t>
  </si>
  <si>
    <t>MO0104736</t>
  </si>
  <si>
    <t>SULLIVAN</t>
  </si>
  <si>
    <t>https://echo.epa.gov/biosolids-facility-report?id=MOL104736</t>
  </si>
  <si>
    <t>BLAIRSVILLE WPCP</t>
  </si>
  <si>
    <t>GAL033375</t>
  </si>
  <si>
    <t>GA0033375</t>
  </si>
  <si>
    <t>BLAIRSVILLE</t>
  </si>
  <si>
    <t>https://echo.epa.gov/biosolids-facility-report?id=GAL033375</t>
  </si>
  <si>
    <t>VANPORT TOWNSHIP MUNICIPAL AUT</t>
  </si>
  <si>
    <t>PAL023698</t>
  </si>
  <si>
    <t>PA0023698</t>
  </si>
  <si>
    <t>VANPORT</t>
  </si>
  <si>
    <t>https://echo.epa.gov/biosolids-facility-report?id=PAL023698</t>
  </si>
  <si>
    <t>GREENPORT (T)</t>
  </si>
  <si>
    <t>NYL030988</t>
  </si>
  <si>
    <t>NY0030988</t>
  </si>
  <si>
    <t>https://echo.epa.gov/biosolids-facility-report?id=NYL030988</t>
  </si>
  <si>
    <t>CITY OF DYERSVILLE</t>
  </si>
  <si>
    <t>IAL023345</t>
  </si>
  <si>
    <t>IA0023345</t>
  </si>
  <si>
    <t>DYERSVILLE</t>
  </si>
  <si>
    <t>https://echo.epa.gov/biosolids-facility-report?id=IAL023345</t>
  </si>
  <si>
    <t>CITY OF VINTON</t>
  </si>
  <si>
    <t>IAL035891</t>
  </si>
  <si>
    <t>IA0035891</t>
  </si>
  <si>
    <t>VINTON</t>
  </si>
  <si>
    <t>https://echo.epa.gov/biosolids-facility-report?id=IAL035891</t>
  </si>
  <si>
    <t>SPRING CREEK UD WWTP</t>
  </si>
  <si>
    <t>TX0026221</t>
  </si>
  <si>
    <t>https://echo.epa.gov/biosolids-facility-report?id=TX0026221</t>
  </si>
  <si>
    <t>CHIMNEY HILL WWTP</t>
  </si>
  <si>
    <t>TX0085588</t>
  </si>
  <si>
    <t>https://echo.epa.gov/biosolids-facility-report?id=TX0085588</t>
  </si>
  <si>
    <t>NARRAGANSETT TOWN HALL</t>
  </si>
  <si>
    <t>RIL100188</t>
  </si>
  <si>
    <t>RI0100188</t>
  </si>
  <si>
    <t>NARRAGANSETT</t>
  </si>
  <si>
    <t>https://echo.epa.gov/biosolids-facility-report?id=RIL100188</t>
  </si>
  <si>
    <t>CITY OF WHITEVILLE</t>
  </si>
  <si>
    <t>NCL021920</t>
  </si>
  <si>
    <t>NC0021920</t>
  </si>
  <si>
    <t>WHITEVILLE</t>
  </si>
  <si>
    <t>https://echo.epa.gov/biosolids-facility-report?id=NCL021920</t>
  </si>
  <si>
    <t>FORSYTH (CITY OF) NE</t>
  </si>
  <si>
    <t>GAL031801</t>
  </si>
  <si>
    <t>GA0031801</t>
  </si>
  <si>
    <t>FORSYTH</t>
  </si>
  <si>
    <t>https://echo.epa.gov/biosolids-facility-report?id=GAL031801</t>
  </si>
  <si>
    <t>OYSTER BAY SD</t>
  </si>
  <si>
    <t>NYL021822</t>
  </si>
  <si>
    <t>NY0021822</t>
  </si>
  <si>
    <t>OYSTER BAY</t>
  </si>
  <si>
    <t>https://echo.epa.gov/biosolids-facility-report?id=NYL021822</t>
  </si>
  <si>
    <t>CITY OF NEW HAMPTON</t>
  </si>
  <si>
    <t>IAL028525</t>
  </si>
  <si>
    <t>IA0028525</t>
  </si>
  <si>
    <t>NEW HAMPTON</t>
  </si>
  <si>
    <t>https://echo.epa.gov/biosolids-facility-report?id=IAL028525</t>
  </si>
  <si>
    <t>GENESEO (V)</t>
  </si>
  <si>
    <t>NYL030635</t>
  </si>
  <si>
    <t>NY0030635</t>
  </si>
  <si>
    <t>GENESEO</t>
  </si>
  <si>
    <t>https://echo.epa.gov/biosolids-facility-report?id=NYL030635</t>
  </si>
  <si>
    <t>CITY OF WAUKON</t>
  </si>
  <si>
    <t>IAL033081</t>
  </si>
  <si>
    <t>IA0033081</t>
  </si>
  <si>
    <t>WAUKON</t>
  </si>
  <si>
    <t>https://echo.epa.gov/biosolids-facility-report?id=IAL033081</t>
  </si>
  <si>
    <t>ALL020036</t>
  </si>
  <si>
    <t>AL0020036</t>
  </si>
  <si>
    <t>https://echo.epa.gov/biosolids-facility-report?id=ALL020036</t>
  </si>
  <si>
    <t>TX0021369</t>
  </si>
  <si>
    <t>BACLIFF</t>
  </si>
  <si>
    <t>https://echo.epa.gov/biosolids-facility-report?id=TX0021369</t>
  </si>
  <si>
    <t>GAS CITY WWTP</t>
  </si>
  <si>
    <t>INL022985</t>
  </si>
  <si>
    <t>IN0022985</t>
  </si>
  <si>
    <t>GAS CITY</t>
  </si>
  <si>
    <t>https://echo.epa.gov/biosolids-facility-report?id=INL022985</t>
  </si>
  <si>
    <t>CATASAUQUA BOROUGH AUTHORITY</t>
  </si>
  <si>
    <t>PAL021580</t>
  </si>
  <si>
    <t>PA0021580</t>
  </si>
  <si>
    <t>CATASAUQUA</t>
  </si>
  <si>
    <t>https://echo.epa.gov/biosolids-facility-report?id=PAL021580</t>
  </si>
  <si>
    <t>TRESCHWIG CENTRAL WWTP</t>
  </si>
  <si>
    <t>TX0046728</t>
  </si>
  <si>
    <t>https://echo.epa.gov/biosolids-facility-report?id=TX0046728</t>
  </si>
  <si>
    <t>MADISON, CITY OF (BIOSOLIDS)</t>
  </si>
  <si>
    <t>SDL020010</t>
  </si>
  <si>
    <t>SD0020010</t>
  </si>
  <si>
    <t>MADISON, CITY OF</t>
  </si>
  <si>
    <t>https://echo.epa.gov/biosolids-facility-report?id=SDL020010</t>
  </si>
  <si>
    <t>CITY OF ELDRIDGE</t>
  </si>
  <si>
    <t>IAL021318</t>
  </si>
  <si>
    <t>IA0021318</t>
  </si>
  <si>
    <t>ELDRIDGE</t>
  </si>
  <si>
    <t>https://echo.epa.gov/biosolids-facility-report?id=IAL021318</t>
  </si>
  <si>
    <t>PICKENS CO/MIDDLE REG. WWTF</t>
  </si>
  <si>
    <t>SCL047856</t>
  </si>
  <si>
    <t>SC0047856</t>
  </si>
  <si>
    <t>CENTRAL</t>
  </si>
  <si>
    <t>https://echo.epa.gov/biosolids-facility-report?id=SCL047856</t>
  </si>
  <si>
    <t>HARRIS COUNTY FWSD 61 WWTP 1</t>
  </si>
  <si>
    <t>TX0022853</t>
  </si>
  <si>
    <t>https://echo.epa.gov/biosolids-facility-report?id=TX0022853</t>
  </si>
  <si>
    <t>CITY OF HAMILTON</t>
  </si>
  <si>
    <t>MTL020028</t>
  </si>
  <si>
    <t>MT0020028</t>
  </si>
  <si>
    <t>https://echo.epa.gov/biosolids-facility-report?id=MTL020028</t>
  </si>
  <si>
    <t>CITY OF ALGONA</t>
  </si>
  <si>
    <t>IAL022055</t>
  </si>
  <si>
    <t>IA0022055</t>
  </si>
  <si>
    <t>ALGONA</t>
  </si>
  <si>
    <t>https://echo.epa.gov/biosolids-facility-report?id=IAL022055</t>
  </si>
  <si>
    <t>LOS LUNAS WWTP</t>
  </si>
  <si>
    <t>NML020303</t>
  </si>
  <si>
    <t>NM0020303</t>
  </si>
  <si>
    <t>LOS LUNAS</t>
  </si>
  <si>
    <t>Other Management Practice, Surface Disposal</t>
  </si>
  <si>
    <t>https://echo.epa.gov/biosolids-facility-report?id=NML020303</t>
  </si>
  <si>
    <t>JAMESTOWN STP</t>
  </si>
  <si>
    <t>TNL062634</t>
  </si>
  <si>
    <t>TN0062634</t>
  </si>
  <si>
    <t>https://echo.epa.gov/biosolids-facility-report?id=TNL062634</t>
  </si>
  <si>
    <t>SCHUYLKILL CNTY MUNI AUTH</t>
  </si>
  <si>
    <t>PAL042170</t>
  </si>
  <si>
    <t>PA0042170</t>
  </si>
  <si>
    <t>POTTSVILLE</t>
  </si>
  <si>
    <t>https://echo.epa.gov/biosolids-facility-report?id=PAL042170</t>
  </si>
  <si>
    <t>BEDFORD STP.</t>
  </si>
  <si>
    <t>VAL022390</t>
  </si>
  <si>
    <t>VA0022390</t>
  </si>
  <si>
    <t>BEDFORD</t>
  </si>
  <si>
    <t>https://echo.epa.gov/biosolids-facility-report?id=VAL022390</t>
  </si>
  <si>
    <t>TOWN OF BEAUFORT</t>
  </si>
  <si>
    <t>NCL021831</t>
  </si>
  <si>
    <t>NC0021831</t>
  </si>
  <si>
    <t>BEAUFORT</t>
  </si>
  <si>
    <t>https://echo.epa.gov/biosolids-facility-report?id=NCL021831</t>
  </si>
  <si>
    <t>PRASA NARANJITO</t>
  </si>
  <si>
    <t>PRL020737</t>
  </si>
  <si>
    <t>PR0020737</t>
  </si>
  <si>
    <t>NARANJITO</t>
  </si>
  <si>
    <t>https://echo.epa.gov/biosolids-facility-report?id=PRL020737</t>
  </si>
  <si>
    <t>APRA HARBOR WWTP</t>
  </si>
  <si>
    <t>GUL110019</t>
  </si>
  <si>
    <t>GU0110019</t>
  </si>
  <si>
    <t>AGAT</t>
  </si>
  <si>
    <t>https://echo.epa.gov/biosolids-facility-report?id=GUL110019</t>
  </si>
  <si>
    <t>GALVESTON CO WCID 12 WWTP</t>
  </si>
  <si>
    <t>TX0078441</t>
  </si>
  <si>
    <t>KEMAH</t>
  </si>
  <si>
    <t>https://echo.epa.gov/biosolids-facility-report?id=TX0078441</t>
  </si>
  <si>
    <t>BRUSH CITY OF</t>
  </si>
  <si>
    <t>COL021245</t>
  </si>
  <si>
    <t>CO0021245</t>
  </si>
  <si>
    <t>BRUSH</t>
  </si>
  <si>
    <t>https://echo.epa.gov/biosolids-facility-report?id=COL021245</t>
  </si>
  <si>
    <t>WHITEWATER RIVER REGIONAL WWTF</t>
  </si>
  <si>
    <t>MNL046868</t>
  </si>
  <si>
    <t>MN0046868</t>
  </si>
  <si>
    <t>SAINT CHARLES</t>
  </si>
  <si>
    <t>https://echo.epa.gov/biosolids-facility-report?id=MNL046868</t>
  </si>
  <si>
    <t>EL PORTAL WWTF</t>
  </si>
  <si>
    <t>CAL081759</t>
  </si>
  <si>
    <t>CA0081759</t>
  </si>
  <si>
    <t>EL PORTAL</t>
  </si>
  <si>
    <t>https://echo.epa.gov/biosolids-facility-report?id=CAL081759</t>
  </si>
  <si>
    <t>CITY OF GRUNDY CENTER</t>
  </si>
  <si>
    <t>IAL024511</t>
  </si>
  <si>
    <t>IA0024511</t>
  </si>
  <si>
    <t>GRUNDY CENTER</t>
  </si>
  <si>
    <t>https://echo.epa.gov/biosolids-facility-report?id=IAL024511</t>
  </si>
  <si>
    <t>TINICUM TOWNSHIP WTP</t>
  </si>
  <si>
    <t>PAL028380</t>
  </si>
  <si>
    <t>PA0028380</t>
  </si>
  <si>
    <t>LESTER</t>
  </si>
  <si>
    <t>https://echo.epa.gov/biosolids-facility-report?id=PAL028380</t>
  </si>
  <si>
    <t>SALAMANCA BOARD OF PUBLIC UTILITES</t>
  </si>
  <si>
    <t>NYL020508</t>
  </si>
  <si>
    <t>NY0020508</t>
  </si>
  <si>
    <t>SALAMANCA</t>
  </si>
  <si>
    <t>https://echo.epa.gov/biosolids-facility-report?id=NYL020508</t>
  </si>
  <si>
    <t>AURORA WWTF</t>
  </si>
  <si>
    <t>NEL031810</t>
  </si>
  <si>
    <t>NE0031810</t>
  </si>
  <si>
    <t>https://echo.epa.gov/biosolids-facility-report?id=NEL031810</t>
  </si>
  <si>
    <t>OSAGE WWTP</t>
  </si>
  <si>
    <t>IAL663001</t>
  </si>
  <si>
    <t>IA0663001</t>
  </si>
  <si>
    <t>OSAGE</t>
  </si>
  <si>
    <t>https://echo.epa.gov/biosolids-facility-report?id=IAL663001</t>
  </si>
  <si>
    <t>CITY OF PORT ARTHUR MAIN WWTP</t>
  </si>
  <si>
    <t>TX0047589</t>
  </si>
  <si>
    <t>https://echo.epa.gov/biosolids-facility-report?id=TX0047589</t>
  </si>
  <si>
    <t>JEKYLL ISLAND WPCP-STATE PARK AUTHORITY</t>
  </si>
  <si>
    <t>GAL020508</t>
  </si>
  <si>
    <t>GA0020508</t>
  </si>
  <si>
    <t>JEKYLL  ISLAND</t>
  </si>
  <si>
    <t>https://echo.epa.gov/biosolids-facility-report?id=GAL020508</t>
  </si>
  <si>
    <t>GUAM WATERWORKS AUTHORITY</t>
  </si>
  <si>
    <t>GUL020222</t>
  </si>
  <si>
    <t>GU0020222</t>
  </si>
  <si>
    <t>HAGATNA</t>
  </si>
  <si>
    <t>https://echo.epa.gov/biosolids-facility-report?id=GUL020222</t>
  </si>
  <si>
    <t>CCI TEHACHAPI WWTF</t>
  </si>
  <si>
    <t>CAL010522</t>
  </si>
  <si>
    <t>CA0010522</t>
  </si>
  <si>
    <t>TEHACHAPI</t>
  </si>
  <si>
    <t>https://echo.epa.gov/biosolids-facility-report?id=CAL010522</t>
  </si>
  <si>
    <t>CITY OF ROMA  2 WWTP</t>
  </si>
  <si>
    <t>TX0117544</t>
  </si>
  <si>
    <t>ROMA</t>
  </si>
  <si>
    <t>https://echo.epa.gov/biosolids-facility-report?id=TX0117544</t>
  </si>
  <si>
    <t>TOWANDA MUN AUTH</t>
  </si>
  <si>
    <t>PAL034576</t>
  </si>
  <si>
    <t>PA0034576</t>
  </si>
  <si>
    <t>TOWANDA</t>
  </si>
  <si>
    <t>https://echo.epa.gov/biosolids-facility-report?id=PAL034576</t>
  </si>
  <si>
    <t>CHANUTE, CITY OF</t>
  </si>
  <si>
    <t>KSL080837</t>
  </si>
  <si>
    <t>KS0080837</t>
  </si>
  <si>
    <t>CHANUTE</t>
  </si>
  <si>
    <t>https://echo.epa.gov/biosolids-facility-report?id=KSL080837</t>
  </si>
  <si>
    <t>CALIFORNIA CITY WTF</t>
  </si>
  <si>
    <t>CAL010524</t>
  </si>
  <si>
    <t>CA0010524</t>
  </si>
  <si>
    <t>CALIFORNIA CITY</t>
  </si>
  <si>
    <t>https://echo.epa.gov/biosolids-facility-report?id=CAL010524</t>
  </si>
  <si>
    <t>CITY OF GRIFFIN-POTATO CR</t>
  </si>
  <si>
    <t>GAL030791</t>
  </si>
  <si>
    <t>GA0030791</t>
  </si>
  <si>
    <t>https://echo.epa.gov/biosolids-facility-report?id=GAL030791</t>
  </si>
  <si>
    <t>IL AMERICAN WTR COMPANY-CHICKSAW HILLS WRF</t>
  </si>
  <si>
    <t>ILL031984</t>
  </si>
  <si>
    <t>IL0031984</t>
  </si>
  <si>
    <t>https://echo.epa.gov/biosolids-facility-report?id=ILL031984</t>
  </si>
  <si>
    <t>WALDEN (V)</t>
  </si>
  <si>
    <t>NYL030490</t>
  </si>
  <si>
    <t>NY0030490</t>
  </si>
  <si>
    <t>WALDEN</t>
  </si>
  <si>
    <t>https://echo.epa.gov/biosolids-facility-report?id=NYL030490</t>
  </si>
  <si>
    <t>CITY OF WINNSBORO WWTP</t>
  </si>
  <si>
    <t>TX0054658</t>
  </si>
  <si>
    <t>WINNSBORO</t>
  </si>
  <si>
    <t>https://echo.epa.gov/biosolids-facility-report?id=TX0054658</t>
  </si>
  <si>
    <t>CITY OF DEWITT</t>
  </si>
  <si>
    <t>IAL035271</t>
  </si>
  <si>
    <t>IA0035271</t>
  </si>
  <si>
    <t>DEWITT</t>
  </si>
  <si>
    <t>https://echo.epa.gov/biosolids-facility-report?id=IAL035271</t>
  </si>
  <si>
    <t>CITY OF OAKLAND</t>
  </si>
  <si>
    <t>TNL077836</t>
  </si>
  <si>
    <t>TN0077836</t>
  </si>
  <si>
    <t>OAKLAND</t>
  </si>
  <si>
    <t>https://echo.epa.gov/biosolids-facility-report?id=TNL077836</t>
  </si>
  <si>
    <t>ALL048372</t>
  </si>
  <si>
    <t>AL0048372</t>
  </si>
  <si>
    <t>https://echo.epa.gov/biosolids-facility-report?id=ALL048372</t>
  </si>
  <si>
    <t>FLORA STP, CITY OF</t>
  </si>
  <si>
    <t>ILL020273</t>
  </si>
  <si>
    <t>IL0020273</t>
  </si>
  <si>
    <t>FLORA</t>
  </si>
  <si>
    <t>https://echo.epa.gov/biosolids-facility-report?id=ILL020273</t>
  </si>
  <si>
    <t>NORTH KOOCHICHING AREA SAN DIS</t>
  </si>
  <si>
    <t>MNL020257</t>
  </si>
  <si>
    <t>MN0020257</t>
  </si>
  <si>
    <t>INTERNATIONAL FALLS</t>
  </si>
  <si>
    <t>https://echo.epa.gov/biosolids-facility-report?id=MNL020257</t>
  </si>
  <si>
    <t>CITY OF CHARLES CITY</t>
  </si>
  <si>
    <t>IAL022039</t>
  </si>
  <si>
    <t>IA0022039</t>
  </si>
  <si>
    <t>CHARLES CITY</t>
  </si>
  <si>
    <t>https://echo.epa.gov/biosolids-facility-report?id=IAL022039</t>
  </si>
  <si>
    <t>ALBION - STP</t>
  </si>
  <si>
    <t>PAL023124</t>
  </si>
  <si>
    <t>PA0023124</t>
  </si>
  <si>
    <t>https://echo.epa.gov/biosolids-facility-report?id=PAL023124</t>
  </si>
  <si>
    <t>IAL031704</t>
  </si>
  <si>
    <t>IA0031704</t>
  </si>
  <si>
    <t>https://echo.epa.gov/biosolids-facility-report?id=IAL031704</t>
  </si>
  <si>
    <t>METROPOLIS STP, CITY OF</t>
  </si>
  <si>
    <t>ILL029874</t>
  </si>
  <si>
    <t>IL0029874</t>
  </si>
  <si>
    <t>METROPOLIS</t>
  </si>
  <si>
    <t>https://echo.epa.gov/biosolids-facility-report?id=ILL029874</t>
  </si>
  <si>
    <t>CITY OF NEW BOSTON WWTP</t>
  </si>
  <si>
    <t>TX0026018</t>
  </si>
  <si>
    <t>NEW BOSTON</t>
  </si>
  <si>
    <t>https://echo.epa.gov/biosolids-facility-report?id=TX0026018</t>
  </si>
  <si>
    <t>MOL133671</t>
  </si>
  <si>
    <t>MO0133671</t>
  </si>
  <si>
    <t>https://echo.epa.gov/biosolids-facility-report?id=MOL133671</t>
  </si>
  <si>
    <t>CITY OF JASPER</t>
  </si>
  <si>
    <t>FLL027880</t>
  </si>
  <si>
    <t>FL0027880</t>
  </si>
  <si>
    <t>https://echo.epa.gov/biosolids-facility-report?id=FLL027880</t>
  </si>
  <si>
    <t>LUBECK PSD</t>
  </si>
  <si>
    <t>WVL032590</t>
  </si>
  <si>
    <t>WV0032590</t>
  </si>
  <si>
    <t>https://echo.epa.gov/biosolids-facility-report?id=WVL032590</t>
  </si>
  <si>
    <t>IL AMERICAN WTR CO-OAK VALLEY</t>
  </si>
  <si>
    <t>ILL055981</t>
  </si>
  <si>
    <t>IL0055981</t>
  </si>
  <si>
    <t>https://echo.epa.gov/biosolids-facility-report?id=ILL055981</t>
  </si>
  <si>
    <t>SEWARD WWTF</t>
  </si>
  <si>
    <t>NEL023876</t>
  </si>
  <si>
    <t>NE0023876</t>
  </si>
  <si>
    <t>SEWARD</t>
  </si>
  <si>
    <t>https://echo.epa.gov/biosolids-facility-report?id=NEL023876</t>
  </si>
  <si>
    <t>MARY ESTHER WWTP</t>
  </si>
  <si>
    <t>FLL010191</t>
  </si>
  <si>
    <t>FL0010191</t>
  </si>
  <si>
    <t>MARY ESTHER</t>
  </si>
  <si>
    <t>https://echo.epa.gov/biosolids-facility-report?id=FLL010191</t>
  </si>
  <si>
    <t>ORANGE WWTF</t>
  </si>
  <si>
    <t>MAL101257</t>
  </si>
  <si>
    <t>MA0101257</t>
  </si>
  <si>
    <t>https://echo.epa.gov/biosolids-facility-report?id=MAL101257</t>
  </si>
  <si>
    <t>CITY OF TALLADEGA WATER AND SEWER</t>
  </si>
  <si>
    <t>ALL022357</t>
  </si>
  <si>
    <t>AL0022357</t>
  </si>
  <si>
    <t>https://echo.epa.gov/biosolids-facility-report?id=ALL022357</t>
  </si>
  <si>
    <t>CITY OF WALCOTT</t>
  </si>
  <si>
    <t>IAL061891</t>
  </si>
  <si>
    <t>IA0061891</t>
  </si>
  <si>
    <t>WALCOTT</t>
  </si>
  <si>
    <t>https://echo.epa.gov/biosolids-facility-report?id=IAL061891</t>
  </si>
  <si>
    <t>WELCH, CITY OF</t>
  </si>
  <si>
    <t>WVL024589</t>
  </si>
  <si>
    <t>WV0024589</t>
  </si>
  <si>
    <t>WELCH</t>
  </si>
  <si>
    <t>https://echo.epa.gov/biosolids-facility-report?id=WVL024589</t>
  </si>
  <si>
    <t>GAL025712</t>
  </si>
  <si>
    <t>GA0025712</t>
  </si>
  <si>
    <t>https://echo.epa.gov/biosolids-facility-report?id=GAL025712</t>
  </si>
  <si>
    <t>CITY OF ROGERSVILLE</t>
  </si>
  <si>
    <t>TNL020672</t>
  </si>
  <si>
    <t>TN0020672</t>
  </si>
  <si>
    <t>ROGERSVILLE</t>
  </si>
  <si>
    <t>https://echo.epa.gov/biosolids-facility-report?id=TNL020672</t>
  </si>
  <si>
    <t>PEARL RIVER CO UTILITY AUTHORITY, POPLARVILLE POTW</t>
  </si>
  <si>
    <t>MSL020494</t>
  </si>
  <si>
    <t>MS0020494</t>
  </si>
  <si>
    <t>POPLARVILLE</t>
  </si>
  <si>
    <t>https://echo.epa.gov/biosolids-facility-report?id=MSL020494</t>
  </si>
  <si>
    <t>TOWN OF LURAY</t>
  </si>
  <si>
    <t>VAL062642</t>
  </si>
  <si>
    <t>VA0062642</t>
  </si>
  <si>
    <t>LURAY</t>
  </si>
  <si>
    <t>https://echo.epa.gov/biosolids-facility-report?id=VAL062642</t>
  </si>
  <si>
    <t>CITY OF CENTERVILLE</t>
  </si>
  <si>
    <t>IAL027472</t>
  </si>
  <si>
    <t>IA0027472</t>
  </si>
  <si>
    <t>CENTERVILLE</t>
  </si>
  <si>
    <t>https://echo.epa.gov/biosolids-facility-report?id=IAL027472</t>
  </si>
  <si>
    <t>WEST ORANGE WWTP</t>
  </si>
  <si>
    <t>TX0054810</t>
  </si>
  <si>
    <t>https://echo.epa.gov/biosolids-facility-report?id=TX0054810</t>
  </si>
  <si>
    <t>CITY OF DEER LODGE</t>
  </si>
  <si>
    <t>MTL022616</t>
  </si>
  <si>
    <t>MT0022616</t>
  </si>
  <si>
    <t>DEER LODGE</t>
  </si>
  <si>
    <t>https://echo.epa.gov/biosolids-facility-report?id=MTL022616</t>
  </si>
  <si>
    <t>DEFUNIAK SPRINGS, CITY OF - WWTP</t>
  </si>
  <si>
    <t>FLL102440</t>
  </si>
  <si>
    <t>FL0102440</t>
  </si>
  <si>
    <t>DEFUNIAK SPRINGS</t>
  </si>
  <si>
    <t>https://echo.epa.gov/biosolids-facility-report?id=FLL102440</t>
  </si>
  <si>
    <t>WOODTRACE INTERIM WWTP</t>
  </si>
  <si>
    <t>TX0109622</t>
  </si>
  <si>
    <t>https://echo.epa.gov/biosolids-facility-report?id=TX0109622</t>
  </si>
  <si>
    <t>HELENDALE SILVERLAKES STP</t>
  </si>
  <si>
    <t>CAL010528</t>
  </si>
  <si>
    <t>CA0010528</t>
  </si>
  <si>
    <t>HELENDALE</t>
  </si>
  <si>
    <t>https://echo.epa.gov/biosolids-facility-report?id=CAL010528</t>
  </si>
  <si>
    <t>CITY OF CRESCO</t>
  </si>
  <si>
    <t>IAL021334</t>
  </si>
  <si>
    <t>IA0021334</t>
  </si>
  <si>
    <t>CRESCO</t>
  </si>
  <si>
    <t>https://echo.epa.gov/biosolids-facility-report?id=IAL021334</t>
  </si>
  <si>
    <t>NORTH BEND, CITY OF</t>
  </si>
  <si>
    <t>ORL023361</t>
  </si>
  <si>
    <t>OR0023361</t>
  </si>
  <si>
    <t>https://echo.epa.gov/biosolids-facility-report?id=ORL023361</t>
  </si>
  <si>
    <t>CITY OF IOWA FALLS</t>
  </si>
  <si>
    <t>IAL023442</t>
  </si>
  <si>
    <t>IA0023442</t>
  </si>
  <si>
    <t>IOWA FALLS</t>
  </si>
  <si>
    <t>https://echo.epa.gov/biosolids-facility-report?id=IAL023442</t>
  </si>
  <si>
    <t>CITY OF LOS FRESNOS WWTP</t>
  </si>
  <si>
    <t>TX0091243</t>
  </si>
  <si>
    <t>LOS FRESNOS</t>
  </si>
  <si>
    <t>https://echo.epa.gov/biosolids-facility-report?id=TX0091243</t>
  </si>
  <si>
    <t>SPARKS BRANCH WWTP</t>
  </si>
  <si>
    <t>TX0025437</t>
  </si>
  <si>
    <t>https://echo.epa.gov/biosolids-facility-report?id=TX0025437</t>
  </si>
  <si>
    <t>WAUCHULA CITY OF WWTF</t>
  </si>
  <si>
    <t>FLL119890</t>
  </si>
  <si>
    <t>FL0119890</t>
  </si>
  <si>
    <t>WAUCHULA</t>
  </si>
  <si>
    <t>https://echo.epa.gov/biosolids-facility-report?id=FLL119890</t>
  </si>
  <si>
    <t>CASCADE CITY OF STP</t>
  </si>
  <si>
    <t>IAL027740</t>
  </si>
  <si>
    <t>IA0027740</t>
  </si>
  <si>
    <t>CASCADE</t>
  </si>
  <si>
    <t>https://echo.epa.gov/biosolids-facility-report?id=IAL027740</t>
  </si>
  <si>
    <t>CITY OF OGDEN</t>
  </si>
  <si>
    <t>IAL858001</t>
  </si>
  <si>
    <t>IA0858001</t>
  </si>
  <si>
    <t>https://echo.epa.gov/biosolids-facility-report?id=IAL858001</t>
  </si>
  <si>
    <t>ST CLAIR WWTF</t>
  </si>
  <si>
    <t>MOL099465</t>
  </si>
  <si>
    <t>MO0099465</t>
  </si>
  <si>
    <t>ST. CLAIR</t>
  </si>
  <si>
    <t>https://echo.epa.gov/biosolids-facility-report?id=MOL099465</t>
  </si>
  <si>
    <t>PALMYRA STP</t>
  </si>
  <si>
    <t>NJL024449</t>
  </si>
  <si>
    <t>NJ0024449</t>
  </si>
  <si>
    <t>PALMYRA</t>
  </si>
  <si>
    <t>https://echo.epa.gov/biosolids-facility-report?id=NJL024449</t>
  </si>
  <si>
    <t>WOOD DALE SOUTH STP</t>
  </si>
  <si>
    <t>ILL034274</t>
  </si>
  <si>
    <t>IL0034274</t>
  </si>
  <si>
    <t>https://echo.epa.gov/biosolids-facility-report?id=ILL034274</t>
  </si>
  <si>
    <t>CITY OF GREENFIELD</t>
  </si>
  <si>
    <t>IAL021369</t>
  </si>
  <si>
    <t>IA0021369</t>
  </si>
  <si>
    <t>GREENFIELD</t>
  </si>
  <si>
    <t>https://echo.epa.gov/biosolids-facility-report?id=IAL021369</t>
  </si>
  <si>
    <t>WINNEBAGO</t>
  </si>
  <si>
    <t>MNL025267</t>
  </si>
  <si>
    <t>MN0025267</t>
  </si>
  <si>
    <t>https://echo.epa.gov/biosolids-facility-report?id=MNL025267</t>
  </si>
  <si>
    <t>CITY OF EMMETSBURG</t>
  </si>
  <si>
    <t>IAL021580</t>
  </si>
  <si>
    <t>IA0021580</t>
  </si>
  <si>
    <t>EMMETSBURG</t>
  </si>
  <si>
    <t>https://echo.epa.gov/biosolids-facility-report?id=IAL021580</t>
  </si>
  <si>
    <t>ROAMINGWOOD SEWER AND WATER ASSOCIATION</t>
  </si>
  <si>
    <t>PAL033430</t>
  </si>
  <si>
    <t>PA0033430</t>
  </si>
  <si>
    <t>LAKE ARIEL</t>
  </si>
  <si>
    <t>https://echo.epa.gov/biosolids-facility-report?id=PAL033430</t>
  </si>
  <si>
    <t>PERU UTILITIES-GRISSOM DIVISION WWTP</t>
  </si>
  <si>
    <t>INL024902</t>
  </si>
  <si>
    <t>IN0024902</t>
  </si>
  <si>
    <t>PERU</t>
  </si>
  <si>
    <t>https://echo.epa.gov/biosolids-facility-report?id=INL024902</t>
  </si>
  <si>
    <t>ATTICA (V)</t>
  </si>
  <si>
    <t>NYL021849</t>
  </si>
  <si>
    <t>NY0021849</t>
  </si>
  <si>
    <t>ATTICA</t>
  </si>
  <si>
    <t>https://echo.epa.gov/biosolids-facility-report?id=NYL021849</t>
  </si>
  <si>
    <t>CITY OF ODESSA</t>
  </si>
  <si>
    <t>MOL026387</t>
  </si>
  <si>
    <t>MO0026387</t>
  </si>
  <si>
    <t>https://echo.epa.gov/biosolids-facility-report?id=MOL026387</t>
  </si>
  <si>
    <t>TOWN OF MAYODAN</t>
  </si>
  <si>
    <t>NCL021873</t>
  </si>
  <si>
    <t>NC0021873</t>
  </si>
  <si>
    <t>MAYODAN</t>
  </si>
  <si>
    <t>https://echo.epa.gov/biosolids-facility-report?id=NCL021873</t>
  </si>
  <si>
    <t>TX0091910</t>
  </si>
  <si>
    <t>https://echo.epa.gov/biosolids-facility-report?id=TX0091910</t>
  </si>
  <si>
    <t>CITY OF DIBOLL WWTP</t>
  </si>
  <si>
    <t>TX0024872</t>
  </si>
  <si>
    <t>DIBOLL</t>
  </si>
  <si>
    <t>https://echo.epa.gov/biosolids-facility-report?id=TX0024872</t>
  </si>
  <si>
    <t>CITY OF TOLEDO</t>
  </si>
  <si>
    <t>IAL033103</t>
  </si>
  <si>
    <t>IA0033103</t>
  </si>
  <si>
    <t>TOLEDO</t>
  </si>
  <si>
    <t>https://echo.epa.gov/biosolids-facility-report?id=IAL033103</t>
  </si>
  <si>
    <t>ABBEVILLE/LONG CANE CREEK</t>
  </si>
  <si>
    <t>SCL040614</t>
  </si>
  <si>
    <t>SC0040614</t>
  </si>
  <si>
    <t>https://echo.epa.gov/biosolids-facility-report?id=SCL040614</t>
  </si>
  <si>
    <t>PERU STP #2</t>
  </si>
  <si>
    <t>ILL075507</t>
  </si>
  <si>
    <t>IL0075507</t>
  </si>
  <si>
    <t>https://echo.epa.gov/biosolids-facility-report?id=ILL075507</t>
  </si>
  <si>
    <t>BEVERLY SEWERAGE AUTHORITY</t>
  </si>
  <si>
    <t>NJL027481</t>
  </si>
  <si>
    <t>NJ0027481</t>
  </si>
  <si>
    <t>BEVERLY</t>
  </si>
  <si>
    <t>https://echo.epa.gov/biosolids-facility-report?id=NJL027481</t>
  </si>
  <si>
    <t>KEMMERER-DIAMONDVILLE JOINT POWERS BOARD</t>
  </si>
  <si>
    <t>WYL020320</t>
  </si>
  <si>
    <t>WY0020320</t>
  </si>
  <si>
    <t>KEMMERER</t>
  </si>
  <si>
    <t>https://echo.epa.gov/biosolids-facility-report?id=WYL020320</t>
  </si>
  <si>
    <t>CITY OF MADISON</t>
  </si>
  <si>
    <t>GAL038741</t>
  </si>
  <si>
    <t>GA0038741</t>
  </si>
  <si>
    <t>https://echo.epa.gov/biosolids-facility-report?id=GAL038741</t>
  </si>
  <si>
    <t>LARNED WASTEWATER PLANT</t>
  </si>
  <si>
    <t>KSL098752</t>
  </si>
  <si>
    <t>KS0098752</t>
  </si>
  <si>
    <t>LARNED</t>
  </si>
  <si>
    <t>https://echo.epa.gov/biosolids-facility-report?id=KSL098752</t>
  </si>
  <si>
    <t>TOWN OF NEWPORT</t>
  </si>
  <si>
    <t>NCL021555</t>
  </si>
  <si>
    <t>NC0021555</t>
  </si>
  <si>
    <t>https://echo.epa.gov/biosolids-facility-report?id=NCL021555</t>
  </si>
  <si>
    <t>UNION TWP WWTP</t>
  </si>
  <si>
    <t>MIL055808</t>
  </si>
  <si>
    <t>MI0055808</t>
  </si>
  <si>
    <t>MT. PLEASANT</t>
  </si>
  <si>
    <t>https://echo.epa.gov/biosolids-facility-report?id=MIL055808</t>
  </si>
  <si>
    <t>MARSEILLES WWTP, CITY OF</t>
  </si>
  <si>
    <t>ILL021059</t>
  </si>
  <si>
    <t>IL0021059</t>
  </si>
  <si>
    <t>MARSEILLES</t>
  </si>
  <si>
    <t>https://echo.epa.gov/biosolids-facility-report?id=ILL021059</t>
  </si>
  <si>
    <t>WALKER COUNTY WATER &amp; SEWERAGE AUTHORITY</t>
  </si>
  <si>
    <t>GAL020478</t>
  </si>
  <si>
    <t>GA0020478</t>
  </si>
  <si>
    <t>CHICKAMAUGA</t>
  </si>
  <si>
    <t>https://echo.epa.gov/biosolids-facility-report?id=GAL020478</t>
  </si>
  <si>
    <t>TOWN OF WILLIAMSTON</t>
  </si>
  <si>
    <t>NCL020044</t>
  </si>
  <si>
    <t>NC0020044</t>
  </si>
  <si>
    <t>WILLIAMSTON</t>
  </si>
  <si>
    <t>https://echo.epa.gov/biosolids-facility-report?id=NCL020044</t>
  </si>
  <si>
    <t>BEAR CREEK WRF LAS</t>
  </si>
  <si>
    <t>GAL020095</t>
  </si>
  <si>
    <t>GA0020095</t>
  </si>
  <si>
    <t>https://echo.epa.gov/biosolids-facility-report?id=GAL020095</t>
  </si>
  <si>
    <t>FORT LUPTON  CITY OF</t>
  </si>
  <si>
    <t>COL021440</t>
  </si>
  <si>
    <t>CO0021440</t>
  </si>
  <si>
    <t>FORT LUPTON</t>
  </si>
  <si>
    <t>https://echo.epa.gov/biosolids-facility-report?id=COL021440</t>
  </si>
  <si>
    <t>CITY OF BUENA VISTA</t>
  </si>
  <si>
    <t>VAL020991</t>
  </si>
  <si>
    <t>VA0020991</t>
  </si>
  <si>
    <t>https://echo.epa.gov/biosolids-facility-report?id=VAL020991</t>
  </si>
  <si>
    <t>CITY OF BLOUNTSTOWN</t>
  </si>
  <si>
    <t>FLL026867</t>
  </si>
  <si>
    <t>FL0026867</t>
  </si>
  <si>
    <t>BLOUNTSTOWN</t>
  </si>
  <si>
    <t>https://echo.epa.gov/biosolids-facility-report?id=FLL026867</t>
  </si>
  <si>
    <t>CITY OF CASSVILLE</t>
  </si>
  <si>
    <t>MOL042579</t>
  </si>
  <si>
    <t>MO0042579</t>
  </si>
  <si>
    <t>CASSVILLE</t>
  </si>
  <si>
    <t>https://echo.epa.gov/biosolids-facility-report?id=MOL042579</t>
  </si>
  <si>
    <t>GLASSPORT BORO</t>
  </si>
  <si>
    <t>PAL021113</t>
  </si>
  <si>
    <t>PA0021113</t>
  </si>
  <si>
    <t>GLASSPORT</t>
  </si>
  <si>
    <t>https://echo.epa.gov/biosolids-facility-report?id=PAL021113</t>
  </si>
  <si>
    <t>MAGNOLIA, CITY OF</t>
  </si>
  <si>
    <t>ARL043613</t>
  </si>
  <si>
    <t>AR0043613</t>
  </si>
  <si>
    <t>MAGNOLIA</t>
  </si>
  <si>
    <t>https://echo.epa.gov/biosolids-facility-report?id=ARL043613</t>
  </si>
  <si>
    <t>CITY OF FOREST CITY</t>
  </si>
  <si>
    <t>IAL021563</t>
  </si>
  <si>
    <t>IA0021563</t>
  </si>
  <si>
    <t>FOREST CITY</t>
  </si>
  <si>
    <t>https://echo.epa.gov/biosolids-facility-report?id=IAL021563</t>
  </si>
  <si>
    <t>CITY OF ELDORA SEWER TREATMENT PLANT</t>
  </si>
  <si>
    <t>IAL025933</t>
  </si>
  <si>
    <t>IA0025933</t>
  </si>
  <si>
    <t>ELDORA</t>
  </si>
  <si>
    <t>https://echo.epa.gov/biosolids-facility-report?id=IAL025933</t>
  </si>
  <si>
    <t>MOL026379</t>
  </si>
  <si>
    <t>MO0026379</t>
  </si>
  <si>
    <t>https://echo.epa.gov/biosolids-facility-report?id=MOL026379</t>
  </si>
  <si>
    <t>CITY OF HARDIN</t>
  </si>
  <si>
    <t>MTL020834</t>
  </si>
  <si>
    <t>MT0020834</t>
  </si>
  <si>
    <t>HARDIN</t>
  </si>
  <si>
    <t>https://echo.epa.gov/biosolids-facility-report?id=MTL020834</t>
  </si>
  <si>
    <t>TOWN OF YADKINVILLE</t>
  </si>
  <si>
    <t>NCL020338</t>
  </si>
  <si>
    <t>NC0020338</t>
  </si>
  <si>
    <t>YADKINVILLE</t>
  </si>
  <si>
    <t>https://echo.epa.gov/biosolids-facility-report?id=NCL020338</t>
  </si>
  <si>
    <t xml:space="preserve">FORT BEND CNTY MUD 34 WWTP </t>
  </si>
  <si>
    <t>TX0129062</t>
  </si>
  <si>
    <t>https://echo.epa.gov/biosolids-facility-report?id=TX0129062</t>
  </si>
  <si>
    <t>HILLSVILLE WWTP</t>
  </si>
  <si>
    <t>VAL089443</t>
  </si>
  <si>
    <t>VA0089443</t>
  </si>
  <si>
    <t>HILLSVILLE</t>
  </si>
  <si>
    <t>https://echo.epa.gov/biosolids-facility-report?id=VAL089443</t>
  </si>
  <si>
    <t>CITY OF LA FERIA WWTP</t>
  </si>
  <si>
    <t>TX0128112</t>
  </si>
  <si>
    <t>LA FERIA</t>
  </si>
  <si>
    <t>https://echo.epa.gov/biosolids-facility-report?id=TX0128112</t>
  </si>
  <si>
    <t>PRAIRIE VIEW A&amp;AMP, M WWTF</t>
  </si>
  <si>
    <t>TX0111201</t>
  </si>
  <si>
    <t>PRAIRIE VIEW</t>
  </si>
  <si>
    <t>https://echo.epa.gov/biosolids-facility-report?id=TX0111201</t>
  </si>
  <si>
    <t>CITY OF BOWIE WWTP</t>
  </si>
  <si>
    <t>TX0111325</t>
  </si>
  <si>
    <t>https://echo.epa.gov/biosolids-facility-report?id=TX0111325</t>
  </si>
  <si>
    <t>CHIPLEY WWTP</t>
  </si>
  <si>
    <t>FLL027570</t>
  </si>
  <si>
    <t>FL0027570</t>
  </si>
  <si>
    <t>CHIPLEY</t>
  </si>
  <si>
    <t>https://echo.epa.gov/biosolids-facility-report?id=FLL027570</t>
  </si>
  <si>
    <t>BLUE RIDGE WEST MUD  WWTP</t>
  </si>
  <si>
    <t>TX0053643</t>
  </si>
  <si>
    <t>https://echo.epa.gov/biosolids-facility-report?id=TX0053643</t>
  </si>
  <si>
    <t>CRANE DIV., NAVAL SURFACE WARFARE CTR</t>
  </si>
  <si>
    <t>IN0021539</t>
  </si>
  <si>
    <t>CRANE</t>
  </si>
  <si>
    <t>https://echo.epa.gov/biosolids-facility-report?id=IN0021539</t>
  </si>
  <si>
    <t>TOWN OF ELIZABETHTOWN</t>
  </si>
  <si>
    <t>NCL026671</t>
  </si>
  <si>
    <t>NC0026671</t>
  </si>
  <si>
    <t>ELIZABETHTOWN</t>
  </si>
  <si>
    <t>https://echo.epa.gov/biosolids-facility-report?id=NCL026671</t>
  </si>
  <si>
    <t>CITY OF CRESTON</t>
  </si>
  <si>
    <t>IAL035238</t>
  </si>
  <si>
    <t>IA0035238</t>
  </si>
  <si>
    <t>CRESTON</t>
  </si>
  <si>
    <t>https://echo.epa.gov/biosolids-facility-report?id=IAL035238</t>
  </si>
  <si>
    <t>CITY OF CLARINDA</t>
  </si>
  <si>
    <t>IAL035190</t>
  </si>
  <si>
    <t>IA0035190</t>
  </si>
  <si>
    <t>CLARINDA</t>
  </si>
  <si>
    <t>https://echo.epa.gov/biosolids-facility-report?id=IAL035190</t>
  </si>
  <si>
    <t>DIXON CORRECTIONAL CENTER STP</t>
  </si>
  <si>
    <t>ILL024724</t>
  </si>
  <si>
    <t>IL0024724</t>
  </si>
  <si>
    <t>https://echo.epa.gov/biosolids-facility-report?id=ILL024724</t>
  </si>
  <si>
    <t>TOWN OF ENFIELD</t>
  </si>
  <si>
    <t>NCL025402</t>
  </si>
  <si>
    <t>NC0025402</t>
  </si>
  <si>
    <t>https://echo.epa.gov/biosolids-facility-report?id=NCL025402</t>
  </si>
  <si>
    <t>HILLSBORO STP, CITY OF</t>
  </si>
  <si>
    <t>ILL029203</t>
  </si>
  <si>
    <t>IL0029203</t>
  </si>
  <si>
    <t>HILLSBORO</t>
  </si>
  <si>
    <t>https://echo.epa.gov/biosolids-facility-report?id=ILL029203</t>
  </si>
  <si>
    <t>CITY OF WAYNSEVILLE</t>
  </si>
  <si>
    <t>MOL094161</t>
  </si>
  <si>
    <t>MO0094161</t>
  </si>
  <si>
    <t>WAYNESVILLE</t>
  </si>
  <si>
    <t>https://echo.epa.gov/biosolids-facility-report?id=MOL094161</t>
  </si>
  <si>
    <t>CITY OF JASPER WWTP</t>
  </si>
  <si>
    <t>TX0024368</t>
  </si>
  <si>
    <t>https://echo.epa.gov/biosolids-facility-report?id=TX0024368</t>
  </si>
  <si>
    <t>TRINIDAD CITY OF</t>
  </si>
  <si>
    <t>COL031232</t>
  </si>
  <si>
    <t>CO0031232</t>
  </si>
  <si>
    <t>TRINIDAD</t>
  </si>
  <si>
    <t>https://echo.epa.gov/biosolids-facility-report?id=COL031232</t>
  </si>
  <si>
    <t>SANTA CLAUS WWTP, TOWN OF</t>
  </si>
  <si>
    <t>INL020605</t>
  </si>
  <si>
    <t>IN0020605</t>
  </si>
  <si>
    <t>SANTA CLAUS</t>
  </si>
  <si>
    <t>https://echo.epa.gov/biosolids-facility-report?id=INL020605</t>
  </si>
  <si>
    <t>CITY OF CHARITON</t>
  </si>
  <si>
    <t>IAL028924</t>
  </si>
  <si>
    <t>IA0028924</t>
  </si>
  <si>
    <t>CHARITON</t>
  </si>
  <si>
    <t>https://echo.epa.gov/biosolids-facility-report?id=IAL028924</t>
  </si>
  <si>
    <t>MILBANK WASTEWATER TRMT PLNT</t>
  </si>
  <si>
    <t>SDL020371</t>
  </si>
  <si>
    <t>SD0020371</t>
  </si>
  <si>
    <t>MILBANK</t>
  </si>
  <si>
    <t>https://echo.epa.gov/biosolids-facility-report?id=SDL020371</t>
  </si>
  <si>
    <t>CRETE WWTF</t>
  </si>
  <si>
    <t>NEL034304</t>
  </si>
  <si>
    <t>NE0034304</t>
  </si>
  <si>
    <t>CRETE</t>
  </si>
  <si>
    <t>https://echo.epa.gov/biosolids-facility-report?id=NEL034304</t>
  </si>
  <si>
    <t>CITY OF TAMA</t>
  </si>
  <si>
    <t>IAL043681</t>
  </si>
  <si>
    <t>IA0043681</t>
  </si>
  <si>
    <t>TAMA</t>
  </si>
  <si>
    <t>https://echo.epa.gov/biosolids-facility-report?id=IAL043681</t>
  </si>
  <si>
    <t>TUCUMCARI, CITY OF</t>
  </si>
  <si>
    <t>NML020711</t>
  </si>
  <si>
    <t>NM0020711</t>
  </si>
  <si>
    <t>TUCUMCARI</t>
  </si>
  <si>
    <t>https://echo.epa.gov/biosolids-facility-report?id=NML020711</t>
  </si>
  <si>
    <t>CLINTON SD STP</t>
  </si>
  <si>
    <t>ILL023612</t>
  </si>
  <si>
    <t>IL0023612</t>
  </si>
  <si>
    <t>https://echo.epa.gov/biosolids-facility-report?id=ILL023612</t>
  </si>
  <si>
    <t>CITY OF MENARD WWTP</t>
  </si>
  <si>
    <t>TX0025712</t>
  </si>
  <si>
    <t>MENARD</t>
  </si>
  <si>
    <t>https://echo.epa.gov/biosolids-facility-report?id=TX0025712</t>
  </si>
  <si>
    <t>MENARD WTP</t>
  </si>
  <si>
    <t>TX0125458</t>
  </si>
  <si>
    <t>https://echo.epa.gov/biosolids-facility-report?id=TX0125458</t>
  </si>
  <si>
    <t>CITY OF LEESBURG</t>
  </si>
  <si>
    <t>GAL026638</t>
  </si>
  <si>
    <t>GA0026638</t>
  </si>
  <si>
    <t>https://echo.epa.gov/biosolids-facility-report?id=GAL026638</t>
  </si>
  <si>
    <t>NORTHWEST REGIONAL WASTEWATER RECLAMATION FACILITY</t>
  </si>
  <si>
    <t>NCL110149</t>
  </si>
  <si>
    <t>NC0110149</t>
  </si>
  <si>
    <t>RICHLANDS</t>
  </si>
  <si>
    <t>https://echo.epa.gov/biosolids-facility-report?id=NCL110149</t>
  </si>
  <si>
    <t xml:space="preserve"> IOWA PARK WWTF</t>
  </si>
  <si>
    <t>TX0052922</t>
  </si>
  <si>
    <t>IOWA PARK</t>
  </si>
  <si>
    <t>https://echo.epa.gov/biosolids-facility-report?id=TX0052922</t>
  </si>
  <si>
    <t>CITY OF CARROLLTON</t>
  </si>
  <si>
    <t>MOL096318</t>
  </si>
  <si>
    <t>MO0096318</t>
  </si>
  <si>
    <t>CARROLLTON</t>
  </si>
  <si>
    <t>https://echo.epa.gov/biosolids-facility-report?id=MOL096318</t>
  </si>
  <si>
    <t>CITY OF MEADOWS PLACE WWTP</t>
  </si>
  <si>
    <t>TX0053872</t>
  </si>
  <si>
    <t>MEADOWS PLACE</t>
  </si>
  <si>
    <t>https://echo.epa.gov/biosolids-facility-report?id=TX0053872</t>
  </si>
  <si>
    <t>CITY OF KNOXVILLE</t>
  </si>
  <si>
    <t>IAL035866</t>
  </si>
  <si>
    <t>IA0035866</t>
  </si>
  <si>
    <t>https://echo.epa.gov/biosolids-facility-report?id=IAL035866</t>
  </si>
  <si>
    <t>GARDEN CITY WPCP</t>
  </si>
  <si>
    <t>GAL031038</t>
  </si>
  <si>
    <t>GA0031038</t>
  </si>
  <si>
    <t>https://echo.epa.gov/biosolids-facility-report?id=GAL031038</t>
  </si>
  <si>
    <t>CITY OF SILSBEE SOUTH WWTP</t>
  </si>
  <si>
    <t>TX0023736</t>
  </si>
  <si>
    <t>SILSBEE</t>
  </si>
  <si>
    <t>https://echo.epa.gov/biosolids-facility-report?id=TX0023736</t>
  </si>
  <si>
    <t>HORACE WHATELY WWTP</t>
  </si>
  <si>
    <t>TX0032344</t>
  </si>
  <si>
    <t>https://echo.epa.gov/biosolids-facility-report?id=TX0032344</t>
  </si>
  <si>
    <t>CORCORAN WWTP</t>
  </si>
  <si>
    <t>CAL001074</t>
  </si>
  <si>
    <t>CA0001074</t>
  </si>
  <si>
    <t>CORCORAN</t>
  </si>
  <si>
    <t>https://echo.epa.gov/biosolids-facility-report?id=CAL001074</t>
  </si>
  <si>
    <t>WEST AGUA WWTP</t>
  </si>
  <si>
    <t>TX0125598</t>
  </si>
  <si>
    <t>PALMVIEW</t>
  </si>
  <si>
    <t>https://echo.epa.gov/biosolids-facility-report?id=TX0125598</t>
  </si>
  <si>
    <t>NORTH PLANT WWTP</t>
  </si>
  <si>
    <t>TX0023728</t>
  </si>
  <si>
    <t>https://echo.epa.gov/biosolids-facility-report?id=TX0023728</t>
  </si>
  <si>
    <t>BEACH ROAD MUD WWTP</t>
  </si>
  <si>
    <t>TX0105988</t>
  </si>
  <si>
    <t>MATAGORDA</t>
  </si>
  <si>
    <t>https://echo.epa.gov/biosolids-facility-report?id=TX0105988</t>
  </si>
  <si>
    <t>ROSITA VALLEY WWTP</t>
  </si>
  <si>
    <t>TX0128589</t>
  </si>
  <si>
    <t>https://echo.epa.gov/biosolids-facility-report?id=TX0128589</t>
  </si>
  <si>
    <t>BURLINGTON WWTP</t>
  </si>
  <si>
    <t>WAL020150</t>
  </si>
  <si>
    <t>WA0020150</t>
  </si>
  <si>
    <t>https://echo.epa.gov/biosolids-facility-report?id=WAL020150</t>
  </si>
  <si>
    <t>MEXIA WWTF</t>
  </si>
  <si>
    <t>TX0052990</t>
  </si>
  <si>
    <t>MEXIA</t>
  </si>
  <si>
    <t>https://echo.epa.gov/biosolids-facility-report?id=TX0052990</t>
  </si>
  <si>
    <t>CITY OF EMORY WWTP</t>
  </si>
  <si>
    <t>TX0002658</t>
  </si>
  <si>
    <t>EMORY</t>
  </si>
  <si>
    <t>https://echo.epa.gov/biosolids-facility-report?id=TX0002658</t>
  </si>
  <si>
    <t>CITY OF SMITHVILLE</t>
  </si>
  <si>
    <t>MOL055204</t>
  </si>
  <si>
    <t>MO0055204</t>
  </si>
  <si>
    <t>SMITHVILLE</t>
  </si>
  <si>
    <t>https://echo.epa.gov/biosolids-facility-report?id=MOL055204</t>
  </si>
  <si>
    <t>POPLAR GROVE, VILLAGE OF</t>
  </si>
  <si>
    <t>ILL071447</t>
  </si>
  <si>
    <t>IL0071447</t>
  </si>
  <si>
    <t>POPLAR GROVE</t>
  </si>
  <si>
    <t>https://echo.epa.gov/biosolids-facility-report?id=ILL071447</t>
  </si>
  <si>
    <t>ELGIN WWTP</t>
  </si>
  <si>
    <t>TX0073946</t>
  </si>
  <si>
    <t>ELGIN</t>
  </si>
  <si>
    <t>https://echo.epa.gov/biosolids-facility-report?id=TX0073946</t>
  </si>
  <si>
    <t>LAMONT WWTP</t>
  </si>
  <si>
    <t>CAL000433</t>
  </si>
  <si>
    <t>CA0000433</t>
  </si>
  <si>
    <t>LAMONT</t>
  </si>
  <si>
    <t>https://echo.epa.gov/biosolids-facility-report?id=CAL000433</t>
  </si>
  <si>
    <t>CHUCKAWALLA VALLEY/ IRONWOOD STATE PRISON WWTF</t>
  </si>
  <si>
    <t>CAL001002</t>
  </si>
  <si>
    <t>CA0001002</t>
  </si>
  <si>
    <t>https://echo.epa.gov/biosolids-facility-report?id=CAL001002</t>
  </si>
  <si>
    <t>LAKE COUNTY NW REGIONAL PLANT</t>
  </si>
  <si>
    <t>CAL004072</t>
  </si>
  <si>
    <t>CA0004072</t>
  </si>
  <si>
    <t>LAKEPORT</t>
  </si>
  <si>
    <t>https://echo.epa.gov/biosolids-facility-report?id=CAL004072</t>
  </si>
  <si>
    <t>LAKE COUNTY SE REGIONAL PLANT</t>
  </si>
  <si>
    <t>CAL004073</t>
  </si>
  <si>
    <t>CA0004073</t>
  </si>
  <si>
    <t>https://echo.epa.gov/biosolids-facility-report?id=CAL004073</t>
  </si>
  <si>
    <t>TAFT WWTF</t>
  </si>
  <si>
    <t>CAL080161</t>
  </si>
  <si>
    <t>CA0080161</t>
  </si>
  <si>
    <t>https://echo.epa.gov/biosolids-facility-report?id=CAL080161</t>
  </si>
  <si>
    <t>OCEAN ISLE BEACH WWTP</t>
  </si>
  <si>
    <t>NCL006049</t>
  </si>
  <si>
    <t>NC0006049</t>
  </si>
  <si>
    <t>OCEAN ISLE BEACH</t>
  </si>
  <si>
    <t>https://echo.epa.gov/biosolids-facility-report?id=NCL006049</t>
  </si>
  <si>
    <t>CITY OF WEIMAR WWTP</t>
  </si>
  <si>
    <t>TX0025917</t>
  </si>
  <si>
    <t>WEIMAR</t>
  </si>
  <si>
    <t>https://echo.epa.gov/biosolids-facility-report?id=TX0025917</t>
  </si>
  <si>
    <t>CROSBY MUD WWTF</t>
  </si>
  <si>
    <t>TX0054151</t>
  </si>
  <si>
    <t>CROSBY</t>
  </si>
  <si>
    <t>https://echo.epa.gov/biosolids-facility-report?id=TX0054151</t>
  </si>
  <si>
    <t>ZAPATA COUNTY WATERWORKS SEWER DIVISION WWTP</t>
  </si>
  <si>
    <t>TX0070211</t>
  </si>
  <si>
    <t>ZAPATA</t>
  </si>
  <si>
    <t>https://echo.epa.gov/biosolids-facility-report?id=TX0070211</t>
  </si>
  <si>
    <t>TURNING BASIN WWTP</t>
  </si>
  <si>
    <t>TX0074047</t>
  </si>
  <si>
    <t>https://echo.epa.gov/biosolids-facility-report?id=TX0074047</t>
  </si>
  <si>
    <t>GAL031101</t>
  </si>
  <si>
    <t>GA0031101</t>
  </si>
  <si>
    <t>https://echo.epa.gov/biosolids-facility-report?id=GAL031101</t>
  </si>
  <si>
    <t>WATER WORKS AND SEWER BOARD OF THE CITY OF ASHLAND</t>
  </si>
  <si>
    <t>ALL020141</t>
  </si>
  <si>
    <t>AL0020141</t>
  </si>
  <si>
    <t>ASHLAND</t>
  </si>
  <si>
    <t>https://echo.epa.gov/biosolids-facility-report?id=ALL020141</t>
  </si>
  <si>
    <t>RAINBOW CITY WWTP</t>
  </si>
  <si>
    <t>ALL056839</t>
  </si>
  <si>
    <t>AL0056839</t>
  </si>
  <si>
    <t>RAINBOW CITY</t>
  </si>
  <si>
    <t>https://echo.epa.gov/biosolids-facility-report?id=ALL056839</t>
  </si>
  <si>
    <t>LOOGOOTEE WASTEWATER TREATMENT PLANT</t>
  </si>
  <si>
    <t>INL039241</t>
  </si>
  <si>
    <t>IN0039241</t>
  </si>
  <si>
    <t>LOOGOOTEE</t>
  </si>
  <si>
    <t>https://echo.epa.gov/biosolids-facility-report?id=INL039241</t>
  </si>
  <si>
    <t>CITY OF WEST BURLINGTON</t>
  </si>
  <si>
    <t>IAL033669</t>
  </si>
  <si>
    <t>IA0033669</t>
  </si>
  <si>
    <t>WEST BURLINGTON</t>
  </si>
  <si>
    <t>https://echo.epa.gov/biosolids-facility-report?id=IAL033669</t>
  </si>
  <si>
    <t>CITY OF ROCKWELL CITY</t>
  </si>
  <si>
    <t>IAL033138</t>
  </si>
  <si>
    <t>IA0033138</t>
  </si>
  <si>
    <t>ROCKWELL CITY</t>
  </si>
  <si>
    <t>https://echo.epa.gov/biosolids-facility-report?id=IAL033138</t>
  </si>
  <si>
    <t>SEINNA PLANTATION MUD 1 WWTP 2</t>
  </si>
  <si>
    <t>TX0119539</t>
  </si>
  <si>
    <t>https://echo.epa.gov/biosolids-facility-report?id=TX0119539</t>
  </si>
  <si>
    <t>FORT BEND CNTY MUD 50 WWTP</t>
  </si>
  <si>
    <t>TX0129267</t>
  </si>
  <si>
    <t>https://echo.epa.gov/biosolids-facility-report?id=TX0129267</t>
  </si>
  <si>
    <t>CITY OF MARLIN WWTP</t>
  </si>
  <si>
    <t>TX0021725</t>
  </si>
  <si>
    <t>MARLIN</t>
  </si>
  <si>
    <t>https://echo.epa.gov/biosolids-facility-report?id=TX0021725</t>
  </si>
  <si>
    <t>CHASE FIELD WWTP</t>
  </si>
  <si>
    <t>TX0113859</t>
  </si>
  <si>
    <t>BEEVILLE</t>
  </si>
  <si>
    <t>https://echo.epa.gov/biosolids-facility-report?id=TX0113859</t>
  </si>
  <si>
    <t>LEON CREEK WATER RECYCLING CENTER</t>
  </si>
  <si>
    <t>TX0052639</t>
  </si>
  <si>
    <t>https://echo.epa.gov/biosolids-facility-report?id=TX0052639</t>
  </si>
  <si>
    <t>MEDIO CREEK WATER RECYC. CTR.</t>
  </si>
  <si>
    <t>TX0055689</t>
  </si>
  <si>
    <t>https://echo.epa.gov/biosolids-facility-report?id=TX0055689</t>
  </si>
  <si>
    <t>UPPER BLUE SANITATION DIST</t>
  </si>
  <si>
    <t>COL045420</t>
  </si>
  <si>
    <t>CO0045420</t>
  </si>
  <si>
    <t>https://echo.epa.gov/biosolids-facility-report?id=COL045420</t>
  </si>
  <si>
    <t>NTUA TUBA CITY WWTP</t>
  </si>
  <si>
    <t>NNL020290</t>
  </si>
  <si>
    <t>NN0020290</t>
  </si>
  <si>
    <t>TUBA CITY</t>
  </si>
  <si>
    <t>https://echo.epa.gov/biosolids-facility-report?id=NNL020290</t>
  </si>
  <si>
    <t>FALLON WWTP</t>
  </si>
  <si>
    <t>NVL020061</t>
  </si>
  <si>
    <t>NV0020061</t>
  </si>
  <si>
    <t>RENO</t>
  </si>
  <si>
    <t>https://echo.epa.gov/biosolids-facility-report?id=NVL020061</t>
  </si>
  <si>
    <t>CITY OF SEAFORD WWTF</t>
  </si>
  <si>
    <t>DEL020265</t>
  </si>
  <si>
    <t>DE0020265</t>
  </si>
  <si>
    <t>A POTW with a design flow rate equal to or greater than one million gallons per day; A Class I Sludge Management Facility as defined in 40 CFR 503.9</t>
  </si>
  <si>
    <t>https://echo.epa.gov/biosolids-facility-report?id=DEL020265</t>
  </si>
  <si>
    <t>SMITHVILLE STP</t>
  </si>
  <si>
    <t>TNL065358</t>
  </si>
  <si>
    <t>TN0065358</t>
  </si>
  <si>
    <t>https://echo.epa.gov/biosolids-facility-report?id=TNL065358</t>
  </si>
  <si>
    <t>SPOKANE RIVERSIDE PARK AWTF AND CSOS</t>
  </si>
  <si>
    <t>WAL024473</t>
  </si>
  <si>
    <t>WA0024473</t>
  </si>
  <si>
    <t>SPOKANE</t>
  </si>
  <si>
    <t>A POTW with a design flow rate equal to or greater than one million gallons per day; A Class I Sludge Management Facility as defined in 40 CFR 503.9; A POTW that serves 10,000 people or more</t>
  </si>
  <si>
    <t>https://echo.epa.gov/biosolids-facility-report?id=WAL024473</t>
  </si>
  <si>
    <t>CITY OF HIGH POINT</t>
  </si>
  <si>
    <t>NCL024210</t>
  </si>
  <si>
    <t>NC0024210</t>
  </si>
  <si>
    <t>HIGH POINT</t>
  </si>
  <si>
    <t>https://echo.epa.gov/biosolids-facility-report?id=NCL024210</t>
  </si>
  <si>
    <t>HRSD-WILLIAMSBURG STP</t>
  </si>
  <si>
    <t>VAL081302</t>
  </si>
  <si>
    <t>VA0081302</t>
  </si>
  <si>
    <t>WILLIAMSBURG</t>
  </si>
  <si>
    <t>https://echo.epa.gov/biosolids-facility-report?id=VAL081302</t>
  </si>
  <si>
    <t>MACON WATER AUTHORITY-ROCKY CR</t>
  </si>
  <si>
    <t>GAL024546</t>
  </si>
  <si>
    <t>GA0024546</t>
  </si>
  <si>
    <t>https://echo.epa.gov/biosolids-facility-report?id=GAL024546</t>
  </si>
  <si>
    <t>HRSD - BOAT HARBOR STP</t>
  </si>
  <si>
    <t>VAL081256</t>
  </si>
  <si>
    <t>VA0081256</t>
  </si>
  <si>
    <t>https://echo.epa.gov/biosolids-facility-report?id=VAL081256</t>
  </si>
  <si>
    <t>HRSD-NANSEMOND</t>
  </si>
  <si>
    <t>VAL081299</t>
  </si>
  <si>
    <t>VA0081299</t>
  </si>
  <si>
    <t>SUFFOLK</t>
  </si>
  <si>
    <t>Other Management Practice, Incineration</t>
  </si>
  <si>
    <t>https://echo.epa.gov/biosolids-facility-report?id=VAL081299</t>
  </si>
  <si>
    <t>FOX RIVER WRD - ALBIN D. PAGORSKI WRF</t>
  </si>
  <si>
    <t>ILL028657</t>
  </si>
  <si>
    <t>IL0028657</t>
  </si>
  <si>
    <t>https://echo.epa.gov/biosolids-facility-report?id=ILL028657</t>
  </si>
  <si>
    <t>HRSD-ARMY BASE</t>
  </si>
  <si>
    <t>VAL081230</t>
  </si>
  <si>
    <t>VA0081230</t>
  </si>
  <si>
    <t>https://echo.epa.gov/biosolids-facility-report?id=VAL081230</t>
  </si>
  <si>
    <t>UPPER GWYNEDD-TOWAMENCIN MUN A</t>
  </si>
  <si>
    <t>PAL039004</t>
  </si>
  <si>
    <t>PA0039004</t>
  </si>
  <si>
    <t>LANSDALE</t>
  </si>
  <si>
    <t>https://echo.epa.gov/biosolids-facility-report?id=PAL039004</t>
  </si>
  <si>
    <t>RIVER ROAD WWTF</t>
  </si>
  <si>
    <t>TX0025801</t>
  </si>
  <si>
    <t>https://echo.epa.gov/biosolids-facility-report?id=TX0025801</t>
  </si>
  <si>
    <t>BISMARCK CITY OF</t>
  </si>
  <si>
    <t>NDL023434</t>
  </si>
  <si>
    <t>ND0023434</t>
  </si>
  <si>
    <t>https://echo.epa.gov/biosolids-facility-report?id=NDL023434</t>
  </si>
  <si>
    <t>CITY OF LENOIR</t>
  </si>
  <si>
    <t>NCL023981</t>
  </si>
  <si>
    <t>NC0023981</t>
  </si>
  <si>
    <t>LENOIR</t>
  </si>
  <si>
    <t>https://echo.epa.gov/biosolids-facility-report?id=NCL023981</t>
  </si>
  <si>
    <t>STP 2A WWTP</t>
  </si>
  <si>
    <t>TX0055123</t>
  </si>
  <si>
    <t>NACOGDOCHES</t>
  </si>
  <si>
    <t>https://echo.epa.gov/biosolids-facility-report?id=TX0055123</t>
  </si>
  <si>
    <t>POLK RUN WWTP - MSD</t>
  </si>
  <si>
    <t>OHL020419</t>
  </si>
  <si>
    <t>OH0020419</t>
  </si>
  <si>
    <t>https://echo.epa.gov/biosolids-facility-report?id=OHL020419</t>
  </si>
  <si>
    <t>GILLETTE, CITY OF</t>
  </si>
  <si>
    <t>WYL020125</t>
  </si>
  <si>
    <t>WY0020125</t>
  </si>
  <si>
    <t>GILLETTE</t>
  </si>
  <si>
    <t>https://echo.epa.gov/biosolids-facility-report?id=WYL020125</t>
  </si>
  <si>
    <t>TAYLOR CREEK WWTP -- MSD</t>
  </si>
  <si>
    <t>OHL040983</t>
  </si>
  <si>
    <t>OH0040983</t>
  </si>
  <si>
    <t>https://echo.epa.gov/biosolids-facility-report?id=OHL040983</t>
  </si>
  <si>
    <t>BENTONVILLE, CITY OF</t>
  </si>
  <si>
    <t>ARL022403</t>
  </si>
  <si>
    <t>AR0022403</t>
  </si>
  <si>
    <t>BENTONVILLE</t>
  </si>
  <si>
    <t>https://echo.epa.gov/biosolids-facility-report?id=ARL022403</t>
  </si>
  <si>
    <t>NISKAYUNA (T)</t>
  </si>
  <si>
    <t>NYL023973</t>
  </si>
  <si>
    <t>NY0023973</t>
  </si>
  <si>
    <t>https://echo.epa.gov/biosolids-facility-report?id=NYL023973</t>
  </si>
  <si>
    <t>DICKINSON CITY OF</t>
  </si>
  <si>
    <t>NDL023175</t>
  </si>
  <si>
    <t>ND0023175</t>
  </si>
  <si>
    <t>DICKINSON</t>
  </si>
  <si>
    <t>https://echo.epa.gov/biosolids-facility-report?id=NDL023175</t>
  </si>
  <si>
    <t>JOHN HARGROVE WATER RECLAMATION FACILITY</t>
  </si>
  <si>
    <t>TX0116581</t>
  </si>
  <si>
    <t>https://echo.epa.gov/biosolids-facility-report?id=TX0116581</t>
  </si>
  <si>
    <t>CLARK COUNTY WRD WWTP</t>
  </si>
  <si>
    <t>NVL021261</t>
  </si>
  <si>
    <t>NV0021261</t>
  </si>
  <si>
    <t>A POTW with a design flow rate equal to or greater than one million gallons per day; A POTW that serves 10,000 people or more</t>
  </si>
  <si>
    <t>https://echo.epa.gov/biosolids-facility-report?id=NVL021261</t>
  </si>
  <si>
    <t>PASSAIC VALLEY SEWERAGE COMM</t>
  </si>
  <si>
    <t>NJL021016</t>
  </si>
  <si>
    <t>NJ0021016</t>
  </si>
  <si>
    <t>NEWARK</t>
  </si>
  <si>
    <t>https://echo.epa.gov/biosolids-facility-report?id=NJL021016</t>
  </si>
  <si>
    <t>MWRA - DEER ISLAND P O T W</t>
  </si>
  <si>
    <t>MAL103284</t>
  </si>
  <si>
    <t>MA0103284</t>
  </si>
  <si>
    <t>BOSTON</t>
  </si>
  <si>
    <t>https://echo.epa.gov/biosolids-facility-report?id=MAL103284</t>
  </si>
  <si>
    <t>HARTFORD WPCP</t>
  </si>
  <si>
    <t>CTL000004</t>
  </si>
  <si>
    <t>CT0000004</t>
  </si>
  <si>
    <t>HARTFORD</t>
  </si>
  <si>
    <t>https://echo.epa.gov/biosolids-facility-report?id=CTL000004</t>
  </si>
  <si>
    <t>ORANGE COUNTY SD #1</t>
  </si>
  <si>
    <t>CAL110604</t>
  </si>
  <si>
    <t>CA0110604</t>
  </si>
  <si>
    <t>FOUNTAIN VALLEY</t>
  </si>
  <si>
    <t>https://echo.epa.gov/biosolids-facility-report?id=CAL110604</t>
  </si>
  <si>
    <t>FORT WAYNE WWTP</t>
  </si>
  <si>
    <t>INL032191</t>
  </si>
  <si>
    <t>IN0032191</t>
  </si>
  <si>
    <t>FT WAYNE</t>
  </si>
  <si>
    <t>https://echo.epa.gov/biosolids-facility-report?id=INL032191</t>
  </si>
  <si>
    <t>BACK RIVER SEWAGE TREATMENT PL</t>
  </si>
  <si>
    <t>MDL021555</t>
  </si>
  <si>
    <t>MD0021555</t>
  </si>
  <si>
    <t>BALTIMORE</t>
  </si>
  <si>
    <t>https://echo.epa.gov/biosolids-facility-report?id=MDL021555</t>
  </si>
  <si>
    <t>ATLANTA (R.M. CLAYTON WPCP)</t>
  </si>
  <si>
    <t>GAL021482</t>
  </si>
  <si>
    <t>GA0021482</t>
  </si>
  <si>
    <t>https://echo.epa.gov/biosolids-facility-report?id=GAL021482</t>
  </si>
  <si>
    <t>MIAMI-DADE COUNTY - PUBLIC WORKS DEPARTMENT</t>
  </si>
  <si>
    <t>FLL024805</t>
  </si>
  <si>
    <t>FL0024805</t>
  </si>
  <si>
    <t>MIAMI</t>
  </si>
  <si>
    <t>https://echo.epa.gov/biosolids-facility-report?id=FLL024805</t>
  </si>
  <si>
    <t>WILSON CREEK REGIONAL WWTF</t>
  </si>
  <si>
    <t>TX0088633</t>
  </si>
  <si>
    <t>WYLIE</t>
  </si>
  <si>
    <t>https://echo.epa.gov/biosolids-facility-report?id=TX0088633</t>
  </si>
  <si>
    <t>ORANGE COUNTY SD #2</t>
  </si>
  <si>
    <t>CAL120604</t>
  </si>
  <si>
    <t>CA0120604</t>
  </si>
  <si>
    <t>https://echo.epa.gov/biosolids-facility-report?id=CAL120604</t>
  </si>
  <si>
    <t>UPPER BLACKSTONE W P A D</t>
  </si>
  <si>
    <t>MAL102369</t>
  </si>
  <si>
    <t>MA0102369</t>
  </si>
  <si>
    <t>MILLBURY</t>
  </si>
  <si>
    <t>https://echo.epa.gov/biosolids-facility-report?id=MAL102369</t>
  </si>
  <si>
    <t>NYCDEP - NEWTOWN CREEK WRRF</t>
  </si>
  <si>
    <t>NYL026204</t>
  </si>
  <si>
    <t>NY0026204</t>
  </si>
  <si>
    <t>BROOKLYN</t>
  </si>
  <si>
    <t>https://echo.epa.gov/biosolids-facility-report?id=NYL026204</t>
  </si>
  <si>
    <t>NYCDEP - WARD'S ISLAND WRRF</t>
  </si>
  <si>
    <t>NYL026131</t>
  </si>
  <si>
    <t>NY0026131</t>
  </si>
  <si>
    <t>NEW YORK</t>
  </si>
  <si>
    <t>https://echo.epa.gov/biosolids-facility-report?id=NYL026131</t>
  </si>
  <si>
    <t>EAST BAY MUD WWTP</t>
  </si>
  <si>
    <t>CAL037702</t>
  </si>
  <si>
    <t>CA0037702</t>
  </si>
  <si>
    <t>https://echo.epa.gov/biosolids-facility-report?id=CAL037702</t>
  </si>
  <si>
    <t>NEW HAVEN EAST SHORE WPCF</t>
  </si>
  <si>
    <t>CTL100366</t>
  </si>
  <si>
    <t>CT0100366</t>
  </si>
  <si>
    <t>NEW HAVEN</t>
  </si>
  <si>
    <t>https://echo.epa.gov/biosolids-facility-report?id=CTL100366</t>
  </si>
  <si>
    <t>M C STILES WASTEWASTER</t>
  </si>
  <si>
    <t>TNL020711</t>
  </si>
  <si>
    <t>TN0020711</t>
  </si>
  <si>
    <t>MEMPHIS</t>
  </si>
  <si>
    <t>https://echo.epa.gov/biosolids-facility-report?id=TNL020711</t>
  </si>
  <si>
    <t>NYCDEP - HUNT'S POINT WRRF</t>
  </si>
  <si>
    <t>NYL026191</t>
  </si>
  <si>
    <t>NY0026191</t>
  </si>
  <si>
    <t>BRONX</t>
  </si>
  <si>
    <t>https://echo.epa.gov/biosolids-facility-report?id=NYL026191</t>
  </si>
  <si>
    <t>SOUTH AUSTIN REGIONAL WWTF</t>
  </si>
  <si>
    <t>TX0071889</t>
  </si>
  <si>
    <t>https://echo.epa.gov/biosolids-facility-report?id=TX0071889</t>
  </si>
  <si>
    <t>WALNUT CREEK WWTP</t>
  </si>
  <si>
    <t>TX0046981</t>
  </si>
  <si>
    <t>https://echo.epa.gov/biosolids-facility-report?id=TX0046981</t>
  </si>
  <si>
    <t>LOWER POTOMAC POLL CONTROL PLT</t>
  </si>
  <si>
    <t>VAL025364</t>
  </si>
  <si>
    <t>VA0025364</t>
  </si>
  <si>
    <t>LORTON</t>
  </si>
  <si>
    <t>https://echo.epa.gov/biosolids-facility-report?id=VAL025364</t>
  </si>
  <si>
    <t>NYCDEP - OWLS HEAD WPCP</t>
  </si>
  <si>
    <t>NYL026166</t>
  </si>
  <si>
    <t>NY0026166</t>
  </si>
  <si>
    <t>https://echo.epa.gov/biosolids-facility-report?id=NYL026166</t>
  </si>
  <si>
    <t>NYCDEP - BOWERY BAY WRRF</t>
  </si>
  <si>
    <t>NYL026158</t>
  </si>
  <si>
    <t>NY0026158</t>
  </si>
  <si>
    <t>ASTORIA</t>
  </si>
  <si>
    <t>https://echo.epa.gov/biosolids-facility-report?id=NYL026158</t>
  </si>
  <si>
    <t>LAS VEGAS WQCP</t>
  </si>
  <si>
    <t>NVL020133</t>
  </si>
  <si>
    <t>NV0020133</t>
  </si>
  <si>
    <t>https://echo.epa.gov/biosolids-facility-report?id=NVL020133</t>
  </si>
  <si>
    <t>KENT COUNTY STP</t>
  </si>
  <si>
    <t>DEL020338</t>
  </si>
  <si>
    <t>DE0020338</t>
  </si>
  <si>
    <t>FREDERICA</t>
  </si>
  <si>
    <t>https://echo.epa.gov/biosolids-facility-report?id=DEL020338</t>
  </si>
  <si>
    <t>MDWASA SOUTH DISTRICT WWTF</t>
  </si>
  <si>
    <t>FLL042137</t>
  </si>
  <si>
    <t>FL0042137</t>
  </si>
  <si>
    <t>https://echo.epa.gov/biosolids-facility-report?id=FLL042137</t>
  </si>
  <si>
    <t>PATAPSCO WWTP</t>
  </si>
  <si>
    <t>MDL021601</t>
  </si>
  <si>
    <t>MD0021601</t>
  </si>
  <si>
    <t>https://echo.epa.gov/biosolids-facility-report?id=MDL021601</t>
  </si>
  <si>
    <t>DES MOINES METROPOLITAN WRA</t>
  </si>
  <si>
    <t>IAL044130</t>
  </si>
  <si>
    <t>IA0044130</t>
  </si>
  <si>
    <t>DES MOINES</t>
  </si>
  <si>
    <t>https://echo.epa.gov/biosolids-facility-report?id=IAL044130</t>
  </si>
  <si>
    <t>CITY OF TAMPA - DEPARTMENT OF SANITARY SEWERS</t>
  </si>
  <si>
    <t>FLL020940</t>
  </si>
  <si>
    <t>FL0020940</t>
  </si>
  <si>
    <t>https://echo.epa.gov/biosolids-facility-report?id=FLL020940</t>
  </si>
  <si>
    <t>GREEN BAY METROPOLITAN SEWERAGE DISTRICT</t>
  </si>
  <si>
    <t>WIL065251</t>
  </si>
  <si>
    <t>WI0065251</t>
  </si>
  <si>
    <t>GREEN BAY</t>
  </si>
  <si>
    <t>WI</t>
  </si>
  <si>
    <t>https://echo.epa.gov/biosolids-facility-report?id=WIL065251</t>
  </si>
  <si>
    <t>NYCDEP - CONEY ISLAND WRRF</t>
  </si>
  <si>
    <t>NYL026182</t>
  </si>
  <si>
    <t>NY0026182</t>
  </si>
  <si>
    <t>https://echo.epa.gov/biosolids-facility-report?id=NYL026182</t>
  </si>
  <si>
    <t>WESTERN BRANCH WWTP</t>
  </si>
  <si>
    <t>MDL021741</t>
  </si>
  <si>
    <t>MD0021741</t>
  </si>
  <si>
    <t>UPPER MARLBORO</t>
  </si>
  <si>
    <t>https://echo.epa.gov/biosolids-facility-report?id=MDL021741</t>
  </si>
  <si>
    <t>METROPOLITAN SEWERAGE DISTRICT OF BUNCOMBE COUNTY NORTH CAROLINA</t>
  </si>
  <si>
    <t>NCL024911</t>
  </si>
  <si>
    <t>NC0024911</t>
  </si>
  <si>
    <t>ASHEVILLE</t>
  </si>
  <si>
    <t>https://echo.epa.gov/biosolids-facility-report?id=NCL024911</t>
  </si>
  <si>
    <t>TRUCKEE MEADOWS WRF</t>
  </si>
  <si>
    <t>NVL020150</t>
  </si>
  <si>
    <t>NV0020150</t>
  </si>
  <si>
    <t>SPARKS</t>
  </si>
  <si>
    <t>https://echo.epa.gov/biosolids-facility-report?id=NVL020150</t>
  </si>
  <si>
    <t>MEMPHIS-TE MAXSON STP SO PLT</t>
  </si>
  <si>
    <t>TNL020729</t>
  </si>
  <si>
    <t>TN0020729</t>
  </si>
  <si>
    <t>https://echo.epa.gov/biosolids-facility-report?id=TNL020729</t>
  </si>
  <si>
    <t>MATTABASSETT DISTRICT CROMWELL</t>
  </si>
  <si>
    <t>CTL100307</t>
  </si>
  <si>
    <t>CT0100307</t>
  </si>
  <si>
    <t>CROMWELL</t>
  </si>
  <si>
    <t>https://echo.epa.gov/biosolids-facility-report?id=CTL100307</t>
  </si>
  <si>
    <t>NYCDEP - NORTH RIVER WPCP</t>
  </si>
  <si>
    <t>NYL026247</t>
  </si>
  <si>
    <t>NY0026247</t>
  </si>
  <si>
    <t>MANHATTAN (SUBDIVISION)</t>
  </si>
  <si>
    <t>https://echo.epa.gov/biosolids-facility-report?id=NYL026247</t>
  </si>
  <si>
    <t>CITY OF SIOUX CITY</t>
  </si>
  <si>
    <t>IAL043095</t>
  </si>
  <si>
    <t>IA0043095</t>
  </si>
  <si>
    <t>SIOUX CITY</t>
  </si>
  <si>
    <t>https://echo.epa.gov/biosolids-facility-report?id=IAL043095</t>
  </si>
  <si>
    <t>COBB CO - RL SUTTON WPCP</t>
  </si>
  <si>
    <t>GAL026140</t>
  </si>
  <si>
    <t>GA0026140</t>
  </si>
  <si>
    <t>MARIETTA</t>
  </si>
  <si>
    <t>https://echo.epa.gov/biosolids-facility-report?id=GAL026140</t>
  </si>
  <si>
    <t>CITY OF WAXAHACHIE WWTP</t>
  </si>
  <si>
    <t>TX0027537</t>
  </si>
  <si>
    <t>WAXAHACHIE</t>
  </si>
  <si>
    <t>https://echo.epa.gov/biosolids-facility-report?id=TX0027537</t>
  </si>
  <si>
    <t>NYCDEP - JAMAICA WWRF</t>
  </si>
  <si>
    <t>NYL026115</t>
  </si>
  <si>
    <t>NY0026115</t>
  </si>
  <si>
    <t>JAMAICA</t>
  </si>
  <si>
    <t>https://echo.epa.gov/biosolids-facility-report?id=NYL026115</t>
  </si>
  <si>
    <t>HOPEWELL STP CITY OF</t>
  </si>
  <si>
    <t>VAL066630</t>
  </si>
  <si>
    <t>VA0066630</t>
  </si>
  <si>
    <t>HOPEWELL</t>
  </si>
  <si>
    <t>https://echo.epa.gov/biosolids-facility-report?id=VAL066630</t>
  </si>
  <si>
    <t>ATLANTIC COUNTY UTIL AUTH WWTF</t>
  </si>
  <si>
    <t>NJL024473</t>
  </si>
  <si>
    <t>NJ0024473</t>
  </si>
  <si>
    <t>ATLANTIC CITY</t>
  </si>
  <si>
    <t>https://echo.epa.gov/biosolids-facility-report?id=NJL024473</t>
  </si>
  <si>
    <t>WEST COUNTY WASTEWATER DISTRICT WWTP</t>
  </si>
  <si>
    <t>CAL038539</t>
  </si>
  <si>
    <t>CA0038539</t>
  </si>
  <si>
    <t>https://echo.epa.gov/biosolids-facility-report?id=CAL038539</t>
  </si>
  <si>
    <t>ORLANDO - CONSERV II WRF</t>
  </si>
  <si>
    <t>FLL010814</t>
  </si>
  <si>
    <t>FL0010814</t>
  </si>
  <si>
    <t>https://echo.epa.gov/biosolids-facility-report?id=FLL010814</t>
  </si>
  <si>
    <t>NYL026689</t>
  </si>
  <si>
    <t>NY0026689</t>
  </si>
  <si>
    <t>https://echo.epa.gov/biosolids-facility-report?id=NYL026689</t>
  </si>
  <si>
    <t>CITY OF EDINBURG WWTP</t>
  </si>
  <si>
    <t>TX0024112</t>
  </si>
  <si>
    <t>EDINBURG</t>
  </si>
  <si>
    <t>https://echo.epa.gov/biosolids-facility-report?id=TX0024112</t>
  </si>
  <si>
    <t>MUNCIE WATER POLLUTION CONTROL FACILITY</t>
  </si>
  <si>
    <t>INL025631</t>
  </si>
  <si>
    <t>IN0025631</t>
  </si>
  <si>
    <t>MUNCIE</t>
  </si>
  <si>
    <t>https://echo.epa.gov/biosolids-facility-report?id=INL025631</t>
  </si>
  <si>
    <t>SOUTH MESQUITE CREEK WWTP</t>
  </si>
  <si>
    <t>TX0047431</t>
  </si>
  <si>
    <t>https://echo.epa.gov/biosolids-facility-report?id=TX0047431</t>
  </si>
  <si>
    <t>DEREK R GUTHRIE WQTC MSD</t>
  </si>
  <si>
    <t>KYL078956</t>
  </si>
  <si>
    <t>KY0078956</t>
  </si>
  <si>
    <t>https://echo.epa.gov/biosolids-facility-report?id=KYL078956</t>
  </si>
  <si>
    <t>NYCDEP - 26TH WARD WPCP</t>
  </si>
  <si>
    <t>NYL026212</t>
  </si>
  <si>
    <t>NY0026212</t>
  </si>
  <si>
    <t>https://echo.epa.gov/biosolids-facility-report?id=NYL026212</t>
  </si>
  <si>
    <t>NYCDEP - PORT RICHMOND WPCF</t>
  </si>
  <si>
    <t>NYL026107</t>
  </si>
  <si>
    <t>NY0026107</t>
  </si>
  <si>
    <t>STATEN ISLAND, BOROUGH OF</t>
  </si>
  <si>
    <t>https://echo.epa.gov/biosolids-facility-report?id=NYL026107</t>
  </si>
  <si>
    <t>YPSILANTI COMMUNITY UTILITIES AUTHORITY</t>
  </si>
  <si>
    <t>MIL042676</t>
  </si>
  <si>
    <t>MI0042676</t>
  </si>
  <si>
    <t>YPSILANTI</t>
  </si>
  <si>
    <t>https://echo.epa.gov/biosolids-facility-report?id=MIL042676</t>
  </si>
  <si>
    <t>RIVERSIDE RWQCP</t>
  </si>
  <si>
    <t>CAL105350</t>
  </si>
  <si>
    <t>CA0105350</t>
  </si>
  <si>
    <t>https://echo.epa.gov/biosolids-facility-report?id=CAL105350</t>
  </si>
  <si>
    <t>PRINCE WILLIAM CTY SERV AUTH</t>
  </si>
  <si>
    <t>VAL025101</t>
  </si>
  <si>
    <t>VA0025101</t>
  </si>
  <si>
    <t>https://echo.epa.gov/biosolids-facility-report?id=VAL025101</t>
  </si>
  <si>
    <t>JOCO-MILL CREEK REGIONAL WWTP</t>
  </si>
  <si>
    <t>KSL088269</t>
  </si>
  <si>
    <t>KS0088269</t>
  </si>
  <si>
    <t>https://echo.epa.gov/biosolids-facility-report?id=KSL088269</t>
  </si>
  <si>
    <t>EMERALD COAST UTILITIES AUTHORITY</t>
  </si>
  <si>
    <t>FLL559351</t>
  </si>
  <si>
    <t>FL0559351</t>
  </si>
  <si>
    <t>CANTONMENT</t>
  </si>
  <si>
    <t>https://echo.epa.gov/biosolids-facility-report?id=FLL559351</t>
  </si>
  <si>
    <t>NYCDEP - TALLMAN ISLAND WPCP</t>
  </si>
  <si>
    <t>NYL026239</t>
  </si>
  <si>
    <t>NY0026239</t>
  </si>
  <si>
    <t>COLLEGE POINT</t>
  </si>
  <si>
    <t>https://echo.epa.gov/biosolids-facility-report?id=NYL026239</t>
  </si>
  <si>
    <t>CITY OF SPRINGFIELD</t>
  </si>
  <si>
    <t>MOL049522</t>
  </si>
  <si>
    <t>MO0049522</t>
  </si>
  <si>
    <t>https://echo.epa.gov/biosolids-facility-report?id=MOL049522</t>
  </si>
  <si>
    <t>NASSAU CO DPW</t>
  </si>
  <si>
    <t>NYL026859</t>
  </si>
  <si>
    <t>NY0026859</t>
  </si>
  <si>
    <t>WESTBURY</t>
  </si>
  <si>
    <t>https://echo.epa.gov/biosolids-facility-report?id=NYL026859</t>
  </si>
  <si>
    <t>NASSAU (C) BAY PARK STP</t>
  </si>
  <si>
    <t>NYL026450</t>
  </si>
  <si>
    <t>NY0026450</t>
  </si>
  <si>
    <t>EAST ROCKAWAY</t>
  </si>
  <si>
    <t>https://echo.epa.gov/biosolids-facility-report?id=NYL026450</t>
  </si>
  <si>
    <t>PINELLAS COUNTY UTILITIES</t>
  </si>
  <si>
    <t>FLL040436</t>
  </si>
  <si>
    <t>FL0040436</t>
  </si>
  <si>
    <t>https://echo.epa.gov/biosolids-facility-report?id=FLL040436</t>
  </si>
  <si>
    <t>NEW BEDFORD W W T F</t>
  </si>
  <si>
    <t>MAL100781</t>
  </si>
  <si>
    <t>MA0100781</t>
  </si>
  <si>
    <t>NEW BEDFORD</t>
  </si>
  <si>
    <t>https://echo.epa.gov/biosolids-facility-report?id=MAL100781</t>
  </si>
  <si>
    <t>VEOLIA WATER-CRANSTON WPCF</t>
  </si>
  <si>
    <t>RIL100013</t>
  </si>
  <si>
    <t>RI0100013</t>
  </si>
  <si>
    <t>CRANSTON</t>
  </si>
  <si>
    <t>https://echo.epa.gov/biosolids-facility-report?id=RIL100013</t>
  </si>
  <si>
    <t>CWS - ROCK CREEK STP</t>
  </si>
  <si>
    <t>ORL029777</t>
  </si>
  <si>
    <t>OR0029777</t>
  </si>
  <si>
    <t>https://echo.epa.gov/biosolids-facility-report?id=ORL029777</t>
  </si>
  <si>
    <t>CHARLESTON CPW/PLUM ISLAND</t>
  </si>
  <si>
    <t>SCL021229</t>
  </si>
  <si>
    <t>SC0021229</t>
  </si>
  <si>
    <t>CHARLESTON</t>
  </si>
  <si>
    <t>https://echo.epa.gov/biosolids-facility-report?id=SCL021229</t>
  </si>
  <si>
    <t>WYOMING VALLEY SANITARY AUTHOR</t>
  </si>
  <si>
    <t>PAL026107</t>
  </si>
  <si>
    <t>PA0026107</t>
  </si>
  <si>
    <t>WILKES BARRE</t>
  </si>
  <si>
    <t>https://echo.epa.gov/biosolids-facility-report?id=PAL026107</t>
  </si>
  <si>
    <t>CAMP CREEK WPCP</t>
  </si>
  <si>
    <t>GAL025381</t>
  </si>
  <si>
    <t>GA0025381</t>
  </si>
  <si>
    <t>FULTON COUNTY</t>
  </si>
  <si>
    <t>https://echo.epa.gov/biosolids-facility-report?id=GAL025381</t>
  </si>
  <si>
    <t>ROWLETT CREEK REGIONAL WWTP</t>
  </si>
  <si>
    <t>TX0047911</t>
  </si>
  <si>
    <t>https://echo.epa.gov/biosolids-facility-report?id=TX0047911</t>
  </si>
  <si>
    <t>PALO ALTO REGIONAL WQCP</t>
  </si>
  <si>
    <t>CA0037834</t>
  </si>
  <si>
    <t>PALO ALTO</t>
  </si>
  <si>
    <t>https://echo.epa.gov/biosolids-facility-report?id=CA0037834</t>
  </si>
  <si>
    <t>BRUSHY CREEK REGIONAL EAST WWTF</t>
  </si>
  <si>
    <t>TX0101940</t>
  </si>
  <si>
    <t>ROUND ROCK</t>
  </si>
  <si>
    <t>https://echo.epa.gov/biosolids-facility-report?id=TX0101940</t>
  </si>
  <si>
    <t>LINCOLN WTRF</t>
  </si>
  <si>
    <t>CAL084476</t>
  </si>
  <si>
    <t>CA0084476</t>
  </si>
  <si>
    <t>https://echo.epa.gov/biosolids-facility-report?id=CAL084476</t>
  </si>
  <si>
    <t>KANKAKEE RIVER METRO AGENCY</t>
  </si>
  <si>
    <t>ILL021784</t>
  </si>
  <si>
    <t>IL0021784</t>
  </si>
  <si>
    <t>KANKAKEE</t>
  </si>
  <si>
    <t>https://echo.epa.gov/biosolids-facility-report?id=ILL021784</t>
  </si>
  <si>
    <t>NEW ORLEANS, CITY OF (EAST BAN</t>
  </si>
  <si>
    <t>LAL038091</t>
  </si>
  <si>
    <t>LA0038091</t>
  </si>
  <si>
    <t>NEW ORLEANS</t>
  </si>
  <si>
    <t>https://echo.epa.gov/biosolids-facility-report?id=LAL038091</t>
  </si>
  <si>
    <t>ST. PETERSBURG, CITY OF - SOUTHWEST WRF</t>
  </si>
  <si>
    <t>FLL128848</t>
  </si>
  <si>
    <t>FL0128848</t>
  </si>
  <si>
    <t>SAINT PETERSBURG</t>
  </si>
  <si>
    <t>https://echo.epa.gov/biosolids-facility-report?id=FLL128848</t>
  </si>
  <si>
    <t>AMHERST (T)</t>
  </si>
  <si>
    <t>NYL025950</t>
  </si>
  <si>
    <t>NY0025950</t>
  </si>
  <si>
    <t>WILLIAMSVILLE</t>
  </si>
  <si>
    <t>https://echo.epa.gov/biosolids-facility-report?id=NYL025950</t>
  </si>
  <si>
    <t>BROCKTON A W R F</t>
  </si>
  <si>
    <t>MAL101010</t>
  </si>
  <si>
    <t>MA0101010</t>
  </si>
  <si>
    <t>BROCKTON</t>
  </si>
  <si>
    <t>https://echo.epa.gov/biosolids-facility-report?id=MAL101010</t>
  </si>
  <si>
    <t>MANATEE COUNTY SOUTHEAST REGIONAL WWTF</t>
  </si>
  <si>
    <t>FLL012618</t>
  </si>
  <si>
    <t>FL0012618</t>
  </si>
  <si>
    <t>BRADENTON</t>
  </si>
  <si>
    <t>https://echo.epa.gov/biosolids-facility-report?id=FLL012618</t>
  </si>
  <si>
    <t>LYNN REGIONAL WPCF</t>
  </si>
  <si>
    <t>MAL100552</t>
  </si>
  <si>
    <t>MA0100552</t>
  </si>
  <si>
    <t>LYNN</t>
  </si>
  <si>
    <t>https://echo.epa.gov/biosolids-facility-report?id=MAL100552</t>
  </si>
  <si>
    <t>STAMFORD WPCA</t>
  </si>
  <si>
    <t>CTL101087</t>
  </si>
  <si>
    <t>CT0101087</t>
  </si>
  <si>
    <t>STAMFORD</t>
  </si>
  <si>
    <t>Class A, Class B, Class A EQ</t>
  </si>
  <si>
    <t>https://echo.epa.gov/biosolids-facility-report?id=CTL101087</t>
  </si>
  <si>
    <t>ST GEORGE CITY CORP</t>
  </si>
  <si>
    <t>UTL024686</t>
  </si>
  <si>
    <t>UT0024686</t>
  </si>
  <si>
    <t>ST. GEORGE</t>
  </si>
  <si>
    <t>https://echo.epa.gov/biosolids-facility-report?id=UTL024686</t>
  </si>
  <si>
    <t>MANCHESTER CITY OF</t>
  </si>
  <si>
    <t>NHL100447</t>
  </si>
  <si>
    <t>NH0100447</t>
  </si>
  <si>
    <t>https://echo.epa.gov/biosolids-facility-report?id=NHL100447</t>
  </si>
  <si>
    <t>SPRINGDALE, CITY OF</t>
  </si>
  <si>
    <t>ARL022063</t>
  </si>
  <si>
    <t>AR0022063</t>
  </si>
  <si>
    <t>SPRINGDALE</t>
  </si>
  <si>
    <t>https://echo.epa.gov/biosolids-facility-report?id=ARL022063</t>
  </si>
  <si>
    <t>LINCOLN THERESA WWTF</t>
  </si>
  <si>
    <t>NEL036820</t>
  </si>
  <si>
    <t>NE0036820</t>
  </si>
  <si>
    <t>https://echo.epa.gov/biosolids-facility-report?id=NEL036820</t>
  </si>
  <si>
    <t>TWA - SOUTH BERMUDA</t>
  </si>
  <si>
    <t>FLL010957</t>
  </si>
  <si>
    <t>FL0010957</t>
  </si>
  <si>
    <t>https://echo.epa.gov/biosolids-facility-report?id=FLL010957</t>
  </si>
  <si>
    <t>CWS - DURHAM STP</t>
  </si>
  <si>
    <t>ORL028118</t>
  </si>
  <si>
    <t>OR0028118</t>
  </si>
  <si>
    <t>TIGARD</t>
  </si>
  <si>
    <t>https://echo.epa.gov/biosolids-facility-report?id=ORL028118</t>
  </si>
  <si>
    <t>SILICON VALLEY CLEAN WATER</t>
  </si>
  <si>
    <t>CAL038369</t>
  </si>
  <si>
    <t>CA0038369</t>
  </si>
  <si>
    <t>REDWOOD CITY</t>
  </si>
  <si>
    <t>https://echo.epa.gov/biosolids-facility-report?id=CAL038369</t>
  </si>
  <si>
    <t>NYCDEP - RED HOOK WRRF</t>
  </si>
  <si>
    <t>NYL027073</t>
  </si>
  <si>
    <t>NY0027073</t>
  </si>
  <si>
    <t>https://echo.epa.gov/biosolids-facility-report?id=NYL027073</t>
  </si>
  <si>
    <t>FALL RIVER W W T P</t>
  </si>
  <si>
    <t>MAL100382</t>
  </si>
  <si>
    <t>MA0100382</t>
  </si>
  <si>
    <t>FALL RIVER</t>
  </si>
  <si>
    <t>https://echo.epa.gov/biosolids-facility-report?id=MAL100382</t>
  </si>
  <si>
    <t>JACKSONVILLE SEWER COMMISSION</t>
  </si>
  <si>
    <t>ARL041335</t>
  </si>
  <si>
    <t>AR0041335</t>
  </si>
  <si>
    <t>https://echo.epa.gov/biosolids-facility-report?id=ARL041335</t>
  </si>
  <si>
    <t>HAYWARD WPCF</t>
  </si>
  <si>
    <t>CAL037869</t>
  </si>
  <si>
    <t>CA0037869</t>
  </si>
  <si>
    <t>HAYWARD</t>
  </si>
  <si>
    <t>https://echo.epa.gov/biosolids-facility-report?id=CAL037869</t>
  </si>
  <si>
    <t>ROCK RIVER WRD</t>
  </si>
  <si>
    <t>ILL027201</t>
  </si>
  <si>
    <t>IL0027201</t>
  </si>
  <si>
    <t>ROCKFORD</t>
  </si>
  <si>
    <t>https://echo.epa.gov/biosolids-facility-report?id=ILL027201</t>
  </si>
  <si>
    <t>GLOVERSVILLE-JOHNSTOWN JOINT W</t>
  </si>
  <si>
    <t>NYL026042</t>
  </si>
  <si>
    <t>NY0026042</t>
  </si>
  <si>
    <t>JOHNSTOWN</t>
  </si>
  <si>
    <t>https://echo.epa.gov/biosolids-facility-report?id=NYL026042</t>
  </si>
  <si>
    <t>GAINESVILLE REGIONAL UTILITIES</t>
  </si>
  <si>
    <t>FLL112895</t>
  </si>
  <si>
    <t>FL0112895</t>
  </si>
  <si>
    <t>https://echo.epa.gov/biosolids-facility-report?id=FLL112895</t>
  </si>
  <si>
    <t>VALLEJO SFCD</t>
  </si>
  <si>
    <t>CAL037699</t>
  </si>
  <si>
    <t>CA0037699</t>
  </si>
  <si>
    <t>VALLEJO</t>
  </si>
  <si>
    <t>https://echo.epa.gov/biosolids-facility-report?id=CAL037699</t>
  </si>
  <si>
    <t>HUNTINGDON, CITY OF</t>
  </si>
  <si>
    <t>WVL023159</t>
  </si>
  <si>
    <t>WV0023159</t>
  </si>
  <si>
    <t>https://echo.epa.gov/biosolids-facility-report?id=WVL023159</t>
  </si>
  <si>
    <t>NYCDEP - OAKWOOD BEACH WPCP</t>
  </si>
  <si>
    <t>NYL026174</t>
  </si>
  <si>
    <t>NY0026174</t>
  </si>
  <si>
    <t>https://echo.epa.gov/biosolids-facility-report?id=NYL026174</t>
  </si>
  <si>
    <t>LIBERTY HILL REGIONAL WWTP</t>
  </si>
  <si>
    <t>TX0126195</t>
  </si>
  <si>
    <t>LIBERTY HILL</t>
  </si>
  <si>
    <t>https://echo.epa.gov/biosolids-facility-report?id=TX0126195</t>
  </si>
  <si>
    <t>NSSD-GURNEE STP</t>
  </si>
  <si>
    <t>ILL035092</t>
  </si>
  <si>
    <t>IL0035092</t>
  </si>
  <si>
    <t>GURNEE</t>
  </si>
  <si>
    <t>https://echo.epa.gov/biosolids-facility-report?id=ILL035092</t>
  </si>
  <si>
    <t>DECATUR UTILITIES</t>
  </si>
  <si>
    <t>ALL048593</t>
  </si>
  <si>
    <t>AL0048593</t>
  </si>
  <si>
    <t>https://echo.epa.gov/biosolids-facility-report?id=ALL048593</t>
  </si>
  <si>
    <t>EVANSVILLE EAST WWTP</t>
  </si>
  <si>
    <t>INL033073</t>
  </si>
  <si>
    <t>IN0033073</t>
  </si>
  <si>
    <t>EVANSVILLE</t>
  </si>
  <si>
    <t>https://echo.epa.gov/biosolids-facility-report?id=INL033073</t>
  </si>
  <si>
    <t>ZACATE CREEK WWTP</t>
  </si>
  <si>
    <t>TX0025461</t>
  </si>
  <si>
    <t>https://echo.epa.gov/biosolids-facility-report?id=TX0025461</t>
  </si>
  <si>
    <t>DELTA DIABLO WWTP</t>
  </si>
  <si>
    <t>CAL038547</t>
  </si>
  <si>
    <t>CA0038547</t>
  </si>
  <si>
    <t>https://echo.epa.gov/biosolids-facility-report?id=CAL038547</t>
  </si>
  <si>
    <t>FULTON COUNTY (BIG CREEK)</t>
  </si>
  <si>
    <t>GAL024333</t>
  </si>
  <si>
    <t>GA0024333</t>
  </si>
  <si>
    <t>https://echo.epa.gov/biosolids-facility-report?id=GAL024333</t>
  </si>
  <si>
    <t>ATTLEBORO W P C F</t>
  </si>
  <si>
    <t>MAL100595</t>
  </si>
  <si>
    <t>MA0100595</t>
  </si>
  <si>
    <t>ATTLEBORO</t>
  </si>
  <si>
    <t>https://echo.epa.gov/biosolids-facility-report?id=MAL100595</t>
  </si>
  <si>
    <t>THOMAS P. SMITH WWTP</t>
  </si>
  <si>
    <t>FLL010139</t>
  </si>
  <si>
    <t>FL0010139</t>
  </si>
  <si>
    <t>TALLAHASSEE</t>
  </si>
  <si>
    <t>https://echo.epa.gov/biosolids-facility-report?id=FLL010139</t>
  </si>
  <si>
    <t>NORWALK WPCF</t>
  </si>
  <si>
    <t>CTL101249</t>
  </si>
  <si>
    <t>CT0101249</t>
  </si>
  <si>
    <t>NORWALK</t>
  </si>
  <si>
    <t>https://echo.epa.gov/biosolids-facility-report?id=CTL101249</t>
  </si>
  <si>
    <t>SOUTH COUNTY REGIONAL WWTP</t>
  </si>
  <si>
    <t>CAL049964</t>
  </si>
  <si>
    <t>CA0049964</t>
  </si>
  <si>
    <t>GILROY</t>
  </si>
  <si>
    <t>https://echo.epa.gov/biosolids-facility-report?id=CAL049964</t>
  </si>
  <si>
    <t>N LITTLE ROCK WW UTILITY-5 MIL</t>
  </si>
  <si>
    <t>ARL020320</t>
  </si>
  <si>
    <t>AR0020320</t>
  </si>
  <si>
    <t>NORTH LITTLE ROCK</t>
  </si>
  <si>
    <t>https://echo.epa.gov/biosolids-facility-report?id=ARL020320</t>
  </si>
  <si>
    <t>OCEAN CITY WWTP</t>
  </si>
  <si>
    <t>MDL020044</t>
  </si>
  <si>
    <t>MD0020044</t>
  </si>
  <si>
    <t>OCEAN CITY</t>
  </si>
  <si>
    <t>https://echo.epa.gov/biosolids-facility-report?id=MDL020044</t>
  </si>
  <si>
    <t>FAIRFIELD-SUISUN WWTP</t>
  </si>
  <si>
    <t>CAL038024</t>
  </si>
  <si>
    <t>CA0038024</t>
  </si>
  <si>
    <t>https://echo.epa.gov/biosolids-facility-report?id=CAL038024</t>
  </si>
  <si>
    <t>HAMMOND SANITARY DISTRICT WWTP</t>
  </si>
  <si>
    <t>INL023060</t>
  </si>
  <si>
    <t>IN0023060</t>
  </si>
  <si>
    <t>HAMMOND</t>
  </si>
  <si>
    <t>https://echo.epa.gov/biosolids-facility-report?id=INL023060</t>
  </si>
  <si>
    <t>PARSIPPANY TROY HILLS</t>
  </si>
  <si>
    <t>NJL024970</t>
  </si>
  <si>
    <t>NJ0024970</t>
  </si>
  <si>
    <t>https://echo.epa.gov/biosolids-facility-report?id=NJL024970</t>
  </si>
  <si>
    <t>SIOUX FALLS, CITY OF (BIOSOLIDS)</t>
  </si>
  <si>
    <t>SDL022128</t>
  </si>
  <si>
    <t>SD0022128</t>
  </si>
  <si>
    <t>SIOUX FALLS</t>
  </si>
  <si>
    <t>https://echo.epa.gov/biosolids-facility-report?id=SDL022128</t>
  </si>
  <si>
    <t>WICHITA FALLS RESOURCES RECOVERY FACILITY</t>
  </si>
  <si>
    <t>TX0047686</t>
  </si>
  <si>
    <t>WICHITA FALLS</t>
  </si>
  <si>
    <t>https://echo.epa.gov/biosolids-facility-report?id=TX0047686</t>
  </si>
  <si>
    <t>SONOMA VALLEY WWTP</t>
  </si>
  <si>
    <t>CAL037800</t>
  </si>
  <si>
    <t>CA0037800</t>
  </si>
  <si>
    <t>https://echo.epa.gov/biosolids-facility-report?id=CAL037800</t>
  </si>
  <si>
    <t>ESCONDIDO HALE AVE RRF</t>
  </si>
  <si>
    <t>CAL107981</t>
  </si>
  <si>
    <t>CA0107981</t>
  </si>
  <si>
    <t>ESCONDIDO</t>
  </si>
  <si>
    <t>https://echo.epa.gov/biosolids-facility-report?id=CAL107981</t>
  </si>
  <si>
    <t>GLOUCESTER CNTY UTIL AUTH</t>
  </si>
  <si>
    <t>NJL024686</t>
  </si>
  <si>
    <t>NJ0024686</t>
  </si>
  <si>
    <t>WEST DEPTFORD TWP</t>
  </si>
  <si>
    <t>https://echo.epa.gov/biosolids-facility-report?id=NJL024686</t>
  </si>
  <si>
    <t>TORRINGTON WPCF</t>
  </si>
  <si>
    <t>CTL100579</t>
  </si>
  <si>
    <t>CT0100579</t>
  </si>
  <si>
    <t>TORRINGTON</t>
  </si>
  <si>
    <t>https://echo.epa.gov/biosolids-facility-report?id=CTL100579</t>
  </si>
  <si>
    <t>FAYETTEVILLE, CITY OF</t>
  </si>
  <si>
    <t>ARL020010</t>
  </si>
  <si>
    <t>AR0020010</t>
  </si>
  <si>
    <t>https://echo.epa.gov/biosolids-facility-report?id=ARL020010</t>
  </si>
  <si>
    <t>OAKS WASTEWATER TREATMENT PLANT</t>
  </si>
  <si>
    <t>PAL026964</t>
  </si>
  <si>
    <t>PA0026964</t>
  </si>
  <si>
    <t>OAKS</t>
  </si>
  <si>
    <t>https://echo.epa.gov/biosolids-facility-report?id=PAL026964</t>
  </si>
  <si>
    <t>SOUTH LAREDO WWTP</t>
  </si>
  <si>
    <t>TX0085316</t>
  </si>
  <si>
    <t>https://echo.epa.gov/biosolids-facility-report?id=TX0085316</t>
  </si>
  <si>
    <t>RIVERBANK WWTP</t>
  </si>
  <si>
    <t>CAL001310</t>
  </si>
  <si>
    <t>CA0001310</t>
  </si>
  <si>
    <t>RIVERBANK</t>
  </si>
  <si>
    <t>https://echo.epa.gov/biosolids-facility-report?id=CAL001310</t>
  </si>
  <si>
    <t>CITY OF SAN MARCOS WWTF</t>
  </si>
  <si>
    <t>TX0047945</t>
  </si>
  <si>
    <t>SAN MARCOS</t>
  </si>
  <si>
    <t>https://echo.epa.gov/biosolids-facility-report?id=TX0047945</t>
  </si>
  <si>
    <t>NSSD-WAUKEGAN STP</t>
  </si>
  <si>
    <t>ILL030244</t>
  </si>
  <si>
    <t>IL0030244</t>
  </si>
  <si>
    <t>WAUKEGAN</t>
  </si>
  <si>
    <t>https://echo.epa.gov/biosolids-facility-report?id=ILL030244</t>
  </si>
  <si>
    <t>NCL047597</t>
  </si>
  <si>
    <t>NC0047597</t>
  </si>
  <si>
    <t>https://echo.epa.gov/biosolids-facility-report?id=NCL047597</t>
  </si>
  <si>
    <t>OSO WWTP</t>
  </si>
  <si>
    <t>TX0047058</t>
  </si>
  <si>
    <t>CORPUS CHRISTI</t>
  </si>
  <si>
    <t>https://echo.epa.gov/biosolids-facility-report?id=TX0047058</t>
  </si>
  <si>
    <t>HAMBY WATER RECLAMATION WWTP</t>
  </si>
  <si>
    <t>TX0023973</t>
  </si>
  <si>
    <t>https://echo.epa.gov/biosolids-facility-report?id=TX0023973</t>
  </si>
  <si>
    <t>CHAMBERS CREEK STP</t>
  </si>
  <si>
    <t>WAL039624</t>
  </si>
  <si>
    <t>WA0039624</t>
  </si>
  <si>
    <t>UNIVERSITY PLACE</t>
  </si>
  <si>
    <t>https://echo.epa.gov/biosolids-facility-report?id=WAL039624</t>
  </si>
  <si>
    <t>VICTORIA REGIONAL WWTP</t>
  </si>
  <si>
    <t>TX0025186</t>
  </si>
  <si>
    <t>VICTORIA</t>
  </si>
  <si>
    <t>https://echo.epa.gov/biosolids-facility-report?id=TX0025186</t>
  </si>
  <si>
    <t>HONOLULU SAND ISLAND WWTP</t>
  </si>
  <si>
    <t>HIL020117</t>
  </si>
  <si>
    <t>HI0020117</t>
  </si>
  <si>
    <t>KAPOLEI</t>
  </si>
  <si>
    <t>https://echo.epa.gov/biosolids-facility-report?id=HIL020117</t>
  </si>
  <si>
    <t>RAHWAY VALLEY SEWERAGE AUTH</t>
  </si>
  <si>
    <t>NJL024643</t>
  </si>
  <si>
    <t>NJ0024643</t>
  </si>
  <si>
    <t>RAHWAY</t>
  </si>
  <si>
    <t>https://echo.epa.gov/biosolids-facility-report?id=NJL024643</t>
  </si>
  <si>
    <t>ALLENTOWN CITY AUTHORITY-WASTE</t>
  </si>
  <si>
    <t>PAL026000</t>
  </si>
  <si>
    <t>PA0026000</t>
  </si>
  <si>
    <t>ALLENTOWN</t>
  </si>
  <si>
    <t>https://echo.epa.gov/biosolids-facility-report?id=PAL026000</t>
  </si>
  <si>
    <t>CVWD WRP 10 PALM DESERT</t>
  </si>
  <si>
    <t>CALU00188</t>
  </si>
  <si>
    <t>CA0U00188</t>
  </si>
  <si>
    <t>COACHELLA</t>
  </si>
  <si>
    <t>https://echo.epa.gov/biosolids-facility-report?id=CALU00188</t>
  </si>
  <si>
    <t>READING CITY - FRITZ ISLAND WW</t>
  </si>
  <si>
    <t>PAL026549</t>
  </si>
  <si>
    <t>PA0026549</t>
  </si>
  <si>
    <t>BERKS COUNTY</t>
  </si>
  <si>
    <t>https://echo.epa.gov/biosolids-facility-report?id=PAL026549</t>
  </si>
  <si>
    <t>MCMINNVILLE STP</t>
  </si>
  <si>
    <t>TNL023591</t>
  </si>
  <si>
    <t>TN0023591</t>
  </si>
  <si>
    <t>https://echo.epa.gov/biosolids-facility-report?id=TNL023591</t>
  </si>
  <si>
    <t>STEWART CREEK WEST WWTP</t>
  </si>
  <si>
    <t>TX0103501</t>
  </si>
  <si>
    <t>https://echo.epa.gov/biosolids-facility-report?id=TX0103501</t>
  </si>
  <si>
    <t>CITY OF WATERLOO</t>
  </si>
  <si>
    <t>IAL042650</t>
  </si>
  <si>
    <t>IA0042650</t>
  </si>
  <si>
    <t>WATERLOO</t>
  </si>
  <si>
    <t>https://echo.epa.gov/biosolids-facility-report?id=IAL042650</t>
  </si>
  <si>
    <t>LEBANON W W T F</t>
  </si>
  <si>
    <t>NHL100366</t>
  </si>
  <si>
    <t>NH0100366</t>
  </si>
  <si>
    <t>WEST LEBANON</t>
  </si>
  <si>
    <t>https://echo.epa.gov/biosolids-facility-report?id=NHL100366</t>
  </si>
  <si>
    <t>SOUTH BEND MUNICIPAL WWTP</t>
  </si>
  <si>
    <t>INL024520</t>
  </si>
  <si>
    <t>IN0024520</t>
  </si>
  <si>
    <t>SOUTH BEND</t>
  </si>
  <si>
    <t>https://echo.epa.gov/biosolids-facility-report?id=INL024520</t>
  </si>
  <si>
    <t>CITY OF WILSON</t>
  </si>
  <si>
    <t>NCL023906</t>
  </si>
  <si>
    <t>NC0023906</t>
  </si>
  <si>
    <t>WILSON</t>
  </si>
  <si>
    <t>https://echo.epa.gov/biosolids-facility-report?id=NCL023906</t>
  </si>
  <si>
    <t>CITY OF KEOKUK</t>
  </si>
  <si>
    <t>IAL042609</t>
  </si>
  <si>
    <t>IA0042609</t>
  </si>
  <si>
    <t>KEOKUK</t>
  </si>
  <si>
    <t>https://echo.epa.gov/biosolids-facility-report?id=IAL042609</t>
  </si>
  <si>
    <t>HENDERSON STP</t>
  </si>
  <si>
    <t>KYL020711</t>
  </si>
  <si>
    <t>KY0020711</t>
  </si>
  <si>
    <t>https://echo.epa.gov/biosolids-facility-report?id=KYL020711</t>
  </si>
  <si>
    <t>NORTH HUDSON-ADAMS STREET FACILITY - HOBOKEN STP-TRI CITY</t>
  </si>
  <si>
    <t>NJL026085</t>
  </si>
  <si>
    <t>NJ0026085</t>
  </si>
  <si>
    <t>HOBOKEN</t>
  </si>
  <si>
    <t>https://echo.epa.gov/biosolids-facility-report?id=NJL026085</t>
  </si>
  <si>
    <t>HONOLULU HONOULIULI WWTP</t>
  </si>
  <si>
    <t>HIL020877</t>
  </si>
  <si>
    <t>HI0020877</t>
  </si>
  <si>
    <t>https://echo.epa.gov/biosolids-facility-report?id=HIL020877</t>
  </si>
  <si>
    <t>BETHLEHEM AUTHORITY-WASTEWATER</t>
  </si>
  <si>
    <t>PAL026042</t>
  </si>
  <si>
    <t>PA0026042</t>
  </si>
  <si>
    <t>BETHLEHM</t>
  </si>
  <si>
    <t>https://echo.epa.gov/biosolids-facility-report?id=PAL026042</t>
  </si>
  <si>
    <t>KISHWAUKEE WATER RECLAMATION DISTRICT</t>
  </si>
  <si>
    <t>ILL023027</t>
  </si>
  <si>
    <t>IL0023027</t>
  </si>
  <si>
    <t>DEKALB</t>
  </si>
  <si>
    <t>https://echo.epa.gov/biosolids-facility-report?id=ILL023027</t>
  </si>
  <si>
    <t>SPRINGETTSBURY TOWNSHIP_WWTF</t>
  </si>
  <si>
    <t>PAL026808</t>
  </si>
  <si>
    <t>PA0026808</t>
  </si>
  <si>
    <t>YORK</t>
  </si>
  <si>
    <t>https://echo.epa.gov/biosolids-facility-report?id=PAL026808</t>
  </si>
  <si>
    <t>CITY OF BILLINGS</t>
  </si>
  <si>
    <t>MTL022586</t>
  </si>
  <si>
    <t>MT0022586</t>
  </si>
  <si>
    <t>BILLINGS</t>
  </si>
  <si>
    <t>https://echo.epa.gov/biosolids-facility-report?id=MTL022586</t>
  </si>
  <si>
    <t>FAYETTEVILLE/WEST SIDE WWTP</t>
  </si>
  <si>
    <t>ARL050288</t>
  </si>
  <si>
    <t>AR0050288</t>
  </si>
  <si>
    <t>https://echo.epa.gov/biosolids-facility-report?id=ARL050288</t>
  </si>
  <si>
    <t>CITY OF MISSOULA</t>
  </si>
  <si>
    <t>MTL022594</t>
  </si>
  <si>
    <t>MT0022594</t>
  </si>
  <si>
    <t>MISSOULA</t>
  </si>
  <si>
    <t>https://echo.epa.gov/biosolids-facility-report?id=MTL022594</t>
  </si>
  <si>
    <t>DANBURY WPCF</t>
  </si>
  <si>
    <t>CTL100145</t>
  </si>
  <si>
    <t>CT0100145</t>
  </si>
  <si>
    <t>DANBURY</t>
  </si>
  <si>
    <t>https://echo.epa.gov/biosolids-facility-report?id=CTL100145</t>
  </si>
  <si>
    <t>TRACY WWTP</t>
  </si>
  <si>
    <t>CAL079154</t>
  </si>
  <si>
    <t>CA0079154</t>
  </si>
  <si>
    <t>https://echo.epa.gov/biosolids-facility-report?id=CAL079154</t>
  </si>
  <si>
    <t>ASH CREEK WWTP</t>
  </si>
  <si>
    <t>TX0023116</t>
  </si>
  <si>
    <t>AZLE</t>
  </si>
  <si>
    <t>https://echo.epa.gov/biosolids-facility-report?id=TX0023116</t>
  </si>
  <si>
    <t>THOUSAND OAKS HILL CANYON WWTP</t>
  </si>
  <si>
    <t>CAL056294</t>
  </si>
  <si>
    <t>CA0056294</t>
  </si>
  <si>
    <t>THOUSAND OAKS</t>
  </si>
  <si>
    <t>https://echo.epa.gov/biosolids-facility-report?id=CAL056294</t>
  </si>
  <si>
    <t>CITY OF PLAINVIEW WWTF</t>
  </si>
  <si>
    <t>TX0047571</t>
  </si>
  <si>
    <t>https://echo.epa.gov/biosolids-facility-report?id=TX0047571</t>
  </si>
  <si>
    <t>TWO BRIDGES WW TREATMENT PLANT</t>
  </si>
  <si>
    <t>NJL029386</t>
  </si>
  <si>
    <t>NJ0029386</t>
  </si>
  <si>
    <t>LINCOLN PARK</t>
  </si>
  <si>
    <t>https://echo.epa.gov/biosolids-facility-report?id=NJL029386</t>
  </si>
  <si>
    <t>MUDDY CREEK REGIONAL WWTP</t>
  </si>
  <si>
    <t>TX0123561</t>
  </si>
  <si>
    <t>https://echo.epa.gov/biosolids-facility-report?id=TX0123561</t>
  </si>
  <si>
    <t>ODO J. RIEDEL REGIONAL WWTP</t>
  </si>
  <si>
    <t>TX0077232</t>
  </si>
  <si>
    <t>SCHERTZ</t>
  </si>
  <si>
    <t>https://echo.epa.gov/biosolids-facility-report?id=TX0077232</t>
  </si>
  <si>
    <t>GREENFIELD WWTP</t>
  </si>
  <si>
    <t>INL020109</t>
  </si>
  <si>
    <t>IN0020109</t>
  </si>
  <si>
    <t>https://echo.epa.gov/biosolids-facility-report?id=INL020109</t>
  </si>
  <si>
    <t>LANCASTER AREA SEWER AUTHORITY</t>
  </si>
  <si>
    <t>PAL042269</t>
  </si>
  <si>
    <t>PA0042269</t>
  </si>
  <si>
    <t>https://echo.epa.gov/biosolids-facility-report?id=PAL042269</t>
  </si>
  <si>
    <t>CENTENNIAL WATER AND SAN DIST</t>
  </si>
  <si>
    <t>COL037966</t>
  </si>
  <si>
    <t>CO0037966</t>
  </si>
  <si>
    <t>HIGHLANDS RANCH</t>
  </si>
  <si>
    <t>https://echo.epa.gov/biosolids-facility-report?id=COL037966</t>
  </si>
  <si>
    <t>SUNNYVALE WPCP</t>
  </si>
  <si>
    <t>CAL037621</t>
  </si>
  <si>
    <t>CA0037621</t>
  </si>
  <si>
    <t>https://echo.epa.gov/biosolids-facility-report?id=CAL037621</t>
  </si>
  <si>
    <t>DRWPCC</t>
  </si>
  <si>
    <t>PAL026531</t>
  </si>
  <si>
    <t>PA0026531</t>
  </si>
  <si>
    <t>DOWNINGTOWN</t>
  </si>
  <si>
    <t>https://echo.epa.gov/biosolids-facility-report?id=PAL026531</t>
  </si>
  <si>
    <t>PUEBLO CITY OF</t>
  </si>
  <si>
    <t>COL026646</t>
  </si>
  <si>
    <t>CO0026646</t>
  </si>
  <si>
    <t>PUEBLO</t>
  </si>
  <si>
    <t>https://echo.epa.gov/biosolids-facility-report?id=COL026646</t>
  </si>
  <si>
    <t>CITY OF EAST PROVIDENCE</t>
  </si>
  <si>
    <t>RIL100048</t>
  </si>
  <si>
    <t>RI0100048</t>
  </si>
  <si>
    <t>EAST PROVIDENCE</t>
  </si>
  <si>
    <t>https://echo.epa.gov/biosolids-facility-report?id=RIL100048</t>
  </si>
  <si>
    <t>BRISTOL STP #2</t>
  </si>
  <si>
    <t>TNL023531</t>
  </si>
  <si>
    <t>TN0023531</t>
  </si>
  <si>
    <t>BLUFF CITY</t>
  </si>
  <si>
    <t>https://echo.epa.gov/biosolids-facility-report?id=TNL023531</t>
  </si>
  <si>
    <t>GRAND ISLAND WWTF</t>
  </si>
  <si>
    <t>NEL043702</t>
  </si>
  <si>
    <t>NE0043702</t>
  </si>
  <si>
    <t>GRAND ISLAND</t>
  </si>
  <si>
    <t>https://echo.epa.gov/biosolids-facility-report?id=NEL043702</t>
  </si>
  <si>
    <t>JOCO DOUGLAS SMITH MIDDLE BASIN</t>
  </si>
  <si>
    <t>KSL119601</t>
  </si>
  <si>
    <t>KS0119601</t>
  </si>
  <si>
    <t>https://echo.epa.gov/biosolids-facility-report?id=KSL119601</t>
  </si>
  <si>
    <t>HOLLY HILL, CITY OF</t>
  </si>
  <si>
    <t>FLL027677</t>
  </si>
  <si>
    <t>FL0027677</t>
  </si>
  <si>
    <t>HOLLY HILL</t>
  </si>
  <si>
    <t>https://echo.epa.gov/biosolids-facility-report?id=FLL027677</t>
  </si>
  <si>
    <t>NCL020184</t>
  </si>
  <si>
    <t>NC0020184</t>
  </si>
  <si>
    <t>https://echo.epa.gov/biosolids-facility-report?id=NCL020184</t>
  </si>
  <si>
    <t>LOGANSPORT WASTEWATER TREATMENT PLANT</t>
  </si>
  <si>
    <t>INL023604</t>
  </si>
  <si>
    <t>IN0023604</t>
  </si>
  <si>
    <t>LOGANSPORT</t>
  </si>
  <si>
    <t>https://echo.epa.gov/biosolids-facility-report?id=INL023604</t>
  </si>
  <si>
    <t>CTL100374</t>
  </si>
  <si>
    <t>CT0100374</t>
  </si>
  <si>
    <t>https://echo.epa.gov/biosolids-facility-report?id=CTL100374</t>
  </si>
  <si>
    <t>NAPERVILLE-SPRINGBROOK WRC</t>
  </si>
  <si>
    <t>ILL034061</t>
  </si>
  <si>
    <t>IL0034061</t>
  </si>
  <si>
    <t>NAPERVILLE</t>
  </si>
  <si>
    <t>https://echo.epa.gov/biosolids-facility-report?id=ILL034061</t>
  </si>
  <si>
    <t>FULTON COUNTY JOHNS CREEK ENVIRON CAMPUS</t>
  </si>
  <si>
    <t>GAL038831</t>
  </si>
  <si>
    <t>GA0038831</t>
  </si>
  <si>
    <t>https://echo.epa.gov/biosolids-facility-report?id=GAL038831</t>
  </si>
  <si>
    <t>CONROE SOUTHWEST REGIONAL WWTF</t>
  </si>
  <si>
    <t>TX0022268</t>
  </si>
  <si>
    <t>CONROE</t>
  </si>
  <si>
    <t>https://echo.epa.gov/biosolids-facility-report?id=TX0022268</t>
  </si>
  <si>
    <t>NEW ORLEANS PAR-WESTBANK STP</t>
  </si>
  <si>
    <t>LAL038105</t>
  </si>
  <si>
    <t>LA0038105</t>
  </si>
  <si>
    <t>https://echo.epa.gov/biosolids-facility-report?id=LAL038105</t>
  </si>
  <si>
    <t>CHARLES RIVER P C D</t>
  </si>
  <si>
    <t>MAL102598</t>
  </si>
  <si>
    <t>MA0102598</t>
  </si>
  <si>
    <t>MEDWAY</t>
  </si>
  <si>
    <t>https://echo.epa.gov/biosolids-facility-report?id=MAL102598</t>
  </si>
  <si>
    <t>MANATEE COUNTY SOUTHWEST REGIONAL WWTP</t>
  </si>
  <si>
    <t>FLL012619</t>
  </si>
  <si>
    <t>FL0012619</t>
  </si>
  <si>
    <t>https://echo.epa.gov/biosolids-facility-report?id=FLL012619</t>
  </si>
  <si>
    <t>SUNRISE NO 3 WWTP (SAWGRASS)</t>
  </si>
  <si>
    <t>FLL042641</t>
  </si>
  <si>
    <t>FL0042641</t>
  </si>
  <si>
    <t>SUNRISE</t>
  </si>
  <si>
    <t>https://echo.epa.gov/biosolids-facility-report?id=FLL042641</t>
  </si>
  <si>
    <t>DCDPW-WOODRIDGE GREEN VALLEY</t>
  </si>
  <si>
    <t>ILL031844</t>
  </si>
  <si>
    <t>IL0031844</t>
  </si>
  <si>
    <t>WOODRIDGE</t>
  </si>
  <si>
    <t>https://echo.epa.gov/biosolids-facility-report?id=ILL031844</t>
  </si>
  <si>
    <t>LOTT BUDD INLET WATER RECLAMATION FACILITY</t>
  </si>
  <si>
    <t>WAL037061</t>
  </si>
  <si>
    <t>WA0037061</t>
  </si>
  <si>
    <t>OLYMPIA</t>
  </si>
  <si>
    <t>https://echo.epa.gov/biosolids-facility-report?id=WAL037061</t>
  </si>
  <si>
    <t>CITY OF CLEARWATER PUBLIC UTILITIES DEPT.</t>
  </si>
  <si>
    <t>FLL021857</t>
  </si>
  <si>
    <t>FL0021857</t>
  </si>
  <si>
    <t>CLEARWATER</t>
  </si>
  <si>
    <t>https://echo.epa.gov/biosolids-facility-report?id=FLL021857</t>
  </si>
  <si>
    <t>SANTA CRUZ WWTF</t>
  </si>
  <si>
    <t>CAL048194</t>
  </si>
  <si>
    <t>CA0048194</t>
  </si>
  <si>
    <t>SANTA CRUZ</t>
  </si>
  <si>
    <t>https://echo.epa.gov/biosolids-facility-report?id=CAL048194</t>
  </si>
  <si>
    <t>HILO WWTP</t>
  </si>
  <si>
    <t>HIL021377</t>
  </si>
  <si>
    <t>HI0021377</t>
  </si>
  <si>
    <t>HILO</t>
  </si>
  <si>
    <t>https://echo.epa.gov/biosolids-facility-report?id=HIL021377</t>
  </si>
  <si>
    <t>PANTHER CREEK WWTP</t>
  </si>
  <si>
    <t>TX0123901</t>
  </si>
  <si>
    <t>https://echo.epa.gov/biosolids-facility-report?id=TX0123901</t>
  </si>
  <si>
    <t>SANTA BARBARA EL ESTERO WWTP</t>
  </si>
  <si>
    <t>CAL048143</t>
  </si>
  <si>
    <t>CA0048143</t>
  </si>
  <si>
    <t>SANTA BARBARA</t>
  </si>
  <si>
    <t>https://echo.epa.gov/biosolids-facility-report?id=CAL048143</t>
  </si>
  <si>
    <t>AUBURN (C)</t>
  </si>
  <si>
    <t>NYL021903</t>
  </si>
  <si>
    <t>NY0021903</t>
  </si>
  <si>
    <t>https://echo.epa.gov/biosolids-facility-report?id=NYL021903</t>
  </si>
  <si>
    <t>BROOMFIELD  CITY AND COUNTY</t>
  </si>
  <si>
    <t>COL026409</t>
  </si>
  <si>
    <t>CO0026409</t>
  </si>
  <si>
    <t>BROOMFIELD</t>
  </si>
  <si>
    <t>https://echo.epa.gov/biosolids-facility-report?id=COL026409</t>
  </si>
  <si>
    <t>WALLACE R. KNOX WWTP</t>
  </si>
  <si>
    <t>TX0023949</t>
  </si>
  <si>
    <t>TEXAS CITY</t>
  </si>
  <si>
    <t>https://echo.epa.gov/biosolids-facility-report?id=TX0023949</t>
  </si>
  <si>
    <t>BINGHAMTON-JOHNSON (C) JNT SB</t>
  </si>
  <si>
    <t>NYL024414</t>
  </si>
  <si>
    <t>NY0024414</t>
  </si>
  <si>
    <t>VESTAL</t>
  </si>
  <si>
    <t>https://echo.epa.gov/biosolids-facility-report?id=NYL024414</t>
  </si>
  <si>
    <t>DALLAS SALMON WWTP</t>
  </si>
  <si>
    <t>TX0085618</t>
  </si>
  <si>
    <t>LEAGUE CITY</t>
  </si>
  <si>
    <t>https://echo.epa.gov/biosolids-facility-report?id=TX0085618</t>
  </si>
  <si>
    <t>BUFFALO CREEK WWTP</t>
  </si>
  <si>
    <t>TX0078565</t>
  </si>
  <si>
    <t>https://echo.epa.gov/biosolids-facility-report?id=TX0078565</t>
  </si>
  <si>
    <t>UNION COUNTY</t>
  </si>
  <si>
    <t>NCL085359</t>
  </si>
  <si>
    <t>NC0085359</t>
  </si>
  <si>
    <t>https://echo.epa.gov/biosolids-facility-report?id=NCL085359</t>
  </si>
  <si>
    <t>VERNON WPCF</t>
  </si>
  <si>
    <t>CTL100609</t>
  </si>
  <si>
    <t>CT0100609</t>
  </si>
  <si>
    <t>VERNON</t>
  </si>
  <si>
    <t>https://echo.epa.gov/biosolids-facility-report?id=CTL100609</t>
  </si>
  <si>
    <t>LOXAHATCHEE ENVIRONMENTAL CONTROL DISTRICT - WWTP</t>
  </si>
  <si>
    <t>FLL034649</t>
  </si>
  <si>
    <t>FL0034649</t>
  </si>
  <si>
    <t>JUPITER</t>
  </si>
  <si>
    <t>https://echo.epa.gov/biosolids-facility-report?id=FLL034649</t>
  </si>
  <si>
    <t>NEWPORT CITY HALL</t>
  </si>
  <si>
    <t>RIL100293</t>
  </si>
  <si>
    <t>RI0100293</t>
  </si>
  <si>
    <t>https://echo.epa.gov/biosolids-facility-report?id=RIL100293</t>
  </si>
  <si>
    <t>MT PLEASANT/CENTER ST &amp; RR RD.</t>
  </si>
  <si>
    <t>SCL040771</t>
  </si>
  <si>
    <t>SC0040771</t>
  </si>
  <si>
    <t>https://echo.epa.gov/biosolids-facility-report?id=SCL040771</t>
  </si>
  <si>
    <t>BOULDER CITY OF</t>
  </si>
  <si>
    <t>COL024147</t>
  </si>
  <si>
    <t>CO0024147</t>
  </si>
  <si>
    <t>BOULDER</t>
  </si>
  <si>
    <t>https://echo.epa.gov/biosolids-facility-report?id=COL024147</t>
  </si>
  <si>
    <t>CITY OF AUBURN - HC MORGAN WPCF</t>
  </si>
  <si>
    <t>ALL050237</t>
  </si>
  <si>
    <t>AL0050237</t>
  </si>
  <si>
    <t>https://echo.epa.gov/biosolids-facility-report?id=ALL050237</t>
  </si>
  <si>
    <t>NEW VINCE BAYOU WWTP</t>
  </si>
  <si>
    <t>TX0117528</t>
  </si>
  <si>
    <t>PASADENA</t>
  </si>
  <si>
    <t>https://echo.epa.gov/biosolids-facility-report?id=TX0117528</t>
  </si>
  <si>
    <t>WEST RANKIN UTILITY AUTHORITY WWTF</t>
  </si>
  <si>
    <t>MSL061743</t>
  </si>
  <si>
    <t>MS0061743</t>
  </si>
  <si>
    <t>https://echo.epa.gov/biosolids-facility-report?id=MSL061743</t>
  </si>
  <si>
    <t>CITY OF GREAT FALLS</t>
  </si>
  <si>
    <t>MTL021920</t>
  </si>
  <si>
    <t>MT0021920</t>
  </si>
  <si>
    <t>GREAT FALLS</t>
  </si>
  <si>
    <t>https://echo.epa.gov/biosolids-facility-report?id=MTL021920</t>
  </si>
  <si>
    <t>BOONVILLE MUNICIPAL WWTP</t>
  </si>
  <si>
    <t>INL022420</t>
  </si>
  <si>
    <t>IN0022420</t>
  </si>
  <si>
    <t>https://echo.epa.gov/biosolids-facility-report?id=INL022420</t>
  </si>
  <si>
    <t>SOUTH ADAMS COUNTY WSD</t>
  </si>
  <si>
    <t>COL026662</t>
  </si>
  <si>
    <t>CO0026662</t>
  </si>
  <si>
    <t>COMMERCE CITY</t>
  </si>
  <si>
    <t>https://echo.epa.gov/biosolids-facility-report?id=COL026662</t>
  </si>
  <si>
    <t>SOUTH SAN FRANCISCO - SAN BRUNO WQCP</t>
  </si>
  <si>
    <t>CAL038130</t>
  </si>
  <si>
    <t>CA0038130</t>
  </si>
  <si>
    <t>S. SAN FRANCISCO</t>
  </si>
  <si>
    <t>https://echo.epa.gov/biosolids-facility-report?id=CAL038130</t>
  </si>
  <si>
    <t>CITY OF LAGRANGE</t>
  </si>
  <si>
    <t>GAL036951</t>
  </si>
  <si>
    <t>GA0036951</t>
  </si>
  <si>
    <t>LAGRANGE</t>
  </si>
  <si>
    <t>https://echo.epa.gov/biosolids-facility-report?id=GAL036951</t>
  </si>
  <si>
    <t>MARLBOROUGH EASTERLY WWTF</t>
  </si>
  <si>
    <t>MAL100498</t>
  </si>
  <si>
    <t>MA0100498</t>
  </si>
  <si>
    <t>https://echo.epa.gov/biosolids-facility-report?id=MAL100498</t>
  </si>
  <si>
    <t>GLENS FALLS (C)</t>
  </si>
  <si>
    <t>NYL029050</t>
  </si>
  <si>
    <t>NY0029050</t>
  </si>
  <si>
    <t>GLENS FALLS</t>
  </si>
  <si>
    <t>https://echo.epa.gov/biosolids-facility-report?id=NYL029050</t>
  </si>
  <si>
    <t>YORK CITY_SEWER AUTHORITY STP</t>
  </si>
  <si>
    <t>PAL026263</t>
  </si>
  <si>
    <t>PA0026263</t>
  </si>
  <si>
    <t>YORK COUNTY</t>
  </si>
  <si>
    <t>https://echo.epa.gov/biosolids-facility-report?id=PAL026263</t>
  </si>
  <si>
    <t>CITY OF ROSENBERG WWTF 2</t>
  </si>
  <si>
    <t>TX0024490</t>
  </si>
  <si>
    <t>ROSENBURG</t>
  </si>
  <si>
    <t>https://echo.epa.gov/biosolids-facility-report?id=TX0024490</t>
  </si>
  <si>
    <t>COLUMBUS WWTP, CITY OF</t>
  </si>
  <si>
    <t>INL032573</t>
  </si>
  <si>
    <t>IN0032573</t>
  </si>
  <si>
    <t>https://echo.epa.gov/biosolids-facility-report?id=INL032573</t>
  </si>
  <si>
    <t>WENATCHEE POTW</t>
  </si>
  <si>
    <t>WAL023949</t>
  </si>
  <si>
    <t>WA0023949</t>
  </si>
  <si>
    <t>WENATCHEE</t>
  </si>
  <si>
    <t>https://echo.epa.gov/biosolids-facility-report?id=WAL023949</t>
  </si>
  <si>
    <t>TWA - SANDHILL ROAD WWTF</t>
  </si>
  <si>
    <t>FLL010958</t>
  </si>
  <si>
    <t>FL0010958</t>
  </si>
  <si>
    <t>https://echo.epa.gov/biosolids-facility-report?id=FLL010958</t>
  </si>
  <si>
    <t>WEST NEW YORK MUA STP</t>
  </si>
  <si>
    <t>NJL025321</t>
  </si>
  <si>
    <t>NJ0025321</t>
  </si>
  <si>
    <t>WEST NEW YORK</t>
  </si>
  <si>
    <t>https://echo.epa.gov/biosolids-facility-report?id=NJL025321</t>
  </si>
  <si>
    <t>CITY OF CLEARWATER PUBLIC UTILITIES DEPARTMENT</t>
  </si>
  <si>
    <t>FLL128937</t>
  </si>
  <si>
    <t>FL0128937</t>
  </si>
  <si>
    <t>https://echo.epa.gov/biosolids-facility-report?id=FLL128937</t>
  </si>
  <si>
    <t>MOUNT LAUREL TWP MUA</t>
  </si>
  <si>
    <t>NJL025178</t>
  </si>
  <si>
    <t>NJ0025178</t>
  </si>
  <si>
    <t>MT LAUREL</t>
  </si>
  <si>
    <t>https://echo.epa.gov/biosolids-facility-report?id=NJL025178</t>
  </si>
  <si>
    <t>LCDPW-DES PLAINES RIVER STP</t>
  </si>
  <si>
    <t>ILL022055</t>
  </si>
  <si>
    <t>IL0022055</t>
  </si>
  <si>
    <t>BUFFALO GROVE</t>
  </si>
  <si>
    <t>https://echo.epa.gov/biosolids-facility-report?id=ILL022055</t>
  </si>
  <si>
    <t>NORTHEAST REGIONAL WWTF</t>
  </si>
  <si>
    <t>FLL012967</t>
  </si>
  <si>
    <t>FL0012967</t>
  </si>
  <si>
    <t>BARTOW</t>
  </si>
  <si>
    <t>https://echo.epa.gov/biosolids-facility-report?id=FLL012967</t>
  </si>
  <si>
    <t>BELLEVILLE STP #1, CITY OF</t>
  </si>
  <si>
    <t>ILL021873</t>
  </si>
  <si>
    <t>IL0021873</t>
  </si>
  <si>
    <t>BELLEVILLE</t>
  </si>
  <si>
    <t>https://echo.epa.gov/biosolids-facility-report?id=ILL021873</t>
  </si>
  <si>
    <t>CARMEL WWTP</t>
  </si>
  <si>
    <t>INL022497</t>
  </si>
  <si>
    <t>IN0022497</t>
  </si>
  <si>
    <t>https://echo.epa.gov/biosolids-facility-report?id=INL022497</t>
  </si>
  <si>
    <t>SANTA MARIA WWTP</t>
  </si>
  <si>
    <t>CAL000405</t>
  </si>
  <si>
    <t>CA0000405</t>
  </si>
  <si>
    <t>SANTA MARIA</t>
  </si>
  <si>
    <t>https://echo.epa.gov/biosolids-facility-report?id=CAL000405</t>
  </si>
  <si>
    <t>EXETER TOWN OF</t>
  </si>
  <si>
    <t>NHL100871</t>
  </si>
  <si>
    <t>NH0100871</t>
  </si>
  <si>
    <t>EXETER</t>
  </si>
  <si>
    <t>https://echo.epa.gov/biosolids-facility-report?id=NHL100871</t>
  </si>
  <si>
    <t>BUTLER AREA SEWER AUTH-WTR POL</t>
  </si>
  <si>
    <t>PAL026697</t>
  </si>
  <si>
    <t>PA0026697</t>
  </si>
  <si>
    <t>BUTLER</t>
  </si>
  <si>
    <t>https://echo.epa.gov/biosolids-facility-report?id=PAL026697</t>
  </si>
  <si>
    <t>CITY OF PLANT CITY</t>
  </si>
  <si>
    <t>FLL026557</t>
  </si>
  <si>
    <t>FL0026557</t>
  </si>
  <si>
    <t>PLANT CITY</t>
  </si>
  <si>
    <t>https://echo.epa.gov/biosolids-facility-report?id=FLL026557</t>
  </si>
  <si>
    <t>CARTER CREEK WWTP</t>
  </si>
  <si>
    <t>TX0047163</t>
  </si>
  <si>
    <t>https://echo.epa.gov/biosolids-facility-report?id=TX0047163</t>
  </si>
  <si>
    <t>BEAUMONT WWTP #1</t>
  </si>
  <si>
    <t>CAL105376</t>
  </si>
  <si>
    <t>CA0105376</t>
  </si>
  <si>
    <t>https://echo.epa.gov/biosolids-facility-report?id=CAL105376</t>
  </si>
  <si>
    <t>CITY OF DUBUQUE</t>
  </si>
  <si>
    <t>IAL044458</t>
  </si>
  <si>
    <t>IA0044458</t>
  </si>
  <si>
    <t>DUBUQUE</t>
  </si>
  <si>
    <t>https://echo.epa.gov/biosolids-facility-report?id=IAL044458</t>
  </si>
  <si>
    <t>CHISHOLM CK UTILITY AUTHORITY</t>
  </si>
  <si>
    <t>KSL089176</t>
  </si>
  <si>
    <t>KS0089176</t>
  </si>
  <si>
    <t>PARK CITY</t>
  </si>
  <si>
    <t>https://echo.epa.gov/biosolids-facility-report?id=KSL089176</t>
  </si>
  <si>
    <t>PORTERVILLE WWTF</t>
  </si>
  <si>
    <t>CAL000450</t>
  </si>
  <si>
    <t>CA0000450</t>
  </si>
  <si>
    <t>PORTERVILLE</t>
  </si>
  <si>
    <t>https://echo.epa.gov/biosolids-facility-report?id=CAL000450</t>
  </si>
  <si>
    <t>MISHAWAKA MUNICIPAL WWTP</t>
  </si>
  <si>
    <t>INL025640</t>
  </si>
  <si>
    <t>IN0025640</t>
  </si>
  <si>
    <t>MISHAWAKA</t>
  </si>
  <si>
    <t>https://echo.epa.gov/biosolids-facility-report?id=INL025640</t>
  </si>
  <si>
    <t>CASPER, CITY OF</t>
  </si>
  <si>
    <t>WYL021920</t>
  </si>
  <si>
    <t>WY0021920</t>
  </si>
  <si>
    <t>CASPER</t>
  </si>
  <si>
    <t>https://echo.epa.gov/biosolids-facility-report?id=WYL021920</t>
  </si>
  <si>
    <t>CITY OF JEFFERSON CITY</t>
  </si>
  <si>
    <t>MOL094846</t>
  </si>
  <si>
    <t>MO0094846</t>
  </si>
  <si>
    <t>JEFFERSON CITY</t>
  </si>
  <si>
    <t>https://echo.epa.gov/biosolids-facility-report?id=MOL094846</t>
  </si>
  <si>
    <t>RIO RANCHO, CITY OF</t>
  </si>
  <si>
    <t>NML027987</t>
  </si>
  <si>
    <t>NM0027987</t>
  </si>
  <si>
    <t>RIO RANCHO</t>
  </si>
  <si>
    <t>https://echo.epa.gov/biosolids-facility-report?id=NML027987</t>
  </si>
  <si>
    <t>LEXINGTON WWTF</t>
  </si>
  <si>
    <t>NEL042668</t>
  </si>
  <si>
    <t>NE0042668</t>
  </si>
  <si>
    <t>LEXINGTON</t>
  </si>
  <si>
    <t>https://echo.epa.gov/biosolids-facility-report?id=NEL042668</t>
  </si>
  <si>
    <t>CLAYTON CO (NORTHEAST WPCP)</t>
  </si>
  <si>
    <t>GAL020575</t>
  </si>
  <si>
    <t>GA0020575</t>
  </si>
  <si>
    <t>https://echo.epa.gov/biosolids-facility-report?id=GAL020575</t>
  </si>
  <si>
    <t>LIVERMORE WRP</t>
  </si>
  <si>
    <t>CAL038008</t>
  </si>
  <si>
    <t>CA0038008</t>
  </si>
  <si>
    <t>LIVERMORE</t>
  </si>
  <si>
    <t>https://echo.epa.gov/biosolids-facility-report?id=CAL038008</t>
  </si>
  <si>
    <t>PALM SPRINGS WWTP</t>
  </si>
  <si>
    <t>CAL000445</t>
  </si>
  <si>
    <t>CA0000445</t>
  </si>
  <si>
    <t>PALM SPRINGS</t>
  </si>
  <si>
    <t>https://echo.epa.gov/biosolids-facility-report?id=CAL000445</t>
  </si>
  <si>
    <t>LAKEVIEW REGIONAL WATER RECLAMATION</t>
  </si>
  <si>
    <t>TX0020354</t>
  </si>
  <si>
    <t>https://echo.epa.gov/biosolids-facility-report?id=TX0020354</t>
  </si>
  <si>
    <t>NEWBURGH (C)</t>
  </si>
  <si>
    <t>NYL026310</t>
  </si>
  <si>
    <t>NY0026310</t>
  </si>
  <si>
    <t>NEWBURGH</t>
  </si>
  <si>
    <t>https://echo.epa.gov/biosolids-facility-report?id=NYL026310</t>
  </si>
  <si>
    <t>SOUTH MISSION 1 WWTP</t>
  </si>
  <si>
    <t>TX0070017</t>
  </si>
  <si>
    <t>MISSION</t>
  </si>
  <si>
    <t>https://echo.epa.gov/biosolids-facility-report?id=TX0070017</t>
  </si>
  <si>
    <t>WESTMINSTER CITY OF</t>
  </si>
  <si>
    <t>COL024171</t>
  </si>
  <si>
    <t>CO0024171</t>
  </si>
  <si>
    <t>WESTMINSTER</t>
  </si>
  <si>
    <t>https://echo.epa.gov/biosolids-facility-report?id=COL024171</t>
  </si>
  <si>
    <t>CHEROKEE COUNTY WATER &amp; SEWERAGE AUTHORITY (CCWSA)</t>
  </si>
  <si>
    <t>GAL038555</t>
  </si>
  <si>
    <t>GA0038555</t>
  </si>
  <si>
    <t>https://echo.epa.gov/biosolids-facility-report?id=GAL038555</t>
  </si>
  <si>
    <t>BRENTWOOD WWTF</t>
  </si>
  <si>
    <t>CAL082660</t>
  </si>
  <si>
    <t>CA0082660</t>
  </si>
  <si>
    <t>BRENTWOOD</t>
  </si>
  <si>
    <t>https://echo.epa.gov/biosolids-facility-report?id=CAL082660</t>
  </si>
  <si>
    <t>MOUNT VERNON MUNICIPAL WWTP</t>
  </si>
  <si>
    <t>INL035696</t>
  </si>
  <si>
    <t>IN0035696</t>
  </si>
  <si>
    <t>MOUNT VERNON</t>
  </si>
  <si>
    <t>https://echo.epa.gov/biosolids-facility-report?id=INL035696</t>
  </si>
  <si>
    <t>CITY OF EL CAMPO WWTF</t>
  </si>
  <si>
    <t>TX0021474</t>
  </si>
  <si>
    <t>EL CAMPO</t>
  </si>
  <si>
    <t>https://echo.epa.gov/biosolids-facility-report?id=TX0021474</t>
  </si>
  <si>
    <t>TAHOE-TRUCKEE WWTP</t>
  </si>
  <si>
    <t>CAL000463</t>
  </si>
  <si>
    <t>CA0000463</t>
  </si>
  <si>
    <t>TRUCKEE</t>
  </si>
  <si>
    <t>https://echo.epa.gov/biosolids-facility-report?id=CAL000463</t>
  </si>
  <si>
    <t>SALMON CREEK STP</t>
  </si>
  <si>
    <t>WAL023639</t>
  </si>
  <si>
    <t>WA0023639</t>
  </si>
  <si>
    <t>https://echo.epa.gov/biosolids-facility-report?id=WAL023639</t>
  </si>
  <si>
    <t>FLL027251</t>
  </si>
  <si>
    <t>FL0027251</t>
  </si>
  <si>
    <t>https://echo.epa.gov/biosolids-facility-report?id=FLL027251</t>
  </si>
  <si>
    <t>MOL103039</t>
  </si>
  <si>
    <t>MO0103039</t>
  </si>
  <si>
    <t>https://echo.epa.gov/biosolids-facility-report?id=MOL103039</t>
  </si>
  <si>
    <t>NORTH WATER RECLAMATION FACILITY</t>
  </si>
  <si>
    <t>COL046507</t>
  </si>
  <si>
    <t>CO0046507</t>
  </si>
  <si>
    <t>https://echo.epa.gov/biosolids-facility-report?id=COL046507</t>
  </si>
  <si>
    <t>RICHMOND WWTP</t>
  </si>
  <si>
    <t>INL025615</t>
  </si>
  <si>
    <t>IN0025615</t>
  </si>
  <si>
    <t>https://echo.epa.gov/biosolids-facility-report?id=INL025615</t>
  </si>
  <si>
    <t>BOROUGH OF CHAMBERSBURG</t>
  </si>
  <si>
    <t>PAL026051</t>
  </si>
  <si>
    <t>PA0026051</t>
  </si>
  <si>
    <t>CHAMBERSBURG</t>
  </si>
  <si>
    <t>https://echo.epa.gov/biosolids-facility-report?id=PAL026051</t>
  </si>
  <si>
    <t>KEENE  CITY OF</t>
  </si>
  <si>
    <t>NHL100790</t>
  </si>
  <si>
    <t>NH0100790</t>
  </si>
  <si>
    <t>SWANZEY</t>
  </si>
  <si>
    <t>https://echo.epa.gov/biosolids-facility-report?id=NHL100790</t>
  </si>
  <si>
    <t>INDIAN RIVER COUNTY UTILITIES DEPARTMENT (IRCUD)</t>
  </si>
  <si>
    <t>FLL037940</t>
  </si>
  <si>
    <t>FL0037940</t>
  </si>
  <si>
    <t>https://echo.epa.gov/biosolids-facility-report?id=FLL037940</t>
  </si>
  <si>
    <t>LAHAINA WASTEWATER RECLAMATION FACILITY</t>
  </si>
  <si>
    <t>HIL020184</t>
  </si>
  <si>
    <t>HI0020184</t>
  </si>
  <si>
    <t>LAHAINA</t>
  </si>
  <si>
    <t>https://echo.epa.gov/biosolids-facility-report?id=HIL020184</t>
  </si>
  <si>
    <t>SAN LEANDRO WPCP</t>
  </si>
  <si>
    <t>CAL237869</t>
  </si>
  <si>
    <t>CA0237869</t>
  </si>
  <si>
    <t>SAN LEANDRO</t>
  </si>
  <si>
    <t>https://echo.epa.gov/biosolids-facility-report?id=CAL237869</t>
  </si>
  <si>
    <t>YUBA CITY WWTP</t>
  </si>
  <si>
    <t>CAL079260</t>
  </si>
  <si>
    <t>CA0079260</t>
  </si>
  <si>
    <t>YUBA CITY</t>
  </si>
  <si>
    <t>https://echo.epa.gov/biosolids-facility-report?id=CAL079260</t>
  </si>
  <si>
    <t>PLANTATION REGIONAL WWTP</t>
  </si>
  <si>
    <t>FLL040401</t>
  </si>
  <si>
    <t>FL0040401</t>
  </si>
  <si>
    <t>PLANTATION</t>
  </si>
  <si>
    <t>https://echo.epa.gov/biosolids-facility-report?id=FLL040401</t>
  </si>
  <si>
    <t>PASCO WWTP</t>
  </si>
  <si>
    <t>WAL044962</t>
  </si>
  <si>
    <t>WA0044962</t>
  </si>
  <si>
    <t>PASCO</t>
  </si>
  <si>
    <t>https://echo.epa.gov/biosolids-facility-report?id=WAL044962</t>
  </si>
  <si>
    <t>PROVO CITY CORP</t>
  </si>
  <si>
    <t>UTL021717</t>
  </si>
  <si>
    <t>UT0021717</t>
  </si>
  <si>
    <t>PROVO</t>
  </si>
  <si>
    <t>https://echo.epa.gov/biosolids-facility-report?id=UTL021717</t>
  </si>
  <si>
    <t>WAILUKU-KAHULUI WASTEWATER RECLAMATION FACILITY</t>
  </si>
  <si>
    <t>HIL010429</t>
  </si>
  <si>
    <t>HI0010429</t>
  </si>
  <si>
    <t>KAHULUI</t>
  </si>
  <si>
    <t>https://echo.epa.gov/biosolids-facility-report?id=HIL010429</t>
  </si>
  <si>
    <t>LINCOLN NORTHEAST WWTF</t>
  </si>
  <si>
    <t>NEL112488</t>
  </si>
  <si>
    <t>NE0112488</t>
  </si>
  <si>
    <t>https://echo.epa.gov/biosolids-facility-report?id=NEL112488</t>
  </si>
  <si>
    <t>CITY OF GREENVILLE WWTP</t>
  </si>
  <si>
    <t>TX0055611</t>
  </si>
  <si>
    <t>https://echo.epa.gov/biosolids-facility-report?id=TX0055611</t>
  </si>
  <si>
    <t>LEOMINSTER W W T P</t>
  </si>
  <si>
    <t>MAL100617</t>
  </si>
  <si>
    <t>MA0100617</t>
  </si>
  <si>
    <t>LEOMINSTER</t>
  </si>
  <si>
    <t>https://echo.epa.gov/biosolids-facility-report?id=MAL100617</t>
  </si>
  <si>
    <t>KILLINGLY</t>
  </si>
  <si>
    <t>CTL101257</t>
  </si>
  <si>
    <t>CT0101257</t>
  </si>
  <si>
    <t>DANIELSON</t>
  </si>
  <si>
    <t>https://echo.epa.gov/biosolids-facility-report?id=CTL101257</t>
  </si>
  <si>
    <t>BURLINGTON MAIN WASTEWATER TREATMENT PLANT</t>
  </si>
  <si>
    <t>VTL100153</t>
  </si>
  <si>
    <t>VT0100153</t>
  </si>
  <si>
    <t>https://echo.epa.gov/biosolids-facility-report?id=VTL100153</t>
  </si>
  <si>
    <t>TOWN OF MOORESVILLE</t>
  </si>
  <si>
    <t>NCL046728</t>
  </si>
  <si>
    <t>NC0046728</t>
  </si>
  <si>
    <t>MOORESVILLE</t>
  </si>
  <si>
    <t>https://echo.epa.gov/biosolids-facility-report?id=NCL046728</t>
  </si>
  <si>
    <t>NIAGARA COUNTY SD NO.1</t>
  </si>
  <si>
    <t>NYL027979</t>
  </si>
  <si>
    <t>NY0027979</t>
  </si>
  <si>
    <t>NIAGARA FALLS</t>
  </si>
  <si>
    <t>https://echo.epa.gov/biosolids-facility-report?id=NYL027979</t>
  </si>
  <si>
    <t>WHEATON SANITARY DISTRICT WWTF</t>
  </si>
  <si>
    <t>ILL031739</t>
  </si>
  <si>
    <t>IL0031739</t>
  </si>
  <si>
    <t>WHEATON</t>
  </si>
  <si>
    <t>https://echo.epa.gov/biosolids-facility-report?id=ILL031739</t>
  </si>
  <si>
    <t>TOWN OF FLOWER MOUND WWTP</t>
  </si>
  <si>
    <t>TX0020711</t>
  </si>
  <si>
    <t>FLOWER MOUND</t>
  </si>
  <si>
    <t>https://echo.epa.gov/biosolids-facility-report?id=TX0020711</t>
  </si>
  <si>
    <t>FALL CREEK REG. WASTE DIST.</t>
  </si>
  <si>
    <t>INL049026</t>
  </si>
  <si>
    <t>IN0049026</t>
  </si>
  <si>
    <t>https://echo.epa.gov/biosolids-facility-report?id=INL049026</t>
  </si>
  <si>
    <t>MARTINEZ II WWTP</t>
  </si>
  <si>
    <t>TX0095583</t>
  </si>
  <si>
    <t>https://echo.epa.gov/biosolids-facility-report?id=TX0095583</t>
  </si>
  <si>
    <t>SELMA-KINGSBURG-FOWLER WWTP</t>
  </si>
  <si>
    <t>CAL010512</t>
  </si>
  <si>
    <t>CA0010512</t>
  </si>
  <si>
    <t>KINGSBURG</t>
  </si>
  <si>
    <t>https://echo.epa.gov/biosolids-facility-report?id=CAL010512</t>
  </si>
  <si>
    <t>CITY OF PHARR WWTP</t>
  </si>
  <si>
    <t>TX0062219</t>
  </si>
  <si>
    <t>PHARR</t>
  </si>
  <si>
    <t>https://echo.epa.gov/biosolids-facility-report?id=TX0062219</t>
  </si>
  <si>
    <t>LCDPW-NEW CENTURY TOWN STP</t>
  </si>
  <si>
    <t>ILL022071</t>
  </si>
  <si>
    <t>IL0022071</t>
  </si>
  <si>
    <t>VERNON HILLS</t>
  </si>
  <si>
    <t>https://echo.epa.gov/biosolids-facility-report?id=ILL022071</t>
  </si>
  <si>
    <t>ELMWOOD WTP</t>
  </si>
  <si>
    <t>NJL024031</t>
  </si>
  <si>
    <t>NJ0024031</t>
  </si>
  <si>
    <t>MARLTON</t>
  </si>
  <si>
    <t>https://echo.epa.gov/biosolids-facility-report?id=NJL024031</t>
  </si>
  <si>
    <t>CITY OF FLORENCE WATER/WASTEWATER DEPARTMENT</t>
  </si>
  <si>
    <t>ALL023884</t>
  </si>
  <si>
    <t>AL0023884</t>
  </si>
  <si>
    <t>https://echo.epa.gov/biosolids-facility-report?id=ALL023884</t>
  </si>
  <si>
    <t>WINTER GARDEN, CITY OF</t>
  </si>
  <si>
    <t>FLL020109</t>
  </si>
  <si>
    <t>FL0020109</t>
  </si>
  <si>
    <t>WINTER GARDEN</t>
  </si>
  <si>
    <t>https://echo.epa.gov/biosolids-facility-report?id=FLL020109</t>
  </si>
  <si>
    <t>YORKTOWN WWTP, TOWN OF</t>
  </si>
  <si>
    <t>INL020150</t>
  </si>
  <si>
    <t>IN0020150</t>
  </si>
  <si>
    <t>YORKTOWN</t>
  </si>
  <si>
    <t>https://echo.epa.gov/biosolids-facility-report?id=INL020150</t>
  </si>
  <si>
    <t>DINUBA WRF</t>
  </si>
  <si>
    <t>CAL010508</t>
  </si>
  <si>
    <t>CA0010508</t>
  </si>
  <si>
    <t>DINUBA</t>
  </si>
  <si>
    <t>https://echo.epa.gov/biosolids-facility-report?id=CAL010508</t>
  </si>
  <si>
    <t>CHEROKEE COUNTY WATER &amp; SEWERAGE AUTHORITY (WSA)</t>
  </si>
  <si>
    <t>GAL046451</t>
  </si>
  <si>
    <t>GA0046451</t>
  </si>
  <si>
    <t>https://echo.epa.gov/biosolids-facility-report?id=GAL046451</t>
  </si>
  <si>
    <t>ORANGE WATER AND SEWER AUTHORITY</t>
  </si>
  <si>
    <t>NCL025241</t>
  </si>
  <si>
    <t>NC0025241</t>
  </si>
  <si>
    <t>CARRBORO</t>
  </si>
  <si>
    <t>https://echo.epa.gov/biosolids-facility-report?id=NCL025241</t>
  </si>
  <si>
    <t>ORANGETOWN (T)</t>
  </si>
  <si>
    <t>NYL026051</t>
  </si>
  <si>
    <t>NY0026051</t>
  </si>
  <si>
    <t>ORANGETOWN</t>
  </si>
  <si>
    <t>https://echo.epa.gov/biosolids-facility-report?id=NYL026051</t>
  </si>
  <si>
    <t>KITSAP COUNTY CENTRAL KITSAP WWTP</t>
  </si>
  <si>
    <t>WAL030520</t>
  </si>
  <si>
    <t>WA0030520</t>
  </si>
  <si>
    <t>POULSBO</t>
  </si>
  <si>
    <t>https://echo.epa.gov/biosolids-facility-report?id=WAL030520</t>
  </si>
  <si>
    <t>GOLETA WWTP</t>
  </si>
  <si>
    <t>CAL048160</t>
  </si>
  <si>
    <t>CA0048160</t>
  </si>
  <si>
    <t>GOLETA</t>
  </si>
  <si>
    <t>https://echo.epa.gov/biosolids-facility-report?id=CAL048160</t>
  </si>
  <si>
    <t>WATSONVILLE WWTP</t>
  </si>
  <si>
    <t>CAL048216</t>
  </si>
  <si>
    <t>CA0048216</t>
  </si>
  <si>
    <t>WATSONVILLE</t>
  </si>
  <si>
    <t>https://echo.epa.gov/biosolids-facility-report?id=CAL048216</t>
  </si>
  <si>
    <t>JOCO TOMAHAWK CREEK WWTP</t>
  </si>
  <si>
    <t>KSL055484</t>
  </si>
  <si>
    <t>KS0055484</t>
  </si>
  <si>
    <t>https://echo.epa.gov/biosolids-facility-report?id=KSL055484</t>
  </si>
  <si>
    <t>CHELFORD CITY REGIONAL WWTP</t>
  </si>
  <si>
    <t>TX0056481</t>
  </si>
  <si>
    <t>https://echo.epa.gov/biosolids-facility-report?id=TX0056481</t>
  </si>
  <si>
    <t>CEDAR CREEK WQTC MSD</t>
  </si>
  <si>
    <t>KYL098540</t>
  </si>
  <si>
    <t>KY0098540</t>
  </si>
  <si>
    <t>https://echo.epa.gov/biosolids-facility-report?id=KYL098540</t>
  </si>
  <si>
    <t>THREE OAKS WWTF</t>
  </si>
  <si>
    <t>FLL145190</t>
  </si>
  <si>
    <t>FL0145190</t>
  </si>
  <si>
    <t>FORT MYERS</t>
  </si>
  <si>
    <t>https://echo.epa.gov/biosolids-facility-report?id=FLL145190</t>
  </si>
  <si>
    <t>GULF COAST WAT.RECLM.CTR.-WWTP</t>
  </si>
  <si>
    <t>TX0117960</t>
  </si>
  <si>
    <t>GROVES</t>
  </si>
  <si>
    <t>https://echo.epa.gov/biosolids-facility-report?id=TX0117960</t>
  </si>
  <si>
    <t>STEWART CREEK WWTP</t>
  </si>
  <si>
    <t>TX0053112</t>
  </si>
  <si>
    <t>THE COLONY</t>
  </si>
  <si>
    <t>https://echo.epa.gov/biosolids-facility-report?id=TX0053112</t>
  </si>
  <si>
    <t>MORGANTOWN, CITY OF</t>
  </si>
  <si>
    <t>WVL023124</t>
  </si>
  <si>
    <t>WV0023124</t>
  </si>
  <si>
    <t>MORGANTOWN</t>
  </si>
  <si>
    <t>https://echo.epa.gov/biosolids-facility-report?id=WVL023124</t>
  </si>
  <si>
    <t>WILDWOOD/LOWER REGION WTF</t>
  </si>
  <si>
    <t>NJL053007</t>
  </si>
  <si>
    <t>NJ0053007</t>
  </si>
  <si>
    <t>RIO GRANDE</t>
  </si>
  <si>
    <t>https://echo.epa.gov/biosolids-facility-report?id=NJL053007</t>
  </si>
  <si>
    <t>LOWER LACKAWANNA VALLEY SAN. A</t>
  </si>
  <si>
    <t>PAL026361</t>
  </si>
  <si>
    <t>PA0026361</t>
  </si>
  <si>
    <t>DURYEA</t>
  </si>
  <si>
    <t>https://echo.epa.gov/biosolids-facility-report?id=PAL026361</t>
  </si>
  <si>
    <t>NSSD-CLAVEY ROAD STP</t>
  </si>
  <si>
    <t>ILL030171</t>
  </si>
  <si>
    <t>IL0030171</t>
  </si>
  <si>
    <t>HIGHLAND PARK</t>
  </si>
  <si>
    <t>https://echo.epa.gov/biosolids-facility-report?id=ILL030171</t>
  </si>
  <si>
    <t>PASO ROBLES WWTP</t>
  </si>
  <si>
    <t>CAL047953</t>
  </si>
  <si>
    <t>CA0047953</t>
  </si>
  <si>
    <t>PASO ROBLES</t>
  </si>
  <si>
    <t>https://echo.epa.gov/biosolids-facility-report?id=CAL047953</t>
  </si>
  <si>
    <t>WALNUT CREEK WRF LAS</t>
  </si>
  <si>
    <t>GAL020137</t>
  </si>
  <si>
    <t>GA0020137</t>
  </si>
  <si>
    <t>https://echo.epa.gov/biosolids-facility-report?id=GAL020137</t>
  </si>
  <si>
    <t>HITE CREEK WQTC MSD</t>
  </si>
  <si>
    <t>KYL022420</t>
  </si>
  <si>
    <t>KY0022420</t>
  </si>
  <si>
    <t>https://echo.epa.gov/biosolids-facility-report?id=KYL022420</t>
  </si>
  <si>
    <t>KIHEI WASTEWATER RECLAMATION FACILITY</t>
  </si>
  <si>
    <t>HIL001309</t>
  </si>
  <si>
    <t>HI0001309</t>
  </si>
  <si>
    <t>KIHEI</t>
  </si>
  <si>
    <t>https://echo.epa.gov/biosolids-facility-report?id=HIL001309</t>
  </si>
  <si>
    <t>FLEMING ISLAND REGIONAL WWTF</t>
  </si>
  <si>
    <t>FLL043834</t>
  </si>
  <si>
    <t>FL0043834</t>
  </si>
  <si>
    <t>https://echo.epa.gov/biosolids-facility-report?id=FLL043834</t>
  </si>
  <si>
    <t>SPENCER'S CROSSING WWTF</t>
  </si>
  <si>
    <t>FLL173371</t>
  </si>
  <si>
    <t>FL0173371</t>
  </si>
  <si>
    <t>https://echo.epa.gov/biosolids-facility-report?id=FLL173371</t>
  </si>
  <si>
    <t>PORTSMOUTH-PIERCE CITY OF</t>
  </si>
  <si>
    <t>NHL100234</t>
  </si>
  <si>
    <t>NH0100234</t>
  </si>
  <si>
    <t>PORTSMOUTH</t>
  </si>
  <si>
    <t>https://echo.epa.gov/biosolids-facility-report?id=NHL100234</t>
  </si>
  <si>
    <t>ANACORTES WWTP</t>
  </si>
  <si>
    <t>WAL020257</t>
  </si>
  <si>
    <t>WA0020257</t>
  </si>
  <si>
    <t>ANACORTES</t>
  </si>
  <si>
    <t>https://echo.epa.gov/biosolids-facility-report?id=WAL020257</t>
  </si>
  <si>
    <t>N LITTLE ROCK, CITY OF-FAULKNE</t>
  </si>
  <si>
    <t>ARL020303</t>
  </si>
  <si>
    <t>AR0020303</t>
  </si>
  <si>
    <t>https://echo.epa.gov/biosolids-facility-report?id=ARL020303</t>
  </si>
  <si>
    <t>NYCDEP - ROCKAWAY WRRF</t>
  </si>
  <si>
    <t>NYL026221</t>
  </si>
  <si>
    <t>NY0026221</t>
  </si>
  <si>
    <t>FAR ROCKAWAY</t>
  </si>
  <si>
    <t>https://echo.epa.gov/biosolids-facility-report?id=NYL026221</t>
  </si>
  <si>
    <t>GERONIMO CREEK WWTP</t>
  </si>
  <si>
    <t>TX0103535</t>
  </si>
  <si>
    <t>https://echo.epa.gov/biosolids-facility-report?id=TX0103535</t>
  </si>
  <si>
    <t>LAKE IN THE HILLS SD STP</t>
  </si>
  <si>
    <t>ILL021733</t>
  </si>
  <si>
    <t>IL0021733</t>
  </si>
  <si>
    <t>LAKE IN THE HILLS</t>
  </si>
  <si>
    <t>https://echo.epa.gov/biosolids-facility-report?id=ILL021733</t>
  </si>
  <si>
    <t>LEESBURG TOWN - WATER POLLUTION CONTROL DIVISION</t>
  </si>
  <si>
    <t>VALL92282</t>
  </si>
  <si>
    <t>VA0L92282</t>
  </si>
  <si>
    <t>https://echo.epa.gov/biosolids-facility-report?id=VALL92282</t>
  </si>
  <si>
    <t>MANATEE COUNTY NORTH REGIONAL WRF</t>
  </si>
  <si>
    <t>FLL012617</t>
  </si>
  <si>
    <t>FL0012617</t>
  </si>
  <si>
    <t>https://echo.epa.gov/biosolids-facility-report?id=FLL012617</t>
  </si>
  <si>
    <t>PLUM CREEK WATER RECLAMATION AUTHORITY</t>
  </si>
  <si>
    <t>COL038547</t>
  </si>
  <si>
    <t>CO0038547</t>
  </si>
  <si>
    <t>CASTLE ROCK</t>
  </si>
  <si>
    <t>https://echo.epa.gov/biosolids-facility-report?id=COL038547</t>
  </si>
  <si>
    <t>CITY OF ASHEBORO</t>
  </si>
  <si>
    <t>NCL026123</t>
  </si>
  <si>
    <t>NC0026123</t>
  </si>
  <si>
    <t>ASHEBORO</t>
  </si>
  <si>
    <t>https://echo.epa.gov/biosolids-facility-report?id=NCL026123</t>
  </si>
  <si>
    <t>SOUTH WINDSOR WPCF</t>
  </si>
  <si>
    <t>CTL100510</t>
  </si>
  <si>
    <t>CT0100510</t>
  </si>
  <si>
    <t>SOUTH WINDSOR</t>
  </si>
  <si>
    <t>https://echo.epa.gov/biosolids-facility-report?id=CTL100510</t>
  </si>
  <si>
    <t>CITY OF ORMOND BEACH</t>
  </si>
  <si>
    <t>FLL020532</t>
  </si>
  <si>
    <t>FL0020532</t>
  </si>
  <si>
    <t>ORMOND BEACH</t>
  </si>
  <si>
    <t>https://echo.epa.gov/biosolids-facility-report?id=FLL020532</t>
  </si>
  <si>
    <t>HENDERSON SOUTH STP #2</t>
  </si>
  <si>
    <t>KYL100293</t>
  </si>
  <si>
    <t>KY0100293</t>
  </si>
  <si>
    <t>https://echo.epa.gov/biosolids-facility-report?id=KYL100293</t>
  </si>
  <si>
    <t>AMHERST W W T P</t>
  </si>
  <si>
    <t>MAL100218</t>
  </si>
  <si>
    <t>MA0100218</t>
  </si>
  <si>
    <t>HADLEY</t>
  </si>
  <si>
    <t>https://echo.epa.gov/biosolids-facility-report?id=MAL100218</t>
  </si>
  <si>
    <t>CVWD WRP 4 MID VALLEY</t>
  </si>
  <si>
    <t>CAL104973</t>
  </si>
  <si>
    <t>CA0104973</t>
  </si>
  <si>
    <t>https://echo.epa.gov/biosolids-facility-report?id=CAL104973</t>
  </si>
  <si>
    <t>ALTOONA CITY AUTHORITY-WESTERL</t>
  </si>
  <si>
    <t>PAL027022</t>
  </si>
  <si>
    <t>PA0027022</t>
  </si>
  <si>
    <t>ALTOONA</t>
  </si>
  <si>
    <t>https://echo.epa.gov/biosolids-facility-report?id=PAL027022</t>
  </si>
  <si>
    <t>FARIBAULT</t>
  </si>
  <si>
    <t>MNL030121</t>
  </si>
  <si>
    <t>MN0030121</t>
  </si>
  <si>
    <t>https://echo.epa.gov/biosolids-facility-report?id=MNL030121</t>
  </si>
  <si>
    <t>REDMOND WWTP</t>
  </si>
  <si>
    <t>ORL054914</t>
  </si>
  <si>
    <t>OR0054914</t>
  </si>
  <si>
    <t>REDMOND</t>
  </si>
  <si>
    <t>limeStabilize, airDry</t>
  </si>
  <si>
    <t>https://echo.epa.gov/biosolids-facility-report?id=ORL054914</t>
  </si>
  <si>
    <t>PEACH STREET WWTP</t>
  </si>
  <si>
    <t>TX0032018</t>
  </si>
  <si>
    <t>GRAPEVINE</t>
  </si>
  <si>
    <t>https://echo.epa.gov/biosolids-facility-report?id=TX0032018</t>
  </si>
  <si>
    <t>MNL022683</t>
  </si>
  <si>
    <t>MN0022683</t>
  </si>
  <si>
    <t>https://echo.epa.gov/biosolids-facility-report?id=MNL022683</t>
  </si>
  <si>
    <t>CLAYTON COUNTY</t>
  </si>
  <si>
    <t>GAL038369</t>
  </si>
  <si>
    <t>GA0038369</t>
  </si>
  <si>
    <t>https://echo.epa.gov/biosolids-facility-report?id=GAL038369</t>
  </si>
  <si>
    <t>HARNETT COUNTY</t>
  </si>
  <si>
    <t>NCL021636</t>
  </si>
  <si>
    <t>NC0021636</t>
  </si>
  <si>
    <t>LILLINGTON</t>
  </si>
  <si>
    <t>https://echo.epa.gov/biosolids-facility-report?id=NCL021636</t>
  </si>
  <si>
    <t>CITY OF DOTHAN</t>
  </si>
  <si>
    <t>ALL047465</t>
  </si>
  <si>
    <t>AL0047465</t>
  </si>
  <si>
    <t>DOTHAN</t>
  </si>
  <si>
    <t>https://echo.epa.gov/biosolids-facility-report?id=ALL047465</t>
  </si>
  <si>
    <t>CARSON CITY WRF</t>
  </si>
  <si>
    <t>NVL000053</t>
  </si>
  <si>
    <t>NV0000053</t>
  </si>
  <si>
    <t>CARSON CITY</t>
  </si>
  <si>
    <t>https://echo.epa.gov/biosolids-facility-report?id=NVL000053</t>
  </si>
  <si>
    <t>MARTIN COUNTY TROPICAL FARMS WWTF</t>
  </si>
  <si>
    <t>FLL043214</t>
  </si>
  <si>
    <t>FL0043214</t>
  </si>
  <si>
    <t>STUART</t>
  </si>
  <si>
    <t>https://echo.epa.gov/biosolids-facility-report?id=FLL043214</t>
  </si>
  <si>
    <t>MAGNA WATER &amp; SEWER DIST</t>
  </si>
  <si>
    <t>UTL021440</t>
  </si>
  <si>
    <t>UT0021440</t>
  </si>
  <si>
    <t>MAGNA</t>
  </si>
  <si>
    <t>https://echo.epa.gov/biosolids-facility-report?id=UTL021440</t>
  </si>
  <si>
    <t>WEST KNOX UD (WKUD) - MELTON HILL POTW</t>
  </si>
  <si>
    <t>TNL080721</t>
  </si>
  <si>
    <t>TN0080721</t>
  </si>
  <si>
    <t>https://echo.epa.gov/biosolids-facility-report?id=TNL080721</t>
  </si>
  <si>
    <t>CITY OF LEBANON AUTHORITY WAST</t>
  </si>
  <si>
    <t>PAL027316</t>
  </si>
  <si>
    <t>PA0027316</t>
  </si>
  <si>
    <t>https://echo.epa.gov/biosolids-facility-report?id=PAL027316</t>
  </si>
  <si>
    <t>CALDWELL WASTEWATER TREATMENT</t>
  </si>
  <si>
    <t>NJL020427</t>
  </si>
  <si>
    <t>NJ0020427</t>
  </si>
  <si>
    <t>W CALDWELL</t>
  </si>
  <si>
    <t>https://echo.epa.gov/biosolids-facility-report?id=NJL020427</t>
  </si>
  <si>
    <t>WEATHERFORD FACILITY</t>
  </si>
  <si>
    <t>TX0047724</t>
  </si>
  <si>
    <t>WEATHERFORD</t>
  </si>
  <si>
    <t>https://echo.epa.gov/biosolids-facility-report?id=TX0047724</t>
  </si>
  <si>
    <t>LEE COUNTY UTILITIES</t>
  </si>
  <si>
    <t>FLL039829</t>
  </si>
  <si>
    <t>FL0039829</t>
  </si>
  <si>
    <t>https://echo.epa.gov/biosolids-facility-report?id=FLL039829</t>
  </si>
  <si>
    <t>YUCAIPA VALLEY HENRY N. WOCHHOLZ WWTP</t>
  </si>
  <si>
    <t>CAL105619</t>
  </si>
  <si>
    <t>CA0105619</t>
  </si>
  <si>
    <t>YUCAIPA</t>
  </si>
  <si>
    <t>https://echo.epa.gov/biosolids-facility-report?id=CAL105619</t>
  </si>
  <si>
    <t>SOUTH PORTLAND CITY OF</t>
  </si>
  <si>
    <t>MEL100633</t>
  </si>
  <si>
    <t>ME0100633</t>
  </si>
  <si>
    <t>SOUTH PORTLAND</t>
  </si>
  <si>
    <t>https://echo.epa.gov/biosolids-facility-report?id=MEL100633</t>
  </si>
  <si>
    <t>CRANBERRY TOWNSHIP M.S.A.</t>
  </si>
  <si>
    <t>PAL024571</t>
  </si>
  <si>
    <t>PA0024571</t>
  </si>
  <si>
    <t>CRANBERRY TOWNSHIP</t>
  </si>
  <si>
    <t>https://echo.epa.gov/biosolids-facility-report?id=PAL024571</t>
  </si>
  <si>
    <t>LITTLE RIVER WPCP</t>
  </si>
  <si>
    <t>GAL047775</t>
  </si>
  <si>
    <t>GA0047775</t>
  </si>
  <si>
    <t>EVANS</t>
  </si>
  <si>
    <t>https://echo.epa.gov/biosolids-facility-report?id=GAL047775</t>
  </si>
  <si>
    <t>BURTON CREEK WWTP</t>
  </si>
  <si>
    <t>TX0022616</t>
  </si>
  <si>
    <t>BRYAN</t>
  </si>
  <si>
    <t>https://echo.epa.gov/biosolids-facility-report?id=TX0022616</t>
  </si>
  <si>
    <t>MFN REGIONAL WASTEWATER DIST</t>
  </si>
  <si>
    <t>MAL101702</t>
  </si>
  <si>
    <t>MA0101702</t>
  </si>
  <si>
    <t>NORTON</t>
  </si>
  <si>
    <t>https://echo.epa.gov/biosolids-facility-report?id=MAL101702</t>
  </si>
  <si>
    <t>CITY OF CUMMING</t>
  </si>
  <si>
    <t>GAL046019</t>
  </si>
  <si>
    <t>GA0046019</t>
  </si>
  <si>
    <t>CUMMING</t>
  </si>
  <si>
    <t>https://echo.epa.gov/biosolids-facility-report?id=GAL046019</t>
  </si>
  <si>
    <t>GRANDVIEW POTW</t>
  </si>
  <si>
    <t>WAL052205</t>
  </si>
  <si>
    <t>WA0052205</t>
  </si>
  <si>
    <t>GRANDVIEW</t>
  </si>
  <si>
    <t>https://echo.epa.gov/biosolids-facility-report?id=WAL052205</t>
  </si>
  <si>
    <t>CITY OF DUBLIN</t>
  </si>
  <si>
    <t>GAL025569</t>
  </si>
  <si>
    <t>GA0025569</t>
  </si>
  <si>
    <t>https://echo.epa.gov/biosolids-facility-report?id=GAL025569</t>
  </si>
  <si>
    <t>DOVER CITY OF WWTP</t>
  </si>
  <si>
    <t>NHL101311</t>
  </si>
  <si>
    <t>NH0101311</t>
  </si>
  <si>
    <t>DOVER</t>
  </si>
  <si>
    <t>https://echo.epa.gov/biosolids-facility-report?id=NHL101311</t>
  </si>
  <si>
    <t>NW AR CONSERVATION AUTHORITY</t>
  </si>
  <si>
    <t>ARL050024</t>
  </si>
  <si>
    <t>AR0050024</t>
  </si>
  <si>
    <t>https://echo.epa.gov/biosolids-facility-report?id=ARL050024</t>
  </si>
  <si>
    <t>MERCEDES WASTE WATER TREATMENT FACILITY</t>
  </si>
  <si>
    <t>TX0021547</t>
  </si>
  <si>
    <t>MERCEDES</t>
  </si>
  <si>
    <t>https://echo.epa.gov/biosolids-facility-report?id=TX0021547</t>
  </si>
  <si>
    <t>CAPE MAY COUNTY MUA</t>
  </si>
  <si>
    <t>NJL052990</t>
  </si>
  <si>
    <t>NJ0052990</t>
  </si>
  <si>
    <t>CAPE MAY CT HOUSE</t>
  </si>
  <si>
    <t>https://echo.epa.gov/biosolids-facility-report?id=NJL052990</t>
  </si>
  <si>
    <t>EAST WINDSOR WATER POL CON PLT</t>
  </si>
  <si>
    <t>NJL023787</t>
  </si>
  <si>
    <t>NJ0023787</t>
  </si>
  <si>
    <t>https://echo.epa.gov/biosolids-facility-report?id=NJL023787</t>
  </si>
  <si>
    <t>MILLVILLE NJ SEWER UTILITY</t>
  </si>
  <si>
    <t>NJL029467</t>
  </si>
  <si>
    <t>NJ0029467</t>
  </si>
  <si>
    <t>MILLVILLE</t>
  </si>
  <si>
    <t>https://echo.epa.gov/biosolids-facility-report?id=NJL029467</t>
  </si>
  <si>
    <t>ERIE NORTH WATER RECLAMATION FACILITY</t>
  </si>
  <si>
    <t>COL900843</t>
  </si>
  <si>
    <t>CO0900843</t>
  </si>
  <si>
    <t>ERIE</t>
  </si>
  <si>
    <t>https://echo.epa.gov/biosolids-facility-report?id=COL900843</t>
  </si>
  <si>
    <t>WESTMINISTER WWTP</t>
  </si>
  <si>
    <t>MDL021831</t>
  </si>
  <si>
    <t>MD0021831</t>
  </si>
  <si>
    <t>WESTMINISTER</t>
  </si>
  <si>
    <t>https://echo.epa.gov/biosolids-facility-report?id=MDL021831</t>
  </si>
  <si>
    <t>SANFORD, CITY OF</t>
  </si>
  <si>
    <t>FLL020141</t>
  </si>
  <si>
    <t>FL0020141</t>
  </si>
  <si>
    <t>https://echo.epa.gov/biosolids-facility-report?id=FLL020141</t>
  </si>
  <si>
    <t>FAIRFIELD WPCF</t>
  </si>
  <si>
    <t>CTL101044</t>
  </si>
  <si>
    <t>CT0101044</t>
  </si>
  <si>
    <t>https://echo.epa.gov/biosolids-facility-report?id=CTL101044</t>
  </si>
  <si>
    <t>FLORENCE TOWNSHIP STP</t>
  </si>
  <si>
    <t>NJL023701</t>
  </si>
  <si>
    <t>NJ0023701</t>
  </si>
  <si>
    <t>https://echo.epa.gov/biosolids-facility-report?id=NJL023701</t>
  </si>
  <si>
    <t>BLACKHAWK REGIONAL WWTP</t>
  </si>
  <si>
    <t>TX0069728</t>
  </si>
  <si>
    <t>https://echo.epa.gov/biosolids-facility-report?id=TX0069728</t>
  </si>
  <si>
    <t>GREENWOOD PLANT WWTP</t>
  </si>
  <si>
    <t>TX0047074</t>
  </si>
  <si>
    <t>https://echo.epa.gov/biosolids-facility-report?id=TX0047074</t>
  </si>
  <si>
    <t>QUEEN ANNE'S CO. SANITARY DIST</t>
  </si>
  <si>
    <t>MDL023485</t>
  </si>
  <si>
    <t>MD0023485</t>
  </si>
  <si>
    <t>STEVENSVILLE</t>
  </si>
  <si>
    <t>https://echo.epa.gov/biosolids-facility-report?id=MDL023485</t>
  </si>
  <si>
    <t>RED OAK CREEK REGIONAL WWTP</t>
  </si>
  <si>
    <t>TX0104345</t>
  </si>
  <si>
    <t>https://echo.epa.gov/biosolids-facility-report?id=TX0104345</t>
  </si>
  <si>
    <t>CITY OF AMES</t>
  </si>
  <si>
    <t>IAL035955</t>
  </si>
  <si>
    <t>IA0035955</t>
  </si>
  <si>
    <t>AMES</t>
  </si>
  <si>
    <t>https://echo.epa.gov/biosolids-facility-report?id=IAL035955</t>
  </si>
  <si>
    <t>SOUTH HARNETT REGIONAL WWTP</t>
  </si>
  <si>
    <t>NCL088366</t>
  </si>
  <si>
    <t>NC0088366</t>
  </si>
  <si>
    <t>SPRING LAKE</t>
  </si>
  <si>
    <t>https://echo.epa.gov/biosolids-facility-report?id=NCL088366</t>
  </si>
  <si>
    <t>POUGHKEEPSIE (T)</t>
  </si>
  <si>
    <t>NYL026271</t>
  </si>
  <si>
    <t>NY0026271</t>
  </si>
  <si>
    <t>https://echo.epa.gov/biosolids-facility-report?id=NYL026271</t>
  </si>
  <si>
    <t>GROTON WPCF TOWN OF</t>
  </si>
  <si>
    <t>CTL100242</t>
  </si>
  <si>
    <t>CT0100242</t>
  </si>
  <si>
    <t>GROTON</t>
  </si>
  <si>
    <t>https://echo.epa.gov/biosolids-facility-report?id=CTL100242</t>
  </si>
  <si>
    <t>NASSAU COUNTY</t>
  </si>
  <si>
    <t>NYL026620</t>
  </si>
  <si>
    <t>NY0026620</t>
  </si>
  <si>
    <t>https://echo.epa.gov/biosolids-facility-report?id=NYL026620</t>
  </si>
  <si>
    <t>DAVIS WWTP</t>
  </si>
  <si>
    <t>CAL079049</t>
  </si>
  <si>
    <t>CA0079049</t>
  </si>
  <si>
    <t>DAVIS</t>
  </si>
  <si>
    <t>https://echo.epa.gov/biosolids-facility-report?id=CAL079049</t>
  </si>
  <si>
    <t>MOUNTAIN CREEK REG WWTF</t>
  </si>
  <si>
    <t>TX0025011</t>
  </si>
  <si>
    <t>https://echo.epa.gov/biosolids-facility-report?id=TX0025011</t>
  </si>
  <si>
    <t>MNL022179</t>
  </si>
  <si>
    <t>MN0022179</t>
  </si>
  <si>
    <t>https://echo.epa.gov/biosolids-facility-report?id=MNL022179</t>
  </si>
  <si>
    <t>CRYSTAL LAKE STP #2, CITY OF</t>
  </si>
  <si>
    <t>ILL028282</t>
  </si>
  <si>
    <t>IL0028282</t>
  </si>
  <si>
    <t>CRYSTAL LAKE</t>
  </si>
  <si>
    <t>https://echo.epa.gov/biosolids-facility-report?id=ILL028282</t>
  </si>
  <si>
    <t>SALATRILLO CREEK WWTP</t>
  </si>
  <si>
    <t>TX0053074</t>
  </si>
  <si>
    <t>https://echo.epa.gov/biosolids-facility-report?id=TX0053074</t>
  </si>
  <si>
    <t>MISSION SPRINGS ALAN L. HORTON WWTP</t>
  </si>
  <si>
    <t>CAL010515</t>
  </si>
  <si>
    <t>CA0010515</t>
  </si>
  <si>
    <t>DESERT HOT SPRNGS</t>
  </si>
  <si>
    <t>https://echo.epa.gov/biosolids-facility-report?id=CAL010515</t>
  </si>
  <si>
    <t>LAKE CHARLES, CITY OF (PLANT C</t>
  </si>
  <si>
    <t>LAL036366</t>
  </si>
  <si>
    <t>LA0036366</t>
  </si>
  <si>
    <t>LAKE CHARLES</t>
  </si>
  <si>
    <t>https://echo.epa.gov/biosolids-facility-report?id=LAL036366</t>
  </si>
  <si>
    <t>TWA/CAMELOT S/D WWTF</t>
  </si>
  <si>
    <t>FLL010983</t>
  </si>
  <si>
    <t>FL0010983</t>
  </si>
  <si>
    <t>https://echo.epa.gov/biosolids-facility-report?id=FLL010983</t>
  </si>
  <si>
    <t>CULPEPER TOWN OF-WWTREAT PLANT</t>
  </si>
  <si>
    <t>VAL061590</t>
  </si>
  <si>
    <t>VA0061590</t>
  </si>
  <si>
    <t>CULPEPER</t>
  </si>
  <si>
    <t>https://echo.epa.gov/biosolids-facility-report?id=VAL061590</t>
  </si>
  <si>
    <t>TOWN OF SOUTH KINGSTOWN</t>
  </si>
  <si>
    <t>RIL100374</t>
  </si>
  <si>
    <t>RI0100374</t>
  </si>
  <si>
    <t>WAKEFIELD</t>
  </si>
  <si>
    <t>https://echo.epa.gov/biosolids-facility-report?id=RIL100374</t>
  </si>
  <si>
    <t>ALDERWOOD STP</t>
  </si>
  <si>
    <t>WAL020826</t>
  </si>
  <si>
    <t>WA0020826</t>
  </si>
  <si>
    <t>https://echo.epa.gov/biosolids-facility-report?id=WAL020826</t>
  </si>
  <si>
    <t>SUNRISE NO 1 WWTP (SPRINGTREE)</t>
  </si>
  <si>
    <t>FLL041947</t>
  </si>
  <si>
    <t>FL0041947</t>
  </si>
  <si>
    <t>https://echo.epa.gov/biosolids-facility-report?id=FLL041947</t>
  </si>
  <si>
    <t>PINE BROOK STP</t>
  </si>
  <si>
    <t>NJL023728</t>
  </si>
  <si>
    <t>NJ0023728</t>
  </si>
  <si>
    <t>MANALAPAN TOWNSHIP</t>
  </si>
  <si>
    <t>https://echo.epa.gov/biosolids-facility-report?id=NJL023728</t>
  </si>
  <si>
    <t>HAYS, CITY OF</t>
  </si>
  <si>
    <t>KSL036684</t>
  </si>
  <si>
    <t>KS0036684</t>
  </si>
  <si>
    <t>HAYS</t>
  </si>
  <si>
    <t>https://echo.epa.gov/biosolids-facility-report?id=KSL036684</t>
  </si>
  <si>
    <t>DEER PARK WWTP</t>
  </si>
  <si>
    <t>TX0025321</t>
  </si>
  <si>
    <t>DEER PARK</t>
  </si>
  <si>
    <t>https://echo.epa.gov/biosolids-facility-report?id=TX0025321</t>
  </si>
  <si>
    <t>ST VRAIN SANITATION DISTRICT</t>
  </si>
  <si>
    <t>COL041700</t>
  </si>
  <si>
    <t>CO0041700</t>
  </si>
  <si>
    <t>FIRESTONE</t>
  </si>
  <si>
    <t>https://echo.epa.gov/biosolids-facility-report?id=COL041700</t>
  </si>
  <si>
    <t>TX0105171</t>
  </si>
  <si>
    <t>https://echo.epa.gov/biosolids-facility-report?id=TX0105171</t>
  </si>
  <si>
    <t>PORT WASHINGTON WPCD</t>
  </si>
  <si>
    <t>NYL026778</t>
  </si>
  <si>
    <t>NY0026778</t>
  </si>
  <si>
    <t>PORT WASHINGTON</t>
  </si>
  <si>
    <t>https://echo.epa.gov/biosolids-facility-report?id=NYL026778</t>
  </si>
  <si>
    <t>CITY OF HARKER HEIGHTS WWTP</t>
  </si>
  <si>
    <t>TX0024473</t>
  </si>
  <si>
    <t>HARKER HEIGHTS</t>
  </si>
  <si>
    <t>https://echo.epa.gov/biosolids-facility-report?id=TX0024473</t>
  </si>
  <si>
    <t>SNYDERVILLE BASIN SID (E CNYN)</t>
  </si>
  <si>
    <t>UTL020001</t>
  </si>
  <si>
    <t>UT0020001</t>
  </si>
  <si>
    <t>https://echo.epa.gov/biosolids-facility-report?id=UTL020001</t>
  </si>
  <si>
    <t>THE WOODLANDS WWTF 1</t>
  </si>
  <si>
    <t>TX0054186</t>
  </si>
  <si>
    <t>THE WOODLANDS</t>
  </si>
  <si>
    <t>https://echo.epa.gov/biosolids-facility-report?id=TX0054186</t>
  </si>
  <si>
    <t>FLOYDS FORK WQTC MSD</t>
  </si>
  <si>
    <t>KYL102784</t>
  </si>
  <si>
    <t>KY0102784</t>
  </si>
  <si>
    <t>https://echo.epa.gov/biosolids-facility-report?id=KYL102784</t>
  </si>
  <si>
    <t>DESTIN WATER USERS, INC.</t>
  </si>
  <si>
    <t>FLL05H193</t>
  </si>
  <si>
    <t>FL005H193</t>
  </si>
  <si>
    <t>DESTIN</t>
  </si>
  <si>
    <t>https://echo.epa.gov/biosolids-facility-report?id=FLL05H193</t>
  </si>
  <si>
    <t>MADISONVILLE STP WEST SIDE</t>
  </si>
  <si>
    <t>KYL098043</t>
  </si>
  <si>
    <t>KY0098043</t>
  </si>
  <si>
    <t>MADISONVILLE</t>
  </si>
  <si>
    <t>https://echo.epa.gov/biosolids-facility-report?id=KYL098043</t>
  </si>
  <si>
    <t>CITY OF CLEBURNE WWTF</t>
  </si>
  <si>
    <t>TX0047155</t>
  </si>
  <si>
    <t>CLEBURNE</t>
  </si>
  <si>
    <t>https://echo.epa.gov/biosolids-facility-report?id=TX0047155</t>
  </si>
  <si>
    <t>SECURITY SANITATION DISTRICT</t>
  </si>
  <si>
    <t>COL024392</t>
  </si>
  <si>
    <t>CO0024392</t>
  </si>
  <si>
    <t>https://echo.epa.gov/biosolids-facility-report?id=COL024392</t>
  </si>
  <si>
    <t>SOUTHWEST REGIONAL WWTP</t>
  </si>
  <si>
    <t>FLL012954</t>
  </si>
  <si>
    <t>FL0012954</t>
  </si>
  <si>
    <t>https://echo.epa.gov/biosolids-facility-report?id=FLL012954</t>
  </si>
  <si>
    <t>ATCHISON, CITY OF</t>
  </si>
  <si>
    <t>KSL039128</t>
  </si>
  <si>
    <t>KS0039128</t>
  </si>
  <si>
    <t>ATCHISON</t>
  </si>
  <si>
    <t>https://echo.epa.gov/biosolids-facility-report?id=KSL039128</t>
  </si>
  <si>
    <t>FORT MYERS BEACH STP</t>
  </si>
  <si>
    <t>FLL144215</t>
  </si>
  <si>
    <t>FL0144215</t>
  </si>
  <si>
    <t>https://echo.epa.gov/biosolids-facility-report?id=FLL144215</t>
  </si>
  <si>
    <t>ELMHURST STP, CITY OF</t>
  </si>
  <si>
    <t>ILL028746</t>
  </si>
  <si>
    <t>IL0028746</t>
  </si>
  <si>
    <t>ELMHURST</t>
  </si>
  <si>
    <t>https://echo.epa.gov/biosolids-facility-report?id=ILL028746</t>
  </si>
  <si>
    <t>JUNCTION CITY, CITY OF</t>
  </si>
  <si>
    <t>KSL034011</t>
  </si>
  <si>
    <t>KS0034011</t>
  </si>
  <si>
    <t>JUNCTION CITY</t>
  </si>
  <si>
    <t>https://echo.epa.gov/biosolids-facility-report?id=KSL034011</t>
  </si>
  <si>
    <t>CHEMUNG CO ELMIRA SD</t>
  </si>
  <si>
    <t>NYL035742</t>
  </si>
  <si>
    <t>NY0035742</t>
  </si>
  <si>
    <t>https://echo.epa.gov/biosolids-facility-report?id=NYL035742</t>
  </si>
  <si>
    <t>FARMINGTON WPCF</t>
  </si>
  <si>
    <t>CTL100218</t>
  </si>
  <si>
    <t>CT0100218</t>
  </si>
  <si>
    <t>https://echo.epa.gov/biosolids-facility-report?id=CTL100218</t>
  </si>
  <si>
    <t>CORTLAND (C)</t>
  </si>
  <si>
    <t>NYL027561</t>
  </si>
  <si>
    <t>NY0027561</t>
  </si>
  <si>
    <t>CORTLAND</t>
  </si>
  <si>
    <t>https://echo.epa.gov/biosolids-facility-report?id=NYL027561</t>
  </si>
  <si>
    <t>TOWN OF MIDDLEBURY</t>
  </si>
  <si>
    <t>VTL100188</t>
  </si>
  <si>
    <t>VT0100188</t>
  </si>
  <si>
    <t>MIDDLEBURY</t>
  </si>
  <si>
    <t>https://echo.epa.gov/biosolids-facility-report?id=VTL100188</t>
  </si>
  <si>
    <t>MOORPARK WWTP</t>
  </si>
  <si>
    <t>CAL063274</t>
  </si>
  <si>
    <t>CA0063274</t>
  </si>
  <si>
    <t>MOORPARK</t>
  </si>
  <si>
    <t>https://echo.epa.gov/biosolids-facility-report?id=CAL063274</t>
  </si>
  <si>
    <t>ATWATER, CITY OF</t>
  </si>
  <si>
    <t>CAL085308</t>
  </si>
  <si>
    <t>CA0085308</t>
  </si>
  <si>
    <t>ATWATER</t>
  </si>
  <si>
    <t>https://echo.epa.gov/biosolids-facility-report?id=CAL085308</t>
  </si>
  <si>
    <t>ASHLEY VALLEY WATER REC. FACIL</t>
  </si>
  <si>
    <t>UTL025348</t>
  </si>
  <si>
    <t>UT0025348</t>
  </si>
  <si>
    <t>VERNAL</t>
  </si>
  <si>
    <t>https://echo.epa.gov/biosolids-facility-report?id=UTL025348</t>
  </si>
  <si>
    <t>BIG BEAR AREA RWA WWTP</t>
  </si>
  <si>
    <t>CAL000344</t>
  </si>
  <si>
    <t>CA0000344</t>
  </si>
  <si>
    <t>BIG BEAR CITY</t>
  </si>
  <si>
    <t>https://echo.epa.gov/biosolids-facility-report?id=CAL000344</t>
  </si>
  <si>
    <t>CVWD WRP 7 IMP. DIST. 58</t>
  </si>
  <si>
    <t>CAL010504</t>
  </si>
  <si>
    <t>CA0010504</t>
  </si>
  <si>
    <t>https://echo.epa.gov/biosolids-facility-report?id=CAL010504</t>
  </si>
  <si>
    <t>HONOLULU KAILUA WWTP</t>
  </si>
  <si>
    <t>HIL021296</t>
  </si>
  <si>
    <t>HI0021296</t>
  </si>
  <si>
    <t>https://echo.epa.gov/biosolids-facility-report?id=HIL021296</t>
  </si>
  <si>
    <t>EL DORADO DEER CREEK WWTP</t>
  </si>
  <si>
    <t>CAL078662</t>
  </si>
  <si>
    <t>CA0078662</t>
  </si>
  <si>
    <t>https://echo.epa.gov/biosolids-facility-report?id=CAL078662</t>
  </si>
  <si>
    <t>NCL006245</t>
  </si>
  <si>
    <t>NC0006245</t>
  </si>
  <si>
    <t>https://echo.epa.gov/biosolids-facility-report?id=NCL006245</t>
  </si>
  <si>
    <t>THE WOODLANDS WWTP  2</t>
  </si>
  <si>
    <t>TX0091715</t>
  </si>
  <si>
    <t>https://echo.epa.gov/biosolids-facility-report?id=TX0091715</t>
  </si>
  <si>
    <t>OCEAN CITY REG WASTEWATER TF</t>
  </si>
  <si>
    <t>NJL035343</t>
  </si>
  <si>
    <t>NJ0035343</t>
  </si>
  <si>
    <t>https://echo.epa.gov/biosolids-facility-report?id=NJL035343</t>
  </si>
  <si>
    <t>NEWBURGH MUNICIPAL WWTP</t>
  </si>
  <si>
    <t>INL023892</t>
  </si>
  <si>
    <t>IN0023892</t>
  </si>
  <si>
    <t>https://echo.epa.gov/biosolids-facility-report?id=INL023892</t>
  </si>
  <si>
    <t>NEWBURYPORT W W T P</t>
  </si>
  <si>
    <t>MAL101427</t>
  </si>
  <si>
    <t>MA0101427</t>
  </si>
  <si>
    <t>NEWBURYPORT</t>
  </si>
  <si>
    <t>https://echo.epa.gov/biosolids-facility-report?id=MAL101427</t>
  </si>
  <si>
    <t>EL DORADO HILLS WWTP</t>
  </si>
  <si>
    <t>CAL078671</t>
  </si>
  <si>
    <t>CA0078671</t>
  </si>
  <si>
    <t>https://echo.epa.gov/biosolids-facility-report?id=CAL078671</t>
  </si>
  <si>
    <t>POLLARD CREEK WWTP</t>
  </si>
  <si>
    <t>TX0047414</t>
  </si>
  <si>
    <t>MINERAL WELLS</t>
  </si>
  <si>
    <t>https://echo.epa.gov/biosolids-facility-report?id=TX0047414</t>
  </si>
  <si>
    <t>ADELANTO WWTF</t>
  </si>
  <si>
    <t>CAL010520</t>
  </si>
  <si>
    <t>CA0010520</t>
  </si>
  <si>
    <t>ADELANTO</t>
  </si>
  <si>
    <t>https://echo.epa.gov/biosolids-facility-report?id=CAL010520</t>
  </si>
  <si>
    <t>TWA/CYPRESS WEST</t>
  </si>
  <si>
    <t>FLL109843</t>
  </si>
  <si>
    <t>FL0109843</t>
  </si>
  <si>
    <t>https://echo.epa.gov/biosolids-facility-report?id=FLL109843</t>
  </si>
  <si>
    <t>CITY OF ELIZABETH CITY</t>
  </si>
  <si>
    <t>NCL025011</t>
  </si>
  <si>
    <t>NC0025011</t>
  </si>
  <si>
    <t>ELIZABETH CITY</t>
  </si>
  <si>
    <t>https://echo.epa.gov/biosolids-facility-report?id=NCL025011</t>
  </si>
  <si>
    <t>JACKSON COUNTY UTILITY AUTHORITY, WEST JACKSON COUNTY POTW</t>
  </si>
  <si>
    <t>MSL045446</t>
  </si>
  <si>
    <t>MS0045446</t>
  </si>
  <si>
    <t>OCEAN SPRINGS</t>
  </si>
  <si>
    <t>https://echo.epa.gov/biosolids-facility-report?id=MSL045446</t>
  </si>
  <si>
    <t>MANDAN CITY OF</t>
  </si>
  <si>
    <t>NDL022861</t>
  </si>
  <si>
    <t>ND0022861</t>
  </si>
  <si>
    <t>MANDAN</t>
  </si>
  <si>
    <t>https://echo.epa.gov/biosolids-facility-report?id=NDL022861</t>
  </si>
  <si>
    <t>SMITHFIELD TOWN HALL</t>
  </si>
  <si>
    <t>RIL100251</t>
  </si>
  <si>
    <t>RI0100251</t>
  </si>
  <si>
    <t>SMITHFIELD</t>
  </si>
  <si>
    <t>https://echo.epa.gov/biosolids-facility-report?id=RIL100251</t>
  </si>
  <si>
    <t>WEST GOSHEN SEWAGE TREATMENT P</t>
  </si>
  <si>
    <t>PAL028584</t>
  </si>
  <si>
    <t>PA0028584</t>
  </si>
  <si>
    <t>WEST CHESTER</t>
  </si>
  <si>
    <t>https://echo.epa.gov/biosolids-facility-report?id=PAL028584</t>
  </si>
  <si>
    <t>NEW BROADWAY WWTF</t>
  </si>
  <si>
    <t>TX0047066</t>
  </si>
  <si>
    <t>https://echo.epa.gov/biosolids-facility-report?id=TX0047066</t>
  </si>
  <si>
    <t>EDWARDSVILLE STP, CITY OF</t>
  </si>
  <si>
    <t>ILL026310</t>
  </si>
  <si>
    <t>IL0026310</t>
  </si>
  <si>
    <t>EDWARDSVILLE</t>
  </si>
  <si>
    <t>https://echo.epa.gov/biosolids-facility-report?id=ILL026310</t>
  </si>
  <si>
    <t>DAPHNE UB CITY OF UTILITIES BD</t>
  </si>
  <si>
    <t>ALL027561</t>
  </si>
  <si>
    <t>AL0027561</t>
  </si>
  <si>
    <t>DAPHNE</t>
  </si>
  <si>
    <t>https://echo.epa.gov/biosolids-facility-report?id=ALL027561</t>
  </si>
  <si>
    <t>IRONHOUSE SANITARY DISTRICT WWTP</t>
  </si>
  <si>
    <t>CAL085260</t>
  </si>
  <si>
    <t>CA0085260</t>
  </si>
  <si>
    <t>OAKLEY</t>
  </si>
  <si>
    <t>https://echo.epa.gov/biosolids-facility-report?id=CAL085260</t>
  </si>
  <si>
    <t>KINGS CREEK WWTF</t>
  </si>
  <si>
    <t>TX0022527</t>
  </si>
  <si>
    <t>TERRELL</t>
  </si>
  <si>
    <t>https://echo.epa.gov/biosolids-facility-report?id=TX0022527</t>
  </si>
  <si>
    <t>GLENDALE HEIGHTS, VILLAGE OF</t>
  </si>
  <si>
    <t>ILL028967</t>
  </si>
  <si>
    <t>IL0028967</t>
  </si>
  <si>
    <t>GLENDALE HEIGHTS</t>
  </si>
  <si>
    <t>https://echo.epa.gov/biosolids-facility-report?id=ILL028967</t>
  </si>
  <si>
    <t>TIFTON NEW RIVER WPCP</t>
  </si>
  <si>
    <t>GAL048470</t>
  </si>
  <si>
    <t>GA0048470</t>
  </si>
  <si>
    <t>TIFTON</t>
  </si>
  <si>
    <t>https://echo.epa.gov/biosolids-facility-report?id=GAL048470</t>
  </si>
  <si>
    <t>MT VERNON WWTP</t>
  </si>
  <si>
    <t>WAL024074</t>
  </si>
  <si>
    <t>WA0024074</t>
  </si>
  <si>
    <t>https://echo.epa.gov/biosolids-facility-report?id=WAL024074</t>
  </si>
  <si>
    <t>VINCENNES WWTP, CITY OF</t>
  </si>
  <si>
    <t>INL031020</t>
  </si>
  <si>
    <t>IN0031020</t>
  </si>
  <si>
    <t>VINCENNES</t>
  </si>
  <si>
    <t>https://echo.epa.gov/biosolids-facility-report?id=INL031020</t>
  </si>
  <si>
    <t>COHANSEY RIVER BASIN STP</t>
  </si>
  <si>
    <t>NJL024651</t>
  </si>
  <si>
    <t>NJ0024651</t>
  </si>
  <si>
    <t>BRIDGETON</t>
  </si>
  <si>
    <t>https://echo.epa.gov/biosolids-facility-report?id=NJL024651</t>
  </si>
  <si>
    <t>ROBERT T. SAVELY WATER RECLAMATION</t>
  </si>
  <si>
    <t>TX0022543</t>
  </si>
  <si>
    <t>https://echo.epa.gov/biosolids-facility-report?id=TX0022543</t>
  </si>
  <si>
    <t>LODI WHITE SLOUGH WPCF</t>
  </si>
  <si>
    <t>CAL079243</t>
  </si>
  <si>
    <t>CA0079243</t>
  </si>
  <si>
    <t>LODI</t>
  </si>
  <si>
    <t>https://echo.epa.gov/biosolids-facility-report?id=CAL079243</t>
  </si>
  <si>
    <t>NORTH KUEHLER WWTP</t>
  </si>
  <si>
    <t>TX0088170</t>
  </si>
  <si>
    <t>https://echo.epa.gov/biosolids-facility-report?id=TX0088170</t>
  </si>
  <si>
    <t>HANOVER AREA REGIONAL WWTF</t>
  </si>
  <si>
    <t>PAL026875</t>
  </si>
  <si>
    <t>PA0026875</t>
  </si>
  <si>
    <t>https://echo.epa.gov/biosolids-facility-report?id=PAL026875</t>
  </si>
  <si>
    <t>CLARKSVILLE WWTP</t>
  </si>
  <si>
    <t>INL047058</t>
  </si>
  <si>
    <t>IN0047058</t>
  </si>
  <si>
    <t>CLARKSVILLE</t>
  </si>
  <si>
    <t>https://echo.epa.gov/biosolids-facility-report?id=INL047058</t>
  </si>
  <si>
    <t>FAIRHAVEN W W T P</t>
  </si>
  <si>
    <t>MAL100765</t>
  </si>
  <si>
    <t>MA0100765</t>
  </si>
  <si>
    <t>FAIRHAVEN</t>
  </si>
  <si>
    <t>https://echo.epa.gov/biosolids-facility-report?id=MAL100765</t>
  </si>
  <si>
    <t>STILL CREEK WWTP</t>
  </si>
  <si>
    <t>TX0025071</t>
  </si>
  <si>
    <t>https://echo.epa.gov/biosolids-facility-report?id=TX0025071</t>
  </si>
  <si>
    <t>BOROUGH OF ELIZABETHTOWN</t>
  </si>
  <si>
    <t>PAL023108</t>
  </si>
  <si>
    <t>PA0023108</t>
  </si>
  <si>
    <t>https://echo.epa.gov/biosolids-facility-report?id=PAL023108</t>
  </si>
  <si>
    <t>OCALA WRF #3</t>
  </si>
  <si>
    <t>FLL190268</t>
  </si>
  <si>
    <t>FL0190268</t>
  </si>
  <si>
    <t>https://echo.epa.gov/biosolids-facility-report?id=FLL190268</t>
  </si>
  <si>
    <t>REEDLEY WWTP</t>
  </si>
  <si>
    <t>CAL081230</t>
  </si>
  <si>
    <t>CA0081230</t>
  </si>
  <si>
    <t>REEDLEY</t>
  </si>
  <si>
    <t>https://echo.epa.gov/biosolids-facility-report?id=CAL081230</t>
  </si>
  <si>
    <t>ALL022764</t>
  </si>
  <si>
    <t>AL0022764</t>
  </si>
  <si>
    <t>https://echo.epa.gov/biosolids-facility-report?id=ALL022764</t>
  </si>
  <si>
    <t>WINFIELD, CITY OF</t>
  </si>
  <si>
    <t>KSL051926</t>
  </si>
  <si>
    <t>KS0051926</t>
  </si>
  <si>
    <t>WINFIELD</t>
  </si>
  <si>
    <t>https://echo.epa.gov/biosolids-facility-report?id=KSL051926</t>
  </si>
  <si>
    <t>TOWN OF LITTLE ELM WWTF</t>
  </si>
  <si>
    <t>TX0053783</t>
  </si>
  <si>
    <t>LITTLE ELM</t>
  </si>
  <si>
    <t>https://echo.epa.gov/biosolids-facility-report?id=TX0053783</t>
  </si>
  <si>
    <t>TUPELO BAYOU WWTP</t>
  </si>
  <si>
    <t>ARL051951</t>
  </si>
  <si>
    <t>AR0051951</t>
  </si>
  <si>
    <t>https://echo.epa.gov/biosolids-facility-report?id=ARL051951</t>
  </si>
  <si>
    <t>GALVESTON COUNTY WCID 1 WWTP</t>
  </si>
  <si>
    <t>TX0023655</t>
  </si>
  <si>
    <t>https://echo.epa.gov/biosolids-facility-report?id=TX0023655</t>
  </si>
  <si>
    <t>GREENFIELD WPC</t>
  </si>
  <si>
    <t>MAL101214</t>
  </si>
  <si>
    <t>MA0101214</t>
  </si>
  <si>
    <t>https://echo.epa.gov/biosolids-facility-report?id=MAL101214</t>
  </si>
  <si>
    <t>NORTHEAST WWTF</t>
  </si>
  <si>
    <t>TX0091219</t>
  </si>
  <si>
    <t>ALICE</t>
  </si>
  <si>
    <t>https://echo.epa.gov/biosolids-facility-report?id=TX0091219</t>
  </si>
  <si>
    <t>FAYETTEVILLE WHITEWATER CR</t>
  </si>
  <si>
    <t>GAL035807</t>
  </si>
  <si>
    <t>GA0035807</t>
  </si>
  <si>
    <t>https://echo.epa.gov/biosolids-facility-report?id=GAL035807</t>
  </si>
  <si>
    <t>CITY OF PASADENA WWTP</t>
  </si>
  <si>
    <t>TX0134813</t>
  </si>
  <si>
    <t>https://echo.epa.gov/biosolids-facility-report?id=TX0134813</t>
  </si>
  <si>
    <t>MICHIGAN CITY - J.B. GIFFORD WWTP</t>
  </si>
  <si>
    <t>INL023752</t>
  </si>
  <si>
    <t>IN0023752</t>
  </si>
  <si>
    <t>MICHIGAN CITY</t>
  </si>
  <si>
    <t>https://echo.epa.gov/biosolids-facility-report?id=INL023752</t>
  </si>
  <si>
    <t>IAL035947</t>
  </si>
  <si>
    <t>IA0035947</t>
  </si>
  <si>
    <t>https://echo.epa.gov/biosolids-facility-report?id=IAL035947</t>
  </si>
  <si>
    <t>WATER RECLAMATION WWTF</t>
  </si>
  <si>
    <t>TX0085740</t>
  </si>
  <si>
    <t>CEDAR PARK</t>
  </si>
  <si>
    <t>https://echo.epa.gov/biosolids-facility-report?id=TX0085740</t>
  </si>
  <si>
    <t>PHENIX CITY DEPARTMENT OF PUBLIC UTILITIES</t>
  </si>
  <si>
    <t>ALL022209</t>
  </si>
  <si>
    <t>AL0022209</t>
  </si>
  <si>
    <t>PHENIX CITY</t>
  </si>
  <si>
    <t>https://echo.epa.gov/biosolids-facility-report?id=ALL022209</t>
  </si>
  <si>
    <t>BOLINGBROOK WRF #2, VILLAGE OF</t>
  </si>
  <si>
    <t>ILL032735</t>
  </si>
  <si>
    <t>IL0032735</t>
  </si>
  <si>
    <t>https://echo.epa.gov/biosolids-facility-report?id=ILL032735</t>
  </si>
  <si>
    <t>PINOLE/HERCULES WPCP</t>
  </si>
  <si>
    <t>CAL037796</t>
  </si>
  <si>
    <t>CA0037796</t>
  </si>
  <si>
    <t>PINOLE</t>
  </si>
  <si>
    <t>https://echo.epa.gov/biosolids-facility-report?id=CAL037796</t>
  </si>
  <si>
    <t>PARKINS MILLS WASTEWATER TREAT</t>
  </si>
  <si>
    <t>VAL075191</t>
  </si>
  <si>
    <t>VA0075191</t>
  </si>
  <si>
    <t>https://echo.epa.gov/biosolids-facility-report?id=VAL075191</t>
  </si>
  <si>
    <t>ALL022934</t>
  </si>
  <si>
    <t>AL0022934</t>
  </si>
  <si>
    <t>https://echo.epa.gov/biosolids-facility-report?id=ALL022934</t>
  </si>
  <si>
    <t>PECAN BRANCH WWTP</t>
  </si>
  <si>
    <t>TX0114006</t>
  </si>
  <si>
    <t>GEORGETOWN</t>
  </si>
  <si>
    <t>https://echo.epa.gov/biosolids-facility-report?id=TX0114006</t>
  </si>
  <si>
    <t>SOUTH BURLINGTON WWTF--AIRPORT PARKWAY</t>
  </si>
  <si>
    <t>VTL100366</t>
  </si>
  <si>
    <t>VT0100366</t>
  </si>
  <si>
    <t>SOUTH BURLINGTON</t>
  </si>
  <si>
    <t>https://echo.epa.gov/biosolids-facility-report?id=VTL100366</t>
  </si>
  <si>
    <t>COMMANDING OFFICER MARINE CORPS BASE CAMP LEJEUNE</t>
  </si>
  <si>
    <t>NCL063029</t>
  </si>
  <si>
    <t>NC0063029</t>
  </si>
  <si>
    <t>CAMP LEJEUNE</t>
  </si>
  <si>
    <t>https://echo.epa.gov/biosolids-facility-report?id=NCL063029</t>
  </si>
  <si>
    <t>SNYDERVILLE BSID-SILVER CREEK</t>
  </si>
  <si>
    <t>UTL024414</t>
  </si>
  <si>
    <t>UT0024414</t>
  </si>
  <si>
    <t>https://echo.epa.gov/biosolids-facility-report?id=UTL024414</t>
  </si>
  <si>
    <t>SHELBYVILLE WATER RESOURCE RECOVERY FACILITY</t>
  </si>
  <si>
    <t>INL032867</t>
  </si>
  <si>
    <t>IN0032867</t>
  </si>
  <si>
    <t>SHELBYVILLE</t>
  </si>
  <si>
    <t>https://echo.epa.gov/biosolids-facility-report?id=INL032867</t>
  </si>
  <si>
    <t>LITITZ SEWAGE AUTHORITY</t>
  </si>
  <si>
    <t>PAL020320</t>
  </si>
  <si>
    <t>PA0020320</t>
  </si>
  <si>
    <t>LITITZ-LANCASTER COUNTY</t>
  </si>
  <si>
    <t>https://echo.epa.gov/biosolids-facility-report?id=PAL020320</t>
  </si>
  <si>
    <t>CITY OF PUNTA GORDA WWTP</t>
  </si>
  <si>
    <t>FLL118371</t>
  </si>
  <si>
    <t>FL0118371</t>
  </si>
  <si>
    <t>PUNTA GORDA</t>
  </si>
  <si>
    <t>https://echo.epa.gov/biosolids-facility-report?id=FLL118371</t>
  </si>
  <si>
    <t>SAN GABRIEL WWTP</t>
  </si>
  <si>
    <t>TX0022667</t>
  </si>
  <si>
    <t>https://echo.epa.gov/biosolids-facility-report?id=TX0022667</t>
  </si>
  <si>
    <t>OJAI VALLEY WWTP</t>
  </si>
  <si>
    <t>CAL053961</t>
  </si>
  <si>
    <t>CA0053961</t>
  </si>
  <si>
    <t>OJAI</t>
  </si>
  <si>
    <t>https://echo.epa.gov/biosolids-facility-report?id=CAL053961</t>
  </si>
  <si>
    <t>ALLISON WWTP</t>
  </si>
  <si>
    <t>TX0047082</t>
  </si>
  <si>
    <t>https://echo.epa.gov/biosolids-facility-report?id=TX0047082</t>
  </si>
  <si>
    <t>WEBSTER W W T F</t>
  </si>
  <si>
    <t>MAL100439</t>
  </si>
  <si>
    <t>MA0100439</t>
  </si>
  <si>
    <t>https://echo.epa.gov/biosolids-facility-report?id=MAL100439</t>
  </si>
  <si>
    <t>SOUTH HADLEY WWTP</t>
  </si>
  <si>
    <t>MAL100455</t>
  </si>
  <si>
    <t>MA0100455</t>
  </si>
  <si>
    <t>https://echo.epa.gov/biosolids-facility-report?id=MAL100455</t>
  </si>
  <si>
    <t>RED BLUFF WWRP</t>
  </si>
  <si>
    <t>CAL078891</t>
  </si>
  <si>
    <t>CA0078891</t>
  </si>
  <si>
    <t>RED BLUFF</t>
  </si>
  <si>
    <t>https://echo.epa.gov/biosolids-facility-report?id=CAL078891</t>
  </si>
  <si>
    <t>DOVER TWP. SEWAGE TMT. PLANT</t>
  </si>
  <si>
    <t>PAL020826</t>
  </si>
  <si>
    <t>PA0020826</t>
  </si>
  <si>
    <t>https://echo.epa.gov/biosolids-facility-report?id=PAL020826</t>
  </si>
  <si>
    <t>CHESHIRE WPCF</t>
  </si>
  <si>
    <t>CTL100081</t>
  </si>
  <si>
    <t>CT0100081</t>
  </si>
  <si>
    <t>CHESHIRE</t>
  </si>
  <si>
    <t>https://echo.epa.gov/biosolids-facility-report?id=CTL100081</t>
  </si>
  <si>
    <t>GRAFTON W W T P</t>
  </si>
  <si>
    <t>MAL101311</t>
  </si>
  <si>
    <t>MA0101311</t>
  </si>
  <si>
    <t>SO. GRAFTON</t>
  </si>
  <si>
    <t>https://echo.epa.gov/biosolids-facility-report?id=MAL101311</t>
  </si>
  <si>
    <t>DOVE SPRINGS WWTP</t>
  </si>
  <si>
    <t>TX0101281</t>
  </si>
  <si>
    <t>https://echo.epa.gov/biosolids-facility-report?id=TX0101281</t>
  </si>
  <si>
    <t>DERBY, CITY OF</t>
  </si>
  <si>
    <t>KSL050377</t>
  </si>
  <si>
    <t>KS0050377</t>
  </si>
  <si>
    <t>DERBY</t>
  </si>
  <si>
    <t>https://echo.epa.gov/biosolids-facility-report?id=KSL050377</t>
  </si>
  <si>
    <t>ALTOONA CITY AUTHORITY-EASTERL</t>
  </si>
  <si>
    <t>PAL027014</t>
  </si>
  <si>
    <t>PA0027014</t>
  </si>
  <si>
    <t>DUCANSVILLE</t>
  </si>
  <si>
    <t>https://echo.epa.gov/biosolids-facility-report?id=PAL027014</t>
  </si>
  <si>
    <t>MARTIN COUNTY UTILITIES NORTH WWTF</t>
  </si>
  <si>
    <t>FLL043192</t>
  </si>
  <si>
    <t>FL0043192</t>
  </si>
  <si>
    <t>https://echo.epa.gov/biosolids-facility-report?id=FLL043192</t>
  </si>
  <si>
    <t>NV REGIONAL WASTEWATER TREATMENT FACILITY</t>
  </si>
  <si>
    <t>FLL010185</t>
  </si>
  <si>
    <t>FL0010185</t>
  </si>
  <si>
    <t>NICEVILLE</t>
  </si>
  <si>
    <t>https://echo.epa.gov/biosolids-facility-report?id=FLL010185</t>
  </si>
  <si>
    <t>MOREHEAD STP</t>
  </si>
  <si>
    <t>KYL052752</t>
  </si>
  <si>
    <t>KY0052752</t>
  </si>
  <si>
    <t>MOREHEAD</t>
  </si>
  <si>
    <t>https://echo.epa.gov/biosolids-facility-report?id=KYL052752</t>
  </si>
  <si>
    <t>CHEROKEE METRO DISTRICT</t>
  </si>
  <si>
    <t>COL048348</t>
  </si>
  <si>
    <t>CO0048348</t>
  </si>
  <si>
    <t>https://echo.epa.gov/biosolids-facility-report?id=COL048348</t>
  </si>
  <si>
    <t>MOL025810</t>
  </si>
  <si>
    <t>MO0025810</t>
  </si>
  <si>
    <t>https://echo.epa.gov/biosolids-facility-report?id=MOL025810</t>
  </si>
  <si>
    <t>COOS BAY STP NO. 1</t>
  </si>
  <si>
    <t>ORL023574</t>
  </si>
  <si>
    <t>OR0023574</t>
  </si>
  <si>
    <t>COOS BAY</t>
  </si>
  <si>
    <t>https://echo.epa.gov/biosolids-facility-report?id=ORL023574</t>
  </si>
  <si>
    <t>UPPER MARTINEZ CREEK WWTF</t>
  </si>
  <si>
    <t>TX0024082</t>
  </si>
  <si>
    <t>https://echo.epa.gov/biosolids-facility-report?id=TX0024082</t>
  </si>
  <si>
    <t>NEW LENOX STP #1, VILLAGE OF</t>
  </si>
  <si>
    <t>ILL020559</t>
  </si>
  <si>
    <t>IL0020559</t>
  </si>
  <si>
    <t>NEW LENOX</t>
  </si>
  <si>
    <t>https://echo.epa.gov/biosolids-facility-report?id=ILL020559</t>
  </si>
  <si>
    <t>PENDLETON, CITY OF</t>
  </si>
  <si>
    <t>ORL026395</t>
  </si>
  <si>
    <t>OR0026395</t>
  </si>
  <si>
    <t>https://echo.epa.gov/biosolids-facility-report?id=ORL026395</t>
  </si>
  <si>
    <t>OTTAWA STP, CITY OF</t>
  </si>
  <si>
    <t>ILL030384</t>
  </si>
  <si>
    <t>IL0030384</t>
  </si>
  <si>
    <t>OTTAWA</t>
  </si>
  <si>
    <t>https://echo.epa.gov/biosolids-facility-report?id=ILL030384</t>
  </si>
  <si>
    <t>MIDWAY SEWER DISTRICT WWTP</t>
  </si>
  <si>
    <t>WAL020958</t>
  </si>
  <si>
    <t>WA0020958</t>
  </si>
  <si>
    <t>KENT</t>
  </si>
  <si>
    <t>https://echo.epa.gov/biosolids-facility-report?id=WAL020958</t>
  </si>
  <si>
    <t>WILSONVILLE, CITY OF</t>
  </si>
  <si>
    <t>ORL022764</t>
  </si>
  <si>
    <t>OR0022764</t>
  </si>
  <si>
    <t>WILSONVILLE</t>
  </si>
  <si>
    <t>https://echo.epa.gov/biosolids-facility-report?id=ORL022764</t>
  </si>
  <si>
    <t>SCOTTSBORO WATER, SEWER, AND GAS BOARD</t>
  </si>
  <si>
    <t>ALL031372</t>
  </si>
  <si>
    <t>AL0031372</t>
  </si>
  <si>
    <t>SCOTTSBORO</t>
  </si>
  <si>
    <t>https://echo.epa.gov/biosolids-facility-report?id=ALL031372</t>
  </si>
  <si>
    <t>CITY OF CORALVILLE</t>
  </si>
  <si>
    <t>IAL020788</t>
  </si>
  <si>
    <t>IA0020788</t>
  </si>
  <si>
    <t>CORALVILLE</t>
  </si>
  <si>
    <t>https://echo.epa.gov/biosolids-facility-report?id=IAL020788</t>
  </si>
  <si>
    <t>CITY OF FULTON</t>
  </si>
  <si>
    <t>MOL103331</t>
  </si>
  <si>
    <t>MO0103331</t>
  </si>
  <si>
    <t>FULTON</t>
  </si>
  <si>
    <t>https://echo.epa.gov/biosolids-facility-report?id=MOL103331</t>
  </si>
  <si>
    <t>BRIGHTON CITY OF</t>
  </si>
  <si>
    <t>COL021547</t>
  </si>
  <si>
    <t>CO0021547</t>
  </si>
  <si>
    <t>https://echo.epa.gov/biosolids-facility-report?id=COL021547</t>
  </si>
  <si>
    <t>DURANGO CITY OF</t>
  </si>
  <si>
    <t>COL024082</t>
  </si>
  <si>
    <t>CO0024082</t>
  </si>
  <si>
    <t>DURANGO</t>
  </si>
  <si>
    <t>https://echo.epa.gov/biosolids-facility-report?id=COL024082</t>
  </si>
  <si>
    <t>LOUISVILLE CITY OF</t>
  </si>
  <si>
    <t>COL023078</t>
  </si>
  <si>
    <t>CO0023078</t>
  </si>
  <si>
    <t>https://echo.epa.gov/biosolids-facility-report?id=COL023078</t>
  </si>
  <si>
    <t>WAYNESBORO DEPT OF UTILITIES-S</t>
  </si>
  <si>
    <t>VAL025151</t>
  </si>
  <si>
    <t>VA0025151</t>
  </si>
  <si>
    <t>WAYNESBORO</t>
  </si>
  <si>
    <t>https://echo.epa.gov/biosolids-facility-report?id=VAL025151</t>
  </si>
  <si>
    <t>IAL043079</t>
  </si>
  <si>
    <t>IA0043079</t>
  </si>
  <si>
    <t>https://echo.epa.gov/biosolids-facility-report?id=IAL043079</t>
  </si>
  <si>
    <t>RIDGEWOOD VILLAGE OF WPCP</t>
  </si>
  <si>
    <t>NJL024791</t>
  </si>
  <si>
    <t>NJ0024791</t>
  </si>
  <si>
    <t>RIDGEWOOD</t>
  </si>
  <si>
    <t>https://echo.epa.gov/biosolids-facility-report?id=NJL024791</t>
  </si>
  <si>
    <t>ROSEBURG URBAN SANITARY</t>
  </si>
  <si>
    <t>ORL031356</t>
  </si>
  <si>
    <t>OR0031356</t>
  </si>
  <si>
    <t>https://echo.epa.gov/biosolids-facility-report?id=ORL031356</t>
  </si>
  <si>
    <t>SAM C MCKENZIE JR WATER RECLAMATION FACILITY</t>
  </si>
  <si>
    <t>TX0133248</t>
  </si>
  <si>
    <t>https://echo.epa.gov/biosolids-facility-report?id=TX0133248</t>
  </si>
  <si>
    <t>WINDSOR WWTF</t>
  </si>
  <si>
    <t>CAL023345</t>
  </si>
  <si>
    <t>CA0023345</t>
  </si>
  <si>
    <t>https://echo.epa.gov/biosolids-facility-report?id=CAL023345</t>
  </si>
  <si>
    <t>CONNERSVILLE WWTP</t>
  </si>
  <si>
    <t>INL032336</t>
  </si>
  <si>
    <t>IN0032336</t>
  </si>
  <si>
    <t>CONNERSVILLE</t>
  </si>
  <si>
    <t>https://echo.epa.gov/biosolids-facility-report?id=INL032336</t>
  </si>
  <si>
    <t>HUNTINGTON WWTP</t>
  </si>
  <si>
    <t>INL023132</t>
  </si>
  <si>
    <t>IN0023132</t>
  </si>
  <si>
    <t>https://echo.epa.gov/biosolids-facility-report?id=INL023132</t>
  </si>
  <si>
    <t>LYNN BAYOU WWTF</t>
  </si>
  <si>
    <t>TX0047562</t>
  </si>
  <si>
    <t>PORT LAVACA</t>
  </si>
  <si>
    <t>https://echo.epa.gov/biosolids-facility-report?id=TX0047562</t>
  </si>
  <si>
    <t>HOBBS, CITY OF</t>
  </si>
  <si>
    <t>NML000003</t>
  </si>
  <si>
    <t>NM0000003</t>
  </si>
  <si>
    <t>HOBBS</t>
  </si>
  <si>
    <t>https://echo.epa.gov/biosolids-facility-report?id=NML000003</t>
  </si>
  <si>
    <t>LICK CREEK WWTP</t>
  </si>
  <si>
    <t>TX0093262</t>
  </si>
  <si>
    <t>https://echo.epa.gov/biosolids-facility-report?id=TX0093262</t>
  </si>
  <si>
    <t>JACKSON STREET WWTP</t>
  </si>
  <si>
    <t>TX0073423</t>
  </si>
  <si>
    <t>https://echo.epa.gov/biosolids-facility-report?id=TX0073423</t>
  </si>
  <si>
    <t>HENRY COUNTY WATER AUTHORITY (INDIAN CREEK WRF)</t>
  </si>
  <si>
    <t>GAL050241</t>
  </si>
  <si>
    <t>GA0050241</t>
  </si>
  <si>
    <t>https://echo.epa.gov/biosolids-facility-report?id=GAL050241</t>
  </si>
  <si>
    <t>SOMERSET W P C F</t>
  </si>
  <si>
    <t>MAL100676</t>
  </si>
  <si>
    <t>MA0100676</t>
  </si>
  <si>
    <t>SOMERSET</t>
  </si>
  <si>
    <t>https://echo.epa.gov/biosolids-facility-report?id=MAL100676</t>
  </si>
  <si>
    <t>HEALDSBURG WRF</t>
  </si>
  <si>
    <t>CAL025135</t>
  </si>
  <si>
    <t>CA0025135</t>
  </si>
  <si>
    <t>HEALDSBURG</t>
  </si>
  <si>
    <t>https://echo.epa.gov/biosolids-facility-report?id=CAL025135</t>
  </si>
  <si>
    <t>TX0034401</t>
  </si>
  <si>
    <t>HUMBLE</t>
  </si>
  <si>
    <t>https://echo.epa.gov/biosolids-facility-report?id=TX0034401</t>
  </si>
  <si>
    <t>CITY OF OLDSMAR</t>
  </si>
  <si>
    <t>FLL027651</t>
  </si>
  <si>
    <t>FL0027651</t>
  </si>
  <si>
    <t>OLDSMAR</t>
  </si>
  <si>
    <t>https://echo.epa.gov/biosolids-facility-report?id=FLL027651</t>
  </si>
  <si>
    <t>REED CREEK WPCP</t>
  </si>
  <si>
    <t>GAL031992</t>
  </si>
  <si>
    <t>GA0031992</t>
  </si>
  <si>
    <t>https://echo.epa.gov/biosolids-facility-report?id=GAL031992</t>
  </si>
  <si>
    <t>SULPHUR,CITY OF-WWTP</t>
  </si>
  <si>
    <t>LAL067083</t>
  </si>
  <si>
    <t>LA0067083</t>
  </si>
  <si>
    <t>SULPHUR</t>
  </si>
  <si>
    <t>https://echo.epa.gov/biosolids-facility-report?id=LAL067083</t>
  </si>
  <si>
    <t>AJ BROWN PARKER CREEK WWTF</t>
  </si>
  <si>
    <t>TX0072974</t>
  </si>
  <si>
    <t>https://echo.epa.gov/biosolids-facility-report?id=TX0072974</t>
  </si>
  <si>
    <t>DELANO WWTP</t>
  </si>
  <si>
    <t>CAL010505</t>
  </si>
  <si>
    <t>CA0010505</t>
  </si>
  <si>
    <t>DELANO</t>
  </si>
  <si>
    <t>https://echo.epa.gov/biosolids-facility-report?id=CAL010505</t>
  </si>
  <si>
    <t>RIVERTON, CITY OF</t>
  </si>
  <si>
    <t>WYL020672</t>
  </si>
  <si>
    <t>WY0020672</t>
  </si>
  <si>
    <t>https://echo.epa.gov/biosolids-facility-report?id=WYL020672</t>
  </si>
  <si>
    <t>HANOVER SEWERAGE AUTHORITY</t>
  </si>
  <si>
    <t>NJL024902</t>
  </si>
  <si>
    <t>NJ0024902</t>
  </si>
  <si>
    <t>WHIPPANY</t>
  </si>
  <si>
    <t>https://echo.epa.gov/biosolids-facility-report?id=NJL024902</t>
  </si>
  <si>
    <t>N LAREDO WWTP</t>
  </si>
  <si>
    <t>TX0057801</t>
  </si>
  <si>
    <t>https://echo.epa.gov/biosolids-facility-report?id=TX0057801</t>
  </si>
  <si>
    <t>BERWICK MUN AUTH</t>
  </si>
  <si>
    <t>PAL023248</t>
  </si>
  <si>
    <t>PA0023248</t>
  </si>
  <si>
    <t>BERWICK</t>
  </si>
  <si>
    <t>https://echo.epa.gov/biosolids-facility-report?id=PAL023248</t>
  </si>
  <si>
    <t>RICHMOND REGIONAL WWTP</t>
  </si>
  <si>
    <t>TX0115177</t>
  </si>
  <si>
    <t>https://echo.epa.gov/biosolids-facility-report?id=TX0115177</t>
  </si>
  <si>
    <t>LCDPW - MILL CREEK WRF</t>
  </si>
  <si>
    <t>ILL071366</t>
  </si>
  <si>
    <t>IL0071366</t>
  </si>
  <si>
    <t>OLD MILL CREEK</t>
  </si>
  <si>
    <t>https://echo.epa.gov/biosolids-facility-report?id=ILL071366</t>
  </si>
  <si>
    <t>FLOYD BRANCH REGIONAL WWTP</t>
  </si>
  <si>
    <t>TX0023931</t>
  </si>
  <si>
    <t>https://echo.epa.gov/biosolids-facility-report?id=TX0023931</t>
  </si>
  <si>
    <t>CITY OF UVALDE WWTF</t>
  </si>
  <si>
    <t>TX0023094</t>
  </si>
  <si>
    <t>UVALDE</t>
  </si>
  <si>
    <t>https://echo.epa.gov/biosolids-facility-report?id=TX0023094</t>
  </si>
  <si>
    <t>WEST MELBOURNE/RAY BULLARD</t>
  </si>
  <si>
    <t>FLL010332</t>
  </si>
  <si>
    <t>FL0010332</t>
  </si>
  <si>
    <t>WEST MELBOURNE</t>
  </si>
  <si>
    <t>https://echo.epa.gov/biosolids-facility-report?id=FLL010332</t>
  </si>
  <si>
    <t>NCL074268</t>
  </si>
  <si>
    <t>NC0074268</t>
  </si>
  <si>
    <t>https://echo.epa.gov/biosolids-facility-report?id=NCL074268</t>
  </si>
  <si>
    <t>MEDFORD TOWNSHIP STP</t>
  </si>
  <si>
    <t>NJL026832</t>
  </si>
  <si>
    <t>NJ0026832</t>
  </si>
  <si>
    <t>MEDFORD</t>
  </si>
  <si>
    <t>https://echo.epa.gov/biosolids-facility-report?id=NJL026832</t>
  </si>
  <si>
    <t>BUTTERWORTH WATER POL CON UTIL</t>
  </si>
  <si>
    <t>NJL024911</t>
  </si>
  <si>
    <t>NJ0024911</t>
  </si>
  <si>
    <t>MORRISTOWN</t>
  </si>
  <si>
    <t>https://echo.epa.gov/biosolids-facility-report?id=NJL024911</t>
  </si>
  <si>
    <t>WOOD RIVER STP, CITY OF</t>
  </si>
  <si>
    <t>ILL031852</t>
  </si>
  <si>
    <t>IL0031852</t>
  </si>
  <si>
    <t>WOOD RIVER</t>
  </si>
  <si>
    <t>https://echo.epa.gov/biosolids-facility-report?id=ILL031852</t>
  </si>
  <si>
    <t>PORTAGE UTILITY SERVICE FACILITY WWTP</t>
  </si>
  <si>
    <t>INL024368</t>
  </si>
  <si>
    <t>IN0024368</t>
  </si>
  <si>
    <t>PORTAGE</t>
  </si>
  <si>
    <t>https://echo.epa.gov/biosolids-facility-report?id=INL024368</t>
  </si>
  <si>
    <t>SILVERTHORNE DILLON JOINT SEWER AUTHORITY</t>
  </si>
  <si>
    <t>COL020826</t>
  </si>
  <si>
    <t>CO0020826</t>
  </si>
  <si>
    <t>SILVERTHORNE</t>
  </si>
  <si>
    <t>https://echo.epa.gov/biosolids-facility-report?id=COL020826</t>
  </si>
  <si>
    <t>ARVIN WWTP</t>
  </si>
  <si>
    <t>CAL010511</t>
  </si>
  <si>
    <t>CA0010511</t>
  </si>
  <si>
    <t>ARVIN</t>
  </si>
  <si>
    <t>https://echo.epa.gov/biosolids-facility-report?id=CAL010511</t>
  </si>
  <si>
    <t>KEWANEE STP</t>
  </si>
  <si>
    <t>ILL029343</t>
  </si>
  <si>
    <t>IL0029343</t>
  </si>
  <si>
    <t>KEWANEE</t>
  </si>
  <si>
    <t>https://echo.epa.gov/biosolids-facility-report?id=ILL029343</t>
  </si>
  <si>
    <t>GREAT NECK WPC DISTRICT</t>
  </si>
  <si>
    <t>NYL026999</t>
  </si>
  <si>
    <t>NY0026999</t>
  </si>
  <si>
    <t>GREAT NECK</t>
  </si>
  <si>
    <t>https://echo.epa.gov/biosolids-facility-report?id=NYL026999</t>
  </si>
  <si>
    <t>COCOA, CITY OF - COCOA WRF</t>
  </si>
  <si>
    <t>FLL021521</t>
  </si>
  <si>
    <t>FL0021521</t>
  </si>
  <si>
    <t>COCOA</t>
  </si>
  <si>
    <t>https://echo.epa.gov/biosolids-facility-report?id=FLL021521</t>
  </si>
  <si>
    <t>RED WING</t>
  </si>
  <si>
    <t>MNL024571</t>
  </si>
  <si>
    <t>MN0024571</t>
  </si>
  <si>
    <t>https://echo.epa.gov/biosolids-facility-report?id=MNL024571</t>
  </si>
  <si>
    <t>YANKTON, CITY OF (BIOSOLIDS)</t>
  </si>
  <si>
    <t>SDL023396</t>
  </si>
  <si>
    <t>SD0023396</t>
  </si>
  <si>
    <t>YANKTON</t>
  </si>
  <si>
    <t>https://echo.epa.gov/biosolids-facility-report?id=SDL023396</t>
  </si>
  <si>
    <t>QUAIL VALLEY UD WWTP</t>
  </si>
  <si>
    <t>TX0035220</t>
  </si>
  <si>
    <t>https://echo.epa.gov/biosolids-facility-report?id=TX0035220</t>
  </si>
  <si>
    <t>GALT WWTP</t>
  </si>
  <si>
    <t>CAL078697</t>
  </si>
  <si>
    <t>CA0078697</t>
  </si>
  <si>
    <t>GALT</t>
  </si>
  <si>
    <t>https://echo.epa.gov/biosolids-facility-report?id=CAL078697</t>
  </si>
  <si>
    <t>MILLER CREEK WWTP</t>
  </si>
  <si>
    <t>WAL022764</t>
  </si>
  <si>
    <t>WA0022764</t>
  </si>
  <si>
    <t>NORMANDY PARK</t>
  </si>
  <si>
    <t>https://echo.epa.gov/biosolids-facility-report?id=WAL022764</t>
  </si>
  <si>
    <t>SOUTHWEST WATER RECLAMATION FACILITY</t>
  </si>
  <si>
    <t>TX0133043</t>
  </si>
  <si>
    <t>https://echo.epa.gov/biosolids-facility-report?id=TX0133043</t>
  </si>
  <si>
    <t>CITY OF BAY CITY WWTP</t>
  </si>
  <si>
    <t>TX0034461</t>
  </si>
  <si>
    <t>BAY CITY</t>
  </si>
  <si>
    <t>https://echo.epa.gov/biosolids-facility-report?id=TX0034461</t>
  </si>
  <si>
    <t>COACHELLA AVENUE 54 WWTP</t>
  </si>
  <si>
    <t>CAL104493</t>
  </si>
  <si>
    <t>CA0104493</t>
  </si>
  <si>
    <t>https://echo.epa.gov/biosolids-facility-report?id=CAL104493</t>
  </si>
  <si>
    <t>CITY OF DUMAS WWTP</t>
  </si>
  <si>
    <t>TX0135526</t>
  </si>
  <si>
    <t>DUMAS</t>
  </si>
  <si>
    <t>https://echo.epa.gov/biosolids-facility-report?id=TX0135526</t>
  </si>
  <si>
    <t>LEESBURG, CITY OF</t>
  </si>
  <si>
    <t>FLL105066</t>
  </si>
  <si>
    <t>FL0105066</t>
  </si>
  <si>
    <t>https://echo.epa.gov/biosolids-facility-report?id=FLL105066</t>
  </si>
  <si>
    <t>CITY OF WEST PLAINS</t>
  </si>
  <si>
    <t>MOL096610</t>
  </si>
  <si>
    <t>MO0096610</t>
  </si>
  <si>
    <t>WEST PLAINS</t>
  </si>
  <si>
    <t>https://echo.epa.gov/biosolids-facility-report?id=MOL096610</t>
  </si>
  <si>
    <t>CITY OF FERNANDINA BEACH</t>
  </si>
  <si>
    <t>FLL027260</t>
  </si>
  <si>
    <t>FL0027260</t>
  </si>
  <si>
    <t>FERNANDINA BEACH</t>
  </si>
  <si>
    <t>https://echo.epa.gov/biosolids-facility-report?id=FLL027260</t>
  </si>
  <si>
    <t>LOCKPORT STP, CITY OF</t>
  </si>
  <si>
    <t>ILL029611</t>
  </si>
  <si>
    <t>IL0029611</t>
  </si>
  <si>
    <t>https://echo.epa.gov/biosolids-facility-report?id=ILL029611</t>
  </si>
  <si>
    <t>WINTER HAVEN WWTP #2</t>
  </si>
  <si>
    <t>FLL021849</t>
  </si>
  <si>
    <t>FL0021849</t>
  </si>
  <si>
    <t>WINTER HAVEN</t>
  </si>
  <si>
    <t>https://echo.epa.gov/biosolids-facility-report?id=FLL021849</t>
  </si>
  <si>
    <t>WESTERN WESTMORELAND STP</t>
  </si>
  <si>
    <t>PAL027570</t>
  </si>
  <si>
    <t>PA0027570</t>
  </si>
  <si>
    <t>https://echo.epa.gov/biosolids-facility-report?id=PAL027570</t>
  </si>
  <si>
    <t>TERREBONNE PARISH CONS. GOVT.</t>
  </si>
  <si>
    <t>LAL040207</t>
  </si>
  <si>
    <t>LA0040207</t>
  </si>
  <si>
    <t>HOUMA</t>
  </si>
  <si>
    <t>https://echo.epa.gov/biosolids-facility-report?id=LAL040207</t>
  </si>
  <si>
    <t>CITY OF NORTH LIBERTY</t>
  </si>
  <si>
    <t>IAL032905</t>
  </si>
  <si>
    <t>IA0032905</t>
  </si>
  <si>
    <t>NORTH LIBERTY</t>
  </si>
  <si>
    <t>https://echo.epa.gov/biosolids-facility-report?id=IAL032905</t>
  </si>
  <si>
    <t>CITY OF SOUTH HOUSTON</t>
  </si>
  <si>
    <t>TX0057304</t>
  </si>
  <si>
    <t>https://echo.epa.gov/biosolids-facility-report?id=TX0057304</t>
  </si>
  <si>
    <t>PACIFICA CALERA CREEK WRF</t>
  </si>
  <si>
    <t>CAL038776</t>
  </si>
  <si>
    <t>CA0038776</t>
  </si>
  <si>
    <t>PACIFICA</t>
  </si>
  <si>
    <t>https://echo.epa.gov/biosolids-facility-report?id=CAL038776</t>
  </si>
  <si>
    <t>TWA/PARKWAY WWTF</t>
  </si>
  <si>
    <t>FLL010960</t>
  </si>
  <si>
    <t>FL0010960</t>
  </si>
  <si>
    <t>https://echo.epa.gov/biosolids-facility-report?id=FLL010960</t>
  </si>
  <si>
    <t>LYNDEN STP</t>
  </si>
  <si>
    <t>WAL022578</t>
  </si>
  <si>
    <t>WA0022578</t>
  </si>
  <si>
    <t>LYNDEN</t>
  </si>
  <si>
    <t>https://echo.epa.gov/biosolids-facility-report?id=WAL022578</t>
  </si>
  <si>
    <t>BOXELDER SANITATION DISTRICT</t>
  </si>
  <si>
    <t>COL020478</t>
  </si>
  <si>
    <t>CO0020478</t>
  </si>
  <si>
    <t>https://echo.epa.gov/biosolids-facility-report?id=COL020478</t>
  </si>
  <si>
    <t>CITY OF AMERICUS</t>
  </si>
  <si>
    <t>GAL047767</t>
  </si>
  <si>
    <t>GA0047767</t>
  </si>
  <si>
    <t>AMERICUS</t>
  </si>
  <si>
    <t>https://echo.epa.gov/biosolids-facility-report?id=GAL047767</t>
  </si>
  <si>
    <t>TUCKASEIGEE WATER &amp; SEWER AUTHORITY</t>
  </si>
  <si>
    <t>NCL039578</t>
  </si>
  <si>
    <t>NC0039578</t>
  </si>
  <si>
    <t>SYLVA</t>
  </si>
  <si>
    <t>https://echo.epa.gov/biosolids-facility-report?id=NCL039578</t>
  </si>
  <si>
    <t>TAFUNA WWTP</t>
  </si>
  <si>
    <t>ASL020010</t>
  </si>
  <si>
    <t>AS0020010</t>
  </si>
  <si>
    <t>PAGO PAGO</t>
  </si>
  <si>
    <t>AS</t>
  </si>
  <si>
    <t>https://echo.epa.gov/biosolids-facility-report?id=ASL020010</t>
  </si>
  <si>
    <t>CLIFTON SANITATION DISTRICT</t>
  </si>
  <si>
    <t>COL033791</t>
  </si>
  <si>
    <t>CO0033791</t>
  </si>
  <si>
    <t>CLIFTON</t>
  </si>
  <si>
    <t>https://echo.epa.gov/biosolids-facility-report?id=COL033791</t>
  </si>
  <si>
    <t>BROOKINGS MUNICIPAL UTILITIES</t>
  </si>
  <si>
    <t>SDL023388</t>
  </si>
  <si>
    <t>SD0023388</t>
  </si>
  <si>
    <t>BROOKINGS, CITY OF</t>
  </si>
  <si>
    <t>https://echo.epa.gov/biosolids-facility-report?id=SDL023388</t>
  </si>
  <si>
    <t>SOUTH SAN LUIS OBISPO WWTP</t>
  </si>
  <si>
    <t>CAL048003</t>
  </si>
  <si>
    <t>CA0048003</t>
  </si>
  <si>
    <t>OCEANO</t>
  </si>
  <si>
    <t>https://echo.epa.gov/biosolids-facility-report?id=CAL048003</t>
  </si>
  <si>
    <t>HONOLULU WAIANAE WWTP</t>
  </si>
  <si>
    <t>HIL020109</t>
  </si>
  <si>
    <t>HI0020109</t>
  </si>
  <si>
    <t>https://echo.epa.gov/biosolids-facility-report?id=HIL020109</t>
  </si>
  <si>
    <t>EAGLE MOUNTAIN WWTP</t>
  </si>
  <si>
    <t>UTL026093</t>
  </si>
  <si>
    <t>UT0026093</t>
  </si>
  <si>
    <t>EAGLE MOUNTAIN</t>
  </si>
  <si>
    <t>https://echo.epa.gov/biosolids-facility-report?id=UTL026093</t>
  </si>
  <si>
    <t>STEPHENVILLE WWTP</t>
  </si>
  <si>
    <t>TX0024228</t>
  </si>
  <si>
    <t>STEPHENVILLE</t>
  </si>
  <si>
    <t>https://echo.epa.gov/biosolids-facility-report?id=TX0024228</t>
  </si>
  <si>
    <t>SOUTHSIDE WWTP</t>
  </si>
  <si>
    <t>TX0034002</t>
  </si>
  <si>
    <t>https://echo.epa.gov/biosolids-facility-report?id=TX0034002</t>
  </si>
  <si>
    <t>SEWER AUTHORITY_MID COASTSIDE</t>
  </si>
  <si>
    <t>CAL038598</t>
  </si>
  <si>
    <t>CA0038598</t>
  </si>
  <si>
    <t>HALF MOON BAY</t>
  </si>
  <si>
    <t>https://echo.epa.gov/biosolids-facility-report?id=CAL038598</t>
  </si>
  <si>
    <t>CITY OF CEDAR FALLS</t>
  </si>
  <si>
    <t>IAL036633</t>
  </si>
  <si>
    <t>IA0036633</t>
  </si>
  <si>
    <t>CEDAR FALLS</t>
  </si>
  <si>
    <t>https://echo.epa.gov/biosolids-facility-report?id=IAL036633</t>
  </si>
  <si>
    <t>KERN SA MT VERNON WWTP</t>
  </si>
  <si>
    <t>CAL010506</t>
  </si>
  <si>
    <t>CA0010506</t>
  </si>
  <si>
    <t>https://echo.epa.gov/biosolids-facility-report?id=CAL010506</t>
  </si>
  <si>
    <t>DYER WASTEWATER TREATMENT PLANT</t>
  </si>
  <si>
    <t>INL039331</t>
  </si>
  <si>
    <t>IN0039331</t>
  </si>
  <si>
    <t>DYER</t>
  </si>
  <si>
    <t>https://echo.epa.gov/biosolids-facility-report?id=INL039331</t>
  </si>
  <si>
    <t>MOKENA STP, VILLAGE OF</t>
  </si>
  <si>
    <t>ILL024201</t>
  </si>
  <si>
    <t>IL0024201</t>
  </si>
  <si>
    <t>MOKENA</t>
  </si>
  <si>
    <t>https://echo.epa.gov/biosolids-facility-report?id=ILL024201</t>
  </si>
  <si>
    <t>EVANS CITY OF</t>
  </si>
  <si>
    <t>COL047287</t>
  </si>
  <si>
    <t>CO0047287</t>
  </si>
  <si>
    <t>https://echo.epa.gov/biosolids-facility-report?id=COL047287</t>
  </si>
  <si>
    <t>BRATTLEBORO WASTEWATER TREATMENT FACILITY</t>
  </si>
  <si>
    <t>VTL100064</t>
  </si>
  <si>
    <t>VT0100064</t>
  </si>
  <si>
    <t>BRATTLEBORO</t>
  </si>
  <si>
    <t>https://echo.epa.gov/biosolids-facility-report?id=VTL100064</t>
  </si>
  <si>
    <t>NORTHERN MORAINE WW REC DIST</t>
  </si>
  <si>
    <t>ILL031933</t>
  </si>
  <si>
    <t>IL0031933</t>
  </si>
  <si>
    <t>ISLAND LAKE</t>
  </si>
  <si>
    <t>https://echo.epa.gov/biosolids-facility-report?id=ILL031933</t>
  </si>
  <si>
    <t>SOUTH WALTON UTILITY COMPANY</t>
  </si>
  <si>
    <t>FLL102482</t>
  </si>
  <si>
    <t>FL0102482</t>
  </si>
  <si>
    <t>MIRAMAR BEACH</t>
  </si>
  <si>
    <t>https://echo.epa.gov/biosolids-facility-report?id=FLL102482</t>
  </si>
  <si>
    <t>MWRA - CLINTON S T P</t>
  </si>
  <si>
    <t>MAL100404</t>
  </si>
  <si>
    <t>MA0100404</t>
  </si>
  <si>
    <t>https://echo.epa.gov/biosolids-facility-report?id=MAL100404</t>
  </si>
  <si>
    <t>BEMIDJI</t>
  </si>
  <si>
    <t>MNL022462</t>
  </si>
  <si>
    <t>MN0022462</t>
  </si>
  <si>
    <t>https://echo.epa.gov/biosolids-facility-report?id=MNL022462</t>
  </si>
  <si>
    <t>WATER WORKS &amp; SEWER BOARD OF THE CITY OF GADSDEN</t>
  </si>
  <si>
    <t>ALL053201</t>
  </si>
  <si>
    <t>AL0053201</t>
  </si>
  <si>
    <t>GADSDEN</t>
  </si>
  <si>
    <t>https://echo.epa.gov/biosolids-facility-report?id=ALL053201</t>
  </si>
  <si>
    <t>CITY OF GRANBURY WWTP</t>
  </si>
  <si>
    <t>TX0105210</t>
  </si>
  <si>
    <t>GRANBURY</t>
  </si>
  <si>
    <t>https://echo.epa.gov/biosolids-facility-report?id=TX0105210</t>
  </si>
  <si>
    <t>WESLACO NORTH WWTP</t>
  </si>
  <si>
    <t>TX0052787</t>
  </si>
  <si>
    <t>WESLACO</t>
  </si>
  <si>
    <t>https://echo.epa.gov/biosolids-facility-report?id=TX0052787</t>
  </si>
  <si>
    <t>PATTERSON WQCF</t>
  </si>
  <si>
    <t>CAL078735</t>
  </si>
  <si>
    <t>CA0078735</t>
  </si>
  <si>
    <t>PATTERSON</t>
  </si>
  <si>
    <t>https://echo.epa.gov/biosolids-facility-report?id=CAL078735</t>
  </si>
  <si>
    <t>ARTESIA, CITY OF</t>
  </si>
  <si>
    <t>NML022268</t>
  </si>
  <si>
    <t>NM0022268</t>
  </si>
  <si>
    <t>ARTESIA</t>
  </si>
  <si>
    <t>https://echo.epa.gov/biosolids-facility-report?id=NML022268</t>
  </si>
  <si>
    <t>SALMON CREEK WWTP</t>
  </si>
  <si>
    <t>WAL022772</t>
  </si>
  <si>
    <t>WA0022772</t>
  </si>
  <si>
    <t>BURIEN</t>
  </si>
  <si>
    <t>https://echo.epa.gov/biosolids-facility-report?id=WAL022772</t>
  </si>
  <si>
    <t>SUNBURY CITY MUN AUTHORITY</t>
  </si>
  <si>
    <t>PAL026557</t>
  </si>
  <si>
    <t>PA0026557</t>
  </si>
  <si>
    <t>SUNBURY</t>
  </si>
  <si>
    <t>https://echo.epa.gov/biosolids-facility-report?id=PAL026557</t>
  </si>
  <si>
    <t>CAMDEN, CITY OF</t>
  </si>
  <si>
    <t>ARL022365</t>
  </si>
  <si>
    <t>AR0022365</t>
  </si>
  <si>
    <t>https://echo.epa.gov/biosolids-facility-report?id=ARL022365</t>
  </si>
  <si>
    <t>KODIAK WWTP</t>
  </si>
  <si>
    <t>AKL021555</t>
  </si>
  <si>
    <t>AK0021555</t>
  </si>
  <si>
    <t>KODIAK</t>
  </si>
  <si>
    <t>https://echo.epa.gov/biosolids-facility-report?id=AKL021555</t>
  </si>
  <si>
    <t>WATERTOWN, CITY OF</t>
  </si>
  <si>
    <t>SDL023370</t>
  </si>
  <si>
    <t>SD0023370</t>
  </si>
  <si>
    <t>https://echo.epa.gov/biosolids-facility-report?id=SDL023370</t>
  </si>
  <si>
    <t>CITY OF NORTHPORT</t>
  </si>
  <si>
    <t>ALL064394</t>
  </si>
  <si>
    <t>AL0064394</t>
  </si>
  <si>
    <t>NORTHPORT</t>
  </si>
  <si>
    <t>https://echo.epa.gov/biosolids-facility-report?id=ALL064394</t>
  </si>
  <si>
    <t>WINNIPESAUKEE RIVER BASIN</t>
  </si>
  <si>
    <t>NHL100960</t>
  </si>
  <si>
    <t>NH0100960</t>
  </si>
  <si>
    <t>https://echo.epa.gov/biosolids-facility-report?id=NHL100960</t>
  </si>
  <si>
    <t>HACKETTSTOWN MUA WPCP</t>
  </si>
  <si>
    <t>NJL021369</t>
  </si>
  <si>
    <t>NJ0021369</t>
  </si>
  <si>
    <t>WASHINGTON TWP</t>
  </si>
  <si>
    <t>https://echo.epa.gov/biosolids-facility-report?id=NJL021369</t>
  </si>
  <si>
    <t>CORAL SPRINGS IMP DIST WWTF</t>
  </si>
  <si>
    <t>FLL041301</t>
  </si>
  <si>
    <t>FL0041301</t>
  </si>
  <si>
    <t>CORAL SPRINGS</t>
  </si>
  <si>
    <t>https://echo.epa.gov/biosolids-facility-report?id=FLL041301</t>
  </si>
  <si>
    <t>WAUCONDA WWTF</t>
  </si>
  <si>
    <t>ILL020109</t>
  </si>
  <si>
    <t>IL0020109</t>
  </si>
  <si>
    <t>WAUCONDA</t>
  </si>
  <si>
    <t>https://echo.epa.gov/biosolids-facility-report?id=ILL020109</t>
  </si>
  <si>
    <t>DEERFIELD WRF, VILLAGE OF</t>
  </si>
  <si>
    <t>ILL028347</t>
  </si>
  <si>
    <t>IL0028347</t>
  </si>
  <si>
    <t>DEERFIELD</t>
  </si>
  <si>
    <t>https://echo.epa.gov/biosolids-facility-report?id=ILL028347</t>
  </si>
  <si>
    <t>SIKESTON BOARD OF MUNICIPAL UTILITIES</t>
  </si>
  <si>
    <t>MOL035009</t>
  </si>
  <si>
    <t>MO0035009</t>
  </si>
  <si>
    <t>SIKESTON</t>
  </si>
  <si>
    <t>https://echo.epa.gov/biosolids-facility-report?id=MOL035009</t>
  </si>
  <si>
    <t>CITY OF MANCHESTER</t>
  </si>
  <si>
    <t>TNL025038</t>
  </si>
  <si>
    <t>TN0025038</t>
  </si>
  <si>
    <t>https://echo.epa.gov/biosolids-facility-report?id=TNL025038</t>
  </si>
  <si>
    <t>GALESBURG SD STP</t>
  </si>
  <si>
    <t>ILL023141</t>
  </si>
  <si>
    <t>IL0023141</t>
  </si>
  <si>
    <t>GALESBURG</t>
  </si>
  <si>
    <t>https://echo.epa.gov/biosolids-facility-report?id=ILL023141</t>
  </si>
  <si>
    <t>NORTHEAST PUBLIC SEWER DISTRICT</t>
  </si>
  <si>
    <t>MOL128490</t>
  </si>
  <si>
    <t>MO0128490</t>
  </si>
  <si>
    <t>FENTON</t>
  </si>
  <si>
    <t>https://echo.epa.gov/biosolids-facility-report?id=MOL128490</t>
  </si>
  <si>
    <t>HAVRE DE GRACE WWTP</t>
  </si>
  <si>
    <t>MDL021750</t>
  </si>
  <si>
    <t>MD0021750</t>
  </si>
  <si>
    <t>HAVRE DE GRACE</t>
  </si>
  <si>
    <t>https://echo.epa.gov/biosolids-facility-report?id=MDL021750</t>
  </si>
  <si>
    <t>WATER RECLAMATION FACILITY</t>
  </si>
  <si>
    <t>TX0132560</t>
  </si>
  <si>
    <t>https://echo.epa.gov/biosolids-facility-report?id=TX0132560</t>
  </si>
  <si>
    <t>ENUMCLAW STP</t>
  </si>
  <si>
    <t>WAL020575</t>
  </si>
  <si>
    <t>WA0020575</t>
  </si>
  <si>
    <t>ENUMCLAW</t>
  </si>
  <si>
    <t>https://echo.epa.gov/biosolids-facility-report?id=WAL020575</t>
  </si>
  <si>
    <t>LOCK HAVEN, CITY OF</t>
  </si>
  <si>
    <t>PAL025933</t>
  </si>
  <si>
    <t>PA0025933</t>
  </si>
  <si>
    <t>LOCK HAVEN</t>
  </si>
  <si>
    <t>https://echo.epa.gov/biosolids-facility-report?id=PAL025933</t>
  </si>
  <si>
    <t>FLORHAM PARK WATER POLLUTION</t>
  </si>
  <si>
    <t>NJL025518</t>
  </si>
  <si>
    <t>NJ0025518</t>
  </si>
  <si>
    <t>FLORHAM PARK</t>
  </si>
  <si>
    <t>https://echo.epa.gov/biosolids-facility-report?id=NJL025518</t>
  </si>
  <si>
    <t>PERU UTILITIES WWTP</t>
  </si>
  <si>
    <t>INL032328</t>
  </si>
  <si>
    <t>IN0032328</t>
  </si>
  <si>
    <t>https://echo.epa.gov/biosolids-facility-report?id=INL032328</t>
  </si>
  <si>
    <t>GREAT BEND, CITY OF</t>
  </si>
  <si>
    <t>KSL038491</t>
  </si>
  <si>
    <t>KS0038491</t>
  </si>
  <si>
    <t>GREAT BEND</t>
  </si>
  <si>
    <t>https://echo.epa.gov/biosolids-facility-report?id=KSL038491</t>
  </si>
  <si>
    <t>THE WATER WORKS &amp; SEWER BOARD OF THE CITY OF GADSDEN</t>
  </si>
  <si>
    <t>ALL022659</t>
  </si>
  <si>
    <t>AL0022659</t>
  </si>
  <si>
    <t>https://echo.epa.gov/biosolids-facility-report?id=ALL022659</t>
  </si>
  <si>
    <t>BARRINGTON STP, VILLAGE OF</t>
  </si>
  <si>
    <t>ILL021598</t>
  </si>
  <si>
    <t>IL0021598</t>
  </si>
  <si>
    <t>BARRINGTON</t>
  </si>
  <si>
    <t>https://echo.epa.gov/biosolids-facility-report?id=ILL021598</t>
  </si>
  <si>
    <t>DOUBLE CREEK WWTP</t>
  </si>
  <si>
    <t>TX0100587</t>
  </si>
  <si>
    <t>https://echo.epa.gov/biosolids-facility-report?id=TX0100587</t>
  </si>
  <si>
    <t>NEWTON WW TREATMENT PLANT</t>
  </si>
  <si>
    <t>NJL020184</t>
  </si>
  <si>
    <t>NJ0020184</t>
  </si>
  <si>
    <t>https://echo.epa.gov/biosolids-facility-report?id=NJL020184</t>
  </si>
  <si>
    <t>NORTHWEST REGIONAL</t>
  </si>
  <si>
    <t>FLL178667</t>
  </si>
  <si>
    <t>FL0178667</t>
  </si>
  <si>
    <t>https://echo.epa.gov/biosolids-facility-report?id=FLL178667</t>
  </si>
  <si>
    <t>MT. VIEW S.D. WWTP</t>
  </si>
  <si>
    <t>CAL037770</t>
  </si>
  <si>
    <t>CA0037770</t>
  </si>
  <si>
    <t>https://echo.epa.gov/biosolids-facility-report?id=CAL037770</t>
  </si>
  <si>
    <t>CAL047996</t>
  </si>
  <si>
    <t>CA0047996</t>
  </si>
  <si>
    <t>CARMEL</t>
  </si>
  <si>
    <t>https://echo.epa.gov/biosolids-facility-report?id=CAL047996</t>
  </si>
  <si>
    <t>AVENAL WWTP</t>
  </si>
  <si>
    <t>CAL038610</t>
  </si>
  <si>
    <t>CA0038610</t>
  </si>
  <si>
    <t>AVENAL</t>
  </si>
  <si>
    <t>https://echo.epa.gov/biosolids-facility-report?id=CAL038610</t>
  </si>
  <si>
    <t>LAUREL POTW, NUMBER 2</t>
  </si>
  <si>
    <t>MSL020176</t>
  </si>
  <si>
    <t>MS0020176</t>
  </si>
  <si>
    <t>https://echo.epa.gov/biosolids-facility-report?id=MSL020176</t>
  </si>
  <si>
    <t>STOOKEY TOWNSHIP MAIN STP</t>
  </si>
  <si>
    <t>ILL025232</t>
  </si>
  <si>
    <t>IL0025232</t>
  </si>
  <si>
    <t>https://echo.epa.gov/biosolids-facility-report?id=ILL025232</t>
  </si>
  <si>
    <t>CITY OF FORT MADISON</t>
  </si>
  <si>
    <t>IAL027219</t>
  </si>
  <si>
    <t>IA0027219</t>
  </si>
  <si>
    <t>FORT MADISON</t>
  </si>
  <si>
    <t>https://echo.epa.gov/biosolids-facility-report?id=IAL027219</t>
  </si>
  <si>
    <t>SUFFERN (V)</t>
  </si>
  <si>
    <t>NYL022748</t>
  </si>
  <si>
    <t>NY0022748</t>
  </si>
  <si>
    <t>SUFFERN</t>
  </si>
  <si>
    <t>https://echo.epa.gov/biosolids-facility-report?id=NYL022748</t>
  </si>
  <si>
    <t>EL DORADO, CITY OF</t>
  </si>
  <si>
    <t>KSL097667</t>
  </si>
  <si>
    <t>KS0097667</t>
  </si>
  <si>
    <t>EL DORADO</t>
  </si>
  <si>
    <t>https://echo.epa.gov/biosolids-facility-report?id=KSL097667</t>
  </si>
  <si>
    <t>SHELBYVILLE STP</t>
  </si>
  <si>
    <t>TNL024180</t>
  </si>
  <si>
    <t>TN0024180</t>
  </si>
  <si>
    <t>https://echo.epa.gov/biosolids-facility-report?id=TNL024180</t>
  </si>
  <si>
    <t>GATEWAY SERVICES CDD</t>
  </si>
  <si>
    <t>FLL266973</t>
  </si>
  <si>
    <t>FL0266973</t>
  </si>
  <si>
    <t>https://echo.epa.gov/biosolids-facility-report?id=FLL266973</t>
  </si>
  <si>
    <t>DOUGLAS CO SEWER DIST 1 EAST WENATCHEE</t>
  </si>
  <si>
    <t>WAL020621</t>
  </si>
  <si>
    <t>WA0020621</t>
  </si>
  <si>
    <t>EAST WENATCHEE</t>
  </si>
  <si>
    <t>https://echo.epa.gov/biosolids-facility-report?id=WAL020621</t>
  </si>
  <si>
    <t>TROY STP, CITY OF</t>
  </si>
  <si>
    <t>ILL031488</t>
  </si>
  <si>
    <t>IL0031488</t>
  </si>
  <si>
    <t>https://echo.epa.gov/biosolids-facility-report?id=ILL031488</t>
  </si>
  <si>
    <t>COPPERFIELD PLANT WWTP</t>
  </si>
  <si>
    <t>TX0075884</t>
  </si>
  <si>
    <t>https://echo.epa.gov/biosolids-facility-report?id=TX0075884</t>
  </si>
  <si>
    <t>WOODLAND SEWAGE TREATMENT PLT</t>
  </si>
  <si>
    <t>NJL024929</t>
  </si>
  <si>
    <t>NJ0024929</t>
  </si>
  <si>
    <t>CONVENT STATION</t>
  </si>
  <si>
    <t>https://echo.epa.gov/biosolids-facility-report?id=NJL024929</t>
  </si>
  <si>
    <t>QUONSET POINT WWTF</t>
  </si>
  <si>
    <t>RIL100404</t>
  </si>
  <si>
    <t>RI0100404</t>
  </si>
  <si>
    <t>NORTH KINGSTOWN</t>
  </si>
  <si>
    <t>https://echo.epa.gov/biosolids-facility-report?id=RIL100404</t>
  </si>
  <si>
    <t>TIMBER LANE UD WWTP</t>
  </si>
  <si>
    <t>TX0046680</t>
  </si>
  <si>
    <t>https://echo.epa.gov/biosolids-facility-report?id=TX0046680</t>
  </si>
  <si>
    <t>OTTAWA WWTP PLANT</t>
  </si>
  <si>
    <t>KSL975535</t>
  </si>
  <si>
    <t>KS0975535</t>
  </si>
  <si>
    <t>https://echo.epa.gov/biosolids-facility-report?id=KSL975535</t>
  </si>
  <si>
    <t>PEASE DEVELOPMENT AUTHORITY</t>
  </si>
  <si>
    <t>NHL090000</t>
  </si>
  <si>
    <t>NH0090000</t>
  </si>
  <si>
    <t>PORTSTMOUTH</t>
  </si>
  <si>
    <t>https://echo.epa.gov/biosolids-facility-report?id=NHL090000</t>
  </si>
  <si>
    <t>MUKILTEO WATER AND WASTEWATER DISTRICT WWTP</t>
  </si>
  <si>
    <t>WAL023396</t>
  </si>
  <si>
    <t>WA0023396</t>
  </si>
  <si>
    <t>MUKILTEO</t>
  </si>
  <si>
    <t>https://echo.epa.gov/biosolids-facility-report?id=WAL023396</t>
  </si>
  <si>
    <t>EVANSTON, CITY OF</t>
  </si>
  <si>
    <t>WYL020095</t>
  </si>
  <si>
    <t>WY0020095</t>
  </si>
  <si>
    <t>EVANSTON</t>
  </si>
  <si>
    <t>https://echo.epa.gov/biosolids-facility-report?id=WYL020095</t>
  </si>
  <si>
    <t>THE DALLES, CITY OF</t>
  </si>
  <si>
    <t>ORL020885</t>
  </si>
  <si>
    <t>OR0020885</t>
  </si>
  <si>
    <t>THE DALLES</t>
  </si>
  <si>
    <t>https://echo.epa.gov/biosolids-facility-report?id=ORL020885</t>
  </si>
  <si>
    <t>POMPTON LAKES BORO MUA</t>
  </si>
  <si>
    <t>NJL023698</t>
  </si>
  <si>
    <t>NJ0023698</t>
  </si>
  <si>
    <t>POMPTON LAKES</t>
  </si>
  <si>
    <t>https://echo.epa.gov/biosolids-facility-report?id=NJL023698</t>
  </si>
  <si>
    <t>LOS OSOS WATER RECYCLING FACILITY</t>
  </si>
  <si>
    <t>CAL090010</t>
  </si>
  <si>
    <t>CA0090010</t>
  </si>
  <si>
    <t>LOS OSOS</t>
  </si>
  <si>
    <t>https://echo.epa.gov/biosolids-facility-report?id=CAL090010</t>
  </si>
  <si>
    <t>CITY OF KILGORE  WWTP</t>
  </si>
  <si>
    <t>TX0026557</t>
  </si>
  <si>
    <t>KILGORE</t>
  </si>
  <si>
    <t>https://echo.epa.gov/biosolids-facility-report?id=TX0026557</t>
  </si>
  <si>
    <t>NEWTON, CITY OF</t>
  </si>
  <si>
    <t>KSL038971</t>
  </si>
  <si>
    <t>KS0038971</t>
  </si>
  <si>
    <t>https://echo.epa.gov/biosolids-facility-report?id=KSL038971</t>
  </si>
  <si>
    <t>CALEXICO, CITY OF</t>
  </si>
  <si>
    <t>CAL000009</t>
  </si>
  <si>
    <t>CA0000009</t>
  </si>
  <si>
    <t>CALEXICO</t>
  </si>
  <si>
    <t>https://echo.epa.gov/biosolids-facility-report?id=CAL000009</t>
  </si>
  <si>
    <t>SANFORD/SOUTH WRF #2</t>
  </si>
  <si>
    <t>FLL181714</t>
  </si>
  <si>
    <t>FL0181714</t>
  </si>
  <si>
    <t>https://echo.epa.gov/biosolids-facility-report?id=FLL181714</t>
  </si>
  <si>
    <t>BOERNE WWT AND RECYCLING CENTER</t>
  </si>
  <si>
    <t>TX0131831</t>
  </si>
  <si>
    <t>BOERNE</t>
  </si>
  <si>
    <t>https://echo.epa.gov/biosolids-facility-report?id=TX0131831</t>
  </si>
  <si>
    <t>CANTON WEST STP, CITY OF</t>
  </si>
  <si>
    <t>ILL027839</t>
  </si>
  <si>
    <t>IL0027839</t>
  </si>
  <si>
    <t>https://echo.epa.gov/biosolids-facility-report?id=ILL027839</t>
  </si>
  <si>
    <t>EAST PEORIA STP #1, CITY OF</t>
  </si>
  <si>
    <t>ILL028576</t>
  </si>
  <si>
    <t>IL0028576</t>
  </si>
  <si>
    <t>EAST PEORIA</t>
  </si>
  <si>
    <t>https://echo.epa.gov/biosolids-facility-report?id=ILL028576</t>
  </si>
  <si>
    <t>BURLINGTON NORTH END WWTF</t>
  </si>
  <si>
    <t>VTL100226</t>
  </si>
  <si>
    <t>VT0100226</t>
  </si>
  <si>
    <t>https://echo.epa.gov/biosolids-facility-report?id=VTL100226</t>
  </si>
  <si>
    <t>GRUENE ROAD WATER  RECLAMATION FACILITY</t>
  </si>
  <si>
    <t>TX0070939</t>
  </si>
  <si>
    <t>https://echo.epa.gov/biosolids-facility-report?id=TX0070939</t>
  </si>
  <si>
    <t>HARRIS COUNTY MUD 167 WWTP</t>
  </si>
  <si>
    <t>TX0094307</t>
  </si>
  <si>
    <t>https://echo.epa.gov/biosolids-facility-report?id=TX0094307</t>
  </si>
  <si>
    <t>CHEMUNG COUNTY SEWER DISTRICTS</t>
  </si>
  <si>
    <t>NYL036986</t>
  </si>
  <si>
    <t>NY0036986</t>
  </si>
  <si>
    <t>https://echo.epa.gov/biosolids-facility-report?id=NYL036986</t>
  </si>
  <si>
    <t>JACKSON, CITY OF</t>
  </si>
  <si>
    <t>MOL022853</t>
  </si>
  <si>
    <t>MO0022853</t>
  </si>
  <si>
    <t>https://echo.epa.gov/biosolids-facility-report?id=MOL022853</t>
  </si>
  <si>
    <t>CARY STP, VILLAGE OF</t>
  </si>
  <si>
    <t>ILL020516</t>
  </si>
  <si>
    <t>IL0020516</t>
  </si>
  <si>
    <t>https://echo.epa.gov/biosolids-facility-report?id=ILL020516</t>
  </si>
  <si>
    <t>CITY OF BOONE</t>
  </si>
  <si>
    <t>IAL058076</t>
  </si>
  <si>
    <t>IA0058076</t>
  </si>
  <si>
    <t>https://echo.epa.gov/biosolids-facility-report?id=IAL058076</t>
  </si>
  <si>
    <t>KSL092151</t>
  </si>
  <si>
    <t>KS0092151</t>
  </si>
  <si>
    <t>https://echo.epa.gov/biosolids-facility-report?id=KSL092151</t>
  </si>
  <si>
    <t>U.S. ARMY INSTALLATION MGMT COMMAND</t>
  </si>
  <si>
    <t>MOL029742</t>
  </si>
  <si>
    <t>MO0029742</t>
  </si>
  <si>
    <t>FORT LEONARD WOOD</t>
  </si>
  <si>
    <t>https://echo.epa.gov/biosolids-facility-report?id=MOL029742</t>
  </si>
  <si>
    <t>SOUTHERN MONTGOMERY CO MUD WWP</t>
  </si>
  <si>
    <t>TX0024759</t>
  </si>
  <si>
    <t>SPRING</t>
  </si>
  <si>
    <t>https://echo.epa.gov/biosolids-facility-report?id=TX0024759</t>
  </si>
  <si>
    <t>PORT TOWNSEND STP</t>
  </si>
  <si>
    <t>WAL037052</t>
  </si>
  <si>
    <t>WA0037052</t>
  </si>
  <si>
    <t>PORT TOWNSEND</t>
  </si>
  <si>
    <t>https://echo.epa.gov/biosolids-facility-report?id=WAL037052</t>
  </si>
  <si>
    <t>COL026387</t>
  </si>
  <si>
    <t>CO0026387</t>
  </si>
  <si>
    <t>ASPEN</t>
  </si>
  <si>
    <t>https://echo.epa.gov/biosolids-facility-report?id=COL026387</t>
  </si>
  <si>
    <t>MOORE STREET WWTP</t>
  </si>
  <si>
    <t>TX0047007</t>
  </si>
  <si>
    <t>https://echo.epa.gov/biosolids-facility-report?id=TX0047007</t>
  </si>
  <si>
    <t>SANTAQUIN WATER RECLAMATION FACILITY</t>
  </si>
  <si>
    <t>UTL026000</t>
  </si>
  <si>
    <t>UT0026000</t>
  </si>
  <si>
    <t>SANTAQUIN</t>
  </si>
  <si>
    <t>https://echo.epa.gov/biosolids-facility-report?id=UTL026000</t>
  </si>
  <si>
    <t>GIG HARBOR STP</t>
  </si>
  <si>
    <t>WAL023957</t>
  </si>
  <si>
    <t>WA0023957</t>
  </si>
  <si>
    <t>GIG HARBOR</t>
  </si>
  <si>
    <t>https://echo.epa.gov/biosolids-facility-report?id=WAL023957</t>
  </si>
  <si>
    <t>WEIRTON, CITY OF</t>
  </si>
  <si>
    <t>WVL023108</t>
  </si>
  <si>
    <t>WV0023108</t>
  </si>
  <si>
    <t>WEIRTON</t>
  </si>
  <si>
    <t>https://echo.epa.gov/biosolids-facility-report?id=WVL023108</t>
  </si>
  <si>
    <t>CAMAS STP</t>
  </si>
  <si>
    <t>WAL020249</t>
  </si>
  <si>
    <t>WA0020249</t>
  </si>
  <si>
    <t>CAMAS</t>
  </si>
  <si>
    <t>https://echo.epa.gov/biosolids-facility-report?id=WAL020249</t>
  </si>
  <si>
    <t>NCL069841</t>
  </si>
  <si>
    <t>NC0069841</t>
  </si>
  <si>
    <t>https://echo.epa.gov/biosolids-facility-report?id=NCL069841</t>
  </si>
  <si>
    <t>CITY OF SEDALIA</t>
  </si>
  <si>
    <t>MOL023019</t>
  </si>
  <si>
    <t>MO0023019</t>
  </si>
  <si>
    <t>SEDALIA</t>
  </si>
  <si>
    <t>https://echo.epa.gov/biosolids-facility-report?id=MOL023019</t>
  </si>
  <si>
    <t>CONCORD WWTP</t>
  </si>
  <si>
    <t>MAL100668</t>
  </si>
  <si>
    <t>MA0100668</t>
  </si>
  <si>
    <t>https://echo.epa.gov/biosolids-facility-report?id=MAL100668</t>
  </si>
  <si>
    <t>LIVE OAK WWTF</t>
  </si>
  <si>
    <t>FLL011805</t>
  </si>
  <si>
    <t>FL0011805</t>
  </si>
  <si>
    <t>LIVE OAK</t>
  </si>
  <si>
    <t>https://echo.epa.gov/biosolids-facility-report?id=FLL011805</t>
  </si>
  <si>
    <t>CHARLESTON STP, CITY OF</t>
  </si>
  <si>
    <t>ILL021644</t>
  </si>
  <si>
    <t>IL0021644</t>
  </si>
  <si>
    <t>https://echo.epa.gov/biosolids-facility-report?id=ILL021644</t>
  </si>
  <si>
    <t>CITY OF ROSENBERG 1A WWTF</t>
  </si>
  <si>
    <t>TX0098914</t>
  </si>
  <si>
    <t>ROSENBERG</t>
  </si>
  <si>
    <t>https://echo.epa.gov/biosolids-facility-report?id=TX0098914</t>
  </si>
  <si>
    <t>SIENNA PLANTATION MUD 1 REGIONAL WWTF</t>
  </si>
  <si>
    <t>TX0127876</t>
  </si>
  <si>
    <t>https://echo.epa.gov/biosolids-facility-report?id=TX0127876</t>
  </si>
  <si>
    <t>FULTON COUNTY (LITTLE RIVER)</t>
  </si>
  <si>
    <t>GAL033251</t>
  </si>
  <si>
    <t>GA0033251</t>
  </si>
  <si>
    <t>https://echo.epa.gov/biosolids-facility-report?id=GAL033251</t>
  </si>
  <si>
    <t>WASCO WWTP</t>
  </si>
  <si>
    <t>CAL010514</t>
  </si>
  <si>
    <t>CA0010514</t>
  </si>
  <si>
    <t>WASCO</t>
  </si>
  <si>
    <t>https://echo.epa.gov/biosolids-facility-report?id=CAL010514</t>
  </si>
  <si>
    <t>COTTAGE GROVE, CITY OF</t>
  </si>
  <si>
    <t>ORL020559</t>
  </si>
  <si>
    <t>OR0020559</t>
  </si>
  <si>
    <t>https://echo.epa.gov/biosolids-facility-report?id=ORL020559</t>
  </si>
  <si>
    <t>LAKE CHARLES, CITY OF (PLANT A</t>
  </si>
  <si>
    <t>LAL036340</t>
  </si>
  <si>
    <t>LA0036340</t>
  </si>
  <si>
    <t>https://echo.epa.gov/biosolids-facility-report?id=LAL036340</t>
  </si>
  <si>
    <t>CITY OF MEXICO</t>
  </si>
  <si>
    <t>MOL036242</t>
  </si>
  <si>
    <t>MO0036242</t>
  </si>
  <si>
    <t>MEXICO</t>
  </si>
  <si>
    <t>https://echo.epa.gov/biosolids-facility-report?id=MOL036242</t>
  </si>
  <si>
    <t>CITY OF BOERNE WWTP</t>
  </si>
  <si>
    <t>TX0024465</t>
  </si>
  <si>
    <t>https://echo.epa.gov/biosolids-facility-report?id=TX0024465</t>
  </si>
  <si>
    <t>WHITE OAK BAYOU REGIONAL WWTP</t>
  </si>
  <si>
    <t>TX0057029</t>
  </si>
  <si>
    <t>https://echo.epa.gov/biosolids-facility-report?id=TX0057029</t>
  </si>
  <si>
    <t>CITY OF ALVIN WWTP</t>
  </si>
  <si>
    <t>TX0024554</t>
  </si>
  <si>
    <t>ALVIN</t>
  </si>
  <si>
    <t>https://echo.epa.gov/biosolids-facility-report?id=TX0024554</t>
  </si>
  <si>
    <t>BOLIVAR, CITY OF</t>
  </si>
  <si>
    <t>MOL022373</t>
  </si>
  <si>
    <t>MO0022373</t>
  </si>
  <si>
    <t>BOLIVAR</t>
  </si>
  <si>
    <t>https://echo.epa.gov/biosolids-facility-report?id=MOL022373</t>
  </si>
  <si>
    <t>SNOQUALMIE WWTP AND RECLAIM FACILITY</t>
  </si>
  <si>
    <t>WAL022403</t>
  </si>
  <si>
    <t>WA0022403</t>
  </si>
  <si>
    <t>SNOQUALMIE</t>
  </si>
  <si>
    <t>https://echo.epa.gov/biosolids-facility-report?id=WAL022403</t>
  </si>
  <si>
    <t>COEBURN-NORTON-WISE REGIONAL</t>
  </si>
  <si>
    <t>VAL077828</t>
  </si>
  <si>
    <t>VA0077828</t>
  </si>
  <si>
    <t>COEBURN</t>
  </si>
  <si>
    <t>https://echo.epa.gov/biosolids-facility-report?id=VAL077828</t>
  </si>
  <si>
    <t>FULTON (C)</t>
  </si>
  <si>
    <t>NYL026301</t>
  </si>
  <si>
    <t>NY0026301</t>
  </si>
  <si>
    <t>https://echo.epa.gov/biosolids-facility-report?id=NYL026301</t>
  </si>
  <si>
    <t>TRAIL OF THE LAKES WWTF</t>
  </si>
  <si>
    <t>TX0074021</t>
  </si>
  <si>
    <t>https://echo.epa.gov/biosolids-facility-report?id=TX0074021</t>
  </si>
  <si>
    <t>WOODSTREAM STP</t>
  </si>
  <si>
    <t>NJL024040</t>
  </si>
  <si>
    <t>NJ0024040</t>
  </si>
  <si>
    <t>https://echo.epa.gov/biosolids-facility-report?id=NJL024040</t>
  </si>
  <si>
    <t>FORT MORGAN CITY OF</t>
  </si>
  <si>
    <t>COL044849</t>
  </si>
  <si>
    <t>CO0044849</t>
  </si>
  <si>
    <t>FORT MORGAN</t>
  </si>
  <si>
    <t>https://echo.epa.gov/biosolids-facility-report?id=COL044849</t>
  </si>
  <si>
    <t>ALL022926</t>
  </si>
  <si>
    <t>AL0022926</t>
  </si>
  <si>
    <t>https://echo.epa.gov/biosolids-facility-report?id=ALL022926</t>
  </si>
  <si>
    <t>TAYLORVILLE SD STP</t>
  </si>
  <si>
    <t>ILL031356</t>
  </si>
  <si>
    <t>IL0031356</t>
  </si>
  <si>
    <t>TAYLORVILLE</t>
  </si>
  <si>
    <t>https://echo.epa.gov/biosolids-facility-report?id=ILL031356</t>
  </si>
  <si>
    <t>ODEM STREET WWTP</t>
  </si>
  <si>
    <t>TX0132829</t>
  </si>
  <si>
    <t>https://echo.epa.gov/biosolids-facility-report?id=TX0132829</t>
  </si>
  <si>
    <t>IAL027723</t>
  </si>
  <si>
    <t>IA0027723</t>
  </si>
  <si>
    <t>https://echo.epa.gov/biosolids-facility-report?id=IAL027723</t>
  </si>
  <si>
    <t>LINDENHURST SD STP</t>
  </si>
  <si>
    <t>ILL020796</t>
  </si>
  <si>
    <t>IL0020796</t>
  </si>
  <si>
    <t>LINDENHURST</t>
  </si>
  <si>
    <t>https://echo.epa.gov/biosolids-facility-report?id=ILL020796</t>
  </si>
  <si>
    <t>WESLACO SOUTH WWTP</t>
  </si>
  <si>
    <t>TX0116394</t>
  </si>
  <si>
    <t>https://echo.epa.gov/biosolids-facility-report?id=TX0116394</t>
  </si>
  <si>
    <t>VILLAGE OF BOLINGBROOK STP #3</t>
  </si>
  <si>
    <t>ILL069744</t>
  </si>
  <si>
    <t>IL0069744</t>
  </si>
  <si>
    <t>https://echo.epa.gov/biosolids-facility-report?id=ILL069744</t>
  </si>
  <si>
    <t>BEDFORD WASTEWATER TREATMENT PLANT</t>
  </si>
  <si>
    <t>INL025623</t>
  </si>
  <si>
    <t>IN0025623</t>
  </si>
  <si>
    <t>https://echo.epa.gov/biosolids-facility-report?id=INL025623</t>
  </si>
  <si>
    <t>HULL W P C F</t>
  </si>
  <si>
    <t>MAL101231</t>
  </si>
  <si>
    <t>MA0101231</t>
  </si>
  <si>
    <t>HULL</t>
  </si>
  <si>
    <t>https://echo.epa.gov/biosolids-facility-report?id=MAL101231</t>
  </si>
  <si>
    <t>UC DAVIS MAIN WWTP</t>
  </si>
  <si>
    <t>CAL077895</t>
  </si>
  <si>
    <t>CA0077895</t>
  </si>
  <si>
    <t>https://echo.epa.gov/biosolids-facility-report?id=CAL077895</t>
  </si>
  <si>
    <t>DYERSBURG STP</t>
  </si>
  <si>
    <t>TNL023477</t>
  </si>
  <si>
    <t>TN0023477</t>
  </si>
  <si>
    <t>DYERSBURG</t>
  </si>
  <si>
    <t>https://echo.epa.gov/biosolids-facility-report?id=TNL023477</t>
  </si>
  <si>
    <t>TX0056316</t>
  </si>
  <si>
    <t>ANGLETON</t>
  </si>
  <si>
    <t>https://echo.epa.gov/biosolids-facility-report?id=TX0056316</t>
  </si>
  <si>
    <t>FERGUS FALLS</t>
  </si>
  <si>
    <t>MNL050628</t>
  </si>
  <si>
    <t>MN0050628</t>
  </si>
  <si>
    <t>https://echo.epa.gov/biosolids-facility-report?id=MNL050628</t>
  </si>
  <si>
    <t>CINCO REGIONAL WWTF</t>
  </si>
  <si>
    <t>TX0074004</t>
  </si>
  <si>
    <t>https://echo.epa.gov/biosolids-facility-report?id=TX0074004</t>
  </si>
  <si>
    <t>BURLINGTON RIVERSIDE WWTP</t>
  </si>
  <si>
    <t>VTL100307</t>
  </si>
  <si>
    <t>VT0100307</t>
  </si>
  <si>
    <t>https://echo.epa.gov/biosolids-facility-report?id=VTL100307</t>
  </si>
  <si>
    <t>ROCK CREEK WWTP</t>
  </si>
  <si>
    <t>TX0047031</t>
  </si>
  <si>
    <t>BORGER</t>
  </si>
  <si>
    <t>https://echo.epa.gov/biosolids-facility-report?id=TX0047031</t>
  </si>
  <si>
    <t>ANSON COUNTY</t>
  </si>
  <si>
    <t>NCL041408</t>
  </si>
  <si>
    <t>NC0041408</t>
  </si>
  <si>
    <t>WADESBORO</t>
  </si>
  <si>
    <t>https://echo.epa.gov/biosolids-facility-report?id=NCL041408</t>
  </si>
  <si>
    <t>WASHINGTON TWP MUN AUTHORITY</t>
  </si>
  <si>
    <t>PAL080225</t>
  </si>
  <si>
    <t>PA0080225</t>
  </si>
  <si>
    <t>https://echo.epa.gov/biosolids-facility-report?id=PAL080225</t>
  </si>
  <si>
    <t>PERU STP #1, CITY OF</t>
  </si>
  <si>
    <t>ILL030660</t>
  </si>
  <si>
    <t>IL0030660</t>
  </si>
  <si>
    <t>https://echo.epa.gov/biosolids-facility-report?id=ILL030660</t>
  </si>
  <si>
    <t>WILD HORSE RANCH WWTP</t>
  </si>
  <si>
    <t>TX0124800</t>
  </si>
  <si>
    <t>https://echo.epa.gov/biosolids-facility-report?id=TX0124800</t>
  </si>
  <si>
    <t>CITY OF ROCKPORT WWTP</t>
  </si>
  <si>
    <t>TX0022152</t>
  </si>
  <si>
    <t>ROCKPORT</t>
  </si>
  <si>
    <t>https://echo.epa.gov/biosolids-facility-report?id=TX0022152</t>
  </si>
  <si>
    <t>SALIDA CITY OF</t>
  </si>
  <si>
    <t>COL040339</t>
  </si>
  <si>
    <t>CO0040339</t>
  </si>
  <si>
    <t>https://echo.epa.gov/biosolids-facility-report?id=COL040339</t>
  </si>
  <si>
    <t>COTTON BAYOU WWTP</t>
  </si>
  <si>
    <t>TX0053317</t>
  </si>
  <si>
    <t>MONT BELVIEU</t>
  </si>
  <si>
    <t>https://echo.epa.gov/biosolids-facility-report?id=TX0053317</t>
  </si>
  <si>
    <t>CRAWFORD CREEK WPCP</t>
  </si>
  <si>
    <t>GAL031984</t>
  </si>
  <si>
    <t>GA0031984</t>
  </si>
  <si>
    <t>GROVETOWN</t>
  </si>
  <si>
    <t>https://echo.epa.gov/biosolids-facility-report?id=GAL031984</t>
  </si>
  <si>
    <t>EPHRATA BOROUGH AUTHORITY</t>
  </si>
  <si>
    <t>PAL087181</t>
  </si>
  <si>
    <t>PA0087181</t>
  </si>
  <si>
    <t>https://echo.epa.gov/biosolids-facility-report?id=PAL087181</t>
  </si>
  <si>
    <t>HARRIS COUNTY MUD 278 WWTP</t>
  </si>
  <si>
    <t>TX0127124</t>
  </si>
  <si>
    <t>https://echo.epa.gov/biosolids-facility-report?id=TX0127124</t>
  </si>
  <si>
    <t>SOUTH DAKOTA ELLSWORTH DEVELOPMENT AUTHORITY</t>
  </si>
  <si>
    <t>SDL028611</t>
  </si>
  <si>
    <t>SD0028611</t>
  </si>
  <si>
    <t>BOX ELDER</t>
  </si>
  <si>
    <t>https://echo.epa.gov/biosolids-facility-report?id=SDL028611</t>
  </si>
  <si>
    <t>CITY OF VERNON WWTF</t>
  </si>
  <si>
    <t>TX0023001</t>
  </si>
  <si>
    <t>https://echo.epa.gov/biosolids-facility-report?id=TX0023001</t>
  </si>
  <si>
    <t>ANDOVER, CITY OF</t>
  </si>
  <si>
    <t>KSL092720</t>
  </si>
  <si>
    <t>KS0092720</t>
  </si>
  <si>
    <t>ANDOVER</t>
  </si>
  <si>
    <t>https://echo.epa.gov/biosolids-facility-report?id=KSL092720</t>
  </si>
  <si>
    <t>LAGUNA CSD WRF</t>
  </si>
  <si>
    <t>CAL000404</t>
  </si>
  <si>
    <t>CA0000404</t>
  </si>
  <si>
    <t>https://echo.epa.gov/biosolids-facility-report?id=CAL000404</t>
  </si>
  <si>
    <t>TOWN OF MOCKSVILLE</t>
  </si>
  <si>
    <t>NCL021491</t>
  </si>
  <si>
    <t>NC0021491</t>
  </si>
  <si>
    <t>https://echo.epa.gov/biosolids-facility-report?id=NCL021491</t>
  </si>
  <si>
    <t>TULLAHOMA STP</t>
  </si>
  <si>
    <t>TNL023469</t>
  </si>
  <si>
    <t>TN0023469</t>
  </si>
  <si>
    <t>TULLAHOMA</t>
  </si>
  <si>
    <t>https://echo.epa.gov/biosolids-facility-report?id=TNL023469</t>
  </si>
  <si>
    <t>WYOMISSING VALLEY JOINT MUN AU</t>
  </si>
  <si>
    <t>PAL026638</t>
  </si>
  <si>
    <t>PA0026638</t>
  </si>
  <si>
    <t>https://echo.epa.gov/biosolids-facility-report?id=PAL026638</t>
  </si>
  <si>
    <t>ARKANSAS, CITY OF</t>
  </si>
  <si>
    <t>KSL044831</t>
  </si>
  <si>
    <t>KS0044831</t>
  </si>
  <si>
    <t>ARKANSAS CITY</t>
  </si>
  <si>
    <t>https://echo.epa.gov/biosolids-facility-report?id=KSL044831</t>
  </si>
  <si>
    <t>CITY OF PAMPA WWTP</t>
  </si>
  <si>
    <t>TX0027618</t>
  </si>
  <si>
    <t>PAMPA</t>
  </si>
  <si>
    <t>https://echo.epa.gov/biosolids-facility-report?id=TX0027618</t>
  </si>
  <si>
    <t>VALLEY SANITARY DISTRICT WWTF</t>
  </si>
  <si>
    <t>CAL104477</t>
  </si>
  <si>
    <t>CA0104477</t>
  </si>
  <si>
    <t>INDIO</t>
  </si>
  <si>
    <t>https://echo.epa.gov/biosolids-facility-report?id=CAL104477</t>
  </si>
  <si>
    <t>HONESDALE BOROUGH</t>
  </si>
  <si>
    <t>PAL023469</t>
  </si>
  <si>
    <t>PA0023469</t>
  </si>
  <si>
    <t>HONESDALE</t>
  </si>
  <si>
    <t>https://echo.epa.gov/biosolids-facility-report?id=PAL023469</t>
  </si>
  <si>
    <t>LUMBERTON MUD WWTP 2</t>
  </si>
  <si>
    <t>TX0092801</t>
  </si>
  <si>
    <t>https://echo.epa.gov/biosolids-facility-report?id=TX0092801</t>
  </si>
  <si>
    <t>CITY OF WEST UNIVERSITY PLACE WWTP</t>
  </si>
  <si>
    <t>TX0023841</t>
  </si>
  <si>
    <t>https://echo.epa.gov/biosolids-facility-report?id=TX0023841</t>
  </si>
  <si>
    <t>CLEAR LAKE SANITARY DISTRICT</t>
  </si>
  <si>
    <t>IAL058441</t>
  </si>
  <si>
    <t>IA0058441</t>
  </si>
  <si>
    <t>CLEAR LAKE</t>
  </si>
  <si>
    <t>https://echo.epa.gov/biosolids-facility-report?id=IAL058441</t>
  </si>
  <si>
    <t>ISABELLA RESERVATION WWTP</t>
  </si>
  <si>
    <t>MIL054861</t>
  </si>
  <si>
    <t>MI0054861</t>
  </si>
  <si>
    <t>https://echo.epa.gov/biosolids-facility-report?id=MIL054861</t>
  </si>
  <si>
    <t>SWANSEA STP, VILLAGE OF</t>
  </si>
  <si>
    <t>ILL021181</t>
  </si>
  <si>
    <t>IL0021181</t>
  </si>
  <si>
    <t>SWANSEA</t>
  </si>
  <si>
    <t>https://echo.epa.gov/biosolids-facility-report?id=ILL021181</t>
  </si>
  <si>
    <t>CITY OF BELTON</t>
  </si>
  <si>
    <t>MOL117412</t>
  </si>
  <si>
    <t>MO0117412</t>
  </si>
  <si>
    <t>BELTON</t>
  </si>
  <si>
    <t>https://echo.epa.gov/biosolids-facility-report?id=MOL117412</t>
  </si>
  <si>
    <t>MORRO BAY / CAYUCOS WWTP</t>
  </si>
  <si>
    <t>CAL047881</t>
  </si>
  <si>
    <t>CA0047881</t>
  </si>
  <si>
    <t>MORRO BAY</t>
  </si>
  <si>
    <t>https://echo.epa.gov/biosolids-facility-report?id=CAL047881</t>
  </si>
  <si>
    <t>THOMPSONS CREEK WWTP</t>
  </si>
  <si>
    <t>TX0128554</t>
  </si>
  <si>
    <t>https://echo.epa.gov/biosolids-facility-report?id=TX0128554</t>
  </si>
  <si>
    <t>CITY OF STORM LAKE</t>
  </si>
  <si>
    <t>IAL032484</t>
  </si>
  <si>
    <t>IA0032484</t>
  </si>
  <si>
    <t>STORM LAKE</t>
  </si>
  <si>
    <t>https://echo.epa.gov/biosolids-facility-report?id=IAL032484</t>
  </si>
  <si>
    <t>TEHACHAPI WWTP</t>
  </si>
  <si>
    <t>CAL000464</t>
  </si>
  <si>
    <t>CA0000464</t>
  </si>
  <si>
    <t>https://echo.epa.gov/biosolids-facility-report?id=CAL000464</t>
  </si>
  <si>
    <t>CORNING (C)</t>
  </si>
  <si>
    <t>NYL025721</t>
  </si>
  <si>
    <t>NY0025721</t>
  </si>
  <si>
    <t>https://echo.epa.gov/biosolids-facility-report?id=NYL025721</t>
  </si>
  <si>
    <t>UTULEI STP</t>
  </si>
  <si>
    <t>ASL020001</t>
  </si>
  <si>
    <t>AS0020001</t>
  </si>
  <si>
    <t>https://echo.epa.gov/biosolids-facility-report?id=ASL020001</t>
  </si>
  <si>
    <t>HAYSVILLE, CITY OF</t>
  </si>
  <si>
    <t>KSL090921</t>
  </si>
  <si>
    <t>KS0090921</t>
  </si>
  <si>
    <t>HAYSVILLE</t>
  </si>
  <si>
    <t>https://echo.epa.gov/biosolids-facility-report?id=KSL090921</t>
  </si>
  <si>
    <t>HARRIS COUNTY MUD 344 WWTP</t>
  </si>
  <si>
    <t>TX0104965</t>
  </si>
  <si>
    <t>https://echo.epa.gov/biosolids-facility-report?id=TX0104965</t>
  </si>
  <si>
    <t>CITY OF WETUMPKA WW AND S BOARD</t>
  </si>
  <si>
    <t>ALL064025</t>
  </si>
  <si>
    <t>AL0064025</t>
  </si>
  <si>
    <t>WETUMPKA</t>
  </si>
  <si>
    <t>https://echo.epa.gov/biosolids-facility-report?id=ALL064025</t>
  </si>
  <si>
    <t>CITY OF OSKALOOSA</t>
  </si>
  <si>
    <t>IAL038539</t>
  </si>
  <si>
    <t>IA0038539</t>
  </si>
  <si>
    <t>OSKALOOSA</t>
  </si>
  <si>
    <t>https://echo.epa.gov/biosolids-facility-report?id=IAL038539</t>
  </si>
  <si>
    <t>ROBINSON CREEK WWTP</t>
  </si>
  <si>
    <t>TX0116572</t>
  </si>
  <si>
    <t>https://echo.epa.gov/biosolids-facility-report?id=TX0116572</t>
  </si>
  <si>
    <t>CITY OF SPENCER</t>
  </si>
  <si>
    <t>IAL021059</t>
  </si>
  <si>
    <t>IA0021059</t>
  </si>
  <si>
    <t>https://echo.epa.gov/biosolids-facility-report?id=IAL021059</t>
  </si>
  <si>
    <t>ANDERSON WPCP</t>
  </si>
  <si>
    <t>CAL077704</t>
  </si>
  <si>
    <t>CA0077704</t>
  </si>
  <si>
    <t>https://echo.epa.gov/biosolids-facility-report?id=CAL077704</t>
  </si>
  <si>
    <t>CITY OF KINGSVILLE 1 MGD WWTF</t>
  </si>
  <si>
    <t>TX0117978</t>
  </si>
  <si>
    <t>KINGSVILLE</t>
  </si>
  <si>
    <t>https://echo.epa.gov/biosolids-facility-report?id=TX0117978</t>
  </si>
  <si>
    <t>SAUSALITO-MARIN CITY SANITARY DISTRICT</t>
  </si>
  <si>
    <t>CAL038067</t>
  </si>
  <si>
    <t>CA0038067</t>
  </si>
  <si>
    <t>SAUSALITO</t>
  </si>
  <si>
    <t>https://echo.epa.gov/biosolids-facility-report?id=CAL038067</t>
  </si>
  <si>
    <t>DALLAS, CITY OF</t>
  </si>
  <si>
    <t>ORL020737</t>
  </si>
  <si>
    <t>OR0020737</t>
  </si>
  <si>
    <t>https://echo.epa.gov/biosolids-facility-report?id=ORL020737</t>
  </si>
  <si>
    <t>MECHANICSBURG BOROUGH MUNICIPA</t>
  </si>
  <si>
    <t>PAL020885</t>
  </si>
  <si>
    <t>PA0020885</t>
  </si>
  <si>
    <t>https://echo.epa.gov/biosolids-facility-report?id=PAL020885</t>
  </si>
  <si>
    <t>IRON MOUNTAIN/KINGSFORD JOINT SEWAGE AUTHORITY</t>
  </si>
  <si>
    <t>MIL023205</t>
  </si>
  <si>
    <t>MI0023205</t>
  </si>
  <si>
    <t>KINGSFORD</t>
  </si>
  <si>
    <t>https://echo.epa.gov/biosolids-facility-report?id=MIL023205</t>
  </si>
  <si>
    <t>MOL028860</t>
  </si>
  <si>
    <t>MO0028860</t>
  </si>
  <si>
    <t>https://echo.epa.gov/biosolids-facility-report?id=MOL028860</t>
  </si>
  <si>
    <t>LAGUNA MADRE WWTP</t>
  </si>
  <si>
    <t>TX0047104</t>
  </si>
  <si>
    <t>https://echo.epa.gov/biosolids-facility-report?id=TX0047104</t>
  </si>
  <si>
    <t>MCPHERSON, CITY OF</t>
  </si>
  <si>
    <t>KSL036196</t>
  </si>
  <si>
    <t>KS0036196</t>
  </si>
  <si>
    <t>MCPHERSON</t>
  </si>
  <si>
    <t>https://echo.epa.gov/biosolids-facility-report?id=KSL036196</t>
  </si>
  <si>
    <t>ORANGE COUNTY WWTF</t>
  </si>
  <si>
    <t>TX0023795</t>
  </si>
  <si>
    <t>VIDOR</t>
  </si>
  <si>
    <t>https://echo.epa.gov/biosolids-facility-report?id=TX0023795</t>
  </si>
  <si>
    <t>CASEYVILLE TOWNSHIP</t>
  </si>
  <si>
    <t>ILL021083</t>
  </si>
  <si>
    <t>IL0021083</t>
  </si>
  <si>
    <t>https://echo.epa.gov/biosolids-facility-report?id=ILL021083</t>
  </si>
  <si>
    <t>CITY OF BUTLER</t>
  </si>
  <si>
    <t>MOL096229</t>
  </si>
  <si>
    <t>MO0096229</t>
  </si>
  <si>
    <t>https://echo.epa.gov/biosolids-facility-report?id=MOL096229</t>
  </si>
  <si>
    <t>WOODBURN, CITY OF</t>
  </si>
  <si>
    <t>ORL020001</t>
  </si>
  <si>
    <t>OR0020001</t>
  </si>
  <si>
    <t>WOODBURN</t>
  </si>
  <si>
    <t>https://echo.epa.gov/biosolids-facility-report?id=ORL020001</t>
  </si>
  <si>
    <t>CITY OF WARRENTON</t>
  </si>
  <si>
    <t>MOL087912</t>
  </si>
  <si>
    <t>MO0087912</t>
  </si>
  <si>
    <t>https://echo.epa.gov/biosolids-facility-report?id=MOL087912</t>
  </si>
  <si>
    <t>NB DAVIDSON WWTF</t>
  </si>
  <si>
    <t>TX0022373</t>
  </si>
  <si>
    <t>https://echo.epa.gov/biosolids-facility-report?id=TX0022373</t>
  </si>
  <si>
    <t>WASHINGTON COUNTY</t>
  </si>
  <si>
    <t>NYL183695</t>
  </si>
  <si>
    <t>NY0183695</t>
  </si>
  <si>
    <t>FORT EDWARD</t>
  </si>
  <si>
    <t>https://echo.epa.gov/biosolids-facility-report?id=NYL183695</t>
  </si>
  <si>
    <t>MONTECITO S.D. WWTP</t>
  </si>
  <si>
    <t>CAL047899</t>
  </si>
  <si>
    <t>CA0047899</t>
  </si>
  <si>
    <t>https://echo.epa.gov/biosolids-facility-report?id=CAL047899</t>
  </si>
  <si>
    <t>OIL CITY - STP</t>
  </si>
  <si>
    <t>PAL026204</t>
  </si>
  <si>
    <t>PA0026204</t>
  </si>
  <si>
    <t>OIL CITY</t>
  </si>
  <si>
    <t>https://echo.epa.gov/biosolids-facility-report?id=PAL026204</t>
  </si>
  <si>
    <t>LINCOLN COUNTY</t>
  </si>
  <si>
    <t>NCL088722</t>
  </si>
  <si>
    <t>NC0088722</t>
  </si>
  <si>
    <t>https://echo.epa.gov/biosolids-facility-report?id=NCL088722</t>
  </si>
  <si>
    <t>CITY OF SWEETWATER  WWTP</t>
  </si>
  <si>
    <t>TX0118346</t>
  </si>
  <si>
    <t>https://echo.epa.gov/biosolids-facility-report?id=TX0118346</t>
  </si>
  <si>
    <t>CITY OF NEOSHO</t>
  </si>
  <si>
    <t>MOL104906</t>
  </si>
  <si>
    <t>MO0104906</t>
  </si>
  <si>
    <t>NEOSHO</t>
  </si>
  <si>
    <t>https://echo.epa.gov/biosolids-facility-report?id=MOL104906</t>
  </si>
  <si>
    <t>HARRISON, CITY OF</t>
  </si>
  <si>
    <t>ARL034321</t>
  </si>
  <si>
    <t>AR0034321</t>
  </si>
  <si>
    <t>HARRISON</t>
  </si>
  <si>
    <t>https://echo.epa.gov/biosolids-facility-report?id=ARL034321</t>
  </si>
  <si>
    <t>ISLA BLANCA WWTP</t>
  </si>
  <si>
    <t>TX0023639</t>
  </si>
  <si>
    <t>https://echo.epa.gov/biosolids-facility-report?id=TX0023639</t>
  </si>
  <si>
    <t>FERNDALE STP</t>
  </si>
  <si>
    <t>WAL022454</t>
  </si>
  <si>
    <t>WA0022454</t>
  </si>
  <si>
    <t>FERNDALE</t>
  </si>
  <si>
    <t>https://echo.epa.gov/biosolids-facility-report?id=WAL022454</t>
  </si>
  <si>
    <t>ULSTER (T)</t>
  </si>
  <si>
    <t>NYL021563</t>
  </si>
  <si>
    <t>NY0021563</t>
  </si>
  <si>
    <t>LAKE KATRINE</t>
  </si>
  <si>
    <t>https://echo.epa.gov/biosolids-facility-report?id=NYL021563</t>
  </si>
  <si>
    <t>CITY OF PELLA</t>
  </si>
  <si>
    <t>IAL043869</t>
  </si>
  <si>
    <t>IA0043869</t>
  </si>
  <si>
    <t>PELLA</t>
  </si>
  <si>
    <t>https://echo.epa.gov/biosolids-facility-report?id=IAL043869</t>
  </si>
  <si>
    <t>CRYSTAL LAKE STP #3, CITY OF</t>
  </si>
  <si>
    <t>ILL053457</t>
  </si>
  <si>
    <t>IL0053457</t>
  </si>
  <si>
    <t>https://echo.epa.gov/biosolids-facility-report?id=ILL053457</t>
  </si>
  <si>
    <t>CITY OF JACINTO CITY WWTP</t>
  </si>
  <si>
    <t>TX0053970</t>
  </si>
  <si>
    <t>JACINTO CITY</t>
  </si>
  <si>
    <t>https://echo.epa.gov/biosolids-facility-report?id=TX0053970</t>
  </si>
  <si>
    <t>MOL094579</t>
  </si>
  <si>
    <t>MO0094579</t>
  </si>
  <si>
    <t>https://echo.epa.gov/biosolids-facility-report?id=MOL094579</t>
  </si>
  <si>
    <t>WHITECAP WWTP</t>
  </si>
  <si>
    <t>TX0047121</t>
  </si>
  <si>
    <t>https://echo.epa.gov/biosolids-facility-report?id=TX0047121</t>
  </si>
  <si>
    <t>CITY OF CARRIZO SPRINGS WWTP</t>
  </si>
  <si>
    <t>TX0025976</t>
  </si>
  <si>
    <t>CARRIZO SPRINGS</t>
  </si>
  <si>
    <t>https://echo.epa.gov/biosolids-facility-report?id=TX0025976</t>
  </si>
  <si>
    <t>CITY OF WAVERLY</t>
  </si>
  <si>
    <t>IAL033197</t>
  </si>
  <si>
    <t>IA0033197</t>
  </si>
  <si>
    <t>https://echo.epa.gov/biosolids-facility-report?id=IAL033197</t>
  </si>
  <si>
    <t>FRUITA CITY OF</t>
  </si>
  <si>
    <t>COL048854</t>
  </si>
  <si>
    <t>CO0048854</t>
  </si>
  <si>
    <t>FRUITA</t>
  </si>
  <si>
    <t>https://echo.epa.gov/biosolids-facility-report?id=COL048854</t>
  </si>
  <si>
    <t>LAKE CHARLES, CITY OF- STP</t>
  </si>
  <si>
    <t>LAL118770</t>
  </si>
  <si>
    <t>LA0118770</t>
  </si>
  <si>
    <t>https://echo.epa.gov/biosolids-facility-report?id=LAL118770</t>
  </si>
  <si>
    <t>EAST PEORIA #3 STP, CITY OF</t>
  </si>
  <si>
    <t>ILL046213</t>
  </si>
  <si>
    <t>IL0046213</t>
  </si>
  <si>
    <t>https://echo.epa.gov/biosolids-facility-report?id=ILL046213</t>
  </si>
  <si>
    <t>CORDELE WPCP</t>
  </si>
  <si>
    <t>GAL024503</t>
  </si>
  <si>
    <t>GA0024503</t>
  </si>
  <si>
    <t>CORDELE</t>
  </si>
  <si>
    <t>https://echo.epa.gov/biosolids-facility-report?id=GAL024503</t>
  </si>
  <si>
    <t>MOL101567</t>
  </si>
  <si>
    <t>MO0101567</t>
  </si>
  <si>
    <t>https://echo.epa.gov/biosolids-facility-report?id=MOL101567</t>
  </si>
  <si>
    <t>DISCOVERY BAY WWTP</t>
  </si>
  <si>
    <t>CAL078590</t>
  </si>
  <si>
    <t>CA0078590</t>
  </si>
  <si>
    <t>DISCOVERY BAY</t>
  </si>
  <si>
    <t>https://echo.epa.gov/biosolids-facility-report?id=CAL078590</t>
  </si>
  <si>
    <t>CHEROKEE COUNTY WATER &amp; SEWER AUTHORITY (RIVERBEND WWTP)</t>
  </si>
  <si>
    <t>GAL050242</t>
  </si>
  <si>
    <t>GA0050242</t>
  </si>
  <si>
    <t>BALL GROUND</t>
  </si>
  <si>
    <t>https://echo.epa.gov/biosolids-facility-report?id=GAL050242</t>
  </si>
  <si>
    <t>WICHITA FALLS NORTHSIDE WWTP</t>
  </si>
  <si>
    <t>TX0084557</t>
  </si>
  <si>
    <t>https://echo.epa.gov/biosolids-facility-report?id=TX0084557</t>
  </si>
  <si>
    <t>CENTRALIA STP</t>
  </si>
  <si>
    <t>WAL020982</t>
  </si>
  <si>
    <t>WA0020982</t>
  </si>
  <si>
    <t>https://echo.epa.gov/biosolids-facility-report?id=WAL020982</t>
  </si>
  <si>
    <t>BERRY CREEK WWTP</t>
  </si>
  <si>
    <t>TX0119172</t>
  </si>
  <si>
    <t>https://echo.epa.gov/biosolids-facility-report?id=TX0119172</t>
  </si>
  <si>
    <t>CITY OF ROLLA</t>
  </si>
  <si>
    <t>MOL047031</t>
  </si>
  <si>
    <t>MO0047031</t>
  </si>
  <si>
    <t>ROLLA</t>
  </si>
  <si>
    <t>https://echo.epa.gov/biosolids-facility-report?id=MOL047031</t>
  </si>
  <si>
    <t>CITY OF FREEPORT CENTRAL WWTF</t>
  </si>
  <si>
    <t>TX0033332</t>
  </si>
  <si>
    <t>FREEPORT</t>
  </si>
  <si>
    <t>https://echo.epa.gov/biosolids-facility-report?id=TX0033332</t>
  </si>
  <si>
    <t>CITY OF RAYMONDVILLE WWTP</t>
  </si>
  <si>
    <t>TX0024546</t>
  </si>
  <si>
    <t>RAYMONDVILLE</t>
  </si>
  <si>
    <t>https://echo.epa.gov/biosolids-facility-report?id=TX0024546</t>
  </si>
  <si>
    <t>SAN FELIPE WWTF</t>
  </si>
  <si>
    <t>TX0047198</t>
  </si>
  <si>
    <t>DEL RIO</t>
  </si>
  <si>
    <t>https://echo.epa.gov/biosolids-facility-report?id=TX0047198</t>
  </si>
  <si>
    <t>1ST SPECIAL OPERATIONS CIVIL ENGINEER SQUADRON</t>
  </si>
  <si>
    <t>FLL003174</t>
  </si>
  <si>
    <t>FL0003174</t>
  </si>
  <si>
    <t>HURLBURT FIELD</t>
  </si>
  <si>
    <t>https://echo.epa.gov/biosolids-facility-report?id=FLL003174</t>
  </si>
  <si>
    <t>SCOTT AIR FORCE BASE</t>
  </si>
  <si>
    <t>ILL026859</t>
  </si>
  <si>
    <t>IL0026859</t>
  </si>
  <si>
    <t>https://echo.epa.gov/biosolids-facility-report?id=ILL026859</t>
  </si>
  <si>
    <t>NAS JACKSONVILLE</t>
  </si>
  <si>
    <t>FLL000957</t>
  </si>
  <si>
    <t>FL0000957</t>
  </si>
  <si>
    <t>https://echo.epa.gov/biosolids-facility-report?id=FLL000957</t>
  </si>
  <si>
    <t>MOL047023</t>
  </si>
  <si>
    <t>MO0047023</t>
  </si>
  <si>
    <t>https://echo.epa.gov/biosolids-facility-report?id=MOL047023</t>
  </si>
  <si>
    <t>ORL020354</t>
  </si>
  <si>
    <t>OR0020354</t>
  </si>
  <si>
    <t>BROOKINGS</t>
  </si>
  <si>
    <t>https://echo.epa.gov/biosolids-facility-report?id=ORL020354</t>
  </si>
  <si>
    <t>TOWN OF SPRING LAKE</t>
  </si>
  <si>
    <t>NCL030970</t>
  </si>
  <si>
    <t>NC0030970</t>
  </si>
  <si>
    <t>https://echo.epa.gov/biosolids-facility-report?id=NCL030970</t>
  </si>
  <si>
    <t>MOL023027</t>
  </si>
  <si>
    <t>MO0023027</t>
  </si>
  <si>
    <t>https://echo.epa.gov/biosolids-facility-report?id=MOL023027</t>
  </si>
  <si>
    <t>ANDY BOWIE WWTP</t>
  </si>
  <si>
    <t>TX0023621</t>
  </si>
  <si>
    <t>https://echo.epa.gov/biosolids-facility-report?id=TX0023621</t>
  </si>
  <si>
    <t>SILVER LAKE WWTF</t>
  </si>
  <si>
    <t>TX0053830</t>
  </si>
  <si>
    <t>https://echo.epa.gov/biosolids-facility-report?id=TX0053830</t>
  </si>
  <si>
    <t>CITY OF CRYSTAL CITY</t>
  </si>
  <si>
    <t>TX0053392</t>
  </si>
  <si>
    <t>SABINAL</t>
  </si>
  <si>
    <t>https://echo.epa.gov/biosolids-facility-report?id=TX0053392</t>
  </si>
  <si>
    <t>CITY OF PORTLAND WWTF</t>
  </si>
  <si>
    <t>TX0055433</t>
  </si>
  <si>
    <t>https://echo.epa.gov/biosolids-facility-report?id=TX0055433</t>
  </si>
  <si>
    <t>KJC KENTUCKY STATE REFORMATORY</t>
  </si>
  <si>
    <t>KYL040126</t>
  </si>
  <si>
    <t>KY0040126</t>
  </si>
  <si>
    <t>https://echo.epa.gov/biosolids-facility-report?id=KYL040126</t>
  </si>
  <si>
    <t>US NAVAL STATION MAYPORT</t>
  </si>
  <si>
    <t>FLL000922</t>
  </si>
  <si>
    <t>FL0000922</t>
  </si>
  <si>
    <t>https://echo.epa.gov/biosolids-facility-report?id=FLL000922</t>
  </si>
  <si>
    <t>ROCKY FORK WASTEWATER PLANT</t>
  </si>
  <si>
    <t>WVL037486</t>
  </si>
  <si>
    <t>WV0037486</t>
  </si>
  <si>
    <t>https://echo.epa.gov/biosolids-facility-report?id=WVL037486</t>
  </si>
  <si>
    <t>CITY OF BONHAM WWTP</t>
  </si>
  <si>
    <t>TX0021814</t>
  </si>
  <si>
    <t>BONHAM</t>
  </si>
  <si>
    <t>https://echo.epa.gov/biosolids-facility-report?id=TX0021814</t>
  </si>
  <si>
    <t>RUSSELLVILLE  WATER AND SEWER BOARD</t>
  </si>
  <si>
    <t>ALL027987</t>
  </si>
  <si>
    <t>AL0027987</t>
  </si>
  <si>
    <t>https://echo.epa.gov/biosolids-facility-report?id=ALL027987</t>
  </si>
  <si>
    <t>BONNIE BRAE FOREST MANOR SD</t>
  </si>
  <si>
    <t>ILL021261</t>
  </si>
  <si>
    <t>IL0021261</t>
  </si>
  <si>
    <t>https://echo.epa.gov/biosolids-facility-report?id=ILL021261</t>
  </si>
  <si>
    <t>CITY OF EXCELSIOR SPRINGS</t>
  </si>
  <si>
    <t>MOL028843</t>
  </si>
  <si>
    <t>MO0028843</t>
  </si>
  <si>
    <t>EXCELSIOR SPRINGS</t>
  </si>
  <si>
    <t>https://echo.epa.gov/biosolids-facility-report?id=MOL028843</t>
  </si>
  <si>
    <t>RIDGECREST WWTF</t>
  </si>
  <si>
    <t>CAL000453</t>
  </si>
  <si>
    <t>CA0000453</t>
  </si>
  <si>
    <t>RIDGECREST</t>
  </si>
  <si>
    <t>https://echo.epa.gov/biosolids-facility-report?id=CAL000453</t>
  </si>
  <si>
    <t>AMERICAN CANYON WWTF</t>
  </si>
  <si>
    <t>CAL038768</t>
  </si>
  <si>
    <t>CA0038768</t>
  </si>
  <si>
    <t>AMERICAN CANYON</t>
  </si>
  <si>
    <t>https://echo.epa.gov/biosolids-facility-report?id=CAL038768</t>
  </si>
  <si>
    <t>HURON, CITY OF</t>
  </si>
  <si>
    <t>SDL023434</t>
  </si>
  <si>
    <t>SD0023434</t>
  </si>
  <si>
    <t>https://echo.epa.gov/biosolids-facility-report?id=SDL023434</t>
  </si>
  <si>
    <t>PORTALES, CITY OF - WWTP</t>
  </si>
  <si>
    <t>NML000008</t>
  </si>
  <si>
    <t>NM0000008</t>
  </si>
  <si>
    <t>PORTALES</t>
  </si>
  <si>
    <t>https://echo.epa.gov/biosolids-facility-report?id=NML000008</t>
  </si>
  <si>
    <t>WILLOW CREEK WWTP</t>
  </si>
  <si>
    <t>TX0023779</t>
  </si>
  <si>
    <t>https://echo.epa.gov/biosolids-facility-report?id=TX0023779</t>
  </si>
  <si>
    <t>HOPE, CITY OF-BOIS D'ARC WWTP</t>
  </si>
  <si>
    <t>ARL038466</t>
  </si>
  <si>
    <t>AR0038466</t>
  </si>
  <si>
    <t>HOPE</t>
  </si>
  <si>
    <t>https://echo.epa.gov/biosolids-facility-report?id=ARL038466</t>
  </si>
  <si>
    <t>MOL050652</t>
  </si>
  <si>
    <t>MO0050652</t>
  </si>
  <si>
    <t>https://echo.epa.gov/biosolids-facility-report?id=MOL050652</t>
  </si>
  <si>
    <t>PSRP use-rate</t>
  </si>
  <si>
    <t>% aerobic</t>
  </si>
  <si>
    <t>% anaerobic</t>
  </si>
  <si>
    <t>% limeStabilize</t>
  </si>
  <si>
    <t>% airDry</t>
  </si>
  <si>
    <t>% lowTempCompost</t>
  </si>
  <si>
    <t>% none</t>
  </si>
  <si>
    <t>PFRP use-rate</t>
  </si>
  <si>
    <t>% heatDry</t>
  </si>
  <si>
    <t>% heatTreatment</t>
  </si>
  <si>
    <t>% highTempCompost</t>
  </si>
  <si>
    <t>% pasteruize</t>
  </si>
  <si>
    <t>% thermoAerobicDigest</t>
  </si>
  <si>
    <t>Other Use-Rate</t>
  </si>
  <si>
    <t>% methaneBioCapture</t>
  </si>
  <si>
    <t>$ tempSludgeStore</t>
  </si>
  <si>
    <t>Other</t>
  </si>
  <si>
    <t>PTO use-rate</t>
  </si>
  <si>
    <t>% thickening</t>
  </si>
  <si>
    <t>% preliminaryOps</t>
  </si>
  <si>
    <t>Column1</t>
  </si>
  <si>
    <t>Biosolids_tpy</t>
  </si>
  <si>
    <t>Cost per ton biochar (mean)</t>
  </si>
  <si>
    <t>Cost per ton biochar (median)</t>
  </si>
  <si>
    <t>Cost per ton biochar (5th pct)</t>
  </si>
  <si>
    <t>Cost per ton biochar (95th pct)</t>
  </si>
  <si>
    <t>GWP per ton biochar (mean)</t>
  </si>
  <si>
    <t>GWP per ton biochar (median)</t>
  </si>
  <si>
    <t>GWP per ton biochar (5th pct)</t>
  </si>
  <si>
    <t>GWP per ton biochar (95th pct)</t>
  </si>
  <si>
    <t>Biochar generated (mean)</t>
  </si>
  <si>
    <t>Biochar generated (median)</t>
  </si>
  <si>
    <t>Biochar generated (5th pct)</t>
  </si>
  <si>
    <t>Biochar generated (95th pct)</t>
  </si>
  <si>
    <t>Sequesterable carbon (mean)</t>
  </si>
  <si>
    <t>Sequesterable carbon (median)</t>
  </si>
  <si>
    <t>Sequesterable carbon (5th pct)</t>
  </si>
  <si>
    <t>Sequesterable carbon (95th pct)</t>
  </si>
  <si>
    <t>Drying requirement (mean)</t>
  </si>
  <si>
    <t>Drying requirement (median)</t>
  </si>
  <si>
    <t>Drying requirement (5th pct)</t>
  </si>
  <si>
    <t>Drying requirement (95th pct)</t>
  </si>
  <si>
    <t>Energy conversion efficiency (mean)</t>
  </si>
  <si>
    <t>Energy conversion efficiency (median)</t>
  </si>
  <si>
    <t>Energy conversion efficiency (5th pct)</t>
  </si>
  <si>
    <t>Energy conversion efficiency (95th pct)</t>
  </si>
  <si>
    <t>Char Yield (db %) (mean)</t>
  </si>
  <si>
    <t>Char Yield (db %) (median)</t>
  </si>
  <si>
    <t>Char Yield (db %) (5th pct)</t>
  </si>
  <si>
    <t>Char Yield (db %) (95th pct)</t>
  </si>
  <si>
    <t>Ash Content Feedstock (db %) (mean)</t>
  </si>
  <si>
    <t>Ash Content Feedstock (db %) (median)</t>
  </si>
  <si>
    <t>Ash Content Feedstock (db %) (5th pct)</t>
  </si>
  <si>
    <t>Ash Content Feedstock (db %) (95th pct)</t>
  </si>
  <si>
    <t>Moisture content feedstock (mean)</t>
  </si>
  <si>
    <t>Moisture content feedstock (median)</t>
  </si>
  <si>
    <t>Moisture content feedstock (5th pct)</t>
  </si>
  <si>
    <t>Moisture content feedstock (95th pct)</t>
  </si>
  <si>
    <t>Airdry?</t>
  </si>
  <si>
    <t>aerobic?</t>
  </si>
  <si>
    <t>thickening?</t>
  </si>
  <si>
    <t>Heatdry?</t>
  </si>
  <si>
    <t>Both Digestion?</t>
  </si>
  <si>
    <t>anaer?</t>
  </si>
  <si>
    <t>anaer</t>
  </si>
  <si>
    <t>anaer, aerobic</t>
  </si>
  <si>
    <t>anaer, airDry</t>
  </si>
  <si>
    <t>limeStabilize, anaer</t>
  </si>
  <si>
    <t>lowTempCompost, anaer</t>
  </si>
  <si>
    <t>lowTempCompost, anaer, airDry</t>
  </si>
  <si>
    <t>limeStabilize, anaer, airDry, aerobic</t>
  </si>
  <si>
    <t>anaer, airDry, aerobic</t>
  </si>
  <si>
    <t>lowTempCompost, anaer, airDry, aerobic</t>
  </si>
  <si>
    <t>Drying cost normalized (mean)</t>
  </si>
  <si>
    <t>Drying cost normalized (median)</t>
  </si>
  <si>
    <t>Drying cost normalized (5th pct)</t>
  </si>
  <si>
    <t>Drying cost normalized (95th pct)</t>
  </si>
  <si>
    <t>Biosolids HHV (mean)</t>
  </si>
  <si>
    <t>Biosolids HHV (median)</t>
  </si>
  <si>
    <t>Biosolids HHV (5th pct)</t>
  </si>
  <si>
    <t>Biosolids HHV (95th pct)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</si>
</sst>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DD914DD-CFC1-4810-8B67-0D4860A5262B}" autoFormatId="16" applyNumberFormats="0" applyBorderFormats="0" applyFontFormats="0" applyPatternFormats="0" applyAlignmentFormats="0" applyWidthHeightFormats="0">
  <queryTableRefresh nextId="42">
    <queryTableFields count="32">
      <queryTableField id="1" name="Facility Name" tableColumnId="1"/>
      <queryTableField id="2" name="NPDES ID L Coding" tableColumnId="2"/>
      <queryTableField id="3" name="NPDES ID2" tableColumnId="3"/>
      <queryTableField id="4" name="City" tableColumnId="4"/>
      <queryTableField id="5" name="State" tableColumnId="5"/>
      <queryTableField id="6" name="EPA Region" tableColumnId="6"/>
      <queryTableField id="7" name="Reporting Year" tableColumnId="7"/>
      <queryTableField id="8" name="Certified Date" tableColumnId="8"/>
      <queryTableField id="9" name="Reporting Obligation(s)" tableColumnId="9"/>
      <queryTableField id="10" name="Amount of Biosolids Generated" tableColumnId="10"/>
      <queryTableField id="11" name="Violation Count" tableColumnId="11"/>
      <queryTableField id="12" name="Violation Type(s)" tableColumnId="12"/>
      <queryTableField id="13" name="Management Practice Type(s)" tableColumnId="13"/>
      <queryTableField id="14" name="Amount of Biosolids Managed - Land Applied" tableColumnId="14"/>
      <queryTableField id="15" name="Amount of Biosolids Managed - Surface Disposal" tableColumnId="15"/>
      <queryTableField id="16" name="Amount of Biosolids Managed - Incinerated" tableColumnId="16"/>
      <queryTableField id="17" name="Amount of Biosolids Managed - Other Management Practice" tableColumnId="17"/>
      <queryTableField id="18" name="Pathogen Class(es)" tableColumnId="18"/>
      <queryTableField id="19" name="Facility Latitude" tableColumnId="19"/>
      <queryTableField id="20" name="Facility Longitude" tableColumnId="20"/>
      <queryTableField id="21" name="Sum of Average Daily Flow (MGD)" tableColumnId="21"/>
      <queryTableField id="22" name="Count of Outfall Number" tableColumnId="22"/>
      <queryTableField id="23" name="Max of Total Facility Design Flow (MGD)" tableColumnId="23"/>
      <queryTableField id="24" name="Max of Actual Average Facility Flow (MGD)" tableColumnId="24"/>
      <queryTableField id="25" name="Max of Wastewater Flow (MGal/yr)" tableColumnId="25"/>
      <queryTableField id="26" name="CWNS #" tableColumnId="26"/>
      <queryTableField id="27" name="Predicted biosolids" tableColumnId="27"/>
      <queryTableField id="28" name="All PSRP" tableColumnId="28"/>
      <queryTableField id="29" name="All Other" tableColumnId="29"/>
      <queryTableField id="30" name="All PFRP" tableColumnId="30"/>
      <queryTableField id="31" name="All PTO" tableColumnId="31"/>
      <queryTableField id="32" name="ECHO BFR" tableColumnId="32"/>
    </queryTableFields>
    <queryTableDeletedFields count="9">
      <deletedField name="Column33"/>
      <deletedField name="Column34"/>
      <deletedField name="Column35"/>
      <deletedField name="mean"/>
      <deletedField name="1724.0023057630603"/>
      <deletedField name="Column38"/>
      <deletedField name="0 to 5 MGD"/>
      <deletedField name="Column40"/>
      <deletedField name="Column4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BB65E-74DE-4E2A-AF40-2DA395E1965B}" name="Sheet1" displayName="Sheet1" ref="A1:BH2623" totalsRowShown="0">
  <autoFilter ref="A1:BH2623" xr:uid="{3D1BB65E-74DE-4E2A-AF40-2DA395E1965B}"/>
  <sortState xmlns:xlrd2="http://schemas.microsoft.com/office/spreadsheetml/2017/richdata2" ref="A2:BH2623">
    <sortCondition descending="1" ref="BF2:BF2623"/>
    <sortCondition descending="1" ref="AN2:AN2623"/>
  </sortState>
  <tableColumns count="60">
    <tableColumn id="1" xr3:uid="{E8FA9CAB-37EC-444D-96AB-25C703484755}" name="Column1" dataDxfId="0"/>
    <tableColumn id="2" xr3:uid="{712AC8C1-5322-43F8-95D9-0AA64FB8F8B5}" name="NPDES ID2" dataDxfId="14"/>
    <tableColumn id="3" xr3:uid="{ED730CF2-9B41-456C-8D27-F874971D2629}" name="Biosolids_tpy"/>
    <tableColumn id="4" xr3:uid="{B6F10903-8149-4384-9C8A-09E774ABDA1E}" name="Cost per ton biochar (mean)"/>
    <tableColumn id="5" xr3:uid="{E2C19E16-0838-4CFD-97E3-F585536F8B42}" name="Cost per ton biochar (median)"/>
    <tableColumn id="6" xr3:uid="{837D6376-60FA-4181-AC4D-FA77A2351396}" name="Cost per ton biochar (5th pct)"/>
    <tableColumn id="7" xr3:uid="{319DFB9A-FA05-4357-A2FB-FAE5749E812C}" name="Cost per ton biochar (95th pct)"/>
    <tableColumn id="8" xr3:uid="{D774A360-88FF-49F9-B373-510ED9DB7CFA}" name="GWP per ton biochar (mean)"/>
    <tableColumn id="9" xr3:uid="{312B49A3-DDF9-4963-8137-02EB002EF8F8}" name="GWP per ton biochar (median)"/>
    <tableColumn id="10" xr3:uid="{A973A879-90BB-48E8-B338-92E6A0784358}" name="GWP per ton biochar (5th pct)"/>
    <tableColumn id="11" xr3:uid="{C25022A8-A7D5-4C2F-8CB8-E66B302A6053}" name="GWP per ton biochar (95th pct)"/>
    <tableColumn id="12" xr3:uid="{ADA62DF9-3197-453C-94EC-32DD2E18297E}" name="Biochar generated (mean)"/>
    <tableColumn id="13" xr3:uid="{985D2B91-0034-4B53-B566-52E759248CCE}" name="Biochar generated (median)"/>
    <tableColumn id="14" xr3:uid="{C316FEE1-1157-4424-831B-2DE13C5A4CF8}" name="Biochar generated (5th pct)"/>
    <tableColumn id="15" xr3:uid="{2F0796DB-F5E2-4952-8745-F6EB12CFCD45}" name="Biochar generated (95th pct)"/>
    <tableColumn id="16" xr3:uid="{2A2E4984-F0EC-453D-A900-A25A8B67D71F}" name="Sequesterable carbon (mean)"/>
    <tableColumn id="17" xr3:uid="{C87E5534-A839-4375-BDBE-C045C1C8EF3C}" name="Sequesterable carbon (median)"/>
    <tableColumn id="18" xr3:uid="{AD5E6CEE-D7B7-45CE-AEDC-D73A4867B2D0}" name="Sequesterable carbon (5th pct)"/>
    <tableColumn id="19" xr3:uid="{4217B579-FBBB-47E1-B28B-6722BC05CB29}" name="Sequesterable carbon (95th pct)"/>
    <tableColumn id="20" xr3:uid="{24D71384-417D-4376-A06B-D5869DA03186}" name="Drying requirement (mean)"/>
    <tableColumn id="21" xr3:uid="{9FF8E0A3-2E28-48C1-B9FE-7B9D42A91917}" name="Drying requirement (median)"/>
    <tableColumn id="22" xr3:uid="{3D63C59F-5EDE-454B-BF94-5BD8364B80D4}" name="Drying requirement (5th pct)"/>
    <tableColumn id="23" xr3:uid="{A4FEAA1D-41FA-44F6-BBF7-CE4F73B285A0}" name="Drying requirement (95th pct)"/>
    <tableColumn id="24" xr3:uid="{55C273D0-9CE0-4304-A7A4-08602D0BD885}" name="Drying cost normalized (mean)"/>
    <tableColumn id="25" xr3:uid="{00B8784D-FACC-48D2-9532-C3BC763388B3}" name="Drying cost normalized (median)"/>
    <tableColumn id="26" xr3:uid="{A20A03C5-7C11-4433-8D6B-E83663F233E8}" name="Drying cost normalized (5th pct)"/>
    <tableColumn id="27" xr3:uid="{81646BCF-CF53-41C0-BB95-87E7B70AA69E}" name="Drying cost normalized (95th pct)"/>
    <tableColumn id="28" xr3:uid="{B3070A8E-2FB9-48A6-82EC-85C6D653E43C}" name="Energy conversion efficiency (mean)"/>
    <tableColumn id="29" xr3:uid="{71BFFB99-4F01-4C10-9E5C-5BECEB968401}" name="Energy conversion efficiency (median)"/>
    <tableColumn id="30" xr3:uid="{0DA5E7F0-8E69-4B65-81B9-445086276478}" name="Energy conversion efficiency (5th pct)"/>
    <tableColumn id="31" xr3:uid="{ABF347D9-C47C-41E4-A7B8-E5F58882C1BF}" name="Energy conversion efficiency (95th pct)"/>
    <tableColumn id="32" xr3:uid="{616D6957-9EAD-44E6-BA8B-2B4092AF9867}" name="Char Yield (db %) (mean)"/>
    <tableColumn id="33" xr3:uid="{25A01DDD-4EBA-4765-B4D9-B7D815FBDC90}" name="Char Yield (db %) (median)"/>
    <tableColumn id="34" xr3:uid="{7A9FE265-C4D3-494E-AEDE-6D92206AB231}" name="Char Yield (db %) (5th pct)"/>
    <tableColumn id="35" xr3:uid="{DC2AD95F-D7CD-4FBF-A58E-62A24FC1939D}" name="Char Yield (db %) (95th pct)"/>
    <tableColumn id="36" xr3:uid="{B9E175A9-2CFB-4A93-A0F7-7DD8F2F089DC}" name="Ash Content Feedstock (db %) (mean)"/>
    <tableColumn id="37" xr3:uid="{F8C3E0B5-6E8B-4537-9239-1662E1307C1D}" name="Ash Content Feedstock (db %) (median)"/>
    <tableColumn id="38" xr3:uid="{4A748AC1-3FD3-4BF9-ACA5-0C857699CE23}" name="Ash Content Feedstock (db %) (5th pct)"/>
    <tableColumn id="39" xr3:uid="{FD0C12E4-91E6-4F9A-B581-9ECDDEFD0DF9}" name="Ash Content Feedstock (db %) (95th pct)"/>
    <tableColumn id="40" xr3:uid="{FDB73057-D4F3-4D06-AC9B-2850B16D272A}" name="Moisture content feedstock (mean)"/>
    <tableColumn id="41" xr3:uid="{32892FB5-D5A9-4C4B-95E2-CF11DF3DFD89}" name="Moisture content feedstock (median)"/>
    <tableColumn id="42" xr3:uid="{754DED98-4FF7-4224-A6D8-BA904514256C}" name="Moisture content feedstock (5th pct)"/>
    <tableColumn id="43" xr3:uid="{ED20B1F0-DE18-41CC-99E6-14537E69C146}" name="Moisture content feedstock (95th pct)"/>
    <tableColumn id="64" xr3:uid="{81412923-F886-4C79-9DD0-7D38359D07B3}" name="Biosolids HHV (mean)"/>
    <tableColumn id="63" xr3:uid="{3BCA067C-BBDE-4A2E-B2B4-6E6D48FD6777}" name="Biosolids HHV (median)"/>
    <tableColumn id="62" xr3:uid="{095CE03B-957D-4D46-B7C1-F20A242A3432}" name="Biosolids HHV (5th pct)"/>
    <tableColumn id="61" xr3:uid="{1E92382E-6474-4145-9A82-03766F0CA758}" name="Biosolids HHV (95th pct)"/>
    <tableColumn id="44" xr3:uid="{4C60D9AF-D49D-4EA0-BABC-29E67CEA664F}" name="State" dataDxfId="13">
      <calculatedColumnFormula>VLOOKUP(Sheet1[[#This Row],[NPDES ID2]],Combined_Sheet__Major_Only___2[[NPDES ID2]:[ECHO BFR]],3,FALSE)</calculatedColumnFormula>
    </tableColumn>
    <tableColumn id="45" xr3:uid="{6DD2DCEB-8EC3-4DA5-A74A-5E74BF3363AD}" name="All PSRP" dataDxfId="12"/>
    <tableColumn id="46" xr3:uid="{D19EAD3E-7DF2-4E64-A6EC-786529B64EBA}" name="All Other" dataDxfId="11">
      <calculatedColumnFormula>VLOOKUP(Sheet1[[#This Row],[NPDES ID2]],Combined_Sheet__Major_Only___2[[NPDES ID2]:[ECHO BFR]],27,FALSE)</calculatedColumnFormula>
    </tableColumn>
    <tableColumn id="47" xr3:uid="{59EC1418-238A-4741-A4F4-62A377FD47F7}" name="All PFRP" dataDxfId="10">
      <calculatedColumnFormula>VLOOKUP(Sheet1[[#This Row],[NPDES ID2]],Combined_Sheet__Major_Only___2[[NPDES ID2]:[ECHO BFR]],28,FALSE)</calculatedColumnFormula>
    </tableColumn>
    <tableColumn id="48" xr3:uid="{B50D9EB7-FAB3-4328-9ED2-B81869D2A319}" name="All PTO" dataDxfId="9">
      <calculatedColumnFormula>VLOOKUP(Sheet1[[#This Row],[NPDES ID2]],Combined_Sheet__Major_Only___2[[NPDES ID2]:[ECHO BFR]],29,FALSE)</calculatedColumnFormula>
    </tableColumn>
    <tableColumn id="49" xr3:uid="{A040FCC0-2C82-4438-AE73-200A35F2FB15}" name="Facility Latitude" dataDxfId="8">
      <calculatedColumnFormula>VLOOKUP(Sheet1[[#This Row],[NPDES ID2]],Combined_Sheet__Major_Only___2[[NPDES ID2]:[ECHO BFR]],17,FALSE)</calculatedColumnFormula>
    </tableColumn>
    <tableColumn id="50" xr3:uid="{7E90195F-587B-4750-85C8-4FB8ABD4CAD1}" name="Facility Longitude" dataDxfId="7">
      <calculatedColumnFormula>VLOOKUP(Sheet1[[#This Row],[NPDES ID2]],Combined_Sheet__Major_Only___2[[NPDES ID2]:[ECHO BFR]],18,FALSE)</calculatedColumnFormula>
    </tableColumn>
    <tableColumn id="51" xr3:uid="{62A09F52-7AE8-4854-9E63-F30AD1B949C1}" name="aerobic?" dataDxfId="4">
      <calculatedColumnFormula>IF(ISNUMBER(SEARCH("aerobic",$AW2)),"aerobic","")</calculatedColumnFormula>
    </tableColumn>
    <tableColumn id="52" xr3:uid="{44580626-F160-4D0F-A725-CC45FE62E008}" name="anaer?" dataDxfId="6">
      <calculatedColumnFormula>IF(ISNUMBER(SEARCH("anaerobic",$AW2)),"anaerobic","")</calculatedColumnFormula>
    </tableColumn>
    <tableColumn id="53" xr3:uid="{99B20188-7A34-45D2-BF7C-EF3E00F7F6AD}" name="thickening?" dataDxfId="5">
      <calculatedColumnFormula>IF(ISNUMBER(SEARCH("thickening",$AZ2)),"thickening","")</calculatedColumnFormula>
    </tableColumn>
    <tableColumn id="56" xr3:uid="{A2DED0D0-7A06-4F01-9597-7236AFB18C72}" name="Airdry?" dataDxfId="3">
      <calculatedColumnFormula>IF(ISNUMBER(SEARCH("airDry",$AW2)),"airDry","")</calculatedColumnFormula>
    </tableColumn>
    <tableColumn id="57" xr3:uid="{6C71133B-26FD-4FD0-8C6A-CE5C393EB805}" name="Heatdry?" dataDxfId="2">
      <calculatedColumnFormula>IF(ISNUMBER(SEARCH("heatDry",$AY2)),"heatDry","")</calculatedColumnFormula>
    </tableColumn>
    <tableColumn id="60" xr3:uid="{B9533552-1802-4DDE-865D-DABB2B187455}" name="Both Digestion?" dataDxfId="1">
      <calculatedColumnFormula>IF(AND(ISNUMBER(SEARCH("aerobic",$AW2)),ISNUMBER(SEARCH("anaer",$AW2))),"Combined Aer and Anaer.","")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870D-28CD-4799-9021-FD830FEB9DD4}" name="Combined_Sheet__Major_Only___2" displayName="Combined_Sheet__Major_Only___2" ref="A1:AF2666" tableType="queryTable" totalsRowShown="0">
  <autoFilter ref="A1:AF2666" xr:uid="{DB26870D-28CD-4799-9021-FD830FEB9DD4}"/>
  <tableColumns count="32">
    <tableColumn id="1" xr3:uid="{DAF0E922-E3BA-4E98-8454-D405E19CF8AE}" uniqueName="1" name="Facility Name" queryTableFieldId="1" dataDxfId="29"/>
    <tableColumn id="2" xr3:uid="{1A604505-3EF7-466C-B539-455C09CF2A28}" uniqueName="2" name="NPDES ID L Coding" queryTableFieldId="2" dataDxfId="28"/>
    <tableColumn id="3" xr3:uid="{A5F718D8-6326-4A5B-A906-70EC0C488055}" uniqueName="3" name="NPDES ID2" queryTableFieldId="3" dataDxfId="27"/>
    <tableColumn id="4" xr3:uid="{27E5746E-56FD-4E9C-9E85-7431530F667D}" uniqueName="4" name="City" queryTableFieldId="4" dataDxfId="26"/>
    <tableColumn id="5" xr3:uid="{6D460B4A-23D5-4068-9BD1-719E4C731F77}" uniqueName="5" name="State" queryTableFieldId="5" dataDxfId="25"/>
    <tableColumn id="6" xr3:uid="{C04DE035-0E28-4240-9D42-6A60B900A04E}" uniqueName="6" name="EPA Region" queryTableFieldId="6"/>
    <tableColumn id="7" xr3:uid="{BF27CF1B-5DAB-4F05-ABDB-D14635CE8369}" uniqueName="7" name="Reporting Year" queryTableFieldId="7"/>
    <tableColumn id="8" xr3:uid="{EBBBB2CE-A1C3-4D91-B744-474D0FDF1B8C}" uniqueName="8" name="Certified Date" queryTableFieldId="8" dataDxfId="24"/>
    <tableColumn id="9" xr3:uid="{FF22B963-6ED9-49E2-8377-29DC1471BD9D}" uniqueName="9" name="Reporting Obligation(s)" queryTableFieldId="9" dataDxfId="23"/>
    <tableColumn id="10" xr3:uid="{1E1B80E9-37A0-4F57-AFB0-42556B3078C5}" uniqueName="10" name="Amount of Biosolids Generated" queryTableFieldId="10"/>
    <tableColumn id="11" xr3:uid="{965D32D3-2B89-4FCE-8896-4ACCF024E6AC}" uniqueName="11" name="Violation Count" queryTableFieldId="11"/>
    <tableColumn id="12" xr3:uid="{4D05C462-A0E0-4CA4-A4F6-13396F5E5EA0}" uniqueName="12" name="Violation Type(s)" queryTableFieldId="12" dataDxfId="22"/>
    <tableColumn id="13" xr3:uid="{A2D9D2C7-656D-48C1-8FE0-5A552D873B7A}" uniqueName="13" name="Management Practice Type(s)" queryTableFieldId="13" dataDxfId="21"/>
    <tableColumn id="14" xr3:uid="{DD9BAFE8-977B-443E-86B3-BE3397095F29}" uniqueName="14" name="Amount of Biosolids Managed - Land Applied" queryTableFieldId="14"/>
    <tableColumn id="15" xr3:uid="{CE8AFC9F-64C1-4632-97B0-B642965A6ABC}" uniqueName="15" name="Amount of Biosolids Managed - Surface Disposal" queryTableFieldId="15"/>
    <tableColumn id="16" xr3:uid="{125055F2-6EBB-4DDA-8C46-C63B1900A46B}" uniqueName="16" name="Amount of Biosolids Managed - Incinerated" queryTableFieldId="16"/>
    <tableColumn id="17" xr3:uid="{10241696-BC58-43FA-BC55-5722EF4DE656}" uniqueName="17" name="Amount of Biosolids Managed - Other Management Practice" queryTableFieldId="17"/>
    <tableColumn id="18" xr3:uid="{A7F73110-F767-4490-99F2-CC0D32FBB77E}" uniqueName="18" name="Pathogen Class(es)" queryTableFieldId="18" dataDxfId="20"/>
    <tableColumn id="19" xr3:uid="{DF335360-2941-4A77-987D-357691542922}" uniqueName="19" name="Facility Latitude" queryTableFieldId="19"/>
    <tableColumn id="20" xr3:uid="{6901FD2E-28D0-4D11-BA4C-95EEBB1C0F24}" uniqueName="20" name="Facility Longitude" queryTableFieldId="20"/>
    <tableColumn id="21" xr3:uid="{B9BF4A3F-B7EC-4767-878F-8F9F04C803A0}" uniqueName="21" name="Sum of Average Daily Flow (MGD)" queryTableFieldId="21"/>
    <tableColumn id="22" xr3:uid="{02B6C7F8-61B7-4B3D-BC49-60F06DB6702A}" uniqueName="22" name="Count of Outfall Number" queryTableFieldId="22"/>
    <tableColumn id="23" xr3:uid="{1BDD8439-4376-42D7-A2A5-9B5254B5BD7D}" uniqueName="23" name="Max of Total Facility Design Flow (MGD)" queryTableFieldId="23"/>
    <tableColumn id="24" xr3:uid="{89DC52B8-1F12-4037-8701-601CD547FB9C}" uniqueName="24" name="Max of Actual Average Facility Flow (MGD)" queryTableFieldId="24"/>
    <tableColumn id="25" xr3:uid="{FFBB4D25-598C-4917-98A8-61E5F4D8BCB6}" uniqueName="25" name="Max of Wastewater Flow (MGal/yr)" queryTableFieldId="25"/>
    <tableColumn id="26" xr3:uid="{565B0FD9-555D-4BC2-9A60-48E9528A75A9}" uniqueName="26" name="CWNS #" queryTableFieldId="26"/>
    <tableColumn id="27" xr3:uid="{DF25537E-F81B-40BB-89CC-CC17C603311D}" uniqueName="27" name="Predicted biosolids" queryTableFieldId="27"/>
    <tableColumn id="28" xr3:uid="{DE913047-2ECB-428D-A5FA-04C57CB0260F}" uniqueName="28" name="All PSRP" queryTableFieldId="28" dataDxfId="19"/>
    <tableColumn id="29" xr3:uid="{11151366-E84A-49AB-8F9D-02733D929FE7}" uniqueName="29" name="All Other" queryTableFieldId="29" dataDxfId="18"/>
    <tableColumn id="30" xr3:uid="{023D548C-5598-48B2-B6E9-A7BB308FB601}" uniqueName="30" name="All PFRP" queryTableFieldId="30" dataDxfId="17"/>
    <tableColumn id="31" xr3:uid="{639908A4-78C9-4128-A8F6-7645765255D7}" uniqueName="31" name="All PTO" queryTableFieldId="31" dataDxfId="16"/>
    <tableColumn id="32" xr3:uid="{03F82011-B86B-4947-8A5C-7965A227DC41}" uniqueName="32" name="ECHO BFR" queryTableFieldId="32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A52E-6690-4B39-A84E-2D55F2042DDC}">
  <dimension ref="A1:BH2623"/>
  <sheetViews>
    <sheetView tabSelected="1" zoomScale="85" zoomScaleNormal="85" workbookViewId="0">
      <selection activeCell="B9" sqref="B9:C9"/>
    </sheetView>
  </sheetViews>
  <sheetFormatPr defaultRowHeight="15" x14ac:dyDescent="0.25"/>
  <cols>
    <col min="1" max="1" width="11.42578125" bestFit="1" customWidth="1"/>
    <col min="2" max="2" width="13" bestFit="1" customWidth="1"/>
    <col min="3" max="3" width="15.42578125" bestFit="1" customWidth="1"/>
    <col min="4" max="4" width="29" bestFit="1" customWidth="1"/>
    <col min="5" max="5" width="30.7109375" bestFit="1" customWidth="1"/>
    <col min="6" max="6" width="30.140625" bestFit="1" customWidth="1"/>
    <col min="7" max="7" width="31.140625" bestFit="1" customWidth="1"/>
    <col min="8" max="8" width="29.140625" bestFit="1" customWidth="1"/>
    <col min="9" max="9" width="30.85546875" bestFit="1" customWidth="1"/>
    <col min="10" max="10" width="30.28515625" bestFit="1" customWidth="1"/>
    <col min="11" max="11" width="31.28515625" bestFit="1" customWidth="1"/>
    <col min="12" max="12" width="26.85546875" bestFit="1" customWidth="1"/>
    <col min="13" max="13" width="28.7109375" bestFit="1" customWidth="1"/>
    <col min="14" max="14" width="28.140625" bestFit="1" customWidth="1"/>
    <col min="15" max="15" width="29.140625" bestFit="1" customWidth="1"/>
    <col min="16" max="16" width="30.42578125" bestFit="1" customWidth="1"/>
    <col min="17" max="17" width="32.28515625" bestFit="1" customWidth="1"/>
    <col min="18" max="18" width="31.5703125" bestFit="1" customWidth="1"/>
    <col min="19" max="19" width="32.7109375" bestFit="1" customWidth="1"/>
    <col min="20" max="20" width="28.28515625" bestFit="1" customWidth="1"/>
    <col min="21" max="21" width="30" bestFit="1" customWidth="1"/>
    <col min="22" max="22" width="29.42578125" bestFit="1" customWidth="1"/>
    <col min="23" max="23" width="30.42578125" bestFit="1" customWidth="1"/>
    <col min="24" max="24" width="28.5703125" bestFit="1" customWidth="1"/>
    <col min="25" max="25" width="30.28515625" bestFit="1" customWidth="1"/>
    <col min="26" max="26" width="29.7109375" bestFit="1" customWidth="1"/>
    <col min="27" max="27" width="30.7109375" bestFit="1" customWidth="1"/>
    <col min="28" max="28" width="37" bestFit="1" customWidth="1"/>
    <col min="29" max="29" width="38.7109375" bestFit="1" customWidth="1"/>
    <col min="30" max="30" width="38.140625" bestFit="1" customWidth="1"/>
    <col min="31" max="31" width="39.140625" bestFit="1" customWidth="1"/>
    <col min="32" max="32" width="26" bestFit="1" customWidth="1"/>
    <col min="33" max="33" width="27.85546875" bestFit="1" customWidth="1"/>
    <col min="34" max="34" width="27.140625" bestFit="1" customWidth="1"/>
    <col min="35" max="35" width="28.28515625" bestFit="1" customWidth="1"/>
    <col min="36" max="36" width="38" bestFit="1" customWidth="1"/>
    <col min="37" max="37" width="39.7109375" bestFit="1" customWidth="1"/>
    <col min="38" max="38" width="39.140625" bestFit="1" customWidth="1"/>
    <col min="39" max="39" width="40.28515625" bestFit="1" customWidth="1"/>
    <col min="40" max="40" width="35.7109375" bestFit="1" customWidth="1"/>
    <col min="41" max="41" width="37.5703125" bestFit="1" customWidth="1"/>
    <col min="42" max="42" width="37" bestFit="1" customWidth="1"/>
    <col min="43" max="43" width="38" bestFit="1" customWidth="1"/>
    <col min="44" max="47" width="38" customWidth="1"/>
    <col min="49" max="49" width="14.7109375" customWidth="1"/>
    <col min="50" max="50" width="14" customWidth="1"/>
    <col min="51" max="51" width="14.5703125" customWidth="1"/>
    <col min="52" max="52" width="17.42578125" customWidth="1"/>
    <col min="53" max="53" width="17.7109375" bestFit="1" customWidth="1"/>
    <col min="54" max="54" width="19.85546875" customWidth="1"/>
    <col min="55" max="56" width="14.140625" customWidth="1"/>
    <col min="57" max="57" width="16" customWidth="1"/>
  </cols>
  <sheetData>
    <row r="1" spans="1:60" x14ac:dyDescent="0.25">
      <c r="A1" t="s">
        <v>12141</v>
      </c>
      <c r="B1" t="s">
        <v>2</v>
      </c>
      <c r="C1" t="s">
        <v>12142</v>
      </c>
      <c r="D1" t="s">
        <v>12143</v>
      </c>
      <c r="E1" t="s">
        <v>12144</v>
      </c>
      <c r="F1" t="s">
        <v>12145</v>
      </c>
      <c r="G1" t="s">
        <v>12146</v>
      </c>
      <c r="H1" t="s">
        <v>12147</v>
      </c>
      <c r="I1" t="s">
        <v>12148</v>
      </c>
      <c r="J1" t="s">
        <v>12149</v>
      </c>
      <c r="K1" t="s">
        <v>12150</v>
      </c>
      <c r="L1" t="s">
        <v>12151</v>
      </c>
      <c r="M1" t="s">
        <v>12152</v>
      </c>
      <c r="N1" t="s">
        <v>12153</v>
      </c>
      <c r="O1" t="s">
        <v>12154</v>
      </c>
      <c r="P1" t="s">
        <v>12155</v>
      </c>
      <c r="Q1" t="s">
        <v>12156</v>
      </c>
      <c r="R1" t="s">
        <v>12157</v>
      </c>
      <c r="S1" t="s">
        <v>12158</v>
      </c>
      <c r="T1" t="s">
        <v>12159</v>
      </c>
      <c r="U1" t="s">
        <v>12160</v>
      </c>
      <c r="V1" t="s">
        <v>12161</v>
      </c>
      <c r="W1" t="s">
        <v>12162</v>
      </c>
      <c r="X1" t="s">
        <v>12194</v>
      </c>
      <c r="Y1" t="s">
        <v>12195</v>
      </c>
      <c r="Z1" t="s">
        <v>12196</v>
      </c>
      <c r="AA1" t="s">
        <v>12197</v>
      </c>
      <c r="AB1" t="s">
        <v>12163</v>
      </c>
      <c r="AC1" t="s">
        <v>12164</v>
      </c>
      <c r="AD1" t="s">
        <v>12165</v>
      </c>
      <c r="AE1" t="s">
        <v>12166</v>
      </c>
      <c r="AF1" t="s">
        <v>12167</v>
      </c>
      <c r="AG1" t="s">
        <v>12168</v>
      </c>
      <c r="AH1" t="s">
        <v>12169</v>
      </c>
      <c r="AI1" t="s">
        <v>12170</v>
      </c>
      <c r="AJ1" t="s">
        <v>12171</v>
      </c>
      <c r="AK1" t="s">
        <v>12172</v>
      </c>
      <c r="AL1" t="s">
        <v>12173</v>
      </c>
      <c r="AM1" t="s">
        <v>12174</v>
      </c>
      <c r="AN1" t="s">
        <v>12175</v>
      </c>
      <c r="AO1" t="s">
        <v>12176</v>
      </c>
      <c r="AP1" t="s">
        <v>12177</v>
      </c>
      <c r="AQ1" t="s">
        <v>12178</v>
      </c>
      <c r="AR1" t="s">
        <v>12198</v>
      </c>
      <c r="AS1" t="s">
        <v>12199</v>
      </c>
      <c r="AT1" t="s">
        <v>12200</v>
      </c>
      <c r="AU1" t="s">
        <v>12201</v>
      </c>
      <c r="AV1" t="s">
        <v>4</v>
      </c>
      <c r="AW1" t="s">
        <v>27</v>
      </c>
      <c r="AX1" t="s">
        <v>28</v>
      </c>
      <c r="AY1" t="s">
        <v>29</v>
      </c>
      <c r="AZ1" t="s">
        <v>30</v>
      </c>
      <c r="BA1" t="s">
        <v>18</v>
      </c>
      <c r="BB1" t="s">
        <v>19</v>
      </c>
      <c r="BC1" t="s">
        <v>12180</v>
      </c>
      <c r="BD1" t="s">
        <v>12184</v>
      </c>
      <c r="BE1" t="s">
        <v>12181</v>
      </c>
      <c r="BF1" t="s">
        <v>12179</v>
      </c>
      <c r="BG1" t="s">
        <v>12182</v>
      </c>
      <c r="BH1" t="s">
        <v>12183</v>
      </c>
    </row>
    <row r="2" spans="1:60" x14ac:dyDescent="0.25">
      <c r="A2" s="5">
        <v>2264</v>
      </c>
      <c r="B2" t="s">
        <v>10593</v>
      </c>
      <c r="C2">
        <v>495.37</v>
      </c>
      <c r="D2">
        <v>328.92326295491262</v>
      </c>
      <c r="E2">
        <v>326.20449418152498</v>
      </c>
      <c r="F2">
        <v>263.46309834556303</v>
      </c>
      <c r="G2">
        <v>403.48237480674328</v>
      </c>
      <c r="H2">
        <v>-138.49458004706449</v>
      </c>
      <c r="I2">
        <v>-139.8475493787351</v>
      </c>
      <c r="J2">
        <v>-158.5242567680643</v>
      </c>
      <c r="K2">
        <v>-115.5510176119915</v>
      </c>
      <c r="L2">
        <v>374.3147930033283</v>
      </c>
      <c r="M2">
        <v>372.08299134358202</v>
      </c>
      <c r="N2">
        <v>364.27940950981241</v>
      </c>
      <c r="O2">
        <v>390.85181470306992</v>
      </c>
      <c r="P2">
        <v>15.46340476350246</v>
      </c>
      <c r="Q2">
        <v>15.395972377426549</v>
      </c>
      <c r="R2">
        <v>12.972248619484191</v>
      </c>
      <c r="S2">
        <v>17.39346303070506</v>
      </c>
      <c r="T2">
        <v>151565.5958231134</v>
      </c>
      <c r="U2">
        <v>151565.847308817</v>
      </c>
      <c r="V2">
        <v>151463.72453638111</v>
      </c>
      <c r="W2">
        <v>151667.83943929561</v>
      </c>
      <c r="X2">
        <v>11915.921476941419</v>
      </c>
      <c r="Y2">
        <v>11980.518691722929</v>
      </c>
      <c r="Z2">
        <v>11400.171634858851</v>
      </c>
      <c r="AA2">
        <v>12239.38434147358</v>
      </c>
      <c r="AB2">
        <v>2276.2529905018091</v>
      </c>
      <c r="AC2">
        <v>2244.644332645008</v>
      </c>
      <c r="AD2">
        <v>1910.528755706566</v>
      </c>
      <c r="AE2">
        <v>2753.123652310921</v>
      </c>
      <c r="AF2">
        <v>56.125312788470289</v>
      </c>
      <c r="AG2">
        <v>55.790960696784573</v>
      </c>
      <c r="AH2">
        <v>54.620430348885542</v>
      </c>
      <c r="AI2">
        <v>58.604521935875383</v>
      </c>
      <c r="AJ2">
        <v>0.46221958816959668</v>
      </c>
      <c r="AK2">
        <v>0.46221955370535073</v>
      </c>
      <c r="AL2">
        <v>0.46220056410025928</v>
      </c>
      <c r="AM2">
        <v>0.46223829523997839</v>
      </c>
      <c r="AN2">
        <v>0.98330859343143684</v>
      </c>
      <c r="AO2">
        <v>0.98330859343143717</v>
      </c>
      <c r="AP2">
        <v>0.98330859343143717</v>
      </c>
      <c r="AQ2">
        <v>0.98330859343143717</v>
      </c>
      <c r="AR2">
        <v>11.76213453905757</v>
      </c>
      <c r="AS2">
        <v>11.76213453905757</v>
      </c>
      <c r="AT2">
        <v>11.76213453905757</v>
      </c>
      <c r="AU2">
        <v>11.76213453905757</v>
      </c>
      <c r="AV2" t="str">
        <f>VLOOKUP(Sheet1[[#This Row],[NPDES ID2]],Combined_Sheet__Major_Only___2[[NPDES ID2]:[ECHO BFR]],3,FALSE)</f>
        <v>TX</v>
      </c>
      <c r="AW2" t="s">
        <v>1420</v>
      </c>
      <c r="AX2" t="str">
        <f>VLOOKUP(Sheet1[[#This Row],[NPDES ID2]],Combined_Sheet__Major_Only___2[[NPDES ID2]:[ECHO BFR]],27,FALSE)</f>
        <v>-</v>
      </c>
      <c r="AY2" t="str">
        <f>VLOOKUP(Sheet1[[#This Row],[NPDES ID2]],Combined_Sheet__Major_Only___2[[NPDES ID2]:[ECHO BFR]],28,FALSE)</f>
        <v>-</v>
      </c>
      <c r="AZ2" t="str">
        <f>VLOOKUP(Sheet1[[#This Row],[NPDES ID2]],Combined_Sheet__Major_Only___2[[NPDES ID2]:[ECHO BFR]],29,FALSE)</f>
        <v>preliminaryOps</v>
      </c>
      <c r="BA2">
        <f>VLOOKUP(Sheet1[[#This Row],[NPDES ID2]],Combined_Sheet__Major_Only___2[[NPDES ID2]:[ECHO BFR]],17,FALSE)</f>
        <v>27.774471999999999</v>
      </c>
      <c r="BB2">
        <f>VLOOKUP(Sheet1[[#This Row],[NPDES ID2]],Combined_Sheet__Major_Only___2[[NPDES ID2]:[ECHO BFR]],18,FALSE)</f>
        <v>-98.037389000000005</v>
      </c>
      <c r="BC2" s="2" t="str">
        <f>IF(ISNUMBER(SEARCH("aerobic",$AW2)),"aerobic","")</f>
        <v/>
      </c>
      <c r="BD2" s="2" t="str">
        <f>IF(ISNUMBER(SEARCH("anaer",$AW2)),"anaer","")</f>
        <v/>
      </c>
      <c r="BE2" s="2" t="str">
        <f>IF(ISNUMBER(SEARCH("thickening",$AZ2)),"thickening","")</f>
        <v/>
      </c>
      <c r="BF2" s="3" t="str">
        <f>IF(ISNUMBER(SEARCH("airDry",$AW2)),"airDry","")</f>
        <v>airDry</v>
      </c>
      <c r="BG2" s="3" t="str">
        <f>IF(ISNUMBER(SEARCH("heatDry",$AY2)),"heatDry","")</f>
        <v/>
      </c>
      <c r="BH2" s="3" t="str">
        <f>IF(AND(ISNUMBER(SEARCH("aerobic",$AW2)),ISNUMBER(SEARCH("anaer",$AW2))),"Combined Aer and Anaer.","")</f>
        <v/>
      </c>
    </row>
    <row r="3" spans="1:60" x14ac:dyDescent="0.25">
      <c r="A3" s="5">
        <v>1541</v>
      </c>
      <c r="B3" t="s">
        <v>7251</v>
      </c>
      <c r="C3">
        <v>94.6</v>
      </c>
      <c r="D3">
        <v>1000.78865358749</v>
      </c>
      <c r="E3">
        <v>983.06950256526204</v>
      </c>
      <c r="F3">
        <v>698.99707573765363</v>
      </c>
      <c r="G3">
        <v>1302.912583318481</v>
      </c>
      <c r="H3">
        <v>-139.38058803777699</v>
      </c>
      <c r="I3">
        <v>-140.59467865243079</v>
      </c>
      <c r="J3">
        <v>-159.1311194551574</v>
      </c>
      <c r="K3">
        <v>-116.5289778009367</v>
      </c>
      <c r="L3">
        <v>70.491019230669195</v>
      </c>
      <c r="M3">
        <v>70.065972788145217</v>
      </c>
      <c r="N3">
        <v>68.579322114205794</v>
      </c>
      <c r="O3">
        <v>73.641016457344975</v>
      </c>
      <c r="P3">
        <v>2.9274852163921592</v>
      </c>
      <c r="Q3">
        <v>2.912491050888248</v>
      </c>
      <c r="R3">
        <v>2.457473949744009</v>
      </c>
      <c r="S3">
        <v>3.2932254889654091</v>
      </c>
      <c r="T3">
        <v>151553.16814530161</v>
      </c>
      <c r="U3">
        <v>151553.41961063171</v>
      </c>
      <c r="V3">
        <v>151451.3051114254</v>
      </c>
      <c r="W3">
        <v>151655.40347846429</v>
      </c>
      <c r="X3">
        <v>11975.108247005361</v>
      </c>
      <c r="Y3">
        <v>12040.697927418831</v>
      </c>
      <c r="Z3">
        <v>11451.09780460006</v>
      </c>
      <c r="AA3">
        <v>12303.945101294459</v>
      </c>
      <c r="AB3">
        <v>2303.8608649255389</v>
      </c>
      <c r="AC3">
        <v>2271.9591387233372</v>
      </c>
      <c r="AD3">
        <v>1931.081947450258</v>
      </c>
      <c r="AE3">
        <v>2791.426118273494</v>
      </c>
      <c r="AF3">
        <v>55.841942331524947</v>
      </c>
      <c r="AG3">
        <v>55.50528160123342</v>
      </c>
      <c r="AH3">
        <v>54.327493272918069</v>
      </c>
      <c r="AI3">
        <v>58.337251802637361</v>
      </c>
      <c r="AJ3">
        <v>0.45876751403233162</v>
      </c>
      <c r="AK3">
        <v>0.45876750753259771</v>
      </c>
      <c r="AL3">
        <v>0.45876389874955059</v>
      </c>
      <c r="AM3">
        <v>0.45877106893732289</v>
      </c>
      <c r="AN3">
        <v>0.98330725747135261</v>
      </c>
      <c r="AO3">
        <v>0.98330725747135261</v>
      </c>
      <c r="AP3">
        <v>0.98330725747135261</v>
      </c>
      <c r="AQ3">
        <v>0.98330725747135261</v>
      </c>
      <c r="AR3">
        <v>11.6564779364406</v>
      </c>
      <c r="AS3">
        <v>11.6564779364406</v>
      </c>
      <c r="AT3">
        <v>11.6564779364406</v>
      </c>
      <c r="AU3">
        <v>11.6564779364406</v>
      </c>
      <c r="AV3" t="str">
        <f>VLOOKUP(Sheet1[[#This Row],[NPDES ID2]],Combined_Sheet__Major_Only___2[[NPDES ID2]:[ECHO BFR]],3,FALSE)</f>
        <v>TX</v>
      </c>
      <c r="AW3" t="s">
        <v>1420</v>
      </c>
      <c r="AX3" t="str">
        <f>VLOOKUP(Sheet1[[#This Row],[NPDES ID2]],Combined_Sheet__Major_Only___2[[NPDES ID2]:[ECHO BFR]],27,FALSE)</f>
        <v>other</v>
      </c>
      <c r="AY3" t="str">
        <f>VLOOKUP(Sheet1[[#This Row],[NPDES ID2]],Combined_Sheet__Major_Only___2[[NPDES ID2]:[ECHO BFR]],28,FALSE)</f>
        <v>-</v>
      </c>
      <c r="AZ3" t="str">
        <f>VLOOKUP(Sheet1[[#This Row],[NPDES ID2]],Combined_Sheet__Major_Only___2[[NPDES ID2]:[ECHO BFR]],29,FALSE)</f>
        <v>preliminaryOps</v>
      </c>
      <c r="BA3">
        <f>VLOOKUP(Sheet1[[#This Row],[NPDES ID2]],Combined_Sheet__Major_Only___2[[NPDES ID2]:[ECHO BFR]],17,FALSE)</f>
        <v>28.821916999999999</v>
      </c>
      <c r="BB3">
        <f>VLOOKUP(Sheet1[[#This Row],[NPDES ID2]],Combined_Sheet__Major_Only___2[[NPDES ID2]:[ECHO BFR]],18,FALSE)</f>
        <v>-97.841389000000007</v>
      </c>
      <c r="BC3" s="2" t="str">
        <f>IF(ISNUMBER(SEARCH("aerobic",$AW3)),"aerobic","")</f>
        <v/>
      </c>
      <c r="BD3" s="2" t="str">
        <f>IF(ISNUMBER(SEARCH("anaer",$AW3)),"anaer","")</f>
        <v/>
      </c>
      <c r="BE3" s="2" t="str">
        <f>IF(ISNUMBER(SEARCH("thickening",$AZ3)),"thickening","")</f>
        <v/>
      </c>
      <c r="BF3" s="4" t="str">
        <f>IF(ISNUMBER(SEARCH("airDry",$AW3)),"airDry","")</f>
        <v>airDry</v>
      </c>
      <c r="BG3" s="4" t="str">
        <f>IF(ISNUMBER(SEARCH("heatDry",$AY3)),"heatDry","")</f>
        <v/>
      </c>
      <c r="BH3" s="4" t="str">
        <f>IF(AND(ISNUMBER(SEARCH("aerobic",$AW3)),ISNUMBER(SEARCH("anaer",$AW3))),"Combined Aer and Anaer.","")</f>
        <v/>
      </c>
    </row>
    <row r="4" spans="1:60" x14ac:dyDescent="0.25">
      <c r="A4" s="5">
        <v>2359</v>
      </c>
      <c r="B4" t="s">
        <v>11004</v>
      </c>
      <c r="C4">
        <v>339.57</v>
      </c>
      <c r="D4">
        <v>383.35342426533759</v>
      </c>
      <c r="E4">
        <v>379.59712983576662</v>
      </c>
      <c r="F4">
        <v>295.75481101127519</v>
      </c>
      <c r="G4">
        <v>476.55994997273712</v>
      </c>
      <c r="H4">
        <v>-138.8489516109496</v>
      </c>
      <c r="I4">
        <v>-140.1500575439774</v>
      </c>
      <c r="J4">
        <v>-158.7692421802478</v>
      </c>
      <c r="K4">
        <v>-115.9406346323974</v>
      </c>
      <c r="L4">
        <v>255.1350286047597</v>
      </c>
      <c r="M4">
        <v>253.606848379577</v>
      </c>
      <c r="N4">
        <v>248.26286291862181</v>
      </c>
      <c r="O4">
        <v>266.45914637104039</v>
      </c>
      <c r="P4">
        <v>10.56253344392081</v>
      </c>
      <c r="Q4">
        <v>10.51320837109389</v>
      </c>
      <c r="R4">
        <v>8.8632662330893108</v>
      </c>
      <c r="S4">
        <v>11.877709239152621</v>
      </c>
      <c r="T4">
        <v>151539.62783444431</v>
      </c>
      <c r="U4">
        <v>151539.87927757701</v>
      </c>
      <c r="V4">
        <v>151437.77379229121</v>
      </c>
      <c r="W4">
        <v>151641.85414302009</v>
      </c>
      <c r="X4">
        <v>11938.246009573</v>
      </c>
      <c r="Y4">
        <v>12003.235817911171</v>
      </c>
      <c r="Z4">
        <v>11419.228557097729</v>
      </c>
      <c r="AA4">
        <v>12263.83540171371</v>
      </c>
      <c r="AB4">
        <v>2287.0731571330339</v>
      </c>
      <c r="AC4">
        <v>2255.350630889568</v>
      </c>
      <c r="AD4">
        <v>1918.5607248405529</v>
      </c>
      <c r="AE4">
        <v>2768.1734200304718</v>
      </c>
      <c r="AF4">
        <v>56.010228448932018</v>
      </c>
      <c r="AG4">
        <v>55.674941321016291</v>
      </c>
      <c r="AH4">
        <v>54.501459119477893</v>
      </c>
      <c r="AI4">
        <v>58.4959736362173</v>
      </c>
      <c r="AJ4">
        <v>0.46081755754356901</v>
      </c>
      <c r="AK4">
        <v>0.4608175340371643</v>
      </c>
      <c r="AL4">
        <v>0.46080454376154162</v>
      </c>
      <c r="AM4">
        <v>0.46083035428607488</v>
      </c>
      <c r="AN4">
        <v>0.98330580166112858</v>
      </c>
      <c r="AO4">
        <v>0.98330580166112869</v>
      </c>
      <c r="AP4">
        <v>0.98330580166112869</v>
      </c>
      <c r="AQ4">
        <v>0.98330580166112869</v>
      </c>
      <c r="AR4">
        <v>11.71921453268811</v>
      </c>
      <c r="AS4">
        <v>11.71921453268812</v>
      </c>
      <c r="AT4">
        <v>11.71921453268812</v>
      </c>
      <c r="AU4">
        <v>11.71921453268812</v>
      </c>
      <c r="AV4" t="str">
        <f>VLOOKUP(Sheet1[[#This Row],[NPDES ID2]],Combined_Sheet__Major_Only___2[[NPDES ID2]:[ECHO BFR]],3,FALSE)</f>
        <v>CA</v>
      </c>
      <c r="AW4" t="s">
        <v>1420</v>
      </c>
      <c r="AX4" t="str">
        <f>VLOOKUP(Sheet1[[#This Row],[NPDES ID2]],Combined_Sheet__Major_Only___2[[NPDES ID2]:[ECHO BFR]],27,FALSE)</f>
        <v>longTermSludgeStore</v>
      </c>
      <c r="AY4" t="str">
        <f>VLOOKUP(Sheet1[[#This Row],[NPDES ID2]],Combined_Sheet__Major_Only___2[[NPDES ID2]:[ECHO BFR]],28,FALSE)</f>
        <v>-</v>
      </c>
      <c r="AZ4" t="str">
        <f>VLOOKUP(Sheet1[[#This Row],[NPDES ID2]],Combined_Sheet__Major_Only___2[[NPDES ID2]:[ECHO BFR]],29,FALSE)</f>
        <v>preliminaryOps</v>
      </c>
      <c r="BA4">
        <f>VLOOKUP(Sheet1[[#This Row],[NPDES ID2]],Combined_Sheet__Major_Only___2[[NPDES ID2]:[ECHO BFR]],17,FALSE)</f>
        <v>33.65663</v>
      </c>
      <c r="BB4">
        <f>VLOOKUP(Sheet1[[#This Row],[NPDES ID2]],Combined_Sheet__Major_Only___2[[NPDES ID2]:[ECHO BFR]],18,FALSE)</f>
        <v>-116.14492</v>
      </c>
      <c r="BC4" s="2" t="str">
        <f>IF(ISNUMBER(SEARCH("aerobic",$AW4)),"aerobic","")</f>
        <v/>
      </c>
      <c r="BD4" s="2" t="str">
        <f>IF(ISNUMBER(SEARCH("anaer",$AW4)),"anaer","")</f>
        <v/>
      </c>
      <c r="BE4" s="2" t="str">
        <f>IF(ISNUMBER(SEARCH("thickening",$AZ4)),"thickening","")</f>
        <v/>
      </c>
      <c r="BF4" s="4" t="str">
        <f>IF(ISNUMBER(SEARCH("airDry",$AW4)),"airDry","")</f>
        <v>airDry</v>
      </c>
      <c r="BG4" s="4" t="str">
        <f>IF(ISNUMBER(SEARCH("heatDry",$AY4)),"heatDry","")</f>
        <v/>
      </c>
      <c r="BH4" s="4" t="str">
        <f>IF(AND(ISNUMBER(SEARCH("aerobic",$AW4)),ISNUMBER(SEARCH("anaer",$AW4))),"Combined Aer and Anaer.","")</f>
        <v/>
      </c>
    </row>
    <row r="5" spans="1:60" x14ac:dyDescent="0.25">
      <c r="A5" s="5">
        <v>1762</v>
      </c>
      <c r="B5" t="s">
        <v>8249</v>
      </c>
      <c r="C5">
        <v>21.5</v>
      </c>
      <c r="D5">
        <v>3970.107245691217</v>
      </c>
      <c r="E5">
        <v>3909.3175860763122</v>
      </c>
      <c r="F5">
        <v>2656.7234244903429</v>
      </c>
      <c r="G5">
        <v>5201.4724224718893</v>
      </c>
      <c r="H5">
        <v>-138.1766522711402</v>
      </c>
      <c r="I5">
        <v>-139.37622447013729</v>
      </c>
      <c r="J5">
        <v>-158.03533126697181</v>
      </c>
      <c r="K5">
        <v>-115.3760779764098</v>
      </c>
      <c r="L5">
        <v>16.467898628751971</v>
      </c>
      <c r="M5">
        <v>16.370806154030841</v>
      </c>
      <c r="N5">
        <v>16.0311946327454</v>
      </c>
      <c r="O5">
        <v>17.187467576238589</v>
      </c>
      <c r="P5">
        <v>0.67690235908688967</v>
      </c>
      <c r="Q5">
        <v>0.67414244785923083</v>
      </c>
      <c r="R5">
        <v>0.56747492918587072</v>
      </c>
      <c r="S5">
        <v>0.7621695059838558</v>
      </c>
      <c r="T5">
        <v>151368.63181840139</v>
      </c>
      <c r="U5">
        <v>151368.882981209</v>
      </c>
      <c r="V5">
        <v>151266.8913296845</v>
      </c>
      <c r="W5">
        <v>151470.74415851431</v>
      </c>
      <c r="X5">
        <v>11842.66332461361</v>
      </c>
      <c r="Y5">
        <v>11906.20085162635</v>
      </c>
      <c r="Z5">
        <v>11335.468049022171</v>
      </c>
      <c r="AA5">
        <v>12160.63185273105</v>
      </c>
      <c r="AB5">
        <v>2246.836283959648</v>
      </c>
      <c r="AC5">
        <v>2215.576166954113</v>
      </c>
      <c r="AD5">
        <v>1888.3470921374319</v>
      </c>
      <c r="AE5">
        <v>2713.2809837596142</v>
      </c>
      <c r="AF5">
        <v>56.396009647999847</v>
      </c>
      <c r="AG5">
        <v>56.063518997484422</v>
      </c>
      <c r="AH5">
        <v>54.900464926262913</v>
      </c>
      <c r="AI5">
        <v>58.860231044374359</v>
      </c>
      <c r="AJ5">
        <v>0.46551763788349282</v>
      </c>
      <c r="AK5">
        <v>0.46551763639578109</v>
      </c>
      <c r="AL5">
        <v>0.46551680922546068</v>
      </c>
      <c r="AM5">
        <v>0.46551845269662612</v>
      </c>
      <c r="AN5">
        <v>0.98328739484898153</v>
      </c>
      <c r="AO5">
        <v>0.98328739484898142</v>
      </c>
      <c r="AP5">
        <v>0.98328739484898142</v>
      </c>
      <c r="AQ5">
        <v>0.98328739484898142</v>
      </c>
      <c r="AR5">
        <v>11.864202190542811</v>
      </c>
      <c r="AS5">
        <v>11.864202190542819</v>
      </c>
      <c r="AT5">
        <v>11.864202190542819</v>
      </c>
      <c r="AU5">
        <v>11.864202190542819</v>
      </c>
      <c r="AV5" t="str">
        <f>VLOOKUP(Sheet1[[#This Row],[NPDES ID2]],Combined_Sheet__Major_Only___2[[NPDES ID2]:[ECHO BFR]],3,FALSE)</f>
        <v>IL</v>
      </c>
      <c r="AW5" t="s">
        <v>1420</v>
      </c>
      <c r="AX5" t="str">
        <f>VLOOKUP(Sheet1[[#This Row],[NPDES ID2]],Combined_Sheet__Major_Only___2[[NPDES ID2]:[ECHO BFR]],27,FALSE)</f>
        <v>-</v>
      </c>
      <c r="AY5" t="str">
        <f>VLOOKUP(Sheet1[[#This Row],[NPDES ID2]],Combined_Sheet__Major_Only___2[[NPDES ID2]:[ECHO BFR]],28,FALSE)</f>
        <v>-</v>
      </c>
      <c r="AZ5" t="str">
        <f>VLOOKUP(Sheet1[[#This Row],[NPDES ID2]],Combined_Sheet__Major_Only___2[[NPDES ID2]:[ECHO BFR]],29,FALSE)</f>
        <v>-</v>
      </c>
      <c r="BA5">
        <f>VLOOKUP(Sheet1[[#This Row],[NPDES ID2]],Combined_Sheet__Major_Only___2[[NPDES ID2]:[ECHO BFR]],17,FALSE)</f>
        <v>41.873652</v>
      </c>
      <c r="BB5">
        <f>VLOOKUP(Sheet1[[#This Row],[NPDES ID2]],Combined_Sheet__Major_Only___2[[NPDES ID2]:[ECHO BFR]],18,FALSE)</f>
        <v>-89.478705000000005</v>
      </c>
      <c r="BC5" s="2" t="str">
        <f>IF(ISNUMBER(SEARCH("aerobic",$AW5)),"aerobic","")</f>
        <v/>
      </c>
      <c r="BD5" s="2" t="str">
        <f>IF(ISNUMBER(SEARCH("anaer",$AW5)),"anaer","")</f>
        <v/>
      </c>
      <c r="BE5" s="2" t="str">
        <f>IF(ISNUMBER(SEARCH("thickening",$AZ5)),"thickening","")</f>
        <v/>
      </c>
      <c r="BF5" s="3" t="str">
        <f>IF(ISNUMBER(SEARCH("airDry",$AW5)),"airDry","")</f>
        <v>airDry</v>
      </c>
      <c r="BG5" s="3" t="str">
        <f>IF(ISNUMBER(SEARCH("heatDry",$AY5)),"heatDry","")</f>
        <v/>
      </c>
      <c r="BH5" s="3" t="str">
        <f>IF(AND(ISNUMBER(SEARCH("aerobic",$AW5)),ISNUMBER(SEARCH("anaer",$AW5))),"Combined Aer and Anaer.","")</f>
        <v/>
      </c>
    </row>
    <row r="6" spans="1:60" x14ac:dyDescent="0.25">
      <c r="A6" s="5">
        <v>279</v>
      </c>
      <c r="B6" t="s">
        <v>1428</v>
      </c>
      <c r="C6">
        <v>1554</v>
      </c>
      <c r="D6">
        <v>383.14272257733262</v>
      </c>
      <c r="E6">
        <v>382.17204803220488</v>
      </c>
      <c r="F6">
        <v>321.04591003435689</v>
      </c>
      <c r="G6">
        <v>449.55161333910672</v>
      </c>
      <c r="H6">
        <v>-136.916042602494</v>
      </c>
      <c r="I6">
        <v>-138.25079938806081</v>
      </c>
      <c r="J6">
        <v>-157.5731872205975</v>
      </c>
      <c r="K6">
        <v>-113.7164397981842</v>
      </c>
      <c r="L6">
        <v>1198.9282747896191</v>
      </c>
      <c r="M6">
        <v>1191.896991335723</v>
      </c>
      <c r="N6">
        <v>1167.3320119946579</v>
      </c>
      <c r="O6">
        <v>1251.0051284839751</v>
      </c>
      <c r="P6">
        <v>49.143584902349083</v>
      </c>
      <c r="Q6">
        <v>48.943544047834209</v>
      </c>
      <c r="R6">
        <v>41.187252665140932</v>
      </c>
      <c r="S6">
        <v>55.361764076485187</v>
      </c>
      <c r="T6">
        <v>151338.9500628892</v>
      </c>
      <c r="U6">
        <v>151339.2011770377</v>
      </c>
      <c r="V6">
        <v>151237.22928495519</v>
      </c>
      <c r="W6">
        <v>151441.04262017849</v>
      </c>
      <c r="X6">
        <v>11810.25787180003</v>
      </c>
      <c r="Y6">
        <v>11873.32276852922</v>
      </c>
      <c r="Z6">
        <v>11307.328063152479</v>
      </c>
      <c r="AA6">
        <v>12125.380229436239</v>
      </c>
      <c r="AB6">
        <v>2233.0411980278809</v>
      </c>
      <c r="AC6">
        <v>2201.8860659163688</v>
      </c>
      <c r="AD6">
        <v>1877.869412777178</v>
      </c>
      <c r="AE6">
        <v>2693.8926310330548</v>
      </c>
      <c r="AF6">
        <v>56.547274164183271</v>
      </c>
      <c r="AG6">
        <v>56.216549158648313</v>
      </c>
      <c r="AH6">
        <v>55.056530581393339</v>
      </c>
      <c r="AI6">
        <v>59.002288474280363</v>
      </c>
      <c r="AJ6">
        <v>0.46736079469771752</v>
      </c>
      <c r="AK6">
        <v>0.46736068375289808</v>
      </c>
      <c r="AL6">
        <v>0.4673007508854346</v>
      </c>
      <c r="AM6">
        <v>0.46741984393171898</v>
      </c>
      <c r="AN6">
        <v>0.98328419563062952</v>
      </c>
      <c r="AO6">
        <v>0.98328419563062974</v>
      </c>
      <c r="AP6">
        <v>0.98328419563062974</v>
      </c>
      <c r="AQ6">
        <v>0.98328419563062974</v>
      </c>
      <c r="AR6">
        <v>11.91887218712578</v>
      </c>
      <c r="AS6">
        <v>11.91887218712578</v>
      </c>
      <c r="AT6">
        <v>11.91887218712578</v>
      </c>
      <c r="AU6">
        <v>11.91887218712578</v>
      </c>
      <c r="AV6" t="str">
        <f>VLOOKUP(Sheet1[[#This Row],[NPDES ID2]],Combined_Sheet__Major_Only___2[[NPDES ID2]:[ECHO BFR]],3,FALSE)</f>
        <v>TX</v>
      </c>
      <c r="AW6" t="s">
        <v>1420</v>
      </c>
      <c r="AX6" t="str">
        <f>VLOOKUP(Sheet1[[#This Row],[NPDES ID2]],Combined_Sheet__Major_Only___2[[NPDES ID2]:[ECHO BFR]],27,FALSE)</f>
        <v>-</v>
      </c>
      <c r="AY6" t="str">
        <f>VLOOKUP(Sheet1[[#This Row],[NPDES ID2]],Combined_Sheet__Major_Only___2[[NPDES ID2]:[ECHO BFR]],28,FALSE)</f>
        <v>-</v>
      </c>
      <c r="AZ6" t="str">
        <f>VLOOKUP(Sheet1[[#This Row],[NPDES ID2]],Combined_Sheet__Major_Only___2[[NPDES ID2]:[ECHO BFR]],29,FALSE)</f>
        <v>preliminaryOps</v>
      </c>
      <c r="BA6">
        <f>VLOOKUP(Sheet1[[#This Row],[NPDES ID2]],Combined_Sheet__Major_Only___2[[NPDES ID2]:[ECHO BFR]],17,FALSE)</f>
        <v>26.367305999999999</v>
      </c>
      <c r="BB6">
        <f>VLOOKUP(Sheet1[[#This Row],[NPDES ID2]],Combined_Sheet__Major_Only___2[[NPDES ID2]:[ECHO BFR]],18,FALSE)</f>
        <v>-98.804056000000003</v>
      </c>
      <c r="BC6" s="2" t="str">
        <f>IF(ISNUMBER(SEARCH("aerobic",$AW6)),"aerobic","")</f>
        <v/>
      </c>
      <c r="BD6" s="2" t="str">
        <f>IF(ISNUMBER(SEARCH("anaer",$AW6)),"anaer","")</f>
        <v/>
      </c>
      <c r="BE6" s="2" t="str">
        <f>IF(ISNUMBER(SEARCH("thickening",$AZ6)),"thickening","")</f>
        <v/>
      </c>
      <c r="BF6" s="4" t="str">
        <f>IF(ISNUMBER(SEARCH("airDry",$AW6)),"airDry","")</f>
        <v>airDry</v>
      </c>
      <c r="BG6" s="4" t="str">
        <f>IF(ISNUMBER(SEARCH("heatDry",$AY6)),"heatDry","")</f>
        <v/>
      </c>
      <c r="BH6" s="4" t="str">
        <f>IF(AND(ISNUMBER(SEARCH("aerobic",$AW6)),ISNUMBER(SEARCH("anaer",$AW6))),"Combined Aer and Anaer.","")</f>
        <v/>
      </c>
    </row>
    <row r="7" spans="1:60" x14ac:dyDescent="0.25">
      <c r="A7" s="5">
        <v>2590</v>
      </c>
      <c r="B7" t="s">
        <v>11996</v>
      </c>
      <c r="C7">
        <v>69.38</v>
      </c>
      <c r="D7">
        <v>1325.0665682951931</v>
      </c>
      <c r="E7">
        <v>1298.491073087705</v>
      </c>
      <c r="F7">
        <v>912.33083300114822</v>
      </c>
      <c r="G7">
        <v>1725.9966560656701</v>
      </c>
      <c r="H7">
        <v>-139.32492635064099</v>
      </c>
      <c r="I7">
        <v>-140.53388930814029</v>
      </c>
      <c r="J7">
        <v>-159.07071402439269</v>
      </c>
      <c r="K7">
        <v>-116.4819538648669</v>
      </c>
      <c r="L7">
        <v>51.778823901765797</v>
      </c>
      <c r="M7">
        <v>51.467007329018799</v>
      </c>
      <c r="N7">
        <v>50.376370515856358</v>
      </c>
      <c r="O7">
        <v>54.089704466982113</v>
      </c>
      <c r="P7">
        <v>2.1491126206737499</v>
      </c>
      <c r="Q7">
        <v>2.1382847557520739</v>
      </c>
      <c r="R7">
        <v>1.803933652692383</v>
      </c>
      <c r="S7">
        <v>2.4174559204540378</v>
      </c>
      <c r="T7">
        <v>151338.8799180114</v>
      </c>
      <c r="U7">
        <v>151339.1310320448</v>
      </c>
      <c r="V7">
        <v>151237.15918665851</v>
      </c>
      <c r="W7">
        <v>151440.9724285492</v>
      </c>
      <c r="X7">
        <v>11951.42905243379</v>
      </c>
      <c r="Y7">
        <v>12016.811968533089</v>
      </c>
      <c r="Z7">
        <v>11429.089952593229</v>
      </c>
      <c r="AA7">
        <v>12279.19973606508</v>
      </c>
      <c r="AB7">
        <v>2297.4553056160462</v>
      </c>
      <c r="AC7">
        <v>2265.6345633116312</v>
      </c>
      <c r="AD7">
        <v>1926.0147606259759</v>
      </c>
      <c r="AE7">
        <v>2783.1336748532049</v>
      </c>
      <c r="AF7">
        <v>55.873261144818549</v>
      </c>
      <c r="AG7">
        <v>55.536827657646867</v>
      </c>
      <c r="AH7">
        <v>54.359885392644081</v>
      </c>
      <c r="AI7">
        <v>58.366823225493768</v>
      </c>
      <c r="AJ7">
        <v>0.45914902311020328</v>
      </c>
      <c r="AK7">
        <v>0.45914901834765193</v>
      </c>
      <c r="AL7">
        <v>0.45914637279786741</v>
      </c>
      <c r="AM7">
        <v>0.45915162915411811</v>
      </c>
      <c r="AN7">
        <v>0.98328418806868323</v>
      </c>
      <c r="AO7">
        <v>0.98328418806868345</v>
      </c>
      <c r="AP7">
        <v>0.98328418806868345</v>
      </c>
      <c r="AQ7">
        <v>0.98328418806868345</v>
      </c>
      <c r="AR7">
        <v>11.668245870406899</v>
      </c>
      <c r="AS7">
        <v>11.668245870406899</v>
      </c>
      <c r="AT7">
        <v>11.668245870406899</v>
      </c>
      <c r="AU7">
        <v>11.668245870406899</v>
      </c>
      <c r="AV7" t="str">
        <f>VLOOKUP(Sheet1[[#This Row],[NPDES ID2]],Combined_Sheet__Major_Only___2[[NPDES ID2]:[ECHO BFR]],3,FALSE)</f>
        <v>TX</v>
      </c>
      <c r="AW7" t="s">
        <v>1420</v>
      </c>
      <c r="AX7" t="str">
        <f>VLOOKUP(Sheet1[[#This Row],[NPDES ID2]],Combined_Sheet__Major_Only___2[[NPDES ID2]:[ECHO BFR]],27,FALSE)</f>
        <v>-</v>
      </c>
      <c r="AY7" t="str">
        <f>VLOOKUP(Sheet1[[#This Row],[NPDES ID2]],Combined_Sheet__Major_Only___2[[NPDES ID2]:[ECHO BFR]],28,FALSE)</f>
        <v>-</v>
      </c>
      <c r="AZ7" t="str">
        <f>VLOOKUP(Sheet1[[#This Row],[NPDES ID2]],Combined_Sheet__Major_Only___2[[NPDES ID2]:[ECHO BFR]],29,FALSE)</f>
        <v>-</v>
      </c>
      <c r="BA7">
        <f>VLOOKUP(Sheet1[[#This Row],[NPDES ID2]],Combined_Sheet__Major_Only___2[[NPDES ID2]:[ECHO BFR]],17,FALSE)</f>
        <v>33.995583000000003</v>
      </c>
      <c r="BB7">
        <f>VLOOKUP(Sheet1[[#This Row],[NPDES ID2]],Combined_Sheet__Major_Only___2[[NPDES ID2]:[ECHO BFR]],18,FALSE)</f>
        <v>-98.517222000000004</v>
      </c>
      <c r="BC7" s="2" t="str">
        <f>IF(ISNUMBER(SEARCH("aerobic",$AW7)),"aerobic","")</f>
        <v/>
      </c>
      <c r="BD7" s="2" t="str">
        <f>IF(ISNUMBER(SEARCH("anaer",$AW7)),"anaer","")</f>
        <v/>
      </c>
      <c r="BE7" s="2" t="str">
        <f>IF(ISNUMBER(SEARCH("thickening",$AZ7)),"thickening","")</f>
        <v/>
      </c>
      <c r="BF7" s="3" t="str">
        <f>IF(ISNUMBER(SEARCH("airDry",$AW7)),"airDry","")</f>
        <v>airDry</v>
      </c>
      <c r="BG7" s="3" t="str">
        <f>IF(ISNUMBER(SEARCH("heatDry",$AY7)),"heatDry","")</f>
        <v/>
      </c>
      <c r="BH7" s="3" t="str">
        <f>IF(AND(ISNUMBER(SEARCH("aerobic",$AW7)),ISNUMBER(SEARCH("anaer",$AW7))),"Combined Aer and Anaer.","")</f>
        <v/>
      </c>
    </row>
    <row r="8" spans="1:60" x14ac:dyDescent="0.25">
      <c r="A8" s="5">
        <v>1599</v>
      </c>
      <c r="B8" t="s">
        <v>7517</v>
      </c>
      <c r="C8">
        <v>80.2</v>
      </c>
      <c r="D8">
        <v>1160.888118266424</v>
      </c>
      <c r="E8">
        <v>1138.575703147686</v>
      </c>
      <c r="F8">
        <v>804.26642388515722</v>
      </c>
      <c r="G8">
        <v>1511.913270707144</v>
      </c>
      <c r="H8">
        <v>-139.3594993277803</v>
      </c>
      <c r="I8">
        <v>-140.56985103792869</v>
      </c>
      <c r="J8">
        <v>-159.10605537115339</v>
      </c>
      <c r="K8">
        <v>-116.5125719005094</v>
      </c>
      <c r="L8">
        <v>59.800073781110441</v>
      </c>
      <c r="M8">
        <v>59.439686516113177</v>
      </c>
      <c r="N8">
        <v>58.179175039734233</v>
      </c>
      <c r="O8">
        <v>62.470901117826742</v>
      </c>
      <c r="P8">
        <v>2.4828796824496981</v>
      </c>
      <c r="Q8">
        <v>2.4702500331437478</v>
      </c>
      <c r="R8">
        <v>2.0841836353095591</v>
      </c>
      <c r="S8">
        <v>2.7930007845820031</v>
      </c>
      <c r="T8">
        <v>151301.19247763799</v>
      </c>
      <c r="U8">
        <v>151301.443529888</v>
      </c>
      <c r="V8">
        <v>151199.49677340829</v>
      </c>
      <c r="W8">
        <v>151403.259869581</v>
      </c>
      <c r="X8">
        <v>11952.351969122559</v>
      </c>
      <c r="Y8">
        <v>12017.784380222531</v>
      </c>
      <c r="Z8">
        <v>11429.60508272751</v>
      </c>
      <c r="AA8">
        <v>12280.388780547701</v>
      </c>
      <c r="AB8">
        <v>2298.7012081949579</v>
      </c>
      <c r="AC8">
        <v>2266.8678031640602</v>
      </c>
      <c r="AD8">
        <v>1926.885054133299</v>
      </c>
      <c r="AE8">
        <v>2784.9513234860492</v>
      </c>
      <c r="AF8">
        <v>55.85513326457199</v>
      </c>
      <c r="AG8">
        <v>55.518566710591941</v>
      </c>
      <c r="AH8">
        <v>54.341137143696017</v>
      </c>
      <c r="AI8">
        <v>58.349708525786149</v>
      </c>
      <c r="AJ8">
        <v>0.45892819819986269</v>
      </c>
      <c r="AK8">
        <v>0.45892819269606738</v>
      </c>
      <c r="AL8">
        <v>0.45892513602714052</v>
      </c>
      <c r="AM8">
        <v>0.45893120922794001</v>
      </c>
      <c r="AN8">
        <v>0.98328012419657396</v>
      </c>
      <c r="AO8">
        <v>0.9832801241965744</v>
      </c>
      <c r="AP8">
        <v>0.9832801241965744</v>
      </c>
      <c r="AQ8">
        <v>0.9832801241965744</v>
      </c>
      <c r="AR8">
        <v>11.661439374504409</v>
      </c>
      <c r="AS8">
        <v>11.661439374504409</v>
      </c>
      <c r="AT8">
        <v>11.661439374504409</v>
      </c>
      <c r="AU8">
        <v>11.661439374504409</v>
      </c>
      <c r="AV8" t="str">
        <f>VLOOKUP(Sheet1[[#This Row],[NPDES ID2]],Combined_Sheet__Major_Only___2[[NPDES ID2]:[ECHO BFR]],3,FALSE)</f>
        <v>NE</v>
      </c>
      <c r="AW8" t="s">
        <v>1420</v>
      </c>
      <c r="AX8" t="str">
        <f>VLOOKUP(Sheet1[[#This Row],[NPDES ID2]],Combined_Sheet__Major_Only___2[[NPDES ID2]:[ECHO BFR]],27,FALSE)</f>
        <v>other</v>
      </c>
      <c r="AY8" t="str">
        <f>VLOOKUP(Sheet1[[#This Row],[NPDES ID2]],Combined_Sheet__Major_Only___2[[NPDES ID2]:[ECHO BFR]],28,FALSE)</f>
        <v>-</v>
      </c>
      <c r="AZ8" t="str">
        <f>VLOOKUP(Sheet1[[#This Row],[NPDES ID2]],Combined_Sheet__Major_Only___2[[NPDES ID2]:[ECHO BFR]],29,FALSE)</f>
        <v>-</v>
      </c>
      <c r="BA8">
        <f>VLOOKUP(Sheet1[[#This Row],[NPDES ID2]],Combined_Sheet__Major_Only___2[[NPDES ID2]:[ECHO BFR]],17,FALSE)</f>
        <v>40.039200000000001</v>
      </c>
      <c r="BB8">
        <f>VLOOKUP(Sheet1[[#This Row],[NPDES ID2]],Combined_Sheet__Major_Only___2[[NPDES ID2]:[ECHO BFR]],18,FALSE)</f>
        <v>-95.594800000000006</v>
      </c>
      <c r="BC8" s="2" t="str">
        <f>IF(ISNUMBER(SEARCH("aerobic",$AW8)),"aerobic","")</f>
        <v/>
      </c>
      <c r="BD8" s="2" t="str">
        <f>IF(ISNUMBER(SEARCH("anaer",$AW8)),"anaer","")</f>
        <v/>
      </c>
      <c r="BE8" s="2" t="str">
        <f>IF(ISNUMBER(SEARCH("thickening",$AZ8)),"thickening","")</f>
        <v/>
      </c>
      <c r="BF8" s="4" t="str">
        <f>IF(ISNUMBER(SEARCH("airDry",$AW8)),"airDry","")</f>
        <v>airDry</v>
      </c>
      <c r="BG8" s="4" t="str">
        <f>IF(ISNUMBER(SEARCH("heatDry",$AY8)),"heatDry","")</f>
        <v/>
      </c>
      <c r="BH8" s="4" t="str">
        <f>IF(AND(ISNUMBER(SEARCH("aerobic",$AW8)),ISNUMBER(SEARCH("anaer",$AW8))),"Combined Aer and Anaer.","")</f>
        <v/>
      </c>
    </row>
    <row r="9" spans="1:60" x14ac:dyDescent="0.25">
      <c r="A9" s="5">
        <v>652</v>
      </c>
      <c r="B9" t="s">
        <v>3211</v>
      </c>
      <c r="C9">
        <v>105.51</v>
      </c>
      <c r="D9">
        <v>888.27069430074607</v>
      </c>
      <c r="E9">
        <v>873.59740407738502</v>
      </c>
      <c r="F9">
        <v>624.12735696535822</v>
      </c>
      <c r="G9">
        <v>1155.569732241031</v>
      </c>
      <c r="H9">
        <v>-138.3465777209174</v>
      </c>
      <c r="I9">
        <v>-139.5873614006417</v>
      </c>
      <c r="J9">
        <v>-158.2220390956517</v>
      </c>
      <c r="K9">
        <v>-115.517931076355</v>
      </c>
      <c r="L9">
        <v>80.417114519352339</v>
      </c>
      <c r="M9">
        <v>79.941063547575283</v>
      </c>
      <c r="N9">
        <v>78.276033067869918</v>
      </c>
      <c r="O9">
        <v>83.945087021619912</v>
      </c>
      <c r="P9">
        <v>3.3115458049451578</v>
      </c>
      <c r="Q9">
        <v>3.298167213249342</v>
      </c>
      <c r="R9">
        <v>2.7768679749055729</v>
      </c>
      <c r="S9">
        <v>3.7273111097239928</v>
      </c>
      <c r="T9">
        <v>151270.65899657409</v>
      </c>
      <c r="U9">
        <v>151270.9099987685</v>
      </c>
      <c r="V9">
        <v>151168.98356873321</v>
      </c>
      <c r="W9">
        <v>151372.70603802009</v>
      </c>
      <c r="X9">
        <v>11855.90273000058</v>
      </c>
      <c r="Y9">
        <v>11919.74929613637</v>
      </c>
      <c r="Z9">
        <v>11346.18437560404</v>
      </c>
      <c r="AA9">
        <v>12175.505268810881</v>
      </c>
      <c r="AB9">
        <v>2254.900448664856</v>
      </c>
      <c r="AC9">
        <v>2223.5529549540361</v>
      </c>
      <c r="AD9">
        <v>1894.2249310941811</v>
      </c>
      <c r="AE9">
        <v>2724.5881499292832</v>
      </c>
      <c r="AF9">
        <v>56.297236762488552</v>
      </c>
      <c r="AG9">
        <v>55.964031217816952</v>
      </c>
      <c r="AH9">
        <v>54.798305237843657</v>
      </c>
      <c r="AI9">
        <v>58.766968002832741</v>
      </c>
      <c r="AJ9">
        <v>0.46431418641853578</v>
      </c>
      <c r="AK9">
        <v>0.46431417912117801</v>
      </c>
      <c r="AL9">
        <v>0.46431012828366103</v>
      </c>
      <c r="AM9">
        <v>0.46431817678362508</v>
      </c>
      <c r="AN9">
        <v>0.9832768302933852</v>
      </c>
      <c r="AO9">
        <v>0.9832768302933852</v>
      </c>
      <c r="AP9">
        <v>0.9832768302933852</v>
      </c>
      <c r="AQ9">
        <v>0.9832768302933852</v>
      </c>
      <c r="AR9">
        <v>11.82707448437486</v>
      </c>
      <c r="AS9">
        <v>11.82707448437486</v>
      </c>
      <c r="AT9">
        <v>11.82707448437486</v>
      </c>
      <c r="AU9">
        <v>11.82707448437486</v>
      </c>
      <c r="AV9" t="str">
        <f>VLOOKUP(Sheet1[[#This Row],[NPDES ID2]],Combined_Sheet__Major_Only___2[[NPDES ID2]:[ECHO BFR]],3,FALSE)</f>
        <v>TX</v>
      </c>
      <c r="AW9" t="s">
        <v>1420</v>
      </c>
      <c r="AX9" t="str">
        <f>VLOOKUP(Sheet1[[#This Row],[NPDES ID2]],Combined_Sheet__Major_Only___2[[NPDES ID2]:[ECHO BFR]],27,FALSE)</f>
        <v>-</v>
      </c>
      <c r="AY9" t="str">
        <f>VLOOKUP(Sheet1[[#This Row],[NPDES ID2]],Combined_Sheet__Major_Only___2[[NPDES ID2]:[ECHO BFR]],28,FALSE)</f>
        <v>-</v>
      </c>
      <c r="AZ9" t="str">
        <f>VLOOKUP(Sheet1[[#This Row],[NPDES ID2]],Combined_Sheet__Major_Only___2[[NPDES ID2]:[ECHO BFR]],29,FALSE)</f>
        <v>-</v>
      </c>
      <c r="BA9">
        <f>VLOOKUP(Sheet1[[#This Row],[NPDES ID2]],Combined_Sheet__Major_Only___2[[NPDES ID2]:[ECHO BFR]],17,FALSE)</f>
        <v>28.427361999999999</v>
      </c>
      <c r="BB9">
        <f>VLOOKUP(Sheet1[[#This Row],[NPDES ID2]],Combined_Sheet__Major_Only___2[[NPDES ID2]:[ECHO BFR]],18,FALSE)</f>
        <v>-99.220073999999997</v>
      </c>
      <c r="BC9" s="2" t="str">
        <f>IF(ISNUMBER(SEARCH("aerobic",$AW9)),"aerobic","")</f>
        <v/>
      </c>
      <c r="BD9" s="2" t="str">
        <f>IF(ISNUMBER(SEARCH("anaer",$AW9)),"anaer","")</f>
        <v/>
      </c>
      <c r="BE9" s="2" t="str">
        <f>IF(ISNUMBER(SEARCH("thickening",$AZ9)),"thickening","")</f>
        <v/>
      </c>
      <c r="BF9" s="3" t="str">
        <f>IF(ISNUMBER(SEARCH("airDry",$AW9)),"airDry","")</f>
        <v>airDry</v>
      </c>
      <c r="BG9" s="3" t="str">
        <f>IF(ISNUMBER(SEARCH("heatDry",$AY9)),"heatDry","")</f>
        <v/>
      </c>
      <c r="BH9" s="3" t="str">
        <f>IF(AND(ISNUMBER(SEARCH("aerobic",$AW9)),ISNUMBER(SEARCH("anaer",$AW9))),"Combined Aer and Anaer.","")</f>
        <v/>
      </c>
    </row>
    <row r="10" spans="1:60" x14ac:dyDescent="0.25">
      <c r="A10" s="5">
        <v>1786</v>
      </c>
      <c r="B10" t="s">
        <v>8353</v>
      </c>
      <c r="C10">
        <v>6</v>
      </c>
      <c r="D10">
        <v>14267.606561201799</v>
      </c>
      <c r="E10">
        <v>14049.115499230271</v>
      </c>
      <c r="F10">
        <v>9457.911612499498</v>
      </c>
      <c r="G10">
        <v>18731.503999762339</v>
      </c>
      <c r="H10">
        <v>-138.9558584177789</v>
      </c>
      <c r="I10">
        <v>-140.15843850669421</v>
      </c>
      <c r="J10">
        <v>-158.71665442596549</v>
      </c>
      <c r="K10">
        <v>-116.1401540488116</v>
      </c>
      <c r="L10">
        <v>4.5180235840531324</v>
      </c>
      <c r="M10">
        <v>4.4910138908902013</v>
      </c>
      <c r="N10">
        <v>4.3965378458383109</v>
      </c>
      <c r="O10">
        <v>4.7181983331687301</v>
      </c>
      <c r="P10">
        <v>0.18689539643486661</v>
      </c>
      <c r="Q10">
        <v>0.18604364457546321</v>
      </c>
      <c r="R10">
        <v>0.15680971049900891</v>
      </c>
      <c r="S10">
        <v>0.2101704967271156</v>
      </c>
      <c r="T10">
        <v>151265.3306116453</v>
      </c>
      <c r="U10">
        <v>151265.58160510461</v>
      </c>
      <c r="V10">
        <v>151163.65872222849</v>
      </c>
      <c r="W10">
        <v>151367.37410173469</v>
      </c>
      <c r="X10">
        <v>11907.09946395654</v>
      </c>
      <c r="Y10">
        <v>11971.803105502349</v>
      </c>
      <c r="Z10">
        <v>11390.317961735071</v>
      </c>
      <c r="AA10">
        <v>12231.279914334091</v>
      </c>
      <c r="AB10">
        <v>2278.4745674168571</v>
      </c>
      <c r="AC10">
        <v>2246.869753219883</v>
      </c>
      <c r="AD10">
        <v>1911.797094540472</v>
      </c>
      <c r="AE10">
        <v>2757.1236894533131</v>
      </c>
      <c r="AF10">
        <v>56.053261637829017</v>
      </c>
      <c r="AG10">
        <v>55.718166951928588</v>
      </c>
      <c r="AH10">
        <v>54.546036055632513</v>
      </c>
      <c r="AI10">
        <v>58.536742926541741</v>
      </c>
      <c r="AJ10">
        <v>0.46134179581827262</v>
      </c>
      <c r="AK10">
        <v>0.46134179540578801</v>
      </c>
      <c r="AL10">
        <v>0.46134156599581072</v>
      </c>
      <c r="AM10">
        <v>0.46134202180061612</v>
      </c>
      <c r="AN10">
        <v>0.98327625534271756</v>
      </c>
      <c r="AO10">
        <v>0.98327625534271768</v>
      </c>
      <c r="AP10">
        <v>0.98327625534271768</v>
      </c>
      <c r="AQ10">
        <v>0.98327625534271768</v>
      </c>
      <c r="AR10">
        <v>11.735776737783461</v>
      </c>
      <c r="AS10">
        <v>11.735776737783461</v>
      </c>
      <c r="AT10">
        <v>11.735776737783461</v>
      </c>
      <c r="AU10">
        <v>11.735776737783461</v>
      </c>
      <c r="AV10" t="str">
        <f>VLOOKUP(Sheet1[[#This Row],[NPDES ID2]],Combined_Sheet__Major_Only___2[[NPDES ID2]:[ECHO BFR]],3,FALSE)</f>
        <v>CA</v>
      </c>
      <c r="AW10" t="s">
        <v>1420</v>
      </c>
      <c r="AX10" t="str">
        <f>VLOOKUP(Sheet1[[#This Row],[NPDES ID2]],Combined_Sheet__Major_Only___2[[NPDES ID2]:[ECHO BFR]],27,FALSE)</f>
        <v>longTermSludgeStore</v>
      </c>
      <c r="AY10" t="str">
        <f>VLOOKUP(Sheet1[[#This Row],[NPDES ID2]],Combined_Sheet__Major_Only___2[[NPDES ID2]:[ECHO BFR]],28,FALSE)</f>
        <v>-</v>
      </c>
      <c r="AZ10" t="str">
        <f>VLOOKUP(Sheet1[[#This Row],[NPDES ID2]],Combined_Sheet__Major_Only___2[[NPDES ID2]:[ECHO BFR]],29,FALSE)</f>
        <v>preliminaryOps, sludgeLagoon</v>
      </c>
      <c r="BA10">
        <f>VLOOKUP(Sheet1[[#This Row],[NPDES ID2]],Combined_Sheet__Major_Only___2[[NPDES ID2]:[ECHO BFR]],17,FALSE)</f>
        <v>36.09836</v>
      </c>
      <c r="BB10">
        <f>VLOOKUP(Sheet1[[#This Row],[NPDES ID2]],Combined_Sheet__Major_Only___2[[NPDES ID2]:[ECHO BFR]],18,FALSE)</f>
        <v>-119.55783</v>
      </c>
      <c r="BC10" s="2" t="str">
        <f>IF(ISNUMBER(SEARCH("aerobic",$AW10)),"aerobic","")</f>
        <v/>
      </c>
      <c r="BD10" s="2" t="str">
        <f>IF(ISNUMBER(SEARCH("anaer",$AW10)),"anaer","")</f>
        <v/>
      </c>
      <c r="BE10" s="2" t="str">
        <f>IF(ISNUMBER(SEARCH("thickening",$AZ10)),"thickening","")</f>
        <v/>
      </c>
      <c r="BF10" s="3" t="str">
        <f>IF(ISNUMBER(SEARCH("airDry",$AW10)),"airDry","")</f>
        <v>airDry</v>
      </c>
      <c r="BG10" s="3" t="str">
        <f>IF(ISNUMBER(SEARCH("heatDry",$AY10)),"heatDry","")</f>
        <v/>
      </c>
      <c r="BH10" s="3" t="str">
        <f>IF(AND(ISNUMBER(SEARCH("aerobic",$AW10)),ISNUMBER(SEARCH("anaer",$AW10))),"Combined Aer and Anaer.","")</f>
        <v/>
      </c>
    </row>
    <row r="11" spans="1:60" x14ac:dyDescent="0.25">
      <c r="A11" s="5">
        <v>1427</v>
      </c>
      <c r="B11" t="s">
        <v>6749</v>
      </c>
      <c r="C11">
        <v>129.91</v>
      </c>
      <c r="D11">
        <v>750.37739357999624</v>
      </c>
      <c r="E11">
        <v>739.39247417788329</v>
      </c>
      <c r="F11">
        <v>531.74909282974238</v>
      </c>
      <c r="G11">
        <v>975.07438291886626</v>
      </c>
      <c r="H11">
        <v>-138.80167295839729</v>
      </c>
      <c r="I11">
        <v>-140.04500775953269</v>
      </c>
      <c r="J11">
        <v>-158.63488942715529</v>
      </c>
      <c r="K11">
        <v>-115.95453425811159</v>
      </c>
      <c r="L11">
        <v>97.989384506793115</v>
      </c>
      <c r="M11">
        <v>97.404369047889162</v>
      </c>
      <c r="N11">
        <v>95.358263486356805</v>
      </c>
      <c r="O11">
        <v>102.32484026192989</v>
      </c>
      <c r="P11">
        <v>4.0508665626768909</v>
      </c>
      <c r="Q11">
        <v>4.032786325117355</v>
      </c>
      <c r="R11">
        <v>3.398512978893109</v>
      </c>
      <c r="S11">
        <v>4.5559095292046141</v>
      </c>
      <c r="T11">
        <v>151258.96428952171</v>
      </c>
      <c r="U11">
        <v>151259.21527254421</v>
      </c>
      <c r="V11">
        <v>151157.2966277925</v>
      </c>
      <c r="W11">
        <v>151361.00353647149</v>
      </c>
      <c r="X11">
        <v>11899.32854422108</v>
      </c>
      <c r="Y11">
        <v>11963.91108777987</v>
      </c>
      <c r="Z11">
        <v>11383.57350042484</v>
      </c>
      <c r="AA11">
        <v>12222.83751118319</v>
      </c>
      <c r="AB11">
        <v>2275.04725537883</v>
      </c>
      <c r="AC11">
        <v>2243.476689312608</v>
      </c>
      <c r="AD11">
        <v>1909.2258338071019</v>
      </c>
      <c r="AE11">
        <v>2752.3682385585639</v>
      </c>
      <c r="AF11">
        <v>56.08806551341393</v>
      </c>
      <c r="AG11">
        <v>55.7532842605643</v>
      </c>
      <c r="AH11">
        <v>54.581997792676297</v>
      </c>
      <c r="AI11">
        <v>58.569535053565872</v>
      </c>
      <c r="AJ11">
        <v>0.46176580149721203</v>
      </c>
      <c r="AK11">
        <v>0.46176579253998867</v>
      </c>
      <c r="AL11">
        <v>0.46176082263288709</v>
      </c>
      <c r="AM11">
        <v>0.46177069722731873</v>
      </c>
      <c r="AN11">
        <v>0.98327556834329544</v>
      </c>
      <c r="AO11">
        <v>0.98327556834329544</v>
      </c>
      <c r="AP11">
        <v>0.98327556834329544</v>
      </c>
      <c r="AQ11">
        <v>0.98327556834329544</v>
      </c>
      <c r="AR11">
        <v>11.74865650733301</v>
      </c>
      <c r="AS11">
        <v>11.74865650733301</v>
      </c>
      <c r="AT11">
        <v>11.74865650733301</v>
      </c>
      <c r="AU11">
        <v>11.74865650733301</v>
      </c>
      <c r="AV11" t="str">
        <f>VLOOKUP(Sheet1[[#This Row],[NPDES ID2]],Combined_Sheet__Major_Only___2[[NPDES ID2]:[ECHO BFR]],3,FALSE)</f>
        <v>CA</v>
      </c>
      <c r="AW11" t="s">
        <v>1420</v>
      </c>
      <c r="AX11" t="str">
        <f>VLOOKUP(Sheet1[[#This Row],[NPDES ID2]],Combined_Sheet__Major_Only___2[[NPDES ID2]:[ECHO BFR]],27,FALSE)</f>
        <v>-</v>
      </c>
      <c r="AY11" t="str">
        <f>VLOOKUP(Sheet1[[#This Row],[NPDES ID2]],Combined_Sheet__Major_Only___2[[NPDES ID2]:[ECHO BFR]],28,FALSE)</f>
        <v>-</v>
      </c>
      <c r="AZ11" t="str">
        <f>VLOOKUP(Sheet1[[#This Row],[NPDES ID2]],Combined_Sheet__Major_Only___2[[NPDES ID2]:[ECHO BFR]],29,FALSE)</f>
        <v>sludgeLagoon</v>
      </c>
      <c r="BA11">
        <f>VLOOKUP(Sheet1[[#This Row],[NPDES ID2]],Combined_Sheet__Major_Only___2[[NPDES ID2]:[ECHO BFR]],17,FALSE)</f>
        <v>39.916111000000001</v>
      </c>
      <c r="BB11">
        <f>VLOOKUP(Sheet1[[#This Row],[NPDES ID2]],Combined_Sheet__Major_Only___2[[NPDES ID2]:[ECHO BFR]],18,FALSE)</f>
        <v>-122.104444</v>
      </c>
      <c r="BC11" s="2" t="str">
        <f>IF(ISNUMBER(SEARCH("aerobic",$AW11)),"aerobic","")</f>
        <v/>
      </c>
      <c r="BD11" s="2" t="str">
        <f>IF(ISNUMBER(SEARCH("anaer",$AW11)),"anaer","")</f>
        <v/>
      </c>
      <c r="BE11" s="2" t="str">
        <f>IF(ISNUMBER(SEARCH("thickening",$AZ11)),"thickening","")</f>
        <v/>
      </c>
      <c r="BF11" s="4" t="str">
        <f>IF(ISNUMBER(SEARCH("airDry",$AW11)),"airDry","")</f>
        <v>airDry</v>
      </c>
      <c r="BG11" s="4" t="str">
        <f>IF(ISNUMBER(SEARCH("heatDry",$AY11)),"heatDry","")</f>
        <v/>
      </c>
      <c r="BH11" s="4" t="str">
        <f>IF(AND(ISNUMBER(SEARCH("aerobic",$AW11)),ISNUMBER(SEARCH("anaer",$AW11))),"Combined Aer and Anaer.","")</f>
        <v/>
      </c>
    </row>
    <row r="12" spans="1:60" x14ac:dyDescent="0.25">
      <c r="A12" s="5">
        <v>1709</v>
      </c>
      <c r="B12" t="s">
        <v>8011</v>
      </c>
      <c r="C12">
        <v>44.11</v>
      </c>
      <c r="D12">
        <v>1918.5495533079129</v>
      </c>
      <c r="E12">
        <v>1885.6213083492451</v>
      </c>
      <c r="F12">
        <v>1301.3506086961549</v>
      </c>
      <c r="G12">
        <v>2505.056394071928</v>
      </c>
      <c r="H12">
        <v>-136.8176435733148</v>
      </c>
      <c r="I12">
        <v>-138.0395216146776</v>
      </c>
      <c r="J12">
        <v>-156.84572990447381</v>
      </c>
      <c r="K12">
        <v>-114.0457202432531</v>
      </c>
      <c r="L12">
        <v>34.832524639461141</v>
      </c>
      <c r="M12">
        <v>34.632170138786272</v>
      </c>
      <c r="N12">
        <v>33.931379573459701</v>
      </c>
      <c r="O12">
        <v>36.317371984107183</v>
      </c>
      <c r="P12">
        <v>1.4158000385800069</v>
      </c>
      <c r="Q12">
        <v>1.409731681697272</v>
      </c>
      <c r="R12">
        <v>1.185202845073567</v>
      </c>
      <c r="S12">
        <v>1.5977475930139931</v>
      </c>
      <c r="T12">
        <v>151187.93392663301</v>
      </c>
      <c r="U12">
        <v>151188.18479321079</v>
      </c>
      <c r="V12">
        <v>151086.31343408339</v>
      </c>
      <c r="W12">
        <v>151289.92583200469</v>
      </c>
      <c r="X12">
        <v>11701.87721551562</v>
      </c>
      <c r="Y12">
        <v>11763.244993041169</v>
      </c>
      <c r="Z12">
        <v>11212.44976363458</v>
      </c>
      <c r="AA12">
        <v>12008.370818692219</v>
      </c>
      <c r="AB12">
        <v>2187.5521311318939</v>
      </c>
      <c r="AC12">
        <v>2156.9490927684469</v>
      </c>
      <c r="AD12">
        <v>1843.6843170771799</v>
      </c>
      <c r="AE12">
        <v>2631.5240343258251</v>
      </c>
      <c r="AF12">
        <v>57.005098941162281</v>
      </c>
      <c r="AG12">
        <v>56.677234933567547</v>
      </c>
      <c r="AH12">
        <v>55.530317244957622</v>
      </c>
      <c r="AI12">
        <v>59.435089279405901</v>
      </c>
      <c r="AJ12">
        <v>0.47293992119731582</v>
      </c>
      <c r="AK12">
        <v>0.47293991811570207</v>
      </c>
      <c r="AL12">
        <v>0.47293820546330839</v>
      </c>
      <c r="AM12">
        <v>0.47294160826908932</v>
      </c>
      <c r="AN12">
        <v>0.98326789951998206</v>
      </c>
      <c r="AO12">
        <v>0.98326789951998217</v>
      </c>
      <c r="AP12">
        <v>0.98326789951998217</v>
      </c>
      <c r="AQ12">
        <v>0.98326789951998217</v>
      </c>
      <c r="AR12">
        <v>12.09247600733411</v>
      </c>
      <c r="AS12">
        <v>12.092476007334101</v>
      </c>
      <c r="AT12">
        <v>12.092476007334101</v>
      </c>
      <c r="AU12">
        <v>12.092476007334101</v>
      </c>
      <c r="AV12" t="str">
        <f>VLOOKUP(Sheet1[[#This Row],[NPDES ID2]],Combined_Sheet__Major_Only___2[[NPDES ID2]:[ECHO BFR]],3,FALSE)</f>
        <v>TX</v>
      </c>
      <c r="AW12" t="s">
        <v>1420</v>
      </c>
      <c r="AX12" t="str">
        <f>VLOOKUP(Sheet1[[#This Row],[NPDES ID2]],Combined_Sheet__Major_Only___2[[NPDES ID2]:[ECHO BFR]],27,FALSE)</f>
        <v>-</v>
      </c>
      <c r="AY12" t="str">
        <f>VLOOKUP(Sheet1[[#This Row],[NPDES ID2]],Combined_Sheet__Major_Only___2[[NPDES ID2]:[ECHO BFR]],28,FALSE)</f>
        <v>-</v>
      </c>
      <c r="AZ12" t="str">
        <f>VLOOKUP(Sheet1[[#This Row],[NPDES ID2]],Combined_Sheet__Major_Only___2[[NPDES ID2]:[ECHO BFR]],29,FALSE)</f>
        <v>-</v>
      </c>
      <c r="BA12">
        <f>VLOOKUP(Sheet1[[#This Row],[NPDES ID2]],Combined_Sheet__Major_Only___2[[NPDES ID2]:[ECHO BFR]],17,FALSE)</f>
        <v>26.062583</v>
      </c>
      <c r="BB12">
        <f>VLOOKUP(Sheet1[[#This Row],[NPDES ID2]],Combined_Sheet__Major_Only___2[[NPDES ID2]:[ECHO BFR]],18,FALSE)</f>
        <v>-97.483917000000005</v>
      </c>
      <c r="BC12" s="2" t="str">
        <f>IF(ISNUMBER(SEARCH("aerobic",$AW12)),"aerobic","")</f>
        <v/>
      </c>
      <c r="BD12" s="2" t="str">
        <f>IF(ISNUMBER(SEARCH("anaer",$AW12)),"anaer","")</f>
        <v/>
      </c>
      <c r="BE12" s="2" t="str">
        <f>IF(ISNUMBER(SEARCH("thickening",$AZ12)),"thickening","")</f>
        <v/>
      </c>
      <c r="BF12" s="4" t="str">
        <f>IF(ISNUMBER(SEARCH("airDry",$AW12)),"airDry","")</f>
        <v>airDry</v>
      </c>
      <c r="BG12" s="4" t="str">
        <f>IF(ISNUMBER(SEARCH("heatDry",$AY12)),"heatDry","")</f>
        <v/>
      </c>
      <c r="BH12" s="4" t="str">
        <f>IF(AND(ISNUMBER(SEARCH("aerobic",$AW12)),ISNUMBER(SEARCH("anaer",$AW12))),"Combined Aer and Anaer.","")</f>
        <v/>
      </c>
    </row>
    <row r="13" spans="1:60" x14ac:dyDescent="0.25">
      <c r="A13" s="5">
        <v>1294</v>
      </c>
      <c r="B13" t="s">
        <v>6163</v>
      </c>
      <c r="C13">
        <v>183.24</v>
      </c>
      <c r="D13">
        <v>571.29020645706214</v>
      </c>
      <c r="E13">
        <v>565.1902001982387</v>
      </c>
      <c r="F13">
        <v>413.15776314115038</v>
      </c>
      <c r="G13">
        <v>730.22096993288835</v>
      </c>
      <c r="H13">
        <v>-138.95427190862549</v>
      </c>
      <c r="I13">
        <v>-140.20890992979761</v>
      </c>
      <c r="J13">
        <v>-158.79324614758659</v>
      </c>
      <c r="K13">
        <v>-116.0880707765584</v>
      </c>
      <c r="L13">
        <v>137.6528002912292</v>
      </c>
      <c r="M13">
        <v>136.82823221625279</v>
      </c>
      <c r="N13">
        <v>133.94440322502939</v>
      </c>
      <c r="O13">
        <v>143.76340820003821</v>
      </c>
      <c r="P13">
        <v>5.6992381663034113</v>
      </c>
      <c r="Q13">
        <v>5.6725530842252656</v>
      </c>
      <c r="R13">
        <v>4.782374173613551</v>
      </c>
      <c r="S13">
        <v>6.4090164016076123</v>
      </c>
      <c r="T13">
        <v>151170.50683912929</v>
      </c>
      <c r="U13">
        <v>151170.75767713771</v>
      </c>
      <c r="V13">
        <v>151068.89791939699</v>
      </c>
      <c r="W13">
        <v>151272.48712938599</v>
      </c>
      <c r="X13">
        <v>11909.88356670372</v>
      </c>
      <c r="Y13">
        <v>11974.72292250686</v>
      </c>
      <c r="Z13">
        <v>11392.024365318</v>
      </c>
      <c r="AA13">
        <v>12234.7577914391</v>
      </c>
      <c r="AB13">
        <v>2281.8086758880968</v>
      </c>
      <c r="AC13">
        <v>2250.1651135494781</v>
      </c>
      <c r="AD13">
        <v>1914.128504446091</v>
      </c>
      <c r="AE13">
        <v>2761.9080882596932</v>
      </c>
      <c r="AF13">
        <v>56.006056513548522</v>
      </c>
      <c r="AG13">
        <v>55.670674986748573</v>
      </c>
      <c r="AH13">
        <v>54.497181064341298</v>
      </c>
      <c r="AI13">
        <v>58.49210794605613</v>
      </c>
      <c r="AJ13">
        <v>0.46076672934071089</v>
      </c>
      <c r="AK13">
        <v>0.46076671671602648</v>
      </c>
      <c r="AL13">
        <v>0.46075971906422042</v>
      </c>
      <c r="AM13">
        <v>0.46077362259879351</v>
      </c>
      <c r="AN13">
        <v>0.98326601692252591</v>
      </c>
      <c r="AO13">
        <v>0.98326601692252558</v>
      </c>
      <c r="AP13">
        <v>0.98326601692252558</v>
      </c>
      <c r="AQ13">
        <v>0.98326601692252558</v>
      </c>
      <c r="AR13">
        <v>11.717856318106429</v>
      </c>
      <c r="AS13">
        <v>11.717856318106429</v>
      </c>
      <c r="AT13">
        <v>11.717856318106429</v>
      </c>
      <c r="AU13">
        <v>11.717856318106429</v>
      </c>
      <c r="AV13" t="str">
        <f>VLOOKUP(Sheet1[[#This Row],[NPDES ID2]],Combined_Sheet__Major_Only___2[[NPDES ID2]:[ECHO BFR]],3,FALSE)</f>
        <v>CA</v>
      </c>
      <c r="AW13" t="s">
        <v>1420</v>
      </c>
      <c r="AX13" t="str">
        <f>VLOOKUP(Sheet1[[#This Row],[NPDES ID2]],Combined_Sheet__Major_Only___2[[NPDES ID2]:[ECHO BFR]],27,FALSE)</f>
        <v>methaneBioCaptureRecover, tempSludgeStore</v>
      </c>
      <c r="AY13" t="str">
        <f>VLOOKUP(Sheet1[[#This Row],[NPDES ID2]],Combined_Sheet__Major_Only___2[[NPDES ID2]:[ECHO BFR]],28,FALSE)</f>
        <v>-</v>
      </c>
      <c r="AZ13" t="str">
        <f>VLOOKUP(Sheet1[[#This Row],[NPDES ID2]],Combined_Sheet__Major_Only___2[[NPDES ID2]:[ECHO BFR]],29,FALSE)</f>
        <v>-</v>
      </c>
      <c r="BA13">
        <f>VLOOKUP(Sheet1[[#This Row],[NPDES ID2]],Combined_Sheet__Major_Only___2[[NPDES ID2]:[ECHO BFR]],17,FALSE)</f>
        <v>33.885675171073203</v>
      </c>
      <c r="BB13">
        <f>VLOOKUP(Sheet1[[#This Row],[NPDES ID2]],Combined_Sheet__Major_Only___2[[NPDES ID2]:[ECHO BFR]],18,FALSE)</f>
        <v>-117.26789163828801</v>
      </c>
      <c r="BC13" s="2" t="str">
        <f>IF(ISNUMBER(SEARCH("aerobic",$AW13)),"aerobic","")</f>
        <v/>
      </c>
      <c r="BD13" s="2" t="str">
        <f>IF(ISNUMBER(SEARCH("anaer",$AW13)),"anaer","")</f>
        <v/>
      </c>
      <c r="BE13" s="2" t="str">
        <f>IF(ISNUMBER(SEARCH("thickening",$AZ13)),"thickening","")</f>
        <v/>
      </c>
      <c r="BF13" s="3" t="str">
        <f>IF(ISNUMBER(SEARCH("airDry",$AW13)),"airDry","")</f>
        <v>airDry</v>
      </c>
      <c r="BG13" s="3" t="str">
        <f>IF(ISNUMBER(SEARCH("heatDry",$AY13)),"heatDry","")</f>
        <v/>
      </c>
      <c r="BH13" s="3" t="str">
        <f>IF(AND(ISNUMBER(SEARCH("aerobic",$AW13)),ISNUMBER(SEARCH("anaer",$AW13))),"Combined Aer and Anaer.","")</f>
        <v/>
      </c>
    </row>
    <row r="14" spans="1:60" x14ac:dyDescent="0.25">
      <c r="A14" s="5">
        <v>740</v>
      </c>
      <c r="B14" t="s">
        <v>3644</v>
      </c>
      <c r="C14">
        <v>2840</v>
      </c>
      <c r="D14">
        <v>572.30731835127631</v>
      </c>
      <c r="E14">
        <v>568.48099621130632</v>
      </c>
      <c r="F14">
        <v>466.68850790799257</v>
      </c>
      <c r="G14">
        <v>668.74557757141019</v>
      </c>
      <c r="H14">
        <v>-136.16430974608409</v>
      </c>
      <c r="I14">
        <v>-137.51244555157311</v>
      </c>
      <c r="J14">
        <v>-156.73889436590861</v>
      </c>
      <c r="K14">
        <v>-112.62244797868379</v>
      </c>
      <c r="L14">
        <v>2189.3921328298079</v>
      </c>
      <c r="M14">
        <v>2176.5379435452051</v>
      </c>
      <c r="N14">
        <v>2131.674222060748</v>
      </c>
      <c r="O14">
        <v>2284.5453073533131</v>
      </c>
      <c r="P14">
        <v>89.759268255133961</v>
      </c>
      <c r="Q14">
        <v>89.398643723371563</v>
      </c>
      <c r="R14">
        <v>75.233710871872873</v>
      </c>
      <c r="S14">
        <v>101.1076218141296</v>
      </c>
      <c r="T14">
        <v>151147.61908563401</v>
      </c>
      <c r="U14">
        <v>151147.86988612101</v>
      </c>
      <c r="V14">
        <v>151046.0253649872</v>
      </c>
      <c r="W14">
        <v>151249.58412125421</v>
      </c>
      <c r="X14">
        <v>11798.86179570131</v>
      </c>
      <c r="Y14">
        <v>11861.93866798923</v>
      </c>
      <c r="Z14">
        <v>11296.144250472469</v>
      </c>
      <c r="AA14">
        <v>12113.872114336071</v>
      </c>
      <c r="AB14">
        <v>2232.0142648993979</v>
      </c>
      <c r="AC14">
        <v>2200.8384270347419</v>
      </c>
      <c r="AD14">
        <v>1876.7344979395141</v>
      </c>
      <c r="AE14">
        <v>2692.522040766687</v>
      </c>
      <c r="AF14">
        <v>56.53702670865713</v>
      </c>
      <c r="AG14">
        <v>56.206742300079199</v>
      </c>
      <c r="AH14">
        <v>55.045635116342581</v>
      </c>
      <c r="AI14">
        <v>58.992022237385051</v>
      </c>
      <c r="AJ14">
        <v>0.46723596611296819</v>
      </c>
      <c r="AK14">
        <v>0.46723575873154122</v>
      </c>
      <c r="AL14">
        <v>0.46712633644977231</v>
      </c>
      <c r="AM14">
        <v>0.46734379302433632</v>
      </c>
      <c r="AN14">
        <v>0.9832635437815952</v>
      </c>
      <c r="AO14">
        <v>0.98326354378159564</v>
      </c>
      <c r="AP14">
        <v>0.98326354378159564</v>
      </c>
      <c r="AQ14">
        <v>0.98326354378159564</v>
      </c>
      <c r="AR14">
        <v>11.9133375818601</v>
      </c>
      <c r="AS14">
        <v>11.9133375818601</v>
      </c>
      <c r="AT14">
        <v>11.9133375818601</v>
      </c>
      <c r="AU14">
        <v>11.9133375818601</v>
      </c>
      <c r="AV14" t="str">
        <f>VLOOKUP(Sheet1[[#This Row],[NPDES ID2]],Combined_Sheet__Major_Only___2[[NPDES ID2]:[ECHO BFR]],3,FALSE)</f>
        <v>CA</v>
      </c>
      <c r="AW14" t="s">
        <v>1420</v>
      </c>
      <c r="AX14" t="str">
        <f>VLOOKUP(Sheet1[[#This Row],[NPDES ID2]],Combined_Sheet__Major_Only___2[[NPDES ID2]:[ECHO BFR]],27,FALSE)</f>
        <v>methaneBioCaptureRecover</v>
      </c>
      <c r="AY14" t="str">
        <f>VLOOKUP(Sheet1[[#This Row],[NPDES ID2]],Combined_Sheet__Major_Only___2[[NPDES ID2]:[ECHO BFR]],28,FALSE)</f>
        <v>-</v>
      </c>
      <c r="AZ14" t="str">
        <f>VLOOKUP(Sheet1[[#This Row],[NPDES ID2]],Combined_Sheet__Major_Only___2[[NPDES ID2]:[ECHO BFR]],29,FALSE)</f>
        <v>sludgeLagoon</v>
      </c>
      <c r="BA14">
        <f>VLOOKUP(Sheet1[[#This Row],[NPDES ID2]],Combined_Sheet__Major_Only___2[[NPDES ID2]:[ECHO BFR]],17,FALSE)</f>
        <v>35.313235928396303</v>
      </c>
      <c r="BB14">
        <f>VLOOKUP(Sheet1[[#This Row],[NPDES ID2]],Combined_Sheet__Major_Only___2[[NPDES ID2]:[ECHO BFR]],18,FALSE)</f>
        <v>-118.92102949641399</v>
      </c>
      <c r="BC14" s="2" t="str">
        <f>IF(ISNUMBER(SEARCH("aerobic",$AW14)),"aerobic","")</f>
        <v/>
      </c>
      <c r="BD14" s="2" t="str">
        <f>IF(ISNUMBER(SEARCH("anaer",$AW14)),"anaer","")</f>
        <v/>
      </c>
      <c r="BE14" s="2" t="str">
        <f>IF(ISNUMBER(SEARCH("thickening",$AZ14)),"thickening","")</f>
        <v/>
      </c>
      <c r="BF14" s="3" t="str">
        <f>IF(ISNUMBER(SEARCH("airDry",$AW14)),"airDry","")</f>
        <v>airDry</v>
      </c>
      <c r="BG14" s="3" t="str">
        <f>IF(ISNUMBER(SEARCH("heatDry",$AY14)),"heatDry","")</f>
        <v/>
      </c>
      <c r="BH14" s="3" t="str">
        <f>IF(AND(ISNUMBER(SEARCH("aerobic",$AW14)),ISNUMBER(SEARCH("anaer",$AW14))),"Combined Aer and Anaer.","")</f>
        <v/>
      </c>
    </row>
    <row r="15" spans="1:60" x14ac:dyDescent="0.25">
      <c r="A15" s="5">
        <v>1775</v>
      </c>
      <c r="B15" t="s">
        <v>8308</v>
      </c>
      <c r="C15">
        <v>12.63</v>
      </c>
      <c r="D15">
        <v>6798.8182625166628</v>
      </c>
      <c r="E15">
        <v>6699.4596279311518</v>
      </c>
      <c r="F15">
        <v>4525.2398510737366</v>
      </c>
      <c r="G15">
        <v>8917.980898230624</v>
      </c>
      <c r="H15">
        <v>-138.8203033564393</v>
      </c>
      <c r="I15">
        <v>-140.02419129373919</v>
      </c>
      <c r="J15">
        <v>-158.5998309917081</v>
      </c>
      <c r="K15">
        <v>-116.0060848605286</v>
      </c>
      <c r="L15">
        <v>9.5379732533190129</v>
      </c>
      <c r="M15">
        <v>9.4810873215579345</v>
      </c>
      <c r="N15">
        <v>9.2821094789090264</v>
      </c>
      <c r="O15">
        <v>9.9595661932773485</v>
      </c>
      <c r="P15">
        <v>0.39412640043778979</v>
      </c>
      <c r="Q15">
        <v>0.39239166250568319</v>
      </c>
      <c r="R15">
        <v>0.33063579187439129</v>
      </c>
      <c r="S15">
        <v>0.44330491066869809</v>
      </c>
      <c r="T15">
        <v>151094.47766225081</v>
      </c>
      <c r="U15">
        <v>151094.7283756196</v>
      </c>
      <c r="V15">
        <v>150992.91923126389</v>
      </c>
      <c r="W15">
        <v>151196.407279231</v>
      </c>
      <c r="X15">
        <v>11881.277863412941</v>
      </c>
      <c r="Y15">
        <v>11945.70162080125</v>
      </c>
      <c r="Z15">
        <v>11366.780167111259</v>
      </c>
      <c r="AA15">
        <v>12203.991069375121</v>
      </c>
      <c r="AB15">
        <v>2270.2020091552158</v>
      </c>
      <c r="AC15">
        <v>2238.695821373823</v>
      </c>
      <c r="AD15">
        <v>1905.393224031571</v>
      </c>
      <c r="AE15">
        <v>2746.1448900590799</v>
      </c>
      <c r="AF15">
        <v>56.111529279781259</v>
      </c>
      <c r="AG15">
        <v>55.776878848941109</v>
      </c>
      <c r="AH15">
        <v>54.606288424119782</v>
      </c>
      <c r="AI15">
        <v>58.59173473540892</v>
      </c>
      <c r="AJ15">
        <v>0.46205165167647377</v>
      </c>
      <c r="AK15">
        <v>0.46205165080790178</v>
      </c>
      <c r="AL15">
        <v>0.46205116779862138</v>
      </c>
      <c r="AM15">
        <v>0.46205212746948049</v>
      </c>
      <c r="AN15">
        <v>0.98325779875408348</v>
      </c>
      <c r="AO15">
        <v>0.98325779875408348</v>
      </c>
      <c r="AP15">
        <v>0.98325779875408348</v>
      </c>
      <c r="AQ15">
        <v>0.98325779875408348</v>
      </c>
      <c r="AR15">
        <v>11.75760271296636</v>
      </c>
      <c r="AS15">
        <v>11.75760271296636</v>
      </c>
      <c r="AT15">
        <v>11.75760271296636</v>
      </c>
      <c r="AU15">
        <v>11.75760271296636</v>
      </c>
      <c r="AV15" t="str">
        <f>VLOOKUP(Sheet1[[#This Row],[NPDES ID2]],Combined_Sheet__Major_Only___2[[NPDES ID2]:[ECHO BFR]],3,FALSE)</f>
        <v>TX</v>
      </c>
      <c r="AW15" t="s">
        <v>1420</v>
      </c>
      <c r="AX15" t="str">
        <f>VLOOKUP(Sheet1[[#This Row],[NPDES ID2]],Combined_Sheet__Major_Only___2[[NPDES ID2]:[ECHO BFR]],27,FALSE)</f>
        <v>-</v>
      </c>
      <c r="AY15" t="str">
        <f>VLOOKUP(Sheet1[[#This Row],[NPDES ID2]],Combined_Sheet__Major_Only___2[[NPDES ID2]:[ECHO BFR]],28,FALSE)</f>
        <v>-</v>
      </c>
      <c r="AZ15" t="str">
        <f>VLOOKUP(Sheet1[[#This Row],[NPDES ID2]],Combined_Sheet__Major_Only___2[[NPDES ID2]:[ECHO BFR]],29,FALSE)</f>
        <v>-</v>
      </c>
      <c r="BA15">
        <f>VLOOKUP(Sheet1[[#This Row],[NPDES ID2]],Combined_Sheet__Major_Only___2[[NPDES ID2]:[ECHO BFR]],17,FALSE)</f>
        <v>30.918778</v>
      </c>
      <c r="BB15">
        <f>VLOOKUP(Sheet1[[#This Row],[NPDES ID2]],Combined_Sheet__Major_Only___2[[NPDES ID2]:[ECHO BFR]],18,FALSE)</f>
        <v>-99.778666999999999</v>
      </c>
      <c r="BC15" s="2" t="str">
        <f>IF(ISNUMBER(SEARCH("aerobic",$AW15)),"aerobic","")</f>
        <v/>
      </c>
      <c r="BD15" s="2" t="str">
        <f>IF(ISNUMBER(SEARCH("anaer",$AW15)),"anaer","")</f>
        <v/>
      </c>
      <c r="BE15" s="2" t="str">
        <f>IF(ISNUMBER(SEARCH("thickening",$AZ15)),"thickening","")</f>
        <v/>
      </c>
      <c r="BF15" s="4" t="str">
        <f>IF(ISNUMBER(SEARCH("airDry",$AW15)),"airDry","")</f>
        <v>airDry</v>
      </c>
      <c r="BG15" s="4" t="str">
        <f>IF(ISNUMBER(SEARCH("heatDry",$AY15)),"heatDry","")</f>
        <v/>
      </c>
      <c r="BH15" s="4" t="str">
        <f>IF(AND(ISNUMBER(SEARCH("aerobic",$AW15)),ISNUMBER(SEARCH("anaer",$AW15))),"Combined Aer and Anaer.","")</f>
        <v/>
      </c>
    </row>
    <row r="16" spans="1:60" x14ac:dyDescent="0.25">
      <c r="A16" s="5">
        <v>1671</v>
      </c>
      <c r="B16" t="s">
        <v>7845</v>
      </c>
      <c r="C16">
        <v>55</v>
      </c>
      <c r="D16">
        <v>1585.4910281101049</v>
      </c>
      <c r="E16">
        <v>1556.3872476743841</v>
      </c>
      <c r="F16">
        <v>1082.43248912684</v>
      </c>
      <c r="G16">
        <v>2065.789322586214</v>
      </c>
      <c r="H16">
        <v>-137.63731516282331</v>
      </c>
      <c r="I16">
        <v>-138.84523107962201</v>
      </c>
      <c r="J16">
        <v>-157.573709216922</v>
      </c>
      <c r="K16">
        <v>-114.8410927085032</v>
      </c>
      <c r="L16">
        <v>42.621156981626719</v>
      </c>
      <c r="M16">
        <v>42.372232550150031</v>
      </c>
      <c r="N16">
        <v>41.501563519177573</v>
      </c>
      <c r="O16">
        <v>44.465952816357451</v>
      </c>
      <c r="P16">
        <v>1.7443750851046731</v>
      </c>
      <c r="Q16">
        <v>1.7371246747634861</v>
      </c>
      <c r="R16">
        <v>1.4615703561945701</v>
      </c>
      <c r="S16">
        <v>1.9658082554049161</v>
      </c>
      <c r="T16">
        <v>151054.4304107471</v>
      </c>
      <c r="U16">
        <v>151054.68105846379</v>
      </c>
      <c r="V16">
        <v>150952.89857396469</v>
      </c>
      <c r="W16">
        <v>151156.33333632359</v>
      </c>
      <c r="X16">
        <v>11769.269918866859</v>
      </c>
      <c r="Y16">
        <v>11831.86638263136</v>
      </c>
      <c r="Z16">
        <v>11269.77056828732</v>
      </c>
      <c r="AA16">
        <v>12082.28024353362</v>
      </c>
      <c r="AB16">
        <v>2220.1640580139829</v>
      </c>
      <c r="AC16">
        <v>2189.2097442146901</v>
      </c>
      <c r="AD16">
        <v>1867.9652656256101</v>
      </c>
      <c r="AE16">
        <v>2677.1441281028201</v>
      </c>
      <c r="AF16">
        <v>56.62953628242213</v>
      </c>
      <c r="AG16">
        <v>56.298829358964603</v>
      </c>
      <c r="AH16">
        <v>55.141945792579101</v>
      </c>
      <c r="AI16">
        <v>59.080622972116529</v>
      </c>
      <c r="AJ16">
        <v>0.46836313968444188</v>
      </c>
      <c r="AK16">
        <v>0.46836313586697148</v>
      </c>
      <c r="AL16">
        <v>0.46836101469619379</v>
      </c>
      <c r="AM16">
        <v>0.46836522917583678</v>
      </c>
      <c r="AN16">
        <v>0.98325346670811153</v>
      </c>
      <c r="AO16">
        <v>0.98325346670811176</v>
      </c>
      <c r="AP16">
        <v>0.98325346670811176</v>
      </c>
      <c r="AQ16">
        <v>0.98325346670811176</v>
      </c>
      <c r="AR16">
        <v>11.95168348224016</v>
      </c>
      <c r="AS16">
        <v>11.95168348224016</v>
      </c>
      <c r="AT16">
        <v>11.95168348224016</v>
      </c>
      <c r="AU16">
        <v>11.95168348224016</v>
      </c>
      <c r="AV16" t="str">
        <f>VLOOKUP(Sheet1[[#This Row],[NPDES ID2]],Combined_Sheet__Major_Only___2[[NPDES ID2]:[ECHO BFR]],3,FALSE)</f>
        <v>CA</v>
      </c>
      <c r="AW16" t="s">
        <v>1420</v>
      </c>
      <c r="AX16" t="str">
        <f>VLOOKUP(Sheet1[[#This Row],[NPDES ID2]],Combined_Sheet__Major_Only___2[[NPDES ID2]:[ECHO BFR]],27,FALSE)</f>
        <v>tempSludgeStore</v>
      </c>
      <c r="AY16" t="str">
        <f>VLOOKUP(Sheet1[[#This Row],[NPDES ID2]],Combined_Sheet__Major_Only___2[[NPDES ID2]:[ECHO BFR]],28,FALSE)</f>
        <v>-</v>
      </c>
      <c r="AZ16" t="str">
        <f>VLOOKUP(Sheet1[[#This Row],[NPDES ID2]],Combined_Sheet__Major_Only___2[[NPDES ID2]:[ECHO BFR]],29,FALSE)</f>
        <v>-</v>
      </c>
      <c r="BA16">
        <f>VLOOKUP(Sheet1[[#This Row],[NPDES ID2]],Combined_Sheet__Major_Only___2[[NPDES ID2]:[ECHO BFR]],17,FALSE)</f>
        <v>35.125999999999998</v>
      </c>
      <c r="BB16">
        <f>VLOOKUP(Sheet1[[#This Row],[NPDES ID2]],Combined_Sheet__Major_Only___2[[NPDES ID2]:[ECHO BFR]],18,FALSE)</f>
        <v>-117.9599</v>
      </c>
      <c r="BC16" s="2" t="str">
        <f>IF(ISNUMBER(SEARCH("aerobic",$AW16)),"aerobic","")</f>
        <v/>
      </c>
      <c r="BD16" s="2" t="str">
        <f>IF(ISNUMBER(SEARCH("anaer",$AW16)),"anaer","")</f>
        <v/>
      </c>
      <c r="BE16" s="2" t="str">
        <f>IF(ISNUMBER(SEARCH("thickening",$AZ16)),"thickening","")</f>
        <v/>
      </c>
      <c r="BF16" s="4" t="str">
        <f>IF(ISNUMBER(SEARCH("airDry",$AW16)),"airDry","")</f>
        <v>airDry</v>
      </c>
      <c r="BG16" s="4" t="str">
        <f>IF(ISNUMBER(SEARCH("heatDry",$AY16)),"heatDry","")</f>
        <v/>
      </c>
      <c r="BH16" s="4" t="str">
        <f>IF(AND(ISNUMBER(SEARCH("aerobic",$AW16)),ISNUMBER(SEARCH("anaer",$AW16))),"Combined Aer and Anaer.","")</f>
        <v/>
      </c>
    </row>
    <row r="17" spans="1:60" x14ac:dyDescent="0.25">
      <c r="A17" s="5">
        <v>1582</v>
      </c>
      <c r="B17" t="s">
        <v>7439</v>
      </c>
      <c r="C17">
        <v>82.77</v>
      </c>
      <c r="D17">
        <v>1116.1764146416181</v>
      </c>
      <c r="E17">
        <v>1095.122068343625</v>
      </c>
      <c r="F17">
        <v>774.39994699397278</v>
      </c>
      <c r="G17">
        <v>1453.3788447070201</v>
      </c>
      <c r="H17">
        <v>-138.87556075173379</v>
      </c>
      <c r="I17">
        <v>-140.10392212880021</v>
      </c>
      <c r="J17">
        <v>-158.67943090929529</v>
      </c>
      <c r="K17">
        <v>-116.0400118789648</v>
      </c>
      <c r="L17">
        <v>62.371024789984062</v>
      </c>
      <c r="M17">
        <v>61.998366020021379</v>
      </c>
      <c r="N17">
        <v>60.694935732532542</v>
      </c>
      <c r="O17">
        <v>65.132793061412073</v>
      </c>
      <c r="P17">
        <v>2.579367371563384</v>
      </c>
      <c r="Q17">
        <v>2.5677160699003179</v>
      </c>
      <c r="R17">
        <v>2.164082644975053</v>
      </c>
      <c r="S17">
        <v>2.9007409080013322</v>
      </c>
      <c r="T17">
        <v>151048.52159853821</v>
      </c>
      <c r="U17">
        <v>151048.77223656821</v>
      </c>
      <c r="V17">
        <v>150946.99368562459</v>
      </c>
      <c r="W17">
        <v>151150.42058590459</v>
      </c>
      <c r="X17">
        <v>11886.96612806729</v>
      </c>
      <c r="Y17">
        <v>11951.52771362129</v>
      </c>
      <c r="Z17">
        <v>11371.35028846505</v>
      </c>
      <c r="AA17">
        <v>12210.40220389446</v>
      </c>
      <c r="AB17">
        <v>2273.806610972546</v>
      </c>
      <c r="AC17">
        <v>2242.2601679343079</v>
      </c>
      <c r="AD17">
        <v>1908.0066053195339</v>
      </c>
      <c r="AE17">
        <v>2751.2104190798859</v>
      </c>
      <c r="AF17">
        <v>56.06808507567758</v>
      </c>
      <c r="AG17">
        <v>55.733133459929988</v>
      </c>
      <c r="AH17">
        <v>54.561347137395472</v>
      </c>
      <c r="AI17">
        <v>58.550698569764812</v>
      </c>
      <c r="AJ17">
        <v>0.46152238543875967</v>
      </c>
      <c r="AK17">
        <v>0.46152237974431293</v>
      </c>
      <c r="AL17">
        <v>0.46151921733235668</v>
      </c>
      <c r="AM17">
        <v>0.46152550063189351</v>
      </c>
      <c r="AN17">
        <v>0.98325282734221287</v>
      </c>
      <c r="AO17">
        <v>0.98325282734221309</v>
      </c>
      <c r="AP17">
        <v>0.98325282734221309</v>
      </c>
      <c r="AQ17">
        <v>0.98325282734221309</v>
      </c>
      <c r="AR17">
        <v>11.74123110243783</v>
      </c>
      <c r="AS17">
        <v>11.74123110243784</v>
      </c>
      <c r="AT17">
        <v>11.74123110243784</v>
      </c>
      <c r="AU17">
        <v>11.74123110243784</v>
      </c>
      <c r="AV17" t="str">
        <f>VLOOKUP(Sheet1[[#This Row],[NPDES ID2]],Combined_Sheet__Major_Only___2[[NPDES ID2]:[ECHO BFR]],3,FALSE)</f>
        <v>AL</v>
      </c>
      <c r="AW17" t="s">
        <v>1420</v>
      </c>
      <c r="AX17" t="str">
        <f>VLOOKUP(Sheet1[[#This Row],[NPDES ID2]],Combined_Sheet__Major_Only___2[[NPDES ID2]:[ECHO BFR]],27,FALSE)</f>
        <v>-</v>
      </c>
      <c r="AY17" t="str">
        <f>VLOOKUP(Sheet1[[#This Row],[NPDES ID2]],Combined_Sheet__Major_Only___2[[NPDES ID2]:[ECHO BFR]],28,FALSE)</f>
        <v>-</v>
      </c>
      <c r="AZ17" t="str">
        <f>VLOOKUP(Sheet1[[#This Row],[NPDES ID2]],Combined_Sheet__Major_Only___2[[NPDES ID2]:[ECHO BFR]],29,FALSE)</f>
        <v>preliminaryOps</v>
      </c>
      <c r="BA17">
        <f>VLOOKUP(Sheet1[[#This Row],[NPDES ID2]],Combined_Sheet__Major_Only___2[[NPDES ID2]:[ECHO BFR]],17,FALSE)</f>
        <v>32.847222000000002</v>
      </c>
      <c r="BB17">
        <f>VLOOKUP(Sheet1[[#This Row],[NPDES ID2]],Combined_Sheet__Major_Only___2[[NPDES ID2]:[ECHO BFR]],18,FALSE)</f>
        <v>-86.606943999999999</v>
      </c>
      <c r="BC17" s="2" t="str">
        <f>IF(ISNUMBER(SEARCH("aerobic",$AW17)),"aerobic","")</f>
        <v/>
      </c>
      <c r="BD17" s="2" t="str">
        <f>IF(ISNUMBER(SEARCH("anaer",$AW17)),"anaer","")</f>
        <v/>
      </c>
      <c r="BE17" s="2" t="str">
        <f>IF(ISNUMBER(SEARCH("thickening",$AZ17)),"thickening","")</f>
        <v/>
      </c>
      <c r="BF17" s="3" t="str">
        <f>IF(ISNUMBER(SEARCH("airDry",$AW17)),"airDry","")</f>
        <v>airDry</v>
      </c>
      <c r="BG17" s="3" t="str">
        <f>IF(ISNUMBER(SEARCH("heatDry",$AY17)),"heatDry","")</f>
        <v/>
      </c>
      <c r="BH17" s="3" t="str">
        <f>IF(AND(ISNUMBER(SEARCH("aerobic",$AW17)),ISNUMBER(SEARCH("anaer",$AW17))),"Combined Aer and Anaer.","")</f>
        <v/>
      </c>
    </row>
    <row r="18" spans="1:60" x14ac:dyDescent="0.25">
      <c r="A18" s="5">
        <v>35</v>
      </c>
      <c r="B18" t="s">
        <v>229</v>
      </c>
      <c r="C18">
        <v>212.62</v>
      </c>
      <c r="D18">
        <v>555.2892476028162</v>
      </c>
      <c r="E18">
        <v>551.82495302685913</v>
      </c>
      <c r="F18">
        <v>407.79146079386732</v>
      </c>
      <c r="G18">
        <v>701.10350898901481</v>
      </c>
      <c r="H18">
        <v>-110.3145567644511</v>
      </c>
      <c r="I18">
        <v>-111.71518696903151</v>
      </c>
      <c r="J18">
        <v>-131.08895813790551</v>
      </c>
      <c r="K18">
        <v>-88.751607090813337</v>
      </c>
      <c r="L18">
        <v>147.16484303967471</v>
      </c>
      <c r="M18">
        <v>146.6318500891646</v>
      </c>
      <c r="N18">
        <v>144.76788022136719</v>
      </c>
      <c r="O18">
        <v>151.11455655140031</v>
      </c>
      <c r="P18">
        <v>4.9817366406205199</v>
      </c>
      <c r="Q18">
        <v>5.0287367095889488</v>
      </c>
      <c r="R18">
        <v>4.0721355697833879</v>
      </c>
      <c r="S18">
        <v>5.8216723535218184</v>
      </c>
      <c r="T18">
        <v>150948.26251841441</v>
      </c>
      <c r="U18">
        <v>150948.51299208321</v>
      </c>
      <c r="V18">
        <v>150846.80118461369</v>
      </c>
      <c r="W18">
        <v>151050.0946833278</v>
      </c>
      <c r="X18">
        <v>9815.785949334746</v>
      </c>
      <c r="Y18">
        <v>9850.3134187607011</v>
      </c>
      <c r="Z18">
        <v>9552.6668848286572</v>
      </c>
      <c r="AA18">
        <v>9979.1775561746617</v>
      </c>
      <c r="AB18">
        <v>1507.45033329746</v>
      </c>
      <c r="AC18">
        <v>1489.4366446825461</v>
      </c>
      <c r="AD18">
        <v>1313.257075307665</v>
      </c>
      <c r="AE18">
        <v>1742.0366932530651</v>
      </c>
      <c r="AF18">
        <v>67.831838054083221</v>
      </c>
      <c r="AG18">
        <v>67.586301307976044</v>
      </c>
      <c r="AH18">
        <v>66.726944812897116</v>
      </c>
      <c r="AI18">
        <v>69.652186908893427</v>
      </c>
      <c r="AJ18">
        <v>0.6051488059694905</v>
      </c>
      <c r="AK18">
        <v>0.60514878892155743</v>
      </c>
      <c r="AL18">
        <v>0.60513934046557694</v>
      </c>
      <c r="AM18">
        <v>0.60515811347591075</v>
      </c>
      <c r="AN18">
        <v>0.98324197131285029</v>
      </c>
      <c r="AO18">
        <v>0.98324197131285029</v>
      </c>
      <c r="AP18">
        <v>0.98324197131285029</v>
      </c>
      <c r="AQ18">
        <v>0.98324197131285029</v>
      </c>
      <c r="AR18">
        <v>16.158862086631189</v>
      </c>
      <c r="AS18">
        <v>16.158862086631189</v>
      </c>
      <c r="AT18">
        <v>16.158862086631189</v>
      </c>
      <c r="AU18">
        <v>16.158862086631189</v>
      </c>
      <c r="AV18" t="str">
        <f>VLOOKUP(Sheet1[[#This Row],[NPDES ID2]],Combined_Sheet__Major_Only___2[[NPDES ID2]:[ECHO BFR]],3,FALSE)</f>
        <v>PR</v>
      </c>
      <c r="AW18" t="s">
        <v>118</v>
      </c>
      <c r="AX18" t="str">
        <f>VLOOKUP(Sheet1[[#This Row],[NPDES ID2]],Combined_Sheet__Major_Only___2[[NPDES ID2]:[ECHO BFR]],27,FALSE)</f>
        <v>-</v>
      </c>
      <c r="AY18" t="str">
        <f>VLOOKUP(Sheet1[[#This Row],[NPDES ID2]],Combined_Sheet__Major_Only___2[[NPDES ID2]:[ECHO BFR]],28,FALSE)</f>
        <v>-</v>
      </c>
      <c r="AZ18" t="str">
        <f>VLOOKUP(Sheet1[[#This Row],[NPDES ID2]],Combined_Sheet__Major_Only___2[[NPDES ID2]:[ECHO BFR]],29,FALSE)</f>
        <v>-</v>
      </c>
      <c r="BA18">
        <f>VLOOKUP(Sheet1[[#This Row],[NPDES ID2]],Combined_Sheet__Major_Only___2[[NPDES ID2]:[ECHO BFR]],17,FALSE)</f>
        <v>18.100940000000001</v>
      </c>
      <c r="BB18">
        <f>VLOOKUP(Sheet1[[#This Row],[NPDES ID2]],Combined_Sheet__Major_Only___2[[NPDES ID2]:[ECHO BFR]],18,FALSE)</f>
        <v>-66.623548999999997</v>
      </c>
      <c r="BC18" s="2" t="str">
        <f>IF(ISNUMBER(SEARCH("aerobic",$AW18)),"aerobic","")</f>
        <v>aerobic</v>
      </c>
      <c r="BD18" s="2" t="str">
        <f>IF(ISNUMBER(SEARCH("anaer",$AW18)),"anaer","")</f>
        <v/>
      </c>
      <c r="BE18" s="2" t="str">
        <f>IF(ISNUMBER(SEARCH("thickening",$AZ18)),"thickening","")</f>
        <v/>
      </c>
      <c r="BF18" s="4" t="str">
        <f>IF(ISNUMBER(SEARCH("airDry",$AW18)),"airDry","")</f>
        <v>airDry</v>
      </c>
      <c r="BG18" s="4" t="str">
        <f>IF(ISNUMBER(SEARCH("heatDry",$AY18)),"heatDry","")</f>
        <v/>
      </c>
      <c r="BH18" s="4" t="str">
        <f>IF(AND(ISNUMBER(SEARCH("aerobic",$AW18)),ISNUMBER(SEARCH("anaer",$AW18))),"Combined Aer and Anaer.","")</f>
        <v/>
      </c>
    </row>
    <row r="19" spans="1:60" x14ac:dyDescent="0.25">
      <c r="A19" s="5">
        <v>558</v>
      </c>
      <c r="B19" t="s">
        <v>2742</v>
      </c>
      <c r="C19">
        <v>218.63</v>
      </c>
      <c r="D19">
        <v>552.37496286655789</v>
      </c>
      <c r="E19">
        <v>548.83155116021237</v>
      </c>
      <c r="F19">
        <v>406.58178921555208</v>
      </c>
      <c r="G19">
        <v>697.55975250732195</v>
      </c>
      <c r="H19">
        <v>-112.0453012855633</v>
      </c>
      <c r="I19">
        <v>-113.3858970868112</v>
      </c>
      <c r="J19">
        <v>-132.75297775095129</v>
      </c>
      <c r="K19">
        <v>-90.402225818189805</v>
      </c>
      <c r="L19">
        <v>149.15283890757999</v>
      </c>
      <c r="M19">
        <v>148.588253778465</v>
      </c>
      <c r="N19">
        <v>146.61380360653629</v>
      </c>
      <c r="O19">
        <v>153.3366609430683</v>
      </c>
      <c r="P19">
        <v>5.1269050740240107</v>
      </c>
      <c r="Q19">
        <v>5.1702595968571563</v>
      </c>
      <c r="R19">
        <v>4.1989307224863843</v>
      </c>
      <c r="S19">
        <v>5.9687923167607391</v>
      </c>
      <c r="T19">
        <v>150942.8607249996</v>
      </c>
      <c r="U19">
        <v>150943.1111898128</v>
      </c>
      <c r="V19">
        <v>150841.40297837139</v>
      </c>
      <c r="W19">
        <v>151044.68928962969</v>
      </c>
      <c r="X19">
        <v>9958.535563964233</v>
      </c>
      <c r="Y19">
        <v>9994.8645431233199</v>
      </c>
      <c r="Z19">
        <v>9679.9927577861836</v>
      </c>
      <c r="AA19">
        <v>10131.78319127525</v>
      </c>
      <c r="AB19">
        <v>1550.644545309221</v>
      </c>
      <c r="AC19">
        <v>1531.698853296889</v>
      </c>
      <c r="AD19">
        <v>1348.2635997848349</v>
      </c>
      <c r="AE19">
        <v>1796.1861730959711</v>
      </c>
      <c r="AF19">
        <v>66.858355759806557</v>
      </c>
      <c r="AG19">
        <v>66.605413988523466</v>
      </c>
      <c r="AH19">
        <v>65.720146209661351</v>
      </c>
      <c r="AI19">
        <v>68.733596677663428</v>
      </c>
      <c r="AJ19">
        <v>0.5932424642076507</v>
      </c>
      <c r="AK19">
        <v>0.59324244684006122</v>
      </c>
      <c r="AL19">
        <v>0.5932328225736192</v>
      </c>
      <c r="AM19">
        <v>0.59325194491090327</v>
      </c>
      <c r="AN19">
        <v>0.98324138600834809</v>
      </c>
      <c r="AO19">
        <v>0.98324138600834809</v>
      </c>
      <c r="AP19">
        <v>0.98324138600834809</v>
      </c>
      <c r="AQ19">
        <v>0.98324138600834809</v>
      </c>
      <c r="AR19">
        <v>15.79262548520839</v>
      </c>
      <c r="AS19">
        <v>15.79262548520839</v>
      </c>
      <c r="AT19">
        <v>15.79262548520839</v>
      </c>
      <c r="AU19">
        <v>15.79262548520839</v>
      </c>
      <c r="AV19" t="str">
        <f>VLOOKUP(Sheet1[[#This Row],[NPDES ID2]],Combined_Sheet__Major_Only___2[[NPDES ID2]:[ECHO BFR]],3,FALSE)</f>
        <v>CA</v>
      </c>
      <c r="AW19" t="s">
        <v>118</v>
      </c>
      <c r="AX19" t="str">
        <f>VLOOKUP(Sheet1[[#This Row],[NPDES ID2]],Combined_Sheet__Major_Only___2[[NPDES ID2]:[ECHO BFR]],27,FALSE)</f>
        <v>tempSludgeStore</v>
      </c>
      <c r="AY19" t="str">
        <f>VLOOKUP(Sheet1[[#This Row],[NPDES ID2]],Combined_Sheet__Major_Only___2[[NPDES ID2]:[ECHO BFR]],28,FALSE)</f>
        <v>-</v>
      </c>
      <c r="AZ19" t="str">
        <f>VLOOKUP(Sheet1[[#This Row],[NPDES ID2]],Combined_Sheet__Major_Only___2[[NPDES ID2]:[ECHO BFR]],29,FALSE)</f>
        <v>preliminaryOps</v>
      </c>
      <c r="BA19">
        <f>VLOOKUP(Sheet1[[#This Row],[NPDES ID2]],Combined_Sheet__Major_Only___2[[NPDES ID2]:[ECHO BFR]],17,FALSE)</f>
        <v>37.066388544196897</v>
      </c>
      <c r="BB19">
        <f>VLOOKUP(Sheet1[[#This Row],[NPDES ID2]],Combined_Sheet__Major_Only___2[[NPDES ID2]:[ECHO BFR]],18,FALSE)</f>
        <v>-120.346803001357</v>
      </c>
      <c r="BC19" s="2" t="str">
        <f>IF(ISNUMBER(SEARCH("aerobic",$AW19)),"aerobic","")</f>
        <v>aerobic</v>
      </c>
      <c r="BD19" s="2" t="str">
        <f>IF(ISNUMBER(SEARCH("anaer",$AW19)),"anaer","")</f>
        <v/>
      </c>
      <c r="BE19" s="2" t="str">
        <f>IF(ISNUMBER(SEARCH("thickening",$AZ19)),"thickening","")</f>
        <v/>
      </c>
      <c r="BF19" s="3" t="str">
        <f>IF(ISNUMBER(SEARCH("airDry",$AW19)),"airDry","")</f>
        <v>airDry</v>
      </c>
      <c r="BG19" s="3" t="str">
        <f>IF(ISNUMBER(SEARCH("heatDry",$AY19)),"heatDry","")</f>
        <v/>
      </c>
      <c r="BH19" s="3" t="str">
        <f>IF(AND(ISNUMBER(SEARCH("aerobic",$AW19)),ISNUMBER(SEARCH("anaer",$AW19))),"Combined Aer and Anaer.","")</f>
        <v/>
      </c>
    </row>
    <row r="20" spans="1:60" x14ac:dyDescent="0.25">
      <c r="A20" s="5">
        <v>1617</v>
      </c>
      <c r="B20" t="s">
        <v>7597</v>
      </c>
      <c r="C20">
        <v>74</v>
      </c>
      <c r="D20">
        <v>1339.2034233153299</v>
      </c>
      <c r="E20">
        <v>1325.222602881727</v>
      </c>
      <c r="F20">
        <v>923.32879054016803</v>
      </c>
      <c r="G20">
        <v>1746.1781099153579</v>
      </c>
      <c r="H20">
        <v>-109.8307061630951</v>
      </c>
      <c r="I20">
        <v>-111.22969916059731</v>
      </c>
      <c r="J20">
        <v>-130.62843045414951</v>
      </c>
      <c r="K20">
        <v>-88.317995215937245</v>
      </c>
      <c r="L20">
        <v>51.453825712727479</v>
      </c>
      <c r="M20">
        <v>51.27012025893638</v>
      </c>
      <c r="N20">
        <v>50.627586786859958</v>
      </c>
      <c r="O20">
        <v>52.815259256530872</v>
      </c>
      <c r="P20">
        <v>1.7333854851149559</v>
      </c>
      <c r="Q20">
        <v>1.750282174778804</v>
      </c>
      <c r="R20">
        <v>1.4160104864565091</v>
      </c>
      <c r="S20">
        <v>2.028051100463494</v>
      </c>
      <c r="T20">
        <v>150940.36615121749</v>
      </c>
      <c r="U20">
        <v>150940.61661194119</v>
      </c>
      <c r="V20">
        <v>150838.91006116249</v>
      </c>
      <c r="W20">
        <v>151042.19305321979</v>
      </c>
      <c r="X20">
        <v>9770.4375500470469</v>
      </c>
      <c r="Y20">
        <v>9804.3994870334136</v>
      </c>
      <c r="Z20">
        <v>9512.0999460811654</v>
      </c>
      <c r="AA20">
        <v>9930.7784219656332</v>
      </c>
      <c r="AB20">
        <v>1494.0463744975841</v>
      </c>
      <c r="AC20">
        <v>1476.3114968781631</v>
      </c>
      <c r="AD20">
        <v>1302.3686390332421</v>
      </c>
      <c r="AE20">
        <v>1725.0787263967179</v>
      </c>
      <c r="AF20">
        <v>68.141963962048379</v>
      </c>
      <c r="AG20">
        <v>67.898723103006958</v>
      </c>
      <c r="AH20">
        <v>67.047722897012974</v>
      </c>
      <c r="AI20">
        <v>69.944895289669176</v>
      </c>
      <c r="AJ20">
        <v>0.60894253740962601</v>
      </c>
      <c r="AK20">
        <v>0.60894253147335942</v>
      </c>
      <c r="AL20">
        <v>0.60893923367278147</v>
      </c>
      <c r="AM20">
        <v>0.6089457859625399</v>
      </c>
      <c r="AN20">
        <v>0.98324111569815598</v>
      </c>
      <c r="AO20">
        <v>0.98324111569815631</v>
      </c>
      <c r="AP20">
        <v>0.98324111569815631</v>
      </c>
      <c r="AQ20">
        <v>0.98324111569815631</v>
      </c>
      <c r="AR20">
        <v>16.275765195345251</v>
      </c>
      <c r="AS20">
        <v>16.275765195345251</v>
      </c>
      <c r="AT20">
        <v>16.275765195345251</v>
      </c>
      <c r="AU20">
        <v>16.275765195345251</v>
      </c>
      <c r="AV20" t="str">
        <f>VLOOKUP(Sheet1[[#This Row],[NPDES ID2]],Combined_Sheet__Major_Only___2[[NPDES ID2]:[ECHO BFR]],3,FALSE)</f>
        <v>NY</v>
      </c>
      <c r="AW20" t="s">
        <v>118</v>
      </c>
      <c r="AX20" t="str">
        <f>VLOOKUP(Sheet1[[#This Row],[NPDES ID2]],Combined_Sheet__Major_Only___2[[NPDES ID2]:[ECHO BFR]],27,FALSE)</f>
        <v>-</v>
      </c>
      <c r="AY20" t="str">
        <f>VLOOKUP(Sheet1[[#This Row],[NPDES ID2]],Combined_Sheet__Major_Only___2[[NPDES ID2]:[ECHO BFR]],28,FALSE)</f>
        <v>-</v>
      </c>
      <c r="AZ20" t="str">
        <f>VLOOKUP(Sheet1[[#This Row],[NPDES ID2]],Combined_Sheet__Major_Only___2[[NPDES ID2]:[ECHO BFR]],29,FALSE)</f>
        <v>-</v>
      </c>
      <c r="BA20">
        <f>VLOOKUP(Sheet1[[#This Row],[NPDES ID2]],Combined_Sheet__Major_Only___2[[NPDES ID2]:[ECHO BFR]],17,FALSE)</f>
        <v>42.312660000000001</v>
      </c>
      <c r="BB20">
        <f>VLOOKUP(Sheet1[[#This Row],[NPDES ID2]],Combined_Sheet__Major_Only___2[[NPDES ID2]:[ECHO BFR]],18,FALSE)</f>
        <v>-75.398579999999995</v>
      </c>
      <c r="BC20" s="2" t="str">
        <f>IF(ISNUMBER(SEARCH("aerobic",$AW20)),"aerobic","")</f>
        <v>aerobic</v>
      </c>
      <c r="BD20" s="2" t="str">
        <f>IF(ISNUMBER(SEARCH("anaer",$AW20)),"anaer","")</f>
        <v/>
      </c>
      <c r="BE20" s="2" t="str">
        <f>IF(ISNUMBER(SEARCH("thickening",$AZ20)),"thickening","")</f>
        <v/>
      </c>
      <c r="BF20" s="4" t="str">
        <f>IF(ISNUMBER(SEARCH("airDry",$AW20)),"airDry","")</f>
        <v>airDry</v>
      </c>
      <c r="BG20" s="4" t="str">
        <f>IF(ISNUMBER(SEARCH("heatDry",$AY20)),"heatDry","")</f>
        <v/>
      </c>
      <c r="BH20" s="4" t="str">
        <f>IF(AND(ISNUMBER(SEARCH("aerobic",$AW20)),ISNUMBER(SEARCH("anaer",$AW20))),"Combined Aer and Anaer.","")</f>
        <v/>
      </c>
    </row>
    <row r="21" spans="1:60" x14ac:dyDescent="0.25">
      <c r="A21" s="5">
        <v>1213</v>
      </c>
      <c r="B21" t="s">
        <v>5815</v>
      </c>
      <c r="C21">
        <v>241</v>
      </c>
      <c r="D21">
        <v>508.81730491648142</v>
      </c>
      <c r="E21">
        <v>505.27780228550881</v>
      </c>
      <c r="F21">
        <v>378.16785086118068</v>
      </c>
      <c r="G21">
        <v>637.98558941912904</v>
      </c>
      <c r="H21">
        <v>-110.201081566304</v>
      </c>
      <c r="I21">
        <v>-111.6005616687943</v>
      </c>
      <c r="J21">
        <v>-130.9789620924544</v>
      </c>
      <c r="K21">
        <v>-88.637606599795305</v>
      </c>
      <c r="L21">
        <v>166.9499807551403</v>
      </c>
      <c r="M21">
        <v>166.34691850000871</v>
      </c>
      <c r="N21">
        <v>164.23796064637111</v>
      </c>
      <c r="O21">
        <v>171.41887423650371</v>
      </c>
      <c r="P21">
        <v>5.6463872732987728</v>
      </c>
      <c r="Q21">
        <v>5.6999832927949754</v>
      </c>
      <c r="R21">
        <v>4.6148990876279044</v>
      </c>
      <c r="S21">
        <v>6.5998728660287451</v>
      </c>
      <c r="T21">
        <v>150920.86315419871</v>
      </c>
      <c r="U21">
        <v>150921.11358294979</v>
      </c>
      <c r="V21">
        <v>150819.42001551171</v>
      </c>
      <c r="W21">
        <v>151022.67705749691</v>
      </c>
      <c r="X21">
        <v>9805.6508321141246</v>
      </c>
      <c r="Y21">
        <v>9840.0687960415198</v>
      </c>
      <c r="Z21">
        <v>9543.4716151269113</v>
      </c>
      <c r="AA21">
        <v>9968.4431230977261</v>
      </c>
      <c r="AB21">
        <v>1504.6916927621651</v>
      </c>
      <c r="AC21">
        <v>1486.734830448559</v>
      </c>
      <c r="AD21">
        <v>1310.9984167447401</v>
      </c>
      <c r="AE21">
        <v>1738.579390368636</v>
      </c>
      <c r="AF21">
        <v>67.889710992955244</v>
      </c>
      <c r="AG21">
        <v>67.644627848940104</v>
      </c>
      <c r="AH21">
        <v>66.786791022726561</v>
      </c>
      <c r="AI21">
        <v>69.706780824263362</v>
      </c>
      <c r="AJ21">
        <v>0.60585673524883132</v>
      </c>
      <c r="AK21">
        <v>0.6058567159083208</v>
      </c>
      <c r="AL21">
        <v>0.6058460019523253</v>
      </c>
      <c r="AM21">
        <v>0.60586728941114132</v>
      </c>
      <c r="AN21">
        <v>0.98323900206702985</v>
      </c>
      <c r="AO21">
        <v>0.98323900206702985</v>
      </c>
      <c r="AP21">
        <v>0.98323900206702985</v>
      </c>
      <c r="AQ21">
        <v>0.98323900206702985</v>
      </c>
      <c r="AR21">
        <v>16.180594147873769</v>
      </c>
      <c r="AS21">
        <v>16.180594147873769</v>
      </c>
      <c r="AT21">
        <v>16.180594147873769</v>
      </c>
      <c r="AU21">
        <v>16.180594147873769</v>
      </c>
      <c r="AV21" t="str">
        <f>VLOOKUP(Sheet1[[#This Row],[NPDES ID2]],Combined_Sheet__Major_Only___2[[NPDES ID2]:[ECHO BFR]],3,FALSE)</f>
        <v>CA</v>
      </c>
      <c r="AW21" t="s">
        <v>118</v>
      </c>
      <c r="AX21" t="str">
        <f>VLOOKUP(Sheet1[[#This Row],[NPDES ID2]],Combined_Sheet__Major_Only___2[[NPDES ID2]:[ECHO BFR]],27,FALSE)</f>
        <v>tempSludgeStore</v>
      </c>
      <c r="AY21" t="str">
        <f>VLOOKUP(Sheet1[[#This Row],[NPDES ID2]],Combined_Sheet__Major_Only___2[[NPDES ID2]:[ECHO BFR]],28,FALSE)</f>
        <v>-</v>
      </c>
      <c r="AZ21" t="str">
        <f>VLOOKUP(Sheet1[[#This Row],[NPDES ID2]],Combined_Sheet__Major_Only___2[[NPDES ID2]:[ECHO BFR]],29,FALSE)</f>
        <v>-</v>
      </c>
      <c r="BA21">
        <f>VLOOKUP(Sheet1[[#This Row],[NPDES ID2]],Combined_Sheet__Major_Only___2[[NPDES ID2]:[ECHO BFR]],17,FALSE)</f>
        <v>33.604073999999997</v>
      </c>
      <c r="BB21">
        <f>VLOOKUP(Sheet1[[#This Row],[NPDES ID2]],Combined_Sheet__Major_Only___2[[NPDES ID2]:[ECHO BFR]],18,FALSE)</f>
        <v>-114.59937600000001</v>
      </c>
      <c r="BC21" s="2" t="str">
        <f>IF(ISNUMBER(SEARCH("aerobic",$AW21)),"aerobic","")</f>
        <v>aerobic</v>
      </c>
      <c r="BD21" s="2" t="str">
        <f>IF(ISNUMBER(SEARCH("anaer",$AW21)),"anaer","")</f>
        <v/>
      </c>
      <c r="BE21" s="2" t="str">
        <f>IF(ISNUMBER(SEARCH("thickening",$AZ21)),"thickening","")</f>
        <v/>
      </c>
      <c r="BF21" s="4" t="str">
        <f>IF(ISNUMBER(SEARCH("airDry",$AW21)),"airDry","")</f>
        <v>airDry</v>
      </c>
      <c r="BG21" s="4" t="str">
        <f>IF(ISNUMBER(SEARCH("heatDry",$AY21)),"heatDry","")</f>
        <v/>
      </c>
      <c r="BH21" s="4" t="str">
        <f>IF(AND(ISNUMBER(SEARCH("aerobic",$AW21)),ISNUMBER(SEARCH("anaer",$AW21))),"Combined Aer and Anaer.","")</f>
        <v/>
      </c>
    </row>
    <row r="22" spans="1:60" x14ac:dyDescent="0.25">
      <c r="A22" s="5">
        <v>2011</v>
      </c>
      <c r="B22" t="s">
        <v>9467</v>
      </c>
      <c r="C22">
        <v>1589.07</v>
      </c>
      <c r="D22">
        <v>428.05777018477579</v>
      </c>
      <c r="E22">
        <v>424.25251880221418</v>
      </c>
      <c r="F22">
        <v>362.00420112291431</v>
      </c>
      <c r="G22">
        <v>497.01856201149502</v>
      </c>
      <c r="H22">
        <v>-108.6133520171232</v>
      </c>
      <c r="I22">
        <v>-110.1442283794848</v>
      </c>
      <c r="J22">
        <v>-129.41022219669159</v>
      </c>
      <c r="K22">
        <v>-86.854653963503253</v>
      </c>
      <c r="L22">
        <v>1110.282419168984</v>
      </c>
      <c r="M22">
        <v>1106.3760067490041</v>
      </c>
      <c r="N22">
        <v>1092.732506088322</v>
      </c>
      <c r="O22">
        <v>1139.210256131224</v>
      </c>
      <c r="P22">
        <v>37.206890816862767</v>
      </c>
      <c r="Q22">
        <v>37.581331128601818</v>
      </c>
      <c r="R22">
        <v>30.374769828387109</v>
      </c>
      <c r="S22">
        <v>43.59300658636797</v>
      </c>
      <c r="T22">
        <v>150920.34086643771</v>
      </c>
      <c r="U22">
        <v>150920.59129433261</v>
      </c>
      <c r="V22">
        <v>150818.8980745867</v>
      </c>
      <c r="W22">
        <v>151022.15442163241</v>
      </c>
      <c r="X22">
        <v>9721.8604173992262</v>
      </c>
      <c r="Y22">
        <v>9755.2870285680783</v>
      </c>
      <c r="Z22">
        <v>9468.5967627845912</v>
      </c>
      <c r="AA22">
        <v>9878.9572707350144</v>
      </c>
      <c r="AB22">
        <v>1480.106393484358</v>
      </c>
      <c r="AC22">
        <v>1462.703902253184</v>
      </c>
      <c r="AD22">
        <v>1290.918100627335</v>
      </c>
      <c r="AE22">
        <v>1707.6800739694329</v>
      </c>
      <c r="AF22">
        <v>68.481388108166286</v>
      </c>
      <c r="AG22">
        <v>68.241437140584082</v>
      </c>
      <c r="AH22">
        <v>67.398359769233778</v>
      </c>
      <c r="AI22">
        <v>70.264364777769273</v>
      </c>
      <c r="AJ22">
        <v>0.61309510145536084</v>
      </c>
      <c r="AK22">
        <v>0.61309497032338622</v>
      </c>
      <c r="AL22">
        <v>0.61302393474974093</v>
      </c>
      <c r="AM22">
        <v>0.61316508834205774</v>
      </c>
      <c r="AN22">
        <v>0.98323894545692914</v>
      </c>
      <c r="AO22">
        <v>0.98323894545692925</v>
      </c>
      <c r="AP22">
        <v>0.98323894545692925</v>
      </c>
      <c r="AQ22">
        <v>0.98323894545692925</v>
      </c>
      <c r="AR22">
        <v>16.40117529390594</v>
      </c>
      <c r="AS22">
        <v>16.40117529390594</v>
      </c>
      <c r="AT22">
        <v>16.40117529390594</v>
      </c>
      <c r="AU22">
        <v>16.40117529390594</v>
      </c>
      <c r="AV22" t="str">
        <f>VLOOKUP(Sheet1[[#This Row],[NPDES ID2]],Combined_Sheet__Major_Only___2[[NPDES ID2]:[ECHO BFR]],3,FALSE)</f>
        <v>TX</v>
      </c>
      <c r="AW22" t="s">
        <v>118</v>
      </c>
      <c r="AX22" t="str">
        <f>VLOOKUP(Sheet1[[#This Row],[NPDES ID2]],Combined_Sheet__Major_Only___2[[NPDES ID2]:[ECHO BFR]],27,FALSE)</f>
        <v>-</v>
      </c>
      <c r="AY22" t="str">
        <f>VLOOKUP(Sheet1[[#This Row],[NPDES ID2]],Combined_Sheet__Major_Only___2[[NPDES ID2]:[ECHO BFR]],28,FALSE)</f>
        <v>-</v>
      </c>
      <c r="AZ22" t="str">
        <f>VLOOKUP(Sheet1[[#This Row],[NPDES ID2]],Combined_Sheet__Major_Only___2[[NPDES ID2]:[ECHO BFR]],29,FALSE)</f>
        <v>-</v>
      </c>
      <c r="BA22">
        <f>VLOOKUP(Sheet1[[#This Row],[NPDES ID2]],Combined_Sheet__Major_Only___2[[NPDES ID2]:[ECHO BFR]],17,FALSE)</f>
        <v>32.877249999999997</v>
      </c>
      <c r="BB22">
        <f>VLOOKUP(Sheet1[[#This Row],[NPDES ID2]],Combined_Sheet__Major_Only___2[[NPDES ID2]:[ECHO BFR]],18,FALSE)</f>
        <v>-96.457611</v>
      </c>
      <c r="BC22" s="2" t="str">
        <f>IF(ISNUMBER(SEARCH("aerobic",$AW22)),"aerobic","")</f>
        <v>aerobic</v>
      </c>
      <c r="BD22" s="2" t="str">
        <f>IF(ISNUMBER(SEARCH("anaer",$AW22)),"anaer","")</f>
        <v/>
      </c>
      <c r="BE22" s="2" t="str">
        <f>IF(ISNUMBER(SEARCH("thickening",$AZ22)),"thickening","")</f>
        <v/>
      </c>
      <c r="BF22" s="4" t="str">
        <f>IF(ISNUMBER(SEARCH("airDry",$AW22)),"airDry","")</f>
        <v>airDry</v>
      </c>
      <c r="BG22" s="4" t="str">
        <f>IF(ISNUMBER(SEARCH("heatDry",$AY22)),"heatDry","")</f>
        <v/>
      </c>
      <c r="BH22" s="4" t="str">
        <f>IF(AND(ISNUMBER(SEARCH("aerobic",$AW22)),ISNUMBER(SEARCH("anaer",$AW22))),"Combined Aer and Anaer.","")</f>
        <v/>
      </c>
    </row>
    <row r="23" spans="1:60" x14ac:dyDescent="0.25">
      <c r="A23" s="5">
        <v>1784</v>
      </c>
      <c r="B23" t="s">
        <v>8345</v>
      </c>
      <c r="C23">
        <v>9.33</v>
      </c>
      <c r="D23">
        <v>9235.5985149337303</v>
      </c>
      <c r="E23">
        <v>9100.1955412187635</v>
      </c>
      <c r="F23">
        <v>6134.8125329598179</v>
      </c>
      <c r="G23">
        <v>12119.176509553619</v>
      </c>
      <c r="H23">
        <v>-139.11636136087</v>
      </c>
      <c r="I23">
        <v>-140.31838513553129</v>
      </c>
      <c r="J23">
        <v>-158.8598929183502</v>
      </c>
      <c r="K23">
        <v>-116.2957363592172</v>
      </c>
      <c r="L23">
        <v>7.0005356863273418</v>
      </c>
      <c r="M23">
        <v>6.9585631449081067</v>
      </c>
      <c r="N23">
        <v>6.8117495684040748</v>
      </c>
      <c r="O23">
        <v>7.3116029555021971</v>
      </c>
      <c r="P23">
        <v>0.28997619949059478</v>
      </c>
      <c r="Q23">
        <v>0.28859895790373818</v>
      </c>
      <c r="R23">
        <v>0.24333854893543261</v>
      </c>
      <c r="S23">
        <v>0.32611151386275689</v>
      </c>
      <c r="T23">
        <v>150835.78246989279</v>
      </c>
      <c r="U23">
        <v>150836.0327591656</v>
      </c>
      <c r="V23">
        <v>150734.3958307915</v>
      </c>
      <c r="W23">
        <v>150937.53966710501</v>
      </c>
      <c r="X23">
        <v>11888.564275999681</v>
      </c>
      <c r="Y23">
        <v>11953.34011227958</v>
      </c>
      <c r="Z23">
        <v>11371.14819579595</v>
      </c>
      <c r="AA23">
        <v>12213.18501637597</v>
      </c>
      <c r="AB23">
        <v>2279.0663110418</v>
      </c>
      <c r="AC23">
        <v>2247.4728104390651</v>
      </c>
      <c r="AD23">
        <v>1911.6233244281821</v>
      </c>
      <c r="AE23">
        <v>2759.043005741536</v>
      </c>
      <c r="AF23">
        <v>55.981418059709704</v>
      </c>
      <c r="AG23">
        <v>55.645780223781372</v>
      </c>
      <c r="AH23">
        <v>54.471742750433123</v>
      </c>
      <c r="AI23">
        <v>58.468933047104073</v>
      </c>
      <c r="AJ23">
        <v>0.46046657358102022</v>
      </c>
      <c r="AK23">
        <v>0.46046657294158649</v>
      </c>
      <c r="AL23">
        <v>0.46046621733275428</v>
      </c>
      <c r="AM23">
        <v>0.46046692387682148</v>
      </c>
      <c r="AN23">
        <v>0.9832297752353838</v>
      </c>
      <c r="AO23">
        <v>0.98322977523538402</v>
      </c>
      <c r="AP23">
        <v>0.98322977523538402</v>
      </c>
      <c r="AQ23">
        <v>0.98322977523538402</v>
      </c>
      <c r="AR23">
        <v>11.708851204219499</v>
      </c>
      <c r="AS23">
        <v>11.708851204219499</v>
      </c>
      <c r="AT23">
        <v>11.708851204219499</v>
      </c>
      <c r="AU23">
        <v>11.708851204219499</v>
      </c>
      <c r="AV23" t="str">
        <f>VLOOKUP(Sheet1[[#This Row],[NPDES ID2]],Combined_Sheet__Major_Only___2[[NPDES ID2]:[ECHO BFR]],3,FALSE)</f>
        <v>TX</v>
      </c>
      <c r="AW23" t="s">
        <v>1420</v>
      </c>
      <c r="AX23" t="str">
        <f>VLOOKUP(Sheet1[[#This Row],[NPDES ID2]],Combined_Sheet__Major_Only___2[[NPDES ID2]:[ECHO BFR]],27,FALSE)</f>
        <v>-</v>
      </c>
      <c r="AY23" t="str">
        <f>VLOOKUP(Sheet1[[#This Row],[NPDES ID2]],Combined_Sheet__Major_Only___2[[NPDES ID2]:[ECHO BFR]],28,FALSE)</f>
        <v>-</v>
      </c>
      <c r="AZ23" t="str">
        <f>VLOOKUP(Sheet1[[#This Row],[NPDES ID2]],Combined_Sheet__Major_Only___2[[NPDES ID2]:[ECHO BFR]],29,FALSE)</f>
        <v>-</v>
      </c>
      <c r="BA23">
        <f>VLOOKUP(Sheet1[[#This Row],[NPDES ID2]],Combined_Sheet__Major_Only___2[[NPDES ID2]:[ECHO BFR]],17,FALSE)</f>
        <v>30.333673999999998</v>
      </c>
      <c r="BB23">
        <f>VLOOKUP(Sheet1[[#This Row],[NPDES ID2]],Combined_Sheet__Major_Only___2[[NPDES ID2]:[ECHO BFR]],18,FALSE)</f>
        <v>-94.181321999999994</v>
      </c>
      <c r="BC23" s="2" t="str">
        <f>IF(ISNUMBER(SEARCH("aerobic",$AW23)),"aerobic","")</f>
        <v/>
      </c>
      <c r="BD23" s="2" t="str">
        <f>IF(ISNUMBER(SEARCH("anaer",$AW23)),"anaer","")</f>
        <v/>
      </c>
      <c r="BE23" s="2" t="str">
        <f>IF(ISNUMBER(SEARCH("thickening",$AZ23)),"thickening","")</f>
        <v/>
      </c>
      <c r="BF23" s="3" t="str">
        <f>IF(ISNUMBER(SEARCH("airDry",$AW23)),"airDry","")</f>
        <v>airDry</v>
      </c>
      <c r="BG23" s="3" t="str">
        <f>IF(ISNUMBER(SEARCH("heatDry",$AY23)),"heatDry","")</f>
        <v/>
      </c>
      <c r="BH23" s="3" t="str">
        <f>IF(AND(ISNUMBER(SEARCH("aerobic",$AW23)),ISNUMBER(SEARCH("anaer",$AW23))),"Combined Aer and Anaer.","")</f>
        <v/>
      </c>
    </row>
    <row r="24" spans="1:60" x14ac:dyDescent="0.25">
      <c r="A24" s="5">
        <v>1685</v>
      </c>
      <c r="B24" t="s">
        <v>7906</v>
      </c>
      <c r="C24">
        <v>51.2</v>
      </c>
      <c r="D24">
        <v>1882.530631904551</v>
      </c>
      <c r="E24">
        <v>1864.014515834974</v>
      </c>
      <c r="F24">
        <v>1280.802926601234</v>
      </c>
      <c r="G24">
        <v>2465.5201382428609</v>
      </c>
      <c r="H24">
        <v>-109.39877802086799</v>
      </c>
      <c r="I24">
        <v>-110.78144582009941</v>
      </c>
      <c r="J24">
        <v>-130.2140882735394</v>
      </c>
      <c r="K24">
        <v>-87.910461529978903</v>
      </c>
      <c r="L24">
        <v>35.733475879356938</v>
      </c>
      <c r="M24">
        <v>35.607384878732617</v>
      </c>
      <c r="N24">
        <v>35.166355981924362</v>
      </c>
      <c r="O24">
        <v>36.667941786587782</v>
      </c>
      <c r="P24">
        <v>1.1990494315545941</v>
      </c>
      <c r="Q24">
        <v>1.2110437607961539</v>
      </c>
      <c r="R24">
        <v>0.97901037472861685</v>
      </c>
      <c r="S24">
        <v>1.404258162820585</v>
      </c>
      <c r="T24">
        <v>150834.3552901489</v>
      </c>
      <c r="U24">
        <v>150834.60557708199</v>
      </c>
      <c r="V24">
        <v>150732.96959879581</v>
      </c>
      <c r="W24">
        <v>150936.11153614899</v>
      </c>
      <c r="X24">
        <v>9727.195477342837</v>
      </c>
      <c r="Y24">
        <v>9760.6816988603059</v>
      </c>
      <c r="Z24">
        <v>9472.8879241432587</v>
      </c>
      <c r="AA24">
        <v>9884.9687713588064</v>
      </c>
      <c r="AB24">
        <v>1482.277818805745</v>
      </c>
      <c r="AC24">
        <v>1464.779560475926</v>
      </c>
      <c r="AD24">
        <v>1292.7346251169711</v>
      </c>
      <c r="AE24">
        <v>1710.3295801550901</v>
      </c>
      <c r="AF24">
        <v>68.396390654987385</v>
      </c>
      <c r="AG24">
        <v>68.155075582818114</v>
      </c>
      <c r="AH24">
        <v>67.310865102916708</v>
      </c>
      <c r="AI24">
        <v>70.184983347173443</v>
      </c>
      <c r="AJ24">
        <v>0.6120551546982359</v>
      </c>
      <c r="AK24">
        <v>0.61205515058521487</v>
      </c>
      <c r="AL24">
        <v>0.61205286477284759</v>
      </c>
      <c r="AM24">
        <v>0.61205740636951722</v>
      </c>
      <c r="AN24">
        <v>0.98322962037393546</v>
      </c>
      <c r="AO24">
        <v>0.9832296203739358</v>
      </c>
      <c r="AP24">
        <v>0.9832296203739358</v>
      </c>
      <c r="AQ24">
        <v>0.9832296203739358</v>
      </c>
      <c r="AR24">
        <v>16.37154173957024</v>
      </c>
      <c r="AS24">
        <v>16.37154173957024</v>
      </c>
      <c r="AT24">
        <v>16.37154173957024</v>
      </c>
      <c r="AU24">
        <v>16.37154173957024</v>
      </c>
      <c r="AV24" t="str">
        <f>VLOOKUP(Sheet1[[#This Row],[NPDES ID2]],Combined_Sheet__Major_Only___2[[NPDES ID2]:[ECHO BFR]],3,FALSE)</f>
        <v>TX</v>
      </c>
      <c r="AW24" t="s">
        <v>118</v>
      </c>
      <c r="AX24" t="str">
        <f>VLOOKUP(Sheet1[[#This Row],[NPDES ID2]],Combined_Sheet__Major_Only___2[[NPDES ID2]:[ECHO BFR]],27,FALSE)</f>
        <v>-</v>
      </c>
      <c r="AY24" t="str">
        <f>VLOOKUP(Sheet1[[#This Row],[NPDES ID2]],Combined_Sheet__Major_Only___2[[NPDES ID2]:[ECHO BFR]],28,FALSE)</f>
        <v>-</v>
      </c>
      <c r="AZ24" t="str">
        <f>VLOOKUP(Sheet1[[#This Row],[NPDES ID2]],Combined_Sheet__Major_Only___2[[NPDES ID2]:[ECHO BFR]],29,FALSE)</f>
        <v>-</v>
      </c>
      <c r="BA24">
        <f>VLOOKUP(Sheet1[[#This Row],[NPDES ID2]],Combined_Sheet__Major_Only___2[[NPDES ID2]:[ECHO BFR]],17,FALSE)</f>
        <v>33.435644000000003</v>
      </c>
      <c r="BB24">
        <f>VLOOKUP(Sheet1[[#This Row],[NPDES ID2]],Combined_Sheet__Major_Only___2[[NPDES ID2]:[ECHO BFR]],18,FALSE)</f>
        <v>-94.409773999999999</v>
      </c>
      <c r="BC24" s="2" t="str">
        <f>IF(ISNUMBER(SEARCH("aerobic",$AW24)),"aerobic","")</f>
        <v>aerobic</v>
      </c>
      <c r="BD24" s="2" t="str">
        <f>IF(ISNUMBER(SEARCH("anaer",$AW24)),"anaer","")</f>
        <v/>
      </c>
      <c r="BE24" s="2" t="str">
        <f>IF(ISNUMBER(SEARCH("thickening",$AZ24)),"thickening","")</f>
        <v/>
      </c>
      <c r="BF24" s="4" t="str">
        <f>IF(ISNUMBER(SEARCH("airDry",$AW24)),"airDry","")</f>
        <v>airDry</v>
      </c>
      <c r="BG24" s="4" t="str">
        <f>IF(ISNUMBER(SEARCH("heatDry",$AY24)),"heatDry","")</f>
        <v/>
      </c>
      <c r="BH24" s="4" t="str">
        <f>IF(AND(ISNUMBER(SEARCH("aerobic",$AW24)),ISNUMBER(SEARCH("anaer",$AW24))),"Combined Aer and Anaer.","")</f>
        <v/>
      </c>
    </row>
    <row r="25" spans="1:60" x14ac:dyDescent="0.25">
      <c r="A25" s="5">
        <v>1749</v>
      </c>
      <c r="B25" t="s">
        <v>8193</v>
      </c>
      <c r="C25">
        <v>25</v>
      </c>
      <c r="D25">
        <v>3763.844258846641</v>
      </c>
      <c r="E25">
        <v>3727.725790952336</v>
      </c>
      <c r="F25">
        <v>2521.0063901535859</v>
      </c>
      <c r="G25">
        <v>4951.0825322407582</v>
      </c>
      <c r="H25">
        <v>-109.6247773734171</v>
      </c>
      <c r="I25">
        <v>-111.0188973540639</v>
      </c>
      <c r="J25">
        <v>-130.4321065989177</v>
      </c>
      <c r="K25">
        <v>-88.131337789244895</v>
      </c>
      <c r="L25">
        <v>17.416347798456751</v>
      </c>
      <c r="M25">
        <v>17.354539782373099</v>
      </c>
      <c r="N25">
        <v>17.138348296981679</v>
      </c>
      <c r="O25">
        <v>17.874415843727739</v>
      </c>
      <c r="P25">
        <v>0.58553853260274724</v>
      </c>
      <c r="Q25">
        <v>0.59132316944527152</v>
      </c>
      <c r="R25">
        <v>0.47820410693703003</v>
      </c>
      <c r="S25">
        <v>0.68541943155654694</v>
      </c>
      <c r="T25">
        <v>150802.1140605995</v>
      </c>
      <c r="U25">
        <v>150802.36429467751</v>
      </c>
      <c r="V25">
        <v>150700.7497797008</v>
      </c>
      <c r="W25">
        <v>150903.84881789211</v>
      </c>
      <c r="X25">
        <v>9742.8034838826225</v>
      </c>
      <c r="Y25">
        <v>9776.5006544406206</v>
      </c>
      <c r="Z25">
        <v>9486.6806365496432</v>
      </c>
      <c r="AA25">
        <v>9901.7357184450793</v>
      </c>
      <c r="AB25">
        <v>1487.1590158691031</v>
      </c>
      <c r="AC25">
        <v>1469.5549642162589</v>
      </c>
      <c r="AD25">
        <v>1296.689997921829</v>
      </c>
      <c r="AE25">
        <v>1716.5220629894211</v>
      </c>
      <c r="AF25">
        <v>68.272222188203472</v>
      </c>
      <c r="AG25">
        <v>68.029949880988696</v>
      </c>
      <c r="AH25">
        <v>67.182453090844405</v>
      </c>
      <c r="AI25">
        <v>70.067832616679212</v>
      </c>
      <c r="AJ25">
        <v>0.61053606800246496</v>
      </c>
      <c r="AK25">
        <v>0.61053606599765176</v>
      </c>
      <c r="AL25">
        <v>0.61053495133050717</v>
      </c>
      <c r="AM25">
        <v>0.61053716601756047</v>
      </c>
      <c r="AN25">
        <v>0.98322612115708141</v>
      </c>
      <c r="AO25">
        <v>0.9832261211570813</v>
      </c>
      <c r="AP25">
        <v>0.9832261211570813</v>
      </c>
      <c r="AQ25">
        <v>0.9832261211570813</v>
      </c>
      <c r="AR25">
        <v>16.324855823168459</v>
      </c>
      <c r="AS25">
        <v>16.324855823168459</v>
      </c>
      <c r="AT25">
        <v>16.324855823168459</v>
      </c>
      <c r="AU25">
        <v>16.324855823168459</v>
      </c>
      <c r="AV25" t="str">
        <f>VLOOKUP(Sheet1[[#This Row],[NPDES ID2]],Combined_Sheet__Major_Only___2[[NPDES ID2]:[ECHO BFR]],3,FALSE)</f>
        <v>MT</v>
      </c>
      <c r="AW25" t="s">
        <v>118</v>
      </c>
      <c r="AX25" t="str">
        <f>VLOOKUP(Sheet1[[#This Row],[NPDES ID2]],Combined_Sheet__Major_Only___2[[NPDES ID2]:[ECHO BFR]],27,FALSE)</f>
        <v>longTermSludgeStore</v>
      </c>
      <c r="AY25" t="str">
        <f>VLOOKUP(Sheet1[[#This Row],[NPDES ID2]],Combined_Sheet__Major_Only___2[[NPDES ID2]:[ECHO BFR]],28,FALSE)</f>
        <v>-</v>
      </c>
      <c r="AZ25" t="str">
        <f>VLOOKUP(Sheet1[[#This Row],[NPDES ID2]],Combined_Sheet__Major_Only___2[[NPDES ID2]:[ECHO BFR]],29,FALSE)</f>
        <v>-</v>
      </c>
      <c r="BA25">
        <f>VLOOKUP(Sheet1[[#This Row],[NPDES ID2]],Combined_Sheet__Major_Only___2[[NPDES ID2]:[ECHO BFR]],17,FALSE)</f>
        <v>45.734699999999997</v>
      </c>
      <c r="BB25">
        <f>VLOOKUP(Sheet1[[#This Row],[NPDES ID2]],Combined_Sheet__Major_Only___2[[NPDES ID2]:[ECHO BFR]],18,FALSE)</f>
        <v>-107.58091899999999</v>
      </c>
      <c r="BC25" s="2" t="str">
        <f>IF(ISNUMBER(SEARCH("aerobic",$AW25)),"aerobic","")</f>
        <v>aerobic</v>
      </c>
      <c r="BD25" s="2" t="str">
        <f>IF(ISNUMBER(SEARCH("anaer",$AW25)),"anaer","")</f>
        <v/>
      </c>
      <c r="BE25" s="2" t="str">
        <f>IF(ISNUMBER(SEARCH("thickening",$AZ25)),"thickening","")</f>
        <v/>
      </c>
      <c r="BF25" s="4" t="str">
        <f>IF(ISNUMBER(SEARCH("airDry",$AW25)),"airDry","")</f>
        <v>airDry</v>
      </c>
      <c r="BG25" s="4" t="str">
        <f>IF(ISNUMBER(SEARCH("heatDry",$AY25)),"heatDry","")</f>
        <v/>
      </c>
      <c r="BH25" s="4" t="str">
        <f>IF(AND(ISNUMBER(SEARCH("aerobic",$AW25)),ISNUMBER(SEARCH("anaer",$AW25))),"Combined Aer and Anaer.","")</f>
        <v/>
      </c>
    </row>
    <row r="26" spans="1:60" x14ac:dyDescent="0.25">
      <c r="A26" s="5">
        <v>1642</v>
      </c>
      <c r="B26" t="s">
        <v>7708</v>
      </c>
      <c r="C26">
        <v>65.34</v>
      </c>
      <c r="D26">
        <v>1497.532208156455</v>
      </c>
      <c r="E26">
        <v>1482.4335968381761</v>
      </c>
      <c r="F26">
        <v>1027.3263160404169</v>
      </c>
      <c r="G26">
        <v>1956.096262252466</v>
      </c>
      <c r="H26">
        <v>-109.429964986754</v>
      </c>
      <c r="I26">
        <v>-110.8128721464398</v>
      </c>
      <c r="J26">
        <v>-130.24360277283591</v>
      </c>
      <c r="K26">
        <v>-87.937392983639114</v>
      </c>
      <c r="L26">
        <v>45.587714209397213</v>
      </c>
      <c r="M26">
        <v>45.426690344721663</v>
      </c>
      <c r="N26">
        <v>44.863484192510782</v>
      </c>
      <c r="O26">
        <v>46.781060510322916</v>
      </c>
      <c r="P26">
        <v>1.5302202526316211</v>
      </c>
      <c r="Q26">
        <v>1.545494136375591</v>
      </c>
      <c r="R26">
        <v>1.2494615419018711</v>
      </c>
      <c r="S26">
        <v>1.7919597555580751</v>
      </c>
      <c r="T26">
        <v>150799.77705892449</v>
      </c>
      <c r="U26">
        <v>150800.0272891713</v>
      </c>
      <c r="V26">
        <v>150698.41432996001</v>
      </c>
      <c r="W26">
        <v>150901.51025861071</v>
      </c>
      <c r="X26">
        <v>9728.0287349540667</v>
      </c>
      <c r="Y26">
        <v>9761.545710515551</v>
      </c>
      <c r="Z26">
        <v>9473.4565189746172</v>
      </c>
      <c r="AA26">
        <v>9885.9717555896532</v>
      </c>
      <c r="AB26">
        <v>1482.839118905531</v>
      </c>
      <c r="AC26">
        <v>1465.3264342908519</v>
      </c>
      <c r="AD26">
        <v>1293.1708130955869</v>
      </c>
      <c r="AE26">
        <v>1711.0762758211549</v>
      </c>
      <c r="AF26">
        <v>68.374957266493553</v>
      </c>
      <c r="AG26">
        <v>68.133485642327926</v>
      </c>
      <c r="AH26">
        <v>67.288694211908862</v>
      </c>
      <c r="AI26">
        <v>70.16475140164188</v>
      </c>
      <c r="AJ26">
        <v>0.61179293386156541</v>
      </c>
      <c r="AK26">
        <v>0.61179292861334567</v>
      </c>
      <c r="AL26">
        <v>0.61179001260913934</v>
      </c>
      <c r="AM26">
        <v>0.61179580631673447</v>
      </c>
      <c r="AN26">
        <v>0.98322586746000507</v>
      </c>
      <c r="AO26">
        <v>0.98322586746000507</v>
      </c>
      <c r="AP26">
        <v>0.98322586746000507</v>
      </c>
      <c r="AQ26">
        <v>0.98322586746000507</v>
      </c>
      <c r="AR26">
        <v>16.363454432171221</v>
      </c>
      <c r="AS26">
        <v>16.363454432171221</v>
      </c>
      <c r="AT26">
        <v>16.363454432171221</v>
      </c>
      <c r="AU26">
        <v>16.363454432171221</v>
      </c>
      <c r="AV26" t="str">
        <f>VLOOKUP(Sheet1[[#This Row],[NPDES ID2]],Combined_Sheet__Major_Only___2[[NPDES ID2]:[ECHO BFR]],3,FALSE)</f>
        <v>SD</v>
      </c>
      <c r="AW26" t="s">
        <v>118</v>
      </c>
      <c r="AX26" t="str">
        <f>VLOOKUP(Sheet1[[#This Row],[NPDES ID2]],Combined_Sheet__Major_Only___2[[NPDES ID2]:[ECHO BFR]],27,FALSE)</f>
        <v>-</v>
      </c>
      <c r="AY26" t="str">
        <f>VLOOKUP(Sheet1[[#This Row],[NPDES ID2]],Combined_Sheet__Major_Only___2[[NPDES ID2]:[ECHO BFR]],28,FALSE)</f>
        <v>-</v>
      </c>
      <c r="AZ26" t="str">
        <f>VLOOKUP(Sheet1[[#This Row],[NPDES ID2]],Combined_Sheet__Major_Only___2[[NPDES ID2]:[ECHO BFR]],29,FALSE)</f>
        <v>-</v>
      </c>
      <c r="BA26">
        <f>VLOOKUP(Sheet1[[#This Row],[NPDES ID2]],Combined_Sheet__Major_Only___2[[NPDES ID2]:[ECHO BFR]],17,FALSE)</f>
        <v>44.005068000000001</v>
      </c>
      <c r="BB26">
        <f>VLOOKUP(Sheet1[[#This Row],[NPDES ID2]],Combined_Sheet__Major_Only___2[[NPDES ID2]:[ECHO BFR]],18,FALSE)</f>
        <v>-97.114223999999993</v>
      </c>
      <c r="BC26" s="2" t="str">
        <f>IF(ISNUMBER(SEARCH("aerobic",$AW26)),"aerobic","")</f>
        <v>aerobic</v>
      </c>
      <c r="BD26" s="2" t="str">
        <f>IF(ISNUMBER(SEARCH("anaer",$AW26)),"anaer","")</f>
        <v/>
      </c>
      <c r="BE26" s="2" t="str">
        <f>IF(ISNUMBER(SEARCH("thickening",$AZ26)),"thickening","")</f>
        <v/>
      </c>
      <c r="BF26" s="3" t="str">
        <f>IF(ISNUMBER(SEARCH("airDry",$AW26)),"airDry","")</f>
        <v>airDry</v>
      </c>
      <c r="BG26" s="3" t="str">
        <f>IF(ISNUMBER(SEARCH("heatDry",$AY26)),"heatDry","")</f>
        <v/>
      </c>
      <c r="BH26" s="3" t="str">
        <f>IF(AND(ISNUMBER(SEARCH("aerobic",$AW26)),ISNUMBER(SEARCH("anaer",$AW26))),"Combined Aer and Anaer.","")</f>
        <v/>
      </c>
    </row>
    <row r="27" spans="1:60" x14ac:dyDescent="0.25">
      <c r="A27" s="5">
        <v>71</v>
      </c>
      <c r="B27" t="s">
        <v>395</v>
      </c>
      <c r="C27">
        <v>40.31</v>
      </c>
      <c r="D27">
        <v>2380.3364967069401</v>
      </c>
      <c r="E27">
        <v>2356.3710139812379</v>
      </c>
      <c r="F27">
        <v>1609.1265764740749</v>
      </c>
      <c r="G27">
        <v>3123.0367586637622</v>
      </c>
      <c r="H27">
        <v>-110.1691567707899</v>
      </c>
      <c r="I27">
        <v>-111.5848352627319</v>
      </c>
      <c r="J27">
        <v>-130.95483011465939</v>
      </c>
      <c r="K27">
        <v>-88.647790549987988</v>
      </c>
      <c r="L27">
        <v>27.952123187482279</v>
      </c>
      <c r="M27">
        <v>27.85147401689321</v>
      </c>
      <c r="N27">
        <v>27.499429322673759</v>
      </c>
      <c r="O27">
        <v>28.69804287595079</v>
      </c>
      <c r="P27">
        <v>0.94438309598882031</v>
      </c>
      <c r="Q27">
        <v>0.95341337617995126</v>
      </c>
      <c r="R27">
        <v>0.77175652643056181</v>
      </c>
      <c r="S27">
        <v>1.104128003448642</v>
      </c>
      <c r="T27">
        <v>150771.87312299901</v>
      </c>
      <c r="U27">
        <v>150772.12330750111</v>
      </c>
      <c r="V27">
        <v>150670.52892421951</v>
      </c>
      <c r="W27">
        <v>150873.58772477429</v>
      </c>
      <c r="X27">
        <v>9786.2047002259824</v>
      </c>
      <c r="Y27">
        <v>9820.4594864399442</v>
      </c>
      <c r="Z27">
        <v>9525.3194075995943</v>
      </c>
      <c r="AA27">
        <v>9948.1766298789516</v>
      </c>
      <c r="AB27">
        <v>1500.279130732946</v>
      </c>
      <c r="AC27">
        <v>1482.396321017233</v>
      </c>
      <c r="AD27">
        <v>1307.3390745411809</v>
      </c>
      <c r="AE27">
        <v>1733.1361828524309</v>
      </c>
      <c r="AF27">
        <v>67.956266006251369</v>
      </c>
      <c r="AG27">
        <v>67.711596243146872</v>
      </c>
      <c r="AH27">
        <v>66.855677614064604</v>
      </c>
      <c r="AI27">
        <v>69.769688825230702</v>
      </c>
      <c r="AJ27">
        <v>0.60667087414791332</v>
      </c>
      <c r="AK27">
        <v>0.60667087092444694</v>
      </c>
      <c r="AL27">
        <v>0.60666907915876689</v>
      </c>
      <c r="AM27">
        <v>0.60667263914946834</v>
      </c>
      <c r="AN27">
        <v>0.98322283770920937</v>
      </c>
      <c r="AO27">
        <v>0.98322283770920915</v>
      </c>
      <c r="AP27">
        <v>0.98322283770920915</v>
      </c>
      <c r="AQ27">
        <v>0.98322283770920915</v>
      </c>
      <c r="AR27">
        <v>16.20594202916724</v>
      </c>
      <c r="AS27">
        <v>16.20594202916724</v>
      </c>
      <c r="AT27">
        <v>16.20594202916724</v>
      </c>
      <c r="AU27">
        <v>16.20594202916724</v>
      </c>
      <c r="AV27" t="str">
        <f>VLOOKUP(Sheet1[[#This Row],[NPDES ID2]],Combined_Sheet__Major_Only___2[[NPDES ID2]:[ECHO BFR]],3,FALSE)</f>
        <v>PR</v>
      </c>
      <c r="AW27" t="s">
        <v>118</v>
      </c>
      <c r="AX27" t="str">
        <f>VLOOKUP(Sheet1[[#This Row],[NPDES ID2]],Combined_Sheet__Major_Only___2[[NPDES ID2]:[ECHO BFR]],27,FALSE)</f>
        <v>-</v>
      </c>
      <c r="AY27" t="str">
        <f>VLOOKUP(Sheet1[[#This Row],[NPDES ID2]],Combined_Sheet__Major_Only___2[[NPDES ID2]:[ECHO BFR]],28,FALSE)</f>
        <v>-</v>
      </c>
      <c r="AZ27" t="str">
        <f>VLOOKUP(Sheet1[[#This Row],[NPDES ID2]],Combined_Sheet__Major_Only___2[[NPDES ID2]:[ECHO BFR]],29,FALSE)</f>
        <v>-</v>
      </c>
      <c r="BA27">
        <f>VLOOKUP(Sheet1[[#This Row],[NPDES ID2]],Combined_Sheet__Major_Only___2[[NPDES ID2]:[ECHO BFR]],17,FALSE)</f>
        <v>18.345348000000001</v>
      </c>
      <c r="BB27">
        <f>VLOOKUP(Sheet1[[#This Row],[NPDES ID2]],Combined_Sheet__Major_Only___2[[NPDES ID2]:[ECHO BFR]],18,FALSE)</f>
        <v>-67.01764</v>
      </c>
      <c r="BC27" s="2" t="str">
        <f>IF(ISNUMBER(SEARCH("aerobic",$AW27)),"aerobic","")</f>
        <v>aerobic</v>
      </c>
      <c r="BD27" s="2" t="str">
        <f>IF(ISNUMBER(SEARCH("anaer",$AW27)),"anaer","")</f>
        <v/>
      </c>
      <c r="BE27" s="2" t="str">
        <f>IF(ISNUMBER(SEARCH("thickening",$AZ27)),"thickening","")</f>
        <v/>
      </c>
      <c r="BF27" s="4" t="str">
        <f>IF(ISNUMBER(SEARCH("airDry",$AW27)),"airDry","")</f>
        <v>airDry</v>
      </c>
      <c r="BG27" s="4" t="str">
        <f>IF(ISNUMBER(SEARCH("heatDry",$AY27)),"heatDry","")</f>
        <v/>
      </c>
      <c r="BH27" s="4" t="str">
        <f>IF(AND(ISNUMBER(SEARCH("aerobic",$AW27)),ISNUMBER(SEARCH("anaer",$AW27))),"Combined Aer and Anaer.","")</f>
        <v/>
      </c>
    </row>
    <row r="28" spans="1:60" x14ac:dyDescent="0.25">
      <c r="A28" s="5">
        <v>67</v>
      </c>
      <c r="B28" t="s">
        <v>374</v>
      </c>
      <c r="C28">
        <v>56.4</v>
      </c>
      <c r="D28">
        <v>1709.313559865052</v>
      </c>
      <c r="E28">
        <v>1692.890187139029</v>
      </c>
      <c r="F28">
        <v>1166.476297833741</v>
      </c>
      <c r="G28">
        <v>2236.7719545268142</v>
      </c>
      <c r="H28">
        <v>-108.7898123031659</v>
      </c>
      <c r="I28">
        <v>-110.1464908604124</v>
      </c>
      <c r="J28">
        <v>-129.6288464556628</v>
      </c>
      <c r="K28">
        <v>-87.328549490909069</v>
      </c>
      <c r="L28">
        <v>39.565664471601814</v>
      </c>
      <c r="M28">
        <v>39.428312218384278</v>
      </c>
      <c r="N28">
        <v>38.947897361294359</v>
      </c>
      <c r="O28">
        <v>40.583585096676707</v>
      </c>
      <c r="P28">
        <v>1.3204170103353521</v>
      </c>
      <c r="Q28">
        <v>1.334091858505458</v>
      </c>
      <c r="R28">
        <v>1.0773446619689819</v>
      </c>
      <c r="S28">
        <v>1.5485043607323909</v>
      </c>
      <c r="T28">
        <v>150770.71814320979</v>
      </c>
      <c r="U28">
        <v>150770.96832581839</v>
      </c>
      <c r="V28">
        <v>150669.3747114185</v>
      </c>
      <c r="W28">
        <v>150872.43197519361</v>
      </c>
      <c r="X28">
        <v>9673.1462581830383</v>
      </c>
      <c r="Y28">
        <v>9706.0024711662463</v>
      </c>
      <c r="Z28">
        <v>9424.1978878545342</v>
      </c>
      <c r="AA28">
        <v>9827.5045648740725</v>
      </c>
      <c r="AB28">
        <v>1467.059546582029</v>
      </c>
      <c r="AC28">
        <v>1449.8721265025561</v>
      </c>
      <c r="AD28">
        <v>1280.302726997598</v>
      </c>
      <c r="AE28">
        <v>1691.2111956082031</v>
      </c>
      <c r="AF28">
        <v>68.74916328907409</v>
      </c>
      <c r="AG28">
        <v>68.510535757576221</v>
      </c>
      <c r="AH28">
        <v>67.675713300010116</v>
      </c>
      <c r="AI28">
        <v>70.517853611340215</v>
      </c>
      <c r="AJ28">
        <v>0.61637128340856828</v>
      </c>
      <c r="AK28">
        <v>0.61637127886448639</v>
      </c>
      <c r="AL28">
        <v>0.61636875370117761</v>
      </c>
      <c r="AM28">
        <v>0.61637377085723799</v>
      </c>
      <c r="AN28">
        <v>0.98322271228033931</v>
      </c>
      <c r="AO28">
        <v>0.98322271228033942</v>
      </c>
      <c r="AP28">
        <v>0.98322271228033942</v>
      </c>
      <c r="AQ28">
        <v>0.98322271228033942</v>
      </c>
      <c r="AR28">
        <v>16.504294583497799</v>
      </c>
      <c r="AS28">
        <v>16.504294583497799</v>
      </c>
      <c r="AT28">
        <v>16.504294583497799</v>
      </c>
      <c r="AU28">
        <v>16.504294583497799</v>
      </c>
      <c r="AV28" t="str">
        <f>VLOOKUP(Sheet1[[#This Row],[NPDES ID2]],Combined_Sheet__Major_Only___2[[NPDES ID2]:[ECHO BFR]],3,FALSE)</f>
        <v>PR</v>
      </c>
      <c r="AW28" t="s">
        <v>118</v>
      </c>
      <c r="AX28" t="str">
        <f>VLOOKUP(Sheet1[[#This Row],[NPDES ID2]],Combined_Sheet__Major_Only___2[[NPDES ID2]:[ECHO BFR]],27,FALSE)</f>
        <v>-</v>
      </c>
      <c r="AY28" t="str">
        <f>VLOOKUP(Sheet1[[#This Row],[NPDES ID2]],Combined_Sheet__Major_Only___2[[NPDES ID2]:[ECHO BFR]],28,FALSE)</f>
        <v>-</v>
      </c>
      <c r="AZ28" t="str">
        <f>VLOOKUP(Sheet1[[#This Row],[NPDES ID2]],Combined_Sheet__Major_Only___2[[NPDES ID2]:[ECHO BFR]],29,FALSE)</f>
        <v>-</v>
      </c>
      <c r="BA28">
        <f>VLOOKUP(Sheet1[[#This Row],[NPDES ID2]],Combined_Sheet__Major_Only___2[[NPDES ID2]:[ECHO BFR]],17,FALSE)</f>
        <v>18.304447</v>
      </c>
      <c r="BB28">
        <f>VLOOKUP(Sheet1[[#This Row],[NPDES ID2]],Combined_Sheet__Major_Only___2[[NPDES ID2]:[ECHO BFR]],18,FALSE)</f>
        <v>-66.879750000000001</v>
      </c>
      <c r="BC28" s="2" t="str">
        <f>IF(ISNUMBER(SEARCH("aerobic",$AW28)),"aerobic","")</f>
        <v>aerobic</v>
      </c>
      <c r="BD28" s="2" t="str">
        <f>IF(ISNUMBER(SEARCH("anaer",$AW28)),"anaer","")</f>
        <v/>
      </c>
      <c r="BE28" s="2" t="str">
        <f>IF(ISNUMBER(SEARCH("thickening",$AZ28)),"thickening","")</f>
        <v/>
      </c>
      <c r="BF28" s="4" t="str">
        <f>IF(ISNUMBER(SEARCH("airDry",$AW28)),"airDry","")</f>
        <v>airDry</v>
      </c>
      <c r="BG28" s="4" t="str">
        <f>IF(ISNUMBER(SEARCH("heatDry",$AY28)),"heatDry","")</f>
        <v/>
      </c>
      <c r="BH28" s="4" t="str">
        <f>IF(AND(ISNUMBER(SEARCH("aerobic",$AW28)),ISNUMBER(SEARCH("anaer",$AW28))),"Combined Aer and Anaer.","")</f>
        <v/>
      </c>
    </row>
    <row r="29" spans="1:60" x14ac:dyDescent="0.25">
      <c r="A29" s="5">
        <v>1604</v>
      </c>
      <c r="B29" t="s">
        <v>7540</v>
      </c>
      <c r="C29">
        <v>76.7</v>
      </c>
      <c r="D29">
        <v>1297.519775552789</v>
      </c>
      <c r="E29">
        <v>1283.8104566714151</v>
      </c>
      <c r="F29">
        <v>895.97991586050591</v>
      </c>
      <c r="G29">
        <v>1690.8608163033309</v>
      </c>
      <c r="H29">
        <v>-109.9810939934079</v>
      </c>
      <c r="I29">
        <v>-111.3861527645891</v>
      </c>
      <c r="J29">
        <v>-130.7728839177731</v>
      </c>
      <c r="K29">
        <v>-88.460970620658841</v>
      </c>
      <c r="L29">
        <v>53.263182672061653</v>
      </c>
      <c r="M29">
        <v>53.072256654704013</v>
      </c>
      <c r="N29">
        <v>52.404469896900032</v>
      </c>
      <c r="O29">
        <v>54.678125731984792</v>
      </c>
      <c r="P29">
        <v>1.796767287534615</v>
      </c>
      <c r="Q29">
        <v>1.814125180948873</v>
      </c>
      <c r="R29">
        <v>1.4680422461539879</v>
      </c>
      <c r="S29">
        <v>2.101502241836505</v>
      </c>
      <c r="T29">
        <v>150742.58835255739</v>
      </c>
      <c r="U29">
        <v>150742.83848905101</v>
      </c>
      <c r="V29">
        <v>150641.26360093459</v>
      </c>
      <c r="W29">
        <v>150844.2834360986</v>
      </c>
      <c r="X29">
        <v>9770.1096536271471</v>
      </c>
      <c r="Y29">
        <v>9804.182367266334</v>
      </c>
      <c r="Z29">
        <v>9510.7860342254553</v>
      </c>
      <c r="AA29">
        <v>9931.0855711809309</v>
      </c>
      <c r="AB29">
        <v>1495.7806565559199</v>
      </c>
      <c r="AC29">
        <v>1477.991276160747</v>
      </c>
      <c r="AD29">
        <v>1303.6636059198299</v>
      </c>
      <c r="AE29">
        <v>1727.4844939909319</v>
      </c>
      <c r="AF29">
        <v>68.055078633072355</v>
      </c>
      <c r="AG29">
        <v>67.811177744892603</v>
      </c>
      <c r="AH29">
        <v>66.957862796513965</v>
      </c>
      <c r="AI29">
        <v>69.862909059499046</v>
      </c>
      <c r="AJ29">
        <v>0.60787964572441733</v>
      </c>
      <c r="AK29">
        <v>0.60787963958244462</v>
      </c>
      <c r="AL29">
        <v>0.60787622766053384</v>
      </c>
      <c r="AM29">
        <v>0.60788300669547435</v>
      </c>
      <c r="AN29">
        <v>0.98321965685302648</v>
      </c>
      <c r="AO29">
        <v>0.98321965685302648</v>
      </c>
      <c r="AP29">
        <v>0.98321965685302648</v>
      </c>
      <c r="AQ29">
        <v>0.98321965685302648</v>
      </c>
      <c r="AR29">
        <v>16.2430674970092</v>
      </c>
      <c r="AS29">
        <v>16.2430674970092</v>
      </c>
      <c r="AT29">
        <v>16.2430674970092</v>
      </c>
      <c r="AU29">
        <v>16.2430674970092</v>
      </c>
      <c r="AV29" t="str">
        <f>VLOOKUP(Sheet1[[#This Row],[NPDES ID2]],Combined_Sheet__Major_Only___2[[NPDES ID2]:[ECHO BFR]],3,FALSE)</f>
        <v>MN</v>
      </c>
      <c r="AW29" t="s">
        <v>118</v>
      </c>
      <c r="AX29" t="str">
        <f>VLOOKUP(Sheet1[[#This Row],[NPDES ID2]],Combined_Sheet__Major_Only___2[[NPDES ID2]:[ECHO BFR]],27,FALSE)</f>
        <v>other</v>
      </c>
      <c r="AY29" t="str">
        <f>VLOOKUP(Sheet1[[#This Row],[NPDES ID2]],Combined_Sheet__Major_Only___2[[NPDES ID2]:[ECHO BFR]],28,FALSE)</f>
        <v>-</v>
      </c>
      <c r="AZ29" t="str">
        <f>VLOOKUP(Sheet1[[#This Row],[NPDES ID2]],Combined_Sheet__Major_Only___2[[NPDES ID2]:[ECHO BFR]],29,FALSE)</f>
        <v>sludgeLagoon</v>
      </c>
      <c r="BA29">
        <f>VLOOKUP(Sheet1[[#This Row],[NPDES ID2]],Combined_Sheet__Major_Only___2[[NPDES ID2]:[ECHO BFR]],17,FALSE)</f>
        <v>43.871029999999998</v>
      </c>
      <c r="BB29">
        <f>VLOOKUP(Sheet1[[#This Row],[NPDES ID2]],Combined_Sheet__Major_Only___2[[NPDES ID2]:[ECHO BFR]],18,FALSE)</f>
        <v>-92.478610000000003</v>
      </c>
      <c r="BC29" s="2" t="str">
        <f>IF(ISNUMBER(SEARCH("aerobic",$AW29)),"aerobic","")</f>
        <v>aerobic</v>
      </c>
      <c r="BD29" s="2" t="str">
        <f>IF(ISNUMBER(SEARCH("anaer",$AW29)),"anaer","")</f>
        <v/>
      </c>
      <c r="BE29" s="2" t="str">
        <f>IF(ISNUMBER(SEARCH("thickening",$AZ29)),"thickening","")</f>
        <v/>
      </c>
      <c r="BF29" s="3" t="str">
        <f>IF(ISNUMBER(SEARCH("airDry",$AW29)),"airDry","")</f>
        <v>airDry</v>
      </c>
      <c r="BG29" s="3" t="str">
        <f>IF(ISNUMBER(SEARCH("heatDry",$AY29)),"heatDry","")</f>
        <v/>
      </c>
      <c r="BH29" s="3" t="str">
        <f>IF(AND(ISNUMBER(SEARCH("aerobic",$AW29)),ISNUMBER(SEARCH("anaer",$AW29))),"Combined Aer and Anaer.","")</f>
        <v/>
      </c>
    </row>
    <row r="30" spans="1:60" x14ac:dyDescent="0.25">
      <c r="A30" s="5">
        <v>2405</v>
      </c>
      <c r="B30" t="s">
        <v>11214</v>
      </c>
      <c r="C30">
        <v>270.87</v>
      </c>
      <c r="D30">
        <v>418.1068136882223</v>
      </c>
      <c r="E30">
        <v>415.36694714624031</v>
      </c>
      <c r="F30">
        <v>314.06272634005961</v>
      </c>
      <c r="G30">
        <v>519.98781768032779</v>
      </c>
      <c r="H30">
        <v>-137.0834707595138</v>
      </c>
      <c r="I30">
        <v>-138.38259353279989</v>
      </c>
      <c r="J30">
        <v>-157.17748952389189</v>
      </c>
      <c r="K30">
        <v>-114.2414738971306</v>
      </c>
      <c r="L30">
        <v>211.9320869487785</v>
      </c>
      <c r="M30">
        <v>210.70382119280649</v>
      </c>
      <c r="N30">
        <v>206.4084048719958</v>
      </c>
      <c r="O30">
        <v>221.03402941335929</v>
      </c>
      <c r="P30">
        <v>8.6431352962916304</v>
      </c>
      <c r="Q30">
        <v>8.6067083201606067</v>
      </c>
      <c r="R30">
        <v>7.2386271172237722</v>
      </c>
      <c r="S30">
        <v>9.7471854696513258</v>
      </c>
      <c r="T30">
        <v>150720.03053591831</v>
      </c>
      <c r="U30">
        <v>150720.28063543141</v>
      </c>
      <c r="V30">
        <v>150618.72076427951</v>
      </c>
      <c r="W30">
        <v>150821.71058472499</v>
      </c>
      <c r="X30">
        <v>11703.539650078121</v>
      </c>
      <c r="Y30">
        <v>11765.347136412491</v>
      </c>
      <c r="Z30">
        <v>11210.52847961945</v>
      </c>
      <c r="AA30">
        <v>12012.365629473959</v>
      </c>
      <c r="AB30">
        <v>2197.572981842613</v>
      </c>
      <c r="AC30">
        <v>2166.8742786362618</v>
      </c>
      <c r="AD30">
        <v>1850.566205506243</v>
      </c>
      <c r="AE30">
        <v>2646.6386445068019</v>
      </c>
      <c r="AF30">
        <v>56.822194040779387</v>
      </c>
      <c r="AG30">
        <v>56.493034998760429</v>
      </c>
      <c r="AH30">
        <v>55.341122529285627</v>
      </c>
      <c r="AI30">
        <v>59.262356449033973</v>
      </c>
      <c r="AJ30">
        <v>0.47071087372245329</v>
      </c>
      <c r="AK30">
        <v>0.47071085481398889</v>
      </c>
      <c r="AL30">
        <v>0.47070039115267659</v>
      </c>
      <c r="AM30">
        <v>0.4707211813965832</v>
      </c>
      <c r="AN30">
        <v>0.98321720584330319</v>
      </c>
      <c r="AO30">
        <v>0.98321720584330352</v>
      </c>
      <c r="AP30">
        <v>0.98321720584330352</v>
      </c>
      <c r="AQ30">
        <v>0.98321720584330352</v>
      </c>
      <c r="AR30">
        <v>12.023612409281609</v>
      </c>
      <c r="AS30">
        <v>12.023612409281601</v>
      </c>
      <c r="AT30">
        <v>12.023612409281601</v>
      </c>
      <c r="AU30">
        <v>12.023612409281601</v>
      </c>
      <c r="AV30" t="str">
        <f>VLOOKUP(Sheet1[[#This Row],[NPDES ID2]],Combined_Sheet__Major_Only___2[[NPDES ID2]:[ECHO BFR]],3,FALSE)</f>
        <v>AL</v>
      </c>
      <c r="AW30" t="s">
        <v>1420</v>
      </c>
      <c r="AX30" t="str">
        <f>VLOOKUP(Sheet1[[#This Row],[NPDES ID2]],Combined_Sheet__Major_Only___2[[NPDES ID2]:[ECHO BFR]],27,FALSE)</f>
        <v>-</v>
      </c>
      <c r="AY30" t="str">
        <f>VLOOKUP(Sheet1[[#This Row],[NPDES ID2]],Combined_Sheet__Major_Only___2[[NPDES ID2]:[ECHO BFR]],28,FALSE)</f>
        <v>-</v>
      </c>
      <c r="AZ30" t="str">
        <f>VLOOKUP(Sheet1[[#This Row],[NPDES ID2]],Combined_Sheet__Major_Only___2[[NPDES ID2]:[ECHO BFR]],29,FALSE)</f>
        <v>-</v>
      </c>
      <c r="BA30">
        <f>VLOOKUP(Sheet1[[#This Row],[NPDES ID2]],Combined_Sheet__Major_Only___2[[NPDES ID2]:[ECHO BFR]],17,FALSE)</f>
        <v>33.214399999999998</v>
      </c>
      <c r="BB30">
        <f>VLOOKUP(Sheet1[[#This Row],[NPDES ID2]],Combined_Sheet__Major_Only___2[[NPDES ID2]:[ECHO BFR]],18,FALSE)</f>
        <v>-87.588300000000004</v>
      </c>
      <c r="BC30" s="2" t="str">
        <f>IF(ISNUMBER(SEARCH("aerobic",$AW30)),"aerobic","")</f>
        <v/>
      </c>
      <c r="BD30" s="2" t="str">
        <f>IF(ISNUMBER(SEARCH("anaer",$AW30)),"anaer","")</f>
        <v/>
      </c>
      <c r="BE30" s="2" t="str">
        <f>IF(ISNUMBER(SEARCH("thickening",$AZ30)),"thickening","")</f>
        <v/>
      </c>
      <c r="BF30" s="4" t="str">
        <f>IF(ISNUMBER(SEARCH("airDry",$AW30)),"airDry","")</f>
        <v>airDry</v>
      </c>
      <c r="BG30" s="4" t="str">
        <f>IF(ISNUMBER(SEARCH("heatDry",$AY30)),"heatDry","")</f>
        <v/>
      </c>
      <c r="BH30" s="4" t="str">
        <f>IF(AND(ISNUMBER(SEARCH("aerobic",$AW30)),ISNUMBER(SEARCH("anaer",$AW30))),"Combined Aer and Anaer.","")</f>
        <v/>
      </c>
    </row>
    <row r="31" spans="1:60" x14ac:dyDescent="0.25">
      <c r="A31" s="5">
        <v>2617</v>
      </c>
      <c r="B31" t="s">
        <v>12103</v>
      </c>
      <c r="C31">
        <v>17.93</v>
      </c>
      <c r="D31">
        <v>4816.368428954589</v>
      </c>
      <c r="E31">
        <v>4743.5717997240827</v>
      </c>
      <c r="F31">
        <v>3216.1403333826038</v>
      </c>
      <c r="G31">
        <v>6312.6937247048199</v>
      </c>
      <c r="H31">
        <v>-138.85343861833809</v>
      </c>
      <c r="I31">
        <v>-140.06021966151641</v>
      </c>
      <c r="J31">
        <v>-158.63140988871959</v>
      </c>
      <c r="K31">
        <v>-116.03689664577701</v>
      </c>
      <c r="L31">
        <v>13.52960326200944</v>
      </c>
      <c r="M31">
        <v>13.448857770819</v>
      </c>
      <c r="N31">
        <v>13.16642416807198</v>
      </c>
      <c r="O31">
        <v>14.12802283552411</v>
      </c>
      <c r="P31">
        <v>0.55923536063097312</v>
      </c>
      <c r="Q31">
        <v>0.55674981821155323</v>
      </c>
      <c r="R31">
        <v>0.46916511086289853</v>
      </c>
      <c r="S31">
        <v>0.62897814672290919</v>
      </c>
      <c r="T31">
        <v>150713.31040508469</v>
      </c>
      <c r="U31">
        <v>150713.56049358111</v>
      </c>
      <c r="V31">
        <v>150612.0050960877</v>
      </c>
      <c r="W31">
        <v>150814.98597493919</v>
      </c>
      <c r="X31">
        <v>11854.723423223269</v>
      </c>
      <c r="Y31">
        <v>11919.04194070154</v>
      </c>
      <c r="Z31">
        <v>11341.054269048031</v>
      </c>
      <c r="AA31">
        <v>12176.926013104399</v>
      </c>
      <c r="AB31">
        <v>2266.0490631116918</v>
      </c>
      <c r="AC31">
        <v>2234.6047639921271</v>
      </c>
      <c r="AD31">
        <v>1901.7585184873369</v>
      </c>
      <c r="AE31">
        <v>2741.3863983699171</v>
      </c>
      <c r="AF31">
        <v>56.095413694302152</v>
      </c>
      <c r="AG31">
        <v>55.760643234826198</v>
      </c>
      <c r="AH31">
        <v>54.589622266311252</v>
      </c>
      <c r="AI31">
        <v>58.576521926148182</v>
      </c>
      <c r="AJ31">
        <v>0.46185531912847477</v>
      </c>
      <c r="AK31">
        <v>0.46185531789775353</v>
      </c>
      <c r="AL31">
        <v>0.46185463356787609</v>
      </c>
      <c r="AM31">
        <v>0.46185599323476212</v>
      </c>
      <c r="AN31">
        <v>0.98321647553198954</v>
      </c>
      <c r="AO31">
        <v>0.98321647553198976</v>
      </c>
      <c r="AP31">
        <v>0.98321647553198976</v>
      </c>
      <c r="AQ31">
        <v>0.98321647553198976</v>
      </c>
      <c r="AR31">
        <v>11.7515567694265</v>
      </c>
      <c r="AS31">
        <v>11.7515567694265</v>
      </c>
      <c r="AT31">
        <v>11.7515567694265</v>
      </c>
      <c r="AU31">
        <v>11.7515567694265</v>
      </c>
      <c r="AV31" t="str">
        <f>VLOOKUP(Sheet1[[#This Row],[NPDES ID2]],Combined_Sheet__Major_Only___2[[NPDES ID2]:[ECHO BFR]],3,FALSE)</f>
        <v>SD</v>
      </c>
      <c r="AW31" t="s">
        <v>1420</v>
      </c>
      <c r="AX31" t="str">
        <f>VLOOKUP(Sheet1[[#This Row],[NPDES ID2]],Combined_Sheet__Major_Only___2[[NPDES ID2]:[ECHO BFR]],27,FALSE)</f>
        <v>-</v>
      </c>
      <c r="AY31" t="str">
        <f>VLOOKUP(Sheet1[[#This Row],[NPDES ID2]],Combined_Sheet__Major_Only___2[[NPDES ID2]:[ECHO BFR]],28,FALSE)</f>
        <v>-</v>
      </c>
      <c r="AZ31" t="str">
        <f>VLOOKUP(Sheet1[[#This Row],[NPDES ID2]],Combined_Sheet__Major_Only___2[[NPDES ID2]:[ECHO BFR]],29,FALSE)</f>
        <v>-</v>
      </c>
      <c r="BA31">
        <f>VLOOKUP(Sheet1[[#This Row],[NPDES ID2]],Combined_Sheet__Major_Only___2[[NPDES ID2]:[ECHO BFR]],17,FALSE)</f>
        <v>44.360233000000001</v>
      </c>
      <c r="BB31">
        <f>VLOOKUP(Sheet1[[#This Row],[NPDES ID2]],Combined_Sheet__Major_Only___2[[NPDES ID2]:[ECHO BFR]],18,FALSE)</f>
        <v>-98.155486999999994</v>
      </c>
      <c r="BC31" s="2" t="str">
        <f>IF(ISNUMBER(SEARCH("aerobic",$AW31)),"aerobic","")</f>
        <v/>
      </c>
      <c r="BD31" s="2" t="str">
        <f>IF(ISNUMBER(SEARCH("anaer",$AW31)),"anaer","")</f>
        <v/>
      </c>
      <c r="BE31" s="2" t="str">
        <f>IF(ISNUMBER(SEARCH("thickening",$AZ31)),"thickening","")</f>
        <v/>
      </c>
      <c r="BF31" s="4" t="str">
        <f>IF(ISNUMBER(SEARCH("airDry",$AW31)),"airDry","")</f>
        <v>airDry</v>
      </c>
      <c r="BG31" s="4" t="str">
        <f>IF(ISNUMBER(SEARCH("heatDry",$AY31)),"heatDry","")</f>
        <v/>
      </c>
      <c r="BH31" s="4" t="str">
        <f>IF(AND(ISNUMBER(SEARCH("aerobic",$AW31)),ISNUMBER(SEARCH("anaer",$AW31))),"Combined Aer and Anaer.","")</f>
        <v/>
      </c>
    </row>
    <row r="32" spans="1:60" x14ac:dyDescent="0.25">
      <c r="A32" s="5">
        <v>1443</v>
      </c>
      <c r="B32" t="s">
        <v>6823</v>
      </c>
      <c r="C32">
        <v>121</v>
      </c>
      <c r="D32">
        <v>876.93595325944125</v>
      </c>
      <c r="E32">
        <v>869.07136969566204</v>
      </c>
      <c r="F32">
        <v>620.62187089731549</v>
      </c>
      <c r="G32">
        <v>1132.524342278728</v>
      </c>
      <c r="H32">
        <v>-111.5665937940522</v>
      </c>
      <c r="I32">
        <v>-112.9411356523384</v>
      </c>
      <c r="J32">
        <v>-132.29582457728441</v>
      </c>
      <c r="K32">
        <v>-89.965431057533721</v>
      </c>
      <c r="L32">
        <v>82.906386417402189</v>
      </c>
      <c r="M32">
        <v>82.596656443142933</v>
      </c>
      <c r="N32">
        <v>81.513381390573784</v>
      </c>
      <c r="O32">
        <v>85.201730760178734</v>
      </c>
      <c r="P32">
        <v>2.8367747963639478</v>
      </c>
      <c r="Q32">
        <v>2.8615940791840759</v>
      </c>
      <c r="R32">
        <v>2.3219738127369158</v>
      </c>
      <c r="S32">
        <v>3.306286534067159</v>
      </c>
      <c r="T32">
        <v>150709.29035449351</v>
      </c>
      <c r="U32">
        <v>150709.54043639949</v>
      </c>
      <c r="V32">
        <v>150607.987715094</v>
      </c>
      <c r="W32">
        <v>150810.96324499321</v>
      </c>
      <c r="X32">
        <v>9900.103058026818</v>
      </c>
      <c r="Y32">
        <v>9935.8271256550706</v>
      </c>
      <c r="Z32">
        <v>9626.6609620654108</v>
      </c>
      <c r="AA32">
        <v>10070.097249759499</v>
      </c>
      <c r="AB32">
        <v>1535.106856006267</v>
      </c>
      <c r="AC32">
        <v>1516.473972784112</v>
      </c>
      <c r="AD32">
        <v>1335.5497326740181</v>
      </c>
      <c r="AE32">
        <v>1777.1700219370571</v>
      </c>
      <c r="AF32">
        <v>67.147989817826414</v>
      </c>
      <c r="AG32">
        <v>66.897206787637032</v>
      </c>
      <c r="AH32">
        <v>66.019717105879394</v>
      </c>
      <c r="AI32">
        <v>69.006951273274396</v>
      </c>
      <c r="AJ32">
        <v>0.59678453400798659</v>
      </c>
      <c r="AK32">
        <v>0.59678452439609864</v>
      </c>
      <c r="AL32">
        <v>0.59677918900531468</v>
      </c>
      <c r="AM32">
        <v>0.59678978975182717</v>
      </c>
      <c r="AN32">
        <v>0.98321603862195206</v>
      </c>
      <c r="AO32">
        <v>0.98321603862195195</v>
      </c>
      <c r="AP32">
        <v>0.98321603862195195</v>
      </c>
      <c r="AQ32">
        <v>0.98321603862195195</v>
      </c>
      <c r="AR32">
        <v>15.901723903000439</v>
      </c>
      <c r="AS32">
        <v>15.901723903000439</v>
      </c>
      <c r="AT32">
        <v>15.901723903000439</v>
      </c>
      <c r="AU32">
        <v>15.901723903000439</v>
      </c>
      <c r="AV32" t="str">
        <f>VLOOKUP(Sheet1[[#This Row],[NPDES ID2]],Combined_Sheet__Major_Only___2[[NPDES ID2]:[ECHO BFR]],3,FALSE)</f>
        <v>CA</v>
      </c>
      <c r="AW32" t="s">
        <v>12187</v>
      </c>
      <c r="AX32" t="str">
        <f>VLOOKUP(Sheet1[[#This Row],[NPDES ID2]],Combined_Sheet__Major_Only___2[[NPDES ID2]:[ECHO BFR]],27,FALSE)</f>
        <v>tempSludgeStore</v>
      </c>
      <c r="AY32" t="str">
        <f>VLOOKUP(Sheet1[[#This Row],[NPDES ID2]],Combined_Sheet__Major_Only___2[[NPDES ID2]:[ECHO BFR]],28,FALSE)</f>
        <v>-</v>
      </c>
      <c r="AZ32" t="str">
        <f>VLOOKUP(Sheet1[[#This Row],[NPDES ID2]],Combined_Sheet__Major_Only___2[[NPDES ID2]:[ECHO BFR]],29,FALSE)</f>
        <v>-</v>
      </c>
      <c r="BA32">
        <f>VLOOKUP(Sheet1[[#This Row],[NPDES ID2]],Combined_Sheet__Major_Only___2[[NPDES ID2]:[ECHO BFR]],17,FALSE)</f>
        <v>33.917513999999997</v>
      </c>
      <c r="BB32">
        <f>VLOOKUP(Sheet1[[#This Row],[NPDES ID2]],Combined_Sheet__Major_Only___2[[NPDES ID2]:[ECHO BFR]],18,FALSE)</f>
        <v>-116.843677</v>
      </c>
      <c r="BC32" s="2" t="str">
        <f>IF(ISNUMBER(SEARCH("aerobic",$AW32)),"aerobic","")</f>
        <v/>
      </c>
      <c r="BD32" s="2" t="str">
        <f>IF(ISNUMBER(SEARCH("anaer",$AW32)),"anaer","")</f>
        <v>anaer</v>
      </c>
      <c r="BE32" s="2" t="str">
        <f>IF(ISNUMBER(SEARCH("thickening",$AZ32)),"thickening","")</f>
        <v/>
      </c>
      <c r="BF32" s="4" t="str">
        <f>IF(ISNUMBER(SEARCH("airDry",$AW32)),"airDry","")</f>
        <v>airDry</v>
      </c>
      <c r="BG32" s="4" t="str">
        <f>IF(ISNUMBER(SEARCH("heatDry",$AY32)),"heatDry","")</f>
        <v/>
      </c>
      <c r="BH32" s="4" t="str">
        <f>IF(AND(ISNUMBER(SEARCH("aerobic",$AW32)),ISNUMBER(SEARCH("anaer",$AW32))),"Combined Aer and Anaer.","")</f>
        <v/>
      </c>
    </row>
    <row r="33" spans="1:60" x14ac:dyDescent="0.25">
      <c r="A33" s="5">
        <v>1572</v>
      </c>
      <c r="B33" t="s">
        <v>7393</v>
      </c>
      <c r="C33">
        <v>85.37</v>
      </c>
      <c r="D33">
        <v>1182.5217667006809</v>
      </c>
      <c r="E33">
        <v>1169.4964010196711</v>
      </c>
      <c r="F33">
        <v>820.62398117554255</v>
      </c>
      <c r="G33">
        <v>1538.0964662479421</v>
      </c>
      <c r="H33">
        <v>-110.5396837569741</v>
      </c>
      <c r="I33">
        <v>-111.9553400251432</v>
      </c>
      <c r="J33">
        <v>-131.3095481999616</v>
      </c>
      <c r="K33">
        <v>-88.992329022632703</v>
      </c>
      <c r="L33">
        <v>59.00462783089133</v>
      </c>
      <c r="M33">
        <v>58.789993708260262</v>
      </c>
      <c r="N33">
        <v>58.039290705541667</v>
      </c>
      <c r="O33">
        <v>60.595263954200178</v>
      </c>
      <c r="P33">
        <v>2.0004306022220462</v>
      </c>
      <c r="Q33">
        <v>2.019112287458015</v>
      </c>
      <c r="R33">
        <v>1.6354911297968371</v>
      </c>
      <c r="S33">
        <v>2.3368111478132461</v>
      </c>
      <c r="T33">
        <v>150701.3835593813</v>
      </c>
      <c r="U33">
        <v>150701.63362832519</v>
      </c>
      <c r="V33">
        <v>150600.0861706525</v>
      </c>
      <c r="W33">
        <v>150803.0511800198</v>
      </c>
      <c r="X33">
        <v>9813.7302278198549</v>
      </c>
      <c r="Y33">
        <v>9848.3715627365964</v>
      </c>
      <c r="Z33">
        <v>9549.5418742790316</v>
      </c>
      <c r="AA33">
        <v>9977.8127430308723</v>
      </c>
      <c r="AB33">
        <v>1509.148741179197</v>
      </c>
      <c r="AC33">
        <v>1491.072286150405</v>
      </c>
      <c r="AD33">
        <v>1314.4985932493651</v>
      </c>
      <c r="AE33">
        <v>1744.4431869968271</v>
      </c>
      <c r="AF33">
        <v>67.734495624575587</v>
      </c>
      <c r="AG33">
        <v>67.488159052985964</v>
      </c>
      <c r="AH33">
        <v>66.626304607469748</v>
      </c>
      <c r="AI33">
        <v>69.560401919236853</v>
      </c>
      <c r="AJ33">
        <v>0.60395809041128345</v>
      </c>
      <c r="AK33">
        <v>0.60395808359593028</v>
      </c>
      <c r="AL33">
        <v>0.60395429817755708</v>
      </c>
      <c r="AM33">
        <v>0.60396181930514081</v>
      </c>
      <c r="AN33">
        <v>0.98321517922357105</v>
      </c>
      <c r="AO33">
        <v>0.98321517922357082</v>
      </c>
      <c r="AP33">
        <v>0.98321517922357082</v>
      </c>
      <c r="AQ33">
        <v>0.98321517922357082</v>
      </c>
      <c r="AR33">
        <v>16.122430461832931</v>
      </c>
      <c r="AS33">
        <v>16.122430461832931</v>
      </c>
      <c r="AT33">
        <v>16.122430461832931</v>
      </c>
      <c r="AU33">
        <v>16.122430461832931</v>
      </c>
      <c r="AV33" t="str">
        <f>VLOOKUP(Sheet1[[#This Row],[NPDES ID2]],Combined_Sheet__Major_Only___2[[NPDES ID2]:[ECHO BFR]],3,FALSE)</f>
        <v>PA</v>
      </c>
      <c r="AW33" t="s">
        <v>118</v>
      </c>
      <c r="AX33" t="str">
        <f>VLOOKUP(Sheet1[[#This Row],[NPDES ID2]],Combined_Sheet__Major_Only___2[[NPDES ID2]:[ECHO BFR]],27,FALSE)</f>
        <v>-</v>
      </c>
      <c r="AY33" t="str">
        <f>VLOOKUP(Sheet1[[#This Row],[NPDES ID2]],Combined_Sheet__Major_Only___2[[NPDES ID2]:[ECHO BFR]],28,FALSE)</f>
        <v>-</v>
      </c>
      <c r="AZ33" t="str">
        <f>VLOOKUP(Sheet1[[#This Row],[NPDES ID2]],Combined_Sheet__Major_Only___2[[NPDES ID2]:[ECHO BFR]],29,FALSE)</f>
        <v>preliminaryOps</v>
      </c>
      <c r="BA33">
        <f>VLOOKUP(Sheet1[[#This Row],[NPDES ID2]],Combined_Sheet__Major_Only___2[[NPDES ID2]:[ECHO BFR]],17,FALSE)</f>
        <v>40.341203</v>
      </c>
      <c r="BB33">
        <f>VLOOKUP(Sheet1[[#This Row],[NPDES ID2]],Combined_Sheet__Major_Only___2[[NPDES ID2]:[ECHO BFR]],18,FALSE)</f>
        <v>-76.022160999999997</v>
      </c>
      <c r="BC33" s="2" t="str">
        <f>IF(ISNUMBER(SEARCH("aerobic",$AW33)),"aerobic","")</f>
        <v>aerobic</v>
      </c>
      <c r="BD33" s="2" t="str">
        <f>IF(ISNUMBER(SEARCH("anaer",$AW33)),"anaer","")</f>
        <v/>
      </c>
      <c r="BE33" s="2" t="str">
        <f>IF(ISNUMBER(SEARCH("thickening",$AZ33)),"thickening","")</f>
        <v/>
      </c>
      <c r="BF33" s="3" t="str">
        <f>IF(ISNUMBER(SEARCH("airDry",$AW33)),"airDry","")</f>
        <v>airDry</v>
      </c>
      <c r="BG33" s="3" t="str">
        <f>IF(ISNUMBER(SEARCH("heatDry",$AY33)),"heatDry","")</f>
        <v/>
      </c>
      <c r="BH33" s="3" t="str">
        <f>IF(AND(ISNUMBER(SEARCH("aerobic",$AW33)),ISNUMBER(SEARCH("anaer",$AW33))),"Combined Aer and Anaer.","")</f>
        <v/>
      </c>
    </row>
    <row r="34" spans="1:60" x14ac:dyDescent="0.25">
      <c r="A34" s="5">
        <v>1380</v>
      </c>
      <c r="B34" t="s">
        <v>6546</v>
      </c>
      <c r="C34">
        <v>148.80000000000001</v>
      </c>
      <c r="D34">
        <v>667.44584811965262</v>
      </c>
      <c r="E34">
        <v>658.48679911644922</v>
      </c>
      <c r="F34">
        <v>476.28549965680071</v>
      </c>
      <c r="G34">
        <v>865.99257402806506</v>
      </c>
      <c r="H34">
        <v>-138.58332306904501</v>
      </c>
      <c r="I34">
        <v>-139.8370252463846</v>
      </c>
      <c r="J34">
        <v>-158.45002058576139</v>
      </c>
      <c r="K34">
        <v>-115.7364657396278</v>
      </c>
      <c r="L34">
        <v>112.7515107450683</v>
      </c>
      <c r="M34">
        <v>112.0808575846802</v>
      </c>
      <c r="N34">
        <v>109.7352658283049</v>
      </c>
      <c r="O34">
        <v>117.7215753835479</v>
      </c>
      <c r="P34">
        <v>4.6531683406109963</v>
      </c>
      <c r="Q34">
        <v>4.6335454646704202</v>
      </c>
      <c r="R34">
        <v>3.9029694912065329</v>
      </c>
      <c r="S34">
        <v>5.2350878086724322</v>
      </c>
      <c r="T34">
        <v>150693.16527688969</v>
      </c>
      <c r="U34">
        <v>150693.4153323608</v>
      </c>
      <c r="V34">
        <v>150591.87334568109</v>
      </c>
      <c r="W34">
        <v>150794.82742006131</v>
      </c>
      <c r="X34">
        <v>11835.379691220611</v>
      </c>
      <c r="Y34">
        <v>11899.39624626884</v>
      </c>
      <c r="Z34">
        <v>11324.222011729091</v>
      </c>
      <c r="AA34">
        <v>12155.950235813119</v>
      </c>
      <c r="AB34">
        <v>2257.6077157877171</v>
      </c>
      <c r="AC34">
        <v>2226.2535193704821</v>
      </c>
      <c r="AD34">
        <v>1895.42968469476</v>
      </c>
      <c r="AE34">
        <v>2729.7547557356252</v>
      </c>
      <c r="AF34">
        <v>56.180061713828437</v>
      </c>
      <c r="AG34">
        <v>55.845985204570162</v>
      </c>
      <c r="AH34">
        <v>54.677125754721423</v>
      </c>
      <c r="AI34">
        <v>58.656355275618083</v>
      </c>
      <c r="AJ34">
        <v>0.4628865866113025</v>
      </c>
      <c r="AK34">
        <v>0.46288657635842939</v>
      </c>
      <c r="AL34">
        <v>0.46288088955900542</v>
      </c>
      <c r="AM34">
        <v>0.46289218854732672</v>
      </c>
      <c r="AN34">
        <v>0.98321428587599669</v>
      </c>
      <c r="AO34">
        <v>0.98321428587599635</v>
      </c>
      <c r="AP34">
        <v>0.98321428587599635</v>
      </c>
      <c r="AQ34">
        <v>0.98321428587599635</v>
      </c>
      <c r="AR34">
        <v>11.783106507342209</v>
      </c>
      <c r="AS34">
        <v>11.783106507342209</v>
      </c>
      <c r="AT34">
        <v>11.783106507342209</v>
      </c>
      <c r="AU34">
        <v>11.783106507342209</v>
      </c>
      <c r="AV34" t="str">
        <f>VLOOKUP(Sheet1[[#This Row],[NPDES ID2]],Combined_Sheet__Major_Only___2[[NPDES ID2]:[ECHO BFR]],3,FALSE)</f>
        <v>TX</v>
      </c>
      <c r="AW34" t="s">
        <v>1420</v>
      </c>
      <c r="AX34" t="str">
        <f>VLOOKUP(Sheet1[[#This Row],[NPDES ID2]],Combined_Sheet__Major_Only___2[[NPDES ID2]:[ECHO BFR]],27,FALSE)</f>
        <v>-</v>
      </c>
      <c r="AY34" t="str">
        <f>VLOOKUP(Sheet1[[#This Row],[NPDES ID2]],Combined_Sheet__Major_Only___2[[NPDES ID2]:[ECHO BFR]],28,FALSE)</f>
        <v>-</v>
      </c>
      <c r="AZ34" t="str">
        <f>VLOOKUP(Sheet1[[#This Row],[NPDES ID2]],Combined_Sheet__Major_Only___2[[NPDES ID2]:[ECHO BFR]],29,FALSE)</f>
        <v>-</v>
      </c>
      <c r="BA34">
        <f>VLOOKUP(Sheet1[[#This Row],[NPDES ID2]],Combined_Sheet__Major_Only___2[[NPDES ID2]:[ECHO BFR]],17,FALSE)</f>
        <v>28.882999999999999</v>
      </c>
      <c r="BB34">
        <f>VLOOKUP(Sheet1[[#This Row],[NPDES ID2]],Combined_Sheet__Major_Only___2[[NPDES ID2]:[ECHO BFR]],18,FALSE)</f>
        <v>-99.112166999999999</v>
      </c>
      <c r="BC34" s="2" t="str">
        <f>IF(ISNUMBER(SEARCH("aerobic",$AW34)),"aerobic","")</f>
        <v/>
      </c>
      <c r="BD34" s="2" t="str">
        <f>IF(ISNUMBER(SEARCH("anaer",$AW34)),"anaer","")</f>
        <v/>
      </c>
      <c r="BE34" s="2" t="str">
        <f>IF(ISNUMBER(SEARCH("thickening",$AZ34)),"thickening","")</f>
        <v/>
      </c>
      <c r="BF34" s="3" t="str">
        <f>IF(ISNUMBER(SEARCH("airDry",$AW34)),"airDry","")</f>
        <v>airDry</v>
      </c>
      <c r="BG34" s="3" t="str">
        <f>IF(ISNUMBER(SEARCH("heatDry",$AY34)),"heatDry","")</f>
        <v/>
      </c>
      <c r="BH34" s="3" t="str">
        <f>IF(AND(ISNUMBER(SEARCH("aerobic",$AW34)),ISNUMBER(SEARCH("anaer",$AW34))),"Combined Aer and Anaer.","")</f>
        <v/>
      </c>
    </row>
    <row r="35" spans="1:60" x14ac:dyDescent="0.25">
      <c r="A35" s="5">
        <v>1529</v>
      </c>
      <c r="B35" t="s">
        <v>7200</v>
      </c>
      <c r="C35">
        <v>98</v>
      </c>
      <c r="D35">
        <v>1078.515765967182</v>
      </c>
      <c r="E35">
        <v>1064.2727829902749</v>
      </c>
      <c r="F35">
        <v>753.90386222258837</v>
      </c>
      <c r="G35">
        <v>1398.06746545546</v>
      </c>
      <c r="H35">
        <v>-114.3612645583837</v>
      </c>
      <c r="I35">
        <v>-115.6468960773301</v>
      </c>
      <c r="J35">
        <v>-134.9862338899988</v>
      </c>
      <c r="K35">
        <v>-92.641022011997705</v>
      </c>
      <c r="L35">
        <v>65.628181953132284</v>
      </c>
      <c r="M35">
        <v>65.365772999969238</v>
      </c>
      <c r="N35">
        <v>64.447980395379744</v>
      </c>
      <c r="O35">
        <v>67.572865112045548</v>
      </c>
      <c r="P35">
        <v>2.3005850035626811</v>
      </c>
      <c r="Q35">
        <v>2.3166368793511318</v>
      </c>
      <c r="R35">
        <v>1.8887700281404971</v>
      </c>
      <c r="S35">
        <v>2.6655988619209139</v>
      </c>
      <c r="T35">
        <v>150683.68348739541</v>
      </c>
      <c r="U35">
        <v>150683.9335273224</v>
      </c>
      <c r="V35">
        <v>150582.39785276499</v>
      </c>
      <c r="W35">
        <v>150785.33931097551</v>
      </c>
      <c r="X35">
        <v>10127.84927486674</v>
      </c>
      <c r="Y35">
        <v>10166.50336436328</v>
      </c>
      <c r="Z35">
        <v>9829.2112564729814</v>
      </c>
      <c r="AA35">
        <v>10313.678063528159</v>
      </c>
      <c r="AB35">
        <v>1606.1244299104669</v>
      </c>
      <c r="AC35">
        <v>1585.908749135019</v>
      </c>
      <c r="AD35">
        <v>1392.86258981473</v>
      </c>
      <c r="AE35">
        <v>1866.3576897906339</v>
      </c>
      <c r="AF35">
        <v>65.628719774439801</v>
      </c>
      <c r="AG35">
        <v>65.366369093295091</v>
      </c>
      <c r="AH35">
        <v>64.448474362262957</v>
      </c>
      <c r="AI35">
        <v>67.573341267264126</v>
      </c>
      <c r="AJ35">
        <v>0.57820799492199682</v>
      </c>
      <c r="AK35">
        <v>0.57820798726028888</v>
      </c>
      <c r="AL35">
        <v>0.57820373282653348</v>
      </c>
      <c r="AM35">
        <v>0.57821218583498335</v>
      </c>
      <c r="AN35">
        <v>0.98321325506393931</v>
      </c>
      <c r="AO35">
        <v>0.98321325506393931</v>
      </c>
      <c r="AP35">
        <v>0.98321325506393931</v>
      </c>
      <c r="AQ35">
        <v>0.98321325506393931</v>
      </c>
      <c r="AR35">
        <v>15.33035982857222</v>
      </c>
      <c r="AS35">
        <v>15.33035982857221</v>
      </c>
      <c r="AT35">
        <v>15.33035982857221</v>
      </c>
      <c r="AU35">
        <v>15.33035982857221</v>
      </c>
      <c r="AV35" t="str">
        <f>VLOOKUP(Sheet1[[#This Row],[NPDES ID2]],Combined_Sheet__Major_Only___2[[NPDES ID2]:[ECHO BFR]],3,FALSE)</f>
        <v>CO</v>
      </c>
      <c r="AW35" t="s">
        <v>12192</v>
      </c>
      <c r="AX35" t="str">
        <f>VLOOKUP(Sheet1[[#This Row],[NPDES ID2]],Combined_Sheet__Major_Only___2[[NPDES ID2]:[ECHO BFR]],27,FALSE)</f>
        <v>tempSludgeStore</v>
      </c>
      <c r="AY35" t="str">
        <f>VLOOKUP(Sheet1[[#This Row],[NPDES ID2]],Combined_Sheet__Major_Only___2[[NPDES ID2]:[ECHO BFR]],28,FALSE)</f>
        <v>-</v>
      </c>
      <c r="AZ35" t="str">
        <f>VLOOKUP(Sheet1[[#This Row],[NPDES ID2]],Combined_Sheet__Major_Only___2[[NPDES ID2]:[ECHO BFR]],29,FALSE)</f>
        <v>sludgeLagoon</v>
      </c>
      <c r="BA35">
        <f>VLOOKUP(Sheet1[[#This Row],[NPDES ID2]],Combined_Sheet__Major_Only___2[[NPDES ID2]:[ECHO BFR]],17,FALSE)</f>
        <v>40.506950000000003</v>
      </c>
      <c r="BB35">
        <f>VLOOKUP(Sheet1[[#This Row],[NPDES ID2]],Combined_Sheet__Major_Only___2[[NPDES ID2]:[ECHO BFR]],18,FALSE)</f>
        <v>-107.574141</v>
      </c>
      <c r="BC35" s="2" t="str">
        <f>IF(ISNUMBER(SEARCH("aerobic",$AW35)),"aerobic","")</f>
        <v>aerobic</v>
      </c>
      <c r="BD35" s="2" t="str">
        <f>IF(ISNUMBER(SEARCH("anaer",$AW35)),"anaer","")</f>
        <v>anaer</v>
      </c>
      <c r="BE35" s="2" t="str">
        <f>IF(ISNUMBER(SEARCH("thickening",$AZ35)),"thickening","")</f>
        <v/>
      </c>
      <c r="BF35" s="4" t="str">
        <f>IF(ISNUMBER(SEARCH("airDry",$AW35)),"airDry","")</f>
        <v>airDry</v>
      </c>
      <c r="BG35" s="4" t="str">
        <f>IF(ISNUMBER(SEARCH("heatDry",$AY35)),"heatDry","")</f>
        <v/>
      </c>
      <c r="BH35" s="4" t="str">
        <f>IF(AND(ISNUMBER(SEARCH("aerobic",$AW35)),ISNUMBER(SEARCH("anaer",$AW35))),"Combined Aer and Anaer.","")</f>
        <v>Combined Aer and Anaer.</v>
      </c>
    </row>
    <row r="36" spans="1:60" x14ac:dyDescent="0.25">
      <c r="A36" s="5">
        <v>2402</v>
      </c>
      <c r="B36" t="s">
        <v>11201</v>
      </c>
      <c r="C36">
        <v>278.45</v>
      </c>
      <c r="D36">
        <v>467.43397210732451</v>
      </c>
      <c r="E36">
        <v>464.53769883711152</v>
      </c>
      <c r="F36">
        <v>353.15958763119909</v>
      </c>
      <c r="G36">
        <v>579.21421336532421</v>
      </c>
      <c r="H36">
        <v>-111.037297489474</v>
      </c>
      <c r="I36">
        <v>-112.401443285341</v>
      </c>
      <c r="J36">
        <v>-131.7815845433652</v>
      </c>
      <c r="K36">
        <v>-89.427777404194742</v>
      </c>
      <c r="L36">
        <v>191.52035707233239</v>
      </c>
      <c r="M36">
        <v>190.8131266513827</v>
      </c>
      <c r="N36">
        <v>188.3399639492109</v>
      </c>
      <c r="O36">
        <v>196.76108077142169</v>
      </c>
      <c r="P36">
        <v>6.5265400716902739</v>
      </c>
      <c r="Q36">
        <v>6.5853223789901678</v>
      </c>
      <c r="R36">
        <v>5.3394074970624592</v>
      </c>
      <c r="S36">
        <v>7.6144389315520939</v>
      </c>
      <c r="T36">
        <v>150674.7151582567</v>
      </c>
      <c r="U36">
        <v>150674.96518348131</v>
      </c>
      <c r="V36">
        <v>150573.43547923039</v>
      </c>
      <c r="W36">
        <v>150776.36500446539</v>
      </c>
      <c r="X36">
        <v>9859.9086815824376</v>
      </c>
      <c r="Y36">
        <v>9895.1523521273775</v>
      </c>
      <c r="Z36">
        <v>9590.6291903042165</v>
      </c>
      <c r="AA36">
        <v>10027.242835053819</v>
      </c>
      <c r="AB36">
        <v>1523.2918501997731</v>
      </c>
      <c r="AC36">
        <v>1504.915531743083</v>
      </c>
      <c r="AD36">
        <v>1325.944263574499</v>
      </c>
      <c r="AE36">
        <v>1762.420798677847</v>
      </c>
      <c r="AF36">
        <v>67.406801200049316</v>
      </c>
      <c r="AG36">
        <v>67.158060083858146</v>
      </c>
      <c r="AH36">
        <v>66.287343740638633</v>
      </c>
      <c r="AI36">
        <v>69.251085376550193</v>
      </c>
      <c r="AJ36">
        <v>0.59994991609421422</v>
      </c>
      <c r="AK36">
        <v>0.59994989386390862</v>
      </c>
      <c r="AL36">
        <v>0.59993758708429568</v>
      </c>
      <c r="AM36">
        <v>0.5999620393776991</v>
      </c>
      <c r="AN36">
        <v>0.98321227995617444</v>
      </c>
      <c r="AO36">
        <v>0.98321227995617455</v>
      </c>
      <c r="AP36">
        <v>0.98321227995617455</v>
      </c>
      <c r="AQ36">
        <v>0.98321227995617455</v>
      </c>
      <c r="AR36">
        <v>15.99885005550381</v>
      </c>
      <c r="AS36">
        <v>15.9988500555038</v>
      </c>
      <c r="AT36">
        <v>15.9988500555038</v>
      </c>
      <c r="AU36">
        <v>15.9988500555038</v>
      </c>
      <c r="AV36" t="str">
        <f>VLOOKUP(Sheet1[[#This Row],[NPDES ID2]],Combined_Sheet__Major_Only___2[[NPDES ID2]:[ECHO BFR]],3,FALSE)</f>
        <v>AR</v>
      </c>
      <c r="AW36" t="s">
        <v>118</v>
      </c>
      <c r="AX36" t="str">
        <f>VLOOKUP(Sheet1[[#This Row],[NPDES ID2]],Combined_Sheet__Major_Only___2[[NPDES ID2]:[ECHO BFR]],27,FALSE)</f>
        <v>other</v>
      </c>
      <c r="AY36" t="str">
        <f>VLOOKUP(Sheet1[[#This Row],[NPDES ID2]],Combined_Sheet__Major_Only___2[[NPDES ID2]:[ECHO BFR]],28,FALSE)</f>
        <v>-</v>
      </c>
      <c r="AZ36" t="str">
        <f>VLOOKUP(Sheet1[[#This Row],[NPDES ID2]],Combined_Sheet__Major_Only___2[[NPDES ID2]:[ECHO BFR]],29,FALSE)</f>
        <v>-</v>
      </c>
      <c r="BA36">
        <f>VLOOKUP(Sheet1[[#This Row],[NPDES ID2]],Combined_Sheet__Major_Only___2[[NPDES ID2]:[ECHO BFR]],17,FALSE)</f>
        <v>33.591110999999998</v>
      </c>
      <c r="BB36">
        <f>VLOOKUP(Sheet1[[#This Row],[NPDES ID2]],Combined_Sheet__Major_Only___2[[NPDES ID2]:[ECHO BFR]],18,FALSE)</f>
        <v>-92.83</v>
      </c>
      <c r="BC36" s="2" t="str">
        <f>IF(ISNUMBER(SEARCH("aerobic",$AW36)),"aerobic","")</f>
        <v>aerobic</v>
      </c>
      <c r="BD36" s="2" t="str">
        <f>IF(ISNUMBER(SEARCH("anaer",$AW36)),"anaer","")</f>
        <v/>
      </c>
      <c r="BE36" s="2" t="str">
        <f>IF(ISNUMBER(SEARCH("thickening",$AZ36)),"thickening","")</f>
        <v/>
      </c>
      <c r="BF36" s="3" t="str">
        <f>IF(ISNUMBER(SEARCH("airDry",$AW36)),"airDry","")</f>
        <v>airDry</v>
      </c>
      <c r="BG36" s="3" t="str">
        <f>IF(ISNUMBER(SEARCH("heatDry",$AY36)),"heatDry","")</f>
        <v/>
      </c>
      <c r="BH36" s="3" t="str">
        <f>IF(AND(ISNUMBER(SEARCH("aerobic",$AW36)),ISNUMBER(SEARCH("anaer",$AW36))),"Combined Aer and Anaer.","")</f>
        <v/>
      </c>
    </row>
    <row r="37" spans="1:60" x14ac:dyDescent="0.25">
      <c r="A37" s="5">
        <v>2376</v>
      </c>
      <c r="B37" t="s">
        <v>11080</v>
      </c>
      <c r="C37">
        <v>315</v>
      </c>
      <c r="D37">
        <v>445.87896093724322</v>
      </c>
      <c r="E37">
        <v>443.63862548237</v>
      </c>
      <c r="F37">
        <v>342.15639885053128</v>
      </c>
      <c r="G37">
        <v>550.7767226305466</v>
      </c>
      <c r="H37">
        <v>-113.8955296061087</v>
      </c>
      <c r="I37">
        <v>-115.1696245266437</v>
      </c>
      <c r="J37">
        <v>-134.53015347982611</v>
      </c>
      <c r="K37">
        <v>-92.149173263741844</v>
      </c>
      <c r="L37">
        <v>211.57805973291059</v>
      </c>
      <c r="M37">
        <v>210.73932681931171</v>
      </c>
      <c r="N37">
        <v>207.80637673918741</v>
      </c>
      <c r="O37">
        <v>217.79316131462511</v>
      </c>
      <c r="P37">
        <v>7.3933457191945644</v>
      </c>
      <c r="Q37">
        <v>7.447989006472433</v>
      </c>
      <c r="R37">
        <v>6.0675627098521918</v>
      </c>
      <c r="S37">
        <v>8.5730674859421949</v>
      </c>
      <c r="T37">
        <v>150645.2800153592</v>
      </c>
      <c r="U37">
        <v>150645.52999232881</v>
      </c>
      <c r="V37">
        <v>150544.0198833475</v>
      </c>
      <c r="W37">
        <v>150746.91024311091</v>
      </c>
      <c r="X37">
        <v>10095.0617298631</v>
      </c>
      <c r="Y37">
        <v>10133.323756648229</v>
      </c>
      <c r="Z37">
        <v>9799.8751395849522</v>
      </c>
      <c r="AA37">
        <v>10278.76418853271</v>
      </c>
      <c r="AB37">
        <v>1596.1738338787511</v>
      </c>
      <c r="AC37">
        <v>1576.186707628696</v>
      </c>
      <c r="AD37">
        <v>1384.8123976752511</v>
      </c>
      <c r="AE37">
        <v>1853.677106489655</v>
      </c>
      <c r="AF37">
        <v>65.826015232052569</v>
      </c>
      <c r="AG37">
        <v>65.565263614568011</v>
      </c>
      <c r="AH37">
        <v>64.652461930645615</v>
      </c>
      <c r="AI37">
        <v>67.759403645197963</v>
      </c>
      <c r="AJ37">
        <v>0.58061991714024719</v>
      </c>
      <c r="AK37">
        <v>0.58061989237406986</v>
      </c>
      <c r="AL37">
        <v>0.58060619145383008</v>
      </c>
      <c r="AM37">
        <v>0.58063341384276468</v>
      </c>
      <c r="AN37">
        <v>0.98320907873811625</v>
      </c>
      <c r="AO37">
        <v>0.98320907873811603</v>
      </c>
      <c r="AP37">
        <v>0.98320907873811603</v>
      </c>
      <c r="AQ37">
        <v>0.98320907873811603</v>
      </c>
      <c r="AR37">
        <v>15.4042253303839</v>
      </c>
      <c r="AS37">
        <v>15.4042253303839</v>
      </c>
      <c r="AT37">
        <v>15.4042253303839</v>
      </c>
      <c r="AU37">
        <v>15.4042253303839</v>
      </c>
      <c r="AV37" t="str">
        <f>VLOOKUP(Sheet1[[#This Row],[NPDES ID2]],Combined_Sheet__Major_Only___2[[NPDES ID2]:[ECHO BFR]],3,FALSE)</f>
        <v>AS</v>
      </c>
      <c r="AW37" t="s">
        <v>12191</v>
      </c>
      <c r="AX37" t="str">
        <f>VLOOKUP(Sheet1[[#This Row],[NPDES ID2]],Combined_Sheet__Major_Only___2[[NPDES ID2]:[ECHO BFR]],27,FALSE)</f>
        <v>-</v>
      </c>
      <c r="AY37" t="str">
        <f>VLOOKUP(Sheet1[[#This Row],[NPDES ID2]],Combined_Sheet__Major_Only___2[[NPDES ID2]:[ECHO BFR]],28,FALSE)</f>
        <v>-</v>
      </c>
      <c r="AZ37" t="str">
        <f>VLOOKUP(Sheet1[[#This Row],[NPDES ID2]],Combined_Sheet__Major_Only___2[[NPDES ID2]:[ECHO BFR]],29,FALSE)</f>
        <v>-</v>
      </c>
      <c r="BA37">
        <f>VLOOKUP(Sheet1[[#This Row],[NPDES ID2]],Combined_Sheet__Major_Only___2[[NPDES ID2]:[ECHO BFR]],17,FALSE)</f>
        <v>-14.340056000000001</v>
      </c>
      <c r="BB37">
        <f>VLOOKUP(Sheet1[[#This Row],[NPDES ID2]],Combined_Sheet__Major_Only___2[[NPDES ID2]:[ECHO BFR]],18,FALSE)</f>
        <v>-170.72247200000001</v>
      </c>
      <c r="BC37" s="2" t="str">
        <f>IF(ISNUMBER(SEARCH("aerobic",$AW37)),"aerobic","")</f>
        <v>aerobic</v>
      </c>
      <c r="BD37" s="2" t="str">
        <f>IF(ISNUMBER(SEARCH("anaer",$AW37)),"anaer","")</f>
        <v>anaer</v>
      </c>
      <c r="BE37" s="2" t="str">
        <f>IF(ISNUMBER(SEARCH("thickening",$AZ37)),"thickening","")</f>
        <v/>
      </c>
      <c r="BF37" s="3" t="str">
        <f>IF(ISNUMBER(SEARCH("airDry",$AW37)),"airDry","")</f>
        <v>airDry</v>
      </c>
      <c r="BG37" s="3" t="str">
        <f>IF(ISNUMBER(SEARCH("heatDry",$AY37)),"heatDry","")</f>
        <v/>
      </c>
      <c r="BH37" s="3" t="str">
        <f>IF(AND(ISNUMBER(SEARCH("aerobic",$AW37)),ISNUMBER(SEARCH("anaer",$AW37))),"Combined Aer and Anaer.","")</f>
        <v>Combined Aer and Anaer.</v>
      </c>
    </row>
    <row r="38" spans="1:60" x14ac:dyDescent="0.25">
      <c r="A38" s="5">
        <v>1670</v>
      </c>
      <c r="B38" t="s">
        <v>7840</v>
      </c>
      <c r="C38">
        <v>55.6</v>
      </c>
      <c r="D38">
        <v>1708.583112893049</v>
      </c>
      <c r="E38">
        <v>1693.593842480424</v>
      </c>
      <c r="F38">
        <v>1165.331954508426</v>
      </c>
      <c r="G38">
        <v>2236.7973611205439</v>
      </c>
      <c r="H38">
        <v>-107.1717406677899</v>
      </c>
      <c r="I38">
        <v>-108.52042968405971</v>
      </c>
      <c r="J38">
        <v>-128.0750462586567</v>
      </c>
      <c r="K38">
        <v>-85.786181501137222</v>
      </c>
      <c r="L38">
        <v>39.548328655445047</v>
      </c>
      <c r="M38">
        <v>39.41706508105144</v>
      </c>
      <c r="N38">
        <v>38.957946656455462</v>
      </c>
      <c r="O38">
        <v>40.521125767818653</v>
      </c>
      <c r="P38">
        <v>1.3005844483030871</v>
      </c>
      <c r="Q38">
        <v>1.3161335337677691</v>
      </c>
      <c r="R38">
        <v>1.0591228689989729</v>
      </c>
      <c r="S38">
        <v>1.5308917172848371</v>
      </c>
      <c r="T38">
        <v>150621.08250217949</v>
      </c>
      <c r="U38">
        <v>150621.33243948061</v>
      </c>
      <c r="V38">
        <v>150519.83843902629</v>
      </c>
      <c r="W38">
        <v>150722.69660234271</v>
      </c>
      <c r="X38">
        <v>9530.5046605179887</v>
      </c>
      <c r="Y38">
        <v>9561.6830174190327</v>
      </c>
      <c r="Z38">
        <v>9295.6068908288944</v>
      </c>
      <c r="AA38">
        <v>9675.9195412068912</v>
      </c>
      <c r="AB38">
        <v>1427.389966535306</v>
      </c>
      <c r="AC38">
        <v>1410.9990254787961</v>
      </c>
      <c r="AD38">
        <v>1247.8303680943061</v>
      </c>
      <c r="AE38">
        <v>1641.51234901319</v>
      </c>
      <c r="AF38">
        <v>69.70779576757495</v>
      </c>
      <c r="AG38">
        <v>69.476465755706727</v>
      </c>
      <c r="AH38">
        <v>68.667170027575864</v>
      </c>
      <c r="AI38">
        <v>71.422401290242519</v>
      </c>
      <c r="AJ38">
        <v>0.62810211562080387</v>
      </c>
      <c r="AK38">
        <v>0.62810211110735903</v>
      </c>
      <c r="AL38">
        <v>0.62809960290921463</v>
      </c>
      <c r="AM38">
        <v>0.62810458635729205</v>
      </c>
      <c r="AN38">
        <v>0.98320644622383535</v>
      </c>
      <c r="AO38">
        <v>0.98320644622383524</v>
      </c>
      <c r="AP38">
        <v>0.98320644622383524</v>
      </c>
      <c r="AQ38">
        <v>0.98320644622383524</v>
      </c>
      <c r="AR38">
        <v>16.865127196491631</v>
      </c>
      <c r="AS38">
        <v>16.865127196491631</v>
      </c>
      <c r="AT38">
        <v>16.865127196491631</v>
      </c>
      <c r="AU38">
        <v>16.865127196491631</v>
      </c>
      <c r="AV38" t="str">
        <f>VLOOKUP(Sheet1[[#This Row],[NPDES ID2]],Combined_Sheet__Major_Only___2[[NPDES ID2]:[ECHO BFR]],3,FALSE)</f>
        <v>KS</v>
      </c>
      <c r="AW38" t="s">
        <v>12187</v>
      </c>
      <c r="AX38" t="str">
        <f>VLOOKUP(Sheet1[[#This Row],[NPDES ID2]],Combined_Sheet__Major_Only___2[[NPDES ID2]:[ECHO BFR]],27,FALSE)</f>
        <v>other, methaneBioCaptureRecover</v>
      </c>
      <c r="AY38" t="str">
        <f>VLOOKUP(Sheet1[[#This Row],[NPDES ID2]],Combined_Sheet__Major_Only___2[[NPDES ID2]:[ECHO BFR]],28,FALSE)</f>
        <v>-</v>
      </c>
      <c r="AZ38" t="str">
        <f>VLOOKUP(Sheet1[[#This Row],[NPDES ID2]],Combined_Sheet__Major_Only___2[[NPDES ID2]:[ECHO BFR]],29,FALSE)</f>
        <v>-</v>
      </c>
      <c r="BA38">
        <f>VLOOKUP(Sheet1[[#This Row],[NPDES ID2]],Combined_Sheet__Major_Only___2[[NPDES ID2]:[ECHO BFR]],17,FALSE)</f>
        <v>37.652211999999999</v>
      </c>
      <c r="BB38">
        <f>VLOOKUP(Sheet1[[#This Row],[NPDES ID2]],Combined_Sheet__Major_Only___2[[NPDES ID2]:[ECHO BFR]],18,FALSE)</f>
        <v>-95.443511000000001</v>
      </c>
      <c r="BC38" s="2" t="str">
        <f>IF(ISNUMBER(SEARCH("aerobic",$AW38)),"aerobic","")</f>
        <v/>
      </c>
      <c r="BD38" s="2" t="str">
        <f>IF(ISNUMBER(SEARCH("anaer",$AW38)),"anaer","")</f>
        <v>anaer</v>
      </c>
      <c r="BE38" s="2" t="str">
        <f>IF(ISNUMBER(SEARCH("thickening",$AZ38)),"thickening","")</f>
        <v/>
      </c>
      <c r="BF38" s="3" t="str">
        <f>IF(ISNUMBER(SEARCH("airDry",$AW38)),"airDry","")</f>
        <v>airDry</v>
      </c>
      <c r="BG38" s="3" t="str">
        <f>IF(ISNUMBER(SEARCH("heatDry",$AY38)),"heatDry","")</f>
        <v/>
      </c>
      <c r="BH38" s="3" t="str">
        <f>IF(AND(ISNUMBER(SEARCH("aerobic",$AW38)),ISNUMBER(SEARCH("anaer",$AW38))),"Combined Aer and Anaer.","")</f>
        <v/>
      </c>
    </row>
    <row r="39" spans="1:60" x14ac:dyDescent="0.25">
      <c r="A39" s="5">
        <v>939</v>
      </c>
      <c r="B39" t="s">
        <v>4561</v>
      </c>
      <c r="C39">
        <v>640</v>
      </c>
      <c r="D39">
        <v>316.86886345127601</v>
      </c>
      <c r="E39">
        <v>312.17823134053248</v>
      </c>
      <c r="F39">
        <v>264.5019928974196</v>
      </c>
      <c r="G39">
        <v>382.65709228930558</v>
      </c>
      <c r="H39">
        <v>-138.723001283912</v>
      </c>
      <c r="I39">
        <v>-140.1107570259116</v>
      </c>
      <c r="J39">
        <v>-158.78938475919151</v>
      </c>
      <c r="K39">
        <v>-115.73266427581569</v>
      </c>
      <c r="L39">
        <v>480.23804954002611</v>
      </c>
      <c r="M39">
        <v>477.35820645676938</v>
      </c>
      <c r="N39">
        <v>467.28981208503558</v>
      </c>
      <c r="O39">
        <v>501.57563501751662</v>
      </c>
      <c r="P39">
        <v>19.89100190261378</v>
      </c>
      <c r="Q39">
        <v>19.796832625092431</v>
      </c>
      <c r="R39">
        <v>16.692228797328031</v>
      </c>
      <c r="S39">
        <v>22.368254427970811</v>
      </c>
      <c r="T39">
        <v>150582.4079707457</v>
      </c>
      <c r="U39">
        <v>150582.65784464509</v>
      </c>
      <c r="V39">
        <v>150481.18959021379</v>
      </c>
      <c r="W39">
        <v>150683.99629442001</v>
      </c>
      <c r="X39">
        <v>11868.469613699441</v>
      </c>
      <c r="Y39">
        <v>11933.15110022754</v>
      </c>
      <c r="Z39">
        <v>11351.96831717337</v>
      </c>
      <c r="AA39">
        <v>12192.4781073084</v>
      </c>
      <c r="AB39">
        <v>2275.280735295396</v>
      </c>
      <c r="AC39">
        <v>2243.7194896531169</v>
      </c>
      <c r="AD39">
        <v>1908.39196123181</v>
      </c>
      <c r="AE39">
        <v>2754.2497341929538</v>
      </c>
      <c r="AF39">
        <v>55.985245173293343</v>
      </c>
      <c r="AG39">
        <v>55.649887904145857</v>
      </c>
      <c r="AH39">
        <v>54.475555695206957</v>
      </c>
      <c r="AI39">
        <v>58.472257005582001</v>
      </c>
      <c r="AJ39">
        <v>0.46051321410518631</v>
      </c>
      <c r="AK39">
        <v>0.46051316976053741</v>
      </c>
      <c r="AL39">
        <v>0.46048880216805271</v>
      </c>
      <c r="AM39">
        <v>0.46053721959255578</v>
      </c>
      <c r="AN39">
        <v>0.98320223700034104</v>
      </c>
      <c r="AO39">
        <v>0.98320223700034093</v>
      </c>
      <c r="AP39">
        <v>0.98320223700034093</v>
      </c>
      <c r="AQ39">
        <v>0.98320223700034093</v>
      </c>
      <c r="AR39">
        <v>11.70946351169027</v>
      </c>
      <c r="AS39">
        <v>11.70946351169027</v>
      </c>
      <c r="AT39">
        <v>11.70946351169027</v>
      </c>
      <c r="AU39">
        <v>11.70946351169027</v>
      </c>
      <c r="AV39" t="str">
        <f>VLOOKUP(Sheet1[[#This Row],[NPDES ID2]],Combined_Sheet__Major_Only___2[[NPDES ID2]:[ECHO BFR]],3,FALSE)</f>
        <v>IN</v>
      </c>
      <c r="AW39" t="s">
        <v>1420</v>
      </c>
      <c r="AX39" t="str">
        <f>VLOOKUP(Sheet1[[#This Row],[NPDES ID2]],Combined_Sheet__Major_Only___2[[NPDES ID2]:[ECHO BFR]],27,FALSE)</f>
        <v>tempSludgeStore, methaneBioCaptureRecover</v>
      </c>
      <c r="AY39" t="str">
        <f>VLOOKUP(Sheet1[[#This Row],[NPDES ID2]],Combined_Sheet__Major_Only___2[[NPDES ID2]:[ECHO BFR]],28,FALSE)</f>
        <v>-</v>
      </c>
      <c r="AZ39" t="str">
        <f>VLOOKUP(Sheet1[[#This Row],[NPDES ID2]],Combined_Sheet__Major_Only___2[[NPDES ID2]:[ECHO BFR]],29,FALSE)</f>
        <v>-</v>
      </c>
      <c r="BA39">
        <f>VLOOKUP(Sheet1[[#This Row],[NPDES ID2]],Combined_Sheet__Major_Only___2[[NPDES ID2]:[ECHO BFR]],17,FALSE)</f>
        <v>40.298805999999999</v>
      </c>
      <c r="BB39">
        <f>VLOOKUP(Sheet1[[#This Row],[NPDES ID2]],Combined_Sheet__Major_Only___2[[NPDES ID2]:[ECHO BFR]],18,FALSE)</f>
        <v>-86.506805999999997</v>
      </c>
      <c r="BC39" s="2" t="str">
        <f>IF(ISNUMBER(SEARCH("aerobic",$AW39)),"aerobic","")</f>
        <v/>
      </c>
      <c r="BD39" s="2" t="str">
        <f>IF(ISNUMBER(SEARCH("anaer",$AW39)),"anaer","")</f>
        <v/>
      </c>
      <c r="BE39" s="2" t="str">
        <f>IF(ISNUMBER(SEARCH("thickening",$AZ39)),"thickening","")</f>
        <v/>
      </c>
      <c r="BF39" s="4" t="str">
        <f>IF(ISNUMBER(SEARCH("airDry",$AW39)),"airDry","")</f>
        <v>airDry</v>
      </c>
      <c r="BG39" s="4" t="str">
        <f>IF(ISNUMBER(SEARCH("heatDry",$AY39)),"heatDry","")</f>
        <v/>
      </c>
      <c r="BH39" s="4" t="str">
        <f>IF(AND(ISNUMBER(SEARCH("aerobic",$AW39)),ISNUMBER(SEARCH("anaer",$AW39))),"Combined Aer and Anaer.","")</f>
        <v/>
      </c>
    </row>
    <row r="40" spans="1:60" x14ac:dyDescent="0.25">
      <c r="A40" s="5">
        <v>1788</v>
      </c>
      <c r="B40" t="s">
        <v>8361</v>
      </c>
      <c r="C40">
        <v>3.62</v>
      </c>
      <c r="D40">
        <v>23490.992660264012</v>
      </c>
      <c r="E40">
        <v>23120.578366645688</v>
      </c>
      <c r="F40">
        <v>15549.07891981236</v>
      </c>
      <c r="G40">
        <v>30851.800732267038</v>
      </c>
      <c r="H40">
        <v>-138.75085298514389</v>
      </c>
      <c r="I40">
        <v>-139.9496278885924</v>
      </c>
      <c r="J40">
        <v>-158.53453926994911</v>
      </c>
      <c r="K40">
        <v>-115.94092721203209</v>
      </c>
      <c r="L40">
        <v>2.7382902950899459</v>
      </c>
      <c r="M40">
        <v>2.7219807574803458</v>
      </c>
      <c r="N40">
        <v>2.664932222126422</v>
      </c>
      <c r="O40">
        <v>2.859163967975356</v>
      </c>
      <c r="P40">
        <v>0.1130812180551692</v>
      </c>
      <c r="Q40">
        <v>0.1125935438433722</v>
      </c>
      <c r="R40">
        <v>9.4857198307928839E-2</v>
      </c>
      <c r="S40">
        <v>0.12720707957268029</v>
      </c>
      <c r="T40">
        <v>150565.74194406401</v>
      </c>
      <c r="U40">
        <v>150565.99179064171</v>
      </c>
      <c r="V40">
        <v>150464.53463095141</v>
      </c>
      <c r="W40">
        <v>150667.31915986881</v>
      </c>
      <c r="X40">
        <v>11832.661586375651</v>
      </c>
      <c r="Y40">
        <v>11896.741988090809</v>
      </c>
      <c r="Z40">
        <v>11320.929798892739</v>
      </c>
      <c r="AA40">
        <v>12153.62094940625</v>
      </c>
      <c r="AB40">
        <v>2259.0207221362271</v>
      </c>
      <c r="AC40">
        <v>2227.6609177694072</v>
      </c>
      <c r="AD40">
        <v>1896.3146538472531</v>
      </c>
      <c r="AE40">
        <v>2732.0747332048209</v>
      </c>
      <c r="AF40">
        <v>56.144784947207341</v>
      </c>
      <c r="AG40">
        <v>55.810382946617693</v>
      </c>
      <c r="AH40">
        <v>54.640679823879793</v>
      </c>
      <c r="AI40">
        <v>58.623126592012241</v>
      </c>
      <c r="AJ40">
        <v>0.46245680233244629</v>
      </c>
      <c r="AK40">
        <v>0.46245680208399659</v>
      </c>
      <c r="AL40">
        <v>0.46245666389828538</v>
      </c>
      <c r="AM40">
        <v>0.46245693845347069</v>
      </c>
      <c r="AN40">
        <v>0.98320042246784967</v>
      </c>
      <c r="AO40">
        <v>0.98320042246785011</v>
      </c>
      <c r="AP40">
        <v>0.98320042246785011</v>
      </c>
      <c r="AQ40">
        <v>0.98320042246785011</v>
      </c>
      <c r="AR40">
        <v>11.770076666948439</v>
      </c>
      <c r="AS40">
        <v>11.770076666948439</v>
      </c>
      <c r="AT40">
        <v>11.770076666948439</v>
      </c>
      <c r="AU40">
        <v>11.770076666948439</v>
      </c>
      <c r="AV40" t="str">
        <f>VLOOKUP(Sheet1[[#This Row],[NPDES ID2]],Combined_Sheet__Major_Only___2[[NPDES ID2]:[ECHO BFR]],3,FALSE)</f>
        <v>TX</v>
      </c>
      <c r="AW40" t="s">
        <v>1420</v>
      </c>
      <c r="AX40" t="str">
        <f>VLOOKUP(Sheet1[[#This Row],[NPDES ID2]],Combined_Sheet__Major_Only___2[[NPDES ID2]:[ECHO BFR]],27,FALSE)</f>
        <v>-</v>
      </c>
      <c r="AY40" t="str">
        <f>VLOOKUP(Sheet1[[#This Row],[NPDES ID2]],Combined_Sheet__Major_Only___2[[NPDES ID2]:[ECHO BFR]],28,FALSE)</f>
        <v>-</v>
      </c>
      <c r="AZ40" t="str">
        <f>VLOOKUP(Sheet1[[#This Row],[NPDES ID2]],Combined_Sheet__Major_Only___2[[NPDES ID2]:[ECHO BFR]],29,FALSE)</f>
        <v>-</v>
      </c>
      <c r="BA40">
        <f>VLOOKUP(Sheet1[[#This Row],[NPDES ID2]],Combined_Sheet__Major_Only___2[[NPDES ID2]:[ECHO BFR]],17,FALSE)</f>
        <v>30.372779000000001</v>
      </c>
      <c r="BB40">
        <f>VLOOKUP(Sheet1[[#This Row],[NPDES ID2]],Combined_Sheet__Major_Only___2[[NPDES ID2]:[ECHO BFR]],18,FALSE)</f>
        <v>-94.198229999999995</v>
      </c>
      <c r="BC40" s="2" t="str">
        <f>IF(ISNUMBER(SEARCH("aerobic",$AW40)),"aerobic","")</f>
        <v/>
      </c>
      <c r="BD40" s="2" t="str">
        <f>IF(ISNUMBER(SEARCH("anaer",$AW40)),"anaer","")</f>
        <v/>
      </c>
      <c r="BE40" s="2" t="str">
        <f>IF(ISNUMBER(SEARCH("thickening",$AZ40)),"thickening","")</f>
        <v/>
      </c>
      <c r="BF40" s="3" t="str">
        <f>IF(ISNUMBER(SEARCH("airDry",$AW40)),"airDry","")</f>
        <v>airDry</v>
      </c>
      <c r="BG40" s="3" t="str">
        <f>IF(ISNUMBER(SEARCH("heatDry",$AY40)),"heatDry","")</f>
        <v/>
      </c>
      <c r="BH40" s="3" t="str">
        <f>IF(AND(ISNUMBER(SEARCH("aerobic",$AW40)),ISNUMBER(SEARCH("anaer",$AW40))),"Combined Aer and Anaer.","")</f>
        <v/>
      </c>
    </row>
    <row r="41" spans="1:60" x14ac:dyDescent="0.25">
      <c r="A41" s="5">
        <v>662</v>
      </c>
      <c r="B41" t="s">
        <v>3256</v>
      </c>
      <c r="C41">
        <v>32.68</v>
      </c>
      <c r="D41">
        <v>2896.502994697747</v>
      </c>
      <c r="E41">
        <v>2868.689025138161</v>
      </c>
      <c r="F41">
        <v>1949.0587748748401</v>
      </c>
      <c r="G41">
        <v>3805.599149574784</v>
      </c>
      <c r="H41">
        <v>-109.4533870522483</v>
      </c>
      <c r="I41">
        <v>-110.839746997284</v>
      </c>
      <c r="J41">
        <v>-130.2671587884833</v>
      </c>
      <c r="K41">
        <v>-87.966271578398164</v>
      </c>
      <c r="L41">
        <v>22.799003551012841</v>
      </c>
      <c r="M41">
        <v>22.71845410137891</v>
      </c>
      <c r="N41">
        <v>22.436711064235141</v>
      </c>
      <c r="O41">
        <v>23.395964698976471</v>
      </c>
      <c r="P41">
        <v>0.7653501727385692</v>
      </c>
      <c r="Q41">
        <v>0.77298556189707623</v>
      </c>
      <c r="R41">
        <v>0.62493345730630812</v>
      </c>
      <c r="S41">
        <v>0.8962395548460238</v>
      </c>
      <c r="T41">
        <v>150555.24832137601</v>
      </c>
      <c r="U41">
        <v>150555.49815075079</v>
      </c>
      <c r="V41">
        <v>150454.04797677029</v>
      </c>
      <c r="W41">
        <v>150656.81854320469</v>
      </c>
      <c r="X41">
        <v>9713.035038766564</v>
      </c>
      <c r="Y41">
        <v>9746.5062226495793</v>
      </c>
      <c r="Z41">
        <v>9458.7922138080139</v>
      </c>
      <c r="AA41">
        <v>9870.7752808317837</v>
      </c>
      <c r="AB41">
        <v>1480.6602709757151</v>
      </c>
      <c r="AC41">
        <v>1463.1703618115309</v>
      </c>
      <c r="AD41">
        <v>1291.259622529127</v>
      </c>
      <c r="AE41">
        <v>1708.5825999108549</v>
      </c>
      <c r="AF41">
        <v>68.369286195391254</v>
      </c>
      <c r="AG41">
        <v>68.127756183261752</v>
      </c>
      <c r="AH41">
        <v>67.282837756221227</v>
      </c>
      <c r="AI41">
        <v>70.15941764671139</v>
      </c>
      <c r="AJ41">
        <v>0.61172355175069881</v>
      </c>
      <c r="AK41">
        <v>0.61172354913066429</v>
      </c>
      <c r="AL41">
        <v>0.61172209259017274</v>
      </c>
      <c r="AM41">
        <v>0.61172498653313356</v>
      </c>
      <c r="AN41">
        <v>0.98319927976168242</v>
      </c>
      <c r="AO41">
        <v>0.98319927976168253</v>
      </c>
      <c r="AP41">
        <v>0.98319927976168253</v>
      </c>
      <c r="AQ41">
        <v>0.98319927976168253</v>
      </c>
      <c r="AR41">
        <v>16.361370268560801</v>
      </c>
      <c r="AS41">
        <v>16.36137026856079</v>
      </c>
      <c r="AT41">
        <v>16.36137026856079</v>
      </c>
      <c r="AU41">
        <v>16.36137026856079</v>
      </c>
      <c r="AV41" t="str">
        <f>VLOOKUP(Sheet1[[#This Row],[NPDES ID2]],Combined_Sheet__Major_Only___2[[NPDES ID2]:[ECHO BFR]],3,FALSE)</f>
        <v>AL</v>
      </c>
      <c r="AW41" t="s">
        <v>118</v>
      </c>
      <c r="AX41" t="str">
        <f>VLOOKUP(Sheet1[[#This Row],[NPDES ID2]],Combined_Sheet__Major_Only___2[[NPDES ID2]:[ECHO BFR]],27,FALSE)</f>
        <v>longTermSludgeStore</v>
      </c>
      <c r="AY41" t="str">
        <f>VLOOKUP(Sheet1[[#This Row],[NPDES ID2]],Combined_Sheet__Major_Only___2[[NPDES ID2]:[ECHO BFR]],28,FALSE)</f>
        <v>-</v>
      </c>
      <c r="AZ41" t="str">
        <f>VLOOKUP(Sheet1[[#This Row],[NPDES ID2]],Combined_Sheet__Major_Only___2[[NPDES ID2]:[ECHO BFR]],29,FALSE)</f>
        <v>preliminaryOps</v>
      </c>
      <c r="BA41">
        <f>VLOOKUP(Sheet1[[#This Row],[NPDES ID2]],Combined_Sheet__Major_Only___2[[NPDES ID2]:[ECHO BFR]],17,FALSE)</f>
        <v>32.907375999999999</v>
      </c>
      <c r="BB41">
        <f>VLOOKUP(Sheet1[[#This Row],[NPDES ID2]],Combined_Sheet__Major_Only___2[[NPDES ID2]:[ECHO BFR]],18,FALSE)</f>
        <v>-85.433925000000002</v>
      </c>
      <c r="BC41" s="2" t="str">
        <f>IF(ISNUMBER(SEARCH("aerobic",$AW41)),"aerobic","")</f>
        <v>aerobic</v>
      </c>
      <c r="BD41" s="2" t="str">
        <f>IF(ISNUMBER(SEARCH("anaer",$AW41)),"anaer","")</f>
        <v/>
      </c>
      <c r="BE41" s="2" t="str">
        <f>IF(ISNUMBER(SEARCH("thickening",$AZ41)),"thickening","")</f>
        <v/>
      </c>
      <c r="BF41" s="3" t="str">
        <f>IF(ISNUMBER(SEARCH("airDry",$AW41)),"airDry","")</f>
        <v>airDry</v>
      </c>
      <c r="BG41" s="3" t="str">
        <f>IF(ISNUMBER(SEARCH("heatDry",$AY41)),"heatDry","")</f>
        <v/>
      </c>
      <c r="BH41" s="3" t="str">
        <f>IF(AND(ISNUMBER(SEARCH("aerobic",$AW41)),ISNUMBER(SEARCH("anaer",$AW41))),"Combined Aer and Anaer.","")</f>
        <v/>
      </c>
    </row>
    <row r="42" spans="1:60" x14ac:dyDescent="0.25">
      <c r="A42" s="5">
        <v>1192</v>
      </c>
      <c r="B42" t="s">
        <v>5715</v>
      </c>
      <c r="C42">
        <v>255</v>
      </c>
      <c r="D42">
        <v>484.90809199400758</v>
      </c>
      <c r="E42">
        <v>482.11650687380791</v>
      </c>
      <c r="F42">
        <v>362.61984479856238</v>
      </c>
      <c r="G42">
        <v>604.86943676099133</v>
      </c>
      <c r="H42">
        <v>-108.8835908222251</v>
      </c>
      <c r="I42">
        <v>-110.2294049526101</v>
      </c>
      <c r="J42">
        <v>-129.71263299147591</v>
      </c>
      <c r="K42">
        <v>-87.378674346328509</v>
      </c>
      <c r="L42">
        <v>178.617741459153</v>
      </c>
      <c r="M42">
        <v>177.99463210345411</v>
      </c>
      <c r="N42">
        <v>175.81560406088749</v>
      </c>
      <c r="O42">
        <v>183.2351494537763</v>
      </c>
      <c r="P42">
        <v>5.9704139503641969</v>
      </c>
      <c r="Q42">
        <v>6.0316146457988218</v>
      </c>
      <c r="R42">
        <v>4.8723543051483844</v>
      </c>
      <c r="S42">
        <v>6.9990530346384174</v>
      </c>
      <c r="T42">
        <v>150554.08518580339</v>
      </c>
      <c r="U42">
        <v>150554.3350132714</v>
      </c>
      <c r="V42">
        <v>150452.88561360189</v>
      </c>
      <c r="W42">
        <v>150655.65463240491</v>
      </c>
      <c r="X42">
        <v>9673.8417376725429</v>
      </c>
      <c r="Y42">
        <v>9706.837589565901</v>
      </c>
      <c r="Z42">
        <v>9423.7256273921266</v>
      </c>
      <c r="AA42">
        <v>9828.9495043186453</v>
      </c>
      <c r="AB42">
        <v>1469.224033581256</v>
      </c>
      <c r="AC42">
        <v>1451.978299948601</v>
      </c>
      <c r="AD42">
        <v>1281.932272601673</v>
      </c>
      <c r="AE42">
        <v>1694.1871571815441</v>
      </c>
      <c r="AF42">
        <v>68.646665781885872</v>
      </c>
      <c r="AG42">
        <v>68.407350606986526</v>
      </c>
      <c r="AH42">
        <v>67.569653541533256</v>
      </c>
      <c r="AI42">
        <v>70.421032127931582</v>
      </c>
      <c r="AJ42">
        <v>0.61511720306437434</v>
      </c>
      <c r="AK42">
        <v>0.61511718249249503</v>
      </c>
      <c r="AL42">
        <v>0.61510578860446619</v>
      </c>
      <c r="AM42">
        <v>0.61512842703261639</v>
      </c>
      <c r="AN42">
        <v>0.98319915309211736</v>
      </c>
      <c r="AO42">
        <v>0.98319915309211747</v>
      </c>
      <c r="AP42">
        <v>0.98319915309211747</v>
      </c>
      <c r="AQ42">
        <v>0.98319915309211747</v>
      </c>
      <c r="AR42">
        <v>16.46541624795951</v>
      </c>
      <c r="AS42">
        <v>16.46541624795951</v>
      </c>
      <c r="AT42">
        <v>16.46541624795951</v>
      </c>
      <c r="AU42">
        <v>16.46541624795951</v>
      </c>
      <c r="AV42" t="str">
        <f>VLOOKUP(Sheet1[[#This Row],[NPDES ID2]],Combined_Sheet__Major_Only___2[[NPDES ID2]:[ECHO BFR]],3,FALSE)</f>
        <v>TX</v>
      </c>
      <c r="AW42" t="s">
        <v>118</v>
      </c>
      <c r="AX42" t="str">
        <f>VLOOKUP(Sheet1[[#This Row],[NPDES ID2]],Combined_Sheet__Major_Only___2[[NPDES ID2]:[ECHO BFR]],27,FALSE)</f>
        <v>-</v>
      </c>
      <c r="AY42" t="str">
        <f>VLOOKUP(Sheet1[[#This Row],[NPDES ID2]],Combined_Sheet__Major_Only___2[[NPDES ID2]:[ECHO BFR]],28,FALSE)</f>
        <v>-</v>
      </c>
      <c r="AZ42" t="str">
        <f>VLOOKUP(Sheet1[[#This Row],[NPDES ID2]],Combined_Sheet__Major_Only___2[[NPDES ID2]:[ECHO BFR]],29,FALSE)</f>
        <v>-</v>
      </c>
      <c r="BA42">
        <f>VLOOKUP(Sheet1[[#This Row],[NPDES ID2]],Combined_Sheet__Major_Only___2[[NPDES ID2]:[ECHO BFR]],17,FALSE)</f>
        <v>27.801670000000001</v>
      </c>
      <c r="BB42">
        <f>VLOOKUP(Sheet1[[#This Row],[NPDES ID2]],Combined_Sheet__Major_Only___2[[NPDES ID2]:[ECHO BFR]],18,FALSE)</f>
        <v>-97.651129999999995</v>
      </c>
      <c r="BC42" s="2" t="str">
        <f>IF(ISNUMBER(SEARCH("aerobic",$AW42)),"aerobic","")</f>
        <v>aerobic</v>
      </c>
      <c r="BD42" s="2" t="str">
        <f>IF(ISNUMBER(SEARCH("anaer",$AW42)),"anaer","")</f>
        <v/>
      </c>
      <c r="BE42" s="2" t="str">
        <f>IF(ISNUMBER(SEARCH("thickening",$AZ42)),"thickening","")</f>
        <v/>
      </c>
      <c r="BF42" s="3" t="str">
        <f>IF(ISNUMBER(SEARCH("airDry",$AW42)),"airDry","")</f>
        <v>airDry</v>
      </c>
      <c r="BG42" s="3" t="str">
        <f>IF(ISNUMBER(SEARCH("heatDry",$AY42)),"heatDry","")</f>
        <v/>
      </c>
      <c r="BH42" s="3" t="str">
        <f>IF(AND(ISNUMBER(SEARCH("aerobic",$AW42)),ISNUMBER(SEARCH("anaer",$AW42))),"Combined Aer and Anaer.","")</f>
        <v/>
      </c>
    </row>
    <row r="43" spans="1:60" x14ac:dyDescent="0.25">
      <c r="A43" s="5">
        <v>2595</v>
      </c>
      <c r="B43" t="s">
        <v>12015</v>
      </c>
      <c r="C43">
        <v>55.4</v>
      </c>
      <c r="D43">
        <v>1754.945950870147</v>
      </c>
      <c r="E43">
        <v>1737.114102252991</v>
      </c>
      <c r="F43">
        <v>1196.984692761667</v>
      </c>
      <c r="G43">
        <v>2296.4484887656272</v>
      </c>
      <c r="H43">
        <v>-109.9094265903712</v>
      </c>
      <c r="I43">
        <v>-111.3131324093338</v>
      </c>
      <c r="J43">
        <v>-130.7046946520833</v>
      </c>
      <c r="K43">
        <v>-88.396880251869845</v>
      </c>
      <c r="L43">
        <v>38.497903629097721</v>
      </c>
      <c r="M43">
        <v>38.360199287461292</v>
      </c>
      <c r="N43">
        <v>37.878552093926722</v>
      </c>
      <c r="O43">
        <v>39.518434550064562</v>
      </c>
      <c r="P43">
        <v>1.297745025477262</v>
      </c>
      <c r="Q43">
        <v>1.3103426425866329</v>
      </c>
      <c r="R43">
        <v>1.060219571730689</v>
      </c>
      <c r="S43">
        <v>1.5181139433218791</v>
      </c>
      <c r="T43">
        <v>150543.48395316469</v>
      </c>
      <c r="U43">
        <v>150543.7337632534</v>
      </c>
      <c r="V43">
        <v>150442.29142093059</v>
      </c>
      <c r="W43">
        <v>150645.04633406829</v>
      </c>
      <c r="X43">
        <v>9750.5590648888192</v>
      </c>
      <c r="Y43">
        <v>9784.5033893882683</v>
      </c>
      <c r="Z43">
        <v>9492.2832676624421</v>
      </c>
      <c r="AA43">
        <v>9910.872367934071</v>
      </c>
      <c r="AB43">
        <v>1491.83466740522</v>
      </c>
      <c r="AC43">
        <v>1474.1097439500161</v>
      </c>
      <c r="AD43">
        <v>1300.341290663147</v>
      </c>
      <c r="AE43">
        <v>1722.709910516576</v>
      </c>
      <c r="AF43">
        <v>68.101291774496289</v>
      </c>
      <c r="AG43">
        <v>67.857732677129164</v>
      </c>
      <c r="AH43">
        <v>67.0056634966665</v>
      </c>
      <c r="AI43">
        <v>69.906527063072843</v>
      </c>
      <c r="AJ43">
        <v>0.60844497968977984</v>
      </c>
      <c r="AK43">
        <v>0.60844497525769492</v>
      </c>
      <c r="AL43">
        <v>0.60844251230378277</v>
      </c>
      <c r="AM43">
        <v>0.60844740585799706</v>
      </c>
      <c r="AN43">
        <v>0.9831979984924577</v>
      </c>
      <c r="AO43">
        <v>0.98319799849245781</v>
      </c>
      <c r="AP43">
        <v>0.98319799849245781</v>
      </c>
      <c r="AQ43">
        <v>0.98319799849245781</v>
      </c>
      <c r="AR43">
        <v>16.260489264842992</v>
      </c>
      <c r="AS43">
        <v>16.260489264842981</v>
      </c>
      <c r="AT43">
        <v>16.260489264842981</v>
      </c>
      <c r="AU43">
        <v>16.260489264842981</v>
      </c>
      <c r="AV43" t="str">
        <f>VLOOKUP(Sheet1[[#This Row],[NPDES ID2]],Combined_Sheet__Major_Only___2[[NPDES ID2]:[ECHO BFR]],3,FALSE)</f>
        <v>TX</v>
      </c>
      <c r="AW43" t="s">
        <v>118</v>
      </c>
      <c r="AX43" t="str">
        <f>VLOOKUP(Sheet1[[#This Row],[NPDES ID2]],Combined_Sheet__Major_Only___2[[NPDES ID2]:[ECHO BFR]],27,FALSE)</f>
        <v>-</v>
      </c>
      <c r="AY43" t="str">
        <f>VLOOKUP(Sheet1[[#This Row],[NPDES ID2]],Combined_Sheet__Major_Only___2[[NPDES ID2]:[ECHO BFR]],28,FALSE)</f>
        <v>-</v>
      </c>
      <c r="AZ43" t="str">
        <f>VLOOKUP(Sheet1[[#This Row],[NPDES ID2]],Combined_Sheet__Major_Only___2[[NPDES ID2]:[ECHO BFR]],29,FALSE)</f>
        <v>-</v>
      </c>
      <c r="BA43">
        <f>VLOOKUP(Sheet1[[#This Row],[NPDES ID2]],Combined_Sheet__Major_Only___2[[NPDES ID2]:[ECHO BFR]],17,FALSE)</f>
        <v>26.489916999999998</v>
      </c>
      <c r="BB43">
        <f>VLOOKUP(Sheet1[[#This Row],[NPDES ID2]],Combined_Sheet__Major_Only___2[[NPDES ID2]:[ECHO BFR]],18,FALSE)</f>
        <v>-97.772806000000003</v>
      </c>
      <c r="BC43" s="2" t="str">
        <f>IF(ISNUMBER(SEARCH("aerobic",$AW43)),"aerobic","")</f>
        <v>aerobic</v>
      </c>
      <c r="BD43" s="2" t="str">
        <f>IF(ISNUMBER(SEARCH("anaer",$AW43)),"anaer","")</f>
        <v/>
      </c>
      <c r="BE43" s="2" t="str">
        <f>IF(ISNUMBER(SEARCH("thickening",$AZ43)),"thickening","")</f>
        <v/>
      </c>
      <c r="BF43" s="4" t="str">
        <f>IF(ISNUMBER(SEARCH("airDry",$AW43)),"airDry","")</f>
        <v>airDry</v>
      </c>
      <c r="BG43" s="4" t="str">
        <f>IF(ISNUMBER(SEARCH("heatDry",$AY43)),"heatDry","")</f>
        <v/>
      </c>
      <c r="BH43" s="4" t="str">
        <f>IF(AND(ISNUMBER(SEARCH("aerobic",$AW43)),ISNUMBER(SEARCH("anaer",$AW43))),"Combined Aer and Anaer.","")</f>
        <v/>
      </c>
    </row>
    <row r="44" spans="1:60" x14ac:dyDescent="0.25">
      <c r="A44" s="5">
        <v>484</v>
      </c>
      <c r="B44" t="s">
        <v>2409</v>
      </c>
      <c r="C44">
        <v>405</v>
      </c>
      <c r="D44">
        <v>399.39302007989892</v>
      </c>
      <c r="E44">
        <v>394.8499339278485</v>
      </c>
      <c r="F44">
        <v>312.68003016344159</v>
      </c>
      <c r="G44">
        <v>492.60050876412208</v>
      </c>
      <c r="H44">
        <v>-114.999288041065</v>
      </c>
      <c r="I44">
        <v>-116.3173734412193</v>
      </c>
      <c r="J44">
        <v>-135.58976631921689</v>
      </c>
      <c r="K44">
        <v>-93.18449382174137</v>
      </c>
      <c r="L44">
        <v>269.50819025503108</v>
      </c>
      <c r="M44">
        <v>268.41061235169559</v>
      </c>
      <c r="N44">
        <v>264.57280558343922</v>
      </c>
      <c r="O44">
        <v>277.64102662668108</v>
      </c>
      <c r="P44">
        <v>9.5106452903101335</v>
      </c>
      <c r="Q44">
        <v>9.5687563291595765</v>
      </c>
      <c r="R44">
        <v>7.8146047881236562</v>
      </c>
      <c r="S44">
        <v>11.00219842353488</v>
      </c>
      <c r="T44">
        <v>150531.80814684939</v>
      </c>
      <c r="U44">
        <v>150532.05793779719</v>
      </c>
      <c r="V44">
        <v>150430.62336817579</v>
      </c>
      <c r="W44">
        <v>150633.36274585419</v>
      </c>
      <c r="X44">
        <v>10181.937190283739</v>
      </c>
      <c r="Y44">
        <v>10221.401626903609</v>
      </c>
      <c r="Z44">
        <v>9876.3928592486391</v>
      </c>
      <c r="AA44">
        <v>10372.123453111981</v>
      </c>
      <c r="AB44">
        <v>1625.0992112783499</v>
      </c>
      <c r="AC44">
        <v>1604.4410426065219</v>
      </c>
      <c r="AD44">
        <v>1407.989826142524</v>
      </c>
      <c r="AE44">
        <v>1890.7221482257271</v>
      </c>
      <c r="AF44">
        <v>65.216544184170075</v>
      </c>
      <c r="AG44">
        <v>64.951197405380469</v>
      </c>
      <c r="AH44">
        <v>64.022121493956746</v>
      </c>
      <c r="AI44">
        <v>67.184236620665828</v>
      </c>
      <c r="AJ44">
        <v>0.57316966764199706</v>
      </c>
      <c r="AK44">
        <v>0.57316963597295367</v>
      </c>
      <c r="AL44">
        <v>0.57315214416049531</v>
      </c>
      <c r="AM44">
        <v>0.57318689891896879</v>
      </c>
      <c r="AN44">
        <v>0.98319672667535929</v>
      </c>
      <c r="AO44">
        <v>0.98319672667535918</v>
      </c>
      <c r="AP44">
        <v>0.98319672667535918</v>
      </c>
      <c r="AQ44">
        <v>0.98319672667535918</v>
      </c>
      <c r="AR44">
        <v>15.174931145473559</v>
      </c>
      <c r="AS44">
        <v>15.174931145473559</v>
      </c>
      <c r="AT44">
        <v>15.174931145473559</v>
      </c>
      <c r="AU44">
        <v>15.174931145473559</v>
      </c>
      <c r="AV44" t="str">
        <f>VLOOKUP(Sheet1[[#This Row],[NPDES ID2]],Combined_Sheet__Major_Only___2[[NPDES ID2]:[ECHO BFR]],3,FALSE)</f>
        <v>MO</v>
      </c>
      <c r="AW44" t="s">
        <v>12192</v>
      </c>
      <c r="AX44" t="str">
        <f>VLOOKUP(Sheet1[[#This Row],[NPDES ID2]],Combined_Sheet__Major_Only___2[[NPDES ID2]:[ECHO BFR]],27,FALSE)</f>
        <v>tempSludgeStore</v>
      </c>
      <c r="AY44" t="str">
        <f>VLOOKUP(Sheet1[[#This Row],[NPDES ID2]],Combined_Sheet__Major_Only___2[[NPDES ID2]:[ECHO BFR]],28,FALSE)</f>
        <v>-</v>
      </c>
      <c r="AZ44" t="str">
        <f>VLOOKUP(Sheet1[[#This Row],[NPDES ID2]],Combined_Sheet__Major_Only___2[[NPDES ID2]:[ECHO BFR]],29,FALSE)</f>
        <v>preliminaryOps, sludgeLagoon</v>
      </c>
      <c r="BA44">
        <f>VLOOKUP(Sheet1[[#This Row],[NPDES ID2]],Combined_Sheet__Major_Only___2[[NPDES ID2]:[ECHO BFR]],17,FALSE)</f>
        <v>39.030735237841803</v>
      </c>
      <c r="BB44">
        <f>VLOOKUP(Sheet1[[#This Row],[NPDES ID2]],Combined_Sheet__Major_Only___2[[NPDES ID2]:[ECHO BFR]],18,FALSE)</f>
        <v>-94.310363683236702</v>
      </c>
      <c r="BC44" s="2" t="str">
        <f>IF(ISNUMBER(SEARCH("aerobic",$AW44)),"aerobic","")</f>
        <v>aerobic</v>
      </c>
      <c r="BD44" s="2" t="str">
        <f>IF(ISNUMBER(SEARCH("anaer",$AW44)),"anaer","")</f>
        <v>anaer</v>
      </c>
      <c r="BE44" s="2" t="str">
        <f>IF(ISNUMBER(SEARCH("thickening",$AZ44)),"thickening","")</f>
        <v/>
      </c>
      <c r="BF44" s="3" t="str">
        <f>IF(ISNUMBER(SEARCH("airDry",$AW44)),"airDry","")</f>
        <v>airDry</v>
      </c>
      <c r="BG44" s="3" t="str">
        <f>IF(ISNUMBER(SEARCH("heatDry",$AY44)),"heatDry","")</f>
        <v/>
      </c>
      <c r="BH44" s="3" t="str">
        <f>IF(AND(ISNUMBER(SEARCH("aerobic",$AW44)),ISNUMBER(SEARCH("anaer",$AW44))),"Combined Aer and Anaer.","")</f>
        <v>Combined Aer and Anaer.</v>
      </c>
    </row>
    <row r="45" spans="1:60" x14ac:dyDescent="0.25">
      <c r="A45" s="5">
        <v>1458</v>
      </c>
      <c r="B45" t="s">
        <v>6888</v>
      </c>
      <c r="C45">
        <v>116.11</v>
      </c>
      <c r="D45">
        <v>836.29240217890879</v>
      </c>
      <c r="E45">
        <v>823.10519295932431</v>
      </c>
      <c r="F45">
        <v>589.7279306464095</v>
      </c>
      <c r="G45">
        <v>1087.76944920754</v>
      </c>
      <c r="H45">
        <v>-139.38592468983379</v>
      </c>
      <c r="I45">
        <v>-140.6072872048907</v>
      </c>
      <c r="J45">
        <v>-159.14513310330781</v>
      </c>
      <c r="K45">
        <v>-116.52816150104429</v>
      </c>
      <c r="L45">
        <v>86.484490968600269</v>
      </c>
      <c r="M45">
        <v>85.962832380485082</v>
      </c>
      <c r="N45">
        <v>84.138298516575205</v>
      </c>
      <c r="O45">
        <v>90.350442428571412</v>
      </c>
      <c r="P45">
        <v>3.5922302388560241</v>
      </c>
      <c r="Q45">
        <v>3.5737549316163988</v>
      </c>
      <c r="R45">
        <v>3.0155537871434199</v>
      </c>
      <c r="S45">
        <v>4.041079099196847</v>
      </c>
      <c r="T45">
        <v>150515.62864567121</v>
      </c>
      <c r="U45">
        <v>150515.8784100948</v>
      </c>
      <c r="V45">
        <v>150414.45461132939</v>
      </c>
      <c r="W45">
        <v>150617.17246107449</v>
      </c>
      <c r="X45">
        <v>11894.860751440279</v>
      </c>
      <c r="Y45">
        <v>11960.031058065069</v>
      </c>
      <c r="Z45">
        <v>11374.198571173019</v>
      </c>
      <c r="AA45">
        <v>12221.599863552659</v>
      </c>
      <c r="AB45">
        <v>2288.900995377553</v>
      </c>
      <c r="AC45">
        <v>2257.2079613800038</v>
      </c>
      <c r="AD45">
        <v>1918.4634817898079</v>
      </c>
      <c r="AE45">
        <v>2773.4324549218468</v>
      </c>
      <c r="AF45">
        <v>55.833926657621802</v>
      </c>
      <c r="AG45">
        <v>55.497213559100963</v>
      </c>
      <c r="AH45">
        <v>54.319199572824019</v>
      </c>
      <c r="AI45">
        <v>58.329676714451423</v>
      </c>
      <c r="AJ45">
        <v>0.45866987261813408</v>
      </c>
      <c r="AK45">
        <v>0.4586698646756423</v>
      </c>
      <c r="AL45">
        <v>0.45866545661938729</v>
      </c>
      <c r="AM45">
        <v>0.45867421487529952</v>
      </c>
      <c r="AN45">
        <v>0.98319496396346817</v>
      </c>
      <c r="AO45">
        <v>0.98319496396346806</v>
      </c>
      <c r="AP45">
        <v>0.98319496396346806</v>
      </c>
      <c r="AQ45">
        <v>0.98319496396346806</v>
      </c>
      <c r="AR45">
        <v>11.653447184284531</v>
      </c>
      <c r="AS45">
        <v>11.653447184284531</v>
      </c>
      <c r="AT45">
        <v>11.653447184284531</v>
      </c>
      <c r="AU45">
        <v>11.653447184284531</v>
      </c>
      <c r="AV45" t="str">
        <f>VLOOKUP(Sheet1[[#This Row],[NPDES ID2]],Combined_Sheet__Major_Only___2[[NPDES ID2]:[ECHO BFR]],3,FALSE)</f>
        <v>TX</v>
      </c>
      <c r="AW45" t="s">
        <v>1420</v>
      </c>
      <c r="AX45" t="str">
        <f>VLOOKUP(Sheet1[[#This Row],[NPDES ID2]],Combined_Sheet__Major_Only___2[[NPDES ID2]:[ECHO BFR]],27,FALSE)</f>
        <v>-</v>
      </c>
      <c r="AY45" t="str">
        <f>VLOOKUP(Sheet1[[#This Row],[NPDES ID2]],Combined_Sheet__Major_Only___2[[NPDES ID2]:[ECHO BFR]],28,FALSE)</f>
        <v>-</v>
      </c>
      <c r="AZ45" t="str">
        <f>VLOOKUP(Sheet1[[#This Row],[NPDES ID2]],Combined_Sheet__Major_Only___2[[NPDES ID2]:[ECHO BFR]],29,FALSE)</f>
        <v>-</v>
      </c>
      <c r="BA45">
        <f>VLOOKUP(Sheet1[[#This Row],[NPDES ID2]],Combined_Sheet__Major_Only___2[[NPDES ID2]:[ECHO BFR]],17,FALSE)</f>
        <v>27.887585999999999</v>
      </c>
      <c r="BB45">
        <f>VLOOKUP(Sheet1[[#This Row],[NPDES ID2]],Combined_Sheet__Major_Only___2[[NPDES ID2]:[ECHO BFR]],18,FALSE)</f>
        <v>-97.148809999999997</v>
      </c>
      <c r="BC45" s="2" t="str">
        <f>IF(ISNUMBER(SEARCH("aerobic",$AW45)),"aerobic","")</f>
        <v/>
      </c>
      <c r="BD45" s="2" t="str">
        <f>IF(ISNUMBER(SEARCH("anaer",$AW45)),"anaer","")</f>
        <v/>
      </c>
      <c r="BE45" s="2" t="str">
        <f>IF(ISNUMBER(SEARCH("thickening",$AZ45)),"thickening","")</f>
        <v/>
      </c>
      <c r="BF45" s="3" t="str">
        <f>IF(ISNUMBER(SEARCH("airDry",$AW45)),"airDry","")</f>
        <v>airDry</v>
      </c>
      <c r="BG45" s="3" t="str">
        <f>IF(ISNUMBER(SEARCH("heatDry",$AY45)),"heatDry","")</f>
        <v/>
      </c>
      <c r="BH45" s="3" t="str">
        <f>IF(AND(ISNUMBER(SEARCH("aerobic",$AW45)),ISNUMBER(SEARCH("anaer",$AW45))),"Combined Aer and Anaer.","")</f>
        <v/>
      </c>
    </row>
    <row r="46" spans="1:60" x14ac:dyDescent="0.25">
      <c r="A46" s="5">
        <v>1941</v>
      </c>
      <c r="B46" t="s">
        <v>9155</v>
      </c>
      <c r="C46">
        <v>2563</v>
      </c>
      <c r="D46">
        <v>531.18469585974458</v>
      </c>
      <c r="E46">
        <v>527.00696820531562</v>
      </c>
      <c r="F46">
        <v>432.83137485999561</v>
      </c>
      <c r="G46">
        <v>621.38886326490808</v>
      </c>
      <c r="H46">
        <v>-136.47115815135919</v>
      </c>
      <c r="I46">
        <v>-137.81681218933269</v>
      </c>
      <c r="J46">
        <v>-157.10040417660281</v>
      </c>
      <c r="K46">
        <v>-113.00017216968941</v>
      </c>
      <c r="L46">
        <v>1969.850739307939</v>
      </c>
      <c r="M46">
        <v>1958.258142455225</v>
      </c>
      <c r="N46">
        <v>1917.788668454557</v>
      </c>
      <c r="O46">
        <v>2055.6751807344231</v>
      </c>
      <c r="P46">
        <v>80.851293033993258</v>
      </c>
      <c r="Q46">
        <v>80.5273085868848</v>
      </c>
      <c r="R46">
        <v>67.776394565741327</v>
      </c>
      <c r="S46">
        <v>91.053445281643022</v>
      </c>
      <c r="T46">
        <v>150513.37664652069</v>
      </c>
      <c r="U46">
        <v>150513.6264072526</v>
      </c>
      <c r="V46">
        <v>150412.20410766549</v>
      </c>
      <c r="W46">
        <v>150614.9189609717</v>
      </c>
      <c r="X46">
        <v>11761.987995093699</v>
      </c>
      <c r="Y46">
        <v>11825.002843141039</v>
      </c>
      <c r="Z46">
        <v>11259.64711569248</v>
      </c>
      <c r="AA46">
        <v>12076.72619330357</v>
      </c>
      <c r="AB46">
        <v>2228.308669019988</v>
      </c>
      <c r="AC46">
        <v>2197.2099864546522</v>
      </c>
      <c r="AD46">
        <v>1873.1140250422261</v>
      </c>
      <c r="AE46">
        <v>2689.0878046259199</v>
      </c>
      <c r="AF46">
        <v>56.474962830639818</v>
      </c>
      <c r="AG46">
        <v>56.144092187336199</v>
      </c>
      <c r="AH46">
        <v>54.981521943946241</v>
      </c>
      <c r="AI46">
        <v>58.933577849589888</v>
      </c>
      <c r="AJ46">
        <v>0.46647971719625342</v>
      </c>
      <c r="AK46">
        <v>0.46647953172882628</v>
      </c>
      <c r="AL46">
        <v>0.46638116824342968</v>
      </c>
      <c r="AM46">
        <v>0.46657664300042567</v>
      </c>
      <c r="AN46">
        <v>0.98319471858507024</v>
      </c>
      <c r="AO46">
        <v>0.98319471858507046</v>
      </c>
      <c r="AP46">
        <v>0.98319471858507046</v>
      </c>
      <c r="AQ46">
        <v>0.98319471858507046</v>
      </c>
      <c r="AR46">
        <v>11.89045466606637</v>
      </c>
      <c r="AS46">
        <v>11.89045466606637</v>
      </c>
      <c r="AT46">
        <v>11.89045466606637</v>
      </c>
      <c r="AU46">
        <v>11.89045466606637</v>
      </c>
      <c r="AV46" t="str">
        <f>VLOOKUP(Sheet1[[#This Row],[NPDES ID2]],Combined_Sheet__Major_Only___2[[NPDES ID2]:[ECHO BFR]],3,FALSE)</f>
        <v>CA</v>
      </c>
      <c r="AW46" t="s">
        <v>1420</v>
      </c>
      <c r="AX46" t="str">
        <f>VLOOKUP(Sheet1[[#This Row],[NPDES ID2]],Combined_Sheet__Major_Only___2[[NPDES ID2]:[ECHO BFR]],27,FALSE)</f>
        <v>tempSludgeStore</v>
      </c>
      <c r="AY46" t="str">
        <f>VLOOKUP(Sheet1[[#This Row],[NPDES ID2]],Combined_Sheet__Major_Only___2[[NPDES ID2]:[ECHO BFR]],28,FALSE)</f>
        <v>-</v>
      </c>
      <c r="AZ46" t="str">
        <f>VLOOKUP(Sheet1[[#This Row],[NPDES ID2]],Combined_Sheet__Major_Only___2[[NPDES ID2]:[ECHO BFR]],29,FALSE)</f>
        <v>sludgeLagoon</v>
      </c>
      <c r="BA46">
        <f>VLOOKUP(Sheet1[[#This Row],[NPDES ID2]],Combined_Sheet__Major_Only___2[[NPDES ID2]:[ECHO BFR]],17,FALSE)</f>
        <v>37.736078999999997</v>
      </c>
      <c r="BB46">
        <f>VLOOKUP(Sheet1[[#This Row],[NPDES ID2]],Combined_Sheet__Major_Only___2[[NPDES ID2]:[ECHO BFR]],18,FALSE)</f>
        <v>-120.93574099999999</v>
      </c>
      <c r="BC46" s="2" t="str">
        <f>IF(ISNUMBER(SEARCH("aerobic",$AW46)),"aerobic","")</f>
        <v/>
      </c>
      <c r="BD46" s="2" t="str">
        <f>IF(ISNUMBER(SEARCH("anaer",$AW46)),"anaer","")</f>
        <v/>
      </c>
      <c r="BE46" s="2" t="str">
        <f>IF(ISNUMBER(SEARCH("thickening",$AZ46)),"thickening","")</f>
        <v/>
      </c>
      <c r="BF46" s="4" t="str">
        <f>IF(ISNUMBER(SEARCH("airDry",$AW46)),"airDry","")</f>
        <v>airDry</v>
      </c>
      <c r="BG46" s="4" t="str">
        <f>IF(ISNUMBER(SEARCH("heatDry",$AY46)),"heatDry","")</f>
        <v/>
      </c>
      <c r="BH46" s="4" t="str">
        <f>IF(AND(ISNUMBER(SEARCH("aerobic",$AW46)),ISNUMBER(SEARCH("anaer",$AW46))),"Combined Aer and Anaer.","")</f>
        <v/>
      </c>
    </row>
    <row r="47" spans="1:60" x14ac:dyDescent="0.25">
      <c r="A47" s="5">
        <v>2551</v>
      </c>
      <c r="B47" t="s">
        <v>11834</v>
      </c>
      <c r="C47">
        <v>117.08</v>
      </c>
      <c r="D47">
        <v>892.32909877126292</v>
      </c>
      <c r="E47">
        <v>884.48312074783621</v>
      </c>
      <c r="F47">
        <v>630.147939297118</v>
      </c>
      <c r="G47">
        <v>1152.6065253896611</v>
      </c>
      <c r="H47">
        <v>-110.270355454257</v>
      </c>
      <c r="I47">
        <v>-111.6843384626021</v>
      </c>
      <c r="J47">
        <v>-131.04960832897859</v>
      </c>
      <c r="K47">
        <v>-88.728877316169687</v>
      </c>
      <c r="L47">
        <v>81.095169813741663</v>
      </c>
      <c r="M47">
        <v>80.80213006389539</v>
      </c>
      <c r="N47">
        <v>79.777226626869691</v>
      </c>
      <c r="O47">
        <v>83.266828818958132</v>
      </c>
      <c r="P47">
        <v>2.7431174463162411</v>
      </c>
      <c r="Q47">
        <v>2.7691344068964061</v>
      </c>
      <c r="R47">
        <v>2.2420391997295401</v>
      </c>
      <c r="S47">
        <v>3.2061943234242198</v>
      </c>
      <c r="T47">
        <v>150486.7325824291</v>
      </c>
      <c r="U47">
        <v>150486.98229948161</v>
      </c>
      <c r="V47">
        <v>150385.577737115</v>
      </c>
      <c r="W47">
        <v>150588.25713867089</v>
      </c>
      <c r="X47">
        <v>9778.7307501655068</v>
      </c>
      <c r="Y47">
        <v>9813.0613055861795</v>
      </c>
      <c r="Z47">
        <v>9517.1649348778392</v>
      </c>
      <c r="AA47">
        <v>9941.1452280762132</v>
      </c>
      <c r="AB47">
        <v>1500.73200888212</v>
      </c>
      <c r="AC47">
        <v>1482.8154669586879</v>
      </c>
      <c r="AD47">
        <v>1307.5347956498499</v>
      </c>
      <c r="AE47">
        <v>1734.029744144575</v>
      </c>
      <c r="AF47">
        <v>67.880103525777642</v>
      </c>
      <c r="AG47">
        <v>67.634889663625273</v>
      </c>
      <c r="AH47">
        <v>66.776887824407027</v>
      </c>
      <c r="AI47">
        <v>69.697781169352368</v>
      </c>
      <c r="AJ47">
        <v>0.60573920734593723</v>
      </c>
      <c r="AK47">
        <v>0.60573919799152764</v>
      </c>
      <c r="AL47">
        <v>0.60573400508210062</v>
      </c>
      <c r="AM47">
        <v>0.60574432273244172</v>
      </c>
      <c r="AN47">
        <v>0.98319181489708496</v>
      </c>
      <c r="AO47">
        <v>0.98319181489708518</v>
      </c>
      <c r="AP47">
        <v>0.98319181489708518</v>
      </c>
      <c r="AQ47">
        <v>0.98319181489708518</v>
      </c>
      <c r="AR47">
        <v>16.17716814750705</v>
      </c>
      <c r="AS47">
        <v>16.17716814750705</v>
      </c>
      <c r="AT47">
        <v>16.17716814750705</v>
      </c>
      <c r="AU47">
        <v>16.17716814750705</v>
      </c>
      <c r="AV47" t="str">
        <f>VLOOKUP(Sheet1[[#This Row],[NPDES ID2]],Combined_Sheet__Major_Only___2[[NPDES ID2]:[ECHO BFR]],3,FALSE)</f>
        <v>CA</v>
      </c>
      <c r="AW47" t="s">
        <v>118</v>
      </c>
      <c r="AX47" t="str">
        <f>VLOOKUP(Sheet1[[#This Row],[NPDES ID2]],Combined_Sheet__Major_Only___2[[NPDES ID2]:[ECHO BFR]],27,FALSE)</f>
        <v>-</v>
      </c>
      <c r="AY47" t="str">
        <f>VLOOKUP(Sheet1[[#This Row],[NPDES ID2]],Combined_Sheet__Major_Only___2[[NPDES ID2]:[ECHO BFR]],28,FALSE)</f>
        <v>-</v>
      </c>
      <c r="AZ47" t="str">
        <f>VLOOKUP(Sheet1[[#This Row],[NPDES ID2]],Combined_Sheet__Major_Only___2[[NPDES ID2]:[ECHO BFR]],29,FALSE)</f>
        <v>sludgeLagoon</v>
      </c>
      <c r="BA47">
        <f>VLOOKUP(Sheet1[[#This Row],[NPDES ID2]],Combined_Sheet__Major_Only___2[[NPDES ID2]:[ECHO BFR]],17,FALSE)</f>
        <v>40.466388999999999</v>
      </c>
      <c r="BB47">
        <f>VLOOKUP(Sheet1[[#This Row],[NPDES ID2]],Combined_Sheet__Major_Only___2[[NPDES ID2]:[ECHO BFR]],18,FALSE)</f>
        <v>-122.27500000000001</v>
      </c>
      <c r="BC47" s="2" t="str">
        <f>IF(ISNUMBER(SEARCH("aerobic",$AW47)),"aerobic","")</f>
        <v>aerobic</v>
      </c>
      <c r="BD47" s="2" t="str">
        <f>IF(ISNUMBER(SEARCH("anaer",$AW47)),"anaer","")</f>
        <v/>
      </c>
      <c r="BE47" s="2" t="str">
        <f>IF(ISNUMBER(SEARCH("thickening",$AZ47)),"thickening","")</f>
        <v/>
      </c>
      <c r="BF47" s="4" t="str">
        <f>IF(ISNUMBER(SEARCH("airDry",$AW47)),"airDry","")</f>
        <v>airDry</v>
      </c>
      <c r="BG47" s="4" t="str">
        <f>IF(ISNUMBER(SEARCH("heatDry",$AY47)),"heatDry","")</f>
        <v/>
      </c>
      <c r="BH47" s="4" t="str">
        <f>IF(AND(ISNUMBER(SEARCH("aerobic",$AW47)),ISNUMBER(SEARCH("anaer",$AW47))),"Combined Aer and Anaer.","")</f>
        <v/>
      </c>
    </row>
    <row r="48" spans="1:60" x14ac:dyDescent="0.25">
      <c r="A48" s="5">
        <v>2218</v>
      </c>
      <c r="B48" t="s">
        <v>10396</v>
      </c>
      <c r="C48">
        <v>613</v>
      </c>
      <c r="D48">
        <v>343.3016477217999</v>
      </c>
      <c r="E48">
        <v>336.1983541530326</v>
      </c>
      <c r="F48">
        <v>286.84759502309919</v>
      </c>
      <c r="G48">
        <v>411.58224447297943</v>
      </c>
      <c r="H48">
        <v>-109.6356422965406</v>
      </c>
      <c r="I48">
        <v>-111.03460728716109</v>
      </c>
      <c r="J48">
        <v>-130.4235392940021</v>
      </c>
      <c r="K48">
        <v>-88.023643513774488</v>
      </c>
      <c r="L48">
        <v>426.1044502076071</v>
      </c>
      <c r="M48">
        <v>424.58137292090919</v>
      </c>
      <c r="N48">
        <v>419.25691647048069</v>
      </c>
      <c r="O48">
        <v>437.38883390562779</v>
      </c>
      <c r="P48">
        <v>14.35858085015226</v>
      </c>
      <c r="Q48">
        <v>14.498169909318831</v>
      </c>
      <c r="R48">
        <v>11.73012488792482</v>
      </c>
      <c r="S48">
        <v>16.798881922077651</v>
      </c>
      <c r="T48">
        <v>150485.8113303642</v>
      </c>
      <c r="U48">
        <v>150486.06104590639</v>
      </c>
      <c r="V48">
        <v>150384.6570968265</v>
      </c>
      <c r="W48">
        <v>150587.33527259351</v>
      </c>
      <c r="X48">
        <v>9743.9411152073098</v>
      </c>
      <c r="Y48">
        <v>9777.8570589806768</v>
      </c>
      <c r="Z48">
        <v>9486.0854225769417</v>
      </c>
      <c r="AA48">
        <v>9903.9850590993956</v>
      </c>
      <c r="AB48">
        <v>1490.47391873784</v>
      </c>
      <c r="AC48">
        <v>1472.7880622807249</v>
      </c>
      <c r="AD48">
        <v>1299.1656870420859</v>
      </c>
      <c r="AE48">
        <v>1721.118887784206</v>
      </c>
      <c r="AF48">
        <v>68.124499506557484</v>
      </c>
      <c r="AG48">
        <v>67.881375649539564</v>
      </c>
      <c r="AH48">
        <v>67.029516950290528</v>
      </c>
      <c r="AI48">
        <v>69.928129651253599</v>
      </c>
      <c r="AJ48">
        <v>0.60872890600030949</v>
      </c>
      <c r="AK48">
        <v>0.60872885650048625</v>
      </c>
      <c r="AL48">
        <v>0.60870160538008367</v>
      </c>
      <c r="AM48">
        <v>0.60875575182306163</v>
      </c>
      <c r="AN48">
        <v>0.98319171448046927</v>
      </c>
      <c r="AO48">
        <v>0.9831917144804696</v>
      </c>
      <c r="AP48">
        <v>0.9831917144804696</v>
      </c>
      <c r="AQ48">
        <v>0.9831917144804696</v>
      </c>
      <c r="AR48">
        <v>16.268373733549851</v>
      </c>
      <c r="AS48">
        <v>16.268373733549851</v>
      </c>
      <c r="AT48">
        <v>16.268373733549851</v>
      </c>
      <c r="AU48">
        <v>16.268373733549851</v>
      </c>
      <c r="AV48" t="str">
        <f>VLOOKUP(Sheet1[[#This Row],[NPDES ID2]],Combined_Sheet__Major_Only___2[[NPDES ID2]:[ECHO BFR]],3,FALSE)</f>
        <v>CA</v>
      </c>
      <c r="AW48" t="s">
        <v>118</v>
      </c>
      <c r="AX48" t="str">
        <f>VLOOKUP(Sheet1[[#This Row],[NPDES ID2]],Combined_Sheet__Major_Only___2[[NPDES ID2]:[ECHO BFR]],27,FALSE)</f>
        <v>-</v>
      </c>
      <c r="AY48" t="str">
        <f>VLOOKUP(Sheet1[[#This Row],[NPDES ID2]],Combined_Sheet__Major_Only___2[[NPDES ID2]:[ECHO BFR]],28,FALSE)</f>
        <v>-</v>
      </c>
      <c r="AZ48" t="str">
        <f>VLOOKUP(Sheet1[[#This Row],[NPDES ID2]],Combined_Sheet__Major_Only___2[[NPDES ID2]:[ECHO BFR]],29,FALSE)</f>
        <v>-</v>
      </c>
      <c r="BA48">
        <f>VLOOKUP(Sheet1[[#This Row],[NPDES ID2]],Combined_Sheet__Major_Only___2[[NPDES ID2]:[ECHO BFR]],17,FALSE)</f>
        <v>37.338526723730197</v>
      </c>
      <c r="BB48">
        <f>VLOOKUP(Sheet1[[#This Row],[NPDES ID2]],Combined_Sheet__Major_Only___2[[NPDES ID2]:[ECHO BFR]],18,FALSE)</f>
        <v>-120.627400916319</v>
      </c>
      <c r="BC48" s="2" t="str">
        <f>IF(ISNUMBER(SEARCH("aerobic",$AW48)),"aerobic","")</f>
        <v>aerobic</v>
      </c>
      <c r="BD48" s="2" t="str">
        <f>IF(ISNUMBER(SEARCH("anaer",$AW48)),"anaer","")</f>
        <v/>
      </c>
      <c r="BE48" s="2" t="str">
        <f>IF(ISNUMBER(SEARCH("thickening",$AZ48)),"thickening","")</f>
        <v/>
      </c>
      <c r="BF48" s="3" t="str">
        <f>IF(ISNUMBER(SEARCH("airDry",$AW48)),"airDry","")</f>
        <v>airDry</v>
      </c>
      <c r="BG48" s="3" t="str">
        <f>IF(ISNUMBER(SEARCH("heatDry",$AY48)),"heatDry","")</f>
        <v/>
      </c>
      <c r="BH48" s="3" t="str">
        <f>IF(AND(ISNUMBER(SEARCH("aerobic",$AW48)),ISNUMBER(SEARCH("anaer",$AW48))),"Combined Aer and Anaer.","")</f>
        <v/>
      </c>
    </row>
    <row r="49" spans="1:60" x14ac:dyDescent="0.25">
      <c r="A49" s="5">
        <v>2287</v>
      </c>
      <c r="B49" t="s">
        <v>10690</v>
      </c>
      <c r="C49">
        <v>444.8</v>
      </c>
      <c r="D49">
        <v>367.26918697644402</v>
      </c>
      <c r="E49">
        <v>363.28545156560489</v>
      </c>
      <c r="F49">
        <v>292.06966446744491</v>
      </c>
      <c r="G49">
        <v>449.40335405857257</v>
      </c>
      <c r="H49">
        <v>-109.0693132857869</v>
      </c>
      <c r="I49">
        <v>-110.4086152241043</v>
      </c>
      <c r="J49">
        <v>-129.88497239363849</v>
      </c>
      <c r="K49">
        <v>-87.517951805238738</v>
      </c>
      <c r="L49">
        <v>310.86244804354811</v>
      </c>
      <c r="M49">
        <v>309.77011615653942</v>
      </c>
      <c r="N49">
        <v>305.95089031172728</v>
      </c>
      <c r="O49">
        <v>318.95614140328013</v>
      </c>
      <c r="P49">
        <v>10.415525529897071</v>
      </c>
      <c r="Q49">
        <v>10.520655221800171</v>
      </c>
      <c r="R49">
        <v>8.502584725342194</v>
      </c>
      <c r="S49">
        <v>12.2029057050825</v>
      </c>
      <c r="T49">
        <v>150447.42859187591</v>
      </c>
      <c r="U49">
        <v>150447.67824449469</v>
      </c>
      <c r="V49">
        <v>150346.29984718849</v>
      </c>
      <c r="W49">
        <v>150548.92695209559</v>
      </c>
      <c r="X49">
        <v>9688.8726730098115</v>
      </c>
      <c r="Y49">
        <v>9722.1220436609692</v>
      </c>
      <c r="Z49">
        <v>9436.637503702239</v>
      </c>
      <c r="AA49">
        <v>9845.3335265353944</v>
      </c>
      <c r="AB49">
        <v>1474.599681001157</v>
      </c>
      <c r="AC49">
        <v>1457.2380598150271</v>
      </c>
      <c r="AD49">
        <v>1286.238302862384</v>
      </c>
      <c r="AE49">
        <v>1701.098806969909</v>
      </c>
      <c r="AF49">
        <v>68.492844941334752</v>
      </c>
      <c r="AG49">
        <v>68.25244707453956</v>
      </c>
      <c r="AH49">
        <v>67.410516087406961</v>
      </c>
      <c r="AI49">
        <v>70.27578727145216</v>
      </c>
      <c r="AJ49">
        <v>0.61323523241110922</v>
      </c>
      <c r="AK49">
        <v>0.61323519648225444</v>
      </c>
      <c r="AL49">
        <v>0.61321536017616041</v>
      </c>
      <c r="AM49">
        <v>0.61325477331721889</v>
      </c>
      <c r="AN49">
        <v>0.98318752968949286</v>
      </c>
      <c r="AO49">
        <v>0.98318752968949308</v>
      </c>
      <c r="AP49">
        <v>0.98318752968949308</v>
      </c>
      <c r="AQ49">
        <v>0.98318752968949308</v>
      </c>
      <c r="AR49">
        <v>16.40723905150745</v>
      </c>
      <c r="AS49">
        <v>16.407239051507439</v>
      </c>
      <c r="AT49">
        <v>16.407239051507439</v>
      </c>
      <c r="AU49">
        <v>16.407239051507439</v>
      </c>
      <c r="AV49" t="str">
        <f>VLOOKUP(Sheet1[[#This Row],[NPDES ID2]],Combined_Sheet__Major_Only___2[[NPDES ID2]:[ECHO BFR]],3,FALSE)</f>
        <v>CA</v>
      </c>
      <c r="AW49" t="s">
        <v>118</v>
      </c>
      <c r="AX49" t="str">
        <f>VLOOKUP(Sheet1[[#This Row],[NPDES ID2]],Combined_Sheet__Major_Only___2[[NPDES ID2]:[ECHO BFR]],27,FALSE)</f>
        <v>tempSludgeStore</v>
      </c>
      <c r="AY49" t="str">
        <f>VLOOKUP(Sheet1[[#This Row],[NPDES ID2]],Combined_Sheet__Major_Only___2[[NPDES ID2]:[ECHO BFR]],28,FALSE)</f>
        <v>-</v>
      </c>
      <c r="AZ49" t="str">
        <f>VLOOKUP(Sheet1[[#This Row],[NPDES ID2]],Combined_Sheet__Major_Only___2[[NPDES ID2]:[ECHO BFR]],29,FALSE)</f>
        <v>sludgeLagoon</v>
      </c>
      <c r="BA49">
        <f>VLOOKUP(Sheet1[[#This Row],[NPDES ID2]],Combined_Sheet__Major_Only___2[[NPDES ID2]:[ECHO BFR]],17,FALSE)</f>
        <v>40.162275000000001</v>
      </c>
      <c r="BB49">
        <f>VLOOKUP(Sheet1[[#This Row],[NPDES ID2]],Combined_Sheet__Major_Only___2[[NPDES ID2]:[ECHO BFR]],18,FALSE)</f>
        <v>-122.221378</v>
      </c>
      <c r="BC49" s="2" t="str">
        <f>IF(ISNUMBER(SEARCH("aerobic",$AW49)),"aerobic","")</f>
        <v>aerobic</v>
      </c>
      <c r="BD49" s="2" t="str">
        <f>IF(ISNUMBER(SEARCH("anaer",$AW49)),"anaer","")</f>
        <v/>
      </c>
      <c r="BE49" s="2" t="str">
        <f>IF(ISNUMBER(SEARCH("thickening",$AZ49)),"thickening","")</f>
        <v/>
      </c>
      <c r="BF49" s="4" t="str">
        <f>IF(ISNUMBER(SEARCH("airDry",$AW49)),"airDry","")</f>
        <v>airDry</v>
      </c>
      <c r="BG49" s="4" t="str">
        <f>IF(ISNUMBER(SEARCH("heatDry",$AY49)),"heatDry","")</f>
        <v/>
      </c>
      <c r="BH49" s="4" t="str">
        <f>IF(AND(ISNUMBER(SEARCH("aerobic",$AW49)),ISNUMBER(SEARCH("anaer",$AW49))),"Combined Aer and Anaer.","")</f>
        <v/>
      </c>
    </row>
    <row r="50" spans="1:60" x14ac:dyDescent="0.25">
      <c r="A50" s="5">
        <v>1785</v>
      </c>
      <c r="B50" t="s">
        <v>8349</v>
      </c>
      <c r="C50">
        <v>7.3</v>
      </c>
      <c r="D50">
        <v>12729.808189065179</v>
      </c>
      <c r="E50">
        <v>12606.55738208034</v>
      </c>
      <c r="F50">
        <v>8437.8600188898199</v>
      </c>
      <c r="G50">
        <v>16787.352662003588</v>
      </c>
      <c r="H50">
        <v>-110.08460848489599</v>
      </c>
      <c r="I50">
        <v>-111.4992985160459</v>
      </c>
      <c r="J50">
        <v>-130.87463309275319</v>
      </c>
      <c r="K50">
        <v>-88.573754182713458</v>
      </c>
      <c r="L50">
        <v>5.066235755182678</v>
      </c>
      <c r="M50">
        <v>5.0480407749475322</v>
      </c>
      <c r="N50">
        <v>4.9843974785264429</v>
      </c>
      <c r="O50">
        <v>5.2010825737706128</v>
      </c>
      <c r="P50">
        <v>0.17101649714911299</v>
      </c>
      <c r="Q50">
        <v>0.17266151407413599</v>
      </c>
      <c r="R50">
        <v>0.13974009778545951</v>
      </c>
      <c r="S50">
        <v>0.1999874541977659</v>
      </c>
      <c r="T50">
        <v>150441.96936195111</v>
      </c>
      <c r="U50">
        <v>150442.21900562031</v>
      </c>
      <c r="V50">
        <v>150340.84424257811</v>
      </c>
      <c r="W50">
        <v>150543.46408360641</v>
      </c>
      <c r="X50">
        <v>9756.6789938122929</v>
      </c>
      <c r="Y50">
        <v>9790.7566561925232</v>
      </c>
      <c r="Z50">
        <v>9497.2269170901691</v>
      </c>
      <c r="AA50">
        <v>9917.7462332619471</v>
      </c>
      <c r="AB50">
        <v>1494.58433719557</v>
      </c>
      <c r="AC50">
        <v>1476.790750823727</v>
      </c>
      <c r="AD50">
        <v>1302.5204741372841</v>
      </c>
      <c r="AE50">
        <v>1726.2898617705091</v>
      </c>
      <c r="AF50">
        <v>68.012520421310427</v>
      </c>
      <c r="AG50">
        <v>67.768263442075437</v>
      </c>
      <c r="AH50">
        <v>66.913866358706954</v>
      </c>
      <c r="AI50">
        <v>69.822788042540623</v>
      </c>
      <c r="AJ50">
        <v>0.60735902664644681</v>
      </c>
      <c r="AK50">
        <v>0.6073590260636943</v>
      </c>
      <c r="AL50">
        <v>0.60735870195911901</v>
      </c>
      <c r="AM50">
        <v>0.60735934590856622</v>
      </c>
      <c r="AN50">
        <v>0.98318693431161708</v>
      </c>
      <c r="AO50">
        <v>0.98318693431161719</v>
      </c>
      <c r="AP50">
        <v>0.98318693431161719</v>
      </c>
      <c r="AQ50">
        <v>0.98318693431161719</v>
      </c>
      <c r="AR50">
        <v>16.227159370520269</v>
      </c>
      <c r="AS50">
        <v>16.227159370520269</v>
      </c>
      <c r="AT50">
        <v>16.227159370520269</v>
      </c>
      <c r="AU50">
        <v>16.227159370520269</v>
      </c>
      <c r="AV50" t="str">
        <f>VLOOKUP(Sheet1[[#This Row],[NPDES ID2]],Combined_Sheet__Major_Only___2[[NPDES ID2]:[ECHO BFR]],3,FALSE)</f>
        <v>TX</v>
      </c>
      <c r="AW50" t="s">
        <v>118</v>
      </c>
      <c r="AX50" t="str">
        <f>VLOOKUP(Sheet1[[#This Row],[NPDES ID2]],Combined_Sheet__Major_Only___2[[NPDES ID2]:[ECHO BFR]],27,FALSE)</f>
        <v>-</v>
      </c>
      <c r="AY50" t="str">
        <f>VLOOKUP(Sheet1[[#This Row],[NPDES ID2]],Combined_Sheet__Major_Only___2[[NPDES ID2]:[ECHO BFR]],28,FALSE)</f>
        <v>-</v>
      </c>
      <c r="AZ50" t="str">
        <f>VLOOKUP(Sheet1[[#This Row],[NPDES ID2]],Combined_Sheet__Major_Only___2[[NPDES ID2]:[ECHO BFR]],29,FALSE)</f>
        <v>-</v>
      </c>
      <c r="BA50">
        <f>VLOOKUP(Sheet1[[#This Row],[NPDES ID2]],Combined_Sheet__Major_Only___2[[NPDES ID2]:[ECHO BFR]],17,FALSE)</f>
        <v>33.118479999999998</v>
      </c>
      <c r="BB50">
        <f>VLOOKUP(Sheet1[[#This Row],[NPDES ID2]],Combined_Sheet__Major_Only___2[[NPDES ID2]:[ECHO BFR]],18,FALSE)</f>
        <v>-94.165270000000007</v>
      </c>
      <c r="BC50" s="2" t="str">
        <f>IF(ISNUMBER(SEARCH("aerobic",$AW50)),"aerobic","")</f>
        <v>aerobic</v>
      </c>
      <c r="BD50" s="2" t="str">
        <f>IF(ISNUMBER(SEARCH("anaer",$AW50)),"anaer","")</f>
        <v/>
      </c>
      <c r="BE50" s="2" t="str">
        <f>IF(ISNUMBER(SEARCH("thickening",$AZ50)),"thickening","")</f>
        <v/>
      </c>
      <c r="BF50" s="4" t="str">
        <f>IF(ISNUMBER(SEARCH("airDry",$AW50)),"airDry","")</f>
        <v>airDry</v>
      </c>
      <c r="BG50" s="4" t="str">
        <f>IF(ISNUMBER(SEARCH("heatDry",$AY50)),"heatDry","")</f>
        <v/>
      </c>
      <c r="BH50" s="4" t="str">
        <f>IF(AND(ISNUMBER(SEARCH("aerobic",$AW50)),ISNUMBER(SEARCH("anaer",$AW50))),"Combined Aer and Anaer.","")</f>
        <v/>
      </c>
    </row>
    <row r="51" spans="1:60" x14ac:dyDescent="0.25">
      <c r="A51" s="5">
        <v>26</v>
      </c>
      <c r="B51" t="s">
        <v>181</v>
      </c>
      <c r="C51">
        <v>358.5</v>
      </c>
      <c r="D51">
        <v>411.8915829687968</v>
      </c>
      <c r="E51">
        <v>407.93584678203359</v>
      </c>
      <c r="F51">
        <v>318.82243798593908</v>
      </c>
      <c r="G51">
        <v>508.05052507095292</v>
      </c>
      <c r="H51">
        <v>-112.2632015122368</v>
      </c>
      <c r="I51">
        <v>-113.5709698412049</v>
      </c>
      <c r="J51">
        <v>-132.9578537013779</v>
      </c>
      <c r="K51">
        <v>-90.581178560797795</v>
      </c>
      <c r="L51">
        <v>244.00858728699779</v>
      </c>
      <c r="M51">
        <v>243.07845066904329</v>
      </c>
      <c r="N51">
        <v>239.82601710703119</v>
      </c>
      <c r="O51">
        <v>250.90083551955209</v>
      </c>
      <c r="P51">
        <v>8.4079047514204266</v>
      </c>
      <c r="Q51">
        <v>8.4776833755635632</v>
      </c>
      <c r="R51">
        <v>6.8881913821748011</v>
      </c>
      <c r="S51">
        <v>9.7828149339458434</v>
      </c>
      <c r="T51">
        <v>150437.4941333087</v>
      </c>
      <c r="U51">
        <v>150437.7437696413</v>
      </c>
      <c r="V51">
        <v>150336.37198580371</v>
      </c>
      <c r="W51">
        <v>150538.98587223401</v>
      </c>
      <c r="X51">
        <v>9948.2361908641651</v>
      </c>
      <c r="Y51">
        <v>9984.7421380411743</v>
      </c>
      <c r="Z51">
        <v>9668.1156638467528</v>
      </c>
      <c r="AA51">
        <v>10122.50869488054</v>
      </c>
      <c r="AB51">
        <v>1552.5448170108141</v>
      </c>
      <c r="AC51">
        <v>1533.511046760796</v>
      </c>
      <c r="AD51">
        <v>1349.474978068906</v>
      </c>
      <c r="AE51">
        <v>1798.9439281921029</v>
      </c>
      <c r="AF51">
        <v>66.704461415097455</v>
      </c>
      <c r="AG51">
        <v>66.45041250502419</v>
      </c>
      <c r="AH51">
        <v>65.560949467259817</v>
      </c>
      <c r="AI51">
        <v>68.588306118277259</v>
      </c>
      <c r="AJ51">
        <v>0.59136054208722377</v>
      </c>
      <c r="AK51">
        <v>0.59136051365674902</v>
      </c>
      <c r="AL51">
        <v>0.59134479638601356</v>
      </c>
      <c r="AM51">
        <v>0.59137602515810395</v>
      </c>
      <c r="AN51">
        <v>0.98318644621643392</v>
      </c>
      <c r="AO51">
        <v>0.98318644621643358</v>
      </c>
      <c r="AP51">
        <v>0.98318644621643358</v>
      </c>
      <c r="AQ51">
        <v>0.98318644621643358</v>
      </c>
      <c r="AR51">
        <v>15.73453024072413</v>
      </c>
      <c r="AS51">
        <v>15.73453024072413</v>
      </c>
      <c r="AT51">
        <v>15.73453024072413</v>
      </c>
      <c r="AU51">
        <v>15.73453024072413</v>
      </c>
      <c r="AV51" t="str">
        <f>VLOOKUP(Sheet1[[#This Row],[NPDES ID2]],Combined_Sheet__Major_Only___2[[NPDES ID2]:[ECHO BFR]],3,FALSE)</f>
        <v>IL</v>
      </c>
      <c r="AW51" t="s">
        <v>118</v>
      </c>
      <c r="AX51" t="str">
        <f>VLOOKUP(Sheet1[[#This Row],[NPDES ID2]],Combined_Sheet__Major_Only___2[[NPDES ID2]:[ECHO BFR]],27,FALSE)</f>
        <v>tempSludgeStore</v>
      </c>
      <c r="AY51" t="str">
        <f>VLOOKUP(Sheet1[[#This Row],[NPDES ID2]],Combined_Sheet__Major_Only___2[[NPDES ID2]:[ECHO BFR]],28,FALSE)</f>
        <v>-</v>
      </c>
      <c r="AZ51" t="str">
        <f>VLOOKUP(Sheet1[[#This Row],[NPDES ID2]],Combined_Sheet__Major_Only___2[[NPDES ID2]:[ECHO BFR]],29,FALSE)</f>
        <v>preliminaryOps, sludgeLagoon</v>
      </c>
      <c r="BA51">
        <f>VLOOKUP(Sheet1[[#This Row],[NPDES ID2]],Combined_Sheet__Major_Only___2[[NPDES ID2]:[ECHO BFR]],17,FALSE)</f>
        <v>37.733840000000001</v>
      </c>
      <c r="BB51">
        <f>VLOOKUP(Sheet1[[#This Row],[NPDES ID2]],Combined_Sheet__Major_Only___2[[NPDES ID2]:[ECHO BFR]],18,FALSE)</f>
        <v>-89.166129999999995</v>
      </c>
      <c r="BC51" s="2" t="str">
        <f>IF(ISNUMBER(SEARCH("aerobic",$AW51)),"aerobic","")</f>
        <v>aerobic</v>
      </c>
      <c r="BD51" s="2" t="str">
        <f>IF(ISNUMBER(SEARCH("anaer",$AW51)),"anaer","")</f>
        <v/>
      </c>
      <c r="BE51" s="2" t="str">
        <f>IF(ISNUMBER(SEARCH("thickening",$AZ51)),"thickening","")</f>
        <v/>
      </c>
      <c r="BF51" s="3" t="str">
        <f>IF(ISNUMBER(SEARCH("airDry",$AW51)),"airDry","")</f>
        <v>airDry</v>
      </c>
      <c r="BG51" s="3" t="str">
        <f>IF(ISNUMBER(SEARCH("heatDry",$AY51)),"heatDry","")</f>
        <v/>
      </c>
      <c r="BH51" s="3" t="str">
        <f>IF(AND(ISNUMBER(SEARCH("aerobic",$AW51)),ISNUMBER(SEARCH("anaer",$AW51))),"Combined Aer and Anaer.","")</f>
        <v/>
      </c>
    </row>
    <row r="52" spans="1:60" x14ac:dyDescent="0.25">
      <c r="A52" s="5">
        <v>40</v>
      </c>
      <c r="B52" t="s">
        <v>251</v>
      </c>
      <c r="C52">
        <v>186</v>
      </c>
      <c r="D52">
        <v>615.22345394679485</v>
      </c>
      <c r="E52">
        <v>611.73887000022182</v>
      </c>
      <c r="F52">
        <v>446.86597773145581</v>
      </c>
      <c r="G52">
        <v>781.53941361814532</v>
      </c>
      <c r="H52">
        <v>-110.8167835610743</v>
      </c>
      <c r="I52">
        <v>-112.20509349579331</v>
      </c>
      <c r="J52">
        <v>-131.57264569833879</v>
      </c>
      <c r="K52">
        <v>-89.236339859694993</v>
      </c>
      <c r="L52">
        <v>128.21173784750289</v>
      </c>
      <c r="M52">
        <v>127.7414620888062</v>
      </c>
      <c r="N52">
        <v>126.09678176409631</v>
      </c>
      <c r="O52">
        <v>131.69673877644021</v>
      </c>
      <c r="P52">
        <v>4.3590954517048486</v>
      </c>
      <c r="Q52">
        <v>4.3990049191511744</v>
      </c>
      <c r="R52">
        <v>3.5651575806853479</v>
      </c>
      <c r="S52">
        <v>5.0885629005887889</v>
      </c>
      <c r="T52">
        <v>150435.3331451347</v>
      </c>
      <c r="U52">
        <v>150435.58277792469</v>
      </c>
      <c r="V52">
        <v>150334.21243267861</v>
      </c>
      <c r="W52">
        <v>150536.8234437663</v>
      </c>
      <c r="X52">
        <v>9822.7725607264529</v>
      </c>
      <c r="Y52">
        <v>9857.6870014465021</v>
      </c>
      <c r="Z52">
        <v>9556.2272625351015</v>
      </c>
      <c r="AA52">
        <v>9988.367928111009</v>
      </c>
      <c r="AB52">
        <v>1514.397371274116</v>
      </c>
      <c r="AC52">
        <v>1496.186617744971</v>
      </c>
      <c r="AD52">
        <v>1318.593092632417</v>
      </c>
      <c r="AE52">
        <v>1751.400106643905</v>
      </c>
      <c r="AF52">
        <v>67.553449030170555</v>
      </c>
      <c r="AG52">
        <v>67.305781121480706</v>
      </c>
      <c r="AH52">
        <v>66.439034961114501</v>
      </c>
      <c r="AI52">
        <v>69.389512303637758</v>
      </c>
      <c r="AJ52">
        <v>0.60174358390403571</v>
      </c>
      <c r="AK52">
        <v>0.6017435690752867</v>
      </c>
      <c r="AL52">
        <v>0.60173534686094488</v>
      </c>
      <c r="AM52">
        <v>0.60175168343680419</v>
      </c>
      <c r="AN52">
        <v>0.98318621051600086</v>
      </c>
      <c r="AO52">
        <v>0.98318621051600108</v>
      </c>
      <c r="AP52">
        <v>0.98318621051600108</v>
      </c>
      <c r="AQ52">
        <v>0.98318621051600108</v>
      </c>
      <c r="AR52">
        <v>16.05416187859592</v>
      </c>
      <c r="AS52">
        <v>16.05416187859592</v>
      </c>
      <c r="AT52">
        <v>16.05416187859592</v>
      </c>
      <c r="AU52">
        <v>16.05416187859592</v>
      </c>
      <c r="AV52" t="str">
        <f>VLOOKUP(Sheet1[[#This Row],[NPDES ID2]],Combined_Sheet__Major_Only___2[[NPDES ID2]:[ECHO BFR]],3,FALSE)</f>
        <v>IN</v>
      </c>
      <c r="AW52" t="s">
        <v>118</v>
      </c>
      <c r="AX52" t="str">
        <f>VLOOKUP(Sheet1[[#This Row],[NPDES ID2]],Combined_Sheet__Major_Only___2[[NPDES ID2]:[ECHO BFR]],27,FALSE)</f>
        <v>tempSludgeStore</v>
      </c>
      <c r="AY52" t="str">
        <f>VLOOKUP(Sheet1[[#This Row],[NPDES ID2]],Combined_Sheet__Major_Only___2[[NPDES ID2]:[ECHO BFR]],28,FALSE)</f>
        <v>-</v>
      </c>
      <c r="AZ52" t="str">
        <f>VLOOKUP(Sheet1[[#This Row],[NPDES ID2]],Combined_Sheet__Major_Only___2[[NPDES ID2]:[ECHO BFR]],29,FALSE)</f>
        <v>preliminaryOps</v>
      </c>
      <c r="BA52">
        <f>VLOOKUP(Sheet1[[#This Row],[NPDES ID2]],Combined_Sheet__Major_Only___2[[NPDES ID2]:[ECHO BFR]],17,FALSE)</f>
        <v>38.311971999999997</v>
      </c>
      <c r="BB52">
        <f>VLOOKUP(Sheet1[[#This Row],[NPDES ID2]],Combined_Sheet__Major_Only___2[[NPDES ID2]:[ECHO BFR]],18,FALSE)</f>
        <v>-86.951527999999996</v>
      </c>
      <c r="BC52" s="2" t="str">
        <f>IF(ISNUMBER(SEARCH("aerobic",$AW52)),"aerobic","")</f>
        <v>aerobic</v>
      </c>
      <c r="BD52" s="2" t="str">
        <f>IF(ISNUMBER(SEARCH("anaer",$AW52)),"anaer","")</f>
        <v/>
      </c>
      <c r="BE52" s="2" t="str">
        <f>IF(ISNUMBER(SEARCH("thickening",$AZ52)),"thickening","")</f>
        <v/>
      </c>
      <c r="BF52" s="3" t="str">
        <f>IF(ISNUMBER(SEARCH("airDry",$AW52)),"airDry","")</f>
        <v>airDry</v>
      </c>
      <c r="BG52" s="3" t="str">
        <f>IF(ISNUMBER(SEARCH("heatDry",$AY52)),"heatDry","")</f>
        <v/>
      </c>
      <c r="BH52" s="3" t="str">
        <f>IF(AND(ISNUMBER(SEARCH("aerobic",$AW52)),ISNUMBER(SEARCH("anaer",$AW52))),"Combined Aer and Anaer.","")</f>
        <v/>
      </c>
    </row>
    <row r="53" spans="1:60" x14ac:dyDescent="0.25">
      <c r="A53" s="5">
        <v>1318</v>
      </c>
      <c r="B53" t="s">
        <v>6272</v>
      </c>
      <c r="C53">
        <v>172.76</v>
      </c>
      <c r="D53">
        <v>591.02182931581831</v>
      </c>
      <c r="E53">
        <v>583.89705063028691</v>
      </c>
      <c r="F53">
        <v>425.67773116307382</v>
      </c>
      <c r="G53">
        <v>758.45142697872825</v>
      </c>
      <c r="H53">
        <v>-138.44746300878509</v>
      </c>
      <c r="I53">
        <v>-139.7110030166931</v>
      </c>
      <c r="J53">
        <v>-158.34031897608719</v>
      </c>
      <c r="K53">
        <v>-115.5973501187058</v>
      </c>
      <c r="L53">
        <v>131.25894426587089</v>
      </c>
      <c r="M53">
        <v>130.47990613778049</v>
      </c>
      <c r="N53">
        <v>127.7552907750479</v>
      </c>
      <c r="O53">
        <v>137.0321694260997</v>
      </c>
      <c r="P53">
        <v>5.4115186020657973</v>
      </c>
      <c r="Q53">
        <v>5.3894817723081268</v>
      </c>
      <c r="R53">
        <v>4.5384772265809561</v>
      </c>
      <c r="S53">
        <v>6.0894938568085122</v>
      </c>
      <c r="T53">
        <v>150434.77770659651</v>
      </c>
      <c r="U53">
        <v>150435.02733847601</v>
      </c>
      <c r="V53">
        <v>150333.65736299081</v>
      </c>
      <c r="W53">
        <v>150536.26763502951</v>
      </c>
      <c r="X53">
        <v>11803.7178211664</v>
      </c>
      <c r="Y53">
        <v>11867.435474463529</v>
      </c>
      <c r="Z53">
        <v>11294.99507913553</v>
      </c>
      <c r="AA53">
        <v>12122.72862540102</v>
      </c>
      <c r="AB53">
        <v>2248.5354072862888</v>
      </c>
      <c r="AC53">
        <v>2217.2917293722721</v>
      </c>
      <c r="AD53">
        <v>1888.299639124308</v>
      </c>
      <c r="AE53">
        <v>2717.9008227467898</v>
      </c>
      <c r="AF53">
        <v>56.234164177900233</v>
      </c>
      <c r="AG53">
        <v>55.900507294590867</v>
      </c>
      <c r="AH53">
        <v>54.733067084121572</v>
      </c>
      <c r="AI53">
        <v>58.707407772115403</v>
      </c>
      <c r="AJ53">
        <v>0.46354573524259618</v>
      </c>
      <c r="AK53">
        <v>0.46354572333660088</v>
      </c>
      <c r="AL53">
        <v>0.46353912260096919</v>
      </c>
      <c r="AM53">
        <v>0.46355223749619662</v>
      </c>
      <c r="AN53">
        <v>0.98318614993287856</v>
      </c>
      <c r="AO53">
        <v>0.98318614993287878</v>
      </c>
      <c r="AP53">
        <v>0.98318614993287878</v>
      </c>
      <c r="AQ53">
        <v>0.98318614993287878</v>
      </c>
      <c r="AR53">
        <v>11.80335015039582</v>
      </c>
      <c r="AS53">
        <v>11.80335015039582</v>
      </c>
      <c r="AT53">
        <v>11.80335015039582</v>
      </c>
      <c r="AU53">
        <v>11.80335015039582</v>
      </c>
      <c r="AV53" t="str">
        <f>VLOOKUP(Sheet1[[#This Row],[NPDES ID2]],Combined_Sheet__Major_Only___2[[NPDES ID2]:[ECHO BFR]],3,FALSE)</f>
        <v>CA</v>
      </c>
      <c r="AW53" t="s">
        <v>1420</v>
      </c>
      <c r="AX53" t="str">
        <f>VLOOKUP(Sheet1[[#This Row],[NPDES ID2]],Combined_Sheet__Major_Only___2[[NPDES ID2]:[ECHO BFR]],27,FALSE)</f>
        <v>-</v>
      </c>
      <c r="AY53" t="str">
        <f>VLOOKUP(Sheet1[[#This Row],[NPDES ID2]],Combined_Sheet__Major_Only___2[[NPDES ID2]:[ECHO BFR]],28,FALSE)</f>
        <v>highTempCompost</v>
      </c>
      <c r="AZ53" t="str">
        <f>VLOOKUP(Sheet1[[#This Row],[NPDES ID2]],Combined_Sheet__Major_Only___2[[NPDES ID2]:[ECHO BFR]],29,FALSE)</f>
        <v>-</v>
      </c>
      <c r="BA53">
        <f>VLOOKUP(Sheet1[[#This Row],[NPDES ID2]],Combined_Sheet__Major_Only___2[[NPDES ID2]:[ECHO BFR]],17,FALSE)</f>
        <v>34.171610999999999</v>
      </c>
      <c r="BB53">
        <f>VLOOKUP(Sheet1[[#This Row],[NPDES ID2]],Combined_Sheet__Major_Only___2[[NPDES ID2]:[ECHO BFR]],18,FALSE)</f>
        <v>-119.053056</v>
      </c>
      <c r="BC53" s="2" t="str">
        <f>IF(ISNUMBER(SEARCH("aerobic",$AW53)),"aerobic","")</f>
        <v/>
      </c>
      <c r="BD53" s="2" t="str">
        <f>IF(ISNUMBER(SEARCH("anaer",$AW53)),"anaer","")</f>
        <v/>
      </c>
      <c r="BE53" s="2" t="str">
        <f>IF(ISNUMBER(SEARCH("thickening",$AZ53)),"thickening","")</f>
        <v/>
      </c>
      <c r="BF53" s="3" t="str">
        <f>IF(ISNUMBER(SEARCH("airDry",$AW53)),"airDry","")</f>
        <v>airDry</v>
      </c>
      <c r="BG53" s="3" t="str">
        <f>IF(ISNUMBER(SEARCH("heatDry",$AY53)),"heatDry","")</f>
        <v/>
      </c>
      <c r="BH53" s="3" t="str">
        <f>IF(AND(ISNUMBER(SEARCH("aerobic",$AW53)),ISNUMBER(SEARCH("anaer",$AW53))),"Combined Aer and Anaer.","")</f>
        <v/>
      </c>
    </row>
    <row r="54" spans="1:60" x14ac:dyDescent="0.25">
      <c r="A54" s="5">
        <v>586</v>
      </c>
      <c r="B54" t="s">
        <v>2871</v>
      </c>
      <c r="C54">
        <v>93.83</v>
      </c>
      <c r="D54">
        <v>1083.3311701983239</v>
      </c>
      <c r="E54">
        <v>1071.3867197619541</v>
      </c>
      <c r="F54">
        <v>755.35292058888899</v>
      </c>
      <c r="G54">
        <v>1406.628115965806</v>
      </c>
      <c r="H54">
        <v>-110.22515844815619</v>
      </c>
      <c r="I54">
        <v>-111.63906006886511</v>
      </c>
      <c r="J54">
        <v>-131.0069227327412</v>
      </c>
      <c r="K54">
        <v>-88.690454191758633</v>
      </c>
      <c r="L54">
        <v>65.021274221502395</v>
      </c>
      <c r="M54">
        <v>64.786658618986564</v>
      </c>
      <c r="N54">
        <v>63.966075161408078</v>
      </c>
      <c r="O54">
        <v>66.759983900703858</v>
      </c>
      <c r="P54">
        <v>2.1983269688977449</v>
      </c>
      <c r="Q54">
        <v>2.2192469063978022</v>
      </c>
      <c r="R54">
        <v>1.796650866757975</v>
      </c>
      <c r="S54">
        <v>2.5697433984551652</v>
      </c>
      <c r="T54">
        <v>150399.05034291581</v>
      </c>
      <c r="U54">
        <v>150399.29991622499</v>
      </c>
      <c r="V54">
        <v>150297.95372480381</v>
      </c>
      <c r="W54">
        <v>150500.51645914069</v>
      </c>
      <c r="X54">
        <v>9768.494673748839</v>
      </c>
      <c r="Y54">
        <v>9802.7477667220392</v>
      </c>
      <c r="Z54">
        <v>9507.5644893737444</v>
      </c>
      <c r="AA54">
        <v>9930.5061642082164</v>
      </c>
      <c r="AB54">
        <v>1498.504371411557</v>
      </c>
      <c r="AC54">
        <v>1480.626309077481</v>
      </c>
      <c r="AD54">
        <v>1305.6751455612421</v>
      </c>
      <c r="AE54">
        <v>1731.30458859028</v>
      </c>
      <c r="AF54">
        <v>67.911473863225993</v>
      </c>
      <c r="AG54">
        <v>67.666487957130613</v>
      </c>
      <c r="AH54">
        <v>66.809338096958612</v>
      </c>
      <c r="AI54">
        <v>69.727394602227534</v>
      </c>
      <c r="AJ54">
        <v>0.60612294668534628</v>
      </c>
      <c r="AK54">
        <v>0.60612293919268256</v>
      </c>
      <c r="AL54">
        <v>0.6061187781531524</v>
      </c>
      <c r="AM54">
        <v>0.60612704559536024</v>
      </c>
      <c r="AN54">
        <v>0.98318225213922061</v>
      </c>
      <c r="AO54">
        <v>0.98318225213922084</v>
      </c>
      <c r="AP54">
        <v>0.98318225213922084</v>
      </c>
      <c r="AQ54">
        <v>0.98318225213922084</v>
      </c>
      <c r="AR54">
        <v>16.189007033270961</v>
      </c>
      <c r="AS54">
        <v>16.189007033270961</v>
      </c>
      <c r="AT54">
        <v>16.189007033270961</v>
      </c>
      <c r="AU54">
        <v>16.189007033270961</v>
      </c>
      <c r="AV54" t="str">
        <f>VLOOKUP(Sheet1[[#This Row],[NPDES ID2]],Combined_Sheet__Major_Only___2[[NPDES ID2]:[ECHO BFR]],3,FALSE)</f>
        <v>PR</v>
      </c>
      <c r="AW54" t="s">
        <v>118</v>
      </c>
      <c r="AX54" t="str">
        <f>VLOOKUP(Sheet1[[#This Row],[NPDES ID2]],Combined_Sheet__Major_Only___2[[NPDES ID2]:[ECHO BFR]],27,FALSE)</f>
        <v>-</v>
      </c>
      <c r="AY54" t="str">
        <f>VLOOKUP(Sheet1[[#This Row],[NPDES ID2]],Combined_Sheet__Major_Only___2[[NPDES ID2]:[ECHO BFR]],28,FALSE)</f>
        <v>highTempCompost</v>
      </c>
      <c r="AZ54" t="str">
        <f>VLOOKUP(Sheet1[[#This Row],[NPDES ID2]],Combined_Sheet__Major_Only___2[[NPDES ID2]:[ECHO BFR]],29,FALSE)</f>
        <v>-</v>
      </c>
      <c r="BA54">
        <f>VLOOKUP(Sheet1[[#This Row],[NPDES ID2]],Combined_Sheet__Major_Only___2[[NPDES ID2]:[ECHO BFR]],17,FALSE)</f>
        <v>18.508275999999999</v>
      </c>
      <c r="BB54">
        <f>VLOOKUP(Sheet1[[#This Row],[NPDES ID2]],Combined_Sheet__Major_Only___2[[NPDES ID2]:[ECHO BFR]],18,FALSE)</f>
        <v>-67.018790999999993</v>
      </c>
      <c r="BC54" s="2" t="str">
        <f>IF(ISNUMBER(SEARCH("aerobic",$AW54)),"aerobic","")</f>
        <v>aerobic</v>
      </c>
      <c r="BD54" s="2" t="str">
        <f>IF(ISNUMBER(SEARCH("anaer",$AW54)),"anaer","")</f>
        <v/>
      </c>
      <c r="BE54" s="2" t="str">
        <f>IF(ISNUMBER(SEARCH("thickening",$AZ54)),"thickening","")</f>
        <v/>
      </c>
      <c r="BF54" s="3" t="str">
        <f>IF(ISNUMBER(SEARCH("airDry",$AW54)),"airDry","")</f>
        <v>airDry</v>
      </c>
      <c r="BG54" s="3" t="str">
        <f>IF(ISNUMBER(SEARCH("heatDry",$AY54)),"heatDry","")</f>
        <v/>
      </c>
      <c r="BH54" s="3" t="str">
        <f>IF(AND(ISNUMBER(SEARCH("aerobic",$AW54)),ISNUMBER(SEARCH("anaer",$AW54))),"Combined Aer and Anaer.","")</f>
        <v/>
      </c>
    </row>
    <row r="55" spans="1:60" x14ac:dyDescent="0.25">
      <c r="A55" s="5">
        <v>2505</v>
      </c>
      <c r="B55" t="s">
        <v>11643</v>
      </c>
      <c r="C55">
        <v>173.19</v>
      </c>
      <c r="D55">
        <v>591.1379920246809</v>
      </c>
      <c r="E55">
        <v>584.03472433772845</v>
      </c>
      <c r="F55">
        <v>425.82759000486072</v>
      </c>
      <c r="G55">
        <v>758.4309280689157</v>
      </c>
      <c r="H55">
        <v>-138.54313128357791</v>
      </c>
      <c r="I55">
        <v>-139.80451028308889</v>
      </c>
      <c r="J55">
        <v>-158.4250569387732</v>
      </c>
      <c r="K55">
        <v>-115.69045403095581</v>
      </c>
      <c r="L55">
        <v>131.30627942940899</v>
      </c>
      <c r="M55">
        <v>130.52561055685771</v>
      </c>
      <c r="N55">
        <v>127.79529242305679</v>
      </c>
      <c r="O55">
        <v>137.09158886938579</v>
      </c>
      <c r="P55">
        <v>5.4177658527521677</v>
      </c>
      <c r="Q55">
        <v>5.3950843263297212</v>
      </c>
      <c r="R55">
        <v>4.5441785276770696</v>
      </c>
      <c r="S55">
        <v>6.0955563795767693</v>
      </c>
      <c r="T55">
        <v>150390.6929003149</v>
      </c>
      <c r="U55">
        <v>150390.94245992319</v>
      </c>
      <c r="V55">
        <v>150289.60183213529</v>
      </c>
      <c r="W55">
        <v>150492.15344632301</v>
      </c>
      <c r="X55">
        <v>11809.25505661418</v>
      </c>
      <c r="Y55">
        <v>11873.10418180659</v>
      </c>
      <c r="Z55">
        <v>11299.448994459141</v>
      </c>
      <c r="AA55">
        <v>12128.96993468152</v>
      </c>
      <c r="AB55">
        <v>2251.994422023331</v>
      </c>
      <c r="AC55">
        <v>2220.7143644135272</v>
      </c>
      <c r="AD55">
        <v>1890.816776449627</v>
      </c>
      <c r="AE55">
        <v>2722.776665021373</v>
      </c>
      <c r="AF55">
        <v>56.191427657580427</v>
      </c>
      <c r="AG55">
        <v>55.857446974946072</v>
      </c>
      <c r="AH55">
        <v>54.688873597530552</v>
      </c>
      <c r="AI55">
        <v>58.667071694523813</v>
      </c>
      <c r="AJ55">
        <v>0.46302506103422808</v>
      </c>
      <c r="AK55">
        <v>0.46302504910940251</v>
      </c>
      <c r="AL55">
        <v>0.46301843799266118</v>
      </c>
      <c r="AM55">
        <v>0.46303157351444618</v>
      </c>
      <c r="AN55">
        <v>0.98318134009584257</v>
      </c>
      <c r="AO55">
        <v>0.98318134009584257</v>
      </c>
      <c r="AP55">
        <v>0.98318134009584257</v>
      </c>
      <c r="AQ55">
        <v>0.98318134009584257</v>
      </c>
      <c r="AR55">
        <v>11.787334227596361</v>
      </c>
      <c r="AS55">
        <v>11.787334227596361</v>
      </c>
      <c r="AT55">
        <v>11.787334227596361</v>
      </c>
      <c r="AU55">
        <v>11.787334227596361</v>
      </c>
      <c r="AV55" t="str">
        <f>VLOOKUP(Sheet1[[#This Row],[NPDES ID2]],Combined_Sheet__Major_Only___2[[NPDES ID2]:[ECHO BFR]],3,FALSE)</f>
        <v>CA</v>
      </c>
      <c r="AW55" t="s">
        <v>1420</v>
      </c>
      <c r="AX55" t="str">
        <f>VLOOKUP(Sheet1[[#This Row],[NPDES ID2]],Combined_Sheet__Major_Only___2[[NPDES ID2]:[ECHO BFR]],27,FALSE)</f>
        <v>-</v>
      </c>
      <c r="AY55" t="str">
        <f>VLOOKUP(Sheet1[[#This Row],[NPDES ID2]],Combined_Sheet__Major_Only___2[[NPDES ID2]:[ECHO BFR]],28,FALSE)</f>
        <v>-</v>
      </c>
      <c r="AZ55" t="str">
        <f>VLOOKUP(Sheet1[[#This Row],[NPDES ID2]],Combined_Sheet__Major_Only___2[[NPDES ID2]:[ECHO BFR]],29,FALSE)</f>
        <v>sludgeLagoon</v>
      </c>
      <c r="BA55">
        <f>VLOOKUP(Sheet1[[#This Row],[NPDES ID2]],Combined_Sheet__Major_Only___2[[NPDES ID2]:[ECHO BFR]],17,FALSE)</f>
        <v>38.533199000000003</v>
      </c>
      <c r="BB55">
        <f>VLOOKUP(Sheet1[[#This Row],[NPDES ID2]],Combined_Sheet__Major_Only___2[[NPDES ID2]:[ECHO BFR]],18,FALSE)</f>
        <v>-121.75685</v>
      </c>
      <c r="BC55" s="2" t="str">
        <f>IF(ISNUMBER(SEARCH("aerobic",$AW55)),"aerobic","")</f>
        <v/>
      </c>
      <c r="BD55" s="2" t="str">
        <f>IF(ISNUMBER(SEARCH("anaer",$AW55)),"anaer","")</f>
        <v/>
      </c>
      <c r="BE55" s="2" t="str">
        <f>IF(ISNUMBER(SEARCH("thickening",$AZ55)),"thickening","")</f>
        <v/>
      </c>
      <c r="BF55" s="4" t="str">
        <f>IF(ISNUMBER(SEARCH("airDry",$AW55)),"airDry","")</f>
        <v>airDry</v>
      </c>
      <c r="BG55" s="4" t="str">
        <f>IF(ISNUMBER(SEARCH("heatDry",$AY55)),"heatDry","")</f>
        <v/>
      </c>
      <c r="BH55" s="4" t="str">
        <f>IF(AND(ISNUMBER(SEARCH("aerobic",$AW55)),ISNUMBER(SEARCH("anaer",$AW55))),"Combined Aer and Anaer.","")</f>
        <v/>
      </c>
    </row>
    <row r="56" spans="1:60" x14ac:dyDescent="0.25">
      <c r="A56" s="5">
        <v>856</v>
      </c>
      <c r="B56" t="s">
        <v>4184</v>
      </c>
      <c r="C56">
        <v>947.52</v>
      </c>
      <c r="D56">
        <v>328.48245753214508</v>
      </c>
      <c r="E56">
        <v>323.3400337296718</v>
      </c>
      <c r="F56">
        <v>280.09829942993372</v>
      </c>
      <c r="G56">
        <v>389.75894763127673</v>
      </c>
      <c r="H56">
        <v>-138.89384416184549</v>
      </c>
      <c r="I56">
        <v>-140.22429920883749</v>
      </c>
      <c r="J56">
        <v>-159.0768203060924</v>
      </c>
      <c r="K56">
        <v>-115.8108182480737</v>
      </c>
      <c r="L56">
        <v>705.38428454796838</v>
      </c>
      <c r="M56">
        <v>701.12639342001239</v>
      </c>
      <c r="N56">
        <v>686.24358962778388</v>
      </c>
      <c r="O56">
        <v>736.9282756101511</v>
      </c>
      <c r="P56">
        <v>29.30296229290882</v>
      </c>
      <c r="Q56">
        <v>29.15186825620043</v>
      </c>
      <c r="R56">
        <v>24.600235460751499</v>
      </c>
      <c r="S56">
        <v>32.962382838942808</v>
      </c>
      <c r="T56">
        <v>150374.21752112321</v>
      </c>
      <c r="U56">
        <v>150374.46705372239</v>
      </c>
      <c r="V56">
        <v>150273.13739375951</v>
      </c>
      <c r="W56">
        <v>150475.66708632791</v>
      </c>
      <c r="X56">
        <v>11886.169859853189</v>
      </c>
      <c r="Y56">
        <v>11951.342633158531</v>
      </c>
      <c r="Z56">
        <v>11365.691409849111</v>
      </c>
      <c r="AA56">
        <v>12212.75034949934</v>
      </c>
      <c r="AB56">
        <v>2288.0424408517838</v>
      </c>
      <c r="AC56">
        <v>2256.3377419163448</v>
      </c>
      <c r="AD56">
        <v>1917.5516072916801</v>
      </c>
      <c r="AE56">
        <v>2772.3246924673049</v>
      </c>
      <c r="AF56">
        <v>55.826548990350723</v>
      </c>
      <c r="AG56">
        <v>55.490110408448473</v>
      </c>
      <c r="AH56">
        <v>54.31138043201404</v>
      </c>
      <c r="AI56">
        <v>58.322334789943312</v>
      </c>
      <c r="AJ56">
        <v>0.45858002640818057</v>
      </c>
      <c r="AK56">
        <v>0.458579960612372</v>
      </c>
      <c r="AL56">
        <v>0.45854401475955692</v>
      </c>
      <c r="AM56">
        <v>0.45861543951628009</v>
      </c>
      <c r="AN56">
        <v>0.98317954185650236</v>
      </c>
      <c r="AO56">
        <v>0.98317954185650214</v>
      </c>
      <c r="AP56">
        <v>0.98317954185650214</v>
      </c>
      <c r="AQ56">
        <v>0.98317954185650214</v>
      </c>
      <c r="AR56">
        <v>11.64960351613807</v>
      </c>
      <c r="AS56">
        <v>11.64960351613807</v>
      </c>
      <c r="AT56">
        <v>11.64960351613807</v>
      </c>
      <c r="AU56">
        <v>11.64960351613807</v>
      </c>
      <c r="AV56" t="str">
        <f>VLOOKUP(Sheet1[[#This Row],[NPDES ID2]],Combined_Sheet__Major_Only___2[[NPDES ID2]:[ECHO BFR]],3,FALSE)</f>
        <v>TX</v>
      </c>
      <c r="AW56" t="s">
        <v>1420</v>
      </c>
      <c r="AX56" t="str">
        <f>VLOOKUP(Sheet1[[#This Row],[NPDES ID2]],Combined_Sheet__Major_Only___2[[NPDES ID2]:[ECHO BFR]],27,FALSE)</f>
        <v>-</v>
      </c>
      <c r="AY56" t="str">
        <f>VLOOKUP(Sheet1[[#This Row],[NPDES ID2]],Combined_Sheet__Major_Only___2[[NPDES ID2]:[ECHO BFR]],28,FALSE)</f>
        <v>-</v>
      </c>
      <c r="AZ56" t="str">
        <f>VLOOKUP(Sheet1[[#This Row],[NPDES ID2]],Combined_Sheet__Major_Only___2[[NPDES ID2]:[ECHO BFR]],29,FALSE)</f>
        <v>-</v>
      </c>
      <c r="BA56">
        <f>VLOOKUP(Sheet1[[#This Row],[NPDES ID2]],Combined_Sheet__Major_Only___2[[NPDES ID2]:[ECHO BFR]],17,FALSE)</f>
        <v>27.827096999999998</v>
      </c>
      <c r="BB56">
        <f>VLOOKUP(Sheet1[[#This Row],[NPDES ID2]],Combined_Sheet__Major_Only___2[[NPDES ID2]:[ECHO BFR]],18,FALSE)</f>
        <v>-97.079288000000005</v>
      </c>
      <c r="BC56" s="2" t="str">
        <f>IF(ISNUMBER(SEARCH("aerobic",$AW56)),"aerobic","")</f>
        <v/>
      </c>
      <c r="BD56" s="2" t="str">
        <f>IF(ISNUMBER(SEARCH("anaer",$AW56)),"anaer","")</f>
        <v/>
      </c>
      <c r="BE56" s="2" t="str">
        <f>IF(ISNUMBER(SEARCH("thickening",$AZ56)),"thickening","")</f>
        <v/>
      </c>
      <c r="BF56" s="3" t="str">
        <f>IF(ISNUMBER(SEARCH("airDry",$AW56)),"airDry","")</f>
        <v>airDry</v>
      </c>
      <c r="BG56" s="3" t="str">
        <f>IF(ISNUMBER(SEARCH("heatDry",$AY56)),"heatDry","")</f>
        <v/>
      </c>
      <c r="BH56" s="3" t="str">
        <f>IF(AND(ISNUMBER(SEARCH("aerobic",$AW56)),ISNUMBER(SEARCH("anaer",$AW56))),"Combined Aer and Anaer.","")</f>
        <v/>
      </c>
    </row>
    <row r="57" spans="1:60" x14ac:dyDescent="0.25">
      <c r="A57" s="5">
        <v>2511</v>
      </c>
      <c r="B57" t="s">
        <v>11665</v>
      </c>
      <c r="C57">
        <v>165.29</v>
      </c>
      <c r="D57">
        <v>615.46845488518977</v>
      </c>
      <c r="E57">
        <v>607.69611201839689</v>
      </c>
      <c r="F57">
        <v>441.96881218303781</v>
      </c>
      <c r="G57">
        <v>792.4782781258383</v>
      </c>
      <c r="H57">
        <v>-138.71883692728349</v>
      </c>
      <c r="I57">
        <v>-139.9738479742974</v>
      </c>
      <c r="J57">
        <v>-158.57692252075429</v>
      </c>
      <c r="K57">
        <v>-115.8639138415856</v>
      </c>
      <c r="L57">
        <v>124.8446828424109</v>
      </c>
      <c r="M57">
        <v>124.1001472182373</v>
      </c>
      <c r="N57">
        <v>121.4961856713918</v>
      </c>
      <c r="O57">
        <v>130.362237704356</v>
      </c>
      <c r="P57">
        <v>5.1584350371780019</v>
      </c>
      <c r="Q57">
        <v>5.1357903731902113</v>
      </c>
      <c r="R57">
        <v>4.3274437291330701</v>
      </c>
      <c r="S57">
        <v>5.8021461115957784</v>
      </c>
      <c r="T57">
        <v>150371.83371394131</v>
      </c>
      <c r="U57">
        <v>150372.08324263251</v>
      </c>
      <c r="V57">
        <v>150270.7551695939</v>
      </c>
      <c r="W57">
        <v>150473.28169034369</v>
      </c>
      <c r="X57">
        <v>11823.7944713739</v>
      </c>
      <c r="Y57">
        <v>11887.90303521237</v>
      </c>
      <c r="Z57">
        <v>11311.85443277706</v>
      </c>
      <c r="AA57">
        <v>12144.89238016182</v>
      </c>
      <c r="AB57">
        <v>2259.0655037975771</v>
      </c>
      <c r="AC57">
        <v>2227.708237338642</v>
      </c>
      <c r="AD57">
        <v>1896.060144721406</v>
      </c>
      <c r="AE57">
        <v>2732.5742353073019</v>
      </c>
      <c r="AF57">
        <v>56.115431530806113</v>
      </c>
      <c r="AG57">
        <v>55.78087162496567</v>
      </c>
      <c r="AH57">
        <v>54.610288668141713</v>
      </c>
      <c r="AI57">
        <v>58.595347984696801</v>
      </c>
      <c r="AJ57">
        <v>0.46209919653266268</v>
      </c>
      <c r="AK57">
        <v>0.46209918516892817</v>
      </c>
      <c r="AL57">
        <v>0.46209288418759598</v>
      </c>
      <c r="AM57">
        <v>0.46210540349837498</v>
      </c>
      <c r="AN57">
        <v>0.9831792816390923</v>
      </c>
      <c r="AO57">
        <v>0.98317928163909207</v>
      </c>
      <c r="AP57">
        <v>0.98317928163909207</v>
      </c>
      <c r="AQ57">
        <v>0.98317928163909207</v>
      </c>
      <c r="AR57">
        <v>11.758865916806791</v>
      </c>
      <c r="AS57">
        <v>11.758865916806791</v>
      </c>
      <c r="AT57">
        <v>11.758865916806791</v>
      </c>
      <c r="AU57">
        <v>11.758865916806791</v>
      </c>
      <c r="AV57" t="str">
        <f>VLOOKUP(Sheet1[[#This Row],[NPDES ID2]],Combined_Sheet__Major_Only___2[[NPDES ID2]:[ECHO BFR]],3,FALSE)</f>
        <v>TX</v>
      </c>
      <c r="AW57" t="s">
        <v>1420</v>
      </c>
      <c r="AX57" t="str">
        <f>VLOOKUP(Sheet1[[#This Row],[NPDES ID2]],Combined_Sheet__Major_Only___2[[NPDES ID2]:[ECHO BFR]],27,FALSE)</f>
        <v>-</v>
      </c>
      <c r="AY57" t="str">
        <f>VLOOKUP(Sheet1[[#This Row],[NPDES ID2]],Combined_Sheet__Major_Only___2[[NPDES ID2]:[ECHO BFR]],28,FALSE)</f>
        <v>-</v>
      </c>
      <c r="AZ57" t="str">
        <f>VLOOKUP(Sheet1[[#This Row],[NPDES ID2]],Combined_Sheet__Major_Only___2[[NPDES ID2]:[ECHO BFR]],29,FALSE)</f>
        <v>preliminaryOps</v>
      </c>
      <c r="BA57">
        <f>VLOOKUP(Sheet1[[#This Row],[NPDES ID2]],Combined_Sheet__Major_Only___2[[NPDES ID2]:[ECHO BFR]],17,FALSE)</f>
        <v>35.668332999999997</v>
      </c>
      <c r="BB57">
        <f>VLOOKUP(Sheet1[[#This Row],[NPDES ID2]],Combined_Sheet__Major_Only___2[[NPDES ID2]:[ECHO BFR]],18,FALSE)</f>
        <v>-101.404444</v>
      </c>
      <c r="BC57" s="2" t="str">
        <f>IF(ISNUMBER(SEARCH("aerobic",$AW57)),"aerobic","")</f>
        <v/>
      </c>
      <c r="BD57" s="2" t="str">
        <f>IF(ISNUMBER(SEARCH("anaer",$AW57)),"anaer","")</f>
        <v/>
      </c>
      <c r="BE57" s="2" t="str">
        <f>IF(ISNUMBER(SEARCH("thickening",$AZ57)),"thickening","")</f>
        <v/>
      </c>
      <c r="BF57" s="4" t="str">
        <f>IF(ISNUMBER(SEARCH("airDry",$AW57)),"airDry","")</f>
        <v>airDry</v>
      </c>
      <c r="BG57" s="4" t="str">
        <f>IF(ISNUMBER(SEARCH("heatDry",$AY57)),"heatDry","")</f>
        <v/>
      </c>
      <c r="BH57" s="4" t="str">
        <f>IF(AND(ISNUMBER(SEARCH("aerobic",$AW57)),ISNUMBER(SEARCH("anaer",$AW57))),"Combined Aer and Anaer.","")</f>
        <v/>
      </c>
    </row>
    <row r="58" spans="1:60" x14ac:dyDescent="0.25">
      <c r="A58" s="5">
        <v>2544</v>
      </c>
      <c r="B58" t="s">
        <v>11805</v>
      </c>
      <c r="C58">
        <v>125</v>
      </c>
      <c r="D58">
        <v>865.92802974752112</v>
      </c>
      <c r="E58">
        <v>857.76351448049013</v>
      </c>
      <c r="F58">
        <v>614.19633269737687</v>
      </c>
      <c r="G58">
        <v>1118.631486715356</v>
      </c>
      <c r="H58">
        <v>-113.390587026508</v>
      </c>
      <c r="I58">
        <v>-114.7033464744862</v>
      </c>
      <c r="J58">
        <v>-134.0507206905686</v>
      </c>
      <c r="K58">
        <v>-91.707222049892906</v>
      </c>
      <c r="L58">
        <v>84.366628464485714</v>
      </c>
      <c r="M58">
        <v>84.036918214369365</v>
      </c>
      <c r="N58">
        <v>82.883763882350863</v>
      </c>
      <c r="O58">
        <v>86.810040908956552</v>
      </c>
      <c r="P58">
        <v>2.9331076913214349</v>
      </c>
      <c r="Q58">
        <v>2.9558060355590889</v>
      </c>
      <c r="R58">
        <v>2.405614797303242</v>
      </c>
      <c r="S58">
        <v>3.4052903513350521</v>
      </c>
      <c r="T58">
        <v>150352.0885291172</v>
      </c>
      <c r="U58">
        <v>150352.3380254388</v>
      </c>
      <c r="V58">
        <v>150251.0230969676</v>
      </c>
      <c r="W58">
        <v>150453.52334539799</v>
      </c>
      <c r="X58">
        <v>10026.734404562239</v>
      </c>
      <c r="Y58">
        <v>10064.287026328029</v>
      </c>
      <c r="Z58">
        <v>9737.5165870538949</v>
      </c>
      <c r="AA58">
        <v>10206.687141962129</v>
      </c>
      <c r="AB58">
        <v>1577.743599022333</v>
      </c>
      <c r="AC58">
        <v>1558.134636914976</v>
      </c>
      <c r="AD58">
        <v>1369.781909481268</v>
      </c>
      <c r="AE58">
        <v>1830.5952282524941</v>
      </c>
      <c r="AF58">
        <v>66.144123189661642</v>
      </c>
      <c r="AG58">
        <v>65.885704806398763</v>
      </c>
      <c r="AH58">
        <v>64.981501647417971</v>
      </c>
      <c r="AI58">
        <v>68.05967944480598</v>
      </c>
      <c r="AJ58">
        <v>0.58450904499682221</v>
      </c>
      <c r="AK58">
        <v>0.58450903518338615</v>
      </c>
      <c r="AL58">
        <v>0.58450358839239114</v>
      </c>
      <c r="AM58">
        <v>0.58451441048107</v>
      </c>
      <c r="AN58">
        <v>0.98317712593670481</v>
      </c>
      <c r="AO58">
        <v>0.98317712593670481</v>
      </c>
      <c r="AP58">
        <v>0.98317712593670481</v>
      </c>
      <c r="AQ58">
        <v>0.98317712593670481</v>
      </c>
      <c r="AR58">
        <v>15.52413480130935</v>
      </c>
      <c r="AS58">
        <v>15.52413480130936</v>
      </c>
      <c r="AT58">
        <v>15.52413480130936</v>
      </c>
      <c r="AU58">
        <v>15.52413480130936</v>
      </c>
      <c r="AV58" t="str">
        <f>VLOOKUP(Sheet1[[#This Row],[NPDES ID2]],Combined_Sheet__Major_Only___2[[NPDES ID2]:[ECHO BFR]],3,FALSE)</f>
        <v>AS</v>
      </c>
      <c r="AW58" t="s">
        <v>12191</v>
      </c>
      <c r="AX58" t="str">
        <f>VLOOKUP(Sheet1[[#This Row],[NPDES ID2]],Combined_Sheet__Major_Only___2[[NPDES ID2]:[ECHO BFR]],27,FALSE)</f>
        <v>other</v>
      </c>
      <c r="AY58" t="str">
        <f>VLOOKUP(Sheet1[[#This Row],[NPDES ID2]],Combined_Sheet__Major_Only___2[[NPDES ID2]:[ECHO BFR]],28,FALSE)</f>
        <v>-</v>
      </c>
      <c r="AZ58" t="str">
        <f>VLOOKUP(Sheet1[[#This Row],[NPDES ID2]],Combined_Sheet__Major_Only___2[[NPDES ID2]:[ECHO BFR]],29,FALSE)</f>
        <v>-</v>
      </c>
      <c r="BA58">
        <f>VLOOKUP(Sheet1[[#This Row],[NPDES ID2]],Combined_Sheet__Major_Only___2[[NPDES ID2]:[ECHO BFR]],17,FALSE)</f>
        <v>-14.283861</v>
      </c>
      <c r="BB58">
        <f>VLOOKUP(Sheet1[[#This Row],[NPDES ID2]],Combined_Sheet__Major_Only___2[[NPDES ID2]:[ECHO BFR]],18,FALSE)</f>
        <v>-170.67775</v>
      </c>
      <c r="BC58" s="2" t="str">
        <f>IF(ISNUMBER(SEARCH("aerobic",$AW58)),"aerobic","")</f>
        <v>aerobic</v>
      </c>
      <c r="BD58" s="2" t="str">
        <f>IF(ISNUMBER(SEARCH("anaer",$AW58)),"anaer","")</f>
        <v>anaer</v>
      </c>
      <c r="BE58" s="2" t="str">
        <f>IF(ISNUMBER(SEARCH("thickening",$AZ58)),"thickening","")</f>
        <v/>
      </c>
      <c r="BF58" s="3" t="str">
        <f>IF(ISNUMBER(SEARCH("airDry",$AW58)),"airDry","")</f>
        <v>airDry</v>
      </c>
      <c r="BG58" s="3" t="str">
        <f>IF(ISNUMBER(SEARCH("heatDry",$AY58)),"heatDry","")</f>
        <v/>
      </c>
      <c r="BH58" s="3" t="str">
        <f>IF(AND(ISNUMBER(SEARCH("aerobic",$AW58)),ISNUMBER(SEARCH("anaer",$AW58))),"Combined Aer and Anaer.","")</f>
        <v>Combined Aer and Anaer.</v>
      </c>
    </row>
    <row r="59" spans="1:60" x14ac:dyDescent="0.25">
      <c r="A59" s="5">
        <v>979</v>
      </c>
      <c r="B59" t="s">
        <v>4746</v>
      </c>
      <c r="C59">
        <v>558.55999999999995</v>
      </c>
      <c r="D59">
        <v>351.22824612883022</v>
      </c>
      <c r="E59">
        <v>345.5109451330548</v>
      </c>
      <c r="F59">
        <v>288.95816210371407</v>
      </c>
      <c r="G59">
        <v>423.6087238025263</v>
      </c>
      <c r="H59">
        <v>-110.7696214664864</v>
      </c>
      <c r="I59">
        <v>-112.13542816598741</v>
      </c>
      <c r="J59">
        <v>-131.51497974924939</v>
      </c>
      <c r="K59">
        <v>-89.115193142527914</v>
      </c>
      <c r="L59">
        <v>384.6511058023936</v>
      </c>
      <c r="M59">
        <v>383.23583889255337</v>
      </c>
      <c r="N59">
        <v>378.2879820232281</v>
      </c>
      <c r="O59">
        <v>395.13705952568853</v>
      </c>
      <c r="P59">
        <v>13.0907306517077</v>
      </c>
      <c r="Q59">
        <v>13.20967687219507</v>
      </c>
      <c r="R59">
        <v>10.707889727733191</v>
      </c>
      <c r="S59">
        <v>15.2780198233257</v>
      </c>
      <c r="T59">
        <v>150346.13536215661</v>
      </c>
      <c r="U59">
        <v>150346.38484871879</v>
      </c>
      <c r="V59">
        <v>150245.07388333051</v>
      </c>
      <c r="W59">
        <v>150447.56621066501</v>
      </c>
      <c r="X59">
        <v>9826.4055723159618</v>
      </c>
      <c r="Y59">
        <v>9861.4320930887625</v>
      </c>
      <c r="Z59">
        <v>9559.0124922983705</v>
      </c>
      <c r="AA59">
        <v>9992.5432038560921</v>
      </c>
      <c r="AB59">
        <v>1516.3862545855211</v>
      </c>
      <c r="AC59">
        <v>1498.13508138168</v>
      </c>
      <c r="AD59">
        <v>1320.128439259064</v>
      </c>
      <c r="AE59">
        <v>1754.0667021194449</v>
      </c>
      <c r="AF59">
        <v>67.490567787225984</v>
      </c>
      <c r="AG59">
        <v>67.242593005582478</v>
      </c>
      <c r="AH59">
        <v>66.373902987189595</v>
      </c>
      <c r="AI59">
        <v>69.329980559122106</v>
      </c>
      <c r="AJ59">
        <v>0.60097447756010713</v>
      </c>
      <c r="AK59">
        <v>0.60097443279446139</v>
      </c>
      <c r="AL59">
        <v>0.60094976694767288</v>
      </c>
      <c r="AM59">
        <v>0.60099877641731991</v>
      </c>
      <c r="AN59">
        <v>0.98317647588470591</v>
      </c>
      <c r="AO59">
        <v>0.98317647588470602</v>
      </c>
      <c r="AP59">
        <v>0.98317647588470602</v>
      </c>
      <c r="AQ59">
        <v>0.98317647588470602</v>
      </c>
      <c r="AR59">
        <v>16.029941582155342</v>
      </c>
      <c r="AS59">
        <v>16.029941582155342</v>
      </c>
      <c r="AT59">
        <v>16.029941582155342</v>
      </c>
      <c r="AU59">
        <v>16.029941582155342</v>
      </c>
      <c r="AV59" t="str">
        <f>VLOOKUP(Sheet1[[#This Row],[NPDES ID2]],Combined_Sheet__Major_Only___2[[NPDES ID2]:[ECHO BFR]],3,FALSE)</f>
        <v>TX</v>
      </c>
      <c r="AW59" t="s">
        <v>118</v>
      </c>
      <c r="AX59" t="str">
        <f>VLOOKUP(Sheet1[[#This Row],[NPDES ID2]],Combined_Sheet__Major_Only___2[[NPDES ID2]:[ECHO BFR]],27,FALSE)</f>
        <v>-</v>
      </c>
      <c r="AY59" t="str">
        <f>VLOOKUP(Sheet1[[#This Row],[NPDES ID2]],Combined_Sheet__Major_Only___2[[NPDES ID2]:[ECHO BFR]],28,FALSE)</f>
        <v>-</v>
      </c>
      <c r="AZ59" t="str">
        <f>VLOOKUP(Sheet1[[#This Row],[NPDES ID2]],Combined_Sheet__Major_Only___2[[NPDES ID2]:[ECHO BFR]],29,FALSE)</f>
        <v>-</v>
      </c>
      <c r="BA59">
        <f>VLOOKUP(Sheet1[[#This Row],[NPDES ID2]],Combined_Sheet__Major_Only___2[[NPDES ID2]:[ECHO BFR]],17,FALSE)</f>
        <v>33.217472000000001</v>
      </c>
      <c r="BB59">
        <f>VLOOKUP(Sheet1[[#This Row],[NPDES ID2]],Combined_Sheet__Major_Only___2[[NPDES ID2]:[ECHO BFR]],18,FALSE)</f>
        <v>-95.885971999999995</v>
      </c>
      <c r="BC59" s="2" t="str">
        <f>IF(ISNUMBER(SEARCH("aerobic",$AW59)),"aerobic","")</f>
        <v>aerobic</v>
      </c>
      <c r="BD59" s="2" t="str">
        <f>IF(ISNUMBER(SEARCH("anaer",$AW59)),"anaer","")</f>
        <v/>
      </c>
      <c r="BE59" s="2" t="str">
        <f>IF(ISNUMBER(SEARCH("thickening",$AZ59)),"thickening","")</f>
        <v/>
      </c>
      <c r="BF59" s="4" t="str">
        <f>IF(ISNUMBER(SEARCH("airDry",$AW59)),"airDry","")</f>
        <v>airDry</v>
      </c>
      <c r="BG59" s="4" t="str">
        <f>IF(ISNUMBER(SEARCH("heatDry",$AY59)),"heatDry","")</f>
        <v/>
      </c>
      <c r="BH59" s="4" t="str">
        <f>IF(AND(ISNUMBER(SEARCH("aerobic",$AW59)),ISNUMBER(SEARCH("anaer",$AW59))),"Combined Aer and Anaer.","")</f>
        <v/>
      </c>
    </row>
    <row r="60" spans="1:60" x14ac:dyDescent="0.25">
      <c r="A60" s="5">
        <v>1779</v>
      </c>
      <c r="B60" t="s">
        <v>8324</v>
      </c>
      <c r="C60">
        <v>12</v>
      </c>
      <c r="D60">
        <v>7838.5381509470944</v>
      </c>
      <c r="E60">
        <v>7757.9443137512371</v>
      </c>
      <c r="F60">
        <v>5209.2043277482726</v>
      </c>
      <c r="G60">
        <v>10328.47729434469</v>
      </c>
      <c r="H60">
        <v>-111.0230814094426</v>
      </c>
      <c r="I60">
        <v>-112.4355419919482</v>
      </c>
      <c r="J60">
        <v>-131.77675291843471</v>
      </c>
      <c r="K60">
        <v>-89.468817466812965</v>
      </c>
      <c r="L60">
        <v>8.2627092396903556</v>
      </c>
      <c r="M60">
        <v>8.2323023481625164</v>
      </c>
      <c r="N60">
        <v>8.1259440836805297</v>
      </c>
      <c r="O60">
        <v>8.4880605776229938</v>
      </c>
      <c r="P60">
        <v>0.28125431345934743</v>
      </c>
      <c r="Q60">
        <v>0.28380904212853708</v>
      </c>
      <c r="R60">
        <v>0.2300618415896358</v>
      </c>
      <c r="S60">
        <v>0.32822220345025588</v>
      </c>
      <c r="T60">
        <v>150338.35759303221</v>
      </c>
      <c r="U60">
        <v>150338.6070668438</v>
      </c>
      <c r="V60">
        <v>150237.3012791943</v>
      </c>
      <c r="W60">
        <v>150439.7832576748</v>
      </c>
      <c r="X60">
        <v>9827.1649052398789</v>
      </c>
      <c r="Y60">
        <v>9862.1850165528122</v>
      </c>
      <c r="Z60">
        <v>9559.6340849829176</v>
      </c>
      <c r="AA60">
        <v>9993.393774181608</v>
      </c>
      <c r="AB60">
        <v>1516.6260655404451</v>
      </c>
      <c r="AC60">
        <v>1498.3533039990759</v>
      </c>
      <c r="AD60">
        <v>1320.3540971027801</v>
      </c>
      <c r="AE60">
        <v>1754.312767713966</v>
      </c>
      <c r="AF60">
        <v>67.478858394338246</v>
      </c>
      <c r="AG60">
        <v>67.230542652523724</v>
      </c>
      <c r="AH60">
        <v>66.361937640426262</v>
      </c>
      <c r="AI60">
        <v>69.31921992312239</v>
      </c>
      <c r="AJ60">
        <v>0.60083123988538534</v>
      </c>
      <c r="AK60">
        <v>0.60083123893266943</v>
      </c>
      <c r="AL60">
        <v>0.60083070911138803</v>
      </c>
      <c r="AM60">
        <v>0.60083176179087672</v>
      </c>
      <c r="AN60">
        <v>0.98317562652082369</v>
      </c>
      <c r="AO60">
        <v>0.98317562652082391</v>
      </c>
      <c r="AP60">
        <v>0.98317562652082391</v>
      </c>
      <c r="AQ60">
        <v>0.98317562652082391</v>
      </c>
      <c r="AR60">
        <v>16.026362260656761</v>
      </c>
      <c r="AS60">
        <v>16.026362260656761</v>
      </c>
      <c r="AT60">
        <v>16.026362260656761</v>
      </c>
      <c r="AU60">
        <v>16.026362260656761</v>
      </c>
      <c r="AV60" t="str">
        <f>VLOOKUP(Sheet1[[#This Row],[NPDES ID2]],Combined_Sheet__Major_Only___2[[NPDES ID2]:[ECHO BFR]],3,FALSE)</f>
        <v>TX</v>
      </c>
      <c r="AW60" t="s">
        <v>118</v>
      </c>
      <c r="AX60" t="str">
        <f>VLOOKUP(Sheet1[[#This Row],[NPDES ID2]],Combined_Sheet__Major_Only___2[[NPDES ID2]:[ECHO BFR]],27,FALSE)</f>
        <v>-</v>
      </c>
      <c r="AY60" t="str">
        <f>VLOOKUP(Sheet1[[#This Row],[NPDES ID2]],Combined_Sheet__Major_Only___2[[NPDES ID2]:[ECHO BFR]],28,FALSE)</f>
        <v>-</v>
      </c>
      <c r="AZ60" t="str">
        <f>VLOOKUP(Sheet1[[#This Row],[NPDES ID2]],Combined_Sheet__Major_Only___2[[NPDES ID2]:[ECHO BFR]],29,FALSE)</f>
        <v>preliminaryOps</v>
      </c>
      <c r="BA60">
        <f>VLOOKUP(Sheet1[[#This Row],[NPDES ID2]],Combined_Sheet__Major_Only___2[[NPDES ID2]:[ECHO BFR]],17,FALSE)</f>
        <v>33.941788000000003</v>
      </c>
      <c r="BB60">
        <f>VLOOKUP(Sheet1[[#This Row],[NPDES ID2]],Combined_Sheet__Major_Only___2[[NPDES ID2]:[ECHO BFR]],18,FALSE)</f>
        <v>-98.67868</v>
      </c>
      <c r="BC60" s="2" t="str">
        <f>IF(ISNUMBER(SEARCH("aerobic",$AW60)),"aerobic","")</f>
        <v>aerobic</v>
      </c>
      <c r="BD60" s="2" t="str">
        <f>IF(ISNUMBER(SEARCH("anaer",$AW60)),"anaer","")</f>
        <v/>
      </c>
      <c r="BE60" s="2" t="str">
        <f>IF(ISNUMBER(SEARCH("thickening",$AZ60)),"thickening","")</f>
        <v/>
      </c>
      <c r="BF60" s="4" t="str">
        <f>IF(ISNUMBER(SEARCH("airDry",$AW60)),"airDry","")</f>
        <v>airDry</v>
      </c>
      <c r="BG60" s="4" t="str">
        <f>IF(ISNUMBER(SEARCH("heatDry",$AY60)),"heatDry","")</f>
        <v/>
      </c>
      <c r="BH60" s="4" t="str">
        <f>IF(AND(ISNUMBER(SEARCH("aerobic",$AW60)),ISNUMBER(SEARCH("anaer",$AW60))),"Combined Aer and Anaer.","")</f>
        <v/>
      </c>
    </row>
    <row r="61" spans="1:60" x14ac:dyDescent="0.25">
      <c r="A61" s="5">
        <v>2462</v>
      </c>
      <c r="B61" t="s">
        <v>11465</v>
      </c>
      <c r="C61">
        <v>215</v>
      </c>
      <c r="D61">
        <v>557.2769080163514</v>
      </c>
      <c r="E61">
        <v>553.75459492313371</v>
      </c>
      <c r="F61">
        <v>409.58605829636451</v>
      </c>
      <c r="G61">
        <v>703.8545586807835</v>
      </c>
      <c r="H61">
        <v>-111.6867852392172</v>
      </c>
      <c r="I61">
        <v>-113.0403112207118</v>
      </c>
      <c r="J61">
        <v>-132.40828051898549</v>
      </c>
      <c r="K61">
        <v>-90.060820915570574</v>
      </c>
      <c r="L61">
        <v>147.1155010784486</v>
      </c>
      <c r="M61">
        <v>146.56363162403869</v>
      </c>
      <c r="N61">
        <v>144.63364426566989</v>
      </c>
      <c r="O61">
        <v>151.20510132120469</v>
      </c>
      <c r="P61">
        <v>5.0409045747095469</v>
      </c>
      <c r="Q61">
        <v>5.084546802585951</v>
      </c>
      <c r="R61">
        <v>4.1268537458438184</v>
      </c>
      <c r="S61">
        <v>5.8732183902914032</v>
      </c>
      <c r="T61">
        <v>150338.11196419399</v>
      </c>
      <c r="U61">
        <v>150338.36143760299</v>
      </c>
      <c r="V61">
        <v>150237.05581347109</v>
      </c>
      <c r="W61">
        <v>150439.53746512561</v>
      </c>
      <c r="X61">
        <v>9888.994782961583</v>
      </c>
      <c r="Y61">
        <v>9924.8024490568532</v>
      </c>
      <c r="Z61">
        <v>9614.7899427066586</v>
      </c>
      <c r="AA61">
        <v>10059.48786703008</v>
      </c>
      <c r="AB61">
        <v>1535.375678517715</v>
      </c>
      <c r="AC61">
        <v>1516.7034406070291</v>
      </c>
      <c r="AD61">
        <v>1335.533368875512</v>
      </c>
      <c r="AE61">
        <v>1777.795568086621</v>
      </c>
      <c r="AF61">
        <v>67.058483485328978</v>
      </c>
      <c r="AG61">
        <v>66.807062467074104</v>
      </c>
      <c r="AH61">
        <v>65.927123122360555</v>
      </c>
      <c r="AI61">
        <v>68.922442584260011</v>
      </c>
      <c r="AJ61">
        <v>0.59568988994654215</v>
      </c>
      <c r="AK61">
        <v>0.59568987288724617</v>
      </c>
      <c r="AL61">
        <v>0.59568041869477562</v>
      </c>
      <c r="AM61">
        <v>0.59569920310763858</v>
      </c>
      <c r="AN61">
        <v>0.9831755996957634</v>
      </c>
      <c r="AO61">
        <v>0.98317559969576318</v>
      </c>
      <c r="AP61">
        <v>0.98317559969576318</v>
      </c>
      <c r="AQ61">
        <v>0.98317559969576318</v>
      </c>
      <c r="AR61">
        <v>15.86791237972457</v>
      </c>
      <c r="AS61">
        <v>15.86791237972457</v>
      </c>
      <c r="AT61">
        <v>15.86791237972457</v>
      </c>
      <c r="AU61">
        <v>15.86791237972457</v>
      </c>
      <c r="AV61" t="str">
        <f>VLOOKUP(Sheet1[[#This Row],[NPDES ID2]],Combined_Sheet__Major_Only___2[[NPDES ID2]:[ECHO BFR]],3,FALSE)</f>
        <v>IL</v>
      </c>
      <c r="AW61" t="s">
        <v>12187</v>
      </c>
      <c r="AX61" t="str">
        <f>VLOOKUP(Sheet1[[#This Row],[NPDES ID2]],Combined_Sheet__Major_Only___2[[NPDES ID2]:[ECHO BFR]],27,FALSE)</f>
        <v>-</v>
      </c>
      <c r="AY61" t="str">
        <f>VLOOKUP(Sheet1[[#This Row],[NPDES ID2]],Combined_Sheet__Major_Only___2[[NPDES ID2]:[ECHO BFR]],28,FALSE)</f>
        <v>-</v>
      </c>
      <c r="AZ61" t="str">
        <f>VLOOKUP(Sheet1[[#This Row],[NPDES ID2]],Combined_Sheet__Major_Only___2[[NPDES ID2]:[ECHO BFR]],29,FALSE)</f>
        <v>preliminaryOps</v>
      </c>
      <c r="BA61">
        <f>VLOOKUP(Sheet1[[#This Row],[NPDES ID2]],Combined_Sheet__Major_Only___2[[NPDES ID2]:[ECHO BFR]],17,FALSE)</f>
        <v>42.202840000000002</v>
      </c>
      <c r="BB61">
        <f>VLOOKUP(Sheet1[[#This Row],[NPDES ID2]],Combined_Sheet__Major_Only___2[[NPDES ID2]:[ECHO BFR]],18,FALSE)</f>
        <v>-88.24203</v>
      </c>
      <c r="BC61" s="2" t="str">
        <f>IF(ISNUMBER(SEARCH("aerobic",$AW61)),"aerobic","")</f>
        <v/>
      </c>
      <c r="BD61" s="2" t="str">
        <f>IF(ISNUMBER(SEARCH("anaer",$AW61)),"anaer","")</f>
        <v>anaer</v>
      </c>
      <c r="BE61" s="2" t="str">
        <f>IF(ISNUMBER(SEARCH("thickening",$AZ61)),"thickening","")</f>
        <v/>
      </c>
      <c r="BF61" s="3" t="str">
        <f>IF(ISNUMBER(SEARCH("airDry",$AW61)),"airDry","")</f>
        <v>airDry</v>
      </c>
      <c r="BG61" s="3" t="str">
        <f>IF(ISNUMBER(SEARCH("heatDry",$AY61)),"heatDry","")</f>
        <v/>
      </c>
      <c r="BH61" s="3" t="str">
        <f>IF(AND(ISNUMBER(SEARCH("aerobic",$AW61)),ISNUMBER(SEARCH("anaer",$AW61))),"Combined Aer and Anaer.","")</f>
        <v/>
      </c>
    </row>
    <row r="62" spans="1:60" x14ac:dyDescent="0.25">
      <c r="A62" s="5">
        <v>1653</v>
      </c>
      <c r="B62" t="s">
        <v>7760</v>
      </c>
      <c r="C62">
        <v>61.58</v>
      </c>
      <c r="D62">
        <v>1602.566583596521</v>
      </c>
      <c r="E62">
        <v>1585.303628322084</v>
      </c>
      <c r="F62">
        <v>1097.0665519525221</v>
      </c>
      <c r="G62">
        <v>2094.2439715065052</v>
      </c>
      <c r="H62">
        <v>-110.91450953400771</v>
      </c>
      <c r="I62">
        <v>-112.3217602343383</v>
      </c>
      <c r="J62">
        <v>-131.6707153654545</v>
      </c>
      <c r="K62">
        <v>-89.355025873216576</v>
      </c>
      <c r="L62">
        <v>42.432275767761404</v>
      </c>
      <c r="M62">
        <v>42.276469098043492</v>
      </c>
      <c r="N62">
        <v>41.731508320988382</v>
      </c>
      <c r="O62">
        <v>43.586960429183968</v>
      </c>
      <c r="P62">
        <v>1.443235324151716</v>
      </c>
      <c r="Q62">
        <v>1.456415027309083</v>
      </c>
      <c r="R62">
        <v>1.1804302067770289</v>
      </c>
      <c r="S62">
        <v>1.684573934715301</v>
      </c>
      <c r="T62">
        <v>150334.40158348359</v>
      </c>
      <c r="U62">
        <v>150334.65105080989</v>
      </c>
      <c r="V62">
        <v>150233.3478967156</v>
      </c>
      <c r="W62">
        <v>150435.82461145471</v>
      </c>
      <c r="X62">
        <v>9819.7631154225273</v>
      </c>
      <c r="Y62">
        <v>9854.6944508975921</v>
      </c>
      <c r="Z62">
        <v>9553.0085287773109</v>
      </c>
      <c r="AA62">
        <v>9985.4959659753367</v>
      </c>
      <c r="AB62">
        <v>1514.4430541474319</v>
      </c>
      <c r="AC62">
        <v>1496.218193293249</v>
      </c>
      <c r="AD62">
        <v>1318.5778513190089</v>
      </c>
      <c r="AE62">
        <v>1751.555673552027</v>
      </c>
      <c r="AF62">
        <v>67.528158020972228</v>
      </c>
      <c r="AG62">
        <v>67.280240255923871</v>
      </c>
      <c r="AH62">
        <v>66.412911376420141</v>
      </c>
      <c r="AI62">
        <v>69.365713269599567</v>
      </c>
      <c r="AJ62">
        <v>0.601434236427842</v>
      </c>
      <c r="AK62">
        <v>0.60143423153248832</v>
      </c>
      <c r="AL62">
        <v>0.60143151143386897</v>
      </c>
      <c r="AM62">
        <v>0.60143691590215076</v>
      </c>
      <c r="AN62">
        <v>0.9831751944756576</v>
      </c>
      <c r="AO62">
        <v>0.98317519447565715</v>
      </c>
      <c r="AP62">
        <v>0.98317519447565715</v>
      </c>
      <c r="AQ62">
        <v>0.98317519447565715</v>
      </c>
      <c r="AR62">
        <v>16.044834996261471</v>
      </c>
      <c r="AS62">
        <v>16.044834996261471</v>
      </c>
      <c r="AT62">
        <v>16.044834996261471</v>
      </c>
      <c r="AU62">
        <v>16.044834996261471</v>
      </c>
      <c r="AV62" t="str">
        <f>VLOOKUP(Sheet1[[#This Row],[NPDES ID2]],Combined_Sheet__Major_Only___2[[NPDES ID2]:[ECHO BFR]],3,FALSE)</f>
        <v>PR</v>
      </c>
      <c r="AW62" t="s">
        <v>118</v>
      </c>
      <c r="AX62" t="str">
        <f>VLOOKUP(Sheet1[[#This Row],[NPDES ID2]],Combined_Sheet__Major_Only___2[[NPDES ID2]:[ECHO BFR]],27,FALSE)</f>
        <v>-</v>
      </c>
      <c r="AY62" t="str">
        <f>VLOOKUP(Sheet1[[#This Row],[NPDES ID2]],Combined_Sheet__Major_Only___2[[NPDES ID2]:[ECHO BFR]],28,FALSE)</f>
        <v>thermoAerobicDigest</v>
      </c>
      <c r="AZ62" t="str">
        <f>VLOOKUP(Sheet1[[#This Row],[NPDES ID2]],Combined_Sheet__Major_Only___2[[NPDES ID2]:[ECHO BFR]],29,FALSE)</f>
        <v>-</v>
      </c>
      <c r="BA62">
        <f>VLOOKUP(Sheet1[[#This Row],[NPDES ID2]],Combined_Sheet__Major_Only___2[[NPDES ID2]:[ECHO BFR]],17,FALSE)</f>
        <v>18.300859999590202</v>
      </c>
      <c r="BB62">
        <f>VLOOKUP(Sheet1[[#This Row],[NPDES ID2]],Combined_Sheet__Major_Only___2[[NPDES ID2]:[ECHO BFR]],18,FALSE)</f>
        <v>-66.245543000108697</v>
      </c>
      <c r="BC62" s="2" t="str">
        <f>IF(ISNUMBER(SEARCH("aerobic",$AW62)),"aerobic","")</f>
        <v>aerobic</v>
      </c>
      <c r="BD62" s="2" t="str">
        <f>IF(ISNUMBER(SEARCH("anaer",$AW62)),"anaer","")</f>
        <v/>
      </c>
      <c r="BE62" s="2" t="str">
        <f>IF(ISNUMBER(SEARCH("thickening",$AZ62)),"thickening","")</f>
        <v/>
      </c>
      <c r="BF62" s="4" t="str">
        <f>IF(ISNUMBER(SEARCH("airDry",$AW62)),"airDry","")</f>
        <v>airDry</v>
      </c>
      <c r="BG62" s="4" t="str">
        <f>IF(ISNUMBER(SEARCH("heatDry",$AY62)),"heatDry","")</f>
        <v/>
      </c>
      <c r="BH62" s="4" t="str">
        <f>IF(AND(ISNUMBER(SEARCH("aerobic",$AW62)),ISNUMBER(SEARCH("anaer",$AW62))),"Combined Aer and Anaer.","")</f>
        <v/>
      </c>
    </row>
    <row r="63" spans="1:60" x14ac:dyDescent="0.25">
      <c r="A63" s="5">
        <v>66</v>
      </c>
      <c r="B63" t="s">
        <v>369</v>
      </c>
      <c r="C63">
        <v>56.98</v>
      </c>
      <c r="D63">
        <v>1698.774901332697</v>
      </c>
      <c r="E63">
        <v>1682.087726674426</v>
      </c>
      <c r="F63">
        <v>1159.7030477490109</v>
      </c>
      <c r="G63">
        <v>2222.5799258461739</v>
      </c>
      <c r="H63">
        <v>-109.1944463290486</v>
      </c>
      <c r="I63">
        <v>-110.5681173716612</v>
      </c>
      <c r="J63">
        <v>-130.0175746248666</v>
      </c>
      <c r="K63">
        <v>-87.714410881374377</v>
      </c>
      <c r="L63">
        <v>39.835478392231501</v>
      </c>
      <c r="M63">
        <v>39.695670348865043</v>
      </c>
      <c r="N63">
        <v>39.206665984416112</v>
      </c>
      <c r="O63">
        <v>40.87159885150534</v>
      </c>
      <c r="P63">
        <v>1.3342728313187531</v>
      </c>
      <c r="Q63">
        <v>1.347776161096532</v>
      </c>
      <c r="R63">
        <v>1.089163807911687</v>
      </c>
      <c r="S63">
        <v>1.563330790387309</v>
      </c>
      <c r="T63">
        <v>150304.6653977471</v>
      </c>
      <c r="U63">
        <v>150304.91481632489</v>
      </c>
      <c r="V63">
        <v>150203.6314579075</v>
      </c>
      <c r="W63">
        <v>150406.0686066169</v>
      </c>
      <c r="X63">
        <v>9676.4640011856336</v>
      </c>
      <c r="Y63">
        <v>9709.6281835373502</v>
      </c>
      <c r="Z63">
        <v>9424.7962399708213</v>
      </c>
      <c r="AA63">
        <v>9832.5692415331941</v>
      </c>
      <c r="AB63">
        <v>1472.215692247237</v>
      </c>
      <c r="AC63">
        <v>1454.8803470581911</v>
      </c>
      <c r="AD63">
        <v>1284.240421528486</v>
      </c>
      <c r="AE63">
        <v>1698.197409642338</v>
      </c>
      <c r="AF63">
        <v>68.513423670114392</v>
      </c>
      <c r="AG63">
        <v>68.273001985669168</v>
      </c>
      <c r="AH63">
        <v>67.431903034418212</v>
      </c>
      <c r="AI63">
        <v>70.295411841892999</v>
      </c>
      <c r="AJ63">
        <v>0.61348699270165064</v>
      </c>
      <c r="AK63">
        <v>0.61348698813148395</v>
      </c>
      <c r="AL63">
        <v>0.61348444849796524</v>
      </c>
      <c r="AM63">
        <v>0.61348949440457834</v>
      </c>
      <c r="AN63">
        <v>0.98317194620602666</v>
      </c>
      <c r="AO63">
        <v>0.98317194620602666</v>
      </c>
      <c r="AP63">
        <v>0.98317194620602666</v>
      </c>
      <c r="AQ63">
        <v>0.98317194620602666</v>
      </c>
      <c r="AR63">
        <v>16.415575362985152</v>
      </c>
      <c r="AS63">
        <v>16.415575362985141</v>
      </c>
      <c r="AT63">
        <v>16.415575362985141</v>
      </c>
      <c r="AU63">
        <v>16.415575362985141</v>
      </c>
      <c r="AV63" t="str">
        <f>VLOOKUP(Sheet1[[#This Row],[NPDES ID2]],Combined_Sheet__Major_Only___2[[NPDES ID2]:[ECHO BFR]],3,FALSE)</f>
        <v>PR</v>
      </c>
      <c r="AW63" t="s">
        <v>118</v>
      </c>
      <c r="AX63" t="str">
        <f>VLOOKUP(Sheet1[[#This Row],[NPDES ID2]],Combined_Sheet__Major_Only___2[[NPDES ID2]:[ECHO BFR]],27,FALSE)</f>
        <v>-</v>
      </c>
      <c r="AY63" t="str">
        <f>VLOOKUP(Sheet1[[#This Row],[NPDES ID2]],Combined_Sheet__Major_Only___2[[NPDES ID2]:[ECHO BFR]],28,FALSE)</f>
        <v>-</v>
      </c>
      <c r="AZ63" t="str">
        <f>VLOOKUP(Sheet1[[#This Row],[NPDES ID2]],Combined_Sheet__Major_Only___2[[NPDES ID2]:[ECHO BFR]],29,FALSE)</f>
        <v>-</v>
      </c>
      <c r="BA63">
        <f>VLOOKUP(Sheet1[[#This Row],[NPDES ID2]],Combined_Sheet__Major_Only___2[[NPDES ID2]:[ECHO BFR]],17,FALSE)</f>
        <v>18.047916000000001</v>
      </c>
      <c r="BB63">
        <f>VLOOKUP(Sheet1[[#This Row],[NPDES ID2]],Combined_Sheet__Major_Only___2[[NPDES ID2]:[ECHO BFR]],18,FALSE)</f>
        <v>-65.869443000000004</v>
      </c>
      <c r="BC63" s="2" t="str">
        <f>IF(ISNUMBER(SEARCH("aerobic",$AW63)),"aerobic","")</f>
        <v>aerobic</v>
      </c>
      <c r="BD63" s="2" t="str">
        <f>IF(ISNUMBER(SEARCH("anaer",$AW63)),"anaer","")</f>
        <v/>
      </c>
      <c r="BE63" s="2" t="str">
        <f>IF(ISNUMBER(SEARCH("thickening",$AZ63)),"thickening","")</f>
        <v/>
      </c>
      <c r="BF63" s="3" t="str">
        <f>IF(ISNUMBER(SEARCH("airDry",$AW63)),"airDry","")</f>
        <v>airDry</v>
      </c>
      <c r="BG63" s="3" t="str">
        <f>IF(ISNUMBER(SEARCH("heatDry",$AY63)),"heatDry","")</f>
        <v/>
      </c>
      <c r="BH63" s="3" t="str">
        <f>IF(AND(ISNUMBER(SEARCH("aerobic",$AW63)),ISNUMBER(SEARCH("anaer",$AW63))),"Combined Aer and Anaer.","")</f>
        <v/>
      </c>
    </row>
    <row r="64" spans="1:60" x14ac:dyDescent="0.25">
      <c r="A64" s="5">
        <v>2386</v>
      </c>
      <c r="B64" t="s">
        <v>11127</v>
      </c>
      <c r="C64">
        <v>304.04000000000002</v>
      </c>
      <c r="D64">
        <v>426.35320898518307</v>
      </c>
      <c r="E64">
        <v>424.63163285366841</v>
      </c>
      <c r="F64">
        <v>325.66635354712929</v>
      </c>
      <c r="G64">
        <v>525.42283403149497</v>
      </c>
      <c r="H64">
        <v>-106.2678748460404</v>
      </c>
      <c r="I64">
        <v>-107.6506227856745</v>
      </c>
      <c r="J64">
        <v>-127.20010032213339</v>
      </c>
      <c r="K64">
        <v>-84.878023757503712</v>
      </c>
      <c r="L64">
        <v>217.7713143609956</v>
      </c>
      <c r="M64">
        <v>217.06492404893291</v>
      </c>
      <c r="N64">
        <v>214.5948000482237</v>
      </c>
      <c r="O64">
        <v>223.00569762035349</v>
      </c>
      <c r="P64">
        <v>7.1088257758059044</v>
      </c>
      <c r="Q64">
        <v>7.1996750417805497</v>
      </c>
      <c r="R64">
        <v>5.7833790351221586</v>
      </c>
      <c r="S64">
        <v>8.3825604620305842</v>
      </c>
      <c r="T64">
        <v>150262.33460432009</v>
      </c>
      <c r="U64">
        <v>150262.58395350221</v>
      </c>
      <c r="V64">
        <v>150161.32877511811</v>
      </c>
      <c r="W64">
        <v>150363.70959981051</v>
      </c>
      <c r="X64">
        <v>9441.9232333708005</v>
      </c>
      <c r="Y64">
        <v>9472.1737147039967</v>
      </c>
      <c r="Z64">
        <v>9214.3262720903222</v>
      </c>
      <c r="AA64">
        <v>9582.7030545565485</v>
      </c>
      <c r="AB64">
        <v>1405.4409796949101</v>
      </c>
      <c r="AC64">
        <v>1389.466173744883</v>
      </c>
      <c r="AD64">
        <v>1229.658118776078</v>
      </c>
      <c r="AE64">
        <v>1614.401239146081</v>
      </c>
      <c r="AF64">
        <v>70.195053504424052</v>
      </c>
      <c r="AG64">
        <v>69.967550691254942</v>
      </c>
      <c r="AH64">
        <v>69.171047614345255</v>
      </c>
      <c r="AI64">
        <v>71.882029000611041</v>
      </c>
      <c r="AJ64">
        <v>0.6340658683799355</v>
      </c>
      <c r="AK64">
        <v>0.63406584354386208</v>
      </c>
      <c r="AL64">
        <v>0.63405209788988792</v>
      </c>
      <c r="AM64">
        <v>0.634079409108676</v>
      </c>
      <c r="AN64">
        <v>0.98316731998440043</v>
      </c>
      <c r="AO64">
        <v>0.98316731998440066</v>
      </c>
      <c r="AP64">
        <v>0.98316731998440066</v>
      </c>
      <c r="AQ64">
        <v>0.98316731998440066</v>
      </c>
      <c r="AR64">
        <v>17.048183139261539</v>
      </c>
      <c r="AS64">
        <v>17.048183139261539</v>
      </c>
      <c r="AT64">
        <v>17.048183139261539</v>
      </c>
      <c r="AU64">
        <v>17.048183139261539</v>
      </c>
      <c r="AV64" t="str">
        <f>VLOOKUP(Sheet1[[#This Row],[NPDES ID2]],Combined_Sheet__Major_Only___2[[NPDES ID2]:[ECHO BFR]],3,FALSE)</f>
        <v>CA</v>
      </c>
      <c r="AW64" t="s">
        <v>12187</v>
      </c>
      <c r="AX64" t="str">
        <f>VLOOKUP(Sheet1[[#This Row],[NPDES ID2]],Combined_Sheet__Major_Only___2[[NPDES ID2]:[ECHO BFR]],27,FALSE)</f>
        <v>-</v>
      </c>
      <c r="AY64" t="str">
        <f>VLOOKUP(Sheet1[[#This Row],[NPDES ID2]],Combined_Sheet__Major_Only___2[[NPDES ID2]:[ECHO BFR]],28,FALSE)</f>
        <v>-</v>
      </c>
      <c r="AZ64" t="str">
        <f>VLOOKUP(Sheet1[[#This Row],[NPDES ID2]],Combined_Sheet__Major_Only___2[[NPDES ID2]:[ECHO BFR]],29,FALSE)</f>
        <v>preliminaryOps</v>
      </c>
      <c r="BA64">
        <f>VLOOKUP(Sheet1[[#This Row],[NPDES ID2]],Combined_Sheet__Major_Only___2[[NPDES ID2]:[ECHO BFR]],17,FALSE)</f>
        <v>35.383710000000001</v>
      </c>
      <c r="BB64">
        <f>VLOOKUP(Sheet1[[#This Row],[NPDES ID2]],Combined_Sheet__Major_Only___2[[NPDES ID2]:[ECHO BFR]],18,FALSE)</f>
        <v>-119.01523</v>
      </c>
      <c r="BC64" s="2" t="str">
        <f>IF(ISNUMBER(SEARCH("aerobic",$AW64)),"aerobic","")</f>
        <v/>
      </c>
      <c r="BD64" s="2" t="str">
        <f>IF(ISNUMBER(SEARCH("anaer",$AW64)),"anaer","")</f>
        <v>anaer</v>
      </c>
      <c r="BE64" s="2" t="str">
        <f>IF(ISNUMBER(SEARCH("thickening",$AZ64)),"thickening","")</f>
        <v/>
      </c>
      <c r="BF64" s="3" t="str">
        <f>IF(ISNUMBER(SEARCH("airDry",$AW64)),"airDry","")</f>
        <v>airDry</v>
      </c>
      <c r="BG64" s="3" t="str">
        <f>IF(ISNUMBER(SEARCH("heatDry",$AY64)),"heatDry","")</f>
        <v/>
      </c>
      <c r="BH64" s="3" t="str">
        <f>IF(AND(ISNUMBER(SEARCH("aerobic",$AW64)),ISNUMBER(SEARCH("anaer",$AW64))),"Combined Aer and Anaer.","")</f>
        <v/>
      </c>
    </row>
    <row r="65" spans="1:60" x14ac:dyDescent="0.25">
      <c r="A65" s="5">
        <v>523</v>
      </c>
      <c r="B65" t="s">
        <v>2583</v>
      </c>
      <c r="C65">
        <v>298.31</v>
      </c>
      <c r="D65">
        <v>442.38708752789478</v>
      </c>
      <c r="E65">
        <v>440.17736597042563</v>
      </c>
      <c r="F65">
        <v>337.15720685613923</v>
      </c>
      <c r="G65">
        <v>545.75919823334948</v>
      </c>
      <c r="H65">
        <v>-109.3089806082484</v>
      </c>
      <c r="I65">
        <v>-110.6692864972116</v>
      </c>
      <c r="J65">
        <v>-130.1199041822712</v>
      </c>
      <c r="K65">
        <v>-87.775618898178465</v>
      </c>
      <c r="L65">
        <v>208.1699135210259</v>
      </c>
      <c r="M65">
        <v>207.43498706054379</v>
      </c>
      <c r="N65">
        <v>204.86503284560911</v>
      </c>
      <c r="O65">
        <v>213.6158014248843</v>
      </c>
      <c r="P65">
        <v>6.9860073442013482</v>
      </c>
      <c r="Q65">
        <v>7.0558109847222026</v>
      </c>
      <c r="R65">
        <v>5.7041078040004027</v>
      </c>
      <c r="S65">
        <v>8.1815052989823851</v>
      </c>
      <c r="T65">
        <v>150251.11731912079</v>
      </c>
      <c r="U65">
        <v>150251.36664991369</v>
      </c>
      <c r="V65">
        <v>150150.11893898869</v>
      </c>
      <c r="W65">
        <v>150352.48483831569</v>
      </c>
      <c r="X65">
        <v>9690.8146413917148</v>
      </c>
      <c r="Y65">
        <v>9724.1957485094645</v>
      </c>
      <c r="Z65">
        <v>9437.3668557668207</v>
      </c>
      <c r="AA65">
        <v>9848.0552694366543</v>
      </c>
      <c r="AB65">
        <v>1476.935709166753</v>
      </c>
      <c r="AC65">
        <v>1459.503825798357</v>
      </c>
      <c r="AD65">
        <v>1288.037367658121</v>
      </c>
      <c r="AE65">
        <v>1704.2365979586809</v>
      </c>
      <c r="AF65">
        <v>68.389073390924196</v>
      </c>
      <c r="AG65">
        <v>68.147817299832582</v>
      </c>
      <c r="AH65">
        <v>67.303231434206921</v>
      </c>
      <c r="AI65">
        <v>70.177947506239732</v>
      </c>
      <c r="AJ65">
        <v>0.61196564161845868</v>
      </c>
      <c r="AK65">
        <v>0.61196561762832979</v>
      </c>
      <c r="AL65">
        <v>0.61195234022097034</v>
      </c>
      <c r="AM65">
        <v>0.61197872108174001</v>
      </c>
      <c r="AN65">
        <v>0.98316609365030627</v>
      </c>
      <c r="AO65">
        <v>0.98316609365030605</v>
      </c>
      <c r="AP65">
        <v>0.98316609365030605</v>
      </c>
      <c r="AQ65">
        <v>0.98316609365030605</v>
      </c>
      <c r="AR65">
        <v>16.368411962321339</v>
      </c>
      <c r="AS65">
        <v>16.368411962321339</v>
      </c>
      <c r="AT65">
        <v>16.368411962321339</v>
      </c>
      <c r="AU65">
        <v>16.368411962321339</v>
      </c>
      <c r="AV65" t="str">
        <f>VLOOKUP(Sheet1[[#This Row],[NPDES ID2]],Combined_Sheet__Major_Only___2[[NPDES ID2]:[ECHO BFR]],3,FALSE)</f>
        <v>PR</v>
      </c>
      <c r="AW65" t="s">
        <v>118</v>
      </c>
      <c r="AX65" t="str">
        <f>VLOOKUP(Sheet1[[#This Row],[NPDES ID2]],Combined_Sheet__Major_Only___2[[NPDES ID2]:[ECHO BFR]],27,FALSE)</f>
        <v>-</v>
      </c>
      <c r="AY65" t="str">
        <f>VLOOKUP(Sheet1[[#This Row],[NPDES ID2]],Combined_Sheet__Major_Only___2[[NPDES ID2]:[ECHO BFR]],28,FALSE)</f>
        <v>highTempCompost, thermoAerobicDigest</v>
      </c>
      <c r="AZ65" t="str">
        <f>VLOOKUP(Sheet1[[#This Row],[NPDES ID2]],Combined_Sheet__Major_Only___2[[NPDES ID2]:[ECHO BFR]],29,FALSE)</f>
        <v>-</v>
      </c>
      <c r="BA65">
        <f>VLOOKUP(Sheet1[[#This Row],[NPDES ID2]],Combined_Sheet__Major_Only___2[[NPDES ID2]:[ECHO BFR]],17,FALSE)</f>
        <v>18.092459000000002</v>
      </c>
      <c r="BB65">
        <f>VLOOKUP(Sheet1[[#This Row],[NPDES ID2]],Combined_Sheet__Major_Only___2[[NPDES ID2]:[ECHO BFR]],18,FALSE)</f>
        <v>-67.038234000000003</v>
      </c>
      <c r="BC65" s="2" t="str">
        <f>IF(ISNUMBER(SEARCH("aerobic",$AW65)),"aerobic","")</f>
        <v>aerobic</v>
      </c>
      <c r="BD65" s="2" t="str">
        <f>IF(ISNUMBER(SEARCH("anaer",$AW65)),"anaer","")</f>
        <v/>
      </c>
      <c r="BE65" s="2" t="str">
        <f>IF(ISNUMBER(SEARCH("thickening",$AZ65)),"thickening","")</f>
        <v/>
      </c>
      <c r="BF65" s="4" t="str">
        <f>IF(ISNUMBER(SEARCH("airDry",$AW65)),"airDry","")</f>
        <v>airDry</v>
      </c>
      <c r="BG65" s="4" t="str">
        <f>IF(ISNUMBER(SEARCH("heatDry",$AY65)),"heatDry","")</f>
        <v/>
      </c>
      <c r="BH65" s="4" t="str">
        <f>IF(AND(ISNUMBER(SEARCH("aerobic",$AW65)),ISNUMBER(SEARCH("anaer",$AW65))),"Combined Aer and Anaer.","")</f>
        <v/>
      </c>
    </row>
    <row r="66" spans="1:60" x14ac:dyDescent="0.25">
      <c r="A66" s="5">
        <v>2413</v>
      </c>
      <c r="B66" t="s">
        <v>11252</v>
      </c>
      <c r="C66">
        <v>264</v>
      </c>
      <c r="D66">
        <v>471.76419484448229</v>
      </c>
      <c r="E66">
        <v>469.47360781995178</v>
      </c>
      <c r="F66">
        <v>354.23000108084659</v>
      </c>
      <c r="G66">
        <v>587.12799031082091</v>
      </c>
      <c r="H66">
        <v>-108.247363929274</v>
      </c>
      <c r="I66">
        <v>-109.56588985579739</v>
      </c>
      <c r="J66">
        <v>-129.1013226124328</v>
      </c>
      <c r="K66">
        <v>-86.770678255273708</v>
      </c>
      <c r="L66">
        <v>185.92140361271279</v>
      </c>
      <c r="M66">
        <v>185.2839082196308</v>
      </c>
      <c r="N66">
        <v>183.05459465252679</v>
      </c>
      <c r="O66">
        <v>190.6453900379588</v>
      </c>
      <c r="P66">
        <v>6.1791072204049131</v>
      </c>
      <c r="Q66">
        <v>6.2458733484761417</v>
      </c>
      <c r="R66">
        <v>5.0389175060036528</v>
      </c>
      <c r="S66">
        <v>7.2540814636025308</v>
      </c>
      <c r="T66">
        <v>150249.93739373129</v>
      </c>
      <c r="U66">
        <v>150250.18672258989</v>
      </c>
      <c r="V66">
        <v>150148.93979715311</v>
      </c>
      <c r="W66">
        <v>150351.30412650859</v>
      </c>
      <c r="X66">
        <v>9602.3391117469073</v>
      </c>
      <c r="Y66">
        <v>9634.6304513179784</v>
      </c>
      <c r="Z66">
        <v>9358.1630579340126</v>
      </c>
      <c r="AA66">
        <v>9753.670090332882</v>
      </c>
      <c r="AB66">
        <v>1451.178088123628</v>
      </c>
      <c r="AC66">
        <v>1434.2783947102321</v>
      </c>
      <c r="AD66">
        <v>1267.049002016573</v>
      </c>
      <c r="AE66">
        <v>1671.781101475224</v>
      </c>
      <c r="AF66">
        <v>69.017744350245991</v>
      </c>
      <c r="AG66">
        <v>68.781258147250242</v>
      </c>
      <c r="AH66">
        <v>67.953434175370433</v>
      </c>
      <c r="AI66">
        <v>70.771172050580347</v>
      </c>
      <c r="AJ66">
        <v>0.61965762443702344</v>
      </c>
      <c r="AK66">
        <v>0.61965760309977902</v>
      </c>
      <c r="AL66">
        <v>0.61964578679438931</v>
      </c>
      <c r="AM66">
        <v>0.61966926453298099</v>
      </c>
      <c r="AN66">
        <v>0.98316596464411476</v>
      </c>
      <c r="AO66">
        <v>0.98316596464411443</v>
      </c>
      <c r="AP66">
        <v>0.98316596464411443</v>
      </c>
      <c r="AQ66">
        <v>0.98316596464411443</v>
      </c>
      <c r="AR66">
        <v>16.605061904833839</v>
      </c>
      <c r="AS66">
        <v>16.605061904833839</v>
      </c>
      <c r="AT66">
        <v>16.605061904833839</v>
      </c>
      <c r="AU66">
        <v>16.605061904833839</v>
      </c>
      <c r="AV66" t="str">
        <f>VLOOKUP(Sheet1[[#This Row],[NPDES ID2]],Combined_Sheet__Major_Only___2[[NPDES ID2]:[ECHO BFR]],3,FALSE)</f>
        <v>IL</v>
      </c>
      <c r="AW66" t="s">
        <v>12187</v>
      </c>
      <c r="AX66" t="str">
        <f>VLOOKUP(Sheet1[[#This Row],[NPDES ID2]],Combined_Sheet__Major_Only___2[[NPDES ID2]:[ECHO BFR]],27,FALSE)</f>
        <v>-</v>
      </c>
      <c r="AY66" t="str">
        <f>VLOOKUP(Sheet1[[#This Row],[NPDES ID2]],Combined_Sheet__Major_Only___2[[NPDES ID2]:[ECHO BFR]],28,FALSE)</f>
        <v>-</v>
      </c>
      <c r="AZ66" t="str">
        <f>VLOOKUP(Sheet1[[#This Row],[NPDES ID2]],Combined_Sheet__Major_Only___2[[NPDES ID2]:[ECHO BFR]],29,FALSE)</f>
        <v>-</v>
      </c>
      <c r="BA66">
        <f>VLOOKUP(Sheet1[[#This Row],[NPDES ID2]],Combined_Sheet__Major_Only___2[[NPDES ID2]:[ECHO BFR]],17,FALSE)</f>
        <v>40.940100000000001</v>
      </c>
      <c r="BB66">
        <f>VLOOKUP(Sheet1[[#This Row],[NPDES ID2]],Combined_Sheet__Major_Only___2[[NPDES ID2]:[ECHO BFR]],18,FALSE)</f>
        <v>-90.422200000000004</v>
      </c>
      <c r="BC66" s="2" t="str">
        <f>IF(ISNUMBER(SEARCH("aerobic",$AW66)),"aerobic","")</f>
        <v/>
      </c>
      <c r="BD66" s="2" t="str">
        <f>IF(ISNUMBER(SEARCH("anaer",$AW66)),"anaer","")</f>
        <v>anaer</v>
      </c>
      <c r="BE66" s="2" t="str">
        <f>IF(ISNUMBER(SEARCH("thickening",$AZ66)),"thickening","")</f>
        <v/>
      </c>
      <c r="BF66" s="4" t="str">
        <f>IF(ISNUMBER(SEARCH("airDry",$AW66)),"airDry","")</f>
        <v>airDry</v>
      </c>
      <c r="BG66" s="4" t="str">
        <f>IF(ISNUMBER(SEARCH("heatDry",$AY66)),"heatDry","")</f>
        <v/>
      </c>
      <c r="BH66" s="4" t="str">
        <f>IF(AND(ISNUMBER(SEARCH("aerobic",$AW66)),ISNUMBER(SEARCH("anaer",$AW66))),"Combined Aer and Anaer.","")</f>
        <v/>
      </c>
    </row>
    <row r="67" spans="1:60" x14ac:dyDescent="0.25">
      <c r="A67" s="5">
        <v>2579</v>
      </c>
      <c r="B67" t="s">
        <v>11951</v>
      </c>
      <c r="C67">
        <v>88.4</v>
      </c>
      <c r="D67">
        <v>1142.38374856163</v>
      </c>
      <c r="E67">
        <v>1129.941667280802</v>
      </c>
      <c r="F67">
        <v>794.10842535914333</v>
      </c>
      <c r="G67">
        <v>1485.038339239142</v>
      </c>
      <c r="H67">
        <v>-110.1775480650418</v>
      </c>
      <c r="I67">
        <v>-111.5898962977756</v>
      </c>
      <c r="J67">
        <v>-130.961337866094</v>
      </c>
      <c r="K67">
        <v>-88.646130620838477</v>
      </c>
      <c r="L67">
        <v>61.284184791386117</v>
      </c>
      <c r="M67">
        <v>61.063342841063992</v>
      </c>
      <c r="N67">
        <v>60.290929685886603</v>
      </c>
      <c r="O67">
        <v>62.920823993049112</v>
      </c>
      <c r="P67">
        <v>2.071057615658479</v>
      </c>
      <c r="Q67">
        <v>2.090825811963215</v>
      </c>
      <c r="R67">
        <v>1.6925395704966799</v>
      </c>
      <c r="S67">
        <v>2.4212371801557668</v>
      </c>
      <c r="T67">
        <v>150224.12248955559</v>
      </c>
      <c r="U67">
        <v>150224.37177609411</v>
      </c>
      <c r="V67">
        <v>150123.14203589759</v>
      </c>
      <c r="W67">
        <v>150325.47201675689</v>
      </c>
      <c r="X67">
        <v>9753.0313441145208</v>
      </c>
      <c r="Y67">
        <v>9787.193302279371</v>
      </c>
      <c r="Z67">
        <v>9492.8414922777065</v>
      </c>
      <c r="AA67">
        <v>9914.5755566375356</v>
      </c>
      <c r="AB67">
        <v>1495.5412617795589</v>
      </c>
      <c r="AC67">
        <v>1477.709695552622</v>
      </c>
      <c r="AD67">
        <v>1303.165511448005</v>
      </c>
      <c r="AE67">
        <v>1727.7467768802201</v>
      </c>
      <c r="AF67">
        <v>67.93996967009781</v>
      </c>
      <c r="AG67">
        <v>67.69519807563897</v>
      </c>
      <c r="AH67">
        <v>66.83881072798242</v>
      </c>
      <c r="AI67">
        <v>69.754286187232978</v>
      </c>
      <c r="AJ67">
        <v>0.60647152661938664</v>
      </c>
      <c r="AK67">
        <v>0.60647151956543432</v>
      </c>
      <c r="AL67">
        <v>0.606467601797127</v>
      </c>
      <c r="AM67">
        <v>0.60647538588806982</v>
      </c>
      <c r="AN67">
        <v>0.98316314169743224</v>
      </c>
      <c r="AO67">
        <v>0.98316314169743235</v>
      </c>
      <c r="AP67">
        <v>0.98316314169743235</v>
      </c>
      <c r="AQ67">
        <v>0.98316314169743235</v>
      </c>
      <c r="AR67">
        <v>16.19973743447574</v>
      </c>
      <c r="AS67">
        <v>16.19973743447574</v>
      </c>
      <c r="AT67">
        <v>16.19973743447574</v>
      </c>
      <c r="AU67">
        <v>16.19973743447574</v>
      </c>
      <c r="AV67" t="str">
        <f>VLOOKUP(Sheet1[[#This Row],[NPDES ID2]],Combined_Sheet__Major_Only___2[[NPDES ID2]:[ECHO BFR]],3,FALSE)</f>
        <v>MO</v>
      </c>
      <c r="AW67" t="s">
        <v>118</v>
      </c>
      <c r="AX67" t="str">
        <f>VLOOKUP(Sheet1[[#This Row],[NPDES ID2]],Combined_Sheet__Major_Only___2[[NPDES ID2]:[ECHO BFR]],27,FALSE)</f>
        <v>longTermSludgeStore</v>
      </c>
      <c r="AY67" t="str">
        <f>VLOOKUP(Sheet1[[#This Row],[NPDES ID2]],Combined_Sheet__Major_Only___2[[NPDES ID2]:[ECHO BFR]],28,FALSE)</f>
        <v>-</v>
      </c>
      <c r="AZ67" t="str">
        <f>VLOOKUP(Sheet1[[#This Row],[NPDES ID2]],Combined_Sheet__Major_Only___2[[NPDES ID2]:[ECHO BFR]],29,FALSE)</f>
        <v>-</v>
      </c>
      <c r="BA67">
        <f>VLOOKUP(Sheet1[[#This Row],[NPDES ID2]],Combined_Sheet__Major_Only___2[[NPDES ID2]:[ECHO BFR]],17,FALSE)</f>
        <v>38.807526000000003</v>
      </c>
      <c r="BB67">
        <f>VLOOKUP(Sheet1[[#This Row],[NPDES ID2]],Combined_Sheet__Major_Only___2[[NPDES ID2]:[ECHO BFR]],18,FALSE)</f>
        <v>-93.654030000000006</v>
      </c>
      <c r="BC67" s="2" t="str">
        <f>IF(ISNUMBER(SEARCH("aerobic",$AW67)),"aerobic","")</f>
        <v>aerobic</v>
      </c>
      <c r="BD67" s="2" t="str">
        <f>IF(ISNUMBER(SEARCH("anaer",$AW67)),"anaer","")</f>
        <v/>
      </c>
      <c r="BE67" s="2" t="str">
        <f>IF(ISNUMBER(SEARCH("thickening",$AZ67)),"thickening","")</f>
        <v/>
      </c>
      <c r="BF67" s="4" t="str">
        <f>IF(ISNUMBER(SEARCH("airDry",$AW67)),"airDry","")</f>
        <v>airDry</v>
      </c>
      <c r="BG67" s="4" t="str">
        <f>IF(ISNUMBER(SEARCH("heatDry",$AY67)),"heatDry","")</f>
        <v/>
      </c>
      <c r="BH67" s="4" t="str">
        <f>IF(AND(ISNUMBER(SEARCH("aerobic",$AW67)),ISNUMBER(SEARCH("anaer",$AW67))),"Combined Aer and Anaer.","")</f>
        <v/>
      </c>
    </row>
    <row r="68" spans="1:60" x14ac:dyDescent="0.25">
      <c r="A68" s="5">
        <v>76</v>
      </c>
      <c r="B68" t="s">
        <v>421</v>
      </c>
      <c r="C68">
        <v>18.37</v>
      </c>
      <c r="D68">
        <v>5088.3245696167569</v>
      </c>
      <c r="E68">
        <v>5039.9937067433912</v>
      </c>
      <c r="F68">
        <v>3394.4370175251179</v>
      </c>
      <c r="G68">
        <v>6700.1759634254531</v>
      </c>
      <c r="H68">
        <v>-109.57746271030049</v>
      </c>
      <c r="I68">
        <v>-110.9701075273607</v>
      </c>
      <c r="J68">
        <v>-130.38685183413571</v>
      </c>
      <c r="K68">
        <v>-88.087526417091524</v>
      </c>
      <c r="L68">
        <v>12.802953338993801</v>
      </c>
      <c r="M68">
        <v>12.757578187898289</v>
      </c>
      <c r="N68">
        <v>12.598864417646</v>
      </c>
      <c r="O68">
        <v>13.139236214126001</v>
      </c>
      <c r="P68">
        <v>0.43024302403617148</v>
      </c>
      <c r="Q68">
        <v>0.43450597133228802</v>
      </c>
      <c r="R68">
        <v>0.35135531025773492</v>
      </c>
      <c r="S68">
        <v>0.50368965786000175</v>
      </c>
      <c r="T68">
        <v>150220.39914653791</v>
      </c>
      <c r="U68">
        <v>150220.6484269725</v>
      </c>
      <c r="V68">
        <v>150119.42116544279</v>
      </c>
      <c r="W68">
        <v>150321.7461921394</v>
      </c>
      <c r="X68">
        <v>9701.1067583779295</v>
      </c>
      <c r="Y68">
        <v>9734.6229053076495</v>
      </c>
      <c r="Z68">
        <v>9446.4066469729623</v>
      </c>
      <c r="AA68">
        <v>9859.1485357153942</v>
      </c>
      <c r="AB68">
        <v>1480.2102554282039</v>
      </c>
      <c r="AC68">
        <v>1462.699345603771</v>
      </c>
      <c r="AD68">
        <v>1290.702329656393</v>
      </c>
      <c r="AE68">
        <v>1708.369535471918</v>
      </c>
      <c r="AF68">
        <v>68.301104825343103</v>
      </c>
      <c r="AG68">
        <v>68.059049226781156</v>
      </c>
      <c r="AH68">
        <v>67.212326218790935</v>
      </c>
      <c r="AI68">
        <v>70.095089702722532</v>
      </c>
      <c r="AJ68">
        <v>0.61088941535245977</v>
      </c>
      <c r="AK68">
        <v>0.6108894138834946</v>
      </c>
      <c r="AL68">
        <v>0.61088859705323917</v>
      </c>
      <c r="AM68">
        <v>0.61089021997944459</v>
      </c>
      <c r="AN68">
        <v>0.98316273445921065</v>
      </c>
      <c r="AO68">
        <v>0.98316273445921065</v>
      </c>
      <c r="AP68">
        <v>0.98316273445921065</v>
      </c>
      <c r="AQ68">
        <v>0.98316273445921065</v>
      </c>
      <c r="AR68">
        <v>16.335734735313231</v>
      </c>
      <c r="AS68">
        <v>16.335734735313231</v>
      </c>
      <c r="AT68">
        <v>16.335734735313231</v>
      </c>
      <c r="AU68">
        <v>16.335734735313231</v>
      </c>
      <c r="AV68" t="str">
        <f>VLOOKUP(Sheet1[[#This Row],[NPDES ID2]],Combined_Sheet__Major_Only___2[[NPDES ID2]:[ECHO BFR]],3,FALSE)</f>
        <v>PR</v>
      </c>
      <c r="AW68" t="s">
        <v>118</v>
      </c>
      <c r="AX68" t="str">
        <f>VLOOKUP(Sheet1[[#This Row],[NPDES ID2]],Combined_Sheet__Major_Only___2[[NPDES ID2]:[ECHO BFR]],27,FALSE)</f>
        <v>-</v>
      </c>
      <c r="AY68" t="str">
        <f>VLOOKUP(Sheet1[[#This Row],[NPDES ID2]],Combined_Sheet__Major_Only___2[[NPDES ID2]:[ECHO BFR]],28,FALSE)</f>
        <v>-</v>
      </c>
      <c r="AZ68" t="str">
        <f>VLOOKUP(Sheet1[[#This Row],[NPDES ID2]],Combined_Sheet__Major_Only___2[[NPDES ID2]:[ECHO BFR]],29,FALSE)</f>
        <v>preliminaryOps</v>
      </c>
      <c r="BA68">
        <f>VLOOKUP(Sheet1[[#This Row],[NPDES ID2]],Combined_Sheet__Major_Only___2[[NPDES ID2]:[ECHO BFR]],17,FALSE)</f>
        <v>18.2425</v>
      </c>
      <c r="BB68">
        <f>VLOOKUP(Sheet1[[#This Row],[NPDES ID2]],Combined_Sheet__Major_Only___2[[NPDES ID2]:[ECHO BFR]],18,FALSE)</f>
        <v>-66.206111000000007</v>
      </c>
      <c r="BC68" s="2" t="str">
        <f>IF(ISNUMBER(SEARCH("aerobic",$AW68)),"aerobic","")</f>
        <v>aerobic</v>
      </c>
      <c r="BD68" s="2" t="str">
        <f>IF(ISNUMBER(SEARCH("anaer",$AW68)),"anaer","")</f>
        <v/>
      </c>
      <c r="BE68" s="2" t="str">
        <f>IF(ISNUMBER(SEARCH("thickening",$AZ68)),"thickening","")</f>
        <v/>
      </c>
      <c r="BF68" s="3" t="str">
        <f>IF(ISNUMBER(SEARCH("airDry",$AW68)),"airDry","")</f>
        <v>airDry</v>
      </c>
      <c r="BG68" s="3" t="str">
        <f>IF(ISNUMBER(SEARCH("heatDry",$AY68)),"heatDry","")</f>
        <v/>
      </c>
      <c r="BH68" s="3" t="str">
        <f>IF(AND(ISNUMBER(SEARCH("aerobic",$AW68)),ISNUMBER(SEARCH("anaer",$AW68))),"Combined Aer and Anaer.","")</f>
        <v/>
      </c>
    </row>
    <row r="69" spans="1:60" x14ac:dyDescent="0.25">
      <c r="A69" s="5">
        <v>1776</v>
      </c>
      <c r="B69" t="s">
        <v>8312</v>
      </c>
      <c r="C69">
        <v>12.63</v>
      </c>
      <c r="D69">
        <v>6798.8182522497673</v>
      </c>
      <c r="E69">
        <v>6699.459614195177</v>
      </c>
      <c r="F69">
        <v>4525.2398409451953</v>
      </c>
      <c r="G69">
        <v>8917.9808781365009</v>
      </c>
      <c r="H69">
        <v>-138.8203344582551</v>
      </c>
      <c r="I69">
        <v>-140.0241993136105</v>
      </c>
      <c r="J69">
        <v>-158.59983635806429</v>
      </c>
      <c r="K69">
        <v>-116.0061295124337</v>
      </c>
      <c r="L69">
        <v>9.5379732677188205</v>
      </c>
      <c r="M69">
        <v>9.4810873369958912</v>
      </c>
      <c r="N69">
        <v>9.2821094902738892</v>
      </c>
      <c r="O69">
        <v>9.9595662087555503</v>
      </c>
      <c r="P69">
        <v>0.39412640232419238</v>
      </c>
      <c r="Q69">
        <v>0.39239166404063008</v>
      </c>
      <c r="R69">
        <v>0.33063579279958311</v>
      </c>
      <c r="S69">
        <v>0.44330491338453959</v>
      </c>
      <c r="T69">
        <v>150212.19307378441</v>
      </c>
      <c r="U69">
        <v>150212.44234076631</v>
      </c>
      <c r="V69">
        <v>150111.22054210151</v>
      </c>
      <c r="W69">
        <v>150313.5346500568</v>
      </c>
      <c r="X69">
        <v>11811.89960993919</v>
      </c>
      <c r="Y69">
        <v>11875.94713403095</v>
      </c>
      <c r="Z69">
        <v>11300.40582208432</v>
      </c>
      <c r="AA69">
        <v>12132.728514351</v>
      </c>
      <c r="AB69">
        <v>2256.945623269346</v>
      </c>
      <c r="AC69">
        <v>2225.6234322149039</v>
      </c>
      <c r="AD69">
        <v>1894.267111939472</v>
      </c>
      <c r="AE69">
        <v>2730.1092122734372</v>
      </c>
      <c r="AF69">
        <v>56.111529103758997</v>
      </c>
      <c r="AG69">
        <v>55.776878651392558</v>
      </c>
      <c r="AH69">
        <v>54.606288253701337</v>
      </c>
      <c r="AI69">
        <v>58.591734592401977</v>
      </c>
      <c r="AJ69">
        <v>0.46205164953057798</v>
      </c>
      <c r="AK69">
        <v>0.46205164866547271</v>
      </c>
      <c r="AL69">
        <v>0.46205116758361531</v>
      </c>
      <c r="AM69">
        <v>0.46205212342495472</v>
      </c>
      <c r="AN69">
        <v>0.98316183685578051</v>
      </c>
      <c r="AO69">
        <v>0.98316183685578029</v>
      </c>
      <c r="AP69">
        <v>0.98316183685578029</v>
      </c>
      <c r="AQ69">
        <v>0.98316183685578029</v>
      </c>
      <c r="AR69">
        <v>11.75760271296636</v>
      </c>
      <c r="AS69">
        <v>11.75760271296636</v>
      </c>
      <c r="AT69">
        <v>11.75760271296636</v>
      </c>
      <c r="AU69">
        <v>11.75760271296636</v>
      </c>
      <c r="AV69" t="str">
        <f>VLOOKUP(Sheet1[[#This Row],[NPDES ID2]],Combined_Sheet__Major_Only___2[[NPDES ID2]:[ECHO BFR]],3,FALSE)</f>
        <v>TX</v>
      </c>
      <c r="AW69" t="s">
        <v>1420</v>
      </c>
      <c r="AX69" t="str">
        <f>VLOOKUP(Sheet1[[#This Row],[NPDES ID2]],Combined_Sheet__Major_Only___2[[NPDES ID2]:[ECHO BFR]],27,FALSE)</f>
        <v>-</v>
      </c>
      <c r="AY69" t="str">
        <f>VLOOKUP(Sheet1[[#This Row],[NPDES ID2]],Combined_Sheet__Major_Only___2[[NPDES ID2]:[ECHO BFR]],28,FALSE)</f>
        <v>-</v>
      </c>
      <c r="AZ69" t="str">
        <f>VLOOKUP(Sheet1[[#This Row],[NPDES ID2]],Combined_Sheet__Major_Only___2[[NPDES ID2]:[ECHO BFR]],29,FALSE)</f>
        <v>-</v>
      </c>
      <c r="BA69">
        <f>VLOOKUP(Sheet1[[#This Row],[NPDES ID2]],Combined_Sheet__Major_Only___2[[NPDES ID2]:[ECHO BFR]],17,FALSE)</f>
        <v>30.91733</v>
      </c>
      <c r="BB69">
        <f>VLOOKUP(Sheet1[[#This Row],[NPDES ID2]],Combined_Sheet__Major_Only___2[[NPDES ID2]:[ECHO BFR]],18,FALSE)</f>
        <v>-99.785409999999999</v>
      </c>
      <c r="BC69" s="2" t="str">
        <f>IF(ISNUMBER(SEARCH("aerobic",$AW69)),"aerobic","")</f>
        <v/>
      </c>
      <c r="BD69" s="2" t="str">
        <f>IF(ISNUMBER(SEARCH("anaer",$AW69)),"anaer","")</f>
        <v/>
      </c>
      <c r="BE69" s="2" t="str">
        <f>IF(ISNUMBER(SEARCH("thickening",$AZ69)),"thickening","")</f>
        <v/>
      </c>
      <c r="BF69" s="3" t="str">
        <f>IF(ISNUMBER(SEARCH("airDry",$AW69)),"airDry","")</f>
        <v>airDry</v>
      </c>
      <c r="BG69" s="3" t="str">
        <f>IF(ISNUMBER(SEARCH("heatDry",$AY69)),"heatDry","")</f>
        <v/>
      </c>
      <c r="BH69" s="3" t="str">
        <f>IF(AND(ISNUMBER(SEARCH("aerobic",$AW69)),ISNUMBER(SEARCH("anaer",$AW69))),"Combined Aer and Anaer.","")</f>
        <v/>
      </c>
    </row>
    <row r="70" spans="1:60" x14ac:dyDescent="0.25">
      <c r="A70" s="5">
        <v>1525</v>
      </c>
      <c r="B70" t="s">
        <v>7179</v>
      </c>
      <c r="C70">
        <v>99</v>
      </c>
      <c r="D70">
        <v>981.05727824939595</v>
      </c>
      <c r="E70">
        <v>963.96739256487228</v>
      </c>
      <c r="F70">
        <v>686.92764238331222</v>
      </c>
      <c r="G70">
        <v>1277.413809198845</v>
      </c>
      <c r="H70">
        <v>-140.33077540723909</v>
      </c>
      <c r="I70">
        <v>-141.47648149850619</v>
      </c>
      <c r="J70">
        <v>-159.973137860663</v>
      </c>
      <c r="K70">
        <v>-117.4546924550144</v>
      </c>
      <c r="L70">
        <v>72.27224704666699</v>
      </c>
      <c r="M70">
        <v>71.82908313256155</v>
      </c>
      <c r="N70">
        <v>70.27906827389576</v>
      </c>
      <c r="O70">
        <v>75.556507556525361</v>
      </c>
      <c r="P70">
        <v>3.0249316051814912</v>
      </c>
      <c r="Q70">
        <v>3.006075113345875</v>
      </c>
      <c r="R70">
        <v>2.5417814279383659</v>
      </c>
      <c r="S70">
        <v>3.398678072953095</v>
      </c>
      <c r="T70">
        <v>150184.18896002631</v>
      </c>
      <c r="U70">
        <v>150184.43818109919</v>
      </c>
      <c r="V70">
        <v>150083.23502505349</v>
      </c>
      <c r="W70">
        <v>150285.51187161941</v>
      </c>
      <c r="X70">
        <v>11956.16602174672</v>
      </c>
      <c r="Y70">
        <v>12022.668439326621</v>
      </c>
      <c r="Z70">
        <v>11424.504626798251</v>
      </c>
      <c r="AA70">
        <v>12290.058818816509</v>
      </c>
      <c r="AB70">
        <v>2325.111354935334</v>
      </c>
      <c r="AC70">
        <v>2293.0271644600898</v>
      </c>
      <c r="AD70">
        <v>1944.8147848436899</v>
      </c>
      <c r="AE70">
        <v>2824.545622769147</v>
      </c>
      <c r="AF70">
        <v>55.426220875821201</v>
      </c>
      <c r="AG70">
        <v>55.086411335376447</v>
      </c>
      <c r="AH70">
        <v>53.897602566900453</v>
      </c>
      <c r="AI70">
        <v>57.944874709416297</v>
      </c>
      <c r="AJ70">
        <v>0.45370390225929919</v>
      </c>
      <c r="AK70">
        <v>0.45370389554668161</v>
      </c>
      <c r="AL70">
        <v>0.45370016886536579</v>
      </c>
      <c r="AM70">
        <v>0.45370757330437439</v>
      </c>
      <c r="AN70">
        <v>0.98315877296596399</v>
      </c>
      <c r="AO70">
        <v>0.98315877296596377</v>
      </c>
      <c r="AP70">
        <v>0.98315877296596377</v>
      </c>
      <c r="AQ70">
        <v>0.98315877296596377</v>
      </c>
      <c r="AR70">
        <v>11.500720812305209</v>
      </c>
      <c r="AS70">
        <v>11.500720812305209</v>
      </c>
      <c r="AT70">
        <v>11.500720812305209</v>
      </c>
      <c r="AU70">
        <v>11.500720812305209</v>
      </c>
      <c r="AV70" t="str">
        <f>VLOOKUP(Sheet1[[#This Row],[NPDES ID2]],Combined_Sheet__Major_Only___2[[NPDES ID2]:[ECHO BFR]],3,FALSE)</f>
        <v>CA</v>
      </c>
      <c r="AW70" t="s">
        <v>1420</v>
      </c>
      <c r="AX70" t="str">
        <f>VLOOKUP(Sheet1[[#This Row],[NPDES ID2]],Combined_Sheet__Major_Only___2[[NPDES ID2]:[ECHO BFR]],27,FALSE)</f>
        <v>tempSludgeStore</v>
      </c>
      <c r="AY70" t="str">
        <f>VLOOKUP(Sheet1[[#This Row],[NPDES ID2]],Combined_Sheet__Major_Only___2[[NPDES ID2]:[ECHO BFR]],28,FALSE)</f>
        <v>-</v>
      </c>
      <c r="AZ70" t="str">
        <f>VLOOKUP(Sheet1[[#This Row],[NPDES ID2]],Combined_Sheet__Major_Only___2[[NPDES ID2]:[ECHO BFR]],29,FALSE)</f>
        <v>sludgeLagoon</v>
      </c>
      <c r="BA70">
        <f>VLOOKUP(Sheet1[[#This Row],[NPDES ID2]],Combined_Sheet__Major_Only___2[[NPDES ID2]:[ECHO BFR]],17,FALSE)</f>
        <v>39.500705000000004</v>
      </c>
      <c r="BB70">
        <f>VLOOKUP(Sheet1[[#This Row],[NPDES ID2]],Combined_Sheet__Major_Only___2[[NPDES ID2]:[ECHO BFR]],18,FALSE)</f>
        <v>-122.19218100000001</v>
      </c>
      <c r="BC70" s="2" t="str">
        <f>IF(ISNUMBER(SEARCH("aerobic",$AW70)),"aerobic","")</f>
        <v/>
      </c>
      <c r="BD70" s="2" t="str">
        <f>IF(ISNUMBER(SEARCH("anaer",$AW70)),"anaer","")</f>
        <v/>
      </c>
      <c r="BE70" s="2" t="str">
        <f>IF(ISNUMBER(SEARCH("thickening",$AZ70)),"thickening","")</f>
        <v/>
      </c>
      <c r="BF70" s="4" t="str">
        <f>IF(ISNUMBER(SEARCH("airDry",$AW70)),"airDry","")</f>
        <v>airDry</v>
      </c>
      <c r="BG70" s="4" t="str">
        <f>IF(ISNUMBER(SEARCH("heatDry",$AY70)),"heatDry","")</f>
        <v/>
      </c>
      <c r="BH70" s="4" t="str">
        <f>IF(AND(ISNUMBER(SEARCH("aerobic",$AW70)),ISNUMBER(SEARCH("anaer",$AW70))),"Combined Aer and Anaer.","")</f>
        <v/>
      </c>
    </row>
    <row r="71" spans="1:60" x14ac:dyDescent="0.25">
      <c r="A71" s="5">
        <v>2529</v>
      </c>
      <c r="B71" t="s">
        <v>11740</v>
      </c>
      <c r="C71">
        <v>147.74</v>
      </c>
      <c r="D71">
        <v>735.3305903292412</v>
      </c>
      <c r="E71">
        <v>731.55963911230538</v>
      </c>
      <c r="F71">
        <v>526.21800140103608</v>
      </c>
      <c r="G71">
        <v>947.07428926622936</v>
      </c>
      <c r="H71">
        <v>-110.47207040738149</v>
      </c>
      <c r="I71">
        <v>-111.8789853851399</v>
      </c>
      <c r="J71">
        <v>-131.242515910712</v>
      </c>
      <c r="K71">
        <v>-88.915205782832189</v>
      </c>
      <c r="L71">
        <v>102.147400187127</v>
      </c>
      <c r="M71">
        <v>101.77621419058229</v>
      </c>
      <c r="N71">
        <v>100.4780316226859</v>
      </c>
      <c r="O71">
        <v>104.8981437669846</v>
      </c>
      <c r="P71">
        <v>3.461825438255242</v>
      </c>
      <c r="Q71">
        <v>3.494233033503725</v>
      </c>
      <c r="R71">
        <v>2.830153877686036</v>
      </c>
      <c r="S71">
        <v>4.0443284066426894</v>
      </c>
      <c r="T71">
        <v>150169.39968187749</v>
      </c>
      <c r="U71">
        <v>150169.64887870531</v>
      </c>
      <c r="V71">
        <v>150068.45556803019</v>
      </c>
      <c r="W71">
        <v>150270.7127364497</v>
      </c>
      <c r="X71">
        <v>9775.741509965188</v>
      </c>
      <c r="Y71">
        <v>9810.2211940017005</v>
      </c>
      <c r="Z71">
        <v>9512.845100884133</v>
      </c>
      <c r="AA71">
        <v>9939.0149296536074</v>
      </c>
      <c r="AB71">
        <v>1502.828757707679</v>
      </c>
      <c r="AC71">
        <v>1484.8390344279569</v>
      </c>
      <c r="AD71">
        <v>1309.048468505722</v>
      </c>
      <c r="AE71">
        <v>1737.035918835001</v>
      </c>
      <c r="AF71">
        <v>67.757992345832747</v>
      </c>
      <c r="AG71">
        <v>67.511863260044493</v>
      </c>
      <c r="AH71">
        <v>66.650589054241252</v>
      </c>
      <c r="AI71">
        <v>69.582540670707928</v>
      </c>
      <c r="AJ71">
        <v>0.60424550590672776</v>
      </c>
      <c r="AK71">
        <v>0.60424549412918127</v>
      </c>
      <c r="AL71">
        <v>0.60423895944630313</v>
      </c>
      <c r="AM71">
        <v>0.60425194305849883</v>
      </c>
      <c r="AN71">
        <v>0.9831571544423493</v>
      </c>
      <c r="AO71">
        <v>0.98315715444234908</v>
      </c>
      <c r="AP71">
        <v>0.98315715444234908</v>
      </c>
      <c r="AQ71">
        <v>0.98315715444234908</v>
      </c>
      <c r="AR71">
        <v>16.131177006222661</v>
      </c>
      <c r="AS71">
        <v>16.131177006222661</v>
      </c>
      <c r="AT71">
        <v>16.131177006222661</v>
      </c>
      <c r="AU71">
        <v>16.131177006222661</v>
      </c>
      <c r="AV71" t="str">
        <f>VLOOKUP(Sheet1[[#This Row],[NPDES ID2]],Combined_Sheet__Major_Only___2[[NPDES ID2]:[ECHO BFR]],3,FALSE)</f>
        <v>KS</v>
      </c>
      <c r="AW71" t="s">
        <v>12187</v>
      </c>
      <c r="AX71" t="str">
        <f>VLOOKUP(Sheet1[[#This Row],[NPDES ID2]],Combined_Sheet__Major_Only___2[[NPDES ID2]:[ECHO BFR]],27,FALSE)</f>
        <v>tempSludgeStore</v>
      </c>
      <c r="AY71" t="str">
        <f>VLOOKUP(Sheet1[[#This Row],[NPDES ID2]],Combined_Sheet__Major_Only___2[[NPDES ID2]:[ECHO BFR]],28,FALSE)</f>
        <v>-</v>
      </c>
      <c r="AZ71" t="str">
        <f>VLOOKUP(Sheet1[[#This Row],[NPDES ID2]],Combined_Sheet__Major_Only___2[[NPDES ID2]:[ECHO BFR]],29,FALSE)</f>
        <v>-</v>
      </c>
      <c r="BA71">
        <f>VLOOKUP(Sheet1[[#This Row],[NPDES ID2]],Combined_Sheet__Major_Only___2[[NPDES ID2]:[ECHO BFR]],17,FALSE)</f>
        <v>37.04316</v>
      </c>
      <c r="BB71">
        <f>VLOOKUP(Sheet1[[#This Row],[NPDES ID2]],Combined_Sheet__Major_Only___2[[NPDES ID2]:[ECHO BFR]],18,FALSE)</f>
        <v>-97.023870000000002</v>
      </c>
      <c r="BC71" s="2" t="str">
        <f>IF(ISNUMBER(SEARCH("aerobic",$AW71)),"aerobic","")</f>
        <v/>
      </c>
      <c r="BD71" s="2" t="str">
        <f>IF(ISNUMBER(SEARCH("anaer",$AW71)),"anaer","")</f>
        <v>anaer</v>
      </c>
      <c r="BE71" s="2" t="str">
        <f>IF(ISNUMBER(SEARCH("thickening",$AZ71)),"thickening","")</f>
        <v/>
      </c>
      <c r="BF71" s="4" t="str">
        <f>IF(ISNUMBER(SEARCH("airDry",$AW71)),"airDry","")</f>
        <v>airDry</v>
      </c>
      <c r="BG71" s="4" t="str">
        <f>IF(ISNUMBER(SEARCH("heatDry",$AY71)),"heatDry","")</f>
        <v/>
      </c>
      <c r="BH71" s="4" t="str">
        <f>IF(AND(ISNUMBER(SEARCH("aerobic",$AW71)),ISNUMBER(SEARCH("anaer",$AW71))),"Combined Aer and Anaer.","")</f>
        <v/>
      </c>
    </row>
    <row r="72" spans="1:60" x14ac:dyDescent="0.25">
      <c r="A72" s="5">
        <v>754</v>
      </c>
      <c r="B72" t="s">
        <v>3708</v>
      </c>
      <c r="C72">
        <v>2300</v>
      </c>
      <c r="D72">
        <v>538.17893065189264</v>
      </c>
      <c r="E72">
        <v>533.91171322042578</v>
      </c>
      <c r="F72">
        <v>441.50136572958951</v>
      </c>
      <c r="G72">
        <v>626.18022252516812</v>
      </c>
      <c r="H72">
        <v>-107.8872357737319</v>
      </c>
      <c r="I72">
        <v>-109.4011466859763</v>
      </c>
      <c r="J72">
        <v>-128.68649555265981</v>
      </c>
      <c r="K72">
        <v>-86.025524372545945</v>
      </c>
      <c r="L72">
        <v>1612.946364222378</v>
      </c>
      <c r="M72">
        <v>1607.3358793100331</v>
      </c>
      <c r="N72">
        <v>1587.7540522671179</v>
      </c>
      <c r="O72">
        <v>1654.478072458686</v>
      </c>
      <c r="P72">
        <v>53.837557948174762</v>
      </c>
      <c r="Q72">
        <v>54.397547366717767</v>
      </c>
      <c r="R72">
        <v>43.92963507399832</v>
      </c>
      <c r="S72">
        <v>63.143391007825947</v>
      </c>
      <c r="T72">
        <v>150111.35665282971</v>
      </c>
      <c r="U72">
        <v>150111.60575450381</v>
      </c>
      <c r="V72">
        <v>150010.45108365471</v>
      </c>
      <c r="W72">
        <v>150212.63102185261</v>
      </c>
      <c r="X72">
        <v>9634.1106824471444</v>
      </c>
      <c r="Y72">
        <v>9666.9434975130825</v>
      </c>
      <c r="Z72">
        <v>9385.9677645035827</v>
      </c>
      <c r="AA72">
        <v>9787.9625759280189</v>
      </c>
      <c r="AB72">
        <v>1461.8444396918539</v>
      </c>
      <c r="AC72">
        <v>1444.7685937726189</v>
      </c>
      <c r="AD72">
        <v>1275.542206065046</v>
      </c>
      <c r="AE72">
        <v>1685.586372597789</v>
      </c>
      <c r="AF72">
        <v>68.738290330950164</v>
      </c>
      <c r="AG72">
        <v>68.500624208384465</v>
      </c>
      <c r="AH72">
        <v>67.663867268895203</v>
      </c>
      <c r="AI72">
        <v>70.50639761559259</v>
      </c>
      <c r="AJ72">
        <v>0.61623832351446794</v>
      </c>
      <c r="AK72">
        <v>0.61623813189756427</v>
      </c>
      <c r="AL72">
        <v>0.61613550313924481</v>
      </c>
      <c r="AM72">
        <v>0.61633944521874717</v>
      </c>
      <c r="AN72">
        <v>0.98315079926454629</v>
      </c>
      <c r="AO72">
        <v>0.98315079926454596</v>
      </c>
      <c r="AP72">
        <v>0.98315079926454596</v>
      </c>
      <c r="AQ72">
        <v>0.98315079926454596</v>
      </c>
      <c r="AR72">
        <v>16.49677654829318</v>
      </c>
      <c r="AS72">
        <v>16.49677654829317</v>
      </c>
      <c r="AT72">
        <v>16.49677654829317</v>
      </c>
      <c r="AU72">
        <v>16.49677654829317</v>
      </c>
      <c r="AV72" t="str">
        <f>VLOOKUP(Sheet1[[#This Row],[NPDES ID2]],Combined_Sheet__Major_Only___2[[NPDES ID2]:[ECHO BFR]],3,FALSE)</f>
        <v>IA</v>
      </c>
      <c r="AW72" t="s">
        <v>118</v>
      </c>
      <c r="AX72" t="str">
        <f>VLOOKUP(Sheet1[[#This Row],[NPDES ID2]],Combined_Sheet__Major_Only___2[[NPDES ID2]:[ECHO BFR]],27,FALSE)</f>
        <v>-</v>
      </c>
      <c r="AY72" t="str">
        <f>VLOOKUP(Sheet1[[#This Row],[NPDES ID2]],Combined_Sheet__Major_Only___2[[NPDES ID2]:[ECHO BFR]],28,FALSE)</f>
        <v>-</v>
      </c>
      <c r="AZ72" t="str">
        <f>VLOOKUP(Sheet1[[#This Row],[NPDES ID2]],Combined_Sheet__Major_Only___2[[NPDES ID2]:[ECHO BFR]],29,FALSE)</f>
        <v>sludgeLagoon</v>
      </c>
      <c r="BA72">
        <f>VLOOKUP(Sheet1[[#This Row],[NPDES ID2]],Combined_Sheet__Major_Only___2[[NPDES ID2]:[ECHO BFR]],17,FALSE)</f>
        <v>41.70308</v>
      </c>
      <c r="BB72">
        <f>VLOOKUP(Sheet1[[#This Row],[NPDES ID2]],Combined_Sheet__Major_Only___2[[NPDES ID2]:[ECHO BFR]],18,FALSE)</f>
        <v>-93.794600000000003</v>
      </c>
      <c r="BC72" s="2" t="str">
        <f>IF(ISNUMBER(SEARCH("aerobic",$AW72)),"aerobic","")</f>
        <v>aerobic</v>
      </c>
      <c r="BD72" s="2" t="str">
        <f>IF(ISNUMBER(SEARCH("anaer",$AW72)),"anaer","")</f>
        <v/>
      </c>
      <c r="BE72" s="2" t="str">
        <f>IF(ISNUMBER(SEARCH("thickening",$AZ72)),"thickening","")</f>
        <v/>
      </c>
      <c r="BF72" s="3" t="str">
        <f>IF(ISNUMBER(SEARCH("airDry",$AW72)),"airDry","")</f>
        <v>airDry</v>
      </c>
      <c r="BG72" s="3" t="str">
        <f>IF(ISNUMBER(SEARCH("heatDry",$AY72)),"heatDry","")</f>
        <v/>
      </c>
      <c r="BH72" s="3" t="str">
        <f>IF(AND(ISNUMBER(SEARCH("aerobic",$AW72)),ISNUMBER(SEARCH("anaer",$AW72))),"Combined Aer and Anaer.","")</f>
        <v/>
      </c>
    </row>
    <row r="73" spans="1:60" x14ac:dyDescent="0.25">
      <c r="A73" s="5">
        <v>1684</v>
      </c>
      <c r="B73" t="s">
        <v>7902</v>
      </c>
      <c r="C73">
        <v>51.43</v>
      </c>
      <c r="D73">
        <v>1901.5391760130401</v>
      </c>
      <c r="E73">
        <v>1881.1899887438219</v>
      </c>
      <c r="F73">
        <v>1294.0250257281029</v>
      </c>
      <c r="G73">
        <v>2489.5504021586848</v>
      </c>
      <c r="H73">
        <v>-111.096046227766</v>
      </c>
      <c r="I73">
        <v>-112.4990058224863</v>
      </c>
      <c r="J73">
        <v>-131.84561685069329</v>
      </c>
      <c r="K73">
        <v>-89.53044955795464</v>
      </c>
      <c r="L73">
        <v>35.385978674872561</v>
      </c>
      <c r="M73">
        <v>35.25545526743565</v>
      </c>
      <c r="N73">
        <v>34.798922696081178</v>
      </c>
      <c r="O73">
        <v>36.353293834891481</v>
      </c>
      <c r="P73">
        <v>1.205458418987756</v>
      </c>
      <c r="Q73">
        <v>1.2163460976861531</v>
      </c>
      <c r="R73">
        <v>0.98614702760723627</v>
      </c>
      <c r="S73">
        <v>1.4064918251494689</v>
      </c>
      <c r="T73">
        <v>150101.04042432501</v>
      </c>
      <c r="U73">
        <v>150101.2895090871</v>
      </c>
      <c r="V73">
        <v>150000.14170585471</v>
      </c>
      <c r="W73">
        <v>150202.30791760469</v>
      </c>
      <c r="X73">
        <v>9819.0411657017812</v>
      </c>
      <c r="Y73">
        <v>9854.100437327621</v>
      </c>
      <c r="Z73">
        <v>9551.1386170012156</v>
      </c>
      <c r="AA73">
        <v>9985.5146692236503</v>
      </c>
      <c r="AB73">
        <v>1516.462417677835</v>
      </c>
      <c r="AC73">
        <v>1498.1716918368111</v>
      </c>
      <c r="AD73">
        <v>1320.0759970050431</v>
      </c>
      <c r="AE73">
        <v>1754.376747307012</v>
      </c>
      <c r="AF73">
        <v>67.42835887357694</v>
      </c>
      <c r="AG73">
        <v>67.179677013926536</v>
      </c>
      <c r="AH73">
        <v>66.309699415214936</v>
      </c>
      <c r="AI73">
        <v>69.271547377839994</v>
      </c>
      <c r="AJ73">
        <v>0.60021357887404125</v>
      </c>
      <c r="AK73">
        <v>0.60021357479502879</v>
      </c>
      <c r="AL73">
        <v>0.60021130790489552</v>
      </c>
      <c r="AM73">
        <v>0.6002158119058606</v>
      </c>
      <c r="AN73">
        <v>0.98314966923043168</v>
      </c>
      <c r="AO73">
        <v>0.9831496692304319</v>
      </c>
      <c r="AP73">
        <v>0.9831496692304319</v>
      </c>
      <c r="AQ73">
        <v>0.9831496692304319</v>
      </c>
      <c r="AR73">
        <v>16.00730396105514</v>
      </c>
      <c r="AS73">
        <v>16.00730396105514</v>
      </c>
      <c r="AT73">
        <v>16.00730396105514</v>
      </c>
      <c r="AU73">
        <v>16.00730396105514</v>
      </c>
      <c r="AV73" t="str">
        <f>VLOOKUP(Sheet1[[#This Row],[NPDES ID2]],Combined_Sheet__Major_Only___2[[NPDES ID2]:[ECHO BFR]],3,FALSE)</f>
        <v>IL</v>
      </c>
      <c r="AW73" t="s">
        <v>118</v>
      </c>
      <c r="AX73" t="str">
        <f>VLOOKUP(Sheet1[[#This Row],[NPDES ID2]],Combined_Sheet__Major_Only___2[[NPDES ID2]:[ECHO BFR]],27,FALSE)</f>
        <v>other</v>
      </c>
      <c r="AY73" t="str">
        <f>VLOOKUP(Sheet1[[#This Row],[NPDES ID2]],Combined_Sheet__Major_Only___2[[NPDES ID2]:[ECHO BFR]],28,FALSE)</f>
        <v>-</v>
      </c>
      <c r="AZ73" t="str">
        <f>VLOOKUP(Sheet1[[#This Row],[NPDES ID2]],Combined_Sheet__Major_Only___2[[NPDES ID2]:[ECHO BFR]],29,FALSE)</f>
        <v>preliminaryOps</v>
      </c>
      <c r="BA73">
        <f>VLOOKUP(Sheet1[[#This Row],[NPDES ID2]],Combined_Sheet__Major_Only___2[[NPDES ID2]:[ECHO BFR]],17,FALSE)</f>
        <v>37.153669999999998</v>
      </c>
      <c r="BB73">
        <f>VLOOKUP(Sheet1[[#This Row],[NPDES ID2]],Combined_Sheet__Major_Only___2[[NPDES ID2]:[ECHO BFR]],18,FALSE)</f>
        <v>-88.738889999999998</v>
      </c>
      <c r="BC73" s="2" t="str">
        <f>IF(ISNUMBER(SEARCH("aerobic",$AW73)),"aerobic","")</f>
        <v>aerobic</v>
      </c>
      <c r="BD73" s="2" t="str">
        <f>IF(ISNUMBER(SEARCH("anaer",$AW73)),"anaer","")</f>
        <v/>
      </c>
      <c r="BE73" s="2" t="str">
        <f>IF(ISNUMBER(SEARCH("thickening",$AZ73)),"thickening","")</f>
        <v/>
      </c>
      <c r="BF73" s="3" t="str">
        <f>IF(ISNUMBER(SEARCH("airDry",$AW73)),"airDry","")</f>
        <v>airDry</v>
      </c>
      <c r="BG73" s="3" t="str">
        <f>IF(ISNUMBER(SEARCH("heatDry",$AY73)),"heatDry","")</f>
        <v/>
      </c>
      <c r="BH73" s="3" t="str">
        <f>IF(AND(ISNUMBER(SEARCH("aerobic",$AW73)),ISNUMBER(SEARCH("anaer",$AW73))),"Combined Aer and Anaer.","")</f>
        <v/>
      </c>
    </row>
    <row r="74" spans="1:60" x14ac:dyDescent="0.25">
      <c r="A74" s="5">
        <v>1705</v>
      </c>
      <c r="B74" t="s">
        <v>7993</v>
      </c>
      <c r="C74">
        <v>45.03</v>
      </c>
      <c r="D74">
        <v>2151.7543701581722</v>
      </c>
      <c r="E74">
        <v>2129.2917239256162</v>
      </c>
      <c r="F74">
        <v>1458.740828564986</v>
      </c>
      <c r="G74">
        <v>2820.5228140171512</v>
      </c>
      <c r="H74">
        <v>-110.7678998463426</v>
      </c>
      <c r="I74">
        <v>-112.183060620365</v>
      </c>
      <c r="J74">
        <v>-131.5302935432972</v>
      </c>
      <c r="K74">
        <v>-89.218430862856749</v>
      </c>
      <c r="L74">
        <v>31.06826047786101</v>
      </c>
      <c r="M74">
        <v>30.954632282048848</v>
      </c>
      <c r="N74">
        <v>30.557191909655451</v>
      </c>
      <c r="O74">
        <v>31.910367035680991</v>
      </c>
      <c r="P74">
        <v>1.0552783784017159</v>
      </c>
      <c r="Q74">
        <v>1.065007478191127</v>
      </c>
      <c r="R74">
        <v>0.862968484883466</v>
      </c>
      <c r="S74">
        <v>1.232154853594301</v>
      </c>
      <c r="T74">
        <v>150095.8315670017</v>
      </c>
      <c r="U74">
        <v>150096.0806432245</v>
      </c>
      <c r="V74">
        <v>149994.93630758059</v>
      </c>
      <c r="W74">
        <v>150197.09558858961</v>
      </c>
      <c r="X74">
        <v>9791.567896044573</v>
      </c>
      <c r="Y74">
        <v>9826.2850371664081</v>
      </c>
      <c r="Z74">
        <v>9526.5898197195438</v>
      </c>
      <c r="AA74">
        <v>9956.1734657394572</v>
      </c>
      <c r="AB74">
        <v>1508.251018424151</v>
      </c>
      <c r="AC74">
        <v>1490.1357564934301</v>
      </c>
      <c r="AD74">
        <v>1313.412613009961</v>
      </c>
      <c r="AE74">
        <v>1743.972558933169</v>
      </c>
      <c r="AF74">
        <v>67.614939308910138</v>
      </c>
      <c r="AG74">
        <v>67.36767423780276</v>
      </c>
      <c r="AH74">
        <v>66.502667139870908</v>
      </c>
      <c r="AI74">
        <v>69.447609431438352</v>
      </c>
      <c r="AJ74">
        <v>0.60249569790444912</v>
      </c>
      <c r="AK74">
        <v>0.60249569432716932</v>
      </c>
      <c r="AL74">
        <v>0.60249370605345942</v>
      </c>
      <c r="AM74">
        <v>0.60249765647980091</v>
      </c>
      <c r="AN74">
        <v>0.98314909859741517</v>
      </c>
      <c r="AO74">
        <v>0.98314909859741551</v>
      </c>
      <c r="AP74">
        <v>0.98314909859741551</v>
      </c>
      <c r="AQ74">
        <v>0.98314909859741551</v>
      </c>
      <c r="AR74">
        <v>16.07750985621016</v>
      </c>
      <c r="AS74">
        <v>16.07750985621016</v>
      </c>
      <c r="AT74">
        <v>16.07750985621016</v>
      </c>
      <c r="AU74">
        <v>16.07750985621016</v>
      </c>
      <c r="AV74" t="str">
        <f>VLOOKUP(Sheet1[[#This Row],[NPDES ID2]],Combined_Sheet__Major_Only___2[[NPDES ID2]:[ECHO BFR]],3,FALSE)</f>
        <v>CA</v>
      </c>
      <c r="AW74" t="s">
        <v>118</v>
      </c>
      <c r="AX74" t="str">
        <f>VLOOKUP(Sheet1[[#This Row],[NPDES ID2]],Combined_Sheet__Major_Only___2[[NPDES ID2]:[ECHO BFR]],27,FALSE)</f>
        <v>-</v>
      </c>
      <c r="AY74" t="str">
        <f>VLOOKUP(Sheet1[[#This Row],[NPDES ID2]],Combined_Sheet__Major_Only___2[[NPDES ID2]:[ECHO BFR]],28,FALSE)</f>
        <v>-</v>
      </c>
      <c r="AZ74" t="str">
        <f>VLOOKUP(Sheet1[[#This Row],[NPDES ID2]],Combined_Sheet__Major_Only___2[[NPDES ID2]:[ECHO BFR]],29,FALSE)</f>
        <v>-</v>
      </c>
      <c r="BA74">
        <f>VLOOKUP(Sheet1[[#This Row],[NPDES ID2]],Combined_Sheet__Major_Only___2[[NPDES ID2]:[ECHO BFR]],17,FALSE)</f>
        <v>34.775370000000002</v>
      </c>
      <c r="BB74">
        <f>VLOOKUP(Sheet1[[#This Row],[NPDES ID2]],Combined_Sheet__Major_Only___2[[NPDES ID2]:[ECHO BFR]],18,FALSE)</f>
        <v>-117.32850000000001</v>
      </c>
      <c r="BC74" s="2" t="str">
        <f>IF(ISNUMBER(SEARCH("aerobic",$AW74)),"aerobic","")</f>
        <v>aerobic</v>
      </c>
      <c r="BD74" s="2" t="str">
        <f>IF(ISNUMBER(SEARCH("anaer",$AW74)),"anaer","")</f>
        <v/>
      </c>
      <c r="BE74" s="2" t="str">
        <f>IF(ISNUMBER(SEARCH("thickening",$AZ74)),"thickening","")</f>
        <v/>
      </c>
      <c r="BF74" s="4" t="str">
        <f>IF(ISNUMBER(SEARCH("airDry",$AW74)),"airDry","")</f>
        <v>airDry</v>
      </c>
      <c r="BG74" s="4" t="str">
        <f>IF(ISNUMBER(SEARCH("heatDry",$AY74)),"heatDry","")</f>
        <v/>
      </c>
      <c r="BH74" s="4" t="str">
        <f>IF(AND(ISNUMBER(SEARCH("aerobic",$AW74)),ISNUMBER(SEARCH("anaer",$AW74))),"Combined Aer and Anaer.","")</f>
        <v/>
      </c>
    </row>
    <row r="75" spans="1:60" x14ac:dyDescent="0.25">
      <c r="A75" s="5">
        <v>983</v>
      </c>
      <c r="B75" t="s">
        <v>4765</v>
      </c>
      <c r="C75">
        <v>539.75</v>
      </c>
      <c r="D75">
        <v>352.97613785485203</v>
      </c>
      <c r="E75">
        <v>347.62055747250008</v>
      </c>
      <c r="F75">
        <v>288.79257258392619</v>
      </c>
      <c r="G75">
        <v>426.61452211022362</v>
      </c>
      <c r="H75">
        <v>-110.5862186720728</v>
      </c>
      <c r="I75">
        <v>-111.9549973516415</v>
      </c>
      <c r="J75">
        <v>-131.33935313713479</v>
      </c>
      <c r="K75">
        <v>-88.944384144672838</v>
      </c>
      <c r="L75">
        <v>372.29604162558752</v>
      </c>
      <c r="M75">
        <v>370.93299915732968</v>
      </c>
      <c r="N75">
        <v>366.16764103036081</v>
      </c>
      <c r="O75">
        <v>382.39514783211263</v>
      </c>
      <c r="P75">
        <v>12.648708995811241</v>
      </c>
      <c r="Q75">
        <v>12.7650216670161</v>
      </c>
      <c r="R75">
        <v>10.34408496406129</v>
      </c>
      <c r="S75">
        <v>14.768322739855311</v>
      </c>
      <c r="T75">
        <v>150089.74476558351</v>
      </c>
      <c r="U75">
        <v>150089.9938318278</v>
      </c>
      <c r="V75">
        <v>149988.85354822871</v>
      </c>
      <c r="W75">
        <v>150191.00473033189</v>
      </c>
      <c r="X75">
        <v>9793.8617659711417</v>
      </c>
      <c r="Y75">
        <v>9828.6296831001455</v>
      </c>
      <c r="Z75">
        <v>9528.6195009812382</v>
      </c>
      <c r="AA75">
        <v>9958.6335575631383</v>
      </c>
      <c r="AB75">
        <v>1509.054008757787</v>
      </c>
      <c r="AC75">
        <v>1490.935097757015</v>
      </c>
      <c r="AD75">
        <v>1314.028339320907</v>
      </c>
      <c r="AE75">
        <v>1745.0567137635801</v>
      </c>
      <c r="AF75">
        <v>67.59911021565091</v>
      </c>
      <c r="AG75">
        <v>67.351952598874547</v>
      </c>
      <c r="AH75">
        <v>66.486165275811558</v>
      </c>
      <c r="AI75">
        <v>69.432411998774839</v>
      </c>
      <c r="AJ75">
        <v>0.60230209948116564</v>
      </c>
      <c r="AK75">
        <v>0.60230205624962219</v>
      </c>
      <c r="AL75">
        <v>0.60227822760872107</v>
      </c>
      <c r="AM75">
        <v>0.60232557353431648</v>
      </c>
      <c r="AN75">
        <v>0.98314843173619804</v>
      </c>
      <c r="AO75">
        <v>0.98314843173619804</v>
      </c>
      <c r="AP75">
        <v>0.98314843173619804</v>
      </c>
      <c r="AQ75">
        <v>0.98314843173619804</v>
      </c>
      <c r="AR75">
        <v>16.070806956972611</v>
      </c>
      <c r="AS75">
        <v>16.070806956972611</v>
      </c>
      <c r="AT75">
        <v>16.070806956972611</v>
      </c>
      <c r="AU75">
        <v>16.070806956972611</v>
      </c>
      <c r="AV75" t="str">
        <f>VLOOKUP(Sheet1[[#This Row],[NPDES ID2]],Combined_Sheet__Major_Only___2[[NPDES ID2]:[ECHO BFR]],3,FALSE)</f>
        <v>TX</v>
      </c>
      <c r="AW75" t="s">
        <v>118</v>
      </c>
      <c r="AX75" t="str">
        <f>VLOOKUP(Sheet1[[#This Row],[NPDES ID2]],Combined_Sheet__Major_Only___2[[NPDES ID2]:[ECHO BFR]],27,FALSE)</f>
        <v>-</v>
      </c>
      <c r="AY75" t="str">
        <f>VLOOKUP(Sheet1[[#This Row],[NPDES ID2]],Combined_Sheet__Major_Only___2[[NPDES ID2]:[ECHO BFR]],28,FALSE)</f>
        <v>-</v>
      </c>
      <c r="AZ75" t="str">
        <f>VLOOKUP(Sheet1[[#This Row],[NPDES ID2]],Combined_Sheet__Major_Only___2[[NPDES ID2]:[ECHO BFR]],29,FALSE)</f>
        <v>preliminaryOps</v>
      </c>
      <c r="BA75">
        <f>VLOOKUP(Sheet1[[#This Row],[NPDES ID2]],Combined_Sheet__Major_Only___2[[NPDES ID2]:[ECHO BFR]],17,FALSE)</f>
        <v>30.71097</v>
      </c>
      <c r="BB75">
        <f>VLOOKUP(Sheet1[[#This Row],[NPDES ID2]],Combined_Sheet__Major_Only___2[[NPDES ID2]:[ECHO BFR]],18,FALSE)</f>
        <v>-94.934389999999993</v>
      </c>
      <c r="BC75" s="2" t="str">
        <f>IF(ISNUMBER(SEARCH("aerobic",$AW75)),"aerobic","")</f>
        <v>aerobic</v>
      </c>
      <c r="BD75" s="2" t="str">
        <f>IF(ISNUMBER(SEARCH("anaer",$AW75)),"anaer","")</f>
        <v/>
      </c>
      <c r="BE75" s="2" t="str">
        <f>IF(ISNUMBER(SEARCH("thickening",$AZ75)),"thickening","")</f>
        <v/>
      </c>
      <c r="BF75" s="4" t="str">
        <f>IF(ISNUMBER(SEARCH("airDry",$AW75)),"airDry","")</f>
        <v>airDry</v>
      </c>
      <c r="BG75" s="4" t="str">
        <f>IF(ISNUMBER(SEARCH("heatDry",$AY75)),"heatDry","")</f>
        <v/>
      </c>
      <c r="BH75" s="4" t="str">
        <f>IF(AND(ISNUMBER(SEARCH("aerobic",$AW75)),ISNUMBER(SEARCH("anaer",$AW75))),"Combined Aer and Anaer.","")</f>
        <v/>
      </c>
    </row>
    <row r="76" spans="1:60" x14ac:dyDescent="0.25">
      <c r="A76" s="5">
        <v>940</v>
      </c>
      <c r="B76" t="s">
        <v>4565</v>
      </c>
      <c r="C76">
        <v>638.66999999999996</v>
      </c>
      <c r="D76">
        <v>341.85115369331987</v>
      </c>
      <c r="E76">
        <v>334.84333535250892</v>
      </c>
      <c r="F76">
        <v>287.55522415205661</v>
      </c>
      <c r="G76">
        <v>408.9090109847649</v>
      </c>
      <c r="H76">
        <v>-109.5828590880358</v>
      </c>
      <c r="I76">
        <v>-110.9841992401651</v>
      </c>
      <c r="J76">
        <v>-130.3720434821868</v>
      </c>
      <c r="K76">
        <v>-87.968469187221999</v>
      </c>
      <c r="L76">
        <v>444.10711905435869</v>
      </c>
      <c r="M76">
        <v>442.52145691568762</v>
      </c>
      <c r="N76">
        <v>436.97834176047422</v>
      </c>
      <c r="O76">
        <v>455.85504318305789</v>
      </c>
      <c r="P76">
        <v>14.959509102073699</v>
      </c>
      <c r="Q76">
        <v>15.105302620408301</v>
      </c>
      <c r="R76">
        <v>12.220454708763871</v>
      </c>
      <c r="S76">
        <v>17.503626466337462</v>
      </c>
      <c r="T76">
        <v>150081.65485062849</v>
      </c>
      <c r="U76">
        <v>150081.90390361051</v>
      </c>
      <c r="V76">
        <v>149980.76900554879</v>
      </c>
      <c r="W76">
        <v>150182.90942346671</v>
      </c>
      <c r="X76">
        <v>9714.2863048205072</v>
      </c>
      <c r="Y76">
        <v>9748.0688515288621</v>
      </c>
      <c r="Z76">
        <v>9457.4934672094805</v>
      </c>
      <c r="AA76">
        <v>9873.6639277523573</v>
      </c>
      <c r="AB76">
        <v>1485.4431362817959</v>
      </c>
      <c r="AC76">
        <v>1467.827097851891</v>
      </c>
      <c r="AD76">
        <v>1294.8392712400721</v>
      </c>
      <c r="AE76">
        <v>1715.2005850365081</v>
      </c>
      <c r="AF76">
        <v>68.149049280664144</v>
      </c>
      <c r="AG76">
        <v>67.906123613415588</v>
      </c>
      <c r="AH76">
        <v>67.054900541248202</v>
      </c>
      <c r="AI76">
        <v>69.951281757363176</v>
      </c>
      <c r="AJ76">
        <v>0.60902923405680154</v>
      </c>
      <c r="AK76">
        <v>0.60902918255845973</v>
      </c>
      <c r="AL76">
        <v>0.60900084265087406</v>
      </c>
      <c r="AM76">
        <v>0.60905715255084203</v>
      </c>
      <c r="AN76">
        <v>0.98314754533504167</v>
      </c>
      <c r="AO76">
        <v>0.98314754533504156</v>
      </c>
      <c r="AP76">
        <v>0.98314754533504156</v>
      </c>
      <c r="AQ76">
        <v>0.98314754533504156</v>
      </c>
      <c r="AR76">
        <v>16.277574323059731</v>
      </c>
      <c r="AS76">
        <v>16.277574323059731</v>
      </c>
      <c r="AT76">
        <v>16.277574323059731</v>
      </c>
      <c r="AU76">
        <v>16.277574323059731</v>
      </c>
      <c r="AV76" t="str">
        <f>VLOOKUP(Sheet1[[#This Row],[NPDES ID2]],Combined_Sheet__Major_Only___2[[NPDES ID2]:[ECHO BFR]],3,FALSE)</f>
        <v>IN</v>
      </c>
      <c r="AW76" t="s">
        <v>118</v>
      </c>
      <c r="AX76" t="str">
        <f>VLOOKUP(Sheet1[[#This Row],[NPDES ID2]],Combined_Sheet__Major_Only___2[[NPDES ID2]:[ECHO BFR]],27,FALSE)</f>
        <v>-</v>
      </c>
      <c r="AY76" t="str">
        <f>VLOOKUP(Sheet1[[#This Row],[NPDES ID2]],Combined_Sheet__Major_Only___2[[NPDES ID2]:[ECHO BFR]],28,FALSE)</f>
        <v>-</v>
      </c>
      <c r="AZ76" t="str">
        <f>VLOOKUP(Sheet1[[#This Row],[NPDES ID2]],Combined_Sheet__Major_Only___2[[NPDES ID2]:[ECHO BFR]],29,FALSE)</f>
        <v>-</v>
      </c>
      <c r="BA76">
        <f>VLOOKUP(Sheet1[[#This Row],[NPDES ID2]],Combined_Sheet__Major_Only___2[[NPDES ID2]:[ECHO BFR]],17,FALSE)</f>
        <v>41.451332999999998</v>
      </c>
      <c r="BB76">
        <f>VLOOKUP(Sheet1[[#This Row],[NPDES ID2]],Combined_Sheet__Major_Only___2[[NPDES ID2]:[ECHO BFR]],18,FALSE)</f>
        <v>-86.171166999999997</v>
      </c>
      <c r="BC76" s="2" t="str">
        <f>IF(ISNUMBER(SEARCH("aerobic",$AW76)),"aerobic","")</f>
        <v>aerobic</v>
      </c>
      <c r="BD76" s="2" t="str">
        <f>IF(ISNUMBER(SEARCH("anaer",$AW76)),"anaer","")</f>
        <v/>
      </c>
      <c r="BE76" s="2" t="str">
        <f>IF(ISNUMBER(SEARCH("thickening",$AZ76)),"thickening","")</f>
        <v/>
      </c>
      <c r="BF76" s="3" t="str">
        <f>IF(ISNUMBER(SEARCH("airDry",$AW76)),"airDry","")</f>
        <v>airDry</v>
      </c>
      <c r="BG76" s="3" t="str">
        <f>IF(ISNUMBER(SEARCH("heatDry",$AY76)),"heatDry","")</f>
        <v/>
      </c>
      <c r="BH76" s="3" t="str">
        <f>IF(AND(ISNUMBER(SEARCH("aerobic",$AW76)),ISNUMBER(SEARCH("anaer",$AW76))),"Combined Aer and Anaer.","")</f>
        <v/>
      </c>
    </row>
    <row r="77" spans="1:60" x14ac:dyDescent="0.25">
      <c r="A77" s="5">
        <v>2452</v>
      </c>
      <c r="B77" t="s">
        <v>11425</v>
      </c>
      <c r="C77">
        <v>226.3</v>
      </c>
      <c r="D77">
        <v>546.22927107180237</v>
      </c>
      <c r="E77">
        <v>542.60596636247658</v>
      </c>
      <c r="F77">
        <v>403.27680551009922</v>
      </c>
      <c r="G77">
        <v>688.46694441144928</v>
      </c>
      <c r="H77">
        <v>-113.6010682994622</v>
      </c>
      <c r="I77">
        <v>-114.888074575679</v>
      </c>
      <c r="J77">
        <v>-134.24982153820861</v>
      </c>
      <c r="K77">
        <v>-91.886923668443401</v>
      </c>
      <c r="L77">
        <v>152.41731232903859</v>
      </c>
      <c r="M77">
        <v>151.81794764088161</v>
      </c>
      <c r="N77">
        <v>149.72187299789661</v>
      </c>
      <c r="O77">
        <v>156.8588597549959</v>
      </c>
      <c r="P77">
        <v>5.3106873339225054</v>
      </c>
      <c r="Q77">
        <v>5.3510373172086467</v>
      </c>
      <c r="R77">
        <v>4.3568080497516606</v>
      </c>
      <c r="S77">
        <v>6.1623595852874828</v>
      </c>
      <c r="T77">
        <v>150055.77709067741</v>
      </c>
      <c r="U77">
        <v>150056.02610123629</v>
      </c>
      <c r="V77">
        <v>149954.90843025871</v>
      </c>
      <c r="W77">
        <v>150157.0144160463</v>
      </c>
      <c r="X77">
        <v>10028.013462957209</v>
      </c>
      <c r="Y77">
        <v>10065.766944307899</v>
      </c>
      <c r="Z77">
        <v>9737.0389808211312</v>
      </c>
      <c r="AA77">
        <v>10209.07694110279</v>
      </c>
      <c r="AB77">
        <v>1581.2414794908309</v>
      </c>
      <c r="AC77">
        <v>1561.5258816064029</v>
      </c>
      <c r="AD77">
        <v>1372.402031071211</v>
      </c>
      <c r="AE77">
        <v>1835.3767870659919</v>
      </c>
      <c r="AF77">
        <v>66.006086000328693</v>
      </c>
      <c r="AG77">
        <v>65.74666351307593</v>
      </c>
      <c r="AH77">
        <v>64.838715871594943</v>
      </c>
      <c r="AI77">
        <v>67.929370800487703</v>
      </c>
      <c r="AJ77">
        <v>0.58282138374613945</v>
      </c>
      <c r="AK77">
        <v>0.5828213660005771</v>
      </c>
      <c r="AL77">
        <v>0.58281153374593442</v>
      </c>
      <c r="AM77">
        <v>0.58283106934490159</v>
      </c>
      <c r="AN77">
        <v>0.98314470931718856</v>
      </c>
      <c r="AO77">
        <v>0.98314470931718856</v>
      </c>
      <c r="AP77">
        <v>0.98314470931718856</v>
      </c>
      <c r="AQ77">
        <v>0.98314470931718856</v>
      </c>
      <c r="AR77">
        <v>15.47207336007958</v>
      </c>
      <c r="AS77">
        <v>15.47207336007958</v>
      </c>
      <c r="AT77">
        <v>15.47207336007958</v>
      </c>
      <c r="AU77">
        <v>15.47207336007958</v>
      </c>
      <c r="AV77" t="str">
        <f>VLOOKUP(Sheet1[[#This Row],[NPDES ID2]],Combined_Sheet__Major_Only___2[[NPDES ID2]:[ECHO BFR]],3,FALSE)</f>
        <v>CA</v>
      </c>
      <c r="AW77" t="s">
        <v>12191</v>
      </c>
      <c r="AX77" t="str">
        <f>VLOOKUP(Sheet1[[#This Row],[NPDES ID2]],Combined_Sheet__Major_Only___2[[NPDES ID2]:[ECHO BFR]],27,FALSE)</f>
        <v>-</v>
      </c>
      <c r="AY77" t="str">
        <f>VLOOKUP(Sheet1[[#This Row],[NPDES ID2]],Combined_Sheet__Major_Only___2[[NPDES ID2]:[ECHO BFR]],28,FALSE)</f>
        <v>-</v>
      </c>
      <c r="AZ77" t="str">
        <f>VLOOKUP(Sheet1[[#This Row],[NPDES ID2]],Combined_Sheet__Major_Only___2[[NPDES ID2]:[ECHO BFR]],29,FALSE)</f>
        <v>-</v>
      </c>
      <c r="BA77">
        <f>VLOOKUP(Sheet1[[#This Row],[NPDES ID2]],Combined_Sheet__Major_Only___2[[NPDES ID2]:[ECHO BFR]],17,FALSE)</f>
        <v>32.671207000000003</v>
      </c>
      <c r="BB77">
        <f>VLOOKUP(Sheet1[[#This Row],[NPDES ID2]],Combined_Sheet__Major_Only___2[[NPDES ID2]:[ECHO BFR]],18,FALSE)</f>
        <v>-115.49351</v>
      </c>
      <c r="BC77" s="2" t="str">
        <f>IF(ISNUMBER(SEARCH("aerobic",$AW77)),"aerobic","")</f>
        <v>aerobic</v>
      </c>
      <c r="BD77" s="2" t="str">
        <f>IF(ISNUMBER(SEARCH("anaer",$AW77)),"anaer","")</f>
        <v>anaer</v>
      </c>
      <c r="BE77" s="2" t="str">
        <f>IF(ISNUMBER(SEARCH("thickening",$AZ77)),"thickening","")</f>
        <v/>
      </c>
      <c r="BF77" s="3" t="str">
        <f>IF(ISNUMBER(SEARCH("airDry",$AW77)),"airDry","")</f>
        <v>airDry</v>
      </c>
      <c r="BG77" s="3" t="str">
        <f>IF(ISNUMBER(SEARCH("heatDry",$AY77)),"heatDry","")</f>
        <v/>
      </c>
      <c r="BH77" s="3" t="str">
        <f>IF(AND(ISNUMBER(SEARCH("aerobic",$AW77)),ISNUMBER(SEARCH("anaer",$AW77))),"Combined Aer and Anaer.","")</f>
        <v>Combined Aer and Anaer.</v>
      </c>
    </row>
    <row r="78" spans="1:60" x14ac:dyDescent="0.25">
      <c r="A78" s="5">
        <v>1665</v>
      </c>
      <c r="B78" t="s">
        <v>7816</v>
      </c>
      <c r="C78">
        <v>57.84</v>
      </c>
      <c r="D78">
        <v>1652.758032047931</v>
      </c>
      <c r="E78">
        <v>1637.814322234168</v>
      </c>
      <c r="F78">
        <v>1128.764220080807</v>
      </c>
      <c r="G78">
        <v>2162.6351071771401</v>
      </c>
      <c r="H78">
        <v>-107.6292194267763</v>
      </c>
      <c r="I78">
        <v>-108.9454248520847</v>
      </c>
      <c r="J78">
        <v>-128.51418447293341</v>
      </c>
      <c r="K78">
        <v>-86.22176876604685</v>
      </c>
      <c r="L78">
        <v>40.97984165022649</v>
      </c>
      <c r="M78">
        <v>40.842057791470943</v>
      </c>
      <c r="N78">
        <v>40.360134282163557</v>
      </c>
      <c r="O78">
        <v>42.000959809628363</v>
      </c>
      <c r="P78">
        <v>1.3533107176338099</v>
      </c>
      <c r="Q78">
        <v>1.368868374136972</v>
      </c>
      <c r="R78">
        <v>1.10266774517382</v>
      </c>
      <c r="S78">
        <v>1.591273992917644</v>
      </c>
      <c r="T78">
        <v>150049.36802284201</v>
      </c>
      <c r="U78">
        <v>150049.61702289409</v>
      </c>
      <c r="V78">
        <v>149948.5036184972</v>
      </c>
      <c r="W78">
        <v>150150.6010765816</v>
      </c>
      <c r="X78">
        <v>9531.8566905861262</v>
      </c>
      <c r="Y78">
        <v>9563.3942021656549</v>
      </c>
      <c r="Z78">
        <v>9293.9841138415431</v>
      </c>
      <c r="AA78">
        <v>9679.1801611307437</v>
      </c>
      <c r="AB78">
        <v>1432.655431867975</v>
      </c>
      <c r="AC78">
        <v>1416.1110118555359</v>
      </c>
      <c r="AD78">
        <v>1251.828090929984</v>
      </c>
      <c r="AE78">
        <v>1648.6843281740851</v>
      </c>
      <c r="AF78">
        <v>69.433662908296284</v>
      </c>
      <c r="AG78">
        <v>69.200246747773832</v>
      </c>
      <c r="AH78">
        <v>68.383649311069917</v>
      </c>
      <c r="AI78">
        <v>71.163735087010195</v>
      </c>
      <c r="AJ78">
        <v>0.6247472305695172</v>
      </c>
      <c r="AK78">
        <v>0.62474722589890908</v>
      </c>
      <c r="AL78">
        <v>0.62474463045908357</v>
      </c>
      <c r="AM78">
        <v>0.62474978724531782</v>
      </c>
      <c r="AN78">
        <v>0.9831440067816003</v>
      </c>
      <c r="AO78">
        <v>0.98314400678160019</v>
      </c>
      <c r="AP78">
        <v>0.98314400678160019</v>
      </c>
      <c r="AQ78">
        <v>0.98314400678160019</v>
      </c>
      <c r="AR78">
        <v>16.761930337466168</v>
      </c>
      <c r="AS78">
        <v>16.761930337466179</v>
      </c>
      <c r="AT78">
        <v>16.761930337466179</v>
      </c>
      <c r="AU78">
        <v>16.761930337466179</v>
      </c>
      <c r="AV78" t="str">
        <f>VLOOKUP(Sheet1[[#This Row],[NPDES ID2]],Combined_Sheet__Major_Only___2[[NPDES ID2]:[ECHO BFR]],3,FALSE)</f>
        <v>GA</v>
      </c>
      <c r="AW78" t="s">
        <v>12187</v>
      </c>
      <c r="AX78" t="str">
        <f>VLOOKUP(Sheet1[[#This Row],[NPDES ID2]],Combined_Sheet__Major_Only___2[[NPDES ID2]:[ECHO BFR]],27,FALSE)</f>
        <v>-</v>
      </c>
      <c r="AY78" t="str">
        <f>VLOOKUP(Sheet1[[#This Row],[NPDES ID2]],Combined_Sheet__Major_Only___2[[NPDES ID2]:[ECHO BFR]],28,FALSE)</f>
        <v>-</v>
      </c>
      <c r="AZ78" t="str">
        <f>VLOOKUP(Sheet1[[#This Row],[NPDES ID2]],Combined_Sheet__Major_Only___2[[NPDES ID2]:[ECHO BFR]],29,FALSE)</f>
        <v>-</v>
      </c>
      <c r="BA78">
        <f>VLOOKUP(Sheet1[[#This Row],[NPDES ID2]],Combined_Sheet__Major_Only___2[[NPDES ID2]:[ECHO BFR]],17,FALSE)</f>
        <v>31.044177000000001</v>
      </c>
      <c r="BB78">
        <f>VLOOKUP(Sheet1[[#This Row],[NPDES ID2]],Combined_Sheet__Major_Only___2[[NPDES ID2]:[ECHO BFR]],18,FALSE)</f>
        <v>-81.421707999999995</v>
      </c>
      <c r="BC78" s="2" t="str">
        <f>IF(ISNUMBER(SEARCH("aerobic",$AW78)),"aerobic","")</f>
        <v/>
      </c>
      <c r="BD78" s="2" t="str">
        <f>IF(ISNUMBER(SEARCH("anaer",$AW78)),"anaer","")</f>
        <v>anaer</v>
      </c>
      <c r="BE78" s="2" t="str">
        <f>IF(ISNUMBER(SEARCH("thickening",$AZ78)),"thickening","")</f>
        <v/>
      </c>
      <c r="BF78" s="4" t="str">
        <f>IF(ISNUMBER(SEARCH("airDry",$AW78)),"airDry","")</f>
        <v>airDry</v>
      </c>
      <c r="BG78" s="4" t="str">
        <f>IF(ISNUMBER(SEARCH("heatDry",$AY78)),"heatDry","")</f>
        <v/>
      </c>
      <c r="BH78" s="4" t="str">
        <f>IF(AND(ISNUMBER(SEARCH("aerobic",$AW78)),ISNUMBER(SEARCH("anaer",$AW78))),"Combined Aer and Anaer.","")</f>
        <v/>
      </c>
    </row>
    <row r="79" spans="1:60" x14ac:dyDescent="0.25">
      <c r="A79" s="5">
        <v>2554</v>
      </c>
      <c r="B79" t="s">
        <v>11847</v>
      </c>
      <c r="C79">
        <v>116.2</v>
      </c>
      <c r="D79">
        <v>902.45078190976335</v>
      </c>
      <c r="E79">
        <v>894.12670635884876</v>
      </c>
      <c r="F79">
        <v>637.01362056211144</v>
      </c>
      <c r="G79">
        <v>1165.7986834836811</v>
      </c>
      <c r="H79">
        <v>-110.8393932350664</v>
      </c>
      <c r="I79">
        <v>-112.23945767317259</v>
      </c>
      <c r="J79">
        <v>-131.59669507830569</v>
      </c>
      <c r="K79">
        <v>-89.272213132014386</v>
      </c>
      <c r="L79">
        <v>80.103129041499471</v>
      </c>
      <c r="M79">
        <v>79.809381235999354</v>
      </c>
      <c r="N79">
        <v>78.781999521771283</v>
      </c>
      <c r="O79">
        <v>82.280037427289258</v>
      </c>
      <c r="P79">
        <v>2.7232688406855998</v>
      </c>
      <c r="Q79">
        <v>2.7482157267159941</v>
      </c>
      <c r="R79">
        <v>2.2272489246117519</v>
      </c>
      <c r="S79">
        <v>3.1790268491880602</v>
      </c>
      <c r="T79">
        <v>150022.82960488409</v>
      </c>
      <c r="U79">
        <v>150023.07856143001</v>
      </c>
      <c r="V79">
        <v>149921.98282392381</v>
      </c>
      <c r="W79">
        <v>150124.04497082729</v>
      </c>
      <c r="X79">
        <v>9795.1941203082151</v>
      </c>
      <c r="Y79">
        <v>9830.0022676716653</v>
      </c>
      <c r="Z79">
        <v>9529.4467270898094</v>
      </c>
      <c r="AA79">
        <v>9960.2929206997869</v>
      </c>
      <c r="AB79">
        <v>1510.0433298156011</v>
      </c>
      <c r="AC79">
        <v>1491.884835279586</v>
      </c>
      <c r="AD79">
        <v>1314.8185825272799</v>
      </c>
      <c r="AE79">
        <v>1746.3338062598841</v>
      </c>
      <c r="AF79">
        <v>67.557496707834929</v>
      </c>
      <c r="AG79">
        <v>67.309827289527078</v>
      </c>
      <c r="AH79">
        <v>66.443239740589007</v>
      </c>
      <c r="AI79">
        <v>69.393368719262412</v>
      </c>
      <c r="AJ79">
        <v>0.60179309035974515</v>
      </c>
      <c r="AK79">
        <v>0.60179308112588292</v>
      </c>
      <c r="AL79">
        <v>0.60178795507094074</v>
      </c>
      <c r="AM79">
        <v>0.60179813988937492</v>
      </c>
      <c r="AN79">
        <v>0.98314109712623177</v>
      </c>
      <c r="AO79">
        <v>0.98314109712623143</v>
      </c>
      <c r="AP79">
        <v>0.98314109712623143</v>
      </c>
      <c r="AQ79">
        <v>0.98314109712623143</v>
      </c>
      <c r="AR79">
        <v>16.055790693016409</v>
      </c>
      <c r="AS79">
        <v>16.055790693016409</v>
      </c>
      <c r="AT79">
        <v>16.055790693016409</v>
      </c>
      <c r="AU79">
        <v>16.055790693016409</v>
      </c>
      <c r="AV79" t="str">
        <f>VLOOKUP(Sheet1[[#This Row],[NPDES ID2]],Combined_Sheet__Major_Only___2[[NPDES ID2]:[ECHO BFR]],3,FALSE)</f>
        <v>OR</v>
      </c>
      <c r="AW79" t="s">
        <v>118</v>
      </c>
      <c r="AX79" t="str">
        <f>VLOOKUP(Sheet1[[#This Row],[NPDES ID2]],Combined_Sheet__Major_Only___2[[NPDES ID2]:[ECHO BFR]],27,FALSE)</f>
        <v>other</v>
      </c>
      <c r="AY79" t="str">
        <f>VLOOKUP(Sheet1[[#This Row],[NPDES ID2]],Combined_Sheet__Major_Only___2[[NPDES ID2]:[ECHO BFR]],28,FALSE)</f>
        <v>-</v>
      </c>
      <c r="AZ79" t="str">
        <f>VLOOKUP(Sheet1[[#This Row],[NPDES ID2]],Combined_Sheet__Major_Only___2[[NPDES ID2]:[ECHO BFR]],29,FALSE)</f>
        <v>-</v>
      </c>
      <c r="BA79">
        <f>VLOOKUP(Sheet1[[#This Row],[NPDES ID2]],Combined_Sheet__Major_Only___2[[NPDES ID2]:[ECHO BFR]],17,FALSE)</f>
        <v>44.918830999999997</v>
      </c>
      <c r="BB79">
        <f>VLOOKUP(Sheet1[[#This Row],[NPDES ID2]],Combined_Sheet__Major_Only___2[[NPDES ID2]:[ECHO BFR]],18,FALSE)</f>
        <v>-123.25484299999999</v>
      </c>
      <c r="BC79" s="2" t="str">
        <f>IF(ISNUMBER(SEARCH("aerobic",$AW79)),"aerobic","")</f>
        <v>aerobic</v>
      </c>
      <c r="BD79" s="2" t="str">
        <f>IF(ISNUMBER(SEARCH("anaer",$AW79)),"anaer","")</f>
        <v/>
      </c>
      <c r="BE79" s="2" t="str">
        <f>IF(ISNUMBER(SEARCH("thickening",$AZ79)),"thickening","")</f>
        <v/>
      </c>
      <c r="BF79" s="3" t="str">
        <f>IF(ISNUMBER(SEARCH("airDry",$AW79)),"airDry","")</f>
        <v>airDry</v>
      </c>
      <c r="BG79" s="3" t="str">
        <f>IF(ISNUMBER(SEARCH("heatDry",$AY79)),"heatDry","")</f>
        <v/>
      </c>
      <c r="BH79" s="3" t="str">
        <f>IF(AND(ISNUMBER(SEARCH("aerobic",$AW79)),ISNUMBER(SEARCH("anaer",$AW79))),"Combined Aer and Anaer.","")</f>
        <v/>
      </c>
    </row>
    <row r="80" spans="1:60" x14ac:dyDescent="0.25">
      <c r="A80" s="5">
        <v>48</v>
      </c>
      <c r="B80" t="s">
        <v>290</v>
      </c>
      <c r="C80">
        <v>142.30000000000001</v>
      </c>
      <c r="D80">
        <v>765.72829515553224</v>
      </c>
      <c r="E80">
        <v>760.94964280785257</v>
      </c>
      <c r="F80">
        <v>546.78108455247536</v>
      </c>
      <c r="G80">
        <v>987.5791600556098</v>
      </c>
      <c r="H80">
        <v>-111.6383760199523</v>
      </c>
      <c r="I80">
        <v>-113.00673149033069</v>
      </c>
      <c r="J80">
        <v>-132.3641671174986</v>
      </c>
      <c r="K80">
        <v>-90.029674733942002</v>
      </c>
      <c r="L80">
        <v>97.435091547760209</v>
      </c>
      <c r="M80">
        <v>97.070337095169037</v>
      </c>
      <c r="N80">
        <v>95.794639278023737</v>
      </c>
      <c r="O80">
        <v>100.1381830800638</v>
      </c>
      <c r="P80">
        <v>3.33626618540577</v>
      </c>
      <c r="Q80">
        <v>3.3653034103190431</v>
      </c>
      <c r="R80">
        <v>2.7310663062645841</v>
      </c>
      <c r="S80">
        <v>3.8877753997075279</v>
      </c>
      <c r="T80">
        <v>150019.7154576137</v>
      </c>
      <c r="U80">
        <v>150019.9644090544</v>
      </c>
      <c r="V80">
        <v>149918.87074466719</v>
      </c>
      <c r="W80">
        <v>150120.9287479847</v>
      </c>
      <c r="X80">
        <v>9861.4439547379825</v>
      </c>
      <c r="Y80">
        <v>9897.0895252591745</v>
      </c>
      <c r="Z80">
        <v>9588.5340988242624</v>
      </c>
      <c r="AA80">
        <v>10031.11967313654</v>
      </c>
      <c r="AB80">
        <v>1530.103953961154</v>
      </c>
      <c r="AC80">
        <v>1511.5130657745781</v>
      </c>
      <c r="AD80">
        <v>1331.0742179924309</v>
      </c>
      <c r="AE80">
        <v>1771.5349644416081</v>
      </c>
      <c r="AF80">
        <v>67.102954659214262</v>
      </c>
      <c r="AG80">
        <v>66.851838538982946</v>
      </c>
      <c r="AH80">
        <v>65.973135330188938</v>
      </c>
      <c r="AI80">
        <v>68.964444536099975</v>
      </c>
      <c r="AJ80">
        <v>0.59623375887848973</v>
      </c>
      <c r="AK80">
        <v>0.59623374761500125</v>
      </c>
      <c r="AL80">
        <v>0.5962274976743287</v>
      </c>
      <c r="AM80">
        <v>0.59623991553466726</v>
      </c>
      <c r="AN80">
        <v>0.98314075562723768</v>
      </c>
      <c r="AO80">
        <v>0.98314075562723824</v>
      </c>
      <c r="AP80">
        <v>0.98314075562723824</v>
      </c>
      <c r="AQ80">
        <v>0.98314075562723824</v>
      </c>
      <c r="AR80">
        <v>15.88475113317309</v>
      </c>
      <c r="AS80">
        <v>15.88475113317309</v>
      </c>
      <c r="AT80">
        <v>15.88475113317309</v>
      </c>
      <c r="AU80">
        <v>15.88475113317309</v>
      </c>
      <c r="AV80" t="str">
        <f>VLOOKUP(Sheet1[[#This Row],[NPDES ID2]],Combined_Sheet__Major_Only___2[[NPDES ID2]:[ECHO BFR]],3,FALSE)</f>
        <v>IL</v>
      </c>
      <c r="AW80" t="s">
        <v>118</v>
      </c>
      <c r="AX80" t="str">
        <f>VLOOKUP(Sheet1[[#This Row],[NPDES ID2]],Combined_Sheet__Major_Only___2[[NPDES ID2]:[ECHO BFR]],27,FALSE)</f>
        <v>-</v>
      </c>
      <c r="AY80" t="str">
        <f>VLOOKUP(Sheet1[[#This Row],[NPDES ID2]],Combined_Sheet__Major_Only___2[[NPDES ID2]:[ECHO BFR]],28,FALSE)</f>
        <v>-</v>
      </c>
      <c r="AZ80" t="str">
        <f>VLOOKUP(Sheet1[[#This Row],[NPDES ID2]],Combined_Sheet__Major_Only___2[[NPDES ID2]:[ECHO BFR]],29,FALSE)</f>
        <v>-</v>
      </c>
      <c r="BA80">
        <f>VLOOKUP(Sheet1[[#This Row],[NPDES ID2]],Combined_Sheet__Major_Only___2[[NPDES ID2]:[ECHO BFR]],17,FALSE)</f>
        <v>41.448929999999997</v>
      </c>
      <c r="BB80">
        <f>VLOOKUP(Sheet1[[#This Row],[NPDES ID2]],Combined_Sheet__Major_Only___2[[NPDES ID2]:[ECHO BFR]],18,FALSE)</f>
        <v>-90.619889999999998</v>
      </c>
      <c r="BC80" s="2" t="str">
        <f>IF(ISNUMBER(SEARCH("aerobic",$AW80)),"aerobic","")</f>
        <v>aerobic</v>
      </c>
      <c r="BD80" s="2" t="str">
        <f>IF(ISNUMBER(SEARCH("anaer",$AW80)),"anaer","")</f>
        <v/>
      </c>
      <c r="BE80" s="2" t="str">
        <f>IF(ISNUMBER(SEARCH("thickening",$AZ80)),"thickening","")</f>
        <v/>
      </c>
      <c r="BF80" s="3" t="str">
        <f>IF(ISNUMBER(SEARCH("airDry",$AW80)),"airDry","")</f>
        <v>airDry</v>
      </c>
      <c r="BG80" s="3" t="str">
        <f>IF(ISNUMBER(SEARCH("heatDry",$AY80)),"heatDry","")</f>
        <v/>
      </c>
      <c r="BH80" s="3" t="str">
        <f>IF(AND(ISNUMBER(SEARCH("aerobic",$AW80)),ISNUMBER(SEARCH("anaer",$AW80))),"Combined Aer and Anaer.","")</f>
        <v/>
      </c>
    </row>
    <row r="81" spans="1:60" x14ac:dyDescent="0.25">
      <c r="A81" s="5">
        <v>745</v>
      </c>
      <c r="B81" t="s">
        <v>3668</v>
      </c>
      <c r="C81">
        <v>2606.3200000000002</v>
      </c>
      <c r="D81">
        <v>613.73050236113556</v>
      </c>
      <c r="E81">
        <v>609.01401862980765</v>
      </c>
      <c r="F81">
        <v>500.68476067160083</v>
      </c>
      <c r="G81">
        <v>713.51833422340542</v>
      </c>
      <c r="H81">
        <v>-112.5458919408926</v>
      </c>
      <c r="I81">
        <v>-113.91009224574221</v>
      </c>
      <c r="J81">
        <v>-133.14162376101709</v>
      </c>
      <c r="K81">
        <v>-90.372349721402244</v>
      </c>
      <c r="L81">
        <v>1755.058995986413</v>
      </c>
      <c r="M81">
        <v>1748.147153739239</v>
      </c>
      <c r="N81">
        <v>1724.027041289894</v>
      </c>
      <c r="O81">
        <v>1806.2197741622181</v>
      </c>
      <c r="P81">
        <v>61.151625662054741</v>
      </c>
      <c r="Q81">
        <v>61.613874502402567</v>
      </c>
      <c r="R81">
        <v>50.170279452870773</v>
      </c>
      <c r="S81">
        <v>70.969168719225635</v>
      </c>
      <c r="T81">
        <v>150019.45264678169</v>
      </c>
      <c r="U81">
        <v>150019.70159779151</v>
      </c>
      <c r="V81">
        <v>149918.60810836009</v>
      </c>
      <c r="W81">
        <v>150120.6657619898</v>
      </c>
      <c r="X81">
        <v>10027.56543581296</v>
      </c>
      <c r="Y81">
        <v>10065.430027534831</v>
      </c>
      <c r="Z81">
        <v>9736.5121230125806</v>
      </c>
      <c r="AA81">
        <v>10208.838242690899</v>
      </c>
      <c r="AB81">
        <v>1581.7674031555241</v>
      </c>
      <c r="AC81">
        <v>1562.108480811348</v>
      </c>
      <c r="AD81">
        <v>1372.6374029298711</v>
      </c>
      <c r="AE81">
        <v>1835.6593056134091</v>
      </c>
      <c r="AF81">
        <v>66.006095652877605</v>
      </c>
      <c r="AG81">
        <v>65.747752595877742</v>
      </c>
      <c r="AH81">
        <v>64.838104605262274</v>
      </c>
      <c r="AI81">
        <v>67.928142920895922</v>
      </c>
      <c r="AJ81">
        <v>0.58282157981075267</v>
      </c>
      <c r="AK81">
        <v>0.58282136708961174</v>
      </c>
      <c r="AL81">
        <v>0.58270813510707475</v>
      </c>
      <c r="AM81">
        <v>0.58293315389161682</v>
      </c>
      <c r="AN81">
        <v>0.983140726806634</v>
      </c>
      <c r="AO81">
        <v>0.983140726806634</v>
      </c>
      <c r="AP81">
        <v>0.983140726806634</v>
      </c>
      <c r="AQ81">
        <v>0.983140726806634</v>
      </c>
      <c r="AR81">
        <v>15.468538185713109</v>
      </c>
      <c r="AS81">
        <v>15.468538185713109</v>
      </c>
      <c r="AT81">
        <v>15.468538185713109</v>
      </c>
      <c r="AU81">
        <v>15.468538185713109</v>
      </c>
      <c r="AV81" t="str">
        <f>VLOOKUP(Sheet1[[#This Row],[NPDES ID2]],Combined_Sheet__Major_Only___2[[NPDES ID2]:[ECHO BFR]],3,FALSE)</f>
        <v>CA</v>
      </c>
      <c r="AW81" t="s">
        <v>12191</v>
      </c>
      <c r="AX81" t="str">
        <f>VLOOKUP(Sheet1[[#This Row],[NPDES ID2]],Combined_Sheet__Major_Only___2[[NPDES ID2]:[ECHO BFR]],27,FALSE)</f>
        <v>-</v>
      </c>
      <c r="AY81" t="str">
        <f>VLOOKUP(Sheet1[[#This Row],[NPDES ID2]],Combined_Sheet__Major_Only___2[[NPDES ID2]:[ECHO BFR]],28,FALSE)</f>
        <v>-</v>
      </c>
      <c r="AZ81" t="str">
        <f>VLOOKUP(Sheet1[[#This Row],[NPDES ID2]],Combined_Sheet__Major_Only___2[[NPDES ID2]:[ECHO BFR]],29,FALSE)</f>
        <v>-</v>
      </c>
      <c r="BA81">
        <f>VLOOKUP(Sheet1[[#This Row],[NPDES ID2]],Combined_Sheet__Major_Only___2[[NPDES ID2]:[ECHO BFR]],17,FALSE)</f>
        <v>33.629311000403199</v>
      </c>
      <c r="BB81">
        <f>VLOOKUP(Sheet1[[#This Row],[NPDES ID2]],Combined_Sheet__Major_Only___2[[NPDES ID2]:[ECHO BFR]],18,FALSE)</f>
        <v>-117.356205880696</v>
      </c>
      <c r="BC81" s="2" t="str">
        <f>IF(ISNUMBER(SEARCH("aerobic",$AW81)),"aerobic","")</f>
        <v>aerobic</v>
      </c>
      <c r="BD81" s="2" t="str">
        <f>IF(ISNUMBER(SEARCH("anaer",$AW81)),"anaer","")</f>
        <v>anaer</v>
      </c>
      <c r="BE81" s="2" t="str">
        <f>IF(ISNUMBER(SEARCH("thickening",$AZ81)),"thickening","")</f>
        <v/>
      </c>
      <c r="BF81" s="4" t="str">
        <f>IF(ISNUMBER(SEARCH("airDry",$AW81)),"airDry","")</f>
        <v>airDry</v>
      </c>
      <c r="BG81" s="4" t="str">
        <f>IF(ISNUMBER(SEARCH("heatDry",$AY81)),"heatDry","")</f>
        <v/>
      </c>
      <c r="BH81" s="4" t="str">
        <f>IF(AND(ISNUMBER(SEARCH("aerobic",$AW81)),ISNUMBER(SEARCH("anaer",$AW81))),"Combined Aer and Anaer.","")</f>
        <v>Combined Aer and Anaer.</v>
      </c>
    </row>
    <row r="82" spans="1:60" x14ac:dyDescent="0.25">
      <c r="A82" s="5">
        <v>1635</v>
      </c>
      <c r="B82" t="s">
        <v>7679</v>
      </c>
      <c r="C82">
        <v>67.73</v>
      </c>
      <c r="D82">
        <v>1430.673308225747</v>
      </c>
      <c r="E82">
        <v>1417.2373914784789</v>
      </c>
      <c r="F82">
        <v>982.74445802458661</v>
      </c>
      <c r="G82">
        <v>1868.380244325499</v>
      </c>
      <c r="H82">
        <v>-107.9873421024534</v>
      </c>
      <c r="I82">
        <v>-109.3092500872439</v>
      </c>
      <c r="J82">
        <v>-128.85775538093321</v>
      </c>
      <c r="K82">
        <v>-86.561222544049258</v>
      </c>
      <c r="L82">
        <v>47.838243878853163</v>
      </c>
      <c r="M82">
        <v>47.675767837711263</v>
      </c>
      <c r="N82">
        <v>47.107484276081237</v>
      </c>
      <c r="O82">
        <v>49.042350186887461</v>
      </c>
      <c r="P82">
        <v>1.5850123663119771</v>
      </c>
      <c r="Q82">
        <v>1.6026625213300629</v>
      </c>
      <c r="R82">
        <v>1.2920148181711859</v>
      </c>
      <c r="S82">
        <v>1.8621745526604421</v>
      </c>
      <c r="T82">
        <v>149963.1156539864</v>
      </c>
      <c r="U82">
        <v>149963.36451263941</v>
      </c>
      <c r="V82">
        <v>149862.3085273086</v>
      </c>
      <c r="W82">
        <v>150064.29122071469</v>
      </c>
      <c r="X82">
        <v>9556.0211983772351</v>
      </c>
      <c r="Y82">
        <v>9587.9020045488214</v>
      </c>
      <c r="Z82">
        <v>9315.2162401970891</v>
      </c>
      <c r="AA82">
        <v>9705.2140029771108</v>
      </c>
      <c r="AB82">
        <v>1440.3250785100929</v>
      </c>
      <c r="AC82">
        <v>1423.6177137713239</v>
      </c>
      <c r="AD82">
        <v>1258.045309360509</v>
      </c>
      <c r="AE82">
        <v>1658.405099063719</v>
      </c>
      <c r="AF82">
        <v>69.218564131737708</v>
      </c>
      <c r="AG82">
        <v>68.983515020689822</v>
      </c>
      <c r="AH82">
        <v>68.161182610361323</v>
      </c>
      <c r="AI82">
        <v>70.960767054033909</v>
      </c>
      <c r="AJ82">
        <v>0.62211498696283907</v>
      </c>
      <c r="AK82">
        <v>0.62211498150524602</v>
      </c>
      <c r="AL82">
        <v>0.62211194924503832</v>
      </c>
      <c r="AM82">
        <v>0.62211797393829016</v>
      </c>
      <c r="AN82">
        <v>0.98313454645193643</v>
      </c>
      <c r="AO82">
        <v>0.98313454645193676</v>
      </c>
      <c r="AP82">
        <v>0.98313454645193676</v>
      </c>
      <c r="AQ82">
        <v>0.98313454645193676</v>
      </c>
      <c r="AR82">
        <v>16.68094944222312</v>
      </c>
      <c r="AS82">
        <v>16.68094944222311</v>
      </c>
      <c r="AT82">
        <v>16.68094944222311</v>
      </c>
      <c r="AU82">
        <v>16.68094944222311</v>
      </c>
      <c r="AV82" t="str">
        <f>VLOOKUP(Sheet1[[#This Row],[NPDES ID2]],Combined_Sheet__Major_Only___2[[NPDES ID2]:[ECHO BFR]],3,FALSE)</f>
        <v>NY</v>
      </c>
      <c r="AW82" t="s">
        <v>12187</v>
      </c>
      <c r="AX82" t="str">
        <f>VLOOKUP(Sheet1[[#This Row],[NPDES ID2]],Combined_Sheet__Major_Only___2[[NPDES ID2]:[ECHO BFR]],27,FALSE)</f>
        <v>-</v>
      </c>
      <c r="AY82" t="str">
        <f>VLOOKUP(Sheet1[[#This Row],[NPDES ID2]],Combined_Sheet__Major_Only___2[[NPDES ID2]:[ECHO BFR]],28,FALSE)</f>
        <v>-</v>
      </c>
      <c r="AZ82" t="str">
        <f>VLOOKUP(Sheet1[[#This Row],[NPDES ID2]],Combined_Sheet__Major_Only___2[[NPDES ID2]:[ECHO BFR]],29,FALSE)</f>
        <v>preliminaryOps</v>
      </c>
      <c r="BA82">
        <f>VLOOKUP(Sheet1[[#This Row],[NPDES ID2]],Combined_Sheet__Major_Only___2[[NPDES ID2]:[ECHO BFR]],17,FALSE)</f>
        <v>42.79522</v>
      </c>
      <c r="BB82">
        <f>VLOOKUP(Sheet1[[#This Row],[NPDES ID2]],Combined_Sheet__Major_Only___2[[NPDES ID2]:[ECHO BFR]],18,FALSE)</f>
        <v>-77.817019999999999</v>
      </c>
      <c r="BC82" s="2" t="str">
        <f>IF(ISNUMBER(SEARCH("aerobic",$AW82)),"aerobic","")</f>
        <v/>
      </c>
      <c r="BD82" s="2" t="str">
        <f>IF(ISNUMBER(SEARCH("anaer",$AW82)),"anaer","")</f>
        <v>anaer</v>
      </c>
      <c r="BE82" s="2" t="str">
        <f>IF(ISNUMBER(SEARCH("thickening",$AZ82)),"thickening","")</f>
        <v/>
      </c>
      <c r="BF82" s="4" t="str">
        <f>IF(ISNUMBER(SEARCH("airDry",$AW82)),"airDry","")</f>
        <v>airDry</v>
      </c>
      <c r="BG82" s="4" t="str">
        <f>IF(ISNUMBER(SEARCH("heatDry",$AY82)),"heatDry","")</f>
        <v/>
      </c>
      <c r="BH82" s="4" t="str">
        <f>IF(AND(ISNUMBER(SEARCH("aerobic",$AW82)),ISNUMBER(SEARCH("anaer",$AW82))),"Combined Aer and Anaer.","")</f>
        <v/>
      </c>
    </row>
    <row r="83" spans="1:60" x14ac:dyDescent="0.25">
      <c r="A83" s="5">
        <v>1736</v>
      </c>
      <c r="B83" t="s">
        <v>8132</v>
      </c>
      <c r="C83">
        <v>32.479999999999997</v>
      </c>
      <c r="D83">
        <v>3021.2082246021369</v>
      </c>
      <c r="E83">
        <v>2985.528523594237</v>
      </c>
      <c r="F83">
        <v>2033.180028207024</v>
      </c>
      <c r="G83">
        <v>3966.4571724759321</v>
      </c>
      <c r="H83">
        <v>-113.8007297817669</v>
      </c>
      <c r="I83">
        <v>-115.1170968464337</v>
      </c>
      <c r="J83">
        <v>-134.4487843385875</v>
      </c>
      <c r="K83">
        <v>-92.119026080794583</v>
      </c>
      <c r="L83">
        <v>21.855935048587352</v>
      </c>
      <c r="M83">
        <v>21.769765029838819</v>
      </c>
      <c r="N83">
        <v>21.468362031776579</v>
      </c>
      <c r="O83">
        <v>22.49455148169822</v>
      </c>
      <c r="P83">
        <v>0.76227589969437615</v>
      </c>
      <c r="Q83">
        <v>0.76802290161048836</v>
      </c>
      <c r="R83">
        <v>0.6254331110441157</v>
      </c>
      <c r="S83">
        <v>0.88430052437070916</v>
      </c>
      <c r="T83">
        <v>149952.57255141731</v>
      </c>
      <c r="U83">
        <v>149952.82139278619</v>
      </c>
      <c r="V83">
        <v>149851.77242610449</v>
      </c>
      <c r="W83">
        <v>150053.7410911913</v>
      </c>
      <c r="X83">
        <v>10030.279270684739</v>
      </c>
      <c r="Y83">
        <v>10068.11721030911</v>
      </c>
      <c r="Z83">
        <v>9738.4825300713401</v>
      </c>
      <c r="AA83">
        <v>10211.831081918461</v>
      </c>
      <c r="AB83">
        <v>1583.011286059955</v>
      </c>
      <c r="AC83">
        <v>1563.238991374305</v>
      </c>
      <c r="AD83">
        <v>1373.77406239638</v>
      </c>
      <c r="AE83">
        <v>1837.787400037462</v>
      </c>
      <c r="AF83">
        <v>65.944809467648028</v>
      </c>
      <c r="AG83">
        <v>65.684833003724179</v>
      </c>
      <c r="AH83">
        <v>64.775393664008476</v>
      </c>
      <c r="AI83">
        <v>67.871648940440011</v>
      </c>
      <c r="AJ83">
        <v>0.58207222299162831</v>
      </c>
      <c r="AK83">
        <v>0.58207222045610107</v>
      </c>
      <c r="AL83">
        <v>0.58207081090859092</v>
      </c>
      <c r="AM83">
        <v>0.58207361148315939</v>
      </c>
      <c r="AN83">
        <v>0.98313338933528671</v>
      </c>
      <c r="AO83">
        <v>0.9831333893352866</v>
      </c>
      <c r="AP83">
        <v>0.9831333893352866</v>
      </c>
      <c r="AQ83">
        <v>0.9831333893352866</v>
      </c>
      <c r="AR83">
        <v>15.44931815361992</v>
      </c>
      <c r="AS83">
        <v>15.44931815361992</v>
      </c>
      <c r="AT83">
        <v>15.44931815361992</v>
      </c>
      <c r="AU83">
        <v>15.44931815361992</v>
      </c>
      <c r="AV83" t="str">
        <f>VLOOKUP(Sheet1[[#This Row],[NPDES ID2]],Combined_Sheet__Major_Only___2[[NPDES ID2]:[ECHO BFR]],3,FALSE)</f>
        <v>IL</v>
      </c>
      <c r="AW83" t="s">
        <v>12193</v>
      </c>
      <c r="AX83" t="str">
        <f>VLOOKUP(Sheet1[[#This Row],[NPDES ID2]],Combined_Sheet__Major_Only___2[[NPDES ID2]:[ECHO BFR]],27,FALSE)</f>
        <v>tempSludgeStore</v>
      </c>
      <c r="AY83" t="str">
        <f>VLOOKUP(Sheet1[[#This Row],[NPDES ID2]],Combined_Sheet__Major_Only___2[[NPDES ID2]:[ECHO BFR]],28,FALSE)</f>
        <v>-</v>
      </c>
      <c r="AZ83" t="str">
        <f>VLOOKUP(Sheet1[[#This Row],[NPDES ID2]],Combined_Sheet__Major_Only___2[[NPDES ID2]:[ECHO BFR]],29,FALSE)</f>
        <v>-</v>
      </c>
      <c r="BA83">
        <f>VLOOKUP(Sheet1[[#This Row],[NPDES ID2]],Combined_Sheet__Major_Only___2[[NPDES ID2]:[ECHO BFR]],17,FALSE)</f>
        <v>41.329631999999997</v>
      </c>
      <c r="BB83">
        <f>VLOOKUP(Sheet1[[#This Row],[NPDES ID2]],Combined_Sheet__Major_Only___2[[NPDES ID2]:[ECHO BFR]],18,FALSE)</f>
        <v>-88.722195999999997</v>
      </c>
      <c r="BC83" s="2" t="str">
        <f>IF(ISNUMBER(SEARCH("aerobic",$AW83)),"aerobic","")</f>
        <v>aerobic</v>
      </c>
      <c r="BD83" s="2" t="str">
        <f>IF(ISNUMBER(SEARCH("anaer",$AW83)),"anaer","")</f>
        <v>anaer</v>
      </c>
      <c r="BE83" s="2" t="str">
        <f>IF(ISNUMBER(SEARCH("thickening",$AZ83)),"thickening","")</f>
        <v/>
      </c>
      <c r="BF83" s="3" t="str">
        <f>IF(ISNUMBER(SEARCH("airDry",$AW83)),"airDry","")</f>
        <v>airDry</v>
      </c>
      <c r="BG83" s="3" t="str">
        <f>IF(ISNUMBER(SEARCH("heatDry",$AY83)),"heatDry","")</f>
        <v/>
      </c>
      <c r="BH83" s="3" t="str">
        <f>IF(AND(ISNUMBER(SEARCH("aerobic",$AW83)),ISNUMBER(SEARCH("anaer",$AW83))),"Combined Aer and Anaer.","")</f>
        <v>Combined Aer and Anaer.</v>
      </c>
    </row>
    <row r="84" spans="1:60" x14ac:dyDescent="0.25">
      <c r="A84" s="5">
        <v>2525</v>
      </c>
      <c r="B84" t="s">
        <v>11723</v>
      </c>
      <c r="C84">
        <v>152</v>
      </c>
      <c r="D84">
        <v>695.46762076474886</v>
      </c>
      <c r="E84">
        <v>691.99914050627581</v>
      </c>
      <c r="F84">
        <v>498.73461610002022</v>
      </c>
      <c r="G84">
        <v>893.09462387970348</v>
      </c>
      <c r="H84">
        <v>-106.64886628669061</v>
      </c>
      <c r="I84">
        <v>-108.0228801655763</v>
      </c>
      <c r="J84">
        <v>-127.57026867057679</v>
      </c>
      <c r="K84">
        <v>-85.269701948782981</v>
      </c>
      <c r="L84">
        <v>108.57026611503559</v>
      </c>
      <c r="M84">
        <v>108.21484742062469</v>
      </c>
      <c r="N84">
        <v>106.9718228492119</v>
      </c>
      <c r="O84">
        <v>111.2041476446438</v>
      </c>
      <c r="P84">
        <v>3.554604546022889</v>
      </c>
      <c r="Q84">
        <v>3.598853488314655</v>
      </c>
      <c r="R84">
        <v>2.8929730285697142</v>
      </c>
      <c r="S84">
        <v>4.1885104956306902</v>
      </c>
      <c r="T84">
        <v>149940.47010553061</v>
      </c>
      <c r="U84">
        <v>149940.71892705909</v>
      </c>
      <c r="V84">
        <v>149839.67801709691</v>
      </c>
      <c r="W84">
        <v>150041.63057905139</v>
      </c>
      <c r="X84">
        <v>9447.8524021042485</v>
      </c>
      <c r="Y84">
        <v>9478.3762494539951</v>
      </c>
      <c r="Z84">
        <v>9218.0732366841621</v>
      </c>
      <c r="AA84">
        <v>9590.0288516843066</v>
      </c>
      <c r="AB84">
        <v>1409.7614658987609</v>
      </c>
      <c r="AC84">
        <v>1393.671078808002</v>
      </c>
      <c r="AD84">
        <v>1233.0378207169381</v>
      </c>
      <c r="AE84">
        <v>1620.1006510517871</v>
      </c>
      <c r="AF84">
        <v>70.000095812662636</v>
      </c>
      <c r="AG84">
        <v>69.771036608976374</v>
      </c>
      <c r="AH84">
        <v>68.969454250583368</v>
      </c>
      <c r="AI84">
        <v>71.698155496298213</v>
      </c>
      <c r="AJ84">
        <v>0.63167960554763525</v>
      </c>
      <c r="AK84">
        <v>0.63167959320297795</v>
      </c>
      <c r="AL84">
        <v>0.63167274390790873</v>
      </c>
      <c r="AM84">
        <v>0.63168635261626427</v>
      </c>
      <c r="AN84">
        <v>0.9831320608833054</v>
      </c>
      <c r="AO84">
        <v>0.98313206088330551</v>
      </c>
      <c r="AP84">
        <v>0.98313206088330551</v>
      </c>
      <c r="AQ84">
        <v>0.98313206088330551</v>
      </c>
      <c r="AR84">
        <v>16.975019570022202</v>
      </c>
      <c r="AS84">
        <v>16.975019570022202</v>
      </c>
      <c r="AT84">
        <v>16.975019570022202</v>
      </c>
      <c r="AU84">
        <v>16.975019570022202</v>
      </c>
      <c r="AV84" t="str">
        <f>VLOOKUP(Sheet1[[#This Row],[NPDES ID2]],Combined_Sheet__Major_Only___2[[NPDES ID2]:[ECHO BFR]],3,FALSE)</f>
        <v>CA</v>
      </c>
      <c r="AW84" t="s">
        <v>12187</v>
      </c>
      <c r="AX84" t="str">
        <f>VLOOKUP(Sheet1[[#This Row],[NPDES ID2]],Combined_Sheet__Major_Only___2[[NPDES ID2]:[ECHO BFR]],27,FALSE)</f>
        <v>tempSludgeStore, other</v>
      </c>
      <c r="AY84" t="str">
        <f>VLOOKUP(Sheet1[[#This Row],[NPDES ID2]],Combined_Sheet__Major_Only___2[[NPDES ID2]:[ECHO BFR]],28,FALSE)</f>
        <v>highTempCompost</v>
      </c>
      <c r="AZ84" t="str">
        <f>VLOOKUP(Sheet1[[#This Row],[NPDES ID2]],Combined_Sheet__Major_Only___2[[NPDES ID2]:[ECHO BFR]],29,FALSE)</f>
        <v>preliminaryOps</v>
      </c>
      <c r="BA84">
        <f>VLOOKUP(Sheet1[[#This Row],[NPDES ID2]],Combined_Sheet__Major_Only___2[[NPDES ID2]:[ECHO BFR]],17,FALSE)</f>
        <v>34.886730000090303</v>
      </c>
      <c r="BB84">
        <f>VLOOKUP(Sheet1[[#This Row],[NPDES ID2]],Combined_Sheet__Major_Only___2[[NPDES ID2]:[ECHO BFR]],18,FALSE)</f>
        <v>-120.432363600599</v>
      </c>
      <c r="BC84" s="2" t="str">
        <f>IF(ISNUMBER(SEARCH("aerobic",$AW84)),"aerobic","")</f>
        <v/>
      </c>
      <c r="BD84" s="2" t="str">
        <f>IF(ISNUMBER(SEARCH("anaer",$AW84)),"anaer","")</f>
        <v>anaer</v>
      </c>
      <c r="BE84" s="2" t="str">
        <f>IF(ISNUMBER(SEARCH("thickening",$AZ84)),"thickening","")</f>
        <v/>
      </c>
      <c r="BF84" s="4" t="str">
        <f>IF(ISNUMBER(SEARCH("airDry",$AW84)),"airDry","")</f>
        <v>airDry</v>
      </c>
      <c r="BG84" s="4" t="str">
        <f>IF(ISNUMBER(SEARCH("heatDry",$AY84)),"heatDry","")</f>
        <v/>
      </c>
      <c r="BH84" s="4" t="str">
        <f>IF(AND(ISNUMBER(SEARCH("aerobic",$AW84)),ISNUMBER(SEARCH("anaer",$AW84))),"Combined Aer and Anaer.","")</f>
        <v/>
      </c>
    </row>
    <row r="85" spans="1:60" x14ac:dyDescent="0.25">
      <c r="A85" s="5">
        <v>1691</v>
      </c>
      <c r="B85" t="s">
        <v>7931</v>
      </c>
      <c r="C85">
        <v>48.2</v>
      </c>
      <c r="D85">
        <v>1984.5942013730621</v>
      </c>
      <c r="E85">
        <v>1965.7001926441339</v>
      </c>
      <c r="F85">
        <v>1347.81527451436</v>
      </c>
      <c r="G85">
        <v>2600.8409569207861</v>
      </c>
      <c r="H85">
        <v>-108.867865688254</v>
      </c>
      <c r="I85">
        <v>-110.2284603416982</v>
      </c>
      <c r="J85">
        <v>-129.7040954581847</v>
      </c>
      <c r="K85">
        <v>-87.404656111418745</v>
      </c>
      <c r="L85">
        <v>33.791810839275307</v>
      </c>
      <c r="M85">
        <v>33.67426575953283</v>
      </c>
      <c r="N85">
        <v>33.263126825673147</v>
      </c>
      <c r="O85">
        <v>34.662943843368708</v>
      </c>
      <c r="P85">
        <v>1.128485590182108</v>
      </c>
      <c r="Q85">
        <v>1.140123647540245</v>
      </c>
      <c r="R85">
        <v>0.92082561219158054</v>
      </c>
      <c r="S85">
        <v>1.323195862479166</v>
      </c>
      <c r="T85">
        <v>149937.49294763361</v>
      </c>
      <c r="U85">
        <v>149937.7417642815</v>
      </c>
      <c r="V85">
        <v>149836.70283624309</v>
      </c>
      <c r="W85">
        <v>150038.65143688529</v>
      </c>
      <c r="X85">
        <v>9625.7868662374476</v>
      </c>
      <c r="Y85">
        <v>9658.536516000273</v>
      </c>
      <c r="Z85">
        <v>9377.5745191860133</v>
      </c>
      <c r="AA85">
        <v>9779.699810129765</v>
      </c>
      <c r="AB85">
        <v>1460.725624988404</v>
      </c>
      <c r="AC85">
        <v>1443.596281702047</v>
      </c>
      <c r="AD85">
        <v>1274.673345877648</v>
      </c>
      <c r="AE85">
        <v>1684.098219140285</v>
      </c>
      <c r="AF85">
        <v>68.705608417735007</v>
      </c>
      <c r="AG85">
        <v>68.466645429571145</v>
      </c>
      <c r="AH85">
        <v>67.630669547585782</v>
      </c>
      <c r="AI85">
        <v>70.476760231790848</v>
      </c>
      <c r="AJ85">
        <v>0.61583837222034599</v>
      </c>
      <c r="AK85">
        <v>0.61583836835564676</v>
      </c>
      <c r="AL85">
        <v>0.61583622042559949</v>
      </c>
      <c r="AM85">
        <v>0.61584048806791047</v>
      </c>
      <c r="AN85">
        <v>0.9831317340568535</v>
      </c>
      <c r="AO85">
        <v>0.98313173405685361</v>
      </c>
      <c r="AP85">
        <v>0.98313173405685361</v>
      </c>
      <c r="AQ85">
        <v>0.98313173405685361</v>
      </c>
      <c r="AR85">
        <v>16.487915534129399</v>
      </c>
      <c r="AS85">
        <v>16.487915534129399</v>
      </c>
      <c r="AT85">
        <v>16.487915534129399</v>
      </c>
      <c r="AU85">
        <v>16.487915534129399</v>
      </c>
      <c r="AV85" t="str">
        <f>VLOOKUP(Sheet1[[#This Row],[NPDES ID2]],Combined_Sheet__Major_Only___2[[NPDES ID2]:[ECHO BFR]],3,FALSE)</f>
        <v>FL</v>
      </c>
      <c r="AW85" t="s">
        <v>118</v>
      </c>
      <c r="AX85" t="str">
        <f>VLOOKUP(Sheet1[[#This Row],[NPDES ID2]],Combined_Sheet__Major_Only___2[[NPDES ID2]:[ECHO BFR]],27,FALSE)</f>
        <v>-</v>
      </c>
      <c r="AY85" t="str">
        <f>VLOOKUP(Sheet1[[#This Row],[NPDES ID2]],Combined_Sheet__Major_Only___2[[NPDES ID2]:[ECHO BFR]],28,FALSE)</f>
        <v>-</v>
      </c>
      <c r="AZ85" t="str">
        <f>VLOOKUP(Sheet1[[#This Row],[NPDES ID2]],Combined_Sheet__Major_Only___2[[NPDES ID2]:[ECHO BFR]],29,FALSE)</f>
        <v>-</v>
      </c>
      <c r="BA85">
        <f>VLOOKUP(Sheet1[[#This Row],[NPDES ID2]],Combined_Sheet__Major_Only___2[[NPDES ID2]:[ECHO BFR]],17,FALSE)</f>
        <v>30.412320000000001</v>
      </c>
      <c r="BB85">
        <f>VLOOKUP(Sheet1[[#This Row],[NPDES ID2]],Combined_Sheet__Major_Only___2[[NPDES ID2]:[ECHO BFR]],18,FALSE)</f>
        <v>-86.663380000000004</v>
      </c>
      <c r="BC85" s="2" t="str">
        <f>IF(ISNUMBER(SEARCH("aerobic",$AW85)),"aerobic","")</f>
        <v>aerobic</v>
      </c>
      <c r="BD85" s="2" t="str">
        <f>IF(ISNUMBER(SEARCH("anaer",$AW85)),"anaer","")</f>
        <v/>
      </c>
      <c r="BE85" s="2" t="str">
        <f>IF(ISNUMBER(SEARCH("thickening",$AZ85)),"thickening","")</f>
        <v/>
      </c>
      <c r="BF85" s="4" t="str">
        <f>IF(ISNUMBER(SEARCH("airDry",$AW85)),"airDry","")</f>
        <v>airDry</v>
      </c>
      <c r="BG85" s="4" t="str">
        <f>IF(ISNUMBER(SEARCH("heatDry",$AY85)),"heatDry","")</f>
        <v/>
      </c>
      <c r="BH85" s="4" t="str">
        <f>IF(AND(ISNUMBER(SEARCH("aerobic",$AW85)),ISNUMBER(SEARCH("anaer",$AW85))),"Combined Aer and Anaer.","")</f>
        <v/>
      </c>
    </row>
    <row r="86" spans="1:60" x14ac:dyDescent="0.25">
      <c r="A86" s="5">
        <v>525</v>
      </c>
      <c r="B86" t="s">
        <v>2593</v>
      </c>
      <c r="C86">
        <v>296.52600000000001</v>
      </c>
      <c r="D86">
        <v>464.30035083352152</v>
      </c>
      <c r="E86">
        <v>461.39019858892499</v>
      </c>
      <c r="F86">
        <v>353.07517020229972</v>
      </c>
      <c r="G86">
        <v>573.8112378077584</v>
      </c>
      <c r="H86">
        <v>-114.7163278449615</v>
      </c>
      <c r="I86">
        <v>-116.00856144456991</v>
      </c>
      <c r="J86">
        <v>-135.32116834034801</v>
      </c>
      <c r="K86">
        <v>-92.937838563964561</v>
      </c>
      <c r="L86">
        <v>197.8581949001109</v>
      </c>
      <c r="M86">
        <v>197.05868494098161</v>
      </c>
      <c r="N86">
        <v>194.26283747856419</v>
      </c>
      <c r="O86">
        <v>203.78271331869291</v>
      </c>
      <c r="P86">
        <v>6.9623536895795466</v>
      </c>
      <c r="Q86">
        <v>7.0074717058787641</v>
      </c>
      <c r="R86">
        <v>5.7187523069214423</v>
      </c>
      <c r="S86">
        <v>8.0597126715702103</v>
      </c>
      <c r="T86">
        <v>149892.3621332894</v>
      </c>
      <c r="U86">
        <v>149892.61087595139</v>
      </c>
      <c r="V86">
        <v>149791.60199194841</v>
      </c>
      <c r="W86">
        <v>149993.49054295421</v>
      </c>
      <c r="X86">
        <v>10111.26963291382</v>
      </c>
      <c r="Y86">
        <v>10150.204668237489</v>
      </c>
      <c r="Z86">
        <v>9810.1043750725603</v>
      </c>
      <c r="AA86">
        <v>10298.70775937184</v>
      </c>
      <c r="AB86">
        <v>1609.385704687714</v>
      </c>
      <c r="AC86">
        <v>1589.0147911326569</v>
      </c>
      <c r="AD86">
        <v>1394.9389723484351</v>
      </c>
      <c r="AE86">
        <v>1871.45054567275</v>
      </c>
      <c r="AF86">
        <v>65.3925228071883</v>
      </c>
      <c r="AG86">
        <v>65.128465083004571</v>
      </c>
      <c r="AH86">
        <v>64.204147201260113</v>
      </c>
      <c r="AI86">
        <v>67.35035409168843</v>
      </c>
      <c r="AJ86">
        <v>0.57532070822521808</v>
      </c>
      <c r="AK86">
        <v>0.57532068511252132</v>
      </c>
      <c r="AL86">
        <v>0.57530789489775325</v>
      </c>
      <c r="AM86">
        <v>0.57533330776971303</v>
      </c>
      <c r="AN86">
        <v>0.98312677813450666</v>
      </c>
      <c r="AO86">
        <v>0.98312677813450677</v>
      </c>
      <c r="AP86">
        <v>0.98312677813450677</v>
      </c>
      <c r="AQ86">
        <v>0.98312677813450677</v>
      </c>
      <c r="AR86">
        <v>15.241256631951259</v>
      </c>
      <c r="AS86">
        <v>15.241256631951259</v>
      </c>
      <c r="AT86">
        <v>15.241256631951259</v>
      </c>
      <c r="AU86">
        <v>15.241256631951259</v>
      </c>
      <c r="AV86" t="str">
        <f>VLOOKUP(Sheet1[[#This Row],[NPDES ID2]],Combined_Sheet__Major_Only___2[[NPDES ID2]:[ECHO BFR]],3,FALSE)</f>
        <v>CA</v>
      </c>
      <c r="AW86" t="s">
        <v>12192</v>
      </c>
      <c r="AX86" t="str">
        <f>VLOOKUP(Sheet1[[#This Row],[NPDES ID2]],Combined_Sheet__Major_Only___2[[NPDES ID2]:[ECHO BFR]],27,FALSE)</f>
        <v>tempSludgeStore</v>
      </c>
      <c r="AY86" t="str">
        <f>VLOOKUP(Sheet1[[#This Row],[NPDES ID2]],Combined_Sheet__Major_Only___2[[NPDES ID2]:[ECHO BFR]],28,FALSE)</f>
        <v>-</v>
      </c>
      <c r="AZ86" t="str">
        <f>VLOOKUP(Sheet1[[#This Row],[NPDES ID2]],Combined_Sheet__Major_Only___2[[NPDES ID2]:[ECHO BFR]],29,FALSE)</f>
        <v>sludgeLagoon</v>
      </c>
      <c r="BA86">
        <f>VLOOKUP(Sheet1[[#This Row],[NPDES ID2]],Combined_Sheet__Major_Only___2[[NPDES ID2]:[ECHO BFR]],17,FALSE)</f>
        <v>39.065040000000003</v>
      </c>
      <c r="BB86">
        <f>VLOOKUP(Sheet1[[#This Row],[NPDES ID2]],Combined_Sheet__Major_Only___2[[NPDES ID2]:[ECHO BFR]],18,FALSE)</f>
        <v>-121.55064</v>
      </c>
      <c r="BC86" s="2" t="str">
        <f>IF(ISNUMBER(SEARCH("aerobic",$AW86)),"aerobic","")</f>
        <v>aerobic</v>
      </c>
      <c r="BD86" s="2" t="str">
        <f>IF(ISNUMBER(SEARCH("anaer",$AW86)),"anaer","")</f>
        <v>anaer</v>
      </c>
      <c r="BE86" s="2" t="str">
        <f>IF(ISNUMBER(SEARCH("thickening",$AZ86)),"thickening","")</f>
        <v/>
      </c>
      <c r="BF86" s="4" t="str">
        <f>IF(ISNUMBER(SEARCH("airDry",$AW86)),"airDry","")</f>
        <v>airDry</v>
      </c>
      <c r="BG86" s="4" t="str">
        <f>IF(ISNUMBER(SEARCH("heatDry",$AY86)),"heatDry","")</f>
        <v/>
      </c>
      <c r="BH86" s="4" t="str">
        <f>IF(AND(ISNUMBER(SEARCH("aerobic",$AW86)),ISNUMBER(SEARCH("anaer",$AW86))),"Combined Aer and Anaer.","")</f>
        <v>Combined Aer and Anaer.</v>
      </c>
    </row>
    <row r="87" spans="1:60" x14ac:dyDescent="0.25">
      <c r="A87" s="5">
        <v>1546</v>
      </c>
      <c r="B87" t="s">
        <v>7274</v>
      </c>
      <c r="C87">
        <v>93.2</v>
      </c>
      <c r="D87">
        <v>1062.5720262340219</v>
      </c>
      <c r="E87">
        <v>1052.4730917737211</v>
      </c>
      <c r="F87">
        <v>740.50093160284746</v>
      </c>
      <c r="G87">
        <v>1380.5969604864999</v>
      </c>
      <c r="H87">
        <v>-107.24964438023039</v>
      </c>
      <c r="I87">
        <v>-108.588271671705</v>
      </c>
      <c r="J87">
        <v>-128.14869051570781</v>
      </c>
      <c r="K87">
        <v>-85.853242322926931</v>
      </c>
      <c r="L87">
        <v>66.240068227735065</v>
      </c>
      <c r="M87">
        <v>66.019628248000274</v>
      </c>
      <c r="N87">
        <v>65.248626917424758</v>
      </c>
      <c r="O87">
        <v>67.873721733631584</v>
      </c>
      <c r="P87">
        <v>2.1802176103563671</v>
      </c>
      <c r="Q87">
        <v>2.2060821316491732</v>
      </c>
      <c r="R87">
        <v>1.7756468996381061</v>
      </c>
      <c r="S87">
        <v>2.5657455523604131</v>
      </c>
      <c r="T87">
        <v>149876.2720628817</v>
      </c>
      <c r="U87">
        <v>149876.5207791662</v>
      </c>
      <c r="V87">
        <v>149775.52260648421</v>
      </c>
      <c r="W87">
        <v>149977.38974855049</v>
      </c>
      <c r="X87">
        <v>9490.9977900476697</v>
      </c>
      <c r="Y87">
        <v>9522.1211430544099</v>
      </c>
      <c r="Z87">
        <v>9256.4788632774817</v>
      </c>
      <c r="AA87">
        <v>9636.1913284784114</v>
      </c>
      <c r="AB87">
        <v>1422.49911020534</v>
      </c>
      <c r="AC87">
        <v>1406.146580083293</v>
      </c>
      <c r="AD87">
        <v>1243.4304546861949</v>
      </c>
      <c r="AE87">
        <v>1636.117032662517</v>
      </c>
      <c r="AF87">
        <v>69.652091431507415</v>
      </c>
      <c r="AG87">
        <v>69.420354812352997</v>
      </c>
      <c r="AH87">
        <v>68.609548053609771</v>
      </c>
      <c r="AI87">
        <v>71.369820074502343</v>
      </c>
      <c r="AJ87">
        <v>0.62742037784219373</v>
      </c>
      <c r="AK87">
        <v>0.62742037030471187</v>
      </c>
      <c r="AL87">
        <v>0.62741618418874689</v>
      </c>
      <c r="AM87">
        <v>0.62742450145297179</v>
      </c>
      <c r="AN87">
        <v>0.9831250105412418</v>
      </c>
      <c r="AO87">
        <v>0.98312501054124157</v>
      </c>
      <c r="AP87">
        <v>0.98312501054124157</v>
      </c>
      <c r="AQ87">
        <v>0.98312501054124157</v>
      </c>
      <c r="AR87">
        <v>16.844099966818519</v>
      </c>
      <c r="AS87">
        <v>16.844099966818519</v>
      </c>
      <c r="AT87">
        <v>16.844099966818519</v>
      </c>
      <c r="AU87">
        <v>16.844099966818519</v>
      </c>
      <c r="AV87" t="str">
        <f>VLOOKUP(Sheet1[[#This Row],[NPDES ID2]],Combined_Sheet__Major_Only___2[[NPDES ID2]:[ECHO BFR]],3,FALSE)</f>
        <v>IA</v>
      </c>
      <c r="AW87" t="s">
        <v>12187</v>
      </c>
      <c r="AX87" t="str">
        <f>VLOOKUP(Sheet1[[#This Row],[NPDES ID2]],Combined_Sheet__Major_Only___2[[NPDES ID2]:[ECHO BFR]],27,FALSE)</f>
        <v>tempSludgeStore</v>
      </c>
      <c r="AY87" t="str">
        <f>VLOOKUP(Sheet1[[#This Row],[NPDES ID2]],Combined_Sheet__Major_Only___2[[NPDES ID2]:[ECHO BFR]],28,FALSE)</f>
        <v>-</v>
      </c>
      <c r="AZ87" t="str">
        <f>VLOOKUP(Sheet1[[#This Row],[NPDES ID2]],Combined_Sheet__Major_Only___2[[NPDES ID2]:[ECHO BFR]],29,FALSE)</f>
        <v>preliminaryOps</v>
      </c>
      <c r="BA87">
        <f>VLOOKUP(Sheet1[[#This Row],[NPDES ID2]],Combined_Sheet__Major_Only___2[[NPDES ID2]:[ECHO BFR]],17,FALSE)</f>
        <v>41.630833000000003</v>
      </c>
      <c r="BB87">
        <f>VLOOKUP(Sheet1[[#This Row],[NPDES ID2]],Combined_Sheet__Major_Only___2[[NPDES ID2]:[ECHO BFR]],18,FALSE)</f>
        <v>-95.314722000000003</v>
      </c>
      <c r="BC87" s="2" t="str">
        <f>IF(ISNUMBER(SEARCH("aerobic",$AW87)),"aerobic","")</f>
        <v/>
      </c>
      <c r="BD87" s="2" t="str">
        <f>IF(ISNUMBER(SEARCH("anaer",$AW87)),"anaer","")</f>
        <v>anaer</v>
      </c>
      <c r="BE87" s="2" t="str">
        <f>IF(ISNUMBER(SEARCH("thickening",$AZ87)),"thickening","")</f>
        <v/>
      </c>
      <c r="BF87" s="3" t="str">
        <f>IF(ISNUMBER(SEARCH("airDry",$AW87)),"airDry","")</f>
        <v>airDry</v>
      </c>
      <c r="BG87" s="3" t="str">
        <f>IF(ISNUMBER(SEARCH("heatDry",$AY87)),"heatDry","")</f>
        <v/>
      </c>
      <c r="BH87" s="3" t="str">
        <f>IF(AND(ISNUMBER(SEARCH("aerobic",$AW87)),ISNUMBER(SEARCH("anaer",$AW87))),"Combined Aer and Anaer.","")</f>
        <v/>
      </c>
    </row>
    <row r="88" spans="1:60" x14ac:dyDescent="0.25">
      <c r="A88" s="5">
        <v>2306</v>
      </c>
      <c r="B88" t="s">
        <v>10775</v>
      </c>
      <c r="C88">
        <v>407.77</v>
      </c>
      <c r="D88">
        <v>379.59590187034701</v>
      </c>
      <c r="E88">
        <v>375.00700320857578</v>
      </c>
      <c r="F88">
        <v>297.14606826197058</v>
      </c>
      <c r="G88">
        <v>467.27870298219392</v>
      </c>
      <c r="H88">
        <v>-109.20185710545761</v>
      </c>
      <c r="I88">
        <v>-110.54952725185071</v>
      </c>
      <c r="J88">
        <v>-130.01351383517539</v>
      </c>
      <c r="K88">
        <v>-87.65186395455703</v>
      </c>
      <c r="L88">
        <v>284.70172845047063</v>
      </c>
      <c r="M88">
        <v>283.69820971341733</v>
      </c>
      <c r="N88">
        <v>280.18938047277231</v>
      </c>
      <c r="O88">
        <v>292.13750335398578</v>
      </c>
      <c r="P88">
        <v>9.5490226862558991</v>
      </c>
      <c r="Q88">
        <v>9.6447636151122147</v>
      </c>
      <c r="R88">
        <v>7.7962772805043681</v>
      </c>
      <c r="S88">
        <v>11.184751573572729</v>
      </c>
      <c r="T88">
        <v>149853.813941086</v>
      </c>
      <c r="U88">
        <v>149854.06262055351</v>
      </c>
      <c r="V88">
        <v>149753.07939846819</v>
      </c>
      <c r="W88">
        <v>149954.91665846671</v>
      </c>
      <c r="X88">
        <v>9660.1846680659037</v>
      </c>
      <c r="Y88">
        <v>9693.4196301330212</v>
      </c>
      <c r="Z88">
        <v>9407.9378920253475</v>
      </c>
      <c r="AA88">
        <v>9816.6703361398304</v>
      </c>
      <c r="AB88">
        <v>1471.573563189633</v>
      </c>
      <c r="AC88">
        <v>1454.2211981541309</v>
      </c>
      <c r="AD88">
        <v>1283.438874597284</v>
      </c>
      <c r="AE88">
        <v>1697.9046962787741</v>
      </c>
      <c r="AF88">
        <v>68.425064935161856</v>
      </c>
      <c r="AG88">
        <v>68.184133273004832</v>
      </c>
      <c r="AH88">
        <v>67.340426041843159</v>
      </c>
      <c r="AI88">
        <v>70.211851064274555</v>
      </c>
      <c r="AJ88">
        <v>0.61240597721500967</v>
      </c>
      <c r="AK88">
        <v>0.61240594441886542</v>
      </c>
      <c r="AL88">
        <v>0.61238782619291177</v>
      </c>
      <c r="AM88">
        <v>0.61242382554913199</v>
      </c>
      <c r="AN88">
        <v>0.98312254275905042</v>
      </c>
      <c r="AO88">
        <v>0.98312254275905075</v>
      </c>
      <c r="AP88">
        <v>0.98312254275905075</v>
      </c>
      <c r="AQ88">
        <v>0.98312254275905075</v>
      </c>
      <c r="AR88">
        <v>16.38179059115113</v>
      </c>
      <c r="AS88">
        <v>16.38179059115113</v>
      </c>
      <c r="AT88">
        <v>16.38179059115113</v>
      </c>
      <c r="AU88">
        <v>16.38179059115113</v>
      </c>
      <c r="AV88" t="str">
        <f>VLOOKUP(Sheet1[[#This Row],[NPDES ID2]],Combined_Sheet__Major_Only___2[[NPDES ID2]:[ECHO BFR]],3,FALSE)</f>
        <v>AL</v>
      </c>
      <c r="AW88" t="s">
        <v>118</v>
      </c>
      <c r="AX88" t="str">
        <f>VLOOKUP(Sheet1[[#This Row],[NPDES ID2]],Combined_Sheet__Major_Only___2[[NPDES ID2]:[ECHO BFR]],27,FALSE)</f>
        <v>other</v>
      </c>
      <c r="AY88" t="str">
        <f>VLOOKUP(Sheet1[[#This Row],[NPDES ID2]],Combined_Sheet__Major_Only___2[[NPDES ID2]:[ECHO BFR]],28,FALSE)</f>
        <v>-</v>
      </c>
      <c r="AZ88" t="str">
        <f>VLOOKUP(Sheet1[[#This Row],[NPDES ID2]],Combined_Sheet__Major_Only___2[[NPDES ID2]:[ECHO BFR]],29,FALSE)</f>
        <v>preliminaryOps</v>
      </c>
      <c r="BA88">
        <f>VLOOKUP(Sheet1[[#This Row],[NPDES ID2]],Combined_Sheet__Major_Only___2[[NPDES ID2]:[ECHO BFR]],17,FALSE)</f>
        <v>34.606099999999998</v>
      </c>
      <c r="BB88">
        <f>VLOOKUP(Sheet1[[#This Row],[NPDES ID2]],Combined_Sheet__Major_Only___2[[NPDES ID2]:[ECHO BFR]],18,FALSE)</f>
        <v>-86.0535</v>
      </c>
      <c r="BC88" s="2" t="str">
        <f>IF(ISNUMBER(SEARCH("aerobic",$AW88)),"aerobic","")</f>
        <v>aerobic</v>
      </c>
      <c r="BD88" s="2" t="str">
        <f>IF(ISNUMBER(SEARCH("anaer",$AW88)),"anaer","")</f>
        <v/>
      </c>
      <c r="BE88" s="2" t="str">
        <f>IF(ISNUMBER(SEARCH("thickening",$AZ88)),"thickening","")</f>
        <v/>
      </c>
      <c r="BF88" s="3" t="str">
        <f>IF(ISNUMBER(SEARCH("airDry",$AW88)),"airDry","")</f>
        <v>airDry</v>
      </c>
      <c r="BG88" s="3" t="str">
        <f>IF(ISNUMBER(SEARCH("heatDry",$AY88)),"heatDry","")</f>
        <v/>
      </c>
      <c r="BH88" s="3" t="str">
        <f>IF(AND(ISNUMBER(SEARCH("aerobic",$AW88)),ISNUMBER(SEARCH("anaer",$AW88))),"Combined Aer and Anaer.","")</f>
        <v/>
      </c>
    </row>
    <row r="89" spans="1:60" x14ac:dyDescent="0.25">
      <c r="A89" s="5">
        <v>653</v>
      </c>
      <c r="B89" t="s">
        <v>3216</v>
      </c>
      <c r="C89">
        <v>104.2</v>
      </c>
      <c r="D89">
        <v>974.48272117678732</v>
      </c>
      <c r="E89">
        <v>964.99729007045448</v>
      </c>
      <c r="F89">
        <v>683.31027350473892</v>
      </c>
      <c r="G89">
        <v>1262.7678335874659</v>
      </c>
      <c r="H89">
        <v>-108.695155635063</v>
      </c>
      <c r="I89">
        <v>-110.0443290578239</v>
      </c>
      <c r="J89">
        <v>-129.53642235664049</v>
      </c>
      <c r="K89">
        <v>-87.228937039094049</v>
      </c>
      <c r="L89">
        <v>73.144739407717083</v>
      </c>
      <c r="M89">
        <v>72.89132756047249</v>
      </c>
      <c r="N89">
        <v>72.005013008836997</v>
      </c>
      <c r="O89">
        <v>75.022734524794274</v>
      </c>
      <c r="P89">
        <v>2.4393899005382851</v>
      </c>
      <c r="Q89">
        <v>2.464816368894271</v>
      </c>
      <c r="R89">
        <v>1.9901550889185631</v>
      </c>
      <c r="S89">
        <v>2.8612609800140412</v>
      </c>
      <c r="T89">
        <v>149834.6475957956</v>
      </c>
      <c r="U89">
        <v>149834.89624384241</v>
      </c>
      <c r="V89">
        <v>149733.92578098521</v>
      </c>
      <c r="W89">
        <v>149935.73753884999</v>
      </c>
      <c r="X89">
        <v>9606.9751690511257</v>
      </c>
      <c r="Y89">
        <v>9639.554216489887</v>
      </c>
      <c r="Z89">
        <v>9360.2136654632814</v>
      </c>
      <c r="AA89">
        <v>9759.9660440243933</v>
      </c>
      <c r="AB89">
        <v>1456.179228648755</v>
      </c>
      <c r="AC89">
        <v>1439.1364453115791</v>
      </c>
      <c r="AD89">
        <v>1270.906584228977</v>
      </c>
      <c r="AE89">
        <v>1678.484953060716</v>
      </c>
      <c r="AF89">
        <v>68.793134033201369</v>
      </c>
      <c r="AG89">
        <v>68.554863301725263</v>
      </c>
      <c r="AH89">
        <v>67.721176735489379</v>
      </c>
      <c r="AI89">
        <v>70.559318563774042</v>
      </c>
      <c r="AJ89">
        <v>0.6169092906996031</v>
      </c>
      <c r="AK89">
        <v>0.61690928233492515</v>
      </c>
      <c r="AL89">
        <v>0.61690463773545112</v>
      </c>
      <c r="AM89">
        <v>0.61691386595416975</v>
      </c>
      <c r="AN89">
        <v>0.98312043611863376</v>
      </c>
      <c r="AO89">
        <v>0.98312043611863342</v>
      </c>
      <c r="AP89">
        <v>0.98312043611863342</v>
      </c>
      <c r="AQ89">
        <v>0.98312043611863342</v>
      </c>
      <c r="AR89">
        <v>16.520770721981091</v>
      </c>
      <c r="AS89">
        <v>16.520770721981091</v>
      </c>
      <c r="AT89">
        <v>16.520770721981091</v>
      </c>
      <c r="AU89">
        <v>16.520770721981091</v>
      </c>
      <c r="AV89" t="str">
        <f>VLOOKUP(Sheet1[[#This Row],[NPDES ID2]],Combined_Sheet__Major_Only___2[[NPDES ID2]:[ECHO BFR]],3,FALSE)</f>
        <v>MO</v>
      </c>
      <c r="AW89" t="s">
        <v>118</v>
      </c>
      <c r="AX89" t="str">
        <f>VLOOKUP(Sheet1[[#This Row],[NPDES ID2]],Combined_Sheet__Major_Only___2[[NPDES ID2]:[ECHO BFR]],27,FALSE)</f>
        <v>longTermSludgeStore</v>
      </c>
      <c r="AY89" t="str">
        <f>VLOOKUP(Sheet1[[#This Row],[NPDES ID2]],Combined_Sheet__Major_Only___2[[NPDES ID2]:[ECHO BFR]],28,FALSE)</f>
        <v>-</v>
      </c>
      <c r="AZ89" t="str">
        <f>VLOOKUP(Sheet1[[#This Row],[NPDES ID2]],Combined_Sheet__Major_Only___2[[NPDES ID2]:[ECHO BFR]],29,FALSE)</f>
        <v>-</v>
      </c>
      <c r="BA89">
        <f>VLOOKUP(Sheet1[[#This Row],[NPDES ID2]],Combined_Sheet__Major_Only___2[[NPDES ID2]:[ECHO BFR]],17,FALSE)</f>
        <v>38.783456999999999</v>
      </c>
      <c r="BB89">
        <f>VLOOKUP(Sheet1[[#This Row],[NPDES ID2]],Combined_Sheet__Major_Only___2[[NPDES ID2]:[ECHO BFR]],18,FALSE)</f>
        <v>-93.758201</v>
      </c>
      <c r="BC89" s="2" t="str">
        <f>IF(ISNUMBER(SEARCH("aerobic",$AW89)),"aerobic","")</f>
        <v>aerobic</v>
      </c>
      <c r="BD89" s="2" t="str">
        <f>IF(ISNUMBER(SEARCH("anaer",$AW89)),"anaer","")</f>
        <v/>
      </c>
      <c r="BE89" s="2" t="str">
        <f>IF(ISNUMBER(SEARCH("thickening",$AZ89)),"thickening","")</f>
        <v/>
      </c>
      <c r="BF89" s="4" t="str">
        <f>IF(ISNUMBER(SEARCH("airDry",$AW89)),"airDry","")</f>
        <v>airDry</v>
      </c>
      <c r="BG89" s="4" t="str">
        <f>IF(ISNUMBER(SEARCH("heatDry",$AY89)),"heatDry","")</f>
        <v/>
      </c>
      <c r="BH89" s="4" t="str">
        <f>IF(AND(ISNUMBER(SEARCH("aerobic",$AW89)),ISNUMBER(SEARCH("anaer",$AW89))),"Combined Aer and Anaer.","")</f>
        <v/>
      </c>
    </row>
    <row r="90" spans="1:60" x14ac:dyDescent="0.25">
      <c r="A90" s="5">
        <v>252</v>
      </c>
      <c r="B90" t="s">
        <v>1305</v>
      </c>
      <c r="C90">
        <v>1936.27</v>
      </c>
      <c r="D90">
        <v>484.96020924481837</v>
      </c>
      <c r="E90">
        <v>482.4754046586354</v>
      </c>
      <c r="F90">
        <v>403.59121522187041</v>
      </c>
      <c r="G90">
        <v>562.58070559745818</v>
      </c>
      <c r="H90">
        <v>-109.3872625978051</v>
      </c>
      <c r="I90">
        <v>-110.845754429583</v>
      </c>
      <c r="J90">
        <v>-130.14181546759471</v>
      </c>
      <c r="K90">
        <v>-87.520330653329694</v>
      </c>
      <c r="L90">
        <v>1342.3170691634721</v>
      </c>
      <c r="M90">
        <v>1337.4761516637641</v>
      </c>
      <c r="N90">
        <v>1320.573857320139</v>
      </c>
      <c r="O90">
        <v>1378.1593666878459</v>
      </c>
      <c r="P90">
        <v>45.356249859340188</v>
      </c>
      <c r="Q90">
        <v>45.78824765740422</v>
      </c>
      <c r="R90">
        <v>37.067372382387461</v>
      </c>
      <c r="S90">
        <v>53.033095282267922</v>
      </c>
      <c r="T90">
        <v>149774.319997018</v>
      </c>
      <c r="U90">
        <v>149774.5685461658</v>
      </c>
      <c r="V90">
        <v>149673.63824399561</v>
      </c>
      <c r="W90">
        <v>149875.36973186259</v>
      </c>
      <c r="X90">
        <v>9723.982498042049</v>
      </c>
      <c r="Y90">
        <v>9758.1119025269436</v>
      </c>
      <c r="Z90">
        <v>9464.6054556332201</v>
      </c>
      <c r="AA90">
        <v>9885.0114609787306</v>
      </c>
      <c r="AB90">
        <v>1491.3188872639389</v>
      </c>
      <c r="AC90">
        <v>1473.587107443725</v>
      </c>
      <c r="AD90">
        <v>1299.352915004328</v>
      </c>
      <c r="AE90">
        <v>1723.1165008292869</v>
      </c>
      <c r="AF90">
        <v>67.949076521893772</v>
      </c>
      <c r="AG90">
        <v>67.705226761309007</v>
      </c>
      <c r="AH90">
        <v>66.847738822064571</v>
      </c>
      <c r="AI90">
        <v>69.76190267289077</v>
      </c>
      <c r="AJ90">
        <v>0.60658299010511163</v>
      </c>
      <c r="AK90">
        <v>0.60658283112924183</v>
      </c>
      <c r="AL90">
        <v>0.60649720055247625</v>
      </c>
      <c r="AM90">
        <v>0.60666735987998432</v>
      </c>
      <c r="AN90">
        <v>0.98311380186596109</v>
      </c>
      <c r="AO90">
        <v>0.98311380186596109</v>
      </c>
      <c r="AP90">
        <v>0.98311380186596109</v>
      </c>
      <c r="AQ90">
        <v>0.98311380186596109</v>
      </c>
      <c r="AR90">
        <v>16.2003675408546</v>
      </c>
      <c r="AS90">
        <v>16.2003675408546</v>
      </c>
      <c r="AT90">
        <v>16.2003675408546</v>
      </c>
      <c r="AU90">
        <v>16.2003675408546</v>
      </c>
      <c r="AV90" t="str">
        <f>VLOOKUP(Sheet1[[#This Row],[NPDES ID2]],Combined_Sheet__Major_Only___2[[NPDES ID2]:[ECHO BFR]],3,FALSE)</f>
        <v>CA</v>
      </c>
      <c r="AW90" t="s">
        <v>12187</v>
      </c>
      <c r="AX90" t="str">
        <f>VLOOKUP(Sheet1[[#This Row],[NPDES ID2]],Combined_Sheet__Major_Only___2[[NPDES ID2]:[ECHO BFR]],27,FALSE)</f>
        <v>-</v>
      </c>
      <c r="AY90" t="str">
        <f>VLOOKUP(Sheet1[[#This Row],[NPDES ID2]],Combined_Sheet__Major_Only___2[[NPDES ID2]:[ECHO BFR]],28,FALSE)</f>
        <v>-</v>
      </c>
      <c r="AZ90" t="str">
        <f>VLOOKUP(Sheet1[[#This Row],[NPDES ID2]],Combined_Sheet__Major_Only___2[[NPDES ID2]:[ECHO BFR]],29,FALSE)</f>
        <v>sludgeLagoon, preliminaryOps</v>
      </c>
      <c r="BA90">
        <f>VLOOKUP(Sheet1[[#This Row],[NPDES ID2]],Combined_Sheet__Major_Only___2[[NPDES ID2]:[ECHO BFR]],17,FALSE)</f>
        <v>37.613722000000003</v>
      </c>
      <c r="BB90">
        <f>VLOOKUP(Sheet1[[#This Row],[NPDES ID2]],Combined_Sheet__Major_Only___2[[NPDES ID2]:[ECHO BFR]],18,FALSE)</f>
        <v>-121.01177800000001</v>
      </c>
      <c r="BC90" s="2" t="str">
        <f>IF(ISNUMBER(SEARCH("aerobic",$AW90)),"aerobic","")</f>
        <v/>
      </c>
      <c r="BD90" s="2" t="str">
        <f>IF(ISNUMBER(SEARCH("anaer",$AW90)),"anaer","")</f>
        <v>anaer</v>
      </c>
      <c r="BE90" s="2" t="str">
        <f>IF(ISNUMBER(SEARCH("thickening",$AZ90)),"thickening","")</f>
        <v/>
      </c>
      <c r="BF90" s="3" t="str">
        <f>IF(ISNUMBER(SEARCH("airDry",$AW90)),"airDry","")</f>
        <v>airDry</v>
      </c>
      <c r="BG90" s="3" t="str">
        <f>IF(ISNUMBER(SEARCH("heatDry",$AY90)),"heatDry","")</f>
        <v/>
      </c>
      <c r="BH90" s="3" t="str">
        <f>IF(AND(ISNUMBER(SEARCH("aerobic",$AW90)),ISNUMBER(SEARCH("anaer",$AW90))),"Combined Aer and Anaer.","")</f>
        <v/>
      </c>
    </row>
    <row r="91" spans="1:60" x14ac:dyDescent="0.25">
      <c r="A91" s="5">
        <v>1690</v>
      </c>
      <c r="B91" t="s">
        <v>7926</v>
      </c>
      <c r="C91">
        <v>48.55</v>
      </c>
      <c r="D91">
        <v>1947.117311253204</v>
      </c>
      <c r="E91">
        <v>1929.978267853191</v>
      </c>
      <c r="F91">
        <v>1322.5387023134249</v>
      </c>
      <c r="G91">
        <v>2552.2198726563829</v>
      </c>
      <c r="H91">
        <v>-107.4452510537388</v>
      </c>
      <c r="I91">
        <v>-108.7755544087404</v>
      </c>
      <c r="J91">
        <v>-128.33784270180871</v>
      </c>
      <c r="K91">
        <v>-86.048236559329069</v>
      </c>
      <c r="L91">
        <v>34.453370817605112</v>
      </c>
      <c r="M91">
        <v>34.338140360010939</v>
      </c>
      <c r="N91">
        <v>33.9350977717612</v>
      </c>
      <c r="O91">
        <v>35.307349503106593</v>
      </c>
      <c r="P91">
        <v>1.13583614788514</v>
      </c>
      <c r="Q91">
        <v>1.149106702407966</v>
      </c>
      <c r="R91">
        <v>0.92526253339139697</v>
      </c>
      <c r="S91">
        <v>1.336134886815437</v>
      </c>
      <c r="T91">
        <v>149733.08390934949</v>
      </c>
      <c r="U91">
        <v>149733.33239089631</v>
      </c>
      <c r="V91">
        <v>149632.42954000281</v>
      </c>
      <c r="W91">
        <v>149834.1061604337</v>
      </c>
      <c r="X91">
        <v>9496.4186099646759</v>
      </c>
      <c r="Y91">
        <v>9527.7011265593501</v>
      </c>
      <c r="Z91">
        <v>9260.630741526109</v>
      </c>
      <c r="AA91">
        <v>9642.4237554237152</v>
      </c>
      <c r="AB91">
        <v>1425.2567862175031</v>
      </c>
      <c r="AC91">
        <v>1408.8356356180379</v>
      </c>
      <c r="AD91">
        <v>1245.6111532428979</v>
      </c>
      <c r="AE91">
        <v>1639.712715903486</v>
      </c>
      <c r="AF91">
        <v>69.545693405652912</v>
      </c>
      <c r="AG91">
        <v>69.313125786041581</v>
      </c>
      <c r="AH91">
        <v>68.49951857680675</v>
      </c>
      <c r="AI91">
        <v>71.269449498021061</v>
      </c>
      <c r="AJ91">
        <v>0.62611824919264258</v>
      </c>
      <c r="AK91">
        <v>0.62611824527555882</v>
      </c>
      <c r="AL91">
        <v>0.62611606822570942</v>
      </c>
      <c r="AM91">
        <v>0.62612039372502615</v>
      </c>
      <c r="AN91">
        <v>0.98310926411379784</v>
      </c>
      <c r="AO91">
        <v>0.98310926411379806</v>
      </c>
      <c r="AP91">
        <v>0.98310926411379806</v>
      </c>
      <c r="AQ91">
        <v>0.98310926411379806</v>
      </c>
      <c r="AR91">
        <v>16.804116220593791</v>
      </c>
      <c r="AS91">
        <v>16.804116220593791</v>
      </c>
      <c r="AT91">
        <v>16.804116220593791</v>
      </c>
      <c r="AU91">
        <v>16.804116220593791</v>
      </c>
      <c r="AV91" t="str">
        <f>VLOOKUP(Sheet1[[#This Row],[NPDES ID2]],Combined_Sheet__Major_Only___2[[NPDES ID2]:[ECHO BFR]],3,FALSE)</f>
        <v>NE</v>
      </c>
      <c r="AW91" t="s">
        <v>12187</v>
      </c>
      <c r="AX91" t="str">
        <f>VLOOKUP(Sheet1[[#This Row],[NPDES ID2]],Combined_Sheet__Major_Only___2[[NPDES ID2]:[ECHO BFR]],27,FALSE)</f>
        <v>methaneBioCaptureRecover</v>
      </c>
      <c r="AY91" t="str">
        <f>VLOOKUP(Sheet1[[#This Row],[NPDES ID2]],Combined_Sheet__Major_Only___2[[NPDES ID2]:[ECHO BFR]],28,FALSE)</f>
        <v>-</v>
      </c>
      <c r="AZ91" t="str">
        <f>VLOOKUP(Sheet1[[#This Row],[NPDES ID2]],Combined_Sheet__Major_Only___2[[NPDES ID2]:[ECHO BFR]],29,FALSE)</f>
        <v>-</v>
      </c>
      <c r="BA91">
        <f>VLOOKUP(Sheet1[[#This Row],[NPDES ID2]],Combined_Sheet__Major_Only___2[[NPDES ID2]:[ECHO BFR]],17,FALSE)</f>
        <v>40.899889000000002</v>
      </c>
      <c r="BB91">
        <f>VLOOKUP(Sheet1[[#This Row],[NPDES ID2]],Combined_Sheet__Major_Only___2[[NPDES ID2]:[ECHO BFR]],18,FALSE)</f>
        <v>-97.091499999999996</v>
      </c>
      <c r="BC91" s="2" t="str">
        <f>IF(ISNUMBER(SEARCH("aerobic",$AW91)),"aerobic","")</f>
        <v/>
      </c>
      <c r="BD91" s="2" t="str">
        <f>IF(ISNUMBER(SEARCH("anaer",$AW91)),"anaer","")</f>
        <v>anaer</v>
      </c>
      <c r="BE91" s="2" t="str">
        <f>IF(ISNUMBER(SEARCH("thickening",$AZ91)),"thickening","")</f>
        <v/>
      </c>
      <c r="BF91" s="3" t="str">
        <f>IF(ISNUMBER(SEARCH("airDry",$AW91)),"airDry","")</f>
        <v>airDry</v>
      </c>
      <c r="BG91" s="3" t="str">
        <f>IF(ISNUMBER(SEARCH("heatDry",$AY91)),"heatDry","")</f>
        <v/>
      </c>
      <c r="BH91" s="3" t="str">
        <f>IF(AND(ISNUMBER(SEARCH("aerobic",$AW91)),ISNUMBER(SEARCH("anaer",$AW91))),"Combined Aer and Anaer.","")</f>
        <v/>
      </c>
    </row>
    <row r="92" spans="1:60" x14ac:dyDescent="0.25">
      <c r="A92" s="5">
        <v>1543</v>
      </c>
      <c r="B92" t="s">
        <v>7261</v>
      </c>
      <c r="C92">
        <v>93.97</v>
      </c>
      <c r="D92">
        <v>1053.1949309244501</v>
      </c>
      <c r="E92">
        <v>1043.212284728779</v>
      </c>
      <c r="F92">
        <v>734.27435167352087</v>
      </c>
      <c r="G92">
        <v>1368.2290439229671</v>
      </c>
      <c r="H92">
        <v>-107.07476957295729</v>
      </c>
      <c r="I92">
        <v>-108.4256657869003</v>
      </c>
      <c r="J92">
        <v>-127.9808027733531</v>
      </c>
      <c r="K92">
        <v>-85.686490454589105</v>
      </c>
      <c r="L92">
        <v>66.887869636084034</v>
      </c>
      <c r="M92">
        <v>66.666373832517934</v>
      </c>
      <c r="N92">
        <v>65.891680390982415</v>
      </c>
      <c r="O92">
        <v>68.529346932285677</v>
      </c>
      <c r="P92">
        <v>2.198025521854178</v>
      </c>
      <c r="Q92">
        <v>2.224487642694807</v>
      </c>
      <c r="R92">
        <v>1.7897727881864141</v>
      </c>
      <c r="S92">
        <v>2.5877193795616469</v>
      </c>
      <c r="T92">
        <v>149730.83854171899</v>
      </c>
      <c r="U92">
        <v>149731.08701958481</v>
      </c>
      <c r="V92">
        <v>149630.18566345511</v>
      </c>
      <c r="W92">
        <v>149831.8592962707</v>
      </c>
      <c r="X92">
        <v>9467.5208118172159</v>
      </c>
      <c r="Y92">
        <v>9498.4284212048806</v>
      </c>
      <c r="Z92">
        <v>9234.6953086832891</v>
      </c>
      <c r="AA92">
        <v>9611.6407624791027</v>
      </c>
      <c r="AB92">
        <v>1417.071056256088</v>
      </c>
      <c r="AC92">
        <v>1400.8158519350609</v>
      </c>
      <c r="AD92">
        <v>1238.9130500561971</v>
      </c>
      <c r="AE92">
        <v>1629.454831274971</v>
      </c>
      <c r="AF92">
        <v>69.756946249372078</v>
      </c>
      <c r="AG92">
        <v>69.52600831629411</v>
      </c>
      <c r="AH92">
        <v>68.717993410155373</v>
      </c>
      <c r="AI92">
        <v>71.468757925711699</v>
      </c>
      <c r="AJ92">
        <v>0.62870365478868162</v>
      </c>
      <c r="AK92">
        <v>0.62870364718795302</v>
      </c>
      <c r="AL92">
        <v>0.62869942598754525</v>
      </c>
      <c r="AM92">
        <v>0.62870781296031286</v>
      </c>
      <c r="AN92">
        <v>0.98310901695628228</v>
      </c>
      <c r="AO92">
        <v>0.98310901695628261</v>
      </c>
      <c r="AP92">
        <v>0.98310901695628261</v>
      </c>
      <c r="AQ92">
        <v>0.98310901695628261</v>
      </c>
      <c r="AR92">
        <v>16.88357144891463</v>
      </c>
      <c r="AS92">
        <v>16.88357144891463</v>
      </c>
      <c r="AT92">
        <v>16.88357144891463</v>
      </c>
      <c r="AU92">
        <v>16.88357144891463</v>
      </c>
      <c r="AV92" t="str">
        <f>VLOOKUP(Sheet1[[#This Row],[NPDES ID2]],Combined_Sheet__Major_Only___2[[NPDES ID2]:[ECHO BFR]],3,FALSE)</f>
        <v>AL</v>
      </c>
      <c r="AW92" t="s">
        <v>12187</v>
      </c>
      <c r="AX92" t="str">
        <f>VLOOKUP(Sheet1[[#This Row],[NPDES ID2]],Combined_Sheet__Major_Only___2[[NPDES ID2]:[ECHO BFR]],27,FALSE)</f>
        <v>longTermSludgeStore</v>
      </c>
      <c r="AY92" t="str">
        <f>VLOOKUP(Sheet1[[#This Row],[NPDES ID2]],Combined_Sheet__Major_Only___2[[NPDES ID2]:[ECHO BFR]],28,FALSE)</f>
        <v>-</v>
      </c>
      <c r="AZ92" t="str">
        <f>VLOOKUP(Sheet1[[#This Row],[NPDES ID2]],Combined_Sheet__Major_Only___2[[NPDES ID2]:[ECHO BFR]],29,FALSE)</f>
        <v>preliminaryOps</v>
      </c>
      <c r="BA92">
        <f>VLOOKUP(Sheet1[[#This Row],[NPDES ID2]],Combined_Sheet__Major_Only___2[[NPDES ID2]:[ECHO BFR]],17,FALSE)</f>
        <v>30.957591000000001</v>
      </c>
      <c r="BB92">
        <f>VLOOKUP(Sheet1[[#This Row],[NPDES ID2]],Combined_Sheet__Major_Only___2[[NPDES ID2]:[ECHO BFR]],18,FALSE)</f>
        <v>-88.012074999999996</v>
      </c>
      <c r="BC92" s="2" t="str">
        <f>IF(ISNUMBER(SEARCH("aerobic",$AW92)),"aerobic","")</f>
        <v/>
      </c>
      <c r="BD92" s="2" t="str">
        <f>IF(ISNUMBER(SEARCH("anaer",$AW92)),"anaer","")</f>
        <v>anaer</v>
      </c>
      <c r="BE92" s="2" t="str">
        <f>IF(ISNUMBER(SEARCH("thickening",$AZ92)),"thickening","")</f>
        <v/>
      </c>
      <c r="BF92" s="4" t="str">
        <f>IF(ISNUMBER(SEARCH("airDry",$AW92)),"airDry","")</f>
        <v>airDry</v>
      </c>
      <c r="BG92" s="4" t="str">
        <f>IF(ISNUMBER(SEARCH("heatDry",$AY92)),"heatDry","")</f>
        <v/>
      </c>
      <c r="BH92" s="4" t="str">
        <f>IF(AND(ISNUMBER(SEARCH("aerobic",$AW92)),ISNUMBER(SEARCH("anaer",$AW92))),"Combined Aer and Anaer.","")</f>
        <v/>
      </c>
    </row>
    <row r="93" spans="1:60" x14ac:dyDescent="0.25">
      <c r="A93" s="5">
        <v>556</v>
      </c>
      <c r="B93" t="s">
        <v>2733</v>
      </c>
      <c r="C93">
        <v>224.65600000000001</v>
      </c>
      <c r="D93">
        <v>558.3796200717594</v>
      </c>
      <c r="E93">
        <v>554.67817698273325</v>
      </c>
      <c r="F93">
        <v>411.85142382492211</v>
      </c>
      <c r="G93">
        <v>703.91187714925911</v>
      </c>
      <c r="H93">
        <v>-115.68598829797681</v>
      </c>
      <c r="I93">
        <v>-116.9911686084467</v>
      </c>
      <c r="J93">
        <v>-136.25781942658031</v>
      </c>
      <c r="K93">
        <v>-93.880812754554739</v>
      </c>
      <c r="L93">
        <v>148.77309909775741</v>
      </c>
      <c r="M93">
        <v>148.15879652882441</v>
      </c>
      <c r="N93">
        <v>146.0104687139567</v>
      </c>
      <c r="O93">
        <v>153.32535742229069</v>
      </c>
      <c r="P93">
        <v>5.2771285406431376</v>
      </c>
      <c r="Q93">
        <v>5.3058596842416774</v>
      </c>
      <c r="R93">
        <v>4.3387507806591064</v>
      </c>
      <c r="S93">
        <v>6.0971447566484063</v>
      </c>
      <c r="T93">
        <v>149705.81431793209</v>
      </c>
      <c r="U93">
        <v>149706.06275477409</v>
      </c>
      <c r="V93">
        <v>149605.17805752091</v>
      </c>
      <c r="W93">
        <v>149806.81839389459</v>
      </c>
      <c r="X93">
        <v>10175.46705569744</v>
      </c>
      <c r="Y93">
        <v>10215.3545870075</v>
      </c>
      <c r="Z93">
        <v>9866.0062671913001</v>
      </c>
      <c r="AA93">
        <v>10368.08234355967</v>
      </c>
      <c r="AB93">
        <v>1632.1318945251601</v>
      </c>
      <c r="AC93">
        <v>1611.210922969382</v>
      </c>
      <c r="AD93">
        <v>1412.9933927359109</v>
      </c>
      <c r="AE93">
        <v>1900.797445760245</v>
      </c>
      <c r="AF93">
        <v>64.899394595484907</v>
      </c>
      <c r="AG93">
        <v>64.631554280373081</v>
      </c>
      <c r="AH93">
        <v>63.694172702104893</v>
      </c>
      <c r="AI93">
        <v>66.885052871417443</v>
      </c>
      <c r="AJ93">
        <v>0.56929333116716185</v>
      </c>
      <c r="AK93">
        <v>0.56929331378696868</v>
      </c>
      <c r="AL93">
        <v>0.56928368407189656</v>
      </c>
      <c r="AM93">
        <v>0.5693028172480632</v>
      </c>
      <c r="AN93">
        <v>0.98310626194004025</v>
      </c>
      <c r="AO93">
        <v>0.98310626194004025</v>
      </c>
      <c r="AP93">
        <v>0.98310626194004025</v>
      </c>
      <c r="AQ93">
        <v>0.98310626194004025</v>
      </c>
      <c r="AR93">
        <v>15.05596704759645</v>
      </c>
      <c r="AS93">
        <v>15.05596704759645</v>
      </c>
      <c r="AT93">
        <v>15.05596704759645</v>
      </c>
      <c r="AU93">
        <v>15.05596704759645</v>
      </c>
      <c r="AV93" t="str">
        <f>VLOOKUP(Sheet1[[#This Row],[NPDES ID2]],Combined_Sheet__Major_Only___2[[NPDES ID2]:[ECHO BFR]],3,FALSE)</f>
        <v>IL</v>
      </c>
      <c r="AW93" t="s">
        <v>12192</v>
      </c>
      <c r="AX93" t="str">
        <f>VLOOKUP(Sheet1[[#This Row],[NPDES ID2]],Combined_Sheet__Major_Only___2[[NPDES ID2]:[ECHO BFR]],27,FALSE)</f>
        <v>-</v>
      </c>
      <c r="AY93" t="str">
        <f>VLOOKUP(Sheet1[[#This Row],[NPDES ID2]],Combined_Sheet__Major_Only___2[[NPDES ID2]:[ECHO BFR]],28,FALSE)</f>
        <v>-</v>
      </c>
      <c r="AZ93" t="str">
        <f>VLOOKUP(Sheet1[[#This Row],[NPDES ID2]],Combined_Sheet__Major_Only___2[[NPDES ID2]:[ECHO BFR]],29,FALSE)</f>
        <v>preliminaryOps</v>
      </c>
      <c r="BA93">
        <f>VLOOKUP(Sheet1[[#This Row],[NPDES ID2]],Combined_Sheet__Major_Only___2[[NPDES ID2]:[ECHO BFR]],17,FALSE)</f>
        <v>41.920907999999997</v>
      </c>
      <c r="BB93">
        <f>VLOOKUP(Sheet1[[#This Row],[NPDES ID2]],Combined_Sheet__Major_Only___2[[NPDES ID2]:[ECHO BFR]],18,FALSE)</f>
        <v>-87.975131000000005</v>
      </c>
      <c r="BC93" s="2" t="str">
        <f>IF(ISNUMBER(SEARCH("aerobic",$AW93)),"aerobic","")</f>
        <v>aerobic</v>
      </c>
      <c r="BD93" s="2" t="str">
        <f>IF(ISNUMBER(SEARCH("anaer",$AW93)),"anaer","")</f>
        <v>anaer</v>
      </c>
      <c r="BE93" s="2" t="str">
        <f>IF(ISNUMBER(SEARCH("thickening",$AZ93)),"thickening","")</f>
        <v/>
      </c>
      <c r="BF93" s="3" t="str">
        <f>IF(ISNUMBER(SEARCH("airDry",$AW93)),"airDry","")</f>
        <v>airDry</v>
      </c>
      <c r="BG93" s="3" t="str">
        <f>IF(ISNUMBER(SEARCH("heatDry",$AY93)),"heatDry","")</f>
        <v/>
      </c>
      <c r="BH93" s="3" t="str">
        <f>IF(AND(ISNUMBER(SEARCH("aerobic",$AW93)),ISNUMBER(SEARCH("anaer",$AW93))),"Combined Aer and Anaer.","")</f>
        <v>Combined Aer and Anaer.</v>
      </c>
    </row>
    <row r="94" spans="1:60" x14ac:dyDescent="0.25">
      <c r="A94" s="5">
        <v>568</v>
      </c>
      <c r="B94" t="s">
        <v>2792</v>
      </c>
      <c r="C94">
        <v>200.66</v>
      </c>
      <c r="D94">
        <v>609.36037719222873</v>
      </c>
      <c r="E94">
        <v>605.65656982142468</v>
      </c>
      <c r="F94">
        <v>444.93256816338828</v>
      </c>
      <c r="G94">
        <v>771.99063043864567</v>
      </c>
      <c r="H94">
        <v>-116.53570802905369</v>
      </c>
      <c r="I94">
        <v>-117.8586242743804</v>
      </c>
      <c r="J94">
        <v>-137.07759109499531</v>
      </c>
      <c r="K94">
        <v>-94.699198961301491</v>
      </c>
      <c r="L94">
        <v>131.99166514271391</v>
      </c>
      <c r="M94">
        <v>131.43621101936759</v>
      </c>
      <c r="N94">
        <v>129.49364314973641</v>
      </c>
      <c r="O94">
        <v>136.10787989522089</v>
      </c>
      <c r="P94">
        <v>4.7152291542678793</v>
      </c>
      <c r="Q94">
        <v>4.7376453592399503</v>
      </c>
      <c r="R94">
        <v>3.880088546489135</v>
      </c>
      <c r="S94">
        <v>5.4387052891204011</v>
      </c>
      <c r="T94">
        <v>149700.3949864608</v>
      </c>
      <c r="U94">
        <v>149700.6434144185</v>
      </c>
      <c r="V94">
        <v>149599.7623248685</v>
      </c>
      <c r="W94">
        <v>149801.39545045089</v>
      </c>
      <c r="X94">
        <v>10243.85772269808</v>
      </c>
      <c r="Y94">
        <v>10284.648837524581</v>
      </c>
      <c r="Z94">
        <v>9926.5690520553944</v>
      </c>
      <c r="AA94">
        <v>10441.36700045923</v>
      </c>
      <c r="AB94">
        <v>1654.565483525078</v>
      </c>
      <c r="AC94">
        <v>1633.1152168065371</v>
      </c>
      <c r="AD94">
        <v>1430.7902868485021</v>
      </c>
      <c r="AE94">
        <v>1929.5899569130879</v>
      </c>
      <c r="AF94">
        <v>64.464277100887415</v>
      </c>
      <c r="AG94">
        <v>64.19311758731709</v>
      </c>
      <c r="AH94">
        <v>63.244182503120498</v>
      </c>
      <c r="AI94">
        <v>66.474464792625156</v>
      </c>
      <c r="AJ94">
        <v>0.56397576654593695</v>
      </c>
      <c r="AK94">
        <v>0.56397575110334341</v>
      </c>
      <c r="AL94">
        <v>0.563967191512314</v>
      </c>
      <c r="AM94">
        <v>0.56398419844148973</v>
      </c>
      <c r="AN94">
        <v>0.98310566518590814</v>
      </c>
      <c r="AO94">
        <v>0.98310566518590847</v>
      </c>
      <c r="AP94">
        <v>0.98310566518590847</v>
      </c>
      <c r="AQ94">
        <v>0.98310566518590847</v>
      </c>
      <c r="AR94">
        <v>14.89243920010014</v>
      </c>
      <c r="AS94">
        <v>14.89243920010013</v>
      </c>
      <c r="AT94">
        <v>14.89243920010013</v>
      </c>
      <c r="AU94">
        <v>14.89243920010013</v>
      </c>
      <c r="AV94" t="str">
        <f>VLOOKUP(Sheet1[[#This Row],[NPDES ID2]],Combined_Sheet__Major_Only___2[[NPDES ID2]:[ECHO BFR]],3,FALSE)</f>
        <v>IL</v>
      </c>
      <c r="AW94" t="s">
        <v>12192</v>
      </c>
      <c r="AX94" t="str">
        <f>VLOOKUP(Sheet1[[#This Row],[NPDES ID2]],Combined_Sheet__Major_Only___2[[NPDES ID2]:[ECHO BFR]],27,FALSE)</f>
        <v>methaneBioCaptureRecover</v>
      </c>
      <c r="AY94" t="str">
        <f>VLOOKUP(Sheet1[[#This Row],[NPDES ID2]],Combined_Sheet__Major_Only___2[[NPDES ID2]:[ECHO BFR]],28,FALSE)</f>
        <v>-</v>
      </c>
      <c r="AZ94" t="str">
        <f>VLOOKUP(Sheet1[[#This Row],[NPDES ID2]],Combined_Sheet__Major_Only___2[[NPDES ID2]:[ECHO BFR]],29,FALSE)</f>
        <v>sludgeLagoon, preliminaryOps</v>
      </c>
      <c r="BA94">
        <f>VLOOKUP(Sheet1[[#This Row],[NPDES ID2]],Combined_Sheet__Major_Only___2[[NPDES ID2]:[ECHO BFR]],17,FALSE)</f>
        <v>37.746099999999998</v>
      </c>
      <c r="BB94">
        <f>VLOOKUP(Sheet1[[#This Row],[NPDES ID2]],Combined_Sheet__Major_Only___2[[NPDES ID2]:[ECHO BFR]],18,FALSE)</f>
        <v>-89.241699999999994</v>
      </c>
      <c r="BC94" s="2" t="str">
        <f>IF(ISNUMBER(SEARCH("aerobic",$AW94)),"aerobic","")</f>
        <v>aerobic</v>
      </c>
      <c r="BD94" s="2" t="str">
        <f>IF(ISNUMBER(SEARCH("anaer",$AW94)),"anaer","")</f>
        <v>anaer</v>
      </c>
      <c r="BE94" s="2" t="str">
        <f>IF(ISNUMBER(SEARCH("thickening",$AZ94)),"thickening","")</f>
        <v/>
      </c>
      <c r="BF94" s="3" t="str">
        <f>IF(ISNUMBER(SEARCH("airDry",$AW94)),"airDry","")</f>
        <v>airDry</v>
      </c>
      <c r="BG94" s="3" t="str">
        <f>IF(ISNUMBER(SEARCH("heatDry",$AY94)),"heatDry","")</f>
        <v/>
      </c>
      <c r="BH94" s="3" t="str">
        <f>IF(AND(ISNUMBER(SEARCH("aerobic",$AW94)),ISNUMBER(SEARCH("anaer",$AW94))),"Combined Aer and Anaer.","")</f>
        <v>Combined Aer and Anaer.</v>
      </c>
    </row>
    <row r="95" spans="1:60" x14ac:dyDescent="0.25">
      <c r="A95" s="5">
        <v>1412</v>
      </c>
      <c r="B95" t="s">
        <v>6685</v>
      </c>
      <c r="C95">
        <v>135</v>
      </c>
      <c r="D95">
        <v>795.59507094915182</v>
      </c>
      <c r="E95">
        <v>790.17628776811443</v>
      </c>
      <c r="F95">
        <v>566.64027418529861</v>
      </c>
      <c r="G95">
        <v>1026.428395134524</v>
      </c>
      <c r="H95">
        <v>-110.99093278073521</v>
      </c>
      <c r="I95">
        <v>-112.38254568091931</v>
      </c>
      <c r="J95">
        <v>-131.74178959422011</v>
      </c>
      <c r="K95">
        <v>-89.413085421575659</v>
      </c>
      <c r="L95">
        <v>92.938999977235511</v>
      </c>
      <c r="M95">
        <v>92.596780564063792</v>
      </c>
      <c r="N95">
        <v>91.399889953723374</v>
      </c>
      <c r="O95">
        <v>95.475098923900831</v>
      </c>
      <c r="P95">
        <v>3.1641104679408798</v>
      </c>
      <c r="Q95">
        <v>3.192809045196118</v>
      </c>
      <c r="R95">
        <v>2.5882597892840651</v>
      </c>
      <c r="S95">
        <v>3.6923660345503859</v>
      </c>
      <c r="T95">
        <v>149675.2929428269</v>
      </c>
      <c r="U95">
        <v>149675.54132963321</v>
      </c>
      <c r="V95">
        <v>149574.67695076519</v>
      </c>
      <c r="W95">
        <v>149776.27667636101</v>
      </c>
      <c r="X95">
        <v>9785.5591161800894</v>
      </c>
      <c r="Y95">
        <v>9820.451411033293</v>
      </c>
      <c r="Z95">
        <v>9519.0245937955842</v>
      </c>
      <c r="AA95">
        <v>9951.171375873857</v>
      </c>
      <c r="AB95">
        <v>1510.4740484968861</v>
      </c>
      <c r="AC95">
        <v>1492.273863981469</v>
      </c>
      <c r="AD95">
        <v>1314.9582652798099</v>
      </c>
      <c r="AE95">
        <v>1747.2712722746071</v>
      </c>
      <c r="AF95">
        <v>67.467572606999767</v>
      </c>
      <c r="AG95">
        <v>67.219227447400186</v>
      </c>
      <c r="AH95">
        <v>66.350233161079828</v>
      </c>
      <c r="AI95">
        <v>69.308505913018124</v>
      </c>
      <c r="AJ95">
        <v>0.60069320613160715</v>
      </c>
      <c r="AK95">
        <v>0.60069319542859567</v>
      </c>
      <c r="AL95">
        <v>0.60068725567375525</v>
      </c>
      <c r="AM95">
        <v>0.60069905722622885</v>
      </c>
      <c r="AN95">
        <v>0.98310290050378246</v>
      </c>
      <c r="AO95">
        <v>0.9831029005037828</v>
      </c>
      <c r="AP95">
        <v>0.9831029005037828</v>
      </c>
      <c r="AQ95">
        <v>0.9831029005037828</v>
      </c>
      <c r="AR95">
        <v>16.021931172674741</v>
      </c>
      <c r="AS95">
        <v>16.021931172674741</v>
      </c>
      <c r="AT95">
        <v>16.021931172674741</v>
      </c>
      <c r="AU95">
        <v>16.021931172674741</v>
      </c>
      <c r="AV95" t="str">
        <f>VLOOKUP(Sheet1[[#This Row],[NPDES ID2]],Combined_Sheet__Major_Only___2[[NPDES ID2]:[ECHO BFR]],3,FALSE)</f>
        <v>TX</v>
      </c>
      <c r="AW95" t="s">
        <v>118</v>
      </c>
      <c r="AX95" t="str">
        <f>VLOOKUP(Sheet1[[#This Row],[NPDES ID2]],Combined_Sheet__Major_Only___2[[NPDES ID2]:[ECHO BFR]],27,FALSE)</f>
        <v>-</v>
      </c>
      <c r="AY95" t="str">
        <f>VLOOKUP(Sheet1[[#This Row],[NPDES ID2]],Combined_Sheet__Major_Only___2[[NPDES ID2]:[ECHO BFR]],28,FALSE)</f>
        <v>-</v>
      </c>
      <c r="AZ95" t="str">
        <f>VLOOKUP(Sheet1[[#This Row],[NPDES ID2]],Combined_Sheet__Major_Only___2[[NPDES ID2]:[ECHO BFR]],29,FALSE)</f>
        <v>-</v>
      </c>
      <c r="BA95">
        <f>VLOOKUP(Sheet1[[#This Row],[NPDES ID2]],Combined_Sheet__Major_Only___2[[NPDES ID2]:[ECHO BFR]],17,FALSE)</f>
        <v>31.694889</v>
      </c>
      <c r="BB95">
        <f>VLOOKUP(Sheet1[[#This Row],[NPDES ID2]],Combined_Sheet__Major_Only___2[[NPDES ID2]:[ECHO BFR]],18,FALSE)</f>
        <v>-96.142167000000001</v>
      </c>
      <c r="BC95" s="2" t="str">
        <f>IF(ISNUMBER(SEARCH("aerobic",$AW95)),"aerobic","")</f>
        <v>aerobic</v>
      </c>
      <c r="BD95" s="2" t="str">
        <f>IF(ISNUMBER(SEARCH("anaer",$AW95)),"anaer","")</f>
        <v/>
      </c>
      <c r="BE95" s="2" t="str">
        <f>IF(ISNUMBER(SEARCH("thickening",$AZ95)),"thickening","")</f>
        <v/>
      </c>
      <c r="BF95" s="3" t="str">
        <f>IF(ISNUMBER(SEARCH("airDry",$AW95)),"airDry","")</f>
        <v>airDry</v>
      </c>
      <c r="BG95" s="3" t="str">
        <f>IF(ISNUMBER(SEARCH("heatDry",$AY95)),"heatDry","")</f>
        <v/>
      </c>
      <c r="BH95" s="3" t="str">
        <f>IF(AND(ISNUMBER(SEARCH("aerobic",$AW95)),ISNUMBER(SEARCH("anaer",$AW95))),"Combined Aer and Anaer.","")</f>
        <v/>
      </c>
    </row>
    <row r="96" spans="1:60" x14ac:dyDescent="0.25">
      <c r="A96" s="5">
        <v>2429</v>
      </c>
      <c r="B96" t="s">
        <v>11322</v>
      </c>
      <c r="C96">
        <v>250.6</v>
      </c>
      <c r="D96">
        <v>491.70184823865179</v>
      </c>
      <c r="E96">
        <v>488.65435000758919</v>
      </c>
      <c r="F96">
        <v>366.99403139634308</v>
      </c>
      <c r="G96">
        <v>614.30001263006147</v>
      </c>
      <c r="H96">
        <v>-109.1965703463713</v>
      </c>
      <c r="I96">
        <v>-110.5558553857984</v>
      </c>
      <c r="J96">
        <v>-130.01346435958411</v>
      </c>
      <c r="K96">
        <v>-87.678121459962043</v>
      </c>
      <c r="L96">
        <v>175.07354100334069</v>
      </c>
      <c r="M96">
        <v>174.4576669341597</v>
      </c>
      <c r="N96">
        <v>172.3039274436608</v>
      </c>
      <c r="O96">
        <v>179.63734886970491</v>
      </c>
      <c r="P96">
        <v>5.8683316346106427</v>
      </c>
      <c r="Q96">
        <v>5.9274238315711756</v>
      </c>
      <c r="R96">
        <v>4.7907793512981529</v>
      </c>
      <c r="S96">
        <v>6.8745827162457571</v>
      </c>
      <c r="T96">
        <v>149649.07623568879</v>
      </c>
      <c r="U96">
        <v>149649.3245795164</v>
      </c>
      <c r="V96">
        <v>149548.477653373</v>
      </c>
      <c r="W96">
        <v>149750.0424958462</v>
      </c>
      <c r="X96">
        <v>9641.1036848654549</v>
      </c>
      <c r="Y96">
        <v>9674.2149247133893</v>
      </c>
      <c r="Z96">
        <v>9389.8174602383406</v>
      </c>
      <c r="AA96">
        <v>9796.9835793348211</v>
      </c>
      <c r="AB96">
        <v>1467.8206026794539</v>
      </c>
      <c r="AC96">
        <v>1450.52396763612</v>
      </c>
      <c r="AD96">
        <v>1280.2767696161909</v>
      </c>
      <c r="AE96">
        <v>1693.3684549810639</v>
      </c>
      <c r="AF96">
        <v>68.465897534999797</v>
      </c>
      <c r="AG96">
        <v>68.225203712932569</v>
      </c>
      <c r="AH96">
        <v>67.382698407981721</v>
      </c>
      <c r="AI96">
        <v>70.250463952980127</v>
      </c>
      <c r="AJ96">
        <v>0.61290553617796895</v>
      </c>
      <c r="AK96">
        <v>0.6129055160896324</v>
      </c>
      <c r="AL96">
        <v>0.61289438907070037</v>
      </c>
      <c r="AM96">
        <v>0.61291649725066188</v>
      </c>
      <c r="AN96">
        <v>0.9831000120889648</v>
      </c>
      <c r="AO96">
        <v>0.98310001208896469</v>
      </c>
      <c r="AP96">
        <v>0.98310001208896469</v>
      </c>
      <c r="AQ96">
        <v>0.98310001208896469</v>
      </c>
      <c r="AR96">
        <v>16.397396091206421</v>
      </c>
      <c r="AS96">
        <v>16.39739609120641</v>
      </c>
      <c r="AT96">
        <v>16.39739609120641</v>
      </c>
      <c r="AU96">
        <v>16.39739609120641</v>
      </c>
      <c r="AV96" t="str">
        <f>VLOOKUP(Sheet1[[#This Row],[NPDES ID2]],Combined_Sheet__Major_Only___2[[NPDES ID2]:[ECHO BFR]],3,FALSE)</f>
        <v>CA</v>
      </c>
      <c r="AW96" t="s">
        <v>118</v>
      </c>
      <c r="AX96" t="str">
        <f>VLOOKUP(Sheet1[[#This Row],[NPDES ID2]],Combined_Sheet__Major_Only___2[[NPDES ID2]:[ECHO BFR]],27,FALSE)</f>
        <v>-</v>
      </c>
      <c r="AY96" t="str">
        <f>VLOOKUP(Sheet1[[#This Row],[NPDES ID2]],Combined_Sheet__Major_Only___2[[NPDES ID2]:[ECHO BFR]],28,FALSE)</f>
        <v>-</v>
      </c>
      <c r="AZ96" t="str">
        <f>VLOOKUP(Sheet1[[#This Row],[NPDES ID2]],Combined_Sheet__Major_Only___2[[NPDES ID2]:[ECHO BFR]],29,FALSE)</f>
        <v>-</v>
      </c>
      <c r="BA96">
        <f>VLOOKUP(Sheet1[[#This Row],[NPDES ID2]],Combined_Sheet__Major_Only___2[[NPDES ID2]:[ECHO BFR]],17,FALSE)</f>
        <v>36.000506612491101</v>
      </c>
      <c r="BB96">
        <f>VLOOKUP(Sheet1[[#This Row],[NPDES ID2]],Combined_Sheet__Major_Only___2[[NPDES ID2]:[ECHO BFR]],18,FALSE)</f>
        <v>-120.124325026378</v>
      </c>
      <c r="BC96" s="2" t="str">
        <f>IF(ISNUMBER(SEARCH("aerobic",$AW96)),"aerobic","")</f>
        <v>aerobic</v>
      </c>
      <c r="BD96" s="2" t="str">
        <f>IF(ISNUMBER(SEARCH("anaer",$AW96)),"anaer","")</f>
        <v/>
      </c>
      <c r="BE96" s="2" t="str">
        <f>IF(ISNUMBER(SEARCH("thickening",$AZ96)),"thickening","")</f>
        <v/>
      </c>
      <c r="BF96" s="4" t="str">
        <f>IF(ISNUMBER(SEARCH("airDry",$AW96)),"airDry","")</f>
        <v>airDry</v>
      </c>
      <c r="BG96" s="4" t="str">
        <f>IF(ISNUMBER(SEARCH("heatDry",$AY96)),"heatDry","")</f>
        <v/>
      </c>
      <c r="BH96" s="4" t="str">
        <f>IF(AND(ISNUMBER(SEARCH("aerobic",$AW96)),ISNUMBER(SEARCH("anaer",$AW96))),"Combined Aer and Anaer.","")</f>
        <v/>
      </c>
    </row>
    <row r="97" spans="1:60" x14ac:dyDescent="0.25">
      <c r="A97" s="5">
        <v>1275</v>
      </c>
      <c r="B97" t="s">
        <v>6080</v>
      </c>
      <c r="C97">
        <v>197.42</v>
      </c>
      <c r="D97">
        <v>586.42455122775425</v>
      </c>
      <c r="E97">
        <v>582.96749741239364</v>
      </c>
      <c r="F97">
        <v>427.95355032752252</v>
      </c>
      <c r="G97">
        <v>742.7321768219814</v>
      </c>
      <c r="H97">
        <v>-110.4059746899852</v>
      </c>
      <c r="I97">
        <v>-111.8064188039457</v>
      </c>
      <c r="J97">
        <v>-131.17737262637959</v>
      </c>
      <c r="K97">
        <v>-88.842182115108031</v>
      </c>
      <c r="L97">
        <v>136.547542692722</v>
      </c>
      <c r="M97">
        <v>136.05192083515169</v>
      </c>
      <c r="N97">
        <v>134.31861704687549</v>
      </c>
      <c r="O97">
        <v>140.22035085798959</v>
      </c>
      <c r="P97">
        <v>4.6257980470582218</v>
      </c>
      <c r="Q97">
        <v>4.6692181537059181</v>
      </c>
      <c r="R97">
        <v>3.7815481421630488</v>
      </c>
      <c r="S97">
        <v>5.4047117311716946</v>
      </c>
      <c r="T97">
        <v>149633.2791992398</v>
      </c>
      <c r="U97">
        <v>149633.52751717021</v>
      </c>
      <c r="V97">
        <v>149532.69110727229</v>
      </c>
      <c r="W97">
        <v>149734.23493070761</v>
      </c>
      <c r="X97">
        <v>9737.1697352625615</v>
      </c>
      <c r="Y97">
        <v>9771.4824130345514</v>
      </c>
      <c r="Z97">
        <v>9475.6055005971448</v>
      </c>
      <c r="AA97">
        <v>9899.6085821285251</v>
      </c>
      <c r="AB97">
        <v>1496.3728097372291</v>
      </c>
      <c r="AC97">
        <v>1478.471928430338</v>
      </c>
      <c r="AD97">
        <v>1303.48629555407</v>
      </c>
      <c r="AE97">
        <v>1729.459617133808</v>
      </c>
      <c r="AF97">
        <v>67.783780305764765</v>
      </c>
      <c r="AG97">
        <v>67.537870155730261</v>
      </c>
      <c r="AH97">
        <v>66.677246607393087</v>
      </c>
      <c r="AI97">
        <v>69.606848288785841</v>
      </c>
      <c r="AJ97">
        <v>0.60456094973663044</v>
      </c>
      <c r="AK97">
        <v>0.60456093402499356</v>
      </c>
      <c r="AL97">
        <v>0.60455222376211282</v>
      </c>
      <c r="AM97">
        <v>0.60456953004589475</v>
      </c>
      <c r="AN97">
        <v>0.98309827118020754</v>
      </c>
      <c r="AO97">
        <v>0.98309827118020754</v>
      </c>
      <c r="AP97">
        <v>0.98309827118020754</v>
      </c>
      <c r="AQ97">
        <v>0.98309827118020754</v>
      </c>
      <c r="AR97">
        <v>16.140805328418448</v>
      </c>
      <c r="AS97">
        <v>16.140805328418441</v>
      </c>
      <c r="AT97">
        <v>16.140805328418441</v>
      </c>
      <c r="AU97">
        <v>16.140805328418441</v>
      </c>
      <c r="AV97" t="str">
        <f>VLOOKUP(Sheet1[[#This Row],[NPDES ID2]],Combined_Sheet__Major_Only___2[[NPDES ID2]:[ECHO BFR]],3,FALSE)</f>
        <v>TX</v>
      </c>
      <c r="AW97" t="s">
        <v>118</v>
      </c>
      <c r="AX97" t="str">
        <f>VLOOKUP(Sheet1[[#This Row],[NPDES ID2]],Combined_Sheet__Major_Only___2[[NPDES ID2]:[ECHO BFR]],27,FALSE)</f>
        <v>-</v>
      </c>
      <c r="AY97" t="str">
        <f>VLOOKUP(Sheet1[[#This Row],[NPDES ID2]],Combined_Sheet__Major_Only___2[[NPDES ID2]:[ECHO BFR]],28,FALSE)</f>
        <v>-</v>
      </c>
      <c r="AZ97" t="str">
        <f>VLOOKUP(Sheet1[[#This Row],[NPDES ID2]],Combined_Sheet__Major_Only___2[[NPDES ID2]:[ECHO BFR]],29,FALSE)</f>
        <v>sludgeLagoon</v>
      </c>
      <c r="BA97">
        <f>VLOOKUP(Sheet1[[#This Row],[NPDES ID2]],Combined_Sheet__Major_Only___2[[NPDES ID2]:[ECHO BFR]],17,FALSE)</f>
        <v>31.412417000000001</v>
      </c>
      <c r="BB97">
        <f>VLOOKUP(Sheet1[[#This Row],[NPDES ID2]],Combined_Sheet__Major_Only___2[[NPDES ID2]:[ECHO BFR]],18,FALSE)</f>
        <v>-97.395694000000006</v>
      </c>
      <c r="BC97" s="2" t="str">
        <f>IF(ISNUMBER(SEARCH("aerobic",$AW97)),"aerobic","")</f>
        <v>aerobic</v>
      </c>
      <c r="BD97" s="2" t="str">
        <f>IF(ISNUMBER(SEARCH("anaer",$AW97)),"anaer","")</f>
        <v/>
      </c>
      <c r="BE97" s="2" t="str">
        <f>IF(ISNUMBER(SEARCH("thickening",$AZ97)),"thickening","")</f>
        <v/>
      </c>
      <c r="BF97" s="4" t="str">
        <f>IF(ISNUMBER(SEARCH("airDry",$AW97)),"airDry","")</f>
        <v>airDry</v>
      </c>
      <c r="BG97" s="4" t="str">
        <f>IF(ISNUMBER(SEARCH("heatDry",$AY97)),"heatDry","")</f>
        <v/>
      </c>
      <c r="BH97" s="4" t="str">
        <f>IF(AND(ISNUMBER(SEARCH("aerobic",$AW97)),ISNUMBER(SEARCH("anaer",$AW97))),"Combined Aer and Anaer.","")</f>
        <v/>
      </c>
    </row>
    <row r="98" spans="1:60" x14ac:dyDescent="0.25">
      <c r="A98" s="5">
        <v>1185</v>
      </c>
      <c r="B98" t="s">
        <v>5683</v>
      </c>
      <c r="C98">
        <v>260.41000000000003</v>
      </c>
      <c r="D98">
        <v>477.87318650382639</v>
      </c>
      <c r="E98">
        <v>475.3154641741553</v>
      </c>
      <c r="F98">
        <v>358.22074561200242</v>
      </c>
      <c r="G98">
        <v>595.2506945396176</v>
      </c>
      <c r="H98">
        <v>-108.7422998253795</v>
      </c>
      <c r="I98">
        <v>-110.0819016475685</v>
      </c>
      <c r="J98">
        <v>-129.5767896072218</v>
      </c>
      <c r="K98">
        <v>-87.243194046471999</v>
      </c>
      <c r="L98">
        <v>182.6238265860402</v>
      </c>
      <c r="M98">
        <v>181.9891450851014</v>
      </c>
      <c r="N98">
        <v>179.76965866245379</v>
      </c>
      <c r="O98">
        <v>187.32697625377909</v>
      </c>
      <c r="P98">
        <v>6.0966402872625789</v>
      </c>
      <c r="Q98">
        <v>6.159632233777101</v>
      </c>
      <c r="R98">
        <v>4.974553508076589</v>
      </c>
      <c r="S98">
        <v>7.1492773453935481</v>
      </c>
      <c r="T98">
        <v>149594.19465040191</v>
      </c>
      <c r="U98">
        <v>149594.4429042585</v>
      </c>
      <c r="V98">
        <v>149493.63251333631</v>
      </c>
      <c r="W98">
        <v>149695.12433210519</v>
      </c>
      <c r="X98">
        <v>9600.7512758690627</v>
      </c>
      <c r="Y98">
        <v>9633.3966943128034</v>
      </c>
      <c r="Z98">
        <v>9353.4268283254478</v>
      </c>
      <c r="AA98">
        <v>9754.106952112279</v>
      </c>
      <c r="AB98">
        <v>1456.532492211393</v>
      </c>
      <c r="AC98">
        <v>1439.4656927068429</v>
      </c>
      <c r="AD98">
        <v>1271.050090114077</v>
      </c>
      <c r="AE98">
        <v>1679.197494075878</v>
      </c>
      <c r="AF98">
        <v>68.728197257374006</v>
      </c>
      <c r="AG98">
        <v>68.489504665876382</v>
      </c>
      <c r="AH98">
        <v>67.653975141227576</v>
      </c>
      <c r="AI98">
        <v>70.497962061374906</v>
      </c>
      <c r="AJ98">
        <v>0.61611476184660507</v>
      </c>
      <c r="AK98">
        <v>0.6161147409256762</v>
      </c>
      <c r="AL98">
        <v>0.61610315446799058</v>
      </c>
      <c r="AM98">
        <v>0.61612617551772386</v>
      </c>
      <c r="AN98">
        <v>0.9830939623346181</v>
      </c>
      <c r="AO98">
        <v>0.9830939623346181</v>
      </c>
      <c r="AP98">
        <v>0.9830939623346181</v>
      </c>
      <c r="AQ98">
        <v>0.9830939623346181</v>
      </c>
      <c r="AR98">
        <v>16.49609384983842</v>
      </c>
      <c r="AS98">
        <v>16.496093849838431</v>
      </c>
      <c r="AT98">
        <v>16.496093849838431</v>
      </c>
      <c r="AU98">
        <v>16.496093849838431</v>
      </c>
      <c r="AV98" t="str">
        <f>VLOOKUP(Sheet1[[#This Row],[NPDES ID2]],Combined_Sheet__Major_Only___2[[NPDES ID2]:[ECHO BFR]],3,FALSE)</f>
        <v>CA</v>
      </c>
      <c r="AW98" t="s">
        <v>118</v>
      </c>
      <c r="AX98" t="str">
        <f>VLOOKUP(Sheet1[[#This Row],[NPDES ID2]],Combined_Sheet__Major_Only___2[[NPDES ID2]:[ECHO BFR]],27,FALSE)</f>
        <v>tempSludgeStore</v>
      </c>
      <c r="AY98" t="str">
        <f>VLOOKUP(Sheet1[[#This Row],[NPDES ID2]],Combined_Sheet__Major_Only___2[[NPDES ID2]:[ECHO BFR]],28,FALSE)</f>
        <v>-</v>
      </c>
      <c r="AZ98" t="str">
        <f>VLOOKUP(Sheet1[[#This Row],[NPDES ID2]],Combined_Sheet__Major_Only___2[[NPDES ID2]:[ECHO BFR]],29,FALSE)</f>
        <v>preliminaryOps</v>
      </c>
      <c r="BA98">
        <f>VLOOKUP(Sheet1[[#This Row],[NPDES ID2]],Combined_Sheet__Major_Only___2[[NPDES ID2]:[ECHO BFR]],17,FALSE)</f>
        <v>33.287859999640098</v>
      </c>
      <c r="BB98">
        <f>VLOOKUP(Sheet1[[#This Row],[NPDES ID2]],Combined_Sheet__Major_Only___2[[NPDES ID2]:[ECHO BFR]],18,FALSE)</f>
        <v>-117.437310000156</v>
      </c>
      <c r="BC98" s="2" t="str">
        <f>IF(ISNUMBER(SEARCH("aerobic",$AW98)),"aerobic","")</f>
        <v>aerobic</v>
      </c>
      <c r="BD98" s="2" t="str">
        <f>IF(ISNUMBER(SEARCH("anaer",$AW98)),"anaer","")</f>
        <v/>
      </c>
      <c r="BE98" s="2" t="str">
        <f>IF(ISNUMBER(SEARCH("thickening",$AZ98)),"thickening","")</f>
        <v/>
      </c>
      <c r="BF98" s="4" t="str">
        <f>IF(ISNUMBER(SEARCH("airDry",$AW98)),"airDry","")</f>
        <v>airDry</v>
      </c>
      <c r="BG98" s="4" t="str">
        <f>IF(ISNUMBER(SEARCH("heatDry",$AY98)),"heatDry","")</f>
        <v/>
      </c>
      <c r="BH98" s="4" t="str">
        <f>IF(AND(ISNUMBER(SEARCH("aerobic",$AW98)),ISNUMBER(SEARCH("anaer",$AW98))),"Combined Aer and Anaer.","")</f>
        <v/>
      </c>
    </row>
    <row r="99" spans="1:60" x14ac:dyDescent="0.25">
      <c r="A99" s="5">
        <v>1284</v>
      </c>
      <c r="B99" t="s">
        <v>6120</v>
      </c>
      <c r="C99">
        <v>190</v>
      </c>
      <c r="D99">
        <v>581.43303220035887</v>
      </c>
      <c r="E99">
        <v>578.1447255028113</v>
      </c>
      <c r="F99">
        <v>423.26200775292563</v>
      </c>
      <c r="G99">
        <v>738.54737902085014</v>
      </c>
      <c r="H99">
        <v>-106.081427230369</v>
      </c>
      <c r="I99">
        <v>-107.4913098677402</v>
      </c>
      <c r="J99">
        <v>-127.02466071022189</v>
      </c>
      <c r="K99">
        <v>-84.722292606304606</v>
      </c>
      <c r="L99">
        <v>136.36465431267709</v>
      </c>
      <c r="M99">
        <v>135.9253374279858</v>
      </c>
      <c r="N99">
        <v>134.38895008482521</v>
      </c>
      <c r="O99">
        <v>139.62020847660349</v>
      </c>
      <c r="P99">
        <v>4.441912707201003</v>
      </c>
      <c r="Q99">
        <v>4.4997158852142194</v>
      </c>
      <c r="R99">
        <v>3.6126755779969328</v>
      </c>
      <c r="S99">
        <v>5.2404428015918629</v>
      </c>
      <c r="T99">
        <v>149567.00914670841</v>
      </c>
      <c r="U99">
        <v>149567.25735599801</v>
      </c>
      <c r="V99">
        <v>149466.46506273811</v>
      </c>
      <c r="W99">
        <v>149667.92070933431</v>
      </c>
      <c r="X99">
        <v>9379.2253663962292</v>
      </c>
      <c r="Y99">
        <v>9409.091436536688</v>
      </c>
      <c r="Z99">
        <v>9154.6091108566197</v>
      </c>
      <c r="AA99">
        <v>9518.1290036630344</v>
      </c>
      <c r="AB99">
        <v>1393.6082330025311</v>
      </c>
      <c r="AC99">
        <v>1377.8099669482599</v>
      </c>
      <c r="AD99">
        <v>1219.6072059484291</v>
      </c>
      <c r="AE99">
        <v>1600.2545995996741</v>
      </c>
      <c r="AF99">
        <v>70.336508911448718</v>
      </c>
      <c r="AG99">
        <v>70.110029249419313</v>
      </c>
      <c r="AH99">
        <v>69.31737890615851</v>
      </c>
      <c r="AI99">
        <v>72.015563279896128</v>
      </c>
      <c r="AJ99">
        <v>0.63579733695099927</v>
      </c>
      <c r="AK99">
        <v>0.63579732149875601</v>
      </c>
      <c r="AL99">
        <v>0.63578875320017947</v>
      </c>
      <c r="AM99">
        <v>0.63580577740168531</v>
      </c>
      <c r="AN99">
        <v>0.98309096399425289</v>
      </c>
      <c r="AO99">
        <v>0.98309096399425278</v>
      </c>
      <c r="AP99">
        <v>0.98309096399425278</v>
      </c>
      <c r="AQ99">
        <v>0.98309096399425278</v>
      </c>
      <c r="AR99">
        <v>17.10161918201344</v>
      </c>
      <c r="AS99">
        <v>17.101619182013451</v>
      </c>
      <c r="AT99">
        <v>17.101619182013451</v>
      </c>
      <c r="AU99">
        <v>17.101619182013451</v>
      </c>
      <c r="AV99" t="str">
        <f>VLOOKUP(Sheet1[[#This Row],[NPDES ID2]],Combined_Sheet__Major_Only___2[[NPDES ID2]:[ECHO BFR]],3,FALSE)</f>
        <v>UT</v>
      </c>
      <c r="AW99" t="s">
        <v>12187</v>
      </c>
      <c r="AX99" t="str">
        <f>VLOOKUP(Sheet1[[#This Row],[NPDES ID2]],Combined_Sheet__Major_Only___2[[NPDES ID2]:[ECHO BFR]],27,FALSE)</f>
        <v>tempSludgeStore</v>
      </c>
      <c r="AY99" t="str">
        <f>VLOOKUP(Sheet1[[#This Row],[NPDES ID2]],Combined_Sheet__Major_Only___2[[NPDES ID2]:[ECHO BFR]],28,FALSE)</f>
        <v>-</v>
      </c>
      <c r="AZ99" t="str">
        <f>VLOOKUP(Sheet1[[#This Row],[NPDES ID2]],Combined_Sheet__Major_Only___2[[NPDES ID2]:[ECHO BFR]],29,FALSE)</f>
        <v>sludgeLagoon</v>
      </c>
      <c r="BA99">
        <f>VLOOKUP(Sheet1[[#This Row],[NPDES ID2]],Combined_Sheet__Major_Only___2[[NPDES ID2]:[ECHO BFR]],17,FALSE)</f>
        <v>39.596269999999997</v>
      </c>
      <c r="BB99">
        <f>VLOOKUP(Sheet1[[#This Row],[NPDES ID2]],Combined_Sheet__Major_Only___2[[NPDES ID2]:[ECHO BFR]],18,FALSE)</f>
        <v>-110.83351999999999</v>
      </c>
      <c r="BC99" s="2" t="str">
        <f>IF(ISNUMBER(SEARCH("aerobic",$AW99)),"aerobic","")</f>
        <v/>
      </c>
      <c r="BD99" s="2" t="str">
        <f>IF(ISNUMBER(SEARCH("anaer",$AW99)),"anaer","")</f>
        <v>anaer</v>
      </c>
      <c r="BE99" s="2" t="str">
        <f>IF(ISNUMBER(SEARCH("thickening",$AZ99)),"thickening","")</f>
        <v/>
      </c>
      <c r="BF99" s="3" t="str">
        <f>IF(ISNUMBER(SEARCH("airDry",$AW99)),"airDry","")</f>
        <v>airDry</v>
      </c>
      <c r="BG99" s="3" t="str">
        <f>IF(ISNUMBER(SEARCH("heatDry",$AY99)),"heatDry","")</f>
        <v/>
      </c>
      <c r="BH99" s="3" t="str">
        <f>IF(AND(ISNUMBER(SEARCH("aerobic",$AW99)),ISNUMBER(SEARCH("anaer",$AW99))),"Combined Aer and Anaer.","")</f>
        <v/>
      </c>
    </row>
    <row r="100" spans="1:60" x14ac:dyDescent="0.25">
      <c r="A100" s="5">
        <v>1600</v>
      </c>
      <c r="B100" t="s">
        <v>7522</v>
      </c>
      <c r="C100">
        <v>80</v>
      </c>
      <c r="D100">
        <v>1248.7468916579051</v>
      </c>
      <c r="E100">
        <v>1235.4614545134709</v>
      </c>
      <c r="F100">
        <v>863.92494715856799</v>
      </c>
      <c r="G100">
        <v>1626.201148870646</v>
      </c>
      <c r="H100">
        <v>-110.00320295654009</v>
      </c>
      <c r="I100">
        <v>-111.40896651433781</v>
      </c>
      <c r="J100">
        <v>-130.7940423828463</v>
      </c>
      <c r="K100">
        <v>-88.48150104733125</v>
      </c>
      <c r="L100">
        <v>55.543917053321387</v>
      </c>
      <c r="M100">
        <v>55.344693297861987</v>
      </c>
      <c r="N100">
        <v>54.647886033109543</v>
      </c>
      <c r="O100">
        <v>57.020352143085972</v>
      </c>
      <c r="P100">
        <v>1.874094297642555</v>
      </c>
      <c r="Q100">
        <v>1.8921740607727791</v>
      </c>
      <c r="R100">
        <v>1.531262884888724</v>
      </c>
      <c r="S100">
        <v>2.1918314605317648</v>
      </c>
      <c r="T100">
        <v>149556.76261895761</v>
      </c>
      <c r="U100">
        <v>149557.01081144929</v>
      </c>
      <c r="V100">
        <v>149456.22533940559</v>
      </c>
      <c r="W100">
        <v>149657.66735229551</v>
      </c>
      <c r="X100">
        <v>9695.1572884902453</v>
      </c>
      <c r="Y100">
        <v>9728.9861813532116</v>
      </c>
      <c r="Z100">
        <v>9437.6708284319102</v>
      </c>
      <c r="AA100">
        <v>9854.9961085057821</v>
      </c>
      <c r="AB100">
        <v>1484.5787977191619</v>
      </c>
      <c r="AC100">
        <v>1466.917543537043</v>
      </c>
      <c r="AD100">
        <v>1293.8672422965799</v>
      </c>
      <c r="AE100">
        <v>1714.609452697259</v>
      </c>
      <c r="AF100">
        <v>68.041739394457935</v>
      </c>
      <c r="AG100">
        <v>67.79773829451409</v>
      </c>
      <c r="AH100">
        <v>66.944066213520685</v>
      </c>
      <c r="AI100">
        <v>69.850320672597775</v>
      </c>
      <c r="AJ100">
        <v>0.60771646557547077</v>
      </c>
      <c r="AK100">
        <v>0.60771645920857975</v>
      </c>
      <c r="AL100">
        <v>0.60771292251150844</v>
      </c>
      <c r="AM100">
        <v>0.60771994945952779</v>
      </c>
      <c r="AN100">
        <v>0.98308983360943214</v>
      </c>
      <c r="AO100">
        <v>0.98308983360943247</v>
      </c>
      <c r="AP100">
        <v>0.98308983360943247</v>
      </c>
      <c r="AQ100">
        <v>0.98308983360943247</v>
      </c>
      <c r="AR100">
        <v>16.238043918972149</v>
      </c>
      <c r="AS100">
        <v>16.238043918972149</v>
      </c>
      <c r="AT100">
        <v>16.238043918972149</v>
      </c>
      <c r="AU100">
        <v>16.238043918972149</v>
      </c>
      <c r="AV100" t="str">
        <f>VLOOKUP(Sheet1[[#This Row],[NPDES ID2]],Combined_Sheet__Major_Only___2[[NPDES ID2]:[ECHO BFR]],3,FALSE)</f>
        <v>NM</v>
      </c>
      <c r="AW100" t="s">
        <v>118</v>
      </c>
      <c r="AX100" t="str">
        <f>VLOOKUP(Sheet1[[#This Row],[NPDES ID2]],Combined_Sheet__Major_Only___2[[NPDES ID2]:[ECHO BFR]],27,FALSE)</f>
        <v>longTermSludgeStore</v>
      </c>
      <c r="AY100" t="str">
        <f>VLOOKUP(Sheet1[[#This Row],[NPDES ID2]],Combined_Sheet__Major_Only___2[[NPDES ID2]:[ECHO BFR]],28,FALSE)</f>
        <v>-</v>
      </c>
      <c r="AZ100" t="str">
        <f>VLOOKUP(Sheet1[[#This Row],[NPDES ID2]],Combined_Sheet__Major_Only___2[[NPDES ID2]:[ECHO BFR]],29,FALSE)</f>
        <v>sludgeLagoon</v>
      </c>
      <c r="BA100">
        <f>VLOOKUP(Sheet1[[#This Row],[NPDES ID2]],Combined_Sheet__Major_Only___2[[NPDES ID2]:[ECHO BFR]],17,FALSE)</f>
        <v>36.786963999999998</v>
      </c>
      <c r="BB100">
        <f>VLOOKUP(Sheet1[[#This Row],[NPDES ID2]],Combined_Sheet__Major_Only___2[[NPDES ID2]:[ECHO BFR]],18,FALSE)</f>
        <v>-108.711493</v>
      </c>
      <c r="BC100" s="2" t="str">
        <f>IF(ISNUMBER(SEARCH("aerobic",$AW100)),"aerobic","")</f>
        <v>aerobic</v>
      </c>
      <c r="BD100" s="2" t="str">
        <f>IF(ISNUMBER(SEARCH("anaer",$AW100)),"anaer","")</f>
        <v/>
      </c>
      <c r="BE100" s="2" t="str">
        <f>IF(ISNUMBER(SEARCH("thickening",$AZ100)),"thickening","")</f>
        <v/>
      </c>
      <c r="BF100" s="3" t="str">
        <f>IF(ISNUMBER(SEARCH("airDry",$AW100)),"airDry","")</f>
        <v>airDry</v>
      </c>
      <c r="BG100" s="3" t="str">
        <f>IF(ISNUMBER(SEARCH("heatDry",$AY100)),"heatDry","")</f>
        <v/>
      </c>
      <c r="BH100" s="3" t="str">
        <f>IF(AND(ISNUMBER(SEARCH("aerobic",$AW100)),ISNUMBER(SEARCH("anaer",$AW100))),"Combined Aer and Anaer.","")</f>
        <v/>
      </c>
    </row>
    <row r="101" spans="1:60" x14ac:dyDescent="0.25">
      <c r="A101" s="5">
        <v>427</v>
      </c>
      <c r="B101" t="s">
        <v>2142</v>
      </c>
      <c r="C101">
        <v>604.44000000000005</v>
      </c>
      <c r="D101">
        <v>335.2955438782148</v>
      </c>
      <c r="E101">
        <v>328.62717560745739</v>
      </c>
      <c r="F101">
        <v>279.73330821939061</v>
      </c>
      <c r="G101">
        <v>401.86113702394738</v>
      </c>
      <c r="H101">
        <v>-106.69872209552339</v>
      </c>
      <c r="I101">
        <v>-108.0143720974406</v>
      </c>
      <c r="J101">
        <v>-127.6044263154113</v>
      </c>
      <c r="K101">
        <v>-85.231002241820008</v>
      </c>
      <c r="L101">
        <v>430.86834720699608</v>
      </c>
      <c r="M101">
        <v>429.44810821379781</v>
      </c>
      <c r="N101">
        <v>424.48321422753759</v>
      </c>
      <c r="O101">
        <v>441.3907457452076</v>
      </c>
      <c r="P101">
        <v>14.136397537674441</v>
      </c>
      <c r="Q101">
        <v>14.309292059487291</v>
      </c>
      <c r="R101">
        <v>11.50844922698573</v>
      </c>
      <c r="S101">
        <v>16.649511418327162</v>
      </c>
      <c r="T101">
        <v>149495.0979843098</v>
      </c>
      <c r="U101">
        <v>149495.3460757107</v>
      </c>
      <c r="V101">
        <v>149394.6016544321</v>
      </c>
      <c r="W101">
        <v>149595.96161830649</v>
      </c>
      <c r="X101">
        <v>9438.8266585029578</v>
      </c>
      <c r="Y101">
        <v>9469.5055621716474</v>
      </c>
      <c r="Z101">
        <v>9207.7941559426199</v>
      </c>
      <c r="AA101">
        <v>9581.8096803930803</v>
      </c>
      <c r="AB101">
        <v>1410.9929981056121</v>
      </c>
      <c r="AC101">
        <v>1394.853799690786</v>
      </c>
      <c r="AD101">
        <v>1233.784393689285</v>
      </c>
      <c r="AE101">
        <v>1622.1243833744479</v>
      </c>
      <c r="AF101">
        <v>69.861564753926771</v>
      </c>
      <c r="AG101">
        <v>69.63166239992799</v>
      </c>
      <c r="AH101">
        <v>68.826057246416013</v>
      </c>
      <c r="AI101">
        <v>71.567199306069298</v>
      </c>
      <c r="AJ101">
        <v>0.62998409234090769</v>
      </c>
      <c r="AK101">
        <v>0.62998404305702493</v>
      </c>
      <c r="AL101">
        <v>0.62995690036253293</v>
      </c>
      <c r="AM101">
        <v>0.63001083127978086</v>
      </c>
      <c r="AN101">
        <v>0.9830830276469682</v>
      </c>
      <c r="AO101">
        <v>0.98308302764696842</v>
      </c>
      <c r="AP101">
        <v>0.98308302764696842</v>
      </c>
      <c r="AQ101">
        <v>0.98308302764696842</v>
      </c>
      <c r="AR101">
        <v>16.92217181902603</v>
      </c>
      <c r="AS101">
        <v>16.922171819026019</v>
      </c>
      <c r="AT101">
        <v>16.922171819026019</v>
      </c>
      <c r="AU101">
        <v>16.922171819026019</v>
      </c>
      <c r="AV101" t="str">
        <f>VLOOKUP(Sheet1[[#This Row],[NPDES ID2]],Combined_Sheet__Major_Only___2[[NPDES ID2]:[ECHO BFR]],3,FALSE)</f>
        <v>PR</v>
      </c>
      <c r="AW101" t="s">
        <v>12187</v>
      </c>
      <c r="AX101" t="str">
        <f>VLOOKUP(Sheet1[[#This Row],[NPDES ID2]],Combined_Sheet__Major_Only___2[[NPDES ID2]:[ECHO BFR]],27,FALSE)</f>
        <v>-</v>
      </c>
      <c r="AY101" t="str">
        <f>VLOOKUP(Sheet1[[#This Row],[NPDES ID2]],Combined_Sheet__Major_Only___2[[NPDES ID2]:[ECHO BFR]],28,FALSE)</f>
        <v>-</v>
      </c>
      <c r="AZ101" t="str">
        <f>VLOOKUP(Sheet1[[#This Row],[NPDES ID2]],Combined_Sheet__Major_Only___2[[NPDES ID2]:[ECHO BFR]],29,FALSE)</f>
        <v>preliminaryOps</v>
      </c>
      <c r="BA101">
        <f>VLOOKUP(Sheet1[[#This Row],[NPDES ID2]],Combined_Sheet__Major_Only___2[[NPDES ID2]:[ECHO BFR]],17,FALSE)</f>
        <v>18.156720079468901</v>
      </c>
      <c r="BB101">
        <f>VLOOKUP(Sheet1[[#This Row],[NPDES ID2]],Combined_Sheet__Major_Only___2[[NPDES ID2]:[ECHO BFR]],18,FALSE)</f>
        <v>-65.818833513854898</v>
      </c>
      <c r="BC101" s="2" t="str">
        <f>IF(ISNUMBER(SEARCH("aerobic",$AW101)),"aerobic","")</f>
        <v/>
      </c>
      <c r="BD101" s="2" t="str">
        <f>IF(ISNUMBER(SEARCH("anaer",$AW101)),"anaer","")</f>
        <v>anaer</v>
      </c>
      <c r="BE101" s="2" t="str">
        <f>IF(ISNUMBER(SEARCH("thickening",$AZ101)),"thickening","")</f>
        <v/>
      </c>
      <c r="BF101" s="4" t="str">
        <f>IF(ISNUMBER(SEARCH("airDry",$AW101)),"airDry","")</f>
        <v>airDry</v>
      </c>
      <c r="BG101" s="4" t="str">
        <f>IF(ISNUMBER(SEARCH("heatDry",$AY101)),"heatDry","")</f>
        <v/>
      </c>
      <c r="BH101" s="4" t="str">
        <f>IF(AND(ISNUMBER(SEARCH("aerobic",$AW101)),ISNUMBER(SEARCH("anaer",$AW101))),"Combined Aer and Anaer.","")</f>
        <v/>
      </c>
    </row>
    <row r="102" spans="1:60" x14ac:dyDescent="0.25">
      <c r="A102" s="5">
        <v>2531</v>
      </c>
      <c r="B102" t="s">
        <v>11749</v>
      </c>
      <c r="C102">
        <v>143.30000000000001</v>
      </c>
      <c r="D102">
        <v>745.5560700201894</v>
      </c>
      <c r="E102">
        <v>741.5217796210602</v>
      </c>
      <c r="F102">
        <v>532.7446631148764</v>
      </c>
      <c r="G102">
        <v>960.81171805594045</v>
      </c>
      <c r="H102">
        <v>-109.149966917597</v>
      </c>
      <c r="I102">
        <v>-110.5153486483762</v>
      </c>
      <c r="J102">
        <v>-129.97210977944809</v>
      </c>
      <c r="K102">
        <v>-87.654973895536159</v>
      </c>
      <c r="L102">
        <v>100.1899275379479</v>
      </c>
      <c r="M102">
        <v>99.838362887760837</v>
      </c>
      <c r="N102">
        <v>98.608800807388022</v>
      </c>
      <c r="O102">
        <v>102.7952668910677</v>
      </c>
      <c r="P102">
        <v>3.3555473078649771</v>
      </c>
      <c r="Q102">
        <v>3.389519742939576</v>
      </c>
      <c r="R102">
        <v>2.739101312811604</v>
      </c>
      <c r="S102">
        <v>3.9317028621556749</v>
      </c>
      <c r="T102">
        <v>149458.99380673331</v>
      </c>
      <c r="U102">
        <v>149459.24183894621</v>
      </c>
      <c r="V102">
        <v>149358.5214525804</v>
      </c>
      <c r="W102">
        <v>149559.8333773762</v>
      </c>
      <c r="X102">
        <v>9621.3488013604001</v>
      </c>
      <c r="Y102">
        <v>9654.321450735737</v>
      </c>
      <c r="Z102">
        <v>9371.169697352565</v>
      </c>
      <c r="AA102">
        <v>9776.528804014024</v>
      </c>
      <c r="AB102">
        <v>1463.7454581271811</v>
      </c>
      <c r="AC102">
        <v>1446.51391033291</v>
      </c>
      <c r="AD102">
        <v>1276.8572005765479</v>
      </c>
      <c r="AE102">
        <v>1688.4168519336081</v>
      </c>
      <c r="AF102">
        <v>68.518675793364253</v>
      </c>
      <c r="AG102">
        <v>68.278333933527705</v>
      </c>
      <c r="AH102">
        <v>67.437312054545515</v>
      </c>
      <c r="AI102">
        <v>70.300322071729894</v>
      </c>
      <c r="AJ102">
        <v>0.61355125364825303</v>
      </c>
      <c r="AK102">
        <v>0.61355124218769075</v>
      </c>
      <c r="AL102">
        <v>0.61354488272149554</v>
      </c>
      <c r="AM102">
        <v>0.61355751819405946</v>
      </c>
      <c r="AN102">
        <v>0.9830790402639541</v>
      </c>
      <c r="AO102">
        <v>0.98307904026395387</v>
      </c>
      <c r="AP102">
        <v>0.98307904026395387</v>
      </c>
      <c r="AQ102">
        <v>0.98307904026395387</v>
      </c>
      <c r="AR102">
        <v>16.417421170046961</v>
      </c>
      <c r="AS102">
        <v>16.41742117004695</v>
      </c>
      <c r="AT102">
        <v>16.41742117004695</v>
      </c>
      <c r="AU102">
        <v>16.41742117004695</v>
      </c>
      <c r="AV102" t="str">
        <f>VLOOKUP(Sheet1[[#This Row],[NPDES ID2]],Combined_Sheet__Major_Only___2[[NPDES ID2]:[ECHO BFR]],3,FALSE)</f>
        <v>CA</v>
      </c>
      <c r="AW102" t="s">
        <v>12187</v>
      </c>
      <c r="AX102" t="str">
        <f>VLOOKUP(Sheet1[[#This Row],[NPDES ID2]],Combined_Sheet__Major_Only___2[[NPDES ID2]:[ECHO BFR]],27,FALSE)</f>
        <v>tempSludgeStore</v>
      </c>
      <c r="AY102" t="str">
        <f>VLOOKUP(Sheet1[[#This Row],[NPDES ID2]],Combined_Sheet__Major_Only___2[[NPDES ID2]:[ECHO BFR]],28,FALSE)</f>
        <v>-</v>
      </c>
      <c r="AZ102" t="str">
        <f>VLOOKUP(Sheet1[[#This Row],[NPDES ID2]],Combined_Sheet__Major_Only___2[[NPDES ID2]:[ECHO BFR]],29,FALSE)</f>
        <v>preliminaryOps</v>
      </c>
      <c r="BA102">
        <f>VLOOKUP(Sheet1[[#This Row],[NPDES ID2]],Combined_Sheet__Major_Only___2[[NPDES ID2]:[ECHO BFR]],17,FALSE)</f>
        <v>33.715277999999998</v>
      </c>
      <c r="BB102">
        <f>VLOOKUP(Sheet1[[#This Row],[NPDES ID2]],Combined_Sheet__Major_Only___2[[NPDES ID2]:[ECHO BFR]],18,FALSE)</f>
        <v>-116.196944</v>
      </c>
      <c r="BC102" s="2" t="str">
        <f>IF(ISNUMBER(SEARCH("aerobic",$AW102)),"aerobic","")</f>
        <v/>
      </c>
      <c r="BD102" s="2" t="str">
        <f>IF(ISNUMBER(SEARCH("anaer",$AW102)),"anaer","")</f>
        <v>anaer</v>
      </c>
      <c r="BE102" s="2" t="str">
        <f>IF(ISNUMBER(SEARCH("thickening",$AZ102)),"thickening","")</f>
        <v/>
      </c>
      <c r="BF102" s="4" t="str">
        <f>IF(ISNUMBER(SEARCH("airDry",$AW102)),"airDry","")</f>
        <v>airDry</v>
      </c>
      <c r="BG102" s="4" t="str">
        <f>IF(ISNUMBER(SEARCH("heatDry",$AY102)),"heatDry","")</f>
        <v/>
      </c>
      <c r="BH102" s="4" t="str">
        <f>IF(AND(ISNUMBER(SEARCH("aerobic",$AW102)),ISNUMBER(SEARCH("anaer",$AW102))),"Combined Aer and Anaer.","")</f>
        <v/>
      </c>
    </row>
    <row r="103" spans="1:60" x14ac:dyDescent="0.25">
      <c r="A103" s="5">
        <v>407</v>
      </c>
      <c r="B103" t="s">
        <v>2046</v>
      </c>
      <c r="C103">
        <v>668.31</v>
      </c>
      <c r="D103">
        <v>347.01379940584081</v>
      </c>
      <c r="E103">
        <v>340.48533476133309</v>
      </c>
      <c r="F103">
        <v>293.27810227769902</v>
      </c>
      <c r="G103">
        <v>414.43652922057368</v>
      </c>
      <c r="H103">
        <v>-111.6879730155447</v>
      </c>
      <c r="I103">
        <v>-113.0402000457821</v>
      </c>
      <c r="J103">
        <v>-132.39423198771709</v>
      </c>
      <c r="K103">
        <v>-89.96849829542046</v>
      </c>
      <c r="L103">
        <v>456.53698522194998</v>
      </c>
      <c r="M103">
        <v>454.81546341877203</v>
      </c>
      <c r="N103">
        <v>448.79747700998882</v>
      </c>
      <c r="O103">
        <v>469.29140060996087</v>
      </c>
      <c r="P103">
        <v>15.67014611504357</v>
      </c>
      <c r="Q103">
        <v>15.80398189103923</v>
      </c>
      <c r="R103">
        <v>12.83162361169639</v>
      </c>
      <c r="S103">
        <v>18.2502916771593</v>
      </c>
      <c r="T103">
        <v>149458.95896921839</v>
      </c>
      <c r="U103">
        <v>149459.20700137419</v>
      </c>
      <c r="V103">
        <v>149358.48663820009</v>
      </c>
      <c r="W103">
        <v>149559.79851664219</v>
      </c>
      <c r="X103">
        <v>9847.5424731089697</v>
      </c>
      <c r="Y103">
        <v>9883.3657137433656</v>
      </c>
      <c r="Z103">
        <v>9573.1749035613175</v>
      </c>
      <c r="AA103">
        <v>10018.165242230139</v>
      </c>
      <c r="AB103">
        <v>1531.446550093073</v>
      </c>
      <c r="AC103">
        <v>1512.786608154054</v>
      </c>
      <c r="AD103">
        <v>1331.780536974584</v>
      </c>
      <c r="AE103">
        <v>1773.6380761227369</v>
      </c>
      <c r="AF103">
        <v>66.949581645987351</v>
      </c>
      <c r="AG103">
        <v>66.697538468302866</v>
      </c>
      <c r="AH103">
        <v>65.814376077629248</v>
      </c>
      <c r="AI103">
        <v>68.819444718306457</v>
      </c>
      <c r="AJ103">
        <v>0.59435809195952105</v>
      </c>
      <c r="AK103">
        <v>0.59435803881866178</v>
      </c>
      <c r="AL103">
        <v>0.59432881267826421</v>
      </c>
      <c r="AM103">
        <v>0.59438688362730885</v>
      </c>
      <c r="AN103">
        <v>0.98307903641555516</v>
      </c>
      <c r="AO103">
        <v>0.98307903641555461</v>
      </c>
      <c r="AP103">
        <v>0.98307903641555461</v>
      </c>
      <c r="AQ103">
        <v>0.98307903641555461</v>
      </c>
      <c r="AR103">
        <v>15.826270105286159</v>
      </c>
      <c r="AS103">
        <v>15.826270105286159</v>
      </c>
      <c r="AT103">
        <v>15.826270105286159</v>
      </c>
      <c r="AU103">
        <v>15.826270105286159</v>
      </c>
      <c r="AV103" t="str">
        <f>VLOOKUP(Sheet1[[#This Row],[NPDES ID2]],Combined_Sheet__Major_Only___2[[NPDES ID2]:[ECHO BFR]],3,FALSE)</f>
        <v>PR</v>
      </c>
      <c r="AW103" t="s">
        <v>118</v>
      </c>
      <c r="AX103" t="str">
        <f>VLOOKUP(Sheet1[[#This Row],[NPDES ID2]],Combined_Sheet__Major_Only___2[[NPDES ID2]:[ECHO BFR]],27,FALSE)</f>
        <v>-</v>
      </c>
      <c r="AY103" t="str">
        <f>VLOOKUP(Sheet1[[#This Row],[NPDES ID2]],Combined_Sheet__Major_Only___2[[NPDES ID2]:[ECHO BFR]],28,FALSE)</f>
        <v>-</v>
      </c>
      <c r="AZ103" t="str">
        <f>VLOOKUP(Sheet1[[#This Row],[NPDES ID2]],Combined_Sheet__Major_Only___2[[NPDES ID2]:[ECHO BFR]],29,FALSE)</f>
        <v>preliminaryOps</v>
      </c>
      <c r="BA103">
        <f>VLOOKUP(Sheet1[[#This Row],[NPDES ID2]],Combined_Sheet__Major_Only___2[[NPDES ID2]:[ECHO BFR]],17,FALSE)</f>
        <v>18.129425999999999</v>
      </c>
      <c r="BB103">
        <f>VLOOKUP(Sheet1[[#This Row],[NPDES ID2]],Combined_Sheet__Major_Only___2[[NPDES ID2]:[ECHO BFR]],18,FALSE)</f>
        <v>-65.790736999999993</v>
      </c>
      <c r="BC103" s="2" t="str">
        <f>IF(ISNUMBER(SEARCH("aerobic",$AW103)),"aerobic","")</f>
        <v>aerobic</v>
      </c>
      <c r="BD103" s="2" t="str">
        <f>IF(ISNUMBER(SEARCH("anaer",$AW103)),"anaer","")</f>
        <v/>
      </c>
      <c r="BE103" s="2" t="str">
        <f>IF(ISNUMBER(SEARCH("thickening",$AZ103)),"thickening","")</f>
        <v/>
      </c>
      <c r="BF103" s="4" t="str">
        <f>IF(ISNUMBER(SEARCH("airDry",$AW103)),"airDry","")</f>
        <v>airDry</v>
      </c>
      <c r="BG103" s="4" t="str">
        <f>IF(ISNUMBER(SEARCH("heatDry",$AY103)),"heatDry","")</f>
        <v/>
      </c>
      <c r="BH103" s="4" t="str">
        <f>IF(AND(ISNUMBER(SEARCH("aerobic",$AW103)),ISNUMBER(SEARCH("anaer",$AW103))),"Combined Aer and Anaer.","")</f>
        <v/>
      </c>
    </row>
    <row r="104" spans="1:60" x14ac:dyDescent="0.25">
      <c r="A104" s="5">
        <v>2383</v>
      </c>
      <c r="B104" t="s">
        <v>11113</v>
      </c>
      <c r="C104">
        <v>306.41000000000003</v>
      </c>
      <c r="D104">
        <v>439.53590280606358</v>
      </c>
      <c r="E104">
        <v>437.4454792263889</v>
      </c>
      <c r="F104">
        <v>336.23869586511921</v>
      </c>
      <c r="G104">
        <v>542.36954217981179</v>
      </c>
      <c r="H104">
        <v>-110.334316912712</v>
      </c>
      <c r="I104">
        <v>-111.7179752091012</v>
      </c>
      <c r="J104">
        <v>-131.104950367973</v>
      </c>
      <c r="K104">
        <v>-88.751869660738379</v>
      </c>
      <c r="L104">
        <v>211.97589365503961</v>
      </c>
      <c r="M104">
        <v>211.2069572223898</v>
      </c>
      <c r="N104">
        <v>208.518081695711</v>
      </c>
      <c r="O104">
        <v>217.67379055066289</v>
      </c>
      <c r="P104">
        <v>7.1794139994444928</v>
      </c>
      <c r="Q104">
        <v>7.2468975974518948</v>
      </c>
      <c r="R104">
        <v>5.8689458018483132</v>
      </c>
      <c r="S104">
        <v>8.3888527983353729</v>
      </c>
      <c r="T104">
        <v>149430.4826578956</v>
      </c>
      <c r="U104">
        <v>149430.73064336841</v>
      </c>
      <c r="V104">
        <v>149330.02923716011</v>
      </c>
      <c r="W104">
        <v>149531.30322592161</v>
      </c>
      <c r="X104">
        <v>9721.937682376376</v>
      </c>
      <c r="Y104">
        <v>9756.1824739702097</v>
      </c>
      <c r="Z104">
        <v>9460.9483196369274</v>
      </c>
      <c r="AA104">
        <v>9884.0150550152648</v>
      </c>
      <c r="AB104">
        <v>1493.7496951066689</v>
      </c>
      <c r="AC104">
        <v>1475.888791849284</v>
      </c>
      <c r="AD104">
        <v>1301.229502402769</v>
      </c>
      <c r="AE104">
        <v>1726.3753527364399</v>
      </c>
      <c r="AF104">
        <v>67.798552030450139</v>
      </c>
      <c r="AG104">
        <v>67.552804336095392</v>
      </c>
      <c r="AH104">
        <v>66.692495154568363</v>
      </c>
      <c r="AI104">
        <v>69.620729621818867</v>
      </c>
      <c r="AJ104">
        <v>0.60474164433375288</v>
      </c>
      <c r="AK104">
        <v>0.60474161992550679</v>
      </c>
      <c r="AL104">
        <v>0.6047281130948664</v>
      </c>
      <c r="AM104">
        <v>0.6047549498133189</v>
      </c>
      <c r="AN104">
        <v>0.98307589013442609</v>
      </c>
      <c r="AO104">
        <v>0.98307589013442576</v>
      </c>
      <c r="AP104">
        <v>0.98307589013442576</v>
      </c>
      <c r="AQ104">
        <v>0.98307589013442576</v>
      </c>
      <c r="AR104">
        <v>16.146199101341761</v>
      </c>
      <c r="AS104">
        <v>16.14619910134175</v>
      </c>
      <c r="AT104">
        <v>16.14619910134175</v>
      </c>
      <c r="AU104">
        <v>16.14619910134175</v>
      </c>
      <c r="AV104" t="str">
        <f>VLOOKUP(Sheet1[[#This Row],[NPDES ID2]],Combined_Sheet__Major_Only___2[[NPDES ID2]:[ECHO BFR]],3,FALSE)</f>
        <v>TX</v>
      </c>
      <c r="AW104" t="s">
        <v>118</v>
      </c>
      <c r="AX104" t="str">
        <f>VLOOKUP(Sheet1[[#This Row],[NPDES ID2]],Combined_Sheet__Major_Only___2[[NPDES ID2]:[ECHO BFR]],27,FALSE)</f>
        <v>-</v>
      </c>
      <c r="AY104" t="str">
        <f>VLOOKUP(Sheet1[[#This Row],[NPDES ID2]],Combined_Sheet__Major_Only___2[[NPDES ID2]:[ECHO BFR]],28,FALSE)</f>
        <v>-</v>
      </c>
      <c r="AZ104" t="str">
        <f>VLOOKUP(Sheet1[[#This Row],[NPDES ID2]],Combined_Sheet__Major_Only___2[[NPDES ID2]:[ECHO BFR]],29,FALSE)</f>
        <v>preliminaryOps</v>
      </c>
      <c r="BA104">
        <f>VLOOKUP(Sheet1[[#This Row],[NPDES ID2]],Combined_Sheet__Major_Only___2[[NPDES ID2]:[ECHO BFR]],17,FALSE)</f>
        <v>27.722999999999999</v>
      </c>
      <c r="BB104">
        <f>VLOOKUP(Sheet1[[#This Row],[NPDES ID2]],Combined_Sheet__Major_Only___2[[NPDES ID2]:[ECHO BFR]],18,FALSE)</f>
        <v>-98.031028000000006</v>
      </c>
      <c r="BC104" s="2" t="str">
        <f>IF(ISNUMBER(SEARCH("aerobic",$AW104)),"aerobic","")</f>
        <v>aerobic</v>
      </c>
      <c r="BD104" s="2" t="str">
        <f>IF(ISNUMBER(SEARCH("anaer",$AW104)),"anaer","")</f>
        <v/>
      </c>
      <c r="BE104" s="2" t="str">
        <f>IF(ISNUMBER(SEARCH("thickening",$AZ104)),"thickening","")</f>
        <v/>
      </c>
      <c r="BF104" s="4" t="str">
        <f>IF(ISNUMBER(SEARCH("airDry",$AW104)),"airDry","")</f>
        <v>airDry</v>
      </c>
      <c r="BG104" s="4" t="str">
        <f>IF(ISNUMBER(SEARCH("heatDry",$AY104)),"heatDry","")</f>
        <v/>
      </c>
      <c r="BH104" s="4" t="str">
        <f>IF(AND(ISNUMBER(SEARCH("aerobic",$AW104)),ISNUMBER(SEARCH("anaer",$AW104))),"Combined Aer and Anaer.","")</f>
        <v/>
      </c>
    </row>
    <row r="105" spans="1:60" x14ac:dyDescent="0.25">
      <c r="A105" s="5">
        <v>83</v>
      </c>
      <c r="B105" t="s">
        <v>465</v>
      </c>
      <c r="C105">
        <v>65057.56</v>
      </c>
      <c r="D105">
        <v>11715.804474245329</v>
      </c>
      <c r="E105">
        <v>11763.29993765297</v>
      </c>
      <c r="F105">
        <v>9341.0464821627011</v>
      </c>
      <c r="G105">
        <v>13908.706230217391</v>
      </c>
      <c r="H105">
        <v>-100.5636814431523</v>
      </c>
      <c r="I105">
        <v>-99.643050320566005</v>
      </c>
      <c r="J105">
        <v>-122.0200416240619</v>
      </c>
      <c r="K105">
        <v>-76.63621687283127</v>
      </c>
      <c r="L105">
        <v>46452.898232603293</v>
      </c>
      <c r="M105">
        <v>46299.696684572373</v>
      </c>
      <c r="N105">
        <v>45770.597131830691</v>
      </c>
      <c r="O105">
        <v>47579.250591480668</v>
      </c>
      <c r="P105">
        <v>1519.497788508615</v>
      </c>
      <c r="Q105">
        <v>1539.2899868071099</v>
      </c>
      <c r="R105">
        <v>1236.8849741834711</v>
      </c>
      <c r="S105">
        <v>1792.5480430603491</v>
      </c>
      <c r="T105">
        <v>4097.4998145937234</v>
      </c>
      <c r="U105">
        <v>4097.5095461842684</v>
      </c>
      <c r="V105">
        <v>4093.5577628734918</v>
      </c>
      <c r="W105">
        <v>4101.4562741220407</v>
      </c>
      <c r="X105">
        <v>258.27656898815172</v>
      </c>
      <c r="Y105">
        <v>259.12902034789812</v>
      </c>
      <c r="Z105">
        <v>251.9448985376786</v>
      </c>
      <c r="AA105">
        <v>262.20813374886211</v>
      </c>
      <c r="AB105">
        <v>38.595120337781417</v>
      </c>
      <c r="AC105">
        <v>38.168162876836853</v>
      </c>
      <c r="AD105">
        <v>33.736549693677837</v>
      </c>
      <c r="AE105">
        <v>44.408711745480787</v>
      </c>
      <c r="AF105">
        <v>70.059717338739759</v>
      </c>
      <c r="AG105">
        <v>69.838220215027633</v>
      </c>
      <c r="AH105">
        <v>69.027039686584729</v>
      </c>
      <c r="AI105">
        <v>71.746238283803649</v>
      </c>
      <c r="AJ105">
        <v>0.63240987145555827</v>
      </c>
      <c r="AK105">
        <v>0.6324083202868791</v>
      </c>
      <c r="AL105">
        <v>0.63171944387450218</v>
      </c>
      <c r="AM105">
        <v>0.63308961637473282</v>
      </c>
      <c r="AN105">
        <v>0.66834402669861603</v>
      </c>
      <c r="AO105">
        <v>0.6683440266986157</v>
      </c>
      <c r="AP105">
        <v>0.6683440266986157</v>
      </c>
      <c r="AQ105">
        <v>0.6683440266986157</v>
      </c>
      <c r="AR105">
        <v>16.974118690423499</v>
      </c>
      <c r="AS105">
        <v>16.974118690423509</v>
      </c>
      <c r="AT105">
        <v>16.974118690423509</v>
      </c>
      <c r="AU105">
        <v>16.974118690423509</v>
      </c>
      <c r="AV105" t="str">
        <f>VLOOKUP(Sheet1[[#This Row],[NPDES ID2]],Combined_Sheet__Major_Only___2[[NPDES ID2]:[ECHO BFR]],3,FALSE)</f>
        <v>CA</v>
      </c>
      <c r="AW105" t="s">
        <v>12187</v>
      </c>
      <c r="AX105" t="str">
        <f>VLOOKUP(Sheet1[[#This Row],[NPDES ID2]],Combined_Sheet__Major_Only___2[[NPDES ID2]:[ECHO BFR]],27,FALSE)</f>
        <v>methaneBioCaptureRecover</v>
      </c>
      <c r="AY105" t="str">
        <f>VLOOKUP(Sheet1[[#This Row],[NPDES ID2]],Combined_Sheet__Major_Only___2[[NPDES ID2]:[ECHO BFR]],28,FALSE)</f>
        <v>-</v>
      </c>
      <c r="AZ105" t="str">
        <f>VLOOKUP(Sheet1[[#This Row],[NPDES ID2]],Combined_Sheet__Major_Only___2[[NPDES ID2]:[ECHO BFR]],29,FALSE)</f>
        <v>thickening, sludgeLagoon</v>
      </c>
      <c r="BA105">
        <f>VLOOKUP(Sheet1[[#This Row],[NPDES ID2]],Combined_Sheet__Major_Only___2[[NPDES ID2]:[ECHO BFR]],17,FALSE)</f>
        <v>37.432510000000001</v>
      </c>
      <c r="BB105">
        <f>VLOOKUP(Sheet1[[#This Row],[NPDES ID2]],Combined_Sheet__Major_Only___2[[NPDES ID2]:[ECHO BFR]],18,FALSE)</f>
        <v>-121.952738</v>
      </c>
      <c r="BC105" s="2" t="str">
        <f>IF(ISNUMBER(SEARCH("aerobic",$AW105)),"aerobic","")</f>
        <v/>
      </c>
      <c r="BD105" s="2" t="str">
        <f>IF(ISNUMBER(SEARCH("anaer",$AW105)),"anaer","")</f>
        <v>anaer</v>
      </c>
      <c r="BE105" s="2" t="str">
        <f>IF(ISNUMBER(SEARCH("thickening",$AZ105)),"thickening","")</f>
        <v>thickening</v>
      </c>
      <c r="BF105" s="4" t="str">
        <f>IF(ISNUMBER(SEARCH("airDry",$AW105)),"airDry","")</f>
        <v>airDry</v>
      </c>
      <c r="BG105" s="4" t="str">
        <f>IF(ISNUMBER(SEARCH("heatDry",$AY105)),"heatDry","")</f>
        <v/>
      </c>
      <c r="BH105" s="4" t="str">
        <f>IF(AND(ISNUMBER(SEARCH("aerobic",$AW105)),ISNUMBER(SEARCH("anaer",$AW105))),"Combined Aer and Anaer.","")</f>
        <v/>
      </c>
    </row>
    <row r="106" spans="1:60" x14ac:dyDescent="0.25">
      <c r="A106" s="5">
        <v>164</v>
      </c>
      <c r="B106" t="s">
        <v>894</v>
      </c>
      <c r="C106">
        <v>4905</v>
      </c>
      <c r="D106">
        <v>976.85688522051623</v>
      </c>
      <c r="E106">
        <v>975.16256534277773</v>
      </c>
      <c r="F106">
        <v>786.203965392496</v>
      </c>
      <c r="G106">
        <v>1146.937751235964</v>
      </c>
      <c r="H106">
        <v>-106.6428599939989</v>
      </c>
      <c r="I106">
        <v>-108.0012683033946</v>
      </c>
      <c r="J106">
        <v>-127.5337491666708</v>
      </c>
      <c r="K106">
        <v>-85.070600508283107</v>
      </c>
      <c r="L106">
        <v>3491.279599459614</v>
      </c>
      <c r="M106">
        <v>3479.7122098887439</v>
      </c>
      <c r="N106">
        <v>3439.2966509546332</v>
      </c>
      <c r="O106">
        <v>3576.9561878369</v>
      </c>
      <c r="P106">
        <v>114.7212956636556</v>
      </c>
      <c r="Q106">
        <v>116.107054256482</v>
      </c>
      <c r="R106">
        <v>93.41462014325127</v>
      </c>
      <c r="S106">
        <v>135.07145966714191</v>
      </c>
      <c r="T106">
        <v>4095.995960542286</v>
      </c>
      <c r="U106">
        <v>4096.005689667465</v>
      </c>
      <c r="V106">
        <v>4092.0549074873979</v>
      </c>
      <c r="W106">
        <v>4099.9514177552364</v>
      </c>
      <c r="X106">
        <v>258.99838896435682</v>
      </c>
      <c r="Y106">
        <v>259.85837702915171</v>
      </c>
      <c r="Z106">
        <v>252.57556025489379</v>
      </c>
      <c r="AA106">
        <v>262.95485200145612</v>
      </c>
      <c r="AB106">
        <v>38.770257994816603</v>
      </c>
      <c r="AC106">
        <v>38.329644661522813</v>
      </c>
      <c r="AD106">
        <v>33.902110850912152</v>
      </c>
      <c r="AE106">
        <v>44.587470987218957</v>
      </c>
      <c r="AF106">
        <v>69.760866577747407</v>
      </c>
      <c r="AG106">
        <v>69.530459045816556</v>
      </c>
      <c r="AH106">
        <v>68.721760136382201</v>
      </c>
      <c r="AI106">
        <v>71.471883710208118</v>
      </c>
      <c r="AJ106">
        <v>0.62875167107483099</v>
      </c>
      <c r="AK106">
        <v>0.62875157538977189</v>
      </c>
      <c r="AL106">
        <v>0.62869935570108915</v>
      </c>
      <c r="AM106">
        <v>0.62880311720488191</v>
      </c>
      <c r="AN106">
        <v>0.66828019332705069</v>
      </c>
      <c r="AO106">
        <v>0.6682801933270508</v>
      </c>
      <c r="AP106">
        <v>0.6682801933270508</v>
      </c>
      <c r="AQ106">
        <v>0.6682801933270508</v>
      </c>
      <c r="AR106">
        <v>16.88340460906819</v>
      </c>
      <c r="AS106">
        <v>16.88340460906819</v>
      </c>
      <c r="AT106">
        <v>16.88340460906819</v>
      </c>
      <c r="AU106">
        <v>16.88340460906819</v>
      </c>
      <c r="AV106" t="str">
        <f>VLOOKUP(Sheet1[[#This Row],[NPDES ID2]],Combined_Sheet__Major_Only___2[[NPDES ID2]:[ECHO BFR]],3,FALSE)</f>
        <v>OR</v>
      </c>
      <c r="AW106" t="s">
        <v>12187</v>
      </c>
      <c r="AX106" t="str">
        <f>VLOOKUP(Sheet1[[#This Row],[NPDES ID2]],Combined_Sheet__Major_Only___2[[NPDES ID2]:[ECHO BFR]],27,FALSE)</f>
        <v>-</v>
      </c>
      <c r="AY106" t="str">
        <f>VLOOKUP(Sheet1[[#This Row],[NPDES ID2]],Combined_Sheet__Major_Only___2[[NPDES ID2]:[ECHO BFR]],28,FALSE)</f>
        <v>-</v>
      </c>
      <c r="AZ106" t="str">
        <f>VLOOKUP(Sheet1[[#This Row],[NPDES ID2]],Combined_Sheet__Major_Only___2[[NPDES ID2]:[ECHO BFR]],29,FALSE)</f>
        <v>preliminaryOps, thickening, sludgeLagoon</v>
      </c>
      <c r="BA106">
        <f>VLOOKUP(Sheet1[[#This Row],[NPDES ID2]],Combined_Sheet__Major_Only___2[[NPDES ID2]:[ECHO BFR]],17,FALSE)</f>
        <v>44.095584000000002</v>
      </c>
      <c r="BB106">
        <f>VLOOKUP(Sheet1[[#This Row],[NPDES ID2]],Combined_Sheet__Major_Only___2[[NPDES ID2]:[ECHO BFR]],18,FALSE)</f>
        <v>-123.111946</v>
      </c>
      <c r="BC106" s="2" t="str">
        <f>IF(ISNUMBER(SEARCH("aerobic",$AW106)),"aerobic","")</f>
        <v/>
      </c>
      <c r="BD106" s="2" t="str">
        <f>IF(ISNUMBER(SEARCH("anaer",$AW106)),"anaer","")</f>
        <v>anaer</v>
      </c>
      <c r="BE106" s="2" t="str">
        <f>IF(ISNUMBER(SEARCH("thickening",$AZ106)),"thickening","")</f>
        <v>thickening</v>
      </c>
      <c r="BF106" s="3" t="str">
        <f>IF(ISNUMBER(SEARCH("airDry",$AW106)),"airDry","")</f>
        <v>airDry</v>
      </c>
      <c r="BG106" s="3" t="str">
        <f>IF(ISNUMBER(SEARCH("heatDry",$AY106)),"heatDry","")</f>
        <v/>
      </c>
      <c r="BH106" s="3" t="str">
        <f>IF(AND(ISNUMBER(SEARCH("aerobic",$AW106)),ISNUMBER(SEARCH("anaer",$AW106))),"Combined Aer and Anaer.","")</f>
        <v/>
      </c>
    </row>
    <row r="107" spans="1:60" x14ac:dyDescent="0.25">
      <c r="A107" s="5">
        <v>2274</v>
      </c>
      <c r="B107" t="s">
        <v>10634</v>
      </c>
      <c r="C107">
        <v>469</v>
      </c>
      <c r="D107">
        <v>361.35522491275162</v>
      </c>
      <c r="E107">
        <v>357.62667691106839</v>
      </c>
      <c r="F107">
        <v>289.91993856018928</v>
      </c>
      <c r="G107">
        <v>440.58895737600022</v>
      </c>
      <c r="H107">
        <v>-109.3064178564276</v>
      </c>
      <c r="I107">
        <v>-110.6803523364572</v>
      </c>
      <c r="J107">
        <v>-130.1232766125546</v>
      </c>
      <c r="K107">
        <v>-87.809490470143132</v>
      </c>
      <c r="L107">
        <v>327.50411543769991</v>
      </c>
      <c r="M107">
        <v>326.35044139118878</v>
      </c>
      <c r="N107">
        <v>322.31547917772713</v>
      </c>
      <c r="O107">
        <v>336.05376246104998</v>
      </c>
      <c r="P107">
        <v>10.98305589628499</v>
      </c>
      <c r="Q107">
        <v>11.09332787313873</v>
      </c>
      <c r="R107">
        <v>8.9668723408000481</v>
      </c>
      <c r="S107">
        <v>12.864662994735919</v>
      </c>
      <c r="T107">
        <v>4095.3840561732518</v>
      </c>
      <c r="U107">
        <v>4095.393784295296</v>
      </c>
      <c r="V107">
        <v>4091.4434094660978</v>
      </c>
      <c r="W107">
        <v>4099.3391055533066</v>
      </c>
      <c r="X107">
        <v>263.9630641320411</v>
      </c>
      <c r="Y107">
        <v>264.8927329708622</v>
      </c>
      <c r="Z107">
        <v>257.01893307909029</v>
      </c>
      <c r="AA107">
        <v>268.25316475241641</v>
      </c>
      <c r="AB107">
        <v>40.203688443180383</v>
      </c>
      <c r="AC107">
        <v>39.733042782376678</v>
      </c>
      <c r="AD107">
        <v>35.073563499515693</v>
      </c>
      <c r="AE107">
        <v>46.387619025989231</v>
      </c>
      <c r="AF107">
        <v>68.43433850264293</v>
      </c>
      <c r="AG107">
        <v>68.19334229165257</v>
      </c>
      <c r="AH107">
        <v>67.350094753239389</v>
      </c>
      <c r="AI107">
        <v>70.220756290322598</v>
      </c>
      <c r="AJ107">
        <v>0.61251942391119696</v>
      </c>
      <c r="AK107">
        <v>0.61251941460645465</v>
      </c>
      <c r="AL107">
        <v>0.61251424910236729</v>
      </c>
      <c r="AM107">
        <v>0.6125245123003713</v>
      </c>
      <c r="AN107">
        <v>0.6682542130821737</v>
      </c>
      <c r="AO107">
        <v>0.6682542130821737</v>
      </c>
      <c r="AP107">
        <v>0.6682542130821737</v>
      </c>
      <c r="AQ107">
        <v>0.6682542130821737</v>
      </c>
      <c r="AR107">
        <v>16.38572371169175</v>
      </c>
      <c r="AS107">
        <v>16.38572371169175</v>
      </c>
      <c r="AT107">
        <v>16.38572371169175</v>
      </c>
      <c r="AU107">
        <v>16.38572371169175</v>
      </c>
      <c r="AV107" t="str">
        <f>VLOOKUP(Sheet1[[#This Row],[NPDES ID2]],Combined_Sheet__Major_Only___2[[NPDES ID2]:[ECHO BFR]],3,FALSE)</f>
        <v>AL</v>
      </c>
      <c r="AW107" t="s">
        <v>118</v>
      </c>
      <c r="AX107" t="str">
        <f>VLOOKUP(Sheet1[[#This Row],[NPDES ID2]],Combined_Sheet__Major_Only___2[[NPDES ID2]:[ECHO BFR]],27,FALSE)</f>
        <v>-</v>
      </c>
      <c r="AY107" t="str">
        <f>VLOOKUP(Sheet1[[#This Row],[NPDES ID2]],Combined_Sheet__Major_Only___2[[NPDES ID2]:[ECHO BFR]],28,FALSE)</f>
        <v>-</v>
      </c>
      <c r="AZ107" t="str">
        <f>VLOOKUP(Sheet1[[#This Row],[NPDES ID2]],Combined_Sheet__Major_Only___2[[NPDES ID2]:[ECHO BFR]],29,FALSE)</f>
        <v>thickening, preliminaryOps</v>
      </c>
      <c r="BA107">
        <f>VLOOKUP(Sheet1[[#This Row],[NPDES ID2]],Combined_Sheet__Major_Only___2[[NPDES ID2]:[ECHO BFR]],17,FALSE)</f>
        <v>33.619759999999999</v>
      </c>
      <c r="BB107">
        <f>VLOOKUP(Sheet1[[#This Row],[NPDES ID2]],Combined_Sheet__Major_Only___2[[NPDES ID2]:[ECHO BFR]],18,FALSE)</f>
        <v>-86.603560000000002</v>
      </c>
      <c r="BC107" s="2" t="str">
        <f>IF(ISNUMBER(SEARCH("aerobic",$AW107)),"aerobic","")</f>
        <v>aerobic</v>
      </c>
      <c r="BD107" s="2" t="str">
        <f>IF(ISNUMBER(SEARCH("anaer",$AW107)),"anaer","")</f>
        <v/>
      </c>
      <c r="BE107" s="2" t="str">
        <f>IF(ISNUMBER(SEARCH("thickening",$AZ107)),"thickening","")</f>
        <v>thickening</v>
      </c>
      <c r="BF107" s="3" t="str">
        <f>IF(ISNUMBER(SEARCH("airDry",$AW107)),"airDry","")</f>
        <v>airDry</v>
      </c>
      <c r="BG107" s="3" t="str">
        <f>IF(ISNUMBER(SEARCH("heatDry",$AY107)),"heatDry","")</f>
        <v/>
      </c>
      <c r="BH107" s="3" t="str">
        <f>IF(AND(ISNUMBER(SEARCH("aerobic",$AW107)),ISNUMBER(SEARCH("anaer",$AW107))),"Combined Aer and Anaer.","")</f>
        <v/>
      </c>
    </row>
    <row r="108" spans="1:60" x14ac:dyDescent="0.25">
      <c r="A108" s="5">
        <v>1311</v>
      </c>
      <c r="B108" t="s">
        <v>6237</v>
      </c>
      <c r="C108">
        <v>175.82</v>
      </c>
      <c r="D108">
        <v>644.84064165565769</v>
      </c>
      <c r="E108">
        <v>641.30924770419313</v>
      </c>
      <c r="F108">
        <v>466.44495860842972</v>
      </c>
      <c r="G108">
        <v>821.37723070215907</v>
      </c>
      <c r="H108">
        <v>-111.35490767934721</v>
      </c>
      <c r="I108">
        <v>-112.7502863168437</v>
      </c>
      <c r="J108">
        <v>-132.09476956581409</v>
      </c>
      <c r="K108">
        <v>-89.778938333597594</v>
      </c>
      <c r="L108">
        <v>120.71359188404971</v>
      </c>
      <c r="M108">
        <v>120.2654199705088</v>
      </c>
      <c r="N108">
        <v>118.6978368587431</v>
      </c>
      <c r="O108">
        <v>124.0350257713682</v>
      </c>
      <c r="P108">
        <v>4.121532547623616</v>
      </c>
      <c r="Q108">
        <v>4.1581632237636121</v>
      </c>
      <c r="R108">
        <v>3.3726592274304901</v>
      </c>
      <c r="S108">
        <v>4.8062009382187991</v>
      </c>
      <c r="T108">
        <v>4094.4997050016809</v>
      </c>
      <c r="U108">
        <v>4094.5094316739501</v>
      </c>
      <c r="V108">
        <v>4090.559645566188</v>
      </c>
      <c r="W108">
        <v>4098.454164963654</v>
      </c>
      <c r="X108">
        <v>268.41959037656858</v>
      </c>
      <c r="Y108">
        <v>269.41004123289048</v>
      </c>
      <c r="Z108">
        <v>260.99438223562157</v>
      </c>
      <c r="AA108">
        <v>273.00875073956018</v>
      </c>
      <c r="AB108">
        <v>41.53952632798957</v>
      </c>
      <c r="AC108">
        <v>41.040488723055141</v>
      </c>
      <c r="AD108">
        <v>36.158429270891268</v>
      </c>
      <c r="AE108">
        <v>48.066985401335458</v>
      </c>
      <c r="AF108">
        <v>67.284585196766727</v>
      </c>
      <c r="AG108">
        <v>67.034806498948825</v>
      </c>
      <c r="AH108">
        <v>66.161007063279627</v>
      </c>
      <c r="AI108">
        <v>69.135884391207014</v>
      </c>
      <c r="AJ108">
        <v>0.59845512378327781</v>
      </c>
      <c r="AK108">
        <v>0.59845512020663905</v>
      </c>
      <c r="AL108">
        <v>0.59845313229906616</v>
      </c>
      <c r="AM108">
        <v>0.59845708199802805</v>
      </c>
      <c r="AN108">
        <v>0.66821665809523334</v>
      </c>
      <c r="AO108">
        <v>0.66821665809523334</v>
      </c>
      <c r="AP108">
        <v>0.66821665809523334</v>
      </c>
      <c r="AQ108">
        <v>0.66821665809523334</v>
      </c>
      <c r="AR108">
        <v>15.95322469066129</v>
      </c>
      <c r="AS108">
        <v>15.95322469066129</v>
      </c>
      <c r="AT108">
        <v>15.95322469066129</v>
      </c>
      <c r="AU108">
        <v>15.95322469066129</v>
      </c>
      <c r="AV108" t="str">
        <f>VLOOKUP(Sheet1[[#This Row],[NPDES ID2]],Combined_Sheet__Major_Only___2[[NPDES ID2]:[ECHO BFR]],3,FALSE)</f>
        <v>TX</v>
      </c>
      <c r="AW108" t="s">
        <v>118</v>
      </c>
      <c r="AX108" t="str">
        <f>VLOOKUP(Sheet1[[#This Row],[NPDES ID2]],Combined_Sheet__Major_Only___2[[NPDES ID2]:[ECHO BFR]],27,FALSE)</f>
        <v>-</v>
      </c>
      <c r="AY108" t="str">
        <f>VLOOKUP(Sheet1[[#This Row],[NPDES ID2]],Combined_Sheet__Major_Only___2[[NPDES ID2]:[ECHO BFR]],28,FALSE)</f>
        <v>-</v>
      </c>
      <c r="AZ108" t="str">
        <f>VLOOKUP(Sheet1[[#This Row],[NPDES ID2]],Combined_Sheet__Major_Only___2[[NPDES ID2]:[ECHO BFR]],29,FALSE)</f>
        <v>thickening</v>
      </c>
      <c r="BA108">
        <f>VLOOKUP(Sheet1[[#This Row],[NPDES ID2]],Combined_Sheet__Major_Only___2[[NPDES ID2]:[ECHO BFR]],17,FALSE)</f>
        <v>29.337716</v>
      </c>
      <c r="BB108">
        <f>VLOOKUP(Sheet1[[#This Row],[NPDES ID2]],Combined_Sheet__Major_Only___2[[NPDES ID2]:[ECHO BFR]],18,FALSE)</f>
        <v>-99.128837000000004</v>
      </c>
      <c r="BC108" s="2" t="str">
        <f>IF(ISNUMBER(SEARCH("aerobic",$AW108)),"aerobic","")</f>
        <v>aerobic</v>
      </c>
      <c r="BD108" s="2" t="str">
        <f>IF(ISNUMBER(SEARCH("anaer",$AW108)),"anaer","")</f>
        <v/>
      </c>
      <c r="BE108" s="2" t="str">
        <f>IF(ISNUMBER(SEARCH("thickening",$AZ108)),"thickening","")</f>
        <v>thickening</v>
      </c>
      <c r="BF108" s="4" t="str">
        <f>IF(ISNUMBER(SEARCH("airDry",$AW108)),"airDry","")</f>
        <v>airDry</v>
      </c>
      <c r="BG108" s="4" t="str">
        <f>IF(ISNUMBER(SEARCH("heatDry",$AY108)),"heatDry","")</f>
        <v/>
      </c>
      <c r="BH108" s="4" t="str">
        <f>IF(AND(ISNUMBER(SEARCH("aerobic",$AW108)),ISNUMBER(SEARCH("anaer",$AW108))),"Combined Aer and Anaer.","")</f>
        <v/>
      </c>
    </row>
    <row r="109" spans="1:60" x14ac:dyDescent="0.25">
      <c r="A109" s="5">
        <v>2450</v>
      </c>
      <c r="B109" t="s">
        <v>11416</v>
      </c>
      <c r="C109">
        <v>226.98</v>
      </c>
      <c r="D109">
        <v>549.33046269318743</v>
      </c>
      <c r="E109">
        <v>545.66755629794909</v>
      </c>
      <c r="F109">
        <v>405.63364588357621</v>
      </c>
      <c r="G109">
        <v>692.02666228189617</v>
      </c>
      <c r="H109">
        <v>-114.6234426796069</v>
      </c>
      <c r="I109">
        <v>-115.9073622565996</v>
      </c>
      <c r="J109">
        <v>-135.24003578566081</v>
      </c>
      <c r="K109">
        <v>-92.899715207147949</v>
      </c>
      <c r="L109">
        <v>151.7004975609141</v>
      </c>
      <c r="M109">
        <v>151.0904350254614</v>
      </c>
      <c r="N109">
        <v>148.95663064351081</v>
      </c>
      <c r="O109">
        <v>156.2216824934701</v>
      </c>
      <c r="P109">
        <v>5.3290529603799657</v>
      </c>
      <c r="Q109">
        <v>5.3647721843973457</v>
      </c>
      <c r="R109">
        <v>4.3762562176430571</v>
      </c>
      <c r="S109">
        <v>6.1714173782596076</v>
      </c>
      <c r="T109">
        <v>4093.0091718437379</v>
      </c>
      <c r="U109">
        <v>4093.0188960724781</v>
      </c>
      <c r="V109">
        <v>4089.0701022275748</v>
      </c>
      <c r="W109">
        <v>4096.96263836869</v>
      </c>
      <c r="X109">
        <v>275.65117578307559</v>
      </c>
      <c r="Y109">
        <v>276.74290382763309</v>
      </c>
      <c r="Z109">
        <v>267.42090003603357</v>
      </c>
      <c r="AA109">
        <v>280.75663283994282</v>
      </c>
      <c r="AB109">
        <v>43.801704413750393</v>
      </c>
      <c r="AC109">
        <v>43.252397333183858</v>
      </c>
      <c r="AD109">
        <v>37.983519008404443</v>
      </c>
      <c r="AE109">
        <v>50.904269618994128</v>
      </c>
      <c r="AF109">
        <v>65.497951750117707</v>
      </c>
      <c r="AG109">
        <v>65.234589953222184</v>
      </c>
      <c r="AH109">
        <v>64.313243012694343</v>
      </c>
      <c r="AI109">
        <v>67.449962424923143</v>
      </c>
      <c r="AJ109">
        <v>0.57660944805313907</v>
      </c>
      <c r="AK109">
        <v>0.57660944326940267</v>
      </c>
      <c r="AL109">
        <v>0.57660678524429465</v>
      </c>
      <c r="AM109">
        <v>0.57661206638135343</v>
      </c>
      <c r="AN109">
        <v>0.66815334164858897</v>
      </c>
      <c r="AO109">
        <v>0.66815334164858897</v>
      </c>
      <c r="AP109">
        <v>0.66815334164858897</v>
      </c>
      <c r="AQ109">
        <v>0.66815334164858897</v>
      </c>
      <c r="AR109">
        <v>15.28124433752995</v>
      </c>
      <c r="AS109">
        <v>15.28124433752996</v>
      </c>
      <c r="AT109">
        <v>15.28124433752996</v>
      </c>
      <c r="AU109">
        <v>15.28124433752996</v>
      </c>
      <c r="AV109" t="str">
        <f>VLOOKUP(Sheet1[[#This Row],[NPDES ID2]],Combined_Sheet__Major_Only___2[[NPDES ID2]:[ECHO BFR]],3,FALSE)</f>
        <v>TX</v>
      </c>
      <c r="AW109" t="s">
        <v>12192</v>
      </c>
      <c r="AX109" t="str">
        <f>VLOOKUP(Sheet1[[#This Row],[NPDES ID2]],Combined_Sheet__Major_Only___2[[NPDES ID2]:[ECHO BFR]],27,FALSE)</f>
        <v>-</v>
      </c>
      <c r="AY109" t="str">
        <f>VLOOKUP(Sheet1[[#This Row],[NPDES ID2]],Combined_Sheet__Major_Only___2[[NPDES ID2]:[ECHO BFR]],28,FALSE)</f>
        <v>-</v>
      </c>
      <c r="AZ109" t="str">
        <f>VLOOKUP(Sheet1[[#This Row],[NPDES ID2]],Combined_Sheet__Major_Only___2[[NPDES ID2]:[ECHO BFR]],29,FALSE)</f>
        <v>thickening</v>
      </c>
      <c r="BA109">
        <f>VLOOKUP(Sheet1[[#This Row],[NPDES ID2]],Combined_Sheet__Major_Only___2[[NPDES ID2]:[ECHO BFR]],17,FALSE)</f>
        <v>32.39761</v>
      </c>
      <c r="BB109">
        <f>VLOOKUP(Sheet1[[#This Row],[NPDES ID2]],Combined_Sheet__Major_Only___2[[NPDES ID2]:[ECHO BFR]],18,FALSE)</f>
        <v>-94.850397000000001</v>
      </c>
      <c r="BC109" s="2" t="str">
        <f>IF(ISNUMBER(SEARCH("aerobic",$AW109)),"aerobic","")</f>
        <v>aerobic</v>
      </c>
      <c r="BD109" s="2" t="str">
        <f>IF(ISNUMBER(SEARCH("anaer",$AW109)),"anaer","")</f>
        <v>anaer</v>
      </c>
      <c r="BE109" s="2" t="str">
        <f>IF(ISNUMBER(SEARCH("thickening",$AZ109)),"thickening","")</f>
        <v>thickening</v>
      </c>
      <c r="BF109" s="3" t="str">
        <f>IF(ISNUMBER(SEARCH("airDry",$AW109)),"airDry","")</f>
        <v>airDry</v>
      </c>
      <c r="BG109" s="3" t="str">
        <f>IF(ISNUMBER(SEARCH("heatDry",$AY109)),"heatDry","")</f>
        <v/>
      </c>
      <c r="BH109" s="3" t="str">
        <f>IF(AND(ISNUMBER(SEARCH("aerobic",$AW109)),ISNUMBER(SEARCH("anaer",$AW109))),"Combined Aer and Anaer.","")</f>
        <v>Combined Aer and Anaer.</v>
      </c>
    </row>
    <row r="110" spans="1:60" x14ac:dyDescent="0.25">
      <c r="A110" s="5">
        <v>551</v>
      </c>
      <c r="B110" t="s">
        <v>2709</v>
      </c>
      <c r="C110">
        <v>238.69</v>
      </c>
      <c r="D110">
        <v>528.91536663340298</v>
      </c>
      <c r="E110">
        <v>525.23186654468475</v>
      </c>
      <c r="F110">
        <v>392.52429563080068</v>
      </c>
      <c r="G110">
        <v>663.19694953598287</v>
      </c>
      <c r="H110">
        <v>-114.1754508529114</v>
      </c>
      <c r="I110">
        <v>-115.4735698708412</v>
      </c>
      <c r="J110">
        <v>-134.8084925231536</v>
      </c>
      <c r="K110">
        <v>-92.47061462199342</v>
      </c>
      <c r="L110">
        <v>160.10686296215971</v>
      </c>
      <c r="M110">
        <v>159.46973770695499</v>
      </c>
      <c r="N110">
        <v>157.24128256488871</v>
      </c>
      <c r="O110">
        <v>164.82860336951771</v>
      </c>
      <c r="P110">
        <v>5.6028302129754977</v>
      </c>
      <c r="Q110">
        <v>5.643187824708356</v>
      </c>
      <c r="R110">
        <v>4.598918696755006</v>
      </c>
      <c r="S110">
        <v>6.4944770546473816</v>
      </c>
      <c r="T110">
        <v>4091.535692089551</v>
      </c>
      <c r="U110">
        <v>4091.5454139027188</v>
      </c>
      <c r="V110">
        <v>4087.597600968053</v>
      </c>
      <c r="W110">
        <v>4095.488176543538</v>
      </c>
      <c r="X110">
        <v>274.55225136707719</v>
      </c>
      <c r="Y110">
        <v>275.62954192918312</v>
      </c>
      <c r="Z110">
        <v>266.4368575762208</v>
      </c>
      <c r="AA110">
        <v>279.58398203650722</v>
      </c>
      <c r="AB110">
        <v>43.46824653510339</v>
      </c>
      <c r="AC110">
        <v>42.926356520855187</v>
      </c>
      <c r="AD110">
        <v>37.714648623424758</v>
      </c>
      <c r="AE110">
        <v>50.480728921145129</v>
      </c>
      <c r="AF110">
        <v>65.736128421648971</v>
      </c>
      <c r="AG110">
        <v>65.474579214710076</v>
      </c>
      <c r="AH110">
        <v>64.559565871167194</v>
      </c>
      <c r="AI110">
        <v>67.67471373098428</v>
      </c>
      <c r="AJ110">
        <v>0.57952103490004814</v>
      </c>
      <c r="AK110">
        <v>0.57952102989103516</v>
      </c>
      <c r="AL110">
        <v>0.57951824681759556</v>
      </c>
      <c r="AM110">
        <v>0.57952377640985875</v>
      </c>
      <c r="AN110">
        <v>0.66809072585695972</v>
      </c>
      <c r="AO110">
        <v>0.66809072585695994</v>
      </c>
      <c r="AP110">
        <v>0.66809072585695994</v>
      </c>
      <c r="AQ110">
        <v>0.66809072585695994</v>
      </c>
      <c r="AR110">
        <v>15.37079838990098</v>
      </c>
      <c r="AS110">
        <v>15.37079838990098</v>
      </c>
      <c r="AT110">
        <v>15.37079838990098</v>
      </c>
      <c r="AU110">
        <v>15.37079838990098</v>
      </c>
      <c r="AV110" t="str">
        <f>VLOOKUP(Sheet1[[#This Row],[NPDES ID2]],Combined_Sheet__Major_Only___2[[NPDES ID2]:[ECHO BFR]],3,FALSE)</f>
        <v>TX</v>
      </c>
      <c r="AW110" t="s">
        <v>12192</v>
      </c>
      <c r="AX110" t="str">
        <f>VLOOKUP(Sheet1[[#This Row],[NPDES ID2]],Combined_Sheet__Major_Only___2[[NPDES ID2]:[ECHO BFR]],27,FALSE)</f>
        <v>-</v>
      </c>
      <c r="AY110" t="str">
        <f>VLOOKUP(Sheet1[[#This Row],[NPDES ID2]],Combined_Sheet__Major_Only___2[[NPDES ID2]:[ECHO BFR]],28,FALSE)</f>
        <v>-</v>
      </c>
      <c r="AZ110" t="str">
        <f>VLOOKUP(Sheet1[[#This Row],[NPDES ID2]],Combined_Sheet__Major_Only___2[[NPDES ID2]:[ECHO BFR]],29,FALSE)</f>
        <v>thickening</v>
      </c>
      <c r="BA110">
        <f>VLOOKUP(Sheet1[[#This Row],[NPDES ID2]],Combined_Sheet__Major_Only___2[[NPDES ID2]:[ECHO BFR]],17,FALSE)</f>
        <v>32.488638999999999</v>
      </c>
      <c r="BB110">
        <f>VLOOKUP(Sheet1[[#This Row],[NPDES ID2]],Combined_Sheet__Major_Only___2[[NPDES ID2]:[ECHO BFR]],18,FALSE)</f>
        <v>-94.324573999999998</v>
      </c>
      <c r="BC110" s="2" t="str">
        <f>IF(ISNUMBER(SEARCH("aerobic",$AW110)),"aerobic","")</f>
        <v>aerobic</v>
      </c>
      <c r="BD110" s="2" t="str">
        <f>IF(ISNUMBER(SEARCH("anaer",$AW110)),"anaer","")</f>
        <v>anaer</v>
      </c>
      <c r="BE110" s="2" t="str">
        <f>IF(ISNUMBER(SEARCH("thickening",$AZ110)),"thickening","")</f>
        <v>thickening</v>
      </c>
      <c r="BF110" s="4" t="str">
        <f>IF(ISNUMBER(SEARCH("airDry",$AW110)),"airDry","")</f>
        <v>airDry</v>
      </c>
      <c r="BG110" s="4" t="str">
        <f>IF(ISNUMBER(SEARCH("heatDry",$AY110)),"heatDry","")</f>
        <v/>
      </c>
      <c r="BH110" s="4" t="str">
        <f>IF(AND(ISNUMBER(SEARCH("aerobic",$AW110)),ISNUMBER(SEARCH("anaer",$AW110))),"Combined Aer and Anaer.","")</f>
        <v>Combined Aer and Anaer.</v>
      </c>
    </row>
    <row r="111" spans="1:60" x14ac:dyDescent="0.25">
      <c r="A111" s="5">
        <v>875</v>
      </c>
      <c r="B111" t="s">
        <v>4271</v>
      </c>
      <c r="C111">
        <v>863.78</v>
      </c>
      <c r="D111">
        <v>346.075558247929</v>
      </c>
      <c r="E111">
        <v>338.48407140928072</v>
      </c>
      <c r="F111">
        <v>293.40509884907209</v>
      </c>
      <c r="G111">
        <v>409.27847154112033</v>
      </c>
      <c r="H111">
        <v>-109.9278408579232</v>
      </c>
      <c r="I111">
        <v>-111.3200315340376</v>
      </c>
      <c r="J111">
        <v>-130.7171864746976</v>
      </c>
      <c r="K111">
        <v>-88.382124090208634</v>
      </c>
      <c r="L111">
        <v>599.80647761432112</v>
      </c>
      <c r="M111">
        <v>597.65593821027232</v>
      </c>
      <c r="N111">
        <v>590.13515249080456</v>
      </c>
      <c r="O111">
        <v>615.74289397718542</v>
      </c>
      <c r="P111">
        <v>20.234655162966408</v>
      </c>
      <c r="Q111">
        <v>20.43002951103135</v>
      </c>
      <c r="R111">
        <v>16.532795330805548</v>
      </c>
      <c r="S111">
        <v>23.666422669153899</v>
      </c>
      <c r="T111">
        <v>4090.855287402062</v>
      </c>
      <c r="U111">
        <v>4090.8650080997982</v>
      </c>
      <c r="V111">
        <v>4086.9176481173499</v>
      </c>
      <c r="W111">
        <v>4094.8073183678448</v>
      </c>
      <c r="X111">
        <v>265.15596467550489</v>
      </c>
      <c r="Y111">
        <v>266.10454227106629</v>
      </c>
      <c r="Z111">
        <v>258.06205316353748</v>
      </c>
      <c r="AA111">
        <v>269.53932241199328</v>
      </c>
      <c r="AB111">
        <v>40.597245522040161</v>
      </c>
      <c r="AC111">
        <v>40.118045313129301</v>
      </c>
      <c r="AD111">
        <v>35.391013277622079</v>
      </c>
      <c r="AE111">
        <v>46.889835203038338</v>
      </c>
      <c r="AF111">
        <v>68.052129807801336</v>
      </c>
      <c r="AG111">
        <v>67.808271037095864</v>
      </c>
      <c r="AH111">
        <v>66.954775926630276</v>
      </c>
      <c r="AI111">
        <v>69.860052622530759</v>
      </c>
      <c r="AJ111">
        <v>0.60784357706374115</v>
      </c>
      <c r="AK111">
        <v>0.6078435597426779</v>
      </c>
      <c r="AL111">
        <v>0.60783396030643877</v>
      </c>
      <c r="AM111">
        <v>0.60785303330079354</v>
      </c>
      <c r="AN111">
        <v>0.66806180395961789</v>
      </c>
      <c r="AO111">
        <v>0.66806180395961789</v>
      </c>
      <c r="AP111">
        <v>0.66806180395961789</v>
      </c>
      <c r="AQ111">
        <v>0.66806180395961789</v>
      </c>
      <c r="AR111">
        <v>16.24174615300424</v>
      </c>
      <c r="AS111">
        <v>16.241746153004229</v>
      </c>
      <c r="AT111">
        <v>16.241746153004229</v>
      </c>
      <c r="AU111">
        <v>16.241746153004229</v>
      </c>
      <c r="AV111" t="str">
        <f>VLOOKUP(Sheet1[[#This Row],[NPDES ID2]],Combined_Sheet__Major_Only___2[[NPDES ID2]:[ECHO BFR]],3,FALSE)</f>
        <v>IL</v>
      </c>
      <c r="AW111" t="s">
        <v>118</v>
      </c>
      <c r="AX111" t="str">
        <f>VLOOKUP(Sheet1[[#This Row],[NPDES ID2]],Combined_Sheet__Major_Only___2[[NPDES ID2]:[ECHO BFR]],27,FALSE)</f>
        <v>-</v>
      </c>
      <c r="AY111" t="str">
        <f>VLOOKUP(Sheet1[[#This Row],[NPDES ID2]],Combined_Sheet__Major_Only___2[[NPDES ID2]:[ECHO BFR]],28,FALSE)</f>
        <v>-</v>
      </c>
      <c r="AZ111" t="str">
        <f>VLOOKUP(Sheet1[[#This Row],[NPDES ID2]],Combined_Sheet__Major_Only___2[[NPDES ID2]:[ECHO BFR]],29,FALSE)</f>
        <v>thickening, preliminaryOps</v>
      </c>
      <c r="BA111">
        <f>VLOOKUP(Sheet1[[#This Row],[NPDES ID2]],Combined_Sheet__Major_Only___2[[NPDES ID2]:[ECHO BFR]],17,FALSE)</f>
        <v>41.648299999999999</v>
      </c>
      <c r="BB111">
        <f>VLOOKUP(Sheet1[[#This Row],[NPDES ID2]],Combined_Sheet__Major_Only___2[[NPDES ID2]:[ECHO BFR]],18,FALSE)</f>
        <v>-88.076400000000007</v>
      </c>
      <c r="BC111" s="2" t="str">
        <f>IF(ISNUMBER(SEARCH("aerobic",$AW111)),"aerobic","")</f>
        <v>aerobic</v>
      </c>
      <c r="BD111" s="2" t="str">
        <f>IF(ISNUMBER(SEARCH("anaer",$AW111)),"anaer","")</f>
        <v/>
      </c>
      <c r="BE111" s="2" t="str">
        <f>IF(ISNUMBER(SEARCH("thickening",$AZ111)),"thickening","")</f>
        <v>thickening</v>
      </c>
      <c r="BF111" s="4" t="str">
        <f>IF(ISNUMBER(SEARCH("airDry",$AW111)),"airDry","")</f>
        <v>airDry</v>
      </c>
      <c r="BG111" s="4" t="str">
        <f>IF(ISNUMBER(SEARCH("heatDry",$AY111)),"heatDry","")</f>
        <v/>
      </c>
      <c r="BH111" s="4" t="str">
        <f>IF(AND(ISNUMBER(SEARCH("aerobic",$AW111)),ISNUMBER(SEARCH("anaer",$AW111))),"Combined Aer and Anaer.","")</f>
        <v/>
      </c>
    </row>
    <row r="112" spans="1:60" x14ac:dyDescent="0.25">
      <c r="A112" s="5">
        <v>2424</v>
      </c>
      <c r="B112" t="s">
        <v>11302</v>
      </c>
      <c r="C112">
        <v>257.49</v>
      </c>
      <c r="D112">
        <v>492.69585475417938</v>
      </c>
      <c r="E112">
        <v>489.19474397789929</v>
      </c>
      <c r="F112">
        <v>368.7410415550255</v>
      </c>
      <c r="G112">
        <v>613.89895318909839</v>
      </c>
      <c r="H112">
        <v>-111.5977415704731</v>
      </c>
      <c r="I112">
        <v>-112.9811405396872</v>
      </c>
      <c r="J112">
        <v>-132.32761817625601</v>
      </c>
      <c r="K112">
        <v>-90.006493998740041</v>
      </c>
      <c r="L112">
        <v>176.4158759614464</v>
      </c>
      <c r="M112">
        <v>175.75670134237069</v>
      </c>
      <c r="N112">
        <v>173.451133189769</v>
      </c>
      <c r="O112">
        <v>181.3010147636528</v>
      </c>
      <c r="P112">
        <v>6.0367530899760462</v>
      </c>
      <c r="Q112">
        <v>6.0895491320002586</v>
      </c>
      <c r="R112">
        <v>4.9412751519337226</v>
      </c>
      <c r="S112">
        <v>7.0357510526974414</v>
      </c>
      <c r="T112">
        <v>4089.010489930773</v>
      </c>
      <c r="U112">
        <v>4089.020207604211</v>
      </c>
      <c r="V112">
        <v>4085.0740757219251</v>
      </c>
      <c r="W112">
        <v>4092.9612913431611</v>
      </c>
      <c r="X112">
        <v>268.62307791531151</v>
      </c>
      <c r="Y112">
        <v>269.61992255065462</v>
      </c>
      <c r="Z112">
        <v>261.14674109214639</v>
      </c>
      <c r="AA112">
        <v>273.24514535082028</v>
      </c>
      <c r="AB112">
        <v>41.654753032926017</v>
      </c>
      <c r="AC112">
        <v>41.152719486744843</v>
      </c>
      <c r="AD112">
        <v>36.248425217507283</v>
      </c>
      <c r="AE112">
        <v>48.213547587392277</v>
      </c>
      <c r="AF112">
        <v>67.143772798095711</v>
      </c>
      <c r="AG112">
        <v>66.892932473841981</v>
      </c>
      <c r="AH112">
        <v>66.015370265939097</v>
      </c>
      <c r="AI112">
        <v>69.003000904233616</v>
      </c>
      <c r="AJ112">
        <v>0.59673295812391747</v>
      </c>
      <c r="AK112">
        <v>0.59673295286873507</v>
      </c>
      <c r="AL112">
        <v>0.59673003308144368</v>
      </c>
      <c r="AM112">
        <v>0.59673583430624433</v>
      </c>
      <c r="AN112">
        <v>0.66798336196324171</v>
      </c>
      <c r="AO112">
        <v>0.66798336196324171</v>
      </c>
      <c r="AP112">
        <v>0.66798336196324171</v>
      </c>
      <c r="AQ112">
        <v>0.66798336196324171</v>
      </c>
      <c r="AR112">
        <v>15.900220190229041</v>
      </c>
      <c r="AS112">
        <v>15.900220190229041</v>
      </c>
      <c r="AT112">
        <v>15.900220190229041</v>
      </c>
      <c r="AU112">
        <v>15.900220190229041</v>
      </c>
      <c r="AV112" t="str">
        <f>VLOOKUP(Sheet1[[#This Row],[NPDES ID2]],Combined_Sheet__Major_Only___2[[NPDES ID2]:[ECHO BFR]],3,FALSE)</f>
        <v>TX</v>
      </c>
      <c r="AW112" t="s">
        <v>118</v>
      </c>
      <c r="AX112" t="str">
        <f>VLOOKUP(Sheet1[[#This Row],[NPDES ID2]],Combined_Sheet__Major_Only___2[[NPDES ID2]:[ECHO BFR]],27,FALSE)</f>
        <v>-</v>
      </c>
      <c r="AY112" t="str">
        <f>VLOOKUP(Sheet1[[#This Row],[NPDES ID2]],Combined_Sheet__Major_Only___2[[NPDES ID2]:[ECHO BFR]],28,FALSE)</f>
        <v>-</v>
      </c>
      <c r="AZ112" t="str">
        <f>VLOOKUP(Sheet1[[#This Row],[NPDES ID2]],Combined_Sheet__Major_Only___2[[NPDES ID2]:[ECHO BFR]],29,FALSE)</f>
        <v>thickening</v>
      </c>
      <c r="BA112">
        <f>VLOOKUP(Sheet1[[#This Row],[NPDES ID2]],Combined_Sheet__Major_Only___2[[NPDES ID2]:[ECHO BFR]],17,FALSE)</f>
        <v>31.934729999999998</v>
      </c>
      <c r="BB112">
        <f>VLOOKUP(Sheet1[[#This Row],[NPDES ID2]],Combined_Sheet__Major_Only___2[[NPDES ID2]:[ECHO BFR]],18,FALSE)</f>
        <v>-95.20214</v>
      </c>
      <c r="BC112" s="2" t="str">
        <f>IF(ISNUMBER(SEARCH("aerobic",$AW112)),"aerobic","")</f>
        <v>aerobic</v>
      </c>
      <c r="BD112" s="2" t="str">
        <f>IF(ISNUMBER(SEARCH("anaer",$AW112)),"anaer","")</f>
        <v/>
      </c>
      <c r="BE112" s="2" t="str">
        <f>IF(ISNUMBER(SEARCH("thickening",$AZ112)),"thickening","")</f>
        <v>thickening</v>
      </c>
      <c r="BF112" s="3" t="str">
        <f>IF(ISNUMBER(SEARCH("airDry",$AW112)),"airDry","")</f>
        <v>airDry</v>
      </c>
      <c r="BG112" s="3" t="str">
        <f>IF(ISNUMBER(SEARCH("heatDry",$AY112)),"heatDry","")</f>
        <v/>
      </c>
      <c r="BH112" s="3" t="str">
        <f>IF(AND(ISNUMBER(SEARCH("aerobic",$AW112)),ISNUMBER(SEARCH("anaer",$AW112))),"Combined Aer and Anaer.","")</f>
        <v/>
      </c>
    </row>
    <row r="113" spans="1:60" x14ac:dyDescent="0.25">
      <c r="A113" s="5">
        <v>608</v>
      </c>
      <c r="B113" t="s">
        <v>3006</v>
      </c>
      <c r="C113">
        <v>1100</v>
      </c>
      <c r="D113">
        <v>365.00949959038968</v>
      </c>
      <c r="E113">
        <v>361.4933373201165</v>
      </c>
      <c r="F113">
        <v>310.49697358631732</v>
      </c>
      <c r="G113">
        <v>430.10349593033988</v>
      </c>
      <c r="H113">
        <v>-109.3957376979852</v>
      </c>
      <c r="I113">
        <v>-110.76156799647821</v>
      </c>
      <c r="J113">
        <v>-130.2040708512508</v>
      </c>
      <c r="K113">
        <v>-87.863401539038776</v>
      </c>
      <c r="L113">
        <v>767.12047175462658</v>
      </c>
      <c r="M113">
        <v>764.40674715399621</v>
      </c>
      <c r="N113">
        <v>754.91693021227184</v>
      </c>
      <c r="O113">
        <v>787.22973986627665</v>
      </c>
      <c r="P113">
        <v>25.76152978961024</v>
      </c>
      <c r="Q113">
        <v>26.017808850635721</v>
      </c>
      <c r="R113">
        <v>21.03625496645153</v>
      </c>
      <c r="S113">
        <v>30.164851878092019</v>
      </c>
      <c r="T113">
        <v>4087.804045331608</v>
      </c>
      <c r="U113">
        <v>4087.8137610272438</v>
      </c>
      <c r="V113">
        <v>4083.868432287215</v>
      </c>
      <c r="W113">
        <v>4091.754042651366</v>
      </c>
      <c r="X113">
        <v>263.82277484578202</v>
      </c>
      <c r="Y113">
        <v>264.75540946919699</v>
      </c>
      <c r="Z113">
        <v>256.85468204237839</v>
      </c>
      <c r="AA113">
        <v>268.1283178954626</v>
      </c>
      <c r="AB113">
        <v>40.232019896652517</v>
      </c>
      <c r="AC113">
        <v>39.760232292577363</v>
      </c>
      <c r="AD113">
        <v>35.092039399309662</v>
      </c>
      <c r="AE113">
        <v>46.43192774553313</v>
      </c>
      <c r="AF113">
        <v>68.344971481729104</v>
      </c>
      <c r="AG113">
        <v>68.103367871238376</v>
      </c>
      <c r="AH113">
        <v>67.257626625401315</v>
      </c>
      <c r="AI113">
        <v>70.136346786333633</v>
      </c>
      <c r="AJ113">
        <v>0.61142609000403159</v>
      </c>
      <c r="AK113">
        <v>0.61142606807873623</v>
      </c>
      <c r="AL113">
        <v>0.61141392831459296</v>
      </c>
      <c r="AM113">
        <v>0.61143804874993235</v>
      </c>
      <c r="AN113">
        <v>0.6679320430952872</v>
      </c>
      <c r="AO113">
        <v>0.66793204309528709</v>
      </c>
      <c r="AP113">
        <v>0.66793204309528709</v>
      </c>
      <c r="AQ113">
        <v>0.66793204309528709</v>
      </c>
      <c r="AR113">
        <v>16.351854699442701</v>
      </c>
      <c r="AS113">
        <v>16.351854699442701</v>
      </c>
      <c r="AT113">
        <v>16.351854699442701</v>
      </c>
      <c r="AU113">
        <v>16.351854699442701</v>
      </c>
      <c r="AV113" t="str">
        <f>VLOOKUP(Sheet1[[#This Row],[NPDES ID2]],Combined_Sheet__Major_Only___2[[NPDES ID2]:[ECHO BFR]],3,FALSE)</f>
        <v>NM</v>
      </c>
      <c r="AW113" t="s">
        <v>118</v>
      </c>
      <c r="AX113" t="str">
        <f>VLOOKUP(Sheet1[[#This Row],[NPDES ID2]],Combined_Sheet__Major_Only___2[[NPDES ID2]:[ECHO BFR]],27,FALSE)</f>
        <v>tempSludgeStore</v>
      </c>
      <c r="AY113" t="str">
        <f>VLOOKUP(Sheet1[[#This Row],[NPDES ID2]],Combined_Sheet__Major_Only___2[[NPDES ID2]:[ECHO BFR]],28,FALSE)</f>
        <v>-</v>
      </c>
      <c r="AZ113" t="str">
        <f>VLOOKUP(Sheet1[[#This Row],[NPDES ID2]],Combined_Sheet__Major_Only___2[[NPDES ID2]:[ECHO BFR]],29,FALSE)</f>
        <v>thickening</v>
      </c>
      <c r="BA113">
        <f>VLOOKUP(Sheet1[[#This Row],[NPDES ID2]],Combined_Sheet__Major_Only___2[[NPDES ID2]:[ECHO BFR]],17,FALSE)</f>
        <v>32.715975999999998</v>
      </c>
      <c r="BB113">
        <f>VLOOKUP(Sheet1[[#This Row],[NPDES ID2]],Combined_Sheet__Major_Only___2[[NPDES ID2]:[ECHO BFR]],18,FALSE)</f>
        <v>-108.248976</v>
      </c>
      <c r="BC113" s="2" t="str">
        <f>IF(ISNUMBER(SEARCH("aerobic",$AW113)),"aerobic","")</f>
        <v>aerobic</v>
      </c>
      <c r="BD113" s="2" t="str">
        <f>IF(ISNUMBER(SEARCH("anaer",$AW113)),"anaer","")</f>
        <v/>
      </c>
      <c r="BE113" s="2" t="str">
        <f>IF(ISNUMBER(SEARCH("thickening",$AZ113)),"thickening","")</f>
        <v>thickening</v>
      </c>
      <c r="BF113" s="3" t="str">
        <f>IF(ISNUMBER(SEARCH("airDry",$AW113)),"airDry","")</f>
        <v>airDry</v>
      </c>
      <c r="BG113" s="3" t="str">
        <f>IF(ISNUMBER(SEARCH("heatDry",$AY113)),"heatDry","")</f>
        <v/>
      </c>
      <c r="BH113" s="3" t="str">
        <f>IF(AND(ISNUMBER(SEARCH("aerobic",$AW113)),ISNUMBER(SEARCH("anaer",$AW113))),"Combined Aer and Anaer.","")</f>
        <v/>
      </c>
    </row>
    <row r="114" spans="1:60" x14ac:dyDescent="0.25">
      <c r="A114" s="5">
        <v>1261</v>
      </c>
      <c r="B114" t="s">
        <v>6022</v>
      </c>
      <c r="C114">
        <v>205.8</v>
      </c>
      <c r="D114">
        <v>547.13393122676939</v>
      </c>
      <c r="E114">
        <v>543.85284839314568</v>
      </c>
      <c r="F114">
        <v>400.89288136645121</v>
      </c>
      <c r="G114">
        <v>692.03866852336978</v>
      </c>
      <c r="H114">
        <v>-105.92102139365289</v>
      </c>
      <c r="I114">
        <v>-107.35933612514761</v>
      </c>
      <c r="J114">
        <v>-126.87499294505329</v>
      </c>
      <c r="K114">
        <v>-84.596325007771384</v>
      </c>
      <c r="L114">
        <v>147.98405538731001</v>
      </c>
      <c r="M114">
        <v>147.51036333362771</v>
      </c>
      <c r="N114">
        <v>145.85352638928009</v>
      </c>
      <c r="O114">
        <v>151.49461096676251</v>
      </c>
      <c r="P114">
        <v>4.8107796152353286</v>
      </c>
      <c r="Q114">
        <v>4.8744279059245876</v>
      </c>
      <c r="R114">
        <v>3.911625235691969</v>
      </c>
      <c r="S114">
        <v>5.6782890298921096</v>
      </c>
      <c r="T114">
        <v>4074.2588119694551</v>
      </c>
      <c r="U114">
        <v>4074.2685054595008</v>
      </c>
      <c r="V114">
        <v>4070.3321939170428</v>
      </c>
      <c r="W114">
        <v>4078.199781421426</v>
      </c>
      <c r="X114">
        <v>255.01025447975519</v>
      </c>
      <c r="Y114">
        <v>255.82711127661901</v>
      </c>
      <c r="Z114">
        <v>248.88728335622881</v>
      </c>
      <c r="AA114">
        <v>258.77015293825428</v>
      </c>
      <c r="AB114">
        <v>37.827246885867567</v>
      </c>
      <c r="AC114">
        <v>37.402803545875813</v>
      </c>
      <c r="AD114">
        <v>33.120006731309637</v>
      </c>
      <c r="AE114">
        <v>43.424922183132978</v>
      </c>
      <c r="AF114">
        <v>70.468862007136508</v>
      </c>
      <c r="AG114">
        <v>70.243323242091265</v>
      </c>
      <c r="AH114">
        <v>69.454303749458816</v>
      </c>
      <c r="AI114">
        <v>72.140523521897933</v>
      </c>
      <c r="AJ114">
        <v>0.63741744621769858</v>
      </c>
      <c r="AK114">
        <v>0.63741744235675379</v>
      </c>
      <c r="AL114">
        <v>0.63741529645328421</v>
      </c>
      <c r="AM114">
        <v>0.63741956006855327</v>
      </c>
      <c r="AN114">
        <v>0.6673547749115919</v>
      </c>
      <c r="AO114">
        <v>0.6673547749115919</v>
      </c>
      <c r="AP114">
        <v>0.6673547749115919</v>
      </c>
      <c r="AQ114">
        <v>0.6673547749115919</v>
      </c>
      <c r="AR114">
        <v>17.151672528735009</v>
      </c>
      <c r="AS114">
        <v>17.151672528735009</v>
      </c>
      <c r="AT114">
        <v>17.151672528735009</v>
      </c>
      <c r="AU114">
        <v>17.151672528735009</v>
      </c>
      <c r="AV114" t="str">
        <f>VLOOKUP(Sheet1[[#This Row],[NPDES ID2]],Combined_Sheet__Major_Only___2[[NPDES ID2]:[ECHO BFR]],3,FALSE)</f>
        <v>MO</v>
      </c>
      <c r="AW114" t="s">
        <v>12187</v>
      </c>
      <c r="AX114" t="str">
        <f>VLOOKUP(Sheet1[[#This Row],[NPDES ID2]],Combined_Sheet__Major_Only___2[[NPDES ID2]:[ECHO BFR]],27,FALSE)</f>
        <v>other</v>
      </c>
      <c r="AY114" t="str">
        <f>VLOOKUP(Sheet1[[#This Row],[NPDES ID2]],Combined_Sheet__Major_Only___2[[NPDES ID2]:[ECHO BFR]],28,FALSE)</f>
        <v>-</v>
      </c>
      <c r="AZ114" t="str">
        <f>VLOOKUP(Sheet1[[#This Row],[NPDES ID2]],Combined_Sheet__Major_Only___2[[NPDES ID2]:[ECHO BFR]],29,FALSE)</f>
        <v>thickening</v>
      </c>
      <c r="BA114">
        <f>VLOOKUP(Sheet1[[#This Row],[NPDES ID2]],Combined_Sheet__Major_Only___2[[NPDES ID2]:[ECHO BFR]],17,FALSE)</f>
        <v>39.756331000000003</v>
      </c>
      <c r="BB114">
        <f>VLOOKUP(Sheet1[[#This Row],[NPDES ID2]],Combined_Sheet__Major_Only___2[[NPDES ID2]:[ECHO BFR]],18,FALSE)</f>
        <v>-93.556556</v>
      </c>
      <c r="BC114" s="2" t="str">
        <f>IF(ISNUMBER(SEARCH("aerobic",$AW114)),"aerobic","")</f>
        <v/>
      </c>
      <c r="BD114" s="2" t="str">
        <f>IF(ISNUMBER(SEARCH("anaer",$AW114)),"anaer","")</f>
        <v>anaer</v>
      </c>
      <c r="BE114" s="2" t="str">
        <f>IF(ISNUMBER(SEARCH("thickening",$AZ114)),"thickening","")</f>
        <v>thickening</v>
      </c>
      <c r="BF114" s="4" t="str">
        <f>IF(ISNUMBER(SEARCH("airDry",$AW114)),"airDry","")</f>
        <v>airDry</v>
      </c>
      <c r="BG114" s="4" t="str">
        <f>IF(ISNUMBER(SEARCH("heatDry",$AY114)),"heatDry","")</f>
        <v/>
      </c>
      <c r="BH114" s="4" t="str">
        <f>IF(AND(ISNUMBER(SEARCH("aerobic",$AW114)),ISNUMBER(SEARCH("anaer",$AW114))),"Combined Aer and Anaer.","")</f>
        <v/>
      </c>
    </row>
    <row r="115" spans="1:60" x14ac:dyDescent="0.25">
      <c r="A115" s="5">
        <v>1550</v>
      </c>
      <c r="B115" t="s">
        <v>7291</v>
      </c>
      <c r="C115">
        <v>92.3</v>
      </c>
      <c r="D115">
        <v>1104.73606817993</v>
      </c>
      <c r="E115">
        <v>1092.2666406119261</v>
      </c>
      <c r="F115">
        <v>769.64308021094291</v>
      </c>
      <c r="G115">
        <v>1434.742790020558</v>
      </c>
      <c r="H115">
        <v>-110.8335313173459</v>
      </c>
      <c r="I115">
        <v>-112.25032003048879</v>
      </c>
      <c r="J115">
        <v>-131.59410731493281</v>
      </c>
      <c r="K115">
        <v>-89.285477692334936</v>
      </c>
      <c r="L115">
        <v>63.652040322962783</v>
      </c>
      <c r="M115">
        <v>63.418905552014166</v>
      </c>
      <c r="N115">
        <v>62.603447487621331</v>
      </c>
      <c r="O115">
        <v>65.37983715730266</v>
      </c>
      <c r="P115">
        <v>2.163115399239627</v>
      </c>
      <c r="Q115">
        <v>2.1829895644352462</v>
      </c>
      <c r="R115">
        <v>1.7690293629989859</v>
      </c>
      <c r="S115">
        <v>2.5253625273090039</v>
      </c>
      <c r="T115">
        <v>4070.9285909581149</v>
      </c>
      <c r="U115">
        <v>4070.9382789887122</v>
      </c>
      <c r="V115">
        <v>4067.00418440775</v>
      </c>
      <c r="W115">
        <v>4074.8673408252198</v>
      </c>
      <c r="X115">
        <v>265.69400633152219</v>
      </c>
      <c r="Y115">
        <v>266.66280211506461</v>
      </c>
      <c r="Z115">
        <v>258.43848233116898</v>
      </c>
      <c r="AA115">
        <v>270.17721786727509</v>
      </c>
      <c r="AB115">
        <v>40.944550338153917</v>
      </c>
      <c r="AC115">
        <v>40.456013905513302</v>
      </c>
      <c r="AD115">
        <v>35.661755141116373</v>
      </c>
      <c r="AE115">
        <v>47.350726214644517</v>
      </c>
      <c r="AF115">
        <v>67.583010929474256</v>
      </c>
      <c r="AG115">
        <v>67.335492975143978</v>
      </c>
      <c r="AH115">
        <v>66.46965171355653</v>
      </c>
      <c r="AI115">
        <v>69.417492983084443</v>
      </c>
      <c r="AJ115">
        <v>0.6021051633955864</v>
      </c>
      <c r="AK115">
        <v>0.60210516153175941</v>
      </c>
      <c r="AL115">
        <v>0.6021041252272622</v>
      </c>
      <c r="AM115">
        <v>0.60210618421852946</v>
      </c>
      <c r="AN115">
        <v>0.66721254066756641</v>
      </c>
      <c r="AO115">
        <v>0.66721254066756641</v>
      </c>
      <c r="AP115">
        <v>0.66721254066756641</v>
      </c>
      <c r="AQ115">
        <v>0.66721254066756641</v>
      </c>
      <c r="AR115">
        <v>16.065529894275439</v>
      </c>
      <c r="AS115">
        <v>16.065529894275439</v>
      </c>
      <c r="AT115">
        <v>16.065529894275439</v>
      </c>
      <c r="AU115">
        <v>16.065529894275439</v>
      </c>
      <c r="AV115" t="str">
        <f>VLOOKUP(Sheet1[[#This Row],[NPDES ID2]],Combined_Sheet__Major_Only___2[[NPDES ID2]:[ECHO BFR]],3,FALSE)</f>
        <v>CA</v>
      </c>
      <c r="AW115" t="s">
        <v>118</v>
      </c>
      <c r="AX115" t="str">
        <f>VLOOKUP(Sheet1[[#This Row],[NPDES ID2]],Combined_Sheet__Major_Only___2[[NPDES ID2]:[ECHO BFR]],27,FALSE)</f>
        <v>other, tempSludgeStore</v>
      </c>
      <c r="AY115" t="str">
        <f>VLOOKUP(Sheet1[[#This Row],[NPDES ID2]],Combined_Sheet__Major_Only___2[[NPDES ID2]:[ECHO BFR]],28,FALSE)</f>
        <v>-</v>
      </c>
      <c r="AZ115" t="str">
        <f>VLOOKUP(Sheet1[[#This Row],[NPDES ID2]],Combined_Sheet__Major_Only___2[[NPDES ID2]:[ECHO BFR]],29,FALSE)</f>
        <v>preliminaryOps, thickening</v>
      </c>
      <c r="BA115">
        <f>VLOOKUP(Sheet1[[#This Row],[NPDES ID2]],Combined_Sheet__Major_Only___2[[NPDES ID2]:[ECHO BFR]],17,FALSE)</f>
        <v>37.709247837718401</v>
      </c>
      <c r="BB115">
        <f>VLOOKUP(Sheet1[[#This Row],[NPDES ID2]],Combined_Sheet__Major_Only___2[[NPDES ID2]:[ECHO BFR]],18,FALSE)</f>
        <v>-121.08799913255299</v>
      </c>
      <c r="BC115" s="2" t="str">
        <f>IF(ISNUMBER(SEARCH("aerobic",$AW115)),"aerobic","")</f>
        <v>aerobic</v>
      </c>
      <c r="BD115" s="2" t="str">
        <f>IF(ISNUMBER(SEARCH("anaer",$AW115)),"anaer","")</f>
        <v/>
      </c>
      <c r="BE115" s="2" t="str">
        <f>IF(ISNUMBER(SEARCH("thickening",$AZ115)),"thickening","")</f>
        <v>thickening</v>
      </c>
      <c r="BF115" s="3" t="str">
        <f>IF(ISNUMBER(SEARCH("airDry",$AW115)),"airDry","")</f>
        <v>airDry</v>
      </c>
      <c r="BG115" s="3" t="str">
        <f>IF(ISNUMBER(SEARCH("heatDry",$AY115)),"heatDry","")</f>
        <v/>
      </c>
      <c r="BH115" s="3" t="str">
        <f>IF(AND(ISNUMBER(SEARCH("aerobic",$AW115)),ISNUMBER(SEARCH("anaer",$AW115))),"Combined Aer and Anaer.","")</f>
        <v/>
      </c>
    </row>
    <row r="116" spans="1:60" x14ac:dyDescent="0.25">
      <c r="A116" s="5">
        <v>2594</v>
      </c>
      <c r="B116" t="s">
        <v>12011</v>
      </c>
      <c r="C116">
        <v>56.11</v>
      </c>
      <c r="D116">
        <v>1733.1937238960529</v>
      </c>
      <c r="E116">
        <v>1715.61301512671</v>
      </c>
      <c r="F116">
        <v>1182.6367584563491</v>
      </c>
      <c r="G116">
        <v>2267.7083377174308</v>
      </c>
      <c r="H116">
        <v>-109.87106567538029</v>
      </c>
      <c r="I116">
        <v>-111.2763279777582</v>
      </c>
      <c r="J116">
        <v>-130.66916374496981</v>
      </c>
      <c r="K116">
        <v>-88.368589258992571</v>
      </c>
      <c r="L116">
        <v>39.009714766393202</v>
      </c>
      <c r="M116">
        <v>38.870388158286829</v>
      </c>
      <c r="N116">
        <v>38.383047779981247</v>
      </c>
      <c r="O116">
        <v>40.042289999646457</v>
      </c>
      <c r="P116">
        <v>1.3143443333131939</v>
      </c>
      <c r="Q116">
        <v>1.3271460721870929</v>
      </c>
      <c r="R116">
        <v>1.0737112851082971</v>
      </c>
      <c r="S116">
        <v>1.5377178546901249</v>
      </c>
      <c r="T116">
        <v>4067.6623450823072</v>
      </c>
      <c r="U116">
        <v>4067.672027758334</v>
      </c>
      <c r="V116">
        <v>4063.7401075499779</v>
      </c>
      <c r="W116">
        <v>4071.59891800383</v>
      </c>
      <c r="X116">
        <v>263.3340821791088</v>
      </c>
      <c r="Y116">
        <v>264.27311576547379</v>
      </c>
      <c r="Z116">
        <v>256.31381301064192</v>
      </c>
      <c r="AA116">
        <v>267.67133128787242</v>
      </c>
      <c r="AB116">
        <v>40.272159099020008</v>
      </c>
      <c r="AC116">
        <v>39.797535884617837</v>
      </c>
      <c r="AD116">
        <v>35.113575721211852</v>
      </c>
      <c r="AE116">
        <v>46.503388628218502</v>
      </c>
      <c r="AF116">
        <v>68.133245362100354</v>
      </c>
      <c r="AG116">
        <v>67.889910234190182</v>
      </c>
      <c r="AH116">
        <v>67.038721900750005</v>
      </c>
      <c r="AI116">
        <v>69.936700404101103</v>
      </c>
      <c r="AJ116">
        <v>0.6088358772364969</v>
      </c>
      <c r="AK116">
        <v>0.60883587611787138</v>
      </c>
      <c r="AL116">
        <v>0.60883525405149208</v>
      </c>
      <c r="AM116">
        <v>0.60883649000903373</v>
      </c>
      <c r="AN116">
        <v>0.66707292060967216</v>
      </c>
      <c r="AO116">
        <v>0.66707292060967227</v>
      </c>
      <c r="AP116">
        <v>0.66707292060967227</v>
      </c>
      <c r="AQ116">
        <v>0.66707292060967227</v>
      </c>
      <c r="AR116">
        <v>16.272576037375991</v>
      </c>
      <c r="AS116">
        <v>16.272576037375991</v>
      </c>
      <c r="AT116">
        <v>16.272576037375991</v>
      </c>
      <c r="AU116">
        <v>16.272576037375991</v>
      </c>
      <c r="AV116" t="str">
        <f>VLOOKUP(Sheet1[[#This Row],[NPDES ID2]],Combined_Sheet__Major_Only___2[[NPDES ID2]:[ECHO BFR]],3,FALSE)</f>
        <v>TX</v>
      </c>
      <c r="AW116" t="s">
        <v>118</v>
      </c>
      <c r="AX116" t="str">
        <f>VLOOKUP(Sheet1[[#This Row],[NPDES ID2]],Combined_Sheet__Major_Only___2[[NPDES ID2]:[ECHO BFR]],27,FALSE)</f>
        <v>-</v>
      </c>
      <c r="AY116" t="str">
        <f>VLOOKUP(Sheet1[[#This Row],[NPDES ID2]],Combined_Sheet__Major_Only___2[[NPDES ID2]:[ECHO BFR]],28,FALSE)</f>
        <v>-</v>
      </c>
      <c r="AZ116" t="str">
        <f>VLOOKUP(Sheet1[[#This Row],[NPDES ID2]],Combined_Sheet__Major_Only___2[[NPDES ID2]:[ECHO BFR]],29,FALSE)</f>
        <v>thickening</v>
      </c>
      <c r="BA116">
        <f>VLOOKUP(Sheet1[[#This Row],[NPDES ID2]],Combined_Sheet__Major_Only___2[[NPDES ID2]:[ECHO BFR]],17,FALSE)</f>
        <v>28.943138999999999</v>
      </c>
      <c r="BB116">
        <f>VLOOKUP(Sheet1[[#This Row],[NPDES ID2]],Combined_Sheet__Major_Only___2[[NPDES ID2]:[ECHO BFR]],18,FALSE)</f>
        <v>-95.377416999999994</v>
      </c>
      <c r="BC116" s="2" t="str">
        <f>IF(ISNUMBER(SEARCH("aerobic",$AW116)),"aerobic","")</f>
        <v>aerobic</v>
      </c>
      <c r="BD116" s="2" t="str">
        <f>IF(ISNUMBER(SEARCH("anaer",$AW116)),"anaer","")</f>
        <v/>
      </c>
      <c r="BE116" s="2" t="str">
        <f>IF(ISNUMBER(SEARCH("thickening",$AZ116)),"thickening","")</f>
        <v>thickening</v>
      </c>
      <c r="BF116" s="3" t="str">
        <f>IF(ISNUMBER(SEARCH("airDry",$AW116)),"airDry","")</f>
        <v>airDry</v>
      </c>
      <c r="BG116" s="3" t="str">
        <f>IF(ISNUMBER(SEARCH("heatDry",$AY116)),"heatDry","")</f>
        <v/>
      </c>
      <c r="BH116" s="3" t="str">
        <f>IF(AND(ISNUMBER(SEARCH("aerobic",$AW116)),ISNUMBER(SEARCH("anaer",$AW116))),"Combined Aer and Anaer.","")</f>
        <v/>
      </c>
    </row>
    <row r="117" spans="1:60" x14ac:dyDescent="0.25">
      <c r="A117" s="5">
        <v>2075</v>
      </c>
      <c r="B117" t="s">
        <v>9756</v>
      </c>
      <c r="C117">
        <v>1113</v>
      </c>
      <c r="D117">
        <v>372.01739624624878</v>
      </c>
      <c r="E117">
        <v>368.87258947087639</v>
      </c>
      <c r="F117">
        <v>316.24293601713941</v>
      </c>
      <c r="G117">
        <v>438.19972357403822</v>
      </c>
      <c r="H117">
        <v>-111.1945339398584</v>
      </c>
      <c r="I117">
        <v>-112.55218799155359</v>
      </c>
      <c r="J117">
        <v>-131.93256125524439</v>
      </c>
      <c r="K117">
        <v>-89.576544472527473</v>
      </c>
      <c r="L117">
        <v>764.51007651688622</v>
      </c>
      <c r="M117">
        <v>761.67541036037505</v>
      </c>
      <c r="N117">
        <v>751.76272307917486</v>
      </c>
      <c r="O117">
        <v>785.51548007315364</v>
      </c>
      <c r="P117">
        <v>26.08944312135381</v>
      </c>
      <c r="Q117">
        <v>26.322063348617341</v>
      </c>
      <c r="R117">
        <v>21.347776894889979</v>
      </c>
      <c r="S117">
        <v>30.42768030159181</v>
      </c>
      <c r="T117">
        <v>4061.6838676055759</v>
      </c>
      <c r="U117">
        <v>4061.6935404806918</v>
      </c>
      <c r="V117">
        <v>4057.765600204697</v>
      </c>
      <c r="W117">
        <v>4065.616455885212</v>
      </c>
      <c r="X117">
        <v>266.14546502980272</v>
      </c>
      <c r="Y117">
        <v>267.12644160471251</v>
      </c>
      <c r="Z117">
        <v>258.79277552842979</v>
      </c>
      <c r="AA117">
        <v>270.68999810446968</v>
      </c>
      <c r="AB117">
        <v>41.170191349189118</v>
      </c>
      <c r="AC117">
        <v>40.676154218280139</v>
      </c>
      <c r="AD117">
        <v>35.838761724231297</v>
      </c>
      <c r="AE117">
        <v>47.636701533015618</v>
      </c>
      <c r="AF117">
        <v>67.316926042776927</v>
      </c>
      <c r="AG117">
        <v>67.067503820407808</v>
      </c>
      <c r="AH117">
        <v>66.194391225664106</v>
      </c>
      <c r="AI117">
        <v>69.16627513983515</v>
      </c>
      <c r="AJ117">
        <v>0.59885067715393669</v>
      </c>
      <c r="AK117">
        <v>0.59885065444985996</v>
      </c>
      <c r="AL117">
        <v>0.59883808675826244</v>
      </c>
      <c r="AM117">
        <v>0.598863057468355</v>
      </c>
      <c r="AN117">
        <v>0.66681705887364184</v>
      </c>
      <c r="AO117">
        <v>0.66681705887364151</v>
      </c>
      <c r="AP117">
        <v>0.66681705887364151</v>
      </c>
      <c r="AQ117">
        <v>0.66681705887364151</v>
      </c>
      <c r="AR117">
        <v>15.965029314469</v>
      </c>
      <c r="AS117">
        <v>15.965029314469</v>
      </c>
      <c r="AT117">
        <v>15.965029314469</v>
      </c>
      <c r="AU117">
        <v>15.965029314469</v>
      </c>
      <c r="AV117" t="str">
        <f>VLOOKUP(Sheet1[[#This Row],[NPDES ID2]],Combined_Sheet__Major_Only___2[[NPDES ID2]:[ECHO BFR]],3,FALSE)</f>
        <v>CA</v>
      </c>
      <c r="AW117" t="s">
        <v>12187</v>
      </c>
      <c r="AX117" t="str">
        <f>VLOOKUP(Sheet1[[#This Row],[NPDES ID2]],Combined_Sheet__Major_Only___2[[NPDES ID2]:[ECHO BFR]],27,FALSE)</f>
        <v>tempSludgeStore</v>
      </c>
      <c r="AY117" t="str">
        <f>VLOOKUP(Sheet1[[#This Row],[NPDES ID2]],Combined_Sheet__Major_Only___2[[NPDES ID2]:[ECHO BFR]],28,FALSE)</f>
        <v>-</v>
      </c>
      <c r="AZ117" t="str">
        <f>VLOOKUP(Sheet1[[#This Row],[NPDES ID2]],Combined_Sheet__Major_Only___2[[NPDES ID2]:[ECHO BFR]],29,FALSE)</f>
        <v>thickening</v>
      </c>
      <c r="BA117">
        <f>VLOOKUP(Sheet1[[#This Row],[NPDES ID2]],Combined_Sheet__Major_Only___2[[NPDES ID2]:[ECHO BFR]],17,FALSE)</f>
        <v>37.714860000000002</v>
      </c>
      <c r="BB117">
        <f>VLOOKUP(Sheet1[[#This Row],[NPDES ID2]],Combined_Sheet__Major_Only___2[[NPDES ID2]:[ECHO BFR]],18,FALSE)</f>
        <v>-122.19282</v>
      </c>
      <c r="BC117" s="2" t="str">
        <f>IF(ISNUMBER(SEARCH("aerobic",$AW117)),"aerobic","")</f>
        <v/>
      </c>
      <c r="BD117" s="2" t="str">
        <f>IF(ISNUMBER(SEARCH("anaer",$AW117)),"anaer","")</f>
        <v>anaer</v>
      </c>
      <c r="BE117" s="2" t="str">
        <f>IF(ISNUMBER(SEARCH("thickening",$AZ117)),"thickening","")</f>
        <v>thickening</v>
      </c>
      <c r="BF117" s="4" t="str">
        <f>IF(ISNUMBER(SEARCH("airDry",$AW117)),"airDry","")</f>
        <v>airDry</v>
      </c>
      <c r="BG117" s="4" t="str">
        <f>IF(ISNUMBER(SEARCH("heatDry",$AY117)),"heatDry","")</f>
        <v/>
      </c>
      <c r="BH117" s="4" t="str">
        <f>IF(AND(ISNUMBER(SEARCH("aerobic",$AW117)),ISNUMBER(SEARCH("anaer",$AW117))),"Combined Aer and Anaer.","")</f>
        <v/>
      </c>
    </row>
    <row r="118" spans="1:60" x14ac:dyDescent="0.25">
      <c r="A118" s="5">
        <v>11</v>
      </c>
      <c r="B118" t="s">
        <v>115</v>
      </c>
      <c r="C118">
        <v>772.84</v>
      </c>
      <c r="D118">
        <v>344.46901898791191</v>
      </c>
      <c r="E118">
        <v>335.8246530893656</v>
      </c>
      <c r="F118">
        <v>290.22486316520758</v>
      </c>
      <c r="G118">
        <v>408.79564424490621</v>
      </c>
      <c r="H118">
        <v>-110.8198286520913</v>
      </c>
      <c r="I118">
        <v>-112.2061721541087</v>
      </c>
      <c r="J118">
        <v>-131.57522947425741</v>
      </c>
      <c r="K118">
        <v>-89.237119776981416</v>
      </c>
      <c r="L118">
        <v>532.69291691389083</v>
      </c>
      <c r="M118">
        <v>530.73863103995598</v>
      </c>
      <c r="N118">
        <v>523.90403585542072</v>
      </c>
      <c r="O118">
        <v>547.1751702214267</v>
      </c>
      <c r="P118">
        <v>18.11232737065459</v>
      </c>
      <c r="Q118">
        <v>18.278073996779359</v>
      </c>
      <c r="R118">
        <v>14.81359119551831</v>
      </c>
      <c r="S118">
        <v>21.142980864701201</v>
      </c>
      <c r="T118">
        <v>4061.4657660616399</v>
      </c>
      <c r="U118">
        <v>4061.475438579208</v>
      </c>
      <c r="V118">
        <v>4057.5476434955949</v>
      </c>
      <c r="W118">
        <v>4065.3982089770839</v>
      </c>
      <c r="X118">
        <v>265.21289198284597</v>
      </c>
      <c r="Y118">
        <v>266.18132333236491</v>
      </c>
      <c r="Z118">
        <v>257.95955309340309</v>
      </c>
      <c r="AA118">
        <v>269.69543545477211</v>
      </c>
      <c r="AB118">
        <v>40.890903378174997</v>
      </c>
      <c r="AC118">
        <v>40.402759102834857</v>
      </c>
      <c r="AD118">
        <v>35.612274574373771</v>
      </c>
      <c r="AE118">
        <v>47.292339597662412</v>
      </c>
      <c r="AF118">
        <v>67.549227289739918</v>
      </c>
      <c r="AG118">
        <v>67.301532057935447</v>
      </c>
      <c r="AH118">
        <v>66.434665973192963</v>
      </c>
      <c r="AI118">
        <v>69.385523141713492</v>
      </c>
      <c r="AJ118">
        <v>0.6016919464884195</v>
      </c>
      <c r="AK118">
        <v>0.60169193082724726</v>
      </c>
      <c r="AL118">
        <v>0.60168324858563871</v>
      </c>
      <c r="AM118">
        <v>0.60170049919477453</v>
      </c>
      <c r="AN118">
        <v>0.6668077173160053</v>
      </c>
      <c r="AO118">
        <v>0.66680771731600541</v>
      </c>
      <c r="AP118">
        <v>0.66680771731600541</v>
      </c>
      <c r="AQ118">
        <v>0.66680771731600541</v>
      </c>
      <c r="AR118">
        <v>16.05255779439134</v>
      </c>
      <c r="AS118">
        <v>16.05255779439134</v>
      </c>
      <c r="AT118">
        <v>16.05255779439134</v>
      </c>
      <c r="AU118">
        <v>16.05255779439134</v>
      </c>
      <c r="AV118" t="str">
        <f>VLOOKUP(Sheet1[[#This Row],[NPDES ID2]],Combined_Sheet__Major_Only___2[[NPDES ID2]:[ECHO BFR]],3,FALSE)</f>
        <v>IL</v>
      </c>
      <c r="AW118" t="s">
        <v>118</v>
      </c>
      <c r="AX118" t="str">
        <f>VLOOKUP(Sheet1[[#This Row],[NPDES ID2]],Combined_Sheet__Major_Only___2[[NPDES ID2]:[ECHO BFR]],27,FALSE)</f>
        <v>-</v>
      </c>
      <c r="AY118" t="str">
        <f>VLOOKUP(Sheet1[[#This Row],[NPDES ID2]],Combined_Sheet__Major_Only___2[[NPDES ID2]:[ECHO BFR]],28,FALSE)</f>
        <v>-</v>
      </c>
      <c r="AZ118" t="str">
        <f>VLOOKUP(Sheet1[[#This Row],[NPDES ID2]],Combined_Sheet__Major_Only___2[[NPDES ID2]:[ECHO BFR]],29,FALSE)</f>
        <v>preliminaryOps, thickening</v>
      </c>
      <c r="BA118">
        <f>VLOOKUP(Sheet1[[#This Row],[NPDES ID2]],Combined_Sheet__Major_Only___2[[NPDES ID2]:[ECHO BFR]],17,FALSE)</f>
        <v>37.887500000000003</v>
      </c>
      <c r="BB118">
        <f>VLOOKUP(Sheet1[[#This Row],[NPDES ID2]],Combined_Sheet__Major_Only___2[[NPDES ID2]:[ECHO BFR]],18,FALSE)</f>
        <v>-89.788332999999994</v>
      </c>
      <c r="BC118" s="2" t="str">
        <f>IF(ISNUMBER(SEARCH("aerobic",$AW118)),"aerobic","")</f>
        <v>aerobic</v>
      </c>
      <c r="BD118" s="2" t="str">
        <f>IF(ISNUMBER(SEARCH("anaer",$AW118)),"anaer","")</f>
        <v/>
      </c>
      <c r="BE118" s="2" t="str">
        <f>IF(ISNUMBER(SEARCH("thickening",$AZ118)),"thickening","")</f>
        <v>thickening</v>
      </c>
      <c r="BF118" s="4" t="str">
        <f>IF(ISNUMBER(SEARCH("airDry",$AW118)),"airDry","")</f>
        <v>airDry</v>
      </c>
      <c r="BG118" s="4" t="str">
        <f>IF(ISNUMBER(SEARCH("heatDry",$AY118)),"heatDry","")</f>
        <v/>
      </c>
      <c r="BH118" s="4" t="str">
        <f>IF(AND(ISNUMBER(SEARCH("aerobic",$AW118)),ISNUMBER(SEARCH("anaer",$AW118))),"Combined Aer and Anaer.","")</f>
        <v/>
      </c>
    </row>
    <row r="119" spans="1:60" x14ac:dyDescent="0.25">
      <c r="A119" s="5">
        <v>1218</v>
      </c>
      <c r="B119" t="s">
        <v>5836</v>
      </c>
      <c r="C119">
        <v>235.4</v>
      </c>
      <c r="D119">
        <v>514.27522828154713</v>
      </c>
      <c r="E119">
        <v>510.7797618789026</v>
      </c>
      <c r="F119">
        <v>381.34491756701527</v>
      </c>
      <c r="G119">
        <v>646.38810738768404</v>
      </c>
      <c r="H119">
        <v>-109.6728977166391</v>
      </c>
      <c r="I119">
        <v>-111.0664944897806</v>
      </c>
      <c r="J119">
        <v>-130.47727498989849</v>
      </c>
      <c r="K119">
        <v>-88.170560905869166</v>
      </c>
      <c r="L119">
        <v>163.90600957558709</v>
      </c>
      <c r="M119">
        <v>163.3233605369085</v>
      </c>
      <c r="N119">
        <v>161.28544064966141</v>
      </c>
      <c r="O119">
        <v>168.22403161679981</v>
      </c>
      <c r="P119">
        <v>5.5135890609019427</v>
      </c>
      <c r="Q119">
        <v>5.5678582159992871</v>
      </c>
      <c r="R119">
        <v>4.5032239316681517</v>
      </c>
      <c r="S119">
        <v>6.4532167701750556</v>
      </c>
      <c r="T119">
        <v>4060.3955513939732</v>
      </c>
      <c r="U119">
        <v>4060.4052221570678</v>
      </c>
      <c r="V119">
        <v>4056.4781395260829</v>
      </c>
      <c r="W119">
        <v>4064.327281013731</v>
      </c>
      <c r="X119">
        <v>262.46647253160148</v>
      </c>
      <c r="Y119">
        <v>263.39852535601608</v>
      </c>
      <c r="Z119">
        <v>255.5008492211812</v>
      </c>
      <c r="AA119">
        <v>266.77005274075509</v>
      </c>
      <c r="AB119">
        <v>40.083088866438111</v>
      </c>
      <c r="AC119">
        <v>39.611806229076933</v>
      </c>
      <c r="AD119">
        <v>34.955504044421517</v>
      </c>
      <c r="AE119">
        <v>46.272495884403433</v>
      </c>
      <c r="AF119">
        <v>68.236470964032009</v>
      </c>
      <c r="AG119">
        <v>67.993942097457833</v>
      </c>
      <c r="AH119">
        <v>67.145469123735978</v>
      </c>
      <c r="AI119">
        <v>70.03408012123667</v>
      </c>
      <c r="AJ119">
        <v>0.61009869578981391</v>
      </c>
      <c r="AK119">
        <v>0.61009869110537873</v>
      </c>
      <c r="AL119">
        <v>0.61009608804934479</v>
      </c>
      <c r="AM119">
        <v>0.61010125996852282</v>
      </c>
      <c r="AN119">
        <v>0.66676187111160845</v>
      </c>
      <c r="AO119">
        <v>0.66676187111160867</v>
      </c>
      <c r="AP119">
        <v>0.66676187111160867</v>
      </c>
      <c r="AQ119">
        <v>0.66676187111160867</v>
      </c>
      <c r="AR119">
        <v>16.31135159466826</v>
      </c>
      <c r="AS119">
        <v>16.31135159466826</v>
      </c>
      <c r="AT119">
        <v>16.31135159466826</v>
      </c>
      <c r="AU119">
        <v>16.31135159466826</v>
      </c>
      <c r="AV119" t="str">
        <f>VLOOKUP(Sheet1[[#This Row],[NPDES ID2]],Combined_Sheet__Major_Only___2[[NPDES ID2]:[ECHO BFR]],3,FALSE)</f>
        <v>MD</v>
      </c>
      <c r="AW119" t="s">
        <v>118</v>
      </c>
      <c r="AX119" t="str">
        <f>VLOOKUP(Sheet1[[#This Row],[NPDES ID2]],Combined_Sheet__Major_Only___2[[NPDES ID2]:[ECHO BFR]],27,FALSE)</f>
        <v>-</v>
      </c>
      <c r="AY119" t="str">
        <f>VLOOKUP(Sheet1[[#This Row],[NPDES ID2]],Combined_Sheet__Major_Only___2[[NPDES ID2]:[ECHO BFR]],28,FALSE)</f>
        <v>-</v>
      </c>
      <c r="AZ119" t="str">
        <f>VLOOKUP(Sheet1[[#This Row],[NPDES ID2]],Combined_Sheet__Major_Only___2[[NPDES ID2]:[ECHO BFR]],29,FALSE)</f>
        <v>thickening, preliminaryOps</v>
      </c>
      <c r="BA119">
        <f>VLOOKUP(Sheet1[[#This Row],[NPDES ID2]],Combined_Sheet__Major_Only___2[[NPDES ID2]:[ECHO BFR]],17,FALSE)</f>
        <v>38.196705999999999</v>
      </c>
      <c r="BB119">
        <f>VLOOKUP(Sheet1[[#This Row],[NPDES ID2]],Combined_Sheet__Major_Only___2[[NPDES ID2]:[ECHO BFR]],18,FALSE)</f>
        <v>-75.696580999999995</v>
      </c>
      <c r="BC119" s="2" t="str">
        <f>IF(ISNUMBER(SEARCH("aerobic",$AW119)),"aerobic","")</f>
        <v>aerobic</v>
      </c>
      <c r="BD119" s="2" t="str">
        <f>IF(ISNUMBER(SEARCH("anaer",$AW119)),"anaer","")</f>
        <v/>
      </c>
      <c r="BE119" s="2" t="str">
        <f>IF(ISNUMBER(SEARCH("thickening",$AZ119)),"thickening","")</f>
        <v>thickening</v>
      </c>
      <c r="BF119" s="3" t="str">
        <f>IF(ISNUMBER(SEARCH("airDry",$AW119)),"airDry","")</f>
        <v>airDry</v>
      </c>
      <c r="BG119" s="3" t="str">
        <f>IF(ISNUMBER(SEARCH("heatDry",$AY119)),"heatDry","")</f>
        <v/>
      </c>
      <c r="BH119" s="3" t="str">
        <f>IF(AND(ISNUMBER(SEARCH("aerobic",$AW119)),ISNUMBER(SEARCH("anaer",$AW119))),"Combined Aer and Anaer.","")</f>
        <v/>
      </c>
    </row>
    <row r="120" spans="1:60" x14ac:dyDescent="0.25">
      <c r="A120" s="5">
        <v>794</v>
      </c>
      <c r="B120" t="s">
        <v>3889</v>
      </c>
      <c r="C120">
        <v>1462</v>
      </c>
      <c r="D120">
        <v>420.5054683454984</v>
      </c>
      <c r="E120">
        <v>417.5124542846072</v>
      </c>
      <c r="F120">
        <v>354.12592703480641</v>
      </c>
      <c r="G120">
        <v>489.14363677170059</v>
      </c>
      <c r="H120">
        <v>-112.1874259598454</v>
      </c>
      <c r="I120">
        <v>-113.4957627973192</v>
      </c>
      <c r="J120">
        <v>-132.88419816429479</v>
      </c>
      <c r="K120">
        <v>-90.504151261451867</v>
      </c>
      <c r="L120">
        <v>995.63382649838377</v>
      </c>
      <c r="M120">
        <v>991.84472081594072</v>
      </c>
      <c r="N120">
        <v>978.59552954485719</v>
      </c>
      <c r="O120">
        <v>1023.710524206919</v>
      </c>
      <c r="P120">
        <v>34.287154390188022</v>
      </c>
      <c r="Q120">
        <v>34.572953769965537</v>
      </c>
      <c r="R120">
        <v>28.087794444722491</v>
      </c>
      <c r="S120">
        <v>39.899679971403543</v>
      </c>
      <c r="T120">
        <v>4059.7432401495021</v>
      </c>
      <c r="U120">
        <v>4059.752909843221</v>
      </c>
      <c r="V120">
        <v>4055.8262614623668</v>
      </c>
      <c r="W120">
        <v>4063.674535005272</v>
      </c>
      <c r="X120">
        <v>268.31935113874101</v>
      </c>
      <c r="Y120">
        <v>269.3314080143802</v>
      </c>
      <c r="Z120">
        <v>260.71999591927772</v>
      </c>
      <c r="AA120">
        <v>273.02112547837521</v>
      </c>
      <c r="AB120">
        <v>41.852438704950337</v>
      </c>
      <c r="AC120">
        <v>41.34348965202409</v>
      </c>
      <c r="AD120">
        <v>36.389791617948319</v>
      </c>
      <c r="AE120">
        <v>48.481150244562478</v>
      </c>
      <c r="AF120">
        <v>66.740891444283008</v>
      </c>
      <c r="AG120">
        <v>66.487130019840535</v>
      </c>
      <c r="AH120">
        <v>65.59862005773212</v>
      </c>
      <c r="AI120">
        <v>68.622670387033054</v>
      </c>
      <c r="AJ120">
        <v>0.59180602688767303</v>
      </c>
      <c r="AK120">
        <v>0.59180599665134759</v>
      </c>
      <c r="AL120">
        <v>0.59178928741084802</v>
      </c>
      <c r="AM120">
        <v>0.59182248718992814</v>
      </c>
      <c r="AN120">
        <v>0.66673392100103035</v>
      </c>
      <c r="AO120">
        <v>0.66673392100103035</v>
      </c>
      <c r="AP120">
        <v>0.66673392100103035</v>
      </c>
      <c r="AQ120">
        <v>0.66673392100103035</v>
      </c>
      <c r="AR120">
        <v>15.74819906414144</v>
      </c>
      <c r="AS120">
        <v>15.74819906414144</v>
      </c>
      <c r="AT120">
        <v>15.74819906414144</v>
      </c>
      <c r="AU120">
        <v>15.74819906414144</v>
      </c>
      <c r="AV120" t="str">
        <f>VLOOKUP(Sheet1[[#This Row],[NPDES ID2]],Combined_Sheet__Major_Only___2[[NPDES ID2]:[ECHO BFR]],3,FALSE)</f>
        <v>CA</v>
      </c>
      <c r="AW120" t="s">
        <v>12193</v>
      </c>
      <c r="AX120" t="str">
        <f>VLOOKUP(Sheet1[[#This Row],[NPDES ID2]],Combined_Sheet__Major_Only___2[[NPDES ID2]:[ECHO BFR]],27,FALSE)</f>
        <v>tempSludgeStore</v>
      </c>
      <c r="AY120" t="str">
        <f>VLOOKUP(Sheet1[[#This Row],[NPDES ID2]],Combined_Sheet__Major_Only___2[[NPDES ID2]:[ECHO BFR]],28,FALSE)</f>
        <v>-</v>
      </c>
      <c r="AZ120" t="str">
        <f>VLOOKUP(Sheet1[[#This Row],[NPDES ID2]],Combined_Sheet__Major_Only___2[[NPDES ID2]:[ECHO BFR]],29,FALSE)</f>
        <v>thickening, sludgeLagoon, preliminaryOps</v>
      </c>
      <c r="BA120">
        <f>VLOOKUP(Sheet1[[#This Row],[NPDES ID2]],Combined_Sheet__Major_Only___2[[NPDES ID2]:[ECHO BFR]],17,FALSE)</f>
        <v>34.243076000000002</v>
      </c>
      <c r="BB120">
        <f>VLOOKUP(Sheet1[[#This Row],[NPDES ID2]],Combined_Sheet__Major_Only___2[[NPDES ID2]:[ECHO BFR]],18,FALSE)</f>
        <v>-117.278006</v>
      </c>
      <c r="BC120" s="2" t="str">
        <f>IF(ISNUMBER(SEARCH("aerobic",$AW120)),"aerobic","")</f>
        <v>aerobic</v>
      </c>
      <c r="BD120" s="2" t="str">
        <f>IF(ISNUMBER(SEARCH("anaer",$AW120)),"anaer","")</f>
        <v>anaer</v>
      </c>
      <c r="BE120" s="2" t="str">
        <f>IF(ISNUMBER(SEARCH("thickening",$AZ120)),"thickening","")</f>
        <v>thickening</v>
      </c>
      <c r="BF120" s="3" t="str">
        <f>IF(ISNUMBER(SEARCH("airDry",$AW120)),"airDry","")</f>
        <v>airDry</v>
      </c>
      <c r="BG120" s="3" t="str">
        <f>IF(ISNUMBER(SEARCH("heatDry",$AY120)),"heatDry","")</f>
        <v/>
      </c>
      <c r="BH120" s="3" t="str">
        <f>IF(AND(ISNUMBER(SEARCH("aerobic",$AW120)),ISNUMBER(SEARCH("anaer",$AW120))),"Combined Aer and Anaer.","")</f>
        <v>Combined Aer and Anaer.</v>
      </c>
    </row>
    <row r="121" spans="1:60" x14ac:dyDescent="0.25">
      <c r="A121" s="5">
        <v>37</v>
      </c>
      <c r="B121" t="s">
        <v>238</v>
      </c>
      <c r="C121">
        <v>203.84</v>
      </c>
      <c r="D121">
        <v>569.45218089544142</v>
      </c>
      <c r="E121">
        <v>566.02137607801967</v>
      </c>
      <c r="F121">
        <v>416.70430657213518</v>
      </c>
      <c r="G121">
        <v>720.08124366102959</v>
      </c>
      <c r="H121">
        <v>-109.767152903712</v>
      </c>
      <c r="I121">
        <v>-111.16527720853909</v>
      </c>
      <c r="J121">
        <v>-130.568107877025</v>
      </c>
      <c r="K121">
        <v>-88.26205327615321</v>
      </c>
      <c r="L121">
        <v>141.82235914312949</v>
      </c>
      <c r="M121">
        <v>141.31699900842011</v>
      </c>
      <c r="N121">
        <v>139.54939793269921</v>
      </c>
      <c r="O121">
        <v>145.56760664936101</v>
      </c>
      <c r="P121">
        <v>4.7746066649437209</v>
      </c>
      <c r="Q121">
        <v>4.8213521086306974</v>
      </c>
      <c r="R121">
        <v>3.900067615074803</v>
      </c>
      <c r="S121">
        <v>5.587163924635445</v>
      </c>
      <c r="T121">
        <v>4056.7393210978862</v>
      </c>
      <c r="U121">
        <v>4056.748985867082</v>
      </c>
      <c r="V121">
        <v>4052.82433722524</v>
      </c>
      <c r="W121">
        <v>4060.668613848316</v>
      </c>
      <c r="X121">
        <v>262.43158772976778</v>
      </c>
      <c r="Y121">
        <v>263.36552346696169</v>
      </c>
      <c r="Z121">
        <v>255.45080026176981</v>
      </c>
      <c r="AA121">
        <v>266.74458279040158</v>
      </c>
      <c r="AB121">
        <v>40.106409606081478</v>
      </c>
      <c r="AC121">
        <v>39.634305653729712</v>
      </c>
      <c r="AD121">
        <v>34.972387164459477</v>
      </c>
      <c r="AE121">
        <v>46.305854822481272</v>
      </c>
      <c r="AF121">
        <v>68.184107688158747</v>
      </c>
      <c r="AG121">
        <v>67.941176697212654</v>
      </c>
      <c r="AH121">
        <v>67.091315472880197</v>
      </c>
      <c r="AI121">
        <v>69.984674442179781</v>
      </c>
      <c r="AJ121">
        <v>0.60945810149382573</v>
      </c>
      <c r="AK121">
        <v>0.60945809743324308</v>
      </c>
      <c r="AL121">
        <v>0.60945584074691794</v>
      </c>
      <c r="AM121">
        <v>0.60946032447398313</v>
      </c>
      <c r="AN121">
        <v>0.66660514910459567</v>
      </c>
      <c r="AO121">
        <v>0.66660514910459545</v>
      </c>
      <c r="AP121">
        <v>0.66660514910459545</v>
      </c>
      <c r="AQ121">
        <v>0.66660514910459545</v>
      </c>
      <c r="AR121">
        <v>16.29165923275956</v>
      </c>
      <c r="AS121">
        <v>16.29165923275956</v>
      </c>
      <c r="AT121">
        <v>16.29165923275956</v>
      </c>
      <c r="AU121">
        <v>16.29165923275956</v>
      </c>
      <c r="AV121" t="str">
        <f>VLOOKUP(Sheet1[[#This Row],[NPDES ID2]],Combined_Sheet__Major_Only___2[[NPDES ID2]:[ECHO BFR]],3,FALSE)</f>
        <v>IL</v>
      </c>
      <c r="AW121" t="s">
        <v>118</v>
      </c>
      <c r="AX121" t="str">
        <f>VLOOKUP(Sheet1[[#This Row],[NPDES ID2]],Combined_Sheet__Major_Only___2[[NPDES ID2]:[ECHO BFR]],27,FALSE)</f>
        <v>tempSludgeStore</v>
      </c>
      <c r="AY121" t="str">
        <f>VLOOKUP(Sheet1[[#This Row],[NPDES ID2]],Combined_Sheet__Major_Only___2[[NPDES ID2]:[ECHO BFR]],28,FALSE)</f>
        <v>-</v>
      </c>
      <c r="AZ121" t="str">
        <f>VLOOKUP(Sheet1[[#This Row],[NPDES ID2]],Combined_Sheet__Major_Only___2[[NPDES ID2]:[ECHO BFR]],29,FALSE)</f>
        <v>preliminaryOps, thickening</v>
      </c>
      <c r="BA121">
        <f>VLOOKUP(Sheet1[[#This Row],[NPDES ID2]],Combined_Sheet__Major_Only___2[[NPDES ID2]:[ECHO BFR]],17,FALSE)</f>
        <v>38.400565999999998</v>
      </c>
      <c r="BB121">
        <f>VLOOKUP(Sheet1[[#This Row],[NPDES ID2]],Combined_Sheet__Major_Only___2[[NPDES ID2]:[ECHO BFR]],18,FALSE)</f>
        <v>-87.773971000000003</v>
      </c>
      <c r="BC121" s="2" t="str">
        <f>IF(ISNUMBER(SEARCH("aerobic",$AW121)),"aerobic","")</f>
        <v>aerobic</v>
      </c>
      <c r="BD121" s="2" t="str">
        <f>IF(ISNUMBER(SEARCH("anaer",$AW121)),"anaer","")</f>
        <v/>
      </c>
      <c r="BE121" s="2" t="str">
        <f>IF(ISNUMBER(SEARCH("thickening",$AZ121)),"thickening","")</f>
        <v>thickening</v>
      </c>
      <c r="BF121" s="4" t="str">
        <f>IF(ISNUMBER(SEARCH("airDry",$AW121)),"airDry","")</f>
        <v>airDry</v>
      </c>
      <c r="BG121" s="4" t="str">
        <f>IF(ISNUMBER(SEARCH("heatDry",$AY121)),"heatDry","")</f>
        <v/>
      </c>
      <c r="BH121" s="4" t="str">
        <f>IF(AND(ISNUMBER(SEARCH("aerobic",$AW121)),ISNUMBER(SEARCH("anaer",$AW121))),"Combined Aer and Anaer.","")</f>
        <v/>
      </c>
    </row>
    <row r="122" spans="1:60" x14ac:dyDescent="0.25">
      <c r="A122" s="5">
        <v>1787</v>
      </c>
      <c r="B122" t="s">
        <v>8357</v>
      </c>
      <c r="C122">
        <v>4.92</v>
      </c>
      <c r="D122">
        <v>18774.3226451052</v>
      </c>
      <c r="E122">
        <v>18597.966815094311</v>
      </c>
      <c r="F122">
        <v>12436.23202886915</v>
      </c>
      <c r="G122">
        <v>24768.59506159601</v>
      </c>
      <c r="H122">
        <v>-109.6252373662423</v>
      </c>
      <c r="I122">
        <v>-111.0211804313445</v>
      </c>
      <c r="J122">
        <v>-130.43331401439451</v>
      </c>
      <c r="K122">
        <v>-88.136538706065863</v>
      </c>
      <c r="L122">
        <v>3.4278176882932101</v>
      </c>
      <c r="M122">
        <v>3.4156561211094081</v>
      </c>
      <c r="N122">
        <v>3.3731165508515448</v>
      </c>
      <c r="O122">
        <v>3.5179498925076098</v>
      </c>
      <c r="P122">
        <v>0.1152336538814987</v>
      </c>
      <c r="Q122">
        <v>0.1163727410629382</v>
      </c>
      <c r="R122">
        <v>9.4109228615576399E-2</v>
      </c>
      <c r="S122">
        <v>0.13489280229658099</v>
      </c>
      <c r="T122">
        <v>4051.9305883761549</v>
      </c>
      <c r="U122">
        <v>4051.940245262082</v>
      </c>
      <c r="V122">
        <v>4048.0187978417948</v>
      </c>
      <c r="W122">
        <v>4055.8566761169659</v>
      </c>
      <c r="X122">
        <v>261.75982287714129</v>
      </c>
      <c r="Y122">
        <v>262.68783637825089</v>
      </c>
      <c r="Z122">
        <v>254.82546985107251</v>
      </c>
      <c r="AA122">
        <v>266.04391040852948</v>
      </c>
      <c r="AB122">
        <v>39.952359874556841</v>
      </c>
      <c r="AC122">
        <v>39.483009750639972</v>
      </c>
      <c r="AD122">
        <v>34.844367058124938</v>
      </c>
      <c r="AE122">
        <v>46.116291401323878</v>
      </c>
      <c r="AF122">
        <v>68.277676168404639</v>
      </c>
      <c r="AG122">
        <v>68.035434306938669</v>
      </c>
      <c r="AH122">
        <v>67.188100127778625</v>
      </c>
      <c r="AI122">
        <v>70.072991636108384</v>
      </c>
      <c r="AJ122">
        <v>0.61060279048781441</v>
      </c>
      <c r="AK122">
        <v>0.61060279039011545</v>
      </c>
      <c r="AL122">
        <v>0.61060273604805382</v>
      </c>
      <c r="AM122">
        <v>0.61060284401791232</v>
      </c>
      <c r="AN122">
        <v>0.66639880123193929</v>
      </c>
      <c r="AO122">
        <v>0.6663988012319394</v>
      </c>
      <c r="AP122">
        <v>0.6663988012319394</v>
      </c>
      <c r="AQ122">
        <v>0.6663988012319394</v>
      </c>
      <c r="AR122">
        <v>16.32694447095551</v>
      </c>
      <c r="AS122">
        <v>16.3269444709555</v>
      </c>
      <c r="AT122">
        <v>16.3269444709555</v>
      </c>
      <c r="AU122">
        <v>16.3269444709555</v>
      </c>
      <c r="AV122" t="str">
        <f>VLOOKUP(Sheet1[[#This Row],[NPDES ID2]],Combined_Sheet__Major_Only___2[[NPDES ID2]:[ECHO BFR]],3,FALSE)</f>
        <v>TX</v>
      </c>
      <c r="AW122" t="s">
        <v>118</v>
      </c>
      <c r="AX122" t="str">
        <f>VLOOKUP(Sheet1[[#This Row],[NPDES ID2]],Combined_Sheet__Major_Only___2[[NPDES ID2]:[ECHO BFR]],27,FALSE)</f>
        <v>-</v>
      </c>
      <c r="AY122" t="str">
        <f>VLOOKUP(Sheet1[[#This Row],[NPDES ID2]],Combined_Sheet__Major_Only___2[[NPDES ID2]:[ECHO BFR]],28,FALSE)</f>
        <v>-</v>
      </c>
      <c r="AZ122" t="str">
        <f>VLOOKUP(Sheet1[[#This Row],[NPDES ID2]],Combined_Sheet__Major_Only___2[[NPDES ID2]:[ECHO BFR]],29,FALSE)</f>
        <v>thickening</v>
      </c>
      <c r="BA122">
        <f>VLOOKUP(Sheet1[[#This Row],[NPDES ID2]],Combined_Sheet__Major_Only___2[[NPDES ID2]:[ECHO BFR]],17,FALSE)</f>
        <v>26.278245999999999</v>
      </c>
      <c r="BB122">
        <f>VLOOKUP(Sheet1[[#This Row],[NPDES ID2]],Combined_Sheet__Major_Only___2[[NPDES ID2]:[ECHO BFR]],18,FALSE)</f>
        <v>-98.570436999999998</v>
      </c>
      <c r="BC122" s="2" t="str">
        <f>IF(ISNUMBER(SEARCH("aerobic",$AW122)),"aerobic","")</f>
        <v>aerobic</v>
      </c>
      <c r="BD122" s="2" t="str">
        <f>IF(ISNUMBER(SEARCH("anaer",$AW122)),"anaer","")</f>
        <v/>
      </c>
      <c r="BE122" s="2" t="str">
        <f>IF(ISNUMBER(SEARCH("thickening",$AZ122)),"thickening","")</f>
        <v>thickening</v>
      </c>
      <c r="BF122" s="4" t="str">
        <f>IF(ISNUMBER(SEARCH("airDry",$AW122)),"airDry","")</f>
        <v>airDry</v>
      </c>
      <c r="BG122" s="4" t="str">
        <f>IF(ISNUMBER(SEARCH("heatDry",$AY122)),"heatDry","")</f>
        <v/>
      </c>
      <c r="BH122" s="4" t="str">
        <f>IF(AND(ISNUMBER(SEARCH("aerobic",$AW122)),ISNUMBER(SEARCH("anaer",$AW122))),"Combined Aer and Anaer.","")</f>
        <v/>
      </c>
    </row>
    <row r="123" spans="1:60" x14ac:dyDescent="0.25">
      <c r="A123" s="5">
        <v>809</v>
      </c>
      <c r="B123" t="s">
        <v>3960</v>
      </c>
      <c r="C123">
        <v>1300</v>
      </c>
      <c r="D123">
        <v>389.39001825218338</v>
      </c>
      <c r="E123">
        <v>387.63010932485543</v>
      </c>
      <c r="F123">
        <v>328.51991975745511</v>
      </c>
      <c r="G123">
        <v>453.40533720011882</v>
      </c>
      <c r="H123">
        <v>-109.55765690452959</v>
      </c>
      <c r="I123">
        <v>-110.9263717500842</v>
      </c>
      <c r="J123">
        <v>-130.3580144019339</v>
      </c>
      <c r="K123">
        <v>-88.00766206633179</v>
      </c>
      <c r="L123">
        <v>905.19160080672339</v>
      </c>
      <c r="M123">
        <v>901.97371100523719</v>
      </c>
      <c r="N123">
        <v>890.7213720125352</v>
      </c>
      <c r="O123">
        <v>929.03623578811096</v>
      </c>
      <c r="P123">
        <v>30.448146804282882</v>
      </c>
      <c r="Q123">
        <v>30.74779957761081</v>
      </c>
      <c r="R123">
        <v>24.868513627027049</v>
      </c>
      <c r="S123">
        <v>35.638101118345972</v>
      </c>
      <c r="T123">
        <v>4050.4630723342689</v>
      </c>
      <c r="U123">
        <v>4050.4727268144002</v>
      </c>
      <c r="V123">
        <v>4046.5522563342479</v>
      </c>
      <c r="W123">
        <v>4054.3881819789158</v>
      </c>
      <c r="X123">
        <v>261.81914516903669</v>
      </c>
      <c r="Y123">
        <v>262.74887788048233</v>
      </c>
      <c r="Z123">
        <v>254.87117700430721</v>
      </c>
      <c r="AA123">
        <v>266.11273972345037</v>
      </c>
      <c r="AB123">
        <v>39.984287951776743</v>
      </c>
      <c r="AC123">
        <v>39.514381699240197</v>
      </c>
      <c r="AD123">
        <v>34.868952826858653</v>
      </c>
      <c r="AE123">
        <v>46.159206599918598</v>
      </c>
      <c r="AF123">
        <v>68.239310884227748</v>
      </c>
      <c r="AG123">
        <v>67.996926419747751</v>
      </c>
      <c r="AH123">
        <v>67.148335677360294</v>
      </c>
      <c r="AI123">
        <v>70.036619247676484</v>
      </c>
      <c r="AJ123">
        <v>0.61013344752513099</v>
      </c>
      <c r="AK123">
        <v>0.61013342154577144</v>
      </c>
      <c r="AL123">
        <v>0.6101190493435843</v>
      </c>
      <c r="AM123">
        <v>0.61014760550295377</v>
      </c>
      <c r="AN123">
        <v>0.66633577766670238</v>
      </c>
      <c r="AO123">
        <v>0.66633577766670227</v>
      </c>
      <c r="AP123">
        <v>0.66633577766670227</v>
      </c>
      <c r="AQ123">
        <v>0.66633577766670227</v>
      </c>
      <c r="AR123">
        <v>16.31201748618976</v>
      </c>
      <c r="AS123">
        <v>16.31201748618976</v>
      </c>
      <c r="AT123">
        <v>16.31201748618976</v>
      </c>
      <c r="AU123">
        <v>16.31201748618976</v>
      </c>
      <c r="AV123" t="str">
        <f>VLOOKUP(Sheet1[[#This Row],[NPDES ID2]],Combined_Sheet__Major_Only___2[[NPDES ID2]:[ECHO BFR]],3,FALSE)</f>
        <v>KS</v>
      </c>
      <c r="AW123" t="s">
        <v>118</v>
      </c>
      <c r="AX123" t="str">
        <f>VLOOKUP(Sheet1[[#This Row],[NPDES ID2]],Combined_Sheet__Major_Only___2[[NPDES ID2]:[ECHO BFR]],27,FALSE)</f>
        <v>-</v>
      </c>
      <c r="AY123" t="str">
        <f>VLOOKUP(Sheet1[[#This Row],[NPDES ID2]],Combined_Sheet__Major_Only___2[[NPDES ID2]:[ECHO BFR]],28,FALSE)</f>
        <v>-</v>
      </c>
      <c r="AZ123" t="str">
        <f>VLOOKUP(Sheet1[[#This Row],[NPDES ID2]],Combined_Sheet__Major_Only___2[[NPDES ID2]:[ECHO BFR]],29,FALSE)</f>
        <v>thickening</v>
      </c>
      <c r="BA123">
        <f>VLOOKUP(Sheet1[[#This Row],[NPDES ID2]],Combined_Sheet__Major_Only___2[[NPDES ID2]:[ECHO BFR]],17,FALSE)</f>
        <v>38.386679999999998</v>
      </c>
      <c r="BB123">
        <f>VLOOKUP(Sheet1[[#This Row],[NPDES ID2]],Combined_Sheet__Major_Only___2[[NPDES ID2]:[ECHO BFR]],18,FALSE)</f>
        <v>-96.170019999999994</v>
      </c>
      <c r="BC123" s="2" t="str">
        <f>IF(ISNUMBER(SEARCH("aerobic",$AW123)),"aerobic","")</f>
        <v>aerobic</v>
      </c>
      <c r="BD123" s="2" t="str">
        <f>IF(ISNUMBER(SEARCH("anaer",$AW123)),"anaer","")</f>
        <v/>
      </c>
      <c r="BE123" s="2" t="str">
        <f>IF(ISNUMBER(SEARCH("thickening",$AZ123)),"thickening","")</f>
        <v>thickening</v>
      </c>
      <c r="BF123" s="4" t="str">
        <f>IF(ISNUMBER(SEARCH("airDry",$AW123)),"airDry","")</f>
        <v>airDry</v>
      </c>
      <c r="BG123" s="4" t="str">
        <f>IF(ISNUMBER(SEARCH("heatDry",$AY123)),"heatDry","")</f>
        <v/>
      </c>
      <c r="BH123" s="4" t="str">
        <f>IF(AND(ISNUMBER(SEARCH("aerobic",$AW123)),ISNUMBER(SEARCH("anaer",$AW123))),"Combined Aer and Anaer.","")</f>
        <v/>
      </c>
    </row>
    <row r="124" spans="1:60" x14ac:dyDescent="0.25">
      <c r="A124" s="5">
        <v>60</v>
      </c>
      <c r="B124" t="s">
        <v>345</v>
      </c>
      <c r="C124">
        <v>74.349999999999994</v>
      </c>
      <c r="D124">
        <v>1334.3139415229939</v>
      </c>
      <c r="E124">
        <v>1320.321249687184</v>
      </c>
      <c r="F124">
        <v>920.14560785149047</v>
      </c>
      <c r="G124">
        <v>1739.654293231642</v>
      </c>
      <c r="H124">
        <v>-109.935179491268</v>
      </c>
      <c r="I124">
        <v>-111.3427722792872</v>
      </c>
      <c r="J124">
        <v>-130.73063877679871</v>
      </c>
      <c r="K124">
        <v>-88.428863644898399</v>
      </c>
      <c r="L124">
        <v>51.662076756205828</v>
      </c>
      <c r="M124">
        <v>51.4772393136858</v>
      </c>
      <c r="N124">
        <v>50.830712678301637</v>
      </c>
      <c r="O124">
        <v>53.031938034588507</v>
      </c>
      <c r="P124">
        <v>1.7416630582119039</v>
      </c>
      <c r="Q124">
        <v>1.7585606225850721</v>
      </c>
      <c r="R124">
        <v>1.4229033427767279</v>
      </c>
      <c r="S124">
        <v>2.0373620990649091</v>
      </c>
      <c r="T124">
        <v>4048.0694492609291</v>
      </c>
      <c r="U124">
        <v>4048.0790998170369</v>
      </c>
      <c r="V124">
        <v>4044.1602227957492</v>
      </c>
      <c r="W124">
        <v>4051.9929635611429</v>
      </c>
      <c r="X124">
        <v>262.21168108898479</v>
      </c>
      <c r="Y124">
        <v>263.1482465249756</v>
      </c>
      <c r="Z124">
        <v>255.20943191437749</v>
      </c>
      <c r="AA124">
        <v>266.53796890724749</v>
      </c>
      <c r="AB124">
        <v>40.121383659766131</v>
      </c>
      <c r="AC124">
        <v>39.648161011038752</v>
      </c>
      <c r="AD124">
        <v>34.979614860616337</v>
      </c>
      <c r="AE124">
        <v>46.334023462962371</v>
      </c>
      <c r="AF124">
        <v>68.095375460914894</v>
      </c>
      <c r="AG124">
        <v>67.851754245756268</v>
      </c>
      <c r="AH124">
        <v>66.999554491316076</v>
      </c>
      <c r="AI124">
        <v>69.900964010940058</v>
      </c>
      <c r="AJ124">
        <v>0.60837260259081638</v>
      </c>
      <c r="AK124">
        <v>0.60837260110771774</v>
      </c>
      <c r="AL124">
        <v>0.60837177642192475</v>
      </c>
      <c r="AM124">
        <v>0.6083734149560025</v>
      </c>
      <c r="AN124">
        <v>0.66623293063648992</v>
      </c>
      <c r="AO124">
        <v>0.66623293063648981</v>
      </c>
      <c r="AP124">
        <v>0.66623293063648981</v>
      </c>
      <c r="AQ124">
        <v>0.66623293063648981</v>
      </c>
      <c r="AR124">
        <v>16.258319100825169</v>
      </c>
      <c r="AS124">
        <v>16.258319100825162</v>
      </c>
      <c r="AT124">
        <v>16.258319100825162</v>
      </c>
      <c r="AU124">
        <v>16.258319100825162</v>
      </c>
      <c r="AV124" t="str">
        <f>VLOOKUP(Sheet1[[#This Row],[NPDES ID2]],Combined_Sheet__Major_Only___2[[NPDES ID2]:[ECHO BFR]],3,FALSE)</f>
        <v>IL</v>
      </c>
      <c r="AW124" t="s">
        <v>347</v>
      </c>
      <c r="AX124" t="str">
        <f>VLOOKUP(Sheet1[[#This Row],[NPDES ID2]],Combined_Sheet__Major_Only___2[[NPDES ID2]:[ECHO BFR]],27,FALSE)</f>
        <v>-</v>
      </c>
      <c r="AY124" t="str">
        <f>VLOOKUP(Sheet1[[#This Row],[NPDES ID2]],Combined_Sheet__Major_Only___2[[NPDES ID2]:[ECHO BFR]],28,FALSE)</f>
        <v>-</v>
      </c>
      <c r="AZ124" t="str">
        <f>VLOOKUP(Sheet1[[#This Row],[NPDES ID2]],Combined_Sheet__Major_Only___2[[NPDES ID2]:[ECHO BFR]],29,FALSE)</f>
        <v>thickening, preliminaryOps</v>
      </c>
      <c r="BA124">
        <f>VLOOKUP(Sheet1[[#This Row],[NPDES ID2]],Combined_Sheet__Major_Only___2[[NPDES ID2]:[ECHO BFR]],17,FALSE)</f>
        <v>38.067777999999997</v>
      </c>
      <c r="BB124">
        <f>VLOOKUP(Sheet1[[#This Row],[NPDES ID2]],Combined_Sheet__Major_Only___2[[NPDES ID2]:[ECHO BFR]],18,FALSE)</f>
        <v>-88.169721999999993</v>
      </c>
      <c r="BC124" s="2" t="str">
        <f>IF(ISNUMBER(SEARCH("aerobic",$AW124)),"aerobic","")</f>
        <v>aerobic</v>
      </c>
      <c r="BD124" s="2" t="str">
        <f>IF(ISNUMBER(SEARCH("anaer",$AW124)),"anaer","")</f>
        <v/>
      </c>
      <c r="BE124" s="2" t="str">
        <f>IF(ISNUMBER(SEARCH("thickening",$AZ124)),"thickening","")</f>
        <v>thickening</v>
      </c>
      <c r="BF124" s="3" t="str">
        <f>IF(ISNUMBER(SEARCH("airDry",$AW124)),"airDry","")</f>
        <v>airDry</v>
      </c>
      <c r="BG124" s="3" t="str">
        <f>IF(ISNUMBER(SEARCH("heatDry",$AY124)),"heatDry","")</f>
        <v/>
      </c>
      <c r="BH124" s="3" t="str">
        <f>IF(AND(ISNUMBER(SEARCH("aerobic",$AW124)),ISNUMBER(SEARCH("anaer",$AW124))),"Combined Aer and Anaer.","")</f>
        <v/>
      </c>
    </row>
    <row r="125" spans="1:60" x14ac:dyDescent="0.25">
      <c r="A125" s="5">
        <v>1002</v>
      </c>
      <c r="B125" t="s">
        <v>4848</v>
      </c>
      <c r="C125">
        <v>474.04</v>
      </c>
      <c r="D125">
        <v>362.77203133771712</v>
      </c>
      <c r="E125">
        <v>358.75999111599361</v>
      </c>
      <c r="F125">
        <v>291.47914428194218</v>
      </c>
      <c r="G125">
        <v>442.14004294939667</v>
      </c>
      <c r="H125">
        <v>-110.14816033995881</v>
      </c>
      <c r="I125">
        <v>-111.5569383023288</v>
      </c>
      <c r="J125">
        <v>-130.93209501006501</v>
      </c>
      <c r="K125">
        <v>-88.611911254087318</v>
      </c>
      <c r="L125">
        <v>328.67779671278339</v>
      </c>
      <c r="M125">
        <v>327.49387093795377</v>
      </c>
      <c r="N125">
        <v>323.35311064707071</v>
      </c>
      <c r="O125">
        <v>337.45162525784849</v>
      </c>
      <c r="P125">
        <v>11.105809717368301</v>
      </c>
      <c r="Q125">
        <v>11.211914082496969</v>
      </c>
      <c r="R125">
        <v>9.0758845179632495</v>
      </c>
      <c r="S125">
        <v>12.98410560918609</v>
      </c>
      <c r="T125">
        <v>4046.9666877322752</v>
      </c>
      <c r="U125">
        <v>4046.976336480554</v>
      </c>
      <c r="V125">
        <v>4043.058193578664</v>
      </c>
      <c r="W125">
        <v>4050.8894670443919</v>
      </c>
      <c r="X125">
        <v>262.70620111547328</v>
      </c>
      <c r="Y125">
        <v>263.65013413441852</v>
      </c>
      <c r="Z125">
        <v>255.6456225081017</v>
      </c>
      <c r="AA125">
        <v>267.0690131747628</v>
      </c>
      <c r="AB125">
        <v>40.278596073991018</v>
      </c>
      <c r="AC125">
        <v>39.802041491037002</v>
      </c>
      <c r="AD125">
        <v>35.106610227456592</v>
      </c>
      <c r="AE125">
        <v>46.534318346741998</v>
      </c>
      <c r="AF125">
        <v>67.949405305151714</v>
      </c>
      <c r="AG125">
        <v>67.704719685639532</v>
      </c>
      <c r="AH125">
        <v>66.848561186602439</v>
      </c>
      <c r="AI125">
        <v>69.763173434664253</v>
      </c>
      <c r="AJ125">
        <v>0.60658695137037544</v>
      </c>
      <c r="AK125">
        <v>0.60658694186625217</v>
      </c>
      <c r="AL125">
        <v>0.606581665998284</v>
      </c>
      <c r="AM125">
        <v>0.60659214847798226</v>
      </c>
      <c r="AN125">
        <v>0.6661855268404403</v>
      </c>
      <c r="AO125">
        <v>0.66618552684044063</v>
      </c>
      <c r="AP125">
        <v>0.66618552684044063</v>
      </c>
      <c r="AQ125">
        <v>0.66618552684044063</v>
      </c>
      <c r="AR125">
        <v>16.203241308061749</v>
      </c>
      <c r="AS125">
        <v>16.203241308061749</v>
      </c>
      <c r="AT125">
        <v>16.203241308061749</v>
      </c>
      <c r="AU125">
        <v>16.203241308061749</v>
      </c>
      <c r="AV125" t="str">
        <f>VLOOKUP(Sheet1[[#This Row],[NPDES ID2]],Combined_Sheet__Major_Only___2[[NPDES ID2]:[ECHO BFR]],3,FALSE)</f>
        <v>PA</v>
      </c>
      <c r="AW125" t="s">
        <v>118</v>
      </c>
      <c r="AX125" t="str">
        <f>VLOOKUP(Sheet1[[#This Row],[NPDES ID2]],Combined_Sheet__Major_Only___2[[NPDES ID2]:[ECHO BFR]],27,FALSE)</f>
        <v>-</v>
      </c>
      <c r="AY125" t="str">
        <f>VLOOKUP(Sheet1[[#This Row],[NPDES ID2]],Combined_Sheet__Major_Only___2[[NPDES ID2]:[ECHO BFR]],28,FALSE)</f>
        <v>-</v>
      </c>
      <c r="AZ125" t="str">
        <f>VLOOKUP(Sheet1[[#This Row],[NPDES ID2]],Combined_Sheet__Major_Only___2[[NPDES ID2]:[ECHO BFR]],29,FALSE)</f>
        <v>preliminaryOps, thickening</v>
      </c>
      <c r="BA125">
        <f>VLOOKUP(Sheet1[[#This Row],[NPDES ID2]],Combined_Sheet__Major_Only___2[[NPDES ID2]:[ECHO BFR]],17,FALSE)</f>
        <v>40.579510999999997</v>
      </c>
      <c r="BB125">
        <f>VLOOKUP(Sheet1[[#This Row],[NPDES ID2]],Combined_Sheet__Major_Only___2[[NPDES ID2]:[ECHO BFR]],18,FALSE)</f>
        <v>-79.774771000000001</v>
      </c>
      <c r="BC125" s="2" t="str">
        <f>IF(ISNUMBER(SEARCH("aerobic",$AW125)),"aerobic","")</f>
        <v>aerobic</v>
      </c>
      <c r="BD125" s="2" t="str">
        <f>IF(ISNUMBER(SEARCH("anaer",$AW125)),"anaer","")</f>
        <v/>
      </c>
      <c r="BE125" s="2" t="str">
        <f>IF(ISNUMBER(SEARCH("thickening",$AZ125)),"thickening","")</f>
        <v>thickening</v>
      </c>
      <c r="BF125" s="3" t="str">
        <f>IF(ISNUMBER(SEARCH("airDry",$AW125)),"airDry","")</f>
        <v>airDry</v>
      </c>
      <c r="BG125" s="3" t="str">
        <f>IF(ISNUMBER(SEARCH("heatDry",$AY125)),"heatDry","")</f>
        <v/>
      </c>
      <c r="BH125" s="3" t="str">
        <f>IF(AND(ISNUMBER(SEARCH("aerobic",$AW125)),ISNUMBER(SEARCH("anaer",$AW125))),"Combined Aer and Anaer.","")</f>
        <v/>
      </c>
    </row>
    <row r="126" spans="1:60" x14ac:dyDescent="0.25">
      <c r="A126" s="5">
        <v>298</v>
      </c>
      <c r="B126" t="s">
        <v>1523</v>
      </c>
      <c r="C126">
        <v>1327</v>
      </c>
      <c r="D126">
        <v>380.95804788367758</v>
      </c>
      <c r="E126">
        <v>378.8308903380252</v>
      </c>
      <c r="F126">
        <v>321.17391195768641</v>
      </c>
      <c r="G126">
        <v>442.51203325246621</v>
      </c>
      <c r="H126">
        <v>-105.97015750672131</v>
      </c>
      <c r="I126">
        <v>-107.3739594693933</v>
      </c>
      <c r="J126">
        <v>-126.91442042975081</v>
      </c>
      <c r="K126">
        <v>-84.594302410682374</v>
      </c>
      <c r="L126">
        <v>952.9325111043695</v>
      </c>
      <c r="M126">
        <v>949.8681384326818</v>
      </c>
      <c r="N126">
        <v>939.15259731631136</v>
      </c>
      <c r="O126">
        <v>975.63960522329978</v>
      </c>
      <c r="P126">
        <v>31.02185990301372</v>
      </c>
      <c r="Q126">
        <v>31.4277449734881</v>
      </c>
      <c r="R126">
        <v>25.228574294199749</v>
      </c>
      <c r="S126">
        <v>36.604275048772323</v>
      </c>
      <c r="T126">
        <v>4045.1397920406948</v>
      </c>
      <c r="U126">
        <v>4045.149437794023</v>
      </c>
      <c r="V126">
        <v>4041.232511074902</v>
      </c>
      <c r="W126">
        <v>4049.0613537309132</v>
      </c>
      <c r="X126">
        <v>253.5254028485663</v>
      </c>
      <c r="Y126">
        <v>254.34143366869779</v>
      </c>
      <c r="Z126">
        <v>247.4117133018502</v>
      </c>
      <c r="AA126">
        <v>257.28009325240248</v>
      </c>
      <c r="AB126">
        <v>37.65174468976889</v>
      </c>
      <c r="AC126">
        <v>37.228675551028637</v>
      </c>
      <c r="AD126">
        <v>32.960743554169127</v>
      </c>
      <c r="AE126">
        <v>43.233856432789111</v>
      </c>
      <c r="AF126">
        <v>70.376527904647489</v>
      </c>
      <c r="AG126">
        <v>70.150408218783014</v>
      </c>
      <c r="AH126">
        <v>69.358736830043568</v>
      </c>
      <c r="AI126">
        <v>72.053260518237749</v>
      </c>
      <c r="AJ126">
        <v>0.63628720148760454</v>
      </c>
      <c r="AK126">
        <v>0.63628717643398214</v>
      </c>
      <c r="AL126">
        <v>0.63627331073689541</v>
      </c>
      <c r="AM126">
        <v>0.63630086047223089</v>
      </c>
      <c r="AN126">
        <v>0.66610696545394121</v>
      </c>
      <c r="AO126">
        <v>0.66610696545394132</v>
      </c>
      <c r="AP126">
        <v>0.66610696545394132</v>
      </c>
      <c r="AQ126">
        <v>0.66610696545394132</v>
      </c>
      <c r="AR126">
        <v>17.1165056503073</v>
      </c>
      <c r="AS126">
        <v>17.1165056503073</v>
      </c>
      <c r="AT126">
        <v>17.1165056503073</v>
      </c>
      <c r="AU126">
        <v>17.1165056503073</v>
      </c>
      <c r="AV126" t="str">
        <f>VLOOKUP(Sheet1[[#This Row],[NPDES ID2]],Combined_Sheet__Major_Only___2[[NPDES ID2]:[ECHO BFR]],3,FALSE)</f>
        <v>CA</v>
      </c>
      <c r="AW126" t="s">
        <v>12187</v>
      </c>
      <c r="AX126" t="str">
        <f>VLOOKUP(Sheet1[[#This Row],[NPDES ID2]],Combined_Sheet__Major_Only___2[[NPDES ID2]:[ECHO BFR]],27,FALSE)</f>
        <v>-</v>
      </c>
      <c r="AY126" t="str">
        <f>VLOOKUP(Sheet1[[#This Row],[NPDES ID2]],Combined_Sheet__Major_Only___2[[NPDES ID2]:[ECHO BFR]],28,FALSE)</f>
        <v>-</v>
      </c>
      <c r="AZ126" t="str">
        <f>VLOOKUP(Sheet1[[#This Row],[NPDES ID2]],Combined_Sheet__Major_Only___2[[NPDES ID2]:[ECHO BFR]],29,FALSE)</f>
        <v>thickening, preliminaryOps</v>
      </c>
      <c r="BA126">
        <f>VLOOKUP(Sheet1[[#This Row],[NPDES ID2]],Combined_Sheet__Major_Only___2[[NPDES ID2]:[ECHO BFR]],17,FALSE)</f>
        <v>34.285826999999998</v>
      </c>
      <c r="BB126">
        <f>VLOOKUP(Sheet1[[#This Row],[NPDES ID2]],Combined_Sheet__Major_Only___2[[NPDES ID2]:[ECHO BFR]],18,FALSE)</f>
        <v>-118.81516999999999</v>
      </c>
      <c r="BC126" s="2" t="str">
        <f>IF(ISNUMBER(SEARCH("aerobic",$AW126)),"aerobic","")</f>
        <v/>
      </c>
      <c r="BD126" s="2" t="str">
        <f>IF(ISNUMBER(SEARCH("anaer",$AW126)),"anaer","")</f>
        <v>anaer</v>
      </c>
      <c r="BE126" s="2" t="str">
        <f>IF(ISNUMBER(SEARCH("thickening",$AZ126)),"thickening","")</f>
        <v>thickening</v>
      </c>
      <c r="BF126" s="3" t="str">
        <f>IF(ISNUMBER(SEARCH("airDry",$AW126)),"airDry","")</f>
        <v>airDry</v>
      </c>
      <c r="BG126" s="3" t="str">
        <f>IF(ISNUMBER(SEARCH("heatDry",$AY126)),"heatDry","")</f>
        <v/>
      </c>
      <c r="BH126" s="3" t="str">
        <f>IF(AND(ISNUMBER(SEARCH("aerobic",$AW126)),ISNUMBER(SEARCH("anaer",$AW126))),"Combined Aer and Anaer.","")</f>
        <v/>
      </c>
    </row>
    <row r="127" spans="1:60" x14ac:dyDescent="0.25">
      <c r="A127" s="5">
        <v>1919</v>
      </c>
      <c r="B127" t="s">
        <v>9056</v>
      </c>
      <c r="C127">
        <v>3161.37</v>
      </c>
      <c r="D127">
        <v>688.50940652640713</v>
      </c>
      <c r="E127">
        <v>685.6824417512164</v>
      </c>
      <c r="F127">
        <v>557.52629853633152</v>
      </c>
      <c r="G127">
        <v>801.64479280669434</v>
      </c>
      <c r="H127">
        <v>-109.2563492772839</v>
      </c>
      <c r="I127">
        <v>-110.6713767161776</v>
      </c>
      <c r="J127">
        <v>-130.05369197306959</v>
      </c>
      <c r="K127">
        <v>-87.628205505736361</v>
      </c>
      <c r="L127">
        <v>2203.2222285624471</v>
      </c>
      <c r="M127">
        <v>2195.4103381816858</v>
      </c>
      <c r="N127">
        <v>2168.1055720371669</v>
      </c>
      <c r="O127">
        <v>2261.0949442056158</v>
      </c>
      <c r="P127">
        <v>74.037622164891005</v>
      </c>
      <c r="Q127">
        <v>74.770401739286712</v>
      </c>
      <c r="R127">
        <v>60.463115016684178</v>
      </c>
      <c r="S127">
        <v>86.68110840388718</v>
      </c>
      <c r="T127">
        <v>4042.7994760099982</v>
      </c>
      <c r="U127">
        <v>4042.809117926693</v>
      </c>
      <c r="V127">
        <v>4038.8937491794009</v>
      </c>
      <c r="W127">
        <v>4046.7194778848088</v>
      </c>
      <c r="X127">
        <v>261.0914421128598</v>
      </c>
      <c r="Y127">
        <v>262.01630846539268</v>
      </c>
      <c r="Z127">
        <v>254.18147542238319</v>
      </c>
      <c r="AA127">
        <v>265.3630425783993</v>
      </c>
      <c r="AB127">
        <v>39.841597182499733</v>
      </c>
      <c r="AC127">
        <v>39.374331845500897</v>
      </c>
      <c r="AD127">
        <v>34.747654870922801</v>
      </c>
      <c r="AE127">
        <v>45.988681249409858</v>
      </c>
      <c r="AF127">
        <v>68.302512836898657</v>
      </c>
      <c r="AG127">
        <v>68.060823489108856</v>
      </c>
      <c r="AH127">
        <v>67.213578017104808</v>
      </c>
      <c r="AI127">
        <v>70.096011105368987</v>
      </c>
      <c r="AJ127">
        <v>0.61090666662237869</v>
      </c>
      <c r="AK127">
        <v>0.61090660305768196</v>
      </c>
      <c r="AL127">
        <v>0.61087170750867315</v>
      </c>
      <c r="AM127">
        <v>0.61094104384648507</v>
      </c>
      <c r="AN127">
        <v>0.66600627158107739</v>
      </c>
      <c r="AO127">
        <v>0.66600627158107739</v>
      </c>
      <c r="AP127">
        <v>0.66600627158107739</v>
      </c>
      <c r="AQ127">
        <v>0.66600627158107739</v>
      </c>
      <c r="AR127">
        <v>16.335098300314311</v>
      </c>
      <c r="AS127">
        <v>16.335098300314321</v>
      </c>
      <c r="AT127">
        <v>16.335098300314321</v>
      </c>
      <c r="AU127">
        <v>16.335098300314321</v>
      </c>
      <c r="AV127" t="str">
        <f>VLOOKUP(Sheet1[[#This Row],[NPDES ID2]],Combined_Sheet__Major_Only___2[[NPDES ID2]:[ECHO BFR]],3,FALSE)</f>
        <v>IN</v>
      </c>
      <c r="AW127" t="s">
        <v>12187</v>
      </c>
      <c r="AX127" t="str">
        <f>VLOOKUP(Sheet1[[#This Row],[NPDES ID2]],Combined_Sheet__Major_Only___2[[NPDES ID2]:[ECHO BFR]],27,FALSE)</f>
        <v>methaneBioCaptureRecover, tempSludgeStore</v>
      </c>
      <c r="AY127" t="str">
        <f>VLOOKUP(Sheet1[[#This Row],[NPDES ID2]],Combined_Sheet__Major_Only___2[[NPDES ID2]:[ECHO BFR]],28,FALSE)</f>
        <v>-</v>
      </c>
      <c r="AZ127" t="str">
        <f>VLOOKUP(Sheet1[[#This Row],[NPDES ID2]],Combined_Sheet__Major_Only___2[[NPDES ID2]:[ECHO BFR]],29,FALSE)</f>
        <v>thickening</v>
      </c>
      <c r="BA127">
        <f>VLOOKUP(Sheet1[[#This Row],[NPDES ID2]],Combined_Sheet__Major_Only___2[[NPDES ID2]:[ECHO BFR]],17,FALSE)</f>
        <v>37.954444000000002</v>
      </c>
      <c r="BB127">
        <f>VLOOKUP(Sheet1[[#This Row],[NPDES ID2]],Combined_Sheet__Major_Only___2[[NPDES ID2]:[ECHO BFR]],18,FALSE)</f>
        <v>-87.568250000000006</v>
      </c>
      <c r="BC127" s="2" t="str">
        <f>IF(ISNUMBER(SEARCH("aerobic",$AW127)),"aerobic","")</f>
        <v/>
      </c>
      <c r="BD127" s="2" t="str">
        <f>IF(ISNUMBER(SEARCH("anaer",$AW127)),"anaer","")</f>
        <v>anaer</v>
      </c>
      <c r="BE127" s="2" t="str">
        <f>IF(ISNUMBER(SEARCH("thickening",$AZ127)),"thickening","")</f>
        <v>thickening</v>
      </c>
      <c r="BF127" s="4" t="str">
        <f>IF(ISNUMBER(SEARCH("airDry",$AW127)),"airDry","")</f>
        <v>airDry</v>
      </c>
      <c r="BG127" s="4" t="str">
        <f>IF(ISNUMBER(SEARCH("heatDry",$AY127)),"heatDry","")</f>
        <v/>
      </c>
      <c r="BH127" s="4" t="str">
        <f>IF(AND(ISNUMBER(SEARCH("aerobic",$AW127)),ISNUMBER(SEARCH("anaer",$AW127))),"Combined Aer and Anaer.","")</f>
        <v/>
      </c>
    </row>
    <row r="128" spans="1:60" x14ac:dyDescent="0.25">
      <c r="A128" s="5">
        <v>52</v>
      </c>
      <c r="B128" t="s">
        <v>310</v>
      </c>
      <c r="C128">
        <v>110.01</v>
      </c>
      <c r="D128">
        <v>936.88783148197433</v>
      </c>
      <c r="E128">
        <v>928.04787193178436</v>
      </c>
      <c r="F128">
        <v>659.06932781678677</v>
      </c>
      <c r="G128">
        <v>1212.256771251429</v>
      </c>
      <c r="H128">
        <v>-109.68831442890639</v>
      </c>
      <c r="I128">
        <v>-111.0849207619965</v>
      </c>
      <c r="J128">
        <v>-130.49309412577321</v>
      </c>
      <c r="K128">
        <v>-88.191511097647052</v>
      </c>
      <c r="L128">
        <v>76.597189417439779</v>
      </c>
      <c r="M128">
        <v>76.324891755007741</v>
      </c>
      <c r="N128">
        <v>75.37245364209025</v>
      </c>
      <c r="O128">
        <v>78.615224009091165</v>
      </c>
      <c r="P128">
        <v>2.5766873871721878</v>
      </c>
      <c r="Q128">
        <v>2.6020469009038552</v>
      </c>
      <c r="R128">
        <v>2.1045140011520589</v>
      </c>
      <c r="S128">
        <v>3.0157853430292012</v>
      </c>
      <c r="T128">
        <v>4039.1263460591099</v>
      </c>
      <c r="U128">
        <v>4039.1359819542022</v>
      </c>
      <c r="V128">
        <v>4035.2230584463232</v>
      </c>
      <c r="W128">
        <v>4043.0438998010109</v>
      </c>
      <c r="X128">
        <v>261.09628315817832</v>
      </c>
      <c r="Y128">
        <v>262.02361759002838</v>
      </c>
      <c r="Z128">
        <v>254.16633462601811</v>
      </c>
      <c r="AA128">
        <v>265.37785203948602</v>
      </c>
      <c r="AB128">
        <v>39.874405599019227</v>
      </c>
      <c r="AC128">
        <v>39.40556056634648</v>
      </c>
      <c r="AD128">
        <v>34.773540908804662</v>
      </c>
      <c r="AE128">
        <v>46.031644485761518</v>
      </c>
      <c r="AF128">
        <v>68.235080681989359</v>
      </c>
      <c r="AG128">
        <v>67.992526763021104</v>
      </c>
      <c r="AH128">
        <v>67.144039567684402</v>
      </c>
      <c r="AI128">
        <v>70.032784826922423</v>
      </c>
      <c r="AJ128">
        <v>0.6100816863984464</v>
      </c>
      <c r="AK128">
        <v>0.61008168421131048</v>
      </c>
      <c r="AL128">
        <v>0.61008046822068585</v>
      </c>
      <c r="AM128">
        <v>0.61008288422366175</v>
      </c>
      <c r="AN128">
        <v>0.66584810985579612</v>
      </c>
      <c r="AO128">
        <v>0.66584810985579579</v>
      </c>
      <c r="AP128">
        <v>0.66584810985579579</v>
      </c>
      <c r="AQ128">
        <v>0.66584810985579579</v>
      </c>
      <c r="AR128">
        <v>16.31087589920007</v>
      </c>
      <c r="AS128">
        <v>16.31087589920007</v>
      </c>
      <c r="AT128">
        <v>16.31087589920007</v>
      </c>
      <c r="AU128">
        <v>16.31087589920007</v>
      </c>
      <c r="AV128" t="str">
        <f>VLOOKUP(Sheet1[[#This Row],[NPDES ID2]],Combined_Sheet__Major_Only___2[[NPDES ID2]:[ECHO BFR]],3,FALSE)</f>
        <v>IL</v>
      </c>
      <c r="AW128" t="s">
        <v>118</v>
      </c>
      <c r="AX128" t="str">
        <f>VLOOKUP(Sheet1[[#This Row],[NPDES ID2]],Combined_Sheet__Major_Only___2[[NPDES ID2]:[ECHO BFR]],27,FALSE)</f>
        <v>tempSludgeStore</v>
      </c>
      <c r="AY128" t="str">
        <f>VLOOKUP(Sheet1[[#This Row],[NPDES ID2]],Combined_Sheet__Major_Only___2[[NPDES ID2]:[ECHO BFR]],28,FALSE)</f>
        <v>-</v>
      </c>
      <c r="AZ128" t="str">
        <f>VLOOKUP(Sheet1[[#This Row],[NPDES ID2]],Combined_Sheet__Major_Only___2[[NPDES ID2]:[ECHO BFR]],29,FALSE)</f>
        <v>thickening</v>
      </c>
      <c r="BA128">
        <f>VLOOKUP(Sheet1[[#This Row],[NPDES ID2]],Combined_Sheet__Major_Only___2[[NPDES ID2]:[ECHO BFR]],17,FALSE)</f>
        <v>41.241700000000002</v>
      </c>
      <c r="BB128">
        <f>VLOOKUP(Sheet1[[#This Row],[NPDES ID2]],Combined_Sheet__Major_Only___2[[NPDES ID2]:[ECHO BFR]],18,FALSE)</f>
        <v>-87.838300000000004</v>
      </c>
      <c r="BC128" s="2" t="str">
        <f>IF(ISNUMBER(SEARCH("aerobic",$AW128)),"aerobic","")</f>
        <v>aerobic</v>
      </c>
      <c r="BD128" s="2" t="str">
        <f>IF(ISNUMBER(SEARCH("anaer",$AW128)),"anaer","")</f>
        <v/>
      </c>
      <c r="BE128" s="2" t="str">
        <f>IF(ISNUMBER(SEARCH("thickening",$AZ128)),"thickening","")</f>
        <v>thickening</v>
      </c>
      <c r="BF128" s="3" t="str">
        <f>IF(ISNUMBER(SEARCH("airDry",$AW128)),"airDry","")</f>
        <v>airDry</v>
      </c>
      <c r="BG128" s="3" t="str">
        <f>IF(ISNUMBER(SEARCH("heatDry",$AY128)),"heatDry","")</f>
        <v/>
      </c>
      <c r="BH128" s="3" t="str">
        <f>IF(AND(ISNUMBER(SEARCH("aerobic",$AW128)),ISNUMBER(SEARCH("anaer",$AW128))),"Combined Aer and Anaer.","")</f>
        <v/>
      </c>
    </row>
    <row r="129" spans="1:60" x14ac:dyDescent="0.25">
      <c r="A129" s="5">
        <v>660</v>
      </c>
      <c r="B129" t="s">
        <v>3246</v>
      </c>
      <c r="C129">
        <v>37.5</v>
      </c>
      <c r="D129">
        <v>2544.281859680038</v>
      </c>
      <c r="E129">
        <v>2519.202073090737</v>
      </c>
      <c r="F129">
        <v>1717.0387759596031</v>
      </c>
      <c r="G129">
        <v>3339.9297578701271</v>
      </c>
      <c r="H129">
        <v>-109.84213971383591</v>
      </c>
      <c r="I129">
        <v>-111.2465470125681</v>
      </c>
      <c r="J129">
        <v>-130.64151242919161</v>
      </c>
      <c r="K129">
        <v>-88.341915644060279</v>
      </c>
      <c r="L129">
        <v>26.078156033127438</v>
      </c>
      <c r="M129">
        <v>25.98509172533057</v>
      </c>
      <c r="N129">
        <v>25.659567447016251</v>
      </c>
      <c r="O129">
        <v>26.767874435919481</v>
      </c>
      <c r="P129">
        <v>0.878402497529015</v>
      </c>
      <c r="Q129">
        <v>0.88697382819999104</v>
      </c>
      <c r="R129">
        <v>0.71755716355888322</v>
      </c>
      <c r="S129">
        <v>1.027757532567126</v>
      </c>
      <c r="T129">
        <v>4038.8784235455082</v>
      </c>
      <c r="U129">
        <v>4038.8880590341651</v>
      </c>
      <c r="V129">
        <v>4034.975300570788</v>
      </c>
      <c r="W129">
        <v>4042.7958120476092</v>
      </c>
      <c r="X129">
        <v>261.40248906368038</v>
      </c>
      <c r="Y129">
        <v>262.33409631729648</v>
      </c>
      <c r="Z129">
        <v>254.4387392990194</v>
      </c>
      <c r="AA129">
        <v>265.70496304929537</v>
      </c>
      <c r="AB129">
        <v>39.967018555249894</v>
      </c>
      <c r="AC129">
        <v>39.496199002365863</v>
      </c>
      <c r="AD129">
        <v>34.848772160845257</v>
      </c>
      <c r="AE129">
        <v>46.148845943184469</v>
      </c>
      <c r="AF129">
        <v>68.150966191036332</v>
      </c>
      <c r="AG129">
        <v>67.907763767968632</v>
      </c>
      <c r="AH129">
        <v>67.057050561075457</v>
      </c>
      <c r="AI129">
        <v>69.953424209414393</v>
      </c>
      <c r="AJ129">
        <v>0.60905266341091158</v>
      </c>
      <c r="AK129">
        <v>0.60905266266411351</v>
      </c>
      <c r="AL129">
        <v>0.60905224733797825</v>
      </c>
      <c r="AM129">
        <v>0.60905307253174246</v>
      </c>
      <c r="AN129">
        <v>0.66583742913509847</v>
      </c>
      <c r="AO129">
        <v>0.66583742913509847</v>
      </c>
      <c r="AP129">
        <v>0.66583742913509847</v>
      </c>
      <c r="AQ129">
        <v>0.66583742913509847</v>
      </c>
      <c r="AR129">
        <v>16.279251305475029</v>
      </c>
      <c r="AS129">
        <v>16.279251305475029</v>
      </c>
      <c r="AT129">
        <v>16.279251305475029</v>
      </c>
      <c r="AU129">
        <v>16.279251305475029</v>
      </c>
      <c r="AV129" t="str">
        <f>VLOOKUP(Sheet1[[#This Row],[NPDES ID2]],Combined_Sheet__Major_Only___2[[NPDES ID2]:[ECHO BFR]],3,FALSE)</f>
        <v>TX</v>
      </c>
      <c r="AW129" t="s">
        <v>118</v>
      </c>
      <c r="AX129" t="str">
        <f>VLOOKUP(Sheet1[[#This Row],[NPDES ID2]],Combined_Sheet__Major_Only___2[[NPDES ID2]:[ECHO BFR]],27,FALSE)</f>
        <v>-</v>
      </c>
      <c r="AY129" t="str">
        <f>VLOOKUP(Sheet1[[#This Row],[NPDES ID2]],Combined_Sheet__Major_Only___2[[NPDES ID2]:[ECHO BFR]],28,FALSE)</f>
        <v>-</v>
      </c>
      <c r="AZ129" t="str">
        <f>VLOOKUP(Sheet1[[#This Row],[NPDES ID2]],Combined_Sheet__Major_Only___2[[NPDES ID2]:[ECHO BFR]],29,FALSE)</f>
        <v>thickening</v>
      </c>
      <c r="BA129">
        <f>VLOOKUP(Sheet1[[#This Row],[NPDES ID2]],Combined_Sheet__Major_Only___2[[NPDES ID2]:[ECHO BFR]],17,FALSE)</f>
        <v>26.116111</v>
      </c>
      <c r="BB129">
        <f>VLOOKUP(Sheet1[[#This Row],[NPDES ID2]],Combined_Sheet__Major_Only___2[[NPDES ID2]:[ECHO BFR]],18,FALSE)</f>
        <v>-97.314999999999998</v>
      </c>
      <c r="BC129" s="2" t="str">
        <f>IF(ISNUMBER(SEARCH("aerobic",$AW129)),"aerobic","")</f>
        <v>aerobic</v>
      </c>
      <c r="BD129" s="2" t="str">
        <f>IF(ISNUMBER(SEARCH("anaer",$AW129)),"anaer","")</f>
        <v/>
      </c>
      <c r="BE129" s="2" t="str">
        <f>IF(ISNUMBER(SEARCH("thickening",$AZ129)),"thickening","")</f>
        <v>thickening</v>
      </c>
      <c r="BF129" s="3" t="str">
        <f>IF(ISNUMBER(SEARCH("airDry",$AW129)),"airDry","")</f>
        <v>airDry</v>
      </c>
      <c r="BG129" s="3" t="str">
        <f>IF(ISNUMBER(SEARCH("heatDry",$AY129)),"heatDry","")</f>
        <v/>
      </c>
      <c r="BH129" s="3" t="str">
        <f>IF(AND(ISNUMBER(SEARCH("aerobic",$AW129)),ISNUMBER(SEARCH("anaer",$AW129))),"Combined Aer and Anaer.","")</f>
        <v/>
      </c>
    </row>
    <row r="130" spans="1:60" x14ac:dyDescent="0.25">
      <c r="A130" s="5">
        <v>513</v>
      </c>
      <c r="B130" t="s">
        <v>2535</v>
      </c>
      <c r="C130">
        <v>322</v>
      </c>
      <c r="D130">
        <v>422.5894837217553</v>
      </c>
      <c r="E130">
        <v>420.9534392705728</v>
      </c>
      <c r="F130">
        <v>325.44235027083778</v>
      </c>
      <c r="G130">
        <v>521.0912714234413</v>
      </c>
      <c r="H130">
        <v>-108.98818347638191</v>
      </c>
      <c r="I130">
        <v>-110.35154048694891</v>
      </c>
      <c r="J130">
        <v>-129.81870498726931</v>
      </c>
      <c r="K130">
        <v>-87.513302515058058</v>
      </c>
      <c r="L130">
        <v>225.4907247711516</v>
      </c>
      <c r="M130">
        <v>224.7035113398706</v>
      </c>
      <c r="N130">
        <v>221.95014554477621</v>
      </c>
      <c r="O130">
        <v>231.324714508049</v>
      </c>
      <c r="P130">
        <v>7.5393421185986824</v>
      </c>
      <c r="Q130">
        <v>7.6165059925273688</v>
      </c>
      <c r="R130">
        <v>6.1529380792266313</v>
      </c>
      <c r="S130">
        <v>8.8375607354211319</v>
      </c>
      <c r="T130">
        <v>4036.677904263518</v>
      </c>
      <c r="U130">
        <v>4036.6875361447192</v>
      </c>
      <c r="V130">
        <v>4032.776242589076</v>
      </c>
      <c r="W130">
        <v>4040.593826124431</v>
      </c>
      <c r="X130">
        <v>259.44321656628517</v>
      </c>
      <c r="Y130">
        <v>260.34944466863419</v>
      </c>
      <c r="Z130">
        <v>252.67539593104041</v>
      </c>
      <c r="AA130">
        <v>263.62447073475738</v>
      </c>
      <c r="AB130">
        <v>39.411975421694038</v>
      </c>
      <c r="AC130">
        <v>38.952564716935107</v>
      </c>
      <c r="AD130">
        <v>34.395515994197417</v>
      </c>
      <c r="AE130">
        <v>45.45095434986473</v>
      </c>
      <c r="AF130">
        <v>68.62805009177751</v>
      </c>
      <c r="AG130">
        <v>68.388511141561878</v>
      </c>
      <c r="AH130">
        <v>67.550447723085469</v>
      </c>
      <c r="AI130">
        <v>70.403560543272192</v>
      </c>
      <c r="AJ130">
        <v>0.61488943247644412</v>
      </c>
      <c r="AK130">
        <v>0.61488942613005371</v>
      </c>
      <c r="AL130">
        <v>0.61488590075030136</v>
      </c>
      <c r="AM130">
        <v>0.61489290521171203</v>
      </c>
      <c r="AN130">
        <v>0.66574259888838672</v>
      </c>
      <c r="AO130">
        <v>0.66574259888838661</v>
      </c>
      <c r="AP130">
        <v>0.66574259888838661</v>
      </c>
      <c r="AQ130">
        <v>0.66574259888838661</v>
      </c>
      <c r="AR130">
        <v>16.458679652407199</v>
      </c>
      <c r="AS130">
        <v>16.458679652407199</v>
      </c>
      <c r="AT130">
        <v>16.458679652407199</v>
      </c>
      <c r="AU130">
        <v>16.458679652407199</v>
      </c>
      <c r="AV130" t="str">
        <f>VLOOKUP(Sheet1[[#This Row],[NPDES ID2]],Combined_Sheet__Major_Only___2[[NPDES ID2]:[ECHO BFR]],3,FALSE)</f>
        <v>IL</v>
      </c>
      <c r="AW130" t="s">
        <v>12187</v>
      </c>
      <c r="AX130" t="str">
        <f>VLOOKUP(Sheet1[[#This Row],[NPDES ID2]],Combined_Sheet__Major_Only___2[[NPDES ID2]:[ECHO BFR]],27,FALSE)</f>
        <v>methaneBioCaptureRecover</v>
      </c>
      <c r="AY130" t="str">
        <f>VLOOKUP(Sheet1[[#This Row],[NPDES ID2]],Combined_Sheet__Major_Only___2[[NPDES ID2]:[ECHO BFR]],28,FALSE)</f>
        <v>-</v>
      </c>
      <c r="AZ130" t="str">
        <f>VLOOKUP(Sheet1[[#This Row],[NPDES ID2]],Combined_Sheet__Major_Only___2[[NPDES ID2]:[ECHO BFR]],29,FALSE)</f>
        <v>preliminaryOps, thickening</v>
      </c>
      <c r="BA130">
        <f>VLOOKUP(Sheet1[[#This Row],[NPDES ID2]],Combined_Sheet__Major_Only___2[[NPDES ID2]:[ECHO BFR]],17,FALSE)</f>
        <v>41.500138999999997</v>
      </c>
      <c r="BB130">
        <f>VLOOKUP(Sheet1[[#This Row],[NPDES ID2]],Combined_Sheet__Major_Only___2[[NPDES ID2]:[ECHO BFR]],18,FALSE)</f>
        <v>-90.597166999999999</v>
      </c>
      <c r="BC130" s="2" t="str">
        <f>IF(ISNUMBER(SEARCH("aerobic",$AW130)),"aerobic","")</f>
        <v/>
      </c>
      <c r="BD130" s="2" t="str">
        <f>IF(ISNUMBER(SEARCH("anaer",$AW130)),"anaer","")</f>
        <v>anaer</v>
      </c>
      <c r="BE130" s="2" t="str">
        <f>IF(ISNUMBER(SEARCH("thickening",$AZ130)),"thickening","")</f>
        <v>thickening</v>
      </c>
      <c r="BF130" s="4" t="str">
        <f>IF(ISNUMBER(SEARCH("airDry",$AW130)),"airDry","")</f>
        <v>airDry</v>
      </c>
      <c r="BG130" s="4" t="str">
        <f>IF(ISNUMBER(SEARCH("heatDry",$AY130)),"heatDry","")</f>
        <v/>
      </c>
      <c r="BH130" s="4" t="str">
        <f>IF(AND(ISNUMBER(SEARCH("aerobic",$AW130)),ISNUMBER(SEARCH("anaer",$AW130))),"Combined Aer and Anaer.","")</f>
        <v/>
      </c>
    </row>
    <row r="131" spans="1:60" x14ac:dyDescent="0.25">
      <c r="A131" s="5">
        <v>344</v>
      </c>
      <c r="B131" t="s">
        <v>1742</v>
      </c>
      <c r="C131">
        <v>1003.17</v>
      </c>
      <c r="D131">
        <v>358.33204816412029</v>
      </c>
      <c r="E131">
        <v>351.9330526690361</v>
      </c>
      <c r="F131">
        <v>304.99081548812319</v>
      </c>
      <c r="G131">
        <v>422.78943544231589</v>
      </c>
      <c r="H131">
        <v>-110.3980916436965</v>
      </c>
      <c r="I131">
        <v>-111.78877605238161</v>
      </c>
      <c r="J131">
        <v>-131.16794770142229</v>
      </c>
      <c r="K131">
        <v>-88.823219254442833</v>
      </c>
      <c r="L131">
        <v>693.75669671613639</v>
      </c>
      <c r="M131">
        <v>691.23745701159783</v>
      </c>
      <c r="N131">
        <v>682.42755953784786</v>
      </c>
      <c r="O131">
        <v>712.42500598946822</v>
      </c>
      <c r="P131">
        <v>23.505608810271919</v>
      </c>
      <c r="Q131">
        <v>23.726009290776808</v>
      </c>
      <c r="R131">
        <v>19.215992137554849</v>
      </c>
      <c r="S131">
        <v>27.462727366135361</v>
      </c>
      <c r="T131">
        <v>4036.6265114154071</v>
      </c>
      <c r="U131">
        <v>4036.6361432123558</v>
      </c>
      <c r="V131">
        <v>4032.7248838694481</v>
      </c>
      <c r="W131">
        <v>4040.5423990231011</v>
      </c>
      <c r="X131">
        <v>262.71406610814358</v>
      </c>
      <c r="Y131">
        <v>263.66480175167851</v>
      </c>
      <c r="Z131">
        <v>255.59889350616041</v>
      </c>
      <c r="AA131">
        <v>267.11130794402919</v>
      </c>
      <c r="AB131">
        <v>40.37837223509846</v>
      </c>
      <c r="AC131">
        <v>39.898861631116858</v>
      </c>
      <c r="AD131">
        <v>35.181376342104329</v>
      </c>
      <c r="AE131">
        <v>46.672357032084413</v>
      </c>
      <c r="AF131">
        <v>67.774714420776249</v>
      </c>
      <c r="AG131">
        <v>67.528761340413581</v>
      </c>
      <c r="AH131">
        <v>66.66785544597991</v>
      </c>
      <c r="AI131">
        <v>69.598263847147862</v>
      </c>
      <c r="AJ131">
        <v>0.60445005609605562</v>
      </c>
      <c r="AK131">
        <v>0.60445003586063406</v>
      </c>
      <c r="AL131">
        <v>0.60443882836996321</v>
      </c>
      <c r="AM131">
        <v>0.60446109644704882</v>
      </c>
      <c r="AN131">
        <v>0.66574038349683418</v>
      </c>
      <c r="AO131">
        <v>0.66574038349683418</v>
      </c>
      <c r="AP131">
        <v>0.66574038349683418</v>
      </c>
      <c r="AQ131">
        <v>0.66574038349683418</v>
      </c>
      <c r="AR131">
        <v>16.137308798760358</v>
      </c>
      <c r="AS131">
        <v>16.137308798760351</v>
      </c>
      <c r="AT131">
        <v>16.137308798760351</v>
      </c>
      <c r="AU131">
        <v>16.137308798760351</v>
      </c>
      <c r="AV131" t="str">
        <f>VLOOKUP(Sheet1[[#This Row],[NPDES ID2]],Combined_Sheet__Major_Only___2[[NPDES ID2]:[ECHO BFR]],3,FALSE)</f>
        <v>TX</v>
      </c>
      <c r="AW131" t="s">
        <v>118</v>
      </c>
      <c r="AX131" t="str">
        <f>VLOOKUP(Sheet1[[#This Row],[NPDES ID2]],Combined_Sheet__Major_Only___2[[NPDES ID2]:[ECHO BFR]],27,FALSE)</f>
        <v>-</v>
      </c>
      <c r="AY131" t="str">
        <f>VLOOKUP(Sheet1[[#This Row],[NPDES ID2]],Combined_Sheet__Major_Only___2[[NPDES ID2]:[ECHO BFR]],28,FALSE)</f>
        <v>thermoAerobicDigest</v>
      </c>
      <c r="AZ131" t="str">
        <f>VLOOKUP(Sheet1[[#This Row],[NPDES ID2]],Combined_Sheet__Major_Only___2[[NPDES ID2]:[ECHO BFR]],29,FALSE)</f>
        <v>preliminaryOps, thickening</v>
      </c>
      <c r="BA131">
        <f>VLOOKUP(Sheet1[[#This Row],[NPDES ID2]],Combined_Sheet__Major_Only___2[[NPDES ID2]:[ECHO BFR]],17,FALSE)</f>
        <v>33.661352999999998</v>
      </c>
      <c r="BB131">
        <f>VLOOKUP(Sheet1[[#This Row],[NPDES ID2]],Combined_Sheet__Major_Only___2[[NPDES ID2]:[ECHO BFR]],18,FALSE)</f>
        <v>-95.556318000000005</v>
      </c>
      <c r="BC131" s="2" t="str">
        <f>IF(ISNUMBER(SEARCH("aerobic",$AW131)),"aerobic","")</f>
        <v>aerobic</v>
      </c>
      <c r="BD131" s="2" t="str">
        <f>IF(ISNUMBER(SEARCH("anaer",$AW131)),"anaer","")</f>
        <v/>
      </c>
      <c r="BE131" s="2" t="str">
        <f>IF(ISNUMBER(SEARCH("thickening",$AZ131)),"thickening","")</f>
        <v>thickening</v>
      </c>
      <c r="BF131" s="3" t="str">
        <f>IF(ISNUMBER(SEARCH("airDry",$AW131)),"airDry","")</f>
        <v>airDry</v>
      </c>
      <c r="BG131" s="3" t="str">
        <f>IF(ISNUMBER(SEARCH("heatDry",$AY131)),"heatDry","")</f>
        <v/>
      </c>
      <c r="BH131" s="3" t="str">
        <f>IF(AND(ISNUMBER(SEARCH("aerobic",$AW131)),ISNUMBER(SEARCH("anaer",$AW131))),"Combined Aer and Anaer.","")</f>
        <v/>
      </c>
    </row>
    <row r="132" spans="1:60" x14ac:dyDescent="0.25">
      <c r="A132" s="5">
        <v>2136</v>
      </c>
      <c r="B132" t="s">
        <v>10034</v>
      </c>
      <c r="C132">
        <v>850</v>
      </c>
      <c r="D132">
        <v>347.5978394285961</v>
      </c>
      <c r="E132">
        <v>339.39902565464428</v>
      </c>
      <c r="F132">
        <v>294.46186477157579</v>
      </c>
      <c r="G132">
        <v>411.36219630966718</v>
      </c>
      <c r="H132">
        <v>-110.72615732628709</v>
      </c>
      <c r="I132">
        <v>-112.11227193932611</v>
      </c>
      <c r="J132">
        <v>-131.4845419944422</v>
      </c>
      <c r="K132">
        <v>-89.143822969209481</v>
      </c>
      <c r="L132">
        <v>586.29521867726339</v>
      </c>
      <c r="M132">
        <v>584.14898588642063</v>
      </c>
      <c r="N132">
        <v>576.64324275290596</v>
      </c>
      <c r="O132">
        <v>602.19974213676619</v>
      </c>
      <c r="P132">
        <v>19.919780445162019</v>
      </c>
      <c r="Q132">
        <v>20.103028217264988</v>
      </c>
      <c r="R132">
        <v>16.290295014615278</v>
      </c>
      <c r="S132">
        <v>23.257243666108831</v>
      </c>
      <c r="T132">
        <v>4036.008224424264</v>
      </c>
      <c r="U132">
        <v>4036.017855207615</v>
      </c>
      <c r="V132">
        <v>4032.1070074645522</v>
      </c>
      <c r="W132">
        <v>4039.9236999450591</v>
      </c>
      <c r="X132">
        <v>263.36217605652553</v>
      </c>
      <c r="Y132">
        <v>264.32209898199937</v>
      </c>
      <c r="Z132">
        <v>256.17421161395612</v>
      </c>
      <c r="AA132">
        <v>267.80448271366549</v>
      </c>
      <c r="AB132">
        <v>40.57810563248286</v>
      </c>
      <c r="AC132">
        <v>40.094263904155028</v>
      </c>
      <c r="AD132">
        <v>35.343234029817083</v>
      </c>
      <c r="AE132">
        <v>46.925913755151207</v>
      </c>
      <c r="AF132">
        <v>67.597581649240894</v>
      </c>
      <c r="AG132">
        <v>67.350263239450555</v>
      </c>
      <c r="AH132">
        <v>66.48467015136525</v>
      </c>
      <c r="AI132">
        <v>69.431140467809584</v>
      </c>
      <c r="AJ132">
        <v>0.60228339195479741</v>
      </c>
      <c r="AK132">
        <v>0.60228337475170113</v>
      </c>
      <c r="AL132">
        <v>0.60227384077495771</v>
      </c>
      <c r="AM132">
        <v>0.60229278370938977</v>
      </c>
      <c r="AN132">
        <v>0.66571372869691114</v>
      </c>
      <c r="AO132">
        <v>0.66571372869691126</v>
      </c>
      <c r="AP132">
        <v>0.66571372869691126</v>
      </c>
      <c r="AQ132">
        <v>0.66571372869691126</v>
      </c>
      <c r="AR132">
        <v>16.070721066494009</v>
      </c>
      <c r="AS132">
        <v>16.070721066494009</v>
      </c>
      <c r="AT132">
        <v>16.070721066494009</v>
      </c>
      <c r="AU132">
        <v>16.070721066494009</v>
      </c>
      <c r="AV132" t="str">
        <f>VLOOKUP(Sheet1[[#This Row],[NPDES ID2]],Combined_Sheet__Major_Only___2[[NPDES ID2]:[ECHO BFR]],3,FALSE)</f>
        <v>CA</v>
      </c>
      <c r="AW132" t="s">
        <v>118</v>
      </c>
      <c r="AX132" t="str">
        <f>VLOOKUP(Sheet1[[#This Row],[NPDES ID2]],Combined_Sheet__Major_Only___2[[NPDES ID2]:[ECHO BFR]],27,FALSE)</f>
        <v>tempSludgeStore</v>
      </c>
      <c r="AY132" t="str">
        <f>VLOOKUP(Sheet1[[#This Row],[NPDES ID2]],Combined_Sheet__Major_Only___2[[NPDES ID2]:[ECHO BFR]],28,FALSE)</f>
        <v>-</v>
      </c>
      <c r="AZ132" t="str">
        <f>VLOOKUP(Sheet1[[#This Row],[NPDES ID2]],Combined_Sheet__Major_Only___2[[NPDES ID2]:[ECHO BFR]],29,FALSE)</f>
        <v>sludgeLagoon, thickening, preliminaryOps</v>
      </c>
      <c r="BA132">
        <f>VLOOKUP(Sheet1[[#This Row],[NPDES ID2]],Combined_Sheet__Major_Only___2[[NPDES ID2]:[ECHO BFR]],17,FALSE)</f>
        <v>33.591917000000002</v>
      </c>
      <c r="BB132">
        <f>VLOOKUP(Sheet1[[#This Row],[NPDES ID2]],Combined_Sheet__Major_Only___2[[NPDES ID2]:[ECHO BFR]],18,FALSE)</f>
        <v>-116.121703</v>
      </c>
      <c r="BC132" s="2" t="str">
        <f>IF(ISNUMBER(SEARCH("aerobic",$AW132)),"aerobic","")</f>
        <v>aerobic</v>
      </c>
      <c r="BD132" s="2" t="str">
        <f>IF(ISNUMBER(SEARCH("anaer",$AW132)),"anaer","")</f>
        <v/>
      </c>
      <c r="BE132" s="2" t="str">
        <f>IF(ISNUMBER(SEARCH("thickening",$AZ132)),"thickening","")</f>
        <v>thickening</v>
      </c>
      <c r="BF132" s="3" t="str">
        <f>IF(ISNUMBER(SEARCH("airDry",$AW132)),"airDry","")</f>
        <v>airDry</v>
      </c>
      <c r="BG132" s="3" t="str">
        <f>IF(ISNUMBER(SEARCH("heatDry",$AY132)),"heatDry","")</f>
        <v/>
      </c>
      <c r="BH132" s="3" t="str">
        <f>IF(AND(ISNUMBER(SEARCH("aerobic",$AW132)),ISNUMBER(SEARCH("anaer",$AW132))),"Combined Aer and Anaer.","")</f>
        <v/>
      </c>
    </row>
    <row r="133" spans="1:60" x14ac:dyDescent="0.25">
      <c r="A133" s="5">
        <v>2320</v>
      </c>
      <c r="B133" t="s">
        <v>10835</v>
      </c>
      <c r="C133">
        <v>390.87</v>
      </c>
      <c r="D133">
        <v>389.26974970277797</v>
      </c>
      <c r="E133">
        <v>384.66532966926422</v>
      </c>
      <c r="F133">
        <v>302.52372131449749</v>
      </c>
      <c r="G133">
        <v>479.49758753716827</v>
      </c>
      <c r="H133">
        <v>-110.25910676690771</v>
      </c>
      <c r="I133">
        <v>-111.67407962641801</v>
      </c>
      <c r="J133">
        <v>-131.03941222973961</v>
      </c>
      <c r="K133">
        <v>-88.721966011562827</v>
      </c>
      <c r="L133">
        <v>270.77924011694068</v>
      </c>
      <c r="M133">
        <v>269.80127388599669</v>
      </c>
      <c r="N133">
        <v>266.38078677530569</v>
      </c>
      <c r="O133">
        <v>278.02682131444288</v>
      </c>
      <c r="P133">
        <v>9.1577867757052065</v>
      </c>
      <c r="Q133">
        <v>9.2447467882262195</v>
      </c>
      <c r="R133">
        <v>7.4847908145437989</v>
      </c>
      <c r="S133">
        <v>10.70419093755595</v>
      </c>
      <c r="T133">
        <v>4031.8998391235991</v>
      </c>
      <c r="U133">
        <v>4031.909463171804</v>
      </c>
      <c r="V133">
        <v>4028.0013504220019</v>
      </c>
      <c r="W133">
        <v>4035.8125764147662</v>
      </c>
      <c r="X133">
        <v>261.95290945519571</v>
      </c>
      <c r="Y133">
        <v>262.89643357369391</v>
      </c>
      <c r="Z133">
        <v>254.89439526134561</v>
      </c>
      <c r="AA133">
        <v>266.31453116052393</v>
      </c>
      <c r="AB133">
        <v>40.195416061550553</v>
      </c>
      <c r="AC133">
        <v>39.719224339517311</v>
      </c>
      <c r="AD133">
        <v>35.030243272114888</v>
      </c>
      <c r="AE133">
        <v>46.445492627150117</v>
      </c>
      <c r="AF133">
        <v>67.891058282237751</v>
      </c>
      <c r="AG133">
        <v>67.645919037700878</v>
      </c>
      <c r="AH133">
        <v>66.788222567054433</v>
      </c>
      <c r="AI133">
        <v>69.708128112991247</v>
      </c>
      <c r="AJ133">
        <v>0.605873211249782</v>
      </c>
      <c r="AK133">
        <v>0.60587320340779482</v>
      </c>
      <c r="AL133">
        <v>0.60586884869627955</v>
      </c>
      <c r="AM133">
        <v>0.60587750094218584</v>
      </c>
      <c r="AN133">
        <v>0.66553650520169894</v>
      </c>
      <c r="AO133">
        <v>0.66553650520169905</v>
      </c>
      <c r="AP133">
        <v>0.66553650520169905</v>
      </c>
      <c r="AQ133">
        <v>0.66553650520169905</v>
      </c>
      <c r="AR133">
        <v>16.181318716911491</v>
      </c>
      <c r="AS133">
        <v>16.181318716911491</v>
      </c>
      <c r="AT133">
        <v>16.181318716911491</v>
      </c>
      <c r="AU133">
        <v>16.181318716911491</v>
      </c>
      <c r="AV133" t="str">
        <f>VLOOKUP(Sheet1[[#This Row],[NPDES ID2]],Combined_Sheet__Major_Only___2[[NPDES ID2]:[ECHO BFR]],3,FALSE)</f>
        <v>TX</v>
      </c>
      <c r="AW133" t="s">
        <v>118</v>
      </c>
      <c r="AX133" t="str">
        <f>VLOOKUP(Sheet1[[#This Row],[NPDES ID2]],Combined_Sheet__Major_Only___2[[NPDES ID2]:[ECHO BFR]],27,FALSE)</f>
        <v>-</v>
      </c>
      <c r="AY133" t="str">
        <f>VLOOKUP(Sheet1[[#This Row],[NPDES ID2]],Combined_Sheet__Major_Only___2[[NPDES ID2]:[ECHO BFR]],28,FALSE)</f>
        <v>-</v>
      </c>
      <c r="AZ133" t="str">
        <f>VLOOKUP(Sheet1[[#This Row],[NPDES ID2]],Combined_Sheet__Major_Only___2[[NPDES ID2]:[ECHO BFR]],29,FALSE)</f>
        <v>preliminaryOps, thickening</v>
      </c>
      <c r="BA133">
        <f>VLOOKUP(Sheet1[[#This Row],[NPDES ID2]],Combined_Sheet__Major_Only___2[[NPDES ID2]:[ECHO BFR]],17,FALSE)</f>
        <v>28.624917</v>
      </c>
      <c r="BB133">
        <f>VLOOKUP(Sheet1[[#This Row],[NPDES ID2]],Combined_Sheet__Major_Only___2[[NPDES ID2]:[ECHO BFR]],18,FALSE)</f>
        <v>-96.629389000000003</v>
      </c>
      <c r="BC133" s="2" t="str">
        <f>IF(ISNUMBER(SEARCH("aerobic",$AW133)),"aerobic","")</f>
        <v>aerobic</v>
      </c>
      <c r="BD133" s="2" t="str">
        <f>IF(ISNUMBER(SEARCH("anaer",$AW133)),"anaer","")</f>
        <v/>
      </c>
      <c r="BE133" s="2" t="str">
        <f>IF(ISNUMBER(SEARCH("thickening",$AZ133)),"thickening","")</f>
        <v>thickening</v>
      </c>
      <c r="BF133" s="3" t="str">
        <f>IF(ISNUMBER(SEARCH("airDry",$AW133)),"airDry","")</f>
        <v>airDry</v>
      </c>
      <c r="BG133" s="3" t="str">
        <f>IF(ISNUMBER(SEARCH("heatDry",$AY133)),"heatDry","")</f>
        <v/>
      </c>
      <c r="BH133" s="3" t="str">
        <f>IF(AND(ISNUMBER(SEARCH("aerobic",$AW133)),ISNUMBER(SEARCH("anaer",$AW133))),"Combined Aer and Anaer.","")</f>
        <v/>
      </c>
    </row>
    <row r="134" spans="1:60" x14ac:dyDescent="0.25">
      <c r="A134" s="5">
        <v>1487</v>
      </c>
      <c r="B134" t="s">
        <v>7012</v>
      </c>
      <c r="C134">
        <v>110.6</v>
      </c>
      <c r="D134">
        <v>929.00874379433208</v>
      </c>
      <c r="E134">
        <v>920.54651413582064</v>
      </c>
      <c r="F134">
        <v>653.72050312192653</v>
      </c>
      <c r="G134">
        <v>1201.9970827584791</v>
      </c>
      <c r="H134">
        <v>-109.2414044102093</v>
      </c>
      <c r="I134">
        <v>-110.6192762487854</v>
      </c>
      <c r="J134">
        <v>-130.06364011817129</v>
      </c>
      <c r="K134">
        <v>-87.765108190759875</v>
      </c>
      <c r="L134">
        <v>77.29942531967032</v>
      </c>
      <c r="M134">
        <v>77.027885354320006</v>
      </c>
      <c r="N134">
        <v>76.078097554424531</v>
      </c>
      <c r="O134">
        <v>79.311844455441616</v>
      </c>
      <c r="P134">
        <v>2.589918271551515</v>
      </c>
      <c r="Q134">
        <v>2.6160782420527551</v>
      </c>
      <c r="R134">
        <v>2.114228105708829</v>
      </c>
      <c r="S134">
        <v>3.0342949390579301</v>
      </c>
      <c r="T134">
        <v>4031.807561668471</v>
      </c>
      <c r="U134">
        <v>4031.8171855654009</v>
      </c>
      <c r="V134">
        <v>4027.909134245625</v>
      </c>
      <c r="W134">
        <v>4035.720237456922</v>
      </c>
      <c r="X134">
        <v>259.63944437348971</v>
      </c>
      <c r="Y134">
        <v>260.5519012247637</v>
      </c>
      <c r="Z134">
        <v>252.82602496056029</v>
      </c>
      <c r="AA134">
        <v>263.84883993890492</v>
      </c>
      <c r="AB134">
        <v>39.513111638025407</v>
      </c>
      <c r="AC134">
        <v>39.051142663368204</v>
      </c>
      <c r="AD134">
        <v>34.475248098410063</v>
      </c>
      <c r="AE134">
        <v>45.583433282101872</v>
      </c>
      <c r="AF134">
        <v>68.493312779324981</v>
      </c>
      <c r="AG134">
        <v>68.252724206868891</v>
      </c>
      <c r="AH134">
        <v>67.411111613944911</v>
      </c>
      <c r="AI134">
        <v>70.276451188993406</v>
      </c>
      <c r="AJ134">
        <v>0.61324094217705938</v>
      </c>
      <c r="AK134">
        <v>0.61324093999214224</v>
      </c>
      <c r="AL134">
        <v>0.61323972523154513</v>
      </c>
      <c r="AM134">
        <v>0.61324213879059919</v>
      </c>
      <c r="AN134">
        <v>0.66553252246960781</v>
      </c>
      <c r="AO134">
        <v>0.66553252246960803</v>
      </c>
      <c r="AP134">
        <v>0.66553252246960803</v>
      </c>
      <c r="AQ134">
        <v>0.66553252246960803</v>
      </c>
      <c r="AR134">
        <v>16.40805239578097</v>
      </c>
      <c r="AS134">
        <v>16.40805239578097</v>
      </c>
      <c r="AT134">
        <v>16.40805239578097</v>
      </c>
      <c r="AU134">
        <v>16.40805239578097</v>
      </c>
      <c r="AV134" t="str">
        <f>VLOOKUP(Sheet1[[#This Row],[NPDES ID2]],Combined_Sheet__Major_Only___2[[NPDES ID2]:[ECHO BFR]],3,FALSE)</f>
        <v>WV</v>
      </c>
      <c r="AW134" t="s">
        <v>118</v>
      </c>
      <c r="AX134" t="str">
        <f>VLOOKUP(Sheet1[[#This Row],[NPDES ID2]],Combined_Sheet__Major_Only___2[[NPDES ID2]:[ECHO BFR]],27,FALSE)</f>
        <v>tempSludgeStore</v>
      </c>
      <c r="AY134" t="str">
        <f>VLOOKUP(Sheet1[[#This Row],[NPDES ID2]],Combined_Sheet__Major_Only___2[[NPDES ID2]:[ECHO BFR]],28,FALSE)</f>
        <v>-</v>
      </c>
      <c r="AZ134" t="str">
        <f>VLOOKUP(Sheet1[[#This Row],[NPDES ID2]],Combined_Sheet__Major_Only___2[[NPDES ID2]:[ECHO BFR]],29,FALSE)</f>
        <v>thickening</v>
      </c>
      <c r="BA134">
        <f>VLOOKUP(Sheet1[[#This Row],[NPDES ID2]],Combined_Sheet__Major_Only___2[[NPDES ID2]:[ECHO BFR]],17,FALSE)</f>
        <v>39.007838999999997</v>
      </c>
      <c r="BB134">
        <f>VLOOKUP(Sheet1[[#This Row],[NPDES ID2]],Combined_Sheet__Major_Only___2[[NPDES ID2]:[ECHO BFR]],18,FALSE)</f>
        <v>-80.217577000000006</v>
      </c>
      <c r="BC134" s="2" t="str">
        <f>IF(ISNUMBER(SEARCH("aerobic",$AW134)),"aerobic","")</f>
        <v>aerobic</v>
      </c>
      <c r="BD134" s="2" t="str">
        <f>IF(ISNUMBER(SEARCH("anaer",$AW134)),"anaer","")</f>
        <v/>
      </c>
      <c r="BE134" s="2" t="str">
        <f>IF(ISNUMBER(SEARCH("thickening",$AZ134)),"thickening","")</f>
        <v>thickening</v>
      </c>
      <c r="BF134" s="4" t="str">
        <f>IF(ISNUMBER(SEARCH("airDry",$AW134)),"airDry","")</f>
        <v>airDry</v>
      </c>
      <c r="BG134" s="4" t="str">
        <f>IF(ISNUMBER(SEARCH("heatDry",$AY134)),"heatDry","")</f>
        <v/>
      </c>
      <c r="BH134" s="4" t="str">
        <f>IF(AND(ISNUMBER(SEARCH("aerobic",$AW134)),ISNUMBER(SEARCH("anaer",$AW134))),"Combined Aer and Anaer.","")</f>
        <v/>
      </c>
    </row>
    <row r="135" spans="1:60" x14ac:dyDescent="0.25">
      <c r="A135" s="5">
        <v>306</v>
      </c>
      <c r="B135" t="s">
        <v>1562</v>
      </c>
      <c r="C135">
        <v>1283.08</v>
      </c>
      <c r="D135">
        <v>386.55069873736147</v>
      </c>
      <c r="E135">
        <v>384.65816529494379</v>
      </c>
      <c r="F135">
        <v>326.34978099239692</v>
      </c>
      <c r="G135">
        <v>450.4812486240923</v>
      </c>
      <c r="H135">
        <v>-109.35576225040251</v>
      </c>
      <c r="I135">
        <v>-110.71654132351929</v>
      </c>
      <c r="J135">
        <v>-130.16422423097819</v>
      </c>
      <c r="K135">
        <v>-87.81633368489338</v>
      </c>
      <c r="L135">
        <v>894.95559139014119</v>
      </c>
      <c r="M135">
        <v>891.79135285506482</v>
      </c>
      <c r="N135">
        <v>880.72657181705256</v>
      </c>
      <c r="O135">
        <v>918.40272642409707</v>
      </c>
      <c r="P135">
        <v>30.048749578954311</v>
      </c>
      <c r="Q135">
        <v>30.348028703346831</v>
      </c>
      <c r="R135">
        <v>24.53651306998718</v>
      </c>
      <c r="S135">
        <v>35.186644273918169</v>
      </c>
      <c r="T135">
        <v>4026.2736090016701</v>
      </c>
      <c r="U135">
        <v>4026.2832238264282</v>
      </c>
      <c r="V135">
        <v>4022.3788565143918</v>
      </c>
      <c r="W135">
        <v>4030.1825964230261</v>
      </c>
      <c r="X135">
        <v>259.8056226105565</v>
      </c>
      <c r="Y135">
        <v>260.72388512892019</v>
      </c>
      <c r="Z135">
        <v>252.94647270188781</v>
      </c>
      <c r="AA135">
        <v>264.04435727248398</v>
      </c>
      <c r="AB135">
        <v>39.61304222132491</v>
      </c>
      <c r="AC135">
        <v>39.148723154251563</v>
      </c>
      <c r="AD135">
        <v>34.552976875727801</v>
      </c>
      <c r="AE135">
        <v>45.716300082554078</v>
      </c>
      <c r="AF135">
        <v>68.357316835291343</v>
      </c>
      <c r="AG135">
        <v>68.115828030596418</v>
      </c>
      <c r="AH135">
        <v>67.270382605347649</v>
      </c>
      <c r="AI135">
        <v>70.14797191941544</v>
      </c>
      <c r="AJ135">
        <v>0.61157712614426107</v>
      </c>
      <c r="AK135">
        <v>0.61157710059061277</v>
      </c>
      <c r="AL135">
        <v>0.61156296247303021</v>
      </c>
      <c r="AM135">
        <v>0.61159105351704501</v>
      </c>
      <c r="AN135">
        <v>0.66529350131159593</v>
      </c>
      <c r="AO135">
        <v>0.6652935013115957</v>
      </c>
      <c r="AP135">
        <v>0.6652935013115957</v>
      </c>
      <c r="AQ135">
        <v>0.6652935013115957</v>
      </c>
      <c r="AR135">
        <v>16.356432027357421</v>
      </c>
      <c r="AS135">
        <v>16.356432027357421</v>
      </c>
      <c r="AT135">
        <v>16.356432027357421</v>
      </c>
      <c r="AU135">
        <v>16.356432027357421</v>
      </c>
      <c r="AV135" t="str">
        <f>VLOOKUP(Sheet1[[#This Row],[NPDES ID2]],Combined_Sheet__Major_Only___2[[NPDES ID2]:[ECHO BFR]],3,FALSE)</f>
        <v>CA</v>
      </c>
      <c r="AW135" t="s">
        <v>118</v>
      </c>
      <c r="AX135" t="str">
        <f>VLOOKUP(Sheet1[[#This Row],[NPDES ID2]],Combined_Sheet__Major_Only___2[[NPDES ID2]:[ECHO BFR]],27,FALSE)</f>
        <v>other</v>
      </c>
      <c r="AY135" t="str">
        <f>VLOOKUP(Sheet1[[#This Row],[NPDES ID2]],Combined_Sheet__Major_Only___2[[NPDES ID2]:[ECHO BFR]],28,FALSE)</f>
        <v>-</v>
      </c>
      <c r="AZ135" t="str">
        <f>VLOOKUP(Sheet1[[#This Row],[NPDES ID2]],Combined_Sheet__Major_Only___2[[NPDES ID2]:[ECHO BFR]],29,FALSE)</f>
        <v>preliminaryOps, thickening</v>
      </c>
      <c r="BA135">
        <f>VLOOKUP(Sheet1[[#This Row],[NPDES ID2]],Combined_Sheet__Major_Only___2[[NPDES ID2]:[ECHO BFR]],17,FALSE)</f>
        <v>34.89237</v>
      </c>
      <c r="BB135">
        <f>VLOOKUP(Sheet1[[#This Row],[NPDES ID2]],Combined_Sheet__Major_Only___2[[NPDES ID2]:[ECHO BFR]],18,FALSE)</f>
        <v>-117.02518999999999</v>
      </c>
      <c r="BC135" s="2" t="str">
        <f>IF(ISNUMBER(SEARCH("aerobic",$AW135)),"aerobic","")</f>
        <v>aerobic</v>
      </c>
      <c r="BD135" s="2" t="str">
        <f>IF(ISNUMBER(SEARCH("anaer",$AW135)),"anaer","")</f>
        <v/>
      </c>
      <c r="BE135" s="2" t="str">
        <f>IF(ISNUMBER(SEARCH("thickening",$AZ135)),"thickening","")</f>
        <v>thickening</v>
      </c>
      <c r="BF135" s="3" t="str">
        <f>IF(ISNUMBER(SEARCH("airDry",$AW135)),"airDry","")</f>
        <v>airDry</v>
      </c>
      <c r="BG135" s="3" t="str">
        <f>IF(ISNUMBER(SEARCH("heatDry",$AY135)),"heatDry","")</f>
        <v/>
      </c>
      <c r="BH135" s="3" t="str">
        <f>IF(AND(ISNUMBER(SEARCH("aerobic",$AW135)),ISNUMBER(SEARCH("anaer",$AW135))),"Combined Aer and Anaer.","")</f>
        <v/>
      </c>
    </row>
    <row r="136" spans="1:60" x14ac:dyDescent="0.25">
      <c r="A136" s="5">
        <v>1716</v>
      </c>
      <c r="B136" t="s">
        <v>8043</v>
      </c>
      <c r="C136">
        <v>40.17</v>
      </c>
      <c r="D136">
        <v>2380.013804301519</v>
      </c>
      <c r="E136">
        <v>2356.554462156068</v>
      </c>
      <c r="F136">
        <v>1608.7393021130899</v>
      </c>
      <c r="G136">
        <v>3122.9187065608198</v>
      </c>
      <c r="H136">
        <v>-109.77035216573771</v>
      </c>
      <c r="I136">
        <v>-111.1717074270445</v>
      </c>
      <c r="J136">
        <v>-130.57249611447949</v>
      </c>
      <c r="K136">
        <v>-88.273272791815202</v>
      </c>
      <c r="L136">
        <v>27.951760390179651</v>
      </c>
      <c r="M136">
        <v>27.852198034820951</v>
      </c>
      <c r="N136">
        <v>27.503944826276371</v>
      </c>
      <c r="O136">
        <v>28.689636891450839</v>
      </c>
      <c r="P136">
        <v>0.94091074862794344</v>
      </c>
      <c r="Q136">
        <v>0.95013077646805844</v>
      </c>
      <c r="R136">
        <v>0.76855635718778426</v>
      </c>
      <c r="S136">
        <v>1.1010688629529251</v>
      </c>
      <c r="T136">
        <v>4025.8835474517859</v>
      </c>
      <c r="U136">
        <v>4025.893161637091</v>
      </c>
      <c r="V136">
        <v>4021.989053992937</v>
      </c>
      <c r="W136">
        <v>4029.7922748979909</v>
      </c>
      <c r="X136">
        <v>260.40427980310739</v>
      </c>
      <c r="Y136">
        <v>261.33083930966649</v>
      </c>
      <c r="Z136">
        <v>253.47944709322999</v>
      </c>
      <c r="AA136">
        <v>264.68275272157831</v>
      </c>
      <c r="AB136">
        <v>39.79201166425571</v>
      </c>
      <c r="AC136">
        <v>39.323691461514812</v>
      </c>
      <c r="AD136">
        <v>34.698918393225419</v>
      </c>
      <c r="AE136">
        <v>45.941736322004978</v>
      </c>
      <c r="AF136">
        <v>68.192052330887549</v>
      </c>
      <c r="AG136">
        <v>67.949162893455224</v>
      </c>
      <c r="AH136">
        <v>67.099542934939208</v>
      </c>
      <c r="AI136">
        <v>69.99219263549152</v>
      </c>
      <c r="AJ136">
        <v>0.6095552915136051</v>
      </c>
      <c r="AK136">
        <v>0.60955529071461556</v>
      </c>
      <c r="AL136">
        <v>0.60955484636732837</v>
      </c>
      <c r="AM136">
        <v>0.60955572922202106</v>
      </c>
      <c r="AN136">
        <v>0.66527664097757178</v>
      </c>
      <c r="AO136">
        <v>0.66527664097757211</v>
      </c>
      <c r="AP136">
        <v>0.66527664097757211</v>
      </c>
      <c r="AQ136">
        <v>0.66527664097757211</v>
      </c>
      <c r="AR136">
        <v>16.2947107935681</v>
      </c>
      <c r="AS136">
        <v>16.29471079356809</v>
      </c>
      <c r="AT136">
        <v>16.29471079356809</v>
      </c>
      <c r="AU136">
        <v>16.29471079356809</v>
      </c>
      <c r="AV136" t="str">
        <f>VLOOKUP(Sheet1[[#This Row],[NPDES ID2]],Combined_Sheet__Major_Only___2[[NPDES ID2]:[ECHO BFR]],3,FALSE)</f>
        <v>IL</v>
      </c>
      <c r="AW136" t="s">
        <v>118</v>
      </c>
      <c r="AX136" t="str">
        <f>VLOOKUP(Sheet1[[#This Row],[NPDES ID2]],Combined_Sheet__Major_Only___2[[NPDES ID2]:[ECHO BFR]],27,FALSE)</f>
        <v>-</v>
      </c>
      <c r="AY136" t="str">
        <f>VLOOKUP(Sheet1[[#This Row],[NPDES ID2]],Combined_Sheet__Major_Only___2[[NPDES ID2]:[ECHO BFR]],28,FALSE)</f>
        <v>-</v>
      </c>
      <c r="AZ136" t="str">
        <f>VLOOKUP(Sheet1[[#This Row],[NPDES ID2]],Combined_Sheet__Major_Only___2[[NPDES ID2]:[ECHO BFR]],29,FALSE)</f>
        <v>thickening</v>
      </c>
      <c r="BA136">
        <f>VLOOKUP(Sheet1[[#This Row],[NPDES ID2]],Combined_Sheet__Major_Only___2[[NPDES ID2]:[ECHO BFR]],17,FALSE)</f>
        <v>41.949800000000003</v>
      </c>
      <c r="BB136">
        <f>VLOOKUP(Sheet1[[#This Row],[NPDES ID2]],Combined_Sheet__Major_Only___2[[NPDES ID2]:[ECHO BFR]],18,FALSE)</f>
        <v>-87.977699999999999</v>
      </c>
      <c r="BC136" s="2" t="str">
        <f>IF(ISNUMBER(SEARCH("aerobic",$AW136)),"aerobic","")</f>
        <v>aerobic</v>
      </c>
      <c r="BD136" s="2" t="str">
        <f>IF(ISNUMBER(SEARCH("anaer",$AW136)),"anaer","")</f>
        <v/>
      </c>
      <c r="BE136" s="2" t="str">
        <f>IF(ISNUMBER(SEARCH("thickening",$AZ136)),"thickening","")</f>
        <v>thickening</v>
      </c>
      <c r="BF136" s="3" t="str">
        <f>IF(ISNUMBER(SEARCH("airDry",$AW136)),"airDry","")</f>
        <v>airDry</v>
      </c>
      <c r="BG136" s="3" t="str">
        <f>IF(ISNUMBER(SEARCH("heatDry",$AY136)),"heatDry","")</f>
        <v/>
      </c>
      <c r="BH136" s="3" t="str">
        <f>IF(AND(ISNUMBER(SEARCH("aerobic",$AW136)),ISNUMBER(SEARCH("anaer",$AW136))),"Combined Aer and Anaer.","")</f>
        <v/>
      </c>
    </row>
    <row r="137" spans="1:60" x14ac:dyDescent="0.25">
      <c r="A137" s="5">
        <v>69</v>
      </c>
      <c r="B137" t="s">
        <v>384</v>
      </c>
      <c r="C137">
        <v>46.5</v>
      </c>
      <c r="D137">
        <v>2096.58021064984</v>
      </c>
      <c r="E137">
        <v>2074.055690404181</v>
      </c>
      <c r="F137">
        <v>1422.6170402550199</v>
      </c>
      <c r="G137">
        <v>2747.2123409545802</v>
      </c>
      <c r="H137">
        <v>-111.339826982734</v>
      </c>
      <c r="I137">
        <v>-112.74167892509939</v>
      </c>
      <c r="J137">
        <v>-132.0813692277334</v>
      </c>
      <c r="K137">
        <v>-89.771349665206344</v>
      </c>
      <c r="L137">
        <v>31.93360233118101</v>
      </c>
      <c r="M137">
        <v>31.8151334819364</v>
      </c>
      <c r="N137">
        <v>31.400749039556711</v>
      </c>
      <c r="O137">
        <v>32.81159788257694</v>
      </c>
      <c r="P137">
        <v>1.0900298111528479</v>
      </c>
      <c r="Q137">
        <v>1.099736151828669</v>
      </c>
      <c r="R137">
        <v>0.89194408726417351</v>
      </c>
      <c r="S137">
        <v>1.27118348645414</v>
      </c>
      <c r="T137">
        <v>4025.7333218998929</v>
      </c>
      <c r="U137">
        <v>4025.742935838924</v>
      </c>
      <c r="V137">
        <v>4021.838928201425</v>
      </c>
      <c r="W137">
        <v>4029.641949221103</v>
      </c>
      <c r="X137">
        <v>263.84640109398322</v>
      </c>
      <c r="Y137">
        <v>264.81965415285981</v>
      </c>
      <c r="Z137">
        <v>256.55195853359021</v>
      </c>
      <c r="AA137">
        <v>268.35425488305691</v>
      </c>
      <c r="AB137">
        <v>40.822064786791572</v>
      </c>
      <c r="AC137">
        <v>40.331871794389201</v>
      </c>
      <c r="AD137">
        <v>35.535304710236836</v>
      </c>
      <c r="AE137">
        <v>47.235088213598068</v>
      </c>
      <c r="AF137">
        <v>67.300991056120793</v>
      </c>
      <c r="AG137">
        <v>67.051321914408291</v>
      </c>
      <c r="AH137">
        <v>66.177983143109714</v>
      </c>
      <c r="AI137">
        <v>69.151382629057736</v>
      </c>
      <c r="AJ137">
        <v>0.59865577442952478</v>
      </c>
      <c r="AK137">
        <v>0.59865577348575616</v>
      </c>
      <c r="AL137">
        <v>0.59865524863949648</v>
      </c>
      <c r="AM137">
        <v>0.59865629143431942</v>
      </c>
      <c r="AN137">
        <v>0.66527014705445875</v>
      </c>
      <c r="AO137">
        <v>0.66527014705445886</v>
      </c>
      <c r="AP137">
        <v>0.66527014705445886</v>
      </c>
      <c r="AQ137">
        <v>0.66527014705445886</v>
      </c>
      <c r="AR137">
        <v>15.95944666522702</v>
      </c>
      <c r="AS137">
        <v>15.95944666522702</v>
      </c>
      <c r="AT137">
        <v>15.95944666522702</v>
      </c>
      <c r="AU137">
        <v>15.95944666522702</v>
      </c>
      <c r="AV137" t="str">
        <f>VLOOKUP(Sheet1[[#This Row],[NPDES ID2]],Combined_Sheet__Major_Only___2[[NPDES ID2]:[ECHO BFR]],3,FALSE)</f>
        <v>PR</v>
      </c>
      <c r="AW137" t="s">
        <v>118</v>
      </c>
      <c r="AX137" t="str">
        <f>VLOOKUP(Sheet1[[#This Row],[NPDES ID2]],Combined_Sheet__Major_Only___2[[NPDES ID2]:[ECHO BFR]],27,FALSE)</f>
        <v>-</v>
      </c>
      <c r="AY137" t="str">
        <f>VLOOKUP(Sheet1[[#This Row],[NPDES ID2]],Combined_Sheet__Major_Only___2[[NPDES ID2]:[ECHO BFR]],28,FALSE)</f>
        <v>highTempCompost, thermoAerobicDigest</v>
      </c>
      <c r="AZ137" t="str">
        <f>VLOOKUP(Sheet1[[#This Row],[NPDES ID2]],Combined_Sheet__Major_Only___2[[NPDES ID2]:[ECHO BFR]],29,FALSE)</f>
        <v>thickening</v>
      </c>
      <c r="BA137">
        <f>VLOOKUP(Sheet1[[#This Row],[NPDES ID2]],Combined_Sheet__Major_Only___2[[NPDES ID2]:[ECHO BFR]],17,FALSE)</f>
        <v>18.3459</v>
      </c>
      <c r="BB137">
        <f>VLOOKUP(Sheet1[[#This Row],[NPDES ID2]],Combined_Sheet__Major_Only___2[[NPDES ID2]:[ECHO BFR]],18,FALSE)</f>
        <v>-66.468100000000007</v>
      </c>
      <c r="BC137" s="2" t="str">
        <f>IF(ISNUMBER(SEARCH("aerobic",$AW137)),"aerobic","")</f>
        <v>aerobic</v>
      </c>
      <c r="BD137" s="2" t="str">
        <f>IF(ISNUMBER(SEARCH("anaer",$AW137)),"anaer","")</f>
        <v/>
      </c>
      <c r="BE137" s="2" t="str">
        <f>IF(ISNUMBER(SEARCH("thickening",$AZ137)),"thickening","")</f>
        <v>thickening</v>
      </c>
      <c r="BF137" s="4" t="str">
        <f>IF(ISNUMBER(SEARCH("airDry",$AW137)),"airDry","")</f>
        <v>airDry</v>
      </c>
      <c r="BG137" s="4" t="str">
        <f>IF(ISNUMBER(SEARCH("heatDry",$AY137)),"heatDry","")</f>
        <v/>
      </c>
      <c r="BH137" s="4" t="str">
        <f>IF(AND(ISNUMBER(SEARCH("aerobic",$AW137)),ISNUMBER(SEARCH("anaer",$AW137))),"Combined Aer and Anaer.","")</f>
        <v/>
      </c>
    </row>
    <row r="138" spans="1:60" x14ac:dyDescent="0.25">
      <c r="A138" s="5">
        <v>1971</v>
      </c>
      <c r="B138" t="s">
        <v>9292</v>
      </c>
      <c r="C138">
        <v>2026</v>
      </c>
      <c r="D138">
        <v>483.43813890893159</v>
      </c>
      <c r="E138">
        <v>479.93254915098811</v>
      </c>
      <c r="F138">
        <v>400.10341851867042</v>
      </c>
      <c r="G138">
        <v>561.94880057129865</v>
      </c>
      <c r="H138">
        <v>-106.228453534897</v>
      </c>
      <c r="I138">
        <v>-107.5938873611568</v>
      </c>
      <c r="J138">
        <v>-127.1572611710897</v>
      </c>
      <c r="K138">
        <v>-84.808839192374634</v>
      </c>
      <c r="L138">
        <v>1450.7886594042629</v>
      </c>
      <c r="M138">
        <v>1446.0785538722091</v>
      </c>
      <c r="N138">
        <v>1429.610835808443</v>
      </c>
      <c r="O138">
        <v>1485.6876699905531</v>
      </c>
      <c r="P138">
        <v>47.370398990373488</v>
      </c>
      <c r="Q138">
        <v>47.974755702852931</v>
      </c>
      <c r="R138">
        <v>38.539521348462387</v>
      </c>
      <c r="S138">
        <v>55.855392367509538</v>
      </c>
      <c r="T138">
        <v>4024.7740076941</v>
      </c>
      <c r="U138">
        <v>4024.7836200604638</v>
      </c>
      <c r="V138">
        <v>4020.8802510480441</v>
      </c>
      <c r="W138">
        <v>4028.6819956345339</v>
      </c>
      <c r="X138">
        <v>252.96312588895421</v>
      </c>
      <c r="Y138">
        <v>253.7852804063979</v>
      </c>
      <c r="Z138">
        <v>246.80738849381771</v>
      </c>
      <c r="AA138">
        <v>256.74632985501893</v>
      </c>
      <c r="AB138">
        <v>37.66237788552565</v>
      </c>
      <c r="AC138">
        <v>37.237623999857469</v>
      </c>
      <c r="AD138">
        <v>32.958696111766017</v>
      </c>
      <c r="AE138">
        <v>43.267019026366022</v>
      </c>
      <c r="AF138">
        <v>70.178975750270126</v>
      </c>
      <c r="AG138">
        <v>69.951429091816948</v>
      </c>
      <c r="AH138">
        <v>69.154374030379572</v>
      </c>
      <c r="AI138">
        <v>71.866768574822473</v>
      </c>
      <c r="AJ138">
        <v>0.63386907977383344</v>
      </c>
      <c r="AK138">
        <v>0.63386904121676113</v>
      </c>
      <c r="AL138">
        <v>0.63384775986677155</v>
      </c>
      <c r="AM138">
        <v>0.63389004424474316</v>
      </c>
      <c r="AN138">
        <v>0.66522867204977043</v>
      </c>
      <c r="AO138">
        <v>0.66522867204977076</v>
      </c>
      <c r="AP138">
        <v>0.66522867204977076</v>
      </c>
      <c r="AQ138">
        <v>0.66522867204977076</v>
      </c>
      <c r="AR138">
        <v>17.041871992220869</v>
      </c>
      <c r="AS138">
        <v>17.041871992220859</v>
      </c>
      <c r="AT138">
        <v>17.041871992220859</v>
      </c>
      <c r="AU138">
        <v>17.041871992220859</v>
      </c>
      <c r="AV138" t="str">
        <f>VLOOKUP(Sheet1[[#This Row],[NPDES ID2]],Combined_Sheet__Major_Only___2[[NPDES ID2]:[ECHO BFR]],3,FALSE)</f>
        <v>CA</v>
      </c>
      <c r="AW138" t="s">
        <v>12187</v>
      </c>
      <c r="AX138" t="str">
        <f>VLOOKUP(Sheet1[[#This Row],[NPDES ID2]],Combined_Sheet__Major_Only___2[[NPDES ID2]:[ECHO BFR]],27,FALSE)</f>
        <v>-</v>
      </c>
      <c r="AY138" t="str">
        <f>VLOOKUP(Sheet1[[#This Row],[NPDES ID2]],Combined_Sheet__Major_Only___2[[NPDES ID2]:[ECHO BFR]],28,FALSE)</f>
        <v>-</v>
      </c>
      <c r="AZ138" t="str">
        <f>VLOOKUP(Sheet1[[#This Row],[NPDES ID2]],Combined_Sheet__Major_Only___2[[NPDES ID2]:[ECHO BFR]],29,FALSE)</f>
        <v>thickening</v>
      </c>
      <c r="BA138">
        <f>VLOOKUP(Sheet1[[#This Row],[NPDES ID2]],Combined_Sheet__Major_Only___2[[NPDES ID2]:[ECHO BFR]],17,FALSE)</f>
        <v>37.765555999999997</v>
      </c>
      <c r="BB138">
        <f>VLOOKUP(Sheet1[[#This Row],[NPDES ID2]],Combined_Sheet__Major_Only___2[[NPDES ID2]:[ECHO BFR]],18,FALSE)</f>
        <v>-121.420833</v>
      </c>
      <c r="BC138" s="2" t="str">
        <f>IF(ISNUMBER(SEARCH("aerobic",$AW138)),"aerobic","")</f>
        <v/>
      </c>
      <c r="BD138" s="2" t="str">
        <f>IF(ISNUMBER(SEARCH("anaer",$AW138)),"anaer","")</f>
        <v>anaer</v>
      </c>
      <c r="BE138" s="2" t="str">
        <f>IF(ISNUMBER(SEARCH("thickening",$AZ138)),"thickening","")</f>
        <v>thickening</v>
      </c>
      <c r="BF138" s="4" t="str">
        <f>IF(ISNUMBER(SEARCH("airDry",$AW138)),"airDry","")</f>
        <v>airDry</v>
      </c>
      <c r="BG138" s="4" t="str">
        <f>IF(ISNUMBER(SEARCH("heatDry",$AY138)),"heatDry","")</f>
        <v/>
      </c>
      <c r="BH138" s="4" t="str">
        <f>IF(AND(ISNUMBER(SEARCH("aerobic",$AW138)),ISNUMBER(SEARCH("anaer",$AW138))),"Combined Aer and Anaer.","")</f>
        <v/>
      </c>
    </row>
    <row r="139" spans="1:60" x14ac:dyDescent="0.25">
      <c r="A139" s="5">
        <v>2619</v>
      </c>
      <c r="B139" t="s">
        <v>12111</v>
      </c>
      <c r="C139">
        <v>17.3</v>
      </c>
      <c r="D139">
        <v>5309.4903972329312</v>
      </c>
      <c r="E139">
        <v>5260.193186584429</v>
      </c>
      <c r="F139">
        <v>3539.3183908271972</v>
      </c>
      <c r="G139">
        <v>6994.9440491010901</v>
      </c>
      <c r="H139">
        <v>-107.6530002796689</v>
      </c>
      <c r="I139">
        <v>-108.9741418202066</v>
      </c>
      <c r="J139">
        <v>-128.53867090272249</v>
      </c>
      <c r="K139">
        <v>-86.254815846012178</v>
      </c>
      <c r="L139">
        <v>12.256935020424949</v>
      </c>
      <c r="M139">
        <v>12.21572330789367</v>
      </c>
      <c r="N139">
        <v>12.071570541195401</v>
      </c>
      <c r="O139">
        <v>12.5623641443569</v>
      </c>
      <c r="P139">
        <v>0.40477874959040733</v>
      </c>
      <c r="Q139">
        <v>0.40943051905799088</v>
      </c>
      <c r="R139">
        <v>0.32981129392252972</v>
      </c>
      <c r="S139">
        <v>0.4759502712700277</v>
      </c>
      <c r="T139">
        <v>4020.6579410508361</v>
      </c>
      <c r="U139">
        <v>4020.6675466694619</v>
      </c>
      <c r="V139">
        <v>4016.7669177638491</v>
      </c>
      <c r="W139">
        <v>4024.563185642045</v>
      </c>
      <c r="X139">
        <v>255.41519441337689</v>
      </c>
      <c r="Y139">
        <v>256.27441374761793</v>
      </c>
      <c r="Z139">
        <v>248.98689451964231</v>
      </c>
      <c r="AA139">
        <v>259.37547971770891</v>
      </c>
      <c r="AB139">
        <v>38.389693702166589</v>
      </c>
      <c r="AC139">
        <v>37.949752765709079</v>
      </c>
      <c r="AD139">
        <v>33.552519540146079</v>
      </c>
      <c r="AE139">
        <v>44.1811619507342</v>
      </c>
      <c r="AF139">
        <v>69.432371627342647</v>
      </c>
      <c r="AG139">
        <v>69.198920500560263</v>
      </c>
      <c r="AH139">
        <v>68.382328259447121</v>
      </c>
      <c r="AI139">
        <v>71.162545443553597</v>
      </c>
      <c r="AJ139">
        <v>0.62473142641264623</v>
      </c>
      <c r="AK139">
        <v>0.62473142607917742</v>
      </c>
      <c r="AL139">
        <v>0.624731240606483</v>
      </c>
      <c r="AM139">
        <v>0.62473160911411996</v>
      </c>
      <c r="AN139">
        <v>0.66505060124487247</v>
      </c>
      <c r="AO139">
        <v>0.66505060124487236</v>
      </c>
      <c r="AP139">
        <v>0.66505060124487236</v>
      </c>
      <c r="AQ139">
        <v>0.66505060124487236</v>
      </c>
      <c r="AR139">
        <v>16.76152674428425</v>
      </c>
      <c r="AS139">
        <v>16.761526744284239</v>
      </c>
      <c r="AT139">
        <v>16.761526744284239</v>
      </c>
      <c r="AU139">
        <v>16.761526744284239</v>
      </c>
      <c r="AV139" t="str">
        <f>VLOOKUP(Sheet1[[#This Row],[NPDES ID2]],Combined_Sheet__Major_Only___2[[NPDES ID2]:[ECHO BFR]],3,FALSE)</f>
        <v>TX</v>
      </c>
      <c r="AW139" t="s">
        <v>12187</v>
      </c>
      <c r="AX139" t="str">
        <f>VLOOKUP(Sheet1[[#This Row],[NPDES ID2]],Combined_Sheet__Major_Only___2[[NPDES ID2]:[ECHO BFR]],27,FALSE)</f>
        <v>-</v>
      </c>
      <c r="AY139" t="str">
        <f>VLOOKUP(Sheet1[[#This Row],[NPDES ID2]],Combined_Sheet__Major_Only___2[[NPDES ID2]:[ECHO BFR]],28,FALSE)</f>
        <v>-</v>
      </c>
      <c r="AZ139" t="str">
        <f>VLOOKUP(Sheet1[[#This Row],[NPDES ID2]],Combined_Sheet__Major_Only___2[[NPDES ID2]:[ECHO BFR]],29,FALSE)</f>
        <v>thickening</v>
      </c>
      <c r="BA139">
        <f>VLOOKUP(Sheet1[[#This Row],[NPDES ID2]],Combined_Sheet__Major_Only___2[[NPDES ID2]:[ECHO BFR]],17,FALSE)</f>
        <v>32.811539000000003</v>
      </c>
      <c r="BB139">
        <f>VLOOKUP(Sheet1[[#This Row],[NPDES ID2]],Combined_Sheet__Major_Only___2[[NPDES ID2]:[ECHO BFR]],18,FALSE)</f>
        <v>-98.048657000000006</v>
      </c>
      <c r="BC139" s="2" t="str">
        <f>IF(ISNUMBER(SEARCH("aerobic",$AW139)),"aerobic","")</f>
        <v/>
      </c>
      <c r="BD139" s="2" t="str">
        <f>IF(ISNUMBER(SEARCH("anaer",$AW139)),"anaer","")</f>
        <v>anaer</v>
      </c>
      <c r="BE139" s="2" t="str">
        <f>IF(ISNUMBER(SEARCH("thickening",$AZ139)),"thickening","")</f>
        <v>thickening</v>
      </c>
      <c r="BF139" s="4" t="str">
        <f>IF(ISNUMBER(SEARCH("airDry",$AW139)),"airDry","")</f>
        <v>airDry</v>
      </c>
      <c r="BG139" s="4" t="str">
        <f>IF(ISNUMBER(SEARCH("heatDry",$AY139)),"heatDry","")</f>
        <v/>
      </c>
      <c r="BH139" s="4" t="str">
        <f>IF(AND(ISNUMBER(SEARCH("aerobic",$AW139)),ISNUMBER(SEARCH("anaer",$AW139))),"Combined Aer and Anaer.","")</f>
        <v/>
      </c>
    </row>
    <row r="140" spans="1:60" x14ac:dyDescent="0.25">
      <c r="A140" s="5">
        <v>594</v>
      </c>
      <c r="B140" t="s">
        <v>2909</v>
      </c>
      <c r="C140">
        <v>41.74</v>
      </c>
      <c r="D140">
        <v>2284.533958749706</v>
      </c>
      <c r="E140">
        <v>2262.5378924365218</v>
      </c>
      <c r="F140">
        <v>1545.607826452838</v>
      </c>
      <c r="G140">
        <v>2997.094079833018</v>
      </c>
      <c r="H140">
        <v>-109.2781595693679</v>
      </c>
      <c r="I140">
        <v>-110.6588492175746</v>
      </c>
      <c r="J140">
        <v>-130.09949757867241</v>
      </c>
      <c r="K140">
        <v>-87.803545259096623</v>
      </c>
      <c r="L140">
        <v>29.165193888133519</v>
      </c>
      <c r="M140">
        <v>29.062660910666199</v>
      </c>
      <c r="N140">
        <v>28.704017060699101</v>
      </c>
      <c r="O140">
        <v>29.925086126384869</v>
      </c>
      <c r="P140">
        <v>0.97744102697566637</v>
      </c>
      <c r="Q140">
        <v>0.98729724415450748</v>
      </c>
      <c r="R140">
        <v>0.79794173563143878</v>
      </c>
      <c r="S140">
        <v>1.14507239968235</v>
      </c>
      <c r="T140">
        <v>4020.3865993858308</v>
      </c>
      <c r="U140">
        <v>4020.396204559629</v>
      </c>
      <c r="V140">
        <v>4016.4957562888808</v>
      </c>
      <c r="W140">
        <v>4024.291663128427</v>
      </c>
      <c r="X140">
        <v>258.96885356228557</v>
      </c>
      <c r="Y140">
        <v>259.87961246102577</v>
      </c>
      <c r="Z140">
        <v>252.1677149530052</v>
      </c>
      <c r="AA140">
        <v>263.17069153102449</v>
      </c>
      <c r="AB140">
        <v>39.420136523856101</v>
      </c>
      <c r="AC140">
        <v>38.959080534309692</v>
      </c>
      <c r="AD140">
        <v>34.393080145400148</v>
      </c>
      <c r="AE140">
        <v>45.478171595355263</v>
      </c>
      <c r="AF140">
        <v>68.476075274120518</v>
      </c>
      <c r="AG140">
        <v>68.235347616209225</v>
      </c>
      <c r="AH140">
        <v>67.393288539651351</v>
      </c>
      <c r="AI140">
        <v>70.260195042508883</v>
      </c>
      <c r="AJ140">
        <v>0.61303004800464678</v>
      </c>
      <c r="AK140">
        <v>0.6130300471801563</v>
      </c>
      <c r="AL140">
        <v>0.61302958865288781</v>
      </c>
      <c r="AM140">
        <v>0.61303049968119827</v>
      </c>
      <c r="AN140">
        <v>0.66503885570493182</v>
      </c>
      <c r="AO140">
        <v>0.66503885570493171</v>
      </c>
      <c r="AP140">
        <v>0.66503885570493171</v>
      </c>
      <c r="AQ140">
        <v>0.66503885570493171</v>
      </c>
      <c r="AR140">
        <v>16.401591339308229</v>
      </c>
      <c r="AS140">
        <v>16.401591339308229</v>
      </c>
      <c r="AT140">
        <v>16.401591339308229</v>
      </c>
      <c r="AU140">
        <v>16.401591339308229</v>
      </c>
      <c r="AV140" t="str">
        <f>VLOOKUP(Sheet1[[#This Row],[NPDES ID2]],Combined_Sheet__Major_Only___2[[NPDES ID2]:[ECHO BFR]],3,FALSE)</f>
        <v>TX</v>
      </c>
      <c r="AW140" t="s">
        <v>118</v>
      </c>
      <c r="AX140" t="str">
        <f>VLOOKUP(Sheet1[[#This Row],[NPDES ID2]],Combined_Sheet__Major_Only___2[[NPDES ID2]:[ECHO BFR]],27,FALSE)</f>
        <v>-</v>
      </c>
      <c r="AY140" t="str">
        <f>VLOOKUP(Sheet1[[#This Row],[NPDES ID2]],Combined_Sheet__Major_Only___2[[NPDES ID2]:[ECHO BFR]],28,FALSE)</f>
        <v>-</v>
      </c>
      <c r="AZ140" t="str">
        <f>VLOOKUP(Sheet1[[#This Row],[NPDES ID2]],Combined_Sheet__Major_Only___2[[NPDES ID2]:[ECHO BFR]],29,FALSE)</f>
        <v>thickening</v>
      </c>
      <c r="BA140">
        <f>VLOOKUP(Sheet1[[#This Row],[NPDES ID2]],Combined_Sheet__Major_Only___2[[NPDES ID2]:[ECHO BFR]],17,FALSE)</f>
        <v>29.757462</v>
      </c>
      <c r="BB140">
        <f>VLOOKUP(Sheet1[[#This Row],[NPDES ID2]],Combined_Sheet__Major_Only___2[[NPDES ID2]:[ECHO BFR]],18,FALSE)</f>
        <v>-96.148036000000005</v>
      </c>
      <c r="BC140" s="2" t="str">
        <f>IF(ISNUMBER(SEARCH("aerobic",$AW140)),"aerobic","")</f>
        <v>aerobic</v>
      </c>
      <c r="BD140" s="2" t="str">
        <f>IF(ISNUMBER(SEARCH("anaer",$AW140)),"anaer","")</f>
        <v/>
      </c>
      <c r="BE140" s="2" t="str">
        <f>IF(ISNUMBER(SEARCH("thickening",$AZ140)),"thickening","")</f>
        <v>thickening</v>
      </c>
      <c r="BF140" s="3" t="str">
        <f>IF(ISNUMBER(SEARCH("airDry",$AW140)),"airDry","")</f>
        <v>airDry</v>
      </c>
      <c r="BG140" s="3" t="str">
        <f>IF(ISNUMBER(SEARCH("heatDry",$AY140)),"heatDry","")</f>
        <v/>
      </c>
      <c r="BH140" s="3" t="str">
        <f>IF(AND(ISNUMBER(SEARCH("aerobic",$AW140)),ISNUMBER(SEARCH("anaer",$AW140))),"Combined Aer and Anaer.","")</f>
        <v/>
      </c>
    </row>
    <row r="141" spans="1:60" x14ac:dyDescent="0.25">
      <c r="A141" s="5">
        <v>367</v>
      </c>
      <c r="B141" t="s">
        <v>1855</v>
      </c>
      <c r="C141">
        <v>829.86</v>
      </c>
      <c r="D141">
        <v>341.72415000546692</v>
      </c>
      <c r="E141">
        <v>333.2060182315011</v>
      </c>
      <c r="F141">
        <v>289.08370128640769</v>
      </c>
      <c r="G141">
        <v>404.40608970893447</v>
      </c>
      <c r="H141">
        <v>-109.07898347439409</v>
      </c>
      <c r="I141">
        <v>-110.4367896017265</v>
      </c>
      <c r="J141">
        <v>-129.90195751651311</v>
      </c>
      <c r="K141">
        <v>-87.575088063928035</v>
      </c>
      <c r="L141">
        <v>580.42808782604891</v>
      </c>
      <c r="M141">
        <v>578.39378823810966</v>
      </c>
      <c r="N141">
        <v>571.27944524404552</v>
      </c>
      <c r="O141">
        <v>595.50319352777751</v>
      </c>
      <c r="P141">
        <v>19.431651694763261</v>
      </c>
      <c r="Q141">
        <v>19.62887940433064</v>
      </c>
      <c r="R141">
        <v>15.86105051954674</v>
      </c>
      <c r="S141">
        <v>22.770526908790909</v>
      </c>
      <c r="T141">
        <v>4018.418539458442</v>
      </c>
      <c r="U141">
        <v>4018.428141405871</v>
      </c>
      <c r="V141">
        <v>4014.5290032923358</v>
      </c>
      <c r="W141">
        <v>4022.3222914934909</v>
      </c>
      <c r="X141">
        <v>258.58493206350778</v>
      </c>
      <c r="Y141">
        <v>259.49177251572638</v>
      </c>
      <c r="Z141">
        <v>251.81435787960791</v>
      </c>
      <c r="AA141">
        <v>262.76846348733011</v>
      </c>
      <c r="AB141">
        <v>39.326161082950961</v>
      </c>
      <c r="AC141">
        <v>38.867023999214169</v>
      </c>
      <c r="AD141">
        <v>34.315094123017332</v>
      </c>
      <c r="AE141">
        <v>45.362331136783993</v>
      </c>
      <c r="AF141">
        <v>68.545166407652459</v>
      </c>
      <c r="AG141">
        <v>68.305054771267379</v>
      </c>
      <c r="AH141">
        <v>67.464693113159683</v>
      </c>
      <c r="AI141">
        <v>70.325285647316562</v>
      </c>
      <c r="AJ141">
        <v>0.61387536140937604</v>
      </c>
      <c r="AK141">
        <v>0.6138753449915646</v>
      </c>
      <c r="AL141">
        <v>0.61386624411413282</v>
      </c>
      <c r="AM141">
        <v>0.61388432651125191</v>
      </c>
      <c r="AN141">
        <v>0.66495363982738132</v>
      </c>
      <c r="AO141">
        <v>0.66495363982738109</v>
      </c>
      <c r="AP141">
        <v>0.66495363982738109</v>
      </c>
      <c r="AQ141">
        <v>0.66495363982738109</v>
      </c>
      <c r="AR141">
        <v>16.427296611102349</v>
      </c>
      <c r="AS141">
        <v>16.427296611102339</v>
      </c>
      <c r="AT141">
        <v>16.427296611102339</v>
      </c>
      <c r="AU141">
        <v>16.427296611102339</v>
      </c>
      <c r="AV141" t="str">
        <f>VLOOKUP(Sheet1[[#This Row],[NPDES ID2]],Combined_Sheet__Major_Only___2[[NPDES ID2]:[ECHO BFR]],3,FALSE)</f>
        <v>TX</v>
      </c>
      <c r="AW141" t="s">
        <v>118</v>
      </c>
      <c r="AX141" t="str">
        <f>VLOOKUP(Sheet1[[#This Row],[NPDES ID2]],Combined_Sheet__Major_Only___2[[NPDES ID2]:[ECHO BFR]],27,FALSE)</f>
        <v>-</v>
      </c>
      <c r="AY141" t="str">
        <f>VLOOKUP(Sheet1[[#This Row],[NPDES ID2]],Combined_Sheet__Major_Only___2[[NPDES ID2]:[ECHO BFR]],28,FALSE)</f>
        <v>-</v>
      </c>
      <c r="AZ141" t="str">
        <f>VLOOKUP(Sheet1[[#This Row],[NPDES ID2]],Combined_Sheet__Major_Only___2[[NPDES ID2]:[ECHO BFR]],29,FALSE)</f>
        <v>preliminaryOps, thickening</v>
      </c>
      <c r="BA141">
        <f>VLOOKUP(Sheet1[[#This Row],[NPDES ID2]],Combined_Sheet__Major_Only___2[[NPDES ID2]:[ECHO BFR]],17,FALSE)</f>
        <v>26.197500000000002</v>
      </c>
      <c r="BB141">
        <f>VLOOKUP(Sheet1[[#This Row],[NPDES ID2]],Combined_Sheet__Major_Only___2[[NPDES ID2]:[ECHO BFR]],18,FALSE)</f>
        <v>-98.250600000000006</v>
      </c>
      <c r="BC141" s="2" t="str">
        <f>IF(ISNUMBER(SEARCH("aerobic",$AW141)),"aerobic","")</f>
        <v>aerobic</v>
      </c>
      <c r="BD141" s="2" t="str">
        <f>IF(ISNUMBER(SEARCH("anaer",$AW141)),"anaer","")</f>
        <v/>
      </c>
      <c r="BE141" s="2" t="str">
        <f>IF(ISNUMBER(SEARCH("thickening",$AZ141)),"thickening","")</f>
        <v>thickening</v>
      </c>
      <c r="BF141" s="4" t="str">
        <f>IF(ISNUMBER(SEARCH("airDry",$AW141)),"airDry","")</f>
        <v>airDry</v>
      </c>
      <c r="BG141" s="4" t="str">
        <f>IF(ISNUMBER(SEARCH("heatDry",$AY141)),"heatDry","")</f>
        <v/>
      </c>
      <c r="BH141" s="4" t="str">
        <f>IF(AND(ISNUMBER(SEARCH("aerobic",$AW141)),ISNUMBER(SEARCH("anaer",$AW141))),"Combined Aer and Anaer.","")</f>
        <v/>
      </c>
    </row>
    <row r="142" spans="1:60" x14ac:dyDescent="0.25">
      <c r="A142" s="5">
        <v>900</v>
      </c>
      <c r="B142" t="s">
        <v>4384</v>
      </c>
      <c r="C142">
        <v>758</v>
      </c>
      <c r="D142">
        <v>348.52418314111759</v>
      </c>
      <c r="E142">
        <v>340.33490780434357</v>
      </c>
      <c r="F142">
        <v>293.31094602068742</v>
      </c>
      <c r="G142">
        <v>414.12362335202982</v>
      </c>
      <c r="H142">
        <v>-112.363028050097</v>
      </c>
      <c r="I142">
        <v>-113.69681488402929</v>
      </c>
      <c r="J142">
        <v>-133.05936491292641</v>
      </c>
      <c r="K142">
        <v>-90.710128948423289</v>
      </c>
      <c r="L142">
        <v>515.8031830479074</v>
      </c>
      <c r="M142">
        <v>513.83574295122867</v>
      </c>
      <c r="N142">
        <v>506.95513045381119</v>
      </c>
      <c r="O142">
        <v>530.38293176932473</v>
      </c>
      <c r="P142">
        <v>17.777872869180989</v>
      </c>
      <c r="Q142">
        <v>17.925167142648569</v>
      </c>
      <c r="R142">
        <v>14.56498276165069</v>
      </c>
      <c r="S142">
        <v>20.683490713981069</v>
      </c>
      <c r="T142">
        <v>4016.3492379867589</v>
      </c>
      <c r="U142">
        <v>4016.3588365418459</v>
      </c>
      <c r="V142">
        <v>4012.4610759830348</v>
      </c>
      <c r="W142">
        <v>4020.2516108369982</v>
      </c>
      <c r="X142">
        <v>265.6579389247492</v>
      </c>
      <c r="Y142">
        <v>266.66224515305339</v>
      </c>
      <c r="Z142">
        <v>258.11644204753031</v>
      </c>
      <c r="AA142">
        <v>270.32413194978761</v>
      </c>
      <c r="AB142">
        <v>41.468069117208813</v>
      </c>
      <c r="AC142">
        <v>40.963075700152928</v>
      </c>
      <c r="AD142">
        <v>36.05218525696786</v>
      </c>
      <c r="AE142">
        <v>48.040761553372867</v>
      </c>
      <c r="AF142">
        <v>66.688043718692455</v>
      </c>
      <c r="AG142">
        <v>66.433796307328194</v>
      </c>
      <c r="AH142">
        <v>65.544012331927703</v>
      </c>
      <c r="AI142">
        <v>68.572898334989659</v>
      </c>
      <c r="AJ142">
        <v>0.59115977476394899</v>
      </c>
      <c r="AK142">
        <v>0.59115975913310703</v>
      </c>
      <c r="AL142">
        <v>0.5911510941610385</v>
      </c>
      <c r="AM142">
        <v>0.59116831046146801</v>
      </c>
      <c r="AN142">
        <v>0.66486399347411207</v>
      </c>
      <c r="AO142">
        <v>0.66486399347411185</v>
      </c>
      <c r="AP142">
        <v>0.66486399347411185</v>
      </c>
      <c r="AQ142">
        <v>0.66486399347411185</v>
      </c>
      <c r="AR142">
        <v>15.72859629545742</v>
      </c>
      <c r="AS142">
        <v>15.72859629545742</v>
      </c>
      <c r="AT142">
        <v>15.72859629545742</v>
      </c>
      <c r="AU142">
        <v>15.72859629545742</v>
      </c>
      <c r="AV142" t="str">
        <f>VLOOKUP(Sheet1[[#This Row],[NPDES ID2]],Combined_Sheet__Major_Only___2[[NPDES ID2]:[ECHO BFR]],3,FALSE)</f>
        <v>TX</v>
      </c>
      <c r="AW142" t="s">
        <v>118</v>
      </c>
      <c r="AX142" t="str">
        <f>VLOOKUP(Sheet1[[#This Row],[NPDES ID2]],Combined_Sheet__Major_Only___2[[NPDES ID2]:[ECHO BFR]],27,FALSE)</f>
        <v>tempSludgeStore</v>
      </c>
      <c r="AY142" t="str">
        <f>VLOOKUP(Sheet1[[#This Row],[NPDES ID2]],Combined_Sheet__Major_Only___2[[NPDES ID2]:[ECHO BFR]],28,FALSE)</f>
        <v>-</v>
      </c>
      <c r="AZ142" t="str">
        <f>VLOOKUP(Sheet1[[#This Row],[NPDES ID2]],Combined_Sheet__Major_Only___2[[NPDES ID2]:[ECHO BFR]],29,FALSE)</f>
        <v>thickening</v>
      </c>
      <c r="BA142">
        <f>VLOOKUP(Sheet1[[#This Row],[NPDES ID2]],Combined_Sheet__Major_Only___2[[NPDES ID2]:[ECHO BFR]],17,FALSE)</f>
        <v>28.974679999999999</v>
      </c>
      <c r="BB142">
        <f>VLOOKUP(Sheet1[[#This Row],[NPDES ID2]],Combined_Sheet__Major_Only___2[[NPDES ID2]:[ECHO BFR]],18,FALSE)</f>
        <v>-96.630589999999998</v>
      </c>
      <c r="BC142" s="2" t="str">
        <f>IF(ISNUMBER(SEARCH("aerobic",$AW142)),"aerobic","")</f>
        <v>aerobic</v>
      </c>
      <c r="BD142" s="2" t="str">
        <f>IF(ISNUMBER(SEARCH("anaer",$AW142)),"anaer","")</f>
        <v/>
      </c>
      <c r="BE142" s="2" t="str">
        <f>IF(ISNUMBER(SEARCH("thickening",$AZ142)),"thickening","")</f>
        <v>thickening</v>
      </c>
      <c r="BF142" s="3" t="str">
        <f>IF(ISNUMBER(SEARCH("airDry",$AW142)),"airDry","")</f>
        <v>airDry</v>
      </c>
      <c r="BG142" s="3" t="str">
        <f>IF(ISNUMBER(SEARCH("heatDry",$AY142)),"heatDry","")</f>
        <v/>
      </c>
      <c r="BH142" s="3" t="str">
        <f>IF(AND(ISNUMBER(SEARCH("aerobic",$AW142)),ISNUMBER(SEARCH("anaer",$AW142))),"Combined Aer and Anaer.","")</f>
        <v/>
      </c>
    </row>
    <row r="143" spans="1:60" x14ac:dyDescent="0.25">
      <c r="A143" s="5">
        <v>73</v>
      </c>
      <c r="B143" t="s">
        <v>405</v>
      </c>
      <c r="C143">
        <v>33.67</v>
      </c>
      <c r="D143">
        <v>2731.5014657394422</v>
      </c>
      <c r="E143">
        <v>2710.0523036978439</v>
      </c>
      <c r="F143">
        <v>1838.7913591970121</v>
      </c>
      <c r="G143">
        <v>3590.4614715928101</v>
      </c>
      <c r="H143">
        <v>-106.000372697869</v>
      </c>
      <c r="I143">
        <v>-107.4377813226408</v>
      </c>
      <c r="J143">
        <v>-126.95230429402611</v>
      </c>
      <c r="K143">
        <v>-84.679350717573456</v>
      </c>
      <c r="L143">
        <v>24.197627477298081</v>
      </c>
      <c r="M143">
        <v>24.120028361617141</v>
      </c>
      <c r="N143">
        <v>23.84859858115534</v>
      </c>
      <c r="O143">
        <v>24.77273056293992</v>
      </c>
      <c r="P143">
        <v>0.7870996521179866</v>
      </c>
      <c r="Q143">
        <v>0.79746068308442108</v>
      </c>
      <c r="R143">
        <v>0.64003755488549707</v>
      </c>
      <c r="S143">
        <v>0.92890055741764332</v>
      </c>
      <c r="T143">
        <v>4016.0739796598682</v>
      </c>
      <c r="U143">
        <v>4016.0835777637062</v>
      </c>
      <c r="V143">
        <v>4012.1860004471209</v>
      </c>
      <c r="W143">
        <v>4019.9761690510468</v>
      </c>
      <c r="X143">
        <v>251.50745788909541</v>
      </c>
      <c r="Y143">
        <v>252.3143810188069</v>
      </c>
      <c r="Z143">
        <v>245.4570256536841</v>
      </c>
      <c r="AA143">
        <v>255.22277195523009</v>
      </c>
      <c r="AB143">
        <v>37.32563462300687</v>
      </c>
      <c r="AC143">
        <v>36.90651720251995</v>
      </c>
      <c r="AD143">
        <v>32.678862458992661</v>
      </c>
      <c r="AE143">
        <v>42.852923111670528</v>
      </c>
      <c r="AF143">
        <v>70.429728190431007</v>
      </c>
      <c r="AG143">
        <v>70.203872703037376</v>
      </c>
      <c r="AH143">
        <v>69.413840291597211</v>
      </c>
      <c r="AI143">
        <v>72.103619734123498</v>
      </c>
      <c r="AJ143">
        <v>0.63693840797257051</v>
      </c>
      <c r="AK143">
        <v>0.63693840734143148</v>
      </c>
      <c r="AL143">
        <v>0.63693805632753919</v>
      </c>
      <c r="AM143">
        <v>0.63693875374196351</v>
      </c>
      <c r="AN143">
        <v>0.66485206510772832</v>
      </c>
      <c r="AO143">
        <v>0.66485206510772832</v>
      </c>
      <c r="AP143">
        <v>0.66485206510772832</v>
      </c>
      <c r="AQ143">
        <v>0.66485206510772832</v>
      </c>
      <c r="AR143">
        <v>17.136999121521111</v>
      </c>
      <c r="AS143">
        <v>17.136999121521111</v>
      </c>
      <c r="AT143">
        <v>17.136999121521111</v>
      </c>
      <c r="AU143">
        <v>17.136999121521111</v>
      </c>
      <c r="AV143" t="str">
        <f>VLOOKUP(Sheet1[[#This Row],[NPDES ID2]],Combined_Sheet__Major_Only___2[[NPDES ID2]:[ECHO BFR]],3,FALSE)</f>
        <v>PR</v>
      </c>
      <c r="AW143" t="s">
        <v>12187</v>
      </c>
      <c r="AX143" t="str">
        <f>VLOOKUP(Sheet1[[#This Row],[NPDES ID2]],Combined_Sheet__Major_Only___2[[NPDES ID2]:[ECHO BFR]],27,FALSE)</f>
        <v>-</v>
      </c>
      <c r="AY143" t="str">
        <f>VLOOKUP(Sheet1[[#This Row],[NPDES ID2]],Combined_Sheet__Major_Only___2[[NPDES ID2]:[ECHO BFR]],28,FALSE)</f>
        <v>highTempCompost, thermoAerobicDigest</v>
      </c>
      <c r="AZ143" t="str">
        <f>VLOOKUP(Sheet1[[#This Row],[NPDES ID2]],Combined_Sheet__Major_Only___2[[NPDES ID2]:[ECHO BFR]],29,FALSE)</f>
        <v>thickening</v>
      </c>
      <c r="BA143">
        <f>VLOOKUP(Sheet1[[#This Row],[NPDES ID2]],Combined_Sheet__Major_Only___2[[NPDES ID2]:[ECHO BFR]],17,FALSE)</f>
        <v>18.336205</v>
      </c>
      <c r="BB143">
        <f>VLOOKUP(Sheet1[[#This Row],[NPDES ID2]],Combined_Sheet__Major_Only___2[[NPDES ID2]:[ECHO BFR]],18,FALSE)</f>
        <v>-66.419531000000006</v>
      </c>
      <c r="BC143" s="2" t="str">
        <f>IF(ISNUMBER(SEARCH("aerobic",$AW143)),"aerobic","")</f>
        <v/>
      </c>
      <c r="BD143" s="2" t="str">
        <f>IF(ISNUMBER(SEARCH("anaer",$AW143)),"anaer","")</f>
        <v>anaer</v>
      </c>
      <c r="BE143" s="2" t="str">
        <f>IF(ISNUMBER(SEARCH("thickening",$AZ143)),"thickening","")</f>
        <v>thickening</v>
      </c>
      <c r="BF143" s="4" t="str">
        <f>IF(ISNUMBER(SEARCH("airDry",$AW143)),"airDry","")</f>
        <v>airDry</v>
      </c>
      <c r="BG143" s="4" t="str">
        <f>IF(ISNUMBER(SEARCH("heatDry",$AY143)),"heatDry","")</f>
        <v/>
      </c>
      <c r="BH143" s="4" t="str">
        <f>IF(AND(ISNUMBER(SEARCH("aerobic",$AW143)),ISNUMBER(SEARCH("anaer",$AW143))),"Combined Aer and Anaer.","")</f>
        <v/>
      </c>
    </row>
    <row r="144" spans="1:60" x14ac:dyDescent="0.25">
      <c r="A144" s="5">
        <v>2557</v>
      </c>
      <c r="B144" t="s">
        <v>11859</v>
      </c>
      <c r="C144">
        <v>113.91</v>
      </c>
      <c r="D144">
        <v>920.60125287897745</v>
      </c>
      <c r="E144">
        <v>911.65529878818245</v>
      </c>
      <c r="F144">
        <v>649.03446501433484</v>
      </c>
      <c r="G144">
        <v>1189.801845264047</v>
      </c>
      <c r="H144">
        <v>-111.2012775796603</v>
      </c>
      <c r="I144">
        <v>-112.604691164344</v>
      </c>
      <c r="J144">
        <v>-131.94755168554869</v>
      </c>
      <c r="K144">
        <v>-89.635499564108684</v>
      </c>
      <c r="L144">
        <v>78.312436306897155</v>
      </c>
      <c r="M144">
        <v>78.0228737559666</v>
      </c>
      <c r="N144">
        <v>77.010047986513342</v>
      </c>
      <c r="O144">
        <v>80.458421970771127</v>
      </c>
      <c r="P144">
        <v>2.6700461112818048</v>
      </c>
      <c r="Q144">
        <v>2.6940185974798698</v>
      </c>
      <c r="R144">
        <v>2.1845125081559078</v>
      </c>
      <c r="S144">
        <v>3.1146750830508991</v>
      </c>
      <c r="T144">
        <v>4015.0954676459328</v>
      </c>
      <c r="U144">
        <v>4015.1050641456332</v>
      </c>
      <c r="V144">
        <v>4011.2081382343008</v>
      </c>
      <c r="W144">
        <v>4018.9970048610412</v>
      </c>
      <c r="X144">
        <v>262.86183697901367</v>
      </c>
      <c r="Y144">
        <v>263.82865001236547</v>
      </c>
      <c r="Z144">
        <v>255.61758135255951</v>
      </c>
      <c r="AA144">
        <v>267.3387068859077</v>
      </c>
      <c r="AB144">
        <v>40.627401213079978</v>
      </c>
      <c r="AC144">
        <v>40.140391584732043</v>
      </c>
      <c r="AD144">
        <v>35.371030709689123</v>
      </c>
      <c r="AE144">
        <v>47.003135541836578</v>
      </c>
      <c r="AF144">
        <v>67.374568116894181</v>
      </c>
      <c r="AG144">
        <v>67.125466712174557</v>
      </c>
      <c r="AH144">
        <v>66.254073659394535</v>
      </c>
      <c r="AI144">
        <v>69.220801657944662</v>
      </c>
      <c r="AJ144">
        <v>0.59955567028151069</v>
      </c>
      <c r="AK144">
        <v>0.59955566797308135</v>
      </c>
      <c r="AL144">
        <v>0.59955438459023469</v>
      </c>
      <c r="AM144">
        <v>0.59955693449248326</v>
      </c>
      <c r="AN144">
        <v>0.66480965424786265</v>
      </c>
      <c r="AO144">
        <v>0.66480965424786254</v>
      </c>
      <c r="AP144">
        <v>0.66480965424786254</v>
      </c>
      <c r="AQ144">
        <v>0.66480965424786254</v>
      </c>
      <c r="AR144">
        <v>15.98710084306413</v>
      </c>
      <c r="AS144">
        <v>15.98710084306412</v>
      </c>
      <c r="AT144">
        <v>15.98710084306412</v>
      </c>
      <c r="AU144">
        <v>15.98710084306412</v>
      </c>
      <c r="AV144" t="str">
        <f>VLOOKUP(Sheet1[[#This Row],[NPDES ID2]],Combined_Sheet__Major_Only___2[[NPDES ID2]:[ECHO BFR]],3,FALSE)</f>
        <v>MO</v>
      </c>
      <c r="AW144" t="s">
        <v>118</v>
      </c>
      <c r="AX144" t="str">
        <f>VLOOKUP(Sheet1[[#This Row],[NPDES ID2]],Combined_Sheet__Major_Only___2[[NPDES ID2]:[ECHO BFR]],27,FALSE)</f>
        <v>-</v>
      </c>
      <c r="AY144" t="str">
        <f>VLOOKUP(Sheet1[[#This Row],[NPDES ID2]],Combined_Sheet__Major_Only___2[[NPDES ID2]:[ECHO BFR]],28,FALSE)</f>
        <v>-</v>
      </c>
      <c r="AZ144" t="str">
        <f>VLOOKUP(Sheet1[[#This Row],[NPDES ID2]],Combined_Sheet__Major_Only___2[[NPDES ID2]:[ECHO BFR]],29,FALSE)</f>
        <v>thickening</v>
      </c>
      <c r="BA144">
        <f>VLOOKUP(Sheet1[[#This Row],[NPDES ID2]],Combined_Sheet__Major_Only___2[[NPDES ID2]:[ECHO BFR]],17,FALSE)</f>
        <v>37.777414</v>
      </c>
      <c r="BB144">
        <f>VLOOKUP(Sheet1[[#This Row],[NPDES ID2]],Combined_Sheet__Major_Only___2[[NPDES ID2]:[ECHO BFR]],18,FALSE)</f>
        <v>-90.398388999999995</v>
      </c>
      <c r="BC144" s="2" t="str">
        <f>IF(ISNUMBER(SEARCH("aerobic",$AW144)),"aerobic","")</f>
        <v>aerobic</v>
      </c>
      <c r="BD144" s="2" t="str">
        <f>IF(ISNUMBER(SEARCH("anaer",$AW144)),"anaer","")</f>
        <v/>
      </c>
      <c r="BE144" s="2" t="str">
        <f>IF(ISNUMBER(SEARCH("thickening",$AZ144)),"thickening","")</f>
        <v>thickening</v>
      </c>
      <c r="BF144" s="4" t="str">
        <f>IF(ISNUMBER(SEARCH("airDry",$AW144)),"airDry","")</f>
        <v>airDry</v>
      </c>
      <c r="BG144" s="4" t="str">
        <f>IF(ISNUMBER(SEARCH("heatDry",$AY144)),"heatDry","")</f>
        <v/>
      </c>
      <c r="BH144" s="4" t="str">
        <f>IF(AND(ISNUMBER(SEARCH("aerobic",$AW144)),ISNUMBER(SEARCH("anaer",$AW144))),"Combined Aer and Anaer.","")</f>
        <v/>
      </c>
    </row>
    <row r="145" spans="1:60" x14ac:dyDescent="0.25">
      <c r="A145" s="5">
        <v>837</v>
      </c>
      <c r="B145" t="s">
        <v>4092</v>
      </c>
      <c r="C145">
        <v>1041.1300000000001</v>
      </c>
      <c r="D145">
        <v>361.08295058215839</v>
      </c>
      <c r="E145">
        <v>355.55856278817839</v>
      </c>
      <c r="F145">
        <v>307.49051442955431</v>
      </c>
      <c r="G145">
        <v>425.8525207909255</v>
      </c>
      <c r="H145">
        <v>-110.10148029500139</v>
      </c>
      <c r="I145">
        <v>-111.4974056249773</v>
      </c>
      <c r="J145">
        <v>-130.88260326445419</v>
      </c>
      <c r="K145">
        <v>-88.538687020267545</v>
      </c>
      <c r="L145">
        <v>721.78459023033065</v>
      </c>
      <c r="M145">
        <v>719.18353027985677</v>
      </c>
      <c r="N145">
        <v>710.08757935247161</v>
      </c>
      <c r="O145">
        <v>741.05912535635832</v>
      </c>
      <c r="P145">
        <v>24.391471938313831</v>
      </c>
      <c r="Q145">
        <v>24.624268610374191</v>
      </c>
      <c r="R145">
        <v>19.93354041185184</v>
      </c>
      <c r="S145">
        <v>28.516164087939892</v>
      </c>
      <c r="T145">
        <v>4004.3395555600368</v>
      </c>
      <c r="U145">
        <v>4004.3491344268641</v>
      </c>
      <c r="V145">
        <v>4000.4593688339801</v>
      </c>
      <c r="W145">
        <v>4008.2339239837588</v>
      </c>
      <c r="X145">
        <v>259.97068632526668</v>
      </c>
      <c r="Y145">
        <v>260.90529549146368</v>
      </c>
      <c r="Z145">
        <v>252.98061386986359</v>
      </c>
      <c r="AA145">
        <v>264.29066670431467</v>
      </c>
      <c r="AB145">
        <v>39.864160138546502</v>
      </c>
      <c r="AC145">
        <v>39.392563559369137</v>
      </c>
      <c r="AD145">
        <v>34.744660781273772</v>
      </c>
      <c r="AE145">
        <v>46.057076817621528</v>
      </c>
      <c r="AF145">
        <v>67.941941882074318</v>
      </c>
      <c r="AG145">
        <v>67.697265238923308</v>
      </c>
      <c r="AH145">
        <v>66.840804494209138</v>
      </c>
      <c r="AI145">
        <v>69.756055621797429</v>
      </c>
      <c r="AJ145">
        <v>0.60649565794093929</v>
      </c>
      <c r="AK145">
        <v>0.60649563703107856</v>
      </c>
      <c r="AL145">
        <v>0.60648405746821499</v>
      </c>
      <c r="AM145">
        <v>0.60650706482518879</v>
      </c>
      <c r="AN145">
        <v>0.66434276096094991</v>
      </c>
      <c r="AO145">
        <v>0.66434276096095002</v>
      </c>
      <c r="AP145">
        <v>0.66434276096095002</v>
      </c>
      <c r="AQ145">
        <v>0.66434276096095002</v>
      </c>
      <c r="AR145">
        <v>16.20021731047478</v>
      </c>
      <c r="AS145">
        <v>16.20021731047478</v>
      </c>
      <c r="AT145">
        <v>16.20021731047478</v>
      </c>
      <c r="AU145">
        <v>16.20021731047478</v>
      </c>
      <c r="AV145" t="str">
        <f>VLOOKUP(Sheet1[[#This Row],[NPDES ID2]],Combined_Sheet__Major_Only___2[[NPDES ID2]:[ECHO BFR]],3,FALSE)</f>
        <v>ND</v>
      </c>
      <c r="AW145" t="s">
        <v>12187</v>
      </c>
      <c r="AX145" t="str">
        <f>VLOOKUP(Sheet1[[#This Row],[NPDES ID2]],Combined_Sheet__Major_Only___2[[NPDES ID2]:[ECHO BFR]],27,FALSE)</f>
        <v>methaneBioCaptureRecover</v>
      </c>
      <c r="AY145" t="str">
        <f>VLOOKUP(Sheet1[[#This Row],[NPDES ID2]],Combined_Sheet__Major_Only___2[[NPDES ID2]:[ECHO BFR]],28,FALSE)</f>
        <v>-</v>
      </c>
      <c r="AZ145" t="str">
        <f>VLOOKUP(Sheet1[[#This Row],[NPDES ID2]],Combined_Sheet__Major_Only___2[[NPDES ID2]:[ECHO BFR]],29,FALSE)</f>
        <v>thickening</v>
      </c>
      <c r="BA145">
        <f>VLOOKUP(Sheet1[[#This Row],[NPDES ID2]],Combined_Sheet__Major_Only___2[[NPDES ID2]:[ECHO BFR]],17,FALSE)</f>
        <v>46.955910000000003</v>
      </c>
      <c r="BB145">
        <f>VLOOKUP(Sheet1[[#This Row],[NPDES ID2]],Combined_Sheet__Major_Only___2[[NPDES ID2]:[ECHO BFR]],18,FALSE)</f>
        <v>-96.803606000000002</v>
      </c>
      <c r="BC145" s="2" t="str">
        <f>IF(ISNUMBER(SEARCH("aerobic",$AW145)),"aerobic","")</f>
        <v/>
      </c>
      <c r="BD145" s="2" t="str">
        <f>IF(ISNUMBER(SEARCH("anaer",$AW145)),"anaer","")</f>
        <v>anaer</v>
      </c>
      <c r="BE145" s="2" t="str">
        <f>IF(ISNUMBER(SEARCH("thickening",$AZ145)),"thickening","")</f>
        <v>thickening</v>
      </c>
      <c r="BF145" s="4" t="str">
        <f>IF(ISNUMBER(SEARCH("airDry",$AW145)),"airDry","")</f>
        <v>airDry</v>
      </c>
      <c r="BG145" s="4" t="str">
        <f>IF(ISNUMBER(SEARCH("heatDry",$AY145)),"heatDry","")</f>
        <v/>
      </c>
      <c r="BH145" s="4" t="str">
        <f>IF(AND(ISNUMBER(SEARCH("aerobic",$AW145)),ISNUMBER(SEARCH("anaer",$AW145))),"Combined Aer and Anaer.","")</f>
        <v/>
      </c>
    </row>
    <row r="146" spans="1:60" x14ac:dyDescent="0.25">
      <c r="A146" s="5">
        <v>1733</v>
      </c>
      <c r="B146" t="s">
        <v>8118</v>
      </c>
      <c r="C146">
        <v>34.58</v>
      </c>
      <c r="D146">
        <v>2791.863826805728</v>
      </c>
      <c r="E146">
        <v>2761.9694867343119</v>
      </c>
      <c r="F146">
        <v>1880.9972191445181</v>
      </c>
      <c r="G146">
        <v>3665.5647086904878</v>
      </c>
      <c r="H146">
        <v>-111.59006514516371</v>
      </c>
      <c r="I146">
        <v>-112.9840852838214</v>
      </c>
      <c r="J146">
        <v>-132.32215404593271</v>
      </c>
      <c r="K146">
        <v>-90.011001449321924</v>
      </c>
      <c r="L146">
        <v>23.698513395163818</v>
      </c>
      <c r="M146">
        <v>23.610039874762169</v>
      </c>
      <c r="N146">
        <v>23.30057326062218</v>
      </c>
      <c r="O146">
        <v>24.354208756928539</v>
      </c>
      <c r="P146">
        <v>0.81070574229392722</v>
      </c>
      <c r="Q146">
        <v>0.81781145306629122</v>
      </c>
      <c r="R146">
        <v>0.66356393385402435</v>
      </c>
      <c r="S146">
        <v>0.94492882935092559</v>
      </c>
      <c r="T146">
        <v>3997.9181630382018</v>
      </c>
      <c r="U146">
        <v>3997.9277313780199</v>
      </c>
      <c r="V146">
        <v>3994.0422405704799</v>
      </c>
      <c r="W146">
        <v>4001.8082516181498</v>
      </c>
      <c r="X146">
        <v>262.56693562080358</v>
      </c>
      <c r="Y146">
        <v>263.54102248872272</v>
      </c>
      <c r="Z146">
        <v>255.26363691970451</v>
      </c>
      <c r="AA146">
        <v>267.08120048990747</v>
      </c>
      <c r="AB146">
        <v>40.704763344287628</v>
      </c>
      <c r="AC146">
        <v>40.214429038029778</v>
      </c>
      <c r="AD146">
        <v>35.423360131973183</v>
      </c>
      <c r="AE146">
        <v>47.112049021082392</v>
      </c>
      <c r="AF146">
        <v>67.161827878141963</v>
      </c>
      <c r="AG146">
        <v>66.911098532410193</v>
      </c>
      <c r="AH146">
        <v>66.0340583728822</v>
      </c>
      <c r="AI146">
        <v>69.020068139848135</v>
      </c>
      <c r="AJ146">
        <v>0.59695376990556737</v>
      </c>
      <c r="AK146">
        <v>0.59695376920204923</v>
      </c>
      <c r="AL146">
        <v>0.59695337794328263</v>
      </c>
      <c r="AM146">
        <v>0.5969541553185993</v>
      </c>
      <c r="AN146">
        <v>0.66406340018750565</v>
      </c>
      <c r="AO146">
        <v>0.66406340018750565</v>
      </c>
      <c r="AP146">
        <v>0.66406340018750565</v>
      </c>
      <c r="AQ146">
        <v>0.66406340018750565</v>
      </c>
      <c r="AR146">
        <v>15.907098794815671</v>
      </c>
      <c r="AS146">
        <v>15.907098794815671</v>
      </c>
      <c r="AT146">
        <v>15.907098794815671</v>
      </c>
      <c r="AU146">
        <v>15.907098794815671</v>
      </c>
      <c r="AV146" t="str">
        <f>VLOOKUP(Sheet1[[#This Row],[NPDES ID2]],Combined_Sheet__Major_Only___2[[NPDES ID2]:[ECHO BFR]],3,FALSE)</f>
        <v>KS</v>
      </c>
      <c r="AW146" t="s">
        <v>118</v>
      </c>
      <c r="AX146" t="str">
        <f>VLOOKUP(Sheet1[[#This Row],[NPDES ID2]],Combined_Sheet__Major_Only___2[[NPDES ID2]:[ECHO BFR]],27,FALSE)</f>
        <v>-</v>
      </c>
      <c r="AY146" t="str">
        <f>VLOOKUP(Sheet1[[#This Row],[NPDES ID2]],Combined_Sheet__Major_Only___2[[NPDES ID2]:[ECHO BFR]],28,FALSE)</f>
        <v>-</v>
      </c>
      <c r="AZ146" t="str">
        <f>VLOOKUP(Sheet1[[#This Row],[NPDES ID2]],Combined_Sheet__Major_Only___2[[NPDES ID2]:[ECHO BFR]],29,FALSE)</f>
        <v>thickening</v>
      </c>
      <c r="BA146">
        <f>VLOOKUP(Sheet1[[#This Row],[NPDES ID2]],Combined_Sheet__Major_Only___2[[NPDES ID2]:[ECHO BFR]],17,FALSE)</f>
        <v>38.170611000000001</v>
      </c>
      <c r="BB146">
        <f>VLOOKUP(Sheet1[[#This Row],[NPDES ID2]],Combined_Sheet__Major_Only___2[[NPDES ID2]:[ECHO BFR]],18,FALSE)</f>
        <v>-99.087249999999997</v>
      </c>
      <c r="BC146" s="2" t="str">
        <f>IF(ISNUMBER(SEARCH("aerobic",$AW146)),"aerobic","")</f>
        <v>aerobic</v>
      </c>
      <c r="BD146" s="2" t="str">
        <f>IF(ISNUMBER(SEARCH("anaer",$AW146)),"anaer","")</f>
        <v/>
      </c>
      <c r="BE146" s="2" t="str">
        <f>IF(ISNUMBER(SEARCH("thickening",$AZ146)),"thickening","")</f>
        <v>thickening</v>
      </c>
      <c r="BF146" s="4" t="str">
        <f>IF(ISNUMBER(SEARCH("airDry",$AW146)),"airDry","")</f>
        <v>airDry</v>
      </c>
      <c r="BG146" s="4" t="str">
        <f>IF(ISNUMBER(SEARCH("heatDry",$AY146)),"heatDry","")</f>
        <v/>
      </c>
      <c r="BH146" s="4" t="str">
        <f>IF(AND(ISNUMBER(SEARCH("aerobic",$AW146)),ISNUMBER(SEARCH("anaer",$AW146))),"Combined Aer and Anaer.","")</f>
        <v/>
      </c>
    </row>
    <row r="147" spans="1:60" x14ac:dyDescent="0.25">
      <c r="A147" s="5">
        <v>1390</v>
      </c>
      <c r="B147" t="s">
        <v>6593</v>
      </c>
      <c r="C147">
        <v>145</v>
      </c>
      <c r="D147">
        <v>739.18279657288906</v>
      </c>
      <c r="E147">
        <v>735.29691786508056</v>
      </c>
      <c r="F147">
        <v>528.51526623234395</v>
      </c>
      <c r="G147">
        <v>952.5133689519314</v>
      </c>
      <c r="H147">
        <v>-109.3250817862581</v>
      </c>
      <c r="I147">
        <v>-110.70582922293239</v>
      </c>
      <c r="J147">
        <v>-130.14377145359919</v>
      </c>
      <c r="K147">
        <v>-87.843249099004325</v>
      </c>
      <c r="L147">
        <v>101.26708225601659</v>
      </c>
      <c r="M147">
        <v>100.9105141774467</v>
      </c>
      <c r="N147">
        <v>99.663326534801968</v>
      </c>
      <c r="O147">
        <v>103.9096447327392</v>
      </c>
      <c r="P147">
        <v>3.3956111562009572</v>
      </c>
      <c r="Q147">
        <v>3.4297368020011438</v>
      </c>
      <c r="R147">
        <v>2.7722201897587539</v>
      </c>
      <c r="S147">
        <v>3.977454188865472</v>
      </c>
      <c r="T147">
        <v>3996.7304762950121</v>
      </c>
      <c r="U147">
        <v>3996.740042687778</v>
      </c>
      <c r="V147">
        <v>3992.8553425352029</v>
      </c>
      <c r="W147">
        <v>4000.6197732843989</v>
      </c>
      <c r="X147">
        <v>257.57099291372202</v>
      </c>
      <c r="Y147">
        <v>258.47819390234872</v>
      </c>
      <c r="Z147">
        <v>250.79626412079739</v>
      </c>
      <c r="AA147">
        <v>261.75676864694049</v>
      </c>
      <c r="AB147">
        <v>39.225166864265177</v>
      </c>
      <c r="AC147">
        <v>38.766095785245312</v>
      </c>
      <c r="AD147">
        <v>34.220833735907142</v>
      </c>
      <c r="AE147">
        <v>45.257323323676268</v>
      </c>
      <c r="AF147">
        <v>68.442777985566195</v>
      </c>
      <c r="AG147">
        <v>68.201808740626774</v>
      </c>
      <c r="AH147">
        <v>67.358844565953362</v>
      </c>
      <c r="AI147">
        <v>70.228762401965554</v>
      </c>
      <c r="AJ147">
        <v>0.61262267341822019</v>
      </c>
      <c r="AK147">
        <v>0.61262267055189068</v>
      </c>
      <c r="AL147">
        <v>0.61262107717113934</v>
      </c>
      <c r="AM147">
        <v>0.612624242997312</v>
      </c>
      <c r="AN147">
        <v>0.66401167926306781</v>
      </c>
      <c r="AO147">
        <v>0.66401167926306792</v>
      </c>
      <c r="AP147">
        <v>0.66401167926306792</v>
      </c>
      <c r="AQ147">
        <v>0.66401167926306792</v>
      </c>
      <c r="AR147">
        <v>16.38902192355464</v>
      </c>
      <c r="AS147">
        <v>16.389021923554651</v>
      </c>
      <c r="AT147">
        <v>16.389021923554651</v>
      </c>
      <c r="AU147">
        <v>16.389021923554651</v>
      </c>
      <c r="AV147" t="str">
        <f>VLOOKUP(Sheet1[[#This Row],[NPDES ID2]],Combined_Sheet__Major_Only___2[[NPDES ID2]:[ECHO BFR]],3,FALSE)</f>
        <v>IL</v>
      </c>
      <c r="AW147" t="s">
        <v>118</v>
      </c>
      <c r="AX147" t="str">
        <f>VLOOKUP(Sheet1[[#This Row],[NPDES ID2]],Combined_Sheet__Major_Only___2[[NPDES ID2]:[ECHO BFR]],27,FALSE)</f>
        <v>-</v>
      </c>
      <c r="AY147" t="str">
        <f>VLOOKUP(Sheet1[[#This Row],[NPDES ID2]],Combined_Sheet__Major_Only___2[[NPDES ID2]:[ECHO BFR]],28,FALSE)</f>
        <v>-</v>
      </c>
      <c r="AZ147" t="str">
        <f>VLOOKUP(Sheet1[[#This Row],[NPDES ID2]],Combined_Sheet__Major_Only___2[[NPDES ID2]:[ECHO BFR]],29,FALSE)</f>
        <v>thickening</v>
      </c>
      <c r="BA147">
        <f>VLOOKUP(Sheet1[[#This Row],[NPDES ID2]],Combined_Sheet__Major_Only___2[[NPDES ID2]:[ECHO BFR]],17,FALSE)</f>
        <v>41.656750000000002</v>
      </c>
      <c r="BB147">
        <f>VLOOKUP(Sheet1[[#This Row],[NPDES ID2]],Combined_Sheet__Major_Only___2[[NPDES ID2]:[ECHO BFR]],18,FALSE)</f>
        <v>-88.637389999999996</v>
      </c>
      <c r="BC147" s="2" t="str">
        <f>IF(ISNUMBER(SEARCH("aerobic",$AW147)),"aerobic","")</f>
        <v>aerobic</v>
      </c>
      <c r="BD147" s="2" t="str">
        <f>IF(ISNUMBER(SEARCH("anaer",$AW147)),"anaer","")</f>
        <v/>
      </c>
      <c r="BE147" s="2" t="str">
        <f>IF(ISNUMBER(SEARCH("thickening",$AZ147)),"thickening","")</f>
        <v>thickening</v>
      </c>
      <c r="BF147" s="3" t="str">
        <f>IF(ISNUMBER(SEARCH("airDry",$AW147)),"airDry","")</f>
        <v>airDry</v>
      </c>
      <c r="BG147" s="3" t="str">
        <f>IF(ISNUMBER(SEARCH("heatDry",$AY147)),"heatDry","")</f>
        <v/>
      </c>
      <c r="BH147" s="3" t="str">
        <f>IF(AND(ISNUMBER(SEARCH("aerobic",$AW147)),ISNUMBER(SEARCH("anaer",$AW147))),"Combined Aer and Anaer.","")</f>
        <v/>
      </c>
    </row>
    <row r="148" spans="1:60" x14ac:dyDescent="0.25">
      <c r="A148" s="5">
        <v>827</v>
      </c>
      <c r="B148" t="s">
        <v>4045</v>
      </c>
      <c r="C148">
        <v>1116.21</v>
      </c>
      <c r="D148">
        <v>368.25236115247827</v>
      </c>
      <c r="E148">
        <v>365.23978462463492</v>
      </c>
      <c r="F148">
        <v>313.28947980624838</v>
      </c>
      <c r="G148">
        <v>433.50815912399702</v>
      </c>
      <c r="H148">
        <v>-109.87175843923541</v>
      </c>
      <c r="I148">
        <v>-111.2568508316387</v>
      </c>
      <c r="J148">
        <v>-130.66126594479891</v>
      </c>
      <c r="K148">
        <v>-88.316066681594123</v>
      </c>
      <c r="L148">
        <v>775.28469168092352</v>
      </c>
      <c r="M148">
        <v>772.50706964446931</v>
      </c>
      <c r="N148">
        <v>762.79384509311842</v>
      </c>
      <c r="O148">
        <v>795.86740778015223</v>
      </c>
      <c r="P148">
        <v>26.147479102707958</v>
      </c>
      <c r="Q148">
        <v>26.400368155888021</v>
      </c>
      <c r="R148">
        <v>21.363182908096931</v>
      </c>
      <c r="S148">
        <v>30.58419816657873</v>
      </c>
      <c r="T148">
        <v>3989.717040869908</v>
      </c>
      <c r="U148">
        <v>3989.7265957650902</v>
      </c>
      <c r="V148">
        <v>3985.8465645267511</v>
      </c>
      <c r="W148">
        <v>3993.601663420246</v>
      </c>
      <c r="X148">
        <v>258.53655581291292</v>
      </c>
      <c r="Y148">
        <v>259.46128773582097</v>
      </c>
      <c r="Z148">
        <v>251.6234847666644</v>
      </c>
      <c r="AA148">
        <v>262.80897218091758</v>
      </c>
      <c r="AB148">
        <v>39.574800683492427</v>
      </c>
      <c r="AC148">
        <v>39.10797897912785</v>
      </c>
      <c r="AD148">
        <v>34.500899827200072</v>
      </c>
      <c r="AE148">
        <v>45.707134686380272</v>
      </c>
      <c r="AF148">
        <v>68.069289680225566</v>
      </c>
      <c r="AG148">
        <v>67.825590450079432</v>
      </c>
      <c r="AH148">
        <v>66.972506533370137</v>
      </c>
      <c r="AI148">
        <v>69.876211508385495</v>
      </c>
      <c r="AJ148">
        <v>0.60805349831583821</v>
      </c>
      <c r="AK148">
        <v>0.60805347596448778</v>
      </c>
      <c r="AL148">
        <v>0.60804110171145953</v>
      </c>
      <c r="AM148">
        <v>0.60806568806359418</v>
      </c>
      <c r="AN148">
        <v>0.66370593589047067</v>
      </c>
      <c r="AO148">
        <v>0.66370593589047056</v>
      </c>
      <c r="AP148">
        <v>0.66370593589047056</v>
      </c>
      <c r="AQ148">
        <v>0.66370593589047056</v>
      </c>
      <c r="AR148">
        <v>16.248108154202871</v>
      </c>
      <c r="AS148">
        <v>16.248108154202871</v>
      </c>
      <c r="AT148">
        <v>16.248108154202871</v>
      </c>
      <c r="AU148">
        <v>16.248108154202871</v>
      </c>
      <c r="AV148" t="str">
        <f>VLOOKUP(Sheet1[[#This Row],[NPDES ID2]],Combined_Sheet__Major_Only___2[[NPDES ID2]:[ECHO BFR]],3,FALSE)</f>
        <v>AZ</v>
      </c>
      <c r="AW148" t="s">
        <v>118</v>
      </c>
      <c r="AX148" t="str">
        <f>VLOOKUP(Sheet1[[#This Row],[NPDES ID2]],Combined_Sheet__Major_Only___2[[NPDES ID2]:[ECHO BFR]],27,FALSE)</f>
        <v>longTermSludgeStore</v>
      </c>
      <c r="AY148" t="str">
        <f>VLOOKUP(Sheet1[[#This Row],[NPDES ID2]],Combined_Sheet__Major_Only___2[[NPDES ID2]:[ECHO BFR]],28,FALSE)</f>
        <v>-</v>
      </c>
      <c r="AZ148" t="str">
        <f>VLOOKUP(Sheet1[[#This Row],[NPDES ID2]],Combined_Sheet__Major_Only___2[[NPDES ID2]:[ECHO BFR]],29,FALSE)</f>
        <v>thickening, sludgeLagoon</v>
      </c>
      <c r="BA148">
        <f>VLOOKUP(Sheet1[[#This Row],[NPDES ID2]],Combined_Sheet__Major_Only___2[[NPDES ID2]:[ECHO BFR]],17,FALSE)</f>
        <v>35.639485000000001</v>
      </c>
      <c r="BB148">
        <f>VLOOKUP(Sheet1[[#This Row],[NPDES ID2]],Combined_Sheet__Major_Only___2[[NPDES ID2]:[ECHO BFR]],18,FALSE)</f>
        <v>-109.080939</v>
      </c>
      <c r="BC148" s="2" t="str">
        <f>IF(ISNUMBER(SEARCH("aerobic",$AW148)),"aerobic","")</f>
        <v>aerobic</v>
      </c>
      <c r="BD148" s="2" t="str">
        <f>IF(ISNUMBER(SEARCH("anaer",$AW148)),"anaer","")</f>
        <v/>
      </c>
      <c r="BE148" s="2" t="str">
        <f>IF(ISNUMBER(SEARCH("thickening",$AZ148)),"thickening","")</f>
        <v>thickening</v>
      </c>
      <c r="BF148" s="4" t="str">
        <f>IF(ISNUMBER(SEARCH("airDry",$AW148)),"airDry","")</f>
        <v>airDry</v>
      </c>
      <c r="BG148" s="4" t="str">
        <f>IF(ISNUMBER(SEARCH("heatDry",$AY148)),"heatDry","")</f>
        <v/>
      </c>
      <c r="BH148" s="4" t="str">
        <f>IF(AND(ISNUMBER(SEARCH("aerobic",$AW148)),ISNUMBER(SEARCH("anaer",$AW148))),"Combined Aer and Anaer.","")</f>
        <v/>
      </c>
    </row>
    <row r="149" spans="1:60" x14ac:dyDescent="0.25">
      <c r="A149" s="5">
        <v>2105</v>
      </c>
      <c r="B149" t="s">
        <v>9895</v>
      </c>
      <c r="C149">
        <v>980.71</v>
      </c>
      <c r="D149">
        <v>350.68397132183208</v>
      </c>
      <c r="E149">
        <v>344.10694457523158</v>
      </c>
      <c r="F149">
        <v>298.23508458312898</v>
      </c>
      <c r="G149">
        <v>413.56508920436079</v>
      </c>
      <c r="H149">
        <v>-108.5282783276789</v>
      </c>
      <c r="I149">
        <v>-109.86046862336541</v>
      </c>
      <c r="J149">
        <v>-129.37189383452261</v>
      </c>
      <c r="K149">
        <v>-87.043347668126387</v>
      </c>
      <c r="L149">
        <v>689.07159580043606</v>
      </c>
      <c r="M149">
        <v>686.6913329398925</v>
      </c>
      <c r="N149">
        <v>678.36737368297179</v>
      </c>
      <c r="O149">
        <v>706.71012554574816</v>
      </c>
      <c r="P149">
        <v>22.957484932198039</v>
      </c>
      <c r="Q149">
        <v>23.199397193026211</v>
      </c>
      <c r="R149">
        <v>18.727257698505131</v>
      </c>
      <c r="S149">
        <v>26.934802243044849</v>
      </c>
      <c r="T149">
        <v>3989.3441176764031</v>
      </c>
      <c r="U149">
        <v>3989.3536719602262</v>
      </c>
      <c r="V149">
        <v>3985.473888980594</v>
      </c>
      <c r="W149">
        <v>3993.2284916742651</v>
      </c>
      <c r="X149">
        <v>255.54485019016499</v>
      </c>
      <c r="Y149">
        <v>256.42811689159191</v>
      </c>
      <c r="Z149">
        <v>248.94572226716801</v>
      </c>
      <c r="AA149">
        <v>259.61886584804682</v>
      </c>
      <c r="AB149">
        <v>38.701273558607802</v>
      </c>
      <c r="AC149">
        <v>38.252526196173363</v>
      </c>
      <c r="AD149">
        <v>33.789397155385103</v>
      </c>
      <c r="AE149">
        <v>44.605407530238459</v>
      </c>
      <c r="AF149">
        <v>68.8585972523029</v>
      </c>
      <c r="AG149">
        <v>68.620887615637599</v>
      </c>
      <c r="AH149">
        <v>67.788845111510298</v>
      </c>
      <c r="AI149">
        <v>70.621016903237958</v>
      </c>
      <c r="AJ149">
        <v>0.61771028485534696</v>
      </c>
      <c r="AK149">
        <v>0.61771026560467845</v>
      </c>
      <c r="AL149">
        <v>0.61769960039036298</v>
      </c>
      <c r="AM149">
        <v>0.61772079099604538</v>
      </c>
      <c r="AN149">
        <v>0.66368966311325461</v>
      </c>
      <c r="AO149">
        <v>0.66368966311325439</v>
      </c>
      <c r="AP149">
        <v>0.66368966311325439</v>
      </c>
      <c r="AQ149">
        <v>0.66368966311325439</v>
      </c>
      <c r="AR149">
        <v>16.54520254864714</v>
      </c>
      <c r="AS149">
        <v>16.54520254864714</v>
      </c>
      <c r="AT149">
        <v>16.54520254864714</v>
      </c>
      <c r="AU149">
        <v>16.54520254864714</v>
      </c>
      <c r="AV149" t="str">
        <f>VLOOKUP(Sheet1[[#This Row],[NPDES ID2]],Combined_Sheet__Major_Only___2[[NPDES ID2]:[ECHO BFR]],3,FALSE)</f>
        <v>CA</v>
      </c>
      <c r="AW149" t="s">
        <v>118</v>
      </c>
      <c r="AX149" t="str">
        <f>VLOOKUP(Sheet1[[#This Row],[NPDES ID2]],Combined_Sheet__Major_Only___2[[NPDES ID2]:[ECHO BFR]],27,FALSE)</f>
        <v>methaneBioCaptureRecover, tempSludgeStore</v>
      </c>
      <c r="AY149" t="str">
        <f>VLOOKUP(Sheet1[[#This Row],[NPDES ID2]],Combined_Sheet__Major_Only___2[[NPDES ID2]:[ECHO BFR]],28,FALSE)</f>
        <v>-</v>
      </c>
      <c r="AZ149" t="str">
        <f>VLOOKUP(Sheet1[[#This Row],[NPDES ID2]],Combined_Sheet__Major_Only___2[[NPDES ID2]:[ECHO BFR]],29,FALSE)</f>
        <v>preliminaryOps, thickening</v>
      </c>
      <c r="BA149">
        <f>VLOOKUP(Sheet1[[#This Row],[NPDES ID2]],Combined_Sheet__Major_Only___2[[NPDES ID2]:[ECHO BFR]],17,FALSE)</f>
        <v>36.889969999999998</v>
      </c>
      <c r="BB149">
        <f>VLOOKUP(Sheet1[[#This Row],[NPDES ID2]],Combined_Sheet__Major_Only___2[[NPDES ID2]:[ECHO BFR]],18,FALSE)</f>
        <v>-121.78815</v>
      </c>
      <c r="BC149" s="2" t="str">
        <f>IF(ISNUMBER(SEARCH("aerobic",$AW149)),"aerobic","")</f>
        <v>aerobic</v>
      </c>
      <c r="BD149" s="2" t="str">
        <f>IF(ISNUMBER(SEARCH("anaer",$AW149)),"anaer","")</f>
        <v/>
      </c>
      <c r="BE149" s="2" t="str">
        <f>IF(ISNUMBER(SEARCH("thickening",$AZ149)),"thickening","")</f>
        <v>thickening</v>
      </c>
      <c r="BF149" s="4" t="str">
        <f>IF(ISNUMBER(SEARCH("airDry",$AW149)),"airDry","")</f>
        <v>airDry</v>
      </c>
      <c r="BG149" s="4" t="str">
        <f>IF(ISNUMBER(SEARCH("heatDry",$AY149)),"heatDry","")</f>
        <v/>
      </c>
      <c r="BH149" s="4" t="str">
        <f>IF(AND(ISNUMBER(SEARCH("aerobic",$AW149)),ISNUMBER(SEARCH("anaer",$AW149))),"Combined Aer and Anaer.","")</f>
        <v/>
      </c>
    </row>
    <row r="150" spans="1:60" x14ac:dyDescent="0.25">
      <c r="A150" s="5">
        <v>1570</v>
      </c>
      <c r="B150" t="s">
        <v>7384</v>
      </c>
      <c r="C150">
        <v>85.572000000000003</v>
      </c>
      <c r="D150">
        <v>1183.38176060144</v>
      </c>
      <c r="E150">
        <v>1170.137557704174</v>
      </c>
      <c r="F150">
        <v>821.32860667717466</v>
      </c>
      <c r="G150">
        <v>1539.0543271688459</v>
      </c>
      <c r="H150">
        <v>-110.90897638829649</v>
      </c>
      <c r="I150">
        <v>-112.3235326575972</v>
      </c>
      <c r="J150">
        <v>-131.66670845660329</v>
      </c>
      <c r="K150">
        <v>-89.357868069684272</v>
      </c>
      <c r="L150">
        <v>58.975449588863412</v>
      </c>
      <c r="M150">
        <v>58.75902863532518</v>
      </c>
      <c r="N150">
        <v>58.002030886660187</v>
      </c>
      <c r="O150">
        <v>60.579379202156282</v>
      </c>
      <c r="P150">
        <v>2.0055142437492921</v>
      </c>
      <c r="Q150">
        <v>2.0238555271921479</v>
      </c>
      <c r="R150">
        <v>1.6402785200126471</v>
      </c>
      <c r="S150">
        <v>2.3409864473273712</v>
      </c>
      <c r="T150">
        <v>3989.0072986255318</v>
      </c>
      <c r="U150">
        <v>3989.0168523571861</v>
      </c>
      <c r="V150">
        <v>3985.1372936013699</v>
      </c>
      <c r="W150">
        <v>3992.891448134249</v>
      </c>
      <c r="X150">
        <v>260.51005228594659</v>
      </c>
      <c r="Y150">
        <v>261.46194856015239</v>
      </c>
      <c r="Z150">
        <v>253.38188676048969</v>
      </c>
      <c r="AA150">
        <v>264.9151183379729</v>
      </c>
      <c r="AB150">
        <v>40.169472638742292</v>
      </c>
      <c r="AC150">
        <v>39.689797813701958</v>
      </c>
      <c r="AD150">
        <v>34.983955696284923</v>
      </c>
      <c r="AE150">
        <v>46.458425908316663</v>
      </c>
      <c r="AF150">
        <v>67.54083499660247</v>
      </c>
      <c r="AG150">
        <v>67.29299532520281</v>
      </c>
      <c r="AH150">
        <v>66.426032772024826</v>
      </c>
      <c r="AI150">
        <v>69.37769638864313</v>
      </c>
      <c r="AJ150">
        <v>0.60158929142072737</v>
      </c>
      <c r="AK150">
        <v>0.60158928969403269</v>
      </c>
      <c r="AL150">
        <v>0.60158832960849695</v>
      </c>
      <c r="AM150">
        <v>0.60159023716317295</v>
      </c>
      <c r="AN150">
        <v>0.66367496441322382</v>
      </c>
      <c r="AO150">
        <v>0.66367496441322393</v>
      </c>
      <c r="AP150">
        <v>0.66367496441322393</v>
      </c>
      <c r="AQ150">
        <v>0.66367496441322393</v>
      </c>
      <c r="AR150">
        <v>16.049664650450438</v>
      </c>
      <c r="AS150">
        <v>16.049664650450438</v>
      </c>
      <c r="AT150">
        <v>16.049664650450438</v>
      </c>
      <c r="AU150">
        <v>16.049664650450438</v>
      </c>
      <c r="AV150" t="str">
        <f>VLOOKUP(Sheet1[[#This Row],[NPDES ID2]],Combined_Sheet__Major_Only___2[[NPDES ID2]:[ECHO BFR]],3,FALSE)</f>
        <v>TX</v>
      </c>
      <c r="AW150" t="s">
        <v>118</v>
      </c>
      <c r="AX150" t="str">
        <f>VLOOKUP(Sheet1[[#This Row],[NPDES ID2]],Combined_Sheet__Major_Only___2[[NPDES ID2]:[ECHO BFR]],27,FALSE)</f>
        <v>-</v>
      </c>
      <c r="AY150" t="str">
        <f>VLOOKUP(Sheet1[[#This Row],[NPDES ID2]],Combined_Sheet__Major_Only___2[[NPDES ID2]:[ECHO BFR]],28,FALSE)</f>
        <v>-</v>
      </c>
      <c r="AZ150" t="str">
        <f>VLOOKUP(Sheet1[[#This Row],[NPDES ID2]],Combined_Sheet__Major_Only___2[[NPDES ID2]:[ECHO BFR]],29,FALSE)</f>
        <v>thickening</v>
      </c>
      <c r="BA150">
        <f>VLOOKUP(Sheet1[[#This Row],[NPDES ID2]],Combined_Sheet__Major_Only___2[[NPDES ID2]:[ECHO BFR]],17,FALSE)</f>
        <v>29.375809</v>
      </c>
      <c r="BB150">
        <f>VLOOKUP(Sheet1[[#This Row],[NPDES ID2]],Combined_Sheet__Major_Only___2[[NPDES ID2]:[ECHO BFR]],18,FALSE)</f>
        <v>-95.074950000000001</v>
      </c>
      <c r="BC150" s="2" t="str">
        <f>IF(ISNUMBER(SEARCH("aerobic",$AW150)),"aerobic","")</f>
        <v>aerobic</v>
      </c>
      <c r="BD150" s="2" t="str">
        <f>IF(ISNUMBER(SEARCH("anaer",$AW150)),"anaer","")</f>
        <v/>
      </c>
      <c r="BE150" s="2" t="str">
        <f>IF(ISNUMBER(SEARCH("thickening",$AZ150)),"thickening","")</f>
        <v>thickening</v>
      </c>
      <c r="BF150" s="3" t="str">
        <f>IF(ISNUMBER(SEARCH("airDry",$AW150)),"airDry","")</f>
        <v>airDry</v>
      </c>
      <c r="BG150" s="3" t="str">
        <f>IF(ISNUMBER(SEARCH("heatDry",$AY150)),"heatDry","")</f>
        <v/>
      </c>
      <c r="BH150" s="3" t="str">
        <f>IF(AND(ISNUMBER(SEARCH("aerobic",$AW150)),ISNUMBER(SEARCH("anaer",$AW150))),"Combined Aer and Anaer.","")</f>
        <v/>
      </c>
    </row>
    <row r="151" spans="1:60" x14ac:dyDescent="0.25">
      <c r="A151" s="5">
        <v>1909</v>
      </c>
      <c r="B151" t="s">
        <v>9011</v>
      </c>
      <c r="C151">
        <v>3500</v>
      </c>
      <c r="D151">
        <v>721.86046151939297</v>
      </c>
      <c r="E151">
        <v>722.5469716990267</v>
      </c>
      <c r="F151">
        <v>582.64468553390839</v>
      </c>
      <c r="G151">
        <v>843.64838543377095</v>
      </c>
      <c r="H151">
        <v>-105.1734103741349</v>
      </c>
      <c r="I151">
        <v>-106.5763865171217</v>
      </c>
      <c r="J151">
        <v>-126.13581775892131</v>
      </c>
      <c r="K151">
        <v>-83.744873268118909</v>
      </c>
      <c r="L151">
        <v>2526.64007800322</v>
      </c>
      <c r="M151">
        <v>2518.656990364871</v>
      </c>
      <c r="N151">
        <v>2490.7553118569649</v>
      </c>
      <c r="O151">
        <v>2585.7793928916599</v>
      </c>
      <c r="P151">
        <v>81.790600929474579</v>
      </c>
      <c r="Q151">
        <v>82.913195373695572</v>
      </c>
      <c r="R151">
        <v>66.466778296222259</v>
      </c>
      <c r="S151">
        <v>96.586567054533532</v>
      </c>
      <c r="T151">
        <v>3985.6643266966762</v>
      </c>
      <c r="U151">
        <v>3985.6738749479769</v>
      </c>
      <c r="V151">
        <v>3981.796541642072</v>
      </c>
      <c r="W151">
        <v>3989.5462481220679</v>
      </c>
      <c r="X151">
        <v>248.4861620931901</v>
      </c>
      <c r="Y151">
        <v>249.27226376119981</v>
      </c>
      <c r="Z151">
        <v>242.59457309771301</v>
      </c>
      <c r="AA151">
        <v>252.10136300457989</v>
      </c>
      <c r="AB151">
        <v>36.735242758278623</v>
      </c>
      <c r="AC151">
        <v>36.32587071477289</v>
      </c>
      <c r="AD151">
        <v>32.177691358886577</v>
      </c>
      <c r="AE151">
        <v>42.146393943743753</v>
      </c>
      <c r="AF151">
        <v>70.750363339266912</v>
      </c>
      <c r="AG151">
        <v>70.527322553781616</v>
      </c>
      <c r="AH151">
        <v>69.745243693120543</v>
      </c>
      <c r="AI151">
        <v>72.405731385595573</v>
      </c>
      <c r="AJ151">
        <v>0.64086347127293819</v>
      </c>
      <c r="AK151">
        <v>0.64086340548499021</v>
      </c>
      <c r="AL151">
        <v>0.64082728318849091</v>
      </c>
      <c r="AM151">
        <v>0.64089905698072058</v>
      </c>
      <c r="AN151">
        <v>0.66352900825579464</v>
      </c>
      <c r="AO151">
        <v>0.66352900825579475</v>
      </c>
      <c r="AP151">
        <v>0.66352900825579475</v>
      </c>
      <c r="AQ151">
        <v>0.66352900825579475</v>
      </c>
      <c r="AR151">
        <v>17.25650623375013</v>
      </c>
      <c r="AS151">
        <v>17.25650623375013</v>
      </c>
      <c r="AT151">
        <v>17.25650623375013</v>
      </c>
      <c r="AU151">
        <v>17.25650623375013</v>
      </c>
      <c r="AV151" t="str">
        <f>VLOOKUP(Sheet1[[#This Row],[NPDES ID2]],Combined_Sheet__Major_Only___2[[NPDES ID2]:[ECHO BFR]],3,FALSE)</f>
        <v>CA</v>
      </c>
      <c r="AW151" t="s">
        <v>12187</v>
      </c>
      <c r="AX151" t="str">
        <f>VLOOKUP(Sheet1[[#This Row],[NPDES ID2]],Combined_Sheet__Major_Only___2[[NPDES ID2]:[ECHO BFR]],27,FALSE)</f>
        <v>tempSludgeStore</v>
      </c>
      <c r="AY151" t="str">
        <f>VLOOKUP(Sheet1[[#This Row],[NPDES ID2]],Combined_Sheet__Major_Only___2[[NPDES ID2]:[ECHO BFR]],28,FALSE)</f>
        <v>-</v>
      </c>
      <c r="AZ151" t="str">
        <f>VLOOKUP(Sheet1[[#This Row],[NPDES ID2]],Combined_Sheet__Major_Only___2[[NPDES ID2]:[ECHO BFR]],29,FALSE)</f>
        <v>thickening</v>
      </c>
      <c r="BA151">
        <f>VLOOKUP(Sheet1[[#This Row],[NPDES ID2]],Combined_Sheet__Major_Only___2[[NPDES ID2]:[ECHO BFR]],17,FALSE)</f>
        <v>37.691986999999997</v>
      </c>
      <c r="BB151">
        <f>VLOOKUP(Sheet1[[#This Row],[NPDES ID2]],Combined_Sheet__Major_Only___2[[NPDES ID2]:[ECHO BFR]],18,FALSE)</f>
        <v>-122.18421600000001</v>
      </c>
      <c r="BC151" s="2" t="str">
        <f>IF(ISNUMBER(SEARCH("aerobic",$AW151)),"aerobic","")</f>
        <v/>
      </c>
      <c r="BD151" s="2" t="str">
        <f>IF(ISNUMBER(SEARCH("anaer",$AW151)),"anaer","")</f>
        <v>anaer</v>
      </c>
      <c r="BE151" s="2" t="str">
        <f>IF(ISNUMBER(SEARCH("thickening",$AZ151)),"thickening","")</f>
        <v>thickening</v>
      </c>
      <c r="BF151" s="4" t="str">
        <f>IF(ISNUMBER(SEARCH("airDry",$AW151)),"airDry","")</f>
        <v>airDry</v>
      </c>
      <c r="BG151" s="4" t="str">
        <f>IF(ISNUMBER(SEARCH("heatDry",$AY151)),"heatDry","")</f>
        <v/>
      </c>
      <c r="BH151" s="4" t="str">
        <f>IF(AND(ISNUMBER(SEARCH("aerobic",$AW151)),ISNUMBER(SEARCH("anaer",$AW151))),"Combined Aer and Anaer.","")</f>
        <v/>
      </c>
    </row>
    <row r="152" spans="1:60" x14ac:dyDescent="0.25">
      <c r="A152" s="5">
        <v>2098</v>
      </c>
      <c r="B152" t="s">
        <v>9861</v>
      </c>
      <c r="C152">
        <v>1016.87</v>
      </c>
      <c r="D152">
        <v>363.42062238236088</v>
      </c>
      <c r="E152">
        <v>357.1456855451006</v>
      </c>
      <c r="F152">
        <v>309.486354533037</v>
      </c>
      <c r="G152">
        <v>428.94811264454461</v>
      </c>
      <c r="H152">
        <v>-111.65221337663669</v>
      </c>
      <c r="I152">
        <v>-112.9983880595148</v>
      </c>
      <c r="J152">
        <v>-132.37344863541469</v>
      </c>
      <c r="K152">
        <v>-90.018074363973085</v>
      </c>
      <c r="L152">
        <v>695.88142680040187</v>
      </c>
      <c r="M152">
        <v>693.27184918379226</v>
      </c>
      <c r="N152">
        <v>684.14607999164184</v>
      </c>
      <c r="O152">
        <v>715.2191164676675</v>
      </c>
      <c r="P152">
        <v>23.84134531763323</v>
      </c>
      <c r="Q152">
        <v>24.047927111564899</v>
      </c>
      <c r="R152">
        <v>19.51798130469793</v>
      </c>
      <c r="S152">
        <v>27.778774751212939</v>
      </c>
      <c r="T152">
        <v>3984.4267451602418</v>
      </c>
      <c r="U152">
        <v>3984.436291382694</v>
      </c>
      <c r="V152">
        <v>3980.5597819472168</v>
      </c>
      <c r="W152">
        <v>3988.307841740303</v>
      </c>
      <c r="X152">
        <v>262.05898670759342</v>
      </c>
      <c r="Y152">
        <v>263.03501256981917</v>
      </c>
      <c r="Z152">
        <v>254.73928575250429</v>
      </c>
      <c r="AA152">
        <v>266.58414846897199</v>
      </c>
      <c r="AB152">
        <v>40.68318650308295</v>
      </c>
      <c r="AC152">
        <v>40.192210352735131</v>
      </c>
      <c r="AD152">
        <v>35.397189174990999</v>
      </c>
      <c r="AE152">
        <v>47.096010605426251</v>
      </c>
      <c r="AF152">
        <v>67.066438430946405</v>
      </c>
      <c r="AG152">
        <v>66.815099559250172</v>
      </c>
      <c r="AH152">
        <v>65.935337855114255</v>
      </c>
      <c r="AI152">
        <v>68.929924225160988</v>
      </c>
      <c r="AJ152">
        <v>0.59578717799632019</v>
      </c>
      <c r="AK152">
        <v>0.5957871571814648</v>
      </c>
      <c r="AL152">
        <v>0.59577563090457619</v>
      </c>
      <c r="AM152">
        <v>0.59579853239373237</v>
      </c>
      <c r="AN152">
        <v>0.66347494256913553</v>
      </c>
      <c r="AO152">
        <v>0.66347494256913531</v>
      </c>
      <c r="AP152">
        <v>0.66347494256913531</v>
      </c>
      <c r="AQ152">
        <v>0.66347494256913531</v>
      </c>
      <c r="AR152">
        <v>15.870833929849249</v>
      </c>
      <c r="AS152">
        <v>15.870833929849249</v>
      </c>
      <c r="AT152">
        <v>15.870833929849249</v>
      </c>
      <c r="AU152">
        <v>15.870833929849249</v>
      </c>
      <c r="AV152" t="str">
        <f>VLOOKUP(Sheet1[[#This Row],[NPDES ID2]],Combined_Sheet__Major_Only___2[[NPDES ID2]:[ECHO BFR]],3,FALSE)</f>
        <v>IN</v>
      </c>
      <c r="AW152" t="s">
        <v>12187</v>
      </c>
      <c r="AX152" t="str">
        <f>VLOOKUP(Sheet1[[#This Row],[NPDES ID2]],Combined_Sheet__Major_Only___2[[NPDES ID2]:[ECHO BFR]],27,FALSE)</f>
        <v>-</v>
      </c>
      <c r="AY152" t="str">
        <f>VLOOKUP(Sheet1[[#This Row],[NPDES ID2]],Combined_Sheet__Major_Only___2[[NPDES ID2]:[ECHO BFR]],28,FALSE)</f>
        <v>-</v>
      </c>
      <c r="AZ152" t="str">
        <f>VLOOKUP(Sheet1[[#This Row],[NPDES ID2]],Combined_Sheet__Major_Only___2[[NPDES ID2]:[ECHO BFR]],29,FALSE)</f>
        <v>thickening</v>
      </c>
      <c r="BA152">
        <f>VLOOKUP(Sheet1[[#This Row],[NPDES ID2]],Combined_Sheet__Major_Only___2[[NPDES ID2]:[ECHO BFR]],17,FALSE)</f>
        <v>40.173943999999999</v>
      </c>
      <c r="BB152">
        <f>VLOOKUP(Sheet1[[#This Row],[NPDES ID2]],Combined_Sheet__Major_Only___2[[NPDES ID2]:[ECHO BFR]],18,FALSE)</f>
        <v>-85.503193999999993</v>
      </c>
      <c r="BC152" s="2" t="str">
        <f>IF(ISNUMBER(SEARCH("aerobic",$AW152)),"aerobic","")</f>
        <v/>
      </c>
      <c r="BD152" s="2" t="str">
        <f>IF(ISNUMBER(SEARCH("anaer",$AW152)),"anaer","")</f>
        <v>anaer</v>
      </c>
      <c r="BE152" s="2" t="str">
        <f>IF(ISNUMBER(SEARCH("thickening",$AZ152)),"thickening","")</f>
        <v>thickening</v>
      </c>
      <c r="BF152" s="3" t="str">
        <f>IF(ISNUMBER(SEARCH("airDry",$AW152)),"airDry","")</f>
        <v>airDry</v>
      </c>
      <c r="BG152" s="3" t="str">
        <f>IF(ISNUMBER(SEARCH("heatDry",$AY152)),"heatDry","")</f>
        <v/>
      </c>
      <c r="BH152" s="3" t="str">
        <f>IF(AND(ISNUMBER(SEARCH("aerobic",$AW152)),ISNUMBER(SEARCH("anaer",$AW152))),"Combined Aer and Anaer.","")</f>
        <v/>
      </c>
    </row>
    <row r="153" spans="1:60" x14ac:dyDescent="0.25">
      <c r="A153" s="5">
        <v>1771</v>
      </c>
      <c r="B153" t="s">
        <v>8290</v>
      </c>
      <c r="C153">
        <v>16.399999999999999</v>
      </c>
      <c r="D153">
        <v>5751.8991865060389</v>
      </c>
      <c r="E153">
        <v>5693.5690349837678</v>
      </c>
      <c r="F153">
        <v>3832.7605779950168</v>
      </c>
      <c r="G153">
        <v>7574.3801747251682</v>
      </c>
      <c r="H153">
        <v>-110.8858556511029</v>
      </c>
      <c r="I153">
        <v>-112.3043265982665</v>
      </c>
      <c r="J153">
        <v>-131.64505488123211</v>
      </c>
      <c r="K153">
        <v>-89.339370214011453</v>
      </c>
      <c r="L153">
        <v>11.305636266335609</v>
      </c>
      <c r="M153">
        <v>11.264181258224751</v>
      </c>
      <c r="N153">
        <v>11.11917745967158</v>
      </c>
      <c r="O153">
        <v>11.612868528446111</v>
      </c>
      <c r="P153">
        <v>0.38435451444501312</v>
      </c>
      <c r="Q153">
        <v>0.38787637040087702</v>
      </c>
      <c r="R153">
        <v>0.31434658196545417</v>
      </c>
      <c r="S153">
        <v>0.44867684081544462</v>
      </c>
      <c r="T153">
        <v>3983.4509687819041</v>
      </c>
      <c r="U153">
        <v>3983.4605134047019</v>
      </c>
      <c r="V153">
        <v>3979.5846535533369</v>
      </c>
      <c r="W153">
        <v>3987.3314150091892</v>
      </c>
      <c r="X153">
        <v>260.08027331289281</v>
      </c>
      <c r="Y153">
        <v>261.02996248180523</v>
      </c>
      <c r="Z153">
        <v>252.96914303846441</v>
      </c>
      <c r="AA153">
        <v>264.4747687540725</v>
      </c>
      <c r="AB153">
        <v>40.093363564112138</v>
      </c>
      <c r="AC153">
        <v>39.614778974429498</v>
      </c>
      <c r="AD153">
        <v>34.918913050076448</v>
      </c>
      <c r="AE153">
        <v>46.368846186290007</v>
      </c>
      <c r="AF153">
        <v>67.558093365434218</v>
      </c>
      <c r="AG153">
        <v>67.310376915006614</v>
      </c>
      <c r="AH153">
        <v>66.443886459050617</v>
      </c>
      <c r="AI153">
        <v>69.3939907839938</v>
      </c>
      <c r="AJ153">
        <v>0.60180038459959229</v>
      </c>
      <c r="AK153">
        <v>0.60180038426893223</v>
      </c>
      <c r="AL153">
        <v>0.6018002003587809</v>
      </c>
      <c r="AM153">
        <v>0.60180056576187202</v>
      </c>
      <c r="AN153">
        <v>0.66343230199867409</v>
      </c>
      <c r="AO153">
        <v>0.6634323019986742</v>
      </c>
      <c r="AP153">
        <v>0.6634323019986742</v>
      </c>
      <c r="AQ153">
        <v>0.6634323019986742</v>
      </c>
      <c r="AR153">
        <v>16.05618430685362</v>
      </c>
      <c r="AS153">
        <v>16.05618430685362</v>
      </c>
      <c r="AT153">
        <v>16.05618430685362</v>
      </c>
      <c r="AU153">
        <v>16.05618430685362</v>
      </c>
      <c r="AV153" t="str">
        <f>VLOOKUP(Sheet1[[#This Row],[NPDES ID2]],Combined_Sheet__Major_Only___2[[NPDES ID2]:[ECHO BFR]],3,FALSE)</f>
        <v>NE</v>
      </c>
      <c r="AW153" t="s">
        <v>118</v>
      </c>
      <c r="AX153" t="str">
        <f>VLOOKUP(Sheet1[[#This Row],[NPDES ID2]],Combined_Sheet__Major_Only___2[[NPDES ID2]:[ECHO BFR]],27,FALSE)</f>
        <v>-</v>
      </c>
      <c r="AY153" t="str">
        <f>VLOOKUP(Sheet1[[#This Row],[NPDES ID2]],Combined_Sheet__Major_Only___2[[NPDES ID2]:[ECHO BFR]],28,FALSE)</f>
        <v>-</v>
      </c>
      <c r="AZ153" t="str">
        <f>VLOOKUP(Sheet1[[#This Row],[NPDES ID2]],Combined_Sheet__Major_Only___2[[NPDES ID2]:[ECHO BFR]],29,FALSE)</f>
        <v>thickening</v>
      </c>
      <c r="BA153">
        <f>VLOOKUP(Sheet1[[#This Row],[NPDES ID2]],Combined_Sheet__Major_Only___2[[NPDES ID2]:[ECHO BFR]],17,FALSE)</f>
        <v>40.60707</v>
      </c>
      <c r="BB153">
        <f>VLOOKUP(Sheet1[[#This Row],[NPDES ID2]],Combined_Sheet__Major_Only___2[[NPDES ID2]:[ECHO BFR]],18,FALSE)</f>
        <v>-96.961309999999997</v>
      </c>
      <c r="BC153" s="2" t="str">
        <f>IF(ISNUMBER(SEARCH("aerobic",$AW153)),"aerobic","")</f>
        <v>aerobic</v>
      </c>
      <c r="BD153" s="2" t="str">
        <f>IF(ISNUMBER(SEARCH("anaer",$AW153)),"anaer","")</f>
        <v/>
      </c>
      <c r="BE153" s="2" t="str">
        <f>IF(ISNUMBER(SEARCH("thickening",$AZ153)),"thickening","")</f>
        <v>thickening</v>
      </c>
      <c r="BF153" s="4" t="str">
        <f>IF(ISNUMBER(SEARCH("airDry",$AW153)),"airDry","")</f>
        <v>airDry</v>
      </c>
      <c r="BG153" s="4" t="str">
        <f>IF(ISNUMBER(SEARCH("heatDry",$AY153)),"heatDry","")</f>
        <v/>
      </c>
      <c r="BH153" s="4" t="str">
        <f>IF(AND(ISNUMBER(SEARCH("aerobic",$AW153)),ISNUMBER(SEARCH("anaer",$AW153))),"Combined Aer and Anaer.","")</f>
        <v/>
      </c>
    </row>
    <row r="154" spans="1:60" x14ac:dyDescent="0.25">
      <c r="A154" s="5">
        <v>1476</v>
      </c>
      <c r="B154" t="s">
        <v>6965</v>
      </c>
      <c r="C154">
        <v>112.64</v>
      </c>
      <c r="D154">
        <v>925.30839466793122</v>
      </c>
      <c r="E154">
        <v>916.43198227693802</v>
      </c>
      <c r="F154">
        <v>651.88615966886766</v>
      </c>
      <c r="G154">
        <v>1196.351297658834</v>
      </c>
      <c r="H154">
        <v>-110.6500693142825</v>
      </c>
      <c r="I154">
        <v>-112.0721442594954</v>
      </c>
      <c r="J154">
        <v>-131.4175440900558</v>
      </c>
      <c r="K154">
        <v>-89.109286741668853</v>
      </c>
      <c r="L154">
        <v>77.796805581651384</v>
      </c>
      <c r="M154">
        <v>77.513191622334915</v>
      </c>
      <c r="N154">
        <v>76.52117230401079</v>
      </c>
      <c r="O154">
        <v>79.898705923726084</v>
      </c>
      <c r="P154">
        <v>2.6395595855427252</v>
      </c>
      <c r="Q154">
        <v>2.6640828264335501</v>
      </c>
      <c r="R154">
        <v>2.158231581388224</v>
      </c>
      <c r="S154">
        <v>3.0828183329368608</v>
      </c>
      <c r="T154">
        <v>3980.361311260614</v>
      </c>
      <c r="U154">
        <v>3980.370850818334</v>
      </c>
      <c r="V154">
        <v>3976.4970477829402</v>
      </c>
      <c r="W154">
        <v>3984.239698238061</v>
      </c>
      <c r="X154">
        <v>259.38895297539437</v>
      </c>
      <c r="Y154">
        <v>260.33127659238738</v>
      </c>
      <c r="Z154">
        <v>252.33590555951159</v>
      </c>
      <c r="AA154">
        <v>263.74750985766377</v>
      </c>
      <c r="AB154">
        <v>39.915542995109909</v>
      </c>
      <c r="AC154">
        <v>39.440475882542493</v>
      </c>
      <c r="AD154">
        <v>34.772701012391693</v>
      </c>
      <c r="AE154">
        <v>46.147753331317688</v>
      </c>
      <c r="AF154">
        <v>67.685588348050914</v>
      </c>
      <c r="AG154">
        <v>67.438853262256941</v>
      </c>
      <c r="AH154">
        <v>66.57573856427463</v>
      </c>
      <c r="AI154">
        <v>69.514282967642117</v>
      </c>
      <c r="AJ154">
        <v>0.60335985761840261</v>
      </c>
      <c r="AK154">
        <v>0.60335985535300374</v>
      </c>
      <c r="AL154">
        <v>0.60335859587758955</v>
      </c>
      <c r="AM154">
        <v>0.60336109827898154</v>
      </c>
      <c r="AN154">
        <v>0.66329721537450026</v>
      </c>
      <c r="AO154">
        <v>0.66329721537450015</v>
      </c>
      <c r="AP154">
        <v>0.66329721537450015</v>
      </c>
      <c r="AQ154">
        <v>0.66329721537450015</v>
      </c>
      <c r="AR154">
        <v>16.104115750997089</v>
      </c>
      <c r="AS154">
        <v>16.104115750997089</v>
      </c>
      <c r="AT154">
        <v>16.104115750997089</v>
      </c>
      <c r="AU154">
        <v>16.104115750997089</v>
      </c>
      <c r="AV154" t="str">
        <f>VLOOKUP(Sheet1[[#This Row],[NPDES ID2]],Combined_Sheet__Major_Only___2[[NPDES ID2]:[ECHO BFR]],3,FALSE)</f>
        <v>TX</v>
      </c>
      <c r="AW154" t="s">
        <v>118</v>
      </c>
      <c r="AX154" t="str">
        <f>VLOOKUP(Sheet1[[#This Row],[NPDES ID2]],Combined_Sheet__Major_Only___2[[NPDES ID2]:[ECHO BFR]],27,FALSE)</f>
        <v>-</v>
      </c>
      <c r="AY154" t="str">
        <f>VLOOKUP(Sheet1[[#This Row],[NPDES ID2]],Combined_Sheet__Major_Only___2[[NPDES ID2]:[ECHO BFR]],28,FALSE)</f>
        <v>-</v>
      </c>
      <c r="AZ154" t="str">
        <f>VLOOKUP(Sheet1[[#This Row],[NPDES ID2]],Combined_Sheet__Major_Only___2[[NPDES ID2]:[ECHO BFR]],29,FALSE)</f>
        <v>thickening</v>
      </c>
      <c r="BA154">
        <f>VLOOKUP(Sheet1[[#This Row],[NPDES ID2]],Combined_Sheet__Major_Only___2[[NPDES ID2]:[ECHO BFR]],17,FALSE)</f>
        <v>31.12932</v>
      </c>
      <c r="BB154">
        <f>VLOOKUP(Sheet1[[#This Row],[NPDES ID2]],Combined_Sheet__Major_Only___2[[NPDES ID2]:[ECHO BFR]],18,FALSE)</f>
        <v>-99.319500000000005</v>
      </c>
      <c r="BC154" s="2" t="str">
        <f>IF(ISNUMBER(SEARCH("aerobic",$AW154)),"aerobic","")</f>
        <v>aerobic</v>
      </c>
      <c r="BD154" s="2" t="str">
        <f>IF(ISNUMBER(SEARCH("anaer",$AW154)),"anaer","")</f>
        <v/>
      </c>
      <c r="BE154" s="2" t="str">
        <f>IF(ISNUMBER(SEARCH("thickening",$AZ154)),"thickening","")</f>
        <v>thickening</v>
      </c>
      <c r="BF154" s="3" t="str">
        <f>IF(ISNUMBER(SEARCH("airDry",$AW154)),"airDry","")</f>
        <v>airDry</v>
      </c>
      <c r="BG154" s="3" t="str">
        <f>IF(ISNUMBER(SEARCH("heatDry",$AY154)),"heatDry","")</f>
        <v/>
      </c>
      <c r="BH154" s="3" t="str">
        <f>IF(AND(ISNUMBER(SEARCH("aerobic",$AW154)),ISNUMBER(SEARCH("anaer",$AW154))),"Combined Aer and Anaer.","")</f>
        <v/>
      </c>
    </row>
    <row r="155" spans="1:60" x14ac:dyDescent="0.25">
      <c r="A155" s="5">
        <v>583</v>
      </c>
      <c r="B155" t="s">
        <v>2856</v>
      </c>
      <c r="C155">
        <v>105.857</v>
      </c>
      <c r="D155">
        <v>983.39358373564392</v>
      </c>
      <c r="E155">
        <v>972.59309764107979</v>
      </c>
      <c r="F155">
        <v>690.28438449462828</v>
      </c>
      <c r="G155">
        <v>1273.220487327023</v>
      </c>
      <c r="H155">
        <v>-111.4509323187531</v>
      </c>
      <c r="I155">
        <v>-112.8463220453296</v>
      </c>
      <c r="J155">
        <v>-132.1877219488897</v>
      </c>
      <c r="K155">
        <v>-89.87434373933722</v>
      </c>
      <c r="L155">
        <v>72.625474280063472</v>
      </c>
      <c r="M155">
        <v>72.355237247383513</v>
      </c>
      <c r="N155">
        <v>71.410006084656331</v>
      </c>
      <c r="O155">
        <v>74.628238049997762</v>
      </c>
      <c r="P155">
        <v>2.4815864653327919</v>
      </c>
      <c r="Q155">
        <v>2.5035193616021938</v>
      </c>
      <c r="R155">
        <v>2.0308867853684149</v>
      </c>
      <c r="S155">
        <v>2.8932704855745248</v>
      </c>
      <c r="T155">
        <v>3979.3769117166439</v>
      </c>
      <c r="U155">
        <v>3979.3864496605752</v>
      </c>
      <c r="V155">
        <v>3975.5133019498198</v>
      </c>
      <c r="W155">
        <v>3983.254642593994</v>
      </c>
      <c r="X155">
        <v>261.06420932253491</v>
      </c>
      <c r="Y155">
        <v>262.02997116515871</v>
      </c>
      <c r="Z155">
        <v>253.8254149091897</v>
      </c>
      <c r="AA155">
        <v>265.53810020459321</v>
      </c>
      <c r="AB155">
        <v>40.429566613458171</v>
      </c>
      <c r="AC155">
        <v>39.943402667848432</v>
      </c>
      <c r="AD155">
        <v>35.189062314496162</v>
      </c>
      <c r="AE155">
        <v>46.786806072532663</v>
      </c>
      <c r="AF155">
        <v>67.235159970298767</v>
      </c>
      <c r="AG155">
        <v>66.984996951888036</v>
      </c>
      <c r="AH155">
        <v>66.109895163425549</v>
      </c>
      <c r="AI155">
        <v>69.089255632762047</v>
      </c>
      <c r="AJ155">
        <v>0.59785063397864702</v>
      </c>
      <c r="AK155">
        <v>0.59785063182852105</v>
      </c>
      <c r="AL155">
        <v>0.59784943641620025</v>
      </c>
      <c r="AM155">
        <v>0.59785181153298472</v>
      </c>
      <c r="AN155">
        <v>0.66325415247905395</v>
      </c>
      <c r="AO155">
        <v>0.66325415247905406</v>
      </c>
      <c r="AP155">
        <v>0.66325415247905406</v>
      </c>
      <c r="AQ155">
        <v>0.66325415247905406</v>
      </c>
      <c r="AR155">
        <v>15.934658155106639</v>
      </c>
      <c r="AS155">
        <v>15.93465815510663</v>
      </c>
      <c r="AT155">
        <v>15.93465815510663</v>
      </c>
      <c r="AU155">
        <v>15.93465815510663</v>
      </c>
      <c r="AV155" t="str">
        <f>VLOOKUP(Sheet1[[#This Row],[NPDES ID2]],Combined_Sheet__Major_Only___2[[NPDES ID2]:[ECHO BFR]],3,FALSE)</f>
        <v>PA</v>
      </c>
      <c r="AW155" t="s">
        <v>118</v>
      </c>
      <c r="AX155" t="str">
        <f>VLOOKUP(Sheet1[[#This Row],[NPDES ID2]],Combined_Sheet__Major_Only___2[[NPDES ID2]:[ECHO BFR]],27,FALSE)</f>
        <v>-</v>
      </c>
      <c r="AY155" t="str">
        <f>VLOOKUP(Sheet1[[#This Row],[NPDES ID2]],Combined_Sheet__Major_Only___2[[NPDES ID2]:[ECHO BFR]],28,FALSE)</f>
        <v>-</v>
      </c>
      <c r="AZ155" t="str">
        <f>VLOOKUP(Sheet1[[#This Row],[NPDES ID2]],Combined_Sheet__Major_Only___2[[NPDES ID2]:[ECHO BFR]],29,FALSE)</f>
        <v>thickening</v>
      </c>
      <c r="BA155">
        <f>VLOOKUP(Sheet1[[#This Row],[NPDES ID2]],Combined_Sheet__Major_Only___2[[NPDES ID2]:[ECHO BFR]],17,FALSE)</f>
        <v>41.873469999999998</v>
      </c>
      <c r="BB155">
        <f>VLOOKUP(Sheet1[[#This Row],[NPDES ID2]],Combined_Sheet__Major_Only___2[[NPDES ID2]:[ECHO BFR]],18,FALSE)</f>
        <v>-80.131619999999998</v>
      </c>
      <c r="BC155" s="2" t="str">
        <f>IF(ISNUMBER(SEARCH("aerobic",$AW155)),"aerobic","")</f>
        <v>aerobic</v>
      </c>
      <c r="BD155" s="2" t="str">
        <f>IF(ISNUMBER(SEARCH("anaer",$AW155)),"anaer","")</f>
        <v/>
      </c>
      <c r="BE155" s="2" t="str">
        <f>IF(ISNUMBER(SEARCH("thickening",$AZ155)),"thickening","")</f>
        <v>thickening</v>
      </c>
      <c r="BF155" s="4" t="str">
        <f>IF(ISNUMBER(SEARCH("airDry",$AW155)),"airDry","")</f>
        <v>airDry</v>
      </c>
      <c r="BG155" s="4" t="str">
        <f>IF(ISNUMBER(SEARCH("heatDry",$AY155)),"heatDry","")</f>
        <v/>
      </c>
      <c r="BH155" s="4" t="str">
        <f>IF(AND(ISNUMBER(SEARCH("aerobic",$AW155)),ISNUMBER(SEARCH("anaer",$AW155))),"Combined Aer and Anaer.","")</f>
        <v/>
      </c>
    </row>
    <row r="156" spans="1:60" x14ac:dyDescent="0.25">
      <c r="A156" s="5">
        <v>1654</v>
      </c>
      <c r="B156" t="s">
        <v>7765</v>
      </c>
      <c r="C156">
        <v>61</v>
      </c>
      <c r="D156">
        <v>1694.8680078589709</v>
      </c>
      <c r="E156">
        <v>1671.678969640461</v>
      </c>
      <c r="F156">
        <v>1160.203426652095</v>
      </c>
      <c r="G156">
        <v>2212.8020993100172</v>
      </c>
      <c r="H156">
        <v>-116.69320116225509</v>
      </c>
      <c r="I156">
        <v>-117.988510617282</v>
      </c>
      <c r="J156">
        <v>-137.23614255309039</v>
      </c>
      <c r="K156">
        <v>-94.890678983242623</v>
      </c>
      <c r="L156">
        <v>40.102421757503883</v>
      </c>
      <c r="M156">
        <v>39.933404943593928</v>
      </c>
      <c r="N156">
        <v>39.34221434409752</v>
      </c>
      <c r="O156">
        <v>41.355035472452073</v>
      </c>
      <c r="P156">
        <v>1.4334824736388181</v>
      </c>
      <c r="Q156">
        <v>1.440234827637056</v>
      </c>
      <c r="R156">
        <v>1.1796725984905609</v>
      </c>
      <c r="S156">
        <v>1.6531673403452281</v>
      </c>
      <c r="T156">
        <v>3975.969539085022</v>
      </c>
      <c r="U156">
        <v>3975.979071443021</v>
      </c>
      <c r="V156">
        <v>3972.1081920543688</v>
      </c>
      <c r="W156">
        <v>3979.84499895612</v>
      </c>
      <c r="X156">
        <v>272.2256273230422</v>
      </c>
      <c r="Y156">
        <v>273.35009480588371</v>
      </c>
      <c r="Z156">
        <v>263.72301932397289</v>
      </c>
      <c r="AA156">
        <v>277.51065022102131</v>
      </c>
      <c r="AB156">
        <v>43.994498148020106</v>
      </c>
      <c r="AC156">
        <v>43.427402086106888</v>
      </c>
      <c r="AD156">
        <v>38.046209564715653</v>
      </c>
      <c r="AE156">
        <v>51.299102902816479</v>
      </c>
      <c r="AF156">
        <v>64.426933931358747</v>
      </c>
      <c r="AG156">
        <v>64.155408711569891</v>
      </c>
      <c r="AH156">
        <v>63.205609481698673</v>
      </c>
      <c r="AI156">
        <v>66.439319264990232</v>
      </c>
      <c r="AJ156">
        <v>0.563519423992768</v>
      </c>
      <c r="AK156">
        <v>0.56351942268754562</v>
      </c>
      <c r="AL156">
        <v>0.56351869689956646</v>
      </c>
      <c r="AM156">
        <v>0.56352013893757402</v>
      </c>
      <c r="AN156">
        <v>0.66310501070736305</v>
      </c>
      <c r="AO156">
        <v>0.66310501070736283</v>
      </c>
      <c r="AP156">
        <v>0.66310501070736283</v>
      </c>
      <c r="AQ156">
        <v>0.66310501070736283</v>
      </c>
      <c r="AR156">
        <v>14.8786707048582</v>
      </c>
      <c r="AS156">
        <v>14.8786707048582</v>
      </c>
      <c r="AT156">
        <v>14.8786707048582</v>
      </c>
      <c r="AU156">
        <v>14.8786707048582</v>
      </c>
      <c r="AV156" t="str">
        <f>VLOOKUP(Sheet1[[#This Row],[NPDES ID2]],Combined_Sheet__Major_Only___2[[NPDES ID2]:[ECHO BFR]],3,FALSE)</f>
        <v>GU</v>
      </c>
      <c r="AW156" t="s">
        <v>12192</v>
      </c>
      <c r="AX156" t="str">
        <f>VLOOKUP(Sheet1[[#This Row],[NPDES ID2]],Combined_Sheet__Major_Only___2[[NPDES ID2]:[ECHO BFR]],27,FALSE)</f>
        <v>-</v>
      </c>
      <c r="AY156" t="str">
        <f>VLOOKUP(Sheet1[[#This Row],[NPDES ID2]],Combined_Sheet__Major_Only___2[[NPDES ID2]:[ECHO BFR]],28,FALSE)</f>
        <v>-</v>
      </c>
      <c r="AZ156" t="str">
        <f>VLOOKUP(Sheet1[[#This Row],[NPDES ID2]],Combined_Sheet__Major_Only___2[[NPDES ID2]:[ECHO BFR]],29,FALSE)</f>
        <v>thickening</v>
      </c>
      <c r="BA156">
        <f>VLOOKUP(Sheet1[[#This Row],[NPDES ID2]],Combined_Sheet__Major_Only___2[[NPDES ID2]:[ECHO BFR]],17,FALSE)</f>
        <v>13.438299900000001</v>
      </c>
      <c r="BB156">
        <f>VLOOKUP(Sheet1[[#This Row],[NPDES ID2]],Combined_Sheet__Major_Only___2[[NPDES ID2]:[ECHO BFR]],18,FALSE)</f>
        <v>144.77292850000001</v>
      </c>
      <c r="BC156" s="2" t="str">
        <f>IF(ISNUMBER(SEARCH("aerobic",$AW156)),"aerobic","")</f>
        <v>aerobic</v>
      </c>
      <c r="BD156" s="2" t="str">
        <f>IF(ISNUMBER(SEARCH("anaer",$AW156)),"anaer","")</f>
        <v>anaer</v>
      </c>
      <c r="BE156" s="2" t="str">
        <f>IF(ISNUMBER(SEARCH("thickening",$AZ156)),"thickening","")</f>
        <v>thickening</v>
      </c>
      <c r="BF156" s="3" t="str">
        <f>IF(ISNUMBER(SEARCH("airDry",$AW156)),"airDry","")</f>
        <v>airDry</v>
      </c>
      <c r="BG156" s="3" t="str">
        <f>IF(ISNUMBER(SEARCH("heatDry",$AY156)),"heatDry","")</f>
        <v/>
      </c>
      <c r="BH156" s="3" t="str">
        <f>IF(AND(ISNUMBER(SEARCH("aerobic",$AW156)),ISNUMBER(SEARCH("anaer",$AW156))),"Combined Aer and Anaer.","")</f>
        <v>Combined Aer and Anaer.</v>
      </c>
    </row>
    <row r="157" spans="1:60" x14ac:dyDescent="0.25">
      <c r="A157" s="5">
        <v>2302</v>
      </c>
      <c r="B157" t="s">
        <v>10756</v>
      </c>
      <c r="C157">
        <v>416.85</v>
      </c>
      <c r="D157">
        <v>370.47804566240518</v>
      </c>
      <c r="E157">
        <v>366.1992474056637</v>
      </c>
      <c r="F157">
        <v>291.04153710362277</v>
      </c>
      <c r="G157">
        <v>455.09705914429691</v>
      </c>
      <c r="H157">
        <v>-107.49013564686931</v>
      </c>
      <c r="I157">
        <v>-108.8110467637823</v>
      </c>
      <c r="J157">
        <v>-128.37937712118111</v>
      </c>
      <c r="K157">
        <v>-86.081224254337357</v>
      </c>
      <c r="L157">
        <v>295.64938500264009</v>
      </c>
      <c r="M157">
        <v>294.65872460156282</v>
      </c>
      <c r="N157">
        <v>291.19385316226902</v>
      </c>
      <c r="O157">
        <v>302.99102485739559</v>
      </c>
      <c r="P157">
        <v>9.7525795400197719</v>
      </c>
      <c r="Q157">
        <v>9.8659021715155166</v>
      </c>
      <c r="R157">
        <v>7.9451711848856563</v>
      </c>
      <c r="S157">
        <v>11.47070807281802</v>
      </c>
      <c r="T157">
        <v>3972.4956061585449</v>
      </c>
      <c r="U157">
        <v>3972.5051328215</v>
      </c>
      <c r="V157">
        <v>3968.6365660648048</v>
      </c>
      <c r="W157">
        <v>3976.3687506611082</v>
      </c>
      <c r="X157">
        <v>252.08739428816929</v>
      </c>
      <c r="Y157">
        <v>252.93246955336249</v>
      </c>
      <c r="Z157">
        <v>245.76324462282079</v>
      </c>
      <c r="AA157">
        <v>255.9819014395122</v>
      </c>
      <c r="AB157">
        <v>37.853545142266341</v>
      </c>
      <c r="AC157">
        <v>37.420521568827638</v>
      </c>
      <c r="AD157">
        <v>33.088189395377462</v>
      </c>
      <c r="AE157">
        <v>43.556485502621257</v>
      </c>
      <c r="AF157">
        <v>69.506703913611872</v>
      </c>
      <c r="AG157">
        <v>69.273863222206074</v>
      </c>
      <c r="AH157">
        <v>68.459180296395672</v>
      </c>
      <c r="AI157">
        <v>71.232632716089512</v>
      </c>
      <c r="AJ157">
        <v>0.62564109644197774</v>
      </c>
      <c r="AK157">
        <v>0.62564108841854482</v>
      </c>
      <c r="AL157">
        <v>0.62563663288103988</v>
      </c>
      <c r="AM157">
        <v>0.62564548545450993</v>
      </c>
      <c r="AN157">
        <v>0.66295281950592166</v>
      </c>
      <c r="AO157">
        <v>0.66295281950592189</v>
      </c>
      <c r="AP157">
        <v>0.66295281950592189</v>
      </c>
      <c r="AQ157">
        <v>0.66295281950592189</v>
      </c>
      <c r="AR157">
        <v>16.789361313396871</v>
      </c>
      <c r="AS157">
        <v>16.789361313396871</v>
      </c>
      <c r="AT157">
        <v>16.789361313396871</v>
      </c>
      <c r="AU157">
        <v>16.789361313396871</v>
      </c>
      <c r="AV157" t="str">
        <f>VLOOKUP(Sheet1[[#This Row],[NPDES ID2]],Combined_Sheet__Major_Only___2[[NPDES ID2]:[ECHO BFR]],3,FALSE)</f>
        <v>OR</v>
      </c>
      <c r="AW157" t="s">
        <v>12187</v>
      </c>
      <c r="AX157" t="str">
        <f>VLOOKUP(Sheet1[[#This Row],[NPDES ID2]],Combined_Sheet__Major_Only___2[[NPDES ID2]:[ECHO BFR]],27,FALSE)</f>
        <v>methaneBioCaptureRecover</v>
      </c>
      <c r="AY157" t="str">
        <f>VLOOKUP(Sheet1[[#This Row],[NPDES ID2]],Combined_Sheet__Major_Only___2[[NPDES ID2]:[ECHO BFR]],28,FALSE)</f>
        <v>-</v>
      </c>
      <c r="AZ157" t="str">
        <f>VLOOKUP(Sheet1[[#This Row],[NPDES ID2]],Combined_Sheet__Major_Only___2[[NPDES ID2]:[ECHO BFR]],29,FALSE)</f>
        <v>thickening, preliminaryOps</v>
      </c>
      <c r="BA157">
        <f>VLOOKUP(Sheet1[[#This Row],[NPDES ID2]],Combined_Sheet__Major_Only___2[[NPDES ID2]:[ECHO BFR]],17,FALSE)</f>
        <v>45.667940000000002</v>
      </c>
      <c r="BB157">
        <f>VLOOKUP(Sheet1[[#This Row],[NPDES ID2]],Combined_Sheet__Major_Only___2[[NPDES ID2]:[ECHO BFR]],18,FALSE)</f>
        <v>-118.836944</v>
      </c>
      <c r="BC157" s="2" t="str">
        <f>IF(ISNUMBER(SEARCH("aerobic",$AW157)),"aerobic","")</f>
        <v/>
      </c>
      <c r="BD157" s="2" t="str">
        <f>IF(ISNUMBER(SEARCH("anaer",$AW157)),"anaer","")</f>
        <v>anaer</v>
      </c>
      <c r="BE157" s="2" t="str">
        <f>IF(ISNUMBER(SEARCH("thickening",$AZ157)),"thickening","")</f>
        <v>thickening</v>
      </c>
      <c r="BF157" s="3" t="str">
        <f>IF(ISNUMBER(SEARCH("airDry",$AW157)),"airDry","")</f>
        <v>airDry</v>
      </c>
      <c r="BG157" s="3" t="str">
        <f>IF(ISNUMBER(SEARCH("heatDry",$AY157)),"heatDry","")</f>
        <v/>
      </c>
      <c r="BH157" s="3" t="str">
        <f>IF(AND(ISNUMBER(SEARCH("aerobic",$AW157)),ISNUMBER(SEARCH("anaer",$AW157))),"Combined Aer and Anaer.","")</f>
        <v/>
      </c>
    </row>
    <row r="158" spans="1:60" x14ac:dyDescent="0.25">
      <c r="A158" s="5">
        <v>2230</v>
      </c>
      <c r="B158" t="s">
        <v>10445</v>
      </c>
      <c r="C158">
        <v>571.42999999999995</v>
      </c>
      <c r="D158">
        <v>343.4244369772552</v>
      </c>
      <c r="E158">
        <v>337.28074369367619</v>
      </c>
      <c r="F158">
        <v>283.75481533412272</v>
      </c>
      <c r="G158">
        <v>413.26939571746169</v>
      </c>
      <c r="H158">
        <v>-108.7517419321164</v>
      </c>
      <c r="I158">
        <v>-110.1006618575374</v>
      </c>
      <c r="J158">
        <v>-129.58965624775249</v>
      </c>
      <c r="K158">
        <v>-87.275891019192741</v>
      </c>
      <c r="L158">
        <v>400.87992291548193</v>
      </c>
      <c r="M158">
        <v>399.4883429523552</v>
      </c>
      <c r="N158">
        <v>394.62142004491511</v>
      </c>
      <c r="O158">
        <v>411.19251464446643</v>
      </c>
      <c r="P158">
        <v>13.378001382929829</v>
      </c>
      <c r="Q158">
        <v>13.51656389712973</v>
      </c>
      <c r="R158">
        <v>10.91524431065638</v>
      </c>
      <c r="S158">
        <v>15.68912368709155</v>
      </c>
      <c r="T158">
        <v>3971.8541496364119</v>
      </c>
      <c r="U158">
        <v>3971.8636752477851</v>
      </c>
      <c r="V158">
        <v>3967.9955355151251</v>
      </c>
      <c r="W158">
        <v>3975.7268666096361</v>
      </c>
      <c r="X158">
        <v>254.81921141929291</v>
      </c>
      <c r="Y158">
        <v>255.70413215793741</v>
      </c>
      <c r="Z158">
        <v>248.20731621143031</v>
      </c>
      <c r="AA158">
        <v>258.90210065646369</v>
      </c>
      <c r="AB158">
        <v>38.645933355842779</v>
      </c>
      <c r="AC158">
        <v>38.196747717389968</v>
      </c>
      <c r="AD158">
        <v>33.734690451298484</v>
      </c>
      <c r="AE158">
        <v>44.553543962807417</v>
      </c>
      <c r="AF158">
        <v>68.751508612601356</v>
      </c>
      <c r="AG158">
        <v>68.512937566325689</v>
      </c>
      <c r="AH158">
        <v>67.678116713461691</v>
      </c>
      <c r="AI158">
        <v>70.52002239298811</v>
      </c>
      <c r="AJ158">
        <v>0.61639998233346383</v>
      </c>
      <c r="AK158">
        <v>0.6163999711093715</v>
      </c>
      <c r="AL158">
        <v>0.61639374248640844</v>
      </c>
      <c r="AM158">
        <v>0.61640611798648037</v>
      </c>
      <c r="AN158">
        <v>0.66292470258778213</v>
      </c>
      <c r="AO158">
        <v>0.66292470258778191</v>
      </c>
      <c r="AP158">
        <v>0.66292470258778191</v>
      </c>
      <c r="AQ158">
        <v>0.66292470258778191</v>
      </c>
      <c r="AR158">
        <v>16.50505051345149</v>
      </c>
      <c r="AS158">
        <v>16.50505051345149</v>
      </c>
      <c r="AT158">
        <v>16.50505051345149</v>
      </c>
      <c r="AU158">
        <v>16.50505051345149</v>
      </c>
      <c r="AV158" t="str">
        <f>VLOOKUP(Sheet1[[#This Row],[NPDES ID2]],Combined_Sheet__Major_Only___2[[NPDES ID2]:[ECHO BFR]],3,FALSE)</f>
        <v>TX</v>
      </c>
      <c r="AW158" t="s">
        <v>118</v>
      </c>
      <c r="AX158" t="str">
        <f>VLOOKUP(Sheet1[[#This Row],[NPDES ID2]],Combined_Sheet__Major_Only___2[[NPDES ID2]:[ECHO BFR]],27,FALSE)</f>
        <v>-</v>
      </c>
      <c r="AY158" t="str">
        <f>VLOOKUP(Sheet1[[#This Row],[NPDES ID2]],Combined_Sheet__Major_Only___2[[NPDES ID2]:[ECHO BFR]],28,FALSE)</f>
        <v>-</v>
      </c>
      <c r="AZ158" t="str">
        <f>VLOOKUP(Sheet1[[#This Row],[NPDES ID2]],Combined_Sheet__Major_Only___2[[NPDES ID2]:[ECHO BFR]],29,FALSE)</f>
        <v>thickening</v>
      </c>
      <c r="BA158">
        <f>VLOOKUP(Sheet1[[#This Row],[NPDES ID2]],Combined_Sheet__Major_Only___2[[NPDES ID2]:[ECHO BFR]],17,FALSE)</f>
        <v>32.787709999999997</v>
      </c>
      <c r="BB158">
        <f>VLOOKUP(Sheet1[[#This Row],[NPDES ID2]],Combined_Sheet__Major_Only___2[[NPDES ID2]:[ECHO BFR]],18,FALSE)</f>
        <v>-98.132990000000007</v>
      </c>
      <c r="BC158" s="2" t="str">
        <f>IF(ISNUMBER(SEARCH("aerobic",$AW158)),"aerobic","")</f>
        <v>aerobic</v>
      </c>
      <c r="BD158" s="2" t="str">
        <f>IF(ISNUMBER(SEARCH("anaer",$AW158)),"anaer","")</f>
        <v/>
      </c>
      <c r="BE158" s="2" t="str">
        <f>IF(ISNUMBER(SEARCH("thickening",$AZ158)),"thickening","")</f>
        <v>thickening</v>
      </c>
      <c r="BF158" s="3" t="str">
        <f>IF(ISNUMBER(SEARCH("airDry",$AW158)),"airDry","")</f>
        <v>airDry</v>
      </c>
      <c r="BG158" s="3" t="str">
        <f>IF(ISNUMBER(SEARCH("heatDry",$AY158)),"heatDry","")</f>
        <v/>
      </c>
      <c r="BH158" s="3" t="str">
        <f>IF(AND(ISNUMBER(SEARCH("aerobic",$AW158)),ISNUMBER(SEARCH("anaer",$AW158))),"Combined Aer and Anaer.","")</f>
        <v/>
      </c>
    </row>
    <row r="159" spans="1:60" x14ac:dyDescent="0.25">
      <c r="A159" s="5">
        <v>998</v>
      </c>
      <c r="B159" t="s">
        <v>4829</v>
      </c>
      <c r="C159">
        <v>481.44</v>
      </c>
      <c r="D159">
        <v>356.97949865692169</v>
      </c>
      <c r="E159">
        <v>352.85644596157209</v>
      </c>
      <c r="F159">
        <v>288.0178575879346</v>
      </c>
      <c r="G159">
        <v>434.40958856467898</v>
      </c>
      <c r="H159">
        <v>-108.7809936766392</v>
      </c>
      <c r="I159">
        <v>-110.1327726209874</v>
      </c>
      <c r="J159">
        <v>-129.61844827751429</v>
      </c>
      <c r="K159">
        <v>-87.308110012440849</v>
      </c>
      <c r="L159">
        <v>337.69098167340798</v>
      </c>
      <c r="M159">
        <v>336.51812317387561</v>
      </c>
      <c r="N159">
        <v>332.41607254682327</v>
      </c>
      <c r="O159">
        <v>346.38279056864752</v>
      </c>
      <c r="P159">
        <v>11.271343101711221</v>
      </c>
      <c r="Q159">
        <v>11.387956341159491</v>
      </c>
      <c r="R159">
        <v>9.1966148760280824</v>
      </c>
      <c r="S159">
        <v>13.21790768142251</v>
      </c>
      <c r="T159">
        <v>3964.195141540325</v>
      </c>
      <c r="U159">
        <v>3964.2046545957851</v>
      </c>
      <c r="V159">
        <v>3960.3416135415559</v>
      </c>
      <c r="W159">
        <v>3968.062753801757</v>
      </c>
      <c r="X159">
        <v>254.37121364370299</v>
      </c>
      <c r="Y159">
        <v>255.25500281965429</v>
      </c>
      <c r="Z159">
        <v>247.76739173319791</v>
      </c>
      <c r="AA159">
        <v>258.44909931140899</v>
      </c>
      <c r="AB159">
        <v>38.58396278536344</v>
      </c>
      <c r="AC159">
        <v>38.135375998862919</v>
      </c>
      <c r="AD159">
        <v>33.679924399000882</v>
      </c>
      <c r="AE159">
        <v>44.483379981318933</v>
      </c>
      <c r="AF159">
        <v>68.739677006044317</v>
      </c>
      <c r="AG159">
        <v>68.501005676859592</v>
      </c>
      <c r="AH159">
        <v>67.665885915733483</v>
      </c>
      <c r="AI159">
        <v>70.508869934622439</v>
      </c>
      <c r="AJ159">
        <v>0.61625521653611914</v>
      </c>
      <c r="AK159">
        <v>0.61625520708186032</v>
      </c>
      <c r="AL159">
        <v>0.61624995867510357</v>
      </c>
      <c r="AM159">
        <v>0.61626038659099924</v>
      </c>
      <c r="AN159">
        <v>0.66258862307146116</v>
      </c>
      <c r="AO159">
        <v>0.66258862307146116</v>
      </c>
      <c r="AP159">
        <v>0.66258862307146116</v>
      </c>
      <c r="AQ159">
        <v>0.66258862307146116</v>
      </c>
      <c r="AR159">
        <v>16.500631189254619</v>
      </c>
      <c r="AS159">
        <v>16.500631189254619</v>
      </c>
      <c r="AT159">
        <v>16.500631189254619</v>
      </c>
      <c r="AU159">
        <v>16.500631189254619</v>
      </c>
      <c r="AV159" t="str">
        <f>VLOOKUP(Sheet1[[#This Row],[NPDES ID2]],Combined_Sheet__Major_Only___2[[NPDES ID2]:[ECHO BFR]],3,FALSE)</f>
        <v>NV</v>
      </c>
      <c r="AW159" t="s">
        <v>12187</v>
      </c>
      <c r="AX159" t="str">
        <f>VLOOKUP(Sheet1[[#This Row],[NPDES ID2]],Combined_Sheet__Major_Only___2[[NPDES ID2]:[ECHO BFR]],27,FALSE)</f>
        <v>other, methaneBioCaptureRecover</v>
      </c>
      <c r="AY159" t="str">
        <f>VLOOKUP(Sheet1[[#This Row],[NPDES ID2]],Combined_Sheet__Major_Only___2[[NPDES ID2]:[ECHO BFR]],28,FALSE)</f>
        <v>-</v>
      </c>
      <c r="AZ159" t="str">
        <f>VLOOKUP(Sheet1[[#This Row],[NPDES ID2]],Combined_Sheet__Major_Only___2[[NPDES ID2]:[ECHO BFR]],29,FALSE)</f>
        <v>thickening</v>
      </c>
      <c r="BA159">
        <f>VLOOKUP(Sheet1[[#This Row],[NPDES ID2]],Combined_Sheet__Major_Only___2[[NPDES ID2]:[ECHO BFR]],17,FALSE)</f>
        <v>40.843617000000002</v>
      </c>
      <c r="BB159">
        <f>VLOOKUP(Sheet1[[#This Row],[NPDES ID2]],Combined_Sheet__Major_Only___2[[NPDES ID2]:[ECHO BFR]],18,FALSE)</f>
        <v>-115.752753</v>
      </c>
      <c r="BC159" s="2" t="str">
        <f>IF(ISNUMBER(SEARCH("aerobic",$AW159)),"aerobic","")</f>
        <v/>
      </c>
      <c r="BD159" s="2" t="str">
        <f>IF(ISNUMBER(SEARCH("anaer",$AW159)),"anaer","")</f>
        <v>anaer</v>
      </c>
      <c r="BE159" s="2" t="str">
        <f>IF(ISNUMBER(SEARCH("thickening",$AZ159)),"thickening","")</f>
        <v>thickening</v>
      </c>
      <c r="BF159" s="3" t="str">
        <f>IF(ISNUMBER(SEARCH("airDry",$AW159)),"airDry","")</f>
        <v>airDry</v>
      </c>
      <c r="BG159" s="3" t="str">
        <f>IF(ISNUMBER(SEARCH("heatDry",$AY159)),"heatDry","")</f>
        <v/>
      </c>
      <c r="BH159" s="3" t="str">
        <f>IF(AND(ISNUMBER(SEARCH("aerobic",$AW159)),ISNUMBER(SEARCH("anaer",$AW159))),"Combined Aer and Anaer.","")</f>
        <v/>
      </c>
    </row>
    <row r="160" spans="1:60" x14ac:dyDescent="0.25">
      <c r="A160" s="5">
        <v>221</v>
      </c>
      <c r="B160" t="s">
        <v>1158</v>
      </c>
      <c r="C160">
        <v>2700</v>
      </c>
      <c r="D160">
        <v>613.43744513445768</v>
      </c>
      <c r="E160">
        <v>608.80398503825631</v>
      </c>
      <c r="F160">
        <v>501.006248041177</v>
      </c>
      <c r="G160">
        <v>712.0477978679005</v>
      </c>
      <c r="H160">
        <v>-110.1726764668483</v>
      </c>
      <c r="I160">
        <v>-111.5674365631003</v>
      </c>
      <c r="J160">
        <v>-130.93731685069201</v>
      </c>
      <c r="K160">
        <v>-88.521701145399447</v>
      </c>
      <c r="L160">
        <v>1867.8705200959851</v>
      </c>
      <c r="M160">
        <v>1861.0938420707071</v>
      </c>
      <c r="N160">
        <v>1837.4049368458759</v>
      </c>
      <c r="O160">
        <v>1918.076934901489</v>
      </c>
      <c r="P160">
        <v>63.260960625190677</v>
      </c>
      <c r="Q160">
        <v>63.855333496225519</v>
      </c>
      <c r="R160">
        <v>51.714031999493912</v>
      </c>
      <c r="S160">
        <v>73.920137289417085</v>
      </c>
      <c r="T160">
        <v>3963.6552427731408</v>
      </c>
      <c r="U160">
        <v>3963.6647549435088</v>
      </c>
      <c r="V160">
        <v>3959.802073305299</v>
      </c>
      <c r="W160">
        <v>3967.5224951932501</v>
      </c>
      <c r="X160">
        <v>257.87549680224652</v>
      </c>
      <c r="Y160">
        <v>258.80815678266032</v>
      </c>
      <c r="Z160">
        <v>250.89780487344169</v>
      </c>
      <c r="AA160">
        <v>262.18958710212428</v>
      </c>
      <c r="AB160">
        <v>39.623043469152122</v>
      </c>
      <c r="AC160">
        <v>39.153125227732993</v>
      </c>
      <c r="AD160">
        <v>34.524196071090913</v>
      </c>
      <c r="AE160">
        <v>45.797903758130772</v>
      </c>
      <c r="AF160">
        <v>67.800540683955035</v>
      </c>
      <c r="AG160">
        <v>67.554981305925565</v>
      </c>
      <c r="AH160">
        <v>66.694452293780685</v>
      </c>
      <c r="AI160">
        <v>69.622407763555572</v>
      </c>
      <c r="AJ160">
        <v>0.60476598255948544</v>
      </c>
      <c r="AK160">
        <v>0.60476592781368865</v>
      </c>
      <c r="AL160">
        <v>0.60473582317331565</v>
      </c>
      <c r="AM160">
        <v>0.60479563969576711</v>
      </c>
      <c r="AN160">
        <v>0.66256490686778757</v>
      </c>
      <c r="AO160">
        <v>0.66256490686778768</v>
      </c>
      <c r="AP160">
        <v>0.66256490686778768</v>
      </c>
      <c r="AQ160">
        <v>0.66256490686778768</v>
      </c>
      <c r="AR160">
        <v>16.146379311357151</v>
      </c>
      <c r="AS160">
        <v>16.146379311357151</v>
      </c>
      <c r="AT160">
        <v>16.146379311357151</v>
      </c>
      <c r="AU160">
        <v>16.146379311357151</v>
      </c>
      <c r="AV160" t="str">
        <f>VLOOKUP(Sheet1[[#This Row],[NPDES ID2]],Combined_Sheet__Major_Only___2[[NPDES ID2]:[ECHO BFR]],3,FALSE)</f>
        <v>UT</v>
      </c>
      <c r="AW160" t="s">
        <v>12190</v>
      </c>
      <c r="AX160" t="str">
        <f>VLOOKUP(Sheet1[[#This Row],[NPDES ID2]],Combined_Sheet__Major_Only___2[[NPDES ID2]:[ECHO BFR]],27,FALSE)</f>
        <v>methaneBioCaptureRecover, tempSludgeStore</v>
      </c>
      <c r="AY160" t="str">
        <f>VLOOKUP(Sheet1[[#This Row],[NPDES ID2]],Combined_Sheet__Major_Only___2[[NPDES ID2]:[ECHO BFR]],28,FALSE)</f>
        <v>-</v>
      </c>
      <c r="AZ160" t="str">
        <f>VLOOKUP(Sheet1[[#This Row],[NPDES ID2]],Combined_Sheet__Major_Only___2[[NPDES ID2]:[ECHO BFR]],29,FALSE)</f>
        <v>preliminaryOps, thickening</v>
      </c>
      <c r="BA160">
        <f>VLOOKUP(Sheet1[[#This Row],[NPDES ID2]],Combined_Sheet__Major_Only___2[[NPDES ID2]:[ECHO BFR]],17,FALSE)</f>
        <v>41.084387</v>
      </c>
      <c r="BB160">
        <f>VLOOKUP(Sheet1[[#This Row],[NPDES ID2]],Combined_Sheet__Major_Only___2[[NPDES ID2]:[ECHO BFR]],18,FALSE)</f>
        <v>-112.109111</v>
      </c>
      <c r="BC160" s="2" t="str">
        <f>IF(ISNUMBER(SEARCH("aerobic",$AW160)),"aerobic","")</f>
        <v/>
      </c>
      <c r="BD160" s="2" t="str">
        <f>IF(ISNUMBER(SEARCH("anaer",$AW160)),"anaer","")</f>
        <v>anaer</v>
      </c>
      <c r="BE160" s="2" t="str">
        <f>IF(ISNUMBER(SEARCH("thickening",$AZ160)),"thickening","")</f>
        <v>thickening</v>
      </c>
      <c r="BF160" s="4" t="str">
        <f>IF(ISNUMBER(SEARCH("airDry",$AW160)),"airDry","")</f>
        <v>airDry</v>
      </c>
      <c r="BG160" s="4" t="str">
        <f>IF(ISNUMBER(SEARCH("heatDry",$AY160)),"heatDry","")</f>
        <v/>
      </c>
      <c r="BH160" s="4" t="str">
        <f>IF(AND(ISNUMBER(SEARCH("aerobic",$AW160)),ISNUMBER(SEARCH("anaer",$AW160))),"Combined Aer and Anaer.","")</f>
        <v/>
      </c>
    </row>
    <row r="161" spans="1:60" x14ac:dyDescent="0.25">
      <c r="A161" s="5">
        <v>418</v>
      </c>
      <c r="B161" t="s">
        <v>2098</v>
      </c>
      <c r="C161">
        <v>646</v>
      </c>
      <c r="D161">
        <v>333.68993882484278</v>
      </c>
      <c r="E161">
        <v>326.85244086038551</v>
      </c>
      <c r="F161">
        <v>281.41172436862388</v>
      </c>
      <c r="G161">
        <v>398.49261828326121</v>
      </c>
      <c r="H161">
        <v>-107.0607842862771</v>
      </c>
      <c r="I161">
        <v>-108.4055253137487</v>
      </c>
      <c r="J161">
        <v>-127.965594547994</v>
      </c>
      <c r="K161">
        <v>-85.661938039126923</v>
      </c>
      <c r="L161">
        <v>459.78362154961252</v>
      </c>
      <c r="M161">
        <v>458.26060463945521</v>
      </c>
      <c r="N161">
        <v>452.93407519769829</v>
      </c>
      <c r="O161">
        <v>471.07016041696158</v>
      </c>
      <c r="P161">
        <v>15.1104071529228</v>
      </c>
      <c r="Q161">
        <v>15.292207079052799</v>
      </c>
      <c r="R161">
        <v>12.304012526750549</v>
      </c>
      <c r="S161">
        <v>17.7890735215158</v>
      </c>
      <c r="T161">
        <v>3958.3115426263771</v>
      </c>
      <c r="U161">
        <v>3958.3210460364662</v>
      </c>
      <c r="V161">
        <v>3954.461921752988</v>
      </c>
      <c r="W161">
        <v>3962.1752334822718</v>
      </c>
      <c r="X161">
        <v>250.3065582773263</v>
      </c>
      <c r="Y161">
        <v>251.136079629367</v>
      </c>
      <c r="Z161">
        <v>244.09563307452279</v>
      </c>
      <c r="AA161">
        <v>254.1278059930512</v>
      </c>
      <c r="AB161">
        <v>37.46817892839524</v>
      </c>
      <c r="AC161">
        <v>37.041773536457733</v>
      </c>
      <c r="AD161">
        <v>32.765341551800233</v>
      </c>
      <c r="AE161">
        <v>43.087307001482444</v>
      </c>
      <c r="AF161">
        <v>69.751303834556566</v>
      </c>
      <c r="AG161">
        <v>69.520350429968914</v>
      </c>
      <c r="AH161">
        <v>68.71214196909898</v>
      </c>
      <c r="AI161">
        <v>71.463402418811683</v>
      </c>
      <c r="AJ161">
        <v>0.62863460057207465</v>
      </c>
      <c r="AK161">
        <v>0.62863458821344997</v>
      </c>
      <c r="AL161">
        <v>0.62862773127097249</v>
      </c>
      <c r="AM161">
        <v>0.62864135517465858</v>
      </c>
      <c r="AN161">
        <v>0.66232999352763644</v>
      </c>
      <c r="AO161">
        <v>0.66232999352763633</v>
      </c>
      <c r="AP161">
        <v>0.66232999352763633</v>
      </c>
      <c r="AQ161">
        <v>0.66232999352763633</v>
      </c>
      <c r="AR161">
        <v>16.881357126882438</v>
      </c>
      <c r="AS161">
        <v>16.881357126882438</v>
      </c>
      <c r="AT161">
        <v>16.881357126882438</v>
      </c>
      <c r="AU161">
        <v>16.881357126882438</v>
      </c>
      <c r="AV161" t="str">
        <f>VLOOKUP(Sheet1[[#This Row],[NPDES ID2]],Combined_Sheet__Major_Only___2[[NPDES ID2]:[ECHO BFR]],3,FALSE)</f>
        <v>OR</v>
      </c>
      <c r="AW161" t="s">
        <v>12190</v>
      </c>
      <c r="AX161" t="str">
        <f>VLOOKUP(Sheet1[[#This Row],[NPDES ID2]],Combined_Sheet__Major_Only___2[[NPDES ID2]:[ECHO BFR]],27,FALSE)</f>
        <v>-</v>
      </c>
      <c r="AY161" t="str">
        <f>VLOOKUP(Sheet1[[#This Row],[NPDES ID2]],Combined_Sheet__Major_Only___2[[NPDES ID2]:[ECHO BFR]],28,FALSE)</f>
        <v>-</v>
      </c>
      <c r="AZ161" t="str">
        <f>VLOOKUP(Sheet1[[#This Row],[NPDES ID2]],Combined_Sheet__Major_Only___2[[NPDES ID2]:[ECHO BFR]],29,FALSE)</f>
        <v>preliminaryOps, thickening</v>
      </c>
      <c r="BA161">
        <f>VLOOKUP(Sheet1[[#This Row],[NPDES ID2]],Combined_Sheet__Major_Only___2[[NPDES ID2]:[ECHO BFR]],17,FALSE)</f>
        <v>42.216332999999999</v>
      </c>
      <c r="BB161">
        <f>VLOOKUP(Sheet1[[#This Row],[NPDES ID2]],Combined_Sheet__Major_Only___2[[NPDES ID2]:[ECHO BFR]],18,FALSE)</f>
        <v>-121.776189</v>
      </c>
      <c r="BC161" s="2" t="str">
        <f>IF(ISNUMBER(SEARCH("aerobic",$AW161)),"aerobic","")</f>
        <v/>
      </c>
      <c r="BD161" s="2" t="str">
        <f>IF(ISNUMBER(SEARCH("anaer",$AW161)),"anaer","")</f>
        <v>anaer</v>
      </c>
      <c r="BE161" s="2" t="str">
        <f>IF(ISNUMBER(SEARCH("thickening",$AZ161)),"thickening","")</f>
        <v>thickening</v>
      </c>
      <c r="BF161" s="3" t="str">
        <f>IF(ISNUMBER(SEARCH("airDry",$AW161)),"airDry","")</f>
        <v>airDry</v>
      </c>
      <c r="BG161" s="3" t="str">
        <f>IF(ISNUMBER(SEARCH("heatDry",$AY161)),"heatDry","")</f>
        <v/>
      </c>
      <c r="BH161" s="3" t="str">
        <f>IF(AND(ISNUMBER(SEARCH("aerobic",$AW161)),ISNUMBER(SEARCH("anaer",$AW161))),"Combined Aer and Anaer.","")</f>
        <v/>
      </c>
    </row>
    <row r="162" spans="1:60" x14ac:dyDescent="0.25">
      <c r="A162" s="5">
        <v>598</v>
      </c>
      <c r="B162" t="s">
        <v>2956</v>
      </c>
      <c r="C162">
        <v>2174.6999999999998</v>
      </c>
      <c r="D162">
        <v>529.26403595632644</v>
      </c>
      <c r="E162">
        <v>525.45737172283384</v>
      </c>
      <c r="F162">
        <v>435.29149534836262</v>
      </c>
      <c r="G162">
        <v>615.564445959453</v>
      </c>
      <c r="H162">
        <v>-111.2473805485519</v>
      </c>
      <c r="I162">
        <v>-112.60005900448419</v>
      </c>
      <c r="J162">
        <v>-131.9742676174595</v>
      </c>
      <c r="K162">
        <v>-89.57083206654076</v>
      </c>
      <c r="L162">
        <v>1491.6378696327431</v>
      </c>
      <c r="M162">
        <v>1486.082280660474</v>
      </c>
      <c r="N162">
        <v>1466.6595382792291</v>
      </c>
      <c r="O162">
        <v>1532.8002602408551</v>
      </c>
      <c r="P162">
        <v>50.979471791776852</v>
      </c>
      <c r="Q162">
        <v>51.428918987273867</v>
      </c>
      <c r="R162">
        <v>41.722258128024052</v>
      </c>
      <c r="S162">
        <v>59.435623020488357</v>
      </c>
      <c r="T162">
        <v>3954.0740708613071</v>
      </c>
      <c r="U162">
        <v>3954.083567324632</v>
      </c>
      <c r="V162">
        <v>3950.2272639685648</v>
      </c>
      <c r="W162">
        <v>3957.9349374517342</v>
      </c>
      <c r="X162">
        <v>259.46723131555348</v>
      </c>
      <c r="Y162">
        <v>260.42780426459149</v>
      </c>
      <c r="Z162">
        <v>252.26767239234371</v>
      </c>
      <c r="AA162">
        <v>263.91881461515749</v>
      </c>
      <c r="AB162">
        <v>40.193222015622588</v>
      </c>
      <c r="AC162">
        <v>39.710131503468951</v>
      </c>
      <c r="AD162">
        <v>34.981242193787423</v>
      </c>
      <c r="AE162">
        <v>46.514784617318661</v>
      </c>
      <c r="AF162">
        <v>67.221777804939762</v>
      </c>
      <c r="AG162">
        <v>66.971756752910849</v>
      </c>
      <c r="AH162">
        <v>66.095914893203286</v>
      </c>
      <c r="AI162">
        <v>69.076348864301508</v>
      </c>
      <c r="AJ162">
        <v>0.59768698412295318</v>
      </c>
      <c r="AK162">
        <v>0.59768693955749552</v>
      </c>
      <c r="AL162">
        <v>0.59766238424394569</v>
      </c>
      <c r="AM162">
        <v>0.59771117409303898</v>
      </c>
      <c r="AN162">
        <v>0.66214347822182607</v>
      </c>
      <c r="AO162">
        <v>0.66214347822182629</v>
      </c>
      <c r="AP162">
        <v>0.66214347822182629</v>
      </c>
      <c r="AQ162">
        <v>0.66214347822182629</v>
      </c>
      <c r="AR162">
        <v>15.928824414118621</v>
      </c>
      <c r="AS162">
        <v>15.92882441411861</v>
      </c>
      <c r="AT162">
        <v>15.92882441411861</v>
      </c>
      <c r="AU162">
        <v>15.92882441411861</v>
      </c>
      <c r="AV162" t="str">
        <f>VLOOKUP(Sheet1[[#This Row],[NPDES ID2]],Combined_Sheet__Major_Only___2[[NPDES ID2]:[ECHO BFR]],3,FALSE)</f>
        <v>KS</v>
      </c>
      <c r="AW162" t="s">
        <v>118</v>
      </c>
      <c r="AX162" t="str">
        <f>VLOOKUP(Sheet1[[#This Row],[NPDES ID2]],Combined_Sheet__Major_Only___2[[NPDES ID2]:[ECHO BFR]],27,FALSE)</f>
        <v>-</v>
      </c>
      <c r="AY162" t="str">
        <f>VLOOKUP(Sheet1[[#This Row],[NPDES ID2]],Combined_Sheet__Major_Only___2[[NPDES ID2]:[ECHO BFR]],28,FALSE)</f>
        <v>-</v>
      </c>
      <c r="AZ162" t="str">
        <f>VLOOKUP(Sheet1[[#This Row],[NPDES ID2]],Combined_Sheet__Major_Only___2[[NPDES ID2]:[ECHO BFR]],29,FALSE)</f>
        <v>thickening</v>
      </c>
      <c r="BA162">
        <f>VLOOKUP(Sheet1[[#This Row],[NPDES ID2]],Combined_Sheet__Major_Only___2[[NPDES ID2]:[ECHO BFR]],17,FALSE)</f>
        <v>37.957093</v>
      </c>
      <c r="BB162">
        <f>VLOOKUP(Sheet1[[#This Row],[NPDES ID2]],Combined_Sheet__Major_Only___2[[NPDES ID2]:[ECHO BFR]],18,FALSE)</f>
        <v>-100.829065</v>
      </c>
      <c r="BC162" s="2" t="str">
        <f>IF(ISNUMBER(SEARCH("aerobic",$AW162)),"aerobic","")</f>
        <v>aerobic</v>
      </c>
      <c r="BD162" s="2" t="str">
        <f>IF(ISNUMBER(SEARCH("anaer",$AW162)),"anaer","")</f>
        <v/>
      </c>
      <c r="BE162" s="2" t="str">
        <f>IF(ISNUMBER(SEARCH("thickening",$AZ162)),"thickening","")</f>
        <v>thickening</v>
      </c>
      <c r="BF162" s="3" t="str">
        <f>IF(ISNUMBER(SEARCH("airDry",$AW162)),"airDry","")</f>
        <v>airDry</v>
      </c>
      <c r="BG162" s="3" t="str">
        <f>IF(ISNUMBER(SEARCH("heatDry",$AY162)),"heatDry","")</f>
        <v/>
      </c>
      <c r="BH162" s="3" t="str">
        <f>IF(AND(ISNUMBER(SEARCH("aerobic",$AW162)),ISNUMBER(SEARCH("anaer",$AW162))),"Combined Aer and Anaer.","")</f>
        <v/>
      </c>
    </row>
    <row r="163" spans="1:60" x14ac:dyDescent="0.25">
      <c r="A163" s="5">
        <v>1973</v>
      </c>
      <c r="B163" t="s">
        <v>9300</v>
      </c>
      <c r="C163">
        <v>1995</v>
      </c>
      <c r="D163">
        <v>473.22414677698868</v>
      </c>
      <c r="E163">
        <v>469.90005023682482</v>
      </c>
      <c r="F163">
        <v>392.31975654822219</v>
      </c>
      <c r="G163">
        <v>550.0572862400868</v>
      </c>
      <c r="H163">
        <v>-104.9469769137996</v>
      </c>
      <c r="I163">
        <v>-106.407518781241</v>
      </c>
      <c r="J163">
        <v>-125.9289404062045</v>
      </c>
      <c r="K163">
        <v>-83.594445455872332</v>
      </c>
      <c r="L163">
        <v>1444.7930820501711</v>
      </c>
      <c r="M163">
        <v>1440.278486571355</v>
      </c>
      <c r="N163">
        <v>1424.4941164027859</v>
      </c>
      <c r="O163">
        <v>1478.243715148946</v>
      </c>
      <c r="P163">
        <v>46.612573325458499</v>
      </c>
      <c r="Q163">
        <v>47.269349448658303</v>
      </c>
      <c r="R163">
        <v>37.862069699941749</v>
      </c>
      <c r="S163">
        <v>55.03573254362162</v>
      </c>
      <c r="T163">
        <v>3953.9189452992259</v>
      </c>
      <c r="U163">
        <v>3953.9284415082429</v>
      </c>
      <c r="V163">
        <v>3950.072241420819</v>
      </c>
      <c r="W163">
        <v>3957.7797084988119</v>
      </c>
      <c r="X163">
        <v>245.71997535969169</v>
      </c>
      <c r="Y163">
        <v>246.4882942610169</v>
      </c>
      <c r="Z163">
        <v>239.9537963791648</v>
      </c>
      <c r="AA163">
        <v>249.2564811847364</v>
      </c>
      <c r="AB163">
        <v>36.224704581129259</v>
      </c>
      <c r="AC163">
        <v>35.822616680727862</v>
      </c>
      <c r="AD163">
        <v>31.74296933279572</v>
      </c>
      <c r="AE163">
        <v>41.537944225702716</v>
      </c>
      <c r="AF163">
        <v>70.974801062277379</v>
      </c>
      <c r="AG163">
        <v>70.753305975869552</v>
      </c>
      <c r="AH163">
        <v>69.977463671197356</v>
      </c>
      <c r="AI163">
        <v>72.617688516406645</v>
      </c>
      <c r="AJ163">
        <v>0.64361109312089781</v>
      </c>
      <c r="AK163">
        <v>0.64361105611743208</v>
      </c>
      <c r="AL163">
        <v>0.6435906237022746</v>
      </c>
      <c r="AM163">
        <v>0.64363122123993011</v>
      </c>
      <c r="AN163">
        <v>0.66213664635126068</v>
      </c>
      <c r="AO163">
        <v>0.66213664635126057</v>
      </c>
      <c r="AP163">
        <v>0.66213664635126057</v>
      </c>
      <c r="AQ163">
        <v>0.66213664635126057</v>
      </c>
      <c r="AR163">
        <v>17.341558447494378</v>
      </c>
      <c r="AS163">
        <v>17.341558447494371</v>
      </c>
      <c r="AT163">
        <v>17.341558447494371</v>
      </c>
      <c r="AU163">
        <v>17.341558447494371</v>
      </c>
      <c r="AV163" t="str">
        <f>VLOOKUP(Sheet1[[#This Row],[NPDES ID2]],Combined_Sheet__Major_Only___2[[NPDES ID2]:[ECHO BFR]],3,FALSE)</f>
        <v>CA</v>
      </c>
      <c r="AW163" t="s">
        <v>12187</v>
      </c>
      <c r="AX163" t="str">
        <f>VLOOKUP(Sheet1[[#This Row],[NPDES ID2]],Combined_Sheet__Major_Only___2[[NPDES ID2]:[ECHO BFR]],27,FALSE)</f>
        <v>other, methaneBioCaptureRecover</v>
      </c>
      <c r="AY163" t="str">
        <f>VLOOKUP(Sheet1[[#This Row],[NPDES ID2]],Combined_Sheet__Major_Only___2[[NPDES ID2]:[ECHO BFR]],28,FALSE)</f>
        <v>highTempCompost</v>
      </c>
      <c r="AZ163" t="str">
        <f>VLOOKUP(Sheet1[[#This Row],[NPDES ID2]],Combined_Sheet__Major_Only___2[[NPDES ID2]:[ECHO BFR]],29,FALSE)</f>
        <v>preliminaryOps, thickening</v>
      </c>
      <c r="BA163">
        <f>VLOOKUP(Sheet1[[#This Row],[NPDES ID2]],Combined_Sheet__Major_Only___2[[NPDES ID2]:[ECHO BFR]],17,FALSE)</f>
        <v>34.215653000000003</v>
      </c>
      <c r="BB163">
        <f>VLOOKUP(Sheet1[[#This Row],[NPDES ID2]],Combined_Sheet__Major_Only___2[[NPDES ID2]:[ECHO BFR]],18,FALSE)</f>
        <v>-118.928809</v>
      </c>
      <c r="BC163" s="2" t="str">
        <f>IF(ISNUMBER(SEARCH("aerobic",$AW163)),"aerobic","")</f>
        <v/>
      </c>
      <c r="BD163" s="2" t="str">
        <f>IF(ISNUMBER(SEARCH("anaer",$AW163)),"anaer","")</f>
        <v>anaer</v>
      </c>
      <c r="BE163" s="2" t="str">
        <f>IF(ISNUMBER(SEARCH("thickening",$AZ163)),"thickening","")</f>
        <v>thickening</v>
      </c>
      <c r="BF163" s="4" t="str">
        <f>IF(ISNUMBER(SEARCH("airDry",$AW163)),"airDry","")</f>
        <v>airDry</v>
      </c>
      <c r="BG163" s="4" t="str">
        <f>IF(ISNUMBER(SEARCH("heatDry",$AY163)),"heatDry","")</f>
        <v/>
      </c>
      <c r="BH163" s="4" t="str">
        <f>IF(AND(ISNUMBER(SEARCH("aerobic",$AW163)),ISNUMBER(SEARCH("anaer",$AW163))),"Combined Aer and Anaer.","")</f>
        <v/>
      </c>
    </row>
    <row r="164" spans="1:60" x14ac:dyDescent="0.25">
      <c r="A164" s="5">
        <v>733</v>
      </c>
      <c r="B164" t="s">
        <v>3611</v>
      </c>
      <c r="C164">
        <v>3097</v>
      </c>
      <c r="D164">
        <v>669.80273553508891</v>
      </c>
      <c r="E164">
        <v>667.17387997123524</v>
      </c>
      <c r="F164">
        <v>543.16283650641083</v>
      </c>
      <c r="G164">
        <v>779.84951416455237</v>
      </c>
      <c r="H164">
        <v>-107.9653965406185</v>
      </c>
      <c r="I164">
        <v>-109.30907180355319</v>
      </c>
      <c r="J164">
        <v>-128.81543280440869</v>
      </c>
      <c r="K164">
        <v>-86.407370708948392</v>
      </c>
      <c r="L164">
        <v>2182.5573973731471</v>
      </c>
      <c r="M164">
        <v>2175.0888655002232</v>
      </c>
      <c r="N164">
        <v>2148.9836309435382</v>
      </c>
      <c r="O164">
        <v>2237.8871018558229</v>
      </c>
      <c r="P164">
        <v>72.481444463581411</v>
      </c>
      <c r="Q164">
        <v>73.271838515592336</v>
      </c>
      <c r="R164">
        <v>59.10153295322489</v>
      </c>
      <c r="S164">
        <v>85.109960920218526</v>
      </c>
      <c r="T164">
        <v>3953.825534651633</v>
      </c>
      <c r="U164">
        <v>3953.8350307075161</v>
      </c>
      <c r="V164">
        <v>3949.978892804495</v>
      </c>
      <c r="W164">
        <v>3957.6862355932308</v>
      </c>
      <c r="X164">
        <v>252.51136523908829</v>
      </c>
      <c r="Y164">
        <v>253.3764111248739</v>
      </c>
      <c r="Z164">
        <v>246.05009511869631</v>
      </c>
      <c r="AA164">
        <v>256.49801686867761</v>
      </c>
      <c r="AB164">
        <v>38.138882131366337</v>
      </c>
      <c r="AC164">
        <v>37.698979894165568</v>
      </c>
      <c r="AD164">
        <v>33.310086683008741</v>
      </c>
      <c r="AE164">
        <v>43.935723703992402</v>
      </c>
      <c r="AF164">
        <v>69.067963405743726</v>
      </c>
      <c r="AG164">
        <v>68.83208542461702</v>
      </c>
      <c r="AH164">
        <v>68.00524275765595</v>
      </c>
      <c r="AI164">
        <v>70.818299161929531</v>
      </c>
      <c r="AJ164">
        <v>0.62027214324820212</v>
      </c>
      <c r="AK164">
        <v>0.62027208230925812</v>
      </c>
      <c r="AL164">
        <v>0.62023860417856225</v>
      </c>
      <c r="AM164">
        <v>0.62030512394496939</v>
      </c>
      <c r="AN164">
        <v>0.66213253232826741</v>
      </c>
      <c r="AO164">
        <v>0.66213253232826719</v>
      </c>
      <c r="AP164">
        <v>0.66213253232826719</v>
      </c>
      <c r="AQ164">
        <v>0.66213253232826719</v>
      </c>
      <c r="AR164">
        <v>16.623222223870091</v>
      </c>
      <c r="AS164">
        <v>16.623222223870091</v>
      </c>
      <c r="AT164">
        <v>16.623222223870091</v>
      </c>
      <c r="AU164">
        <v>16.623222223870091</v>
      </c>
      <c r="AV164" t="str">
        <f>VLOOKUP(Sheet1[[#This Row],[NPDES ID2]],Combined_Sheet__Major_Only___2[[NPDES ID2]:[ECHO BFR]],3,FALSE)</f>
        <v>CA</v>
      </c>
      <c r="AW164" t="s">
        <v>12187</v>
      </c>
      <c r="AX164" t="str">
        <f>VLOOKUP(Sheet1[[#This Row],[NPDES ID2]],Combined_Sheet__Major_Only___2[[NPDES ID2]:[ECHO BFR]],27,FALSE)</f>
        <v>tempSludgeStore</v>
      </c>
      <c r="AY164" t="str">
        <f>VLOOKUP(Sheet1[[#This Row],[NPDES ID2]],Combined_Sheet__Major_Only___2[[NPDES ID2]:[ECHO BFR]],28,FALSE)</f>
        <v>-</v>
      </c>
      <c r="AZ164" t="str">
        <f>VLOOKUP(Sheet1[[#This Row],[NPDES ID2]],Combined_Sheet__Major_Only___2[[NPDES ID2]:[ECHO BFR]],29,FALSE)</f>
        <v>preliminaryOps, thickening</v>
      </c>
      <c r="BA164">
        <f>VLOOKUP(Sheet1[[#This Row],[NPDES ID2]],Combined_Sheet__Major_Only___2[[NPDES ID2]:[ECHO BFR]],17,FALSE)</f>
        <v>37.482638999999999</v>
      </c>
      <c r="BB164">
        <f>VLOOKUP(Sheet1[[#This Row],[NPDES ID2]],Combined_Sheet__Major_Only___2[[NPDES ID2]:[ECHO BFR]],18,FALSE)</f>
        <v>-120.867361</v>
      </c>
      <c r="BC164" s="2" t="str">
        <f>IF(ISNUMBER(SEARCH("aerobic",$AW164)),"aerobic","")</f>
        <v/>
      </c>
      <c r="BD164" s="2" t="str">
        <f>IF(ISNUMBER(SEARCH("anaer",$AW164)),"anaer","")</f>
        <v>anaer</v>
      </c>
      <c r="BE164" s="2" t="str">
        <f>IF(ISNUMBER(SEARCH("thickening",$AZ164)),"thickening","")</f>
        <v>thickening</v>
      </c>
      <c r="BF164" s="4" t="str">
        <f>IF(ISNUMBER(SEARCH("airDry",$AW164)),"airDry","")</f>
        <v>airDry</v>
      </c>
      <c r="BG164" s="4" t="str">
        <f>IF(ISNUMBER(SEARCH("heatDry",$AY164)),"heatDry","")</f>
        <v/>
      </c>
      <c r="BH164" s="4" t="str">
        <f>IF(AND(ISNUMBER(SEARCH("aerobic",$AW164)),ISNUMBER(SEARCH("anaer",$AW164))),"Combined Aer and Anaer.","")</f>
        <v/>
      </c>
    </row>
    <row r="165" spans="1:60" x14ac:dyDescent="0.25">
      <c r="A165" s="5">
        <v>2539</v>
      </c>
      <c r="B165" t="s">
        <v>11784</v>
      </c>
      <c r="C165">
        <v>134</v>
      </c>
      <c r="D165">
        <v>800.11241974583243</v>
      </c>
      <c r="E165">
        <v>794.58766075040353</v>
      </c>
      <c r="F165">
        <v>569.65651705095559</v>
      </c>
      <c r="G165">
        <v>1032.303972063695</v>
      </c>
      <c r="H165">
        <v>-110.9686490284125</v>
      </c>
      <c r="I165">
        <v>-112.3789969389905</v>
      </c>
      <c r="J165">
        <v>-131.7236825176941</v>
      </c>
      <c r="K165">
        <v>-89.412337488730401</v>
      </c>
      <c r="L165">
        <v>92.301452685639688</v>
      </c>
      <c r="M165">
        <v>91.962168878648555</v>
      </c>
      <c r="N165">
        <v>90.775434693204787</v>
      </c>
      <c r="O165">
        <v>94.815922719016129</v>
      </c>
      <c r="P165">
        <v>3.1405978276506308</v>
      </c>
      <c r="Q165">
        <v>3.1692038769501241</v>
      </c>
      <c r="R165">
        <v>2.568833500035554</v>
      </c>
      <c r="S165">
        <v>3.665424859639848</v>
      </c>
      <c r="T165">
        <v>3953.282078444945</v>
      </c>
      <c r="U165">
        <v>3953.2915736099048</v>
      </c>
      <c r="V165">
        <v>3949.4357974911268</v>
      </c>
      <c r="W165">
        <v>3957.142417174196</v>
      </c>
      <c r="X165">
        <v>258.31735601491363</v>
      </c>
      <c r="Y165">
        <v>259.26280663059691</v>
      </c>
      <c r="Z165">
        <v>251.23741523733551</v>
      </c>
      <c r="AA165">
        <v>262.69292842517751</v>
      </c>
      <c r="AB165">
        <v>39.851971610580399</v>
      </c>
      <c r="AC165">
        <v>39.375732603703341</v>
      </c>
      <c r="AD165">
        <v>34.70498378841242</v>
      </c>
      <c r="AE165">
        <v>46.094364524777887</v>
      </c>
      <c r="AF165">
        <v>67.504235527713931</v>
      </c>
      <c r="AG165">
        <v>67.256123041198364</v>
      </c>
      <c r="AH165">
        <v>66.388177445587147</v>
      </c>
      <c r="AI165">
        <v>69.343154356620531</v>
      </c>
      <c r="AJ165">
        <v>0.60114163302856338</v>
      </c>
      <c r="AK165">
        <v>0.60114163032384693</v>
      </c>
      <c r="AL165">
        <v>0.60114012674852746</v>
      </c>
      <c r="AM165">
        <v>0.60114311414349075</v>
      </c>
      <c r="AN165">
        <v>0.66210859526098087</v>
      </c>
      <c r="AO165">
        <v>0.6621085952609812</v>
      </c>
      <c r="AP165">
        <v>0.6621085952609812</v>
      </c>
      <c r="AQ165">
        <v>0.6621085952609812</v>
      </c>
      <c r="AR165">
        <v>16.035876385316651</v>
      </c>
      <c r="AS165">
        <v>16.035876385316651</v>
      </c>
      <c r="AT165">
        <v>16.035876385316651</v>
      </c>
      <c r="AU165">
        <v>16.035876385316651</v>
      </c>
      <c r="AV165" t="str">
        <f>VLOOKUP(Sheet1[[#This Row],[NPDES ID2]],Combined_Sheet__Major_Only___2[[NPDES ID2]:[ECHO BFR]],3,FALSE)</f>
        <v>CA</v>
      </c>
      <c r="AW165" t="s">
        <v>12187</v>
      </c>
      <c r="AX165" t="str">
        <f>VLOOKUP(Sheet1[[#This Row],[NPDES ID2]],Combined_Sheet__Major_Only___2[[NPDES ID2]:[ECHO BFR]],27,FALSE)</f>
        <v>methaneBioCaptureRecover, tempSludgeStore</v>
      </c>
      <c r="AY165" t="str">
        <f>VLOOKUP(Sheet1[[#This Row],[NPDES ID2]],Combined_Sheet__Major_Only___2[[NPDES ID2]:[ECHO BFR]],28,FALSE)</f>
        <v>-</v>
      </c>
      <c r="AZ165" t="str">
        <f>VLOOKUP(Sheet1[[#This Row],[NPDES ID2]],Combined_Sheet__Major_Only___2[[NPDES ID2]:[ECHO BFR]],29,FALSE)</f>
        <v>thickening, preliminaryOps</v>
      </c>
      <c r="BA165">
        <f>VLOOKUP(Sheet1[[#This Row],[NPDES ID2]],Combined_Sheet__Major_Only___2[[NPDES ID2]:[ECHO BFR]],17,FALSE)</f>
        <v>35.379984</v>
      </c>
      <c r="BB165">
        <f>VLOOKUP(Sheet1[[#This Row],[NPDES ID2]],Combined_Sheet__Major_Only___2[[NPDES ID2]:[ECHO BFR]],18,FALSE)</f>
        <v>-120.86008200000001</v>
      </c>
      <c r="BC165" s="2" t="str">
        <f>IF(ISNUMBER(SEARCH("aerobic",$AW165)),"aerobic","")</f>
        <v/>
      </c>
      <c r="BD165" s="2" t="str">
        <f>IF(ISNUMBER(SEARCH("anaer",$AW165)),"anaer","")</f>
        <v>anaer</v>
      </c>
      <c r="BE165" s="2" t="str">
        <f>IF(ISNUMBER(SEARCH("thickening",$AZ165)),"thickening","")</f>
        <v>thickening</v>
      </c>
      <c r="BF165" s="4" t="str">
        <f>IF(ISNUMBER(SEARCH("airDry",$AW165)),"airDry","")</f>
        <v>airDry</v>
      </c>
      <c r="BG165" s="4" t="str">
        <f>IF(ISNUMBER(SEARCH("heatDry",$AY165)),"heatDry","")</f>
        <v/>
      </c>
      <c r="BH165" s="4" t="str">
        <f>IF(AND(ISNUMBER(SEARCH("aerobic",$AW165)),ISNUMBER(SEARCH("anaer",$AW165))),"Combined Aer and Anaer.","")</f>
        <v/>
      </c>
    </row>
    <row r="166" spans="1:60" x14ac:dyDescent="0.25">
      <c r="A166" s="5">
        <v>1726</v>
      </c>
      <c r="B166" t="s">
        <v>8086</v>
      </c>
      <c r="C166">
        <v>36.903599999999997</v>
      </c>
      <c r="D166">
        <v>2598.1684438699872</v>
      </c>
      <c r="E166">
        <v>2571.7136263229222</v>
      </c>
      <c r="F166">
        <v>1752.8380548421701</v>
      </c>
      <c r="G166">
        <v>3410.6069280443039</v>
      </c>
      <c r="H166">
        <v>-110.4965748069996</v>
      </c>
      <c r="I166">
        <v>-111.927233669552</v>
      </c>
      <c r="J166">
        <v>-131.27059755562641</v>
      </c>
      <c r="K166">
        <v>-88.966628044566249</v>
      </c>
      <c r="L166">
        <v>25.522682889507781</v>
      </c>
      <c r="M166">
        <v>25.430027753635581</v>
      </c>
      <c r="N166">
        <v>25.10593465563921</v>
      </c>
      <c r="O166">
        <v>26.209368880451748</v>
      </c>
      <c r="P166">
        <v>0.86471577610992556</v>
      </c>
      <c r="Q166">
        <v>0.872829384452523</v>
      </c>
      <c r="R166">
        <v>0.70690390204315934</v>
      </c>
      <c r="S166">
        <v>1.010283505460666</v>
      </c>
      <c r="T166">
        <v>3948.7029530989271</v>
      </c>
      <c r="U166">
        <v>3948.7124407570259</v>
      </c>
      <c r="V166">
        <v>3944.8597130078729</v>
      </c>
      <c r="W166">
        <v>3952.5602398513611</v>
      </c>
      <c r="X166">
        <v>256.97700794823589</v>
      </c>
      <c r="Y166">
        <v>257.90726597372719</v>
      </c>
      <c r="Z166">
        <v>250.01698396929231</v>
      </c>
      <c r="AA166">
        <v>261.27811734091</v>
      </c>
      <c r="AB166">
        <v>39.493728259371842</v>
      </c>
      <c r="AC166">
        <v>39.024669526240217</v>
      </c>
      <c r="AD166">
        <v>34.411505455145978</v>
      </c>
      <c r="AE166">
        <v>45.648546209235008</v>
      </c>
      <c r="AF166">
        <v>67.777258033198223</v>
      </c>
      <c r="AG166">
        <v>67.531211658171827</v>
      </c>
      <c r="AH166">
        <v>66.670550867615646</v>
      </c>
      <c r="AI166">
        <v>69.600793007836415</v>
      </c>
      <c r="AJ166">
        <v>0.60448116184721146</v>
      </c>
      <c r="AK166">
        <v>0.60448116110726902</v>
      </c>
      <c r="AL166">
        <v>0.60448074959368514</v>
      </c>
      <c r="AM166">
        <v>0.6044815672124525</v>
      </c>
      <c r="AN166">
        <v>0.66190676837516671</v>
      </c>
      <c r="AO166">
        <v>0.66190676837516682</v>
      </c>
      <c r="AP166">
        <v>0.66190676837516682</v>
      </c>
      <c r="AQ166">
        <v>0.66190676837516682</v>
      </c>
      <c r="AR166">
        <v>16.138635308495878</v>
      </c>
      <c r="AS166">
        <v>16.138635308495878</v>
      </c>
      <c r="AT166">
        <v>16.138635308495878</v>
      </c>
      <c r="AU166">
        <v>16.138635308495878</v>
      </c>
      <c r="AV166" t="str">
        <f>VLOOKUP(Sheet1[[#This Row],[NPDES ID2]],Combined_Sheet__Major_Only___2[[NPDES ID2]:[ECHO BFR]],3,FALSE)</f>
        <v>TX</v>
      </c>
      <c r="AW166" t="s">
        <v>118</v>
      </c>
      <c r="AX166" t="str">
        <f>VLOOKUP(Sheet1[[#This Row],[NPDES ID2]],Combined_Sheet__Major_Only___2[[NPDES ID2]:[ECHO BFR]],27,FALSE)</f>
        <v>-</v>
      </c>
      <c r="AY166" t="str">
        <f>VLOOKUP(Sheet1[[#This Row],[NPDES ID2]],Combined_Sheet__Major_Only___2[[NPDES ID2]:[ECHO BFR]],28,FALSE)</f>
        <v>-</v>
      </c>
      <c r="AZ166" t="str">
        <f>VLOOKUP(Sheet1[[#This Row],[NPDES ID2]],Combined_Sheet__Major_Only___2[[NPDES ID2]:[ECHO BFR]],29,FALSE)</f>
        <v>thickening</v>
      </c>
      <c r="BA166">
        <f>VLOOKUP(Sheet1[[#This Row],[NPDES ID2]],Combined_Sheet__Major_Only___2[[NPDES ID2]:[ECHO BFR]],17,FALSE)</f>
        <v>31.166589999999999</v>
      </c>
      <c r="BB166">
        <f>VLOOKUP(Sheet1[[#This Row],[NPDES ID2]],Combined_Sheet__Major_Only___2[[NPDES ID2]:[ECHO BFR]],18,FALSE)</f>
        <v>-94.797445999999994</v>
      </c>
      <c r="BC166" s="2" t="str">
        <f>IF(ISNUMBER(SEARCH("aerobic",$AW166)),"aerobic","")</f>
        <v>aerobic</v>
      </c>
      <c r="BD166" s="2" t="str">
        <f>IF(ISNUMBER(SEARCH("anaer",$AW166)),"anaer","")</f>
        <v/>
      </c>
      <c r="BE166" s="2" t="str">
        <f>IF(ISNUMBER(SEARCH("thickening",$AZ166)),"thickening","")</f>
        <v>thickening</v>
      </c>
      <c r="BF166" s="3" t="str">
        <f>IF(ISNUMBER(SEARCH("airDry",$AW166)),"airDry","")</f>
        <v>airDry</v>
      </c>
      <c r="BG166" s="3" t="str">
        <f>IF(ISNUMBER(SEARCH("heatDry",$AY166)),"heatDry","")</f>
        <v/>
      </c>
      <c r="BH166" s="3" t="str">
        <f>IF(AND(ISNUMBER(SEARCH("aerobic",$AW166)),ISNUMBER(SEARCH("anaer",$AW166))),"Combined Aer and Anaer.","")</f>
        <v/>
      </c>
    </row>
    <row r="167" spans="1:60" x14ac:dyDescent="0.25">
      <c r="A167" s="5">
        <v>552</v>
      </c>
      <c r="B167" t="s">
        <v>2714</v>
      </c>
      <c r="C167">
        <v>238.18</v>
      </c>
      <c r="D167">
        <v>512.32496666721465</v>
      </c>
      <c r="E167">
        <v>508.80052239015708</v>
      </c>
      <c r="F167">
        <v>380.32414020453268</v>
      </c>
      <c r="G167">
        <v>643.13576445467527</v>
      </c>
      <c r="H167">
        <v>-110.1597433505279</v>
      </c>
      <c r="I167">
        <v>-111.5735547640313</v>
      </c>
      <c r="J167">
        <v>-130.94515674993761</v>
      </c>
      <c r="K167">
        <v>-88.634928258822981</v>
      </c>
      <c r="L167">
        <v>165.16251016132011</v>
      </c>
      <c r="M167">
        <v>164.56781120134221</v>
      </c>
      <c r="N167">
        <v>162.48774600742439</v>
      </c>
      <c r="O167">
        <v>169.56983271258821</v>
      </c>
      <c r="P167">
        <v>5.5800710271220773</v>
      </c>
      <c r="Q167">
        <v>5.63343072771824</v>
      </c>
      <c r="R167">
        <v>4.5600682166239368</v>
      </c>
      <c r="S167">
        <v>6.5239817753778713</v>
      </c>
      <c r="T167">
        <v>3947.9839432568579</v>
      </c>
      <c r="U167">
        <v>3947.993429736237</v>
      </c>
      <c r="V167">
        <v>3944.1411806391402</v>
      </c>
      <c r="W167">
        <v>3951.8407507908378</v>
      </c>
      <c r="X167">
        <v>256.25078828980128</v>
      </c>
      <c r="Y167">
        <v>257.17169907050118</v>
      </c>
      <c r="Z167">
        <v>249.36467721768761</v>
      </c>
      <c r="AA167">
        <v>260.50620597456572</v>
      </c>
      <c r="AB167">
        <v>39.284346286287729</v>
      </c>
      <c r="AC167">
        <v>38.819685105506977</v>
      </c>
      <c r="AD167">
        <v>34.240878999398738</v>
      </c>
      <c r="AE167">
        <v>45.384541171319277</v>
      </c>
      <c r="AF167">
        <v>67.957026565229341</v>
      </c>
      <c r="AG167">
        <v>67.71237149256919</v>
      </c>
      <c r="AH167">
        <v>66.856459089362076</v>
      </c>
      <c r="AI167">
        <v>69.770396295149965</v>
      </c>
      <c r="AJ167">
        <v>0.60668017854723011</v>
      </c>
      <c r="AK167">
        <v>0.60668017378721917</v>
      </c>
      <c r="AL167">
        <v>0.60667752879212289</v>
      </c>
      <c r="AM167">
        <v>0.6066827840390111</v>
      </c>
      <c r="AN167">
        <v>0.66187505580881267</v>
      </c>
      <c r="AO167">
        <v>0.6618750558088129</v>
      </c>
      <c r="AP167">
        <v>0.6618750558088129</v>
      </c>
      <c r="AQ167">
        <v>0.6618750558088129</v>
      </c>
      <c r="AR167">
        <v>16.206199006251861</v>
      </c>
      <c r="AS167">
        <v>16.206199006251872</v>
      </c>
      <c r="AT167">
        <v>16.206199006251872</v>
      </c>
      <c r="AU167">
        <v>16.206199006251872</v>
      </c>
      <c r="AV167" t="str">
        <f>VLOOKUP(Sheet1[[#This Row],[NPDES ID2]],Combined_Sheet__Major_Only___2[[NPDES ID2]:[ECHO BFR]],3,FALSE)</f>
        <v>SD</v>
      </c>
      <c r="AW167" t="s">
        <v>118</v>
      </c>
      <c r="AX167" t="str">
        <f>VLOOKUP(Sheet1[[#This Row],[NPDES ID2]],Combined_Sheet__Major_Only___2[[NPDES ID2]:[ECHO BFR]],27,FALSE)</f>
        <v>tempSludgeStore</v>
      </c>
      <c r="AY167" t="str">
        <f>VLOOKUP(Sheet1[[#This Row],[NPDES ID2]],Combined_Sheet__Major_Only___2[[NPDES ID2]:[ECHO BFR]],28,FALSE)</f>
        <v>-</v>
      </c>
      <c r="AZ167" t="str">
        <f>VLOOKUP(Sheet1[[#This Row],[NPDES ID2]],Combined_Sheet__Major_Only___2[[NPDES ID2]:[ECHO BFR]],29,FALSE)</f>
        <v>thickening, preliminaryOps</v>
      </c>
      <c r="BA167">
        <f>VLOOKUP(Sheet1[[#This Row],[NPDES ID2]],Combined_Sheet__Major_Only___2[[NPDES ID2]:[ECHO BFR]],17,FALSE)</f>
        <v>44.489620000000002</v>
      </c>
      <c r="BB167">
        <f>VLOOKUP(Sheet1[[#This Row],[NPDES ID2]],Combined_Sheet__Major_Only___2[[NPDES ID2]:[ECHO BFR]],18,FALSE)</f>
        <v>-103.86042</v>
      </c>
      <c r="BC167" s="2" t="str">
        <f>IF(ISNUMBER(SEARCH("aerobic",$AW167)),"aerobic","")</f>
        <v>aerobic</v>
      </c>
      <c r="BD167" s="2" t="str">
        <f>IF(ISNUMBER(SEARCH("anaer",$AW167)),"anaer","")</f>
        <v/>
      </c>
      <c r="BE167" s="2" t="str">
        <f>IF(ISNUMBER(SEARCH("thickening",$AZ167)),"thickening","")</f>
        <v>thickening</v>
      </c>
      <c r="BF167" s="3" t="str">
        <f>IF(ISNUMBER(SEARCH("airDry",$AW167)),"airDry","")</f>
        <v>airDry</v>
      </c>
      <c r="BG167" s="3" t="str">
        <f>IF(ISNUMBER(SEARCH("heatDry",$AY167)),"heatDry","")</f>
        <v/>
      </c>
      <c r="BH167" s="3" t="str">
        <f>IF(AND(ISNUMBER(SEARCH("aerobic",$AW167)),ISNUMBER(SEARCH("anaer",$AW167))),"Combined Aer and Anaer.","")</f>
        <v/>
      </c>
    </row>
    <row r="168" spans="1:60" x14ac:dyDescent="0.25">
      <c r="A168" s="5">
        <v>317</v>
      </c>
      <c r="B168" t="s">
        <v>1613</v>
      </c>
      <c r="C168">
        <v>1171</v>
      </c>
      <c r="D168">
        <v>366.25357651559437</v>
      </c>
      <c r="E168">
        <v>363.40109728448971</v>
      </c>
      <c r="F168">
        <v>310.82355441685849</v>
      </c>
      <c r="G168">
        <v>429.32096785999738</v>
      </c>
      <c r="H168">
        <v>-107.2746649688211</v>
      </c>
      <c r="I168">
        <v>-108.5889048104512</v>
      </c>
      <c r="J168">
        <v>-128.16705438914701</v>
      </c>
      <c r="K168">
        <v>-85.841540977390977</v>
      </c>
      <c r="L168">
        <v>831.54423860824875</v>
      </c>
      <c r="M168">
        <v>828.76884728234381</v>
      </c>
      <c r="N168">
        <v>819.06349637853191</v>
      </c>
      <c r="O168">
        <v>852.11034133728981</v>
      </c>
      <c r="P168">
        <v>27.394114049959061</v>
      </c>
      <c r="Q168">
        <v>27.716534611803521</v>
      </c>
      <c r="R168">
        <v>22.313484341070151</v>
      </c>
      <c r="S168">
        <v>32.231211885408271</v>
      </c>
      <c r="T168">
        <v>3945.8539128180419</v>
      </c>
      <c r="U168">
        <v>3945.863395805522</v>
      </c>
      <c r="V168">
        <v>3942.012564691031</v>
      </c>
      <c r="W168">
        <v>3949.7093006914911</v>
      </c>
      <c r="X168">
        <v>250.09029207255861</v>
      </c>
      <c r="Y168">
        <v>250.92548239886659</v>
      </c>
      <c r="Z168">
        <v>243.83995288175061</v>
      </c>
      <c r="AA168">
        <v>253.9381389762334</v>
      </c>
      <c r="AB168">
        <v>37.512895517998629</v>
      </c>
      <c r="AC168">
        <v>37.084669496564082</v>
      </c>
      <c r="AD168">
        <v>32.795093733176557</v>
      </c>
      <c r="AE168">
        <v>43.156023315703848</v>
      </c>
      <c r="AF168">
        <v>69.592777786796375</v>
      </c>
      <c r="AG168">
        <v>69.360676092303009</v>
      </c>
      <c r="AH168">
        <v>68.548153536301328</v>
      </c>
      <c r="AI168">
        <v>71.313754137410115</v>
      </c>
      <c r="AJ168">
        <v>0.62669448351266444</v>
      </c>
      <c r="AK168">
        <v>0.62669446097184778</v>
      </c>
      <c r="AL168">
        <v>0.62668198057297964</v>
      </c>
      <c r="AM168">
        <v>0.62670677781517659</v>
      </c>
      <c r="AN168">
        <v>0.66178107400139463</v>
      </c>
      <c r="AO168">
        <v>0.66178107400139463</v>
      </c>
      <c r="AP168">
        <v>0.66178107400139463</v>
      </c>
      <c r="AQ168">
        <v>0.66178107400139463</v>
      </c>
      <c r="AR168">
        <v>16.82148792842618</v>
      </c>
      <c r="AS168">
        <v>16.82148792842618</v>
      </c>
      <c r="AT168">
        <v>16.82148792842618</v>
      </c>
      <c r="AU168">
        <v>16.82148792842618</v>
      </c>
      <c r="AV168" t="str">
        <f>VLOOKUP(Sheet1[[#This Row],[NPDES ID2]],Combined_Sheet__Major_Only___2[[NPDES ID2]:[ECHO BFR]],3,FALSE)</f>
        <v>TX</v>
      </c>
      <c r="AW168" t="s">
        <v>12187</v>
      </c>
      <c r="AX168" t="str">
        <f>VLOOKUP(Sheet1[[#This Row],[NPDES ID2]],Combined_Sheet__Major_Only___2[[NPDES ID2]:[ECHO BFR]],27,FALSE)</f>
        <v>tempSludgeStore</v>
      </c>
      <c r="AY168" t="str">
        <f>VLOOKUP(Sheet1[[#This Row],[NPDES ID2]],Combined_Sheet__Major_Only___2[[NPDES ID2]:[ECHO BFR]],28,FALSE)</f>
        <v>-</v>
      </c>
      <c r="AZ168" t="str">
        <f>VLOOKUP(Sheet1[[#This Row],[NPDES ID2]],Combined_Sheet__Major_Only___2[[NPDES ID2]:[ECHO BFR]],29,FALSE)</f>
        <v>thickening</v>
      </c>
      <c r="BA168">
        <f>VLOOKUP(Sheet1[[#This Row],[NPDES ID2]],Combined_Sheet__Major_Only___2[[NPDES ID2]:[ECHO BFR]],17,FALSE)</f>
        <v>35.106935999999997</v>
      </c>
      <c r="BB168">
        <f>VLOOKUP(Sheet1[[#This Row],[NPDES ID2]],Combined_Sheet__Major_Only___2[[NPDES ID2]:[ECHO BFR]],18,FALSE)</f>
        <v>-101.791867</v>
      </c>
      <c r="BC168" s="2" t="str">
        <f>IF(ISNUMBER(SEARCH("aerobic",$AW168)),"aerobic","")</f>
        <v/>
      </c>
      <c r="BD168" s="2" t="str">
        <f>IF(ISNUMBER(SEARCH("anaer",$AW168)),"anaer","")</f>
        <v>anaer</v>
      </c>
      <c r="BE168" s="2" t="str">
        <f>IF(ISNUMBER(SEARCH("thickening",$AZ168)),"thickening","")</f>
        <v>thickening</v>
      </c>
      <c r="BF168" s="4" t="str">
        <f>IF(ISNUMBER(SEARCH("airDry",$AW168)),"airDry","")</f>
        <v>airDry</v>
      </c>
      <c r="BG168" s="4" t="str">
        <f>IF(ISNUMBER(SEARCH("heatDry",$AY168)),"heatDry","")</f>
        <v/>
      </c>
      <c r="BH168" s="4" t="str">
        <f>IF(AND(ISNUMBER(SEARCH("aerobic",$AW168)),ISNUMBER(SEARCH("anaer",$AW168))),"Combined Aer and Anaer.","")</f>
        <v/>
      </c>
    </row>
    <row r="169" spans="1:60" x14ac:dyDescent="0.25">
      <c r="A169" s="5">
        <v>2031</v>
      </c>
      <c r="B169" t="s">
        <v>9556</v>
      </c>
      <c r="C169">
        <v>1388</v>
      </c>
      <c r="D169">
        <v>406.60349228803381</v>
      </c>
      <c r="E169">
        <v>404.07306433591577</v>
      </c>
      <c r="F169">
        <v>341.92563739937151</v>
      </c>
      <c r="G169">
        <v>472.93775814924737</v>
      </c>
      <c r="H169">
        <v>-111.18191848909829</v>
      </c>
      <c r="I169">
        <v>-112.52745517310289</v>
      </c>
      <c r="J169">
        <v>-131.91810780635811</v>
      </c>
      <c r="K169">
        <v>-89.55017292502599</v>
      </c>
      <c r="L169">
        <v>953.26283194760515</v>
      </c>
      <c r="M169">
        <v>949.72659667871471</v>
      </c>
      <c r="N169">
        <v>937.36135396960867</v>
      </c>
      <c r="O169">
        <v>979.46608499216222</v>
      </c>
      <c r="P169">
        <v>32.535710082170063</v>
      </c>
      <c r="Q169">
        <v>32.825454227677042</v>
      </c>
      <c r="R169">
        <v>26.623006617347311</v>
      </c>
      <c r="S169">
        <v>37.944598667168037</v>
      </c>
      <c r="T169">
        <v>3945.2109043603291</v>
      </c>
      <c r="U169">
        <v>3945.220386293684</v>
      </c>
      <c r="V169">
        <v>3941.3699832363659</v>
      </c>
      <c r="W169">
        <v>3949.0658636700769</v>
      </c>
      <c r="X169">
        <v>258.55212475452402</v>
      </c>
      <c r="Y169">
        <v>259.50604597570731</v>
      </c>
      <c r="Z169">
        <v>251.4045178196406</v>
      </c>
      <c r="AA169">
        <v>262.97086669605108</v>
      </c>
      <c r="AB169">
        <v>40.001497677644537</v>
      </c>
      <c r="AC169">
        <v>39.52153178477765</v>
      </c>
      <c r="AD169">
        <v>34.820834985231073</v>
      </c>
      <c r="AE169">
        <v>46.285064945249538</v>
      </c>
      <c r="AF169">
        <v>67.307258967768973</v>
      </c>
      <c r="AG169">
        <v>67.057795256291371</v>
      </c>
      <c r="AH169">
        <v>66.184374886591144</v>
      </c>
      <c r="AI169">
        <v>69.157116460265442</v>
      </c>
      <c r="AJ169">
        <v>0.59873244572582518</v>
      </c>
      <c r="AK169">
        <v>0.59873241743781236</v>
      </c>
      <c r="AL169">
        <v>0.59871677728487127</v>
      </c>
      <c r="AM169">
        <v>0.59874785281700904</v>
      </c>
      <c r="AN169">
        <v>0.66175269273266824</v>
      </c>
      <c r="AO169">
        <v>0.66175269273266835</v>
      </c>
      <c r="AP169">
        <v>0.66175269273266835</v>
      </c>
      <c r="AQ169">
        <v>0.66175269273266835</v>
      </c>
      <c r="AR169">
        <v>15.96128737979067</v>
      </c>
      <c r="AS169">
        <v>15.96128737979067</v>
      </c>
      <c r="AT169">
        <v>15.96128737979067</v>
      </c>
      <c r="AU169">
        <v>15.96128737979067</v>
      </c>
      <c r="AV169" t="str">
        <f>VLOOKUP(Sheet1[[#This Row],[NPDES ID2]],Combined_Sheet__Major_Only___2[[NPDES ID2]:[ECHO BFR]],3,FALSE)</f>
        <v>WA</v>
      </c>
      <c r="AW169" t="s">
        <v>12187</v>
      </c>
      <c r="AX169" t="str">
        <f>VLOOKUP(Sheet1[[#This Row],[NPDES ID2]],Combined_Sheet__Major_Only___2[[NPDES ID2]:[ECHO BFR]],27,FALSE)</f>
        <v>other</v>
      </c>
      <c r="AY169" t="str">
        <f>VLOOKUP(Sheet1[[#This Row],[NPDES ID2]],Combined_Sheet__Major_Only___2[[NPDES ID2]:[ECHO BFR]],28,FALSE)</f>
        <v>-</v>
      </c>
      <c r="AZ169" t="str">
        <f>VLOOKUP(Sheet1[[#This Row],[NPDES ID2]],Combined_Sheet__Major_Only___2[[NPDES ID2]:[ECHO BFR]],29,FALSE)</f>
        <v>thickening, preliminaryOps</v>
      </c>
      <c r="BA169">
        <f>VLOOKUP(Sheet1[[#This Row],[NPDES ID2]],Combined_Sheet__Major_Only___2[[NPDES ID2]:[ECHO BFR]],17,FALSE)</f>
        <v>47.428514999999997</v>
      </c>
      <c r="BB169">
        <f>VLOOKUP(Sheet1[[#This Row],[NPDES ID2]],Combined_Sheet__Major_Only___2[[NPDES ID2]:[ECHO BFR]],18,FALSE)</f>
        <v>-120.310029</v>
      </c>
      <c r="BC169" s="2" t="str">
        <f>IF(ISNUMBER(SEARCH("aerobic",$AW169)),"aerobic","")</f>
        <v/>
      </c>
      <c r="BD169" s="2" t="str">
        <f>IF(ISNUMBER(SEARCH("anaer",$AW169)),"anaer","")</f>
        <v>anaer</v>
      </c>
      <c r="BE169" s="2" t="str">
        <f>IF(ISNUMBER(SEARCH("thickening",$AZ169)),"thickening","")</f>
        <v>thickening</v>
      </c>
      <c r="BF169" s="4" t="str">
        <f>IF(ISNUMBER(SEARCH("airDry",$AW169)),"airDry","")</f>
        <v>airDry</v>
      </c>
      <c r="BG169" s="4" t="str">
        <f>IF(ISNUMBER(SEARCH("heatDry",$AY169)),"heatDry","")</f>
        <v/>
      </c>
      <c r="BH169" s="4" t="str">
        <f>IF(AND(ISNUMBER(SEARCH("aerobic",$AW169)),ISNUMBER(SEARCH("anaer",$AW169))),"Combined Aer and Anaer.","")</f>
        <v/>
      </c>
    </row>
    <row r="170" spans="1:60" x14ac:dyDescent="0.25">
      <c r="A170" s="5">
        <v>2427</v>
      </c>
      <c r="B170" t="s">
        <v>11314</v>
      </c>
      <c r="C170">
        <v>251.66</v>
      </c>
      <c r="D170">
        <v>498.83836986501638</v>
      </c>
      <c r="E170">
        <v>495.21272976473881</v>
      </c>
      <c r="F170">
        <v>372.39338517487852</v>
      </c>
      <c r="G170">
        <v>622.65509622653485</v>
      </c>
      <c r="H170">
        <v>-111.3138746521618</v>
      </c>
      <c r="I170">
        <v>-112.7071770745994</v>
      </c>
      <c r="J170">
        <v>-132.05466751182021</v>
      </c>
      <c r="K170">
        <v>-89.73580514093851</v>
      </c>
      <c r="L170">
        <v>172.83035003868119</v>
      </c>
      <c r="M170">
        <v>172.18921123000791</v>
      </c>
      <c r="N170">
        <v>169.94672246502361</v>
      </c>
      <c r="O170">
        <v>177.58182981627601</v>
      </c>
      <c r="P170">
        <v>5.8992526831087071</v>
      </c>
      <c r="Q170">
        <v>5.9517901967606663</v>
      </c>
      <c r="R170">
        <v>4.8271967877075763</v>
      </c>
      <c r="S170">
        <v>6.879733216941009</v>
      </c>
      <c r="T170">
        <v>3939.645136780076</v>
      </c>
      <c r="U170">
        <v>3939.6546095891049</v>
      </c>
      <c r="V170">
        <v>3935.8079117190332</v>
      </c>
      <c r="W170">
        <v>3943.496386518163</v>
      </c>
      <c r="X170">
        <v>258.19772089112922</v>
      </c>
      <c r="Y170">
        <v>259.15048182787359</v>
      </c>
      <c r="Z170">
        <v>251.05878371372401</v>
      </c>
      <c r="AA170">
        <v>262.61018475776399</v>
      </c>
      <c r="AB170">
        <v>39.9473104223853</v>
      </c>
      <c r="AC170">
        <v>39.467758276955422</v>
      </c>
      <c r="AD170">
        <v>34.774046545459207</v>
      </c>
      <c r="AE170">
        <v>46.222552657710843</v>
      </c>
      <c r="AF170">
        <v>67.302962916733563</v>
      </c>
      <c r="AG170">
        <v>67.053332892301739</v>
      </c>
      <c r="AH170">
        <v>66.180008626408465</v>
      </c>
      <c r="AI170">
        <v>69.153215686088089</v>
      </c>
      <c r="AJ170">
        <v>0.59867989306252722</v>
      </c>
      <c r="AK170">
        <v>0.59867988795916172</v>
      </c>
      <c r="AL170">
        <v>0.59867705241893165</v>
      </c>
      <c r="AM170">
        <v>0.59868268625527721</v>
      </c>
      <c r="AN170">
        <v>0.6615068302907493</v>
      </c>
      <c r="AO170">
        <v>0.66150683029074941</v>
      </c>
      <c r="AP170">
        <v>0.66150683029074941</v>
      </c>
      <c r="AQ170">
        <v>0.66150683029074941</v>
      </c>
      <c r="AR170">
        <v>15.960109405435841</v>
      </c>
      <c r="AS170">
        <v>15.960109405435849</v>
      </c>
      <c r="AT170">
        <v>15.960109405435849</v>
      </c>
      <c r="AU170">
        <v>15.960109405435849</v>
      </c>
      <c r="AV170" t="str">
        <f>VLOOKUP(Sheet1[[#This Row],[NPDES ID2]],Combined_Sheet__Major_Only___2[[NPDES ID2]:[ECHO BFR]],3,FALSE)</f>
        <v>CA</v>
      </c>
      <c r="AW170" t="s">
        <v>12187</v>
      </c>
      <c r="AX170" t="str">
        <f>VLOOKUP(Sheet1[[#This Row],[NPDES ID2]],Combined_Sheet__Major_Only___2[[NPDES ID2]:[ECHO BFR]],27,FALSE)</f>
        <v>methaneBioCaptureRecover</v>
      </c>
      <c r="AY170" t="str">
        <f>VLOOKUP(Sheet1[[#This Row],[NPDES ID2]],Combined_Sheet__Major_Only___2[[NPDES ID2]:[ECHO BFR]],28,FALSE)</f>
        <v>-</v>
      </c>
      <c r="AZ170" t="str">
        <f>VLOOKUP(Sheet1[[#This Row],[NPDES ID2]],Combined_Sheet__Major_Only___2[[NPDES ID2]:[ECHO BFR]],29,FALSE)</f>
        <v>thickening</v>
      </c>
      <c r="BA170">
        <f>VLOOKUP(Sheet1[[#This Row],[NPDES ID2]],Combined_Sheet__Major_Only___2[[NPDES ID2]:[ECHO BFR]],17,FALSE)</f>
        <v>38.019899000000002</v>
      </c>
      <c r="BB170">
        <f>VLOOKUP(Sheet1[[#This Row],[NPDES ID2]],Combined_Sheet__Major_Only___2[[NPDES ID2]:[ECHO BFR]],18,FALSE)</f>
        <v>-122.09743400000001</v>
      </c>
      <c r="BC170" s="2" t="str">
        <f>IF(ISNUMBER(SEARCH("aerobic",$AW170)),"aerobic","")</f>
        <v/>
      </c>
      <c r="BD170" s="2" t="str">
        <f>IF(ISNUMBER(SEARCH("anaer",$AW170)),"anaer","")</f>
        <v>anaer</v>
      </c>
      <c r="BE170" s="2" t="str">
        <f>IF(ISNUMBER(SEARCH("thickening",$AZ170)),"thickening","")</f>
        <v>thickening</v>
      </c>
      <c r="BF170" s="4" t="str">
        <f>IF(ISNUMBER(SEARCH("airDry",$AW170)),"airDry","")</f>
        <v>airDry</v>
      </c>
      <c r="BG170" s="4" t="str">
        <f>IF(ISNUMBER(SEARCH("heatDry",$AY170)),"heatDry","")</f>
        <v/>
      </c>
      <c r="BH170" s="4" t="str">
        <f>IF(AND(ISNUMBER(SEARCH("aerobic",$AW170)),ISNUMBER(SEARCH("anaer",$AW170))),"Combined Aer and Anaer.","")</f>
        <v/>
      </c>
    </row>
    <row r="171" spans="1:60" x14ac:dyDescent="0.25">
      <c r="A171" s="5">
        <v>301</v>
      </c>
      <c r="B171" t="s">
        <v>1537</v>
      </c>
      <c r="C171">
        <v>1302.06</v>
      </c>
      <c r="D171">
        <v>390.95459997774879</v>
      </c>
      <c r="E171">
        <v>389.18607752449111</v>
      </c>
      <c r="F171">
        <v>329.80519130988131</v>
      </c>
      <c r="G171">
        <v>455.22839334334623</v>
      </c>
      <c r="H171">
        <v>-109.9505673689811</v>
      </c>
      <c r="I171">
        <v>-111.3353366568488</v>
      </c>
      <c r="J171">
        <v>-130.73548270270621</v>
      </c>
      <c r="K171">
        <v>-88.381810264372618</v>
      </c>
      <c r="L171">
        <v>903.61739933968352</v>
      </c>
      <c r="M171">
        <v>900.37151042451455</v>
      </c>
      <c r="N171">
        <v>889.02127048301475</v>
      </c>
      <c r="O171">
        <v>927.66950097096628</v>
      </c>
      <c r="P171">
        <v>30.50245223848383</v>
      </c>
      <c r="Q171">
        <v>30.795712397329051</v>
      </c>
      <c r="R171">
        <v>24.924142466200369</v>
      </c>
      <c r="S171">
        <v>35.670452864718307</v>
      </c>
      <c r="T171">
        <v>3938.2435919800141</v>
      </c>
      <c r="U171">
        <v>3938.253062491397</v>
      </c>
      <c r="V171">
        <v>3934.4072976437419</v>
      </c>
      <c r="W171">
        <v>3942.0939075916199</v>
      </c>
      <c r="X171">
        <v>255.41392880930161</v>
      </c>
      <c r="Y171">
        <v>256.32984033941989</v>
      </c>
      <c r="Z171">
        <v>248.56667833550381</v>
      </c>
      <c r="AA171">
        <v>259.64619087234553</v>
      </c>
      <c r="AB171">
        <v>39.127468293045673</v>
      </c>
      <c r="AC171">
        <v>38.66542140210958</v>
      </c>
      <c r="AD171">
        <v>34.107238654593459</v>
      </c>
      <c r="AE171">
        <v>45.197584481437772</v>
      </c>
      <c r="AF171">
        <v>68.012879378618408</v>
      </c>
      <c r="AG171">
        <v>67.768772397180925</v>
      </c>
      <c r="AH171">
        <v>66.914152954182569</v>
      </c>
      <c r="AI171">
        <v>69.822958113985422</v>
      </c>
      <c r="AJ171">
        <v>0.60736342840875113</v>
      </c>
      <c r="AK171">
        <v>0.60736340230829933</v>
      </c>
      <c r="AL171">
        <v>0.60734896383527026</v>
      </c>
      <c r="AM171">
        <v>0.60737765167444768</v>
      </c>
      <c r="AN171">
        <v>0.66144486204961861</v>
      </c>
      <c r="AO171">
        <v>0.6614448620496185</v>
      </c>
      <c r="AP171">
        <v>0.6614448620496185</v>
      </c>
      <c r="AQ171">
        <v>0.6614448620496185</v>
      </c>
      <c r="AR171">
        <v>16.226811404303511</v>
      </c>
      <c r="AS171">
        <v>16.226811404303511</v>
      </c>
      <c r="AT171">
        <v>16.226811404303511</v>
      </c>
      <c r="AU171">
        <v>16.226811404303511</v>
      </c>
      <c r="AV171" t="str">
        <f>VLOOKUP(Sheet1[[#This Row],[NPDES ID2]],Combined_Sheet__Major_Only___2[[NPDES ID2]:[ECHO BFR]],3,FALSE)</f>
        <v>TX</v>
      </c>
      <c r="AW171" t="s">
        <v>118</v>
      </c>
      <c r="AX171" t="str">
        <f>VLOOKUP(Sheet1[[#This Row],[NPDES ID2]],Combined_Sheet__Major_Only___2[[NPDES ID2]:[ECHO BFR]],27,FALSE)</f>
        <v>-</v>
      </c>
      <c r="AY171" t="str">
        <f>VLOOKUP(Sheet1[[#This Row],[NPDES ID2]],Combined_Sheet__Major_Only___2[[NPDES ID2]:[ECHO BFR]],28,FALSE)</f>
        <v>-</v>
      </c>
      <c r="AZ171" t="str">
        <f>VLOOKUP(Sheet1[[#This Row],[NPDES ID2]],Combined_Sheet__Major_Only___2[[NPDES ID2]:[ECHO BFR]],29,FALSE)</f>
        <v>thickening</v>
      </c>
      <c r="BA171">
        <f>VLOOKUP(Sheet1[[#This Row],[NPDES ID2]],Combined_Sheet__Major_Only___2[[NPDES ID2]:[ECHO BFR]],17,FALSE)</f>
        <v>26.305278000000001</v>
      </c>
      <c r="BB171">
        <f>VLOOKUP(Sheet1[[#This Row],[NPDES ID2]],Combined_Sheet__Major_Only___2[[NPDES ID2]:[ECHO BFR]],18,FALSE)</f>
        <v>-98.218889000000004</v>
      </c>
      <c r="BC171" s="2" t="str">
        <f>IF(ISNUMBER(SEARCH("aerobic",$AW171)),"aerobic","")</f>
        <v>aerobic</v>
      </c>
      <c r="BD171" s="2" t="str">
        <f>IF(ISNUMBER(SEARCH("anaer",$AW171)),"anaer","")</f>
        <v/>
      </c>
      <c r="BE171" s="2" t="str">
        <f>IF(ISNUMBER(SEARCH("thickening",$AZ171)),"thickening","")</f>
        <v>thickening</v>
      </c>
      <c r="BF171" s="4" t="str">
        <f>IF(ISNUMBER(SEARCH("airDry",$AW171)),"airDry","")</f>
        <v>airDry</v>
      </c>
      <c r="BG171" s="4" t="str">
        <f>IF(ISNUMBER(SEARCH("heatDry",$AY171)),"heatDry","")</f>
        <v/>
      </c>
      <c r="BH171" s="4" t="str">
        <f>IF(AND(ISNUMBER(SEARCH("aerobic",$AW171)),ISNUMBER(SEARCH("anaer",$AW171))),"Combined Aer and Anaer.","")</f>
        <v/>
      </c>
    </row>
    <row r="172" spans="1:60" x14ac:dyDescent="0.25">
      <c r="A172" s="5">
        <v>2606</v>
      </c>
      <c r="B172" t="s">
        <v>12056</v>
      </c>
      <c r="C172">
        <v>29.43</v>
      </c>
      <c r="D172">
        <v>3249.3970001731609</v>
      </c>
      <c r="E172">
        <v>3215.7026511092131</v>
      </c>
      <c r="F172">
        <v>2182.4238939182719</v>
      </c>
      <c r="G172">
        <v>4270.2759233327324</v>
      </c>
      <c r="H172">
        <v>-111.05070142979071</v>
      </c>
      <c r="I172">
        <v>-112.4630426072117</v>
      </c>
      <c r="J172">
        <v>-131.80346246808659</v>
      </c>
      <c r="K172">
        <v>-89.496116914670225</v>
      </c>
      <c r="L172">
        <v>20.25995767898258</v>
      </c>
      <c r="M172">
        <v>20.18535191211647</v>
      </c>
      <c r="N172">
        <v>19.924392216048801</v>
      </c>
      <c r="O172">
        <v>20.812876654385029</v>
      </c>
      <c r="P172">
        <v>0.6897851801201953</v>
      </c>
      <c r="Q172">
        <v>0.69604076165038431</v>
      </c>
      <c r="R172">
        <v>0.56425022112776668</v>
      </c>
      <c r="S172">
        <v>0.80493015486409647</v>
      </c>
      <c r="T172">
        <v>3933.5330451971799</v>
      </c>
      <c r="U172">
        <v>3933.5425079862539</v>
      </c>
      <c r="V172">
        <v>3929.699878996792</v>
      </c>
      <c r="W172">
        <v>3937.380221239875</v>
      </c>
      <c r="X172">
        <v>257.17832704858409</v>
      </c>
      <c r="Y172">
        <v>258.12121149014382</v>
      </c>
      <c r="Z172">
        <v>250.11713861889609</v>
      </c>
      <c r="AA172">
        <v>261.5423952614637</v>
      </c>
      <c r="AB172">
        <v>39.698381919210547</v>
      </c>
      <c r="AC172">
        <v>39.223547572510093</v>
      </c>
      <c r="AD172">
        <v>34.568608777880257</v>
      </c>
      <c r="AE172">
        <v>45.920160467269433</v>
      </c>
      <c r="AF172">
        <v>67.464392416572679</v>
      </c>
      <c r="AG172">
        <v>67.215964522980244</v>
      </c>
      <c r="AH172">
        <v>66.346977775242792</v>
      </c>
      <c r="AI172">
        <v>69.305572087603778</v>
      </c>
      <c r="AJ172">
        <v>0.60065430468725989</v>
      </c>
      <c r="AK172">
        <v>0.60065430409321408</v>
      </c>
      <c r="AL172">
        <v>0.60065397370895324</v>
      </c>
      <c r="AM172">
        <v>0.60065463013524822</v>
      </c>
      <c r="AN172">
        <v>0.66123642241295177</v>
      </c>
      <c r="AO172">
        <v>0.66123642241295177</v>
      </c>
      <c r="AP172">
        <v>0.66123642241295177</v>
      </c>
      <c r="AQ172">
        <v>0.66123642241295177</v>
      </c>
      <c r="AR172">
        <v>16.02092669004692</v>
      </c>
      <c r="AS172">
        <v>16.02092669004692</v>
      </c>
      <c r="AT172">
        <v>16.02092669004692</v>
      </c>
      <c r="AU172">
        <v>16.02092669004692</v>
      </c>
      <c r="AV172" t="str">
        <f>VLOOKUP(Sheet1[[#This Row],[NPDES ID2]],Combined_Sheet__Major_Only___2[[NPDES ID2]:[ECHO BFR]],3,FALSE)</f>
        <v>TX</v>
      </c>
      <c r="AW172" t="s">
        <v>118</v>
      </c>
      <c r="AX172" t="str">
        <f>VLOOKUP(Sheet1[[#This Row],[NPDES ID2]],Combined_Sheet__Major_Only___2[[NPDES ID2]:[ECHO BFR]],27,FALSE)</f>
        <v>-</v>
      </c>
      <c r="AY172" t="str">
        <f>VLOOKUP(Sheet1[[#This Row],[NPDES ID2]],Combined_Sheet__Major_Only___2[[NPDES ID2]:[ECHO BFR]],28,FALSE)</f>
        <v>-</v>
      </c>
      <c r="AZ172" t="str">
        <f>VLOOKUP(Sheet1[[#This Row],[NPDES ID2]],Combined_Sheet__Major_Only___2[[NPDES ID2]:[ECHO BFR]],29,FALSE)</f>
        <v>thickening</v>
      </c>
      <c r="BA172">
        <f>VLOOKUP(Sheet1[[#This Row],[NPDES ID2]],Combined_Sheet__Major_Only___2[[NPDES ID2]:[ECHO BFR]],17,FALSE)</f>
        <v>28.696899999999999</v>
      </c>
      <c r="BB172">
        <f>VLOOKUP(Sheet1[[#This Row],[NPDES ID2]],Combined_Sheet__Major_Only___2[[NPDES ID2]:[ECHO BFR]],18,FALSE)</f>
        <v>-99.817599999999999</v>
      </c>
      <c r="BC172" s="2" t="str">
        <f>IF(ISNUMBER(SEARCH("aerobic",$AW172)),"aerobic","")</f>
        <v>aerobic</v>
      </c>
      <c r="BD172" s="2" t="str">
        <f>IF(ISNUMBER(SEARCH("anaer",$AW172)),"anaer","")</f>
        <v/>
      </c>
      <c r="BE172" s="2" t="str">
        <f>IF(ISNUMBER(SEARCH("thickening",$AZ172)),"thickening","")</f>
        <v>thickening</v>
      </c>
      <c r="BF172" s="3" t="str">
        <f>IF(ISNUMBER(SEARCH("airDry",$AW172)),"airDry","")</f>
        <v>airDry</v>
      </c>
      <c r="BG172" s="3" t="str">
        <f>IF(ISNUMBER(SEARCH("heatDry",$AY172)),"heatDry","")</f>
        <v/>
      </c>
      <c r="BH172" s="3" t="str">
        <f>IF(AND(ISNUMBER(SEARCH("aerobic",$AW172)),ISNUMBER(SEARCH("anaer",$AW172))),"Combined Aer and Anaer.","")</f>
        <v/>
      </c>
    </row>
    <row r="173" spans="1:60" x14ac:dyDescent="0.25">
      <c r="A173" s="5">
        <v>294</v>
      </c>
      <c r="B173" t="s">
        <v>1503</v>
      </c>
      <c r="C173">
        <v>1364.4</v>
      </c>
      <c r="D173">
        <v>383.33900338095913</v>
      </c>
      <c r="E173">
        <v>380.73006942210799</v>
      </c>
      <c r="F173">
        <v>322.79819906449183</v>
      </c>
      <c r="G173">
        <v>444.82627334088619</v>
      </c>
      <c r="H173">
        <v>-105.2471906684046</v>
      </c>
      <c r="I173">
        <v>-106.7026380844401</v>
      </c>
      <c r="J173">
        <v>-126.2209249003824</v>
      </c>
      <c r="K173">
        <v>-83.906046096860649</v>
      </c>
      <c r="L173">
        <v>985.98859354786418</v>
      </c>
      <c r="M173">
        <v>982.88505918160695</v>
      </c>
      <c r="N173">
        <v>972.03263931454183</v>
      </c>
      <c r="O173">
        <v>1008.985805793527</v>
      </c>
      <c r="P173">
        <v>31.883505747995859</v>
      </c>
      <c r="Q173">
        <v>32.324439875798362</v>
      </c>
      <c r="R173">
        <v>25.90600920776307</v>
      </c>
      <c r="S173">
        <v>37.649087918099667</v>
      </c>
      <c r="T173">
        <v>3930.678823248888</v>
      </c>
      <c r="U173">
        <v>3930.6882813588509</v>
      </c>
      <c r="V173">
        <v>3926.8475524535379</v>
      </c>
      <c r="W173">
        <v>3934.52409695903</v>
      </c>
      <c r="X173">
        <v>244.8013274600103</v>
      </c>
      <c r="Y173">
        <v>245.57220820558871</v>
      </c>
      <c r="Z173">
        <v>239.0158141978234</v>
      </c>
      <c r="AA173">
        <v>248.35066183037259</v>
      </c>
      <c r="AB173">
        <v>36.156187690003833</v>
      </c>
      <c r="AC173">
        <v>35.753592633588269</v>
      </c>
      <c r="AD173">
        <v>31.67528337748492</v>
      </c>
      <c r="AE173">
        <v>41.47348600001061</v>
      </c>
      <c r="AF173">
        <v>70.821778889715873</v>
      </c>
      <c r="AG173">
        <v>70.599051667515454</v>
      </c>
      <c r="AH173">
        <v>69.819237995364347</v>
      </c>
      <c r="AI173">
        <v>72.473379887190148</v>
      </c>
      <c r="AJ173">
        <v>0.64173772797668283</v>
      </c>
      <c r="AK173">
        <v>0.64173770262287344</v>
      </c>
      <c r="AL173">
        <v>0.64172367102719585</v>
      </c>
      <c r="AM173">
        <v>0.64175155038824416</v>
      </c>
      <c r="AN173">
        <v>0.66110999941843029</v>
      </c>
      <c r="AO173">
        <v>0.66110999941843029</v>
      </c>
      <c r="AP173">
        <v>0.66110999941843029</v>
      </c>
      <c r="AQ173">
        <v>0.66110999941843029</v>
      </c>
      <c r="AR173">
        <v>17.2841542762275</v>
      </c>
      <c r="AS173">
        <v>17.28415427622749</v>
      </c>
      <c r="AT173">
        <v>17.28415427622749</v>
      </c>
      <c r="AU173">
        <v>17.28415427622749</v>
      </c>
      <c r="AV173" t="str">
        <f>VLOOKUP(Sheet1[[#This Row],[NPDES ID2]],Combined_Sheet__Major_Only___2[[NPDES ID2]:[ECHO BFR]],3,FALSE)</f>
        <v>CA</v>
      </c>
      <c r="AW173" t="s">
        <v>12187</v>
      </c>
      <c r="AX173" t="str">
        <f>VLOOKUP(Sheet1[[#This Row],[NPDES ID2]],Combined_Sheet__Major_Only___2[[NPDES ID2]:[ECHO BFR]],27,FALSE)</f>
        <v>methaneBioCaptureRecover, other</v>
      </c>
      <c r="AY173" t="str">
        <f>VLOOKUP(Sheet1[[#This Row],[NPDES ID2]],Combined_Sheet__Major_Only___2[[NPDES ID2]:[ECHO BFR]],28,FALSE)</f>
        <v>-</v>
      </c>
      <c r="AZ173" t="str">
        <f>VLOOKUP(Sheet1[[#This Row],[NPDES ID2]],Combined_Sheet__Major_Only___2[[NPDES ID2]:[ECHO BFR]],29,FALSE)</f>
        <v>thickening, preliminaryOps</v>
      </c>
      <c r="BA173">
        <f>VLOOKUP(Sheet1[[#This Row],[NPDES ID2]],Combined_Sheet__Major_Only___2[[NPDES ID2]:[ECHO BFR]],17,FALSE)</f>
        <v>37.252706000000003</v>
      </c>
      <c r="BB173">
        <f>VLOOKUP(Sheet1[[#This Row],[NPDES ID2]],Combined_Sheet__Major_Only___2[[NPDES ID2]:[ECHO BFR]],18,FALSE)</f>
        <v>-120.524883</v>
      </c>
      <c r="BC173" s="2" t="str">
        <f>IF(ISNUMBER(SEARCH("aerobic",$AW173)),"aerobic","")</f>
        <v/>
      </c>
      <c r="BD173" s="2" t="str">
        <f>IF(ISNUMBER(SEARCH("anaer",$AW173)),"anaer","")</f>
        <v>anaer</v>
      </c>
      <c r="BE173" s="2" t="str">
        <f>IF(ISNUMBER(SEARCH("thickening",$AZ173)),"thickening","")</f>
        <v>thickening</v>
      </c>
      <c r="BF173" s="3" t="str">
        <f>IF(ISNUMBER(SEARCH("airDry",$AW173)),"airDry","")</f>
        <v>airDry</v>
      </c>
      <c r="BG173" s="3" t="str">
        <f>IF(ISNUMBER(SEARCH("heatDry",$AY173)),"heatDry","")</f>
        <v/>
      </c>
      <c r="BH173" s="3" t="str">
        <f>IF(AND(ISNUMBER(SEARCH("aerobic",$AW173)),ISNUMBER(SEARCH("anaer",$AW173))),"Combined Aer and Anaer.","")</f>
        <v/>
      </c>
    </row>
    <row r="174" spans="1:60" x14ac:dyDescent="0.25">
      <c r="A174" s="5">
        <v>329</v>
      </c>
      <c r="B174" t="s">
        <v>1669</v>
      </c>
      <c r="C174">
        <v>1071.0999999999999</v>
      </c>
      <c r="D174">
        <v>362.36971981377661</v>
      </c>
      <c r="E174">
        <v>357.90061315719589</v>
      </c>
      <c r="F174">
        <v>308.56975231690899</v>
      </c>
      <c r="G174">
        <v>427.16985807146722</v>
      </c>
      <c r="H174">
        <v>-109.5290064791173</v>
      </c>
      <c r="I174">
        <v>-110.9009285093243</v>
      </c>
      <c r="J174">
        <v>-130.33235198849169</v>
      </c>
      <c r="K174">
        <v>-87.991938677504592</v>
      </c>
      <c r="L174">
        <v>746.14446843801443</v>
      </c>
      <c r="M174">
        <v>743.49579503418636</v>
      </c>
      <c r="N174">
        <v>734.23339169019414</v>
      </c>
      <c r="O174">
        <v>765.77177168821845</v>
      </c>
      <c r="P174">
        <v>25.086377748478888</v>
      </c>
      <c r="Q174">
        <v>25.33405192462741</v>
      </c>
      <c r="R174">
        <v>20.48802013637027</v>
      </c>
      <c r="S174">
        <v>29.365754368791801</v>
      </c>
      <c r="T174">
        <v>3924.6545192044819</v>
      </c>
      <c r="U174">
        <v>3924.6639674384078</v>
      </c>
      <c r="V174">
        <v>3920.8272489726601</v>
      </c>
      <c r="W174">
        <v>3928.4957777294321</v>
      </c>
      <c r="X174">
        <v>253.57252217842029</v>
      </c>
      <c r="Y174">
        <v>254.47243455515391</v>
      </c>
      <c r="Z174">
        <v>246.85070497218621</v>
      </c>
      <c r="AA174">
        <v>257.72692416785208</v>
      </c>
      <c r="AB174">
        <v>38.708465315877817</v>
      </c>
      <c r="AC174">
        <v>38.253933549590933</v>
      </c>
      <c r="AD174">
        <v>33.758697737102239</v>
      </c>
      <c r="AE174">
        <v>44.682591630462809</v>
      </c>
      <c r="AF174">
        <v>68.269752818472185</v>
      </c>
      <c r="AG174">
        <v>68.027573220364033</v>
      </c>
      <c r="AH174">
        <v>67.179835100146519</v>
      </c>
      <c r="AI174">
        <v>70.065374845793556</v>
      </c>
      <c r="AJ174">
        <v>0.61050586614825075</v>
      </c>
      <c r="AK174">
        <v>0.6105058448353694</v>
      </c>
      <c r="AL174">
        <v>0.61049404273563446</v>
      </c>
      <c r="AM174">
        <v>0.61051749225518104</v>
      </c>
      <c r="AN174">
        <v>0.66084285292576483</v>
      </c>
      <c r="AO174">
        <v>0.66084285292576483</v>
      </c>
      <c r="AP174">
        <v>0.66084285292576483</v>
      </c>
      <c r="AQ174">
        <v>0.66084285292576483</v>
      </c>
      <c r="AR174">
        <v>16.3235608336872</v>
      </c>
      <c r="AS174">
        <v>16.323560833687189</v>
      </c>
      <c r="AT174">
        <v>16.323560833687189</v>
      </c>
      <c r="AU174">
        <v>16.323560833687189</v>
      </c>
      <c r="AV174" t="str">
        <f>VLOOKUP(Sheet1[[#This Row],[NPDES ID2]],Combined_Sheet__Major_Only___2[[NPDES ID2]:[ECHO BFR]],3,FALSE)</f>
        <v>IN</v>
      </c>
      <c r="AW174" t="s">
        <v>118</v>
      </c>
      <c r="AX174" t="str">
        <f>VLOOKUP(Sheet1[[#This Row],[NPDES ID2]],Combined_Sheet__Major_Only___2[[NPDES ID2]:[ECHO BFR]],27,FALSE)</f>
        <v>-</v>
      </c>
      <c r="AY174" t="str">
        <f>VLOOKUP(Sheet1[[#This Row],[NPDES ID2]],Combined_Sheet__Major_Only___2[[NPDES ID2]:[ECHO BFR]],28,FALSE)</f>
        <v>-</v>
      </c>
      <c r="AZ174" t="str">
        <f>VLOOKUP(Sheet1[[#This Row],[NPDES ID2]],Combined_Sheet__Major_Only___2[[NPDES ID2]:[ECHO BFR]],29,FALSE)</f>
        <v>thickening, preliminaryOps</v>
      </c>
      <c r="BA174">
        <f>VLOOKUP(Sheet1[[#This Row],[NPDES ID2]],Combined_Sheet__Major_Only___2[[NPDES ID2]:[ECHO BFR]],17,FALSE)</f>
        <v>40.792110999999998</v>
      </c>
      <c r="BB174">
        <f>VLOOKUP(Sheet1[[#This Row],[NPDES ID2]],Combined_Sheet__Major_Only___2[[NPDES ID2]:[ECHO BFR]],18,FALSE)</f>
        <v>-85.825500000000005</v>
      </c>
      <c r="BC174" s="2" t="str">
        <f>IF(ISNUMBER(SEARCH("aerobic",$AW174)),"aerobic","")</f>
        <v>aerobic</v>
      </c>
      <c r="BD174" s="2" t="str">
        <f>IF(ISNUMBER(SEARCH("anaer",$AW174)),"anaer","")</f>
        <v/>
      </c>
      <c r="BE174" s="2" t="str">
        <f>IF(ISNUMBER(SEARCH("thickening",$AZ174)),"thickening","")</f>
        <v>thickening</v>
      </c>
      <c r="BF174" s="4" t="str">
        <f>IF(ISNUMBER(SEARCH("airDry",$AW174)),"airDry","")</f>
        <v>airDry</v>
      </c>
      <c r="BG174" s="4" t="str">
        <f>IF(ISNUMBER(SEARCH("heatDry",$AY174)),"heatDry","")</f>
        <v/>
      </c>
      <c r="BH174" s="4" t="str">
        <f>IF(AND(ISNUMBER(SEARCH("aerobic",$AW174)),ISNUMBER(SEARCH("anaer",$AW174))),"Combined Aer and Anaer.","")</f>
        <v/>
      </c>
    </row>
    <row r="175" spans="1:60" x14ac:dyDescent="0.25">
      <c r="A175" s="5">
        <v>1083</v>
      </c>
      <c r="B175" t="s">
        <v>5222</v>
      </c>
      <c r="C175">
        <v>353</v>
      </c>
      <c r="D175">
        <v>408.52994134226248</v>
      </c>
      <c r="E175">
        <v>405.01771611144642</v>
      </c>
      <c r="F175">
        <v>316.25008796310948</v>
      </c>
      <c r="G175">
        <v>503.66191130987409</v>
      </c>
      <c r="H175">
        <v>-110.5122021911501</v>
      </c>
      <c r="I175">
        <v>-111.9281846187378</v>
      </c>
      <c r="J175">
        <v>-131.28301689162259</v>
      </c>
      <c r="K175">
        <v>-88.965407144642271</v>
      </c>
      <c r="L175">
        <v>244.0338992399183</v>
      </c>
      <c r="M175">
        <v>243.14680310395269</v>
      </c>
      <c r="N175">
        <v>240.0441109931908</v>
      </c>
      <c r="O175">
        <v>250.60808562670411</v>
      </c>
      <c r="P175">
        <v>8.2715551681408961</v>
      </c>
      <c r="Q175">
        <v>8.3489241205994471</v>
      </c>
      <c r="R175">
        <v>6.7623725947972337</v>
      </c>
      <c r="S175">
        <v>9.6630051893613942</v>
      </c>
      <c r="T175">
        <v>3921.4118796577591</v>
      </c>
      <c r="U175">
        <v>3921.421322575814</v>
      </c>
      <c r="V175">
        <v>3917.586762767703</v>
      </c>
      <c r="W175">
        <v>3925.250976970693</v>
      </c>
      <c r="X175">
        <v>255.30811314956901</v>
      </c>
      <c r="Y175">
        <v>256.23351985418151</v>
      </c>
      <c r="Z175">
        <v>248.38437823119719</v>
      </c>
      <c r="AA175">
        <v>259.58725619121083</v>
      </c>
      <c r="AB175">
        <v>39.25301962414963</v>
      </c>
      <c r="AC175">
        <v>38.786603470414541</v>
      </c>
      <c r="AD175">
        <v>34.199790705728077</v>
      </c>
      <c r="AE175">
        <v>45.374151752185348</v>
      </c>
      <c r="AF175">
        <v>67.749279559658504</v>
      </c>
      <c r="AG175">
        <v>67.503057064959478</v>
      </c>
      <c r="AH175">
        <v>66.641593639272116</v>
      </c>
      <c r="AI175">
        <v>69.574350293945187</v>
      </c>
      <c r="AJ175">
        <v>0.60413892835886296</v>
      </c>
      <c r="AK175">
        <v>0.6041389212707311</v>
      </c>
      <c r="AL175">
        <v>0.6041349845702062</v>
      </c>
      <c r="AM175">
        <v>0.60414280627741224</v>
      </c>
      <c r="AN175">
        <v>0.6606988843188083</v>
      </c>
      <c r="AO175">
        <v>0.6606988843188083</v>
      </c>
      <c r="AP175">
        <v>0.6606988843188083</v>
      </c>
      <c r="AQ175">
        <v>0.6606988843188083</v>
      </c>
      <c r="AR175">
        <v>16.127987727320921</v>
      </c>
      <c r="AS175">
        <v>16.127987727320921</v>
      </c>
      <c r="AT175">
        <v>16.127987727320921</v>
      </c>
      <c r="AU175">
        <v>16.127987727320921</v>
      </c>
      <c r="AV175" t="str">
        <f>VLOOKUP(Sheet1[[#This Row],[NPDES ID2]],Combined_Sheet__Major_Only___2[[NPDES ID2]:[ECHO BFR]],3,FALSE)</f>
        <v>IN</v>
      </c>
      <c r="AW175" t="s">
        <v>118</v>
      </c>
      <c r="AX175" t="str">
        <f>VLOOKUP(Sheet1[[#This Row],[NPDES ID2]],Combined_Sheet__Major_Only___2[[NPDES ID2]:[ECHO BFR]],27,FALSE)</f>
        <v>-</v>
      </c>
      <c r="AY175" t="str">
        <f>VLOOKUP(Sheet1[[#This Row],[NPDES ID2]],Combined_Sheet__Major_Only___2[[NPDES ID2]:[ECHO BFR]],28,FALSE)</f>
        <v>-</v>
      </c>
      <c r="AZ175" t="str">
        <f>VLOOKUP(Sheet1[[#This Row],[NPDES ID2]],Combined_Sheet__Major_Only___2[[NPDES ID2]:[ECHO BFR]],29,FALSE)</f>
        <v>thickening</v>
      </c>
      <c r="BA175">
        <f>VLOOKUP(Sheet1[[#This Row],[NPDES ID2]],Combined_Sheet__Major_Only___2[[NPDES ID2]:[ECHO BFR]],17,FALSE)</f>
        <v>40.735999999999997</v>
      </c>
      <c r="BB175">
        <f>VLOOKUP(Sheet1[[#This Row],[NPDES ID2]],Combined_Sheet__Major_Only___2[[NPDES ID2]:[ECHO BFR]],18,FALSE)</f>
        <v>-86.755916999999997</v>
      </c>
      <c r="BC175" s="2" t="str">
        <f>IF(ISNUMBER(SEARCH("aerobic",$AW175)),"aerobic","")</f>
        <v>aerobic</v>
      </c>
      <c r="BD175" s="2" t="str">
        <f>IF(ISNUMBER(SEARCH("anaer",$AW175)),"anaer","")</f>
        <v/>
      </c>
      <c r="BE175" s="2" t="str">
        <f>IF(ISNUMBER(SEARCH("thickening",$AZ175)),"thickening","")</f>
        <v>thickening</v>
      </c>
      <c r="BF175" s="4" t="str">
        <f>IF(ISNUMBER(SEARCH("airDry",$AW175)),"airDry","")</f>
        <v>airDry</v>
      </c>
      <c r="BG175" s="4" t="str">
        <f>IF(ISNUMBER(SEARCH("heatDry",$AY175)),"heatDry","")</f>
        <v/>
      </c>
      <c r="BH175" s="4" t="str">
        <f>IF(AND(ISNUMBER(SEARCH("aerobic",$AW175)),ISNUMBER(SEARCH("anaer",$AW175))),"Combined Aer and Anaer.","")</f>
        <v/>
      </c>
    </row>
    <row r="176" spans="1:60" x14ac:dyDescent="0.25">
      <c r="A176" s="5">
        <v>2615</v>
      </c>
      <c r="B176" t="s">
        <v>12093</v>
      </c>
      <c r="C176">
        <v>19.010000000000002</v>
      </c>
      <c r="D176">
        <v>4932.0166925785961</v>
      </c>
      <c r="E176">
        <v>4884.4102105447073</v>
      </c>
      <c r="F176">
        <v>3291.4937862134152</v>
      </c>
      <c r="G176">
        <v>6493.3923970400128</v>
      </c>
      <c r="H176">
        <v>-109.8730703895762</v>
      </c>
      <c r="I176">
        <v>-111.2791222996246</v>
      </c>
      <c r="J176">
        <v>-130.67138976440921</v>
      </c>
      <c r="K176">
        <v>-88.372362301391604</v>
      </c>
      <c r="L176">
        <v>13.21666241001466</v>
      </c>
      <c r="M176">
        <v>13.16946056021712</v>
      </c>
      <c r="N176">
        <v>13.00435521211458</v>
      </c>
      <c r="O176">
        <v>13.56648568155787</v>
      </c>
      <c r="P176">
        <v>0.44529818314716402</v>
      </c>
      <c r="Q176">
        <v>0.44963594169932197</v>
      </c>
      <c r="R176">
        <v>0.36377116573450818</v>
      </c>
      <c r="S176">
        <v>0.52097871158674203</v>
      </c>
      <c r="T176">
        <v>3916.0357771145482</v>
      </c>
      <c r="U176">
        <v>3916.0452112192052</v>
      </c>
      <c r="V176">
        <v>3912.2142303364249</v>
      </c>
      <c r="W176">
        <v>3919.8712912671431</v>
      </c>
      <c r="X176">
        <v>253.51382463166539</v>
      </c>
      <c r="Y176">
        <v>254.41850767438029</v>
      </c>
      <c r="Z176">
        <v>246.75357990374849</v>
      </c>
      <c r="AA176">
        <v>257.69132209749728</v>
      </c>
      <c r="AB176">
        <v>38.769702927183403</v>
      </c>
      <c r="AC176">
        <v>38.312927767570073</v>
      </c>
      <c r="AD176">
        <v>33.80399109004675</v>
      </c>
      <c r="AE176">
        <v>44.768404927295883</v>
      </c>
      <c r="AF176">
        <v>68.134319512892645</v>
      </c>
      <c r="AG176">
        <v>67.890988261287688</v>
      </c>
      <c r="AH176">
        <v>67.039835290394379</v>
      </c>
      <c r="AI176">
        <v>69.937718892340413</v>
      </c>
      <c r="AJ176">
        <v>0.60884901743243081</v>
      </c>
      <c r="AK176">
        <v>0.60884901705469274</v>
      </c>
      <c r="AL176">
        <v>0.60884880696199484</v>
      </c>
      <c r="AM176">
        <v>0.60884922438606648</v>
      </c>
      <c r="AN176">
        <v>0.66045992347671245</v>
      </c>
      <c r="AO176">
        <v>0.66045992347671267</v>
      </c>
      <c r="AP176">
        <v>0.66045992347671267</v>
      </c>
      <c r="AQ176">
        <v>0.66045992347671267</v>
      </c>
      <c r="AR176">
        <v>16.272994328814949</v>
      </c>
      <c r="AS176">
        <v>16.272994328814949</v>
      </c>
      <c r="AT176">
        <v>16.272994328814949</v>
      </c>
      <c r="AU176">
        <v>16.272994328814949</v>
      </c>
      <c r="AV176" t="str">
        <f>VLOOKUP(Sheet1[[#This Row],[NPDES ID2]],Combined_Sheet__Major_Only___2[[NPDES ID2]:[ECHO BFR]],3,FALSE)</f>
        <v>CA</v>
      </c>
      <c r="AW176" t="s">
        <v>12187</v>
      </c>
      <c r="AX176" t="str">
        <f>VLOOKUP(Sheet1[[#This Row],[NPDES ID2]],Combined_Sheet__Major_Only___2[[NPDES ID2]:[ECHO BFR]],27,FALSE)</f>
        <v>tempSludgeStore</v>
      </c>
      <c r="AY176" t="str">
        <f>VLOOKUP(Sheet1[[#This Row],[NPDES ID2]],Combined_Sheet__Major_Only___2[[NPDES ID2]:[ECHO BFR]],28,FALSE)</f>
        <v>-</v>
      </c>
      <c r="AZ176" t="str">
        <f>VLOOKUP(Sheet1[[#This Row],[NPDES ID2]],Combined_Sheet__Major_Only___2[[NPDES ID2]:[ECHO BFR]],29,FALSE)</f>
        <v>thickening</v>
      </c>
      <c r="BA176">
        <f>VLOOKUP(Sheet1[[#This Row],[NPDES ID2]],Combined_Sheet__Major_Only___2[[NPDES ID2]:[ECHO BFR]],17,FALSE)</f>
        <v>35.620699999999999</v>
      </c>
      <c r="BB176">
        <f>VLOOKUP(Sheet1[[#This Row],[NPDES ID2]],Combined_Sheet__Major_Only___2[[NPDES ID2]:[ECHO BFR]],18,FALSE)</f>
        <v>-117.66997000000001</v>
      </c>
      <c r="BC176" s="2" t="str">
        <f>IF(ISNUMBER(SEARCH("aerobic",$AW176)),"aerobic","")</f>
        <v/>
      </c>
      <c r="BD176" s="2" t="str">
        <f>IF(ISNUMBER(SEARCH("anaer",$AW176)),"anaer","")</f>
        <v>anaer</v>
      </c>
      <c r="BE176" s="2" t="str">
        <f>IF(ISNUMBER(SEARCH("thickening",$AZ176)),"thickening","")</f>
        <v>thickening</v>
      </c>
      <c r="BF176" s="4" t="str">
        <f>IF(ISNUMBER(SEARCH("airDry",$AW176)),"airDry","")</f>
        <v>airDry</v>
      </c>
      <c r="BG176" s="4" t="str">
        <f>IF(ISNUMBER(SEARCH("heatDry",$AY176)),"heatDry","")</f>
        <v/>
      </c>
      <c r="BH176" s="4" t="str">
        <f>IF(AND(ISNUMBER(SEARCH("aerobic",$AW176)),ISNUMBER(SEARCH("anaer",$AW176))),"Combined Aer and Anaer.","")</f>
        <v/>
      </c>
    </row>
    <row r="177" spans="1:60" x14ac:dyDescent="0.25">
      <c r="A177" s="5">
        <v>1793</v>
      </c>
      <c r="B177" t="s">
        <v>8379</v>
      </c>
      <c r="C177">
        <v>0.8</v>
      </c>
      <c r="D177">
        <v>115426.5055093158</v>
      </c>
      <c r="E177">
        <v>114322.92542564739</v>
      </c>
      <c r="F177">
        <v>76348.633759902281</v>
      </c>
      <c r="G177">
        <v>152352.19590463961</v>
      </c>
      <c r="H177">
        <v>-110.0183808573484</v>
      </c>
      <c r="I177">
        <v>-111.4308496279203</v>
      </c>
      <c r="J177">
        <v>-130.81120416424389</v>
      </c>
      <c r="K177">
        <v>-88.511966882327968</v>
      </c>
      <c r="L177">
        <v>0.55552748395699569</v>
      </c>
      <c r="M177">
        <v>0.55353598153326189</v>
      </c>
      <c r="N177">
        <v>0.54656995998171609</v>
      </c>
      <c r="O177">
        <v>0.57028697947916118</v>
      </c>
      <c r="P177">
        <v>1.8740893562246699E-2</v>
      </c>
      <c r="Q177">
        <v>1.892190966697627E-2</v>
      </c>
      <c r="R177">
        <v>1.531224688148866E-2</v>
      </c>
      <c r="S177">
        <v>2.19190283906932E-2</v>
      </c>
      <c r="T177">
        <v>3914.2397507781511</v>
      </c>
      <c r="U177">
        <v>3914.249181938465</v>
      </c>
      <c r="V177">
        <v>3910.4193966884131</v>
      </c>
      <c r="W177">
        <v>3918.074067883204</v>
      </c>
      <c r="X177">
        <v>253.70390744552259</v>
      </c>
      <c r="Y177">
        <v>254.61230677231839</v>
      </c>
      <c r="Z177">
        <v>246.9141413265861</v>
      </c>
      <c r="AA177">
        <v>257.89972001360547</v>
      </c>
      <c r="AB177">
        <v>38.842581392220872</v>
      </c>
      <c r="AC177">
        <v>38.384110741465932</v>
      </c>
      <c r="AD177">
        <v>33.862224882364792</v>
      </c>
      <c r="AE177">
        <v>44.862443985467152</v>
      </c>
      <c r="AF177">
        <v>68.052117889222359</v>
      </c>
      <c r="AG177">
        <v>67.808158962534407</v>
      </c>
      <c r="AH177">
        <v>66.954821114149681</v>
      </c>
      <c r="AI177">
        <v>69.86015596117862</v>
      </c>
      <c r="AJ177">
        <v>0.60784342402942326</v>
      </c>
      <c r="AK177">
        <v>0.60784342401349778</v>
      </c>
      <c r="AL177">
        <v>0.607843415155367</v>
      </c>
      <c r="AM177">
        <v>0.60784343275519737</v>
      </c>
      <c r="AN177">
        <v>0.66038001739322605</v>
      </c>
      <c r="AO177">
        <v>0.66038001739322605</v>
      </c>
      <c r="AP177">
        <v>0.66038001739322605</v>
      </c>
      <c r="AQ177">
        <v>0.66038001739322605</v>
      </c>
      <c r="AR177">
        <v>16.242069884407758</v>
      </c>
      <c r="AS177">
        <v>16.242069884407758</v>
      </c>
      <c r="AT177">
        <v>16.242069884407758</v>
      </c>
      <c r="AU177">
        <v>16.242069884407758</v>
      </c>
      <c r="AV177" t="str">
        <f>VLOOKUP(Sheet1[[#This Row],[NPDES ID2]],Combined_Sheet__Major_Only___2[[NPDES ID2]:[ECHO BFR]],3,FALSE)</f>
        <v>TX</v>
      </c>
      <c r="AW177" t="s">
        <v>12187</v>
      </c>
      <c r="AX177" t="str">
        <f>VLOOKUP(Sheet1[[#This Row],[NPDES ID2]],Combined_Sheet__Major_Only___2[[NPDES ID2]:[ECHO BFR]],27,FALSE)</f>
        <v>-</v>
      </c>
      <c r="AY177" t="str">
        <f>VLOOKUP(Sheet1[[#This Row],[NPDES ID2]],Combined_Sheet__Major_Only___2[[NPDES ID2]:[ECHO BFR]],28,FALSE)</f>
        <v>-</v>
      </c>
      <c r="AZ177" t="str">
        <f>VLOOKUP(Sheet1[[#This Row],[NPDES ID2]],Combined_Sheet__Major_Only___2[[NPDES ID2]:[ECHO BFR]],29,FALSE)</f>
        <v>thickening</v>
      </c>
      <c r="BA177">
        <f>VLOOKUP(Sheet1[[#This Row],[NPDES ID2]],Combined_Sheet__Major_Only___2[[NPDES ID2]:[ECHO BFR]],17,FALSE)</f>
        <v>32.864556</v>
      </c>
      <c r="BB177">
        <f>VLOOKUP(Sheet1[[#This Row],[NPDES ID2]],Combined_Sheet__Major_Only___2[[NPDES ID2]:[ECHO BFR]],18,FALSE)</f>
        <v>-95.766889000000006</v>
      </c>
      <c r="BC177" s="2" t="str">
        <f>IF(ISNUMBER(SEARCH("aerobic",$AW177)),"aerobic","")</f>
        <v/>
      </c>
      <c r="BD177" s="2" t="str">
        <f>IF(ISNUMBER(SEARCH("anaer",$AW177)),"anaer","")</f>
        <v>anaer</v>
      </c>
      <c r="BE177" s="2" t="str">
        <f>IF(ISNUMBER(SEARCH("thickening",$AZ177)),"thickening","")</f>
        <v>thickening</v>
      </c>
      <c r="BF177" s="4" t="str">
        <f>IF(ISNUMBER(SEARCH("airDry",$AW177)),"airDry","")</f>
        <v>airDry</v>
      </c>
      <c r="BG177" s="4" t="str">
        <f>IF(ISNUMBER(SEARCH("heatDry",$AY177)),"heatDry","")</f>
        <v/>
      </c>
      <c r="BH177" s="4" t="str">
        <f>IF(AND(ISNUMBER(SEARCH("aerobic",$AW177)),ISNUMBER(SEARCH("anaer",$AW177))),"Combined Aer and Anaer.","")</f>
        <v/>
      </c>
    </row>
    <row r="178" spans="1:60" x14ac:dyDescent="0.25">
      <c r="A178" s="5">
        <v>429</v>
      </c>
      <c r="B178" t="s">
        <v>2152</v>
      </c>
      <c r="C178">
        <v>591.67999999999995</v>
      </c>
      <c r="D178">
        <v>355.06468666045919</v>
      </c>
      <c r="E178">
        <v>348.4896160779299</v>
      </c>
      <c r="F178">
        <v>294.68748859548663</v>
      </c>
      <c r="G178">
        <v>427.12096882664122</v>
      </c>
      <c r="H178">
        <v>-113.35396489578881</v>
      </c>
      <c r="I178">
        <v>-114.6621068303334</v>
      </c>
      <c r="J178">
        <v>-134.01437717088791</v>
      </c>
      <c r="K178">
        <v>-91.665534715737152</v>
      </c>
      <c r="L178">
        <v>399.4175447490743</v>
      </c>
      <c r="M178">
        <v>397.8574187731241</v>
      </c>
      <c r="N178">
        <v>392.40106825663912</v>
      </c>
      <c r="O178">
        <v>410.97912870561947</v>
      </c>
      <c r="P178">
        <v>13.88350524396229</v>
      </c>
      <c r="Q178">
        <v>13.99110991507281</v>
      </c>
      <c r="R178">
        <v>11.38641230739416</v>
      </c>
      <c r="S178">
        <v>16.11932475264609</v>
      </c>
      <c r="T178">
        <v>3911.7616119671361</v>
      </c>
      <c r="U178">
        <v>3911.771039064874</v>
      </c>
      <c r="V178">
        <v>3907.9429035366602</v>
      </c>
      <c r="W178">
        <v>3915.5942773982051</v>
      </c>
      <c r="X178">
        <v>260.82115279764821</v>
      </c>
      <c r="Y178">
        <v>261.82865835310452</v>
      </c>
      <c r="Z178">
        <v>253.2453331466368</v>
      </c>
      <c r="AA178">
        <v>265.51294294233429</v>
      </c>
      <c r="AB178">
        <v>41.033814864322842</v>
      </c>
      <c r="AC178">
        <v>40.527761372130328</v>
      </c>
      <c r="AD178">
        <v>35.635063341427433</v>
      </c>
      <c r="AE178">
        <v>47.593886215391983</v>
      </c>
      <c r="AF178">
        <v>66.156415699518121</v>
      </c>
      <c r="AG178">
        <v>65.898105164835329</v>
      </c>
      <c r="AH178">
        <v>64.99420644582851</v>
      </c>
      <c r="AI178">
        <v>68.071262591206008</v>
      </c>
      <c r="AJ178">
        <v>0.58465933955767591</v>
      </c>
      <c r="AK178">
        <v>0.58465932726063574</v>
      </c>
      <c r="AL178">
        <v>0.58465250568317317</v>
      </c>
      <c r="AM178">
        <v>0.58466605933107596</v>
      </c>
      <c r="AN178">
        <v>0.66026970202698021</v>
      </c>
      <c r="AO178">
        <v>0.66026970202698021</v>
      </c>
      <c r="AP178">
        <v>0.66026970202698021</v>
      </c>
      <c r="AQ178">
        <v>0.66026970202698021</v>
      </c>
      <c r="AR178">
        <v>15.528710673848821</v>
      </c>
      <c r="AS178">
        <v>15.528710673848821</v>
      </c>
      <c r="AT178">
        <v>15.528710673848821</v>
      </c>
      <c r="AU178">
        <v>15.528710673848821</v>
      </c>
      <c r="AV178" t="str">
        <f>VLOOKUP(Sheet1[[#This Row],[NPDES ID2]],Combined_Sheet__Major_Only___2[[NPDES ID2]:[ECHO BFR]],3,FALSE)</f>
        <v>CA</v>
      </c>
      <c r="AW178" t="s">
        <v>12192</v>
      </c>
      <c r="AX178" t="str">
        <f>VLOOKUP(Sheet1[[#This Row],[NPDES ID2]],Combined_Sheet__Major_Only___2[[NPDES ID2]:[ECHO BFR]],27,FALSE)</f>
        <v>tempSludgeStore</v>
      </c>
      <c r="AY178" t="str">
        <f>VLOOKUP(Sheet1[[#This Row],[NPDES ID2]],Combined_Sheet__Major_Only___2[[NPDES ID2]:[ECHO BFR]],28,FALSE)</f>
        <v>-</v>
      </c>
      <c r="AZ178" t="str">
        <f>VLOOKUP(Sheet1[[#This Row],[NPDES ID2]],Combined_Sheet__Major_Only___2[[NPDES ID2]:[ECHO BFR]],29,FALSE)</f>
        <v>thickening, preliminaryOps</v>
      </c>
      <c r="BA178">
        <f>VLOOKUP(Sheet1[[#This Row],[NPDES ID2]],Combined_Sheet__Major_Only___2[[NPDES ID2]:[ECHO BFR]],17,FALSE)</f>
        <v>34.194527999999998</v>
      </c>
      <c r="BB178">
        <f>VLOOKUP(Sheet1[[#This Row],[NPDES ID2]],Combined_Sheet__Major_Only___2[[NPDES ID2]:[ECHO BFR]],18,FALSE)</f>
        <v>-119.002667</v>
      </c>
      <c r="BC178" s="2" t="str">
        <f>IF(ISNUMBER(SEARCH("aerobic",$AW178)),"aerobic","")</f>
        <v>aerobic</v>
      </c>
      <c r="BD178" s="2" t="str">
        <f>IF(ISNUMBER(SEARCH("anaer",$AW178)),"anaer","")</f>
        <v>anaer</v>
      </c>
      <c r="BE178" s="2" t="str">
        <f>IF(ISNUMBER(SEARCH("thickening",$AZ178)),"thickening","")</f>
        <v>thickening</v>
      </c>
      <c r="BF178" s="4" t="str">
        <f>IF(ISNUMBER(SEARCH("airDry",$AW178)),"airDry","")</f>
        <v>airDry</v>
      </c>
      <c r="BG178" s="4" t="str">
        <f>IF(ISNUMBER(SEARCH("heatDry",$AY178)),"heatDry","")</f>
        <v/>
      </c>
      <c r="BH178" s="4" t="str">
        <f>IF(AND(ISNUMBER(SEARCH("aerobic",$AW178)),ISNUMBER(SEARCH("anaer",$AW178))),"Combined Aer and Anaer.","")</f>
        <v>Combined Aer and Anaer.</v>
      </c>
    </row>
    <row r="179" spans="1:60" x14ac:dyDescent="0.25">
      <c r="A179" s="5">
        <v>1442</v>
      </c>
      <c r="B179" t="s">
        <v>6819</v>
      </c>
      <c r="C179">
        <v>121.49</v>
      </c>
      <c r="D179">
        <v>868.54320003601958</v>
      </c>
      <c r="E179">
        <v>861.15997020550935</v>
      </c>
      <c r="F179">
        <v>614.81808973075317</v>
      </c>
      <c r="G179">
        <v>1121.418254816552</v>
      </c>
      <c r="H179">
        <v>-110.8688342902948</v>
      </c>
      <c r="I179">
        <v>-112.28312497158289</v>
      </c>
      <c r="J179">
        <v>-131.62781117742591</v>
      </c>
      <c r="K179">
        <v>-89.31769241263784</v>
      </c>
      <c r="L179">
        <v>83.755140352189059</v>
      </c>
      <c r="M179">
        <v>83.448070485391781</v>
      </c>
      <c r="N179">
        <v>82.374009795079331</v>
      </c>
      <c r="O179">
        <v>86.030872957654836</v>
      </c>
      <c r="P179">
        <v>2.8472558875752791</v>
      </c>
      <c r="Q179">
        <v>2.873353404969746</v>
      </c>
      <c r="R179">
        <v>2.3286311117883738</v>
      </c>
      <c r="S179">
        <v>3.323795529023915</v>
      </c>
      <c r="T179">
        <v>3909.769084573104</v>
      </c>
      <c r="U179">
        <v>3909.7785084043621</v>
      </c>
      <c r="V179">
        <v>3905.951699321598</v>
      </c>
      <c r="W179">
        <v>3913.6004219891151</v>
      </c>
      <c r="X179">
        <v>255.25792992346331</v>
      </c>
      <c r="Y179">
        <v>256.19024776870191</v>
      </c>
      <c r="Z179">
        <v>248.278553823713</v>
      </c>
      <c r="AA179">
        <v>259.57155170595701</v>
      </c>
      <c r="AB179">
        <v>39.348340514934883</v>
      </c>
      <c r="AC179">
        <v>38.878769676533707</v>
      </c>
      <c r="AD179">
        <v>34.270365645467031</v>
      </c>
      <c r="AE179">
        <v>45.506761269054131</v>
      </c>
      <c r="AF179">
        <v>67.561317112247792</v>
      </c>
      <c r="AG179">
        <v>67.313637467394216</v>
      </c>
      <c r="AH179">
        <v>66.447213483133382</v>
      </c>
      <c r="AI179">
        <v>69.397018677776629</v>
      </c>
      <c r="AJ179">
        <v>0.60183981649126927</v>
      </c>
      <c r="AK179">
        <v>0.60183981404444808</v>
      </c>
      <c r="AL179">
        <v>0.60183845375948319</v>
      </c>
      <c r="AM179">
        <v>0.60184115645580571</v>
      </c>
      <c r="AN179">
        <v>0.66018095186254111</v>
      </c>
      <c r="AO179">
        <v>0.66018095186254111</v>
      </c>
      <c r="AP179">
        <v>0.66018095186254111</v>
      </c>
      <c r="AQ179">
        <v>0.66018095186254111</v>
      </c>
      <c r="AR179">
        <v>16.057356917763119</v>
      </c>
      <c r="AS179">
        <v>16.057356917763109</v>
      </c>
      <c r="AT179">
        <v>16.057356917763109</v>
      </c>
      <c r="AU179">
        <v>16.057356917763109</v>
      </c>
      <c r="AV179" t="str">
        <f>VLOOKUP(Sheet1[[#This Row],[NPDES ID2]],Combined_Sheet__Major_Only___2[[NPDES ID2]:[ECHO BFR]],3,FALSE)</f>
        <v>MN</v>
      </c>
      <c r="AW179" t="s">
        <v>118</v>
      </c>
      <c r="AX179" t="str">
        <f>VLOOKUP(Sheet1[[#This Row],[NPDES ID2]],Combined_Sheet__Major_Only___2[[NPDES ID2]:[ECHO BFR]],27,FALSE)</f>
        <v>-</v>
      </c>
      <c r="AY179" t="str">
        <f>VLOOKUP(Sheet1[[#This Row],[NPDES ID2]],Combined_Sheet__Major_Only___2[[NPDES ID2]:[ECHO BFR]],28,FALSE)</f>
        <v>-</v>
      </c>
      <c r="AZ179" t="str">
        <f>VLOOKUP(Sheet1[[#This Row],[NPDES ID2]],Combined_Sheet__Major_Only___2[[NPDES ID2]:[ECHO BFR]],29,FALSE)</f>
        <v>thickening, preliminaryOps</v>
      </c>
      <c r="BA179">
        <f>VLOOKUP(Sheet1[[#This Row],[NPDES ID2]],Combined_Sheet__Major_Only___2[[NPDES ID2]:[ECHO BFR]],17,FALSE)</f>
        <v>46.811520000000002</v>
      </c>
      <c r="BB179">
        <f>VLOOKUP(Sheet1[[#This Row],[NPDES ID2]],Combined_Sheet__Major_Only___2[[NPDES ID2]:[ECHO BFR]],18,FALSE)</f>
        <v>-95.864680000000007</v>
      </c>
      <c r="BC179" s="2" t="str">
        <f>IF(ISNUMBER(SEARCH("aerobic",$AW179)),"aerobic","")</f>
        <v>aerobic</v>
      </c>
      <c r="BD179" s="2" t="str">
        <f>IF(ISNUMBER(SEARCH("anaer",$AW179)),"anaer","")</f>
        <v/>
      </c>
      <c r="BE179" s="2" t="str">
        <f>IF(ISNUMBER(SEARCH("thickening",$AZ179)),"thickening","")</f>
        <v>thickening</v>
      </c>
      <c r="BF179" s="3" t="str">
        <f>IF(ISNUMBER(SEARCH("airDry",$AW179)),"airDry","")</f>
        <v>airDry</v>
      </c>
      <c r="BG179" s="3" t="str">
        <f>IF(ISNUMBER(SEARCH("heatDry",$AY179)),"heatDry","")</f>
        <v/>
      </c>
      <c r="BH179" s="3" t="str">
        <f>IF(AND(ISNUMBER(SEARCH("aerobic",$AW179)),ISNUMBER(SEARCH("anaer",$AW179))),"Combined Aer and Anaer.","")</f>
        <v/>
      </c>
    </row>
    <row r="180" spans="1:60" x14ac:dyDescent="0.25">
      <c r="A180" s="5">
        <v>2620</v>
      </c>
      <c r="B180" t="s">
        <v>12115</v>
      </c>
      <c r="C180">
        <v>8.5</v>
      </c>
      <c r="D180">
        <v>11018.442613356339</v>
      </c>
      <c r="E180">
        <v>10907.51260140639</v>
      </c>
      <c r="F180">
        <v>7306.7161328482198</v>
      </c>
      <c r="G180">
        <v>14525.989336428571</v>
      </c>
      <c r="H180">
        <v>-110.8888455571022</v>
      </c>
      <c r="I180">
        <v>-112.30757454005619</v>
      </c>
      <c r="J180">
        <v>-131.64799601883189</v>
      </c>
      <c r="K180">
        <v>-89.342634540865333</v>
      </c>
      <c r="L180">
        <v>5.8595249259276576</v>
      </c>
      <c r="M180">
        <v>5.8380383270507066</v>
      </c>
      <c r="N180">
        <v>5.7628810802946617</v>
      </c>
      <c r="O180">
        <v>6.018767037045448</v>
      </c>
      <c r="P180">
        <v>0.19920837531311361</v>
      </c>
      <c r="Q180">
        <v>0.20103349493339309</v>
      </c>
      <c r="R180">
        <v>0.1629241169918382</v>
      </c>
      <c r="S180">
        <v>0.2325450934395849</v>
      </c>
      <c r="T180">
        <v>3908.772729559867</v>
      </c>
      <c r="U180">
        <v>3908.7821517577349</v>
      </c>
      <c r="V180">
        <v>3904.9560059584869</v>
      </c>
      <c r="W180">
        <v>3912.6034029074872</v>
      </c>
      <c r="X180">
        <v>255.20903635760459</v>
      </c>
      <c r="Y180">
        <v>256.141342609964</v>
      </c>
      <c r="Z180">
        <v>248.2296658846644</v>
      </c>
      <c r="AA180">
        <v>259.52257321232042</v>
      </c>
      <c r="AB180">
        <v>39.343079514185114</v>
      </c>
      <c r="AC180">
        <v>38.873506249077018</v>
      </c>
      <c r="AD180">
        <v>34.265551106088203</v>
      </c>
      <c r="AE180">
        <v>45.501041787848862</v>
      </c>
      <c r="AF180">
        <v>67.556887516419792</v>
      </c>
      <c r="AG180">
        <v>67.309160964620133</v>
      </c>
      <c r="AH180">
        <v>66.442639872199194</v>
      </c>
      <c r="AI180">
        <v>69.392853996583696</v>
      </c>
      <c r="AJ180">
        <v>0.60178563529489681</v>
      </c>
      <c r="AK180">
        <v>0.60178563512377647</v>
      </c>
      <c r="AL180">
        <v>0.60178553994496586</v>
      </c>
      <c r="AM180">
        <v>0.6017857290515829</v>
      </c>
      <c r="AN180">
        <v>0.66013655531993465</v>
      </c>
      <c r="AO180">
        <v>0.66013655531993465</v>
      </c>
      <c r="AP180">
        <v>0.66013655531993465</v>
      </c>
      <c r="AQ180">
        <v>0.66013655531993465</v>
      </c>
      <c r="AR180">
        <v>16.055733667439341</v>
      </c>
      <c r="AS180">
        <v>16.055733667439331</v>
      </c>
      <c r="AT180">
        <v>16.055733667439331</v>
      </c>
      <c r="AU180">
        <v>16.055733667439331</v>
      </c>
      <c r="AV180" t="str">
        <f>VLOOKUP(Sheet1[[#This Row],[NPDES ID2]],Combined_Sheet__Major_Only___2[[NPDES ID2]:[ECHO BFR]],3,FALSE)</f>
        <v>AR</v>
      </c>
      <c r="AW180" t="s">
        <v>118</v>
      </c>
      <c r="AX180" t="str">
        <f>VLOOKUP(Sheet1[[#This Row],[NPDES ID2]],Combined_Sheet__Major_Only___2[[NPDES ID2]:[ECHO BFR]],27,FALSE)</f>
        <v>tempSludgeStore</v>
      </c>
      <c r="AY180" t="str">
        <f>VLOOKUP(Sheet1[[#This Row],[NPDES ID2]],Combined_Sheet__Major_Only___2[[NPDES ID2]:[ECHO BFR]],28,FALSE)</f>
        <v>-</v>
      </c>
      <c r="AZ180" t="str">
        <f>VLOOKUP(Sheet1[[#This Row],[NPDES ID2]],Combined_Sheet__Major_Only___2[[NPDES ID2]:[ECHO BFR]],29,FALSE)</f>
        <v>thickening</v>
      </c>
      <c r="BA180">
        <f>VLOOKUP(Sheet1[[#This Row],[NPDES ID2]],Combined_Sheet__Major_Only___2[[NPDES ID2]:[ECHO BFR]],17,FALSE)</f>
        <v>33.642918000000002</v>
      </c>
      <c r="BB180">
        <f>VLOOKUP(Sheet1[[#This Row],[NPDES ID2]],Combined_Sheet__Major_Only___2[[NPDES ID2]:[ECHO BFR]],18,FALSE)</f>
        <v>-93.636583999999999</v>
      </c>
      <c r="BC180" s="2" t="str">
        <f>IF(ISNUMBER(SEARCH("aerobic",$AW180)),"aerobic","")</f>
        <v>aerobic</v>
      </c>
      <c r="BD180" s="2" t="str">
        <f>IF(ISNUMBER(SEARCH("anaer",$AW180)),"anaer","")</f>
        <v/>
      </c>
      <c r="BE180" s="2" t="str">
        <f>IF(ISNUMBER(SEARCH("thickening",$AZ180)),"thickening","")</f>
        <v>thickening</v>
      </c>
      <c r="BF180" s="3" t="str">
        <f>IF(ISNUMBER(SEARCH("airDry",$AW180)),"airDry","")</f>
        <v>airDry</v>
      </c>
      <c r="BG180" s="3" t="str">
        <f>IF(ISNUMBER(SEARCH("heatDry",$AY180)),"heatDry","")</f>
        <v/>
      </c>
      <c r="BH180" s="3" t="str">
        <f>IF(AND(ISNUMBER(SEARCH("aerobic",$AW180)),ISNUMBER(SEARCH("anaer",$AW180))),"Combined Aer and Anaer.","")</f>
        <v/>
      </c>
    </row>
    <row r="181" spans="1:60" x14ac:dyDescent="0.25">
      <c r="A181" s="5">
        <v>403</v>
      </c>
      <c r="B181" t="s">
        <v>2026</v>
      </c>
      <c r="C181">
        <v>676.9</v>
      </c>
      <c r="D181">
        <v>348.96418747300038</v>
      </c>
      <c r="E181">
        <v>342.31774431637717</v>
      </c>
      <c r="F181">
        <v>294.55321423799768</v>
      </c>
      <c r="G181">
        <v>416.61444215732382</v>
      </c>
      <c r="H181">
        <v>-112.64188525559651</v>
      </c>
      <c r="I181">
        <v>-113.9700839291296</v>
      </c>
      <c r="J181">
        <v>-133.32837628220199</v>
      </c>
      <c r="K181">
        <v>-90.98082828835615</v>
      </c>
      <c r="L181">
        <v>459.59284662431207</v>
      </c>
      <c r="M181">
        <v>457.82813532566979</v>
      </c>
      <c r="N181">
        <v>451.65639444382742</v>
      </c>
      <c r="O181">
        <v>472.67040669528382</v>
      </c>
      <c r="P181">
        <v>15.87785260673378</v>
      </c>
      <c r="Q181">
        <v>16.007040000407589</v>
      </c>
      <c r="R181">
        <v>13.01216650257652</v>
      </c>
      <c r="S181">
        <v>18.462292981807259</v>
      </c>
      <c r="T181">
        <v>3908.1475674510889</v>
      </c>
      <c r="U181">
        <v>3908.1569886240882</v>
      </c>
      <c r="V181">
        <v>3904.3312590015198</v>
      </c>
      <c r="W181">
        <v>3911.9778241295598</v>
      </c>
      <c r="X181">
        <v>259.07744047638482</v>
      </c>
      <c r="Y181">
        <v>260.06317683483269</v>
      </c>
      <c r="Z181">
        <v>251.6743243334611</v>
      </c>
      <c r="AA181">
        <v>263.65860716481262</v>
      </c>
      <c r="AB181">
        <v>40.528688877648598</v>
      </c>
      <c r="AC181">
        <v>40.033479412077718</v>
      </c>
      <c r="AD181">
        <v>35.224908227351143</v>
      </c>
      <c r="AE181">
        <v>46.966247131442103</v>
      </c>
      <c r="AF181">
        <v>66.539752089342386</v>
      </c>
      <c r="AG181">
        <v>66.284367016042737</v>
      </c>
      <c r="AH181">
        <v>65.390652341953555</v>
      </c>
      <c r="AI181">
        <v>68.432978033011096</v>
      </c>
      <c r="AJ181">
        <v>0.58934644961553562</v>
      </c>
      <c r="AK181">
        <v>0.58934643564933886</v>
      </c>
      <c r="AL181">
        <v>0.58933869076824463</v>
      </c>
      <c r="AM181">
        <v>0.5893540789309738</v>
      </c>
      <c r="AN181">
        <v>0.6601086928234815</v>
      </c>
      <c r="AO181">
        <v>0.6601086928234815</v>
      </c>
      <c r="AP181">
        <v>0.6601086928234815</v>
      </c>
      <c r="AQ181">
        <v>0.6601086928234815</v>
      </c>
      <c r="AR181">
        <v>15.672851216721581</v>
      </c>
      <c r="AS181">
        <v>15.67285121672159</v>
      </c>
      <c r="AT181">
        <v>15.67285121672159</v>
      </c>
      <c r="AU181">
        <v>15.67285121672159</v>
      </c>
      <c r="AV181" t="str">
        <f>VLOOKUP(Sheet1[[#This Row],[NPDES ID2]],Combined_Sheet__Major_Only___2[[NPDES ID2]:[ECHO BFR]],3,FALSE)</f>
        <v>CA</v>
      </c>
      <c r="AW181" t="s">
        <v>12192</v>
      </c>
      <c r="AX181" t="str">
        <f>VLOOKUP(Sheet1[[#This Row],[NPDES ID2]],Combined_Sheet__Major_Only___2[[NPDES ID2]:[ECHO BFR]],27,FALSE)</f>
        <v>tempSludgeStore</v>
      </c>
      <c r="AY181" t="str">
        <f>VLOOKUP(Sheet1[[#This Row],[NPDES ID2]],Combined_Sheet__Major_Only___2[[NPDES ID2]:[ECHO BFR]],28,FALSE)</f>
        <v>-</v>
      </c>
      <c r="AZ181" t="str">
        <f>VLOOKUP(Sheet1[[#This Row],[NPDES ID2]],Combined_Sheet__Major_Only___2[[NPDES ID2]:[ECHO BFR]],29,FALSE)</f>
        <v>thickening, preliminaryOps, sludgeLagoon</v>
      </c>
      <c r="BA181">
        <f>VLOOKUP(Sheet1[[#This Row],[NPDES ID2]],Combined_Sheet__Major_Only___2[[NPDES ID2]:[ECHO BFR]],17,FALSE)</f>
        <v>36.310326279634999</v>
      </c>
      <c r="BB181">
        <f>VLOOKUP(Sheet1[[#This Row],[NPDES ID2]],Combined_Sheet__Major_Only___2[[NPDES ID2]:[ECHO BFR]],18,FALSE)</f>
        <v>-119.645970000315</v>
      </c>
      <c r="BC181" s="2" t="str">
        <f>IF(ISNUMBER(SEARCH("aerobic",$AW181)),"aerobic","")</f>
        <v>aerobic</v>
      </c>
      <c r="BD181" s="2" t="str">
        <f>IF(ISNUMBER(SEARCH("anaer",$AW181)),"anaer","")</f>
        <v>anaer</v>
      </c>
      <c r="BE181" s="2" t="str">
        <f>IF(ISNUMBER(SEARCH("thickening",$AZ181)),"thickening","")</f>
        <v>thickening</v>
      </c>
      <c r="BF181" s="4" t="str">
        <f>IF(ISNUMBER(SEARCH("airDry",$AW181)),"airDry","")</f>
        <v>airDry</v>
      </c>
      <c r="BG181" s="4" t="str">
        <f>IF(ISNUMBER(SEARCH("heatDry",$AY181)),"heatDry","")</f>
        <v/>
      </c>
      <c r="BH181" s="4" t="str">
        <f>IF(AND(ISNUMBER(SEARCH("aerobic",$AW181)),ISNUMBER(SEARCH("anaer",$AW181))),"Combined Aer and Anaer.","")</f>
        <v>Combined Aer and Anaer.</v>
      </c>
    </row>
    <row r="182" spans="1:60" x14ac:dyDescent="0.25">
      <c r="A182" s="5">
        <v>578</v>
      </c>
      <c r="B182" t="s">
        <v>2832</v>
      </c>
      <c r="C182">
        <v>116.2</v>
      </c>
      <c r="D182">
        <v>865.1576615601432</v>
      </c>
      <c r="E182">
        <v>858.38942530826989</v>
      </c>
      <c r="F182">
        <v>610.52645355929451</v>
      </c>
      <c r="G182">
        <v>1118.6079672031019</v>
      </c>
      <c r="H182">
        <v>-105.94066647784339</v>
      </c>
      <c r="I182">
        <v>-107.38005903345559</v>
      </c>
      <c r="J182">
        <v>-126.8944564366391</v>
      </c>
      <c r="K182">
        <v>-84.618929806678011</v>
      </c>
      <c r="L182">
        <v>83.547370225245288</v>
      </c>
      <c r="M182">
        <v>83.279850929515248</v>
      </c>
      <c r="N182">
        <v>82.344127074924003</v>
      </c>
      <c r="O182">
        <v>85.529991047043339</v>
      </c>
      <c r="P182">
        <v>2.7163121232819458</v>
      </c>
      <c r="Q182">
        <v>2.7522159182691399</v>
      </c>
      <c r="R182">
        <v>2.2086529276424391</v>
      </c>
      <c r="S182">
        <v>3.2060481048918681</v>
      </c>
      <c r="T182">
        <v>3906.9988487775759</v>
      </c>
      <c r="U182">
        <v>3907.0082680674041</v>
      </c>
      <c r="V182">
        <v>3903.1833031583669</v>
      </c>
      <c r="W182">
        <v>3910.8283398376152</v>
      </c>
      <c r="X182">
        <v>244.56553740366141</v>
      </c>
      <c r="Y182">
        <v>245.34868785491369</v>
      </c>
      <c r="Z182">
        <v>238.68922213921749</v>
      </c>
      <c r="AA182">
        <v>248.17306710569929</v>
      </c>
      <c r="AB182">
        <v>36.281003844682772</v>
      </c>
      <c r="AC182">
        <v>35.873981364181617</v>
      </c>
      <c r="AD182">
        <v>31.76618186792377</v>
      </c>
      <c r="AE182">
        <v>41.650598757480267</v>
      </c>
      <c r="AF182">
        <v>70.461786180227861</v>
      </c>
      <c r="AG182">
        <v>70.23618374453315</v>
      </c>
      <c r="AH182">
        <v>69.446991188000126</v>
      </c>
      <c r="AI182">
        <v>72.133858242576053</v>
      </c>
      <c r="AJ182">
        <v>0.6373308299812902</v>
      </c>
      <c r="AK182">
        <v>0.6373308278099401</v>
      </c>
      <c r="AL182">
        <v>0.63732962056821918</v>
      </c>
      <c r="AM182">
        <v>0.63733201918811522</v>
      </c>
      <c r="AN182">
        <v>0.66005748431944877</v>
      </c>
      <c r="AO182">
        <v>0.66005748431944866</v>
      </c>
      <c r="AP182">
        <v>0.66005748431944866</v>
      </c>
      <c r="AQ182">
        <v>0.66005748431944866</v>
      </c>
      <c r="AR182">
        <v>17.149040420372081</v>
      </c>
      <c r="AS182">
        <v>17.149040420372081</v>
      </c>
      <c r="AT182">
        <v>17.149040420372081</v>
      </c>
      <c r="AU182">
        <v>17.149040420372081</v>
      </c>
      <c r="AV182" t="str">
        <f>VLOOKUP(Sheet1[[#This Row],[NPDES ID2]],Combined_Sheet__Major_Only___2[[NPDES ID2]:[ECHO BFR]],3,FALSE)</f>
        <v>CA</v>
      </c>
      <c r="AW182" t="s">
        <v>12190</v>
      </c>
      <c r="AX182" t="str">
        <f>VLOOKUP(Sheet1[[#This Row],[NPDES ID2]],Combined_Sheet__Major_Only___2[[NPDES ID2]:[ECHO BFR]],27,FALSE)</f>
        <v>tempSludgeStore, methaneBioCaptureRecover</v>
      </c>
      <c r="AY182" t="str">
        <f>VLOOKUP(Sheet1[[#This Row],[NPDES ID2]],Combined_Sheet__Major_Only___2[[NPDES ID2]:[ECHO BFR]],28,FALSE)</f>
        <v>highTempCompost</v>
      </c>
      <c r="AZ182" t="str">
        <f>VLOOKUP(Sheet1[[#This Row],[NPDES ID2]],Combined_Sheet__Major_Only___2[[NPDES ID2]:[ECHO BFR]],29,FALSE)</f>
        <v>thickening</v>
      </c>
      <c r="BA182">
        <f>VLOOKUP(Sheet1[[#This Row],[NPDES ID2]],Combined_Sheet__Major_Only___2[[NPDES ID2]:[ECHO BFR]],17,FALSE)</f>
        <v>40.591068999999997</v>
      </c>
      <c r="BB182">
        <f>VLOOKUP(Sheet1[[#This Row],[NPDES ID2]],Combined_Sheet__Major_Only___2[[NPDES ID2]:[ECHO BFR]],18,FALSE)</f>
        <v>-124.157797</v>
      </c>
      <c r="BC182" s="2" t="str">
        <f>IF(ISNUMBER(SEARCH("aerobic",$AW182)),"aerobic","")</f>
        <v/>
      </c>
      <c r="BD182" s="2" t="str">
        <f>IF(ISNUMBER(SEARCH("anaer",$AW182)),"anaer","")</f>
        <v>anaer</v>
      </c>
      <c r="BE182" s="2" t="str">
        <f>IF(ISNUMBER(SEARCH("thickening",$AZ182)),"thickening","")</f>
        <v>thickening</v>
      </c>
      <c r="BF182" s="3" t="str">
        <f>IF(ISNUMBER(SEARCH("airDry",$AW182)),"airDry","")</f>
        <v>airDry</v>
      </c>
      <c r="BG182" s="3" t="str">
        <f>IF(ISNUMBER(SEARCH("heatDry",$AY182)),"heatDry","")</f>
        <v/>
      </c>
      <c r="BH182" s="3" t="str">
        <f>IF(AND(ISNUMBER(SEARCH("aerobic",$AW182)),ISNUMBER(SEARCH("anaer",$AW182))),"Combined Aer and Anaer.","")</f>
        <v/>
      </c>
    </row>
    <row r="183" spans="1:60" x14ac:dyDescent="0.25">
      <c r="A183" s="5">
        <v>2092</v>
      </c>
      <c r="B183" t="s">
        <v>9833</v>
      </c>
      <c r="C183">
        <v>1057.23</v>
      </c>
      <c r="D183">
        <v>361.78232301933838</v>
      </c>
      <c r="E183">
        <v>356.83183775915421</v>
      </c>
      <c r="F183">
        <v>308.13930180840111</v>
      </c>
      <c r="G183">
        <v>426.56707575593231</v>
      </c>
      <c r="H183">
        <v>-109.80124697203431</v>
      </c>
      <c r="I183">
        <v>-111.1846145980571</v>
      </c>
      <c r="J183">
        <v>-130.59401295576569</v>
      </c>
      <c r="K183">
        <v>-88.251962522182637</v>
      </c>
      <c r="L183">
        <v>734.79710490246418</v>
      </c>
      <c r="M183">
        <v>732.1699058615352</v>
      </c>
      <c r="N183">
        <v>722.98257165159339</v>
      </c>
      <c r="O183">
        <v>754.26530838023552</v>
      </c>
      <c r="P183">
        <v>24.764928913414838</v>
      </c>
      <c r="Q183">
        <v>25.005551115283328</v>
      </c>
      <c r="R183">
        <v>20.231808737172649</v>
      </c>
      <c r="S183">
        <v>28.971978472268859</v>
      </c>
      <c r="T183">
        <v>3903.332558404205</v>
      </c>
      <c r="U183">
        <v>3903.3419716836429</v>
      </c>
      <c r="V183">
        <v>3899.5194474608438</v>
      </c>
      <c r="W183">
        <v>3907.159605889899</v>
      </c>
      <c r="X183">
        <v>252.77401504188549</v>
      </c>
      <c r="Y183">
        <v>253.6769206835738</v>
      </c>
      <c r="Z183">
        <v>246.02692092358211</v>
      </c>
      <c r="AA183">
        <v>256.94430276657317</v>
      </c>
      <c r="AB183">
        <v>38.669117872528801</v>
      </c>
      <c r="AC183">
        <v>38.213496242377289</v>
      </c>
      <c r="AD183">
        <v>33.714412310137469</v>
      </c>
      <c r="AE183">
        <v>44.655806921310031</v>
      </c>
      <c r="AF183">
        <v>68.113519701544575</v>
      </c>
      <c r="AG183">
        <v>67.870149905435312</v>
      </c>
      <c r="AH183">
        <v>67.018254666696919</v>
      </c>
      <c r="AI183">
        <v>69.917955103473574</v>
      </c>
      <c r="AJ183">
        <v>0.60859457456218102</v>
      </c>
      <c r="AK183">
        <v>0.60859455345702573</v>
      </c>
      <c r="AL183">
        <v>0.60858286604265721</v>
      </c>
      <c r="AM183">
        <v>0.60860608769162583</v>
      </c>
      <c r="AN183">
        <v>0.65989394221713216</v>
      </c>
      <c r="AO183">
        <v>0.65989394221713182</v>
      </c>
      <c r="AP183">
        <v>0.65989394221713182</v>
      </c>
      <c r="AQ183">
        <v>0.65989394221713182</v>
      </c>
      <c r="AR183">
        <v>16.264774795228721</v>
      </c>
      <c r="AS183">
        <v>16.264774795228721</v>
      </c>
      <c r="AT183">
        <v>16.264774795228721</v>
      </c>
      <c r="AU183">
        <v>16.264774795228721</v>
      </c>
      <c r="AV183" t="str">
        <f>VLOOKUP(Sheet1[[#This Row],[NPDES ID2]],Combined_Sheet__Major_Only___2[[NPDES ID2]:[ECHO BFR]],3,FALSE)</f>
        <v>CA</v>
      </c>
      <c r="AW183" t="s">
        <v>12187</v>
      </c>
      <c r="AX183" t="str">
        <f>VLOOKUP(Sheet1[[#This Row],[NPDES ID2]],Combined_Sheet__Major_Only___2[[NPDES ID2]:[ECHO BFR]],27,FALSE)</f>
        <v>tempSludgeStore</v>
      </c>
      <c r="AY183" t="str">
        <f>VLOOKUP(Sheet1[[#This Row],[NPDES ID2]],Combined_Sheet__Major_Only___2[[NPDES ID2]:[ECHO BFR]],28,FALSE)</f>
        <v>-</v>
      </c>
      <c r="AZ183" t="str">
        <f>VLOOKUP(Sheet1[[#This Row],[NPDES ID2]],Combined_Sheet__Major_Only___2[[NPDES ID2]:[ECHO BFR]],29,FALSE)</f>
        <v>preliminaryOps, thickening</v>
      </c>
      <c r="BA183">
        <f>VLOOKUP(Sheet1[[#This Row],[NPDES ID2]],Combined_Sheet__Major_Only___2[[NPDES ID2]:[ECHO BFR]],17,FALSE)</f>
        <v>36.522557554588403</v>
      </c>
      <c r="BB183">
        <f>VLOOKUP(Sheet1[[#This Row],[NPDES ID2]],Combined_Sheet__Major_Only___2[[NPDES ID2]:[ECHO BFR]],18,FALSE)</f>
        <v>-119.564207132852</v>
      </c>
      <c r="BC183" s="2" t="str">
        <f>IF(ISNUMBER(SEARCH("aerobic",$AW183)),"aerobic","")</f>
        <v/>
      </c>
      <c r="BD183" s="2" t="str">
        <f>IF(ISNUMBER(SEARCH("anaer",$AW183)),"anaer","")</f>
        <v>anaer</v>
      </c>
      <c r="BE183" s="2" t="str">
        <f>IF(ISNUMBER(SEARCH("thickening",$AZ183)),"thickening","")</f>
        <v>thickening</v>
      </c>
      <c r="BF183" s="3" t="str">
        <f>IF(ISNUMBER(SEARCH("airDry",$AW183)),"airDry","")</f>
        <v>airDry</v>
      </c>
      <c r="BG183" s="3" t="str">
        <f>IF(ISNUMBER(SEARCH("heatDry",$AY183)),"heatDry","")</f>
        <v/>
      </c>
      <c r="BH183" s="3" t="str">
        <f>IF(AND(ISNUMBER(SEARCH("aerobic",$AW183)),ISNUMBER(SEARCH("anaer",$AW183))),"Combined Aer and Anaer.","")</f>
        <v/>
      </c>
    </row>
    <row r="184" spans="1:60" x14ac:dyDescent="0.25">
      <c r="A184" s="5">
        <v>2496</v>
      </c>
      <c r="B184" t="s">
        <v>11607</v>
      </c>
      <c r="C184">
        <v>180</v>
      </c>
      <c r="D184">
        <v>631.6764023033586</v>
      </c>
      <c r="E184">
        <v>628.17081443439201</v>
      </c>
      <c r="F184">
        <v>457.70213586599658</v>
      </c>
      <c r="G184">
        <v>803.65338334141677</v>
      </c>
      <c r="H184">
        <v>-111.0490638325623</v>
      </c>
      <c r="I184">
        <v>-112.45460981958711</v>
      </c>
      <c r="J184">
        <v>-131.80062292107121</v>
      </c>
      <c r="K184">
        <v>-89.486733243594657</v>
      </c>
      <c r="L184">
        <v>123.89856344625289</v>
      </c>
      <c r="M184">
        <v>123.44213386691359</v>
      </c>
      <c r="N184">
        <v>121.8456688896018</v>
      </c>
      <c r="O184">
        <v>127.2811941166805</v>
      </c>
      <c r="P184">
        <v>4.2188868088862881</v>
      </c>
      <c r="Q184">
        <v>4.2571098180692832</v>
      </c>
      <c r="R184">
        <v>3.4511451600624938</v>
      </c>
      <c r="S184">
        <v>4.9229947687167739</v>
      </c>
      <c r="T184">
        <v>3902.9668178977322</v>
      </c>
      <c r="U184">
        <v>3902.976230577588</v>
      </c>
      <c r="V184">
        <v>3899.1539498319089</v>
      </c>
      <c r="W184">
        <v>3906.7936216181961</v>
      </c>
      <c r="X184">
        <v>255.21194311457251</v>
      </c>
      <c r="Y184">
        <v>256.14808405053623</v>
      </c>
      <c r="Z184">
        <v>248.2017540567862</v>
      </c>
      <c r="AA184">
        <v>259.54482133652698</v>
      </c>
      <c r="AB184">
        <v>39.399671492076173</v>
      </c>
      <c r="AC184">
        <v>38.928375258113988</v>
      </c>
      <c r="AD184">
        <v>34.307918927569503</v>
      </c>
      <c r="AE184">
        <v>45.575302683138723</v>
      </c>
      <c r="AF184">
        <v>67.45613721761265</v>
      </c>
      <c r="AG184">
        <v>67.207664141376455</v>
      </c>
      <c r="AH184">
        <v>66.338429918900232</v>
      </c>
      <c r="AI184">
        <v>69.297762222865671</v>
      </c>
      <c r="AJ184">
        <v>0.60055333599312599</v>
      </c>
      <c r="AK184">
        <v>0.60055333235899244</v>
      </c>
      <c r="AL184">
        <v>0.60055131251507687</v>
      </c>
      <c r="AM184">
        <v>0.60055532566732439</v>
      </c>
      <c r="AN184">
        <v>0.65987761900944464</v>
      </c>
      <c r="AO184">
        <v>0.65987761900944442</v>
      </c>
      <c r="AP184">
        <v>0.65987761900944442</v>
      </c>
      <c r="AQ184">
        <v>0.65987761900944442</v>
      </c>
      <c r="AR184">
        <v>16.017763108029079</v>
      </c>
      <c r="AS184">
        <v>16.017763108029069</v>
      </c>
      <c r="AT184">
        <v>16.017763108029069</v>
      </c>
      <c r="AU184">
        <v>16.017763108029069</v>
      </c>
      <c r="AV184" t="str">
        <f>VLOOKUP(Sheet1[[#This Row],[NPDES ID2]],Combined_Sheet__Major_Only___2[[NPDES ID2]:[ECHO BFR]],3,FALSE)</f>
        <v>AL</v>
      </c>
      <c r="AW184" t="s">
        <v>118</v>
      </c>
      <c r="AX184" t="str">
        <f>VLOOKUP(Sheet1[[#This Row],[NPDES ID2]],Combined_Sheet__Major_Only___2[[NPDES ID2]:[ECHO BFR]],27,FALSE)</f>
        <v>-</v>
      </c>
      <c r="AY184" t="str">
        <f>VLOOKUP(Sheet1[[#This Row],[NPDES ID2]],Combined_Sheet__Major_Only___2[[NPDES ID2]:[ECHO BFR]],28,FALSE)</f>
        <v>-</v>
      </c>
      <c r="AZ184" t="str">
        <f>VLOOKUP(Sheet1[[#This Row],[NPDES ID2]],Combined_Sheet__Major_Only___2[[NPDES ID2]:[ECHO BFR]],29,FALSE)</f>
        <v>preliminaryOps, thickening</v>
      </c>
      <c r="BA184">
        <f>VLOOKUP(Sheet1[[#This Row],[NPDES ID2]],Combined_Sheet__Major_Only___2[[NPDES ID2]:[ECHO BFR]],17,FALSE)</f>
        <v>33.714199999999998</v>
      </c>
      <c r="BB184">
        <f>VLOOKUP(Sheet1[[#This Row],[NPDES ID2]],Combined_Sheet__Major_Only___2[[NPDES ID2]:[ECHO BFR]],18,FALSE)</f>
        <v>-86.698899999999995</v>
      </c>
      <c r="BC184" s="2" t="str">
        <f>IF(ISNUMBER(SEARCH("aerobic",$AW184)),"aerobic","")</f>
        <v>aerobic</v>
      </c>
      <c r="BD184" s="2" t="str">
        <f>IF(ISNUMBER(SEARCH("anaer",$AW184)),"anaer","")</f>
        <v/>
      </c>
      <c r="BE184" s="2" t="str">
        <f>IF(ISNUMBER(SEARCH("thickening",$AZ184)),"thickening","")</f>
        <v>thickening</v>
      </c>
      <c r="BF184" s="3" t="str">
        <f>IF(ISNUMBER(SEARCH("airDry",$AW184)),"airDry","")</f>
        <v>airDry</v>
      </c>
      <c r="BG184" s="3" t="str">
        <f>IF(ISNUMBER(SEARCH("heatDry",$AY184)),"heatDry","")</f>
        <v/>
      </c>
      <c r="BH184" s="3" t="str">
        <f>IF(AND(ISNUMBER(SEARCH("aerobic",$AW184)),ISNUMBER(SEARCH("anaer",$AW184))),"Combined Aer and Anaer.","")</f>
        <v/>
      </c>
    </row>
    <row r="185" spans="1:60" x14ac:dyDescent="0.25">
      <c r="A185" s="5">
        <v>2604</v>
      </c>
      <c r="B185" t="s">
        <v>12050</v>
      </c>
      <c r="C185">
        <v>38.700000000000003</v>
      </c>
      <c r="D185">
        <v>2470.779985974536</v>
      </c>
      <c r="E185">
        <v>2446.2365902119309</v>
      </c>
      <c r="F185">
        <v>1668.642368694917</v>
      </c>
      <c r="G185">
        <v>3242.716450902918</v>
      </c>
      <c r="H185">
        <v>-109.96037235192431</v>
      </c>
      <c r="I185">
        <v>-111.3696981240289</v>
      </c>
      <c r="J185">
        <v>-130.7551418109459</v>
      </c>
      <c r="K185">
        <v>-88.454701652553823</v>
      </c>
      <c r="L185">
        <v>26.885847537893682</v>
      </c>
      <c r="M185">
        <v>26.789601132312271</v>
      </c>
      <c r="N185">
        <v>26.45294646614758</v>
      </c>
      <c r="O185">
        <v>27.5991490098661</v>
      </c>
      <c r="P185">
        <v>0.90656539304388684</v>
      </c>
      <c r="Q185">
        <v>0.91534981388230774</v>
      </c>
      <c r="R185">
        <v>0.74066357641478886</v>
      </c>
      <c r="S185">
        <v>1.060430830850021</v>
      </c>
      <c r="T185">
        <v>3901.550759020532</v>
      </c>
      <c r="U185">
        <v>3901.560169378949</v>
      </c>
      <c r="V185">
        <v>3897.738831317854</v>
      </c>
      <c r="W185">
        <v>3905.3766189409148</v>
      </c>
      <c r="X185">
        <v>252.76652466669771</v>
      </c>
      <c r="Y185">
        <v>253.6704930551858</v>
      </c>
      <c r="Z185">
        <v>246.0108275971715</v>
      </c>
      <c r="AA185">
        <v>256.94136591043952</v>
      </c>
      <c r="AB185">
        <v>38.682648738799138</v>
      </c>
      <c r="AC185">
        <v>38.226397742134012</v>
      </c>
      <c r="AD185">
        <v>33.72480629038396</v>
      </c>
      <c r="AE185">
        <v>44.674053266932937</v>
      </c>
      <c r="AF185">
        <v>68.083078141050734</v>
      </c>
      <c r="AG185">
        <v>67.839359202297828</v>
      </c>
      <c r="AH185">
        <v>66.986838613118252</v>
      </c>
      <c r="AI185">
        <v>69.889365014718692</v>
      </c>
      <c r="AJ185">
        <v>0.60822216623465108</v>
      </c>
      <c r="AK185">
        <v>0.60822216546489871</v>
      </c>
      <c r="AL185">
        <v>0.60822173737503893</v>
      </c>
      <c r="AM185">
        <v>0.60822258792852069</v>
      </c>
      <c r="AN185">
        <v>0.6598144047131137</v>
      </c>
      <c r="AO185">
        <v>0.65981440471311359</v>
      </c>
      <c r="AP185">
        <v>0.65981440471311359</v>
      </c>
      <c r="AQ185">
        <v>0.65981440471311359</v>
      </c>
      <c r="AR185">
        <v>16.253705367568699</v>
      </c>
      <c r="AS185">
        <v>16.25370536756871</v>
      </c>
      <c r="AT185">
        <v>16.25370536756871</v>
      </c>
      <c r="AU185">
        <v>16.25370536756871</v>
      </c>
      <c r="AV185" t="str">
        <f>VLOOKUP(Sheet1[[#This Row],[NPDES ID2]],Combined_Sheet__Major_Only___2[[NPDES ID2]:[ECHO BFR]],3,FALSE)</f>
        <v>TX</v>
      </c>
      <c r="AW185" t="s">
        <v>118</v>
      </c>
      <c r="AX185" t="str">
        <f>VLOOKUP(Sheet1[[#This Row],[NPDES ID2]],Combined_Sheet__Major_Only___2[[NPDES ID2]:[ECHO BFR]],27,FALSE)</f>
        <v>-</v>
      </c>
      <c r="AY185" t="str">
        <f>VLOOKUP(Sheet1[[#This Row],[NPDES ID2]],Combined_Sheet__Major_Only___2[[NPDES ID2]:[ECHO BFR]],28,FALSE)</f>
        <v>-</v>
      </c>
      <c r="AZ185" t="str">
        <f>VLOOKUP(Sheet1[[#This Row],[NPDES ID2]],Combined_Sheet__Major_Only___2[[NPDES ID2]:[ECHO BFR]],29,FALSE)</f>
        <v>thickening</v>
      </c>
      <c r="BA185">
        <f>VLOOKUP(Sheet1[[#This Row],[NPDES ID2]],Combined_Sheet__Major_Only___2[[NPDES ID2]:[ECHO BFR]],17,FALSE)</f>
        <v>26.137972000000001</v>
      </c>
      <c r="BB185">
        <f>VLOOKUP(Sheet1[[#This Row],[NPDES ID2]],Combined_Sheet__Major_Only___2[[NPDES ID2]:[ECHO BFR]],18,FALSE)</f>
        <v>-97.175027999999998</v>
      </c>
      <c r="BC185" s="2" t="str">
        <f>IF(ISNUMBER(SEARCH("aerobic",$AW185)),"aerobic","")</f>
        <v>aerobic</v>
      </c>
      <c r="BD185" s="2" t="str">
        <f>IF(ISNUMBER(SEARCH("anaer",$AW185)),"anaer","")</f>
        <v/>
      </c>
      <c r="BE185" s="2" t="str">
        <f>IF(ISNUMBER(SEARCH("thickening",$AZ185)),"thickening","")</f>
        <v>thickening</v>
      </c>
      <c r="BF185" s="3" t="str">
        <f>IF(ISNUMBER(SEARCH("airDry",$AW185)),"airDry","")</f>
        <v>airDry</v>
      </c>
      <c r="BG185" s="3" t="str">
        <f>IF(ISNUMBER(SEARCH("heatDry",$AY185)),"heatDry","")</f>
        <v/>
      </c>
      <c r="BH185" s="3" t="str">
        <f>IF(AND(ISNUMBER(SEARCH("aerobic",$AW185)),ISNUMBER(SEARCH("anaer",$AW185))),"Combined Aer and Anaer.","")</f>
        <v/>
      </c>
    </row>
    <row r="186" spans="1:60" x14ac:dyDescent="0.25">
      <c r="A186" s="5">
        <v>1813</v>
      </c>
      <c r="B186" t="s">
        <v>8574</v>
      </c>
      <c r="C186">
        <v>697</v>
      </c>
      <c r="D186">
        <v>338.36680340730823</v>
      </c>
      <c r="E186">
        <v>332.20203394649582</v>
      </c>
      <c r="F186">
        <v>285.37145143283891</v>
      </c>
      <c r="G186">
        <v>402.80261716937002</v>
      </c>
      <c r="H186">
        <v>-109.0441623206315</v>
      </c>
      <c r="I186">
        <v>-110.4030038986097</v>
      </c>
      <c r="J186">
        <v>-129.8695650998535</v>
      </c>
      <c r="K186">
        <v>-87.548488808268715</v>
      </c>
      <c r="L186">
        <v>487.70415369189561</v>
      </c>
      <c r="M186">
        <v>485.99710587763121</v>
      </c>
      <c r="N186">
        <v>480.02703829760588</v>
      </c>
      <c r="O186">
        <v>500.35438578101548</v>
      </c>
      <c r="P186">
        <v>16.32029602785251</v>
      </c>
      <c r="Q186">
        <v>16.486414438213281</v>
      </c>
      <c r="R186">
        <v>13.320650172000571</v>
      </c>
      <c r="S186">
        <v>19.126603452491899</v>
      </c>
      <c r="T186">
        <v>3901.074608189685</v>
      </c>
      <c r="U186">
        <v>3901.0840177675182</v>
      </c>
      <c r="V186">
        <v>3897.2629966848008</v>
      </c>
      <c r="W186">
        <v>3904.900150756604</v>
      </c>
      <c r="X186">
        <v>250.92966732670479</v>
      </c>
      <c r="Y186">
        <v>251.8081088135346</v>
      </c>
      <c r="Z186">
        <v>244.36612262860899</v>
      </c>
      <c r="AA186">
        <v>254.98412226819431</v>
      </c>
      <c r="AB186">
        <v>38.147224955304338</v>
      </c>
      <c r="AC186">
        <v>37.702209519169259</v>
      </c>
      <c r="AD186">
        <v>33.288459225283049</v>
      </c>
      <c r="AE186">
        <v>43.999144105512073</v>
      </c>
      <c r="AF186">
        <v>68.573410908694441</v>
      </c>
      <c r="AG186">
        <v>68.333498795185562</v>
      </c>
      <c r="AH186">
        <v>67.493913429633579</v>
      </c>
      <c r="AI186">
        <v>70.351954608780986</v>
      </c>
      <c r="AJ186">
        <v>0.61422092692390451</v>
      </c>
      <c r="AK186">
        <v>0.61422091318579775</v>
      </c>
      <c r="AL186">
        <v>0.61421329349760845</v>
      </c>
      <c r="AM186">
        <v>0.61422843290584683</v>
      </c>
      <c r="AN186">
        <v>0.65979314358057284</v>
      </c>
      <c r="AO186">
        <v>0.65979314358057262</v>
      </c>
      <c r="AP186">
        <v>0.65979314358057262</v>
      </c>
      <c r="AQ186">
        <v>0.65979314358057262</v>
      </c>
      <c r="AR186">
        <v>16.437976684771449</v>
      </c>
      <c r="AS186">
        <v>16.437976684771439</v>
      </c>
      <c r="AT186">
        <v>16.437976684771439</v>
      </c>
      <c r="AU186">
        <v>16.437976684771439</v>
      </c>
      <c r="AV186" t="str">
        <f>VLOOKUP(Sheet1[[#This Row],[NPDES ID2]],Combined_Sheet__Major_Only___2[[NPDES ID2]:[ECHO BFR]],3,FALSE)</f>
        <v>WY</v>
      </c>
      <c r="AW186" t="s">
        <v>12190</v>
      </c>
      <c r="AX186" t="str">
        <f>VLOOKUP(Sheet1[[#This Row],[NPDES ID2]],Combined_Sheet__Major_Only___2[[NPDES ID2]:[ECHO BFR]],27,FALSE)</f>
        <v>methaneBioCaptureRecover</v>
      </c>
      <c r="AY186" t="str">
        <f>VLOOKUP(Sheet1[[#This Row],[NPDES ID2]],Combined_Sheet__Major_Only___2[[NPDES ID2]:[ECHO BFR]],28,FALSE)</f>
        <v>highTempCompost</v>
      </c>
      <c r="AZ186" t="str">
        <f>VLOOKUP(Sheet1[[#This Row],[NPDES ID2]],Combined_Sheet__Major_Only___2[[NPDES ID2]:[ECHO BFR]],29,FALSE)</f>
        <v>preliminaryOps, thickening</v>
      </c>
      <c r="BA186">
        <f>VLOOKUP(Sheet1[[#This Row],[NPDES ID2]],Combined_Sheet__Major_Only___2[[NPDES ID2]:[ECHO BFR]],17,FALSE)</f>
        <v>44.267969999999998</v>
      </c>
      <c r="BB186">
        <f>VLOOKUP(Sheet1[[#This Row],[NPDES ID2]],Combined_Sheet__Major_Only___2[[NPDES ID2]:[ECHO BFR]],18,FALSE)</f>
        <v>-105.44395</v>
      </c>
      <c r="BC186" s="2" t="str">
        <f>IF(ISNUMBER(SEARCH("aerobic",$AW186)),"aerobic","")</f>
        <v/>
      </c>
      <c r="BD186" s="2" t="str">
        <f>IF(ISNUMBER(SEARCH("anaer",$AW186)),"anaer","")</f>
        <v>anaer</v>
      </c>
      <c r="BE186" s="2" t="str">
        <f>IF(ISNUMBER(SEARCH("thickening",$AZ186)),"thickening","")</f>
        <v>thickening</v>
      </c>
      <c r="BF186" s="4" t="str">
        <f>IF(ISNUMBER(SEARCH("airDry",$AW186)),"airDry","")</f>
        <v>airDry</v>
      </c>
      <c r="BG186" s="4" t="str">
        <f>IF(ISNUMBER(SEARCH("heatDry",$AY186)),"heatDry","")</f>
        <v/>
      </c>
      <c r="BH186" s="4" t="str">
        <f>IF(AND(ISNUMBER(SEARCH("aerobic",$AW186)),ISNUMBER(SEARCH("anaer",$AW186))),"Combined Aer and Anaer.","")</f>
        <v/>
      </c>
    </row>
    <row r="187" spans="1:60" x14ac:dyDescent="0.25">
      <c r="A187" s="5">
        <v>973</v>
      </c>
      <c r="B187" t="s">
        <v>4721</v>
      </c>
      <c r="C187">
        <v>581</v>
      </c>
      <c r="D187">
        <v>346.88561205741217</v>
      </c>
      <c r="E187">
        <v>340.65165052239593</v>
      </c>
      <c r="F187">
        <v>287.28048965664158</v>
      </c>
      <c r="G187">
        <v>417.24691250087949</v>
      </c>
      <c r="H187">
        <v>-110.2403354120087</v>
      </c>
      <c r="I187">
        <v>-111.6508831193927</v>
      </c>
      <c r="J187">
        <v>-131.01982448392039</v>
      </c>
      <c r="K187">
        <v>-88.694477437283439</v>
      </c>
      <c r="L187">
        <v>402.48823377431478</v>
      </c>
      <c r="M187">
        <v>401.03448821709912</v>
      </c>
      <c r="N187">
        <v>395.950164135286</v>
      </c>
      <c r="O187">
        <v>413.26149687887289</v>
      </c>
      <c r="P187">
        <v>13.61234343685738</v>
      </c>
      <c r="Q187">
        <v>13.741583264082561</v>
      </c>
      <c r="R187">
        <v>11.125589415800929</v>
      </c>
      <c r="S187">
        <v>15.910959222392661</v>
      </c>
      <c r="T187">
        <v>3897.8135588156961</v>
      </c>
      <c r="U187">
        <v>3897.8229630474762</v>
      </c>
      <c r="V187">
        <v>3894.0041128780031</v>
      </c>
      <c r="W187">
        <v>3901.6369279004889</v>
      </c>
      <c r="X187">
        <v>253.2447962529325</v>
      </c>
      <c r="Y187">
        <v>254.15762116765649</v>
      </c>
      <c r="Z187">
        <v>246.418801746638</v>
      </c>
      <c r="AA187">
        <v>257.46372045340701</v>
      </c>
      <c r="AB187">
        <v>38.859840373180731</v>
      </c>
      <c r="AC187">
        <v>38.399617223732079</v>
      </c>
      <c r="AD187">
        <v>33.866436602862557</v>
      </c>
      <c r="AE187">
        <v>44.902621714211001</v>
      </c>
      <c r="AF187">
        <v>67.890387221286332</v>
      </c>
      <c r="AG187">
        <v>67.645264789548378</v>
      </c>
      <c r="AH187">
        <v>66.787515938278531</v>
      </c>
      <c r="AI187">
        <v>69.707469798373694</v>
      </c>
      <c r="AJ187">
        <v>0.60586500403989685</v>
      </c>
      <c r="AK187">
        <v>0.60586499240558056</v>
      </c>
      <c r="AL187">
        <v>0.60585853695511505</v>
      </c>
      <c r="AM187">
        <v>0.60587136314021839</v>
      </c>
      <c r="AN187">
        <v>0.65964745943224823</v>
      </c>
      <c r="AO187">
        <v>0.65964745943224812</v>
      </c>
      <c r="AP187">
        <v>0.65964745943224812</v>
      </c>
      <c r="AQ187">
        <v>0.65964745943224812</v>
      </c>
      <c r="AR187">
        <v>16.180994327112071</v>
      </c>
      <c r="AS187">
        <v>16.180994327112071</v>
      </c>
      <c r="AT187">
        <v>16.180994327112071</v>
      </c>
      <c r="AU187">
        <v>16.180994327112071</v>
      </c>
      <c r="AV187" t="str">
        <f>VLOOKUP(Sheet1[[#This Row],[NPDES ID2]],Combined_Sheet__Major_Only___2[[NPDES ID2]:[ECHO BFR]],3,FALSE)</f>
        <v>TX</v>
      </c>
      <c r="AW187" t="s">
        <v>118</v>
      </c>
      <c r="AX187" t="str">
        <f>VLOOKUP(Sheet1[[#This Row],[NPDES ID2]],Combined_Sheet__Major_Only___2[[NPDES ID2]:[ECHO BFR]],27,FALSE)</f>
        <v>-</v>
      </c>
      <c r="AY187" t="str">
        <f>VLOOKUP(Sheet1[[#This Row],[NPDES ID2]],Combined_Sheet__Major_Only___2[[NPDES ID2]:[ECHO BFR]],28,FALSE)</f>
        <v>-</v>
      </c>
      <c r="AZ187" t="str">
        <f>VLOOKUP(Sheet1[[#This Row],[NPDES ID2]],Combined_Sheet__Major_Only___2[[NPDES ID2]:[ECHO BFR]],29,FALSE)</f>
        <v>thickening</v>
      </c>
      <c r="BA187">
        <f>VLOOKUP(Sheet1[[#This Row],[NPDES ID2]],Combined_Sheet__Major_Only___2[[NPDES ID2]:[ECHO BFR]],17,FALSE)</f>
        <v>30.103120000000001</v>
      </c>
      <c r="BB187">
        <f>VLOOKUP(Sheet1[[#This Row],[NPDES ID2]],Combined_Sheet__Major_Only___2[[NPDES ID2]:[ECHO BFR]],18,FALSE)</f>
        <v>-97.31859</v>
      </c>
      <c r="BC187" s="2" t="str">
        <f>IF(ISNUMBER(SEARCH("aerobic",$AW187)),"aerobic","")</f>
        <v>aerobic</v>
      </c>
      <c r="BD187" s="2" t="str">
        <f>IF(ISNUMBER(SEARCH("anaer",$AW187)),"anaer","")</f>
        <v/>
      </c>
      <c r="BE187" s="2" t="str">
        <f>IF(ISNUMBER(SEARCH("thickening",$AZ187)),"thickening","")</f>
        <v>thickening</v>
      </c>
      <c r="BF187" s="4" t="str">
        <f>IF(ISNUMBER(SEARCH("airDry",$AW187)),"airDry","")</f>
        <v>airDry</v>
      </c>
      <c r="BG187" s="4" t="str">
        <f>IF(ISNUMBER(SEARCH("heatDry",$AY187)),"heatDry","")</f>
        <v/>
      </c>
      <c r="BH187" s="4" t="str">
        <f>IF(AND(ISNUMBER(SEARCH("aerobic",$AW187)),ISNUMBER(SEARCH("anaer",$AW187))),"Combined Aer and Anaer.","")</f>
        <v/>
      </c>
    </row>
    <row r="188" spans="1:60" x14ac:dyDescent="0.25">
      <c r="A188" s="5">
        <v>619</v>
      </c>
      <c r="B188" t="s">
        <v>3057</v>
      </c>
      <c r="C188">
        <v>700</v>
      </c>
      <c r="D188">
        <v>344.14746538721369</v>
      </c>
      <c r="E188">
        <v>337.9210167275059</v>
      </c>
      <c r="F188">
        <v>289.92064467588631</v>
      </c>
      <c r="G188">
        <v>409.86129297020858</v>
      </c>
      <c r="H188">
        <v>-111.05649612579499</v>
      </c>
      <c r="I188">
        <v>-112.4380723880419</v>
      </c>
      <c r="J188">
        <v>-131.80338779304481</v>
      </c>
      <c r="K188">
        <v>-89.46675005447797</v>
      </c>
      <c r="L188">
        <v>481.56581191038919</v>
      </c>
      <c r="M188">
        <v>479.788722519168</v>
      </c>
      <c r="N188">
        <v>473.57371595242063</v>
      </c>
      <c r="O188">
        <v>494.73507322767699</v>
      </c>
      <c r="P188">
        <v>16.407119225850831</v>
      </c>
      <c r="Q188">
        <v>16.555139981832411</v>
      </c>
      <c r="R188">
        <v>13.42239234488642</v>
      </c>
      <c r="S188">
        <v>19.142868686860648</v>
      </c>
      <c r="T188">
        <v>3896.7441753914632</v>
      </c>
      <c r="U188">
        <v>3896.753577870134</v>
      </c>
      <c r="V188">
        <v>3892.9354395999212</v>
      </c>
      <c r="W188">
        <v>3900.566831734594</v>
      </c>
      <c r="X188">
        <v>254.9438100424824</v>
      </c>
      <c r="Y188">
        <v>255.8803703403162</v>
      </c>
      <c r="Z188">
        <v>247.92983960717689</v>
      </c>
      <c r="AA188">
        <v>259.27953758208571</v>
      </c>
      <c r="AB188">
        <v>39.379072433660333</v>
      </c>
      <c r="AC188">
        <v>38.907728228800487</v>
      </c>
      <c r="AD188">
        <v>34.287250850927293</v>
      </c>
      <c r="AE188">
        <v>45.554690812383782</v>
      </c>
      <c r="AF188">
        <v>67.420197168811953</v>
      </c>
      <c r="AG188">
        <v>67.171511579296649</v>
      </c>
      <c r="AH188">
        <v>66.301224838189853</v>
      </c>
      <c r="AI188">
        <v>69.263779076079786</v>
      </c>
      <c r="AJ188">
        <v>0.60011375767911124</v>
      </c>
      <c r="AK188">
        <v>0.60011374350477587</v>
      </c>
      <c r="AL188">
        <v>0.60010588312300717</v>
      </c>
      <c r="AM188">
        <v>0.60012150077124815</v>
      </c>
      <c r="AN188">
        <v>0.6595996586175974</v>
      </c>
      <c r="AO188">
        <v>0.6595996586175974</v>
      </c>
      <c r="AP188">
        <v>0.6595996586175974</v>
      </c>
      <c r="AQ188">
        <v>0.6595996586175974</v>
      </c>
      <c r="AR188">
        <v>16.004041977706471</v>
      </c>
      <c r="AS188">
        <v>16.004041977706471</v>
      </c>
      <c r="AT188">
        <v>16.004041977706471</v>
      </c>
      <c r="AU188">
        <v>16.004041977706471</v>
      </c>
      <c r="AV188" t="str">
        <f>VLOOKUP(Sheet1[[#This Row],[NPDES ID2]],Combined_Sheet__Major_Only___2[[NPDES ID2]:[ECHO BFR]],3,FALSE)</f>
        <v>NM</v>
      </c>
      <c r="AW188" t="s">
        <v>118</v>
      </c>
      <c r="AX188" t="str">
        <f>VLOOKUP(Sheet1[[#This Row],[NPDES ID2]],Combined_Sheet__Major_Only___2[[NPDES ID2]:[ECHO BFR]],27,FALSE)</f>
        <v>longTermSludgeStore</v>
      </c>
      <c r="AY188" t="str">
        <f>VLOOKUP(Sheet1[[#This Row],[NPDES ID2]],Combined_Sheet__Major_Only___2[[NPDES ID2]:[ECHO BFR]],28,FALSE)</f>
        <v>highTempCompost</v>
      </c>
      <c r="AZ188" t="str">
        <f>VLOOKUP(Sheet1[[#This Row],[NPDES ID2]],Combined_Sheet__Major_Only___2[[NPDES ID2]:[ECHO BFR]],29,FALSE)</f>
        <v>thickening, preliminaryOps</v>
      </c>
      <c r="BA188">
        <f>VLOOKUP(Sheet1[[#This Row],[NPDES ID2]],Combined_Sheet__Major_Only___2[[NPDES ID2]:[ECHO BFR]],17,FALSE)</f>
        <v>35.998662000000003</v>
      </c>
      <c r="BB188">
        <f>VLOOKUP(Sheet1[[#This Row],[NPDES ID2]],Combined_Sheet__Major_Only___2[[NPDES ID2]:[ECHO BFR]],18,FALSE)</f>
        <v>-106.07782899999999</v>
      </c>
      <c r="BC188" s="2" t="str">
        <f>IF(ISNUMBER(SEARCH("aerobic",$AW188)),"aerobic","")</f>
        <v>aerobic</v>
      </c>
      <c r="BD188" s="2" t="str">
        <f>IF(ISNUMBER(SEARCH("anaer",$AW188)),"anaer","")</f>
        <v/>
      </c>
      <c r="BE188" s="2" t="str">
        <f>IF(ISNUMBER(SEARCH("thickening",$AZ188)),"thickening","")</f>
        <v>thickening</v>
      </c>
      <c r="BF188" s="4" t="str">
        <f>IF(ISNUMBER(SEARCH("airDry",$AW188)),"airDry","")</f>
        <v>airDry</v>
      </c>
      <c r="BG188" s="4" t="str">
        <f>IF(ISNUMBER(SEARCH("heatDry",$AY188)),"heatDry","")</f>
        <v/>
      </c>
      <c r="BH188" s="4" t="str">
        <f>IF(AND(ISNUMBER(SEARCH("aerobic",$AW188)),ISNUMBER(SEARCH("anaer",$AW188))),"Combined Aer and Anaer.","")</f>
        <v/>
      </c>
    </row>
    <row r="189" spans="1:60" x14ac:dyDescent="0.25">
      <c r="A189" s="5">
        <v>1580</v>
      </c>
      <c r="B189" t="s">
        <v>7431</v>
      </c>
      <c r="C189">
        <v>83.26</v>
      </c>
      <c r="D189">
        <v>1181.990691126168</v>
      </c>
      <c r="E189">
        <v>1170.6519522702699</v>
      </c>
      <c r="F189">
        <v>819.15920073639165</v>
      </c>
      <c r="G189">
        <v>1538.8328249810779</v>
      </c>
      <c r="H189">
        <v>-107.843658286886</v>
      </c>
      <c r="I189">
        <v>-109.1629202408911</v>
      </c>
      <c r="J189">
        <v>-128.72125872946719</v>
      </c>
      <c r="K189">
        <v>-86.433522014827432</v>
      </c>
      <c r="L189">
        <v>58.889548252173228</v>
      </c>
      <c r="M189">
        <v>58.690448356315869</v>
      </c>
      <c r="N189">
        <v>57.994035553468812</v>
      </c>
      <c r="O189">
        <v>60.365109579523953</v>
      </c>
      <c r="P189">
        <v>1.948285103574537</v>
      </c>
      <c r="Q189">
        <v>1.9702933311197941</v>
      </c>
      <c r="R189">
        <v>1.587825105997984</v>
      </c>
      <c r="S189">
        <v>2.2898168990510519</v>
      </c>
      <c r="T189">
        <v>3894.2108951184941</v>
      </c>
      <c r="U189">
        <v>3894.2202934441921</v>
      </c>
      <c r="V189">
        <v>3890.4038416040398</v>
      </c>
      <c r="W189">
        <v>3898.0318630359789</v>
      </c>
      <c r="X189">
        <v>247.80144696727399</v>
      </c>
      <c r="Y189">
        <v>248.6392923381874</v>
      </c>
      <c r="Z189">
        <v>241.5301655850426</v>
      </c>
      <c r="AA189">
        <v>251.66455658133731</v>
      </c>
      <c r="AB189">
        <v>37.302259043413059</v>
      </c>
      <c r="AC189">
        <v>36.873851441193338</v>
      </c>
      <c r="AD189">
        <v>32.595533289131353</v>
      </c>
      <c r="AE189">
        <v>42.94239173995625</v>
      </c>
      <c r="AF189">
        <v>69.315216629585223</v>
      </c>
      <c r="AG189">
        <v>69.080880990692748</v>
      </c>
      <c r="AH189">
        <v>68.261157406733886</v>
      </c>
      <c r="AI189">
        <v>71.051992014784844</v>
      </c>
      <c r="AJ189">
        <v>0.62329773922977405</v>
      </c>
      <c r="AK189">
        <v>0.62329773762388097</v>
      </c>
      <c r="AL189">
        <v>0.62329684467331015</v>
      </c>
      <c r="AM189">
        <v>0.62329861883998461</v>
      </c>
      <c r="AN189">
        <v>0.65948636887334133</v>
      </c>
      <c r="AO189">
        <v>0.65948636887334133</v>
      </c>
      <c r="AP189">
        <v>0.65948636887334133</v>
      </c>
      <c r="AQ189">
        <v>0.65948636887334133</v>
      </c>
      <c r="AR189">
        <v>16.717403320920141</v>
      </c>
      <c r="AS189">
        <v>16.717403320920148</v>
      </c>
      <c r="AT189">
        <v>16.717403320920148</v>
      </c>
      <c r="AU189">
        <v>16.717403320920148</v>
      </c>
      <c r="AV189" t="str">
        <f>VLOOKUP(Sheet1[[#This Row],[NPDES ID2]],Combined_Sheet__Major_Only___2[[NPDES ID2]:[ECHO BFR]],3,FALSE)</f>
        <v>IA</v>
      </c>
      <c r="AW189" t="s">
        <v>12187</v>
      </c>
      <c r="AX189" t="str">
        <f>VLOOKUP(Sheet1[[#This Row],[NPDES ID2]],Combined_Sheet__Major_Only___2[[NPDES ID2]:[ECHO BFR]],27,FALSE)</f>
        <v>tempSludgeStore</v>
      </c>
      <c r="AY189" t="str">
        <f>VLOOKUP(Sheet1[[#This Row],[NPDES ID2]],Combined_Sheet__Major_Only___2[[NPDES ID2]:[ECHO BFR]],28,FALSE)</f>
        <v>-</v>
      </c>
      <c r="AZ189" t="str">
        <f>VLOOKUP(Sheet1[[#This Row],[NPDES ID2]],Combined_Sheet__Major_Only___2[[NPDES ID2]:[ECHO BFR]],29,FALSE)</f>
        <v>preliminaryOps, thickening</v>
      </c>
      <c r="BA189">
        <f>VLOOKUP(Sheet1[[#This Row],[NPDES ID2]],Combined_Sheet__Major_Only___2[[NPDES ID2]:[ECHO BFR]],17,FALSE)</f>
        <v>41.033917000000002</v>
      </c>
      <c r="BB189">
        <f>VLOOKUP(Sheet1[[#This Row],[NPDES ID2]],Combined_Sheet__Major_Only___2[[NPDES ID2]:[ECHO BFR]],18,FALSE)</f>
        <v>-95.749583000000001</v>
      </c>
      <c r="BC189" s="2" t="str">
        <f>IF(ISNUMBER(SEARCH("aerobic",$AW189)),"aerobic","")</f>
        <v/>
      </c>
      <c r="BD189" s="2" t="str">
        <f>IF(ISNUMBER(SEARCH("anaer",$AW189)),"anaer","")</f>
        <v>anaer</v>
      </c>
      <c r="BE189" s="2" t="str">
        <f>IF(ISNUMBER(SEARCH("thickening",$AZ189)),"thickening","")</f>
        <v>thickening</v>
      </c>
      <c r="BF189" s="3" t="str">
        <f>IF(ISNUMBER(SEARCH("airDry",$AW189)),"airDry","")</f>
        <v>airDry</v>
      </c>
      <c r="BG189" s="3" t="str">
        <f>IF(ISNUMBER(SEARCH("heatDry",$AY189)),"heatDry","")</f>
        <v/>
      </c>
      <c r="BH189" s="3" t="str">
        <f>IF(AND(ISNUMBER(SEARCH("aerobic",$AW189)),ISNUMBER(SEARCH("anaer",$AW189))),"Combined Aer and Anaer.","")</f>
        <v/>
      </c>
    </row>
    <row r="190" spans="1:60" x14ac:dyDescent="0.25">
      <c r="A190" s="5">
        <v>150</v>
      </c>
      <c r="B190" t="s">
        <v>825</v>
      </c>
      <c r="C190">
        <v>6145</v>
      </c>
      <c r="D190">
        <v>1182.218421548497</v>
      </c>
      <c r="E190">
        <v>1184.0201821143751</v>
      </c>
      <c r="F190">
        <v>949.70518318549671</v>
      </c>
      <c r="G190">
        <v>1391.715419762608</v>
      </c>
      <c r="H190">
        <v>-105.25289645518269</v>
      </c>
      <c r="I190">
        <v>-106.63520109702429</v>
      </c>
      <c r="J190">
        <v>-126.1938335645191</v>
      </c>
      <c r="K190">
        <v>-83.705496516611333</v>
      </c>
      <c r="L190">
        <v>4423.5194289600859</v>
      </c>
      <c r="M190">
        <v>4409.4042935700381</v>
      </c>
      <c r="N190">
        <v>4360.1001308627083</v>
      </c>
      <c r="O190">
        <v>4528.0516528388862</v>
      </c>
      <c r="P190">
        <v>143.61917785152431</v>
      </c>
      <c r="Q190">
        <v>145.54586105830299</v>
      </c>
      <c r="R190">
        <v>116.7592333906059</v>
      </c>
      <c r="S190">
        <v>169.58377618419121</v>
      </c>
      <c r="T190">
        <v>3894.099973568706</v>
      </c>
      <c r="U190">
        <v>3894.1093717125632</v>
      </c>
      <c r="V190">
        <v>3890.2929937139979</v>
      </c>
      <c r="W190">
        <v>3897.9208675572258</v>
      </c>
      <c r="X190">
        <v>243.46643103410111</v>
      </c>
      <c r="Y190">
        <v>244.2446371411082</v>
      </c>
      <c r="Z190">
        <v>237.6397611060525</v>
      </c>
      <c r="AA190">
        <v>247.04260025177979</v>
      </c>
      <c r="AB190">
        <v>36.083891524643207</v>
      </c>
      <c r="AC190">
        <v>35.680650058313667</v>
      </c>
      <c r="AD190">
        <v>31.595798471490319</v>
      </c>
      <c r="AE190">
        <v>41.420320241141461</v>
      </c>
      <c r="AF190">
        <v>70.553792329415529</v>
      </c>
      <c r="AG190">
        <v>70.329541775328664</v>
      </c>
      <c r="AH190">
        <v>69.541774202946584</v>
      </c>
      <c r="AI190">
        <v>72.219925802720468</v>
      </c>
      <c r="AJ190">
        <v>0.63845714110259599</v>
      </c>
      <c r="AK190">
        <v>0.63845702399834792</v>
      </c>
      <c r="AL190">
        <v>0.63839335580178369</v>
      </c>
      <c r="AM190">
        <v>0.63851986778747283</v>
      </c>
      <c r="AN190">
        <v>0.65948140667490218</v>
      </c>
      <c r="AO190">
        <v>0.6594814066749024</v>
      </c>
      <c r="AP190">
        <v>0.6594814066749024</v>
      </c>
      <c r="AQ190">
        <v>0.6594814066749024</v>
      </c>
      <c r="AR190">
        <v>17.181545863161819</v>
      </c>
      <c r="AS190">
        <v>17.181545863161819</v>
      </c>
      <c r="AT190">
        <v>17.181545863161819</v>
      </c>
      <c r="AU190">
        <v>17.181545863161819</v>
      </c>
      <c r="AV190" t="str">
        <f>VLOOKUP(Sheet1[[#This Row],[NPDES ID2]],Combined_Sheet__Major_Only___2[[NPDES ID2]:[ECHO BFR]],3,FALSE)</f>
        <v>IL</v>
      </c>
      <c r="AW190" t="s">
        <v>12187</v>
      </c>
      <c r="AX190" t="str">
        <f>VLOOKUP(Sheet1[[#This Row],[NPDES ID2]],Combined_Sheet__Major_Only___2[[NPDES ID2]:[ECHO BFR]],27,FALSE)</f>
        <v>tempSludgeStore, methaneBioCaptureRecover</v>
      </c>
      <c r="AY190" t="str">
        <f>VLOOKUP(Sheet1[[#This Row],[NPDES ID2]],Combined_Sheet__Major_Only___2[[NPDES ID2]:[ECHO BFR]],28,FALSE)</f>
        <v>-</v>
      </c>
      <c r="AZ190" t="str">
        <f>VLOOKUP(Sheet1[[#This Row],[NPDES ID2]],Combined_Sheet__Major_Only___2[[NPDES ID2]:[ECHO BFR]],29,FALSE)</f>
        <v>thickening, preliminaryOps, sludgeLagoon</v>
      </c>
      <c r="BA190">
        <f>VLOOKUP(Sheet1[[#This Row],[NPDES ID2]],Combined_Sheet__Major_Only___2[[NPDES ID2]:[ECHO BFR]],17,FALSE)</f>
        <v>40.65945</v>
      </c>
      <c r="BB190">
        <f>VLOOKUP(Sheet1[[#This Row],[NPDES ID2]],Combined_Sheet__Major_Only___2[[NPDES ID2]:[ECHO BFR]],18,FALSE)</f>
        <v>-89.624970000000005</v>
      </c>
      <c r="BC190" s="2" t="str">
        <f>IF(ISNUMBER(SEARCH("aerobic",$AW190)),"aerobic","")</f>
        <v/>
      </c>
      <c r="BD190" s="2" t="str">
        <f>IF(ISNUMBER(SEARCH("anaer",$AW190)),"anaer","")</f>
        <v>anaer</v>
      </c>
      <c r="BE190" s="2" t="str">
        <f>IF(ISNUMBER(SEARCH("thickening",$AZ190)),"thickening","")</f>
        <v>thickening</v>
      </c>
      <c r="BF190" s="3" t="str">
        <f>IF(ISNUMBER(SEARCH("airDry",$AW190)),"airDry","")</f>
        <v>airDry</v>
      </c>
      <c r="BG190" s="3" t="str">
        <f>IF(ISNUMBER(SEARCH("heatDry",$AY190)),"heatDry","")</f>
        <v/>
      </c>
      <c r="BH190" s="3" t="str">
        <f>IF(AND(ISNUMBER(SEARCH("aerobic",$AW190)),ISNUMBER(SEARCH("anaer",$AW190))),"Combined Aer and Anaer.","")</f>
        <v/>
      </c>
    </row>
    <row r="191" spans="1:60" x14ac:dyDescent="0.25">
      <c r="A191" s="5">
        <v>2379</v>
      </c>
      <c r="B191" t="s">
        <v>11096</v>
      </c>
      <c r="C191">
        <v>312.60000000000002</v>
      </c>
      <c r="D191">
        <v>427.47579843406749</v>
      </c>
      <c r="E191">
        <v>425.76641125029602</v>
      </c>
      <c r="F191">
        <v>327.94219343895048</v>
      </c>
      <c r="G191">
        <v>527.11242034058739</v>
      </c>
      <c r="H191">
        <v>-108.45706228476971</v>
      </c>
      <c r="I191">
        <v>-109.7982808662881</v>
      </c>
      <c r="J191">
        <v>-129.30861735366531</v>
      </c>
      <c r="K191">
        <v>-87.0074742954165</v>
      </c>
      <c r="L191">
        <v>219.901733509504</v>
      </c>
      <c r="M191">
        <v>219.14506537135341</v>
      </c>
      <c r="N191">
        <v>216.49852796388319</v>
      </c>
      <c r="O191">
        <v>225.50936211691459</v>
      </c>
      <c r="P191">
        <v>7.3172409581643407</v>
      </c>
      <c r="Q191">
        <v>7.3953011005436284</v>
      </c>
      <c r="R191">
        <v>5.967952635709616</v>
      </c>
      <c r="S191">
        <v>8.5875269616017107</v>
      </c>
      <c r="T191">
        <v>3888.385355777853</v>
      </c>
      <c r="U191">
        <v>3888.3947445533609</v>
      </c>
      <c r="V191">
        <v>3884.58217083312</v>
      </c>
      <c r="W191">
        <v>3892.202440986377</v>
      </c>
      <c r="X191">
        <v>248.7816970584141</v>
      </c>
      <c r="Y191">
        <v>249.6377994017958</v>
      </c>
      <c r="Z191">
        <v>242.3790311297619</v>
      </c>
      <c r="AA191">
        <v>252.73114565026421</v>
      </c>
      <c r="AB191">
        <v>37.635627080777198</v>
      </c>
      <c r="AC191">
        <v>37.199979651001321</v>
      </c>
      <c r="AD191">
        <v>32.864425968908371</v>
      </c>
      <c r="AE191">
        <v>43.367624281597898</v>
      </c>
      <c r="AF191">
        <v>68.939543185789844</v>
      </c>
      <c r="AG191">
        <v>68.70237376292593</v>
      </c>
      <c r="AH191">
        <v>67.872606087030121</v>
      </c>
      <c r="AI191">
        <v>70.697483321869015</v>
      </c>
      <c r="AJ191">
        <v>0.61870073084190469</v>
      </c>
      <c r="AK191">
        <v>0.6187007247483518</v>
      </c>
      <c r="AL191">
        <v>0.61869733961345752</v>
      </c>
      <c r="AM191">
        <v>0.61870406542522038</v>
      </c>
      <c r="AN191">
        <v>0.65922556110737862</v>
      </c>
      <c r="AO191">
        <v>0.65922556110737862</v>
      </c>
      <c r="AP191">
        <v>0.65922556110737862</v>
      </c>
      <c r="AQ191">
        <v>0.65922556110737862</v>
      </c>
      <c r="AR191">
        <v>16.575917274592442</v>
      </c>
      <c r="AS191">
        <v>16.575917274592442</v>
      </c>
      <c r="AT191">
        <v>16.575917274592442</v>
      </c>
      <c r="AU191">
        <v>16.575917274592442</v>
      </c>
      <c r="AV191" t="str">
        <f>VLOOKUP(Sheet1[[#This Row],[NPDES ID2]],Combined_Sheet__Major_Only___2[[NPDES ID2]:[ECHO BFR]],3,FALSE)</f>
        <v>CA</v>
      </c>
      <c r="AW191" t="s">
        <v>12187</v>
      </c>
      <c r="AX191" t="str">
        <f>VLOOKUP(Sheet1[[#This Row],[NPDES ID2]],Combined_Sheet__Major_Only___2[[NPDES ID2]:[ECHO BFR]],27,FALSE)</f>
        <v>methaneBioCaptureRecover</v>
      </c>
      <c r="AY191" t="str">
        <f>VLOOKUP(Sheet1[[#This Row],[NPDES ID2]],Combined_Sheet__Major_Only___2[[NPDES ID2]:[ECHO BFR]],28,FALSE)</f>
        <v>-</v>
      </c>
      <c r="AZ191" t="str">
        <f>VLOOKUP(Sheet1[[#This Row],[NPDES ID2]],Combined_Sheet__Major_Only___2[[NPDES ID2]:[ECHO BFR]],29,FALSE)</f>
        <v>thickening, preliminaryOps</v>
      </c>
      <c r="BA191">
        <f>VLOOKUP(Sheet1[[#This Row],[NPDES ID2]],Combined_Sheet__Major_Only___2[[NPDES ID2]:[ECHO BFR]],17,FALSE)</f>
        <v>35.102089999999997</v>
      </c>
      <c r="BB191">
        <f>VLOOKUP(Sheet1[[#This Row],[NPDES ID2]],Combined_Sheet__Major_Only___2[[NPDES ID2]:[ECHO BFR]],18,FALSE)</f>
        <v>-120.62509</v>
      </c>
      <c r="BC191" s="2" t="str">
        <f>IF(ISNUMBER(SEARCH("aerobic",$AW191)),"aerobic","")</f>
        <v/>
      </c>
      <c r="BD191" s="2" t="str">
        <f>IF(ISNUMBER(SEARCH("anaer",$AW191)),"anaer","")</f>
        <v>anaer</v>
      </c>
      <c r="BE191" s="2" t="str">
        <f>IF(ISNUMBER(SEARCH("thickening",$AZ191)),"thickening","")</f>
        <v>thickening</v>
      </c>
      <c r="BF191" s="4" t="str">
        <f>IF(ISNUMBER(SEARCH("airDry",$AW191)),"airDry","")</f>
        <v>airDry</v>
      </c>
      <c r="BG191" s="4" t="str">
        <f>IF(ISNUMBER(SEARCH("heatDry",$AY191)),"heatDry","")</f>
        <v/>
      </c>
      <c r="BH191" s="4" t="str">
        <f>IF(AND(ISNUMBER(SEARCH("aerobic",$AW191)),ISNUMBER(SEARCH("anaer",$AW191))),"Combined Aer and Anaer.","")</f>
        <v/>
      </c>
    </row>
    <row r="192" spans="1:60" x14ac:dyDescent="0.25">
      <c r="A192" s="5">
        <v>1844</v>
      </c>
      <c r="B192" t="s">
        <v>8715</v>
      </c>
      <c r="C192">
        <v>12193.08</v>
      </c>
      <c r="D192">
        <v>2268.7787004985671</v>
      </c>
      <c r="E192">
        <v>2279.4310018255619</v>
      </c>
      <c r="F192">
        <v>1815.4598299440511</v>
      </c>
      <c r="G192">
        <v>2678.8630979368272</v>
      </c>
      <c r="H192">
        <v>-105.7117165036916</v>
      </c>
      <c r="I192">
        <v>-107.2355542914202</v>
      </c>
      <c r="J192">
        <v>-126.56708506430449</v>
      </c>
      <c r="K192">
        <v>-83.860975399964246</v>
      </c>
      <c r="L192">
        <v>8697.0900339138025</v>
      </c>
      <c r="M192">
        <v>8668.4545531897129</v>
      </c>
      <c r="N192">
        <v>8568.5704039619686</v>
      </c>
      <c r="O192">
        <v>8908.9962910400482</v>
      </c>
      <c r="P192">
        <v>285.1014984846056</v>
      </c>
      <c r="Q192">
        <v>288.6353854717687</v>
      </c>
      <c r="R192">
        <v>232.08542031397749</v>
      </c>
      <c r="S192">
        <v>335.90079570711072</v>
      </c>
      <c r="T192">
        <v>3881.5396522996002</v>
      </c>
      <c r="U192">
        <v>3881.5490298525001</v>
      </c>
      <c r="V192">
        <v>3877.741013385657</v>
      </c>
      <c r="W192">
        <v>3885.3521748620451</v>
      </c>
      <c r="X192">
        <v>244.9207621608692</v>
      </c>
      <c r="Y192">
        <v>245.72997035346549</v>
      </c>
      <c r="Z192">
        <v>238.88553064717451</v>
      </c>
      <c r="AA192">
        <v>248.63703436065569</v>
      </c>
      <c r="AB192">
        <v>36.59880404492354</v>
      </c>
      <c r="AC192">
        <v>36.185408920795084</v>
      </c>
      <c r="AD192">
        <v>32.009059623889833</v>
      </c>
      <c r="AE192">
        <v>42.080557976667343</v>
      </c>
      <c r="AF192">
        <v>69.917407434334649</v>
      </c>
      <c r="AG192">
        <v>69.688988979917553</v>
      </c>
      <c r="AH192">
        <v>68.883202817118416</v>
      </c>
      <c r="AI192">
        <v>71.618677445726377</v>
      </c>
      <c r="AJ192">
        <v>0.63066763911983736</v>
      </c>
      <c r="AK192">
        <v>0.63066739686103745</v>
      </c>
      <c r="AL192">
        <v>0.63053871983439025</v>
      </c>
      <c r="AM192">
        <v>0.63079443404365143</v>
      </c>
      <c r="AN192">
        <v>0.65891856982938624</v>
      </c>
      <c r="AO192">
        <v>0.65891856982938624</v>
      </c>
      <c r="AP192">
        <v>0.65891856982938624</v>
      </c>
      <c r="AQ192">
        <v>0.65891856982938624</v>
      </c>
      <c r="AR192">
        <v>16.939719878044929</v>
      </c>
      <c r="AS192">
        <v>16.939719878044929</v>
      </c>
      <c r="AT192">
        <v>16.939719878044929</v>
      </c>
      <c r="AU192">
        <v>16.939719878044929</v>
      </c>
      <c r="AV192" t="str">
        <f>VLOOKUP(Sheet1[[#This Row],[NPDES ID2]],Combined_Sheet__Major_Only___2[[NPDES ID2]:[ECHO BFR]],3,FALSE)</f>
        <v>FL</v>
      </c>
      <c r="AW192" t="s">
        <v>12187</v>
      </c>
      <c r="AX192" t="str">
        <f>VLOOKUP(Sheet1[[#This Row],[NPDES ID2]],Combined_Sheet__Major_Only___2[[NPDES ID2]:[ECHO BFR]],27,FALSE)</f>
        <v>methaneBioCaptureRecover</v>
      </c>
      <c r="AY192" t="str">
        <f>VLOOKUP(Sheet1[[#This Row],[NPDES ID2]],Combined_Sheet__Major_Only___2[[NPDES ID2]:[ECHO BFR]],28,FALSE)</f>
        <v>highTempCompost</v>
      </c>
      <c r="AZ192" t="str">
        <f>VLOOKUP(Sheet1[[#This Row],[NPDES ID2]],Combined_Sheet__Major_Only___2[[NPDES ID2]:[ECHO BFR]],29,FALSE)</f>
        <v>thickening, preliminaryOps</v>
      </c>
      <c r="BA192">
        <f>VLOOKUP(Sheet1[[#This Row],[NPDES ID2]],Combined_Sheet__Major_Only___2[[NPDES ID2]:[ECHO BFR]],17,FALSE)</f>
        <v>25.551905000000001</v>
      </c>
      <c r="BB192">
        <f>VLOOKUP(Sheet1[[#This Row],[NPDES ID2]],Combined_Sheet__Major_Only___2[[NPDES ID2]:[ECHO BFR]],18,FALSE)</f>
        <v>-80.335729000000001</v>
      </c>
      <c r="BC192" s="2" t="str">
        <f>IF(ISNUMBER(SEARCH("aerobic",$AW192)),"aerobic","")</f>
        <v/>
      </c>
      <c r="BD192" s="2" t="str">
        <f>IF(ISNUMBER(SEARCH("anaer",$AW192)),"anaer","")</f>
        <v>anaer</v>
      </c>
      <c r="BE192" s="2" t="str">
        <f>IF(ISNUMBER(SEARCH("thickening",$AZ192)),"thickening","")</f>
        <v>thickening</v>
      </c>
      <c r="BF192" s="3" t="str">
        <f>IF(ISNUMBER(SEARCH("airDry",$AW192)),"airDry","")</f>
        <v>airDry</v>
      </c>
      <c r="BG192" s="3" t="str">
        <f>IF(ISNUMBER(SEARCH("heatDry",$AY192)),"heatDry","")</f>
        <v/>
      </c>
      <c r="BH192" s="3" t="str">
        <f>IF(AND(ISNUMBER(SEARCH("aerobic",$AW192)),ISNUMBER(SEARCH("anaer",$AW192))),"Combined Aer and Anaer.","")</f>
        <v/>
      </c>
    </row>
    <row r="193" spans="1:60" x14ac:dyDescent="0.25">
      <c r="A193" s="5">
        <v>1001</v>
      </c>
      <c r="B193" t="s">
        <v>4844</v>
      </c>
      <c r="C193">
        <v>475.1</v>
      </c>
      <c r="D193">
        <v>363.02104774833663</v>
      </c>
      <c r="E193">
        <v>358.99112935697991</v>
      </c>
      <c r="F193">
        <v>291.77135964985303</v>
      </c>
      <c r="G193">
        <v>442.40425172106688</v>
      </c>
      <c r="H193">
        <v>-110.30814010073971</v>
      </c>
      <c r="I193">
        <v>-111.7235338891663</v>
      </c>
      <c r="J193">
        <v>-131.08586299035599</v>
      </c>
      <c r="K193">
        <v>-88.764528212219759</v>
      </c>
      <c r="L193">
        <v>328.97004167490138</v>
      </c>
      <c r="M193">
        <v>327.7800994100931</v>
      </c>
      <c r="N193">
        <v>323.61829649503909</v>
      </c>
      <c r="O193">
        <v>337.78845724296798</v>
      </c>
      <c r="P193">
        <v>11.13153426764868</v>
      </c>
      <c r="Q193">
        <v>11.23686447969548</v>
      </c>
      <c r="R193">
        <v>9.0985655363354905</v>
      </c>
      <c r="S193">
        <v>13.009588557899161</v>
      </c>
      <c r="T193">
        <v>3880.994941016022</v>
      </c>
      <c r="U193">
        <v>3881.00431767594</v>
      </c>
      <c r="V193">
        <v>3877.1966638288568</v>
      </c>
      <c r="W193">
        <v>3884.8071005296129</v>
      </c>
      <c r="X193">
        <v>252.27169754292811</v>
      </c>
      <c r="Y193">
        <v>253.18228353412931</v>
      </c>
      <c r="Z193">
        <v>245.46210908845941</v>
      </c>
      <c r="AA193">
        <v>256.48053694992922</v>
      </c>
      <c r="AB193">
        <v>38.727705389451152</v>
      </c>
      <c r="AC193">
        <v>38.268713591315432</v>
      </c>
      <c r="AD193">
        <v>33.749266133155857</v>
      </c>
      <c r="AE193">
        <v>44.753775294875823</v>
      </c>
      <c r="AF193">
        <v>67.858087243227587</v>
      </c>
      <c r="AG193">
        <v>67.61270676038518</v>
      </c>
      <c r="AH193">
        <v>66.754117444452163</v>
      </c>
      <c r="AI193">
        <v>69.677005507000899</v>
      </c>
      <c r="AJ193">
        <v>0.60546989352047065</v>
      </c>
      <c r="AK193">
        <v>0.60546988400723811</v>
      </c>
      <c r="AL193">
        <v>0.60546460311240524</v>
      </c>
      <c r="AM193">
        <v>0.6054750955800976</v>
      </c>
      <c r="AN193">
        <v>0.65889411883529436</v>
      </c>
      <c r="AO193">
        <v>0.65889411883529425</v>
      </c>
      <c r="AP193">
        <v>0.65889411883529425</v>
      </c>
      <c r="AQ193">
        <v>0.65889411883529425</v>
      </c>
      <c r="AR193">
        <v>16.168881233173071</v>
      </c>
      <c r="AS193">
        <v>16.168881233173071</v>
      </c>
      <c r="AT193">
        <v>16.168881233173071</v>
      </c>
      <c r="AU193">
        <v>16.168881233173071</v>
      </c>
      <c r="AV193" t="str">
        <f>VLOOKUP(Sheet1[[#This Row],[NPDES ID2]],Combined_Sheet__Major_Only___2[[NPDES ID2]:[ECHO BFR]],3,FALSE)</f>
        <v>NY</v>
      </c>
      <c r="AW193" t="s">
        <v>118</v>
      </c>
      <c r="AX193" t="str">
        <f>VLOOKUP(Sheet1[[#This Row],[NPDES ID2]],Combined_Sheet__Major_Only___2[[NPDES ID2]:[ECHO BFR]],27,FALSE)</f>
        <v>other</v>
      </c>
      <c r="AY193" t="str">
        <f>VLOOKUP(Sheet1[[#This Row],[NPDES ID2]],Combined_Sheet__Major_Only___2[[NPDES ID2]:[ECHO BFR]],28,FALSE)</f>
        <v>-</v>
      </c>
      <c r="AZ193" t="str">
        <f>VLOOKUP(Sheet1[[#This Row],[NPDES ID2]],Combined_Sheet__Major_Only___2[[NPDES ID2]:[ECHO BFR]],29,FALSE)</f>
        <v>thickening</v>
      </c>
      <c r="BA193">
        <f>VLOOKUP(Sheet1[[#This Row],[NPDES ID2]],Combined_Sheet__Major_Only___2[[NPDES ID2]:[ECHO BFR]],17,FALSE)</f>
        <v>42.656388999999997</v>
      </c>
      <c r="BB193">
        <f>VLOOKUP(Sheet1[[#This Row],[NPDES ID2]],Combined_Sheet__Major_Only___2[[NPDES ID2]:[ECHO BFR]],18,FALSE)</f>
        <v>-79.058055999999993</v>
      </c>
      <c r="BC193" s="2" t="str">
        <f>IF(ISNUMBER(SEARCH("aerobic",$AW193)),"aerobic","")</f>
        <v>aerobic</v>
      </c>
      <c r="BD193" s="2" t="str">
        <f>IF(ISNUMBER(SEARCH("anaer",$AW193)),"anaer","")</f>
        <v/>
      </c>
      <c r="BE193" s="2" t="str">
        <f>IF(ISNUMBER(SEARCH("thickening",$AZ193)),"thickening","")</f>
        <v>thickening</v>
      </c>
      <c r="BF193" s="4" t="str">
        <f>IF(ISNUMBER(SEARCH("airDry",$AW193)),"airDry","")</f>
        <v>airDry</v>
      </c>
      <c r="BG193" s="4" t="str">
        <f>IF(ISNUMBER(SEARCH("heatDry",$AY193)),"heatDry","")</f>
        <v/>
      </c>
      <c r="BH193" s="4" t="str">
        <f>IF(AND(ISNUMBER(SEARCH("aerobic",$AW193)),ISNUMBER(SEARCH("anaer",$AW193))),"Combined Aer and Anaer.","")</f>
        <v/>
      </c>
    </row>
    <row r="194" spans="1:60" x14ac:dyDescent="0.25">
      <c r="A194" s="5">
        <v>2333</v>
      </c>
      <c r="B194" t="s">
        <v>10890</v>
      </c>
      <c r="C194">
        <v>376</v>
      </c>
      <c r="D194">
        <v>400.83029099174638</v>
      </c>
      <c r="E194">
        <v>396.29421235316221</v>
      </c>
      <c r="F194">
        <v>310.44743612797458</v>
      </c>
      <c r="G194">
        <v>494.12607153095649</v>
      </c>
      <c r="H194">
        <v>-111.74321229103739</v>
      </c>
      <c r="I194">
        <v>-113.1162335794827</v>
      </c>
      <c r="J194">
        <v>-132.46652353779621</v>
      </c>
      <c r="K194">
        <v>-90.139158648674382</v>
      </c>
      <c r="L194">
        <v>257.27188906008672</v>
      </c>
      <c r="M194">
        <v>256.3067339466931</v>
      </c>
      <c r="N194">
        <v>252.93104436107981</v>
      </c>
      <c r="O194">
        <v>264.42454015232272</v>
      </c>
      <c r="P194">
        <v>8.8158306643306528</v>
      </c>
      <c r="Q194">
        <v>8.8921446570312703</v>
      </c>
      <c r="R194">
        <v>7.217311362808088</v>
      </c>
      <c r="S194">
        <v>10.271233152091121</v>
      </c>
      <c r="T194">
        <v>3872.8776041055999</v>
      </c>
      <c r="U194">
        <v>3872.8869674582361</v>
      </c>
      <c r="V194">
        <v>3869.084717403668</v>
      </c>
      <c r="W194">
        <v>3876.6843534322679</v>
      </c>
      <c r="X194">
        <v>254.76067761284699</v>
      </c>
      <c r="Y194">
        <v>255.71045465319801</v>
      </c>
      <c r="Z194">
        <v>247.64000792782289</v>
      </c>
      <c r="AA194">
        <v>259.16270207131919</v>
      </c>
      <c r="AB194">
        <v>39.555395720782563</v>
      </c>
      <c r="AC194">
        <v>39.077903502480943</v>
      </c>
      <c r="AD194">
        <v>34.415796185031212</v>
      </c>
      <c r="AE194">
        <v>45.791047865076067</v>
      </c>
      <c r="AF194">
        <v>67.055440545507693</v>
      </c>
      <c r="AG194">
        <v>66.803942099126999</v>
      </c>
      <c r="AH194">
        <v>65.924007251623152</v>
      </c>
      <c r="AI194">
        <v>68.919633376532317</v>
      </c>
      <c r="AJ194">
        <v>0.59565267188541926</v>
      </c>
      <c r="AK194">
        <v>0.59565266422578333</v>
      </c>
      <c r="AL194">
        <v>0.59564841072948138</v>
      </c>
      <c r="AM194">
        <v>0.59565686187352274</v>
      </c>
      <c r="AN194">
        <v>0.65852933209013198</v>
      </c>
      <c r="AO194">
        <v>0.65852933209013231</v>
      </c>
      <c r="AP194">
        <v>0.65852933209013231</v>
      </c>
      <c r="AQ194">
        <v>0.65852933209013231</v>
      </c>
      <c r="AR194">
        <v>15.86694568191999</v>
      </c>
      <c r="AS194">
        <v>15.86694568191999</v>
      </c>
      <c r="AT194">
        <v>15.86694568191999</v>
      </c>
      <c r="AU194">
        <v>15.86694568191999</v>
      </c>
      <c r="AV194" t="str">
        <f>VLOOKUP(Sheet1[[#This Row],[NPDES ID2]],Combined_Sheet__Major_Only___2[[NPDES ID2]:[ECHO BFR]],3,FALSE)</f>
        <v>WY</v>
      </c>
      <c r="AW194" t="s">
        <v>118</v>
      </c>
      <c r="AX194" t="str">
        <f>VLOOKUP(Sheet1[[#This Row],[NPDES ID2]],Combined_Sheet__Major_Only___2[[NPDES ID2]:[ECHO BFR]],27,FALSE)</f>
        <v>longTermSludgeStore</v>
      </c>
      <c r="AY194" t="str">
        <f>VLOOKUP(Sheet1[[#This Row],[NPDES ID2]],Combined_Sheet__Major_Only___2[[NPDES ID2]:[ECHO BFR]],28,FALSE)</f>
        <v>-</v>
      </c>
      <c r="AZ194" t="str">
        <f>VLOOKUP(Sheet1[[#This Row],[NPDES ID2]],Combined_Sheet__Major_Only___2[[NPDES ID2]:[ECHO BFR]],29,FALSE)</f>
        <v>thickening</v>
      </c>
      <c r="BA194">
        <f>VLOOKUP(Sheet1[[#This Row],[NPDES ID2]],Combined_Sheet__Major_Only___2[[NPDES ID2]:[ECHO BFR]],17,FALSE)</f>
        <v>43.032029999999999</v>
      </c>
      <c r="BB194">
        <f>VLOOKUP(Sheet1[[#This Row],[NPDES ID2]],Combined_Sheet__Major_Only___2[[NPDES ID2]:[ECHO BFR]],18,FALSE)</f>
        <v>-108.38064</v>
      </c>
      <c r="BC194" s="2" t="str">
        <f>IF(ISNUMBER(SEARCH("aerobic",$AW194)),"aerobic","")</f>
        <v>aerobic</v>
      </c>
      <c r="BD194" s="2" t="str">
        <f>IF(ISNUMBER(SEARCH("anaer",$AW194)),"anaer","")</f>
        <v/>
      </c>
      <c r="BE194" s="2" t="str">
        <f>IF(ISNUMBER(SEARCH("thickening",$AZ194)),"thickening","")</f>
        <v>thickening</v>
      </c>
      <c r="BF194" s="4" t="str">
        <f>IF(ISNUMBER(SEARCH("airDry",$AW194)),"airDry","")</f>
        <v>airDry</v>
      </c>
      <c r="BG194" s="4" t="str">
        <f>IF(ISNUMBER(SEARCH("heatDry",$AY194)),"heatDry","")</f>
        <v/>
      </c>
      <c r="BH194" s="4" t="str">
        <f>IF(AND(ISNUMBER(SEARCH("aerobic",$AW194)),ISNUMBER(SEARCH("anaer",$AW194))),"Combined Aer and Anaer.","")</f>
        <v/>
      </c>
    </row>
    <row r="195" spans="1:60" x14ac:dyDescent="0.25">
      <c r="A195" s="5">
        <v>2369</v>
      </c>
      <c r="B195" t="s">
        <v>11048</v>
      </c>
      <c r="C195">
        <v>325.87</v>
      </c>
      <c r="D195">
        <v>429.11970750174169</v>
      </c>
      <c r="E195">
        <v>427.09291389992109</v>
      </c>
      <c r="F195">
        <v>330.89307072953738</v>
      </c>
      <c r="G195">
        <v>529.53749888618597</v>
      </c>
      <c r="H195">
        <v>-111.5615148598349</v>
      </c>
      <c r="I195">
        <v>-112.943025503047</v>
      </c>
      <c r="J195">
        <v>-132.2921990004541</v>
      </c>
      <c r="K195">
        <v>-89.968347002804137</v>
      </c>
      <c r="L195">
        <v>223.3187035598776</v>
      </c>
      <c r="M195">
        <v>222.48487502798889</v>
      </c>
      <c r="N195">
        <v>219.56847337669399</v>
      </c>
      <c r="O195">
        <v>229.4981485466196</v>
      </c>
      <c r="P195">
        <v>7.6397776837418583</v>
      </c>
      <c r="Q195">
        <v>7.7067148140097856</v>
      </c>
      <c r="R195">
        <v>6.2532039726737967</v>
      </c>
      <c r="S195">
        <v>8.9046177917670484</v>
      </c>
      <c r="T195">
        <v>3868.6440753825068</v>
      </c>
      <c r="U195">
        <v>3868.6534317948422</v>
      </c>
      <c r="V195">
        <v>3864.8540000427652</v>
      </c>
      <c r="W195">
        <v>3872.4480030717359</v>
      </c>
      <c r="X195">
        <v>254.08575968680009</v>
      </c>
      <c r="Y195">
        <v>255.0290919289024</v>
      </c>
      <c r="Z195">
        <v>247.01584367276729</v>
      </c>
      <c r="AA195">
        <v>258.45625986983617</v>
      </c>
      <c r="AB195">
        <v>39.391523585648052</v>
      </c>
      <c r="AC195">
        <v>38.917157676610202</v>
      </c>
      <c r="AD195">
        <v>34.280498077059327</v>
      </c>
      <c r="AE195">
        <v>45.591987625426633</v>
      </c>
      <c r="AF195">
        <v>67.159858612910369</v>
      </c>
      <c r="AG195">
        <v>66.909148584833474</v>
      </c>
      <c r="AH195">
        <v>66.032002004195547</v>
      </c>
      <c r="AI195">
        <v>69.018170637966719</v>
      </c>
      <c r="AJ195">
        <v>0.59692968820771142</v>
      </c>
      <c r="AK195">
        <v>0.59692968158613968</v>
      </c>
      <c r="AL195">
        <v>0.59692600370848614</v>
      </c>
      <c r="AM195">
        <v>0.59693331116606141</v>
      </c>
      <c r="AN195">
        <v>0.65833877088970538</v>
      </c>
      <c r="AO195">
        <v>0.65833877088970549</v>
      </c>
      <c r="AP195">
        <v>0.65833877088970549</v>
      </c>
      <c r="AQ195">
        <v>0.65833877088970549</v>
      </c>
      <c r="AR195">
        <v>15.9062455057859</v>
      </c>
      <c r="AS195">
        <v>15.9062455057859</v>
      </c>
      <c r="AT195">
        <v>15.9062455057859</v>
      </c>
      <c r="AU195">
        <v>15.9062455057859</v>
      </c>
      <c r="AV195" t="str">
        <f>VLOOKUP(Sheet1[[#This Row],[NPDES ID2]],Combined_Sheet__Major_Only___2[[NPDES ID2]:[ECHO BFR]],3,FALSE)</f>
        <v>TX</v>
      </c>
      <c r="AW195" t="s">
        <v>118</v>
      </c>
      <c r="AX195" t="str">
        <f>VLOOKUP(Sheet1[[#This Row],[NPDES ID2]],Combined_Sheet__Major_Only___2[[NPDES ID2]:[ECHO BFR]],27,FALSE)</f>
        <v>-</v>
      </c>
      <c r="AY195" t="str">
        <f>VLOOKUP(Sheet1[[#This Row],[NPDES ID2]],Combined_Sheet__Major_Only___2[[NPDES ID2]:[ECHO BFR]],28,FALSE)</f>
        <v>-</v>
      </c>
      <c r="AZ195" t="str">
        <f>VLOOKUP(Sheet1[[#This Row],[NPDES ID2]],Combined_Sheet__Major_Only___2[[NPDES ID2]:[ECHO BFR]],29,FALSE)</f>
        <v>thickening</v>
      </c>
      <c r="BA195">
        <f>VLOOKUP(Sheet1[[#This Row],[NPDES ID2]],Combined_Sheet__Major_Only___2[[NPDES ID2]:[ECHO BFR]],17,FALSE)</f>
        <v>29.669861000000001</v>
      </c>
      <c r="BB195">
        <f>VLOOKUP(Sheet1[[#This Row],[NPDES ID2]],Combined_Sheet__Major_Only___2[[NPDES ID2]:[ECHO BFR]],18,FALSE)</f>
        <v>-95.234888999999995</v>
      </c>
      <c r="BC195" s="2" t="str">
        <f>IF(ISNUMBER(SEARCH("aerobic",$AW195)),"aerobic","")</f>
        <v>aerobic</v>
      </c>
      <c r="BD195" s="2" t="str">
        <f>IF(ISNUMBER(SEARCH("anaer",$AW195)),"anaer","")</f>
        <v/>
      </c>
      <c r="BE195" s="2" t="str">
        <f>IF(ISNUMBER(SEARCH("thickening",$AZ195)),"thickening","")</f>
        <v>thickening</v>
      </c>
      <c r="BF195" s="4" t="str">
        <f>IF(ISNUMBER(SEARCH("airDry",$AW195)),"airDry","")</f>
        <v>airDry</v>
      </c>
      <c r="BG195" s="4" t="str">
        <f>IF(ISNUMBER(SEARCH("heatDry",$AY195)),"heatDry","")</f>
        <v/>
      </c>
      <c r="BH195" s="4" t="str">
        <f>IF(AND(ISNUMBER(SEARCH("aerobic",$AW195)),ISNUMBER(SEARCH("anaer",$AW195))),"Combined Aer and Anaer.","")</f>
        <v/>
      </c>
    </row>
    <row r="196" spans="1:60" x14ac:dyDescent="0.25">
      <c r="A196" s="5">
        <v>1067</v>
      </c>
      <c r="B196" t="s">
        <v>5148</v>
      </c>
      <c r="C196">
        <v>379.08</v>
      </c>
      <c r="D196">
        <v>388.2169180212988</v>
      </c>
      <c r="E196">
        <v>383.80056608650898</v>
      </c>
      <c r="F196">
        <v>300.83957668918538</v>
      </c>
      <c r="G196">
        <v>478.02627941585263</v>
      </c>
      <c r="H196">
        <v>-108.3816624022175</v>
      </c>
      <c r="I196">
        <v>-109.71852371355931</v>
      </c>
      <c r="J196">
        <v>-129.23569980253069</v>
      </c>
      <c r="K196">
        <v>-86.932465331627</v>
      </c>
      <c r="L196">
        <v>266.82415060114482</v>
      </c>
      <c r="M196">
        <v>265.90774776855392</v>
      </c>
      <c r="N196">
        <v>262.702568207583</v>
      </c>
      <c r="O196">
        <v>273.61550889296768</v>
      </c>
      <c r="P196">
        <v>8.8730547711559566</v>
      </c>
      <c r="Q196">
        <v>8.9683197247983664</v>
      </c>
      <c r="R196">
        <v>7.2362911149737634</v>
      </c>
      <c r="S196">
        <v>10.415069927839649</v>
      </c>
      <c r="T196">
        <v>3858.4779892538122</v>
      </c>
      <c r="U196">
        <v>3858.4873290002161</v>
      </c>
      <c r="V196">
        <v>3854.694664913538</v>
      </c>
      <c r="W196">
        <v>3862.2751412693401</v>
      </c>
      <c r="X196">
        <v>246.723367566946</v>
      </c>
      <c r="Y196">
        <v>247.57072192277971</v>
      </c>
      <c r="Z196">
        <v>240.3846674421753</v>
      </c>
      <c r="AA196">
        <v>250.63230860680039</v>
      </c>
      <c r="AB196">
        <v>37.304311115285458</v>
      </c>
      <c r="AC196">
        <v>36.87290913211811</v>
      </c>
      <c r="AD196">
        <v>32.577550784879541</v>
      </c>
      <c r="AE196">
        <v>42.981480079155922</v>
      </c>
      <c r="AF196">
        <v>68.980055668592968</v>
      </c>
      <c r="AG196">
        <v>68.743202066914606</v>
      </c>
      <c r="AH196">
        <v>67.914501366415024</v>
      </c>
      <c r="AI196">
        <v>70.735701782895887</v>
      </c>
      <c r="AJ196">
        <v>0.61919644880332503</v>
      </c>
      <c r="AK196">
        <v>0.61919644142428487</v>
      </c>
      <c r="AL196">
        <v>0.6191923432521147</v>
      </c>
      <c r="AM196">
        <v>0.61920048578310705</v>
      </c>
      <c r="AN196">
        <v>0.65788030140915954</v>
      </c>
      <c r="AO196">
        <v>0.65788030140915932</v>
      </c>
      <c r="AP196">
        <v>0.65788030140915932</v>
      </c>
      <c r="AQ196">
        <v>0.65788030140915932</v>
      </c>
      <c r="AR196">
        <v>16.591140786894481</v>
      </c>
      <c r="AS196">
        <v>16.591140786894471</v>
      </c>
      <c r="AT196">
        <v>16.591140786894471</v>
      </c>
      <c r="AU196">
        <v>16.591140786894471</v>
      </c>
      <c r="AV196" t="str">
        <f>VLOOKUP(Sheet1[[#This Row],[NPDES ID2]],Combined_Sheet__Major_Only___2[[NPDES ID2]:[ECHO BFR]],3,FALSE)</f>
        <v>TX</v>
      </c>
      <c r="AW196" t="s">
        <v>118</v>
      </c>
      <c r="AX196" t="str">
        <f>VLOOKUP(Sheet1[[#This Row],[NPDES ID2]],Combined_Sheet__Major_Only___2[[NPDES ID2]:[ECHO BFR]],27,FALSE)</f>
        <v>-</v>
      </c>
      <c r="AY196" t="str">
        <f>VLOOKUP(Sheet1[[#This Row],[NPDES ID2]],Combined_Sheet__Major_Only___2[[NPDES ID2]:[ECHO BFR]],28,FALSE)</f>
        <v>-</v>
      </c>
      <c r="AZ196" t="str">
        <f>VLOOKUP(Sheet1[[#This Row],[NPDES ID2]],Combined_Sheet__Major_Only___2[[NPDES ID2]:[ECHO BFR]],29,FALSE)</f>
        <v>preliminaryOps, thickening</v>
      </c>
      <c r="BA196">
        <f>VLOOKUP(Sheet1[[#This Row],[NPDES ID2]],Combined_Sheet__Major_Only___2[[NPDES ID2]:[ECHO BFR]],17,FALSE)</f>
        <v>28.970222</v>
      </c>
      <c r="BB196">
        <f>VLOOKUP(Sheet1[[#This Row],[NPDES ID2]],Combined_Sheet__Major_Only___2[[NPDES ID2]:[ECHO BFR]],18,FALSE)</f>
        <v>-95.309083000000001</v>
      </c>
      <c r="BC196" s="2" t="str">
        <f>IF(ISNUMBER(SEARCH("aerobic",$AW196)),"aerobic","")</f>
        <v>aerobic</v>
      </c>
      <c r="BD196" s="2" t="str">
        <f>IF(ISNUMBER(SEARCH("anaer",$AW196)),"anaer","")</f>
        <v/>
      </c>
      <c r="BE196" s="2" t="str">
        <f>IF(ISNUMBER(SEARCH("thickening",$AZ196)),"thickening","")</f>
        <v>thickening</v>
      </c>
      <c r="BF196" s="4" t="str">
        <f>IF(ISNUMBER(SEARCH("airDry",$AW196)),"airDry","")</f>
        <v>airDry</v>
      </c>
      <c r="BG196" s="4" t="str">
        <f>IF(ISNUMBER(SEARCH("heatDry",$AY196)),"heatDry","")</f>
        <v/>
      </c>
      <c r="BH196" s="4" t="str">
        <f>IF(AND(ISNUMBER(SEARCH("aerobic",$AW196)),ISNUMBER(SEARCH("anaer",$AW196))),"Combined Aer and Anaer.","")</f>
        <v/>
      </c>
    </row>
    <row r="197" spans="1:60" x14ac:dyDescent="0.25">
      <c r="A197" s="5">
        <v>1678</v>
      </c>
      <c r="B197" t="s">
        <v>7876</v>
      </c>
      <c r="C197">
        <v>52.5</v>
      </c>
      <c r="D197">
        <v>1839.5620400830139</v>
      </c>
      <c r="E197">
        <v>1821.36048257011</v>
      </c>
      <c r="F197">
        <v>1252.532284654294</v>
      </c>
      <c r="G197">
        <v>2408.6420070303752</v>
      </c>
      <c r="H197">
        <v>-109.49183837198539</v>
      </c>
      <c r="I197">
        <v>-110.881301509295</v>
      </c>
      <c r="J197">
        <v>-130.30474147153791</v>
      </c>
      <c r="K197">
        <v>-88.006900217253516</v>
      </c>
      <c r="L197">
        <v>36.61700575677569</v>
      </c>
      <c r="M197">
        <v>36.487534342817511</v>
      </c>
      <c r="N197">
        <v>36.034665306452752</v>
      </c>
      <c r="O197">
        <v>37.57654280703413</v>
      </c>
      <c r="P197">
        <v>1.2295460804553739</v>
      </c>
      <c r="Q197">
        <v>1.2417913046261291</v>
      </c>
      <c r="R197">
        <v>1.0039992910594751</v>
      </c>
      <c r="S197">
        <v>1.439722886253054</v>
      </c>
      <c r="T197">
        <v>3855.3876330569078</v>
      </c>
      <c r="U197">
        <v>3855.3969677370892</v>
      </c>
      <c r="V197">
        <v>3851.6063609314951</v>
      </c>
      <c r="W197">
        <v>3859.1827253569331</v>
      </c>
      <c r="X197">
        <v>248.79267061570309</v>
      </c>
      <c r="Y197">
        <v>249.67215154532769</v>
      </c>
      <c r="Z197">
        <v>242.2205727079253</v>
      </c>
      <c r="AA197">
        <v>252.85412899066631</v>
      </c>
      <c r="AB197">
        <v>37.9349601860403</v>
      </c>
      <c r="AC197">
        <v>37.490218476804863</v>
      </c>
      <c r="AD197">
        <v>33.089928904397908</v>
      </c>
      <c r="AE197">
        <v>43.779226825360631</v>
      </c>
      <c r="AF197">
        <v>68.351815842250218</v>
      </c>
      <c r="AG197">
        <v>68.110143684875936</v>
      </c>
      <c r="AH197">
        <v>67.264774625820095</v>
      </c>
      <c r="AI197">
        <v>70.14294323252355</v>
      </c>
      <c r="AJ197">
        <v>0.61150981599964094</v>
      </c>
      <c r="AK197">
        <v>0.61150981496300671</v>
      </c>
      <c r="AL197">
        <v>0.61150923848137329</v>
      </c>
      <c r="AM197">
        <v>0.61151038386840995</v>
      </c>
      <c r="AN197">
        <v>0.65774068876301062</v>
      </c>
      <c r="AO197">
        <v>0.65774068876301051</v>
      </c>
      <c r="AP197">
        <v>0.65774068876301051</v>
      </c>
      <c r="AQ197">
        <v>0.65774068876301051</v>
      </c>
      <c r="AR197">
        <v>16.354826047670912</v>
      </c>
      <c r="AS197">
        <v>16.354826047670912</v>
      </c>
      <c r="AT197">
        <v>16.354826047670912</v>
      </c>
      <c r="AU197">
        <v>16.354826047670912</v>
      </c>
      <c r="AV197" t="str">
        <f>VLOOKUP(Sheet1[[#This Row],[NPDES ID2]],Combined_Sheet__Major_Only___2[[NPDES ID2]:[ECHO BFR]],3,FALSE)</f>
        <v>AL</v>
      </c>
      <c r="AW197" t="s">
        <v>118</v>
      </c>
      <c r="AX197" t="str">
        <f>VLOOKUP(Sheet1[[#This Row],[NPDES ID2]],Combined_Sheet__Major_Only___2[[NPDES ID2]:[ECHO BFR]],27,FALSE)</f>
        <v>-</v>
      </c>
      <c r="AY197" t="str">
        <f>VLOOKUP(Sheet1[[#This Row],[NPDES ID2]],Combined_Sheet__Major_Only___2[[NPDES ID2]:[ECHO BFR]],28,FALSE)</f>
        <v>-</v>
      </c>
      <c r="AZ197" t="str">
        <f>VLOOKUP(Sheet1[[#This Row],[NPDES ID2]],Combined_Sheet__Major_Only___2[[NPDES ID2]:[ECHO BFR]],29,FALSE)</f>
        <v>thickening</v>
      </c>
      <c r="BA197">
        <f>VLOOKUP(Sheet1[[#This Row],[NPDES ID2]],Combined_Sheet__Major_Only___2[[NPDES ID2]:[ECHO BFR]],17,FALSE)</f>
        <v>34.1083</v>
      </c>
      <c r="BB197">
        <f>VLOOKUP(Sheet1[[#This Row],[NPDES ID2]],Combined_Sheet__Major_Only___2[[NPDES ID2]:[ECHO BFR]],18,FALSE)</f>
        <v>-87.997200000000007</v>
      </c>
      <c r="BC197" s="2" t="str">
        <f>IF(ISNUMBER(SEARCH("aerobic",$AW197)),"aerobic","")</f>
        <v>aerobic</v>
      </c>
      <c r="BD197" s="2" t="str">
        <f>IF(ISNUMBER(SEARCH("anaer",$AW197)),"anaer","")</f>
        <v/>
      </c>
      <c r="BE197" s="2" t="str">
        <f>IF(ISNUMBER(SEARCH("thickening",$AZ197)),"thickening","")</f>
        <v>thickening</v>
      </c>
      <c r="BF197" s="3" t="str">
        <f>IF(ISNUMBER(SEARCH("airDry",$AW197)),"airDry","")</f>
        <v>airDry</v>
      </c>
      <c r="BG197" s="3" t="str">
        <f>IF(ISNUMBER(SEARCH("heatDry",$AY197)),"heatDry","")</f>
        <v/>
      </c>
      <c r="BH197" s="3" t="str">
        <f>IF(AND(ISNUMBER(SEARCH("aerobic",$AW197)),ISNUMBER(SEARCH("anaer",$AW197))),"Combined Aer and Anaer.","")</f>
        <v/>
      </c>
    </row>
    <row r="198" spans="1:60" x14ac:dyDescent="0.25">
      <c r="A198" s="5">
        <v>666</v>
      </c>
      <c r="B198" t="s">
        <v>3271</v>
      </c>
      <c r="C198">
        <v>24.4</v>
      </c>
      <c r="D198">
        <v>3841.908528865973</v>
      </c>
      <c r="E198">
        <v>3805.8043347343519</v>
      </c>
      <c r="F198">
        <v>2572.3083287324198</v>
      </c>
      <c r="G198">
        <v>5054.5849375928519</v>
      </c>
      <c r="H198">
        <v>-109.25586427308821</v>
      </c>
      <c r="I198">
        <v>-110.6359389009842</v>
      </c>
      <c r="J198">
        <v>-130.07821159526549</v>
      </c>
      <c r="K198">
        <v>-87.783126835280868</v>
      </c>
      <c r="L198">
        <v>17.052611640341659</v>
      </c>
      <c r="M198">
        <v>16.992700413792761</v>
      </c>
      <c r="N198">
        <v>16.783139733656121</v>
      </c>
      <c r="O198">
        <v>17.496626599458711</v>
      </c>
      <c r="P198">
        <v>0.57137700982087603</v>
      </c>
      <c r="Q198">
        <v>0.57714662908236858</v>
      </c>
      <c r="R198">
        <v>0.4664350886940426</v>
      </c>
      <c r="S198">
        <v>0.66940419086896685</v>
      </c>
      <c r="T198">
        <v>3847.455357968352</v>
      </c>
      <c r="U198">
        <v>3847.4646796446332</v>
      </c>
      <c r="V198">
        <v>3843.6793534340468</v>
      </c>
      <c r="W198">
        <v>3851.2451634247432</v>
      </c>
      <c r="X198">
        <v>247.77903386129151</v>
      </c>
      <c r="Y198">
        <v>248.64935060574541</v>
      </c>
      <c r="Z198">
        <v>241.273363400254</v>
      </c>
      <c r="AA198">
        <v>251.7975551400713</v>
      </c>
      <c r="AB198">
        <v>37.709690156982603</v>
      </c>
      <c r="AC198">
        <v>37.268926467843393</v>
      </c>
      <c r="AD198">
        <v>32.902001588907908</v>
      </c>
      <c r="AE198">
        <v>43.50338163067881</v>
      </c>
      <c r="AF198">
        <v>68.490030782241533</v>
      </c>
      <c r="AG198">
        <v>68.249407342469596</v>
      </c>
      <c r="AH198">
        <v>67.407722944388482</v>
      </c>
      <c r="AI198">
        <v>70.273365643362482</v>
      </c>
      <c r="AJ198">
        <v>0.61320078753587004</v>
      </c>
      <c r="AK198">
        <v>0.61320078705583714</v>
      </c>
      <c r="AL198">
        <v>0.6132005200738494</v>
      </c>
      <c r="AM198">
        <v>0.613201050528832</v>
      </c>
      <c r="AN198">
        <v>0.65738181118911343</v>
      </c>
      <c r="AO198">
        <v>0.65738181118911365</v>
      </c>
      <c r="AP198">
        <v>0.65738181118911365</v>
      </c>
      <c r="AQ198">
        <v>0.65738181118911365</v>
      </c>
      <c r="AR198">
        <v>16.40684972513958</v>
      </c>
      <c r="AS198">
        <v>16.40684972513958</v>
      </c>
      <c r="AT198">
        <v>16.40684972513958</v>
      </c>
      <c r="AU198">
        <v>16.40684972513958</v>
      </c>
      <c r="AV198" t="str">
        <f>VLOOKUP(Sheet1[[#This Row],[NPDES ID2]],Combined_Sheet__Major_Only___2[[NPDES ID2]:[ECHO BFR]],3,FALSE)</f>
        <v>TX</v>
      </c>
      <c r="AW198" t="s">
        <v>118</v>
      </c>
      <c r="AX198" t="str">
        <f>VLOOKUP(Sheet1[[#This Row],[NPDES ID2]],Combined_Sheet__Major_Only___2[[NPDES ID2]:[ECHO BFR]],27,FALSE)</f>
        <v>-</v>
      </c>
      <c r="AY198" t="str">
        <f>VLOOKUP(Sheet1[[#This Row],[NPDES ID2]],Combined_Sheet__Major_Only___2[[NPDES ID2]:[ECHO BFR]],28,FALSE)</f>
        <v>-</v>
      </c>
      <c r="AZ198" t="str">
        <f>VLOOKUP(Sheet1[[#This Row],[NPDES ID2]],Combined_Sheet__Major_Only___2[[NPDES ID2]:[ECHO BFR]],29,FALSE)</f>
        <v>thickening</v>
      </c>
      <c r="BA198">
        <f>VLOOKUP(Sheet1[[#This Row],[NPDES ID2]],Combined_Sheet__Major_Only___2[[NPDES ID2]:[ECHO BFR]],17,FALSE)</f>
        <v>26.117305999999999</v>
      </c>
      <c r="BB198">
        <f>VLOOKUP(Sheet1[[#This Row],[NPDES ID2]],Combined_Sheet__Major_Only___2[[NPDES ID2]:[ECHO BFR]],18,FALSE)</f>
        <v>-97.316083000000006</v>
      </c>
      <c r="BC198" s="2" t="str">
        <f>IF(ISNUMBER(SEARCH("aerobic",$AW198)),"aerobic","")</f>
        <v>aerobic</v>
      </c>
      <c r="BD198" s="2" t="str">
        <f>IF(ISNUMBER(SEARCH("anaer",$AW198)),"anaer","")</f>
        <v/>
      </c>
      <c r="BE198" s="2" t="str">
        <f>IF(ISNUMBER(SEARCH("thickening",$AZ198)),"thickening","")</f>
        <v>thickening</v>
      </c>
      <c r="BF198" s="3" t="str">
        <f>IF(ISNUMBER(SEARCH("airDry",$AW198)),"airDry","")</f>
        <v>airDry</v>
      </c>
      <c r="BG198" s="3" t="str">
        <f>IF(ISNUMBER(SEARCH("heatDry",$AY198)),"heatDry","")</f>
        <v/>
      </c>
      <c r="BH198" s="3" t="str">
        <f>IF(AND(ISNUMBER(SEARCH("aerobic",$AW198)),ISNUMBER(SEARCH("anaer",$AW198))),"Combined Aer and Anaer.","")</f>
        <v/>
      </c>
    </row>
    <row r="199" spans="1:60" x14ac:dyDescent="0.25">
      <c r="A199" s="5">
        <v>618</v>
      </c>
      <c r="B199" t="s">
        <v>3052</v>
      </c>
      <c r="C199">
        <v>700.38</v>
      </c>
      <c r="D199">
        <v>344.81218783931502</v>
      </c>
      <c r="E199">
        <v>338.60789776143531</v>
      </c>
      <c r="F199">
        <v>290.44200047083069</v>
      </c>
      <c r="G199">
        <v>410.68455691564748</v>
      </c>
      <c r="H199">
        <v>-111.2878461636388</v>
      </c>
      <c r="I199">
        <v>-112.6614511410573</v>
      </c>
      <c r="J199">
        <v>-132.02582946322599</v>
      </c>
      <c r="K199">
        <v>-89.687453010385141</v>
      </c>
      <c r="L199">
        <v>480.89745891718047</v>
      </c>
      <c r="M199">
        <v>479.11232987656803</v>
      </c>
      <c r="N199">
        <v>472.86920714621061</v>
      </c>
      <c r="O199">
        <v>494.12629771413822</v>
      </c>
      <c r="P199">
        <v>16.417889863910659</v>
      </c>
      <c r="Q199">
        <v>16.563861671863592</v>
      </c>
      <c r="R199">
        <v>13.434684007262319</v>
      </c>
      <c r="S199">
        <v>19.145795506662051</v>
      </c>
      <c r="T199">
        <v>3840.131273321515</v>
      </c>
      <c r="U199">
        <v>3840.1405829909449</v>
      </c>
      <c r="V199">
        <v>3836.360132496894</v>
      </c>
      <c r="W199">
        <v>3843.9161972918459</v>
      </c>
      <c r="X199">
        <v>251.72627247095781</v>
      </c>
      <c r="Y199">
        <v>252.65613628633631</v>
      </c>
      <c r="Z199">
        <v>244.76083891639411</v>
      </c>
      <c r="AA199">
        <v>256.03251771286438</v>
      </c>
      <c r="AB199">
        <v>38.953884298234222</v>
      </c>
      <c r="AC199">
        <v>38.486288385507748</v>
      </c>
      <c r="AD199">
        <v>33.908369354597212</v>
      </c>
      <c r="AE199">
        <v>45.07401054128465</v>
      </c>
      <c r="AF199">
        <v>67.290102313610248</v>
      </c>
      <c r="AG199">
        <v>67.040427063192027</v>
      </c>
      <c r="AH199">
        <v>66.166677656893299</v>
      </c>
      <c r="AI199">
        <v>69.141020014388204</v>
      </c>
      <c r="AJ199">
        <v>0.59852260517916323</v>
      </c>
      <c r="AK199">
        <v>0.59852259097253924</v>
      </c>
      <c r="AL199">
        <v>0.5985147128023155</v>
      </c>
      <c r="AM199">
        <v>0.59853036579510799</v>
      </c>
      <c r="AN199">
        <v>0.65704978088674837</v>
      </c>
      <c r="AO199">
        <v>0.65704978088674837</v>
      </c>
      <c r="AP199">
        <v>0.65704978088674837</v>
      </c>
      <c r="AQ199">
        <v>0.65704978088674837</v>
      </c>
      <c r="AR199">
        <v>15.9550986524872</v>
      </c>
      <c r="AS199">
        <v>15.95509865248721</v>
      </c>
      <c r="AT199">
        <v>15.95509865248721</v>
      </c>
      <c r="AU199">
        <v>15.95509865248721</v>
      </c>
      <c r="AV199" t="str">
        <f>VLOOKUP(Sheet1[[#This Row],[NPDES ID2]],Combined_Sheet__Major_Only___2[[NPDES ID2]:[ECHO BFR]],3,FALSE)</f>
        <v>TX</v>
      </c>
      <c r="AW199" t="s">
        <v>118</v>
      </c>
      <c r="AX199" t="str">
        <f>VLOOKUP(Sheet1[[#This Row],[NPDES ID2]],Combined_Sheet__Major_Only___2[[NPDES ID2]:[ECHO BFR]],27,FALSE)</f>
        <v>-</v>
      </c>
      <c r="AY199" t="str">
        <f>VLOOKUP(Sheet1[[#This Row],[NPDES ID2]],Combined_Sheet__Major_Only___2[[NPDES ID2]:[ECHO BFR]],28,FALSE)</f>
        <v>-</v>
      </c>
      <c r="AZ199" t="str">
        <f>VLOOKUP(Sheet1[[#This Row],[NPDES ID2]],Combined_Sheet__Major_Only___2[[NPDES ID2]:[ECHO BFR]],29,FALSE)</f>
        <v>thickening</v>
      </c>
      <c r="BA199">
        <f>VLOOKUP(Sheet1[[#This Row],[NPDES ID2]],Combined_Sheet__Major_Only___2[[NPDES ID2]:[ECHO BFR]],17,FALSE)</f>
        <v>29.561630000000001</v>
      </c>
      <c r="BB199">
        <f>VLOOKUP(Sheet1[[#This Row],[NPDES ID2]],Combined_Sheet__Major_Only___2[[NPDES ID2]:[ECHO BFR]],18,FALSE)</f>
        <v>-97.964477000000002</v>
      </c>
      <c r="BC199" s="2" t="str">
        <f>IF(ISNUMBER(SEARCH("aerobic",$AW199)),"aerobic","")</f>
        <v>aerobic</v>
      </c>
      <c r="BD199" s="2" t="str">
        <f>IF(ISNUMBER(SEARCH("anaer",$AW199)),"anaer","")</f>
        <v/>
      </c>
      <c r="BE199" s="2" t="str">
        <f>IF(ISNUMBER(SEARCH("thickening",$AZ199)),"thickening","")</f>
        <v>thickening</v>
      </c>
      <c r="BF199" s="3" t="str">
        <f>IF(ISNUMBER(SEARCH("airDry",$AW199)),"airDry","")</f>
        <v>airDry</v>
      </c>
      <c r="BG199" s="3" t="str">
        <f>IF(ISNUMBER(SEARCH("heatDry",$AY199)),"heatDry","")</f>
        <v/>
      </c>
      <c r="BH199" s="3" t="str">
        <f>IF(AND(ISNUMBER(SEARCH("aerobic",$AW199)),ISNUMBER(SEARCH("anaer",$AW199))),"Combined Aer and Anaer.","")</f>
        <v/>
      </c>
    </row>
    <row r="200" spans="1:60" x14ac:dyDescent="0.25">
      <c r="A200" s="5">
        <v>974</v>
      </c>
      <c r="B200" t="s">
        <v>4726</v>
      </c>
      <c r="C200">
        <v>580.24</v>
      </c>
      <c r="D200">
        <v>343.98260767282272</v>
      </c>
      <c r="E200">
        <v>337.70612476952778</v>
      </c>
      <c r="F200">
        <v>284.89211755185181</v>
      </c>
      <c r="G200">
        <v>413.62961338621039</v>
      </c>
      <c r="H200">
        <v>-109.2237397305574</v>
      </c>
      <c r="I200">
        <v>-110.5922200471046</v>
      </c>
      <c r="J200">
        <v>-130.04299219157511</v>
      </c>
      <c r="K200">
        <v>-87.725358320502636</v>
      </c>
      <c r="L200">
        <v>405.42850702045621</v>
      </c>
      <c r="M200">
        <v>404.00304898551809</v>
      </c>
      <c r="N200">
        <v>399.01765121062891</v>
      </c>
      <c r="O200">
        <v>415.99214718681668</v>
      </c>
      <c r="P200">
        <v>13.587551416711721</v>
      </c>
      <c r="Q200">
        <v>13.724532981468711</v>
      </c>
      <c r="R200">
        <v>11.09233845760552</v>
      </c>
      <c r="S200">
        <v>15.917937544121431</v>
      </c>
      <c r="T200">
        <v>3838.213167244794</v>
      </c>
      <c r="U200">
        <v>3838.222473769747</v>
      </c>
      <c r="V200">
        <v>3834.4433001781308</v>
      </c>
      <c r="W200">
        <v>3841.996812801709</v>
      </c>
      <c r="X200">
        <v>247.23765556614839</v>
      </c>
      <c r="Y200">
        <v>248.1068251135616</v>
      </c>
      <c r="Z200">
        <v>240.74189017645151</v>
      </c>
      <c r="AA200">
        <v>251.25045036023781</v>
      </c>
      <c r="AB200">
        <v>37.635262557796658</v>
      </c>
      <c r="AC200">
        <v>37.19532741456824</v>
      </c>
      <c r="AD200">
        <v>32.835925643209997</v>
      </c>
      <c r="AE200">
        <v>43.419673841641369</v>
      </c>
      <c r="AF200">
        <v>68.475892823426079</v>
      </c>
      <c r="AG200">
        <v>68.23522524033821</v>
      </c>
      <c r="AH200">
        <v>67.393064517095738</v>
      </c>
      <c r="AI200">
        <v>70.259952503361959</v>
      </c>
      <c r="AJ200">
        <v>0.61302782024635472</v>
      </c>
      <c r="AK200">
        <v>0.61302780880277696</v>
      </c>
      <c r="AL200">
        <v>0.61302145875182934</v>
      </c>
      <c r="AM200">
        <v>0.61303407551738009</v>
      </c>
      <c r="AN200">
        <v>0.65696271903630676</v>
      </c>
      <c r="AO200">
        <v>0.65696271903630676</v>
      </c>
      <c r="AP200">
        <v>0.65696271903630676</v>
      </c>
      <c r="AQ200">
        <v>0.65696271903630676</v>
      </c>
      <c r="AR200">
        <v>16.401321054369919</v>
      </c>
      <c r="AS200">
        <v>16.401321054369919</v>
      </c>
      <c r="AT200">
        <v>16.401321054369919</v>
      </c>
      <c r="AU200">
        <v>16.401321054369919</v>
      </c>
      <c r="AV200" t="str">
        <f>VLOOKUP(Sheet1[[#This Row],[NPDES ID2]],Combined_Sheet__Major_Only___2[[NPDES ID2]:[ECHO BFR]],3,FALSE)</f>
        <v>MO</v>
      </c>
      <c r="AW200" t="s">
        <v>118</v>
      </c>
      <c r="AX200" t="str">
        <f>VLOOKUP(Sheet1[[#This Row],[NPDES ID2]],Combined_Sheet__Major_Only___2[[NPDES ID2]:[ECHO BFR]],27,FALSE)</f>
        <v>-</v>
      </c>
      <c r="AY200" t="str">
        <f>VLOOKUP(Sheet1[[#This Row],[NPDES ID2]],Combined_Sheet__Major_Only___2[[NPDES ID2]:[ECHO BFR]],28,FALSE)</f>
        <v>-</v>
      </c>
      <c r="AZ200" t="str">
        <f>VLOOKUP(Sheet1[[#This Row],[NPDES ID2]],Combined_Sheet__Major_Only___2[[NPDES ID2]:[ECHO BFR]],29,FALSE)</f>
        <v>thickening</v>
      </c>
      <c r="BA200">
        <f>VLOOKUP(Sheet1[[#This Row],[NPDES ID2]],Combined_Sheet__Major_Only___2[[NPDES ID2]:[ECHO BFR]],17,FALSE)</f>
        <v>38.723999999999997</v>
      </c>
      <c r="BB200">
        <f>VLOOKUP(Sheet1[[#This Row],[NPDES ID2]],Combined_Sheet__Major_Only___2[[NPDES ID2]:[ECHO BFR]],18,FALSE)</f>
        <v>-90.547030000000007</v>
      </c>
      <c r="BC200" s="2" t="str">
        <f>IF(ISNUMBER(SEARCH("aerobic",$AW200)),"aerobic","")</f>
        <v>aerobic</v>
      </c>
      <c r="BD200" s="2" t="str">
        <f>IF(ISNUMBER(SEARCH("anaer",$AW200)),"anaer","")</f>
        <v/>
      </c>
      <c r="BE200" s="2" t="str">
        <f>IF(ISNUMBER(SEARCH("thickening",$AZ200)),"thickening","")</f>
        <v>thickening</v>
      </c>
      <c r="BF200" s="3" t="str">
        <f>IF(ISNUMBER(SEARCH("airDry",$AW200)),"airDry","")</f>
        <v>airDry</v>
      </c>
      <c r="BG200" s="3" t="str">
        <f>IF(ISNUMBER(SEARCH("heatDry",$AY200)),"heatDry","")</f>
        <v/>
      </c>
      <c r="BH200" s="3" t="str">
        <f>IF(AND(ISNUMBER(SEARCH("aerobic",$AW200)),ISNUMBER(SEARCH("anaer",$AW200))),"Combined Aer and Anaer.","")</f>
        <v/>
      </c>
    </row>
    <row r="201" spans="1:60" x14ac:dyDescent="0.25">
      <c r="A201" s="5">
        <v>161</v>
      </c>
      <c r="B201" t="s">
        <v>880</v>
      </c>
      <c r="C201">
        <v>5286.6</v>
      </c>
      <c r="D201">
        <v>1073.003440057304</v>
      </c>
      <c r="E201">
        <v>1071.7815105439361</v>
      </c>
      <c r="F201">
        <v>863.2824224931278</v>
      </c>
      <c r="G201">
        <v>1259.417242326374</v>
      </c>
      <c r="H201">
        <v>-109.7659360946345</v>
      </c>
      <c r="I201">
        <v>-111.23874515933051</v>
      </c>
      <c r="J201">
        <v>-130.52538831857041</v>
      </c>
      <c r="K201">
        <v>-88.00350948371387</v>
      </c>
      <c r="L201">
        <v>3661.2691710681829</v>
      </c>
      <c r="M201">
        <v>3648.027330076764</v>
      </c>
      <c r="N201">
        <v>3601.7664373286261</v>
      </c>
      <c r="O201">
        <v>3759.342207581833</v>
      </c>
      <c r="P201">
        <v>123.8500608381534</v>
      </c>
      <c r="Q201">
        <v>125.02203145404521</v>
      </c>
      <c r="R201">
        <v>101.2295706261101</v>
      </c>
      <c r="S201">
        <v>144.76724095381391</v>
      </c>
      <c r="T201">
        <v>3837.751738682342</v>
      </c>
      <c r="U201">
        <v>3837.761044450845</v>
      </c>
      <c r="V201">
        <v>3833.9821780368461</v>
      </c>
      <c r="W201">
        <v>3841.535076698151</v>
      </c>
      <c r="X201">
        <v>249.41253786946379</v>
      </c>
      <c r="Y201">
        <v>250.31247024448771</v>
      </c>
      <c r="Z201">
        <v>242.6841983786783</v>
      </c>
      <c r="AA201">
        <v>253.5752037537037</v>
      </c>
      <c r="AB201">
        <v>38.285336460499913</v>
      </c>
      <c r="AC201">
        <v>37.832600340440877</v>
      </c>
      <c r="AD201">
        <v>33.362513548674173</v>
      </c>
      <c r="AE201">
        <v>44.245107532869611</v>
      </c>
      <c r="AF201">
        <v>67.877862362636037</v>
      </c>
      <c r="AG201">
        <v>67.633189687926162</v>
      </c>
      <c r="AH201">
        <v>66.774248884846173</v>
      </c>
      <c r="AI201">
        <v>69.695026929164584</v>
      </c>
      <c r="AJ201">
        <v>0.60571183264773709</v>
      </c>
      <c r="AK201">
        <v>0.60571172475639234</v>
      </c>
      <c r="AL201">
        <v>0.60565302811549726</v>
      </c>
      <c r="AM201">
        <v>0.60576966103976571</v>
      </c>
      <c r="AN201">
        <v>0.65694176843433283</v>
      </c>
      <c r="AO201">
        <v>0.65694176843433261</v>
      </c>
      <c r="AP201">
        <v>0.65694176843433261</v>
      </c>
      <c r="AQ201">
        <v>0.65694176843433261</v>
      </c>
      <c r="AR201">
        <v>16.174493791166661</v>
      </c>
      <c r="AS201">
        <v>16.174493791166661</v>
      </c>
      <c r="AT201">
        <v>16.174493791166661</v>
      </c>
      <c r="AU201">
        <v>16.174493791166661</v>
      </c>
      <c r="AV201" t="str">
        <f>VLOOKUP(Sheet1[[#This Row],[NPDES ID2]],Combined_Sheet__Major_Only___2[[NPDES ID2]:[ECHO BFR]],3,FALSE)</f>
        <v>CA</v>
      </c>
      <c r="AW201" t="s">
        <v>12187</v>
      </c>
      <c r="AX201" t="str">
        <f>VLOOKUP(Sheet1[[#This Row],[NPDES ID2]],Combined_Sheet__Major_Only___2[[NPDES ID2]:[ECHO BFR]],27,FALSE)</f>
        <v>tempSludgeStore</v>
      </c>
      <c r="AY201" t="str">
        <f>VLOOKUP(Sheet1[[#This Row],[NPDES ID2]],Combined_Sheet__Major_Only___2[[NPDES ID2]:[ECHO BFR]],28,FALSE)</f>
        <v>-</v>
      </c>
      <c r="AZ201" t="str">
        <f>VLOOKUP(Sheet1[[#This Row],[NPDES ID2]],Combined_Sheet__Major_Only___2[[NPDES ID2]:[ECHO BFR]],29,FALSE)</f>
        <v>thickening</v>
      </c>
      <c r="BA201">
        <f>VLOOKUP(Sheet1[[#This Row],[NPDES ID2]],Combined_Sheet__Major_Only___2[[NPDES ID2]:[ECHO BFR]],17,FALSE)</f>
        <v>34.050595999999999</v>
      </c>
      <c r="BB201">
        <f>VLOOKUP(Sheet1[[#This Row],[NPDES ID2]],Combined_Sheet__Major_Only___2[[NPDES ID2]:[ECHO BFR]],18,FALSE)</f>
        <v>-117.333082</v>
      </c>
      <c r="BC201" s="2" t="str">
        <f>IF(ISNUMBER(SEARCH("aerobic",$AW201)),"aerobic","")</f>
        <v/>
      </c>
      <c r="BD201" s="2" t="str">
        <f>IF(ISNUMBER(SEARCH("anaer",$AW201)),"anaer","")</f>
        <v>anaer</v>
      </c>
      <c r="BE201" s="2" t="str">
        <f>IF(ISNUMBER(SEARCH("thickening",$AZ201)),"thickening","")</f>
        <v>thickening</v>
      </c>
      <c r="BF201" s="4" t="str">
        <f>IF(ISNUMBER(SEARCH("airDry",$AW201)),"airDry","")</f>
        <v>airDry</v>
      </c>
      <c r="BG201" s="4" t="str">
        <f>IF(ISNUMBER(SEARCH("heatDry",$AY201)),"heatDry","")</f>
        <v/>
      </c>
      <c r="BH201" s="4" t="str">
        <f>IF(AND(ISNUMBER(SEARCH("aerobic",$AW201)),ISNUMBER(SEARCH("anaer",$AW201))),"Combined Aer and Anaer.","")</f>
        <v/>
      </c>
    </row>
    <row r="202" spans="1:60" x14ac:dyDescent="0.25">
      <c r="A202" s="5">
        <v>1247</v>
      </c>
      <c r="B202" t="s">
        <v>5958</v>
      </c>
      <c r="C202">
        <v>213.21</v>
      </c>
      <c r="D202">
        <v>553.52590055129372</v>
      </c>
      <c r="E202">
        <v>550.06599995839156</v>
      </c>
      <c r="F202">
        <v>406.60403098347848</v>
      </c>
      <c r="G202">
        <v>698.80519550364249</v>
      </c>
      <c r="H202">
        <v>-110.2403315448052</v>
      </c>
      <c r="I202">
        <v>-111.6579772592583</v>
      </c>
      <c r="J202">
        <v>-131.022826332303</v>
      </c>
      <c r="K202">
        <v>-88.71311405141816</v>
      </c>
      <c r="L202">
        <v>147.75071267346181</v>
      </c>
      <c r="M202">
        <v>147.21762535972201</v>
      </c>
      <c r="N202">
        <v>145.35304674203101</v>
      </c>
      <c r="O202">
        <v>151.70144306999569</v>
      </c>
      <c r="P202">
        <v>4.995272335618357</v>
      </c>
      <c r="Q202">
        <v>5.0428174363270886</v>
      </c>
      <c r="R202">
        <v>4.0825291956797631</v>
      </c>
      <c r="S202">
        <v>5.8392537082589806</v>
      </c>
      <c r="T202">
        <v>3837.6910667420898</v>
      </c>
      <c r="U202">
        <v>3837.70037241113</v>
      </c>
      <c r="V202">
        <v>3833.9215463870501</v>
      </c>
      <c r="W202">
        <v>3841.4743643201869</v>
      </c>
      <c r="X202">
        <v>249.2552726103836</v>
      </c>
      <c r="Y202">
        <v>250.15319217770721</v>
      </c>
      <c r="Z202">
        <v>242.5425274234324</v>
      </c>
      <c r="AA202">
        <v>253.40427522387341</v>
      </c>
      <c r="AB202">
        <v>38.235383699375703</v>
      </c>
      <c r="AC202">
        <v>37.782778452399278</v>
      </c>
      <c r="AD202">
        <v>33.323985785364869</v>
      </c>
      <c r="AE202">
        <v>44.178076528392793</v>
      </c>
      <c r="AF202">
        <v>67.912540485224724</v>
      </c>
      <c r="AG202">
        <v>67.667543953777823</v>
      </c>
      <c r="AH202">
        <v>66.81045199952878</v>
      </c>
      <c r="AI202">
        <v>69.728422529661245</v>
      </c>
      <c r="AJ202">
        <v>0.60613599292743059</v>
      </c>
      <c r="AK202">
        <v>0.6061359886721156</v>
      </c>
      <c r="AL202">
        <v>0.60613362387089065</v>
      </c>
      <c r="AM202">
        <v>0.60613832240839471</v>
      </c>
      <c r="AN202">
        <v>0.65693901350840322</v>
      </c>
      <c r="AO202">
        <v>0.65693901350840322</v>
      </c>
      <c r="AP202">
        <v>0.65693901350840322</v>
      </c>
      <c r="AQ202">
        <v>0.65693901350840322</v>
      </c>
      <c r="AR202">
        <v>16.189469840210499</v>
      </c>
      <c r="AS202">
        <v>16.189469840210489</v>
      </c>
      <c r="AT202">
        <v>16.189469840210489</v>
      </c>
      <c r="AU202">
        <v>16.189469840210489</v>
      </c>
      <c r="AV202" t="str">
        <f>VLOOKUP(Sheet1[[#This Row],[NPDES ID2]],Combined_Sheet__Major_Only___2[[NPDES ID2]:[ECHO BFR]],3,FALSE)</f>
        <v>IL</v>
      </c>
      <c r="AW202" t="s">
        <v>118</v>
      </c>
      <c r="AX202" t="str">
        <f>VLOOKUP(Sheet1[[#This Row],[NPDES ID2]],Combined_Sheet__Major_Only___2[[NPDES ID2]:[ECHO BFR]],27,FALSE)</f>
        <v>-</v>
      </c>
      <c r="AY202" t="str">
        <f>VLOOKUP(Sheet1[[#This Row],[NPDES ID2]],Combined_Sheet__Major_Only___2[[NPDES ID2]:[ECHO BFR]],28,FALSE)</f>
        <v>-</v>
      </c>
      <c r="AZ202" t="str">
        <f>VLOOKUP(Sheet1[[#This Row],[NPDES ID2]],Combined_Sheet__Major_Only___2[[NPDES ID2]:[ECHO BFR]],29,FALSE)</f>
        <v>thickening</v>
      </c>
      <c r="BA202">
        <f>VLOOKUP(Sheet1[[#This Row],[NPDES ID2]],Combined_Sheet__Major_Only___2[[NPDES ID2]:[ECHO BFR]],17,FALSE)</f>
        <v>41.964677999999999</v>
      </c>
      <c r="BB202">
        <f>VLOOKUP(Sheet1[[#This Row],[NPDES ID2]],Combined_Sheet__Major_Only___2[[NPDES ID2]:[ECHO BFR]],18,FALSE)</f>
        <v>-87.986618000000007</v>
      </c>
      <c r="BC202" s="2" t="str">
        <f>IF(ISNUMBER(SEARCH("aerobic",$AW202)),"aerobic","")</f>
        <v>aerobic</v>
      </c>
      <c r="BD202" s="2" t="str">
        <f>IF(ISNUMBER(SEARCH("anaer",$AW202)),"anaer","")</f>
        <v/>
      </c>
      <c r="BE202" s="2" t="str">
        <f>IF(ISNUMBER(SEARCH("thickening",$AZ202)),"thickening","")</f>
        <v>thickening</v>
      </c>
      <c r="BF202" s="4" t="str">
        <f>IF(ISNUMBER(SEARCH("airDry",$AW202)),"airDry","")</f>
        <v>airDry</v>
      </c>
      <c r="BG202" s="4" t="str">
        <f>IF(ISNUMBER(SEARCH("heatDry",$AY202)),"heatDry","")</f>
        <v/>
      </c>
      <c r="BH202" s="4" t="str">
        <f>IF(AND(ISNUMBER(SEARCH("aerobic",$AW202)),ISNUMBER(SEARCH("anaer",$AW202))),"Combined Aer and Anaer.","")</f>
        <v/>
      </c>
    </row>
    <row r="203" spans="1:60" x14ac:dyDescent="0.25">
      <c r="A203" s="5">
        <v>2523</v>
      </c>
      <c r="B203" t="s">
        <v>11714</v>
      </c>
      <c r="C203">
        <v>154.6</v>
      </c>
      <c r="D203">
        <v>688.99660525692127</v>
      </c>
      <c r="E203">
        <v>685.52639095710515</v>
      </c>
      <c r="F203">
        <v>494.55019205415562</v>
      </c>
      <c r="G203">
        <v>883.99551921826981</v>
      </c>
      <c r="H203">
        <v>-107.1983211111243</v>
      </c>
      <c r="I203">
        <v>-108.54749430258271</v>
      </c>
      <c r="J203">
        <v>-128.1011516819793</v>
      </c>
      <c r="K203">
        <v>-85.81521859847561</v>
      </c>
      <c r="L203">
        <v>109.9494216714789</v>
      </c>
      <c r="M203">
        <v>109.5843015851336</v>
      </c>
      <c r="N203">
        <v>108.30720310171461</v>
      </c>
      <c r="O203">
        <v>112.65536168778399</v>
      </c>
      <c r="P203">
        <v>3.616415216416899</v>
      </c>
      <c r="Q203">
        <v>3.6595802771028598</v>
      </c>
      <c r="R203">
        <v>2.9450712382279489</v>
      </c>
      <c r="S203">
        <v>4.2566188589151386</v>
      </c>
      <c r="T203">
        <v>3832.805894822247</v>
      </c>
      <c r="U203">
        <v>3832.815192482703</v>
      </c>
      <c r="V203">
        <v>3829.039618566519</v>
      </c>
      <c r="W203">
        <v>3836.5859364441671</v>
      </c>
      <c r="X203">
        <v>242.55876284617349</v>
      </c>
      <c r="Y203">
        <v>243.3641387742243</v>
      </c>
      <c r="Z203">
        <v>236.52352815223551</v>
      </c>
      <c r="AA203">
        <v>246.27025502957039</v>
      </c>
      <c r="AB203">
        <v>36.333352412407663</v>
      </c>
      <c r="AC203">
        <v>35.919435780326403</v>
      </c>
      <c r="AD203">
        <v>31.770406499425459</v>
      </c>
      <c r="AE203">
        <v>41.787567023765192</v>
      </c>
      <c r="AF203">
        <v>69.696472454936398</v>
      </c>
      <c r="AG203">
        <v>69.465047165802389</v>
      </c>
      <c r="AH203">
        <v>68.655464159535484</v>
      </c>
      <c r="AI203">
        <v>71.411727288730134</v>
      </c>
      <c r="AJ203">
        <v>0.6279635334773791</v>
      </c>
      <c r="AK203">
        <v>0.62796353052921328</v>
      </c>
      <c r="AL203">
        <v>0.62796189165929495</v>
      </c>
      <c r="AM203">
        <v>0.62796514786615076</v>
      </c>
      <c r="AN203">
        <v>0.65671704759453742</v>
      </c>
      <c r="AO203">
        <v>0.65671704759453731</v>
      </c>
      <c r="AP203">
        <v>0.65671704759453731</v>
      </c>
      <c r="AQ203">
        <v>0.65671704759453731</v>
      </c>
      <c r="AR203">
        <v>16.860894279516259</v>
      </c>
      <c r="AS203">
        <v>16.860894279516248</v>
      </c>
      <c r="AT203">
        <v>16.860894279516248</v>
      </c>
      <c r="AU203">
        <v>16.860894279516248</v>
      </c>
      <c r="AV203" t="str">
        <f>VLOOKUP(Sheet1[[#This Row],[NPDES ID2]],Combined_Sheet__Major_Only___2[[NPDES ID2]:[ECHO BFR]],3,FALSE)</f>
        <v>TX</v>
      </c>
      <c r="AW203" t="s">
        <v>12187</v>
      </c>
      <c r="AX203" t="str">
        <f>VLOOKUP(Sheet1[[#This Row],[NPDES ID2]],Combined_Sheet__Major_Only___2[[NPDES ID2]:[ECHO BFR]],27,FALSE)</f>
        <v>methaneBioCaptureRecover</v>
      </c>
      <c r="AY203" t="str">
        <f>VLOOKUP(Sheet1[[#This Row],[NPDES ID2]],Combined_Sheet__Major_Only___2[[NPDES ID2]:[ECHO BFR]],28,FALSE)</f>
        <v>-</v>
      </c>
      <c r="AZ203" t="str">
        <f>VLOOKUP(Sheet1[[#This Row],[NPDES ID2]],Combined_Sheet__Major_Only___2[[NPDES ID2]:[ECHO BFR]],29,FALSE)</f>
        <v>preliminaryOps, thickening</v>
      </c>
      <c r="BA203">
        <f>VLOOKUP(Sheet1[[#This Row],[NPDES ID2]],Combined_Sheet__Major_Only___2[[NPDES ID2]:[ECHO BFR]],17,FALSE)</f>
        <v>34.163389000000002</v>
      </c>
      <c r="BB203">
        <f>VLOOKUP(Sheet1[[#This Row],[NPDES ID2]],Combined_Sheet__Major_Only___2[[NPDES ID2]:[ECHO BFR]],18,FALSE)</f>
        <v>-99.269417000000004</v>
      </c>
      <c r="BC203" s="2" t="str">
        <f>IF(ISNUMBER(SEARCH("aerobic",$AW203)),"aerobic","")</f>
        <v/>
      </c>
      <c r="BD203" s="2" t="str">
        <f>IF(ISNUMBER(SEARCH("anaer",$AW203)),"anaer","")</f>
        <v>anaer</v>
      </c>
      <c r="BE203" s="2" t="str">
        <f>IF(ISNUMBER(SEARCH("thickening",$AZ203)),"thickening","")</f>
        <v>thickening</v>
      </c>
      <c r="BF203" s="4" t="str">
        <f>IF(ISNUMBER(SEARCH("airDry",$AW203)),"airDry","")</f>
        <v>airDry</v>
      </c>
      <c r="BG203" s="4" t="str">
        <f>IF(ISNUMBER(SEARCH("heatDry",$AY203)),"heatDry","")</f>
        <v/>
      </c>
      <c r="BH203" s="4" t="str">
        <f>IF(AND(ISNUMBER(SEARCH("aerobic",$AW203)),ISNUMBER(SEARCH("anaer",$AW203))),"Combined Aer and Anaer.","")</f>
        <v/>
      </c>
    </row>
    <row r="204" spans="1:60" x14ac:dyDescent="0.25">
      <c r="A204" s="5">
        <v>263</v>
      </c>
      <c r="B204" t="s">
        <v>1353</v>
      </c>
      <c r="C204">
        <v>1816</v>
      </c>
      <c r="D204">
        <v>459.00646902236929</v>
      </c>
      <c r="E204">
        <v>456.54943650360678</v>
      </c>
      <c r="F204">
        <v>384.89753577611498</v>
      </c>
      <c r="G204">
        <v>532.29524985559738</v>
      </c>
      <c r="H204">
        <v>-108.257416497967</v>
      </c>
      <c r="I204">
        <v>-109.5634966757251</v>
      </c>
      <c r="J204">
        <v>-129.10548989373589</v>
      </c>
      <c r="K204">
        <v>-86.745972605453261</v>
      </c>
      <c r="L204">
        <v>1278.007689169242</v>
      </c>
      <c r="M204">
        <v>1273.615283583071</v>
      </c>
      <c r="N204">
        <v>1258.2576610640881</v>
      </c>
      <c r="O204">
        <v>1310.553493634457</v>
      </c>
      <c r="P204">
        <v>42.505968775832713</v>
      </c>
      <c r="Q204">
        <v>42.962071508418589</v>
      </c>
      <c r="R204">
        <v>34.666075633597814</v>
      </c>
      <c r="S204">
        <v>49.892005545653717</v>
      </c>
      <c r="T204">
        <v>3829.4424150753812</v>
      </c>
      <c r="U204">
        <v>3829.451707221865</v>
      </c>
      <c r="V204">
        <v>3825.67837240785</v>
      </c>
      <c r="W204">
        <v>3833.220214945562</v>
      </c>
      <c r="X204">
        <v>244.90999603214161</v>
      </c>
      <c r="Y204">
        <v>245.75197584849039</v>
      </c>
      <c r="Z204">
        <v>238.61428832589701</v>
      </c>
      <c r="AA204">
        <v>248.79293952644409</v>
      </c>
      <c r="AB204">
        <v>37.037077177453448</v>
      </c>
      <c r="AC204">
        <v>36.608912267595677</v>
      </c>
      <c r="AD204">
        <v>32.342920882693463</v>
      </c>
      <c r="AE204">
        <v>42.67604052644176</v>
      </c>
      <c r="AF204">
        <v>68.969810487821363</v>
      </c>
      <c r="AG204">
        <v>68.733040877166104</v>
      </c>
      <c r="AH204">
        <v>67.903812293548825</v>
      </c>
      <c r="AI204">
        <v>70.725849090040839</v>
      </c>
      <c r="AJ204">
        <v>0.61907109828321882</v>
      </c>
      <c r="AK204">
        <v>0.61907106273919565</v>
      </c>
      <c r="AL204">
        <v>0.61905143599897361</v>
      </c>
      <c r="AM204">
        <v>0.61909043272477793</v>
      </c>
      <c r="AN204">
        <v>0.65656405526151129</v>
      </c>
      <c r="AO204">
        <v>0.65656405526151129</v>
      </c>
      <c r="AP204">
        <v>0.65656405526151129</v>
      </c>
      <c r="AQ204">
        <v>0.65656405526151129</v>
      </c>
      <c r="AR204">
        <v>16.58675330031863</v>
      </c>
      <c r="AS204">
        <v>16.58675330031863</v>
      </c>
      <c r="AT204">
        <v>16.58675330031863</v>
      </c>
      <c r="AU204">
        <v>16.58675330031863</v>
      </c>
      <c r="AV204" t="str">
        <f>VLOOKUP(Sheet1[[#This Row],[NPDES ID2]],Combined_Sheet__Major_Only___2[[NPDES ID2]:[ECHO BFR]],3,FALSE)</f>
        <v>OR</v>
      </c>
      <c r="AW204" t="s">
        <v>12187</v>
      </c>
      <c r="AX204" t="str">
        <f>VLOOKUP(Sheet1[[#This Row],[NPDES ID2]],Combined_Sheet__Major_Only___2[[NPDES ID2]:[ECHO BFR]],27,FALSE)</f>
        <v>methaneBioCaptureRecover</v>
      </c>
      <c r="AY204" t="str">
        <f>VLOOKUP(Sheet1[[#This Row],[NPDES ID2]],Combined_Sheet__Major_Only___2[[NPDES ID2]:[ECHO BFR]],28,FALSE)</f>
        <v>-</v>
      </c>
      <c r="AZ204" t="str">
        <f>VLOOKUP(Sheet1[[#This Row],[NPDES ID2]],Combined_Sheet__Major_Only___2[[NPDES ID2]:[ECHO BFR]],29,FALSE)</f>
        <v>thickening</v>
      </c>
      <c r="BA204">
        <f>VLOOKUP(Sheet1[[#This Row],[NPDES ID2]],Combined_Sheet__Major_Only___2[[NPDES ID2]:[ECHO BFR]],17,FALSE)</f>
        <v>44.118071</v>
      </c>
      <c r="BB204">
        <f>VLOOKUP(Sheet1[[#This Row],[NPDES ID2]],Combined_Sheet__Major_Only___2[[NPDES ID2]:[ECHO BFR]],18,FALSE)</f>
        <v>-121.211439</v>
      </c>
      <c r="BC204" s="2" t="str">
        <f>IF(ISNUMBER(SEARCH("aerobic",$AW204)),"aerobic","")</f>
        <v/>
      </c>
      <c r="BD204" s="2" t="str">
        <f>IF(ISNUMBER(SEARCH("anaer",$AW204)),"anaer","")</f>
        <v>anaer</v>
      </c>
      <c r="BE204" s="2" t="str">
        <f>IF(ISNUMBER(SEARCH("thickening",$AZ204)),"thickening","")</f>
        <v>thickening</v>
      </c>
      <c r="BF204" s="4" t="str">
        <f>IF(ISNUMBER(SEARCH("airDry",$AW204)),"airDry","")</f>
        <v>airDry</v>
      </c>
      <c r="BG204" s="4" t="str">
        <f>IF(ISNUMBER(SEARCH("heatDry",$AY204)),"heatDry","")</f>
        <v/>
      </c>
      <c r="BH204" s="4" t="str">
        <f>IF(AND(ISNUMBER(SEARCH("aerobic",$AW204)),ISNUMBER(SEARCH("anaer",$AW204))),"Combined Aer and Anaer.","")</f>
        <v/>
      </c>
    </row>
    <row r="205" spans="1:60" x14ac:dyDescent="0.25">
      <c r="A205" s="5">
        <v>328</v>
      </c>
      <c r="B205" t="s">
        <v>1663</v>
      </c>
      <c r="C205">
        <v>1075</v>
      </c>
      <c r="D205">
        <v>365.39942428645679</v>
      </c>
      <c r="E205">
        <v>361.03191454394721</v>
      </c>
      <c r="F205">
        <v>311.07429809266881</v>
      </c>
      <c r="G205">
        <v>430.86904617529018</v>
      </c>
      <c r="H205">
        <v>-110.3822203031621</v>
      </c>
      <c r="I205">
        <v>-111.7704393306478</v>
      </c>
      <c r="J205">
        <v>-131.15213755512519</v>
      </c>
      <c r="K205">
        <v>-88.804644806357061</v>
      </c>
      <c r="L205">
        <v>743.48517665653867</v>
      </c>
      <c r="M205">
        <v>740.78594010319898</v>
      </c>
      <c r="N205">
        <v>731.34673488959845</v>
      </c>
      <c r="O205">
        <v>763.48714527388779</v>
      </c>
      <c r="P205">
        <v>25.188537065058028</v>
      </c>
      <c r="Q205">
        <v>25.424836130070211</v>
      </c>
      <c r="R205">
        <v>20.591600298273342</v>
      </c>
      <c r="S205">
        <v>29.429568367787731</v>
      </c>
      <c r="T205">
        <v>3827.233013075188</v>
      </c>
      <c r="U205">
        <v>3827.242301599656</v>
      </c>
      <c r="V205">
        <v>3823.4704376066902</v>
      </c>
      <c r="W205">
        <v>3831.0093403838709</v>
      </c>
      <c r="X205">
        <v>249.06828426669571</v>
      </c>
      <c r="Y205">
        <v>249.97045026523099</v>
      </c>
      <c r="Z205">
        <v>242.32118944085801</v>
      </c>
      <c r="AA205">
        <v>253.23939595649529</v>
      </c>
      <c r="AB205">
        <v>38.278509546147077</v>
      </c>
      <c r="AC205">
        <v>37.824188684325421</v>
      </c>
      <c r="AD205">
        <v>33.35252726081594</v>
      </c>
      <c r="AE205">
        <v>44.24480244133396</v>
      </c>
      <c r="AF205">
        <v>67.779676743391846</v>
      </c>
      <c r="AG205">
        <v>67.533769252316574</v>
      </c>
      <c r="AH205">
        <v>66.672983113705271</v>
      </c>
      <c r="AI205">
        <v>69.602937347669794</v>
      </c>
      <c r="AJ205">
        <v>0.60451075664324383</v>
      </c>
      <c r="AK205">
        <v>0.60451073504708963</v>
      </c>
      <c r="AL205">
        <v>0.60449877732057145</v>
      </c>
      <c r="AM205">
        <v>0.60452253606454898</v>
      </c>
      <c r="AN205">
        <v>0.65646348345198458</v>
      </c>
      <c r="AO205">
        <v>0.65646348345198446</v>
      </c>
      <c r="AP205">
        <v>0.65646348345198446</v>
      </c>
      <c r="AQ205">
        <v>0.65646348345198446</v>
      </c>
      <c r="AR205">
        <v>16.139150211593911</v>
      </c>
      <c r="AS205">
        <v>16.139150211593911</v>
      </c>
      <c r="AT205">
        <v>16.139150211593911</v>
      </c>
      <c r="AU205">
        <v>16.139150211593911</v>
      </c>
      <c r="AV205" t="str">
        <f>VLOOKUP(Sheet1[[#This Row],[NPDES ID2]],Combined_Sheet__Major_Only___2[[NPDES ID2]:[ECHO BFR]],3,FALSE)</f>
        <v>WY</v>
      </c>
      <c r="AW205" t="s">
        <v>12187</v>
      </c>
      <c r="AX205" t="str">
        <f>VLOOKUP(Sheet1[[#This Row],[NPDES ID2]],Combined_Sheet__Major_Only___2[[NPDES ID2]:[ECHO BFR]],27,FALSE)</f>
        <v>tempSludgeStore</v>
      </c>
      <c r="AY205" t="str">
        <f>VLOOKUP(Sheet1[[#This Row],[NPDES ID2]],Combined_Sheet__Major_Only___2[[NPDES ID2]:[ECHO BFR]],28,FALSE)</f>
        <v>-</v>
      </c>
      <c r="AZ205" t="str">
        <f>VLOOKUP(Sheet1[[#This Row],[NPDES ID2]],Combined_Sheet__Major_Only___2[[NPDES ID2]:[ECHO BFR]],29,FALSE)</f>
        <v>preliminaryOps, thickening</v>
      </c>
      <c r="BA205">
        <f>VLOOKUP(Sheet1[[#This Row],[NPDES ID2]],Combined_Sheet__Major_Only___2[[NPDES ID2]:[ECHO BFR]],17,FALSE)</f>
        <v>41.128028</v>
      </c>
      <c r="BB205">
        <f>VLOOKUP(Sheet1[[#This Row],[NPDES ID2]],Combined_Sheet__Major_Only___2[[NPDES ID2]:[ECHO BFR]],18,FALSE)</f>
        <v>-104.70657</v>
      </c>
      <c r="BC205" s="2" t="str">
        <f>IF(ISNUMBER(SEARCH("aerobic",$AW205)),"aerobic","")</f>
        <v/>
      </c>
      <c r="BD205" s="2" t="str">
        <f>IF(ISNUMBER(SEARCH("anaer",$AW205)),"anaer","")</f>
        <v>anaer</v>
      </c>
      <c r="BE205" s="2" t="str">
        <f>IF(ISNUMBER(SEARCH("thickening",$AZ205)),"thickening","")</f>
        <v>thickening</v>
      </c>
      <c r="BF205" s="3" t="str">
        <f>IF(ISNUMBER(SEARCH("airDry",$AW205)),"airDry","")</f>
        <v>airDry</v>
      </c>
      <c r="BG205" s="3" t="str">
        <f>IF(ISNUMBER(SEARCH("heatDry",$AY205)),"heatDry","")</f>
        <v/>
      </c>
      <c r="BH205" s="3" t="str">
        <f>IF(AND(ISNUMBER(SEARCH("aerobic",$AW205)),ISNUMBER(SEARCH("anaer",$AW205))),"Combined Aer and Anaer.","")</f>
        <v/>
      </c>
    </row>
    <row r="206" spans="1:60" x14ac:dyDescent="0.25">
      <c r="A206" s="5">
        <v>1159</v>
      </c>
      <c r="B206" t="s">
        <v>5566</v>
      </c>
      <c r="C206">
        <v>285</v>
      </c>
      <c r="D206">
        <v>463.59440412686189</v>
      </c>
      <c r="E206">
        <v>460.69575432462187</v>
      </c>
      <c r="F206">
        <v>351.26465753490919</v>
      </c>
      <c r="G206">
        <v>573.37666513309784</v>
      </c>
      <c r="H206">
        <v>-111.8106175905244</v>
      </c>
      <c r="I206">
        <v>-113.1856110029637</v>
      </c>
      <c r="J206">
        <v>-132.53214669144151</v>
      </c>
      <c r="K206">
        <v>-90.208379942108266</v>
      </c>
      <c r="L206">
        <v>194.91429238081861</v>
      </c>
      <c r="M206">
        <v>194.18202959933461</v>
      </c>
      <c r="N206">
        <v>191.62084003088009</v>
      </c>
      <c r="O206">
        <v>200.34106877400961</v>
      </c>
      <c r="P206">
        <v>6.6824105079806646</v>
      </c>
      <c r="Q206">
        <v>6.7400449587165827</v>
      </c>
      <c r="R206">
        <v>5.4710751674865596</v>
      </c>
      <c r="S206">
        <v>7.7846350756335037</v>
      </c>
      <c r="T206">
        <v>3826.287989398772</v>
      </c>
      <c r="U206">
        <v>3826.297276373999</v>
      </c>
      <c r="V206">
        <v>3822.5260414927639</v>
      </c>
      <c r="W206">
        <v>3830.0636868512838</v>
      </c>
      <c r="X206">
        <v>251.81535194245299</v>
      </c>
      <c r="Y206">
        <v>252.75557388175389</v>
      </c>
      <c r="Z206">
        <v>244.76665711895569</v>
      </c>
      <c r="AA206">
        <v>256.17315132211479</v>
      </c>
      <c r="AB206">
        <v>39.115868467731751</v>
      </c>
      <c r="AC206">
        <v>38.643360846838597</v>
      </c>
      <c r="AD206">
        <v>34.031336827903942</v>
      </c>
      <c r="AE206">
        <v>45.284935904013167</v>
      </c>
      <c r="AF206">
        <v>67.023564383014275</v>
      </c>
      <c r="AG206">
        <v>66.771812671351512</v>
      </c>
      <c r="AH206">
        <v>65.891046473965119</v>
      </c>
      <c r="AI206">
        <v>68.88956685085698</v>
      </c>
      <c r="AJ206">
        <v>0.59526283822439308</v>
      </c>
      <c r="AK206">
        <v>0.5952628324222935</v>
      </c>
      <c r="AL206">
        <v>0.59525960915558418</v>
      </c>
      <c r="AM206">
        <v>0.59526601335648566</v>
      </c>
      <c r="AN206">
        <v>0.65642044805908273</v>
      </c>
      <c r="AO206">
        <v>0.65642044805908262</v>
      </c>
      <c r="AP206">
        <v>0.65642044805908262</v>
      </c>
      <c r="AQ206">
        <v>0.65642044805908262</v>
      </c>
      <c r="AR206">
        <v>15.854989957729289</v>
      </c>
      <c r="AS206">
        <v>15.854989957729289</v>
      </c>
      <c r="AT206">
        <v>15.854989957729289</v>
      </c>
      <c r="AU206">
        <v>15.854989957729289</v>
      </c>
      <c r="AV206" t="str">
        <f>VLOOKUP(Sheet1[[#This Row],[NPDES ID2]],Combined_Sheet__Major_Only___2[[NPDES ID2]:[ECHO BFR]],3,FALSE)</f>
        <v>NY</v>
      </c>
      <c r="AW206" t="s">
        <v>12187</v>
      </c>
      <c r="AX206" t="str">
        <f>VLOOKUP(Sheet1[[#This Row],[NPDES ID2]],Combined_Sheet__Major_Only___2[[NPDES ID2]:[ECHO BFR]],27,FALSE)</f>
        <v>methaneBioCaptureRecover, tempSludgeStore</v>
      </c>
      <c r="AY206" t="str">
        <f>VLOOKUP(Sheet1[[#This Row],[NPDES ID2]],Combined_Sheet__Major_Only___2[[NPDES ID2]:[ECHO BFR]],28,FALSE)</f>
        <v>-</v>
      </c>
      <c r="AZ206" t="str">
        <f>VLOOKUP(Sheet1[[#This Row],[NPDES ID2]],Combined_Sheet__Major_Only___2[[NPDES ID2]:[ECHO BFR]],29,FALSE)</f>
        <v>thickening</v>
      </c>
      <c r="BA206">
        <f>VLOOKUP(Sheet1[[#This Row],[NPDES ID2]],Combined_Sheet__Major_Only___2[[NPDES ID2]:[ECHO BFR]],17,FALSE)</f>
        <v>42.922980000000003</v>
      </c>
      <c r="BB206">
        <f>VLOOKUP(Sheet1[[#This Row],[NPDES ID2]],Combined_Sheet__Major_Only___2[[NPDES ID2]:[ECHO BFR]],18,FALSE)</f>
        <v>-77.756780000000006</v>
      </c>
      <c r="BC206" s="2" t="str">
        <f>IF(ISNUMBER(SEARCH("aerobic",$AW206)),"aerobic","")</f>
        <v/>
      </c>
      <c r="BD206" s="2" t="str">
        <f>IF(ISNUMBER(SEARCH("anaer",$AW206)),"anaer","")</f>
        <v>anaer</v>
      </c>
      <c r="BE206" s="2" t="str">
        <f>IF(ISNUMBER(SEARCH("thickening",$AZ206)),"thickening","")</f>
        <v>thickening</v>
      </c>
      <c r="BF206" s="4" t="str">
        <f>IF(ISNUMBER(SEARCH("airDry",$AW206)),"airDry","")</f>
        <v>airDry</v>
      </c>
      <c r="BG206" s="4" t="str">
        <f>IF(ISNUMBER(SEARCH("heatDry",$AY206)),"heatDry","")</f>
        <v/>
      </c>
      <c r="BH206" s="4" t="str">
        <f>IF(AND(ISNUMBER(SEARCH("aerobic",$AW206)),ISNUMBER(SEARCH("anaer",$AW206))),"Combined Aer and Anaer.","")</f>
        <v/>
      </c>
    </row>
    <row r="207" spans="1:60" x14ac:dyDescent="0.25">
      <c r="A207" s="5">
        <v>785</v>
      </c>
      <c r="B207" t="s">
        <v>3845</v>
      </c>
      <c r="C207">
        <v>1572.78</v>
      </c>
      <c r="D207">
        <v>426.61195689800269</v>
      </c>
      <c r="E207">
        <v>422.49297997311538</v>
      </c>
      <c r="F207">
        <v>360.60954541359399</v>
      </c>
      <c r="G207">
        <v>495.42521063398021</v>
      </c>
      <c r="H207">
        <v>-109.38238056339409</v>
      </c>
      <c r="I207">
        <v>-110.7389246293409</v>
      </c>
      <c r="J207">
        <v>-130.1875296074667</v>
      </c>
      <c r="K207">
        <v>-87.827610573380298</v>
      </c>
      <c r="L207">
        <v>1096.4974173460021</v>
      </c>
      <c r="M207">
        <v>1092.6146319437789</v>
      </c>
      <c r="N207">
        <v>1079.0381217004949</v>
      </c>
      <c r="O207">
        <v>1125.2679860909329</v>
      </c>
      <c r="P207">
        <v>36.834138402244427</v>
      </c>
      <c r="Q207">
        <v>37.199762477699743</v>
      </c>
      <c r="R207">
        <v>30.079157442851201</v>
      </c>
      <c r="S207">
        <v>43.127032935338278</v>
      </c>
      <c r="T207">
        <v>3824.6741951812069</v>
      </c>
      <c r="U207">
        <v>3824.6834795108362</v>
      </c>
      <c r="V207">
        <v>3820.913318948581</v>
      </c>
      <c r="W207">
        <v>3828.4488170434779</v>
      </c>
      <c r="X207">
        <v>246.91533517443591</v>
      </c>
      <c r="Y207">
        <v>247.7897605450807</v>
      </c>
      <c r="Z207">
        <v>240.3843251381987</v>
      </c>
      <c r="AA207">
        <v>250.9524547561135</v>
      </c>
      <c r="AB207">
        <v>37.664601931514717</v>
      </c>
      <c r="AC207">
        <v>37.223033875203541</v>
      </c>
      <c r="AD207">
        <v>32.851707644289007</v>
      </c>
      <c r="AE207">
        <v>43.471810648545251</v>
      </c>
      <c r="AF207">
        <v>68.324958937541055</v>
      </c>
      <c r="AG207">
        <v>68.083256554331996</v>
      </c>
      <c r="AH207">
        <v>67.236898227418678</v>
      </c>
      <c r="AI207">
        <v>70.117401739586057</v>
      </c>
      <c r="AJ207">
        <v>0.61118125894727482</v>
      </c>
      <c r="AK207">
        <v>0.61118122769345007</v>
      </c>
      <c r="AL207">
        <v>0.61116395625940945</v>
      </c>
      <c r="AM207">
        <v>0.61119827306803876</v>
      </c>
      <c r="AN207">
        <v>0.65634693262007304</v>
      </c>
      <c r="AO207">
        <v>0.65634693262007326</v>
      </c>
      <c r="AP207">
        <v>0.65634693262007326</v>
      </c>
      <c r="AQ207">
        <v>0.65634693262007326</v>
      </c>
      <c r="AR207">
        <v>16.344148130266941</v>
      </c>
      <c r="AS207">
        <v>16.344148130266941</v>
      </c>
      <c r="AT207">
        <v>16.344148130266941</v>
      </c>
      <c r="AU207">
        <v>16.344148130266941</v>
      </c>
      <c r="AV207" t="str">
        <f>VLOOKUP(Sheet1[[#This Row],[NPDES ID2]],Combined_Sheet__Major_Only___2[[NPDES ID2]:[ECHO BFR]],3,FALSE)</f>
        <v>IA</v>
      </c>
      <c r="AW207" t="s">
        <v>118</v>
      </c>
      <c r="AX207" t="str">
        <f>VLOOKUP(Sheet1[[#This Row],[NPDES ID2]],Combined_Sheet__Major_Only___2[[NPDES ID2]:[ECHO BFR]],27,FALSE)</f>
        <v>-</v>
      </c>
      <c r="AY207" t="str">
        <f>VLOOKUP(Sheet1[[#This Row],[NPDES ID2]],Combined_Sheet__Major_Only___2[[NPDES ID2]:[ECHO BFR]],28,FALSE)</f>
        <v>-</v>
      </c>
      <c r="AZ207" t="str">
        <f>VLOOKUP(Sheet1[[#This Row],[NPDES ID2]],Combined_Sheet__Major_Only___2[[NPDES ID2]:[ECHO BFR]],29,FALSE)</f>
        <v>thickening, preliminaryOps</v>
      </c>
      <c r="BA207">
        <f>VLOOKUP(Sheet1[[#This Row],[NPDES ID2]],Combined_Sheet__Major_Only___2[[NPDES ID2]:[ECHO BFR]],17,FALSE)</f>
        <v>42.648800000000001</v>
      </c>
      <c r="BB207">
        <f>VLOOKUP(Sheet1[[#This Row],[NPDES ID2]],Combined_Sheet__Major_Only___2[[NPDES ID2]:[ECHO BFR]],18,FALSE)</f>
        <v>-93.906800000000004</v>
      </c>
      <c r="BC207" s="2" t="str">
        <f>IF(ISNUMBER(SEARCH("aerobic",$AW207)),"aerobic","")</f>
        <v>aerobic</v>
      </c>
      <c r="BD207" s="2" t="str">
        <f>IF(ISNUMBER(SEARCH("anaer",$AW207)),"anaer","")</f>
        <v/>
      </c>
      <c r="BE207" s="2" t="str">
        <f>IF(ISNUMBER(SEARCH("thickening",$AZ207)),"thickening","")</f>
        <v>thickening</v>
      </c>
      <c r="BF207" s="4" t="str">
        <f>IF(ISNUMBER(SEARCH("airDry",$AW207)),"airDry","")</f>
        <v>airDry</v>
      </c>
      <c r="BG207" s="4" t="str">
        <f>IF(ISNUMBER(SEARCH("heatDry",$AY207)),"heatDry","")</f>
        <v/>
      </c>
      <c r="BH207" s="4" t="str">
        <f>IF(AND(ISNUMBER(SEARCH("aerobic",$AW207)),ISNUMBER(SEARCH("anaer",$AW207))),"Combined Aer and Anaer.","")</f>
        <v/>
      </c>
    </row>
    <row r="208" spans="1:60" x14ac:dyDescent="0.25">
      <c r="A208" s="5">
        <v>1637</v>
      </c>
      <c r="B208" t="s">
        <v>7688</v>
      </c>
      <c r="C208">
        <v>67.03</v>
      </c>
      <c r="D208">
        <v>1468.712207729591</v>
      </c>
      <c r="E208">
        <v>1453.482429198157</v>
      </c>
      <c r="F208">
        <v>1008.56841144151</v>
      </c>
      <c r="G208">
        <v>1917.6457661038989</v>
      </c>
      <c r="H208">
        <v>-109.9597332545469</v>
      </c>
      <c r="I208">
        <v>-111.36849629168231</v>
      </c>
      <c r="J208">
        <v>-130.75430034530029</v>
      </c>
      <c r="K208">
        <v>-88.452680255504291</v>
      </c>
      <c r="L208">
        <v>46.566470261870023</v>
      </c>
      <c r="M208">
        <v>46.399759969564627</v>
      </c>
      <c r="N208">
        <v>45.816637653349872</v>
      </c>
      <c r="O208">
        <v>47.801989381858931</v>
      </c>
      <c r="P208">
        <v>1.5702096623051489</v>
      </c>
      <c r="Q208">
        <v>1.585422396414492</v>
      </c>
      <c r="R208">
        <v>1.2828642493616269</v>
      </c>
      <c r="S208">
        <v>1.8367025487841391</v>
      </c>
      <c r="T208">
        <v>3813.6533155329998</v>
      </c>
      <c r="U208">
        <v>3813.6625817953782</v>
      </c>
      <c r="V208">
        <v>3809.899757943133</v>
      </c>
      <c r="W208">
        <v>3817.420592003597</v>
      </c>
      <c r="X208">
        <v>247.0769227545118</v>
      </c>
      <c r="Y208">
        <v>247.96102052497261</v>
      </c>
      <c r="Z208">
        <v>240.47163154302351</v>
      </c>
      <c r="AA208">
        <v>251.15940042319781</v>
      </c>
      <c r="AB208">
        <v>37.812654647187181</v>
      </c>
      <c r="AC208">
        <v>37.36673875383164</v>
      </c>
      <c r="AD208">
        <v>32.966416805574717</v>
      </c>
      <c r="AE208">
        <v>43.669559251711661</v>
      </c>
      <c r="AF208">
        <v>68.081758476301005</v>
      </c>
      <c r="AG208">
        <v>67.838032750552969</v>
      </c>
      <c r="AH208">
        <v>66.985471905190465</v>
      </c>
      <c r="AI208">
        <v>69.888116052508991</v>
      </c>
      <c r="AJ208">
        <v>0.60820602272585367</v>
      </c>
      <c r="AK208">
        <v>0.60820602139482183</v>
      </c>
      <c r="AL208">
        <v>0.60820528124295969</v>
      </c>
      <c r="AM208">
        <v>0.60820675181986683</v>
      </c>
      <c r="AN208">
        <v>0.6558440407150955</v>
      </c>
      <c r="AO208">
        <v>0.65584404071509561</v>
      </c>
      <c r="AP208">
        <v>0.65584404071509561</v>
      </c>
      <c r="AQ208">
        <v>0.65584404071509561</v>
      </c>
      <c r="AR208">
        <v>16.253198117925798</v>
      </c>
      <c r="AS208">
        <v>16.253198117925791</v>
      </c>
      <c r="AT208">
        <v>16.253198117925791</v>
      </c>
      <c r="AU208">
        <v>16.253198117925791</v>
      </c>
      <c r="AV208" t="str">
        <f>VLOOKUP(Sheet1[[#This Row],[NPDES ID2]],Combined_Sheet__Major_Only___2[[NPDES ID2]:[ECHO BFR]],3,FALSE)</f>
        <v>AL</v>
      </c>
      <c r="AW208" t="s">
        <v>118</v>
      </c>
      <c r="AX208" t="str">
        <f>VLOOKUP(Sheet1[[#This Row],[NPDES ID2]],Combined_Sheet__Major_Only___2[[NPDES ID2]:[ECHO BFR]],27,FALSE)</f>
        <v>-</v>
      </c>
      <c r="AY208" t="str">
        <f>VLOOKUP(Sheet1[[#This Row],[NPDES ID2]],Combined_Sheet__Major_Only___2[[NPDES ID2]:[ECHO BFR]],28,FALSE)</f>
        <v>-</v>
      </c>
      <c r="AZ208" t="str">
        <f>VLOOKUP(Sheet1[[#This Row],[NPDES ID2]],Combined_Sheet__Major_Only___2[[NPDES ID2]:[ECHO BFR]],29,FALSE)</f>
        <v>thickening</v>
      </c>
      <c r="BA208">
        <f>VLOOKUP(Sheet1[[#This Row],[NPDES ID2]],Combined_Sheet__Major_Only___2[[NPDES ID2]:[ECHO BFR]],17,FALSE)</f>
        <v>31.300799999999999</v>
      </c>
      <c r="BB208">
        <f>VLOOKUP(Sheet1[[#This Row],[NPDES ID2]],Combined_Sheet__Major_Only___2[[NPDES ID2]:[ECHO BFR]],18,FALSE)</f>
        <v>-85.881100000000004</v>
      </c>
      <c r="BC208" s="2" t="str">
        <f>IF(ISNUMBER(SEARCH("aerobic",$AW208)),"aerobic","")</f>
        <v>aerobic</v>
      </c>
      <c r="BD208" s="2" t="str">
        <f>IF(ISNUMBER(SEARCH("anaer",$AW208)),"anaer","")</f>
        <v/>
      </c>
      <c r="BE208" s="2" t="str">
        <f>IF(ISNUMBER(SEARCH("thickening",$AZ208)),"thickening","")</f>
        <v>thickening</v>
      </c>
      <c r="BF208" s="4" t="str">
        <f>IF(ISNUMBER(SEARCH("airDry",$AW208)),"airDry","")</f>
        <v>airDry</v>
      </c>
      <c r="BG208" s="4" t="str">
        <f>IF(ISNUMBER(SEARCH("heatDry",$AY208)),"heatDry","")</f>
        <v/>
      </c>
      <c r="BH208" s="4" t="str">
        <f>IF(AND(ISNUMBER(SEARCH("aerobic",$AW208)),ISNUMBER(SEARCH("anaer",$AW208))),"Combined Aer and Anaer.","")</f>
        <v/>
      </c>
    </row>
    <row r="209" spans="1:60" x14ac:dyDescent="0.25">
      <c r="A209" s="5">
        <v>530</v>
      </c>
      <c r="B209" t="s">
        <v>2615</v>
      </c>
      <c r="C209">
        <v>286.96530000000001</v>
      </c>
      <c r="D209">
        <v>460.59592354848161</v>
      </c>
      <c r="E209">
        <v>457.79554242137323</v>
      </c>
      <c r="F209">
        <v>349.31104677011717</v>
      </c>
      <c r="G209">
        <v>569.39475125430727</v>
      </c>
      <c r="H209">
        <v>-111.52028708404551</v>
      </c>
      <c r="I209">
        <v>-112.90500836701359</v>
      </c>
      <c r="J209">
        <v>-132.25288365385811</v>
      </c>
      <c r="K209">
        <v>-89.931057239292272</v>
      </c>
      <c r="L209">
        <v>196.73198180065759</v>
      </c>
      <c r="M209">
        <v>195.9982727103426</v>
      </c>
      <c r="N209">
        <v>193.43202531828521</v>
      </c>
      <c r="O209">
        <v>202.16947578408929</v>
      </c>
      <c r="P209">
        <v>6.7275425031645693</v>
      </c>
      <c r="Q209">
        <v>6.7866600969923372</v>
      </c>
      <c r="R209">
        <v>5.5062540858431177</v>
      </c>
      <c r="S209">
        <v>7.8421205603274071</v>
      </c>
      <c r="T209">
        <v>3811.823392079908</v>
      </c>
      <c r="U209">
        <v>3811.8326553423731</v>
      </c>
      <c r="V209">
        <v>3808.0710496885058</v>
      </c>
      <c r="W209">
        <v>3815.5894489106108</v>
      </c>
      <c r="X209">
        <v>250.25873901741389</v>
      </c>
      <c r="Y209">
        <v>251.18719863438429</v>
      </c>
      <c r="Z209">
        <v>243.3021313970907</v>
      </c>
      <c r="AA209">
        <v>254.55950125167999</v>
      </c>
      <c r="AB209">
        <v>38.784043328898271</v>
      </c>
      <c r="AC209">
        <v>38.317316698803907</v>
      </c>
      <c r="AD209">
        <v>33.753724141056132</v>
      </c>
      <c r="AE209">
        <v>44.886499854279727</v>
      </c>
      <c r="AF209">
        <v>67.185302418976605</v>
      </c>
      <c r="AG209">
        <v>66.93478133513949</v>
      </c>
      <c r="AH209">
        <v>66.058319191027934</v>
      </c>
      <c r="AI209">
        <v>69.042185062825212</v>
      </c>
      <c r="AJ209">
        <v>0.59724086746819172</v>
      </c>
      <c r="AK209">
        <v>0.59724086164791668</v>
      </c>
      <c r="AL209">
        <v>0.59723762828337623</v>
      </c>
      <c r="AM209">
        <v>0.59724405254731416</v>
      </c>
      <c r="AN209">
        <v>0.65576039726934798</v>
      </c>
      <c r="AO209">
        <v>0.65576039726934798</v>
      </c>
      <c r="AP209">
        <v>0.65576039726934798</v>
      </c>
      <c r="AQ209">
        <v>0.65576039726934798</v>
      </c>
      <c r="AR209">
        <v>15.91583238065923</v>
      </c>
      <c r="AS209">
        <v>15.915832380659239</v>
      </c>
      <c r="AT209">
        <v>15.915832380659239</v>
      </c>
      <c r="AU209">
        <v>15.915832380659239</v>
      </c>
      <c r="AV209" t="str">
        <f>VLOOKUP(Sheet1[[#This Row],[NPDES ID2]],Combined_Sheet__Major_Only___2[[NPDES ID2]:[ECHO BFR]],3,FALSE)</f>
        <v>TX</v>
      </c>
      <c r="AW209" t="s">
        <v>118</v>
      </c>
      <c r="AX209" t="str">
        <f>VLOOKUP(Sheet1[[#This Row],[NPDES ID2]],Combined_Sheet__Major_Only___2[[NPDES ID2]:[ECHO BFR]],27,FALSE)</f>
        <v>-</v>
      </c>
      <c r="AY209" t="str">
        <f>VLOOKUP(Sheet1[[#This Row],[NPDES ID2]],Combined_Sheet__Major_Only___2[[NPDES ID2]:[ECHO BFR]],28,FALSE)</f>
        <v>-</v>
      </c>
      <c r="AZ209" t="str">
        <f>VLOOKUP(Sheet1[[#This Row],[NPDES ID2]],Combined_Sheet__Major_Only___2[[NPDES ID2]:[ECHO BFR]],29,FALSE)</f>
        <v>thickening</v>
      </c>
      <c r="BA209">
        <f>VLOOKUP(Sheet1[[#This Row],[NPDES ID2]],Combined_Sheet__Major_Only___2[[NPDES ID2]:[ECHO BFR]],17,FALSE)</f>
        <v>34.100676</v>
      </c>
      <c r="BB209">
        <f>VLOOKUP(Sheet1[[#This Row],[NPDES ID2]],Combined_Sheet__Major_Only___2[[NPDES ID2]:[ECHO BFR]],18,FALSE)</f>
        <v>-98.562758000000002</v>
      </c>
      <c r="BC209" s="2" t="str">
        <f>IF(ISNUMBER(SEARCH("aerobic",$AW209)),"aerobic","")</f>
        <v>aerobic</v>
      </c>
      <c r="BD209" s="2" t="str">
        <f>IF(ISNUMBER(SEARCH("anaer",$AW209)),"anaer","")</f>
        <v/>
      </c>
      <c r="BE209" s="2" t="str">
        <f>IF(ISNUMBER(SEARCH("thickening",$AZ209)),"thickening","")</f>
        <v>thickening</v>
      </c>
      <c r="BF209" s="3" t="str">
        <f>IF(ISNUMBER(SEARCH("airDry",$AW209)),"airDry","")</f>
        <v>airDry</v>
      </c>
      <c r="BG209" s="3" t="str">
        <f>IF(ISNUMBER(SEARCH("heatDry",$AY209)),"heatDry","")</f>
        <v/>
      </c>
      <c r="BH209" s="3" t="str">
        <f>IF(AND(ISNUMBER(SEARCH("aerobic",$AW209)),ISNUMBER(SEARCH("anaer",$AW209))),"Combined Aer and Anaer.","")</f>
        <v/>
      </c>
    </row>
    <row r="210" spans="1:60" x14ac:dyDescent="0.25">
      <c r="A210" s="5">
        <v>610</v>
      </c>
      <c r="B210" t="s">
        <v>3015</v>
      </c>
      <c r="C210">
        <v>972.35</v>
      </c>
      <c r="D210">
        <v>353.60163441759528</v>
      </c>
      <c r="E210">
        <v>346.98975824567719</v>
      </c>
      <c r="F210">
        <v>300.76988090907741</v>
      </c>
      <c r="G210">
        <v>417.2311044208036</v>
      </c>
      <c r="H210">
        <v>-109.7450854683082</v>
      </c>
      <c r="I210">
        <v>-111.12779776346549</v>
      </c>
      <c r="J210">
        <v>-130.54075384111781</v>
      </c>
      <c r="K210">
        <v>-88.202805199294986</v>
      </c>
      <c r="L210">
        <v>676.1774042884872</v>
      </c>
      <c r="M210">
        <v>673.76399569809496</v>
      </c>
      <c r="N210">
        <v>665.32411594366761</v>
      </c>
      <c r="O210">
        <v>694.06156326882126</v>
      </c>
      <c r="P210">
        <v>22.775959706165061</v>
      </c>
      <c r="Q210">
        <v>22.998121985174102</v>
      </c>
      <c r="R210">
        <v>18.60550852152981</v>
      </c>
      <c r="S210">
        <v>26.648953052347071</v>
      </c>
      <c r="T210">
        <v>3809.5963571785169</v>
      </c>
      <c r="U210">
        <v>3809.6056167900588</v>
      </c>
      <c r="V210">
        <v>3805.8454936956409</v>
      </c>
      <c r="W210">
        <v>3813.3609296954319</v>
      </c>
      <c r="X210">
        <v>246.5672990824674</v>
      </c>
      <c r="Y210">
        <v>247.4471442209732</v>
      </c>
      <c r="Z210">
        <v>239.99537362324429</v>
      </c>
      <c r="AA210">
        <v>250.6298141515675</v>
      </c>
      <c r="AB210">
        <v>37.700078791507089</v>
      </c>
      <c r="AC210">
        <v>37.256318222285749</v>
      </c>
      <c r="AD210">
        <v>32.872150212323419</v>
      </c>
      <c r="AE210">
        <v>43.532347998875963</v>
      </c>
      <c r="AF210">
        <v>68.151061299203562</v>
      </c>
      <c r="AG210">
        <v>67.907967099636366</v>
      </c>
      <c r="AH210">
        <v>67.057087136615692</v>
      </c>
      <c r="AI210">
        <v>69.953390854143279</v>
      </c>
      <c r="AJ210">
        <v>0.60905383468283514</v>
      </c>
      <c r="AK210">
        <v>0.60905381533407499</v>
      </c>
      <c r="AL210">
        <v>0.60904309659828937</v>
      </c>
      <c r="AM210">
        <v>0.60906439355223985</v>
      </c>
      <c r="AN210">
        <v>0.65565854750499686</v>
      </c>
      <c r="AO210">
        <v>0.65565854750499686</v>
      </c>
      <c r="AP210">
        <v>0.65565854750499686</v>
      </c>
      <c r="AQ210">
        <v>0.65565854750499686</v>
      </c>
      <c r="AR210">
        <v>16.278934482499121</v>
      </c>
      <c r="AS210">
        <v>16.278934482499121</v>
      </c>
      <c r="AT210">
        <v>16.278934482499121</v>
      </c>
      <c r="AU210">
        <v>16.278934482499121</v>
      </c>
      <c r="AV210" t="str">
        <f>VLOOKUP(Sheet1[[#This Row],[NPDES ID2]],Combined_Sheet__Major_Only___2[[NPDES ID2]:[ECHO BFR]],3,FALSE)</f>
        <v>NM</v>
      </c>
      <c r="AW210" t="s">
        <v>2888</v>
      </c>
      <c r="AX210" t="str">
        <f>VLOOKUP(Sheet1[[#This Row],[NPDES ID2]],Combined_Sheet__Major_Only___2[[NPDES ID2]:[ECHO BFR]],27,FALSE)</f>
        <v>methaneBioCaptureRecover, tempSludgeStore</v>
      </c>
      <c r="AY210" t="str">
        <f>VLOOKUP(Sheet1[[#This Row],[NPDES ID2]],Combined_Sheet__Major_Only___2[[NPDES ID2]:[ECHO BFR]],28,FALSE)</f>
        <v>-</v>
      </c>
      <c r="AZ210" t="str">
        <f>VLOOKUP(Sheet1[[#This Row],[NPDES ID2]],Combined_Sheet__Major_Only___2[[NPDES ID2]:[ECHO BFR]],29,FALSE)</f>
        <v>preliminaryOps, sludgeLagoon, thickening</v>
      </c>
      <c r="BA210">
        <f>VLOOKUP(Sheet1[[#This Row],[NPDES ID2]],Combined_Sheet__Major_Only___2[[NPDES ID2]:[ECHO BFR]],17,FALSE)</f>
        <v>32.425147000000003</v>
      </c>
      <c r="BB210">
        <f>VLOOKUP(Sheet1[[#This Row],[NPDES ID2]],Combined_Sheet__Major_Only___2[[NPDES ID2]:[ECHO BFR]],18,FALSE)</f>
        <v>-104.17553100000001</v>
      </c>
      <c r="BC210" s="2" t="str">
        <f>IF(ISNUMBER(SEARCH("aerobic",$AW210)),"aerobic","")</f>
        <v>aerobic</v>
      </c>
      <c r="BD210" s="2" t="str">
        <f>IF(ISNUMBER(SEARCH("anaer",$AW210)),"anaer","")</f>
        <v/>
      </c>
      <c r="BE210" s="2" t="str">
        <f>IF(ISNUMBER(SEARCH("thickening",$AZ210)),"thickening","")</f>
        <v>thickening</v>
      </c>
      <c r="BF210" s="3" t="str">
        <f>IF(ISNUMBER(SEARCH("airDry",$AW210)),"airDry","")</f>
        <v>airDry</v>
      </c>
      <c r="BG210" s="3" t="str">
        <f>IF(ISNUMBER(SEARCH("heatDry",$AY210)),"heatDry","")</f>
        <v/>
      </c>
      <c r="BH210" s="3" t="str">
        <f>IF(AND(ISNUMBER(SEARCH("aerobic",$AW210)),ISNUMBER(SEARCH("anaer",$AW210))),"Combined Aer and Anaer.","")</f>
        <v/>
      </c>
    </row>
    <row r="211" spans="1:60" x14ac:dyDescent="0.25">
      <c r="A211" s="5">
        <v>77</v>
      </c>
      <c r="B211" t="s">
        <v>426</v>
      </c>
      <c r="C211">
        <v>16.2</v>
      </c>
      <c r="D211">
        <v>5802.5809515017409</v>
      </c>
      <c r="E211">
        <v>5744.9143312114347</v>
      </c>
      <c r="F211">
        <v>3865.9830011689778</v>
      </c>
      <c r="G211">
        <v>7641.8899334234993</v>
      </c>
      <c r="H211">
        <v>-110.49106190248899</v>
      </c>
      <c r="I211">
        <v>-111.9228344085577</v>
      </c>
      <c r="J211">
        <v>-131.2654681750985</v>
      </c>
      <c r="K211">
        <v>-88.962422978966345</v>
      </c>
      <c r="L211">
        <v>11.20471680934134</v>
      </c>
      <c r="M211">
        <v>11.164048549039419</v>
      </c>
      <c r="N211">
        <v>11.021796673879111</v>
      </c>
      <c r="O211">
        <v>11.5061183202734</v>
      </c>
      <c r="P211">
        <v>0.37959298682366521</v>
      </c>
      <c r="Q211">
        <v>0.38315640141990331</v>
      </c>
      <c r="R211">
        <v>0.31031397340338418</v>
      </c>
      <c r="S211">
        <v>0.44350169263976669</v>
      </c>
      <c r="T211">
        <v>3808.6004786770918</v>
      </c>
      <c r="U211">
        <v>3808.6097366560239</v>
      </c>
      <c r="V211">
        <v>3804.8502765279031</v>
      </c>
      <c r="W211">
        <v>3812.36438744321</v>
      </c>
      <c r="X211">
        <v>247.84314410028259</v>
      </c>
      <c r="Y211">
        <v>248.74085582830571</v>
      </c>
      <c r="Z211">
        <v>241.1297815546362</v>
      </c>
      <c r="AA211">
        <v>251.99268974001811</v>
      </c>
      <c r="AB211">
        <v>38.087626500839107</v>
      </c>
      <c r="AC211">
        <v>37.635439930178393</v>
      </c>
      <c r="AD211">
        <v>33.186956405804672</v>
      </c>
      <c r="AE211">
        <v>44.02287145319751</v>
      </c>
      <c r="AF211">
        <v>67.781642695846799</v>
      </c>
      <c r="AG211">
        <v>67.535627271752531</v>
      </c>
      <c r="AH211">
        <v>66.67508699161823</v>
      </c>
      <c r="AI211">
        <v>69.604933155744689</v>
      </c>
      <c r="AJ211">
        <v>0.60453479565224699</v>
      </c>
      <c r="AK211">
        <v>0.60453479532841081</v>
      </c>
      <c r="AL211">
        <v>0.60453461521337937</v>
      </c>
      <c r="AM211">
        <v>0.60453497307610926</v>
      </c>
      <c r="AN211">
        <v>0.6556129831422145</v>
      </c>
      <c r="AO211">
        <v>0.65561298314221439</v>
      </c>
      <c r="AP211">
        <v>0.65561298314221439</v>
      </c>
      <c r="AQ211">
        <v>0.65561298314221439</v>
      </c>
      <c r="AR211">
        <v>16.14029297052182</v>
      </c>
      <c r="AS211">
        <v>16.14029297052182</v>
      </c>
      <c r="AT211">
        <v>16.14029297052182</v>
      </c>
      <c r="AU211">
        <v>16.14029297052182</v>
      </c>
      <c r="AV211" t="str">
        <f>VLOOKUP(Sheet1[[#This Row],[NPDES ID2]],Combined_Sheet__Major_Only___2[[NPDES ID2]:[ECHO BFR]],3,FALSE)</f>
        <v>TN</v>
      </c>
      <c r="AW211" t="s">
        <v>118</v>
      </c>
      <c r="AX211" t="str">
        <f>VLOOKUP(Sheet1[[#This Row],[NPDES ID2]],Combined_Sheet__Major_Only___2[[NPDES ID2]:[ECHO BFR]],27,FALSE)</f>
        <v>tempSludgeStore</v>
      </c>
      <c r="AY211" t="str">
        <f>VLOOKUP(Sheet1[[#This Row],[NPDES ID2]],Combined_Sheet__Major_Only___2[[NPDES ID2]:[ECHO BFR]],28,FALSE)</f>
        <v>-</v>
      </c>
      <c r="AZ211" t="str">
        <f>VLOOKUP(Sheet1[[#This Row],[NPDES ID2]],Combined_Sheet__Major_Only___2[[NPDES ID2]:[ECHO BFR]],29,FALSE)</f>
        <v>thickening</v>
      </c>
      <c r="BA211">
        <f>VLOOKUP(Sheet1[[#This Row],[NPDES ID2]],Combined_Sheet__Major_Only___2[[NPDES ID2]:[ECHO BFR]],17,FALSE)</f>
        <v>35.002893</v>
      </c>
      <c r="BB211">
        <f>VLOOKUP(Sheet1[[#This Row],[NPDES ID2]],Combined_Sheet__Major_Only___2[[NPDES ID2]:[ECHO BFR]],18,FALSE)</f>
        <v>-85.698289000000003</v>
      </c>
      <c r="BC211" s="2" t="str">
        <f>IF(ISNUMBER(SEARCH("aerobic",$AW211)),"aerobic","")</f>
        <v>aerobic</v>
      </c>
      <c r="BD211" s="2" t="str">
        <f>IF(ISNUMBER(SEARCH("anaer",$AW211)),"anaer","")</f>
        <v/>
      </c>
      <c r="BE211" s="2" t="str">
        <f>IF(ISNUMBER(SEARCH("thickening",$AZ211)),"thickening","")</f>
        <v>thickening</v>
      </c>
      <c r="BF211" s="4" t="str">
        <f>IF(ISNUMBER(SEARCH("airDry",$AW211)),"airDry","")</f>
        <v>airDry</v>
      </c>
      <c r="BG211" s="4" t="str">
        <f>IF(ISNUMBER(SEARCH("heatDry",$AY211)),"heatDry","")</f>
        <v/>
      </c>
      <c r="BH211" s="4" t="str">
        <f>IF(AND(ISNUMBER(SEARCH("aerobic",$AW211)),ISNUMBER(SEARCH("anaer",$AW211))),"Combined Aer and Anaer.","")</f>
        <v/>
      </c>
    </row>
    <row r="212" spans="1:60" x14ac:dyDescent="0.25">
      <c r="A212" s="5">
        <v>49</v>
      </c>
      <c r="B212" t="s">
        <v>295</v>
      </c>
      <c r="C212">
        <v>134.01</v>
      </c>
      <c r="D212">
        <v>804.79563675200291</v>
      </c>
      <c r="E212">
        <v>798.92867491630932</v>
      </c>
      <c r="F212">
        <v>572.94055589760649</v>
      </c>
      <c r="G212">
        <v>1038.5542408808651</v>
      </c>
      <c r="H212">
        <v>-111.6752265939374</v>
      </c>
      <c r="I212">
        <v>-113.0617987760365</v>
      </c>
      <c r="J212">
        <v>-132.40321781483561</v>
      </c>
      <c r="K212">
        <v>-90.087099029083859</v>
      </c>
      <c r="L212">
        <v>91.766839472092684</v>
      </c>
      <c r="M212">
        <v>91.423410233576362</v>
      </c>
      <c r="N212">
        <v>90.22217637012497</v>
      </c>
      <c r="O212">
        <v>94.312031695604034</v>
      </c>
      <c r="P212">
        <v>3.1419179983232182</v>
      </c>
      <c r="Q212">
        <v>3.169285888357543</v>
      </c>
      <c r="R212">
        <v>2.5719403493087718</v>
      </c>
      <c r="S212">
        <v>3.6613503850592961</v>
      </c>
      <c r="T212">
        <v>3807.934906163865</v>
      </c>
      <c r="U212">
        <v>3807.9441630516799</v>
      </c>
      <c r="V212">
        <v>3804.1851460018511</v>
      </c>
      <c r="W212">
        <v>3811.6983713273889</v>
      </c>
      <c r="X212">
        <v>250.29007877629579</v>
      </c>
      <c r="Y212">
        <v>251.22153569643191</v>
      </c>
      <c r="Z212">
        <v>243.3093850865495</v>
      </c>
      <c r="AA212">
        <v>254.60572643268691</v>
      </c>
      <c r="AB212">
        <v>38.831458328808417</v>
      </c>
      <c r="AC212">
        <v>38.36330322781167</v>
      </c>
      <c r="AD212">
        <v>33.789829375836383</v>
      </c>
      <c r="AE212">
        <v>44.948116262019923</v>
      </c>
      <c r="AF212">
        <v>67.108243193942968</v>
      </c>
      <c r="AG212">
        <v>66.857117865484582</v>
      </c>
      <c r="AH212">
        <v>65.978633258886205</v>
      </c>
      <c r="AI212">
        <v>68.96949149235212</v>
      </c>
      <c r="AJ212">
        <v>0.59629843322753018</v>
      </c>
      <c r="AK212">
        <v>0.59629843050705322</v>
      </c>
      <c r="AL212">
        <v>0.59629691818261588</v>
      </c>
      <c r="AM212">
        <v>0.59629992296096268</v>
      </c>
      <c r="AN212">
        <v>0.65558252452421695</v>
      </c>
      <c r="AO212">
        <v>0.65558252452421695</v>
      </c>
      <c r="AP212">
        <v>0.65558252452421695</v>
      </c>
      <c r="AQ212">
        <v>0.65558252452421695</v>
      </c>
      <c r="AR212">
        <v>15.886902714156451</v>
      </c>
      <c r="AS212">
        <v>15.886902714156451</v>
      </c>
      <c r="AT212">
        <v>15.886902714156451</v>
      </c>
      <c r="AU212">
        <v>15.886902714156451</v>
      </c>
      <c r="AV212" t="str">
        <f>VLOOKUP(Sheet1[[#This Row],[NPDES ID2]],Combined_Sheet__Major_Only___2[[NPDES ID2]:[ECHO BFR]],3,FALSE)</f>
        <v>PR</v>
      </c>
      <c r="AW212" t="s">
        <v>118</v>
      </c>
      <c r="AX212" t="str">
        <f>VLOOKUP(Sheet1[[#This Row],[NPDES ID2]],Combined_Sheet__Major_Only___2[[NPDES ID2]:[ECHO BFR]],27,FALSE)</f>
        <v>-</v>
      </c>
      <c r="AY212" t="str">
        <f>VLOOKUP(Sheet1[[#This Row],[NPDES ID2]],Combined_Sheet__Major_Only___2[[NPDES ID2]:[ECHO BFR]],28,FALSE)</f>
        <v>-</v>
      </c>
      <c r="AZ212" t="str">
        <f>VLOOKUP(Sheet1[[#This Row],[NPDES ID2]],Combined_Sheet__Major_Only___2[[NPDES ID2]:[ECHO BFR]],29,FALSE)</f>
        <v>thickening</v>
      </c>
      <c r="BA212">
        <f>VLOOKUP(Sheet1[[#This Row],[NPDES ID2]],Combined_Sheet__Major_Only___2[[NPDES ID2]:[ECHO BFR]],17,FALSE)</f>
        <v>18.148561000000001</v>
      </c>
      <c r="BB212">
        <f>VLOOKUP(Sheet1[[#This Row],[NPDES ID2]],Combined_Sheet__Major_Only___2[[NPDES ID2]:[ECHO BFR]],18,FALSE)</f>
        <v>-66.278391999999997</v>
      </c>
      <c r="BC212" s="2" t="str">
        <f>IF(ISNUMBER(SEARCH("aerobic",$AW212)),"aerobic","")</f>
        <v>aerobic</v>
      </c>
      <c r="BD212" s="2" t="str">
        <f>IF(ISNUMBER(SEARCH("anaer",$AW212)),"anaer","")</f>
        <v/>
      </c>
      <c r="BE212" s="2" t="str">
        <f>IF(ISNUMBER(SEARCH("thickening",$AZ212)),"thickening","")</f>
        <v>thickening</v>
      </c>
      <c r="BF212" s="4" t="str">
        <f>IF(ISNUMBER(SEARCH("airDry",$AW212)),"airDry","")</f>
        <v>airDry</v>
      </c>
      <c r="BG212" s="4" t="str">
        <f>IF(ISNUMBER(SEARCH("heatDry",$AY212)),"heatDry","")</f>
        <v/>
      </c>
      <c r="BH212" s="4" t="str">
        <f>IF(AND(ISNUMBER(SEARCH("aerobic",$AW212)),ISNUMBER(SEARCH("anaer",$AW212))),"Combined Aer and Anaer.","")</f>
        <v/>
      </c>
    </row>
    <row r="213" spans="1:60" x14ac:dyDescent="0.25">
      <c r="A213" s="5">
        <v>1610</v>
      </c>
      <c r="B213" t="s">
        <v>7568</v>
      </c>
      <c r="C213">
        <v>75</v>
      </c>
      <c r="D213">
        <v>1315.5697946204159</v>
      </c>
      <c r="E213">
        <v>1302.2427520010381</v>
      </c>
      <c r="F213">
        <v>907.52273019855272</v>
      </c>
      <c r="G213">
        <v>1715.215635359998</v>
      </c>
      <c r="H213">
        <v>-109.20894998327191</v>
      </c>
      <c r="I213">
        <v>-110.5861225132987</v>
      </c>
      <c r="J213">
        <v>-130.03273896108121</v>
      </c>
      <c r="K213">
        <v>-87.735906498961498</v>
      </c>
      <c r="L213">
        <v>52.434310711241459</v>
      </c>
      <c r="M213">
        <v>52.250297210713242</v>
      </c>
      <c r="N213">
        <v>51.606652555838082</v>
      </c>
      <c r="O213">
        <v>53.798065632711833</v>
      </c>
      <c r="P213">
        <v>1.756242554808797</v>
      </c>
      <c r="Q213">
        <v>1.774018939495843</v>
      </c>
      <c r="R213">
        <v>1.4336131944170569</v>
      </c>
      <c r="S213">
        <v>2.057742955008365</v>
      </c>
      <c r="T213">
        <v>3807.8138300216492</v>
      </c>
      <c r="U213">
        <v>3807.8230867109769</v>
      </c>
      <c r="V213">
        <v>3804.0641502627482</v>
      </c>
      <c r="W213">
        <v>3811.5772144881962</v>
      </c>
      <c r="X213">
        <v>245.13948608984799</v>
      </c>
      <c r="Y213">
        <v>245.99946584433721</v>
      </c>
      <c r="Z213">
        <v>238.709412844469</v>
      </c>
      <c r="AA213">
        <v>249.11029757756339</v>
      </c>
      <c r="AB213">
        <v>37.295839010492998</v>
      </c>
      <c r="AC213">
        <v>36.860187570463033</v>
      </c>
      <c r="AD213">
        <v>32.542451286629841</v>
      </c>
      <c r="AE213">
        <v>43.023289762805817</v>
      </c>
      <c r="AF213">
        <v>68.514267918461613</v>
      </c>
      <c r="AG213">
        <v>68.273834714214303</v>
      </c>
      <c r="AH213">
        <v>67.432786498418196</v>
      </c>
      <c r="AI213">
        <v>70.296229016282936</v>
      </c>
      <c r="AJ213">
        <v>0.61349732050931183</v>
      </c>
      <c r="AK213">
        <v>0.61349731903559557</v>
      </c>
      <c r="AL213">
        <v>0.61349649956315078</v>
      </c>
      <c r="AM213">
        <v>0.61349812773901102</v>
      </c>
      <c r="AN213">
        <v>0.65557698313332258</v>
      </c>
      <c r="AO213">
        <v>0.65557698313332236</v>
      </c>
      <c r="AP213">
        <v>0.65557698313332236</v>
      </c>
      <c r="AQ213">
        <v>0.65557698313332236</v>
      </c>
      <c r="AR213">
        <v>16.415951947404029</v>
      </c>
      <c r="AS213">
        <v>16.415951947404029</v>
      </c>
      <c r="AT213">
        <v>16.415951947404029</v>
      </c>
      <c r="AU213">
        <v>16.415951947404029</v>
      </c>
      <c r="AV213" t="str">
        <f>VLOOKUP(Sheet1[[#This Row],[NPDES ID2]],Combined_Sheet__Major_Only___2[[NPDES ID2]:[ECHO BFR]],3,FALSE)</f>
        <v>LA</v>
      </c>
      <c r="AW213" t="s">
        <v>118</v>
      </c>
      <c r="AX213" t="str">
        <f>VLOOKUP(Sheet1[[#This Row],[NPDES ID2]],Combined_Sheet__Major_Only___2[[NPDES ID2]:[ECHO BFR]],27,FALSE)</f>
        <v>other</v>
      </c>
      <c r="AY213" t="str">
        <f>VLOOKUP(Sheet1[[#This Row],[NPDES ID2]],Combined_Sheet__Major_Only___2[[NPDES ID2]:[ECHO BFR]],28,FALSE)</f>
        <v>-</v>
      </c>
      <c r="AZ213" t="str">
        <f>VLOOKUP(Sheet1[[#This Row],[NPDES ID2]],Combined_Sheet__Major_Only___2[[NPDES ID2]:[ECHO BFR]],29,FALSE)</f>
        <v>thickening, preliminaryOps</v>
      </c>
      <c r="BA213">
        <f>VLOOKUP(Sheet1[[#This Row],[NPDES ID2]],Combined_Sheet__Major_Only___2[[NPDES ID2]:[ECHO BFR]],17,FALSE)</f>
        <v>31.677692</v>
      </c>
      <c r="BB213">
        <f>VLOOKUP(Sheet1[[#This Row],[NPDES ID2]],Combined_Sheet__Major_Only___2[[NPDES ID2]:[ECHO BFR]],18,FALSE)</f>
        <v>-92.130425000000002</v>
      </c>
      <c r="BC213" s="2" t="str">
        <f>IF(ISNUMBER(SEARCH("aerobic",$AW213)),"aerobic","")</f>
        <v>aerobic</v>
      </c>
      <c r="BD213" s="2" t="str">
        <f>IF(ISNUMBER(SEARCH("anaer",$AW213)),"anaer","")</f>
        <v/>
      </c>
      <c r="BE213" s="2" t="str">
        <f>IF(ISNUMBER(SEARCH("thickening",$AZ213)),"thickening","")</f>
        <v>thickening</v>
      </c>
      <c r="BF213" s="3" t="str">
        <f>IF(ISNUMBER(SEARCH("airDry",$AW213)),"airDry","")</f>
        <v>airDry</v>
      </c>
      <c r="BG213" s="3" t="str">
        <f>IF(ISNUMBER(SEARCH("heatDry",$AY213)),"heatDry","")</f>
        <v/>
      </c>
      <c r="BH213" s="3" t="str">
        <f>IF(AND(ISNUMBER(SEARCH("aerobic",$AW213)),ISNUMBER(SEARCH("anaer",$AW213))),"Combined Aer and Anaer.","")</f>
        <v/>
      </c>
    </row>
    <row r="214" spans="1:60" x14ac:dyDescent="0.25">
      <c r="A214" s="5">
        <v>2161</v>
      </c>
      <c r="B214" t="s">
        <v>10149</v>
      </c>
      <c r="C214">
        <v>763.18</v>
      </c>
      <c r="D214">
        <v>331.33729148624792</v>
      </c>
      <c r="E214">
        <v>323.03568393672379</v>
      </c>
      <c r="F214">
        <v>278.87204245151418</v>
      </c>
      <c r="G214">
        <v>392.710495532582</v>
      </c>
      <c r="H214">
        <v>-106.36225401896699</v>
      </c>
      <c r="I214">
        <v>-107.75365269301351</v>
      </c>
      <c r="J214">
        <v>-127.2944881046879</v>
      </c>
      <c r="K214">
        <v>-84.992065976223955</v>
      </c>
      <c r="L214">
        <v>546.43078558628577</v>
      </c>
      <c r="M214">
        <v>544.65619815728087</v>
      </c>
      <c r="N214">
        <v>538.44999480515321</v>
      </c>
      <c r="O214">
        <v>559.58144520906819</v>
      </c>
      <c r="P214">
        <v>17.844685800464969</v>
      </c>
      <c r="Q214">
        <v>18.07186256425133</v>
      </c>
      <c r="R214">
        <v>14.51827825713629</v>
      </c>
      <c r="S214">
        <v>21.03982353056869</v>
      </c>
      <c r="T214">
        <v>3807.7819419332468</v>
      </c>
      <c r="U214">
        <v>3807.791198570299</v>
      </c>
      <c r="V214">
        <v>3804.032283350291</v>
      </c>
      <c r="W214">
        <v>3811.5453051464542</v>
      </c>
      <c r="X214">
        <v>239.35604289333571</v>
      </c>
      <c r="Y214">
        <v>240.13329678248309</v>
      </c>
      <c r="Z214">
        <v>233.52585886036809</v>
      </c>
      <c r="AA214">
        <v>242.93673452030851</v>
      </c>
      <c r="AB214">
        <v>35.639792396034068</v>
      </c>
      <c r="AC214">
        <v>35.237775229738943</v>
      </c>
      <c r="AD214">
        <v>31.18916258052548</v>
      </c>
      <c r="AE214">
        <v>40.943601053949592</v>
      </c>
      <c r="AF214">
        <v>70.168201313965156</v>
      </c>
      <c r="AG214">
        <v>69.940433903969918</v>
      </c>
      <c r="AH214">
        <v>69.143310321698308</v>
      </c>
      <c r="AI214">
        <v>71.85676102142591</v>
      </c>
      <c r="AJ214">
        <v>0.63373718936452794</v>
      </c>
      <c r="AK214">
        <v>0.63373717497755477</v>
      </c>
      <c r="AL214">
        <v>0.6337291957437603</v>
      </c>
      <c r="AM214">
        <v>0.63374504952897204</v>
      </c>
      <c r="AN214">
        <v>0.65557552365541627</v>
      </c>
      <c r="AO214">
        <v>0.65557552365541616</v>
      </c>
      <c r="AP214">
        <v>0.65557552365541616</v>
      </c>
      <c r="AQ214">
        <v>0.65557552365541616</v>
      </c>
      <c r="AR214">
        <v>17.0382706847683</v>
      </c>
      <c r="AS214">
        <v>17.038270684768289</v>
      </c>
      <c r="AT214">
        <v>17.038270684768289</v>
      </c>
      <c r="AU214">
        <v>17.038270684768289</v>
      </c>
      <c r="AV214" t="str">
        <f>VLOOKUP(Sheet1[[#This Row],[NPDES ID2]],Combined_Sheet__Major_Only___2[[NPDES ID2]:[ECHO BFR]],3,FALSE)</f>
        <v>GA</v>
      </c>
      <c r="AW214" t="s">
        <v>12187</v>
      </c>
      <c r="AX214" t="str">
        <f>VLOOKUP(Sheet1[[#This Row],[NPDES ID2]],Combined_Sheet__Major_Only___2[[NPDES ID2]:[ECHO BFR]],27,FALSE)</f>
        <v>-</v>
      </c>
      <c r="AY214" t="str">
        <f>VLOOKUP(Sheet1[[#This Row],[NPDES ID2]],Combined_Sheet__Major_Only___2[[NPDES ID2]:[ECHO BFR]],28,FALSE)</f>
        <v>-</v>
      </c>
      <c r="AZ214" t="str">
        <f>VLOOKUP(Sheet1[[#This Row],[NPDES ID2]],Combined_Sheet__Major_Only___2[[NPDES ID2]:[ECHO BFR]],29,FALSE)</f>
        <v>thickening</v>
      </c>
      <c r="BA214">
        <f>VLOOKUP(Sheet1[[#This Row],[NPDES ID2]],Combined_Sheet__Major_Only___2[[NPDES ID2]:[ECHO BFR]],17,FALSE)</f>
        <v>32.518639</v>
      </c>
      <c r="BB214">
        <f>VLOOKUP(Sheet1[[#This Row],[NPDES ID2]],Combined_Sheet__Major_Only___2[[NPDES ID2]:[ECHO BFR]],18,FALSE)</f>
        <v>-82.886167</v>
      </c>
      <c r="BC214" s="2" t="str">
        <f>IF(ISNUMBER(SEARCH("aerobic",$AW214)),"aerobic","")</f>
        <v/>
      </c>
      <c r="BD214" s="2" t="str">
        <f>IF(ISNUMBER(SEARCH("anaer",$AW214)),"anaer","")</f>
        <v>anaer</v>
      </c>
      <c r="BE214" s="2" t="str">
        <f>IF(ISNUMBER(SEARCH("thickening",$AZ214)),"thickening","")</f>
        <v>thickening</v>
      </c>
      <c r="BF214" s="4" t="str">
        <f>IF(ISNUMBER(SEARCH("airDry",$AW214)),"airDry","")</f>
        <v>airDry</v>
      </c>
      <c r="BG214" s="4" t="str">
        <f>IF(ISNUMBER(SEARCH("heatDry",$AY214)),"heatDry","")</f>
        <v/>
      </c>
      <c r="BH214" s="4" t="str">
        <f>IF(AND(ISNUMBER(SEARCH("aerobic",$AW214)),ISNUMBER(SEARCH("anaer",$AW214))),"Combined Aer and Anaer.","")</f>
        <v/>
      </c>
    </row>
    <row r="215" spans="1:60" x14ac:dyDescent="0.25">
      <c r="A215" s="5">
        <v>318</v>
      </c>
      <c r="B215" t="s">
        <v>1618</v>
      </c>
      <c r="C215">
        <v>1165</v>
      </c>
      <c r="D215">
        <v>376.34187216622541</v>
      </c>
      <c r="E215">
        <v>373.25486807450812</v>
      </c>
      <c r="F215">
        <v>319.96805170985112</v>
      </c>
      <c r="G215">
        <v>441.74025626702598</v>
      </c>
      <c r="H215">
        <v>-110.68265740391389</v>
      </c>
      <c r="I215">
        <v>-112.05624072100051</v>
      </c>
      <c r="J215">
        <v>-131.44013610021739</v>
      </c>
      <c r="K215">
        <v>-89.086316942576346</v>
      </c>
      <c r="L215">
        <v>803.63270264539369</v>
      </c>
      <c r="M215">
        <v>800.69149238780597</v>
      </c>
      <c r="N215">
        <v>790.40632896049738</v>
      </c>
      <c r="O215">
        <v>825.42750005536379</v>
      </c>
      <c r="P215">
        <v>27.301503709034289</v>
      </c>
      <c r="Q215">
        <v>27.552781603089102</v>
      </c>
      <c r="R215">
        <v>22.326809054877309</v>
      </c>
      <c r="S215">
        <v>31.87660497156271</v>
      </c>
      <c r="T215">
        <v>3804.7050352158749</v>
      </c>
      <c r="U215">
        <v>3804.7142868087508</v>
      </c>
      <c r="V215">
        <v>3800.957419916374</v>
      </c>
      <c r="W215">
        <v>3808.466347677625</v>
      </c>
      <c r="X215">
        <v>248.24931615980299</v>
      </c>
      <c r="Y215">
        <v>249.15505387148849</v>
      </c>
      <c r="Z215">
        <v>241.47219873895719</v>
      </c>
      <c r="AA215">
        <v>252.43938968107929</v>
      </c>
      <c r="AB215">
        <v>38.24692577454551</v>
      </c>
      <c r="AC215">
        <v>37.791202695228378</v>
      </c>
      <c r="AD215">
        <v>33.313510424562153</v>
      </c>
      <c r="AE215">
        <v>44.229304319929888</v>
      </c>
      <c r="AF215">
        <v>67.603346449525702</v>
      </c>
      <c r="AG215">
        <v>67.356108123791728</v>
      </c>
      <c r="AH215">
        <v>66.490611432952718</v>
      </c>
      <c r="AI215">
        <v>69.436538692254558</v>
      </c>
      <c r="AJ215">
        <v>0.60235390708523584</v>
      </c>
      <c r="AK215">
        <v>0.60235388358805997</v>
      </c>
      <c r="AL215">
        <v>0.60234087868912345</v>
      </c>
      <c r="AM215">
        <v>0.60236671810060849</v>
      </c>
      <c r="AN215">
        <v>0.65543463928401013</v>
      </c>
      <c r="AO215">
        <v>0.65543463928401013</v>
      </c>
      <c r="AP215">
        <v>0.65543463928401013</v>
      </c>
      <c r="AQ215">
        <v>0.65543463928401013</v>
      </c>
      <c r="AR215">
        <v>16.072771195849221</v>
      </c>
      <c r="AS215">
        <v>16.072771195849221</v>
      </c>
      <c r="AT215">
        <v>16.072771195849221</v>
      </c>
      <c r="AU215">
        <v>16.072771195849221</v>
      </c>
      <c r="AV215" t="str">
        <f>VLOOKUP(Sheet1[[#This Row],[NPDES ID2]],Combined_Sheet__Major_Only___2[[NPDES ID2]:[ECHO BFR]],3,FALSE)</f>
        <v>IN</v>
      </c>
      <c r="AW215" t="s">
        <v>118</v>
      </c>
      <c r="AX215" t="str">
        <f>VLOOKUP(Sheet1[[#This Row],[NPDES ID2]],Combined_Sheet__Major_Only___2[[NPDES ID2]:[ECHO BFR]],27,FALSE)</f>
        <v>-</v>
      </c>
      <c r="AY215" t="str">
        <f>VLOOKUP(Sheet1[[#This Row],[NPDES ID2]],Combined_Sheet__Major_Only___2[[NPDES ID2]:[ECHO BFR]],28,FALSE)</f>
        <v>-</v>
      </c>
      <c r="AZ215" t="str">
        <f>VLOOKUP(Sheet1[[#This Row],[NPDES ID2]],Combined_Sheet__Major_Only___2[[NPDES ID2]:[ECHO BFR]],29,FALSE)</f>
        <v>thickening</v>
      </c>
      <c r="BA215">
        <f>VLOOKUP(Sheet1[[#This Row],[NPDES ID2]],Combined_Sheet__Major_Only___2[[NPDES ID2]:[ECHO BFR]],17,FALSE)</f>
        <v>39.093556</v>
      </c>
      <c r="BB215">
        <f>VLOOKUP(Sheet1[[#This Row],[NPDES ID2]],Combined_Sheet__Major_Only___2[[NPDES ID2]:[ECHO BFR]],18,FALSE)</f>
        <v>-86.549194</v>
      </c>
      <c r="BC215" s="2" t="str">
        <f>IF(ISNUMBER(SEARCH("aerobic",$AW215)),"aerobic","")</f>
        <v>aerobic</v>
      </c>
      <c r="BD215" s="2" t="str">
        <f>IF(ISNUMBER(SEARCH("anaer",$AW215)),"anaer","")</f>
        <v/>
      </c>
      <c r="BE215" s="2" t="str">
        <f>IF(ISNUMBER(SEARCH("thickening",$AZ215)),"thickening","")</f>
        <v>thickening</v>
      </c>
      <c r="BF215" s="3" t="str">
        <f>IF(ISNUMBER(SEARCH("airDry",$AW215)),"airDry","")</f>
        <v>airDry</v>
      </c>
      <c r="BG215" s="3" t="str">
        <f>IF(ISNUMBER(SEARCH("heatDry",$AY215)),"heatDry","")</f>
        <v/>
      </c>
      <c r="BH215" s="3" t="str">
        <f>IF(AND(ISNUMBER(SEARCH("aerobic",$AW215)),ISNUMBER(SEARCH("anaer",$AW215))),"Combined Aer and Anaer.","")</f>
        <v/>
      </c>
    </row>
    <row r="216" spans="1:60" x14ac:dyDescent="0.25">
      <c r="A216" s="5">
        <v>1554</v>
      </c>
      <c r="B216" t="s">
        <v>7311</v>
      </c>
      <c r="C216">
        <v>91.63</v>
      </c>
      <c r="D216">
        <v>1107.6690219341381</v>
      </c>
      <c r="E216">
        <v>1095.4405718036919</v>
      </c>
      <c r="F216">
        <v>771.37864723726648</v>
      </c>
      <c r="G216">
        <v>1438.8776848287041</v>
      </c>
      <c r="H216">
        <v>-110.37180176873311</v>
      </c>
      <c r="I216">
        <v>-111.797250339196</v>
      </c>
      <c r="J216">
        <v>-131.1501983651319</v>
      </c>
      <c r="K216">
        <v>-88.844745159707983</v>
      </c>
      <c r="L216">
        <v>63.434883303263383</v>
      </c>
      <c r="M216">
        <v>63.205304365003236</v>
      </c>
      <c r="N216">
        <v>62.402283609220881</v>
      </c>
      <c r="O216">
        <v>65.136327636318285</v>
      </c>
      <c r="P216">
        <v>2.1469211972656792</v>
      </c>
      <c r="Q216">
        <v>2.167211021656799</v>
      </c>
      <c r="R216">
        <v>1.7548685197722349</v>
      </c>
      <c r="S216">
        <v>2.5089959126542749</v>
      </c>
      <c r="T216">
        <v>3803.8633688478599</v>
      </c>
      <c r="U216">
        <v>3803.8726190609382</v>
      </c>
      <c r="V216">
        <v>3800.1163124742948</v>
      </c>
      <c r="W216">
        <v>3807.6241203408558</v>
      </c>
      <c r="X216">
        <v>247.30410525442539</v>
      </c>
      <c r="Y216">
        <v>248.19760199298631</v>
      </c>
      <c r="Z216">
        <v>240.62373029237321</v>
      </c>
      <c r="AA216">
        <v>251.43329008608299</v>
      </c>
      <c r="AB216">
        <v>37.971479773480233</v>
      </c>
      <c r="AC216">
        <v>37.521329728320822</v>
      </c>
      <c r="AD216">
        <v>33.089792611501508</v>
      </c>
      <c r="AE216">
        <v>43.881126506199408</v>
      </c>
      <c r="AF216">
        <v>67.844921950081456</v>
      </c>
      <c r="AG216">
        <v>67.599396793989797</v>
      </c>
      <c r="AH216">
        <v>66.740527103719671</v>
      </c>
      <c r="AI216">
        <v>69.6646336482561</v>
      </c>
      <c r="AJ216">
        <v>0.60530884682120345</v>
      </c>
      <c r="AK216">
        <v>0.60530884499177706</v>
      </c>
      <c r="AL216">
        <v>0.60530782780474468</v>
      </c>
      <c r="AM216">
        <v>0.60530984881221717</v>
      </c>
      <c r="AN216">
        <v>0.65539608126906657</v>
      </c>
      <c r="AO216">
        <v>0.65539608126906679</v>
      </c>
      <c r="AP216">
        <v>0.65539608126906679</v>
      </c>
      <c r="AQ216">
        <v>0.65539608126906679</v>
      </c>
      <c r="AR216">
        <v>16.164073566161381</v>
      </c>
      <c r="AS216">
        <v>16.164073566161381</v>
      </c>
      <c r="AT216">
        <v>16.164073566161381</v>
      </c>
      <c r="AU216">
        <v>16.164073566161381</v>
      </c>
      <c r="AV216" t="str">
        <f>VLOOKUP(Sheet1[[#This Row],[NPDES ID2]],Combined_Sheet__Major_Only___2[[NPDES ID2]:[ECHO BFR]],3,FALSE)</f>
        <v>MO</v>
      </c>
      <c r="AW216" t="s">
        <v>118</v>
      </c>
      <c r="AX216" t="str">
        <f>VLOOKUP(Sheet1[[#This Row],[NPDES ID2]],Combined_Sheet__Major_Only___2[[NPDES ID2]:[ECHO BFR]],27,FALSE)</f>
        <v>-</v>
      </c>
      <c r="AY216" t="str">
        <f>VLOOKUP(Sheet1[[#This Row],[NPDES ID2]],Combined_Sheet__Major_Only___2[[NPDES ID2]:[ECHO BFR]],28,FALSE)</f>
        <v>-</v>
      </c>
      <c r="AZ216" t="str">
        <f>VLOOKUP(Sheet1[[#This Row],[NPDES ID2]],Combined_Sheet__Major_Only___2[[NPDES ID2]:[ECHO BFR]],29,FALSE)</f>
        <v>thickening</v>
      </c>
      <c r="BA216">
        <f>VLOOKUP(Sheet1[[#This Row],[NPDES ID2]],Combined_Sheet__Major_Only___2[[NPDES ID2]:[ECHO BFR]],17,FALSE)</f>
        <v>38.255667000000003</v>
      </c>
      <c r="BB216">
        <f>VLOOKUP(Sheet1[[#This Row],[NPDES ID2]],Combined_Sheet__Major_Only___2[[NPDES ID2]:[ECHO BFR]],18,FALSE)</f>
        <v>-90.376388000000006</v>
      </c>
      <c r="BC216" s="2" t="str">
        <f>IF(ISNUMBER(SEARCH("aerobic",$AW216)),"aerobic","")</f>
        <v>aerobic</v>
      </c>
      <c r="BD216" s="2" t="str">
        <f>IF(ISNUMBER(SEARCH("anaer",$AW216)),"anaer","")</f>
        <v/>
      </c>
      <c r="BE216" s="2" t="str">
        <f>IF(ISNUMBER(SEARCH("thickening",$AZ216)),"thickening","")</f>
        <v>thickening</v>
      </c>
      <c r="BF216" s="3" t="str">
        <f>IF(ISNUMBER(SEARCH("airDry",$AW216)),"airDry","")</f>
        <v>airDry</v>
      </c>
      <c r="BG216" s="3" t="str">
        <f>IF(ISNUMBER(SEARCH("heatDry",$AY216)),"heatDry","")</f>
        <v/>
      </c>
      <c r="BH216" s="3" t="str">
        <f>IF(AND(ISNUMBER(SEARCH("aerobic",$AW216)),ISNUMBER(SEARCH("anaer",$AW216))),"Combined Aer and Anaer.","")</f>
        <v/>
      </c>
    </row>
    <row r="217" spans="1:60" x14ac:dyDescent="0.25">
      <c r="A217" s="5">
        <v>1193</v>
      </c>
      <c r="B217" t="s">
        <v>5720</v>
      </c>
      <c r="C217">
        <v>255</v>
      </c>
      <c r="D217">
        <v>487.09254039816119</v>
      </c>
      <c r="E217">
        <v>484.14096933324618</v>
      </c>
      <c r="F217">
        <v>364.22914415462333</v>
      </c>
      <c r="G217">
        <v>607.53793240004131</v>
      </c>
      <c r="H217">
        <v>-109.4943130519534</v>
      </c>
      <c r="I217">
        <v>-110.88011298159709</v>
      </c>
      <c r="J217">
        <v>-130.30552050572351</v>
      </c>
      <c r="K217">
        <v>-87.99930790328655</v>
      </c>
      <c r="L217">
        <v>177.8184234759334</v>
      </c>
      <c r="M217">
        <v>177.18927875862971</v>
      </c>
      <c r="N217">
        <v>174.98874112702001</v>
      </c>
      <c r="O217">
        <v>182.48101523766459</v>
      </c>
      <c r="P217">
        <v>5.9721271808891823</v>
      </c>
      <c r="Q217">
        <v>6.0315194373695462</v>
      </c>
      <c r="R217">
        <v>4.8767413030404247</v>
      </c>
      <c r="S217">
        <v>6.9926532679480449</v>
      </c>
      <c r="T217">
        <v>3803.3303601306761</v>
      </c>
      <c r="U217">
        <v>3803.3396094699578</v>
      </c>
      <c r="V217">
        <v>3799.5836577125592</v>
      </c>
      <c r="W217">
        <v>3807.0907563745518</v>
      </c>
      <c r="X217">
        <v>245.48255315592559</v>
      </c>
      <c r="Y217">
        <v>246.35078170053561</v>
      </c>
      <c r="Z217">
        <v>238.99326183052011</v>
      </c>
      <c r="AA217">
        <v>249.49246893329041</v>
      </c>
      <c r="AB217">
        <v>37.4373497885354</v>
      </c>
      <c r="AC217">
        <v>36.998393017313248</v>
      </c>
      <c r="AD217">
        <v>32.655059940706813</v>
      </c>
      <c r="AE217">
        <v>43.206723090794107</v>
      </c>
      <c r="AF217">
        <v>68.338409113049195</v>
      </c>
      <c r="AG217">
        <v>68.096658096364052</v>
      </c>
      <c r="AH217">
        <v>67.250895632554446</v>
      </c>
      <c r="AI217">
        <v>70.130266176527911</v>
      </c>
      <c r="AJ217">
        <v>0.61134579831043057</v>
      </c>
      <c r="AK217">
        <v>0.61134579327490679</v>
      </c>
      <c r="AL217">
        <v>0.61134299532587566</v>
      </c>
      <c r="AM217">
        <v>0.61134855447269898</v>
      </c>
      <c r="AN217">
        <v>0.65537165886684279</v>
      </c>
      <c r="AO217">
        <v>0.6553716588668429</v>
      </c>
      <c r="AP217">
        <v>0.6553716588668429</v>
      </c>
      <c r="AQ217">
        <v>0.6553716588668429</v>
      </c>
      <c r="AR217">
        <v>16.349704904437949</v>
      </c>
      <c r="AS217">
        <v>16.34970490443796</v>
      </c>
      <c r="AT217">
        <v>16.34970490443796</v>
      </c>
      <c r="AU217">
        <v>16.34970490443796</v>
      </c>
      <c r="AV217" t="str">
        <f>VLOOKUP(Sheet1[[#This Row],[NPDES ID2]],Combined_Sheet__Major_Only___2[[NPDES ID2]:[ECHO BFR]],3,FALSE)</f>
        <v>NM</v>
      </c>
      <c r="AW217" t="s">
        <v>118</v>
      </c>
      <c r="AX217" t="str">
        <f>VLOOKUP(Sheet1[[#This Row],[NPDES ID2]],Combined_Sheet__Major_Only___2[[NPDES ID2]:[ECHO BFR]],27,FALSE)</f>
        <v>longTermSludgeStore, tempSludgeStore</v>
      </c>
      <c r="AY217" t="str">
        <f>VLOOKUP(Sheet1[[#This Row],[NPDES ID2]],Combined_Sheet__Major_Only___2[[NPDES ID2]:[ECHO BFR]],28,FALSE)</f>
        <v>-</v>
      </c>
      <c r="AZ217" t="str">
        <f>VLOOKUP(Sheet1[[#This Row],[NPDES ID2]],Combined_Sheet__Major_Only___2[[NPDES ID2]:[ECHO BFR]],29,FALSE)</f>
        <v>thickening</v>
      </c>
      <c r="BA217">
        <f>VLOOKUP(Sheet1[[#This Row],[NPDES ID2]],Combined_Sheet__Major_Only___2[[NPDES ID2]:[ECHO BFR]],17,FALSE)</f>
        <v>33.349440000000001</v>
      </c>
      <c r="BB217">
        <f>VLOOKUP(Sheet1[[#This Row],[NPDES ID2]],Combined_Sheet__Major_Only___2[[NPDES ID2]:[ECHO BFR]],18,FALSE)</f>
        <v>-105.66195999999999</v>
      </c>
      <c r="BC217" s="2" t="str">
        <f>IF(ISNUMBER(SEARCH("aerobic",$AW217)),"aerobic","")</f>
        <v>aerobic</v>
      </c>
      <c r="BD217" s="2" t="str">
        <f>IF(ISNUMBER(SEARCH("anaer",$AW217)),"anaer","")</f>
        <v/>
      </c>
      <c r="BE217" s="2" t="str">
        <f>IF(ISNUMBER(SEARCH("thickening",$AZ217)),"thickening","")</f>
        <v>thickening</v>
      </c>
      <c r="BF217" s="4" t="str">
        <f>IF(ISNUMBER(SEARCH("airDry",$AW217)),"airDry","")</f>
        <v>airDry</v>
      </c>
      <c r="BG217" s="4" t="str">
        <f>IF(ISNUMBER(SEARCH("heatDry",$AY217)),"heatDry","")</f>
        <v/>
      </c>
      <c r="BH217" s="4" t="str">
        <f>IF(AND(ISNUMBER(SEARCH("aerobic",$AW217)),ISNUMBER(SEARCH("anaer",$AW217))),"Combined Aer and Anaer.","")</f>
        <v/>
      </c>
    </row>
    <row r="218" spans="1:60" x14ac:dyDescent="0.25">
      <c r="A218" s="5">
        <v>496</v>
      </c>
      <c r="B218" t="s">
        <v>2459</v>
      </c>
      <c r="C218">
        <v>369.82</v>
      </c>
      <c r="D218">
        <v>400.92800773950398</v>
      </c>
      <c r="E218">
        <v>396.48418055641878</v>
      </c>
      <c r="F218">
        <v>310.49520101484859</v>
      </c>
      <c r="G218">
        <v>494.17200305968959</v>
      </c>
      <c r="H218">
        <v>-110.8775945891569</v>
      </c>
      <c r="I218">
        <v>-112.28037682670249</v>
      </c>
      <c r="J218">
        <v>-131.6341657778114</v>
      </c>
      <c r="K218">
        <v>-89.313258961940576</v>
      </c>
      <c r="L218">
        <v>254.87691872652451</v>
      </c>
      <c r="M218">
        <v>253.94157939599171</v>
      </c>
      <c r="N218">
        <v>250.67016562452159</v>
      </c>
      <c r="O218">
        <v>261.80861621236153</v>
      </c>
      <c r="P218">
        <v>8.6672580371112371</v>
      </c>
      <c r="Q218">
        <v>8.7465179626669283</v>
      </c>
      <c r="R218">
        <v>7.0888172387901118</v>
      </c>
      <c r="S218">
        <v>10.117136693060271</v>
      </c>
      <c r="T218">
        <v>3798.7950385837589</v>
      </c>
      <c r="U218">
        <v>3798.804280487991</v>
      </c>
      <c r="V218">
        <v>3795.05134793959</v>
      </c>
      <c r="W218">
        <v>3802.5524120459531</v>
      </c>
      <c r="X218">
        <v>248.08755531445891</v>
      </c>
      <c r="Y218">
        <v>248.99496771362601</v>
      </c>
      <c r="Z218">
        <v>241.29666202057169</v>
      </c>
      <c r="AA218">
        <v>252.28561727756249</v>
      </c>
      <c r="AB218">
        <v>38.254143706543722</v>
      </c>
      <c r="AC218">
        <v>37.79756834593023</v>
      </c>
      <c r="AD218">
        <v>33.316178619576043</v>
      </c>
      <c r="AE218">
        <v>44.242755580560733</v>
      </c>
      <c r="AF218">
        <v>67.541315150644564</v>
      </c>
      <c r="AG218">
        <v>67.293512247110129</v>
      </c>
      <c r="AH218">
        <v>66.426510327236656</v>
      </c>
      <c r="AI218">
        <v>69.378111546881385</v>
      </c>
      <c r="AJ218">
        <v>0.6015951667487851</v>
      </c>
      <c r="AK218">
        <v>0.60159515930586704</v>
      </c>
      <c r="AL218">
        <v>0.60159102589785207</v>
      </c>
      <c r="AM218">
        <v>0.60159923843989382</v>
      </c>
      <c r="AN218">
        <v>0.65516371079290947</v>
      </c>
      <c r="AO218">
        <v>0.65516371079290947</v>
      </c>
      <c r="AP218">
        <v>0.65516371079290947</v>
      </c>
      <c r="AQ218">
        <v>0.65516371079290947</v>
      </c>
      <c r="AR218">
        <v>16.04973669806034</v>
      </c>
      <c r="AS218">
        <v>16.04973669806035</v>
      </c>
      <c r="AT218">
        <v>16.04973669806035</v>
      </c>
      <c r="AU218">
        <v>16.04973669806035</v>
      </c>
      <c r="AV218" t="str">
        <f>VLOOKUP(Sheet1[[#This Row],[NPDES ID2]],Combined_Sheet__Major_Only___2[[NPDES ID2]:[ECHO BFR]],3,FALSE)</f>
        <v>PA</v>
      </c>
      <c r="AW218" t="s">
        <v>118</v>
      </c>
      <c r="AX218" t="str">
        <f>VLOOKUP(Sheet1[[#This Row],[NPDES ID2]],Combined_Sheet__Major_Only___2[[NPDES ID2]:[ECHO BFR]],27,FALSE)</f>
        <v>-</v>
      </c>
      <c r="AY218" t="str">
        <f>VLOOKUP(Sheet1[[#This Row],[NPDES ID2]],Combined_Sheet__Major_Only___2[[NPDES ID2]:[ECHO BFR]],28,FALSE)</f>
        <v>thermoAerobicDigest</v>
      </c>
      <c r="AZ218" t="str">
        <f>VLOOKUP(Sheet1[[#This Row],[NPDES ID2]],Combined_Sheet__Major_Only___2[[NPDES ID2]:[ECHO BFR]],29,FALSE)</f>
        <v>thickening, preliminaryOps</v>
      </c>
      <c r="BA218">
        <f>VLOOKUP(Sheet1[[#This Row],[NPDES ID2]],Combined_Sheet__Major_Only___2[[NPDES ID2]:[ECHO BFR]],17,FALSE)</f>
        <v>40.922690000000003</v>
      </c>
      <c r="BB218">
        <f>VLOOKUP(Sheet1[[#This Row],[NPDES ID2]],Combined_Sheet__Major_Only___2[[NPDES ID2]:[ECHO BFR]],18,FALSE)</f>
        <v>-77.783749999999998</v>
      </c>
      <c r="BC218" s="2" t="str">
        <f>IF(ISNUMBER(SEARCH("aerobic",$AW218)),"aerobic","")</f>
        <v>aerobic</v>
      </c>
      <c r="BD218" s="2" t="str">
        <f>IF(ISNUMBER(SEARCH("anaer",$AW218)),"anaer","")</f>
        <v/>
      </c>
      <c r="BE218" s="2" t="str">
        <f>IF(ISNUMBER(SEARCH("thickening",$AZ218)),"thickening","")</f>
        <v>thickening</v>
      </c>
      <c r="BF218" s="3" t="str">
        <f>IF(ISNUMBER(SEARCH("airDry",$AW218)),"airDry","")</f>
        <v>airDry</v>
      </c>
      <c r="BG218" s="3" t="str">
        <f>IF(ISNUMBER(SEARCH("heatDry",$AY218)),"heatDry","")</f>
        <v/>
      </c>
      <c r="BH218" s="3" t="str">
        <f>IF(AND(ISNUMBER(SEARCH("aerobic",$AW218)),ISNUMBER(SEARCH("anaer",$AW218))),"Combined Aer and Anaer.","")</f>
        <v/>
      </c>
    </row>
    <row r="219" spans="1:60" x14ac:dyDescent="0.25">
      <c r="A219" s="5">
        <v>1342</v>
      </c>
      <c r="B219" t="s">
        <v>6377</v>
      </c>
      <c r="C219">
        <v>164</v>
      </c>
      <c r="D219">
        <v>677.08041138426154</v>
      </c>
      <c r="E219">
        <v>673.52260818380682</v>
      </c>
      <c r="F219">
        <v>487.53905980564213</v>
      </c>
      <c r="G219">
        <v>866.37381689815538</v>
      </c>
      <c r="H219">
        <v>-110.6839125427633</v>
      </c>
      <c r="I219">
        <v>-112.10255665853219</v>
      </c>
      <c r="J219">
        <v>-131.44966121523481</v>
      </c>
      <c r="K219">
        <v>-89.138986221121215</v>
      </c>
      <c r="L219">
        <v>113.2321397725465</v>
      </c>
      <c r="M219">
        <v>112.8189211537359</v>
      </c>
      <c r="N219">
        <v>111.3735905147108</v>
      </c>
      <c r="O219">
        <v>116.29453757064761</v>
      </c>
      <c r="P219">
        <v>3.843179582750849</v>
      </c>
      <c r="Q219">
        <v>3.8787985975876902</v>
      </c>
      <c r="R219">
        <v>3.1425097541486942</v>
      </c>
      <c r="S219">
        <v>4.4881784582736426</v>
      </c>
      <c r="T219">
        <v>3798.2088249573949</v>
      </c>
      <c r="U219">
        <v>3798.218065900609</v>
      </c>
      <c r="V219">
        <v>3794.4655236004919</v>
      </c>
      <c r="W219">
        <v>3801.9658077095169</v>
      </c>
      <c r="X219">
        <v>247.60034785523499</v>
      </c>
      <c r="Y219">
        <v>248.50153182181811</v>
      </c>
      <c r="Z219">
        <v>240.85870530199071</v>
      </c>
      <c r="AA219">
        <v>251.76767730099209</v>
      </c>
      <c r="AB219">
        <v>38.113411182423519</v>
      </c>
      <c r="AC219">
        <v>37.659741777517411</v>
      </c>
      <c r="AD219">
        <v>33.201693873250157</v>
      </c>
      <c r="AE219">
        <v>44.067134023316939</v>
      </c>
      <c r="AF219">
        <v>67.663336317858267</v>
      </c>
      <c r="AG219">
        <v>67.416437840123024</v>
      </c>
      <c r="AH219">
        <v>66.552721527929577</v>
      </c>
      <c r="AI219">
        <v>69.493279043967192</v>
      </c>
      <c r="AJ219">
        <v>0.60308767527106766</v>
      </c>
      <c r="AK219">
        <v>0.60308767198247759</v>
      </c>
      <c r="AL219">
        <v>0.60308584405054833</v>
      </c>
      <c r="AM219">
        <v>0.60308947589886508</v>
      </c>
      <c r="AN219">
        <v>0.65513681411919444</v>
      </c>
      <c r="AO219">
        <v>0.65513681411919455</v>
      </c>
      <c r="AP219">
        <v>0.65513681411919455</v>
      </c>
      <c r="AQ219">
        <v>0.65513681411919455</v>
      </c>
      <c r="AR219">
        <v>16.09572414883408</v>
      </c>
      <c r="AS219">
        <v>16.095724148834069</v>
      </c>
      <c r="AT219">
        <v>16.095724148834069</v>
      </c>
      <c r="AU219">
        <v>16.095724148834069</v>
      </c>
      <c r="AV219" t="str">
        <f>VLOOKUP(Sheet1[[#This Row],[NPDES ID2]],Combined_Sheet__Major_Only___2[[NPDES ID2]:[ECHO BFR]],3,FALSE)</f>
        <v>IA</v>
      </c>
      <c r="AW219" t="s">
        <v>118</v>
      </c>
      <c r="AX219" t="str">
        <f>VLOOKUP(Sheet1[[#This Row],[NPDES ID2]],Combined_Sheet__Major_Only___2[[NPDES ID2]:[ECHO BFR]],27,FALSE)</f>
        <v>-</v>
      </c>
      <c r="AY219" t="str">
        <f>VLOOKUP(Sheet1[[#This Row],[NPDES ID2]],Combined_Sheet__Major_Only___2[[NPDES ID2]:[ECHO BFR]],28,FALSE)</f>
        <v>-</v>
      </c>
      <c r="AZ219" t="str">
        <f>VLOOKUP(Sheet1[[#This Row],[NPDES ID2]],Combined_Sheet__Major_Only___2[[NPDES ID2]:[ECHO BFR]],29,FALSE)</f>
        <v>thickening</v>
      </c>
      <c r="BA219">
        <f>VLOOKUP(Sheet1[[#This Row],[NPDES ID2]],Combined_Sheet__Major_Only___2[[NPDES ID2]:[ECHO BFR]],17,FALSE)</f>
        <v>43.182369999999999</v>
      </c>
      <c r="BB219">
        <f>VLOOKUP(Sheet1[[#This Row],[NPDES ID2]],Combined_Sheet__Major_Only___2[[NPDES ID2]:[ECHO BFR]],18,FALSE)</f>
        <v>-95.865489999999994</v>
      </c>
      <c r="BC219" s="2" t="str">
        <f>IF(ISNUMBER(SEARCH("aerobic",$AW219)),"aerobic","")</f>
        <v>aerobic</v>
      </c>
      <c r="BD219" s="2" t="str">
        <f>IF(ISNUMBER(SEARCH("anaer",$AW219)),"anaer","")</f>
        <v/>
      </c>
      <c r="BE219" s="2" t="str">
        <f>IF(ISNUMBER(SEARCH("thickening",$AZ219)),"thickening","")</f>
        <v>thickening</v>
      </c>
      <c r="BF219" s="3" t="str">
        <f>IF(ISNUMBER(SEARCH("airDry",$AW219)),"airDry","")</f>
        <v>airDry</v>
      </c>
      <c r="BG219" s="3" t="str">
        <f>IF(ISNUMBER(SEARCH("heatDry",$AY219)),"heatDry","")</f>
        <v/>
      </c>
      <c r="BH219" s="3" t="str">
        <f>IF(AND(ISNUMBER(SEARCH("aerobic",$AW219)),ISNUMBER(SEARCH("anaer",$AW219))),"Combined Aer and Anaer.","")</f>
        <v/>
      </c>
    </row>
    <row r="220" spans="1:60" x14ac:dyDescent="0.25">
      <c r="A220" s="5">
        <v>254</v>
      </c>
      <c r="B220" t="s">
        <v>1316</v>
      </c>
      <c r="C220">
        <v>1921</v>
      </c>
      <c r="D220">
        <v>476.59883951335229</v>
      </c>
      <c r="E220">
        <v>474.02161485127499</v>
      </c>
      <c r="F220">
        <v>396.96203243960252</v>
      </c>
      <c r="G220">
        <v>552.56994179231447</v>
      </c>
      <c r="H220">
        <v>-108.55986454615601</v>
      </c>
      <c r="I220">
        <v>-109.87672142314121</v>
      </c>
      <c r="J220">
        <v>-129.39502182935979</v>
      </c>
      <c r="K220">
        <v>-87.028469541866613</v>
      </c>
      <c r="L220">
        <v>1348.2800576089289</v>
      </c>
      <c r="M220">
        <v>1343.606066862943</v>
      </c>
      <c r="N220">
        <v>1327.264317858672</v>
      </c>
      <c r="O220">
        <v>1382.9118191389471</v>
      </c>
      <c r="P220">
        <v>44.970858608520587</v>
      </c>
      <c r="Q220">
        <v>45.439527613800117</v>
      </c>
      <c r="R220">
        <v>36.689928925152998</v>
      </c>
      <c r="S220">
        <v>52.747732012347292</v>
      </c>
      <c r="T220">
        <v>3797.6970706633092</v>
      </c>
      <c r="U220">
        <v>3797.7063107675699</v>
      </c>
      <c r="V220">
        <v>3793.9541091474139</v>
      </c>
      <c r="W220">
        <v>3801.4537123323362</v>
      </c>
      <c r="X220">
        <v>243.5328077980968</v>
      </c>
      <c r="Y220">
        <v>244.37719629849261</v>
      </c>
      <c r="Z220">
        <v>237.22046827503789</v>
      </c>
      <c r="AA220">
        <v>247.42809863153971</v>
      </c>
      <c r="AB220">
        <v>36.919426708437612</v>
      </c>
      <c r="AC220">
        <v>36.49097769291317</v>
      </c>
      <c r="AD220">
        <v>32.229297651414051</v>
      </c>
      <c r="AE220">
        <v>42.560784918709082</v>
      </c>
      <c r="AF220">
        <v>68.785225909683533</v>
      </c>
      <c r="AG220">
        <v>68.547063982179793</v>
      </c>
      <c r="AH220">
        <v>67.712900712735191</v>
      </c>
      <c r="AI220">
        <v>70.551663018156916</v>
      </c>
      <c r="AJ220">
        <v>0.61681254230466032</v>
      </c>
      <c r="AK220">
        <v>0.61681250453553338</v>
      </c>
      <c r="AL220">
        <v>0.61679165914772449</v>
      </c>
      <c r="AM220">
        <v>0.6168330773119981</v>
      </c>
      <c r="AN220">
        <v>0.65511333036065167</v>
      </c>
      <c r="AO220">
        <v>0.65511333036065178</v>
      </c>
      <c r="AP220">
        <v>0.65511333036065178</v>
      </c>
      <c r="AQ220">
        <v>0.65511333036065178</v>
      </c>
      <c r="AR220">
        <v>16.517239994968509</v>
      </c>
      <c r="AS220">
        <v>16.517239994968509</v>
      </c>
      <c r="AT220">
        <v>16.517239994968509</v>
      </c>
      <c r="AU220">
        <v>16.517239994968509</v>
      </c>
      <c r="AV220" t="str">
        <f>VLOOKUP(Sheet1[[#This Row],[NPDES ID2]],Combined_Sheet__Major_Only___2[[NPDES ID2]:[ECHO BFR]],3,FALSE)</f>
        <v>CA</v>
      </c>
      <c r="AW220" t="s">
        <v>12187</v>
      </c>
      <c r="AX220" t="str">
        <f>VLOOKUP(Sheet1[[#This Row],[NPDES ID2]],Combined_Sheet__Major_Only___2[[NPDES ID2]:[ECHO BFR]],27,FALSE)</f>
        <v>methaneBioCaptureRecover</v>
      </c>
      <c r="AY220" t="str">
        <f>VLOOKUP(Sheet1[[#This Row],[NPDES ID2]],Combined_Sheet__Major_Only___2[[NPDES ID2]:[ECHO BFR]],28,FALSE)</f>
        <v>-</v>
      </c>
      <c r="AZ220" t="str">
        <f>VLOOKUP(Sheet1[[#This Row],[NPDES ID2]],Combined_Sheet__Major_Only___2[[NPDES ID2]:[ECHO BFR]],29,FALSE)</f>
        <v>thickening, preliminaryOps</v>
      </c>
      <c r="BA220">
        <f>VLOOKUP(Sheet1[[#This Row],[NPDES ID2]],Combined_Sheet__Major_Only___2[[NPDES ID2]:[ECHO BFR]],17,FALSE)</f>
        <v>33.960713217641803</v>
      </c>
      <c r="BB220">
        <f>VLOOKUP(Sheet1[[#This Row],[NPDES ID2]],Combined_Sheet__Major_Only___2[[NPDES ID2]:[ECHO BFR]],18,FALSE)</f>
        <v>-118.02566059845699</v>
      </c>
      <c r="BC220" s="2" t="str">
        <f>IF(ISNUMBER(SEARCH("aerobic",$AW220)),"aerobic","")</f>
        <v/>
      </c>
      <c r="BD220" s="2" t="str">
        <f>IF(ISNUMBER(SEARCH("anaer",$AW220)),"anaer","")</f>
        <v>anaer</v>
      </c>
      <c r="BE220" s="2" t="str">
        <f>IF(ISNUMBER(SEARCH("thickening",$AZ220)),"thickening","")</f>
        <v>thickening</v>
      </c>
      <c r="BF220" s="3" t="str">
        <f>IF(ISNUMBER(SEARCH("airDry",$AW220)),"airDry","")</f>
        <v>airDry</v>
      </c>
      <c r="BG220" s="3" t="str">
        <f>IF(ISNUMBER(SEARCH("heatDry",$AY220)),"heatDry","")</f>
        <v/>
      </c>
      <c r="BH220" s="3" t="str">
        <f>IF(AND(ISNUMBER(SEARCH("aerobic",$AW220)),ISNUMBER(SEARCH("anaer",$AW220))),"Combined Aer and Anaer.","")</f>
        <v/>
      </c>
    </row>
    <row r="221" spans="1:60" x14ac:dyDescent="0.25">
      <c r="A221" s="5">
        <v>938</v>
      </c>
      <c r="B221" t="s">
        <v>4556</v>
      </c>
      <c r="C221">
        <v>649.17999999999995</v>
      </c>
      <c r="D221">
        <v>343.13841644342511</v>
      </c>
      <c r="E221">
        <v>336.16027857369602</v>
      </c>
      <c r="F221">
        <v>289.35731932373369</v>
      </c>
      <c r="G221">
        <v>410.18143161096759</v>
      </c>
      <c r="H221">
        <v>-110.3728890992879</v>
      </c>
      <c r="I221">
        <v>-111.7804855948235</v>
      </c>
      <c r="J221">
        <v>-131.14667810273841</v>
      </c>
      <c r="K221">
        <v>-88.81748329174836</v>
      </c>
      <c r="L221">
        <v>449.19177634274422</v>
      </c>
      <c r="M221">
        <v>447.56340393604091</v>
      </c>
      <c r="N221">
        <v>441.86843070350221</v>
      </c>
      <c r="O221">
        <v>461.25904287044511</v>
      </c>
      <c r="P221">
        <v>15.210783937350859</v>
      </c>
      <c r="Q221">
        <v>15.353980029203649</v>
      </c>
      <c r="R221">
        <v>12.434001209723951</v>
      </c>
      <c r="S221">
        <v>17.773862769981861</v>
      </c>
      <c r="T221">
        <v>3794.9086469417521</v>
      </c>
      <c r="U221">
        <v>3794.9178824747669</v>
      </c>
      <c r="V221">
        <v>3791.167537136223</v>
      </c>
      <c r="W221">
        <v>3798.6634301325962</v>
      </c>
      <c r="X221">
        <v>246.84924175176559</v>
      </c>
      <c r="Y221">
        <v>247.7423937601894</v>
      </c>
      <c r="Z221">
        <v>240.1709367399317</v>
      </c>
      <c r="AA221">
        <v>250.97767416056391</v>
      </c>
      <c r="AB221">
        <v>37.920453716937438</v>
      </c>
      <c r="AC221">
        <v>37.470660414191947</v>
      </c>
      <c r="AD221">
        <v>33.042852503724063</v>
      </c>
      <c r="AE221">
        <v>43.826812187321188</v>
      </c>
      <c r="AF221">
        <v>67.810743629436729</v>
      </c>
      <c r="AG221">
        <v>67.56502301679933</v>
      </c>
      <c r="AH221">
        <v>66.705141800464489</v>
      </c>
      <c r="AI221">
        <v>69.632308882792103</v>
      </c>
      <c r="AJ221">
        <v>0.60489077046551742</v>
      </c>
      <c r="AK221">
        <v>0.60489075746553445</v>
      </c>
      <c r="AL221">
        <v>0.6048835463643395</v>
      </c>
      <c r="AM221">
        <v>0.60489787395228989</v>
      </c>
      <c r="AN221">
        <v>0.65498531690485695</v>
      </c>
      <c r="AO221">
        <v>0.65498531690485695</v>
      </c>
      <c r="AP221">
        <v>0.65498531690485695</v>
      </c>
      <c r="AQ221">
        <v>0.65498531690485695</v>
      </c>
      <c r="AR221">
        <v>16.151001719184279</v>
      </c>
      <c r="AS221">
        <v>16.15100171918429</v>
      </c>
      <c r="AT221">
        <v>16.15100171918429</v>
      </c>
      <c r="AU221">
        <v>16.15100171918429</v>
      </c>
      <c r="AV221" t="str">
        <f>VLOOKUP(Sheet1[[#This Row],[NPDES ID2]],Combined_Sheet__Major_Only___2[[NPDES ID2]:[ECHO BFR]],3,FALSE)</f>
        <v>KY</v>
      </c>
      <c r="AW221" t="s">
        <v>118</v>
      </c>
      <c r="AX221" t="str">
        <f>VLOOKUP(Sheet1[[#This Row],[NPDES ID2]],Combined_Sheet__Major_Only___2[[NPDES ID2]:[ECHO BFR]],27,FALSE)</f>
        <v>-</v>
      </c>
      <c r="AY221" t="str">
        <f>VLOOKUP(Sheet1[[#This Row],[NPDES ID2]],Combined_Sheet__Major_Only___2[[NPDES ID2]:[ECHO BFR]],28,FALSE)</f>
        <v>-</v>
      </c>
      <c r="AZ221" t="str">
        <f>VLOOKUP(Sheet1[[#This Row],[NPDES ID2]],Combined_Sheet__Major_Only___2[[NPDES ID2]:[ECHO BFR]],29,FALSE)</f>
        <v>thickening, preliminaryOps</v>
      </c>
      <c r="BA221">
        <f>VLOOKUP(Sheet1[[#This Row],[NPDES ID2]],Combined_Sheet__Major_Only___2[[NPDES ID2]:[ECHO BFR]],17,FALSE)</f>
        <v>36.751389000000003</v>
      </c>
      <c r="BB221">
        <f>VLOOKUP(Sheet1[[#This Row],[NPDES ID2]],Combined_Sheet__Major_Only___2[[NPDES ID2]:[ECHO BFR]],18,FALSE)</f>
        <v>-86.200833000000003</v>
      </c>
      <c r="BC221" s="2" t="str">
        <f>IF(ISNUMBER(SEARCH("aerobic",$AW221)),"aerobic","")</f>
        <v>aerobic</v>
      </c>
      <c r="BD221" s="2" t="str">
        <f>IF(ISNUMBER(SEARCH("anaer",$AW221)),"anaer","")</f>
        <v/>
      </c>
      <c r="BE221" s="2" t="str">
        <f>IF(ISNUMBER(SEARCH("thickening",$AZ221)),"thickening","")</f>
        <v>thickening</v>
      </c>
      <c r="BF221" s="3" t="str">
        <f>IF(ISNUMBER(SEARCH("airDry",$AW221)),"airDry","")</f>
        <v>airDry</v>
      </c>
      <c r="BG221" s="3" t="str">
        <f>IF(ISNUMBER(SEARCH("heatDry",$AY221)),"heatDry","")</f>
        <v/>
      </c>
      <c r="BH221" s="3" t="str">
        <f>IF(AND(ISNUMBER(SEARCH("aerobic",$AW221)),ISNUMBER(SEARCH("anaer",$AW221))),"Combined Aer and Anaer.","")</f>
        <v/>
      </c>
    </row>
    <row r="222" spans="1:60" x14ac:dyDescent="0.25">
      <c r="A222" s="5">
        <v>1865</v>
      </c>
      <c r="B222" t="s">
        <v>8810</v>
      </c>
      <c r="C222">
        <v>7685</v>
      </c>
      <c r="D222">
        <v>1490.6757751831981</v>
      </c>
      <c r="E222">
        <v>1493.850528503961</v>
      </c>
      <c r="F222">
        <v>1195.96089894941</v>
      </c>
      <c r="G222">
        <v>1755.586023699655</v>
      </c>
      <c r="H222">
        <v>-108.0396065564136</v>
      </c>
      <c r="I222">
        <v>-109.6044372555377</v>
      </c>
      <c r="J222">
        <v>-128.85093380042909</v>
      </c>
      <c r="K222">
        <v>-86.255647132525354</v>
      </c>
      <c r="L222">
        <v>5390.6438403078437</v>
      </c>
      <c r="M222">
        <v>5371.9106399781867</v>
      </c>
      <c r="N222">
        <v>5306.5009464697314</v>
      </c>
      <c r="O222">
        <v>5529.3470945553072</v>
      </c>
      <c r="P222">
        <v>179.89165668655531</v>
      </c>
      <c r="Q222">
        <v>181.76460429810609</v>
      </c>
      <c r="R222">
        <v>146.78012006032549</v>
      </c>
      <c r="S222">
        <v>210.99198255462699</v>
      </c>
      <c r="T222">
        <v>3794.5391172418708</v>
      </c>
      <c r="U222">
        <v>3794.5483521690931</v>
      </c>
      <c r="V222">
        <v>3790.7982528301718</v>
      </c>
      <c r="W222">
        <v>3798.2936541419958</v>
      </c>
      <c r="X222">
        <v>243.4738893060086</v>
      </c>
      <c r="Y222">
        <v>244.32153957968501</v>
      </c>
      <c r="Z222">
        <v>237.15262233527511</v>
      </c>
      <c r="AA222">
        <v>247.37865551648841</v>
      </c>
      <c r="AB222">
        <v>36.934425760534879</v>
      </c>
      <c r="AC222">
        <v>36.506364489085357</v>
      </c>
      <c r="AD222">
        <v>32.237548292339973</v>
      </c>
      <c r="AE222">
        <v>42.587050550826802</v>
      </c>
      <c r="AF222">
        <v>68.752477194241521</v>
      </c>
      <c r="AG222">
        <v>68.514719308886015</v>
      </c>
      <c r="AH222">
        <v>67.678654881353225</v>
      </c>
      <c r="AI222">
        <v>70.520013164275454</v>
      </c>
      <c r="AJ222">
        <v>0.61641189171704225</v>
      </c>
      <c r="AK222">
        <v>0.6164117369368054</v>
      </c>
      <c r="AL222">
        <v>0.61632825885862885</v>
      </c>
      <c r="AM222">
        <v>0.61649413994521141</v>
      </c>
      <c r="AN222">
        <v>0.65496834507243196</v>
      </c>
      <c r="AO222">
        <v>0.65496834507243185</v>
      </c>
      <c r="AP222">
        <v>0.65496834507243185</v>
      </c>
      <c r="AQ222">
        <v>0.65496834507243185</v>
      </c>
      <c r="AR222">
        <v>16.502771265245428</v>
      </c>
      <c r="AS222">
        <v>16.502771265245439</v>
      </c>
      <c r="AT222">
        <v>16.502771265245439</v>
      </c>
      <c r="AU222">
        <v>16.502771265245439</v>
      </c>
      <c r="AV222" t="str">
        <f>VLOOKUP(Sheet1[[#This Row],[NPDES ID2]],Combined_Sheet__Major_Only___2[[NPDES ID2]:[ECHO BFR]],3,FALSE)</f>
        <v>TX</v>
      </c>
      <c r="AW222" t="s">
        <v>118</v>
      </c>
      <c r="AX222" t="str">
        <f>VLOOKUP(Sheet1[[#This Row],[NPDES ID2]],Combined_Sheet__Major_Only___2[[NPDES ID2]:[ECHO BFR]],27,FALSE)</f>
        <v>-</v>
      </c>
      <c r="AY222" t="str">
        <f>VLOOKUP(Sheet1[[#This Row],[NPDES ID2]],Combined_Sheet__Major_Only___2[[NPDES ID2]:[ECHO BFR]],28,FALSE)</f>
        <v>-</v>
      </c>
      <c r="AZ222" t="str">
        <f>VLOOKUP(Sheet1[[#This Row],[NPDES ID2]],Combined_Sheet__Major_Only___2[[NPDES ID2]:[ECHO BFR]],29,FALSE)</f>
        <v>thickening</v>
      </c>
      <c r="BA222">
        <f>VLOOKUP(Sheet1[[#This Row],[NPDES ID2]],Combined_Sheet__Major_Only___2[[NPDES ID2]:[ECHO BFR]],17,FALSE)</f>
        <v>26.309176999999998</v>
      </c>
      <c r="BB222">
        <f>VLOOKUP(Sheet1[[#This Row],[NPDES ID2]],Combined_Sheet__Major_Only___2[[NPDES ID2]:[ECHO BFR]],18,FALSE)</f>
        <v>-98.136498000000003</v>
      </c>
      <c r="BC222" s="2" t="str">
        <f>IF(ISNUMBER(SEARCH("aerobic",$AW222)),"aerobic","")</f>
        <v>aerobic</v>
      </c>
      <c r="BD222" s="2" t="str">
        <f>IF(ISNUMBER(SEARCH("anaer",$AW222)),"anaer","")</f>
        <v/>
      </c>
      <c r="BE222" s="2" t="str">
        <f>IF(ISNUMBER(SEARCH("thickening",$AZ222)),"thickening","")</f>
        <v>thickening</v>
      </c>
      <c r="BF222" s="4" t="str">
        <f>IF(ISNUMBER(SEARCH("airDry",$AW222)),"airDry","")</f>
        <v>airDry</v>
      </c>
      <c r="BG222" s="4" t="str">
        <f>IF(ISNUMBER(SEARCH("heatDry",$AY222)),"heatDry","")</f>
        <v/>
      </c>
      <c r="BH222" s="4" t="str">
        <f>IF(AND(ISNUMBER(SEARCH("aerobic",$AW222)),ISNUMBER(SEARCH("anaer",$AW222))),"Combined Aer and Anaer.","")</f>
        <v/>
      </c>
    </row>
    <row r="223" spans="1:60" x14ac:dyDescent="0.25">
      <c r="A223" s="5">
        <v>204</v>
      </c>
      <c r="B223" t="s">
        <v>1081</v>
      </c>
      <c r="C223">
        <v>3065.59</v>
      </c>
      <c r="D223">
        <v>671.36197991352458</v>
      </c>
      <c r="E223">
        <v>668.35683716581912</v>
      </c>
      <c r="F223">
        <v>545.01467075760195</v>
      </c>
      <c r="G223">
        <v>781.076954946863</v>
      </c>
      <c r="H223">
        <v>-109.18040163292</v>
      </c>
      <c r="I223">
        <v>-110.5858139785888</v>
      </c>
      <c r="J223">
        <v>-129.98169243142661</v>
      </c>
      <c r="K223">
        <v>-87.561744704281722</v>
      </c>
      <c r="L223">
        <v>2138.0731326422429</v>
      </c>
      <c r="M223">
        <v>2130.51019982655</v>
      </c>
      <c r="N223">
        <v>2104.0749073071838</v>
      </c>
      <c r="O223">
        <v>2194.1023010388681</v>
      </c>
      <c r="P223">
        <v>71.791453709669341</v>
      </c>
      <c r="Q223">
        <v>72.50570888952727</v>
      </c>
      <c r="R223">
        <v>58.622753774808082</v>
      </c>
      <c r="S223">
        <v>84.067777865492118</v>
      </c>
      <c r="T223">
        <v>3792.1670062244252</v>
      </c>
      <c r="U223">
        <v>3792.1762372628891</v>
      </c>
      <c r="V223">
        <v>3788.4277170620412</v>
      </c>
      <c r="W223">
        <v>3795.9199621178541</v>
      </c>
      <c r="X223">
        <v>244.7214340141015</v>
      </c>
      <c r="Y223">
        <v>245.5874339637233</v>
      </c>
      <c r="Z223">
        <v>238.2557919450833</v>
      </c>
      <c r="AA223">
        <v>248.71810907997059</v>
      </c>
      <c r="AB223">
        <v>37.317505961754371</v>
      </c>
      <c r="AC223">
        <v>36.88054097545627</v>
      </c>
      <c r="AD223">
        <v>32.550022015080707</v>
      </c>
      <c r="AE223">
        <v>43.069394537942749</v>
      </c>
      <c r="AF223">
        <v>68.353562391124328</v>
      </c>
      <c r="AG223">
        <v>68.112248266358677</v>
      </c>
      <c r="AH223">
        <v>67.266382761117157</v>
      </c>
      <c r="AI223">
        <v>70.144196443654749</v>
      </c>
      <c r="AJ223">
        <v>0.61153120844185282</v>
      </c>
      <c r="AK223">
        <v>0.61153114722896651</v>
      </c>
      <c r="AL223">
        <v>0.61149752632183685</v>
      </c>
      <c r="AM223">
        <v>0.61156432984581455</v>
      </c>
      <c r="AN223">
        <v>0.65485935851864152</v>
      </c>
      <c r="AO223">
        <v>0.65485935851864185</v>
      </c>
      <c r="AP223">
        <v>0.65485935851864185</v>
      </c>
      <c r="AQ223">
        <v>0.65485935851864185</v>
      </c>
      <c r="AR223">
        <v>16.354352413700529</v>
      </c>
      <c r="AS223">
        <v>16.354352413700529</v>
      </c>
      <c r="AT223">
        <v>16.354352413700529</v>
      </c>
      <c r="AU223">
        <v>16.354352413700529</v>
      </c>
      <c r="AV223" t="str">
        <f>VLOOKUP(Sheet1[[#This Row],[NPDES ID2]],Combined_Sheet__Major_Only___2[[NPDES ID2]:[ECHO BFR]],3,FALSE)</f>
        <v>SD</v>
      </c>
      <c r="AW223" t="s">
        <v>118</v>
      </c>
      <c r="AX223" t="str">
        <f>VLOOKUP(Sheet1[[#This Row],[NPDES ID2]],Combined_Sheet__Major_Only___2[[NPDES ID2]:[ECHO BFR]],27,FALSE)</f>
        <v>longTermSludgeStore</v>
      </c>
      <c r="AY223" t="str">
        <f>VLOOKUP(Sheet1[[#This Row],[NPDES ID2]],Combined_Sheet__Major_Only___2[[NPDES ID2]:[ECHO BFR]],28,FALSE)</f>
        <v>thermoAerobicDigest</v>
      </c>
      <c r="AZ223" t="str">
        <f>VLOOKUP(Sheet1[[#This Row],[NPDES ID2]],Combined_Sheet__Major_Only___2[[NPDES ID2]:[ECHO BFR]],29,FALSE)</f>
        <v>thickening, sludgeLagoon, preliminaryOps</v>
      </c>
      <c r="BA223">
        <f>VLOOKUP(Sheet1[[#This Row],[NPDES ID2]],Combined_Sheet__Major_Only___2[[NPDES ID2]:[ECHO BFR]],17,FALSE)</f>
        <v>44.345889</v>
      </c>
      <c r="BB223">
        <f>VLOOKUP(Sheet1[[#This Row],[NPDES ID2]],Combined_Sheet__Major_Only___2[[NPDES ID2]:[ECHO BFR]],18,FALSE)</f>
        <v>-100.32002799999999</v>
      </c>
      <c r="BC223" s="2" t="str">
        <f>IF(ISNUMBER(SEARCH("aerobic",$AW223)),"aerobic","")</f>
        <v>aerobic</v>
      </c>
      <c r="BD223" s="2" t="str">
        <f>IF(ISNUMBER(SEARCH("anaer",$AW223)),"anaer","")</f>
        <v/>
      </c>
      <c r="BE223" s="2" t="str">
        <f>IF(ISNUMBER(SEARCH("thickening",$AZ223)),"thickening","")</f>
        <v>thickening</v>
      </c>
      <c r="BF223" s="3" t="str">
        <f>IF(ISNUMBER(SEARCH("airDry",$AW223)),"airDry","")</f>
        <v>airDry</v>
      </c>
      <c r="BG223" s="3" t="str">
        <f>IF(ISNUMBER(SEARCH("heatDry",$AY223)),"heatDry","")</f>
        <v/>
      </c>
      <c r="BH223" s="3" t="str">
        <f>IF(AND(ISNUMBER(SEARCH("aerobic",$AW223)),ISNUMBER(SEARCH("anaer",$AW223))),"Combined Aer and Anaer.","")</f>
        <v/>
      </c>
    </row>
    <row r="224" spans="1:60" x14ac:dyDescent="0.25">
      <c r="A224" s="5">
        <v>1216</v>
      </c>
      <c r="B224" t="s">
        <v>5826</v>
      </c>
      <c r="C224">
        <v>238.68</v>
      </c>
      <c r="D224">
        <v>517.65979215220284</v>
      </c>
      <c r="E224">
        <v>514.0787268518028</v>
      </c>
      <c r="F224">
        <v>384.2975800667304</v>
      </c>
      <c r="G224">
        <v>649.48625126411685</v>
      </c>
      <c r="H224">
        <v>-111.563953574381</v>
      </c>
      <c r="I224">
        <v>-112.9494334957749</v>
      </c>
      <c r="J224">
        <v>-132.29529498626539</v>
      </c>
      <c r="K224">
        <v>-89.975304321275431</v>
      </c>
      <c r="L224">
        <v>163.57750088347271</v>
      </c>
      <c r="M224">
        <v>162.96685430631391</v>
      </c>
      <c r="N224">
        <v>160.83101042093389</v>
      </c>
      <c r="O224">
        <v>168.103010400588</v>
      </c>
      <c r="P224">
        <v>5.5956642400194481</v>
      </c>
      <c r="Q224">
        <v>5.6447162097456429</v>
      </c>
      <c r="R224">
        <v>4.5800460972545292</v>
      </c>
      <c r="S224">
        <v>6.5221737869455714</v>
      </c>
      <c r="T224">
        <v>3790.4408709449281</v>
      </c>
      <c r="U224">
        <v>3790.4500991536252</v>
      </c>
      <c r="V224">
        <v>3786.7027280583288</v>
      </c>
      <c r="W224">
        <v>3794.192676373048</v>
      </c>
      <c r="X224">
        <v>248.93411771717351</v>
      </c>
      <c r="Y224">
        <v>249.85856148987611</v>
      </c>
      <c r="Z224">
        <v>242.00761532857371</v>
      </c>
      <c r="AA224">
        <v>253.21639633613071</v>
      </c>
      <c r="AB224">
        <v>38.590496775595433</v>
      </c>
      <c r="AC224">
        <v>38.12588178656253</v>
      </c>
      <c r="AD224">
        <v>33.583908917662512</v>
      </c>
      <c r="AE224">
        <v>44.664303800830929</v>
      </c>
      <c r="AF224">
        <v>67.163882679492403</v>
      </c>
      <c r="AG224">
        <v>66.913192951506005</v>
      </c>
      <c r="AH224">
        <v>66.036169707295286</v>
      </c>
      <c r="AI224">
        <v>69.021979614087002</v>
      </c>
      <c r="AJ224">
        <v>0.59697890193787795</v>
      </c>
      <c r="AK224">
        <v>0.59697889709777874</v>
      </c>
      <c r="AL224">
        <v>0.59697620769024573</v>
      </c>
      <c r="AM224">
        <v>0.59698155117939422</v>
      </c>
      <c r="AN224">
        <v>0.6547800080062649</v>
      </c>
      <c r="AO224">
        <v>0.6547800080062649</v>
      </c>
      <c r="AP224">
        <v>0.6547800080062649</v>
      </c>
      <c r="AQ224">
        <v>0.6547800080062649</v>
      </c>
      <c r="AR224">
        <v>15.90779313609525</v>
      </c>
      <c r="AS224">
        <v>15.90779313609525</v>
      </c>
      <c r="AT224">
        <v>15.90779313609525</v>
      </c>
      <c r="AU224">
        <v>15.90779313609525</v>
      </c>
      <c r="AV224" t="str">
        <f>VLOOKUP(Sheet1[[#This Row],[NPDES ID2]],Combined_Sheet__Major_Only___2[[NPDES ID2]:[ECHO BFR]],3,FALSE)</f>
        <v>TX</v>
      </c>
      <c r="AW224" t="s">
        <v>118</v>
      </c>
      <c r="AX224" t="str">
        <f>VLOOKUP(Sheet1[[#This Row],[NPDES ID2]],Combined_Sheet__Major_Only___2[[NPDES ID2]:[ECHO BFR]],27,FALSE)</f>
        <v>-</v>
      </c>
      <c r="AY224" t="str">
        <f>VLOOKUP(Sheet1[[#This Row],[NPDES ID2]],Combined_Sheet__Major_Only___2[[NPDES ID2]:[ECHO BFR]],28,FALSE)</f>
        <v>-</v>
      </c>
      <c r="AZ224" t="str">
        <f>VLOOKUP(Sheet1[[#This Row],[NPDES ID2]],Combined_Sheet__Major_Only___2[[NPDES ID2]:[ECHO BFR]],29,FALSE)</f>
        <v>thickening</v>
      </c>
      <c r="BA224">
        <f>VLOOKUP(Sheet1[[#This Row],[NPDES ID2]],Combined_Sheet__Major_Only___2[[NPDES ID2]:[ECHO BFR]],17,FALSE)</f>
        <v>32.583167000000003</v>
      </c>
      <c r="BB224">
        <f>VLOOKUP(Sheet1[[#This Row],[NPDES ID2]],Combined_Sheet__Major_Only___2[[NPDES ID2]:[ECHO BFR]],18,FALSE)</f>
        <v>-95.845500000000001</v>
      </c>
      <c r="BC224" s="2" t="str">
        <f>IF(ISNUMBER(SEARCH("aerobic",$AW224)),"aerobic","")</f>
        <v>aerobic</v>
      </c>
      <c r="BD224" s="2" t="str">
        <f>IF(ISNUMBER(SEARCH("anaer",$AW224)),"anaer","")</f>
        <v/>
      </c>
      <c r="BE224" s="2" t="str">
        <f>IF(ISNUMBER(SEARCH("thickening",$AZ224)),"thickening","")</f>
        <v>thickening</v>
      </c>
      <c r="BF224" s="3" t="str">
        <f>IF(ISNUMBER(SEARCH("airDry",$AW224)),"airDry","")</f>
        <v>airDry</v>
      </c>
      <c r="BG224" s="3" t="str">
        <f>IF(ISNUMBER(SEARCH("heatDry",$AY224)),"heatDry","")</f>
        <v/>
      </c>
      <c r="BH224" s="3" t="str">
        <f>IF(AND(ISNUMBER(SEARCH("aerobic",$AW224)),ISNUMBER(SEARCH("anaer",$AW224))),"Combined Aer and Anaer.","")</f>
        <v/>
      </c>
    </row>
    <row r="225" spans="1:60" x14ac:dyDescent="0.25">
      <c r="A225" s="5">
        <v>1539</v>
      </c>
      <c r="B225" t="s">
        <v>7243</v>
      </c>
      <c r="C225">
        <v>94.8</v>
      </c>
      <c r="D225">
        <v>1085.1855486335639</v>
      </c>
      <c r="E225">
        <v>1072.484549600433</v>
      </c>
      <c r="F225">
        <v>757.10624185655263</v>
      </c>
      <c r="G225">
        <v>1408.410630896587</v>
      </c>
      <c r="H225">
        <v>-111.5560572737833</v>
      </c>
      <c r="I225">
        <v>-112.9484447611035</v>
      </c>
      <c r="J225">
        <v>-132.28893012975729</v>
      </c>
      <c r="K225">
        <v>-89.975350638558425</v>
      </c>
      <c r="L225">
        <v>64.98345376688134</v>
      </c>
      <c r="M225">
        <v>64.741016829140278</v>
      </c>
      <c r="N225">
        <v>63.893022153585562</v>
      </c>
      <c r="O225">
        <v>66.780189813076916</v>
      </c>
      <c r="P225">
        <v>2.222492257550444</v>
      </c>
      <c r="Q225">
        <v>2.2420056735001381</v>
      </c>
      <c r="R225">
        <v>1.8190586310963599</v>
      </c>
      <c r="S225">
        <v>2.5906111828590741</v>
      </c>
      <c r="T225">
        <v>3788.745279010921</v>
      </c>
      <c r="U225">
        <v>3788.7545044399239</v>
      </c>
      <c r="V225">
        <v>3785.0082621171682</v>
      </c>
      <c r="W225">
        <v>3792.4959543308041</v>
      </c>
      <c r="X225">
        <v>248.77290970780669</v>
      </c>
      <c r="Y225">
        <v>249.69626871639059</v>
      </c>
      <c r="Z225">
        <v>241.8548596856441</v>
      </c>
      <c r="AA225">
        <v>253.04984044658161</v>
      </c>
      <c r="AB225">
        <v>38.557988001536977</v>
      </c>
      <c r="AC225">
        <v>38.093884719250497</v>
      </c>
      <c r="AD225">
        <v>33.55659917221795</v>
      </c>
      <c r="AE225">
        <v>44.625497004572033</v>
      </c>
      <c r="AF225">
        <v>67.1771218625573</v>
      </c>
      <c r="AG225">
        <v>66.926515938659648</v>
      </c>
      <c r="AH225">
        <v>66.049871675337982</v>
      </c>
      <c r="AI225">
        <v>69.034491661480104</v>
      </c>
      <c r="AJ225">
        <v>0.59714081678908304</v>
      </c>
      <c r="AK225">
        <v>0.59714081486850223</v>
      </c>
      <c r="AL225">
        <v>0.59713974702507</v>
      </c>
      <c r="AM225">
        <v>0.5971418686799056</v>
      </c>
      <c r="AN225">
        <v>0.65470202604087424</v>
      </c>
      <c r="AO225">
        <v>0.65470202604087413</v>
      </c>
      <c r="AP225">
        <v>0.65470202604087413</v>
      </c>
      <c r="AQ225">
        <v>0.65470202604087413</v>
      </c>
      <c r="AR225">
        <v>15.91282905332859</v>
      </c>
      <c r="AS225">
        <v>15.91282905332859</v>
      </c>
      <c r="AT225">
        <v>15.91282905332859</v>
      </c>
      <c r="AU225">
        <v>15.91282905332859</v>
      </c>
      <c r="AV225" t="str">
        <f>VLOOKUP(Sheet1[[#This Row],[NPDES ID2]],Combined_Sheet__Major_Only___2[[NPDES ID2]:[ECHO BFR]],3,FALSE)</f>
        <v>TX</v>
      </c>
      <c r="AW225" t="s">
        <v>118</v>
      </c>
      <c r="AX225" t="str">
        <f>VLOOKUP(Sheet1[[#This Row],[NPDES ID2]],Combined_Sheet__Major_Only___2[[NPDES ID2]:[ECHO BFR]],27,FALSE)</f>
        <v>other</v>
      </c>
      <c r="AY225" t="str">
        <f>VLOOKUP(Sheet1[[#This Row],[NPDES ID2]],Combined_Sheet__Major_Only___2[[NPDES ID2]:[ECHO BFR]],28,FALSE)</f>
        <v>-</v>
      </c>
      <c r="AZ225" t="str">
        <f>VLOOKUP(Sheet1[[#This Row],[NPDES ID2]],Combined_Sheet__Major_Only___2[[NPDES ID2]:[ECHO BFR]],29,FALSE)</f>
        <v>thickening</v>
      </c>
      <c r="BA225">
        <f>VLOOKUP(Sheet1[[#This Row],[NPDES ID2]],Combined_Sheet__Major_Only___2[[NPDES ID2]:[ECHO BFR]],17,FALSE)</f>
        <v>29.897220000000001</v>
      </c>
      <c r="BB225">
        <f>VLOOKUP(Sheet1[[#This Row],[NPDES ID2]],Combined_Sheet__Major_Only___2[[NPDES ID2]:[ECHO BFR]],18,FALSE)</f>
        <v>-96.881739999999994</v>
      </c>
      <c r="BC225" s="2" t="str">
        <f>IF(ISNUMBER(SEARCH("aerobic",$AW225)),"aerobic","")</f>
        <v>aerobic</v>
      </c>
      <c r="BD225" s="2" t="str">
        <f>IF(ISNUMBER(SEARCH("anaer",$AW225)),"anaer","")</f>
        <v/>
      </c>
      <c r="BE225" s="2" t="str">
        <f>IF(ISNUMBER(SEARCH("thickening",$AZ225)),"thickening","")</f>
        <v>thickening</v>
      </c>
      <c r="BF225" s="4" t="str">
        <f>IF(ISNUMBER(SEARCH("airDry",$AW225)),"airDry","")</f>
        <v>airDry</v>
      </c>
      <c r="BG225" s="4" t="str">
        <f>IF(ISNUMBER(SEARCH("heatDry",$AY225)),"heatDry","")</f>
        <v/>
      </c>
      <c r="BH225" s="4" t="str">
        <f>IF(AND(ISNUMBER(SEARCH("aerobic",$AW225)),ISNUMBER(SEARCH("anaer",$AW225))),"Combined Aer and Anaer.","")</f>
        <v/>
      </c>
    </row>
    <row r="226" spans="1:60" x14ac:dyDescent="0.25">
      <c r="A226" s="5">
        <v>706</v>
      </c>
      <c r="B226" t="s">
        <v>3485</v>
      </c>
      <c r="C226">
        <v>4991.88</v>
      </c>
      <c r="D226">
        <v>986.19917661525994</v>
      </c>
      <c r="E226">
        <v>984.84946610137058</v>
      </c>
      <c r="F226">
        <v>793.56282684380415</v>
      </c>
      <c r="G226">
        <v>1158.4209863957101</v>
      </c>
      <c r="H226">
        <v>-105.95763153348859</v>
      </c>
      <c r="I226">
        <v>-107.2797735354297</v>
      </c>
      <c r="J226">
        <v>-126.87687493222469</v>
      </c>
      <c r="K226">
        <v>-84.421370706744781</v>
      </c>
      <c r="L226">
        <v>3574.4572583835402</v>
      </c>
      <c r="M226">
        <v>3562.8475019525908</v>
      </c>
      <c r="N226">
        <v>3522.2841445947038</v>
      </c>
      <c r="O226">
        <v>3660.4473857384619</v>
      </c>
      <c r="P226">
        <v>116.7099415809348</v>
      </c>
      <c r="Q226">
        <v>118.20160616077069</v>
      </c>
      <c r="R226">
        <v>94.953774930213797</v>
      </c>
      <c r="S226">
        <v>137.62127827470661</v>
      </c>
      <c r="T226">
        <v>3786.8658016432119</v>
      </c>
      <c r="U226">
        <v>3786.8750239910651</v>
      </c>
      <c r="V226">
        <v>3783.1300328552238</v>
      </c>
      <c r="W226">
        <v>3790.6152242956268</v>
      </c>
      <c r="X226">
        <v>238.0205022286942</v>
      </c>
      <c r="Y226">
        <v>238.7943704848424</v>
      </c>
      <c r="Z226">
        <v>232.2247758890135</v>
      </c>
      <c r="AA226">
        <v>241.58013887108439</v>
      </c>
      <c r="AB226">
        <v>35.440840433536231</v>
      </c>
      <c r="AC226">
        <v>35.041750760164902</v>
      </c>
      <c r="AD226">
        <v>31.013817542190779</v>
      </c>
      <c r="AE226">
        <v>40.717406512374133</v>
      </c>
      <c r="AF226">
        <v>70.179755107458874</v>
      </c>
      <c r="AG226">
        <v>69.952536358920327</v>
      </c>
      <c r="AH226">
        <v>69.154994884787968</v>
      </c>
      <c r="AI226">
        <v>71.867135125724005</v>
      </c>
      <c r="AJ226">
        <v>0.63387864253062343</v>
      </c>
      <c r="AK226">
        <v>0.63387854697217327</v>
      </c>
      <c r="AL226">
        <v>0.63382638730487062</v>
      </c>
      <c r="AM226">
        <v>0.63393002946665189</v>
      </c>
      <c r="AN226">
        <v>0.65461554582145043</v>
      </c>
      <c r="AO226">
        <v>0.65461554582145043</v>
      </c>
      <c r="AP226">
        <v>0.65461554582145043</v>
      </c>
      <c r="AQ226">
        <v>0.65461554582145043</v>
      </c>
      <c r="AR226">
        <v>17.04110865019689</v>
      </c>
      <c r="AS226">
        <v>17.041108650196879</v>
      </c>
      <c r="AT226">
        <v>17.041108650196879</v>
      </c>
      <c r="AU226">
        <v>17.041108650196879</v>
      </c>
      <c r="AV226" t="str">
        <f>VLOOKUP(Sheet1[[#This Row],[NPDES ID2]],Combined_Sheet__Major_Only___2[[NPDES ID2]:[ECHO BFR]],3,FALSE)</f>
        <v>CA</v>
      </c>
      <c r="AW226" t="s">
        <v>12187</v>
      </c>
      <c r="AX226" t="str">
        <f>VLOOKUP(Sheet1[[#This Row],[NPDES ID2]],Combined_Sheet__Major_Only___2[[NPDES ID2]:[ECHO BFR]],27,FALSE)</f>
        <v>other, methaneBioCaptureRecover, tempSludgeStore</v>
      </c>
      <c r="AY226" t="str">
        <f>VLOOKUP(Sheet1[[#This Row],[NPDES ID2]],Combined_Sheet__Major_Only___2[[NPDES ID2]:[ECHO BFR]],28,FALSE)</f>
        <v>-</v>
      </c>
      <c r="AZ226" t="str">
        <f>VLOOKUP(Sheet1[[#This Row],[NPDES ID2]],Combined_Sheet__Major_Only___2[[NPDES ID2]:[ECHO BFR]],29,FALSE)</f>
        <v>thickening, preliminaryOps</v>
      </c>
      <c r="BA226">
        <f>VLOOKUP(Sheet1[[#This Row],[NPDES ID2]],Combined_Sheet__Major_Only___2[[NPDES ID2]:[ECHO BFR]],17,FALSE)</f>
        <v>37.6798799996632</v>
      </c>
      <c r="BB226">
        <f>VLOOKUP(Sheet1[[#This Row],[NPDES ID2]],Combined_Sheet__Major_Only___2[[NPDES ID2]:[ECHO BFR]],18,FALSE)</f>
        <v>-122.12648197975901</v>
      </c>
      <c r="BC226" s="2" t="str">
        <f>IF(ISNUMBER(SEARCH("aerobic",$AW226)),"aerobic","")</f>
        <v/>
      </c>
      <c r="BD226" s="2" t="str">
        <f>IF(ISNUMBER(SEARCH("anaer",$AW226)),"anaer","")</f>
        <v>anaer</v>
      </c>
      <c r="BE226" s="2" t="str">
        <f>IF(ISNUMBER(SEARCH("thickening",$AZ226)),"thickening","")</f>
        <v>thickening</v>
      </c>
      <c r="BF226" s="3" t="str">
        <f>IF(ISNUMBER(SEARCH("airDry",$AW226)),"airDry","")</f>
        <v>airDry</v>
      </c>
      <c r="BG226" s="3" t="str">
        <f>IF(ISNUMBER(SEARCH("heatDry",$AY226)),"heatDry","")</f>
        <v/>
      </c>
      <c r="BH226" s="3" t="str">
        <f>IF(AND(ISNUMBER(SEARCH("aerobic",$AW226)),ISNUMBER(SEARCH("anaer",$AW226))),"Combined Aer and Anaer.","")</f>
        <v/>
      </c>
    </row>
    <row r="227" spans="1:60" x14ac:dyDescent="0.25">
      <c r="A227" s="5">
        <v>2332</v>
      </c>
      <c r="B227" t="s">
        <v>10885</v>
      </c>
      <c r="C227">
        <v>376</v>
      </c>
      <c r="D227">
        <v>411.64953040637943</v>
      </c>
      <c r="E227">
        <v>406.97128744724961</v>
      </c>
      <c r="F227">
        <v>318.72275522692348</v>
      </c>
      <c r="G227">
        <v>507.99537147050751</v>
      </c>
      <c r="H227">
        <v>-114.9851685569863</v>
      </c>
      <c r="I227">
        <v>-116.25171014643939</v>
      </c>
      <c r="J227">
        <v>-135.587029682664</v>
      </c>
      <c r="K227">
        <v>-93.237038141927897</v>
      </c>
      <c r="L227">
        <v>250.52400283083921</v>
      </c>
      <c r="M227">
        <v>249.50752035613161</v>
      </c>
      <c r="N227">
        <v>245.95231526585999</v>
      </c>
      <c r="O227">
        <v>258.05702917929051</v>
      </c>
      <c r="P227">
        <v>8.8292532609795948</v>
      </c>
      <c r="Q227">
        <v>8.8846989324538956</v>
      </c>
      <c r="R227">
        <v>7.2535335770608418</v>
      </c>
      <c r="S227">
        <v>10.216928316588101</v>
      </c>
      <c r="T227">
        <v>3786.8127183569591</v>
      </c>
      <c r="U227">
        <v>3786.8219406177882</v>
      </c>
      <c r="V227">
        <v>3783.076984820023</v>
      </c>
      <c r="W227">
        <v>3790.5621056294808</v>
      </c>
      <c r="X227">
        <v>255.81778284673669</v>
      </c>
      <c r="Y227">
        <v>256.84044003574462</v>
      </c>
      <c r="Z227">
        <v>248.1102175315969</v>
      </c>
      <c r="AA227">
        <v>260.59864490166552</v>
      </c>
      <c r="AB227">
        <v>40.777135775494919</v>
      </c>
      <c r="AC227">
        <v>40.263479260068408</v>
      </c>
      <c r="AD227">
        <v>35.343225068679608</v>
      </c>
      <c r="AE227">
        <v>47.416928900198428</v>
      </c>
      <c r="AF227">
        <v>65.296706243915821</v>
      </c>
      <c r="AG227">
        <v>65.031832245770772</v>
      </c>
      <c r="AH227">
        <v>64.10510385450138</v>
      </c>
      <c r="AI227">
        <v>67.260037799929322</v>
      </c>
      <c r="AJ227">
        <v>0.57414949048644603</v>
      </c>
      <c r="AK227">
        <v>0.57414948257277176</v>
      </c>
      <c r="AL227">
        <v>0.57414508852530477</v>
      </c>
      <c r="AM227">
        <v>0.57415381893064721</v>
      </c>
      <c r="AN227">
        <v>0.65461310267606476</v>
      </c>
      <c r="AO227">
        <v>0.65461310267606487</v>
      </c>
      <c r="AP227">
        <v>0.65461310267606487</v>
      </c>
      <c r="AQ227">
        <v>0.65461310267606487</v>
      </c>
      <c r="AR227">
        <v>15.20551834559552</v>
      </c>
      <c r="AS227">
        <v>15.20551834559552</v>
      </c>
      <c r="AT227">
        <v>15.20551834559552</v>
      </c>
      <c r="AU227">
        <v>15.20551834559552</v>
      </c>
      <c r="AV227" t="str">
        <f>VLOOKUP(Sheet1[[#This Row],[NPDES ID2]],Combined_Sheet__Major_Only___2[[NPDES ID2]:[ECHO BFR]],3,FALSE)</f>
        <v>CA</v>
      </c>
      <c r="AW227" t="s">
        <v>12192</v>
      </c>
      <c r="AX227" t="str">
        <f>VLOOKUP(Sheet1[[#This Row],[NPDES ID2]],Combined_Sheet__Major_Only___2[[NPDES ID2]:[ECHO BFR]],27,FALSE)</f>
        <v>-</v>
      </c>
      <c r="AY227" t="str">
        <f>VLOOKUP(Sheet1[[#This Row],[NPDES ID2]],Combined_Sheet__Major_Only___2[[NPDES ID2]:[ECHO BFR]],28,FALSE)</f>
        <v>-</v>
      </c>
      <c r="AZ227" t="str">
        <f>VLOOKUP(Sheet1[[#This Row],[NPDES ID2]],Combined_Sheet__Major_Only___2[[NPDES ID2]:[ECHO BFR]],29,FALSE)</f>
        <v>thickening</v>
      </c>
      <c r="BA227">
        <f>VLOOKUP(Sheet1[[#This Row],[NPDES ID2]],Combined_Sheet__Major_Only___2[[NPDES ID2]:[ECHO BFR]],17,FALSE)</f>
        <v>35.768422999999999</v>
      </c>
      <c r="BB227">
        <f>VLOOKUP(Sheet1[[#This Row],[NPDES ID2]],Combined_Sheet__Major_Only___2[[NPDES ID2]:[ECHO BFR]],18,FALSE)</f>
        <v>-119.303111</v>
      </c>
      <c r="BC227" s="2" t="str">
        <f>IF(ISNUMBER(SEARCH("aerobic",$AW227)),"aerobic","")</f>
        <v>aerobic</v>
      </c>
      <c r="BD227" s="2" t="str">
        <f>IF(ISNUMBER(SEARCH("anaer",$AW227)),"anaer","")</f>
        <v>anaer</v>
      </c>
      <c r="BE227" s="2" t="str">
        <f>IF(ISNUMBER(SEARCH("thickening",$AZ227)),"thickening","")</f>
        <v>thickening</v>
      </c>
      <c r="BF227" s="3" t="str">
        <f>IF(ISNUMBER(SEARCH("airDry",$AW227)),"airDry","")</f>
        <v>airDry</v>
      </c>
      <c r="BG227" s="3" t="str">
        <f>IF(ISNUMBER(SEARCH("heatDry",$AY227)),"heatDry","")</f>
        <v/>
      </c>
      <c r="BH227" s="3" t="str">
        <f>IF(AND(ISNUMBER(SEARCH("aerobic",$AW227)),ISNUMBER(SEARCH("anaer",$AW227))),"Combined Aer and Anaer.","")</f>
        <v>Combined Aer and Anaer.</v>
      </c>
    </row>
    <row r="228" spans="1:60" x14ac:dyDescent="0.25">
      <c r="A228" s="5">
        <v>1240</v>
      </c>
      <c r="B228" t="s">
        <v>5929</v>
      </c>
      <c r="C228">
        <v>217.6</v>
      </c>
      <c r="D228">
        <v>540.42371874332002</v>
      </c>
      <c r="E228">
        <v>536.9998906209895</v>
      </c>
      <c r="F228">
        <v>397.76546243397081</v>
      </c>
      <c r="G228">
        <v>681.72696177320404</v>
      </c>
      <c r="H228">
        <v>-109.11629403080801</v>
      </c>
      <c r="I228">
        <v>-110.4869619336239</v>
      </c>
      <c r="J228">
        <v>-129.9426052680904</v>
      </c>
      <c r="K228">
        <v>-87.640602986305979</v>
      </c>
      <c r="L228">
        <v>152.22988170409059</v>
      </c>
      <c r="M228">
        <v>151.69675440461771</v>
      </c>
      <c r="N228">
        <v>149.83203702082281</v>
      </c>
      <c r="O228">
        <v>156.18090718833659</v>
      </c>
      <c r="P228">
        <v>5.0952268059223993</v>
      </c>
      <c r="Q228">
        <v>5.1470289099494781</v>
      </c>
      <c r="R228">
        <v>4.1588361805037417</v>
      </c>
      <c r="S228">
        <v>5.971002438007381</v>
      </c>
      <c r="T228">
        <v>3785.6301653661649</v>
      </c>
      <c r="U228">
        <v>3785.6393856883578</v>
      </c>
      <c r="V228">
        <v>3781.895217127968</v>
      </c>
      <c r="W228">
        <v>3789.37876446976</v>
      </c>
      <c r="X228">
        <v>243.55031623908911</v>
      </c>
      <c r="Y228">
        <v>244.40291830447899</v>
      </c>
      <c r="Z228">
        <v>237.17437790197269</v>
      </c>
      <c r="AA228">
        <v>247.48675169293421</v>
      </c>
      <c r="AB228">
        <v>37.031563402161161</v>
      </c>
      <c r="AC228">
        <v>36.599468763634498</v>
      </c>
      <c r="AD228">
        <v>32.314575530008653</v>
      </c>
      <c r="AE228">
        <v>42.713499648395818</v>
      </c>
      <c r="AF228">
        <v>68.559708807049489</v>
      </c>
      <c r="AG228">
        <v>68.319637677274216</v>
      </c>
      <c r="AH228">
        <v>67.479773698917896</v>
      </c>
      <c r="AI228">
        <v>70.339088092647813</v>
      </c>
      <c r="AJ228">
        <v>0.61405327976616253</v>
      </c>
      <c r="AK228">
        <v>0.61405327549467981</v>
      </c>
      <c r="AL228">
        <v>0.6140509016890362</v>
      </c>
      <c r="AM228">
        <v>0.61405561811692622</v>
      </c>
      <c r="AN228">
        <v>0.65455866699811338</v>
      </c>
      <c r="AO228">
        <v>0.65455866699811338</v>
      </c>
      <c r="AP228">
        <v>0.65455866699811338</v>
      </c>
      <c r="AQ228">
        <v>0.65455866699811338</v>
      </c>
      <c r="AR228">
        <v>16.432999628118171</v>
      </c>
      <c r="AS228">
        <v>16.432999628118171</v>
      </c>
      <c r="AT228">
        <v>16.432999628118171</v>
      </c>
      <c r="AU228">
        <v>16.432999628118171</v>
      </c>
      <c r="AV228" t="str">
        <f>VLOOKUP(Sheet1[[#This Row],[NPDES ID2]],Combined_Sheet__Major_Only___2[[NPDES ID2]:[ECHO BFR]],3,FALSE)</f>
        <v>WA</v>
      </c>
      <c r="AW228" t="s">
        <v>12187</v>
      </c>
      <c r="AX228" t="str">
        <f>VLOOKUP(Sheet1[[#This Row],[NPDES ID2]],Combined_Sheet__Major_Only___2[[NPDES ID2]:[ECHO BFR]],27,FALSE)</f>
        <v>tempSludgeStore, methaneBioCaptureRecover</v>
      </c>
      <c r="AY228" t="str">
        <f>VLOOKUP(Sheet1[[#This Row],[NPDES ID2]],Combined_Sheet__Major_Only___2[[NPDES ID2]:[ECHO BFR]],28,FALSE)</f>
        <v>-</v>
      </c>
      <c r="AZ228" t="str">
        <f>VLOOKUP(Sheet1[[#This Row],[NPDES ID2]],Combined_Sheet__Major_Only___2[[NPDES ID2]:[ECHO BFR]],29,FALSE)</f>
        <v>thickening, preliminaryOps</v>
      </c>
      <c r="BA228">
        <f>VLOOKUP(Sheet1[[#This Row],[NPDES ID2]],Combined_Sheet__Major_Only___2[[NPDES ID2]:[ECHO BFR]],17,FALSE)</f>
        <v>46.368668</v>
      </c>
      <c r="BB228">
        <f>VLOOKUP(Sheet1[[#This Row],[NPDES ID2]],Combined_Sheet__Major_Only___2[[NPDES ID2]:[ECHO BFR]],18,FALSE)</f>
        <v>-120.284227</v>
      </c>
      <c r="BC228" s="2" t="str">
        <f>IF(ISNUMBER(SEARCH("aerobic",$AW228)),"aerobic","")</f>
        <v/>
      </c>
      <c r="BD228" s="2" t="str">
        <f>IF(ISNUMBER(SEARCH("anaer",$AW228)),"anaer","")</f>
        <v>anaer</v>
      </c>
      <c r="BE228" s="2" t="str">
        <f>IF(ISNUMBER(SEARCH("thickening",$AZ228)),"thickening","")</f>
        <v>thickening</v>
      </c>
      <c r="BF228" s="3" t="str">
        <f>IF(ISNUMBER(SEARCH("airDry",$AW228)),"airDry","")</f>
        <v>airDry</v>
      </c>
      <c r="BG228" s="3" t="str">
        <f>IF(ISNUMBER(SEARCH("heatDry",$AY228)),"heatDry","")</f>
        <v/>
      </c>
      <c r="BH228" s="3" t="str">
        <f>IF(AND(ISNUMBER(SEARCH("aerobic",$AW228)),ISNUMBER(SEARCH("anaer",$AW228))),"Combined Aer and Anaer.","")</f>
        <v/>
      </c>
    </row>
    <row r="229" spans="1:60" x14ac:dyDescent="0.25">
      <c r="A229" s="5">
        <v>2378</v>
      </c>
      <c r="B229" t="s">
        <v>11091</v>
      </c>
      <c r="C229">
        <v>312.83999999999997</v>
      </c>
      <c r="D229">
        <v>425.48152814171362</v>
      </c>
      <c r="E229">
        <v>423.8299143387859</v>
      </c>
      <c r="F229">
        <v>326.46583921559738</v>
      </c>
      <c r="G229">
        <v>524.56708461506651</v>
      </c>
      <c r="H229">
        <v>-107.9601958919009</v>
      </c>
      <c r="I229">
        <v>-109.2804287605252</v>
      </c>
      <c r="J229">
        <v>-128.8314645347904</v>
      </c>
      <c r="K229">
        <v>-86.533948409686559</v>
      </c>
      <c r="L229">
        <v>221.00711561268221</v>
      </c>
      <c r="M229">
        <v>220.2569962131615</v>
      </c>
      <c r="N229">
        <v>217.63336281772351</v>
      </c>
      <c r="O229">
        <v>226.566212974693</v>
      </c>
      <c r="P229">
        <v>7.320960951920533</v>
      </c>
      <c r="Q229">
        <v>7.4026625984547536</v>
      </c>
      <c r="R229">
        <v>5.9674731545372026</v>
      </c>
      <c r="S229">
        <v>8.6016158975069228</v>
      </c>
      <c r="T229">
        <v>3783.9467859329202</v>
      </c>
      <c r="U229">
        <v>3783.9560034954388</v>
      </c>
      <c r="V229">
        <v>3780.212955577605</v>
      </c>
      <c r="W229">
        <v>3787.6942630678832</v>
      </c>
      <c r="X229">
        <v>241.0725692185321</v>
      </c>
      <c r="Y229">
        <v>241.89055253305449</v>
      </c>
      <c r="Z229">
        <v>234.94745364946201</v>
      </c>
      <c r="AA229">
        <v>244.84499358207881</v>
      </c>
      <c r="AB229">
        <v>36.328698246560677</v>
      </c>
      <c r="AC229">
        <v>35.910882480448102</v>
      </c>
      <c r="AD229">
        <v>31.74026500782092</v>
      </c>
      <c r="AE229">
        <v>41.830559022387341</v>
      </c>
      <c r="AF229">
        <v>69.232922116487885</v>
      </c>
      <c r="AG229">
        <v>68.997985667749646</v>
      </c>
      <c r="AH229">
        <v>68.176030289372903</v>
      </c>
      <c r="AI229">
        <v>70.974311129194163</v>
      </c>
      <c r="AJ229">
        <v>0.62229068648820751</v>
      </c>
      <c r="AK229">
        <v>0.62229068044999514</v>
      </c>
      <c r="AL229">
        <v>0.622287325995596</v>
      </c>
      <c r="AM229">
        <v>0.62229399084877324</v>
      </c>
      <c r="AN229">
        <v>0.6544811475034803</v>
      </c>
      <c r="AO229">
        <v>0.65448114750348052</v>
      </c>
      <c r="AP229">
        <v>0.65448114750348052</v>
      </c>
      <c r="AQ229">
        <v>0.65448114750348052</v>
      </c>
      <c r="AR229">
        <v>16.686342800472481</v>
      </c>
      <c r="AS229">
        <v>16.686342800472481</v>
      </c>
      <c r="AT229">
        <v>16.686342800472481</v>
      </c>
      <c r="AU229">
        <v>16.686342800472481</v>
      </c>
      <c r="AV229" t="str">
        <f>VLOOKUP(Sheet1[[#This Row],[NPDES ID2]],Combined_Sheet__Major_Only___2[[NPDES ID2]:[ECHO BFR]],3,FALSE)</f>
        <v>SD</v>
      </c>
      <c r="AW229" t="s">
        <v>12187</v>
      </c>
      <c r="AX229" t="str">
        <f>VLOOKUP(Sheet1[[#This Row],[NPDES ID2]],Combined_Sheet__Major_Only___2[[NPDES ID2]:[ECHO BFR]],27,FALSE)</f>
        <v>-</v>
      </c>
      <c r="AY229" t="str">
        <f>VLOOKUP(Sheet1[[#This Row],[NPDES ID2]],Combined_Sheet__Major_Only___2[[NPDES ID2]:[ECHO BFR]],28,FALSE)</f>
        <v>-</v>
      </c>
      <c r="AZ229" t="str">
        <f>VLOOKUP(Sheet1[[#This Row],[NPDES ID2]],Combined_Sheet__Major_Only___2[[NPDES ID2]:[ECHO BFR]],29,FALSE)</f>
        <v>thickening</v>
      </c>
      <c r="BA229">
        <f>VLOOKUP(Sheet1[[#This Row],[NPDES ID2]],Combined_Sheet__Major_Only___2[[NPDES ID2]:[ECHO BFR]],17,FALSE)</f>
        <v>44.244360999999998</v>
      </c>
      <c r="BB229">
        <f>VLOOKUP(Sheet1[[#This Row],[NPDES ID2]],Combined_Sheet__Major_Only___2[[NPDES ID2]:[ECHO BFR]],18,FALSE)</f>
        <v>-96.806360999999995</v>
      </c>
      <c r="BC229" s="2" t="str">
        <f>IF(ISNUMBER(SEARCH("aerobic",$AW229)),"aerobic","")</f>
        <v/>
      </c>
      <c r="BD229" s="2" t="str">
        <f>IF(ISNUMBER(SEARCH("anaer",$AW229)),"anaer","")</f>
        <v>anaer</v>
      </c>
      <c r="BE229" s="2" t="str">
        <f>IF(ISNUMBER(SEARCH("thickening",$AZ229)),"thickening","")</f>
        <v>thickening</v>
      </c>
      <c r="BF229" s="3" t="str">
        <f>IF(ISNUMBER(SEARCH("airDry",$AW229)),"airDry","")</f>
        <v>airDry</v>
      </c>
      <c r="BG229" s="3" t="str">
        <f>IF(ISNUMBER(SEARCH("heatDry",$AY229)),"heatDry","")</f>
        <v/>
      </c>
      <c r="BH229" s="3" t="str">
        <f>IF(AND(ISNUMBER(SEARCH("aerobic",$AW229)),ISNUMBER(SEARCH("anaer",$AW229))),"Combined Aer and Anaer.","")</f>
        <v/>
      </c>
    </row>
    <row r="230" spans="1:60" x14ac:dyDescent="0.25">
      <c r="A230" s="5">
        <v>1731</v>
      </c>
      <c r="B230" t="s">
        <v>8109</v>
      </c>
      <c r="C230">
        <v>35.14</v>
      </c>
      <c r="D230">
        <v>2682.453449938173</v>
      </c>
      <c r="E230">
        <v>2657.6693601002571</v>
      </c>
      <c r="F230">
        <v>1807.620045888706</v>
      </c>
      <c r="G230">
        <v>3523.43137665224</v>
      </c>
      <c r="H230">
        <v>-108.6879224811376</v>
      </c>
      <c r="I230">
        <v>-110.0438566872146</v>
      </c>
      <c r="J230">
        <v>-129.53248181720431</v>
      </c>
      <c r="K230">
        <v>-87.240827731126743</v>
      </c>
      <c r="L230">
        <v>24.676966297422229</v>
      </c>
      <c r="M230">
        <v>24.59158549332561</v>
      </c>
      <c r="N230">
        <v>24.292936701595991</v>
      </c>
      <c r="O230">
        <v>25.309740926365091</v>
      </c>
      <c r="P230">
        <v>0.82263694267818577</v>
      </c>
      <c r="Q230">
        <v>0.83124646726627538</v>
      </c>
      <c r="R230">
        <v>0.67110345330497001</v>
      </c>
      <c r="S230">
        <v>0.96500018626038864</v>
      </c>
      <c r="T230">
        <v>3783.0324085472448</v>
      </c>
      <c r="U230">
        <v>3783.0416246107652</v>
      </c>
      <c r="V230">
        <v>3779.2991854031179</v>
      </c>
      <c r="W230">
        <v>3786.779276251722</v>
      </c>
      <c r="X230">
        <v>242.45978005853291</v>
      </c>
      <c r="Y230">
        <v>243.29832502380171</v>
      </c>
      <c r="Z230">
        <v>236.18520283955701</v>
      </c>
      <c r="AA230">
        <v>246.32986115196209</v>
      </c>
      <c r="AB230">
        <v>36.737058708747718</v>
      </c>
      <c r="AC230">
        <v>36.310781421349603</v>
      </c>
      <c r="AD230">
        <v>32.073139869252657</v>
      </c>
      <c r="AE230">
        <v>42.344992624834617</v>
      </c>
      <c r="AF230">
        <v>68.820272021937072</v>
      </c>
      <c r="AG230">
        <v>68.582163379883298</v>
      </c>
      <c r="AH230">
        <v>67.749269402466041</v>
      </c>
      <c r="AI230">
        <v>70.584976560457264</v>
      </c>
      <c r="AJ230">
        <v>0.61724133858109342</v>
      </c>
      <c r="AK230">
        <v>0.61724133789634261</v>
      </c>
      <c r="AL230">
        <v>0.61724095707151705</v>
      </c>
      <c r="AM230">
        <v>0.61724171371605352</v>
      </c>
      <c r="AN230">
        <v>0.65443902591108738</v>
      </c>
      <c r="AO230">
        <v>0.65443902591108727</v>
      </c>
      <c r="AP230">
        <v>0.65443902591108727</v>
      </c>
      <c r="AQ230">
        <v>0.65443902591108727</v>
      </c>
      <c r="AR230">
        <v>16.53113029478396</v>
      </c>
      <c r="AS230">
        <v>16.53113029478396</v>
      </c>
      <c r="AT230">
        <v>16.53113029478396</v>
      </c>
      <c r="AU230">
        <v>16.53113029478396</v>
      </c>
      <c r="AV230" t="str">
        <f>VLOOKUP(Sheet1[[#This Row],[NPDES ID2]],Combined_Sheet__Major_Only___2[[NPDES ID2]:[ECHO BFR]],3,FALSE)</f>
        <v>WY</v>
      </c>
      <c r="AW230" t="s">
        <v>12187</v>
      </c>
      <c r="AX230" t="str">
        <f>VLOOKUP(Sheet1[[#This Row],[NPDES ID2]],Combined_Sheet__Major_Only___2[[NPDES ID2]:[ECHO BFR]],27,FALSE)</f>
        <v>longTermSludgeStore</v>
      </c>
      <c r="AY230" t="str">
        <f>VLOOKUP(Sheet1[[#This Row],[NPDES ID2]],Combined_Sheet__Major_Only___2[[NPDES ID2]:[ECHO BFR]],28,FALSE)</f>
        <v>-</v>
      </c>
      <c r="AZ230" t="str">
        <f>VLOOKUP(Sheet1[[#This Row],[NPDES ID2]],Combined_Sheet__Major_Only___2[[NPDES ID2]:[ECHO BFR]],29,FALSE)</f>
        <v>thickening</v>
      </c>
      <c r="BA230">
        <f>VLOOKUP(Sheet1[[#This Row],[NPDES ID2]],Combined_Sheet__Major_Only___2[[NPDES ID2]:[ECHO BFR]],17,FALSE)</f>
        <v>41.793959999999998</v>
      </c>
      <c r="BB230">
        <f>VLOOKUP(Sheet1[[#This Row],[NPDES ID2]],Combined_Sheet__Major_Only___2[[NPDES ID2]:[ECHO BFR]],18,FALSE)</f>
        <v>-110.53457</v>
      </c>
      <c r="BC230" s="2" t="str">
        <f>IF(ISNUMBER(SEARCH("aerobic",$AW230)),"aerobic","")</f>
        <v/>
      </c>
      <c r="BD230" s="2" t="str">
        <f>IF(ISNUMBER(SEARCH("anaer",$AW230)),"anaer","")</f>
        <v>anaer</v>
      </c>
      <c r="BE230" s="2" t="str">
        <f>IF(ISNUMBER(SEARCH("thickening",$AZ230)),"thickening","")</f>
        <v>thickening</v>
      </c>
      <c r="BF230" s="4" t="str">
        <f>IF(ISNUMBER(SEARCH("airDry",$AW230)),"airDry","")</f>
        <v>airDry</v>
      </c>
      <c r="BG230" s="4" t="str">
        <f>IF(ISNUMBER(SEARCH("heatDry",$AY230)),"heatDry","")</f>
        <v/>
      </c>
      <c r="BH230" s="4" t="str">
        <f>IF(AND(ISNUMBER(SEARCH("aerobic",$AW230)),ISNUMBER(SEARCH("anaer",$AW230))),"Combined Aer and Anaer.","")</f>
        <v/>
      </c>
    </row>
    <row r="231" spans="1:60" x14ac:dyDescent="0.25">
      <c r="A231" s="5">
        <v>2382</v>
      </c>
      <c r="B231" t="s">
        <v>11109</v>
      </c>
      <c r="C231">
        <v>308</v>
      </c>
      <c r="D231">
        <v>434.21008769770339</v>
      </c>
      <c r="E231">
        <v>432.28336513011612</v>
      </c>
      <c r="F231">
        <v>332.43254221201062</v>
      </c>
      <c r="G231">
        <v>535.59833768492229</v>
      </c>
      <c r="H231">
        <v>-109.3311073954189</v>
      </c>
      <c r="I231">
        <v>-110.70910708178479</v>
      </c>
      <c r="J231">
        <v>-130.14828689153671</v>
      </c>
      <c r="K231">
        <v>-87.841059587039254</v>
      </c>
      <c r="L231">
        <v>215.06349102150281</v>
      </c>
      <c r="M231">
        <v>214.30576126744771</v>
      </c>
      <c r="N231">
        <v>211.65550866568799</v>
      </c>
      <c r="O231">
        <v>220.67898956957279</v>
      </c>
      <c r="P231">
        <v>7.2128060494494024</v>
      </c>
      <c r="Q231">
        <v>7.2851952031069169</v>
      </c>
      <c r="R231">
        <v>5.8887852998641312</v>
      </c>
      <c r="S231">
        <v>8.4483256134197511</v>
      </c>
      <c r="T231">
        <v>3782.9498459794768</v>
      </c>
      <c r="U231">
        <v>3782.9590619076471</v>
      </c>
      <c r="V231">
        <v>3779.2166776627291</v>
      </c>
      <c r="W231">
        <v>3786.6966586561871</v>
      </c>
      <c r="X231">
        <v>243.8412029925247</v>
      </c>
      <c r="Y231">
        <v>244.6999733195623</v>
      </c>
      <c r="Z231">
        <v>237.4208618730519</v>
      </c>
      <c r="AA231">
        <v>247.80689588680309</v>
      </c>
      <c r="AB231">
        <v>37.141067041596528</v>
      </c>
      <c r="AC231">
        <v>36.706481593647879</v>
      </c>
      <c r="AD231">
        <v>32.402211297959298</v>
      </c>
      <c r="AE231">
        <v>42.854511748480448</v>
      </c>
      <c r="AF231">
        <v>68.429712004303084</v>
      </c>
      <c r="AG231">
        <v>68.188661855249364</v>
      </c>
      <c r="AH231">
        <v>67.345320638012623</v>
      </c>
      <c r="AI231">
        <v>70.216412200304461</v>
      </c>
      <c r="AJ231">
        <v>0.61246282012302733</v>
      </c>
      <c r="AK231">
        <v>0.61246281405566261</v>
      </c>
      <c r="AL231">
        <v>0.61245944349379433</v>
      </c>
      <c r="AM231">
        <v>0.61246614035110869</v>
      </c>
      <c r="AN231">
        <v>0.65443522208881089</v>
      </c>
      <c r="AO231">
        <v>0.65443522208881111</v>
      </c>
      <c r="AP231">
        <v>0.65443522208881111</v>
      </c>
      <c r="AQ231">
        <v>0.65443522208881111</v>
      </c>
      <c r="AR231">
        <v>16.38404408904292</v>
      </c>
      <c r="AS231">
        <v>16.38404408904292</v>
      </c>
      <c r="AT231">
        <v>16.38404408904292</v>
      </c>
      <c r="AU231">
        <v>16.38404408904292</v>
      </c>
      <c r="AV231" t="str">
        <f>VLOOKUP(Sheet1[[#This Row],[NPDES ID2]],Combined_Sheet__Major_Only___2[[NPDES ID2]:[ECHO BFR]],3,FALSE)</f>
        <v>TX</v>
      </c>
      <c r="AW231" t="s">
        <v>118</v>
      </c>
      <c r="AX231" t="str">
        <f>VLOOKUP(Sheet1[[#This Row],[NPDES ID2]],Combined_Sheet__Major_Only___2[[NPDES ID2]:[ECHO BFR]],27,FALSE)</f>
        <v>-</v>
      </c>
      <c r="AY231" t="str">
        <f>VLOOKUP(Sheet1[[#This Row],[NPDES ID2]],Combined_Sheet__Major_Only___2[[NPDES ID2]:[ECHO BFR]],28,FALSE)</f>
        <v>-</v>
      </c>
      <c r="AZ231" t="str">
        <f>VLOOKUP(Sheet1[[#This Row],[NPDES ID2]],Combined_Sheet__Major_Only___2[[NPDES ID2]:[ECHO BFR]],29,FALSE)</f>
        <v>thickening</v>
      </c>
      <c r="BA231">
        <f>VLOOKUP(Sheet1[[#This Row],[NPDES ID2]],Combined_Sheet__Major_Only___2[[NPDES ID2]:[ECHO BFR]],17,FALSE)</f>
        <v>32.199863000000001</v>
      </c>
      <c r="BB231">
        <f>VLOOKUP(Sheet1[[#This Row],[NPDES ID2]],Combined_Sheet__Major_Only___2[[NPDES ID2]:[ECHO BFR]],18,FALSE)</f>
        <v>-98.189206999999996</v>
      </c>
      <c r="BC231" s="2" t="str">
        <f>IF(ISNUMBER(SEARCH("aerobic",$AW231)),"aerobic","")</f>
        <v>aerobic</v>
      </c>
      <c r="BD231" s="2" t="str">
        <f>IF(ISNUMBER(SEARCH("anaer",$AW231)),"anaer","")</f>
        <v/>
      </c>
      <c r="BE231" s="2" t="str">
        <f>IF(ISNUMBER(SEARCH("thickening",$AZ231)),"thickening","")</f>
        <v>thickening</v>
      </c>
      <c r="BF231" s="3" t="str">
        <f>IF(ISNUMBER(SEARCH("airDry",$AW231)),"airDry","")</f>
        <v>airDry</v>
      </c>
      <c r="BG231" s="3" t="str">
        <f>IF(ISNUMBER(SEARCH("heatDry",$AY231)),"heatDry","")</f>
        <v/>
      </c>
      <c r="BH231" s="3" t="str">
        <f>IF(AND(ISNUMBER(SEARCH("aerobic",$AW231)),ISNUMBER(SEARCH("anaer",$AW231))),"Combined Aer and Anaer.","")</f>
        <v/>
      </c>
    </row>
    <row r="232" spans="1:60" x14ac:dyDescent="0.25">
      <c r="A232" s="5">
        <v>247</v>
      </c>
      <c r="B232" t="s">
        <v>1283</v>
      </c>
      <c r="C232">
        <v>2016</v>
      </c>
      <c r="D232">
        <v>481.55625548267881</v>
      </c>
      <c r="E232">
        <v>478.08084949486812</v>
      </c>
      <c r="F232">
        <v>398.77191025708942</v>
      </c>
      <c r="G232">
        <v>559.63524717994756</v>
      </c>
      <c r="H232">
        <v>-106.15503403073311</v>
      </c>
      <c r="I232">
        <v>-107.5264358426723</v>
      </c>
      <c r="J232">
        <v>-127.0870033812036</v>
      </c>
      <c r="K232">
        <v>-84.740089984778976</v>
      </c>
      <c r="L232">
        <v>1444.578787041504</v>
      </c>
      <c r="M232">
        <v>1439.899182668473</v>
      </c>
      <c r="N232">
        <v>1423.5380207666519</v>
      </c>
      <c r="O232">
        <v>1479.2518978702531</v>
      </c>
      <c r="P232">
        <v>47.134670681690316</v>
      </c>
      <c r="Q232">
        <v>47.739659139952053</v>
      </c>
      <c r="R232">
        <v>38.344162736967093</v>
      </c>
      <c r="S232">
        <v>55.586710130419007</v>
      </c>
      <c r="T232">
        <v>3782.3653697266191</v>
      </c>
      <c r="U232">
        <v>3782.3745846966171</v>
      </c>
      <c r="V232">
        <v>3778.632589543397</v>
      </c>
      <c r="W232">
        <v>3786.1117928512108</v>
      </c>
      <c r="X232">
        <v>237.57071779817929</v>
      </c>
      <c r="Y232">
        <v>238.34042114807201</v>
      </c>
      <c r="Z232">
        <v>231.79839176697459</v>
      </c>
      <c r="AA232">
        <v>241.11528524023731</v>
      </c>
      <c r="AB232">
        <v>35.350092392665218</v>
      </c>
      <c r="AC232">
        <v>34.95199264697964</v>
      </c>
      <c r="AD232">
        <v>30.938143277045992</v>
      </c>
      <c r="AE232">
        <v>40.606305214157572</v>
      </c>
      <c r="AF232">
        <v>70.225172610448539</v>
      </c>
      <c r="AG232">
        <v>69.997975121331308</v>
      </c>
      <c r="AH232">
        <v>69.202154602177941</v>
      </c>
      <c r="AI232">
        <v>71.910361363514795</v>
      </c>
      <c r="AJ232">
        <v>0.63443453880076783</v>
      </c>
      <c r="AK232">
        <v>0.63443450069878427</v>
      </c>
      <c r="AL232">
        <v>0.63441346849221358</v>
      </c>
      <c r="AM232">
        <v>0.6344552578242697</v>
      </c>
      <c r="AN232">
        <v>0.65440829170636361</v>
      </c>
      <c r="AO232">
        <v>0.65440829170636361</v>
      </c>
      <c r="AP232">
        <v>0.65440829170636361</v>
      </c>
      <c r="AQ232">
        <v>0.65440829170636361</v>
      </c>
      <c r="AR232">
        <v>17.059273640861068</v>
      </c>
      <c r="AS232">
        <v>17.059273640861068</v>
      </c>
      <c r="AT232">
        <v>17.059273640861068</v>
      </c>
      <c r="AU232">
        <v>17.059273640861068</v>
      </c>
      <c r="AV232" t="str">
        <f>VLOOKUP(Sheet1[[#This Row],[NPDES ID2]],Combined_Sheet__Major_Only___2[[NPDES ID2]:[ECHO BFR]],3,FALSE)</f>
        <v>CA</v>
      </c>
      <c r="AW232" t="s">
        <v>12187</v>
      </c>
      <c r="AX232" t="str">
        <f>VLOOKUP(Sheet1[[#This Row],[NPDES ID2]],Combined_Sheet__Major_Only___2[[NPDES ID2]:[ECHO BFR]],27,FALSE)</f>
        <v>methaneBioCaptureRecover</v>
      </c>
      <c r="AY232" t="str">
        <f>VLOOKUP(Sheet1[[#This Row],[NPDES ID2]],Combined_Sheet__Major_Only___2[[NPDES ID2]:[ECHO BFR]],28,FALSE)</f>
        <v>-</v>
      </c>
      <c r="AZ232" t="str">
        <f>VLOOKUP(Sheet1[[#This Row],[NPDES ID2]],Combined_Sheet__Major_Only___2[[NPDES ID2]:[ECHO BFR]],29,FALSE)</f>
        <v>preliminaryOps, thickening</v>
      </c>
      <c r="BA232">
        <f>VLOOKUP(Sheet1[[#This Row],[NPDES ID2]],Combined_Sheet__Major_Only___2[[NPDES ID2]:[ECHO BFR]],17,FALSE)</f>
        <v>33.960713217641803</v>
      </c>
      <c r="BB232">
        <f>VLOOKUP(Sheet1[[#This Row],[NPDES ID2]],Combined_Sheet__Major_Only___2[[NPDES ID2]:[ECHO BFR]],18,FALSE)</f>
        <v>-118.02566059845699</v>
      </c>
      <c r="BC232" s="2" t="str">
        <f>IF(ISNUMBER(SEARCH("aerobic",$AW232)),"aerobic","")</f>
        <v/>
      </c>
      <c r="BD232" s="2" t="str">
        <f>IF(ISNUMBER(SEARCH("anaer",$AW232)),"anaer","")</f>
        <v>anaer</v>
      </c>
      <c r="BE232" s="2" t="str">
        <f>IF(ISNUMBER(SEARCH("thickening",$AZ232)),"thickening","")</f>
        <v>thickening</v>
      </c>
      <c r="BF232" s="4" t="str">
        <f>IF(ISNUMBER(SEARCH("airDry",$AW232)),"airDry","")</f>
        <v>airDry</v>
      </c>
      <c r="BG232" s="4" t="str">
        <f>IF(ISNUMBER(SEARCH("heatDry",$AY232)),"heatDry","")</f>
        <v/>
      </c>
      <c r="BH232" s="4" t="str">
        <f>IF(AND(ISNUMBER(SEARCH("aerobic",$AW232)),ISNUMBER(SEARCH("anaer",$AW232))),"Combined Aer and Anaer.","")</f>
        <v/>
      </c>
    </row>
    <row r="233" spans="1:60" x14ac:dyDescent="0.25">
      <c r="A233" s="5">
        <v>1183</v>
      </c>
      <c r="B233" t="s">
        <v>5676</v>
      </c>
      <c r="C233">
        <v>261</v>
      </c>
      <c r="D233">
        <v>470.52416813386651</v>
      </c>
      <c r="E233">
        <v>468.46099413598392</v>
      </c>
      <c r="F233">
        <v>352.86588824298423</v>
      </c>
      <c r="G233">
        <v>586.16686566734631</v>
      </c>
      <c r="H233">
        <v>-107.18522555203241</v>
      </c>
      <c r="I233">
        <v>-108.5322694073959</v>
      </c>
      <c r="J233">
        <v>-128.08781787505171</v>
      </c>
      <c r="K233">
        <v>-85.797941150759442</v>
      </c>
      <c r="L233">
        <v>185.6242532305846</v>
      </c>
      <c r="M233">
        <v>185.00787602402451</v>
      </c>
      <c r="N233">
        <v>182.85199559229051</v>
      </c>
      <c r="O233">
        <v>190.19222413239731</v>
      </c>
      <c r="P233">
        <v>6.1053099969587921</v>
      </c>
      <c r="Q233">
        <v>6.1782060932848024</v>
      </c>
      <c r="R233">
        <v>4.9719164314493103</v>
      </c>
      <c r="S233">
        <v>7.1861779723323584</v>
      </c>
      <c r="T233">
        <v>3781.9452696598469</v>
      </c>
      <c r="U233">
        <v>3781.9544839411492</v>
      </c>
      <c r="V233">
        <v>3778.2127684527532</v>
      </c>
      <c r="W233">
        <v>3785.6914127886839</v>
      </c>
      <c r="X233">
        <v>239.3341207686299</v>
      </c>
      <c r="Y233">
        <v>240.12859880458049</v>
      </c>
      <c r="Z233">
        <v>233.37886632499419</v>
      </c>
      <c r="AA233">
        <v>242.99557330923949</v>
      </c>
      <c r="AB233">
        <v>35.849600264415933</v>
      </c>
      <c r="AC233">
        <v>35.441271621861837</v>
      </c>
      <c r="AD233">
        <v>31.34757163344819</v>
      </c>
      <c r="AE233">
        <v>41.231135819184857</v>
      </c>
      <c r="AF233">
        <v>69.698337049850849</v>
      </c>
      <c r="AG233">
        <v>69.466937686257694</v>
      </c>
      <c r="AH233">
        <v>68.657385866092213</v>
      </c>
      <c r="AI233">
        <v>71.413473241683718</v>
      </c>
      <c r="AJ233">
        <v>0.62798635432754757</v>
      </c>
      <c r="AK233">
        <v>0.62798634935415876</v>
      </c>
      <c r="AL233">
        <v>0.62798358581742941</v>
      </c>
      <c r="AM233">
        <v>0.62798907659070302</v>
      </c>
      <c r="AN233">
        <v>0.65438893254355113</v>
      </c>
      <c r="AO233">
        <v>0.65438893254355113</v>
      </c>
      <c r="AP233">
        <v>0.65438893254355113</v>
      </c>
      <c r="AQ233">
        <v>0.65438893254355113</v>
      </c>
      <c r="AR233">
        <v>16.861557717376101</v>
      </c>
      <c r="AS233">
        <v>16.861557717376101</v>
      </c>
      <c r="AT233">
        <v>16.861557717376101</v>
      </c>
      <c r="AU233">
        <v>16.861557717376101</v>
      </c>
      <c r="AV233" t="str">
        <f>VLOOKUP(Sheet1[[#This Row],[NPDES ID2]],Combined_Sheet__Major_Only___2[[NPDES ID2]:[ECHO BFR]],3,FALSE)</f>
        <v>MT</v>
      </c>
      <c r="AW233" t="s">
        <v>12187</v>
      </c>
      <c r="AX233" t="str">
        <f>VLOOKUP(Sheet1[[#This Row],[NPDES ID2]],Combined_Sheet__Major_Only___2[[NPDES ID2]:[ECHO BFR]],27,FALSE)</f>
        <v>methaneBioCaptureRecover</v>
      </c>
      <c r="AY233" t="str">
        <f>VLOOKUP(Sheet1[[#This Row],[NPDES ID2]],Combined_Sheet__Major_Only___2[[NPDES ID2]:[ECHO BFR]],28,FALSE)</f>
        <v>-</v>
      </c>
      <c r="AZ233" t="str">
        <f>VLOOKUP(Sheet1[[#This Row],[NPDES ID2]],Combined_Sheet__Major_Only___2[[NPDES ID2]:[ECHO BFR]],29,FALSE)</f>
        <v>preliminaryOps, thickening</v>
      </c>
      <c r="BA233">
        <f>VLOOKUP(Sheet1[[#This Row],[NPDES ID2]],Combined_Sheet__Major_Only___2[[NPDES ID2]:[ECHO BFR]],17,FALSE)</f>
        <v>45.658479999999997</v>
      </c>
      <c r="BB233">
        <f>VLOOKUP(Sheet1[[#This Row],[NPDES ID2]],Combined_Sheet__Major_Only___2[[NPDES ID2]:[ECHO BFR]],18,FALSE)</f>
        <v>-108.75218</v>
      </c>
      <c r="BC233" s="2" t="str">
        <f>IF(ISNUMBER(SEARCH("aerobic",$AW233)),"aerobic","")</f>
        <v/>
      </c>
      <c r="BD233" s="2" t="str">
        <f>IF(ISNUMBER(SEARCH("anaer",$AW233)),"anaer","")</f>
        <v>anaer</v>
      </c>
      <c r="BE233" s="2" t="str">
        <f>IF(ISNUMBER(SEARCH("thickening",$AZ233)),"thickening","")</f>
        <v>thickening</v>
      </c>
      <c r="BF233" s="4" t="str">
        <f>IF(ISNUMBER(SEARCH("airDry",$AW233)),"airDry","")</f>
        <v>airDry</v>
      </c>
      <c r="BG233" s="4" t="str">
        <f>IF(ISNUMBER(SEARCH("heatDry",$AY233)),"heatDry","")</f>
        <v/>
      </c>
      <c r="BH233" s="4" t="str">
        <f>IF(AND(ISNUMBER(SEARCH("aerobic",$AW233)),ISNUMBER(SEARCH("anaer",$AW233))),"Combined Aer and Anaer.","")</f>
        <v/>
      </c>
    </row>
    <row r="234" spans="1:60" x14ac:dyDescent="0.25">
      <c r="A234" s="5">
        <v>1346</v>
      </c>
      <c r="B234" t="s">
        <v>6396</v>
      </c>
      <c r="C234">
        <v>163.30000000000001</v>
      </c>
      <c r="D234">
        <v>668.74413605155041</v>
      </c>
      <c r="E234">
        <v>665.26195136064916</v>
      </c>
      <c r="F234">
        <v>481.52086512071952</v>
      </c>
      <c r="G234">
        <v>855.43890062919616</v>
      </c>
      <c r="H234">
        <v>-108.8183590621294</v>
      </c>
      <c r="I234">
        <v>-110.177490546302</v>
      </c>
      <c r="J234">
        <v>-129.65680140605721</v>
      </c>
      <c r="K234">
        <v>-87.359094745910724</v>
      </c>
      <c r="L234">
        <v>114.5371290208827</v>
      </c>
      <c r="M234">
        <v>114.13928426953611</v>
      </c>
      <c r="N234">
        <v>112.74772647733219</v>
      </c>
      <c r="O234">
        <v>117.4855908441362</v>
      </c>
      <c r="P234">
        <v>3.82317010177937</v>
      </c>
      <c r="Q234">
        <v>3.8627172664424618</v>
      </c>
      <c r="R234">
        <v>3.1194499763705408</v>
      </c>
      <c r="S234">
        <v>4.4833569937675692</v>
      </c>
      <c r="T234">
        <v>3780.7588991207399</v>
      </c>
      <c r="U234">
        <v>3780.7681114571469</v>
      </c>
      <c r="V234">
        <v>3777.0271857475059</v>
      </c>
      <c r="W234">
        <v>3784.504251536262</v>
      </c>
      <c r="X234">
        <v>242.61024143017849</v>
      </c>
      <c r="Y234">
        <v>243.4526089108171</v>
      </c>
      <c r="Z234">
        <v>236.30834944202181</v>
      </c>
      <c r="AA234">
        <v>246.49837872362539</v>
      </c>
      <c r="AB234">
        <v>36.801134212744849</v>
      </c>
      <c r="AC234">
        <v>36.373364651660857</v>
      </c>
      <c r="AD234">
        <v>32.124068269507539</v>
      </c>
      <c r="AE234">
        <v>42.428144886835362</v>
      </c>
      <c r="AF234">
        <v>68.736525537959636</v>
      </c>
      <c r="AG234">
        <v>68.497793970698666</v>
      </c>
      <c r="AH234">
        <v>67.662647388624023</v>
      </c>
      <c r="AI234">
        <v>70.505937754418497</v>
      </c>
      <c r="AJ234">
        <v>0.61621665435626871</v>
      </c>
      <c r="AK234">
        <v>0.61621665116587176</v>
      </c>
      <c r="AL234">
        <v>0.61621487775089034</v>
      </c>
      <c r="AM234">
        <v>0.61621840128102789</v>
      </c>
      <c r="AN234">
        <v>0.6543342501884426</v>
      </c>
      <c r="AO234">
        <v>0.65433425018844249</v>
      </c>
      <c r="AP234">
        <v>0.65433425018844249</v>
      </c>
      <c r="AQ234">
        <v>0.65433425018844249</v>
      </c>
      <c r="AR234">
        <v>16.49956404842543</v>
      </c>
      <c r="AS234">
        <v>16.49956404842543</v>
      </c>
      <c r="AT234">
        <v>16.49956404842543</v>
      </c>
      <c r="AU234">
        <v>16.49956404842543</v>
      </c>
      <c r="AV234" t="str">
        <f>VLOOKUP(Sheet1[[#This Row],[NPDES ID2]],Combined_Sheet__Major_Only___2[[NPDES ID2]:[ECHO BFR]],3,FALSE)</f>
        <v>WA</v>
      </c>
      <c r="AW234" t="s">
        <v>12187</v>
      </c>
      <c r="AX234" t="str">
        <f>VLOOKUP(Sheet1[[#This Row],[NPDES ID2]],Combined_Sheet__Major_Only___2[[NPDES ID2]:[ECHO BFR]],27,FALSE)</f>
        <v>tempSludgeStore</v>
      </c>
      <c r="AY234" t="str">
        <f>VLOOKUP(Sheet1[[#This Row],[NPDES ID2]],Combined_Sheet__Major_Only___2[[NPDES ID2]:[ECHO BFR]],28,FALSE)</f>
        <v>-</v>
      </c>
      <c r="AZ234" t="str">
        <f>VLOOKUP(Sheet1[[#This Row],[NPDES ID2]],Combined_Sheet__Major_Only___2[[NPDES ID2]:[ECHO BFR]],29,FALSE)</f>
        <v>thickening</v>
      </c>
      <c r="BA234">
        <f>VLOOKUP(Sheet1[[#This Row],[NPDES ID2]],Combined_Sheet__Major_Only___2[[NPDES ID2]:[ECHO BFR]],17,FALSE)</f>
        <v>46.213994999999997</v>
      </c>
      <c r="BB234">
        <f>VLOOKUP(Sheet1[[#This Row],[NPDES ID2]],Combined_Sheet__Major_Only___2[[NPDES ID2]:[ECHO BFR]],18,FALSE)</f>
        <v>-119.76342200000001</v>
      </c>
      <c r="BC234" s="2" t="str">
        <f>IF(ISNUMBER(SEARCH("aerobic",$AW234)),"aerobic","")</f>
        <v/>
      </c>
      <c r="BD234" s="2" t="str">
        <f>IF(ISNUMBER(SEARCH("anaer",$AW234)),"anaer","")</f>
        <v>anaer</v>
      </c>
      <c r="BE234" s="2" t="str">
        <f>IF(ISNUMBER(SEARCH("thickening",$AZ234)),"thickening","")</f>
        <v>thickening</v>
      </c>
      <c r="BF234" s="3" t="str">
        <f>IF(ISNUMBER(SEARCH("airDry",$AW234)),"airDry","")</f>
        <v>airDry</v>
      </c>
      <c r="BG234" s="3" t="str">
        <f>IF(ISNUMBER(SEARCH("heatDry",$AY234)),"heatDry","")</f>
        <v/>
      </c>
      <c r="BH234" s="3" t="str">
        <f>IF(AND(ISNUMBER(SEARCH("aerobic",$AW234)),ISNUMBER(SEARCH("anaer",$AW234))),"Combined Aer and Anaer.","")</f>
        <v/>
      </c>
    </row>
    <row r="235" spans="1:60" x14ac:dyDescent="0.25">
      <c r="A235" s="5">
        <v>2056</v>
      </c>
      <c r="B235" t="s">
        <v>9674</v>
      </c>
      <c r="C235">
        <v>1207.71</v>
      </c>
      <c r="D235">
        <v>377.36829137556708</v>
      </c>
      <c r="E235">
        <v>374.63392505524888</v>
      </c>
      <c r="F235">
        <v>319.59133574628009</v>
      </c>
      <c r="G235">
        <v>441.64188256614511</v>
      </c>
      <c r="H235">
        <v>-109.4110765954441</v>
      </c>
      <c r="I235">
        <v>-110.77565656154189</v>
      </c>
      <c r="J235">
        <v>-130.21800644795289</v>
      </c>
      <c r="K235">
        <v>-87.873041321320699</v>
      </c>
      <c r="L235">
        <v>842.05061503142861</v>
      </c>
      <c r="M235">
        <v>839.06973040224102</v>
      </c>
      <c r="N235">
        <v>828.64590736119044</v>
      </c>
      <c r="O235">
        <v>864.13931596612917</v>
      </c>
      <c r="P235">
        <v>28.284364339830589</v>
      </c>
      <c r="Q235">
        <v>28.565308203062159</v>
      </c>
      <c r="R235">
        <v>23.09703995991277</v>
      </c>
      <c r="S235">
        <v>33.117054841651068</v>
      </c>
      <c r="T235">
        <v>3779.148552329279</v>
      </c>
      <c r="U235">
        <v>3779.157762025739</v>
      </c>
      <c r="V235">
        <v>3775.4179083400918</v>
      </c>
      <c r="W235">
        <v>3782.89283145226</v>
      </c>
      <c r="X235">
        <v>243.9560792261407</v>
      </c>
      <c r="Y235">
        <v>244.8195323573199</v>
      </c>
      <c r="Z235">
        <v>237.50421528235671</v>
      </c>
      <c r="AA235">
        <v>247.9431536679933</v>
      </c>
      <c r="AB235">
        <v>37.210079888799463</v>
      </c>
      <c r="AC235">
        <v>36.773877014978687</v>
      </c>
      <c r="AD235">
        <v>32.455875334507702</v>
      </c>
      <c r="AE235">
        <v>42.946306771240607</v>
      </c>
      <c r="AF235">
        <v>68.330105924972955</v>
      </c>
      <c r="AG235">
        <v>68.088400738341505</v>
      </c>
      <c r="AH235">
        <v>67.242245539775084</v>
      </c>
      <c r="AI235">
        <v>70.122306483653418</v>
      </c>
      <c r="AJ235">
        <v>0.61124422440294812</v>
      </c>
      <c r="AK235">
        <v>0.61124420046612049</v>
      </c>
      <c r="AL235">
        <v>0.61123095248980142</v>
      </c>
      <c r="AM235">
        <v>0.6112572748734959</v>
      </c>
      <c r="AN235">
        <v>0.65425999817094305</v>
      </c>
      <c r="AO235">
        <v>0.65425999817094316</v>
      </c>
      <c r="AP235">
        <v>0.65425999817094316</v>
      </c>
      <c r="AQ235">
        <v>0.65425999817094316</v>
      </c>
      <c r="AR235">
        <v>16.34622269121115</v>
      </c>
      <c r="AS235">
        <v>16.34622269121116</v>
      </c>
      <c r="AT235">
        <v>16.34622269121116</v>
      </c>
      <c r="AU235">
        <v>16.34622269121116</v>
      </c>
      <c r="AV235" t="str">
        <f>VLOOKUP(Sheet1[[#This Row],[NPDES ID2]],Combined_Sheet__Major_Only___2[[NPDES ID2]:[ECHO BFR]],3,FALSE)</f>
        <v>CA</v>
      </c>
      <c r="AW235" t="s">
        <v>12187</v>
      </c>
      <c r="AX235" t="str">
        <f>VLOOKUP(Sheet1[[#This Row],[NPDES ID2]],Combined_Sheet__Major_Only___2[[NPDES ID2]:[ECHO BFR]],27,FALSE)</f>
        <v>tempSludgeStore</v>
      </c>
      <c r="AY235" t="str">
        <f>VLOOKUP(Sheet1[[#This Row],[NPDES ID2]],Combined_Sheet__Major_Only___2[[NPDES ID2]:[ECHO BFR]],28,FALSE)</f>
        <v>-</v>
      </c>
      <c r="AZ235" t="str">
        <f>VLOOKUP(Sheet1[[#This Row],[NPDES ID2]],Combined_Sheet__Major_Only___2[[NPDES ID2]:[ECHO BFR]],29,FALSE)</f>
        <v>preliminaryOps, thickening</v>
      </c>
      <c r="BA235">
        <f>VLOOKUP(Sheet1[[#This Row],[NPDES ID2]],Combined_Sheet__Major_Only___2[[NPDES ID2]:[ECHO BFR]],17,FALSE)</f>
        <v>33.808529999999998</v>
      </c>
      <c r="BB235">
        <f>VLOOKUP(Sheet1[[#This Row],[NPDES ID2]],Combined_Sheet__Major_Only___2[[NPDES ID2]:[ECHO BFR]],18,FALSE)</f>
        <v>-116.49866</v>
      </c>
      <c r="BC235" s="2" t="str">
        <f>IF(ISNUMBER(SEARCH("aerobic",$AW235)),"aerobic","")</f>
        <v/>
      </c>
      <c r="BD235" s="2" t="str">
        <f>IF(ISNUMBER(SEARCH("anaer",$AW235)),"anaer","")</f>
        <v>anaer</v>
      </c>
      <c r="BE235" s="2" t="str">
        <f>IF(ISNUMBER(SEARCH("thickening",$AZ235)),"thickening","")</f>
        <v>thickening</v>
      </c>
      <c r="BF235" s="3" t="str">
        <f>IF(ISNUMBER(SEARCH("airDry",$AW235)),"airDry","")</f>
        <v>airDry</v>
      </c>
      <c r="BG235" s="3" t="str">
        <f>IF(ISNUMBER(SEARCH("heatDry",$AY235)),"heatDry","")</f>
        <v/>
      </c>
      <c r="BH235" s="3" t="str">
        <f>IF(AND(ISNUMBER(SEARCH("aerobic",$AW235)),ISNUMBER(SEARCH("anaer",$AW235))),"Combined Aer and Anaer.","")</f>
        <v/>
      </c>
    </row>
    <row r="236" spans="1:60" x14ac:dyDescent="0.25">
      <c r="A236" s="5">
        <v>2570</v>
      </c>
      <c r="B236" t="s">
        <v>11912</v>
      </c>
      <c r="C236">
        <v>102.1</v>
      </c>
      <c r="D236">
        <v>994.784908520523</v>
      </c>
      <c r="E236">
        <v>984.62987238688788</v>
      </c>
      <c r="F236">
        <v>696.75304332724409</v>
      </c>
      <c r="G236">
        <v>1289.6037254456639</v>
      </c>
      <c r="H236">
        <v>-109.04359346755299</v>
      </c>
      <c r="I236">
        <v>-110.41331743979541</v>
      </c>
      <c r="J236">
        <v>-129.87365534935751</v>
      </c>
      <c r="K236">
        <v>-87.576858429062796</v>
      </c>
      <c r="L236">
        <v>71.478997787640324</v>
      </c>
      <c r="M236">
        <v>71.2292425378632</v>
      </c>
      <c r="N236">
        <v>70.355651064383153</v>
      </c>
      <c r="O236">
        <v>73.32996960863936</v>
      </c>
      <c r="P236">
        <v>2.3906312751460161</v>
      </c>
      <c r="Q236">
        <v>2.4150548871621771</v>
      </c>
      <c r="R236">
        <v>1.9510930729297979</v>
      </c>
      <c r="S236">
        <v>2.8020624782382888</v>
      </c>
      <c r="T236">
        <v>3777.9682114945399</v>
      </c>
      <c r="U236">
        <v>3777.9774192559912</v>
      </c>
      <c r="V236">
        <v>3774.2383513350642</v>
      </c>
      <c r="W236">
        <v>3781.711703922992</v>
      </c>
      <c r="X236">
        <v>242.88280170202839</v>
      </c>
      <c r="Y236">
        <v>243.731076237216</v>
      </c>
      <c r="Z236">
        <v>236.53802422107239</v>
      </c>
      <c r="AA236">
        <v>246.7991024989112</v>
      </c>
      <c r="AB236">
        <v>36.90553979768876</v>
      </c>
      <c r="AC236">
        <v>36.475363913144918</v>
      </c>
      <c r="AD236">
        <v>32.207621502178377</v>
      </c>
      <c r="AE236">
        <v>42.562583798352271</v>
      </c>
      <c r="AF236">
        <v>68.608774735721767</v>
      </c>
      <c r="AG236">
        <v>68.369063900060127</v>
      </c>
      <c r="AH236">
        <v>67.530526944626502</v>
      </c>
      <c r="AI236">
        <v>70.385401327584134</v>
      </c>
      <c r="AJ236">
        <v>0.61465359615480986</v>
      </c>
      <c r="AK236">
        <v>0.61465359415431198</v>
      </c>
      <c r="AL236">
        <v>0.61465248188233501</v>
      </c>
      <c r="AM236">
        <v>0.61465469181049148</v>
      </c>
      <c r="AN236">
        <v>0.65420555317835716</v>
      </c>
      <c r="AO236">
        <v>0.65420555317835716</v>
      </c>
      <c r="AP236">
        <v>0.65420555317835716</v>
      </c>
      <c r="AQ236">
        <v>0.65420555317835716</v>
      </c>
      <c r="AR236">
        <v>16.451508134392888</v>
      </c>
      <c r="AS236">
        <v>16.451508134392881</v>
      </c>
      <c r="AT236">
        <v>16.451508134392881</v>
      </c>
      <c r="AU236">
        <v>16.451508134392881</v>
      </c>
      <c r="AV236" t="str">
        <f>VLOOKUP(Sheet1[[#This Row],[NPDES ID2]],Combined_Sheet__Major_Only___2[[NPDES ID2]:[ECHO BFR]],3,FALSE)</f>
        <v>TX</v>
      </c>
      <c r="AW236" t="s">
        <v>118</v>
      </c>
      <c r="AX236" t="str">
        <f>VLOOKUP(Sheet1[[#This Row],[NPDES ID2]],Combined_Sheet__Major_Only___2[[NPDES ID2]:[ECHO BFR]],27,FALSE)</f>
        <v>-</v>
      </c>
      <c r="AY236" t="str">
        <f>VLOOKUP(Sheet1[[#This Row],[NPDES ID2]],Combined_Sheet__Major_Only___2[[NPDES ID2]:[ECHO BFR]],28,FALSE)</f>
        <v>-</v>
      </c>
      <c r="AZ236" t="str">
        <f>VLOOKUP(Sheet1[[#This Row],[NPDES ID2]],Combined_Sheet__Major_Only___2[[NPDES ID2]:[ECHO BFR]],29,FALSE)</f>
        <v>thickening</v>
      </c>
      <c r="BA236">
        <f>VLOOKUP(Sheet1[[#This Row],[NPDES ID2]],Combined_Sheet__Major_Only___2[[NPDES ID2]:[ECHO BFR]],17,FALSE)</f>
        <v>32.498167000000002</v>
      </c>
      <c r="BB236">
        <f>VLOOKUP(Sheet1[[#This Row],[NPDES ID2]],Combined_Sheet__Major_Only___2[[NPDES ID2]:[ECHO BFR]],18,FALSE)</f>
        <v>-100.34397199999999</v>
      </c>
      <c r="BC236" s="2" t="str">
        <f>IF(ISNUMBER(SEARCH("aerobic",$AW236)),"aerobic","")</f>
        <v>aerobic</v>
      </c>
      <c r="BD236" s="2" t="str">
        <f>IF(ISNUMBER(SEARCH("anaer",$AW236)),"anaer","")</f>
        <v/>
      </c>
      <c r="BE236" s="2" t="str">
        <f>IF(ISNUMBER(SEARCH("thickening",$AZ236)),"thickening","")</f>
        <v>thickening</v>
      </c>
      <c r="BF236" s="3" t="str">
        <f>IF(ISNUMBER(SEARCH("airDry",$AW236)),"airDry","")</f>
        <v>airDry</v>
      </c>
      <c r="BG236" s="3" t="str">
        <f>IF(ISNUMBER(SEARCH("heatDry",$AY236)),"heatDry","")</f>
        <v/>
      </c>
      <c r="BH236" s="3" t="str">
        <f>IF(AND(ISNUMBER(SEARCH("aerobic",$AW236)),ISNUMBER(SEARCH("anaer",$AW236))),"Combined Aer and Anaer.","")</f>
        <v/>
      </c>
    </row>
    <row r="237" spans="1:60" x14ac:dyDescent="0.25">
      <c r="A237" s="5">
        <v>174</v>
      </c>
      <c r="B237" t="s">
        <v>940</v>
      </c>
      <c r="C237">
        <v>4060</v>
      </c>
      <c r="D237">
        <v>856.66222312722607</v>
      </c>
      <c r="E237">
        <v>853.71113949039864</v>
      </c>
      <c r="F237">
        <v>690.81424823253769</v>
      </c>
      <c r="G237">
        <v>1001.8858719368141</v>
      </c>
      <c r="H237">
        <v>-110.5278987352021</v>
      </c>
      <c r="I237">
        <v>-111.9495089283709</v>
      </c>
      <c r="J237">
        <v>-131.26708556275051</v>
      </c>
      <c r="K237">
        <v>-88.788728916470646</v>
      </c>
      <c r="L237">
        <v>2796.789992140727</v>
      </c>
      <c r="M237">
        <v>2786.5076524156061</v>
      </c>
      <c r="N237">
        <v>2750.5756568486281</v>
      </c>
      <c r="O237">
        <v>2872.9557419099278</v>
      </c>
      <c r="P237">
        <v>95.146838017037155</v>
      </c>
      <c r="Q237">
        <v>96.012928552752854</v>
      </c>
      <c r="R237">
        <v>77.824761940820466</v>
      </c>
      <c r="S237">
        <v>111.0580972740956</v>
      </c>
      <c r="T237">
        <v>3776.0312931212788</v>
      </c>
      <c r="U237">
        <v>3776.0404977074109</v>
      </c>
      <c r="V237">
        <v>3772.3027192124532</v>
      </c>
      <c r="W237">
        <v>3779.7734945979591</v>
      </c>
      <c r="X237">
        <v>246.71820498259291</v>
      </c>
      <c r="Y237">
        <v>247.62183678333389</v>
      </c>
      <c r="Z237">
        <v>239.9556936048622</v>
      </c>
      <c r="AA237">
        <v>250.90183142410669</v>
      </c>
      <c r="AB237">
        <v>38.062886368674732</v>
      </c>
      <c r="AC237">
        <v>37.608932040299678</v>
      </c>
      <c r="AD237">
        <v>33.145863929238942</v>
      </c>
      <c r="AE237">
        <v>44.024322886593559</v>
      </c>
      <c r="AF237">
        <v>67.51440053368718</v>
      </c>
      <c r="AG237">
        <v>67.266823364179658</v>
      </c>
      <c r="AH237">
        <v>66.398426998356697</v>
      </c>
      <c r="AI237">
        <v>69.352221576209175</v>
      </c>
      <c r="AJ237">
        <v>0.60126599683246662</v>
      </c>
      <c r="AK237">
        <v>0.60126591380097705</v>
      </c>
      <c r="AL237">
        <v>0.60122052185462149</v>
      </c>
      <c r="AM237">
        <v>0.60131071583308238</v>
      </c>
      <c r="AN237">
        <v>0.65411617274507794</v>
      </c>
      <c r="AO237">
        <v>0.65411617274507783</v>
      </c>
      <c r="AP237">
        <v>0.65411617274507783</v>
      </c>
      <c r="AQ237">
        <v>0.65411617274507783</v>
      </c>
      <c r="AR237">
        <v>16.038198702974121</v>
      </c>
      <c r="AS237">
        <v>16.038198702974121</v>
      </c>
      <c r="AT237">
        <v>16.038198702974121</v>
      </c>
      <c r="AU237">
        <v>16.038198702974121</v>
      </c>
      <c r="AV237" t="str">
        <f>VLOOKUP(Sheet1[[#This Row],[NPDES ID2]],Combined_Sheet__Major_Only___2[[NPDES ID2]:[ECHO BFR]],3,FALSE)</f>
        <v>CA</v>
      </c>
      <c r="AW237" t="s">
        <v>12187</v>
      </c>
      <c r="AX237" t="str">
        <f>VLOOKUP(Sheet1[[#This Row],[NPDES ID2]],Combined_Sheet__Major_Only___2[[NPDES ID2]:[ECHO BFR]],27,FALSE)</f>
        <v>methaneBioCaptureRecover</v>
      </c>
      <c r="AY237" t="str">
        <f>VLOOKUP(Sheet1[[#This Row],[NPDES ID2]],Combined_Sheet__Major_Only___2[[NPDES ID2]:[ECHO BFR]],28,FALSE)</f>
        <v>-</v>
      </c>
      <c r="AZ237" t="str">
        <f>VLOOKUP(Sheet1[[#This Row],[NPDES ID2]],Combined_Sheet__Major_Only___2[[NPDES ID2]:[ECHO BFR]],29,FALSE)</f>
        <v>thickening</v>
      </c>
      <c r="BA237">
        <f>VLOOKUP(Sheet1[[#This Row],[NPDES ID2]],Combined_Sheet__Major_Only___2[[NPDES ID2]:[ECHO BFR]],17,FALSE)</f>
        <v>33.973075122220003</v>
      </c>
      <c r="BB237">
        <f>VLOOKUP(Sheet1[[#This Row],[NPDES ID2]],Combined_Sheet__Major_Only___2[[NPDES ID2]:[ECHO BFR]],18,FALSE)</f>
        <v>-117.734395706896</v>
      </c>
      <c r="BC237" s="2" t="str">
        <f>IF(ISNUMBER(SEARCH("aerobic",$AW237)),"aerobic","")</f>
        <v/>
      </c>
      <c r="BD237" s="2" t="str">
        <f>IF(ISNUMBER(SEARCH("anaer",$AW237)),"anaer","")</f>
        <v>anaer</v>
      </c>
      <c r="BE237" s="2" t="str">
        <f>IF(ISNUMBER(SEARCH("thickening",$AZ237)),"thickening","")</f>
        <v>thickening</v>
      </c>
      <c r="BF237" s="3" t="str">
        <f>IF(ISNUMBER(SEARCH("airDry",$AW237)),"airDry","")</f>
        <v>airDry</v>
      </c>
      <c r="BG237" s="3" t="str">
        <f>IF(ISNUMBER(SEARCH("heatDry",$AY237)),"heatDry","")</f>
        <v/>
      </c>
      <c r="BH237" s="3" t="str">
        <f>IF(AND(ISNUMBER(SEARCH("aerobic",$AW237)),ISNUMBER(SEARCH("anaer",$AW237))),"Combined Aer and Anaer.","")</f>
        <v/>
      </c>
    </row>
    <row r="238" spans="1:60" x14ac:dyDescent="0.25">
      <c r="A238" s="5">
        <v>519</v>
      </c>
      <c r="B238" t="s">
        <v>2562</v>
      </c>
      <c r="C238">
        <v>305.3</v>
      </c>
      <c r="D238">
        <v>439.88745235667591</v>
      </c>
      <c r="E238">
        <v>437.78135703672649</v>
      </c>
      <c r="F238">
        <v>336.34136330243331</v>
      </c>
      <c r="G238">
        <v>542.78746196047723</v>
      </c>
      <c r="H238">
        <v>-110.2864156805659</v>
      </c>
      <c r="I238">
        <v>-111.70420558267971</v>
      </c>
      <c r="J238">
        <v>-131.06637595896021</v>
      </c>
      <c r="K238">
        <v>-88.752449838792842</v>
      </c>
      <c r="L238">
        <v>211.46797409919941</v>
      </c>
      <c r="M238">
        <v>210.70387101251669</v>
      </c>
      <c r="N238">
        <v>208.03132642130259</v>
      </c>
      <c r="O238">
        <v>217.13070565856449</v>
      </c>
      <c r="P238">
        <v>7.153024218438417</v>
      </c>
      <c r="Q238">
        <v>7.2208759853889584</v>
      </c>
      <c r="R238">
        <v>5.8463873923671539</v>
      </c>
      <c r="S238">
        <v>8.3605550381769511</v>
      </c>
      <c r="T238">
        <v>3775.3454080063439</v>
      </c>
      <c r="U238">
        <v>3775.3546114680598</v>
      </c>
      <c r="V238">
        <v>3771.6172895736959</v>
      </c>
      <c r="W238">
        <v>3779.087152342127</v>
      </c>
      <c r="X238">
        <v>245.32143247681199</v>
      </c>
      <c r="Y238">
        <v>246.20663282950119</v>
      </c>
      <c r="Z238">
        <v>238.7045017456426</v>
      </c>
      <c r="AA238">
        <v>249.4117204694376</v>
      </c>
      <c r="AB238">
        <v>37.648651508276913</v>
      </c>
      <c r="AC238">
        <v>37.202748273952437</v>
      </c>
      <c r="AD238">
        <v>32.810696887115981</v>
      </c>
      <c r="AE238">
        <v>43.50404965890074</v>
      </c>
      <c r="AF238">
        <v>67.880741617563046</v>
      </c>
      <c r="AG238">
        <v>67.635513740791339</v>
      </c>
      <c r="AH238">
        <v>66.777558602662594</v>
      </c>
      <c r="AI238">
        <v>69.698404882446241</v>
      </c>
      <c r="AJ238">
        <v>0.6057470114563841</v>
      </c>
      <c r="AK238">
        <v>0.60574700536399084</v>
      </c>
      <c r="AL238">
        <v>0.60574362096378653</v>
      </c>
      <c r="AM238">
        <v>0.605750345316587</v>
      </c>
      <c r="AN238">
        <v>0.65408451102471521</v>
      </c>
      <c r="AO238">
        <v>0.65408451102471488</v>
      </c>
      <c r="AP238">
        <v>0.65408451102471488</v>
      </c>
      <c r="AQ238">
        <v>0.65408451102471488</v>
      </c>
      <c r="AR238">
        <v>16.177470130500261</v>
      </c>
      <c r="AS238">
        <v>16.177470130500261</v>
      </c>
      <c r="AT238">
        <v>16.177470130500261</v>
      </c>
      <c r="AU238">
        <v>16.177470130500261</v>
      </c>
      <c r="AV238" t="str">
        <f>VLOOKUP(Sheet1[[#This Row],[NPDES ID2]],Combined_Sheet__Major_Only___2[[NPDES ID2]:[ECHO BFR]],3,FALSE)</f>
        <v>PR</v>
      </c>
      <c r="AW238" t="s">
        <v>118</v>
      </c>
      <c r="AX238" t="str">
        <f>VLOOKUP(Sheet1[[#This Row],[NPDES ID2]],Combined_Sheet__Major_Only___2[[NPDES ID2]:[ECHO BFR]],27,FALSE)</f>
        <v>-</v>
      </c>
      <c r="AY238" t="str">
        <f>VLOOKUP(Sheet1[[#This Row],[NPDES ID2]],Combined_Sheet__Major_Only___2[[NPDES ID2]:[ECHO BFR]],28,FALSE)</f>
        <v>highTempCompost, thermoAerobicDigest</v>
      </c>
      <c r="AZ238" t="str">
        <f>VLOOKUP(Sheet1[[#This Row],[NPDES ID2]],Combined_Sheet__Major_Only___2[[NPDES ID2]:[ECHO BFR]],29,FALSE)</f>
        <v>thickening</v>
      </c>
      <c r="BA238">
        <f>VLOOKUP(Sheet1[[#This Row],[NPDES ID2]],Combined_Sheet__Major_Only___2[[NPDES ID2]:[ECHO BFR]],17,FALSE)</f>
        <v>18.468855000000001</v>
      </c>
      <c r="BB238">
        <f>VLOOKUP(Sheet1[[#This Row],[NPDES ID2]],Combined_Sheet__Major_Only___2[[NPDES ID2]:[ECHO BFR]],18,FALSE)</f>
        <v>-66.396575999999996</v>
      </c>
      <c r="BC238" s="2" t="str">
        <f>IF(ISNUMBER(SEARCH("aerobic",$AW238)),"aerobic","")</f>
        <v>aerobic</v>
      </c>
      <c r="BD238" s="2" t="str">
        <f>IF(ISNUMBER(SEARCH("anaer",$AW238)),"anaer","")</f>
        <v/>
      </c>
      <c r="BE238" s="2" t="str">
        <f>IF(ISNUMBER(SEARCH("thickening",$AZ238)),"thickening","")</f>
        <v>thickening</v>
      </c>
      <c r="BF238" s="4" t="str">
        <f>IF(ISNUMBER(SEARCH("airDry",$AW238)),"airDry","")</f>
        <v>airDry</v>
      </c>
      <c r="BG238" s="4" t="str">
        <f>IF(ISNUMBER(SEARCH("heatDry",$AY238)),"heatDry","")</f>
        <v/>
      </c>
      <c r="BH238" s="4" t="str">
        <f>IF(AND(ISNUMBER(SEARCH("aerobic",$AW238)),ISNUMBER(SEARCH("anaer",$AW238))),"Combined Aer and Anaer.","")</f>
        <v/>
      </c>
    </row>
    <row r="239" spans="1:60" x14ac:dyDescent="0.25">
      <c r="A239" s="5">
        <v>1005</v>
      </c>
      <c r="B239" t="s">
        <v>4861</v>
      </c>
      <c r="C239">
        <v>470.79</v>
      </c>
      <c r="D239">
        <v>361.1378422507438</v>
      </c>
      <c r="E239">
        <v>357.33567044930828</v>
      </c>
      <c r="F239">
        <v>289.94933094978722</v>
      </c>
      <c r="G239">
        <v>440.22216627069781</v>
      </c>
      <c r="H239">
        <v>-109.37156186029711</v>
      </c>
      <c r="I239">
        <v>-110.7482356071165</v>
      </c>
      <c r="J239">
        <v>-130.18587539403279</v>
      </c>
      <c r="K239">
        <v>-87.871663612434475</v>
      </c>
      <c r="L239">
        <v>328.57311538529888</v>
      </c>
      <c r="M239">
        <v>327.41366096625927</v>
      </c>
      <c r="N239">
        <v>323.35848086968173</v>
      </c>
      <c r="O239">
        <v>337.16560083819661</v>
      </c>
      <c r="P239">
        <v>11.025339722836581</v>
      </c>
      <c r="Q239">
        <v>11.135620098185051</v>
      </c>
      <c r="R239">
        <v>9.0020723719576683</v>
      </c>
      <c r="S239">
        <v>12.912312612148471</v>
      </c>
      <c r="T239">
        <v>3773.5945332772799</v>
      </c>
      <c r="U239">
        <v>3773.603733868672</v>
      </c>
      <c r="V239">
        <v>3769.8675775491588</v>
      </c>
      <c r="W239">
        <v>3777.3351106589671</v>
      </c>
      <c r="X239">
        <v>243.35661975720859</v>
      </c>
      <c r="Y239">
        <v>244.21501894741289</v>
      </c>
      <c r="Z239">
        <v>236.93952494413881</v>
      </c>
      <c r="AA239">
        <v>247.32070596362951</v>
      </c>
      <c r="AB239">
        <v>37.084084691307837</v>
      </c>
      <c r="AC239">
        <v>36.649885946713788</v>
      </c>
      <c r="AD239">
        <v>32.350428630472997</v>
      </c>
      <c r="AE239">
        <v>42.792654518081562</v>
      </c>
      <c r="AF239">
        <v>68.39666807238919</v>
      </c>
      <c r="AG239">
        <v>68.155385047395583</v>
      </c>
      <c r="AH239">
        <v>67.311134811491698</v>
      </c>
      <c r="AI239">
        <v>70.185210837735951</v>
      </c>
      <c r="AJ239">
        <v>0.61205855086486383</v>
      </c>
      <c r="AK239">
        <v>0.61205854157867123</v>
      </c>
      <c r="AL239">
        <v>0.61205338635980944</v>
      </c>
      <c r="AM239">
        <v>0.61206362912227552</v>
      </c>
      <c r="AN239">
        <v>0.65400366113107311</v>
      </c>
      <c r="AO239">
        <v>0.65400366113107322</v>
      </c>
      <c r="AP239">
        <v>0.65400366113107322</v>
      </c>
      <c r="AQ239">
        <v>0.65400366113107322</v>
      </c>
      <c r="AR239">
        <v>16.371547937724781</v>
      </c>
      <c r="AS239">
        <v>16.371547937724781</v>
      </c>
      <c r="AT239">
        <v>16.371547937724781</v>
      </c>
      <c r="AU239">
        <v>16.371547937724781</v>
      </c>
      <c r="AV239" t="str">
        <f>VLOOKUP(Sheet1[[#This Row],[NPDES ID2]],Combined_Sheet__Major_Only___2[[NPDES ID2]:[ECHO BFR]],3,FALSE)</f>
        <v>NM</v>
      </c>
      <c r="AW239" t="s">
        <v>118</v>
      </c>
      <c r="AX239" t="str">
        <f>VLOOKUP(Sheet1[[#This Row],[NPDES ID2]],Combined_Sheet__Major_Only___2[[NPDES ID2]:[ECHO BFR]],27,FALSE)</f>
        <v>other</v>
      </c>
      <c r="AY239" t="str">
        <f>VLOOKUP(Sheet1[[#This Row],[NPDES ID2]],Combined_Sheet__Major_Only___2[[NPDES ID2]:[ECHO BFR]],28,FALSE)</f>
        <v>-</v>
      </c>
      <c r="AZ239" t="str">
        <f>VLOOKUP(Sheet1[[#This Row],[NPDES ID2]],Combined_Sheet__Major_Only___2[[NPDES ID2]:[ECHO BFR]],29,FALSE)</f>
        <v>thickening</v>
      </c>
      <c r="BA239">
        <f>VLOOKUP(Sheet1[[#This Row],[NPDES ID2]],Combined_Sheet__Major_Only___2[[NPDES ID2]:[ECHO BFR]],17,FALSE)</f>
        <v>32.091149999999999</v>
      </c>
      <c r="BB239">
        <f>VLOOKUP(Sheet1[[#This Row],[NPDES ID2]],Combined_Sheet__Major_Only___2[[NPDES ID2]:[ECHO BFR]],18,FALSE)</f>
        <v>-106.66949</v>
      </c>
      <c r="BC239" s="2" t="str">
        <f>IF(ISNUMBER(SEARCH("aerobic",$AW239)),"aerobic","")</f>
        <v>aerobic</v>
      </c>
      <c r="BD239" s="2" t="str">
        <f>IF(ISNUMBER(SEARCH("anaer",$AW239)),"anaer","")</f>
        <v/>
      </c>
      <c r="BE239" s="2" t="str">
        <f>IF(ISNUMBER(SEARCH("thickening",$AZ239)),"thickening","")</f>
        <v>thickening</v>
      </c>
      <c r="BF239" s="4" t="str">
        <f>IF(ISNUMBER(SEARCH("airDry",$AW239)),"airDry","")</f>
        <v>airDry</v>
      </c>
      <c r="BG239" s="4" t="str">
        <f>IF(ISNUMBER(SEARCH("heatDry",$AY239)),"heatDry","")</f>
        <v/>
      </c>
      <c r="BH239" s="4" t="str">
        <f>IF(AND(ISNUMBER(SEARCH("aerobic",$AW239)),ISNUMBER(SEARCH("anaer",$AW239))),"Combined Aer and Anaer.","")</f>
        <v/>
      </c>
    </row>
    <row r="240" spans="1:60" x14ac:dyDescent="0.25">
      <c r="A240" s="5">
        <v>1069</v>
      </c>
      <c r="B240" t="s">
        <v>5157</v>
      </c>
      <c r="C240">
        <v>376</v>
      </c>
      <c r="D240">
        <v>392.96510716263009</v>
      </c>
      <c r="E240">
        <v>388.53202598211561</v>
      </c>
      <c r="F240">
        <v>304.44359716922821</v>
      </c>
      <c r="G240">
        <v>484.06087173409747</v>
      </c>
      <c r="H240">
        <v>-109.3843286022957</v>
      </c>
      <c r="I240">
        <v>-110.7632925793686</v>
      </c>
      <c r="J240">
        <v>-130.19888822439199</v>
      </c>
      <c r="K240">
        <v>-87.888484404006149</v>
      </c>
      <c r="L240">
        <v>262.41102915239497</v>
      </c>
      <c r="M240">
        <v>261.4849822091569</v>
      </c>
      <c r="N240">
        <v>258.24607094047889</v>
      </c>
      <c r="O240">
        <v>269.27385977667677</v>
      </c>
      <c r="P240">
        <v>8.8055016153551904</v>
      </c>
      <c r="Q240">
        <v>8.8935656468914495</v>
      </c>
      <c r="R240">
        <v>7.1896206652308328</v>
      </c>
      <c r="S240">
        <v>10.312465948631189</v>
      </c>
      <c r="T240">
        <v>3773.0168287563388</v>
      </c>
      <c r="U240">
        <v>3773.0260284006631</v>
      </c>
      <c r="V240">
        <v>3769.2902566648372</v>
      </c>
      <c r="W240">
        <v>3776.7570210992531</v>
      </c>
      <c r="X240">
        <v>243.3252859838002</v>
      </c>
      <c r="Y240">
        <v>244.18360662642169</v>
      </c>
      <c r="Z240">
        <v>236.90852303768901</v>
      </c>
      <c r="AA240">
        <v>247.2891221343362</v>
      </c>
      <c r="AB240">
        <v>37.080079994539553</v>
      </c>
      <c r="AC240">
        <v>36.645897270665863</v>
      </c>
      <c r="AD240">
        <v>32.346876215470473</v>
      </c>
      <c r="AE240">
        <v>42.788145853355203</v>
      </c>
      <c r="AF240">
        <v>68.394876410458721</v>
      </c>
      <c r="AG240">
        <v>68.153568921704959</v>
      </c>
      <c r="AH240">
        <v>67.309288039195607</v>
      </c>
      <c r="AI240">
        <v>70.183532635152986</v>
      </c>
      <c r="AJ240">
        <v>0.61203663039117551</v>
      </c>
      <c r="AK240">
        <v>0.61203662297738837</v>
      </c>
      <c r="AL240">
        <v>0.61203250561087719</v>
      </c>
      <c r="AM240">
        <v>0.61204068627938779</v>
      </c>
      <c r="AN240">
        <v>0.65397697625852658</v>
      </c>
      <c r="AO240">
        <v>0.65397697625852658</v>
      </c>
      <c r="AP240">
        <v>0.65397697625852658</v>
      </c>
      <c r="AQ240">
        <v>0.65397697625852658</v>
      </c>
      <c r="AR240">
        <v>16.370909221840719</v>
      </c>
      <c r="AS240">
        <v>16.370909221840719</v>
      </c>
      <c r="AT240">
        <v>16.370909221840719</v>
      </c>
      <c r="AU240">
        <v>16.370909221840719</v>
      </c>
      <c r="AV240" t="str">
        <f>VLOOKUP(Sheet1[[#This Row],[NPDES ID2]],Combined_Sheet__Major_Only___2[[NPDES ID2]:[ECHO BFR]],3,FALSE)</f>
        <v>VA</v>
      </c>
      <c r="AW240" t="s">
        <v>12187</v>
      </c>
      <c r="AX240" t="str">
        <f>VLOOKUP(Sheet1[[#This Row],[NPDES ID2]],Combined_Sheet__Major_Only___2[[NPDES ID2]:[ECHO BFR]],27,FALSE)</f>
        <v>methaneBioCaptureRecover</v>
      </c>
      <c r="AY240" t="str">
        <f>VLOOKUP(Sheet1[[#This Row],[NPDES ID2]],Combined_Sheet__Major_Only___2[[NPDES ID2]:[ECHO BFR]],28,FALSE)</f>
        <v>heatTreatment</v>
      </c>
      <c r="AZ240" t="str">
        <f>VLOOKUP(Sheet1[[#This Row],[NPDES ID2]],Combined_Sheet__Major_Only___2[[NPDES ID2]:[ECHO BFR]],29,FALSE)</f>
        <v>preliminaryOps, thickening</v>
      </c>
      <c r="BA240">
        <f>VLOOKUP(Sheet1[[#This Row],[NPDES ID2]],Combined_Sheet__Major_Only___2[[NPDES ID2]:[ECHO BFR]],17,FALSE)</f>
        <v>38.71584</v>
      </c>
      <c r="BB240">
        <f>VLOOKUP(Sheet1[[#This Row],[NPDES ID2]],Combined_Sheet__Major_Only___2[[NPDES ID2]:[ECHO BFR]],18,FALSE)</f>
        <v>-77.816119999999998</v>
      </c>
      <c r="BC240" s="2" t="str">
        <f>IF(ISNUMBER(SEARCH("aerobic",$AW240)),"aerobic","")</f>
        <v/>
      </c>
      <c r="BD240" s="2" t="str">
        <f>IF(ISNUMBER(SEARCH("anaer",$AW240)),"anaer","")</f>
        <v>anaer</v>
      </c>
      <c r="BE240" s="2" t="str">
        <f>IF(ISNUMBER(SEARCH("thickening",$AZ240)),"thickening","")</f>
        <v>thickening</v>
      </c>
      <c r="BF240" s="4" t="str">
        <f>IF(ISNUMBER(SEARCH("airDry",$AW240)),"airDry","")</f>
        <v>airDry</v>
      </c>
      <c r="BG240" s="4" t="str">
        <f>IF(ISNUMBER(SEARCH("heatDry",$AY240)),"heatDry","")</f>
        <v/>
      </c>
      <c r="BH240" s="4" t="str">
        <f>IF(AND(ISNUMBER(SEARCH("aerobic",$AW240)),ISNUMBER(SEARCH("anaer",$AW240))),"Combined Aer and Anaer.","")</f>
        <v/>
      </c>
    </row>
    <row r="241" spans="1:60" x14ac:dyDescent="0.25">
      <c r="A241" s="5">
        <v>2516</v>
      </c>
      <c r="B241" t="s">
        <v>11685</v>
      </c>
      <c r="C241">
        <v>158.19999999999999</v>
      </c>
      <c r="D241">
        <v>687.54086938595935</v>
      </c>
      <c r="E241">
        <v>684.01391877960918</v>
      </c>
      <c r="F241">
        <v>494.06388734647959</v>
      </c>
      <c r="G241">
        <v>881.38028805152726</v>
      </c>
      <c r="H241">
        <v>-109.1081855676034</v>
      </c>
      <c r="I241">
        <v>-110.4796011185677</v>
      </c>
      <c r="J241">
        <v>-129.93527747519079</v>
      </c>
      <c r="K241">
        <v>-87.635753177258891</v>
      </c>
      <c r="L241">
        <v>110.68785830316099</v>
      </c>
      <c r="M241">
        <v>110.3003670786929</v>
      </c>
      <c r="N241">
        <v>108.94502172816971</v>
      </c>
      <c r="O241">
        <v>113.5595909665666</v>
      </c>
      <c r="P241">
        <v>3.7043198776108759</v>
      </c>
      <c r="Q241">
        <v>3.74201222788591</v>
      </c>
      <c r="R241">
        <v>3.023496821396483</v>
      </c>
      <c r="S241">
        <v>4.341157846061428</v>
      </c>
      <c r="T241">
        <v>3769.8804035733679</v>
      </c>
      <c r="U241">
        <v>3769.8895980759439</v>
      </c>
      <c r="V241">
        <v>3766.15591428979</v>
      </c>
      <c r="W241">
        <v>3773.6185054959019</v>
      </c>
      <c r="X241">
        <v>242.50770482457469</v>
      </c>
      <c r="Y241">
        <v>243.3562625953881</v>
      </c>
      <c r="Z241">
        <v>236.1611419448422</v>
      </c>
      <c r="AA241">
        <v>246.42556840546999</v>
      </c>
      <c r="AB241">
        <v>36.868880393009889</v>
      </c>
      <c r="AC241">
        <v>36.438766755181852</v>
      </c>
      <c r="AD241">
        <v>32.173172855954498</v>
      </c>
      <c r="AE241">
        <v>42.524899615493553</v>
      </c>
      <c r="AF241">
        <v>68.567914305473593</v>
      </c>
      <c r="AG241">
        <v>68.327898859948391</v>
      </c>
      <c r="AH241">
        <v>67.488263998654929</v>
      </c>
      <c r="AI241">
        <v>70.346838480890227</v>
      </c>
      <c r="AJ241">
        <v>0.6141536722688985</v>
      </c>
      <c r="AK241">
        <v>0.61415366916586445</v>
      </c>
      <c r="AL241">
        <v>0.61415194428481512</v>
      </c>
      <c r="AM241">
        <v>0.61415537138451182</v>
      </c>
      <c r="AN241">
        <v>0.65383202910940041</v>
      </c>
      <c r="AO241">
        <v>0.65383202910940053</v>
      </c>
      <c r="AP241">
        <v>0.65383202910940053</v>
      </c>
      <c r="AQ241">
        <v>0.65383202910940053</v>
      </c>
      <c r="AR241">
        <v>16.436109852896479</v>
      </c>
      <c r="AS241">
        <v>16.436109852896479</v>
      </c>
      <c r="AT241">
        <v>16.436109852896479</v>
      </c>
      <c r="AU241">
        <v>16.436109852896479</v>
      </c>
      <c r="AV241" t="str">
        <f>VLOOKUP(Sheet1[[#This Row],[NPDES ID2]],Combined_Sheet__Major_Only___2[[NPDES ID2]:[ECHO BFR]],3,FALSE)</f>
        <v>TX</v>
      </c>
      <c r="AW241" t="s">
        <v>118</v>
      </c>
      <c r="AX241" t="str">
        <f>VLOOKUP(Sheet1[[#This Row],[NPDES ID2]],Combined_Sheet__Major_Only___2[[NPDES ID2]:[ECHO BFR]],27,FALSE)</f>
        <v>-</v>
      </c>
      <c r="AY241" t="str">
        <f>VLOOKUP(Sheet1[[#This Row],[NPDES ID2]],Combined_Sheet__Major_Only___2[[NPDES ID2]:[ECHO BFR]],28,FALSE)</f>
        <v>-</v>
      </c>
      <c r="AZ241" t="str">
        <f>VLOOKUP(Sheet1[[#This Row],[NPDES ID2]],Combined_Sheet__Major_Only___2[[NPDES ID2]:[ECHO BFR]],29,FALSE)</f>
        <v>thickening</v>
      </c>
      <c r="BA241">
        <f>VLOOKUP(Sheet1[[#This Row],[NPDES ID2]],Combined_Sheet__Major_Only___2[[NPDES ID2]:[ECHO BFR]],17,FALSE)</f>
        <v>28.037680000000002</v>
      </c>
      <c r="BB241">
        <f>VLOOKUP(Sheet1[[#This Row],[NPDES ID2]],Combined_Sheet__Major_Only___2[[NPDES ID2]:[ECHO BFR]],18,FALSE)</f>
        <v>-97.056049999999999</v>
      </c>
      <c r="BC241" s="2" t="str">
        <f>IF(ISNUMBER(SEARCH("aerobic",$AW241)),"aerobic","")</f>
        <v>aerobic</v>
      </c>
      <c r="BD241" s="2" t="str">
        <f>IF(ISNUMBER(SEARCH("anaer",$AW241)),"anaer","")</f>
        <v/>
      </c>
      <c r="BE241" s="2" t="str">
        <f>IF(ISNUMBER(SEARCH("thickening",$AZ241)),"thickening","")</f>
        <v>thickening</v>
      </c>
      <c r="BF241" s="3" t="str">
        <f>IF(ISNUMBER(SEARCH("airDry",$AW241)),"airDry","")</f>
        <v>airDry</v>
      </c>
      <c r="BG241" s="3" t="str">
        <f>IF(ISNUMBER(SEARCH("heatDry",$AY241)),"heatDry","")</f>
        <v/>
      </c>
      <c r="BH241" s="3" t="str">
        <f>IF(AND(ISNUMBER(SEARCH("aerobic",$AW241)),ISNUMBER(SEARCH("anaer",$AW241))),"Combined Aer and Anaer.","")</f>
        <v/>
      </c>
    </row>
    <row r="242" spans="1:60" x14ac:dyDescent="0.25">
      <c r="A242" s="5">
        <v>426</v>
      </c>
      <c r="B242" t="s">
        <v>2137</v>
      </c>
      <c r="C242">
        <v>610.29999999999995</v>
      </c>
      <c r="D242">
        <v>339.79548762676842</v>
      </c>
      <c r="E242">
        <v>332.76526720229549</v>
      </c>
      <c r="F242">
        <v>283.80625231842629</v>
      </c>
      <c r="G242">
        <v>407.28502189271597</v>
      </c>
      <c r="H242">
        <v>-108.5670967829066</v>
      </c>
      <c r="I242">
        <v>-109.90763504388821</v>
      </c>
      <c r="J242">
        <v>-129.4120374887431</v>
      </c>
      <c r="K242">
        <v>-87.0982167064804</v>
      </c>
      <c r="L242">
        <v>428.80934102735489</v>
      </c>
      <c r="M242">
        <v>427.32812621236542</v>
      </c>
      <c r="N242">
        <v>422.14775639839951</v>
      </c>
      <c r="O242">
        <v>439.78614169395291</v>
      </c>
      <c r="P242">
        <v>14.28665718355799</v>
      </c>
      <c r="Q242">
        <v>14.437136996798451</v>
      </c>
      <c r="R242">
        <v>11.654148833828449</v>
      </c>
      <c r="S242">
        <v>16.761624025054481</v>
      </c>
      <c r="T242">
        <v>3769.2946863934189</v>
      </c>
      <c r="U242">
        <v>3769.303879935791</v>
      </c>
      <c r="V242">
        <v>3765.570586067432</v>
      </c>
      <c r="W242">
        <v>3773.0323979367608</v>
      </c>
      <c r="X242">
        <v>241.45078047565841</v>
      </c>
      <c r="Y242">
        <v>242.28456173778841</v>
      </c>
      <c r="Z242">
        <v>235.21234615054519</v>
      </c>
      <c r="AA242">
        <v>245.2981542853517</v>
      </c>
      <c r="AB242">
        <v>36.566749536800963</v>
      </c>
      <c r="AC242">
        <v>36.142885995875012</v>
      </c>
      <c r="AD242">
        <v>31.926387395201161</v>
      </c>
      <c r="AE242">
        <v>42.145169478218008</v>
      </c>
      <c r="AF242">
        <v>68.85763713355901</v>
      </c>
      <c r="AG242">
        <v>68.619877845528009</v>
      </c>
      <c r="AH242">
        <v>67.787876460539294</v>
      </c>
      <c r="AI242">
        <v>70.62015943661514</v>
      </c>
      <c r="AJ242">
        <v>0.61769853394590912</v>
      </c>
      <c r="AK242">
        <v>0.61769852204015641</v>
      </c>
      <c r="AL242">
        <v>0.61769191604000928</v>
      </c>
      <c r="AM242">
        <v>0.61770504134930337</v>
      </c>
      <c r="AN242">
        <v>0.65380494724440097</v>
      </c>
      <c r="AO242">
        <v>0.65380494724440108</v>
      </c>
      <c r="AP242">
        <v>0.65380494724440108</v>
      </c>
      <c r="AQ242">
        <v>0.65380494724440108</v>
      </c>
      <c r="AR242">
        <v>16.544980111214869</v>
      </c>
      <c r="AS242">
        <v>16.544980111214869</v>
      </c>
      <c r="AT242">
        <v>16.544980111214869</v>
      </c>
      <c r="AU242">
        <v>16.544980111214869</v>
      </c>
      <c r="AV242" t="str">
        <f>VLOOKUP(Sheet1[[#This Row],[NPDES ID2]],Combined_Sheet__Major_Only___2[[NPDES ID2]:[ECHO BFR]],3,FALSE)</f>
        <v>PA</v>
      </c>
      <c r="AW242" t="s">
        <v>12187</v>
      </c>
      <c r="AX242" t="str">
        <f>VLOOKUP(Sheet1[[#This Row],[NPDES ID2]],Combined_Sheet__Major_Only___2[[NPDES ID2]:[ECHO BFR]],27,FALSE)</f>
        <v>-</v>
      </c>
      <c r="AY242" t="str">
        <f>VLOOKUP(Sheet1[[#This Row],[NPDES ID2]],Combined_Sheet__Major_Only___2[[NPDES ID2]:[ECHO BFR]],28,FALSE)</f>
        <v>-</v>
      </c>
      <c r="AZ242" t="str">
        <f>VLOOKUP(Sheet1[[#This Row],[NPDES ID2]],Combined_Sheet__Major_Only___2[[NPDES ID2]:[ECHO BFR]],29,FALSE)</f>
        <v>thickening</v>
      </c>
      <c r="BA242">
        <f>VLOOKUP(Sheet1[[#This Row],[NPDES ID2]],Combined_Sheet__Major_Only___2[[NPDES ID2]:[ECHO BFR]],17,FALSE)</f>
        <v>39.914279999999998</v>
      </c>
      <c r="BB242">
        <f>VLOOKUP(Sheet1[[#This Row],[NPDES ID2]],Combined_Sheet__Major_Only___2[[NPDES ID2]:[ECHO BFR]],18,FALSE)</f>
        <v>-79.723697000000001</v>
      </c>
      <c r="BC242" s="2" t="str">
        <f>IF(ISNUMBER(SEARCH("aerobic",$AW242)),"aerobic","")</f>
        <v/>
      </c>
      <c r="BD242" s="2" t="str">
        <f>IF(ISNUMBER(SEARCH("anaer",$AW242)),"anaer","")</f>
        <v>anaer</v>
      </c>
      <c r="BE242" s="2" t="str">
        <f>IF(ISNUMBER(SEARCH("thickening",$AZ242)),"thickening","")</f>
        <v>thickening</v>
      </c>
      <c r="BF242" s="3" t="str">
        <f>IF(ISNUMBER(SEARCH("airDry",$AW242)),"airDry","")</f>
        <v>airDry</v>
      </c>
      <c r="BG242" s="3" t="str">
        <f>IF(ISNUMBER(SEARCH("heatDry",$AY242)),"heatDry","")</f>
        <v/>
      </c>
      <c r="BH242" s="3" t="str">
        <f>IF(AND(ISNUMBER(SEARCH("aerobic",$AW242)),ISNUMBER(SEARCH("anaer",$AW242))),"Combined Aer and Anaer.","")</f>
        <v/>
      </c>
    </row>
    <row r="243" spans="1:60" x14ac:dyDescent="0.25">
      <c r="A243" s="5">
        <v>1357</v>
      </c>
      <c r="B243" t="s">
        <v>6441</v>
      </c>
      <c r="C243">
        <v>160</v>
      </c>
      <c r="D243">
        <v>718.32140303129347</v>
      </c>
      <c r="E243">
        <v>713.88252432742672</v>
      </c>
      <c r="F243">
        <v>516.11522375588982</v>
      </c>
      <c r="G243">
        <v>922.04304557234821</v>
      </c>
      <c r="H243">
        <v>-115.484009556651</v>
      </c>
      <c r="I243">
        <v>-116.75339603429831</v>
      </c>
      <c r="J243">
        <v>-136.0697114218014</v>
      </c>
      <c r="K243">
        <v>-93.727047448771629</v>
      </c>
      <c r="L243">
        <v>106.20073461091719</v>
      </c>
      <c r="M243">
        <v>105.7651170999801</v>
      </c>
      <c r="N243">
        <v>104.2414410825351</v>
      </c>
      <c r="O243">
        <v>109.4291323856128</v>
      </c>
      <c r="P243">
        <v>3.7579488344765908</v>
      </c>
      <c r="Q243">
        <v>3.779586548760979</v>
      </c>
      <c r="R243">
        <v>3.0887938745427879</v>
      </c>
      <c r="S243">
        <v>4.3443619654709504</v>
      </c>
      <c r="T243">
        <v>3768.6627418096159</v>
      </c>
      <c r="U243">
        <v>3768.6719343159998</v>
      </c>
      <c r="V243">
        <v>3764.939061139482</v>
      </c>
      <c r="W243">
        <v>3772.4000321633039</v>
      </c>
      <c r="X243">
        <v>255.5644620828875</v>
      </c>
      <c r="Y243">
        <v>256.59610419044088</v>
      </c>
      <c r="Z243">
        <v>247.78355385905951</v>
      </c>
      <c r="AA243">
        <v>260.3931487977365</v>
      </c>
      <c r="AB243">
        <v>40.894908222335168</v>
      </c>
      <c r="AC243">
        <v>40.376467405450569</v>
      </c>
      <c r="AD243">
        <v>35.423139182835939</v>
      </c>
      <c r="AE243">
        <v>47.590389085828598</v>
      </c>
      <c r="AF243">
        <v>65.04818808937722</v>
      </c>
      <c r="AG243">
        <v>64.781398136401307</v>
      </c>
      <c r="AH243">
        <v>63.848101279610397</v>
      </c>
      <c r="AI243">
        <v>67.025554576882399</v>
      </c>
      <c r="AJ243">
        <v>0.57111189258465267</v>
      </c>
      <c r="AK243">
        <v>0.57111188920708544</v>
      </c>
      <c r="AL243">
        <v>0.57111001192915034</v>
      </c>
      <c r="AM243">
        <v>0.5711137418221085</v>
      </c>
      <c r="AN243">
        <v>0.6537757232055551</v>
      </c>
      <c r="AO243">
        <v>0.65377572320555499</v>
      </c>
      <c r="AP243">
        <v>0.65377572320555499</v>
      </c>
      <c r="AQ243">
        <v>0.65377572320555499</v>
      </c>
      <c r="AR243">
        <v>15.112170189756339</v>
      </c>
      <c r="AS243">
        <v>15.112170189756331</v>
      </c>
      <c r="AT243">
        <v>15.112170189756331</v>
      </c>
      <c r="AU243">
        <v>15.112170189756331</v>
      </c>
      <c r="AV243" t="str">
        <f>VLOOKUP(Sheet1[[#This Row],[NPDES ID2]],Combined_Sheet__Major_Only___2[[NPDES ID2]:[ECHO BFR]],3,FALSE)</f>
        <v>MN</v>
      </c>
      <c r="AW243" t="s">
        <v>12191</v>
      </c>
      <c r="AX243" t="str">
        <f>VLOOKUP(Sheet1[[#This Row],[NPDES ID2]],Combined_Sheet__Major_Only___2[[NPDES ID2]:[ECHO BFR]],27,FALSE)</f>
        <v>tempSludgeStore</v>
      </c>
      <c r="AY243" t="str">
        <f>VLOOKUP(Sheet1[[#This Row],[NPDES ID2]],Combined_Sheet__Major_Only___2[[NPDES ID2]:[ECHO BFR]],28,FALSE)</f>
        <v>-</v>
      </c>
      <c r="AZ243" t="str">
        <f>VLOOKUP(Sheet1[[#This Row],[NPDES ID2]],Combined_Sheet__Major_Only___2[[NPDES ID2]:[ECHO BFR]],29,FALSE)</f>
        <v>preliminaryOps, thickening</v>
      </c>
      <c r="BA243">
        <f>VLOOKUP(Sheet1[[#This Row],[NPDES ID2]],Combined_Sheet__Major_Only___2[[NPDES ID2]:[ECHO BFR]],17,FALSE)</f>
        <v>47.486859000000003</v>
      </c>
      <c r="BB243">
        <f>VLOOKUP(Sheet1[[#This Row],[NPDES ID2]],Combined_Sheet__Major_Only___2[[NPDES ID2]:[ECHO BFR]],18,FALSE)</f>
        <v>-92.868300000000005</v>
      </c>
      <c r="BC243" s="2" t="str">
        <f>IF(ISNUMBER(SEARCH("aerobic",$AW243)),"aerobic","")</f>
        <v>aerobic</v>
      </c>
      <c r="BD243" s="2" t="str">
        <f>IF(ISNUMBER(SEARCH("anaer",$AW243)),"anaer","")</f>
        <v>anaer</v>
      </c>
      <c r="BE243" s="2" t="str">
        <f>IF(ISNUMBER(SEARCH("thickening",$AZ243)),"thickening","")</f>
        <v>thickening</v>
      </c>
      <c r="BF243" s="4" t="str">
        <f>IF(ISNUMBER(SEARCH("airDry",$AW243)),"airDry","")</f>
        <v>airDry</v>
      </c>
      <c r="BG243" s="4" t="str">
        <f>IF(ISNUMBER(SEARCH("heatDry",$AY243)),"heatDry","")</f>
        <v/>
      </c>
      <c r="BH243" s="4" t="str">
        <f>IF(AND(ISNUMBER(SEARCH("aerobic",$AW243)),ISNUMBER(SEARCH("anaer",$AW243))),"Combined Aer and Anaer.","")</f>
        <v>Combined Aer and Anaer.</v>
      </c>
    </row>
    <row r="244" spans="1:60" x14ac:dyDescent="0.25">
      <c r="A244" s="5">
        <v>1606</v>
      </c>
      <c r="B244" t="s">
        <v>7549</v>
      </c>
      <c r="C244">
        <v>76</v>
      </c>
      <c r="D244">
        <v>1317.857138396743</v>
      </c>
      <c r="E244">
        <v>1303.382004724685</v>
      </c>
      <c r="F244">
        <v>909.69959203944416</v>
      </c>
      <c r="G244">
        <v>1717.3430804150321</v>
      </c>
      <c r="H244">
        <v>-110.85594005056861</v>
      </c>
      <c r="I244">
        <v>-112.2727333945214</v>
      </c>
      <c r="J244">
        <v>-131.61579425089471</v>
      </c>
      <c r="K244">
        <v>-89.307740996446768</v>
      </c>
      <c r="L244">
        <v>52.402209094683968</v>
      </c>
      <c r="M244">
        <v>52.210177270602273</v>
      </c>
      <c r="N244">
        <v>51.538486303432187</v>
      </c>
      <c r="O244">
        <v>53.825388842067071</v>
      </c>
      <c r="P244">
        <v>1.781132184369455</v>
      </c>
      <c r="Q244">
        <v>1.797476095395891</v>
      </c>
      <c r="R244">
        <v>1.4566712191634521</v>
      </c>
      <c r="S244">
        <v>2.079316189591172</v>
      </c>
      <c r="T244">
        <v>3765.805781731463</v>
      </c>
      <c r="U244">
        <v>3765.8149695542438</v>
      </c>
      <c r="V244">
        <v>3762.0839982846778</v>
      </c>
      <c r="W244">
        <v>3769.541167927639</v>
      </c>
      <c r="X244">
        <v>245.8220925319626</v>
      </c>
      <c r="Y244">
        <v>246.72028690993099</v>
      </c>
      <c r="Z244">
        <v>239.1015717948971</v>
      </c>
      <c r="AA244">
        <v>249.97660522513559</v>
      </c>
      <c r="AB244">
        <v>37.888370649965481</v>
      </c>
      <c r="AC244">
        <v>37.436455317154589</v>
      </c>
      <c r="AD244">
        <v>32.999815358928508</v>
      </c>
      <c r="AE244">
        <v>43.817072899327663</v>
      </c>
      <c r="AF244">
        <v>67.571375671994488</v>
      </c>
      <c r="AG244">
        <v>67.323767221251217</v>
      </c>
      <c r="AH244">
        <v>66.457619366762756</v>
      </c>
      <c r="AI244">
        <v>69.406516122166067</v>
      </c>
      <c r="AJ244">
        <v>0.60196284681607193</v>
      </c>
      <c r="AK244">
        <v>0.60196284529050581</v>
      </c>
      <c r="AL244">
        <v>0.60196199700099928</v>
      </c>
      <c r="AM244">
        <v>0.60196368243240805</v>
      </c>
      <c r="AN244">
        <v>0.65364354256751056</v>
      </c>
      <c r="AO244">
        <v>0.65364354256751067</v>
      </c>
      <c r="AP244">
        <v>0.65364354256751067</v>
      </c>
      <c r="AQ244">
        <v>0.65364354256751067</v>
      </c>
      <c r="AR244">
        <v>16.061158776528721</v>
      </c>
      <c r="AS244">
        <v>16.061158776528721</v>
      </c>
      <c r="AT244">
        <v>16.061158776528721</v>
      </c>
      <c r="AU244">
        <v>16.061158776528721</v>
      </c>
      <c r="AV244" t="str">
        <f>VLOOKUP(Sheet1[[#This Row],[NPDES ID2]],Combined_Sheet__Major_Only___2[[NPDES ID2]:[ECHO BFR]],3,FALSE)</f>
        <v>NM</v>
      </c>
      <c r="AW244" t="s">
        <v>118</v>
      </c>
      <c r="AX244" t="str">
        <f>VLOOKUP(Sheet1[[#This Row],[NPDES ID2]],Combined_Sheet__Major_Only___2[[NPDES ID2]:[ECHO BFR]],27,FALSE)</f>
        <v>-</v>
      </c>
      <c r="AY244" t="str">
        <f>VLOOKUP(Sheet1[[#This Row],[NPDES ID2]],Combined_Sheet__Major_Only___2[[NPDES ID2]:[ECHO BFR]],28,FALSE)</f>
        <v>highTempCompost</v>
      </c>
      <c r="AZ244" t="str">
        <f>VLOOKUP(Sheet1[[#This Row],[NPDES ID2]],Combined_Sheet__Major_Only___2[[NPDES ID2]:[ECHO BFR]],29,FALSE)</f>
        <v>thickening</v>
      </c>
      <c r="BA244">
        <f>VLOOKUP(Sheet1[[#This Row],[NPDES ID2]],Combined_Sheet__Major_Only___2[[NPDES ID2]:[ECHO BFR]],17,FALSE)</f>
        <v>34.643436000000001</v>
      </c>
      <c r="BB244">
        <f>VLOOKUP(Sheet1[[#This Row],[NPDES ID2]],Combined_Sheet__Major_Only___2[[NPDES ID2]:[ECHO BFR]],18,FALSE)</f>
        <v>-106.777281</v>
      </c>
      <c r="BC244" s="2" t="str">
        <f>IF(ISNUMBER(SEARCH("aerobic",$AW244)),"aerobic","")</f>
        <v>aerobic</v>
      </c>
      <c r="BD244" s="2" t="str">
        <f>IF(ISNUMBER(SEARCH("anaer",$AW244)),"anaer","")</f>
        <v/>
      </c>
      <c r="BE244" s="2" t="str">
        <f>IF(ISNUMBER(SEARCH("thickening",$AZ244)),"thickening","")</f>
        <v>thickening</v>
      </c>
      <c r="BF244" s="3" t="str">
        <f>IF(ISNUMBER(SEARCH("airDry",$AW244)),"airDry","")</f>
        <v>airDry</v>
      </c>
      <c r="BG244" s="3" t="str">
        <f>IF(ISNUMBER(SEARCH("heatDry",$AY244)),"heatDry","")</f>
        <v/>
      </c>
      <c r="BH244" s="3" t="str">
        <f>IF(AND(ISNUMBER(SEARCH("aerobic",$AW244)),ISNUMBER(SEARCH("anaer",$AW244))),"Combined Aer and Anaer.","")</f>
        <v/>
      </c>
    </row>
    <row r="245" spans="1:60" x14ac:dyDescent="0.25">
      <c r="A245" s="5">
        <v>2048</v>
      </c>
      <c r="B245" t="s">
        <v>9635</v>
      </c>
      <c r="C245">
        <v>1260</v>
      </c>
      <c r="D245">
        <v>384.13677213821308</v>
      </c>
      <c r="E245">
        <v>382.03254833916782</v>
      </c>
      <c r="F245">
        <v>324.61328693077343</v>
      </c>
      <c r="G245">
        <v>448.24754609856751</v>
      </c>
      <c r="H245">
        <v>-109.5124772413828</v>
      </c>
      <c r="I245">
        <v>-110.8802433824183</v>
      </c>
      <c r="J245">
        <v>-130.31499732297769</v>
      </c>
      <c r="K245">
        <v>-87.967023087829745</v>
      </c>
      <c r="L245">
        <v>877.71310673398193</v>
      </c>
      <c r="M245">
        <v>874.59708713630471</v>
      </c>
      <c r="N245">
        <v>863.7008458820867</v>
      </c>
      <c r="O245">
        <v>900.80302102828068</v>
      </c>
      <c r="P245">
        <v>29.510558233292201</v>
      </c>
      <c r="Q245">
        <v>29.801847079765171</v>
      </c>
      <c r="R245">
        <v>24.101335957528551</v>
      </c>
      <c r="S245">
        <v>34.544539722485638</v>
      </c>
      <c r="T245">
        <v>3759.4862969612468</v>
      </c>
      <c r="U245">
        <v>3759.4954744240831</v>
      </c>
      <c r="V245">
        <v>3755.7687100988478</v>
      </c>
      <c r="W245">
        <v>3763.217471234937</v>
      </c>
      <c r="X245">
        <v>242.90706286865111</v>
      </c>
      <c r="Y245">
        <v>243.7691996271133</v>
      </c>
      <c r="Z245">
        <v>236.46514805617019</v>
      </c>
      <c r="AA245">
        <v>246.88853602332819</v>
      </c>
      <c r="AB245">
        <v>37.08134921333339</v>
      </c>
      <c r="AC245">
        <v>36.646091243697853</v>
      </c>
      <c r="AD245">
        <v>32.339829517586232</v>
      </c>
      <c r="AE245">
        <v>42.804820458889893</v>
      </c>
      <c r="AF245">
        <v>68.268298186861415</v>
      </c>
      <c r="AG245">
        <v>68.02612874362201</v>
      </c>
      <c r="AH245">
        <v>67.178318472091348</v>
      </c>
      <c r="AI245">
        <v>70.063977953654941</v>
      </c>
      <c r="AJ245">
        <v>0.61048807193809163</v>
      </c>
      <c r="AK245">
        <v>0.61048804693207914</v>
      </c>
      <c r="AL245">
        <v>0.61047421036486904</v>
      </c>
      <c r="AM245">
        <v>0.61050170224577949</v>
      </c>
      <c r="AN245">
        <v>0.65335080529472112</v>
      </c>
      <c r="AO245">
        <v>0.65335080529472112</v>
      </c>
      <c r="AP245">
        <v>0.65335080529472112</v>
      </c>
      <c r="AQ245">
        <v>0.65335080529472112</v>
      </c>
      <c r="AR245">
        <v>16.32294382368795</v>
      </c>
      <c r="AS245">
        <v>16.322943823687961</v>
      </c>
      <c r="AT245">
        <v>16.322943823687961</v>
      </c>
      <c r="AU245">
        <v>16.322943823687961</v>
      </c>
      <c r="AV245" t="str">
        <f>VLOOKUP(Sheet1[[#This Row],[NPDES ID2]],Combined_Sheet__Major_Only___2[[NPDES ID2]:[ECHO BFR]],3,FALSE)</f>
        <v>CA</v>
      </c>
      <c r="AW245" t="s">
        <v>12187</v>
      </c>
      <c r="AX245" t="str">
        <f>VLOOKUP(Sheet1[[#This Row],[NPDES ID2]],Combined_Sheet__Major_Only___2[[NPDES ID2]:[ECHO BFR]],27,FALSE)</f>
        <v>-</v>
      </c>
      <c r="AY245" t="str">
        <f>VLOOKUP(Sheet1[[#This Row],[NPDES ID2]],Combined_Sheet__Major_Only___2[[NPDES ID2]:[ECHO BFR]],28,FALSE)</f>
        <v>-</v>
      </c>
      <c r="AZ245" t="str">
        <f>VLOOKUP(Sheet1[[#This Row],[NPDES ID2]],Combined_Sheet__Major_Only___2[[NPDES ID2]:[ECHO BFR]],29,FALSE)</f>
        <v>thickening</v>
      </c>
      <c r="BA245">
        <f>VLOOKUP(Sheet1[[#This Row],[NPDES ID2]],Combined_Sheet__Major_Only___2[[NPDES ID2]:[ECHO BFR]],17,FALSE)</f>
        <v>36.070906000000001</v>
      </c>
      <c r="BB245">
        <f>VLOOKUP(Sheet1[[#This Row],[NPDES ID2]],Combined_Sheet__Major_Only___2[[NPDES ID2]:[ECHO BFR]],18,FALSE)</f>
        <v>-119.01619100000001</v>
      </c>
      <c r="BC245" s="2" t="str">
        <f>IF(ISNUMBER(SEARCH("aerobic",$AW245)),"aerobic","")</f>
        <v/>
      </c>
      <c r="BD245" s="2" t="str">
        <f>IF(ISNUMBER(SEARCH("anaer",$AW245)),"anaer","")</f>
        <v>anaer</v>
      </c>
      <c r="BE245" s="2" t="str">
        <f>IF(ISNUMBER(SEARCH("thickening",$AZ245)),"thickening","")</f>
        <v>thickening</v>
      </c>
      <c r="BF245" s="3" t="str">
        <f>IF(ISNUMBER(SEARCH("airDry",$AW245)),"airDry","")</f>
        <v>airDry</v>
      </c>
      <c r="BG245" s="3" t="str">
        <f>IF(ISNUMBER(SEARCH("heatDry",$AY245)),"heatDry","")</f>
        <v/>
      </c>
      <c r="BH245" s="3" t="str">
        <f>IF(AND(ISNUMBER(SEARCH("aerobic",$AW245)),ISNUMBER(SEARCH("anaer",$AW245))),"Combined Aer and Anaer.","")</f>
        <v/>
      </c>
    </row>
    <row r="246" spans="1:60" x14ac:dyDescent="0.25">
      <c r="A246" s="5">
        <v>1754</v>
      </c>
      <c r="B246" t="s">
        <v>8214</v>
      </c>
      <c r="C246">
        <v>23.8</v>
      </c>
      <c r="D246">
        <v>3985.497532537926</v>
      </c>
      <c r="E246">
        <v>3945.1000742135311</v>
      </c>
      <c r="F246">
        <v>2667.6770589016328</v>
      </c>
      <c r="G246">
        <v>5242.5985141352876</v>
      </c>
      <c r="H246">
        <v>-110.7210018813923</v>
      </c>
      <c r="I246">
        <v>-112.1446889294625</v>
      </c>
      <c r="J246">
        <v>-131.48648148241321</v>
      </c>
      <c r="K246">
        <v>-89.181578610907096</v>
      </c>
      <c r="L246">
        <v>16.429475625586608</v>
      </c>
      <c r="M246">
        <v>16.369486592213221</v>
      </c>
      <c r="N246">
        <v>16.15965373518457</v>
      </c>
      <c r="O246">
        <v>16.87406725067358</v>
      </c>
      <c r="P246">
        <v>0.55773744297933103</v>
      </c>
      <c r="Q246">
        <v>0.56289992154141055</v>
      </c>
      <c r="R246">
        <v>0.45606452793630969</v>
      </c>
      <c r="S246">
        <v>0.65130927032542085</v>
      </c>
      <c r="T246">
        <v>3757.8617311159969</v>
      </c>
      <c r="U246">
        <v>3757.8709059155758</v>
      </c>
      <c r="V246">
        <v>3754.1452230801028</v>
      </c>
      <c r="W246">
        <v>3761.5918226201788</v>
      </c>
      <c r="X246">
        <v>245.01486159380849</v>
      </c>
      <c r="Y246">
        <v>245.9072840595156</v>
      </c>
      <c r="Z246">
        <v>238.33940807606109</v>
      </c>
      <c r="AA246">
        <v>249.14144558092269</v>
      </c>
      <c r="AB246">
        <v>37.721829395554451</v>
      </c>
      <c r="AC246">
        <v>37.272710707522783</v>
      </c>
      <c r="AD246">
        <v>32.859939799226368</v>
      </c>
      <c r="AE246">
        <v>43.615777416299437</v>
      </c>
      <c r="AF246">
        <v>67.650815118662351</v>
      </c>
      <c r="AG246">
        <v>67.403805055356116</v>
      </c>
      <c r="AH246">
        <v>66.539781153074173</v>
      </c>
      <c r="AI246">
        <v>69.481482645087183</v>
      </c>
      <c r="AJ246">
        <v>0.60293451781838958</v>
      </c>
      <c r="AK246">
        <v>0.60293451734168646</v>
      </c>
      <c r="AL246">
        <v>0.60293425221190411</v>
      </c>
      <c r="AM246">
        <v>0.6029347789868218</v>
      </c>
      <c r="AN246">
        <v>0.65327547061473623</v>
      </c>
      <c r="AO246">
        <v>0.65327547061473645</v>
      </c>
      <c r="AP246">
        <v>0.65327547061473645</v>
      </c>
      <c r="AQ246">
        <v>0.65327547061473645</v>
      </c>
      <c r="AR246">
        <v>16.091066654326092</v>
      </c>
      <c r="AS246">
        <v>16.091066654326092</v>
      </c>
      <c r="AT246">
        <v>16.091066654326092</v>
      </c>
      <c r="AU246">
        <v>16.091066654326092</v>
      </c>
      <c r="AV246" t="str">
        <f>VLOOKUP(Sheet1[[#This Row],[NPDES ID2]],Combined_Sheet__Major_Only___2[[NPDES ID2]:[ECHO BFR]],3,FALSE)</f>
        <v>TX</v>
      </c>
      <c r="AW246" t="s">
        <v>118</v>
      </c>
      <c r="AX246" t="str">
        <f>VLOOKUP(Sheet1[[#This Row],[NPDES ID2]],Combined_Sheet__Major_Only___2[[NPDES ID2]:[ECHO BFR]],27,FALSE)</f>
        <v>-</v>
      </c>
      <c r="AY246" t="str">
        <f>VLOOKUP(Sheet1[[#This Row],[NPDES ID2]],Combined_Sheet__Major_Only___2[[NPDES ID2]:[ECHO BFR]],28,FALSE)</f>
        <v>-</v>
      </c>
      <c r="AZ246" t="str">
        <f>VLOOKUP(Sheet1[[#This Row],[NPDES ID2]],Combined_Sheet__Major_Only___2[[NPDES ID2]:[ECHO BFR]],29,FALSE)</f>
        <v>thickening</v>
      </c>
      <c r="BA246">
        <f>VLOOKUP(Sheet1[[#This Row],[NPDES ID2]],Combined_Sheet__Major_Only___2[[NPDES ID2]:[ECHO BFR]],17,FALSE)</f>
        <v>30.099360999999998</v>
      </c>
      <c r="BB246">
        <f>VLOOKUP(Sheet1[[#This Row],[NPDES ID2]],Combined_Sheet__Major_Only___2[[NPDES ID2]:[ECHO BFR]],18,FALSE)</f>
        <v>-95.996055999999996</v>
      </c>
      <c r="BC246" s="2" t="str">
        <f>IF(ISNUMBER(SEARCH("aerobic",$AW246)),"aerobic","")</f>
        <v>aerobic</v>
      </c>
      <c r="BD246" s="2" t="str">
        <f>IF(ISNUMBER(SEARCH("anaer",$AW246)),"anaer","")</f>
        <v/>
      </c>
      <c r="BE246" s="2" t="str">
        <f>IF(ISNUMBER(SEARCH("thickening",$AZ246)),"thickening","")</f>
        <v>thickening</v>
      </c>
      <c r="BF246" s="3" t="str">
        <f>IF(ISNUMBER(SEARCH("airDry",$AW246)),"airDry","")</f>
        <v>airDry</v>
      </c>
      <c r="BG246" s="3" t="str">
        <f>IF(ISNUMBER(SEARCH("heatDry",$AY246)),"heatDry","")</f>
        <v/>
      </c>
      <c r="BH246" s="3" t="str">
        <f>IF(AND(ISNUMBER(SEARCH("aerobic",$AW246)),ISNUMBER(SEARCH("anaer",$AW246))),"Combined Aer and Anaer.","")</f>
        <v/>
      </c>
    </row>
    <row r="247" spans="1:60" x14ac:dyDescent="0.25">
      <c r="A247" s="5">
        <v>2174</v>
      </c>
      <c r="B247" t="s">
        <v>10204</v>
      </c>
      <c r="C247">
        <v>719.21</v>
      </c>
      <c r="D247">
        <v>339.11782631483948</v>
      </c>
      <c r="E247">
        <v>332.29379478249348</v>
      </c>
      <c r="F247">
        <v>285.28753841028288</v>
      </c>
      <c r="G247">
        <v>403.26191538335462</v>
      </c>
      <c r="H247">
        <v>-109.30412424891681</v>
      </c>
      <c r="I247">
        <v>-110.6733941512577</v>
      </c>
      <c r="J247">
        <v>-130.11913220683249</v>
      </c>
      <c r="K247">
        <v>-87.795219696893597</v>
      </c>
      <c r="L247">
        <v>502.12683837578209</v>
      </c>
      <c r="M247">
        <v>500.3568811599016</v>
      </c>
      <c r="N247">
        <v>494.16683094121697</v>
      </c>
      <c r="O247">
        <v>515.24323123824831</v>
      </c>
      <c r="P247">
        <v>16.842594488313541</v>
      </c>
      <c r="Q247">
        <v>17.011457491571221</v>
      </c>
      <c r="R247">
        <v>13.75114355264018</v>
      </c>
      <c r="S247">
        <v>19.72711700348971</v>
      </c>
      <c r="T247">
        <v>3755.43894204557</v>
      </c>
      <c r="U247">
        <v>3755.4481128733132</v>
      </c>
      <c r="V247">
        <v>3751.7240429127992</v>
      </c>
      <c r="W247">
        <v>3759.1674187662479</v>
      </c>
      <c r="X247">
        <v>242.10041522089821</v>
      </c>
      <c r="Y247">
        <v>242.95346256689709</v>
      </c>
      <c r="Z247">
        <v>235.722988790942</v>
      </c>
      <c r="AA247">
        <v>246.03948109742379</v>
      </c>
      <c r="AB247">
        <v>36.880784879048278</v>
      </c>
      <c r="AC247">
        <v>36.449252020785927</v>
      </c>
      <c r="AD247">
        <v>32.174471519488847</v>
      </c>
      <c r="AE247">
        <v>42.555566868174353</v>
      </c>
      <c r="AF247">
        <v>68.421093021549012</v>
      </c>
      <c r="AG247">
        <v>68.180024192565924</v>
      </c>
      <c r="AH247">
        <v>67.336379632769336</v>
      </c>
      <c r="AI247">
        <v>70.208225658212911</v>
      </c>
      <c r="AJ247">
        <v>0.6123573756192896</v>
      </c>
      <c r="AK247">
        <v>0.61235736143228481</v>
      </c>
      <c r="AL247">
        <v>0.61234949357161295</v>
      </c>
      <c r="AM247">
        <v>0.61236512607569793</v>
      </c>
      <c r="AN247">
        <v>0.65316305972485411</v>
      </c>
      <c r="AO247">
        <v>0.653163059724854</v>
      </c>
      <c r="AP247">
        <v>0.653163059724854</v>
      </c>
      <c r="AQ247">
        <v>0.653163059724854</v>
      </c>
      <c r="AR247">
        <v>16.38064667686146</v>
      </c>
      <c r="AS247">
        <v>16.38064667686147</v>
      </c>
      <c r="AT247">
        <v>16.38064667686147</v>
      </c>
      <c r="AU247">
        <v>16.38064667686147</v>
      </c>
      <c r="AV247" t="str">
        <f>VLOOKUP(Sheet1[[#This Row],[NPDES ID2]],Combined_Sheet__Major_Only___2[[NPDES ID2]:[ECHO BFR]],3,FALSE)</f>
        <v>TX</v>
      </c>
      <c r="AW247" t="s">
        <v>118</v>
      </c>
      <c r="AX247" t="str">
        <f>VLOOKUP(Sheet1[[#This Row],[NPDES ID2]],Combined_Sheet__Major_Only___2[[NPDES ID2]:[ECHO BFR]],27,FALSE)</f>
        <v>-</v>
      </c>
      <c r="AY247" t="str">
        <f>VLOOKUP(Sheet1[[#This Row],[NPDES ID2]],Combined_Sheet__Major_Only___2[[NPDES ID2]:[ECHO BFR]],28,FALSE)</f>
        <v>-</v>
      </c>
      <c r="AZ247" t="str">
        <f>VLOOKUP(Sheet1[[#This Row],[NPDES ID2]],Combined_Sheet__Major_Only___2[[NPDES ID2]:[ECHO BFR]],29,FALSE)</f>
        <v>thickening</v>
      </c>
      <c r="BA247">
        <f>VLOOKUP(Sheet1[[#This Row],[NPDES ID2]],Combined_Sheet__Major_Only___2[[NPDES ID2]:[ECHO BFR]],17,FALSE)</f>
        <v>27.717130000000001</v>
      </c>
      <c r="BB247">
        <f>VLOOKUP(Sheet1[[#This Row],[NPDES ID2]],Combined_Sheet__Major_Only___2[[NPDES ID2]:[ECHO BFR]],18,FALSE)</f>
        <v>-97.457530000000006</v>
      </c>
      <c r="BC247" s="2" t="str">
        <f>IF(ISNUMBER(SEARCH("aerobic",$AW247)),"aerobic","")</f>
        <v>aerobic</v>
      </c>
      <c r="BD247" s="2" t="str">
        <f>IF(ISNUMBER(SEARCH("anaer",$AW247)),"anaer","")</f>
        <v/>
      </c>
      <c r="BE247" s="2" t="str">
        <f>IF(ISNUMBER(SEARCH("thickening",$AZ247)),"thickening","")</f>
        <v>thickening</v>
      </c>
      <c r="BF247" s="3" t="str">
        <f>IF(ISNUMBER(SEARCH("airDry",$AW247)),"airDry","")</f>
        <v>airDry</v>
      </c>
      <c r="BG247" s="3" t="str">
        <f>IF(ISNUMBER(SEARCH("heatDry",$AY247)),"heatDry","")</f>
        <v/>
      </c>
      <c r="BH247" s="3" t="str">
        <f>IF(AND(ISNUMBER(SEARCH("aerobic",$AW247)),ISNUMBER(SEARCH("anaer",$AW247))),"Combined Aer and Anaer.","")</f>
        <v/>
      </c>
    </row>
    <row r="248" spans="1:60" x14ac:dyDescent="0.25">
      <c r="A248" s="5">
        <v>931</v>
      </c>
      <c r="B248" t="s">
        <v>4528</v>
      </c>
      <c r="C248">
        <v>669.5</v>
      </c>
      <c r="D248">
        <v>346.53439756756927</v>
      </c>
      <c r="E248">
        <v>340.01112461459883</v>
      </c>
      <c r="F248">
        <v>292.85301466673661</v>
      </c>
      <c r="G248">
        <v>413.80045218520189</v>
      </c>
      <c r="H248">
        <v>-111.74907850858069</v>
      </c>
      <c r="I248">
        <v>-113.1082878087925</v>
      </c>
      <c r="J248">
        <v>-132.46964074283889</v>
      </c>
      <c r="K248">
        <v>-90.129202340900363</v>
      </c>
      <c r="L248">
        <v>457.94610545837202</v>
      </c>
      <c r="M248">
        <v>456.22638525963868</v>
      </c>
      <c r="N248">
        <v>450.21197373106838</v>
      </c>
      <c r="O248">
        <v>470.69027569346781</v>
      </c>
      <c r="P248">
        <v>15.697530946802161</v>
      </c>
      <c r="Q248">
        <v>15.833060789422509</v>
      </c>
      <c r="R248">
        <v>12.85176000040361</v>
      </c>
      <c r="S248">
        <v>18.28760816591025</v>
      </c>
      <c r="T248">
        <v>3754.6929740463279</v>
      </c>
      <c r="U248">
        <v>3754.7021436511559</v>
      </c>
      <c r="V248">
        <v>3750.978570289014</v>
      </c>
      <c r="W248">
        <v>3758.420953581</v>
      </c>
      <c r="X248">
        <v>247.06653804469289</v>
      </c>
      <c r="Y248">
        <v>247.98901574588649</v>
      </c>
      <c r="Z248">
        <v>240.15275716546779</v>
      </c>
      <c r="AA248">
        <v>251.34170257712989</v>
      </c>
      <c r="AB248">
        <v>38.372963225641463</v>
      </c>
      <c r="AC248">
        <v>37.90967788350715</v>
      </c>
      <c r="AD248">
        <v>33.385667252450709</v>
      </c>
      <c r="AE248">
        <v>44.423810029547361</v>
      </c>
      <c r="AF248">
        <v>67.034134374236814</v>
      </c>
      <c r="AG248">
        <v>66.782508335436717</v>
      </c>
      <c r="AH248">
        <v>65.901952154316533</v>
      </c>
      <c r="AI248">
        <v>68.899489033899485</v>
      </c>
      <c r="AJ248">
        <v>0.59539210791775565</v>
      </c>
      <c r="AK248">
        <v>0.59539209428707163</v>
      </c>
      <c r="AL248">
        <v>0.59538453468777952</v>
      </c>
      <c r="AM248">
        <v>0.59539955471089168</v>
      </c>
      <c r="AN248">
        <v>0.65312843414054544</v>
      </c>
      <c r="AO248">
        <v>0.65312843414054544</v>
      </c>
      <c r="AP248">
        <v>0.65312843414054544</v>
      </c>
      <c r="AQ248">
        <v>0.65312843414054544</v>
      </c>
      <c r="AR248">
        <v>15.85881769930139</v>
      </c>
      <c r="AS248">
        <v>15.85881769930138</v>
      </c>
      <c r="AT248">
        <v>15.85881769930138</v>
      </c>
      <c r="AU248">
        <v>15.85881769930138</v>
      </c>
      <c r="AV248" t="str">
        <f>VLOOKUP(Sheet1[[#This Row],[NPDES ID2]],Combined_Sheet__Major_Only___2[[NPDES ID2]:[ECHO BFR]],3,FALSE)</f>
        <v>AL</v>
      </c>
      <c r="AW248" t="s">
        <v>118</v>
      </c>
      <c r="AX248" t="str">
        <f>VLOOKUP(Sheet1[[#This Row],[NPDES ID2]],Combined_Sheet__Major_Only___2[[NPDES ID2]:[ECHO BFR]],27,FALSE)</f>
        <v>tempSludgeStore</v>
      </c>
      <c r="AY248" t="str">
        <f>VLOOKUP(Sheet1[[#This Row],[NPDES ID2]],Combined_Sheet__Major_Only___2[[NPDES ID2]:[ECHO BFR]],28,FALSE)</f>
        <v>-</v>
      </c>
      <c r="AZ248" t="str">
        <f>VLOOKUP(Sheet1[[#This Row],[NPDES ID2]],Combined_Sheet__Major_Only___2[[NPDES ID2]:[ECHO BFR]],29,FALSE)</f>
        <v>preliminaryOps, thickening</v>
      </c>
      <c r="BA248">
        <f>VLOOKUP(Sheet1[[#This Row],[NPDES ID2]],Combined_Sheet__Major_Only___2[[NPDES ID2]:[ECHO BFR]],17,FALSE)</f>
        <v>33.812359000000001</v>
      </c>
      <c r="BB248">
        <f>VLOOKUP(Sheet1[[#This Row],[NPDES ID2]],Combined_Sheet__Major_Only___2[[NPDES ID2]:[ECHO BFR]],18,FALSE)</f>
        <v>-87.268471000000005</v>
      </c>
      <c r="BC248" s="2" t="str">
        <f>IF(ISNUMBER(SEARCH("aerobic",$AW248)),"aerobic","")</f>
        <v>aerobic</v>
      </c>
      <c r="BD248" s="2" t="str">
        <f>IF(ISNUMBER(SEARCH("anaer",$AW248)),"anaer","")</f>
        <v/>
      </c>
      <c r="BE248" s="2" t="str">
        <f>IF(ISNUMBER(SEARCH("thickening",$AZ248)),"thickening","")</f>
        <v>thickening</v>
      </c>
      <c r="BF248" s="4" t="str">
        <f>IF(ISNUMBER(SEARCH("airDry",$AW248)),"airDry","")</f>
        <v>airDry</v>
      </c>
      <c r="BG248" s="4" t="str">
        <f>IF(ISNUMBER(SEARCH("heatDry",$AY248)),"heatDry","")</f>
        <v/>
      </c>
      <c r="BH248" s="4" t="str">
        <f>IF(AND(ISNUMBER(SEARCH("aerobic",$AW248)),ISNUMBER(SEARCH("anaer",$AW248))),"Combined Aer and Anaer.","")</f>
        <v/>
      </c>
    </row>
    <row r="249" spans="1:60" x14ac:dyDescent="0.25">
      <c r="A249" s="5">
        <v>332</v>
      </c>
      <c r="B249" t="s">
        <v>1683</v>
      </c>
      <c r="C249">
        <v>1066</v>
      </c>
      <c r="D249">
        <v>362.83764054464501</v>
      </c>
      <c r="E249">
        <v>358.18479184795717</v>
      </c>
      <c r="F249">
        <v>309.01377813797973</v>
      </c>
      <c r="G249">
        <v>427.79003278477688</v>
      </c>
      <c r="H249">
        <v>-109.85318716600059</v>
      </c>
      <c r="I249">
        <v>-111.2385795957164</v>
      </c>
      <c r="J249">
        <v>-130.64387241028331</v>
      </c>
      <c r="K249">
        <v>-88.301166952455645</v>
      </c>
      <c r="L249">
        <v>740.56366518524965</v>
      </c>
      <c r="M249">
        <v>737.91216899062022</v>
      </c>
      <c r="N249">
        <v>728.63988007955084</v>
      </c>
      <c r="O249">
        <v>760.21190228434352</v>
      </c>
      <c r="P249">
        <v>24.971019448636302</v>
      </c>
      <c r="Q249">
        <v>25.212886748063319</v>
      </c>
      <c r="R249">
        <v>20.40140742162259</v>
      </c>
      <c r="S249">
        <v>29.209672465602079</v>
      </c>
      <c r="T249">
        <v>3751.5855625522622</v>
      </c>
      <c r="U249">
        <v>3751.5947270629072</v>
      </c>
      <c r="V249">
        <v>3747.8732223357329</v>
      </c>
      <c r="W249">
        <v>3755.3114710041132</v>
      </c>
      <c r="X249">
        <v>243.05509044299779</v>
      </c>
      <c r="Y249">
        <v>243.92497957176309</v>
      </c>
      <c r="Z249">
        <v>236.55661722679281</v>
      </c>
      <c r="AA249">
        <v>247.07270647479271</v>
      </c>
      <c r="AB249">
        <v>37.19776916676237</v>
      </c>
      <c r="AC249">
        <v>36.759332993278584</v>
      </c>
      <c r="AD249">
        <v>32.430053535359868</v>
      </c>
      <c r="AE249">
        <v>42.960273988697843</v>
      </c>
      <c r="AF249">
        <v>68.083303449529126</v>
      </c>
      <c r="AG249">
        <v>67.839704415427349</v>
      </c>
      <c r="AH249">
        <v>66.987003700269796</v>
      </c>
      <c r="AI249">
        <v>69.889442273665793</v>
      </c>
      <c r="AJ249">
        <v>0.60822493102610198</v>
      </c>
      <c r="AK249">
        <v>0.60822490979662736</v>
      </c>
      <c r="AL249">
        <v>0.60821315387438524</v>
      </c>
      <c r="AM249">
        <v>0.60823651164407577</v>
      </c>
      <c r="AN249">
        <v>0.65298412305936604</v>
      </c>
      <c r="AO249">
        <v>0.65298412305936593</v>
      </c>
      <c r="AP249">
        <v>0.65298412305936593</v>
      </c>
      <c r="AQ249">
        <v>0.65298412305936593</v>
      </c>
      <c r="AR249">
        <v>16.253402477568091</v>
      </c>
      <c r="AS249">
        <v>16.253402477568091</v>
      </c>
      <c r="AT249">
        <v>16.253402477568091</v>
      </c>
      <c r="AU249">
        <v>16.253402477568091</v>
      </c>
      <c r="AV249" t="str">
        <f>VLOOKUP(Sheet1[[#This Row],[NPDES ID2]],Combined_Sheet__Major_Only___2[[NPDES ID2]:[ECHO BFR]],3,FALSE)</f>
        <v>AL</v>
      </c>
      <c r="AW249" t="s">
        <v>118</v>
      </c>
      <c r="AX249" t="str">
        <f>VLOOKUP(Sheet1[[#This Row],[NPDES ID2]],Combined_Sheet__Major_Only___2[[NPDES ID2]:[ECHO BFR]],27,FALSE)</f>
        <v>-</v>
      </c>
      <c r="AY249" t="str">
        <f>VLOOKUP(Sheet1[[#This Row],[NPDES ID2]],Combined_Sheet__Major_Only___2[[NPDES ID2]:[ECHO BFR]],28,FALSE)</f>
        <v>-</v>
      </c>
      <c r="AZ249" t="str">
        <f>VLOOKUP(Sheet1[[#This Row],[NPDES ID2]],Combined_Sheet__Major_Only___2[[NPDES ID2]:[ECHO BFR]],29,FALSE)</f>
        <v>thickening, preliminaryOps</v>
      </c>
      <c r="BA249">
        <f>VLOOKUP(Sheet1[[#This Row],[NPDES ID2]],Combined_Sheet__Major_Only___2[[NPDES ID2]:[ECHO BFR]],17,FALSE)</f>
        <v>33.593699999999998</v>
      </c>
      <c r="BB249">
        <f>VLOOKUP(Sheet1[[#This Row],[NPDES ID2]],Combined_Sheet__Major_Only___2[[NPDES ID2]:[ECHO BFR]],18,FALSE)</f>
        <v>-86.861900000000006</v>
      </c>
      <c r="BC249" s="2" t="str">
        <f>IF(ISNUMBER(SEARCH("aerobic",$AW249)),"aerobic","")</f>
        <v>aerobic</v>
      </c>
      <c r="BD249" s="2" t="str">
        <f>IF(ISNUMBER(SEARCH("anaer",$AW249)),"anaer","")</f>
        <v/>
      </c>
      <c r="BE249" s="2" t="str">
        <f>IF(ISNUMBER(SEARCH("thickening",$AZ249)),"thickening","")</f>
        <v>thickening</v>
      </c>
      <c r="BF249" s="3" t="str">
        <f>IF(ISNUMBER(SEARCH("airDry",$AW249)),"airDry","")</f>
        <v>airDry</v>
      </c>
      <c r="BG249" s="3" t="str">
        <f>IF(ISNUMBER(SEARCH("heatDry",$AY249)),"heatDry","")</f>
        <v/>
      </c>
      <c r="BH249" s="3" t="str">
        <f>IF(AND(ISNUMBER(SEARCH("aerobic",$AW249)),ISNUMBER(SEARCH("anaer",$AW249))),"Combined Aer and Anaer.","")</f>
        <v/>
      </c>
    </row>
    <row r="250" spans="1:60" x14ac:dyDescent="0.25">
      <c r="A250" s="5">
        <v>117</v>
      </c>
      <c r="B250" t="s">
        <v>656</v>
      </c>
      <c r="C250">
        <v>10572.56</v>
      </c>
      <c r="D250">
        <v>2032.285134290611</v>
      </c>
      <c r="E250">
        <v>2036.9710574886999</v>
      </c>
      <c r="F250">
        <v>1627.71087566491</v>
      </c>
      <c r="G250">
        <v>2396.0404266736632</v>
      </c>
      <c r="H250">
        <v>-108.8182429443838</v>
      </c>
      <c r="I250">
        <v>-110.2503950845461</v>
      </c>
      <c r="J250">
        <v>-129.5597954471487</v>
      </c>
      <c r="K250">
        <v>-86.839823771520628</v>
      </c>
      <c r="L250">
        <v>7346.4333195681484</v>
      </c>
      <c r="M250">
        <v>7320.1228656505291</v>
      </c>
      <c r="N250">
        <v>7228.3191294930348</v>
      </c>
      <c r="O250">
        <v>7541.1678028617362</v>
      </c>
      <c r="P250">
        <v>247.60841809406739</v>
      </c>
      <c r="Q250">
        <v>250.0041659004946</v>
      </c>
      <c r="R250">
        <v>202.29533670820749</v>
      </c>
      <c r="S250">
        <v>289.71091399656439</v>
      </c>
      <c r="T250">
        <v>3750.4515570504659</v>
      </c>
      <c r="U250">
        <v>3750.46071970206</v>
      </c>
      <c r="V250">
        <v>3746.7399698937111</v>
      </c>
      <c r="W250">
        <v>3754.1767096901808</v>
      </c>
      <c r="X250">
        <v>242.93048281504389</v>
      </c>
      <c r="Y250">
        <v>243.79940443470869</v>
      </c>
      <c r="Z250">
        <v>236.44100073221381</v>
      </c>
      <c r="AA250">
        <v>246.94938830954499</v>
      </c>
      <c r="AB250">
        <v>37.178088751225609</v>
      </c>
      <c r="AC250">
        <v>36.7416156243888</v>
      </c>
      <c r="AD250">
        <v>32.409618846425943</v>
      </c>
      <c r="AE250">
        <v>42.943622958478819</v>
      </c>
      <c r="AF250">
        <v>68.11066450111106</v>
      </c>
      <c r="AG250">
        <v>67.868367132897077</v>
      </c>
      <c r="AH250">
        <v>67.014671962811505</v>
      </c>
      <c r="AI250">
        <v>69.914007052656331</v>
      </c>
      <c r="AJ250">
        <v>0.60855972520672086</v>
      </c>
      <c r="AK250">
        <v>0.6085595063519329</v>
      </c>
      <c r="AL250">
        <v>0.6084429387760657</v>
      </c>
      <c r="AM250">
        <v>0.60867458554939613</v>
      </c>
      <c r="AN250">
        <v>0.65293142887808386</v>
      </c>
      <c r="AO250">
        <v>0.65293142887808386</v>
      </c>
      <c r="AP250">
        <v>0.65293142887808386</v>
      </c>
      <c r="AQ250">
        <v>0.65293142887808386</v>
      </c>
      <c r="AR250">
        <v>16.2601109476361</v>
      </c>
      <c r="AS250">
        <v>16.2601109476361</v>
      </c>
      <c r="AT250">
        <v>16.2601109476361</v>
      </c>
      <c r="AU250">
        <v>16.2601109476361</v>
      </c>
      <c r="AV250" t="str">
        <f>VLOOKUP(Sheet1[[#This Row],[NPDES ID2]],Combined_Sheet__Major_Only___2[[NPDES ID2]:[ECHO BFR]],3,FALSE)</f>
        <v>CA</v>
      </c>
      <c r="AW250" t="s">
        <v>12187</v>
      </c>
      <c r="AX250" t="str">
        <f>VLOOKUP(Sheet1[[#This Row],[NPDES ID2]],Combined_Sheet__Major_Only___2[[NPDES ID2]:[ECHO BFR]],27,FALSE)</f>
        <v>methaneBioCaptureRecover, tempSludgeStore, other</v>
      </c>
      <c r="AY250" t="str">
        <f>VLOOKUP(Sheet1[[#This Row],[NPDES ID2]],Combined_Sheet__Major_Only___2[[NPDES ID2]:[ECHO BFR]],28,FALSE)</f>
        <v>-</v>
      </c>
      <c r="AZ250" t="str">
        <f>VLOOKUP(Sheet1[[#This Row],[NPDES ID2]],Combined_Sheet__Major_Only___2[[NPDES ID2]:[ECHO BFR]],29,FALSE)</f>
        <v>thickening, sludgeLagoon, preliminaryOps</v>
      </c>
      <c r="BA250">
        <f>VLOOKUP(Sheet1[[#This Row],[NPDES ID2]],Combined_Sheet__Major_Only___2[[NPDES ID2]:[ECHO BFR]],17,FALSE)</f>
        <v>36.706389000000001</v>
      </c>
      <c r="BB250">
        <f>VLOOKUP(Sheet1[[#This Row],[NPDES ID2]],Combined_Sheet__Major_Only___2[[NPDES ID2]:[ECHO BFR]],18,FALSE)</f>
        <v>-121.773056</v>
      </c>
      <c r="BC250" s="2" t="str">
        <f>IF(ISNUMBER(SEARCH("aerobic",$AW250)),"aerobic","")</f>
        <v/>
      </c>
      <c r="BD250" s="2" t="str">
        <f>IF(ISNUMBER(SEARCH("anaer",$AW250)),"anaer","")</f>
        <v>anaer</v>
      </c>
      <c r="BE250" s="2" t="str">
        <f>IF(ISNUMBER(SEARCH("thickening",$AZ250)),"thickening","")</f>
        <v>thickening</v>
      </c>
      <c r="BF250" s="4" t="str">
        <f>IF(ISNUMBER(SEARCH("airDry",$AW250)),"airDry","")</f>
        <v>airDry</v>
      </c>
      <c r="BG250" s="4" t="str">
        <f>IF(ISNUMBER(SEARCH("heatDry",$AY250)),"heatDry","")</f>
        <v/>
      </c>
      <c r="BH250" s="4" t="str">
        <f>IF(AND(ISNUMBER(SEARCH("aerobic",$AW250)),ISNUMBER(SEARCH("anaer",$AW250))),"Combined Aer and Anaer.","")</f>
        <v/>
      </c>
    </row>
    <row r="251" spans="1:60" x14ac:dyDescent="0.25">
      <c r="A251" s="5">
        <v>1824</v>
      </c>
      <c r="B251" t="s">
        <v>8625</v>
      </c>
      <c r="C251">
        <v>26847.58</v>
      </c>
      <c r="D251">
        <v>5033.6697309319097</v>
      </c>
      <c r="E251">
        <v>5052.818468808664</v>
      </c>
      <c r="F251">
        <v>4019.756108260528</v>
      </c>
      <c r="G251">
        <v>5951.4327646188249</v>
      </c>
      <c r="H251">
        <v>-107.4160808878741</v>
      </c>
      <c r="I251">
        <v>-109.2886746614584</v>
      </c>
      <c r="J251">
        <v>-127.9576425075946</v>
      </c>
      <c r="K251">
        <v>-84.934926454318173</v>
      </c>
      <c r="L251">
        <v>18598.514887214991</v>
      </c>
      <c r="M251">
        <v>18531.162159834341</v>
      </c>
      <c r="N251">
        <v>18297.04657803609</v>
      </c>
      <c r="O251">
        <v>19096.000469184419</v>
      </c>
      <c r="P251">
        <v>628.66003108735993</v>
      </c>
      <c r="Q251">
        <v>634.58498988995586</v>
      </c>
      <c r="R251">
        <v>513.8445253763108</v>
      </c>
      <c r="S251">
        <v>735.21661834371605</v>
      </c>
      <c r="T251">
        <v>3749.232455325041</v>
      </c>
      <c r="U251">
        <v>3749.2416159780828</v>
      </c>
      <c r="V251">
        <v>3745.5216777379669</v>
      </c>
      <c r="W251">
        <v>3752.9567954361792</v>
      </c>
      <c r="X251">
        <v>243.59336154174619</v>
      </c>
      <c r="Y251">
        <v>244.47178369156319</v>
      </c>
      <c r="Z251">
        <v>237.02968463276119</v>
      </c>
      <c r="AA251">
        <v>247.67119153396189</v>
      </c>
      <c r="AB251">
        <v>37.397896723719477</v>
      </c>
      <c r="AC251">
        <v>36.959583959325769</v>
      </c>
      <c r="AD251">
        <v>32.580961267535272</v>
      </c>
      <c r="AE251">
        <v>43.224663561118589</v>
      </c>
      <c r="AF251">
        <v>67.926090166655399</v>
      </c>
      <c r="AG251">
        <v>67.684275497540824</v>
      </c>
      <c r="AH251">
        <v>66.822689778264746</v>
      </c>
      <c r="AI251">
        <v>69.737675834858251</v>
      </c>
      <c r="AJ251">
        <v>0.60630196495808486</v>
      </c>
      <c r="AK251">
        <v>0.60630136933280243</v>
      </c>
      <c r="AL251">
        <v>0.6060038614787473</v>
      </c>
      <c r="AM251">
        <v>0.60659525320966734</v>
      </c>
      <c r="AN251">
        <v>0.65287476265202582</v>
      </c>
      <c r="AO251">
        <v>0.65287476265202593</v>
      </c>
      <c r="AP251">
        <v>0.65287476265202593</v>
      </c>
      <c r="AQ251">
        <v>0.65287476265202593</v>
      </c>
      <c r="AR251">
        <v>16.184466291726579</v>
      </c>
      <c r="AS251">
        <v>16.18446629172659</v>
      </c>
      <c r="AT251">
        <v>16.18446629172659</v>
      </c>
      <c r="AU251">
        <v>16.18446629172659</v>
      </c>
      <c r="AV251" t="str">
        <f>VLOOKUP(Sheet1[[#This Row],[NPDES ID2]],Combined_Sheet__Major_Only___2[[NPDES ID2]:[ECHO BFR]],3,FALSE)</f>
        <v>IN</v>
      </c>
      <c r="AW251" t="s">
        <v>2888</v>
      </c>
      <c r="AX251" t="str">
        <f>VLOOKUP(Sheet1[[#This Row],[NPDES ID2]],Combined_Sheet__Major_Only___2[[NPDES ID2]:[ECHO BFR]],27,FALSE)</f>
        <v>methaneBioCaptureRecover, longTermSludgeStore</v>
      </c>
      <c r="AY251" t="str">
        <f>VLOOKUP(Sheet1[[#This Row],[NPDES ID2]],Combined_Sheet__Major_Only___2[[NPDES ID2]:[ECHO BFR]],28,FALSE)</f>
        <v>-</v>
      </c>
      <c r="AZ251" t="str">
        <f>VLOOKUP(Sheet1[[#This Row],[NPDES ID2]],Combined_Sheet__Major_Only___2[[NPDES ID2]:[ECHO BFR]],29,FALSE)</f>
        <v>preliminaryOps, thickening, sludgeLagoon</v>
      </c>
      <c r="BA251">
        <f>VLOOKUP(Sheet1[[#This Row],[NPDES ID2]],Combined_Sheet__Major_Only___2[[NPDES ID2]:[ECHO BFR]],17,FALSE)</f>
        <v>41.079611</v>
      </c>
      <c r="BB251">
        <f>VLOOKUP(Sheet1[[#This Row],[NPDES ID2]],Combined_Sheet__Major_Only___2[[NPDES ID2]:[ECHO BFR]],18,FALSE)</f>
        <v>-85.104388999999998</v>
      </c>
      <c r="BC251" s="2" t="str">
        <f>IF(ISNUMBER(SEARCH("aerobic",$AW251)),"aerobic","")</f>
        <v>aerobic</v>
      </c>
      <c r="BD251" s="2" t="str">
        <f>IF(ISNUMBER(SEARCH("anaer",$AW251)),"anaer","")</f>
        <v/>
      </c>
      <c r="BE251" s="2" t="str">
        <f>IF(ISNUMBER(SEARCH("thickening",$AZ251)),"thickening","")</f>
        <v>thickening</v>
      </c>
      <c r="BF251" s="3" t="str">
        <f>IF(ISNUMBER(SEARCH("airDry",$AW251)),"airDry","")</f>
        <v>airDry</v>
      </c>
      <c r="BG251" s="3" t="str">
        <f>IF(ISNUMBER(SEARCH("heatDry",$AY251)),"heatDry","")</f>
        <v/>
      </c>
      <c r="BH251" s="3" t="str">
        <f>IF(AND(ISNUMBER(SEARCH("aerobic",$AW251)),ISNUMBER(SEARCH("anaer",$AW251))),"Combined Aer and Anaer.","")</f>
        <v/>
      </c>
    </row>
    <row r="252" spans="1:60" x14ac:dyDescent="0.25">
      <c r="A252" s="5">
        <v>42</v>
      </c>
      <c r="B252" t="s">
        <v>263</v>
      </c>
      <c r="C252">
        <v>165</v>
      </c>
      <c r="D252">
        <v>665.64123934712234</v>
      </c>
      <c r="E252">
        <v>662.15085713593635</v>
      </c>
      <c r="F252">
        <v>479.57772356912858</v>
      </c>
      <c r="G252">
        <v>850.99849790764335</v>
      </c>
      <c r="H252">
        <v>-109.2342810313209</v>
      </c>
      <c r="I252">
        <v>-110.6108662711713</v>
      </c>
      <c r="J252">
        <v>-130.0563761918047</v>
      </c>
      <c r="K252">
        <v>-87.755698227780627</v>
      </c>
      <c r="L252">
        <v>115.3216333186586</v>
      </c>
      <c r="M252">
        <v>114.9165423889521</v>
      </c>
      <c r="N252">
        <v>113.49964002494811</v>
      </c>
      <c r="O252">
        <v>118.3237964201319</v>
      </c>
      <c r="P252">
        <v>3.8637946950726261</v>
      </c>
      <c r="Q252">
        <v>3.902824652701129</v>
      </c>
      <c r="R252">
        <v>3.1541263916868059</v>
      </c>
      <c r="S252">
        <v>4.5267629783760546</v>
      </c>
      <c r="T252">
        <v>3747.7326932508822</v>
      </c>
      <c r="U252">
        <v>3747.7418514452652</v>
      </c>
      <c r="V252">
        <v>3744.0229116117898</v>
      </c>
      <c r="W252">
        <v>3751.4560337739481</v>
      </c>
      <c r="X252">
        <v>241.34248366295421</v>
      </c>
      <c r="Y252">
        <v>242.189764818665</v>
      </c>
      <c r="Z252">
        <v>235.00551521428059</v>
      </c>
      <c r="AA252">
        <v>245.25505489301369</v>
      </c>
      <c r="AB252">
        <v>36.72818665380133</v>
      </c>
      <c r="AC252">
        <v>36.299049698926723</v>
      </c>
      <c r="AD252">
        <v>32.046041545985638</v>
      </c>
      <c r="AE252">
        <v>42.370815664517437</v>
      </c>
      <c r="AF252">
        <v>68.494285082887032</v>
      </c>
      <c r="AG252">
        <v>68.253710031442139</v>
      </c>
      <c r="AH252">
        <v>67.412113685417651</v>
      </c>
      <c r="AI252">
        <v>70.277361638702587</v>
      </c>
      <c r="AJ252">
        <v>0.61325283837310862</v>
      </c>
      <c r="AK252">
        <v>0.61325283513221907</v>
      </c>
      <c r="AL252">
        <v>0.61325103367523659</v>
      </c>
      <c r="AM252">
        <v>0.61325461292116024</v>
      </c>
      <c r="AN252">
        <v>0.65280502539624596</v>
      </c>
      <c r="AO252">
        <v>0.65280502539624607</v>
      </c>
      <c r="AP252">
        <v>0.65280502539624607</v>
      </c>
      <c r="AQ252">
        <v>0.65280502539624607</v>
      </c>
      <c r="AR252">
        <v>16.40839822235839</v>
      </c>
      <c r="AS252">
        <v>16.4083982223584</v>
      </c>
      <c r="AT252">
        <v>16.4083982223584</v>
      </c>
      <c r="AU252">
        <v>16.4083982223584</v>
      </c>
      <c r="AV252" t="str">
        <f>VLOOKUP(Sheet1[[#This Row],[NPDES ID2]],Combined_Sheet__Major_Only___2[[NPDES ID2]:[ECHO BFR]],3,FALSE)</f>
        <v>SC</v>
      </c>
      <c r="AW252" t="s">
        <v>118</v>
      </c>
      <c r="AX252" t="str">
        <f>VLOOKUP(Sheet1[[#This Row],[NPDES ID2]],Combined_Sheet__Major_Only___2[[NPDES ID2]:[ECHO BFR]],27,FALSE)</f>
        <v>-</v>
      </c>
      <c r="AY252" t="str">
        <f>VLOOKUP(Sheet1[[#This Row],[NPDES ID2]],Combined_Sheet__Major_Only___2[[NPDES ID2]:[ECHO BFR]],28,FALSE)</f>
        <v>-</v>
      </c>
      <c r="AZ252" t="str">
        <f>VLOOKUP(Sheet1[[#This Row],[NPDES ID2]],Combined_Sheet__Major_Only___2[[NPDES ID2]:[ECHO BFR]],29,FALSE)</f>
        <v>thickening</v>
      </c>
      <c r="BA252">
        <f>VLOOKUP(Sheet1[[#This Row],[NPDES ID2]],Combined_Sheet__Major_Only___2[[NPDES ID2]:[ECHO BFR]],17,FALSE)</f>
        <v>33.218616398328997</v>
      </c>
      <c r="BB252">
        <f>VLOOKUP(Sheet1[[#This Row],[NPDES ID2]],Combined_Sheet__Major_Only___2[[NPDES ID2]:[ECHO BFR]],18,FALSE)</f>
        <v>-81.350822990388096</v>
      </c>
      <c r="BC252" s="2" t="str">
        <f>IF(ISNUMBER(SEARCH("aerobic",$AW252)),"aerobic","")</f>
        <v>aerobic</v>
      </c>
      <c r="BD252" s="2" t="str">
        <f>IF(ISNUMBER(SEARCH("anaer",$AW252)),"anaer","")</f>
        <v/>
      </c>
      <c r="BE252" s="2" t="str">
        <f>IF(ISNUMBER(SEARCH("thickening",$AZ252)),"thickening","")</f>
        <v>thickening</v>
      </c>
      <c r="BF252" s="3" t="str">
        <f>IF(ISNUMBER(SEARCH("airDry",$AW252)),"airDry","")</f>
        <v>airDry</v>
      </c>
      <c r="BG252" s="3" t="str">
        <f>IF(ISNUMBER(SEARCH("heatDry",$AY252)),"heatDry","")</f>
        <v/>
      </c>
      <c r="BH252" s="3" t="str">
        <f>IF(AND(ISNUMBER(SEARCH("aerobic",$AW252)),ISNUMBER(SEARCH("anaer",$AW252))),"Combined Aer and Anaer.","")</f>
        <v/>
      </c>
    </row>
    <row r="253" spans="1:60" x14ac:dyDescent="0.25">
      <c r="A253" s="5">
        <v>330</v>
      </c>
      <c r="B253" t="s">
        <v>1674</v>
      </c>
      <c r="C253">
        <v>1071</v>
      </c>
      <c r="D253">
        <v>363.10456415215572</v>
      </c>
      <c r="E253">
        <v>358.62359482048868</v>
      </c>
      <c r="F253">
        <v>309.18779954977072</v>
      </c>
      <c r="G253">
        <v>428.07579322143812</v>
      </c>
      <c r="H253">
        <v>-109.771874811122</v>
      </c>
      <c r="I253">
        <v>-111.1538416868779</v>
      </c>
      <c r="J253">
        <v>-130.56570972153131</v>
      </c>
      <c r="K253">
        <v>-88.223466006760162</v>
      </c>
      <c r="L253">
        <v>744.54548001893374</v>
      </c>
      <c r="M253">
        <v>741.88541436529704</v>
      </c>
      <c r="N253">
        <v>732.58316743629791</v>
      </c>
      <c r="O253">
        <v>764.2572081910389</v>
      </c>
      <c r="P253">
        <v>25.087118434318828</v>
      </c>
      <c r="Q253">
        <v>25.331280074970099</v>
      </c>
      <c r="R253">
        <v>20.494356484232672</v>
      </c>
      <c r="S253">
        <v>29.350753299388369</v>
      </c>
      <c r="T253">
        <v>3747.6685272411728</v>
      </c>
      <c r="U253">
        <v>3747.677685330365</v>
      </c>
      <c r="V253">
        <v>3743.9587882128449</v>
      </c>
      <c r="W253">
        <v>3751.391824997736</v>
      </c>
      <c r="X253">
        <v>242.63537645266871</v>
      </c>
      <c r="Y253">
        <v>243.5019100803944</v>
      </c>
      <c r="Z253">
        <v>236.16128107172099</v>
      </c>
      <c r="AA253">
        <v>246.6379116887023</v>
      </c>
      <c r="AB253">
        <v>37.109833952552393</v>
      </c>
      <c r="AC253">
        <v>36.672889821881242</v>
      </c>
      <c r="AD253">
        <v>32.356273204844733</v>
      </c>
      <c r="AE253">
        <v>42.853373157988301</v>
      </c>
      <c r="AF253">
        <v>68.129814900270233</v>
      </c>
      <c r="AG253">
        <v>67.886570259614928</v>
      </c>
      <c r="AH253">
        <v>67.035106996486192</v>
      </c>
      <c r="AI253">
        <v>69.933329912698341</v>
      </c>
      <c r="AJ253">
        <v>0.60879391951041417</v>
      </c>
      <c r="AK253">
        <v>0.60879389820633945</v>
      </c>
      <c r="AL253">
        <v>0.60878210110868969</v>
      </c>
      <c r="AM253">
        <v>0.60880554069069148</v>
      </c>
      <c r="AN253">
        <v>0.6528020411236366</v>
      </c>
      <c r="AO253">
        <v>0.65280204112363671</v>
      </c>
      <c r="AP253">
        <v>0.65280204112363671</v>
      </c>
      <c r="AQ253">
        <v>0.65280204112363671</v>
      </c>
      <c r="AR253">
        <v>16.270902747424611</v>
      </c>
      <c r="AS253">
        <v>16.270902747424611</v>
      </c>
      <c r="AT253">
        <v>16.270902747424611</v>
      </c>
      <c r="AU253">
        <v>16.270902747424611</v>
      </c>
      <c r="AV253" t="str">
        <f>VLOOKUP(Sheet1[[#This Row],[NPDES ID2]],Combined_Sheet__Major_Only___2[[NPDES ID2]:[ECHO BFR]],3,FALSE)</f>
        <v>IL</v>
      </c>
      <c r="AW253" t="s">
        <v>12187</v>
      </c>
      <c r="AX253" t="str">
        <f>VLOOKUP(Sheet1[[#This Row],[NPDES ID2]],Combined_Sheet__Major_Only___2[[NPDES ID2]:[ECHO BFR]],27,FALSE)</f>
        <v>longTermSludgeStore, methaneBioCaptureRecover</v>
      </c>
      <c r="AY253" t="str">
        <f>VLOOKUP(Sheet1[[#This Row],[NPDES ID2]],Combined_Sheet__Major_Only___2[[NPDES ID2]:[ECHO BFR]],28,FALSE)</f>
        <v>-</v>
      </c>
      <c r="AZ253" t="str">
        <f>VLOOKUP(Sheet1[[#This Row],[NPDES ID2]],Combined_Sheet__Major_Only___2[[NPDES ID2]:[ECHO BFR]],29,FALSE)</f>
        <v>preliminaryOps, thickening, sludgeLagoon</v>
      </c>
      <c r="BA253">
        <f>VLOOKUP(Sheet1[[#This Row],[NPDES ID2]],Combined_Sheet__Major_Only___2[[NPDES ID2]:[ECHO BFR]],17,FALSE)</f>
        <v>41.794707000000002</v>
      </c>
      <c r="BB253">
        <f>VLOOKUP(Sheet1[[#This Row],[NPDES ID2]],Combined_Sheet__Major_Only___2[[NPDES ID2]:[ECHO BFR]],18,FALSE)</f>
        <v>-88.052279999999996</v>
      </c>
      <c r="BC253" s="2" t="str">
        <f>IF(ISNUMBER(SEARCH("aerobic",$AW253)),"aerobic","")</f>
        <v/>
      </c>
      <c r="BD253" s="2" t="str">
        <f>IF(ISNUMBER(SEARCH("anaer",$AW253)),"anaer","")</f>
        <v>anaer</v>
      </c>
      <c r="BE253" s="2" t="str">
        <f>IF(ISNUMBER(SEARCH("thickening",$AZ253)),"thickening","")</f>
        <v>thickening</v>
      </c>
      <c r="BF253" s="3" t="str">
        <f>IF(ISNUMBER(SEARCH("airDry",$AW253)),"airDry","")</f>
        <v>airDry</v>
      </c>
      <c r="BG253" s="3" t="str">
        <f>IF(ISNUMBER(SEARCH("heatDry",$AY253)),"heatDry","")</f>
        <v/>
      </c>
      <c r="BH253" s="3" t="str">
        <f>IF(AND(ISNUMBER(SEARCH("aerobic",$AW253)),ISNUMBER(SEARCH("anaer",$AW253))),"Combined Aer and Anaer.","")</f>
        <v/>
      </c>
    </row>
    <row r="254" spans="1:60" x14ac:dyDescent="0.25">
      <c r="A254" s="5">
        <v>460</v>
      </c>
      <c r="B254" t="s">
        <v>2298</v>
      </c>
      <c r="C254">
        <v>477.16</v>
      </c>
      <c r="D254">
        <v>365.50051435156712</v>
      </c>
      <c r="E254">
        <v>361.5239151063106</v>
      </c>
      <c r="F254">
        <v>293.79195802177458</v>
      </c>
      <c r="G254">
        <v>445.45899750866482</v>
      </c>
      <c r="H254">
        <v>-111.2712455551725</v>
      </c>
      <c r="I254">
        <v>-112.65571522317821</v>
      </c>
      <c r="J254">
        <v>-132.01177175453259</v>
      </c>
      <c r="K254">
        <v>-89.683371128227463</v>
      </c>
      <c r="L254">
        <v>327.74311696187073</v>
      </c>
      <c r="M254">
        <v>326.52782427140312</v>
      </c>
      <c r="N254">
        <v>322.27736235273107</v>
      </c>
      <c r="O254">
        <v>336.74939510467851</v>
      </c>
      <c r="P254">
        <v>11.18512741594129</v>
      </c>
      <c r="Q254">
        <v>11.284844068110861</v>
      </c>
      <c r="R254">
        <v>9.1523079154195095</v>
      </c>
      <c r="S254">
        <v>13.04470344627914</v>
      </c>
      <c r="T254">
        <v>3747.0857807826001</v>
      </c>
      <c r="U254">
        <v>3747.0949379164572</v>
      </c>
      <c r="V254">
        <v>3743.3764287390941</v>
      </c>
      <c r="W254">
        <v>3750.8086901399502</v>
      </c>
      <c r="X254">
        <v>245.54162389341261</v>
      </c>
      <c r="Y254">
        <v>246.44826171395809</v>
      </c>
      <c r="Z254">
        <v>238.7527719292697</v>
      </c>
      <c r="AA254">
        <v>249.73910544512</v>
      </c>
      <c r="AB254">
        <v>37.984043559323723</v>
      </c>
      <c r="AC254">
        <v>37.528385633856573</v>
      </c>
      <c r="AD254">
        <v>33.066015582028868</v>
      </c>
      <c r="AE254">
        <v>43.949551832597763</v>
      </c>
      <c r="AF254">
        <v>67.313155624108546</v>
      </c>
      <c r="AG254">
        <v>67.063629440062726</v>
      </c>
      <c r="AH254">
        <v>66.190535043256958</v>
      </c>
      <c r="AI254">
        <v>69.162803534300693</v>
      </c>
      <c r="AJ254">
        <v>0.5988045573422538</v>
      </c>
      <c r="AK254">
        <v>0.59880454769576563</v>
      </c>
      <c r="AL254">
        <v>0.59879919310139551</v>
      </c>
      <c r="AM254">
        <v>0.59880983200302429</v>
      </c>
      <c r="AN254">
        <v>0.65277493604077808</v>
      </c>
      <c r="AO254">
        <v>0.65277493604077796</v>
      </c>
      <c r="AP254">
        <v>0.65277493604077796</v>
      </c>
      <c r="AQ254">
        <v>0.65277493604077796</v>
      </c>
      <c r="AR254">
        <v>15.963857722366249</v>
      </c>
      <c r="AS254">
        <v>15.963857722366249</v>
      </c>
      <c r="AT254">
        <v>15.963857722366249</v>
      </c>
      <c r="AU254">
        <v>15.963857722366249</v>
      </c>
      <c r="AV254" t="str">
        <f>VLOOKUP(Sheet1[[#This Row],[NPDES ID2]],Combined_Sheet__Major_Only___2[[NPDES ID2]:[ECHO BFR]],3,FALSE)</f>
        <v>TX</v>
      </c>
      <c r="AW254" t="s">
        <v>118</v>
      </c>
      <c r="AX254" t="str">
        <f>VLOOKUP(Sheet1[[#This Row],[NPDES ID2]],Combined_Sheet__Major_Only___2[[NPDES ID2]:[ECHO BFR]],27,FALSE)</f>
        <v>-</v>
      </c>
      <c r="AY254" t="str">
        <f>VLOOKUP(Sheet1[[#This Row],[NPDES ID2]],Combined_Sheet__Major_Only___2[[NPDES ID2]:[ECHO BFR]],28,FALSE)</f>
        <v>-</v>
      </c>
      <c r="AZ254" t="str">
        <f>VLOOKUP(Sheet1[[#This Row],[NPDES ID2]],Combined_Sheet__Major_Only___2[[NPDES ID2]:[ECHO BFR]],29,FALSE)</f>
        <v>thickening</v>
      </c>
      <c r="BA254">
        <f>VLOOKUP(Sheet1[[#This Row],[NPDES ID2]],Combined_Sheet__Major_Only___2[[NPDES ID2]:[ECHO BFR]],17,FALSE)</f>
        <v>26.161663000000001</v>
      </c>
      <c r="BB254">
        <f>VLOOKUP(Sheet1[[#This Row],[NPDES ID2]],Combined_Sheet__Major_Only___2[[NPDES ID2]:[ECHO BFR]],18,FALSE)</f>
        <v>-98.162239999999997</v>
      </c>
      <c r="BC254" s="2" t="str">
        <f>IF(ISNUMBER(SEARCH("aerobic",$AW254)),"aerobic","")</f>
        <v>aerobic</v>
      </c>
      <c r="BD254" s="2" t="str">
        <f>IF(ISNUMBER(SEARCH("anaer",$AW254)),"anaer","")</f>
        <v/>
      </c>
      <c r="BE254" s="2" t="str">
        <f>IF(ISNUMBER(SEARCH("thickening",$AZ254)),"thickening","")</f>
        <v>thickening</v>
      </c>
      <c r="BF254" s="3" t="str">
        <f>IF(ISNUMBER(SEARCH("airDry",$AW254)),"airDry","")</f>
        <v>airDry</v>
      </c>
      <c r="BG254" s="3" t="str">
        <f>IF(ISNUMBER(SEARCH("heatDry",$AY254)),"heatDry","")</f>
        <v/>
      </c>
      <c r="BH254" s="3" t="str">
        <f>IF(AND(ISNUMBER(SEARCH("aerobic",$AW254)),ISNUMBER(SEARCH("anaer",$AW254))),"Combined Aer and Anaer.","")</f>
        <v/>
      </c>
    </row>
    <row r="255" spans="1:60" x14ac:dyDescent="0.25">
      <c r="A255" s="5">
        <v>2596</v>
      </c>
      <c r="B255" t="s">
        <v>12019</v>
      </c>
      <c r="C255">
        <v>54.6</v>
      </c>
      <c r="D255">
        <v>1768.604454437567</v>
      </c>
      <c r="E255">
        <v>1751.289013908219</v>
      </c>
      <c r="F255">
        <v>1205.689428958151</v>
      </c>
      <c r="G255">
        <v>2314.9550659119718</v>
      </c>
      <c r="H255">
        <v>-109.2228069534486</v>
      </c>
      <c r="I255">
        <v>-110.6009380567308</v>
      </c>
      <c r="J255">
        <v>-130.04621306458881</v>
      </c>
      <c r="K255">
        <v>-87.750122183729673</v>
      </c>
      <c r="L255">
        <v>38.168384984497969</v>
      </c>
      <c r="M255">
        <v>38.034394555652327</v>
      </c>
      <c r="N255">
        <v>37.565718976856687</v>
      </c>
      <c r="O255">
        <v>39.161413072332358</v>
      </c>
      <c r="P255">
        <v>1.2785527943918511</v>
      </c>
      <c r="Q255">
        <v>1.2914854320137159</v>
      </c>
      <c r="R255">
        <v>1.0436912863261769</v>
      </c>
      <c r="S255">
        <v>1.498006505465119</v>
      </c>
      <c r="T255">
        <v>3746.1619142574109</v>
      </c>
      <c r="U255">
        <v>3746.1710698767138</v>
      </c>
      <c r="V255">
        <v>3742.4531757265531</v>
      </c>
      <c r="W255">
        <v>3749.884207859785</v>
      </c>
      <c r="X255">
        <v>241.19445431219049</v>
      </c>
      <c r="Y255">
        <v>242.04065607747921</v>
      </c>
      <c r="Z255">
        <v>234.86504632632551</v>
      </c>
      <c r="AA255">
        <v>245.1020770347742</v>
      </c>
      <c r="AB255">
        <v>36.698994398373287</v>
      </c>
      <c r="AC255">
        <v>36.270306334761969</v>
      </c>
      <c r="AD255">
        <v>32.021417327717842</v>
      </c>
      <c r="AE255">
        <v>42.335576177957442</v>
      </c>
      <c r="AF255">
        <v>68.507431783001806</v>
      </c>
      <c r="AG255">
        <v>68.266944215624719</v>
      </c>
      <c r="AH255">
        <v>67.42571767564641</v>
      </c>
      <c r="AI255">
        <v>70.289781163751357</v>
      </c>
      <c r="AJ255">
        <v>0.61341368250678707</v>
      </c>
      <c r="AK255">
        <v>0.61341368143522257</v>
      </c>
      <c r="AL255">
        <v>0.61341308553248597</v>
      </c>
      <c r="AM255">
        <v>0.61341426950652678</v>
      </c>
      <c r="AN255">
        <v>0.65273195588498301</v>
      </c>
      <c r="AO255">
        <v>0.65273195588498312</v>
      </c>
      <c r="AP255">
        <v>0.65273195588498312</v>
      </c>
      <c r="AQ255">
        <v>0.65273195588498312</v>
      </c>
      <c r="AR255">
        <v>16.4133869584339</v>
      </c>
      <c r="AS255">
        <v>16.4133869584339</v>
      </c>
      <c r="AT255">
        <v>16.4133869584339</v>
      </c>
      <c r="AU255">
        <v>16.4133869584339</v>
      </c>
      <c r="AV255" t="str">
        <f>VLOOKUP(Sheet1[[#This Row],[NPDES ID2]],Combined_Sheet__Major_Only___2[[NPDES ID2]:[ECHO BFR]],3,FALSE)</f>
        <v>TX</v>
      </c>
      <c r="AW255" t="s">
        <v>118</v>
      </c>
      <c r="AX255" t="str">
        <f>VLOOKUP(Sheet1[[#This Row],[NPDES ID2]],Combined_Sheet__Major_Only___2[[NPDES ID2]:[ECHO BFR]],27,FALSE)</f>
        <v>-</v>
      </c>
      <c r="AY255" t="str">
        <f>VLOOKUP(Sheet1[[#This Row],[NPDES ID2]],Combined_Sheet__Major_Only___2[[NPDES ID2]:[ECHO BFR]],28,FALSE)</f>
        <v>-</v>
      </c>
      <c r="AZ255" t="str">
        <f>VLOOKUP(Sheet1[[#This Row],[NPDES ID2]],Combined_Sheet__Major_Only___2[[NPDES ID2]:[ECHO BFR]],29,FALSE)</f>
        <v>thickening</v>
      </c>
      <c r="BA255">
        <f>VLOOKUP(Sheet1[[#This Row],[NPDES ID2]],Combined_Sheet__Major_Only___2[[NPDES ID2]:[ECHO BFR]],17,FALSE)</f>
        <v>29.308056000000001</v>
      </c>
      <c r="BB255">
        <f>VLOOKUP(Sheet1[[#This Row],[NPDES ID2]],Combined_Sheet__Major_Only___2[[NPDES ID2]:[ECHO BFR]],18,FALSE)</f>
        <v>-100.886111</v>
      </c>
      <c r="BC255" s="2" t="str">
        <f>IF(ISNUMBER(SEARCH("aerobic",$AW255)),"aerobic","")</f>
        <v>aerobic</v>
      </c>
      <c r="BD255" s="2" t="str">
        <f>IF(ISNUMBER(SEARCH("anaer",$AW255)),"anaer","")</f>
        <v/>
      </c>
      <c r="BE255" s="2" t="str">
        <f>IF(ISNUMBER(SEARCH("thickening",$AZ255)),"thickening","")</f>
        <v>thickening</v>
      </c>
      <c r="BF255" s="3" t="str">
        <f>IF(ISNUMBER(SEARCH("airDry",$AW255)),"airDry","")</f>
        <v>airDry</v>
      </c>
      <c r="BG255" s="3" t="str">
        <f>IF(ISNUMBER(SEARCH("heatDry",$AY255)),"heatDry","")</f>
        <v/>
      </c>
      <c r="BH255" s="3" t="str">
        <f>IF(AND(ISNUMBER(SEARCH("aerobic",$AW255)),ISNUMBER(SEARCH("anaer",$AW255))),"Combined Aer and Anaer.","")</f>
        <v/>
      </c>
    </row>
    <row r="256" spans="1:60" x14ac:dyDescent="0.25">
      <c r="A256" s="5">
        <v>1208</v>
      </c>
      <c r="B256" t="s">
        <v>5794</v>
      </c>
      <c r="C256">
        <v>243.2</v>
      </c>
      <c r="D256">
        <v>507.51502447643179</v>
      </c>
      <c r="E256">
        <v>503.95029482408228</v>
      </c>
      <c r="F256">
        <v>377.53391802711383</v>
      </c>
      <c r="G256">
        <v>635.72639340665648</v>
      </c>
      <c r="H256">
        <v>-110.6932787206256</v>
      </c>
      <c r="I256">
        <v>-112.108059827023</v>
      </c>
      <c r="J256">
        <v>-131.458012788438</v>
      </c>
      <c r="K256">
        <v>-89.143881210601165</v>
      </c>
      <c r="L256">
        <v>167.8896928136509</v>
      </c>
      <c r="M256">
        <v>167.27672261311761</v>
      </c>
      <c r="N256">
        <v>165.13275295457771</v>
      </c>
      <c r="O256">
        <v>172.43242101029759</v>
      </c>
      <c r="P256">
        <v>5.6991951042660736</v>
      </c>
      <c r="Q256">
        <v>5.7519563839613292</v>
      </c>
      <c r="R256">
        <v>4.6602410517169721</v>
      </c>
      <c r="S256">
        <v>6.6554369252992034</v>
      </c>
      <c r="T256">
        <v>3744.398157577054</v>
      </c>
      <c r="U256">
        <v>3744.4073103049141</v>
      </c>
      <c r="V256">
        <v>3740.6905903052489</v>
      </c>
      <c r="W256">
        <v>3748.119275639539</v>
      </c>
      <c r="X256">
        <v>244.12930591002149</v>
      </c>
      <c r="Y256">
        <v>245.01849182663241</v>
      </c>
      <c r="Z256">
        <v>237.47843290321711</v>
      </c>
      <c r="AA256">
        <v>248.24095306590149</v>
      </c>
      <c r="AB256">
        <v>37.584525542026313</v>
      </c>
      <c r="AC256">
        <v>37.137114334392898</v>
      </c>
      <c r="AD256">
        <v>32.740402821321616</v>
      </c>
      <c r="AE256">
        <v>43.456959374327127</v>
      </c>
      <c r="AF256">
        <v>67.653257415362532</v>
      </c>
      <c r="AG256">
        <v>67.406291431209667</v>
      </c>
      <c r="AH256">
        <v>66.542292386735539</v>
      </c>
      <c r="AI256">
        <v>69.483758016491038</v>
      </c>
      <c r="AJ256">
        <v>0.60296439319956996</v>
      </c>
      <c r="AK256">
        <v>0.6029643883253708</v>
      </c>
      <c r="AL256">
        <v>0.60296167996191086</v>
      </c>
      <c r="AM256">
        <v>0.6029670611138529</v>
      </c>
      <c r="AN256">
        <v>0.65264987277148012</v>
      </c>
      <c r="AO256">
        <v>0.65264987277148001</v>
      </c>
      <c r="AP256">
        <v>0.65264987277148001</v>
      </c>
      <c r="AQ256">
        <v>0.65264987277148001</v>
      </c>
      <c r="AR256">
        <v>16.091901929079459</v>
      </c>
      <c r="AS256">
        <v>16.091901929079459</v>
      </c>
      <c r="AT256">
        <v>16.091901929079459</v>
      </c>
      <c r="AU256">
        <v>16.091901929079459</v>
      </c>
      <c r="AV256" t="str">
        <f>VLOOKUP(Sheet1[[#This Row],[NPDES ID2]],Combined_Sheet__Major_Only___2[[NPDES ID2]:[ECHO BFR]],3,FALSE)</f>
        <v>MO</v>
      </c>
      <c r="AW256" t="s">
        <v>118</v>
      </c>
      <c r="AX256" t="str">
        <f>VLOOKUP(Sheet1[[#This Row],[NPDES ID2]],Combined_Sheet__Major_Only___2[[NPDES ID2]:[ECHO BFR]],27,FALSE)</f>
        <v>-</v>
      </c>
      <c r="AY256" t="str">
        <f>VLOOKUP(Sheet1[[#This Row],[NPDES ID2]],Combined_Sheet__Major_Only___2[[NPDES ID2]:[ECHO BFR]],28,FALSE)</f>
        <v>-</v>
      </c>
      <c r="AZ256" t="str">
        <f>VLOOKUP(Sheet1[[#This Row],[NPDES ID2]],Combined_Sheet__Major_Only___2[[NPDES ID2]:[ECHO BFR]],29,FALSE)</f>
        <v>thickening</v>
      </c>
      <c r="BA256">
        <f>VLOOKUP(Sheet1[[#This Row],[NPDES ID2]],Combined_Sheet__Major_Only___2[[NPDES ID2]:[ECHO BFR]],17,FALSE)</f>
        <v>37.754610999999997</v>
      </c>
      <c r="BB256">
        <f>VLOOKUP(Sheet1[[#This Row],[NPDES ID2]],Combined_Sheet__Major_Only___2[[NPDES ID2]:[ECHO BFR]],18,FALSE)</f>
        <v>-90.444889000000003</v>
      </c>
      <c r="BC256" s="2" t="str">
        <f>IF(ISNUMBER(SEARCH("aerobic",$AW256)),"aerobic","")</f>
        <v>aerobic</v>
      </c>
      <c r="BD256" s="2" t="str">
        <f>IF(ISNUMBER(SEARCH("anaer",$AW256)),"anaer","")</f>
        <v/>
      </c>
      <c r="BE256" s="2" t="str">
        <f>IF(ISNUMBER(SEARCH("thickening",$AZ256)),"thickening","")</f>
        <v>thickening</v>
      </c>
      <c r="BF256" s="3" t="str">
        <f>IF(ISNUMBER(SEARCH("airDry",$AW256)),"airDry","")</f>
        <v>airDry</v>
      </c>
      <c r="BG256" s="3" t="str">
        <f>IF(ISNUMBER(SEARCH("heatDry",$AY256)),"heatDry","")</f>
        <v/>
      </c>
      <c r="BH256" s="3" t="str">
        <f>IF(AND(ISNUMBER(SEARCH("aerobic",$AW256)),ISNUMBER(SEARCH("anaer",$AW256))),"Combined Aer and Anaer.","")</f>
        <v/>
      </c>
    </row>
    <row r="257" spans="1:60" x14ac:dyDescent="0.25">
      <c r="A257" s="5">
        <v>555</v>
      </c>
      <c r="B257" t="s">
        <v>2728</v>
      </c>
      <c r="C257">
        <v>224.84</v>
      </c>
      <c r="D257">
        <v>521.17694878933366</v>
      </c>
      <c r="E257">
        <v>517.79670296858296</v>
      </c>
      <c r="F257">
        <v>384.84399582941688</v>
      </c>
      <c r="G257">
        <v>656.67445639583445</v>
      </c>
      <c r="H257">
        <v>-107.55259390617159</v>
      </c>
      <c r="I257">
        <v>-108.87474832093621</v>
      </c>
      <c r="J257">
        <v>-128.44075360777251</v>
      </c>
      <c r="K257">
        <v>-86.149611989828415</v>
      </c>
      <c r="L257">
        <v>159.40729264228</v>
      </c>
      <c r="M257">
        <v>158.8725072691893</v>
      </c>
      <c r="N257">
        <v>157.0019923701912</v>
      </c>
      <c r="O257">
        <v>163.37060397285109</v>
      </c>
      <c r="P257">
        <v>5.260475183817058</v>
      </c>
      <c r="Q257">
        <v>5.3213613319605217</v>
      </c>
      <c r="R257">
        <v>4.2857937743587762</v>
      </c>
      <c r="S257">
        <v>6.1865788803398543</v>
      </c>
      <c r="T257">
        <v>3741.7408779106399</v>
      </c>
      <c r="U257">
        <v>3741.7500262822482</v>
      </c>
      <c r="V257">
        <v>3738.0350752602822</v>
      </c>
      <c r="W257">
        <v>3745.4602249021632</v>
      </c>
      <c r="X257">
        <v>237.53311210048309</v>
      </c>
      <c r="Y257">
        <v>238.32961610999359</v>
      </c>
      <c r="Z257">
        <v>231.5638718932486</v>
      </c>
      <c r="AA257">
        <v>241.20539187871191</v>
      </c>
      <c r="AB257">
        <v>35.679964004511987</v>
      </c>
      <c r="AC257">
        <v>35.27175919596047</v>
      </c>
      <c r="AD257">
        <v>31.18737195533425</v>
      </c>
      <c r="AE257">
        <v>41.058112431666423</v>
      </c>
      <c r="AF257">
        <v>69.480436092982487</v>
      </c>
      <c r="AG257">
        <v>69.247373906458023</v>
      </c>
      <c r="AH257">
        <v>68.43202535102121</v>
      </c>
      <c r="AI257">
        <v>71.207871637664013</v>
      </c>
      <c r="AJ257">
        <v>0.62531963137415059</v>
      </c>
      <c r="AK257">
        <v>0.62531962706861544</v>
      </c>
      <c r="AL257">
        <v>0.62531723431724129</v>
      </c>
      <c r="AM257">
        <v>0.6253219883875285</v>
      </c>
      <c r="AN257">
        <v>0.65252613287720951</v>
      </c>
      <c r="AO257">
        <v>0.6525261328772094</v>
      </c>
      <c r="AP257">
        <v>0.6525261328772094</v>
      </c>
      <c r="AQ257">
        <v>0.6525261328772094</v>
      </c>
      <c r="AR257">
        <v>16.779543919208269</v>
      </c>
      <c r="AS257">
        <v>16.779543919208269</v>
      </c>
      <c r="AT257">
        <v>16.779543919208269</v>
      </c>
      <c r="AU257">
        <v>16.779543919208269</v>
      </c>
      <c r="AV257" t="str">
        <f>VLOOKUP(Sheet1[[#This Row],[NPDES ID2]],Combined_Sheet__Major_Only___2[[NPDES ID2]:[ECHO BFR]],3,FALSE)</f>
        <v>WA</v>
      </c>
      <c r="AW257" t="s">
        <v>12187</v>
      </c>
      <c r="AX257" t="str">
        <f>VLOOKUP(Sheet1[[#This Row],[NPDES ID2]],Combined_Sheet__Major_Only___2[[NPDES ID2]:[ECHO BFR]],27,FALSE)</f>
        <v>tempSludgeStore</v>
      </c>
      <c r="AY257" t="str">
        <f>VLOOKUP(Sheet1[[#This Row],[NPDES ID2]],Combined_Sheet__Major_Only___2[[NPDES ID2]:[ECHO BFR]],28,FALSE)</f>
        <v>-</v>
      </c>
      <c r="AZ257" t="str">
        <f>VLOOKUP(Sheet1[[#This Row],[NPDES ID2]],Combined_Sheet__Major_Only___2[[NPDES ID2]:[ECHO BFR]],29,FALSE)</f>
        <v>thickening, sludgeLagoon</v>
      </c>
      <c r="BA257">
        <f>VLOOKUP(Sheet1[[#This Row],[NPDES ID2]],Combined_Sheet__Major_Only___2[[NPDES ID2]:[ECHO BFR]],17,FALSE)</f>
        <v>46.968591000000004</v>
      </c>
      <c r="BB257">
        <f>VLOOKUP(Sheet1[[#This Row],[NPDES ID2]],Combined_Sheet__Major_Only___2[[NPDES ID2]:[ECHO BFR]],18,FALSE)</f>
        <v>-120.540876</v>
      </c>
      <c r="BC257" s="2" t="str">
        <f>IF(ISNUMBER(SEARCH("aerobic",$AW257)),"aerobic","")</f>
        <v/>
      </c>
      <c r="BD257" s="2" t="str">
        <f>IF(ISNUMBER(SEARCH("anaer",$AW257)),"anaer","")</f>
        <v>anaer</v>
      </c>
      <c r="BE257" s="2" t="str">
        <f>IF(ISNUMBER(SEARCH("thickening",$AZ257)),"thickening","")</f>
        <v>thickening</v>
      </c>
      <c r="BF257" s="4" t="str">
        <f>IF(ISNUMBER(SEARCH("airDry",$AW257)),"airDry","")</f>
        <v>airDry</v>
      </c>
      <c r="BG257" s="4" t="str">
        <f>IF(ISNUMBER(SEARCH("heatDry",$AY257)),"heatDry","")</f>
        <v/>
      </c>
      <c r="BH257" s="4" t="str">
        <f>IF(AND(ISNUMBER(SEARCH("aerobic",$AW257)),ISNUMBER(SEARCH("anaer",$AW257))),"Combined Aer and Anaer.","")</f>
        <v/>
      </c>
    </row>
    <row r="258" spans="1:60" x14ac:dyDescent="0.25">
      <c r="A258" s="5">
        <v>547</v>
      </c>
      <c r="B258" t="s">
        <v>2691</v>
      </c>
      <c r="C258">
        <v>256.63</v>
      </c>
      <c r="D258">
        <v>482.82304178251752</v>
      </c>
      <c r="E258">
        <v>480.09693180338149</v>
      </c>
      <c r="F258">
        <v>361.31413350961839</v>
      </c>
      <c r="G258">
        <v>602.00884685146377</v>
      </c>
      <c r="H258">
        <v>-108.9396052770748</v>
      </c>
      <c r="I258">
        <v>-110.30214943639081</v>
      </c>
      <c r="J258">
        <v>-129.77255897735799</v>
      </c>
      <c r="K258">
        <v>-87.470234904238126</v>
      </c>
      <c r="L258">
        <v>179.79803402941459</v>
      </c>
      <c r="M258">
        <v>179.1712837804487</v>
      </c>
      <c r="N258">
        <v>176.97912134152099</v>
      </c>
      <c r="O258">
        <v>184.44288021863559</v>
      </c>
      <c r="P258">
        <v>6.0085992091126172</v>
      </c>
      <c r="Q258">
        <v>6.0702919122104468</v>
      </c>
      <c r="R258">
        <v>4.903363949974251</v>
      </c>
      <c r="S258">
        <v>7.0441051472831289</v>
      </c>
      <c r="T258">
        <v>3738.284176084047</v>
      </c>
      <c r="U258">
        <v>3738.2933187888571</v>
      </c>
      <c r="V258">
        <v>3734.580668927932</v>
      </c>
      <c r="W258">
        <v>3742.0012191915212</v>
      </c>
      <c r="X258">
        <v>240.15166503522121</v>
      </c>
      <c r="Y258">
        <v>240.98833827137861</v>
      </c>
      <c r="Z258">
        <v>233.89189760052699</v>
      </c>
      <c r="AA258">
        <v>244.01415938566441</v>
      </c>
      <c r="AB258">
        <v>36.465514564021539</v>
      </c>
      <c r="AC258">
        <v>36.041002387954293</v>
      </c>
      <c r="AD258">
        <v>31.826667607549719</v>
      </c>
      <c r="AE258">
        <v>42.049639855575897</v>
      </c>
      <c r="AF258">
        <v>68.660313726652717</v>
      </c>
      <c r="AG258">
        <v>68.421012674425413</v>
      </c>
      <c r="AH258">
        <v>67.583820319732425</v>
      </c>
      <c r="AI258">
        <v>70.434012973679756</v>
      </c>
      <c r="AJ258">
        <v>0.61528418114980599</v>
      </c>
      <c r="AK258">
        <v>0.6152841761290001</v>
      </c>
      <c r="AL258">
        <v>0.61528138633038643</v>
      </c>
      <c r="AM258">
        <v>0.61528692928319817</v>
      </c>
      <c r="AN258">
        <v>0.65236503478974572</v>
      </c>
      <c r="AO258">
        <v>0.65236503478974561</v>
      </c>
      <c r="AP258">
        <v>0.65236503478974561</v>
      </c>
      <c r="AQ258">
        <v>0.65236503478974561</v>
      </c>
      <c r="AR258">
        <v>16.470847030702689</v>
      </c>
      <c r="AS258">
        <v>16.470847030702689</v>
      </c>
      <c r="AT258">
        <v>16.470847030702689</v>
      </c>
      <c r="AU258">
        <v>16.470847030702689</v>
      </c>
      <c r="AV258" t="str">
        <f>VLOOKUP(Sheet1[[#This Row],[NPDES ID2]],Combined_Sheet__Major_Only___2[[NPDES ID2]:[ECHO BFR]],3,FALSE)</f>
        <v>PR</v>
      </c>
      <c r="AW258" t="s">
        <v>118</v>
      </c>
      <c r="AX258" t="str">
        <f>VLOOKUP(Sheet1[[#This Row],[NPDES ID2]],Combined_Sheet__Major_Only___2[[NPDES ID2]:[ECHO BFR]],27,FALSE)</f>
        <v>-</v>
      </c>
      <c r="AY258" t="str">
        <f>VLOOKUP(Sheet1[[#This Row],[NPDES ID2]],Combined_Sheet__Major_Only___2[[NPDES ID2]:[ECHO BFR]],28,FALSE)</f>
        <v>-</v>
      </c>
      <c r="AZ258" t="str">
        <f>VLOOKUP(Sheet1[[#This Row],[NPDES ID2]],Combined_Sheet__Major_Only___2[[NPDES ID2]:[ECHO BFR]],29,FALSE)</f>
        <v>preliminaryOps, thickening</v>
      </c>
      <c r="BA258">
        <f>VLOOKUP(Sheet1[[#This Row],[NPDES ID2]],Combined_Sheet__Major_Only___2[[NPDES ID2]:[ECHO BFR]],17,FALSE)</f>
        <v>17.950161999999999</v>
      </c>
      <c r="BB258">
        <f>VLOOKUP(Sheet1[[#This Row],[NPDES ID2]],Combined_Sheet__Major_Only___2[[NPDES ID2]:[ECHO BFR]],18,FALSE)</f>
        <v>-66.141225000000006</v>
      </c>
      <c r="BC258" s="2" t="str">
        <f>IF(ISNUMBER(SEARCH("aerobic",$AW258)),"aerobic","")</f>
        <v>aerobic</v>
      </c>
      <c r="BD258" s="2" t="str">
        <f>IF(ISNUMBER(SEARCH("anaer",$AW258)),"anaer","")</f>
        <v/>
      </c>
      <c r="BE258" s="2" t="str">
        <f>IF(ISNUMBER(SEARCH("thickening",$AZ258)),"thickening","")</f>
        <v>thickening</v>
      </c>
      <c r="BF258" s="4" t="str">
        <f>IF(ISNUMBER(SEARCH("airDry",$AW258)),"airDry","")</f>
        <v>airDry</v>
      </c>
      <c r="BG258" s="4" t="str">
        <f>IF(ISNUMBER(SEARCH("heatDry",$AY258)),"heatDry","")</f>
        <v/>
      </c>
      <c r="BH258" s="4" t="str">
        <f>IF(AND(ISNUMBER(SEARCH("aerobic",$AW258)),ISNUMBER(SEARCH("anaer",$AW258))),"Combined Aer and Anaer.","")</f>
        <v/>
      </c>
    </row>
    <row r="259" spans="1:60" x14ac:dyDescent="0.25">
      <c r="A259" s="5">
        <v>592</v>
      </c>
      <c r="B259" t="s">
        <v>2901</v>
      </c>
      <c r="C259">
        <v>65.540000000000006</v>
      </c>
      <c r="D259">
        <v>1488.279425296417</v>
      </c>
      <c r="E259">
        <v>1473.5676607573521</v>
      </c>
      <c r="F259">
        <v>1021.075476663889</v>
      </c>
      <c r="G259">
        <v>1944.0718685550869</v>
      </c>
      <c r="H259">
        <v>-109.05583585120399</v>
      </c>
      <c r="I259">
        <v>-110.4267426321473</v>
      </c>
      <c r="J259">
        <v>-129.8857011479364</v>
      </c>
      <c r="K259">
        <v>-87.590306573285119</v>
      </c>
      <c r="L259">
        <v>45.880480169572877</v>
      </c>
      <c r="M259">
        <v>45.720132850956517</v>
      </c>
      <c r="N259">
        <v>45.159266798404289</v>
      </c>
      <c r="O259">
        <v>47.068842477839517</v>
      </c>
      <c r="P259">
        <v>1.5346011181678281</v>
      </c>
      <c r="Q259">
        <v>1.550271764060978</v>
      </c>
      <c r="R259">
        <v>1.2524637120044779</v>
      </c>
      <c r="S259">
        <v>1.7986727201111761</v>
      </c>
      <c r="T259">
        <v>3738.1368450024661</v>
      </c>
      <c r="U259">
        <v>3738.1459874657462</v>
      </c>
      <c r="V259">
        <v>3734.4334356845989</v>
      </c>
      <c r="W259">
        <v>3741.8537899141029</v>
      </c>
      <c r="X259">
        <v>240.3393555629948</v>
      </c>
      <c r="Y259">
        <v>241.1787979782776</v>
      </c>
      <c r="Z259">
        <v>234.0590549349634</v>
      </c>
      <c r="AA259">
        <v>244.2151852540355</v>
      </c>
      <c r="AB259">
        <v>36.521462471818388</v>
      </c>
      <c r="AC259">
        <v>36.095750084961857</v>
      </c>
      <c r="AD259">
        <v>31.87225061479354</v>
      </c>
      <c r="AE259">
        <v>42.120177146577582</v>
      </c>
      <c r="AF259">
        <v>68.603797219828024</v>
      </c>
      <c r="AG259">
        <v>68.364044338313647</v>
      </c>
      <c r="AH259">
        <v>67.525381415348093</v>
      </c>
      <c r="AI259">
        <v>70.380709354122914</v>
      </c>
      <c r="AJ259">
        <v>0.61459269601501998</v>
      </c>
      <c r="AK259">
        <v>0.61459269473197686</v>
      </c>
      <c r="AL259">
        <v>0.61459198125617165</v>
      </c>
      <c r="AM259">
        <v>0.61459339883145403</v>
      </c>
      <c r="AN259">
        <v>0.65235816516952394</v>
      </c>
      <c r="AO259">
        <v>0.65235816516952394</v>
      </c>
      <c r="AP259">
        <v>0.65235816516952394</v>
      </c>
      <c r="AQ259">
        <v>0.65235816516952394</v>
      </c>
      <c r="AR259">
        <v>16.449648546643999</v>
      </c>
      <c r="AS259">
        <v>16.449648546643999</v>
      </c>
      <c r="AT259">
        <v>16.449648546643999</v>
      </c>
      <c r="AU259">
        <v>16.449648546643999</v>
      </c>
      <c r="AV259" t="str">
        <f>VLOOKUP(Sheet1[[#This Row],[NPDES ID2]],Combined_Sheet__Major_Only___2[[NPDES ID2]:[ECHO BFR]],3,FALSE)</f>
        <v>PR</v>
      </c>
      <c r="AW259" t="s">
        <v>118</v>
      </c>
      <c r="AX259" t="str">
        <f>VLOOKUP(Sheet1[[#This Row],[NPDES ID2]],Combined_Sheet__Major_Only___2[[NPDES ID2]:[ECHO BFR]],27,FALSE)</f>
        <v>-</v>
      </c>
      <c r="AY259" t="str">
        <f>VLOOKUP(Sheet1[[#This Row],[NPDES ID2]],Combined_Sheet__Major_Only___2[[NPDES ID2]:[ECHO BFR]],28,FALSE)</f>
        <v>highTempCompost, thermoAerobicDigest</v>
      </c>
      <c r="AZ259" t="str">
        <f>VLOOKUP(Sheet1[[#This Row],[NPDES ID2]],Combined_Sheet__Major_Only___2[[NPDES ID2]:[ECHO BFR]],29,FALSE)</f>
        <v>thickening</v>
      </c>
      <c r="BA259">
        <f>VLOOKUP(Sheet1[[#This Row],[NPDES ID2]],Combined_Sheet__Major_Only___2[[NPDES ID2]:[ECHO BFR]],17,FALSE)</f>
        <v>18.427468000000001</v>
      </c>
      <c r="BB259">
        <f>VLOOKUP(Sheet1[[#This Row],[NPDES ID2]],Combined_Sheet__Major_Only___2[[NPDES ID2]:[ECHO BFR]],18,FALSE)</f>
        <v>-66.340463999999997</v>
      </c>
      <c r="BC259" s="2" t="str">
        <f>IF(ISNUMBER(SEARCH("aerobic",$AW259)),"aerobic","")</f>
        <v>aerobic</v>
      </c>
      <c r="BD259" s="2" t="str">
        <f>IF(ISNUMBER(SEARCH("anaer",$AW259)),"anaer","")</f>
        <v/>
      </c>
      <c r="BE259" s="2" t="str">
        <f>IF(ISNUMBER(SEARCH("thickening",$AZ259)),"thickening","")</f>
        <v>thickening</v>
      </c>
      <c r="BF259" s="3" t="str">
        <f>IF(ISNUMBER(SEARCH("airDry",$AW259)),"airDry","")</f>
        <v>airDry</v>
      </c>
      <c r="BG259" s="3" t="str">
        <f>IF(ISNUMBER(SEARCH("heatDry",$AY259)),"heatDry","")</f>
        <v/>
      </c>
      <c r="BH259" s="3" t="str">
        <f>IF(AND(ISNUMBER(SEARCH("aerobic",$AW259)),ISNUMBER(SEARCH("anaer",$AW259))),"Combined Aer and Anaer.","")</f>
        <v/>
      </c>
    </row>
    <row r="260" spans="1:60" x14ac:dyDescent="0.25">
      <c r="A260" s="5">
        <v>621</v>
      </c>
      <c r="B260" t="s">
        <v>3066</v>
      </c>
      <c r="C260">
        <v>601.34</v>
      </c>
      <c r="D260">
        <v>346.01381915172522</v>
      </c>
      <c r="E260">
        <v>339.11757237473711</v>
      </c>
      <c r="F260">
        <v>288.15502066874637</v>
      </c>
      <c r="G260">
        <v>415.39325441501029</v>
      </c>
      <c r="H260">
        <v>-110.5007759765371</v>
      </c>
      <c r="I260">
        <v>-111.9061143486299</v>
      </c>
      <c r="J260">
        <v>-131.2700004961344</v>
      </c>
      <c r="K260">
        <v>-88.941916019347076</v>
      </c>
      <c r="L260">
        <v>415.66119999798349</v>
      </c>
      <c r="M260">
        <v>414.14957499849987</v>
      </c>
      <c r="N260">
        <v>408.86284766652142</v>
      </c>
      <c r="O260">
        <v>426.86336248459668</v>
      </c>
      <c r="P260">
        <v>14.090731919596861</v>
      </c>
      <c r="Q260">
        <v>14.222398338745061</v>
      </c>
      <c r="R260">
        <v>11.52002158294389</v>
      </c>
      <c r="S260">
        <v>16.460618702968251</v>
      </c>
      <c r="T260">
        <v>3738.0215513659518</v>
      </c>
      <c r="U260">
        <v>3738.0306936402239</v>
      </c>
      <c r="V260">
        <v>3734.3182186112072</v>
      </c>
      <c r="W260">
        <v>3741.73841943464</v>
      </c>
      <c r="X260">
        <v>243.399725422833</v>
      </c>
      <c r="Y260">
        <v>244.28317103529039</v>
      </c>
      <c r="Z260">
        <v>236.79380864210489</v>
      </c>
      <c r="AA260">
        <v>247.4838136759179</v>
      </c>
      <c r="AB260">
        <v>37.426872670282997</v>
      </c>
      <c r="AC260">
        <v>36.982282537733518</v>
      </c>
      <c r="AD260">
        <v>32.608480931308669</v>
      </c>
      <c r="AE260">
        <v>43.264618162787947</v>
      </c>
      <c r="AF260">
        <v>67.74087789440344</v>
      </c>
      <c r="AG260">
        <v>67.494620119947683</v>
      </c>
      <c r="AH260">
        <v>66.63288794441371</v>
      </c>
      <c r="AI260">
        <v>69.566389637473122</v>
      </c>
      <c r="AJ260">
        <v>0.60403616074764377</v>
      </c>
      <c r="AK260">
        <v>0.60403614870274347</v>
      </c>
      <c r="AL260">
        <v>0.60402946606415064</v>
      </c>
      <c r="AM260">
        <v>0.60404274364943589</v>
      </c>
      <c r="AN260">
        <v>0.65235278917290629</v>
      </c>
      <c r="AO260">
        <v>0.6523527891729064</v>
      </c>
      <c r="AP260">
        <v>0.6523527891729064</v>
      </c>
      <c r="AQ260">
        <v>0.6523527891729064</v>
      </c>
      <c r="AR260">
        <v>16.124732631546639</v>
      </c>
      <c r="AS260">
        <v>16.124732631546639</v>
      </c>
      <c r="AT260">
        <v>16.124732631546639</v>
      </c>
      <c r="AU260">
        <v>16.124732631546639</v>
      </c>
      <c r="AV260" t="str">
        <f>VLOOKUP(Sheet1[[#This Row],[NPDES ID2]],Combined_Sheet__Major_Only___2[[NPDES ID2]:[ECHO BFR]],3,FALSE)</f>
        <v>IN</v>
      </c>
      <c r="AW260" t="s">
        <v>12187</v>
      </c>
      <c r="AX260" t="str">
        <f>VLOOKUP(Sheet1[[#This Row],[NPDES ID2]],Combined_Sheet__Major_Only___2[[NPDES ID2]:[ECHO BFR]],27,FALSE)</f>
        <v>methaneBioCaptureRecover</v>
      </c>
      <c r="AY260" t="str">
        <f>VLOOKUP(Sheet1[[#This Row],[NPDES ID2]],Combined_Sheet__Major_Only___2[[NPDES ID2]:[ECHO BFR]],28,FALSE)</f>
        <v>-</v>
      </c>
      <c r="AZ260" t="str">
        <f>VLOOKUP(Sheet1[[#This Row],[NPDES ID2]],Combined_Sheet__Major_Only___2[[NPDES ID2]:[ECHO BFR]],29,FALSE)</f>
        <v>thickening</v>
      </c>
      <c r="BA260">
        <f>VLOOKUP(Sheet1[[#This Row],[NPDES ID2]],Combined_Sheet__Major_Only___2[[NPDES ID2]:[ECHO BFR]],17,FALSE)</f>
        <v>38.385139000000002</v>
      </c>
      <c r="BB260">
        <f>VLOOKUP(Sheet1[[#This Row],[NPDES ID2]],Combined_Sheet__Major_Only___2[[NPDES ID2]:[ECHO BFR]],18,FALSE)</f>
        <v>-86.940167000000002</v>
      </c>
      <c r="BC260" s="2" t="str">
        <f>IF(ISNUMBER(SEARCH("aerobic",$AW260)),"aerobic","")</f>
        <v/>
      </c>
      <c r="BD260" s="2" t="str">
        <f>IF(ISNUMBER(SEARCH("anaer",$AW260)),"anaer","")</f>
        <v>anaer</v>
      </c>
      <c r="BE260" s="2" t="str">
        <f>IF(ISNUMBER(SEARCH("thickening",$AZ260)),"thickening","")</f>
        <v>thickening</v>
      </c>
      <c r="BF260" s="4" t="str">
        <f>IF(ISNUMBER(SEARCH("airDry",$AW260)),"airDry","")</f>
        <v>airDry</v>
      </c>
      <c r="BG260" s="4" t="str">
        <f>IF(ISNUMBER(SEARCH("heatDry",$AY260)),"heatDry","")</f>
        <v/>
      </c>
      <c r="BH260" s="4" t="str">
        <f>IF(AND(ISNUMBER(SEARCH("aerobic",$AW260)),ISNUMBER(SEARCH("anaer",$AW260))),"Combined Aer and Anaer.","")</f>
        <v/>
      </c>
    </row>
    <row r="261" spans="1:60" x14ac:dyDescent="0.25">
      <c r="A261" s="5">
        <v>2455</v>
      </c>
      <c r="B261" t="s">
        <v>11438</v>
      </c>
      <c r="C261">
        <v>222.68</v>
      </c>
      <c r="D261">
        <v>550.41280756618119</v>
      </c>
      <c r="E261">
        <v>546.81560025352201</v>
      </c>
      <c r="F261">
        <v>405.76886919813052</v>
      </c>
      <c r="G261">
        <v>694.85075834767031</v>
      </c>
      <c r="H261">
        <v>-113.2427366760075</v>
      </c>
      <c r="I261">
        <v>-114.572686627545</v>
      </c>
      <c r="J261">
        <v>-133.9107005544634</v>
      </c>
      <c r="K261">
        <v>-91.579959028494997</v>
      </c>
      <c r="L261">
        <v>150.51331105210249</v>
      </c>
      <c r="M261">
        <v>149.9276344198237</v>
      </c>
      <c r="N261">
        <v>147.879120501118</v>
      </c>
      <c r="O261">
        <v>154.85377575792501</v>
      </c>
      <c r="P261">
        <v>5.2247495715036099</v>
      </c>
      <c r="Q261">
        <v>5.2656938442742831</v>
      </c>
      <c r="R261">
        <v>4.2843038326740643</v>
      </c>
      <c r="S261">
        <v>6.0680859351774483</v>
      </c>
      <c r="T261">
        <v>3733.35959654717</v>
      </c>
      <c r="U261">
        <v>3733.368731178794</v>
      </c>
      <c r="V261">
        <v>3729.6593596598109</v>
      </c>
      <c r="W261">
        <v>3737.0733574333822</v>
      </c>
      <c r="X261">
        <v>248.60856167263231</v>
      </c>
      <c r="Y261">
        <v>249.56659898905809</v>
      </c>
      <c r="Z261">
        <v>241.41065671823941</v>
      </c>
      <c r="AA261">
        <v>253.0641651281438</v>
      </c>
      <c r="AB261">
        <v>39.062971023905419</v>
      </c>
      <c r="AC261">
        <v>38.582313904110727</v>
      </c>
      <c r="AD261">
        <v>33.930235582995657</v>
      </c>
      <c r="AE261">
        <v>45.296663601215833</v>
      </c>
      <c r="AF261">
        <v>66.240237704423009</v>
      </c>
      <c r="AG261">
        <v>65.982520182969864</v>
      </c>
      <c r="AH261">
        <v>65.080921720360919</v>
      </c>
      <c r="AI261">
        <v>68.150410498371187</v>
      </c>
      <c r="AJ261">
        <v>0.58568419487801771</v>
      </c>
      <c r="AK261">
        <v>0.58568419028105256</v>
      </c>
      <c r="AL261">
        <v>0.5856816358865552</v>
      </c>
      <c r="AM261">
        <v>0.58568671112233683</v>
      </c>
      <c r="AN261">
        <v>0.65213526873171446</v>
      </c>
      <c r="AO261">
        <v>0.65213526873171457</v>
      </c>
      <c r="AP261">
        <v>0.65213526873171457</v>
      </c>
      <c r="AQ261">
        <v>0.65213526873171457</v>
      </c>
      <c r="AR261">
        <v>15.56038062635935</v>
      </c>
      <c r="AS261">
        <v>15.56038062635934</v>
      </c>
      <c r="AT261">
        <v>15.56038062635934</v>
      </c>
      <c r="AU261">
        <v>15.56038062635934</v>
      </c>
      <c r="AV261" t="str">
        <f>VLOOKUP(Sheet1[[#This Row],[NPDES ID2]],Combined_Sheet__Major_Only___2[[NPDES ID2]:[ECHO BFR]],3,FALSE)</f>
        <v>IL</v>
      </c>
      <c r="AW261" t="s">
        <v>118</v>
      </c>
      <c r="AX261" t="str">
        <f>VLOOKUP(Sheet1[[#This Row],[NPDES ID2]],Combined_Sheet__Major_Only___2[[NPDES ID2]:[ECHO BFR]],27,FALSE)</f>
        <v>tempSludgeStore</v>
      </c>
      <c r="AY261" t="str">
        <f>VLOOKUP(Sheet1[[#This Row],[NPDES ID2]],Combined_Sheet__Major_Only___2[[NPDES ID2]:[ECHO BFR]],28,FALSE)</f>
        <v>-</v>
      </c>
      <c r="AZ261" t="str">
        <f>VLOOKUP(Sheet1[[#This Row],[NPDES ID2]],Combined_Sheet__Major_Only___2[[NPDES ID2]:[ECHO BFR]],29,FALSE)</f>
        <v>thickening</v>
      </c>
      <c r="BA261">
        <f>VLOOKUP(Sheet1[[#This Row],[NPDES ID2]],Combined_Sheet__Major_Only___2[[NPDES ID2]:[ECHO BFR]],17,FALSE)</f>
        <v>40.548369999999998</v>
      </c>
      <c r="BB261">
        <f>VLOOKUP(Sheet1[[#This Row],[NPDES ID2]],Combined_Sheet__Major_Only___2[[NPDES ID2]:[ECHO BFR]],18,FALSE)</f>
        <v>-90.041910000000001</v>
      </c>
      <c r="BC261" s="2" t="str">
        <f>IF(ISNUMBER(SEARCH("aerobic",$AW261)),"aerobic","")</f>
        <v>aerobic</v>
      </c>
      <c r="BD261" s="2" t="str">
        <f>IF(ISNUMBER(SEARCH("anaer",$AW261)),"anaer","")</f>
        <v/>
      </c>
      <c r="BE261" s="2" t="str">
        <f>IF(ISNUMBER(SEARCH("thickening",$AZ261)),"thickening","")</f>
        <v>thickening</v>
      </c>
      <c r="BF261" s="4" t="str">
        <f>IF(ISNUMBER(SEARCH("airDry",$AW261)),"airDry","")</f>
        <v>airDry</v>
      </c>
      <c r="BG261" s="4" t="str">
        <f>IF(ISNUMBER(SEARCH("heatDry",$AY261)),"heatDry","")</f>
        <v/>
      </c>
      <c r="BH261" s="4" t="str">
        <f>IF(AND(ISNUMBER(SEARCH("aerobic",$AW261)),ISNUMBER(SEARCH("anaer",$AW261))),"Combined Aer and Anaer.","")</f>
        <v/>
      </c>
    </row>
    <row r="262" spans="1:60" x14ac:dyDescent="0.25">
      <c r="A262" s="5">
        <v>75</v>
      </c>
      <c r="B262" t="s">
        <v>416</v>
      </c>
      <c r="C262">
        <v>19.100000000000001</v>
      </c>
      <c r="D262">
        <v>4919.4608072247775</v>
      </c>
      <c r="E262">
        <v>4871.3506304289194</v>
      </c>
      <c r="F262">
        <v>3283.3356924926838</v>
      </c>
      <c r="G262">
        <v>6476.4846994019144</v>
      </c>
      <c r="H262">
        <v>-110.1208056708801</v>
      </c>
      <c r="I262">
        <v>-111.53720056097841</v>
      </c>
      <c r="J262">
        <v>-130.90950969196581</v>
      </c>
      <c r="K262">
        <v>-88.60881876985998</v>
      </c>
      <c r="L262">
        <v>13.251582313852429</v>
      </c>
      <c r="M262">
        <v>13.20394655316319</v>
      </c>
      <c r="N262">
        <v>13.037323448493749</v>
      </c>
      <c r="O262">
        <v>13.60462139207708</v>
      </c>
      <c r="P262">
        <v>0.44746209927122732</v>
      </c>
      <c r="Q262">
        <v>0.45175726617178702</v>
      </c>
      <c r="R262">
        <v>0.36564251433492578</v>
      </c>
      <c r="S262">
        <v>0.52322348580660705</v>
      </c>
      <c r="T262">
        <v>3732.9967327003901</v>
      </c>
      <c r="U262">
        <v>3733.0058667371482</v>
      </c>
      <c r="V262">
        <v>3729.2967367802639</v>
      </c>
      <c r="W262">
        <v>3736.7102517386579</v>
      </c>
      <c r="X262">
        <v>242.16924571754481</v>
      </c>
      <c r="Y262">
        <v>243.0390885243375</v>
      </c>
      <c r="Z262">
        <v>235.6685916725728</v>
      </c>
      <c r="AA262">
        <v>246.18761925951969</v>
      </c>
      <c r="AB262">
        <v>37.10712688249712</v>
      </c>
      <c r="AC262">
        <v>36.668730545537571</v>
      </c>
      <c r="AD262">
        <v>32.345980537901468</v>
      </c>
      <c r="AE262">
        <v>42.865080314410541</v>
      </c>
      <c r="AF262">
        <v>67.992438189101009</v>
      </c>
      <c r="AG262">
        <v>67.748027202631931</v>
      </c>
      <c r="AH262">
        <v>66.893097407888277</v>
      </c>
      <c r="AI262">
        <v>69.80383979943646</v>
      </c>
      <c r="AJ262">
        <v>0.60711336174910546</v>
      </c>
      <c r="AK262">
        <v>0.60711336136974214</v>
      </c>
      <c r="AL262">
        <v>0.60711315037342684</v>
      </c>
      <c r="AM262">
        <v>0.60711356959285812</v>
      </c>
      <c r="AN262">
        <v>0.65211832658194557</v>
      </c>
      <c r="AO262">
        <v>0.65211832658194568</v>
      </c>
      <c r="AP262">
        <v>0.65211832658194568</v>
      </c>
      <c r="AQ262">
        <v>0.65211832658194568</v>
      </c>
      <c r="AR262">
        <v>16.219606766981599</v>
      </c>
      <c r="AS262">
        <v>16.219606766981599</v>
      </c>
      <c r="AT262">
        <v>16.219606766981599</v>
      </c>
      <c r="AU262">
        <v>16.219606766981599</v>
      </c>
      <c r="AV262" t="str">
        <f>VLOOKUP(Sheet1[[#This Row],[NPDES ID2]],Combined_Sheet__Major_Only___2[[NPDES ID2]:[ECHO BFR]],3,FALSE)</f>
        <v>PR</v>
      </c>
      <c r="AW262" t="s">
        <v>118</v>
      </c>
      <c r="AX262" t="str">
        <f>VLOOKUP(Sheet1[[#This Row],[NPDES ID2]],Combined_Sheet__Major_Only___2[[NPDES ID2]:[ECHO BFR]],27,FALSE)</f>
        <v>-</v>
      </c>
      <c r="AY262" t="str">
        <f>VLOOKUP(Sheet1[[#This Row],[NPDES ID2]],Combined_Sheet__Major_Only___2[[NPDES ID2]:[ECHO BFR]],28,FALSE)</f>
        <v>thermoAerobicDigest</v>
      </c>
      <c r="AZ262" t="str">
        <f>VLOOKUP(Sheet1[[#This Row],[NPDES ID2]],Combined_Sheet__Major_Only___2[[NPDES ID2]:[ECHO BFR]],29,FALSE)</f>
        <v>thickening</v>
      </c>
      <c r="BA262">
        <f>VLOOKUP(Sheet1[[#This Row],[NPDES ID2]],Combined_Sheet__Major_Only___2[[NPDES ID2]:[ECHO BFR]],17,FALSE)</f>
        <v>18.215833</v>
      </c>
      <c r="BB262">
        <f>VLOOKUP(Sheet1[[#This Row],[NPDES ID2]],Combined_Sheet__Major_Only___2[[NPDES ID2]:[ECHO BFR]],18,FALSE)</f>
        <v>-66.604721999999995</v>
      </c>
      <c r="BC262" s="2" t="str">
        <f>IF(ISNUMBER(SEARCH("aerobic",$AW262)),"aerobic","")</f>
        <v>aerobic</v>
      </c>
      <c r="BD262" s="2" t="str">
        <f>IF(ISNUMBER(SEARCH("anaer",$AW262)),"anaer","")</f>
        <v/>
      </c>
      <c r="BE262" s="2" t="str">
        <f>IF(ISNUMBER(SEARCH("thickening",$AZ262)),"thickening","")</f>
        <v>thickening</v>
      </c>
      <c r="BF262" s="4" t="str">
        <f>IF(ISNUMBER(SEARCH("airDry",$AW262)),"airDry","")</f>
        <v>airDry</v>
      </c>
      <c r="BG262" s="4" t="str">
        <f>IF(ISNUMBER(SEARCH("heatDry",$AY262)),"heatDry","")</f>
        <v/>
      </c>
      <c r="BH262" s="4" t="str">
        <f>IF(AND(ISNUMBER(SEARCH("aerobic",$AW262)),ISNUMBER(SEARCH("anaer",$AW262))),"Combined Aer and Anaer.","")</f>
        <v/>
      </c>
    </row>
    <row r="263" spans="1:60" x14ac:dyDescent="0.25">
      <c r="A263" s="5">
        <v>78</v>
      </c>
      <c r="B263" t="s">
        <v>431</v>
      </c>
      <c r="C263">
        <v>10.66</v>
      </c>
      <c r="D263">
        <v>8713.3665888037704</v>
      </c>
      <c r="E263">
        <v>8626.9295957942304</v>
      </c>
      <c r="F263">
        <v>5785.4368978294033</v>
      </c>
      <c r="G263">
        <v>11486.183571879281</v>
      </c>
      <c r="H263">
        <v>-109.6737626512449</v>
      </c>
      <c r="I263">
        <v>-111.0716324547962</v>
      </c>
      <c r="J263">
        <v>-130.47990361548901</v>
      </c>
      <c r="K263">
        <v>-88.182565992562076</v>
      </c>
      <c r="L263">
        <v>7.4238603585693923</v>
      </c>
      <c r="M263">
        <v>7.3974868562382126</v>
      </c>
      <c r="N263">
        <v>7.3052359196215946</v>
      </c>
      <c r="O263">
        <v>7.619320381281832</v>
      </c>
      <c r="P263">
        <v>0.24967909609613789</v>
      </c>
      <c r="Q263">
        <v>0.25214009375352753</v>
      </c>
      <c r="R263">
        <v>0.2039199132490595</v>
      </c>
      <c r="S263">
        <v>0.29224306633668651</v>
      </c>
      <c r="T263">
        <v>3729.3108791882878</v>
      </c>
      <c r="U263">
        <v>3729.320007182584</v>
      </c>
      <c r="V263">
        <v>3725.613330935314</v>
      </c>
      <c r="W263">
        <v>3733.0219416134219</v>
      </c>
      <c r="X263">
        <v>241.0181881174758</v>
      </c>
      <c r="Y263">
        <v>241.8737798062713</v>
      </c>
      <c r="Z263">
        <v>234.6208716760577</v>
      </c>
      <c r="AA263">
        <v>244.97102362638859</v>
      </c>
      <c r="AB263">
        <v>36.800768938159379</v>
      </c>
      <c r="AC263">
        <v>36.368464361506781</v>
      </c>
      <c r="AD263">
        <v>32.094688509278932</v>
      </c>
      <c r="AE263">
        <v>42.481903942937848</v>
      </c>
      <c r="AF263">
        <v>68.249387479476312</v>
      </c>
      <c r="AG263">
        <v>68.006930977725602</v>
      </c>
      <c r="AH263">
        <v>67.158842696146692</v>
      </c>
      <c r="AI263">
        <v>70.046297795937491</v>
      </c>
      <c r="AJ263">
        <v>0.61025671148510208</v>
      </c>
      <c r="AK263">
        <v>0.61025671127468584</v>
      </c>
      <c r="AL263">
        <v>0.61025659423990708</v>
      </c>
      <c r="AM263">
        <v>0.61025682677119908</v>
      </c>
      <c r="AN263">
        <v>0.65194614014385099</v>
      </c>
      <c r="AO263">
        <v>0.65194614014385111</v>
      </c>
      <c r="AP263">
        <v>0.65194614014385111</v>
      </c>
      <c r="AQ263">
        <v>0.65194614014385111</v>
      </c>
      <c r="AR263">
        <v>16.316297180703771</v>
      </c>
      <c r="AS263">
        <v>16.316297180703771</v>
      </c>
      <c r="AT263">
        <v>16.316297180703771</v>
      </c>
      <c r="AU263">
        <v>16.316297180703771</v>
      </c>
      <c r="AV263" t="str">
        <f>VLOOKUP(Sheet1[[#This Row],[NPDES ID2]],Combined_Sheet__Major_Only___2[[NPDES ID2]:[ECHO BFR]],3,FALSE)</f>
        <v>PR</v>
      </c>
      <c r="AW263" t="s">
        <v>118</v>
      </c>
      <c r="AX263" t="str">
        <f>VLOOKUP(Sheet1[[#This Row],[NPDES ID2]],Combined_Sheet__Major_Only___2[[NPDES ID2]:[ECHO BFR]],27,FALSE)</f>
        <v>-</v>
      </c>
      <c r="AY263" t="str">
        <f>VLOOKUP(Sheet1[[#This Row],[NPDES ID2]],Combined_Sheet__Major_Only___2[[NPDES ID2]:[ECHO BFR]],28,FALSE)</f>
        <v>-</v>
      </c>
      <c r="AZ263" t="str">
        <f>VLOOKUP(Sheet1[[#This Row],[NPDES ID2]],Combined_Sheet__Major_Only___2[[NPDES ID2]:[ECHO BFR]],29,FALSE)</f>
        <v>thickening</v>
      </c>
      <c r="BA263">
        <f>VLOOKUP(Sheet1[[#This Row],[NPDES ID2]],Combined_Sheet__Major_Only___2[[NPDES ID2]:[ECHO BFR]],17,FALSE)</f>
        <v>18.000050000000002</v>
      </c>
      <c r="BB263">
        <f>VLOOKUP(Sheet1[[#This Row],[NPDES ID2]],Combined_Sheet__Major_Only___2[[NPDES ID2]:[ECHO BFR]],18,FALSE)</f>
        <v>-66.011456999999993</v>
      </c>
      <c r="BC263" s="2" t="str">
        <f>IF(ISNUMBER(SEARCH("aerobic",$AW263)),"aerobic","")</f>
        <v>aerobic</v>
      </c>
      <c r="BD263" s="2" t="str">
        <f>IF(ISNUMBER(SEARCH("anaer",$AW263)),"anaer","")</f>
        <v/>
      </c>
      <c r="BE263" s="2" t="str">
        <f>IF(ISNUMBER(SEARCH("thickening",$AZ263)),"thickening","")</f>
        <v>thickening</v>
      </c>
      <c r="BF263" s="3" t="str">
        <f>IF(ISNUMBER(SEARCH("airDry",$AW263)),"airDry","")</f>
        <v>airDry</v>
      </c>
      <c r="BG263" s="3" t="str">
        <f>IF(ISNUMBER(SEARCH("heatDry",$AY263)),"heatDry","")</f>
        <v/>
      </c>
      <c r="BH263" s="3" t="str">
        <f>IF(AND(ISNUMBER(SEARCH("aerobic",$AW263)),ISNUMBER(SEARCH("anaer",$AW263))),"Combined Aer and Anaer.","")</f>
        <v/>
      </c>
    </row>
    <row r="264" spans="1:60" x14ac:dyDescent="0.25">
      <c r="A264" s="5">
        <v>1486</v>
      </c>
      <c r="B264" t="s">
        <v>7007</v>
      </c>
      <c r="C264">
        <v>110.66</v>
      </c>
      <c r="D264">
        <v>940.05798035309044</v>
      </c>
      <c r="E264">
        <v>930.75583147318821</v>
      </c>
      <c r="F264">
        <v>661.5686103034808</v>
      </c>
      <c r="G264">
        <v>1215.959209157232</v>
      </c>
      <c r="H264">
        <v>-110.6982846856542</v>
      </c>
      <c r="I264">
        <v>-112.1188442950215</v>
      </c>
      <c r="J264">
        <v>-131.4639218840891</v>
      </c>
      <c r="K264">
        <v>-89.155446623563364</v>
      </c>
      <c r="L264">
        <v>76.398622686961303</v>
      </c>
      <c r="M264">
        <v>76.11976088668554</v>
      </c>
      <c r="N264">
        <v>75.144362999280744</v>
      </c>
      <c r="O264">
        <v>78.465304811443488</v>
      </c>
      <c r="P264">
        <v>2.59322284619833</v>
      </c>
      <c r="Q264">
        <v>2.617244916990821</v>
      </c>
      <c r="R264">
        <v>2.1204592253572789</v>
      </c>
      <c r="S264">
        <v>3.0283821504576678</v>
      </c>
      <c r="T264">
        <v>3727.403852036774</v>
      </c>
      <c r="U264">
        <v>3727.4129769047549</v>
      </c>
      <c r="V264">
        <v>3723.7075701845688</v>
      </c>
      <c r="W264">
        <v>3731.1136434325699</v>
      </c>
      <c r="X264">
        <v>243.00203134094261</v>
      </c>
      <c r="Y264">
        <v>243.88700897201329</v>
      </c>
      <c r="Z264">
        <v>236.3831322202717</v>
      </c>
      <c r="AA264">
        <v>247.0939176853469</v>
      </c>
      <c r="AB264">
        <v>37.408076560159408</v>
      </c>
      <c r="AC264">
        <v>36.962813948623747</v>
      </c>
      <c r="AD264">
        <v>32.587138018651849</v>
      </c>
      <c r="AE264">
        <v>43.252205474618627</v>
      </c>
      <c r="AF264">
        <v>67.658431735370115</v>
      </c>
      <c r="AG264">
        <v>67.411489716192065</v>
      </c>
      <c r="AH264">
        <v>66.547652657301555</v>
      </c>
      <c r="AI264">
        <v>69.488658176634146</v>
      </c>
      <c r="AJ264">
        <v>0.60302768309261157</v>
      </c>
      <c r="AK264">
        <v>0.60302768087706271</v>
      </c>
      <c r="AL264">
        <v>0.60302644910366432</v>
      </c>
      <c r="AM264">
        <v>0.60302889646491942</v>
      </c>
      <c r="AN264">
        <v>0.65185698551783422</v>
      </c>
      <c r="AO264">
        <v>0.65185698551783433</v>
      </c>
      <c r="AP264">
        <v>0.65185698551783433</v>
      </c>
      <c r="AQ264">
        <v>0.65185698551783433</v>
      </c>
      <c r="AR264">
        <v>16.093899248181771</v>
      </c>
      <c r="AS264">
        <v>16.093899248181771</v>
      </c>
      <c r="AT264">
        <v>16.093899248181771</v>
      </c>
      <c r="AU264">
        <v>16.093899248181771</v>
      </c>
      <c r="AV264" t="str">
        <f>VLOOKUP(Sheet1[[#This Row],[NPDES ID2]],Combined_Sheet__Major_Only___2[[NPDES ID2]:[ECHO BFR]],3,FALSE)</f>
        <v>IL</v>
      </c>
      <c r="AW264" t="s">
        <v>118</v>
      </c>
      <c r="AX264" t="str">
        <f>VLOOKUP(Sheet1[[#This Row],[NPDES ID2]],Combined_Sheet__Major_Only___2[[NPDES ID2]:[ECHO BFR]],27,FALSE)</f>
        <v>tempSludgeStore</v>
      </c>
      <c r="AY264" t="str">
        <f>VLOOKUP(Sheet1[[#This Row],[NPDES ID2]],Combined_Sheet__Major_Only___2[[NPDES ID2]:[ECHO BFR]],28,FALSE)</f>
        <v>-</v>
      </c>
      <c r="AZ264" t="str">
        <f>VLOOKUP(Sheet1[[#This Row],[NPDES ID2]],Combined_Sheet__Major_Only___2[[NPDES ID2]:[ECHO BFR]],29,FALSE)</f>
        <v>preliminaryOps, thickening</v>
      </c>
      <c r="BA264">
        <f>VLOOKUP(Sheet1[[#This Row],[NPDES ID2]],Combined_Sheet__Major_Only___2[[NPDES ID2]:[ECHO BFR]],17,FALSE)</f>
        <v>41.539099999999998</v>
      </c>
      <c r="BB264">
        <f>VLOOKUP(Sheet1[[#This Row],[NPDES ID2]],Combined_Sheet__Major_Only___2[[NPDES ID2]:[ECHO BFR]],18,FALSE)</f>
        <v>-89.117699999999999</v>
      </c>
      <c r="BC264" s="2" t="str">
        <f>IF(ISNUMBER(SEARCH("aerobic",$AW264)),"aerobic","")</f>
        <v>aerobic</v>
      </c>
      <c r="BD264" s="2" t="str">
        <f>IF(ISNUMBER(SEARCH("anaer",$AW264)),"anaer","")</f>
        <v/>
      </c>
      <c r="BE264" s="2" t="str">
        <f>IF(ISNUMBER(SEARCH("thickening",$AZ264)),"thickening","")</f>
        <v>thickening</v>
      </c>
      <c r="BF264" s="3" t="str">
        <f>IF(ISNUMBER(SEARCH("airDry",$AW264)),"airDry","")</f>
        <v>airDry</v>
      </c>
      <c r="BG264" s="3" t="str">
        <f>IF(ISNUMBER(SEARCH("heatDry",$AY264)),"heatDry","")</f>
        <v/>
      </c>
      <c r="BH264" s="3" t="str">
        <f>IF(AND(ISNUMBER(SEARCH("aerobic",$AW264)),ISNUMBER(SEARCH("anaer",$AW264))),"Combined Aer and Anaer.","")</f>
        <v/>
      </c>
    </row>
    <row r="265" spans="1:60" x14ac:dyDescent="0.25">
      <c r="A265" s="5">
        <v>28</v>
      </c>
      <c r="B265" t="s">
        <v>190</v>
      </c>
      <c r="C265">
        <v>291</v>
      </c>
      <c r="D265">
        <v>457.08678001423579</v>
      </c>
      <c r="E265">
        <v>454.40595697655118</v>
      </c>
      <c r="F265">
        <v>347.274714068609</v>
      </c>
      <c r="G265">
        <v>564.43576683708409</v>
      </c>
      <c r="H265">
        <v>-111.5869435654793</v>
      </c>
      <c r="I265">
        <v>-112.9692457793324</v>
      </c>
      <c r="J265">
        <v>-132.31696189613589</v>
      </c>
      <c r="K265">
        <v>-89.994513597536098</v>
      </c>
      <c r="L265">
        <v>199.38680605817461</v>
      </c>
      <c r="M265">
        <v>198.6419347237196</v>
      </c>
      <c r="N265">
        <v>196.0366481125694</v>
      </c>
      <c r="O265">
        <v>204.90702050464441</v>
      </c>
      <c r="P265">
        <v>6.8223531998538158</v>
      </c>
      <c r="Q265">
        <v>6.8820470372455329</v>
      </c>
      <c r="R265">
        <v>5.5842694471295804</v>
      </c>
      <c r="S265">
        <v>7.9514867034266139</v>
      </c>
      <c r="T265">
        <v>3725.4411159329838</v>
      </c>
      <c r="U265">
        <v>3725.450237583324</v>
      </c>
      <c r="V265">
        <v>3721.7461374762279</v>
      </c>
      <c r="W265">
        <v>3729.1495991695492</v>
      </c>
      <c r="X265">
        <v>244.72404509086681</v>
      </c>
      <c r="Y265">
        <v>245.63376997401491</v>
      </c>
      <c r="Z265">
        <v>237.90897886683879</v>
      </c>
      <c r="AA265">
        <v>248.93792332974729</v>
      </c>
      <c r="AB265">
        <v>37.946614168763382</v>
      </c>
      <c r="AC265">
        <v>37.489654287756068</v>
      </c>
      <c r="AD265">
        <v>33.022619139067032</v>
      </c>
      <c r="AE265">
        <v>43.920289630781163</v>
      </c>
      <c r="AF265">
        <v>67.147857216824889</v>
      </c>
      <c r="AG265">
        <v>66.897051683734773</v>
      </c>
      <c r="AH265">
        <v>66.019592321041742</v>
      </c>
      <c r="AI265">
        <v>69.006850762398841</v>
      </c>
      <c r="AJ265">
        <v>0.59678291074672862</v>
      </c>
      <c r="AK265">
        <v>0.59678290484986751</v>
      </c>
      <c r="AL265">
        <v>0.59677962899612758</v>
      </c>
      <c r="AM265">
        <v>0.59678613768091981</v>
      </c>
      <c r="AN265">
        <v>0.65176517875828122</v>
      </c>
      <c r="AO265">
        <v>0.65176517875828122</v>
      </c>
      <c r="AP265">
        <v>0.65176517875828122</v>
      </c>
      <c r="AQ265">
        <v>0.65176517875828122</v>
      </c>
      <c r="AR265">
        <v>15.9017445034559</v>
      </c>
      <c r="AS265">
        <v>15.9017445034559</v>
      </c>
      <c r="AT265">
        <v>15.9017445034559</v>
      </c>
      <c r="AU265">
        <v>15.9017445034559</v>
      </c>
      <c r="AV265" t="str">
        <f>VLOOKUP(Sheet1[[#This Row],[NPDES ID2]],Combined_Sheet__Major_Only___2[[NPDES ID2]:[ECHO BFR]],3,FALSE)</f>
        <v>AL</v>
      </c>
      <c r="AW265" t="s">
        <v>118</v>
      </c>
      <c r="AX265" t="str">
        <f>VLOOKUP(Sheet1[[#This Row],[NPDES ID2]],Combined_Sheet__Major_Only___2[[NPDES ID2]:[ECHO BFR]],27,FALSE)</f>
        <v>-</v>
      </c>
      <c r="AY265" t="str">
        <f>VLOOKUP(Sheet1[[#This Row],[NPDES ID2]],Combined_Sheet__Major_Only___2[[NPDES ID2]:[ECHO BFR]],28,FALSE)</f>
        <v>-</v>
      </c>
      <c r="AZ265" t="str">
        <f>VLOOKUP(Sheet1[[#This Row],[NPDES ID2]],Combined_Sheet__Major_Only___2[[NPDES ID2]:[ECHO BFR]],29,FALSE)</f>
        <v>thickening, preliminaryOps</v>
      </c>
      <c r="BA265">
        <f>VLOOKUP(Sheet1[[#This Row],[NPDES ID2]],Combined_Sheet__Major_Only___2[[NPDES ID2]:[ECHO BFR]],17,FALSE)</f>
        <v>33.5349</v>
      </c>
      <c r="BB265">
        <f>VLOOKUP(Sheet1[[#This Row],[NPDES ID2]],Combined_Sheet__Major_Only___2[[NPDES ID2]:[ECHO BFR]],18,FALSE)</f>
        <v>-86.560599999999994</v>
      </c>
      <c r="BC265" s="2" t="str">
        <f>IF(ISNUMBER(SEARCH("aerobic",$AW265)),"aerobic","")</f>
        <v>aerobic</v>
      </c>
      <c r="BD265" s="2" t="str">
        <f>IF(ISNUMBER(SEARCH("anaer",$AW265)),"anaer","")</f>
        <v/>
      </c>
      <c r="BE265" s="2" t="str">
        <f>IF(ISNUMBER(SEARCH("thickening",$AZ265)),"thickening","")</f>
        <v>thickening</v>
      </c>
      <c r="BF265" s="3" t="str">
        <f>IF(ISNUMBER(SEARCH("airDry",$AW265)),"airDry","")</f>
        <v>airDry</v>
      </c>
      <c r="BG265" s="3" t="str">
        <f>IF(ISNUMBER(SEARCH("heatDry",$AY265)),"heatDry","")</f>
        <v/>
      </c>
      <c r="BH265" s="3" t="str">
        <f>IF(AND(ISNUMBER(SEARCH("aerobic",$AW265)),ISNUMBER(SEARCH("anaer",$AW265))),"Combined Aer and Anaer.","")</f>
        <v/>
      </c>
    </row>
    <row r="266" spans="1:60" x14ac:dyDescent="0.25">
      <c r="A266" s="5">
        <v>50</v>
      </c>
      <c r="B266" t="s">
        <v>300</v>
      </c>
      <c r="C266">
        <v>133</v>
      </c>
      <c r="D266">
        <v>796.40961173214464</v>
      </c>
      <c r="E266">
        <v>791.22172650613061</v>
      </c>
      <c r="F266">
        <v>566.91063345019097</v>
      </c>
      <c r="G266">
        <v>1027.214995771275</v>
      </c>
      <c r="H266">
        <v>-109.67238391950769</v>
      </c>
      <c r="I266">
        <v>-111.0679078970598</v>
      </c>
      <c r="J266">
        <v>-130.4776079184233</v>
      </c>
      <c r="K266">
        <v>-88.175212265660235</v>
      </c>
      <c r="L266">
        <v>92.615165837552055</v>
      </c>
      <c r="M266">
        <v>92.286043231981296</v>
      </c>
      <c r="N266">
        <v>91.134849766557309</v>
      </c>
      <c r="O266">
        <v>95.054330929258498</v>
      </c>
      <c r="P266">
        <v>3.1151432071660339</v>
      </c>
      <c r="Q266">
        <v>3.145826408329516</v>
      </c>
      <c r="R266">
        <v>2.544259075251976</v>
      </c>
      <c r="S266">
        <v>3.6461122382930768</v>
      </c>
      <c r="T266">
        <v>3716.1200934126268</v>
      </c>
      <c r="U266">
        <v>3716.1291997824042</v>
      </c>
      <c r="V266">
        <v>3712.4313047733949</v>
      </c>
      <c r="W266">
        <v>3719.8223642084999</v>
      </c>
      <c r="X266">
        <v>240.1890141565587</v>
      </c>
      <c r="Y266">
        <v>241.04191840368671</v>
      </c>
      <c r="Z266">
        <v>233.81167277162481</v>
      </c>
      <c r="AA266">
        <v>244.12943137539179</v>
      </c>
      <c r="AB266">
        <v>36.677560991908493</v>
      </c>
      <c r="AC266">
        <v>36.246673814899331</v>
      </c>
      <c r="AD266">
        <v>31.986813395551739</v>
      </c>
      <c r="AE266">
        <v>42.340529484109339</v>
      </c>
      <c r="AF266">
        <v>68.242935632116428</v>
      </c>
      <c r="AG266">
        <v>68.000444039787425</v>
      </c>
      <c r="AH266">
        <v>67.15216194016655</v>
      </c>
      <c r="AI266">
        <v>70.040193813440482</v>
      </c>
      <c r="AJ266">
        <v>0.61017778206499951</v>
      </c>
      <c r="AK266">
        <v>0.61017777943869134</v>
      </c>
      <c r="AL266">
        <v>0.61017631941463113</v>
      </c>
      <c r="AM266">
        <v>0.61017922027899152</v>
      </c>
      <c r="AN266">
        <v>0.65132852717877143</v>
      </c>
      <c r="AO266">
        <v>0.65132852717877154</v>
      </c>
      <c r="AP266">
        <v>0.65132852717877154</v>
      </c>
      <c r="AQ266">
        <v>0.65132852717877154</v>
      </c>
      <c r="AR266">
        <v>16.313823376228239</v>
      </c>
      <c r="AS266">
        <v>16.313823376228239</v>
      </c>
      <c r="AT266">
        <v>16.313823376228239</v>
      </c>
      <c r="AU266">
        <v>16.313823376228239</v>
      </c>
      <c r="AV266" t="str">
        <f>VLOOKUP(Sheet1[[#This Row],[NPDES ID2]],Combined_Sheet__Major_Only___2[[NPDES ID2]:[ECHO BFR]],3,FALSE)</f>
        <v>NY</v>
      </c>
      <c r="AW266" t="s">
        <v>118</v>
      </c>
      <c r="AX266" t="str">
        <f>VLOOKUP(Sheet1[[#This Row],[NPDES ID2]],Combined_Sheet__Major_Only___2[[NPDES ID2]:[ECHO BFR]],27,FALSE)</f>
        <v>-</v>
      </c>
      <c r="AY266" t="str">
        <f>VLOOKUP(Sheet1[[#This Row],[NPDES ID2]],Combined_Sheet__Major_Only___2[[NPDES ID2]:[ECHO BFR]],28,FALSE)</f>
        <v>highTempCompost</v>
      </c>
      <c r="AZ266" t="str">
        <f>VLOOKUP(Sheet1[[#This Row],[NPDES ID2]],Combined_Sheet__Major_Only___2[[NPDES ID2]:[ECHO BFR]],29,FALSE)</f>
        <v>thickening, preliminaryOps</v>
      </c>
      <c r="BA266">
        <f>VLOOKUP(Sheet1[[#This Row],[NPDES ID2]],Combined_Sheet__Major_Only___2[[NPDES ID2]:[ECHO BFR]],17,FALSE)</f>
        <v>43.275889999999997</v>
      </c>
      <c r="BB266">
        <f>VLOOKUP(Sheet1[[#This Row],[NPDES ID2]],Combined_Sheet__Major_Only___2[[NPDES ID2]:[ECHO BFR]],18,FALSE)</f>
        <v>-77.276570000000007</v>
      </c>
      <c r="BC266" s="2" t="str">
        <f>IF(ISNUMBER(SEARCH("aerobic",$AW266)),"aerobic","")</f>
        <v>aerobic</v>
      </c>
      <c r="BD266" s="2" t="str">
        <f>IF(ISNUMBER(SEARCH("anaer",$AW266)),"anaer","")</f>
        <v/>
      </c>
      <c r="BE266" s="2" t="str">
        <f>IF(ISNUMBER(SEARCH("thickening",$AZ266)),"thickening","")</f>
        <v>thickening</v>
      </c>
      <c r="BF266" s="3" t="str">
        <f>IF(ISNUMBER(SEARCH("airDry",$AW266)),"airDry","")</f>
        <v>airDry</v>
      </c>
      <c r="BG266" s="3" t="str">
        <f>IF(ISNUMBER(SEARCH("heatDry",$AY266)),"heatDry","")</f>
        <v/>
      </c>
      <c r="BH266" s="3" t="str">
        <f>IF(AND(ISNUMBER(SEARCH("aerobic",$AW266)),ISNUMBER(SEARCH("anaer",$AW266))),"Combined Aer and Anaer.","")</f>
        <v/>
      </c>
    </row>
    <row r="267" spans="1:60" x14ac:dyDescent="0.25">
      <c r="A267" s="5">
        <v>172</v>
      </c>
      <c r="B267" t="s">
        <v>929</v>
      </c>
      <c r="C267">
        <v>4337</v>
      </c>
      <c r="D267">
        <v>901.58803924958261</v>
      </c>
      <c r="E267">
        <v>899.22134314656387</v>
      </c>
      <c r="F267">
        <v>726.57789475151924</v>
      </c>
      <c r="G267">
        <v>1055.7073889086821</v>
      </c>
      <c r="H267">
        <v>-109.8527147699285</v>
      </c>
      <c r="I267">
        <v>-111.29811693190059</v>
      </c>
      <c r="J267">
        <v>-130.6166713984708</v>
      </c>
      <c r="K267">
        <v>-88.135081806121917</v>
      </c>
      <c r="L267">
        <v>3004.050056207765</v>
      </c>
      <c r="M267">
        <v>2993.1910969931132</v>
      </c>
      <c r="N267">
        <v>2955.2463444768891</v>
      </c>
      <c r="O267">
        <v>3084.484500615376</v>
      </c>
      <c r="P267">
        <v>101.6048695957364</v>
      </c>
      <c r="Q267">
        <v>102.5675918286599</v>
      </c>
      <c r="R267">
        <v>83.045536288802168</v>
      </c>
      <c r="S267">
        <v>118.76713898724159</v>
      </c>
      <c r="T267">
        <v>3713.7494147638822</v>
      </c>
      <c r="U267">
        <v>3713.7585172472491</v>
      </c>
      <c r="V267">
        <v>3710.0622004227721</v>
      </c>
      <c r="W267">
        <v>3717.4501055077289</v>
      </c>
      <c r="X267">
        <v>241.31893738362501</v>
      </c>
      <c r="Y267">
        <v>242.18995183005489</v>
      </c>
      <c r="Z267">
        <v>234.80972326370079</v>
      </c>
      <c r="AA267">
        <v>245.3461014671249</v>
      </c>
      <c r="AB267">
        <v>37.037251298675713</v>
      </c>
      <c r="AC267">
        <v>36.599326942282573</v>
      </c>
      <c r="AD267">
        <v>32.276232112968039</v>
      </c>
      <c r="AE267">
        <v>42.800906459964743</v>
      </c>
      <c r="AF267">
        <v>67.886303171626892</v>
      </c>
      <c r="AG267">
        <v>67.641583334406889</v>
      </c>
      <c r="AH267">
        <v>66.783042705883076</v>
      </c>
      <c r="AI267">
        <v>69.70311933353176</v>
      </c>
      <c r="AJ267">
        <v>0.60581507704890492</v>
      </c>
      <c r="AK267">
        <v>0.60581498913510834</v>
      </c>
      <c r="AL267">
        <v>0.60576696928626539</v>
      </c>
      <c r="AM267">
        <v>0.60586238527255698</v>
      </c>
      <c r="AN267">
        <v>0.65121729590481581</v>
      </c>
      <c r="AO267">
        <v>0.6512172959048157</v>
      </c>
      <c r="AP267">
        <v>0.6512172959048157</v>
      </c>
      <c r="AQ267">
        <v>0.6512172959048157</v>
      </c>
      <c r="AR267">
        <v>16.178035167768659</v>
      </c>
      <c r="AS267">
        <v>16.178035167768648</v>
      </c>
      <c r="AT267">
        <v>16.178035167768648</v>
      </c>
      <c r="AU267">
        <v>16.178035167768648</v>
      </c>
      <c r="AV267" t="str">
        <f>VLOOKUP(Sheet1[[#This Row],[NPDES ID2]],Combined_Sheet__Major_Only___2[[NPDES ID2]:[ECHO BFR]],3,FALSE)</f>
        <v>CA</v>
      </c>
      <c r="AW267" t="s">
        <v>12187</v>
      </c>
      <c r="AX267" t="str">
        <f>VLOOKUP(Sheet1[[#This Row],[NPDES ID2]],Combined_Sheet__Major_Only___2[[NPDES ID2]:[ECHO BFR]],27,FALSE)</f>
        <v>methaneBioCaptureRecover, tempSludgeStore</v>
      </c>
      <c r="AY267" t="str">
        <f>VLOOKUP(Sheet1[[#This Row],[NPDES ID2]],Combined_Sheet__Major_Only___2[[NPDES ID2]:[ECHO BFR]],28,FALSE)</f>
        <v>-</v>
      </c>
      <c r="AZ267" t="str">
        <f>VLOOKUP(Sheet1[[#This Row],[NPDES ID2]],Combined_Sheet__Major_Only___2[[NPDES ID2]:[ECHO BFR]],29,FALSE)</f>
        <v>preliminaryOps, thickening</v>
      </c>
      <c r="BA267">
        <f>VLOOKUP(Sheet1[[#This Row],[NPDES ID2]],Combined_Sheet__Major_Only___2[[NPDES ID2]:[ECHO BFR]],17,FALSE)</f>
        <v>38.368760000000002</v>
      </c>
      <c r="BB267">
        <f>VLOOKUP(Sheet1[[#This Row],[NPDES ID2]],Combined_Sheet__Major_Only___2[[NPDES ID2]:[ECHO BFR]],18,FALSE)</f>
        <v>-122.76860000000001</v>
      </c>
      <c r="BC267" s="2" t="str">
        <f>IF(ISNUMBER(SEARCH("aerobic",$AW267)),"aerobic","")</f>
        <v/>
      </c>
      <c r="BD267" s="2" t="str">
        <f>IF(ISNUMBER(SEARCH("anaer",$AW267)),"anaer","")</f>
        <v>anaer</v>
      </c>
      <c r="BE267" s="2" t="str">
        <f>IF(ISNUMBER(SEARCH("thickening",$AZ267)),"thickening","")</f>
        <v>thickening</v>
      </c>
      <c r="BF267" s="3" t="str">
        <f>IF(ISNUMBER(SEARCH("airDry",$AW267)),"airDry","")</f>
        <v>airDry</v>
      </c>
      <c r="BG267" s="3" t="str">
        <f>IF(ISNUMBER(SEARCH("heatDry",$AY267)),"heatDry","")</f>
        <v/>
      </c>
      <c r="BH267" s="3" t="str">
        <f>IF(AND(ISNUMBER(SEARCH("aerobic",$AW267)),ISNUMBER(SEARCH("anaer",$AW267))),"Combined Aer and Anaer.","")</f>
        <v/>
      </c>
    </row>
    <row r="268" spans="1:60" x14ac:dyDescent="0.25">
      <c r="A268" s="5">
        <v>2573</v>
      </c>
      <c r="B268" t="s">
        <v>11925</v>
      </c>
      <c r="C268">
        <v>100.9</v>
      </c>
      <c r="D268">
        <v>1019.736448319518</v>
      </c>
      <c r="E268">
        <v>1008.207124849703</v>
      </c>
      <c r="F268">
        <v>713.82171282602235</v>
      </c>
      <c r="G268">
        <v>1321.898524080407</v>
      </c>
      <c r="H268">
        <v>-110.7405893487109</v>
      </c>
      <c r="I268">
        <v>-112.1601589292906</v>
      </c>
      <c r="J268">
        <v>-131.50467756585431</v>
      </c>
      <c r="K268">
        <v>-89.196335641790967</v>
      </c>
      <c r="L268">
        <v>69.636379854883629</v>
      </c>
      <c r="M268">
        <v>69.38193051942612</v>
      </c>
      <c r="N268">
        <v>68.4919200826684</v>
      </c>
      <c r="O268">
        <v>71.522140257764633</v>
      </c>
      <c r="P268">
        <v>2.3645543551891941</v>
      </c>
      <c r="Q268">
        <v>2.386402831316722</v>
      </c>
      <c r="R268">
        <v>1.933568625469553</v>
      </c>
      <c r="S268">
        <v>2.7610918377638751</v>
      </c>
      <c r="T268">
        <v>3712.1923176252972</v>
      </c>
      <c r="U268">
        <v>3712.201417556013</v>
      </c>
      <c r="V268">
        <v>3708.5061373067019</v>
      </c>
      <c r="W268">
        <v>3715.8919705673788</v>
      </c>
      <c r="X268">
        <v>242.09395648263859</v>
      </c>
      <c r="Y268">
        <v>242.9765351773039</v>
      </c>
      <c r="Z268">
        <v>235.4928568486161</v>
      </c>
      <c r="AA268">
        <v>246.174956694927</v>
      </c>
      <c r="AB268">
        <v>37.280460867978697</v>
      </c>
      <c r="AC268">
        <v>36.83649586831676</v>
      </c>
      <c r="AD268">
        <v>32.474522592304318</v>
      </c>
      <c r="AE268">
        <v>43.107429567686388</v>
      </c>
      <c r="AF268">
        <v>67.635078208790262</v>
      </c>
      <c r="AG268">
        <v>67.387957354523692</v>
      </c>
      <c r="AH268">
        <v>66.523500490210509</v>
      </c>
      <c r="AI268">
        <v>69.466622952356232</v>
      </c>
      <c r="AJ268">
        <v>0.60274202916515451</v>
      </c>
      <c r="AK268">
        <v>0.60274202714465075</v>
      </c>
      <c r="AL268">
        <v>0.60274090376348188</v>
      </c>
      <c r="AM268">
        <v>0.6027431357641615</v>
      </c>
      <c r="AN268">
        <v>0.65114419892008069</v>
      </c>
      <c r="AO268">
        <v>0.65114419892008069</v>
      </c>
      <c r="AP268">
        <v>0.65114419892008069</v>
      </c>
      <c r="AQ268">
        <v>0.65114419892008069</v>
      </c>
      <c r="AR268">
        <v>16.08511644909688</v>
      </c>
      <c r="AS268">
        <v>16.08511644909688</v>
      </c>
      <c r="AT268">
        <v>16.08511644909688</v>
      </c>
      <c r="AU268">
        <v>16.08511644909688</v>
      </c>
      <c r="AV268" t="str">
        <f>VLOOKUP(Sheet1[[#This Row],[NPDES ID2]],Combined_Sheet__Major_Only___2[[NPDES ID2]:[ECHO BFR]],3,FALSE)</f>
        <v>TX</v>
      </c>
      <c r="AW268" t="s">
        <v>118</v>
      </c>
      <c r="AX268" t="str">
        <f>VLOOKUP(Sheet1[[#This Row],[NPDES ID2]],Combined_Sheet__Major_Only___2[[NPDES ID2]:[ECHO BFR]],27,FALSE)</f>
        <v>-</v>
      </c>
      <c r="AY268" t="str">
        <f>VLOOKUP(Sheet1[[#This Row],[NPDES ID2]],Combined_Sheet__Major_Only___2[[NPDES ID2]:[ECHO BFR]],28,FALSE)</f>
        <v>-</v>
      </c>
      <c r="AZ268" t="str">
        <f>VLOOKUP(Sheet1[[#This Row],[NPDES ID2]],Combined_Sheet__Major_Only___2[[NPDES ID2]:[ECHO BFR]],29,FALSE)</f>
        <v>thickening</v>
      </c>
      <c r="BA268">
        <f>VLOOKUP(Sheet1[[#This Row],[NPDES ID2]],Combined_Sheet__Major_Only___2[[NPDES ID2]:[ECHO BFR]],17,FALSE)</f>
        <v>26.063300000000002</v>
      </c>
      <c r="BB268">
        <f>VLOOKUP(Sheet1[[#This Row],[NPDES ID2]],Combined_Sheet__Major_Only___2[[NPDES ID2]:[ECHO BFR]],18,FALSE)</f>
        <v>-97.221100000000007</v>
      </c>
      <c r="BC268" s="2" t="str">
        <f>IF(ISNUMBER(SEARCH("aerobic",$AW268)),"aerobic","")</f>
        <v>aerobic</v>
      </c>
      <c r="BD268" s="2" t="str">
        <f>IF(ISNUMBER(SEARCH("anaer",$AW268)),"anaer","")</f>
        <v/>
      </c>
      <c r="BE268" s="2" t="str">
        <f>IF(ISNUMBER(SEARCH("thickening",$AZ268)),"thickening","")</f>
        <v>thickening</v>
      </c>
      <c r="BF268" s="4" t="str">
        <f>IF(ISNUMBER(SEARCH("airDry",$AW268)),"airDry","")</f>
        <v>airDry</v>
      </c>
      <c r="BG268" s="4" t="str">
        <f>IF(ISNUMBER(SEARCH("heatDry",$AY268)),"heatDry","")</f>
        <v/>
      </c>
      <c r="BH268" s="4" t="str">
        <f>IF(AND(ISNUMBER(SEARCH("aerobic",$AW268)),ISNUMBER(SEARCH("anaer",$AW268))),"Combined Aer and Anaer.","")</f>
        <v/>
      </c>
    </row>
    <row r="269" spans="1:60" x14ac:dyDescent="0.25">
      <c r="A269" s="5">
        <v>947</v>
      </c>
      <c r="B269" t="s">
        <v>4597</v>
      </c>
      <c r="C269">
        <v>627.29999999999995</v>
      </c>
      <c r="D269">
        <v>344.43403316995858</v>
      </c>
      <c r="E269">
        <v>337.37773933048089</v>
      </c>
      <c r="F269">
        <v>288.82496378063672</v>
      </c>
      <c r="G269">
        <v>412.50979684308169</v>
      </c>
      <c r="H269">
        <v>-110.4991663119132</v>
      </c>
      <c r="I269">
        <v>-111.9034143506598</v>
      </c>
      <c r="J269">
        <v>-131.26824214486999</v>
      </c>
      <c r="K269">
        <v>-88.939073447292458</v>
      </c>
      <c r="L269">
        <v>433.60113033365627</v>
      </c>
      <c r="M269">
        <v>432.02421159917799</v>
      </c>
      <c r="N269">
        <v>426.50916038720152</v>
      </c>
      <c r="O269">
        <v>445.28712575294458</v>
      </c>
      <c r="P269">
        <v>14.699032776998861</v>
      </c>
      <c r="Q269">
        <v>14.836372436789359</v>
      </c>
      <c r="R269">
        <v>12.0173608267347</v>
      </c>
      <c r="S269">
        <v>17.17119316959749</v>
      </c>
      <c r="T269">
        <v>3712.147157319404</v>
      </c>
      <c r="U269">
        <v>3712.1562571760869</v>
      </c>
      <c r="V269">
        <v>3708.4610069904429</v>
      </c>
      <c r="W269">
        <v>3715.8467801622428</v>
      </c>
      <c r="X269">
        <v>241.7173076046945</v>
      </c>
      <c r="Y269">
        <v>242.59480235401199</v>
      </c>
      <c r="Z269">
        <v>235.15647311957079</v>
      </c>
      <c r="AA269">
        <v>245.77371724753979</v>
      </c>
      <c r="AB269">
        <v>37.168535981731182</v>
      </c>
      <c r="AC269">
        <v>36.72703787141775</v>
      </c>
      <c r="AD269">
        <v>32.383410844526608</v>
      </c>
      <c r="AE269">
        <v>42.966107420257103</v>
      </c>
      <c r="AF269">
        <v>67.740246580058169</v>
      </c>
      <c r="AG269">
        <v>67.493986974744899</v>
      </c>
      <c r="AH269">
        <v>66.632233313393129</v>
      </c>
      <c r="AI269">
        <v>69.565790521981938</v>
      </c>
      <c r="AJ269">
        <v>0.60402843869675071</v>
      </c>
      <c r="AK269">
        <v>0.60402842613692109</v>
      </c>
      <c r="AL269">
        <v>0.60402145856842948</v>
      </c>
      <c r="AM269">
        <v>0.6040353022810091</v>
      </c>
      <c r="AN269">
        <v>0.65114207843959793</v>
      </c>
      <c r="AO269">
        <v>0.65114207843959793</v>
      </c>
      <c r="AP269">
        <v>0.65114207843959793</v>
      </c>
      <c r="AQ269">
        <v>0.65114207843959793</v>
      </c>
      <c r="AR269">
        <v>16.12448534905127</v>
      </c>
      <c r="AS269">
        <v>16.12448534905127</v>
      </c>
      <c r="AT269">
        <v>16.12448534905127</v>
      </c>
      <c r="AU269">
        <v>16.12448534905127</v>
      </c>
      <c r="AV269" t="str">
        <f>VLOOKUP(Sheet1[[#This Row],[NPDES ID2]],Combined_Sheet__Major_Only___2[[NPDES ID2]:[ECHO BFR]],3,FALSE)</f>
        <v>MO</v>
      </c>
      <c r="AW269" t="s">
        <v>118</v>
      </c>
      <c r="AX269" t="str">
        <f>VLOOKUP(Sheet1[[#This Row],[NPDES ID2]],Combined_Sheet__Major_Only___2[[NPDES ID2]:[ECHO BFR]],27,FALSE)</f>
        <v>-</v>
      </c>
      <c r="AY269" t="str">
        <f>VLOOKUP(Sheet1[[#This Row],[NPDES ID2]],Combined_Sheet__Major_Only___2[[NPDES ID2]:[ECHO BFR]],28,FALSE)</f>
        <v>-</v>
      </c>
      <c r="AZ269" t="str">
        <f>VLOOKUP(Sheet1[[#This Row],[NPDES ID2]],Combined_Sheet__Major_Only___2[[NPDES ID2]:[ECHO BFR]],29,FALSE)</f>
        <v>thickening</v>
      </c>
      <c r="BA269">
        <f>VLOOKUP(Sheet1[[#This Row],[NPDES ID2]],Combined_Sheet__Major_Only___2[[NPDES ID2]:[ECHO BFR]],17,FALSE)</f>
        <v>38.694000000000003</v>
      </c>
      <c r="BB269">
        <f>VLOOKUP(Sheet1[[#This Row],[NPDES ID2]],Combined_Sheet__Major_Only___2[[NPDES ID2]:[ECHO BFR]],18,FALSE)</f>
        <v>-90.684416999999996</v>
      </c>
      <c r="BC269" s="2" t="str">
        <f>IF(ISNUMBER(SEARCH("aerobic",$AW269)),"aerobic","")</f>
        <v>aerobic</v>
      </c>
      <c r="BD269" s="2" t="str">
        <f>IF(ISNUMBER(SEARCH("anaer",$AW269)),"anaer","")</f>
        <v/>
      </c>
      <c r="BE269" s="2" t="str">
        <f>IF(ISNUMBER(SEARCH("thickening",$AZ269)),"thickening","")</f>
        <v>thickening</v>
      </c>
      <c r="BF269" s="4" t="str">
        <f>IF(ISNUMBER(SEARCH("airDry",$AW269)),"airDry","")</f>
        <v>airDry</v>
      </c>
      <c r="BG269" s="4" t="str">
        <f>IF(ISNUMBER(SEARCH("heatDry",$AY269)),"heatDry","")</f>
        <v/>
      </c>
      <c r="BH269" s="4" t="str">
        <f>IF(AND(ISNUMBER(SEARCH("aerobic",$AW269)),ISNUMBER(SEARCH("anaer",$AW269))),"Combined Aer and Anaer.","")</f>
        <v/>
      </c>
    </row>
    <row r="270" spans="1:60" x14ac:dyDescent="0.25">
      <c r="A270" s="5">
        <v>783</v>
      </c>
      <c r="B270" t="s">
        <v>3835</v>
      </c>
      <c r="C270">
        <v>1597</v>
      </c>
      <c r="D270">
        <v>431.48151367715769</v>
      </c>
      <c r="E270">
        <v>427.92120499984082</v>
      </c>
      <c r="F270">
        <v>364.88129100264922</v>
      </c>
      <c r="G270">
        <v>501.10461362206962</v>
      </c>
      <c r="H270">
        <v>-109.7407959778875</v>
      </c>
      <c r="I270">
        <v>-111.1115290990149</v>
      </c>
      <c r="J270">
        <v>-130.53162595611661</v>
      </c>
      <c r="K270">
        <v>-88.167637111378596</v>
      </c>
      <c r="L270">
        <v>1109.9828310505629</v>
      </c>
      <c r="M270">
        <v>1106.0143628266901</v>
      </c>
      <c r="N270">
        <v>1092.138333812281</v>
      </c>
      <c r="O270">
        <v>1139.3882003754111</v>
      </c>
      <c r="P270">
        <v>37.408194945552182</v>
      </c>
      <c r="Q270">
        <v>37.771689049183678</v>
      </c>
      <c r="R270">
        <v>30.56068347069251</v>
      </c>
      <c r="S270">
        <v>43.763911084579348</v>
      </c>
      <c r="T270">
        <v>3711.1233459963232</v>
      </c>
      <c r="U270">
        <v>3711.1324441746042</v>
      </c>
      <c r="V270">
        <v>3707.4378755504172</v>
      </c>
      <c r="W270">
        <v>3714.8222864712011</v>
      </c>
      <c r="X270">
        <v>240.3194135084764</v>
      </c>
      <c r="Y270">
        <v>241.17828914243759</v>
      </c>
      <c r="Z270">
        <v>233.9026616703145</v>
      </c>
      <c r="AA270">
        <v>244.28679076662911</v>
      </c>
      <c r="AB270">
        <v>36.763137348167149</v>
      </c>
      <c r="AC270">
        <v>36.330261656268618</v>
      </c>
      <c r="AD270">
        <v>32.052976685367483</v>
      </c>
      <c r="AE270">
        <v>42.455082952002847</v>
      </c>
      <c r="AF270">
        <v>68.11635415931184</v>
      </c>
      <c r="AG270">
        <v>67.873067452705527</v>
      </c>
      <c r="AH270">
        <v>67.021150781544065</v>
      </c>
      <c r="AI270">
        <v>69.920559239019525</v>
      </c>
      <c r="AJ270">
        <v>0.60862925385859046</v>
      </c>
      <c r="AK270">
        <v>0.60862922203498493</v>
      </c>
      <c r="AL270">
        <v>0.60861163828216092</v>
      </c>
      <c r="AM270">
        <v>0.60864657566230818</v>
      </c>
      <c r="AN270">
        <v>0.65109399895283904</v>
      </c>
      <c r="AO270">
        <v>0.65109399895283893</v>
      </c>
      <c r="AP270">
        <v>0.65109399895283893</v>
      </c>
      <c r="AQ270">
        <v>0.65109399895283893</v>
      </c>
      <c r="AR270">
        <v>16.265639578125459</v>
      </c>
      <c r="AS270">
        <v>16.265639578125459</v>
      </c>
      <c r="AT270">
        <v>16.265639578125459</v>
      </c>
      <c r="AU270">
        <v>16.265639578125459</v>
      </c>
      <c r="AV270" t="str">
        <f>VLOOKUP(Sheet1[[#This Row],[NPDES ID2]],Combined_Sheet__Major_Only___2[[NPDES ID2]:[ECHO BFR]],3,FALSE)</f>
        <v>CA</v>
      </c>
      <c r="AW270" t="s">
        <v>118</v>
      </c>
      <c r="AX270" t="str">
        <f>VLOOKUP(Sheet1[[#This Row],[NPDES ID2]],Combined_Sheet__Major_Only___2[[NPDES ID2]:[ECHO BFR]],27,FALSE)</f>
        <v>methaneBioCaptureRecover, tempSludgeStore</v>
      </c>
      <c r="AY270" t="str">
        <f>VLOOKUP(Sheet1[[#This Row],[NPDES ID2]],Combined_Sheet__Major_Only___2[[NPDES ID2]:[ECHO BFR]],28,FALSE)</f>
        <v>-</v>
      </c>
      <c r="AZ270" t="str">
        <f>VLOOKUP(Sheet1[[#This Row],[NPDES ID2]],Combined_Sheet__Major_Only___2[[NPDES ID2]:[ECHO BFR]],29,FALSE)</f>
        <v>sludgeLagoon, thickening, preliminaryOps</v>
      </c>
      <c r="BA270">
        <f>VLOOKUP(Sheet1[[#This Row],[NPDES ID2]],Combined_Sheet__Major_Only___2[[NPDES ID2]:[ECHO BFR]],17,FALSE)</f>
        <v>34.616658000000001</v>
      </c>
      <c r="BB270">
        <f>VLOOKUP(Sheet1[[#This Row],[NPDES ID2]],Combined_Sheet__Major_Only___2[[NPDES ID2]:[ECHO BFR]],18,FALSE)</f>
        <v>-117.355048</v>
      </c>
      <c r="BC270" s="2" t="str">
        <f>IF(ISNUMBER(SEARCH("aerobic",$AW270)),"aerobic","")</f>
        <v>aerobic</v>
      </c>
      <c r="BD270" s="2" t="str">
        <f>IF(ISNUMBER(SEARCH("anaer",$AW270)),"anaer","")</f>
        <v/>
      </c>
      <c r="BE270" s="2" t="str">
        <f>IF(ISNUMBER(SEARCH("thickening",$AZ270)),"thickening","")</f>
        <v>thickening</v>
      </c>
      <c r="BF270" s="4" t="str">
        <f>IF(ISNUMBER(SEARCH("airDry",$AW270)),"airDry","")</f>
        <v>airDry</v>
      </c>
      <c r="BG270" s="4" t="str">
        <f>IF(ISNUMBER(SEARCH("heatDry",$AY270)),"heatDry","")</f>
        <v/>
      </c>
      <c r="BH270" s="4" t="str">
        <f>IF(AND(ISNUMBER(SEARCH("aerobic",$AW270)),ISNUMBER(SEARCH("anaer",$AW270))),"Combined Aer and Anaer.","")</f>
        <v/>
      </c>
    </row>
    <row r="271" spans="1:60" x14ac:dyDescent="0.25">
      <c r="A271" s="5">
        <v>582</v>
      </c>
      <c r="B271" t="s">
        <v>2851</v>
      </c>
      <c r="C271">
        <v>108.48</v>
      </c>
      <c r="D271">
        <v>960.00770197632653</v>
      </c>
      <c r="E271">
        <v>949.98606419099872</v>
      </c>
      <c r="F271">
        <v>674.82333738135458</v>
      </c>
      <c r="G271">
        <v>1242.2800472574261</v>
      </c>
      <c r="H271">
        <v>-111.13431787432739</v>
      </c>
      <c r="I271">
        <v>-112.5402653314175</v>
      </c>
      <c r="J271">
        <v>-131.88321045647689</v>
      </c>
      <c r="K271">
        <v>-89.571877544267352</v>
      </c>
      <c r="L271">
        <v>74.621411542570229</v>
      </c>
      <c r="M271">
        <v>74.345972464172149</v>
      </c>
      <c r="N271">
        <v>73.382546080119425</v>
      </c>
      <c r="O271">
        <v>76.662727910738269</v>
      </c>
      <c r="P271">
        <v>2.542683058879776</v>
      </c>
      <c r="Q271">
        <v>2.5656091581282778</v>
      </c>
      <c r="R271">
        <v>2.0801522542045392</v>
      </c>
      <c r="S271">
        <v>2.966538715470679</v>
      </c>
      <c r="T271">
        <v>3710.9485783858308</v>
      </c>
      <c r="U271">
        <v>3710.9576762776042</v>
      </c>
      <c r="V271">
        <v>3707.2632239979671</v>
      </c>
      <c r="W271">
        <v>3714.6474023784881</v>
      </c>
      <c r="X271">
        <v>242.81270206941599</v>
      </c>
      <c r="Y271">
        <v>243.70586624407159</v>
      </c>
      <c r="Z271">
        <v>236.1276884638184</v>
      </c>
      <c r="AA271">
        <v>246.9458249456105</v>
      </c>
      <c r="AB271">
        <v>37.508456892461652</v>
      </c>
      <c r="AC271">
        <v>37.059507448341648</v>
      </c>
      <c r="AD271">
        <v>32.658766907471993</v>
      </c>
      <c r="AE271">
        <v>43.390784526283269</v>
      </c>
      <c r="AF271">
        <v>67.412562745810334</v>
      </c>
      <c r="AG271">
        <v>67.163749706558406</v>
      </c>
      <c r="AH271">
        <v>66.293369004835199</v>
      </c>
      <c r="AI271">
        <v>69.256654589602178</v>
      </c>
      <c r="AJ271">
        <v>0.60002037662180074</v>
      </c>
      <c r="AK271">
        <v>0.60002037443862721</v>
      </c>
      <c r="AL271">
        <v>0.60001916065926564</v>
      </c>
      <c r="AM271">
        <v>0.60002157226884245</v>
      </c>
      <c r="AN271">
        <v>0.6510857903184899</v>
      </c>
      <c r="AO271">
        <v>0.6510857903184899</v>
      </c>
      <c r="AP271">
        <v>0.6510857903184899</v>
      </c>
      <c r="AQ271">
        <v>0.6510857903184899</v>
      </c>
      <c r="AR271">
        <v>16.001397262277951</v>
      </c>
      <c r="AS271">
        <v>16.001397262277941</v>
      </c>
      <c r="AT271">
        <v>16.001397262277941</v>
      </c>
      <c r="AU271">
        <v>16.001397262277941</v>
      </c>
      <c r="AV271" t="str">
        <f>VLOOKUP(Sheet1[[#This Row],[NPDES ID2]],Combined_Sheet__Major_Only___2[[NPDES ID2]:[ECHO BFR]],3,FALSE)</f>
        <v>OR</v>
      </c>
      <c r="AW271" t="s">
        <v>12187</v>
      </c>
      <c r="AX271" t="str">
        <f>VLOOKUP(Sheet1[[#This Row],[NPDES ID2]],Combined_Sheet__Major_Only___2[[NPDES ID2]:[ECHO BFR]],27,FALSE)</f>
        <v>methaneBioCaptureRecover</v>
      </c>
      <c r="AY271" t="str">
        <f>VLOOKUP(Sheet1[[#This Row],[NPDES ID2]],Combined_Sheet__Major_Only___2[[NPDES ID2]:[ECHO BFR]],28,FALSE)</f>
        <v>-</v>
      </c>
      <c r="AZ271" t="str">
        <f>VLOOKUP(Sheet1[[#This Row],[NPDES ID2]],Combined_Sheet__Major_Only___2[[NPDES ID2]:[ECHO BFR]],29,FALSE)</f>
        <v>preliminaryOps, thickening</v>
      </c>
      <c r="BA271">
        <f>VLOOKUP(Sheet1[[#This Row],[NPDES ID2]],Combined_Sheet__Major_Only___2[[NPDES ID2]:[ECHO BFR]],17,FALSE)</f>
        <v>43.137183</v>
      </c>
      <c r="BB271">
        <f>VLOOKUP(Sheet1[[#This Row],[NPDES ID2]],Combined_Sheet__Major_Only___2[[NPDES ID2]:[ECHO BFR]],18,FALSE)</f>
        <v>-123.401796</v>
      </c>
      <c r="BC271" s="2" t="str">
        <f>IF(ISNUMBER(SEARCH("aerobic",$AW271)),"aerobic","")</f>
        <v/>
      </c>
      <c r="BD271" s="2" t="str">
        <f>IF(ISNUMBER(SEARCH("anaer",$AW271)),"anaer","")</f>
        <v>anaer</v>
      </c>
      <c r="BE271" s="2" t="str">
        <f>IF(ISNUMBER(SEARCH("thickening",$AZ271)),"thickening","")</f>
        <v>thickening</v>
      </c>
      <c r="BF271" s="3" t="str">
        <f>IF(ISNUMBER(SEARCH("airDry",$AW271)),"airDry","")</f>
        <v>airDry</v>
      </c>
      <c r="BG271" s="3" t="str">
        <f>IF(ISNUMBER(SEARCH("heatDry",$AY271)),"heatDry","")</f>
        <v/>
      </c>
      <c r="BH271" s="3" t="str">
        <f>IF(AND(ISNUMBER(SEARCH("aerobic",$AW271)),ISNUMBER(SEARCH("anaer",$AW271))),"Combined Aer and Anaer.","")</f>
        <v/>
      </c>
    </row>
    <row r="272" spans="1:60" x14ac:dyDescent="0.25">
      <c r="A272" s="5">
        <v>290</v>
      </c>
      <c r="B272" t="s">
        <v>1482</v>
      </c>
      <c r="C272">
        <v>1416.99</v>
      </c>
      <c r="D272">
        <v>400.95374190831609</v>
      </c>
      <c r="E272">
        <v>398.59555593287809</v>
      </c>
      <c r="F272">
        <v>337.68019063929438</v>
      </c>
      <c r="G272">
        <v>465.75450227301508</v>
      </c>
      <c r="H272">
        <v>-108.3679336508894</v>
      </c>
      <c r="I272">
        <v>-109.6857725464838</v>
      </c>
      <c r="J272">
        <v>-129.2146552740102</v>
      </c>
      <c r="K272">
        <v>-86.870251356414272</v>
      </c>
      <c r="L272">
        <v>996.60806845184675</v>
      </c>
      <c r="M272">
        <v>993.17634986436337</v>
      </c>
      <c r="N272">
        <v>981.17656089333025</v>
      </c>
      <c r="O272">
        <v>1022.036873969963</v>
      </c>
      <c r="P272">
        <v>33.168075734293843</v>
      </c>
      <c r="Q272">
        <v>33.521551295149472</v>
      </c>
      <c r="R272">
        <v>27.052700373135199</v>
      </c>
      <c r="S272">
        <v>38.925009887708363</v>
      </c>
      <c r="T272">
        <v>3710.638371735587</v>
      </c>
      <c r="U272">
        <v>3710.64746911882</v>
      </c>
      <c r="V272">
        <v>3706.9532233468572</v>
      </c>
      <c r="W272">
        <v>3714.3369889762048</v>
      </c>
      <c r="X272">
        <v>237.45422777947229</v>
      </c>
      <c r="Y272">
        <v>238.2716409413303</v>
      </c>
      <c r="Z272">
        <v>231.33716742992911</v>
      </c>
      <c r="AA272">
        <v>241.2252118520193</v>
      </c>
      <c r="AB272">
        <v>35.928943397255352</v>
      </c>
      <c r="AC272">
        <v>35.513271137027523</v>
      </c>
      <c r="AD272">
        <v>31.373302295431721</v>
      </c>
      <c r="AE272">
        <v>41.403352235517552</v>
      </c>
      <c r="AF272">
        <v>68.92799508349502</v>
      </c>
      <c r="AG272">
        <v>68.690861953755231</v>
      </c>
      <c r="AH272">
        <v>67.860591210232684</v>
      </c>
      <c r="AI272">
        <v>70.686444475130244</v>
      </c>
      <c r="AJ272">
        <v>0.61855943633680532</v>
      </c>
      <c r="AK272">
        <v>0.61855940868824877</v>
      </c>
      <c r="AL272">
        <v>0.61854411715886004</v>
      </c>
      <c r="AM272">
        <v>0.61857449996635827</v>
      </c>
      <c r="AN272">
        <v>0.65107121931642131</v>
      </c>
      <c r="AO272">
        <v>0.65107121931642131</v>
      </c>
      <c r="AP272">
        <v>0.65107121931642131</v>
      </c>
      <c r="AQ272">
        <v>0.65107121931642131</v>
      </c>
      <c r="AR272">
        <v>16.571163408850499</v>
      </c>
      <c r="AS272">
        <v>16.571163408850499</v>
      </c>
      <c r="AT272">
        <v>16.571163408850499</v>
      </c>
      <c r="AU272">
        <v>16.571163408850499</v>
      </c>
      <c r="AV272" t="str">
        <f>VLOOKUP(Sheet1[[#This Row],[NPDES ID2]],Combined_Sheet__Major_Only___2[[NPDES ID2]:[ECHO BFR]],3,FALSE)</f>
        <v>NM</v>
      </c>
      <c r="AW272" t="s">
        <v>12187</v>
      </c>
      <c r="AX272" t="str">
        <f>VLOOKUP(Sheet1[[#This Row],[NPDES ID2]],Combined_Sheet__Major_Only___2[[NPDES ID2]:[ECHO BFR]],27,FALSE)</f>
        <v>-</v>
      </c>
      <c r="AY272" t="str">
        <f>VLOOKUP(Sheet1[[#This Row],[NPDES ID2]],Combined_Sheet__Major_Only___2[[NPDES ID2]:[ECHO BFR]],28,FALSE)</f>
        <v>highTempCompost</v>
      </c>
      <c r="AZ272" t="str">
        <f>VLOOKUP(Sheet1[[#This Row],[NPDES ID2]],Combined_Sheet__Major_Only___2[[NPDES ID2]:[ECHO BFR]],29,FALSE)</f>
        <v>thickening</v>
      </c>
      <c r="BA272">
        <f>VLOOKUP(Sheet1[[#This Row],[NPDES ID2]],Combined_Sheet__Major_Only___2[[NPDES ID2]:[ECHO BFR]],17,FALSE)</f>
        <v>33.396756000000003</v>
      </c>
      <c r="BB272">
        <f>VLOOKUP(Sheet1[[#This Row],[NPDES ID2]],Combined_Sheet__Major_Only___2[[NPDES ID2]:[ECHO BFR]],18,FALSE)</f>
        <v>-104.524388</v>
      </c>
      <c r="BC272" s="2" t="str">
        <f>IF(ISNUMBER(SEARCH("aerobic",$AW272)),"aerobic","")</f>
        <v/>
      </c>
      <c r="BD272" s="2" t="str">
        <f>IF(ISNUMBER(SEARCH("anaer",$AW272)),"anaer","")</f>
        <v>anaer</v>
      </c>
      <c r="BE272" s="2" t="str">
        <f>IF(ISNUMBER(SEARCH("thickening",$AZ272)),"thickening","")</f>
        <v>thickening</v>
      </c>
      <c r="BF272" s="3" t="str">
        <f>IF(ISNUMBER(SEARCH("airDry",$AW272)),"airDry","")</f>
        <v>airDry</v>
      </c>
      <c r="BG272" s="3" t="str">
        <f>IF(ISNUMBER(SEARCH("heatDry",$AY272)),"heatDry","")</f>
        <v/>
      </c>
      <c r="BH272" s="3" t="str">
        <f>IF(AND(ISNUMBER(SEARCH("aerobic",$AW272)),ISNUMBER(SEARCH("anaer",$AW272))),"Combined Aer and Anaer.","")</f>
        <v/>
      </c>
    </row>
    <row r="273" spans="1:60" x14ac:dyDescent="0.25">
      <c r="A273" s="5">
        <v>249</v>
      </c>
      <c r="B273" t="s">
        <v>1290</v>
      </c>
      <c r="C273">
        <v>1975</v>
      </c>
      <c r="D273">
        <v>500.28965322907112</v>
      </c>
      <c r="E273">
        <v>497.87928007592791</v>
      </c>
      <c r="F273">
        <v>415.42501295953952</v>
      </c>
      <c r="G273">
        <v>580.82222003554728</v>
      </c>
      <c r="H273">
        <v>-112.19988865451499</v>
      </c>
      <c r="I273">
        <v>-113.521923752471</v>
      </c>
      <c r="J273">
        <v>-132.89172711324909</v>
      </c>
      <c r="K273">
        <v>-90.488672675673541</v>
      </c>
      <c r="L273">
        <v>1344.2040496077941</v>
      </c>
      <c r="M273">
        <v>1339.0791414404091</v>
      </c>
      <c r="N273">
        <v>1321.161249240645</v>
      </c>
      <c r="O273">
        <v>1382.176404853813</v>
      </c>
      <c r="P273">
        <v>46.319187915552291</v>
      </c>
      <c r="Q273">
        <v>46.703394932732948</v>
      </c>
      <c r="R273">
        <v>37.947339416883167</v>
      </c>
      <c r="S273">
        <v>53.893697339428194</v>
      </c>
      <c r="T273">
        <v>3709.0176180302601</v>
      </c>
      <c r="U273">
        <v>3709.0267127564839</v>
      </c>
      <c r="V273">
        <v>3705.333545936503</v>
      </c>
      <c r="W273">
        <v>3712.7151550421522</v>
      </c>
      <c r="X273">
        <v>245.28264399797999</v>
      </c>
      <c r="Y273">
        <v>246.21091962020199</v>
      </c>
      <c r="Z273">
        <v>238.3192035991917</v>
      </c>
      <c r="AA273">
        <v>249.59033970783051</v>
      </c>
      <c r="AB273">
        <v>38.281341401731709</v>
      </c>
      <c r="AC273">
        <v>37.815808879411748</v>
      </c>
      <c r="AD273">
        <v>33.282657921130657</v>
      </c>
      <c r="AE273">
        <v>44.347051121317193</v>
      </c>
      <c r="AF273">
        <v>66.702563990972564</v>
      </c>
      <c r="AG273">
        <v>66.448570784571885</v>
      </c>
      <c r="AH273">
        <v>65.558946793189406</v>
      </c>
      <c r="AI273">
        <v>68.58643533631485</v>
      </c>
      <c r="AJ273">
        <v>0.59133734466265775</v>
      </c>
      <c r="AK273">
        <v>0.59133730397080808</v>
      </c>
      <c r="AL273">
        <v>0.59131486684519419</v>
      </c>
      <c r="AM273">
        <v>0.59135944785115535</v>
      </c>
      <c r="AN273">
        <v>0.650995069608025</v>
      </c>
      <c r="AO273">
        <v>0.650995069608025</v>
      </c>
      <c r="AP273">
        <v>0.650995069608025</v>
      </c>
      <c r="AQ273">
        <v>0.650995069608025</v>
      </c>
      <c r="AR273">
        <v>15.733586573616281</v>
      </c>
      <c r="AS273">
        <v>15.733586573616281</v>
      </c>
      <c r="AT273">
        <v>15.733586573616281</v>
      </c>
      <c r="AU273">
        <v>15.733586573616281</v>
      </c>
      <c r="AV273" t="str">
        <f>VLOOKUP(Sheet1[[#This Row],[NPDES ID2]],Combined_Sheet__Major_Only___2[[NPDES ID2]:[ECHO BFR]],3,FALSE)</f>
        <v>MO</v>
      </c>
      <c r="AW273" t="s">
        <v>12191</v>
      </c>
      <c r="AX273" t="str">
        <f>VLOOKUP(Sheet1[[#This Row],[NPDES ID2]],Combined_Sheet__Major_Only___2[[NPDES ID2]:[ECHO BFR]],27,FALSE)</f>
        <v>other</v>
      </c>
      <c r="AY273" t="str">
        <f>VLOOKUP(Sheet1[[#This Row],[NPDES ID2]],Combined_Sheet__Major_Only___2[[NPDES ID2]:[ECHO BFR]],28,FALSE)</f>
        <v>-</v>
      </c>
      <c r="AZ273" t="str">
        <f>VLOOKUP(Sheet1[[#This Row],[NPDES ID2]],Combined_Sheet__Major_Only___2[[NPDES ID2]:[ECHO BFR]],29,FALSE)</f>
        <v>sludgeLagoon, preliminaryOps, thickening</v>
      </c>
      <c r="BA273">
        <f>VLOOKUP(Sheet1[[#This Row],[NPDES ID2]],Combined_Sheet__Major_Only___2[[NPDES ID2]:[ECHO BFR]],17,FALSE)</f>
        <v>37.029524000000002</v>
      </c>
      <c r="BB273">
        <f>VLOOKUP(Sheet1[[#This Row],[NPDES ID2]],Combined_Sheet__Major_Only___2[[NPDES ID2]:[ECHO BFR]],18,FALSE)</f>
        <v>-94.591695000000001</v>
      </c>
      <c r="BC273" s="2" t="str">
        <f>IF(ISNUMBER(SEARCH("aerobic",$AW273)),"aerobic","")</f>
        <v>aerobic</v>
      </c>
      <c r="BD273" s="2" t="str">
        <f>IF(ISNUMBER(SEARCH("anaer",$AW273)),"anaer","")</f>
        <v>anaer</v>
      </c>
      <c r="BE273" s="2" t="str">
        <f>IF(ISNUMBER(SEARCH("thickening",$AZ273)),"thickening","")</f>
        <v>thickening</v>
      </c>
      <c r="BF273" s="4" t="str">
        <f>IF(ISNUMBER(SEARCH("airDry",$AW273)),"airDry","")</f>
        <v>airDry</v>
      </c>
      <c r="BG273" s="4" t="str">
        <f>IF(ISNUMBER(SEARCH("heatDry",$AY273)),"heatDry","")</f>
        <v/>
      </c>
      <c r="BH273" s="4" t="str">
        <f>IF(AND(ISNUMBER(SEARCH("aerobic",$AW273)),ISNUMBER(SEARCH("anaer",$AW273))),"Combined Aer and Anaer.","")</f>
        <v>Combined Aer and Anaer.</v>
      </c>
    </row>
    <row r="274" spans="1:60" x14ac:dyDescent="0.25">
      <c r="A274" s="5">
        <v>1983</v>
      </c>
      <c r="B274" t="s">
        <v>9342</v>
      </c>
      <c r="C274">
        <v>1878.03</v>
      </c>
      <c r="D274">
        <v>463.46836374929001</v>
      </c>
      <c r="E274">
        <v>460.97638760414719</v>
      </c>
      <c r="F274">
        <v>387.03266325810131</v>
      </c>
      <c r="G274">
        <v>537.06609444034393</v>
      </c>
      <c r="H274">
        <v>-106.9745868855828</v>
      </c>
      <c r="I274">
        <v>-108.2902182002907</v>
      </c>
      <c r="J274">
        <v>-127.8740618511913</v>
      </c>
      <c r="K274">
        <v>-85.52448851879123</v>
      </c>
      <c r="L274">
        <v>1336.303654834818</v>
      </c>
      <c r="M274">
        <v>1331.872689465124</v>
      </c>
      <c r="N274">
        <v>1316.3803844848351</v>
      </c>
      <c r="O274">
        <v>1369.1350127437861</v>
      </c>
      <c r="P274">
        <v>43.928146709898471</v>
      </c>
      <c r="Q274">
        <v>44.455785265923069</v>
      </c>
      <c r="R274">
        <v>35.77100441837711</v>
      </c>
      <c r="S274">
        <v>51.713092240145869</v>
      </c>
      <c r="T274">
        <v>3708.052261650274</v>
      </c>
      <c r="U274">
        <v>3708.0613547939251</v>
      </c>
      <c r="V274">
        <v>3704.3688306213589</v>
      </c>
      <c r="W274">
        <v>3711.7491552542938</v>
      </c>
      <c r="X274">
        <v>234.54520977401441</v>
      </c>
      <c r="Y274">
        <v>235.32280667041491</v>
      </c>
      <c r="Z274">
        <v>228.71707257057599</v>
      </c>
      <c r="AA274">
        <v>238.1276281491092</v>
      </c>
      <c r="AB274">
        <v>35.118202482428138</v>
      </c>
      <c r="AC274">
        <v>34.71878615430338</v>
      </c>
      <c r="AD274">
        <v>30.709365289805682</v>
      </c>
      <c r="AE274">
        <v>40.387827681762609</v>
      </c>
      <c r="AF274">
        <v>69.733902839204887</v>
      </c>
      <c r="AG274">
        <v>69.502952289718507</v>
      </c>
      <c r="AH274">
        <v>68.694067267134457</v>
      </c>
      <c r="AI274">
        <v>71.446828314194661</v>
      </c>
      <c r="AJ274">
        <v>0.62842164427166847</v>
      </c>
      <c r="AK274">
        <v>0.62842160835271943</v>
      </c>
      <c r="AL274">
        <v>0.628401773942179</v>
      </c>
      <c r="AM274">
        <v>0.62844118328640852</v>
      </c>
      <c r="AN274">
        <v>0.65094969737868003</v>
      </c>
      <c r="AO274">
        <v>0.65094969737868014</v>
      </c>
      <c r="AP274">
        <v>0.65094969737868014</v>
      </c>
      <c r="AQ274">
        <v>0.65094969737868014</v>
      </c>
      <c r="AR274">
        <v>16.874362313908389</v>
      </c>
      <c r="AS274">
        <v>16.874362313908389</v>
      </c>
      <c r="AT274">
        <v>16.874362313908389</v>
      </c>
      <c r="AU274">
        <v>16.874362313908389</v>
      </c>
      <c r="AV274" t="str">
        <f>VLOOKUP(Sheet1[[#This Row],[NPDES ID2]],Combined_Sheet__Major_Only___2[[NPDES ID2]:[ECHO BFR]],3,FALSE)</f>
        <v>CO</v>
      </c>
      <c r="AW274" t="s">
        <v>12187</v>
      </c>
      <c r="AX274" t="str">
        <f>VLOOKUP(Sheet1[[#This Row],[NPDES ID2]],Combined_Sheet__Major_Only___2[[NPDES ID2]:[ECHO BFR]],27,FALSE)</f>
        <v>tempSludgeStore</v>
      </c>
      <c r="AY274" t="str">
        <f>VLOOKUP(Sheet1[[#This Row],[NPDES ID2]],Combined_Sheet__Major_Only___2[[NPDES ID2]:[ECHO BFR]],28,FALSE)</f>
        <v>-</v>
      </c>
      <c r="AZ274" t="str">
        <f>VLOOKUP(Sheet1[[#This Row],[NPDES ID2]],Combined_Sheet__Major_Only___2[[NPDES ID2]:[ECHO BFR]],29,FALSE)</f>
        <v>preliminaryOps, thickening</v>
      </c>
      <c r="BA274">
        <f>VLOOKUP(Sheet1[[#This Row],[NPDES ID2]],Combined_Sheet__Major_Only___2[[NPDES ID2]:[ECHO BFR]],17,FALSE)</f>
        <v>38.257219999999997</v>
      </c>
      <c r="BB274">
        <f>VLOOKUP(Sheet1[[#This Row],[NPDES ID2]],Combined_Sheet__Major_Only___2[[NPDES ID2]:[ECHO BFR]],18,FALSE)</f>
        <v>-104.578333</v>
      </c>
      <c r="BC274" s="2" t="str">
        <f>IF(ISNUMBER(SEARCH("aerobic",$AW274)),"aerobic","")</f>
        <v/>
      </c>
      <c r="BD274" s="2" t="str">
        <f>IF(ISNUMBER(SEARCH("anaer",$AW274)),"anaer","")</f>
        <v>anaer</v>
      </c>
      <c r="BE274" s="2" t="str">
        <f>IF(ISNUMBER(SEARCH("thickening",$AZ274)),"thickening","")</f>
        <v>thickening</v>
      </c>
      <c r="BF274" s="4" t="str">
        <f>IF(ISNUMBER(SEARCH("airDry",$AW274)),"airDry","")</f>
        <v>airDry</v>
      </c>
      <c r="BG274" s="4" t="str">
        <f>IF(ISNUMBER(SEARCH("heatDry",$AY274)),"heatDry","")</f>
        <v/>
      </c>
      <c r="BH274" s="4" t="str">
        <f>IF(AND(ISNUMBER(SEARCH("aerobic",$AW274)),ISNUMBER(SEARCH("anaer",$AW274))),"Combined Aer and Anaer.","")</f>
        <v/>
      </c>
    </row>
    <row r="275" spans="1:60" x14ac:dyDescent="0.25">
      <c r="A275" s="5">
        <v>1694</v>
      </c>
      <c r="B275" t="s">
        <v>7944</v>
      </c>
      <c r="C275">
        <v>47.29</v>
      </c>
      <c r="D275">
        <v>2020.8676210454471</v>
      </c>
      <c r="E275">
        <v>2001.658403049435</v>
      </c>
      <c r="F275">
        <v>1371.7101697599139</v>
      </c>
      <c r="G275">
        <v>2648.8067021004022</v>
      </c>
      <c r="H275">
        <v>-108.8804023211798</v>
      </c>
      <c r="I275">
        <v>-110.2442475456338</v>
      </c>
      <c r="J275">
        <v>-129.7172971269157</v>
      </c>
      <c r="K275">
        <v>-87.423842074103845</v>
      </c>
      <c r="L275">
        <v>33.154640811721528</v>
      </c>
      <c r="M275">
        <v>33.039322801017747</v>
      </c>
      <c r="N275">
        <v>32.635959444387368</v>
      </c>
      <c r="O275">
        <v>34.009284919042678</v>
      </c>
      <c r="P275">
        <v>1.107181997019739</v>
      </c>
      <c r="Q275">
        <v>1.118602627749107</v>
      </c>
      <c r="R275">
        <v>0.90343891532712617</v>
      </c>
      <c r="S275">
        <v>1.298220989214611</v>
      </c>
      <c r="T275">
        <v>3706.9943922407879</v>
      </c>
      <c r="U275">
        <v>3707.003483650205</v>
      </c>
      <c r="V275">
        <v>3703.3116637119051</v>
      </c>
      <c r="W275">
        <v>3710.69058077721</v>
      </c>
      <c r="X275">
        <v>237.97831432217799</v>
      </c>
      <c r="Y275">
        <v>238.8054457381381</v>
      </c>
      <c r="Z275">
        <v>231.78760153013221</v>
      </c>
      <c r="AA275">
        <v>241.79686078193191</v>
      </c>
      <c r="AB275">
        <v>36.112592843740963</v>
      </c>
      <c r="AC275">
        <v>35.692613297258823</v>
      </c>
      <c r="AD275">
        <v>31.521545721468449</v>
      </c>
      <c r="AE275">
        <v>41.637451026436587</v>
      </c>
      <c r="AF275">
        <v>68.707080028869044</v>
      </c>
      <c r="AG275">
        <v>68.468111187903872</v>
      </c>
      <c r="AH275">
        <v>67.632201341716595</v>
      </c>
      <c r="AI275">
        <v>70.478168355387382</v>
      </c>
      <c r="AJ275">
        <v>0.61585637662226977</v>
      </c>
      <c r="AK275">
        <v>0.61585637569956753</v>
      </c>
      <c r="AL275">
        <v>0.61585586256358671</v>
      </c>
      <c r="AM275">
        <v>0.61585688209170886</v>
      </c>
      <c r="AN275">
        <v>0.65089996344186185</v>
      </c>
      <c r="AO275">
        <v>0.65089996344186185</v>
      </c>
      <c r="AP275">
        <v>0.65089996344186185</v>
      </c>
      <c r="AQ275">
        <v>0.65089996344186185</v>
      </c>
      <c r="AR275">
        <v>16.488525321627751</v>
      </c>
      <c r="AS275">
        <v>16.488525321627751</v>
      </c>
      <c r="AT275">
        <v>16.488525321627751</v>
      </c>
      <c r="AU275">
        <v>16.488525321627751</v>
      </c>
      <c r="AV275" t="str">
        <f>VLOOKUP(Sheet1[[#This Row],[NPDES ID2]],Combined_Sheet__Major_Only___2[[NPDES ID2]:[ECHO BFR]],3,FALSE)</f>
        <v>IA</v>
      </c>
      <c r="AW275" t="s">
        <v>118</v>
      </c>
      <c r="AX275" t="str">
        <f>VLOOKUP(Sheet1[[#This Row],[NPDES ID2]],Combined_Sheet__Major_Only___2[[NPDES ID2]:[ECHO BFR]],27,FALSE)</f>
        <v>tempSludgeStore</v>
      </c>
      <c r="AY275" t="str">
        <f>VLOOKUP(Sheet1[[#This Row],[NPDES ID2]],Combined_Sheet__Major_Only___2[[NPDES ID2]:[ECHO BFR]],28,FALSE)</f>
        <v>-</v>
      </c>
      <c r="AZ275" t="str">
        <f>VLOOKUP(Sheet1[[#This Row],[NPDES ID2]],Combined_Sheet__Major_Only___2[[NPDES ID2]:[ECHO BFR]],29,FALSE)</f>
        <v>thickening</v>
      </c>
      <c r="BA275">
        <f>VLOOKUP(Sheet1[[#This Row],[NPDES ID2]],Combined_Sheet__Major_Only___2[[NPDES ID2]:[ECHO BFR]],17,FALSE)</f>
        <v>41.591500000000003</v>
      </c>
      <c r="BB275">
        <f>VLOOKUP(Sheet1[[#This Row],[NPDES ID2]],Combined_Sheet__Major_Only___2[[NPDES ID2]:[ECHO BFR]],18,FALSE)</f>
        <v>-90.788583000000003</v>
      </c>
      <c r="BC275" s="2" t="str">
        <f>IF(ISNUMBER(SEARCH("aerobic",$AW275)),"aerobic","")</f>
        <v>aerobic</v>
      </c>
      <c r="BD275" s="2" t="str">
        <f>IF(ISNUMBER(SEARCH("anaer",$AW275)),"anaer","")</f>
        <v/>
      </c>
      <c r="BE275" s="2" t="str">
        <f>IF(ISNUMBER(SEARCH("thickening",$AZ275)),"thickening","")</f>
        <v>thickening</v>
      </c>
      <c r="BF275" s="3" t="str">
        <f>IF(ISNUMBER(SEARCH("airDry",$AW275)),"airDry","")</f>
        <v>airDry</v>
      </c>
      <c r="BG275" s="3" t="str">
        <f>IF(ISNUMBER(SEARCH("heatDry",$AY275)),"heatDry","")</f>
        <v/>
      </c>
      <c r="BH275" s="3" t="str">
        <f>IF(AND(ISNUMBER(SEARCH("aerobic",$AW275)),ISNUMBER(SEARCH("anaer",$AW275))),"Combined Aer and Anaer.","")</f>
        <v/>
      </c>
    </row>
    <row r="276" spans="1:60" x14ac:dyDescent="0.25">
      <c r="A276" s="5">
        <v>2611</v>
      </c>
      <c r="B276" t="s">
        <v>12075</v>
      </c>
      <c r="C276">
        <v>25.51314</v>
      </c>
      <c r="D276">
        <v>3710.155249660791</v>
      </c>
      <c r="E276">
        <v>3673.3086020712531</v>
      </c>
      <c r="F276">
        <v>2485.8997272317802</v>
      </c>
      <c r="G276">
        <v>4879.496531371291</v>
      </c>
      <c r="H276">
        <v>-110.2800445803823</v>
      </c>
      <c r="I276">
        <v>-111.70295188841919</v>
      </c>
      <c r="J276">
        <v>-131.06253010993521</v>
      </c>
      <c r="K276">
        <v>-88.7605022695857</v>
      </c>
      <c r="L276">
        <v>17.677255143761631</v>
      </c>
      <c r="M276">
        <v>17.61344400344861</v>
      </c>
      <c r="N276">
        <v>17.390242060356929</v>
      </c>
      <c r="O276">
        <v>18.150173128900772</v>
      </c>
      <c r="P276">
        <v>0.59775264650603011</v>
      </c>
      <c r="Q276">
        <v>0.60343569586930323</v>
      </c>
      <c r="R276">
        <v>0.48854108584856359</v>
      </c>
      <c r="S276">
        <v>0.69871380833705565</v>
      </c>
      <c r="T276">
        <v>3705.5482653653098</v>
      </c>
      <c r="U276">
        <v>3705.5573544039962</v>
      </c>
      <c r="V276">
        <v>3701.8664971668468</v>
      </c>
      <c r="W276">
        <v>3709.2434900613989</v>
      </c>
      <c r="X276">
        <v>240.7121447575733</v>
      </c>
      <c r="Y276">
        <v>241.58026526948069</v>
      </c>
      <c r="Z276">
        <v>234.22434501233579</v>
      </c>
      <c r="AA276">
        <v>244.7228405327553</v>
      </c>
      <c r="AB276">
        <v>36.930432152796612</v>
      </c>
      <c r="AC276">
        <v>36.493260304514422</v>
      </c>
      <c r="AD276">
        <v>32.186352935863937</v>
      </c>
      <c r="AE276">
        <v>42.67154201592971</v>
      </c>
      <c r="AF276">
        <v>67.901163981256005</v>
      </c>
      <c r="AG276">
        <v>67.65605914686077</v>
      </c>
      <c r="AH276">
        <v>66.798698586648939</v>
      </c>
      <c r="AI276">
        <v>69.717712524565599</v>
      </c>
      <c r="AJ276">
        <v>0.60599682694721257</v>
      </c>
      <c r="AK276">
        <v>0.60599682643966268</v>
      </c>
      <c r="AL276">
        <v>0.60599654415543158</v>
      </c>
      <c r="AM276">
        <v>0.60599710501379722</v>
      </c>
      <c r="AN276">
        <v>0.65083195330459997</v>
      </c>
      <c r="AO276">
        <v>0.65083195330459986</v>
      </c>
      <c r="AP276">
        <v>0.65083195330459986</v>
      </c>
      <c r="AQ276">
        <v>0.65083195330459986</v>
      </c>
      <c r="AR276">
        <v>16.185260511513331</v>
      </c>
      <c r="AS276">
        <v>16.185260511513331</v>
      </c>
      <c r="AT276">
        <v>16.185260511513331</v>
      </c>
      <c r="AU276">
        <v>16.185260511513331</v>
      </c>
      <c r="AV276" t="str">
        <f>VLOOKUP(Sheet1[[#This Row],[NPDES ID2]],Combined_Sheet__Major_Only___2[[NPDES ID2]:[ECHO BFR]],3,FALSE)</f>
        <v>TX</v>
      </c>
      <c r="AW276" t="s">
        <v>118</v>
      </c>
      <c r="AX276" t="str">
        <f>VLOOKUP(Sheet1[[#This Row],[NPDES ID2]],Combined_Sheet__Major_Only___2[[NPDES ID2]:[ECHO BFR]],27,FALSE)</f>
        <v>tempSludgeStore</v>
      </c>
      <c r="AY276" t="str">
        <f>VLOOKUP(Sheet1[[#This Row],[NPDES ID2]],Combined_Sheet__Major_Only___2[[NPDES ID2]:[ECHO BFR]],28,FALSE)</f>
        <v>-</v>
      </c>
      <c r="AZ276" t="str">
        <f>VLOOKUP(Sheet1[[#This Row],[NPDES ID2]],Combined_Sheet__Major_Only___2[[NPDES ID2]:[ECHO BFR]],29,FALSE)</f>
        <v>thickening</v>
      </c>
      <c r="BA276">
        <f>VLOOKUP(Sheet1[[#This Row],[NPDES ID2]],Combined_Sheet__Major_Only___2[[NPDES ID2]:[ECHO BFR]],17,FALSE)</f>
        <v>33.587246999999998</v>
      </c>
      <c r="BB276">
        <f>VLOOKUP(Sheet1[[#This Row],[NPDES ID2]],Combined_Sheet__Major_Only___2[[NPDES ID2]:[ECHO BFR]],18,FALSE)</f>
        <v>-96.160640999999998</v>
      </c>
      <c r="BC276" s="2" t="str">
        <f>IF(ISNUMBER(SEARCH("aerobic",$AW276)),"aerobic","")</f>
        <v>aerobic</v>
      </c>
      <c r="BD276" s="2" t="str">
        <f>IF(ISNUMBER(SEARCH("anaer",$AW276)),"anaer","")</f>
        <v/>
      </c>
      <c r="BE276" s="2" t="str">
        <f>IF(ISNUMBER(SEARCH("thickening",$AZ276)),"thickening","")</f>
        <v>thickening</v>
      </c>
      <c r="BF276" s="4" t="str">
        <f>IF(ISNUMBER(SEARCH("airDry",$AW276)),"airDry","")</f>
        <v>airDry</v>
      </c>
      <c r="BG276" s="4" t="str">
        <f>IF(ISNUMBER(SEARCH("heatDry",$AY276)),"heatDry","")</f>
        <v/>
      </c>
      <c r="BH276" s="4" t="str">
        <f>IF(AND(ISNUMBER(SEARCH("aerobic",$AW276)),ISNUMBER(SEARCH("anaer",$AW276))),"Combined Aer and Anaer.","")</f>
        <v/>
      </c>
    </row>
    <row r="277" spans="1:60" x14ac:dyDescent="0.25">
      <c r="A277" s="5">
        <v>2259</v>
      </c>
      <c r="B277" t="s">
        <v>10574</v>
      </c>
      <c r="C277">
        <v>511.2</v>
      </c>
      <c r="D277">
        <v>358.71034142116849</v>
      </c>
      <c r="E277">
        <v>353.9196346921143</v>
      </c>
      <c r="F277">
        <v>291.65419489240378</v>
      </c>
      <c r="G277">
        <v>435.17647523594059</v>
      </c>
      <c r="H277">
        <v>-111.2340162137711</v>
      </c>
      <c r="I277">
        <v>-112.6182210098689</v>
      </c>
      <c r="J277">
        <v>-131.97568818005209</v>
      </c>
      <c r="K277">
        <v>-89.646086535156883</v>
      </c>
      <c r="L277">
        <v>351.22198348805398</v>
      </c>
      <c r="M277">
        <v>349.92073527275011</v>
      </c>
      <c r="N277">
        <v>345.36968153826558</v>
      </c>
      <c r="O277">
        <v>360.86521899654491</v>
      </c>
      <c r="P277">
        <v>11.98285495900736</v>
      </c>
      <c r="Q277">
        <v>12.089908753636569</v>
      </c>
      <c r="R277">
        <v>9.8046876534266652</v>
      </c>
      <c r="S277">
        <v>13.9760834733331</v>
      </c>
      <c r="T277">
        <v>3704.9889271112002</v>
      </c>
      <c r="U277">
        <v>3704.9980152329258</v>
      </c>
      <c r="V277">
        <v>3701.3075303528581</v>
      </c>
      <c r="W277">
        <v>3708.683779009591</v>
      </c>
      <c r="X277">
        <v>242.71518987170691</v>
      </c>
      <c r="Y277">
        <v>243.6109315507118</v>
      </c>
      <c r="Z277">
        <v>236.00931089751191</v>
      </c>
      <c r="AA277">
        <v>246.86165855034611</v>
      </c>
      <c r="AB277">
        <v>37.536808980878419</v>
      </c>
      <c r="AC277">
        <v>37.086758698755048</v>
      </c>
      <c r="AD277">
        <v>32.67800076651536</v>
      </c>
      <c r="AE277">
        <v>43.430383649347789</v>
      </c>
      <c r="AF277">
        <v>67.332005136117573</v>
      </c>
      <c r="AG277">
        <v>67.082626281628933</v>
      </c>
      <c r="AH277">
        <v>66.210027385455049</v>
      </c>
      <c r="AI277">
        <v>69.180585659185382</v>
      </c>
      <c r="AJ277">
        <v>0.59903509841075764</v>
      </c>
      <c r="AK277">
        <v>0.59903508808756634</v>
      </c>
      <c r="AL277">
        <v>0.59902935869010321</v>
      </c>
      <c r="AM277">
        <v>0.59904074228505244</v>
      </c>
      <c r="AN277">
        <v>0.65080564098705995</v>
      </c>
      <c r="AO277">
        <v>0.65080564098705995</v>
      </c>
      <c r="AP277">
        <v>0.65080564098705995</v>
      </c>
      <c r="AQ277">
        <v>0.65080564098705995</v>
      </c>
      <c r="AR277">
        <v>15.97093616569982</v>
      </c>
      <c r="AS277">
        <v>15.97093616569982</v>
      </c>
      <c r="AT277">
        <v>15.97093616569982</v>
      </c>
      <c r="AU277">
        <v>15.97093616569982</v>
      </c>
      <c r="AV277" t="str">
        <f>VLOOKUP(Sheet1[[#This Row],[NPDES ID2]],Combined_Sheet__Major_Only___2[[NPDES ID2]:[ECHO BFR]],3,FALSE)</f>
        <v>KS</v>
      </c>
      <c r="AW277" t="s">
        <v>118</v>
      </c>
      <c r="AX277" t="str">
        <f>VLOOKUP(Sheet1[[#This Row],[NPDES ID2]],Combined_Sheet__Major_Only___2[[NPDES ID2]:[ECHO BFR]],27,FALSE)</f>
        <v>-</v>
      </c>
      <c r="AY277" t="str">
        <f>VLOOKUP(Sheet1[[#This Row],[NPDES ID2]],Combined_Sheet__Major_Only___2[[NPDES ID2]:[ECHO BFR]],28,FALSE)</f>
        <v>-</v>
      </c>
      <c r="AZ277" t="str">
        <f>VLOOKUP(Sheet1[[#This Row],[NPDES ID2]],Combined_Sheet__Major_Only___2[[NPDES ID2]:[ECHO BFR]],29,FALSE)</f>
        <v>thickening</v>
      </c>
      <c r="BA277">
        <f>VLOOKUP(Sheet1[[#This Row],[NPDES ID2]],Combined_Sheet__Major_Only___2[[NPDES ID2]:[ECHO BFR]],17,FALSE)</f>
        <v>37.227200000000003</v>
      </c>
      <c r="BB277">
        <f>VLOOKUP(Sheet1[[#This Row],[NPDES ID2]],Combined_Sheet__Major_Only___2[[NPDES ID2]:[ECHO BFR]],18,FALSE)</f>
        <v>-96.990799999999993</v>
      </c>
      <c r="BC277" s="2" t="str">
        <f>IF(ISNUMBER(SEARCH("aerobic",$AW277)),"aerobic","")</f>
        <v>aerobic</v>
      </c>
      <c r="BD277" s="2" t="str">
        <f>IF(ISNUMBER(SEARCH("anaer",$AW277)),"anaer","")</f>
        <v/>
      </c>
      <c r="BE277" s="2" t="str">
        <f>IF(ISNUMBER(SEARCH("thickening",$AZ277)),"thickening","")</f>
        <v>thickening</v>
      </c>
      <c r="BF277" s="4" t="str">
        <f>IF(ISNUMBER(SEARCH("airDry",$AW277)),"airDry","")</f>
        <v>airDry</v>
      </c>
      <c r="BG277" s="4" t="str">
        <f>IF(ISNUMBER(SEARCH("heatDry",$AY277)),"heatDry","")</f>
        <v/>
      </c>
      <c r="BH277" s="4" t="str">
        <f>IF(AND(ISNUMBER(SEARCH("aerobic",$AW277)),ISNUMBER(SEARCH("anaer",$AW277))),"Combined Aer and Anaer.","")</f>
        <v/>
      </c>
    </row>
    <row r="278" spans="1:60" x14ac:dyDescent="0.25">
      <c r="A278" s="5">
        <v>1482</v>
      </c>
      <c r="B278" t="s">
        <v>6989</v>
      </c>
      <c r="C278">
        <v>111.5</v>
      </c>
      <c r="D278">
        <v>938.93746416388831</v>
      </c>
      <c r="E278">
        <v>929.42712616249537</v>
      </c>
      <c r="F278">
        <v>661.1038984331625</v>
      </c>
      <c r="G278">
        <v>1214.137710264348</v>
      </c>
      <c r="H278">
        <v>-111.3417003617964</v>
      </c>
      <c r="I278">
        <v>-112.7405302258193</v>
      </c>
      <c r="J278">
        <v>-132.08262372070499</v>
      </c>
      <c r="K278">
        <v>-89.769759512572193</v>
      </c>
      <c r="L278">
        <v>76.566182410088672</v>
      </c>
      <c r="M278">
        <v>76.282066065503471</v>
      </c>
      <c r="N278">
        <v>75.288289215307771</v>
      </c>
      <c r="O278">
        <v>78.67180633630575</v>
      </c>
      <c r="P278">
        <v>2.613735264310705</v>
      </c>
      <c r="Q278">
        <v>2.6369958593758072</v>
      </c>
      <c r="R278">
        <v>2.1387760699817271</v>
      </c>
      <c r="S278">
        <v>3.0480599934741881</v>
      </c>
      <c r="T278">
        <v>3704.791045682377</v>
      </c>
      <c r="U278">
        <v>3704.8001334797032</v>
      </c>
      <c r="V278">
        <v>3701.109780331285</v>
      </c>
      <c r="W278">
        <v>3708.4857656932381</v>
      </c>
      <c r="X278">
        <v>242.8302398032325</v>
      </c>
      <c r="Y278">
        <v>243.7276872353367</v>
      </c>
      <c r="Z278">
        <v>236.11080469974451</v>
      </c>
      <c r="AA278">
        <v>246.98481609179291</v>
      </c>
      <c r="AB278">
        <v>37.573227469873189</v>
      </c>
      <c r="AC278">
        <v>37.122303119768347</v>
      </c>
      <c r="AD278">
        <v>32.7075700700913</v>
      </c>
      <c r="AE278">
        <v>43.47549266661877</v>
      </c>
      <c r="AF278">
        <v>67.295994042366658</v>
      </c>
      <c r="AG278">
        <v>67.046294454810493</v>
      </c>
      <c r="AH278">
        <v>66.172810767053363</v>
      </c>
      <c r="AI278">
        <v>69.146658717920502</v>
      </c>
      <c r="AJ278">
        <v>0.59859465893505792</v>
      </c>
      <c r="AK278">
        <v>0.59859465668558021</v>
      </c>
      <c r="AL278">
        <v>0.59859340606231737</v>
      </c>
      <c r="AM278">
        <v>0.59859589087572795</v>
      </c>
      <c r="AN278">
        <v>0.65079633132490178</v>
      </c>
      <c r="AO278">
        <v>0.65079633132490189</v>
      </c>
      <c r="AP278">
        <v>0.65079633132490189</v>
      </c>
      <c r="AQ278">
        <v>0.65079633132490189</v>
      </c>
      <c r="AR278">
        <v>15.957541941354661</v>
      </c>
      <c r="AS278">
        <v>15.957541941354661</v>
      </c>
      <c r="AT278">
        <v>15.957541941354661</v>
      </c>
      <c r="AU278">
        <v>15.957541941354661</v>
      </c>
      <c r="AV278" t="str">
        <f>VLOOKUP(Sheet1[[#This Row],[NPDES ID2]],Combined_Sheet__Major_Only___2[[NPDES ID2]:[ECHO BFR]],3,FALSE)</f>
        <v>CA</v>
      </c>
      <c r="AW278" t="s">
        <v>118</v>
      </c>
      <c r="AX278" t="str">
        <f>VLOOKUP(Sheet1[[#This Row],[NPDES ID2]],Combined_Sheet__Major_Only___2[[NPDES ID2]:[ECHO BFR]],27,FALSE)</f>
        <v>tempSludgeStore</v>
      </c>
      <c r="AY278" t="str">
        <f>VLOOKUP(Sheet1[[#This Row],[NPDES ID2]],Combined_Sheet__Major_Only___2[[NPDES ID2]:[ECHO BFR]],28,FALSE)</f>
        <v>-</v>
      </c>
      <c r="AZ278" t="str">
        <f>VLOOKUP(Sheet1[[#This Row],[NPDES ID2]],Combined_Sheet__Major_Only___2[[NPDES ID2]:[ECHO BFR]],29,FALSE)</f>
        <v>thickening</v>
      </c>
      <c r="BA278">
        <f>VLOOKUP(Sheet1[[#This Row],[NPDES ID2]],Combined_Sheet__Major_Only___2[[NPDES ID2]:[ECHO BFR]],17,FALSE)</f>
        <v>39.420555999999998</v>
      </c>
      <c r="BB278">
        <f>VLOOKUP(Sheet1[[#This Row],[NPDES ID2]],Combined_Sheet__Major_Only___2[[NPDES ID2]:[ECHO BFR]],18,FALSE)</f>
        <v>-123.34</v>
      </c>
      <c r="BC278" s="2" t="str">
        <f>IF(ISNUMBER(SEARCH("aerobic",$AW278)),"aerobic","")</f>
        <v>aerobic</v>
      </c>
      <c r="BD278" s="2" t="str">
        <f>IF(ISNUMBER(SEARCH("anaer",$AW278)),"anaer","")</f>
        <v/>
      </c>
      <c r="BE278" s="2" t="str">
        <f>IF(ISNUMBER(SEARCH("thickening",$AZ278)),"thickening","")</f>
        <v>thickening</v>
      </c>
      <c r="BF278" s="3" t="str">
        <f>IF(ISNUMBER(SEARCH("airDry",$AW278)),"airDry","")</f>
        <v>airDry</v>
      </c>
      <c r="BG278" s="3" t="str">
        <f>IF(ISNUMBER(SEARCH("heatDry",$AY278)),"heatDry","")</f>
        <v/>
      </c>
      <c r="BH278" s="3" t="str">
        <f>IF(AND(ISNUMBER(SEARCH("aerobic",$AW278)),ISNUMBER(SEARCH("anaer",$AW278))),"Combined Aer and Anaer.","")</f>
        <v/>
      </c>
    </row>
    <row r="279" spans="1:60" x14ac:dyDescent="0.25">
      <c r="A279" s="5">
        <v>589</v>
      </c>
      <c r="B279" t="s">
        <v>2886</v>
      </c>
      <c r="C279">
        <v>81</v>
      </c>
      <c r="D279">
        <v>1245.209811668313</v>
      </c>
      <c r="E279">
        <v>1231.301164479275</v>
      </c>
      <c r="F279">
        <v>862.01274043554361</v>
      </c>
      <c r="G279">
        <v>1620.9662314584509</v>
      </c>
      <c r="H279">
        <v>-111.03872978467059</v>
      </c>
      <c r="I279">
        <v>-112.44914398088309</v>
      </c>
      <c r="J279">
        <v>-131.7915201281925</v>
      </c>
      <c r="K279">
        <v>-89.482025449420533</v>
      </c>
      <c r="L279">
        <v>55.76428239121973</v>
      </c>
      <c r="M279">
        <v>55.558966668553673</v>
      </c>
      <c r="N279">
        <v>54.840811980605011</v>
      </c>
      <c r="O279">
        <v>57.285910358690558</v>
      </c>
      <c r="P279">
        <v>1.898483293757544</v>
      </c>
      <c r="Q279">
        <v>1.915706918593665</v>
      </c>
      <c r="R279">
        <v>1.552964901989828</v>
      </c>
      <c r="S279">
        <v>2.2154275290268761</v>
      </c>
      <c r="T279">
        <v>3701.0536118472992</v>
      </c>
      <c r="U279">
        <v>3701.0626935176051</v>
      </c>
      <c r="V279">
        <v>3697.3748284163389</v>
      </c>
      <c r="W279">
        <v>3704.7458408668558</v>
      </c>
      <c r="X279">
        <v>241.965856588403</v>
      </c>
      <c r="Y279">
        <v>242.8539757011882</v>
      </c>
      <c r="Z279">
        <v>235.32001501232219</v>
      </c>
      <c r="AA279">
        <v>246.07474779255321</v>
      </c>
      <c r="AB279">
        <v>37.348332272561088</v>
      </c>
      <c r="AC279">
        <v>36.901871930317782</v>
      </c>
      <c r="AD279">
        <v>32.522963725032213</v>
      </c>
      <c r="AE279">
        <v>43.200908804140653</v>
      </c>
      <c r="AF279">
        <v>67.468010419747159</v>
      </c>
      <c r="AG279">
        <v>67.21961605172055</v>
      </c>
      <c r="AH279">
        <v>66.350716154510792</v>
      </c>
      <c r="AI279">
        <v>69.308979199918497</v>
      </c>
      <c r="AJ279">
        <v>0.60069855726780852</v>
      </c>
      <c r="AK279">
        <v>0.60069855564020069</v>
      </c>
      <c r="AL279">
        <v>0.60069765063073488</v>
      </c>
      <c r="AM279">
        <v>0.60069944875686232</v>
      </c>
      <c r="AN279">
        <v>0.65062040423656864</v>
      </c>
      <c r="AO279">
        <v>0.65062040423656886</v>
      </c>
      <c r="AP279">
        <v>0.65062040423656886</v>
      </c>
      <c r="AQ279">
        <v>0.65062040423656886</v>
      </c>
      <c r="AR279">
        <v>16.0222681893367</v>
      </c>
      <c r="AS279">
        <v>16.0222681893367</v>
      </c>
      <c r="AT279">
        <v>16.0222681893367</v>
      </c>
      <c r="AU279">
        <v>16.0222681893367</v>
      </c>
      <c r="AV279" t="str">
        <f>VLOOKUP(Sheet1[[#This Row],[NPDES ID2]],Combined_Sheet__Major_Only___2[[NPDES ID2]:[ECHO BFR]],3,FALSE)</f>
        <v>NE</v>
      </c>
      <c r="AW279" t="s">
        <v>2888</v>
      </c>
      <c r="AX279" t="str">
        <f>VLOOKUP(Sheet1[[#This Row],[NPDES ID2]],Combined_Sheet__Major_Only___2[[NPDES ID2]:[ECHO BFR]],27,FALSE)</f>
        <v>tempSludgeStore</v>
      </c>
      <c r="AY279" t="str">
        <f>VLOOKUP(Sheet1[[#This Row],[NPDES ID2]],Combined_Sheet__Major_Only___2[[NPDES ID2]:[ECHO BFR]],28,FALSE)</f>
        <v>-</v>
      </c>
      <c r="AZ279" t="str">
        <f>VLOOKUP(Sheet1[[#This Row],[NPDES ID2]],Combined_Sheet__Major_Only___2[[NPDES ID2]:[ECHO BFR]],29,FALSE)</f>
        <v>thickening</v>
      </c>
      <c r="BA279">
        <f>VLOOKUP(Sheet1[[#This Row],[NPDES ID2]],Combined_Sheet__Major_Only___2[[NPDES ID2]:[ECHO BFR]],17,FALSE)</f>
        <v>41.125950000000003</v>
      </c>
      <c r="BB279">
        <f>VLOOKUP(Sheet1[[#This Row],[NPDES ID2]],Combined_Sheet__Major_Only___2[[NPDES ID2]:[ECHO BFR]],18,FALSE)</f>
        <v>-100.724</v>
      </c>
      <c r="BC279" s="2" t="str">
        <f>IF(ISNUMBER(SEARCH("aerobic",$AW279)),"aerobic","")</f>
        <v>aerobic</v>
      </c>
      <c r="BD279" s="2" t="str">
        <f>IF(ISNUMBER(SEARCH("anaer",$AW279)),"anaer","")</f>
        <v/>
      </c>
      <c r="BE279" s="2" t="str">
        <f>IF(ISNUMBER(SEARCH("thickening",$AZ279)),"thickening","")</f>
        <v>thickening</v>
      </c>
      <c r="BF279" s="4" t="str">
        <f>IF(ISNUMBER(SEARCH("airDry",$AW279)),"airDry","")</f>
        <v>airDry</v>
      </c>
      <c r="BG279" s="4" t="str">
        <f>IF(ISNUMBER(SEARCH("heatDry",$AY279)),"heatDry","")</f>
        <v/>
      </c>
      <c r="BH279" s="4" t="str">
        <f>IF(AND(ISNUMBER(SEARCH("aerobic",$AW279)),ISNUMBER(SEARCH("anaer",$AW279))),"Combined Aer and Anaer.","")</f>
        <v/>
      </c>
    </row>
    <row r="280" spans="1:60" x14ac:dyDescent="0.25">
      <c r="A280" s="5">
        <v>1050</v>
      </c>
      <c r="B280" t="s">
        <v>5070</v>
      </c>
      <c r="C280">
        <v>398.14</v>
      </c>
      <c r="D280">
        <v>377.01379654477228</v>
      </c>
      <c r="E280">
        <v>372.47101546038209</v>
      </c>
      <c r="F280">
        <v>294.0400265133473</v>
      </c>
      <c r="G280">
        <v>463.90341555819327</v>
      </c>
      <c r="H280">
        <v>-107.4061250955924</v>
      </c>
      <c r="I280">
        <v>-108.7335975483294</v>
      </c>
      <c r="J280">
        <v>-128.29888282281351</v>
      </c>
      <c r="K280">
        <v>-86.002170546213861</v>
      </c>
      <c r="L280">
        <v>282.58854413318761</v>
      </c>
      <c r="M280">
        <v>281.64394320670408</v>
      </c>
      <c r="N280">
        <v>278.34015021460829</v>
      </c>
      <c r="O280">
        <v>289.58886247476067</v>
      </c>
      <c r="P280">
        <v>9.3144214083559103</v>
      </c>
      <c r="Q280">
        <v>9.4234546413059856</v>
      </c>
      <c r="R280">
        <v>7.5874296714070013</v>
      </c>
      <c r="S280">
        <v>10.957526883694261</v>
      </c>
      <c r="T280">
        <v>3699.3626424338081</v>
      </c>
      <c r="U280">
        <v>3699.3717213319969</v>
      </c>
      <c r="V280">
        <v>3695.6849819260128</v>
      </c>
      <c r="W280">
        <v>3703.0537444260272</v>
      </c>
      <c r="X280">
        <v>234.58092804862071</v>
      </c>
      <c r="Y280">
        <v>235.36458360238501</v>
      </c>
      <c r="Z280">
        <v>228.70576184084791</v>
      </c>
      <c r="AA280">
        <v>238.19362987866651</v>
      </c>
      <c r="AB280">
        <v>35.201304962020323</v>
      </c>
      <c r="AC280">
        <v>34.79929068708558</v>
      </c>
      <c r="AD280">
        <v>30.77322801998589</v>
      </c>
      <c r="AE280">
        <v>40.499681348600291</v>
      </c>
      <c r="AF280">
        <v>69.558158822199715</v>
      </c>
      <c r="AG280">
        <v>69.325707455533617</v>
      </c>
      <c r="AH280">
        <v>68.512398582721787</v>
      </c>
      <c r="AI280">
        <v>71.281187121249005</v>
      </c>
      <c r="AJ280">
        <v>0.62627080389084111</v>
      </c>
      <c r="AK280">
        <v>0.62627079628473714</v>
      </c>
      <c r="AL280">
        <v>0.62626657212914494</v>
      </c>
      <c r="AM280">
        <v>0.62627496497373236</v>
      </c>
      <c r="AN280">
        <v>0.65054074929968775</v>
      </c>
      <c r="AO280">
        <v>0.65054074929968786</v>
      </c>
      <c r="AP280">
        <v>0.65054074929968786</v>
      </c>
      <c r="AQ280">
        <v>0.65054074929968786</v>
      </c>
      <c r="AR280">
        <v>16.808738589288112</v>
      </c>
      <c r="AS280">
        <v>16.808738589288112</v>
      </c>
      <c r="AT280">
        <v>16.808738589288112</v>
      </c>
      <c r="AU280">
        <v>16.808738589288112</v>
      </c>
      <c r="AV280" t="str">
        <f>VLOOKUP(Sheet1[[#This Row],[NPDES ID2]],Combined_Sheet__Major_Only___2[[NPDES ID2]:[ECHO BFR]],3,FALSE)</f>
        <v>SC</v>
      </c>
      <c r="AW280" t="s">
        <v>12187</v>
      </c>
      <c r="AX280" t="str">
        <f>VLOOKUP(Sheet1[[#This Row],[NPDES ID2]],Combined_Sheet__Major_Only___2[[NPDES ID2]:[ECHO BFR]],27,FALSE)</f>
        <v>methaneBioCaptureRecover</v>
      </c>
      <c r="AY280" t="str">
        <f>VLOOKUP(Sheet1[[#This Row],[NPDES ID2]],Combined_Sheet__Major_Only___2[[NPDES ID2]:[ECHO BFR]],28,FALSE)</f>
        <v>-</v>
      </c>
      <c r="AZ280" t="str">
        <f>VLOOKUP(Sheet1[[#This Row],[NPDES ID2]],Combined_Sheet__Major_Only___2[[NPDES ID2]:[ECHO BFR]],29,FALSE)</f>
        <v>thickening, preliminaryOps</v>
      </c>
      <c r="BA280">
        <f>VLOOKUP(Sheet1[[#This Row],[NPDES ID2]],Combined_Sheet__Major_Only___2[[NPDES ID2]:[ECHO BFR]],17,FALSE)</f>
        <v>34.472499999999997</v>
      </c>
      <c r="BB280">
        <f>VLOOKUP(Sheet1[[#This Row],[NPDES ID2]],Combined_Sheet__Major_Only___2[[NPDES ID2]:[ECHO BFR]],18,FALSE)</f>
        <v>-82.723611000000005</v>
      </c>
      <c r="BC280" s="2" t="str">
        <f>IF(ISNUMBER(SEARCH("aerobic",$AW280)),"aerobic","")</f>
        <v/>
      </c>
      <c r="BD280" s="2" t="str">
        <f>IF(ISNUMBER(SEARCH("anaer",$AW280)),"anaer","")</f>
        <v>anaer</v>
      </c>
      <c r="BE280" s="2" t="str">
        <f>IF(ISNUMBER(SEARCH("thickening",$AZ280)),"thickening","")</f>
        <v>thickening</v>
      </c>
      <c r="BF280" s="3" t="str">
        <f>IF(ISNUMBER(SEARCH("airDry",$AW280)),"airDry","")</f>
        <v>airDry</v>
      </c>
      <c r="BG280" s="3" t="str">
        <f>IF(ISNUMBER(SEARCH("heatDry",$AY280)),"heatDry","")</f>
        <v/>
      </c>
      <c r="BH280" s="3" t="str">
        <f>IF(AND(ISNUMBER(SEARCH("aerobic",$AW280)),ISNUMBER(SEARCH("anaer",$AW280))),"Combined Aer and Anaer.","")</f>
        <v/>
      </c>
    </row>
    <row r="281" spans="1:60" x14ac:dyDescent="0.25">
      <c r="A281" s="5">
        <v>2126</v>
      </c>
      <c r="B281" t="s">
        <v>9988</v>
      </c>
      <c r="C281">
        <v>886.76</v>
      </c>
      <c r="D281">
        <v>349.94668480874071</v>
      </c>
      <c r="E281">
        <v>342.59985205509849</v>
      </c>
      <c r="F281">
        <v>297.14154305503439</v>
      </c>
      <c r="G281">
        <v>413.69197288734711</v>
      </c>
      <c r="H281">
        <v>-110.74764671006329</v>
      </c>
      <c r="I281">
        <v>-112.131614732451</v>
      </c>
      <c r="J281">
        <v>-131.5049406272818</v>
      </c>
      <c r="K281">
        <v>-89.162716214361822</v>
      </c>
      <c r="L281">
        <v>611.52319115461171</v>
      </c>
      <c r="M281">
        <v>609.2831623867595</v>
      </c>
      <c r="N281">
        <v>601.44945584066295</v>
      </c>
      <c r="O281">
        <v>628.12271868922994</v>
      </c>
      <c r="P281">
        <v>20.781494365569579</v>
      </c>
      <c r="Q281">
        <v>20.972373359616569</v>
      </c>
      <c r="R281">
        <v>16.995479126454232</v>
      </c>
      <c r="S281">
        <v>24.262026635422679</v>
      </c>
      <c r="T281">
        <v>3699.1102639586811</v>
      </c>
      <c r="U281">
        <v>3699.119342443129</v>
      </c>
      <c r="V281">
        <v>3695.4327710480252</v>
      </c>
      <c r="W281">
        <v>3702.8011977412102</v>
      </c>
      <c r="X281">
        <v>241.4289474681915</v>
      </c>
      <c r="Y281">
        <v>242.31102681106771</v>
      </c>
      <c r="Z281">
        <v>234.83082632503431</v>
      </c>
      <c r="AA281">
        <v>245.50885304848271</v>
      </c>
      <c r="AB281">
        <v>37.206078654889218</v>
      </c>
      <c r="AC281">
        <v>36.762616837127013</v>
      </c>
      <c r="AD281">
        <v>32.406054621593142</v>
      </c>
      <c r="AE281">
        <v>43.02696041916429</v>
      </c>
      <c r="AF281">
        <v>67.583526752823275</v>
      </c>
      <c r="AG281">
        <v>67.33610502961622</v>
      </c>
      <c r="AH281">
        <v>66.470132135793875</v>
      </c>
      <c r="AI281">
        <v>69.417874015375531</v>
      </c>
      <c r="AJ281">
        <v>0.60211147936075959</v>
      </c>
      <c r="AK281">
        <v>0.60211146152714501</v>
      </c>
      <c r="AL281">
        <v>0.60210157944343845</v>
      </c>
      <c r="AM281">
        <v>0.60212121403835883</v>
      </c>
      <c r="AN281">
        <v>0.65052885762446966</v>
      </c>
      <c r="AO281">
        <v>0.65052885762446944</v>
      </c>
      <c r="AP281">
        <v>0.65052885762446944</v>
      </c>
      <c r="AQ281">
        <v>0.65052885762446944</v>
      </c>
      <c r="AR281">
        <v>16.065421236403878</v>
      </c>
      <c r="AS281">
        <v>16.065421236403878</v>
      </c>
      <c r="AT281">
        <v>16.065421236403878</v>
      </c>
      <c r="AU281">
        <v>16.065421236403878</v>
      </c>
      <c r="AV281" t="str">
        <f>VLOOKUP(Sheet1[[#This Row],[NPDES ID2]],Combined_Sheet__Major_Only___2[[NPDES ID2]:[ECHO BFR]],3,FALSE)</f>
        <v>TX</v>
      </c>
      <c r="AW281" t="s">
        <v>118</v>
      </c>
      <c r="AX281" t="str">
        <f>VLOOKUP(Sheet1[[#This Row],[NPDES ID2]],Combined_Sheet__Major_Only___2[[NPDES ID2]:[ECHO BFR]],27,FALSE)</f>
        <v>-</v>
      </c>
      <c r="AY281" t="str">
        <f>VLOOKUP(Sheet1[[#This Row],[NPDES ID2]],Combined_Sheet__Major_Only___2[[NPDES ID2]:[ECHO BFR]],28,FALSE)</f>
        <v>-</v>
      </c>
      <c r="AZ281" t="str">
        <f>VLOOKUP(Sheet1[[#This Row],[NPDES ID2]],Combined_Sheet__Major_Only___2[[NPDES ID2]:[ECHO BFR]],29,FALSE)</f>
        <v>thickening</v>
      </c>
      <c r="BA281">
        <f>VLOOKUP(Sheet1[[#This Row],[NPDES ID2]],Combined_Sheet__Major_Only___2[[NPDES ID2]:[ECHO BFR]],17,FALSE)</f>
        <v>29.552659999999999</v>
      </c>
      <c r="BB281">
        <f>VLOOKUP(Sheet1[[#This Row],[NPDES ID2]],Combined_Sheet__Major_Only___2[[NPDES ID2]:[ECHO BFR]],18,FALSE)</f>
        <v>-97.914029999999997</v>
      </c>
      <c r="BC281" s="2" t="str">
        <f>IF(ISNUMBER(SEARCH("aerobic",$AW281)),"aerobic","")</f>
        <v>aerobic</v>
      </c>
      <c r="BD281" s="2" t="str">
        <f>IF(ISNUMBER(SEARCH("anaer",$AW281)),"anaer","")</f>
        <v/>
      </c>
      <c r="BE281" s="2" t="str">
        <f>IF(ISNUMBER(SEARCH("thickening",$AZ281)),"thickening","")</f>
        <v>thickening</v>
      </c>
      <c r="BF281" s="3" t="str">
        <f>IF(ISNUMBER(SEARCH("airDry",$AW281)),"airDry","")</f>
        <v>airDry</v>
      </c>
      <c r="BG281" s="3" t="str">
        <f>IF(ISNUMBER(SEARCH("heatDry",$AY281)),"heatDry","")</f>
        <v/>
      </c>
      <c r="BH281" s="3" t="str">
        <f>IF(AND(ISNUMBER(SEARCH("aerobic",$AW281)),ISNUMBER(SEARCH("anaer",$AW281))),"Combined Aer and Anaer.","")</f>
        <v/>
      </c>
    </row>
    <row r="282" spans="1:60" x14ac:dyDescent="0.25">
      <c r="A282" s="5">
        <v>1082</v>
      </c>
      <c r="B282" t="s">
        <v>5218</v>
      </c>
      <c r="C282">
        <v>355.24</v>
      </c>
      <c r="D282">
        <v>399.19044978043138</v>
      </c>
      <c r="E282">
        <v>395.73069017335092</v>
      </c>
      <c r="F282">
        <v>309.13095128751053</v>
      </c>
      <c r="G282">
        <v>491.74784910863758</v>
      </c>
      <c r="H282">
        <v>-108.1454408120991</v>
      </c>
      <c r="I282">
        <v>-109.4727798506713</v>
      </c>
      <c r="J282">
        <v>-129.0090362456551</v>
      </c>
      <c r="K282">
        <v>-86.708527963723412</v>
      </c>
      <c r="L282">
        <v>250.55434671798801</v>
      </c>
      <c r="M282">
        <v>249.69946419388111</v>
      </c>
      <c r="N282">
        <v>246.7094381967465</v>
      </c>
      <c r="O282">
        <v>256.88980519120861</v>
      </c>
      <c r="P282">
        <v>8.3140063196173397</v>
      </c>
      <c r="Q282">
        <v>8.4052306704058566</v>
      </c>
      <c r="R282">
        <v>6.7784516077984263</v>
      </c>
      <c r="S282">
        <v>9.7641620701774485</v>
      </c>
      <c r="T282">
        <v>3698.296138300947</v>
      </c>
      <c r="U282">
        <v>3698.3052154507468</v>
      </c>
      <c r="V282">
        <v>3694.6191860272502</v>
      </c>
      <c r="W282">
        <v>3701.9865294705442</v>
      </c>
      <c r="X282">
        <v>235.9984438511996</v>
      </c>
      <c r="Y282">
        <v>236.80315638408501</v>
      </c>
      <c r="Z282">
        <v>229.97090180988531</v>
      </c>
      <c r="AA282">
        <v>239.71078414664859</v>
      </c>
      <c r="AB282">
        <v>35.616449187851629</v>
      </c>
      <c r="AC282">
        <v>35.205940500760313</v>
      </c>
      <c r="AD282">
        <v>31.111867878329608</v>
      </c>
      <c r="AE282">
        <v>41.022153330895463</v>
      </c>
      <c r="AF282">
        <v>69.120858908311192</v>
      </c>
      <c r="AG282">
        <v>68.885074163317967</v>
      </c>
      <c r="AH282">
        <v>68.060127271593373</v>
      </c>
      <c r="AI282">
        <v>70.868564839503748</v>
      </c>
      <c r="AJ282">
        <v>0.62091938252270273</v>
      </c>
      <c r="AK282">
        <v>0.62091937565744104</v>
      </c>
      <c r="AL282">
        <v>0.62091556240732992</v>
      </c>
      <c r="AM282">
        <v>0.62092313883196526</v>
      </c>
      <c r="AN282">
        <v>0.65049049179226703</v>
      </c>
      <c r="AO282">
        <v>0.65049049179226714</v>
      </c>
      <c r="AP282">
        <v>0.65049049179226714</v>
      </c>
      <c r="AQ282">
        <v>0.65049049179226714</v>
      </c>
      <c r="AR282">
        <v>16.644146756669919</v>
      </c>
      <c r="AS282">
        <v>16.644146756669919</v>
      </c>
      <c r="AT282">
        <v>16.644146756669919</v>
      </c>
      <c r="AU282">
        <v>16.644146756669919</v>
      </c>
      <c r="AV282" t="str">
        <f>VLOOKUP(Sheet1[[#This Row],[NPDES ID2]],Combined_Sheet__Major_Only___2[[NPDES ID2]:[ECHO BFR]],3,FALSE)</f>
        <v>IN</v>
      </c>
      <c r="AW282" t="s">
        <v>12187</v>
      </c>
      <c r="AX282" t="str">
        <f>VLOOKUP(Sheet1[[#This Row],[NPDES ID2]],Combined_Sheet__Major_Only___2[[NPDES ID2]:[ECHO BFR]],27,FALSE)</f>
        <v>methaneBioCaptureRecover</v>
      </c>
      <c r="AY282" t="str">
        <f>VLOOKUP(Sheet1[[#This Row],[NPDES ID2]],Combined_Sheet__Major_Only___2[[NPDES ID2]:[ECHO BFR]],28,FALSE)</f>
        <v>-</v>
      </c>
      <c r="AZ282" t="str">
        <f>VLOOKUP(Sheet1[[#This Row],[NPDES ID2]],Combined_Sheet__Major_Only___2[[NPDES ID2]:[ECHO BFR]],29,FALSE)</f>
        <v>thickening, preliminaryOps</v>
      </c>
      <c r="BA282">
        <f>VLOOKUP(Sheet1[[#This Row],[NPDES ID2]],Combined_Sheet__Major_Only___2[[NPDES ID2]:[ECHO BFR]],17,FALSE)</f>
        <v>41.078944</v>
      </c>
      <c r="BB282">
        <f>VLOOKUP(Sheet1[[#This Row],[NPDES ID2]],Combined_Sheet__Major_Only___2[[NPDES ID2]:[ECHO BFR]],18,FALSE)</f>
        <v>-86.222027999999995</v>
      </c>
      <c r="BC282" s="2" t="str">
        <f>IF(ISNUMBER(SEARCH("aerobic",$AW282)),"aerobic","")</f>
        <v/>
      </c>
      <c r="BD282" s="2" t="str">
        <f>IF(ISNUMBER(SEARCH("anaer",$AW282)),"anaer","")</f>
        <v>anaer</v>
      </c>
      <c r="BE282" s="2" t="str">
        <f>IF(ISNUMBER(SEARCH("thickening",$AZ282)),"thickening","")</f>
        <v>thickening</v>
      </c>
      <c r="BF282" s="3" t="str">
        <f>IF(ISNUMBER(SEARCH("airDry",$AW282)),"airDry","")</f>
        <v>airDry</v>
      </c>
      <c r="BG282" s="3" t="str">
        <f>IF(ISNUMBER(SEARCH("heatDry",$AY282)),"heatDry","")</f>
        <v/>
      </c>
      <c r="BH282" s="3" t="str">
        <f>IF(AND(ISNUMBER(SEARCH("aerobic",$AW282)),ISNUMBER(SEARCH("anaer",$AW282))),"Combined Aer and Anaer.","")</f>
        <v/>
      </c>
    </row>
    <row r="283" spans="1:60" x14ac:dyDescent="0.25">
      <c r="A283" s="5">
        <v>420</v>
      </c>
      <c r="B283" t="s">
        <v>2108</v>
      </c>
      <c r="C283">
        <v>638.87</v>
      </c>
      <c r="D283">
        <v>346.02964026325611</v>
      </c>
      <c r="E283">
        <v>339.01014123538681</v>
      </c>
      <c r="F283">
        <v>290.9708239096899</v>
      </c>
      <c r="G283">
        <v>414.12399075255621</v>
      </c>
      <c r="H283">
        <v>-111.2359592122026</v>
      </c>
      <c r="I283">
        <v>-112.6142648208529</v>
      </c>
      <c r="J283">
        <v>-131.9764775835759</v>
      </c>
      <c r="K283">
        <v>-89.641279627398504</v>
      </c>
      <c r="L283">
        <v>438.87911599535209</v>
      </c>
      <c r="M283">
        <v>437.25241666432748</v>
      </c>
      <c r="N283">
        <v>431.56328390936801</v>
      </c>
      <c r="O283">
        <v>450.93399635336192</v>
      </c>
      <c r="P283">
        <v>14.975597596088379</v>
      </c>
      <c r="Q283">
        <v>15.1092468575556</v>
      </c>
      <c r="R283">
        <v>12.25365310522923</v>
      </c>
      <c r="S283">
        <v>17.466074222151519</v>
      </c>
      <c r="T283">
        <v>3692.1480622515428</v>
      </c>
      <c r="U283">
        <v>3692.1571293223979</v>
      </c>
      <c r="V283">
        <v>3688.4751927347311</v>
      </c>
      <c r="W283">
        <v>3695.8343557421831</v>
      </c>
      <c r="X283">
        <v>241.90656096190031</v>
      </c>
      <c r="Y283">
        <v>242.79970758071201</v>
      </c>
      <c r="Z283">
        <v>235.22022643886231</v>
      </c>
      <c r="AA283">
        <v>246.04114198941639</v>
      </c>
      <c r="AB283">
        <v>37.416655152963898</v>
      </c>
      <c r="AC283">
        <v>36.967987072986737</v>
      </c>
      <c r="AD283">
        <v>32.57278336103716</v>
      </c>
      <c r="AE283">
        <v>43.292093097189721</v>
      </c>
      <c r="AF283">
        <v>67.323126789235218</v>
      </c>
      <c r="AG283">
        <v>67.073695311273212</v>
      </c>
      <c r="AH283">
        <v>66.200836617862777</v>
      </c>
      <c r="AI283">
        <v>69.17219086039637</v>
      </c>
      <c r="AJ283">
        <v>0.5989265118518875</v>
      </c>
      <c r="AK283">
        <v>0.59892649894413064</v>
      </c>
      <c r="AL283">
        <v>0.59891933905555528</v>
      </c>
      <c r="AM283">
        <v>0.59893356489067606</v>
      </c>
      <c r="AN283">
        <v>0.65020049026257454</v>
      </c>
      <c r="AO283">
        <v>0.65020049026257443</v>
      </c>
      <c r="AP283">
        <v>0.65020049026257443</v>
      </c>
      <c r="AQ283">
        <v>0.65020049026257443</v>
      </c>
      <c r="AR283">
        <v>15.967547131970569</v>
      </c>
      <c r="AS283">
        <v>15.967547131970569</v>
      </c>
      <c r="AT283">
        <v>15.967547131970569</v>
      </c>
      <c r="AU283">
        <v>15.967547131970569</v>
      </c>
      <c r="AV283" t="str">
        <f>VLOOKUP(Sheet1[[#This Row],[NPDES ID2]],Combined_Sheet__Major_Only___2[[NPDES ID2]:[ECHO BFR]],3,FALSE)</f>
        <v>PR</v>
      </c>
      <c r="AW283" t="s">
        <v>118</v>
      </c>
      <c r="AX283" t="str">
        <f>VLOOKUP(Sheet1[[#This Row],[NPDES ID2]],Combined_Sheet__Major_Only___2[[NPDES ID2]:[ECHO BFR]],27,FALSE)</f>
        <v>-</v>
      </c>
      <c r="AY283" t="str">
        <f>VLOOKUP(Sheet1[[#This Row],[NPDES ID2]],Combined_Sheet__Major_Only___2[[NPDES ID2]:[ECHO BFR]],28,FALSE)</f>
        <v>-</v>
      </c>
      <c r="AZ283" t="str">
        <f>VLOOKUP(Sheet1[[#This Row],[NPDES ID2]],Combined_Sheet__Major_Only___2[[NPDES ID2]:[ECHO BFR]],29,FALSE)</f>
        <v>thickening</v>
      </c>
      <c r="BA283">
        <f>VLOOKUP(Sheet1[[#This Row],[NPDES ID2]],Combined_Sheet__Major_Only___2[[NPDES ID2]:[ECHO BFR]],17,FALSE)</f>
        <v>17.963602000000002</v>
      </c>
      <c r="BB283">
        <f>VLOOKUP(Sheet1[[#This Row],[NPDES ID2]],Combined_Sheet__Major_Only___2[[NPDES ID2]:[ECHO BFR]],18,FALSE)</f>
        <v>-66.421300000000002</v>
      </c>
      <c r="BC283" s="2" t="str">
        <f>IF(ISNUMBER(SEARCH("aerobic",$AW283)),"aerobic","")</f>
        <v>aerobic</v>
      </c>
      <c r="BD283" s="2" t="str">
        <f>IF(ISNUMBER(SEARCH("anaer",$AW283)),"anaer","")</f>
        <v/>
      </c>
      <c r="BE283" s="2" t="str">
        <f>IF(ISNUMBER(SEARCH("thickening",$AZ283)),"thickening","")</f>
        <v>thickening</v>
      </c>
      <c r="BF283" s="3" t="str">
        <f>IF(ISNUMBER(SEARCH("airDry",$AW283)),"airDry","")</f>
        <v>airDry</v>
      </c>
      <c r="BG283" s="3" t="str">
        <f>IF(ISNUMBER(SEARCH("heatDry",$AY283)),"heatDry","")</f>
        <v/>
      </c>
      <c r="BH283" s="3" t="str">
        <f>IF(AND(ISNUMBER(SEARCH("aerobic",$AW283)),ISNUMBER(SEARCH("anaer",$AW283))),"Combined Aer and Anaer.","")</f>
        <v/>
      </c>
    </row>
    <row r="284" spans="1:60" x14ac:dyDescent="0.25">
      <c r="A284" s="5">
        <v>1699</v>
      </c>
      <c r="B284" t="s">
        <v>7967</v>
      </c>
      <c r="C284">
        <v>46</v>
      </c>
      <c r="D284">
        <v>2077.58642427921</v>
      </c>
      <c r="E284">
        <v>2057.7123598679182</v>
      </c>
      <c r="F284">
        <v>1409.1430791973401</v>
      </c>
      <c r="G284">
        <v>2723.6943596645292</v>
      </c>
      <c r="H284">
        <v>-109.0365129806317</v>
      </c>
      <c r="I284">
        <v>-110.40696271554189</v>
      </c>
      <c r="J284">
        <v>-129.867287975626</v>
      </c>
      <c r="K284">
        <v>-87.572819751941523</v>
      </c>
      <c r="L284">
        <v>32.207569059779011</v>
      </c>
      <c r="M284">
        <v>32.095072035322062</v>
      </c>
      <c r="N284">
        <v>31.701575908287921</v>
      </c>
      <c r="O284">
        <v>33.041306422165093</v>
      </c>
      <c r="P284">
        <v>1.0770660389022331</v>
      </c>
      <c r="Q284">
        <v>1.0880779932088329</v>
      </c>
      <c r="R284">
        <v>0.87902486262650692</v>
      </c>
      <c r="S284">
        <v>1.2624657648982689</v>
      </c>
      <c r="T284">
        <v>3689.246426399081</v>
      </c>
      <c r="U284">
        <v>3689.255488713095</v>
      </c>
      <c r="V284">
        <v>3685.575483773488</v>
      </c>
      <c r="W284">
        <v>3692.9307859559058</v>
      </c>
      <c r="X284">
        <v>237.15302848920879</v>
      </c>
      <c r="Y284">
        <v>237.98070227026571</v>
      </c>
      <c r="Z284">
        <v>230.95865467577079</v>
      </c>
      <c r="AA284">
        <v>240.97475546631159</v>
      </c>
      <c r="AB284">
        <v>36.031248270514958</v>
      </c>
      <c r="AC284">
        <v>35.611407151954801</v>
      </c>
      <c r="AD284">
        <v>31.445288294009639</v>
      </c>
      <c r="AE284">
        <v>41.553491583680767</v>
      </c>
      <c r="AF284">
        <v>68.616187553165403</v>
      </c>
      <c r="AG284">
        <v>68.376526752612932</v>
      </c>
      <c r="AH284">
        <v>67.538197209336943</v>
      </c>
      <c r="AI284">
        <v>70.392403304279782</v>
      </c>
      <c r="AJ284">
        <v>0.61474429156724109</v>
      </c>
      <c r="AK284">
        <v>0.61474429066800418</v>
      </c>
      <c r="AL284">
        <v>0.61474379057933537</v>
      </c>
      <c r="AM284">
        <v>0.61474478418428713</v>
      </c>
      <c r="AN284">
        <v>0.65006345438923874</v>
      </c>
      <c r="AO284">
        <v>0.65006345438923885</v>
      </c>
      <c r="AP284">
        <v>0.65006345438923885</v>
      </c>
      <c r="AQ284">
        <v>0.65006345438923885</v>
      </c>
      <c r="AR284">
        <v>16.454318825329551</v>
      </c>
      <c r="AS284">
        <v>16.454318825329551</v>
      </c>
      <c r="AT284">
        <v>16.454318825329551</v>
      </c>
      <c r="AU284">
        <v>16.454318825329551</v>
      </c>
      <c r="AV284" t="str">
        <f>VLOOKUP(Sheet1[[#This Row],[NPDES ID2]],Combined_Sheet__Major_Only___2[[NPDES ID2]:[ECHO BFR]],3,FALSE)</f>
        <v>VA</v>
      </c>
      <c r="AW284" t="s">
        <v>118</v>
      </c>
      <c r="AX284" t="str">
        <f>VLOOKUP(Sheet1[[#This Row],[NPDES ID2]],Combined_Sheet__Major_Only___2[[NPDES ID2]:[ECHO BFR]],27,FALSE)</f>
        <v>-</v>
      </c>
      <c r="AY284" t="str">
        <f>VLOOKUP(Sheet1[[#This Row],[NPDES ID2]],Combined_Sheet__Major_Only___2[[NPDES ID2]:[ECHO BFR]],28,FALSE)</f>
        <v>-</v>
      </c>
      <c r="AZ284" t="str">
        <f>VLOOKUP(Sheet1[[#This Row],[NPDES ID2]],Combined_Sheet__Major_Only___2[[NPDES ID2]:[ECHO BFR]],29,FALSE)</f>
        <v>thickening</v>
      </c>
      <c r="BA284">
        <f>VLOOKUP(Sheet1[[#This Row],[NPDES ID2]],Combined_Sheet__Major_Only___2[[NPDES ID2]:[ECHO BFR]],17,FALSE)</f>
        <v>38.684558000000003</v>
      </c>
      <c r="BB284">
        <f>VLOOKUP(Sheet1[[#This Row],[NPDES ID2]],Combined_Sheet__Major_Only___2[[NPDES ID2]:[ECHO BFR]],18,FALSE)</f>
        <v>-78.458819000000005</v>
      </c>
      <c r="BC284" s="2" t="str">
        <f>IF(ISNUMBER(SEARCH("aerobic",$AW284)),"aerobic","")</f>
        <v>aerobic</v>
      </c>
      <c r="BD284" s="2" t="str">
        <f>IF(ISNUMBER(SEARCH("anaer",$AW284)),"anaer","")</f>
        <v/>
      </c>
      <c r="BE284" s="2" t="str">
        <f>IF(ISNUMBER(SEARCH("thickening",$AZ284)),"thickening","")</f>
        <v>thickening</v>
      </c>
      <c r="BF284" s="4" t="str">
        <f>IF(ISNUMBER(SEARCH("airDry",$AW284)),"airDry","")</f>
        <v>airDry</v>
      </c>
      <c r="BG284" s="4" t="str">
        <f>IF(ISNUMBER(SEARCH("heatDry",$AY284)),"heatDry","")</f>
        <v/>
      </c>
      <c r="BH284" s="4" t="str">
        <f>IF(AND(ISNUMBER(SEARCH("aerobic",$AW284)),ISNUMBER(SEARCH("anaer",$AW284))),"Combined Aer and Anaer.","")</f>
        <v/>
      </c>
    </row>
    <row r="285" spans="1:60" x14ac:dyDescent="0.25">
      <c r="A285" s="5">
        <v>992</v>
      </c>
      <c r="B285" t="s">
        <v>4806</v>
      </c>
      <c r="C285">
        <v>498.34</v>
      </c>
      <c r="D285">
        <v>351.77650096918182</v>
      </c>
      <c r="E285">
        <v>347.1242042797569</v>
      </c>
      <c r="F285">
        <v>285.1989671371303</v>
      </c>
      <c r="G285">
        <v>427.01178687752588</v>
      </c>
      <c r="H285">
        <v>-108.16733738541249</v>
      </c>
      <c r="I285">
        <v>-109.4930909687462</v>
      </c>
      <c r="J285">
        <v>-129.02899299492151</v>
      </c>
      <c r="K285">
        <v>-86.722692836522896</v>
      </c>
      <c r="L285">
        <v>351.37555289715692</v>
      </c>
      <c r="M285">
        <v>350.17545725124762</v>
      </c>
      <c r="N285">
        <v>345.97815669505331</v>
      </c>
      <c r="O285">
        <v>360.26919749192751</v>
      </c>
      <c r="P285">
        <v>11.663292465174489</v>
      </c>
      <c r="Q285">
        <v>11.790864948788419</v>
      </c>
      <c r="R285">
        <v>9.5095521377982646</v>
      </c>
      <c r="S285">
        <v>13.69655176739678</v>
      </c>
      <c r="T285">
        <v>3689.1238935763922</v>
      </c>
      <c r="U285">
        <v>3689.1329556895298</v>
      </c>
      <c r="V285">
        <v>3685.4530323212512</v>
      </c>
      <c r="W285">
        <v>3692.808171465364</v>
      </c>
      <c r="X285">
        <v>235.48601995028741</v>
      </c>
      <c r="Y285">
        <v>236.2898008288625</v>
      </c>
      <c r="Z285">
        <v>229.46571581716961</v>
      </c>
      <c r="AA285">
        <v>239.1941054513758</v>
      </c>
      <c r="AB285">
        <v>35.549204886061183</v>
      </c>
      <c r="AC285">
        <v>35.139316341470668</v>
      </c>
      <c r="AD285">
        <v>31.051892553310619</v>
      </c>
      <c r="AE285">
        <v>40.947033794094487</v>
      </c>
      <c r="AF285">
        <v>69.099680607348134</v>
      </c>
      <c r="AG285">
        <v>68.863750688012644</v>
      </c>
      <c r="AH285">
        <v>68.038214615067901</v>
      </c>
      <c r="AI285">
        <v>70.848562987473457</v>
      </c>
      <c r="AJ285">
        <v>0.62066023195435094</v>
      </c>
      <c r="AK285">
        <v>0.62066022231457008</v>
      </c>
      <c r="AL285">
        <v>0.62065487104768913</v>
      </c>
      <c r="AM285">
        <v>0.62066550333465775</v>
      </c>
      <c r="AN285">
        <v>0.65005766515542629</v>
      </c>
      <c r="AO285">
        <v>0.65005766515542618</v>
      </c>
      <c r="AP285">
        <v>0.65005766515542618</v>
      </c>
      <c r="AQ285">
        <v>0.65005766515542618</v>
      </c>
      <c r="AR285">
        <v>16.63612279916412</v>
      </c>
      <c r="AS285">
        <v>16.63612279916412</v>
      </c>
      <c r="AT285">
        <v>16.63612279916412</v>
      </c>
      <c r="AU285">
        <v>16.63612279916412</v>
      </c>
      <c r="AV285" t="str">
        <f>VLOOKUP(Sheet1[[#This Row],[NPDES ID2]],Combined_Sheet__Major_Only___2[[NPDES ID2]:[ECHO BFR]],3,FALSE)</f>
        <v>SC</v>
      </c>
      <c r="AW285" t="s">
        <v>12187</v>
      </c>
      <c r="AX285" t="str">
        <f>VLOOKUP(Sheet1[[#This Row],[NPDES ID2]],Combined_Sheet__Major_Only___2[[NPDES ID2]:[ECHO BFR]],27,FALSE)</f>
        <v>methaneBioCaptureRecover</v>
      </c>
      <c r="AY285" t="str">
        <f>VLOOKUP(Sheet1[[#This Row],[NPDES ID2]],Combined_Sheet__Major_Only___2[[NPDES ID2]:[ECHO BFR]],28,FALSE)</f>
        <v>-</v>
      </c>
      <c r="AZ285" t="str">
        <f>VLOOKUP(Sheet1[[#This Row],[NPDES ID2]],Combined_Sheet__Major_Only___2[[NPDES ID2]:[ECHO BFR]],29,FALSE)</f>
        <v>thickening, preliminaryOps</v>
      </c>
      <c r="BA285">
        <f>VLOOKUP(Sheet1[[#This Row],[NPDES ID2]],Combined_Sheet__Major_Only___2[[NPDES ID2]:[ECHO BFR]],17,FALSE)</f>
        <v>34.491943999999997</v>
      </c>
      <c r="BB285">
        <f>VLOOKUP(Sheet1[[#This Row],[NPDES ID2]],Combined_Sheet__Major_Only___2[[NPDES ID2]:[ECHO BFR]],18,FALSE)</f>
        <v>-82.625277999999994</v>
      </c>
      <c r="BC285" s="2" t="str">
        <f>IF(ISNUMBER(SEARCH("aerobic",$AW285)),"aerobic","")</f>
        <v/>
      </c>
      <c r="BD285" s="2" t="str">
        <f>IF(ISNUMBER(SEARCH("anaer",$AW285)),"anaer","")</f>
        <v>anaer</v>
      </c>
      <c r="BE285" s="2" t="str">
        <f>IF(ISNUMBER(SEARCH("thickening",$AZ285)),"thickening","")</f>
        <v>thickening</v>
      </c>
      <c r="BF285" s="3" t="str">
        <f>IF(ISNUMBER(SEARCH("airDry",$AW285)),"airDry","")</f>
        <v>airDry</v>
      </c>
      <c r="BG285" s="3" t="str">
        <f>IF(ISNUMBER(SEARCH("heatDry",$AY285)),"heatDry","")</f>
        <v/>
      </c>
      <c r="BH285" s="3" t="str">
        <f>IF(AND(ISNUMBER(SEARCH("aerobic",$AW285)),ISNUMBER(SEARCH("anaer",$AW285))),"Combined Aer and Anaer.","")</f>
        <v/>
      </c>
    </row>
    <row r="286" spans="1:60" x14ac:dyDescent="0.25">
      <c r="A286" s="5">
        <v>2398</v>
      </c>
      <c r="B286" t="s">
        <v>11181</v>
      </c>
      <c r="C286">
        <v>286.77999999999997</v>
      </c>
      <c r="D286">
        <v>446.67758830885919</v>
      </c>
      <c r="E286">
        <v>444.45737083520578</v>
      </c>
      <c r="F286">
        <v>337.63565159634288</v>
      </c>
      <c r="G286">
        <v>556.35951616394834</v>
      </c>
      <c r="H286">
        <v>-141.81753641344321</v>
      </c>
      <c r="I286">
        <v>-142.85481341717451</v>
      </c>
      <c r="J286">
        <v>-161.28863682995359</v>
      </c>
      <c r="K286">
        <v>-118.9062439379004</v>
      </c>
      <c r="L286">
        <v>202.92788787464301</v>
      </c>
      <c r="M286">
        <v>201.65123969504569</v>
      </c>
      <c r="N286">
        <v>197.18601447049289</v>
      </c>
      <c r="O286">
        <v>212.38905683831501</v>
      </c>
      <c r="P286">
        <v>8.5963111442563722</v>
      </c>
      <c r="Q286">
        <v>8.5320147998409972</v>
      </c>
      <c r="R286">
        <v>7.2341797598288409</v>
      </c>
      <c r="S286">
        <v>9.6369784855169875</v>
      </c>
      <c r="T286">
        <v>3260.5667006643048</v>
      </c>
      <c r="U286">
        <v>3260.575060215554</v>
      </c>
      <c r="V286">
        <v>3257.1804316646881</v>
      </c>
      <c r="W286">
        <v>3263.965346141284</v>
      </c>
      <c r="X286">
        <v>262.59758498739592</v>
      </c>
      <c r="Y286">
        <v>264.11897115982441</v>
      </c>
      <c r="Z286">
        <v>250.56293827802091</v>
      </c>
      <c r="AA286">
        <v>270.19518343282027</v>
      </c>
      <c r="AB286">
        <v>51.944579138751493</v>
      </c>
      <c r="AC286">
        <v>51.235163089947243</v>
      </c>
      <c r="AD286">
        <v>43.310002805158973</v>
      </c>
      <c r="AE286">
        <v>63.343793423441539</v>
      </c>
      <c r="AF286">
        <v>54.789583519234753</v>
      </c>
      <c r="AG286">
        <v>54.444950218502029</v>
      </c>
      <c r="AH286">
        <v>53.239273039501441</v>
      </c>
      <c r="AI286">
        <v>57.343981836560083</v>
      </c>
      <c r="AJ286">
        <v>0.445951279932714</v>
      </c>
      <c r="AK286">
        <v>0.44595127337419788</v>
      </c>
      <c r="AL286">
        <v>0.44594763220506162</v>
      </c>
      <c r="AM286">
        <v>0.44595486674196011</v>
      </c>
      <c r="AN286">
        <v>0.62856601418476654</v>
      </c>
      <c r="AO286">
        <v>0.62856601418476643</v>
      </c>
      <c r="AP286">
        <v>0.62856601418476643</v>
      </c>
      <c r="AQ286">
        <v>0.62856601418476643</v>
      </c>
      <c r="AR286">
        <v>11.262258607426441</v>
      </c>
      <c r="AS286">
        <v>11.262258607426441</v>
      </c>
      <c r="AT286">
        <v>11.262258607426441</v>
      </c>
      <c r="AU286">
        <v>11.262258607426441</v>
      </c>
      <c r="AV286" t="str">
        <f>VLOOKUP(Sheet1[[#This Row],[NPDES ID2]],Combined_Sheet__Major_Only___2[[NPDES ID2]:[ECHO BFR]],3,FALSE)</f>
        <v>CA</v>
      </c>
      <c r="AW286" t="s">
        <v>1420</v>
      </c>
      <c r="AX286" t="str">
        <f>VLOOKUP(Sheet1[[#This Row],[NPDES ID2]],Combined_Sheet__Major_Only___2[[NPDES ID2]:[ECHO BFR]],27,FALSE)</f>
        <v>tempSludgeStore</v>
      </c>
      <c r="AY286" t="str">
        <f>VLOOKUP(Sheet1[[#This Row],[NPDES ID2]],Combined_Sheet__Major_Only___2[[NPDES ID2]:[ECHO BFR]],28,FALSE)</f>
        <v>-</v>
      </c>
      <c r="AZ286" t="str">
        <f>VLOOKUP(Sheet1[[#This Row],[NPDES ID2]],Combined_Sheet__Major_Only___2[[NPDES ID2]:[ECHO BFR]],29,FALSE)</f>
        <v>thickening</v>
      </c>
      <c r="BA286">
        <f>VLOOKUP(Sheet1[[#This Row],[NPDES ID2]],Combined_Sheet__Major_Only___2[[NPDES ID2]:[ECHO BFR]],17,FALSE)</f>
        <v>37.480432997685597</v>
      </c>
      <c r="BB286">
        <f>VLOOKUP(Sheet1[[#This Row],[NPDES ID2]],Combined_Sheet__Major_Only___2[[NPDES ID2]:[ECHO BFR]],18,FALSE)</f>
        <v>-121.120930474861</v>
      </c>
      <c r="BC286" s="2" t="str">
        <f>IF(ISNUMBER(SEARCH("aerobic",$AW286)),"aerobic","")</f>
        <v/>
      </c>
      <c r="BD286" s="2" t="str">
        <f>IF(ISNUMBER(SEARCH("anaer",$AW286)),"anaer","")</f>
        <v/>
      </c>
      <c r="BE286" s="2" t="str">
        <f>IF(ISNUMBER(SEARCH("thickening",$AZ286)),"thickening","")</f>
        <v>thickening</v>
      </c>
      <c r="BF286" s="3" t="str">
        <f>IF(ISNUMBER(SEARCH("airDry",$AW286)),"airDry","")</f>
        <v>airDry</v>
      </c>
      <c r="BG286" s="3" t="str">
        <f>IF(ISNUMBER(SEARCH("heatDry",$AY286)),"heatDry","")</f>
        <v/>
      </c>
      <c r="BH286" s="3" t="str">
        <f>IF(AND(ISNUMBER(SEARCH("aerobic",$AW286)),ISNUMBER(SEARCH("anaer",$AW286))),"Combined Aer and Anaer.","")</f>
        <v/>
      </c>
    </row>
    <row r="287" spans="1:60" x14ac:dyDescent="0.25">
      <c r="A287" s="5">
        <v>2541</v>
      </c>
      <c r="B287" t="s">
        <v>11792</v>
      </c>
      <c r="C287">
        <v>131.58000000000001</v>
      </c>
      <c r="D287">
        <v>743.89571240791304</v>
      </c>
      <c r="E287">
        <v>733.08051302353965</v>
      </c>
      <c r="F287">
        <v>527.4638310167777</v>
      </c>
      <c r="G287">
        <v>966.57757187109416</v>
      </c>
      <c r="H287">
        <v>-138.94932907989769</v>
      </c>
      <c r="I287">
        <v>-140.16497651305161</v>
      </c>
      <c r="J287">
        <v>-158.72741331970821</v>
      </c>
      <c r="K287">
        <v>-116.1230782672294</v>
      </c>
      <c r="L287">
        <v>99.043773906754069</v>
      </c>
      <c r="M287">
        <v>98.4514834203178</v>
      </c>
      <c r="N287">
        <v>96.379795786555832</v>
      </c>
      <c r="O287">
        <v>103.4333002719755</v>
      </c>
      <c r="P287">
        <v>4.0976611279115209</v>
      </c>
      <c r="Q287">
        <v>4.078908118888374</v>
      </c>
      <c r="R287">
        <v>3.4381013252463122</v>
      </c>
      <c r="S287">
        <v>4.6078338874484892</v>
      </c>
      <c r="T287">
        <v>3192.192133533893</v>
      </c>
      <c r="U287">
        <v>3192.200380994233</v>
      </c>
      <c r="V287">
        <v>3188.8512700778101</v>
      </c>
      <c r="W287">
        <v>3195.5452075145781</v>
      </c>
      <c r="X287">
        <v>251.31226151988119</v>
      </c>
      <c r="Y287">
        <v>252.71239745542249</v>
      </c>
      <c r="Z287">
        <v>240.3358974630903</v>
      </c>
      <c r="AA287">
        <v>258.23634314870668</v>
      </c>
      <c r="AB287">
        <v>48.098834675370782</v>
      </c>
      <c r="AC287">
        <v>47.435226157836162</v>
      </c>
      <c r="AD287">
        <v>40.363575111177042</v>
      </c>
      <c r="AE287">
        <v>58.182989683015919</v>
      </c>
      <c r="AF287">
        <v>56.045992590615988</v>
      </c>
      <c r="AG287">
        <v>55.710857867208347</v>
      </c>
      <c r="AH287">
        <v>54.538510570919257</v>
      </c>
      <c r="AI287">
        <v>58.529864921861027</v>
      </c>
      <c r="AJ287">
        <v>0.46125324171644022</v>
      </c>
      <c r="AK287">
        <v>0.46125323871847212</v>
      </c>
      <c r="AL287">
        <v>0.46125157254995941</v>
      </c>
      <c r="AM287">
        <v>0.46125488299860479</v>
      </c>
      <c r="AN287">
        <v>0.62489050807670377</v>
      </c>
      <c r="AO287">
        <v>0.62489050807670365</v>
      </c>
      <c r="AP287">
        <v>0.62489050807670365</v>
      </c>
      <c r="AQ287">
        <v>0.62489050807670365</v>
      </c>
      <c r="AR287">
        <v>11.73300367373518</v>
      </c>
      <c r="AS287">
        <v>11.73300367373519</v>
      </c>
      <c r="AT287">
        <v>11.73300367373519</v>
      </c>
      <c r="AU287">
        <v>11.73300367373519</v>
      </c>
      <c r="AV287" t="str">
        <f>VLOOKUP(Sheet1[[#This Row],[NPDES ID2]],Combined_Sheet__Major_Only___2[[NPDES ID2]:[ECHO BFR]],3,FALSE)</f>
        <v>IA</v>
      </c>
      <c r="AW287" t="s">
        <v>1420</v>
      </c>
      <c r="AX287" t="str">
        <f>VLOOKUP(Sheet1[[#This Row],[NPDES ID2]],Combined_Sheet__Major_Only___2[[NPDES ID2]:[ECHO BFR]],27,FALSE)</f>
        <v>-</v>
      </c>
      <c r="AY287" t="str">
        <f>VLOOKUP(Sheet1[[#This Row],[NPDES ID2]],Combined_Sheet__Major_Only___2[[NPDES ID2]:[ECHO BFR]],28,FALSE)</f>
        <v>-</v>
      </c>
      <c r="AZ287" t="str">
        <f>VLOOKUP(Sheet1[[#This Row],[NPDES ID2]],Combined_Sheet__Major_Only___2[[NPDES ID2]:[ECHO BFR]],29,FALSE)</f>
        <v>thickening</v>
      </c>
      <c r="BA287">
        <f>VLOOKUP(Sheet1[[#This Row],[NPDES ID2]],Combined_Sheet__Major_Only___2[[NPDES ID2]:[ECHO BFR]],17,FALSE)</f>
        <v>42.601666999999999</v>
      </c>
      <c r="BB287">
        <f>VLOOKUP(Sheet1[[#This Row],[NPDES ID2]],Combined_Sheet__Major_Only___2[[NPDES ID2]:[ECHO BFR]],18,FALSE)</f>
        <v>-95.179167000000007</v>
      </c>
      <c r="BC287" s="2" t="str">
        <f>IF(ISNUMBER(SEARCH("aerobic",$AW287)),"aerobic","")</f>
        <v/>
      </c>
      <c r="BD287" s="2" t="str">
        <f>IF(ISNUMBER(SEARCH("anaer",$AW287)),"anaer","")</f>
        <v/>
      </c>
      <c r="BE287" s="2" t="str">
        <f>IF(ISNUMBER(SEARCH("thickening",$AZ287)),"thickening","")</f>
        <v>thickening</v>
      </c>
      <c r="BF287" s="4" t="str">
        <f>IF(ISNUMBER(SEARCH("airDry",$AW287)),"airDry","")</f>
        <v>airDry</v>
      </c>
      <c r="BG287" s="4" t="str">
        <f>IF(ISNUMBER(SEARCH("heatDry",$AY287)),"heatDry","")</f>
        <v/>
      </c>
      <c r="BH287" s="4" t="str">
        <f>IF(AND(ISNUMBER(SEARCH("aerobic",$AW287)),ISNUMBER(SEARCH("anaer",$AW287))),"Combined Aer and Anaer.","")</f>
        <v/>
      </c>
    </row>
    <row r="288" spans="1:60" x14ac:dyDescent="0.25">
      <c r="A288" s="5">
        <v>1445</v>
      </c>
      <c r="B288" t="s">
        <v>6832</v>
      </c>
      <c r="C288">
        <v>119.83</v>
      </c>
      <c r="D288">
        <v>814.45307261828771</v>
      </c>
      <c r="E288">
        <v>801.84698831348021</v>
      </c>
      <c r="F288">
        <v>575.05980164843231</v>
      </c>
      <c r="G288">
        <v>1059.163017815707</v>
      </c>
      <c r="H288">
        <v>-139.4637191623392</v>
      </c>
      <c r="I288">
        <v>-140.65163870112789</v>
      </c>
      <c r="J288">
        <v>-159.1803110849977</v>
      </c>
      <c r="K288">
        <v>-116.6257825356132</v>
      </c>
      <c r="L288">
        <v>89.196255486638805</v>
      </c>
      <c r="M288">
        <v>88.657963865030268</v>
      </c>
      <c r="N288">
        <v>86.77514551199917</v>
      </c>
      <c r="O288">
        <v>93.185597000671748</v>
      </c>
      <c r="P288">
        <v>3.705814410576262</v>
      </c>
      <c r="Q288">
        <v>3.686616930120723</v>
      </c>
      <c r="R288">
        <v>3.1109936730753351</v>
      </c>
      <c r="S288">
        <v>4.1690035441253581</v>
      </c>
      <c r="T288">
        <v>3174.3903609531299</v>
      </c>
      <c r="U288">
        <v>3174.398579229859</v>
      </c>
      <c r="V288">
        <v>3171.0613191318139</v>
      </c>
      <c r="W288">
        <v>3177.7315700921472</v>
      </c>
      <c r="X288">
        <v>250.92386755970631</v>
      </c>
      <c r="Y288">
        <v>252.33228963629489</v>
      </c>
      <c r="Z288">
        <v>239.86843575307029</v>
      </c>
      <c r="AA288">
        <v>257.89919163745532</v>
      </c>
      <c r="AB288">
        <v>48.300862530552457</v>
      </c>
      <c r="AC288">
        <v>47.63578642852255</v>
      </c>
      <c r="AD288">
        <v>40.488244019262893</v>
      </c>
      <c r="AE288">
        <v>58.50806423571364</v>
      </c>
      <c r="AF288">
        <v>55.820229614306413</v>
      </c>
      <c r="AG288">
        <v>55.483382437368448</v>
      </c>
      <c r="AH288">
        <v>54.305053074642217</v>
      </c>
      <c r="AI288">
        <v>58.316783612746001</v>
      </c>
      <c r="AJ288">
        <v>0.4585030222695281</v>
      </c>
      <c r="AK288">
        <v>0.45850301953877359</v>
      </c>
      <c r="AL288">
        <v>0.45850150177250543</v>
      </c>
      <c r="AM288">
        <v>0.45850451736531672</v>
      </c>
      <c r="AN288">
        <v>0.62392160003768116</v>
      </c>
      <c r="AO288">
        <v>0.62392160003768105</v>
      </c>
      <c r="AP288">
        <v>0.62392160003768105</v>
      </c>
      <c r="AQ288">
        <v>0.62392160003768105</v>
      </c>
      <c r="AR288">
        <v>11.64841396726813</v>
      </c>
      <c r="AS288">
        <v>11.64841396726812</v>
      </c>
      <c r="AT288">
        <v>11.64841396726812</v>
      </c>
      <c r="AU288">
        <v>11.64841396726812</v>
      </c>
      <c r="AV288" t="str">
        <f>VLOOKUP(Sheet1[[#This Row],[NPDES ID2]],Combined_Sheet__Major_Only___2[[NPDES ID2]:[ECHO BFR]],3,FALSE)</f>
        <v>TX</v>
      </c>
      <c r="AW288" t="s">
        <v>1420</v>
      </c>
      <c r="AX288" t="str">
        <f>VLOOKUP(Sheet1[[#This Row],[NPDES ID2]],Combined_Sheet__Major_Only___2[[NPDES ID2]:[ECHO BFR]],27,FALSE)</f>
        <v>-</v>
      </c>
      <c r="AY288" t="str">
        <f>VLOOKUP(Sheet1[[#This Row],[NPDES ID2]],Combined_Sheet__Major_Only___2[[NPDES ID2]:[ECHO BFR]],28,FALSE)</f>
        <v>-</v>
      </c>
      <c r="AZ288" t="str">
        <f>VLOOKUP(Sheet1[[#This Row],[NPDES ID2]],Combined_Sheet__Major_Only___2[[NPDES ID2]:[ECHO BFR]],29,FALSE)</f>
        <v>thickening</v>
      </c>
      <c r="BA288">
        <f>VLOOKUP(Sheet1[[#This Row],[NPDES ID2]],Combined_Sheet__Major_Only___2[[NPDES ID2]:[ECHO BFR]],17,FALSE)</f>
        <v>30.398944</v>
      </c>
      <c r="BB288">
        <f>VLOOKUP(Sheet1[[#This Row],[NPDES ID2]],Combined_Sheet__Major_Only___2[[NPDES ID2]:[ECHO BFR]],18,FALSE)</f>
        <v>-103.644694</v>
      </c>
      <c r="BC288" s="2" t="str">
        <f>IF(ISNUMBER(SEARCH("aerobic",$AW288)),"aerobic","")</f>
        <v/>
      </c>
      <c r="BD288" s="2" t="str">
        <f>IF(ISNUMBER(SEARCH("anaer",$AW288)),"anaer","")</f>
        <v/>
      </c>
      <c r="BE288" s="2" t="str">
        <f>IF(ISNUMBER(SEARCH("thickening",$AZ288)),"thickening","")</f>
        <v>thickening</v>
      </c>
      <c r="BF288" s="4" t="str">
        <f>IF(ISNUMBER(SEARCH("airDry",$AW288)),"airDry","")</f>
        <v>airDry</v>
      </c>
      <c r="BG288" s="4" t="str">
        <f>IF(ISNUMBER(SEARCH("heatDry",$AY288)),"heatDry","")</f>
        <v/>
      </c>
      <c r="BH288" s="4" t="str">
        <f>IF(AND(ISNUMBER(SEARCH("aerobic",$AW288)),ISNUMBER(SEARCH("anaer",$AW288))),"Combined Aer and Anaer.","")</f>
        <v/>
      </c>
    </row>
    <row r="289" spans="1:60" x14ac:dyDescent="0.25">
      <c r="A289" s="5">
        <v>1712</v>
      </c>
      <c r="B289" t="s">
        <v>8024</v>
      </c>
      <c r="C289">
        <v>42.84</v>
      </c>
      <c r="D289">
        <v>2068.1755407273972</v>
      </c>
      <c r="E289">
        <v>2032.0554846052139</v>
      </c>
      <c r="F289">
        <v>1401.934912366821</v>
      </c>
      <c r="G289">
        <v>2699.829445996374</v>
      </c>
      <c r="H289">
        <v>-138.92970888904529</v>
      </c>
      <c r="I289">
        <v>-140.13576412907361</v>
      </c>
      <c r="J289">
        <v>-158.69715048608799</v>
      </c>
      <c r="K289">
        <v>-116.11232501923421</v>
      </c>
      <c r="L289">
        <v>32.273629811084867</v>
      </c>
      <c r="M289">
        <v>32.080763531213748</v>
      </c>
      <c r="N289">
        <v>31.406149096970349</v>
      </c>
      <c r="O289">
        <v>33.702999208643867</v>
      </c>
      <c r="P289">
        <v>1.3348185606285989</v>
      </c>
      <c r="Q289">
        <v>1.3287688193267639</v>
      </c>
      <c r="R289">
        <v>1.1199202268212469</v>
      </c>
      <c r="S289">
        <v>1.5011025063142021</v>
      </c>
      <c r="T289">
        <v>3145.7495564986639</v>
      </c>
      <c r="U289">
        <v>3145.757727822644</v>
      </c>
      <c r="V289">
        <v>3142.4395341951022</v>
      </c>
      <c r="W289">
        <v>3149.0716766054729</v>
      </c>
      <c r="X289">
        <v>247.58163955259599</v>
      </c>
      <c r="Y289">
        <v>248.9611267775679</v>
      </c>
      <c r="Z289">
        <v>236.77419608052321</v>
      </c>
      <c r="AA289">
        <v>254.39977754696559</v>
      </c>
      <c r="AB289">
        <v>47.364663531196442</v>
      </c>
      <c r="AC289">
        <v>46.711160982212647</v>
      </c>
      <c r="AD289">
        <v>39.750879183351941</v>
      </c>
      <c r="AE289">
        <v>57.288931441229828</v>
      </c>
      <c r="AF289">
        <v>56.06262738885416</v>
      </c>
      <c r="AG289">
        <v>55.727606959245499</v>
      </c>
      <c r="AH289">
        <v>54.555719184543968</v>
      </c>
      <c r="AI289">
        <v>58.545578873179899</v>
      </c>
      <c r="AJ289">
        <v>0.46145589474076121</v>
      </c>
      <c r="AK289">
        <v>0.46145589376588819</v>
      </c>
      <c r="AL289">
        <v>0.46145535165933887</v>
      </c>
      <c r="AM289">
        <v>0.46145642874821791</v>
      </c>
      <c r="AN289">
        <v>0.62235220083713561</v>
      </c>
      <c r="AO289">
        <v>0.62235220083713583</v>
      </c>
      <c r="AP289">
        <v>0.62235220083713583</v>
      </c>
      <c r="AQ289">
        <v>0.62235220083713583</v>
      </c>
      <c r="AR289">
        <v>11.73927563070273</v>
      </c>
      <c r="AS289">
        <v>11.73927563070273</v>
      </c>
      <c r="AT289">
        <v>11.73927563070273</v>
      </c>
      <c r="AU289">
        <v>11.73927563070273</v>
      </c>
      <c r="AV289" t="str">
        <f>VLOOKUP(Sheet1[[#This Row],[NPDES ID2]],Combined_Sheet__Major_Only___2[[NPDES ID2]:[ECHO BFR]],3,FALSE)</f>
        <v>IA</v>
      </c>
      <c r="AW289" t="s">
        <v>1420</v>
      </c>
      <c r="AX289" t="str">
        <f>VLOOKUP(Sheet1[[#This Row],[NPDES ID2]],Combined_Sheet__Major_Only___2[[NPDES ID2]:[ECHO BFR]],27,FALSE)</f>
        <v>-</v>
      </c>
      <c r="AY289" t="str">
        <f>VLOOKUP(Sheet1[[#This Row],[NPDES ID2]],Combined_Sheet__Major_Only___2[[NPDES ID2]:[ECHO BFR]],28,FALSE)</f>
        <v>-</v>
      </c>
      <c r="AZ289" t="str">
        <f>VLOOKUP(Sheet1[[#This Row],[NPDES ID2]],Combined_Sheet__Major_Only___2[[NPDES ID2]:[ECHO BFR]],29,FALSE)</f>
        <v>thickening</v>
      </c>
      <c r="BA289">
        <f>VLOOKUP(Sheet1[[#This Row],[NPDES ID2]],Combined_Sheet__Major_Only___2[[NPDES ID2]:[ECHO BFR]],17,FALSE)</f>
        <v>42.298515000000002</v>
      </c>
      <c r="BB289">
        <f>VLOOKUP(Sheet1[[#This Row],[NPDES ID2]],Combined_Sheet__Major_Only___2[[NPDES ID2]:[ECHO BFR]],18,FALSE)</f>
        <v>-91.015071000000006</v>
      </c>
      <c r="BC289" s="2" t="str">
        <f>IF(ISNUMBER(SEARCH("aerobic",$AW289)),"aerobic","")</f>
        <v/>
      </c>
      <c r="BD289" s="2" t="str">
        <f>IF(ISNUMBER(SEARCH("anaer",$AW289)),"anaer","")</f>
        <v/>
      </c>
      <c r="BE289" s="2" t="str">
        <f>IF(ISNUMBER(SEARCH("thickening",$AZ289)),"thickening","")</f>
        <v>thickening</v>
      </c>
      <c r="BF289" s="3" t="str">
        <f>IF(ISNUMBER(SEARCH("airDry",$AW289)),"airDry","")</f>
        <v>airDry</v>
      </c>
      <c r="BG289" s="3" t="str">
        <f>IF(ISNUMBER(SEARCH("heatDry",$AY289)),"heatDry","")</f>
        <v/>
      </c>
      <c r="BH289" s="3" t="str">
        <f>IF(AND(ISNUMBER(SEARCH("aerobic",$AW289)),ISNUMBER(SEARCH("anaer",$AW289))),"Combined Aer and Anaer.","")</f>
        <v/>
      </c>
    </row>
    <row r="290" spans="1:60" x14ac:dyDescent="0.25">
      <c r="A290" s="5">
        <v>2583</v>
      </c>
      <c r="B290" t="s">
        <v>11966</v>
      </c>
      <c r="C290">
        <v>81.515000000000001</v>
      </c>
      <c r="D290">
        <v>1101.1734906334821</v>
      </c>
      <c r="E290">
        <v>1080.4530338955949</v>
      </c>
      <c r="F290">
        <v>763.39627868700461</v>
      </c>
      <c r="G290">
        <v>1433.321812764264</v>
      </c>
      <c r="H290">
        <v>-137.68096519283449</v>
      </c>
      <c r="I290">
        <v>-138.87645101867591</v>
      </c>
      <c r="J290">
        <v>-157.60001098572329</v>
      </c>
      <c r="K290">
        <v>-114.8915561910004</v>
      </c>
      <c r="L290">
        <v>63.130770286576208</v>
      </c>
      <c r="M290">
        <v>62.761887084481842</v>
      </c>
      <c r="N290">
        <v>61.47160709466435</v>
      </c>
      <c r="O290">
        <v>65.8646208718189</v>
      </c>
      <c r="P290">
        <v>2.5843545757541908</v>
      </c>
      <c r="Q290">
        <v>2.573620743951023</v>
      </c>
      <c r="R290">
        <v>2.165428344397057</v>
      </c>
      <c r="S290">
        <v>2.9122890116563589</v>
      </c>
      <c r="T290">
        <v>3136.403673079054</v>
      </c>
      <c r="U290">
        <v>3136.411829081716</v>
      </c>
      <c r="V290">
        <v>3133.099857102412</v>
      </c>
      <c r="W290">
        <v>3139.719564175437</v>
      </c>
      <c r="X290">
        <v>244.42156364780939</v>
      </c>
      <c r="Y290">
        <v>245.7597146577402</v>
      </c>
      <c r="Z290">
        <v>233.97782029293799</v>
      </c>
      <c r="AA290">
        <v>251.00571251062601</v>
      </c>
      <c r="AB290">
        <v>46.121116656031461</v>
      </c>
      <c r="AC290">
        <v>45.481636643521881</v>
      </c>
      <c r="AD290">
        <v>38.809284671816258</v>
      </c>
      <c r="AE290">
        <v>55.602143297234193</v>
      </c>
      <c r="AF290">
        <v>56.617500519222887</v>
      </c>
      <c r="AG290">
        <v>56.286690926788488</v>
      </c>
      <c r="AH290">
        <v>55.12950622418446</v>
      </c>
      <c r="AI290">
        <v>59.06927648567445</v>
      </c>
      <c r="AJ290">
        <v>0.46821647733012212</v>
      </c>
      <c r="AK290">
        <v>0.46821647547787071</v>
      </c>
      <c r="AL290">
        <v>0.46821544572348639</v>
      </c>
      <c r="AM290">
        <v>0.46821749170156618</v>
      </c>
      <c r="AN290">
        <v>0.62183724624471359</v>
      </c>
      <c r="AO290">
        <v>0.62183724624471337</v>
      </c>
      <c r="AP290">
        <v>0.62183724624471337</v>
      </c>
      <c r="AQ290">
        <v>0.62183724624471337</v>
      </c>
      <c r="AR290">
        <v>11.94720962934784</v>
      </c>
      <c r="AS290">
        <v>11.94720962934784</v>
      </c>
      <c r="AT290">
        <v>11.94720962934784</v>
      </c>
      <c r="AU290">
        <v>11.94720962934784</v>
      </c>
      <c r="AV290" t="str">
        <f>VLOOKUP(Sheet1[[#This Row],[NPDES ID2]],Combined_Sheet__Major_Only___2[[NPDES ID2]:[ECHO BFR]],3,FALSE)</f>
        <v>CO</v>
      </c>
      <c r="AW290" t="s">
        <v>1420</v>
      </c>
      <c r="AX290" t="str">
        <f>VLOOKUP(Sheet1[[#This Row],[NPDES ID2]],Combined_Sheet__Major_Only___2[[NPDES ID2]:[ECHO BFR]],27,FALSE)</f>
        <v>-</v>
      </c>
      <c r="AY290" t="str">
        <f>VLOOKUP(Sheet1[[#This Row],[NPDES ID2]],Combined_Sheet__Major_Only___2[[NPDES ID2]:[ECHO BFR]],28,FALSE)</f>
        <v>thermoAerobicDigest</v>
      </c>
      <c r="AZ290" t="str">
        <f>VLOOKUP(Sheet1[[#This Row],[NPDES ID2]],Combined_Sheet__Major_Only___2[[NPDES ID2]:[ECHO BFR]],29,FALSE)</f>
        <v>thickening</v>
      </c>
      <c r="BA290">
        <f>VLOOKUP(Sheet1[[#This Row],[NPDES ID2]],Combined_Sheet__Major_Only___2[[NPDES ID2]:[ECHO BFR]],17,FALSE)</f>
        <v>39.176679999999998</v>
      </c>
      <c r="BB290">
        <f>VLOOKUP(Sheet1[[#This Row],[NPDES ID2]],Combined_Sheet__Major_Only___2[[NPDES ID2]:[ECHO BFR]],18,FALSE)</f>
        <v>-108.77567999999999</v>
      </c>
      <c r="BC290" s="2" t="str">
        <f>IF(ISNUMBER(SEARCH("aerobic",$AW290)),"aerobic","")</f>
        <v/>
      </c>
      <c r="BD290" s="2" t="str">
        <f>IF(ISNUMBER(SEARCH("anaer",$AW290)),"anaer","")</f>
        <v/>
      </c>
      <c r="BE290" s="2" t="str">
        <f>IF(ISNUMBER(SEARCH("thickening",$AZ290)),"thickening","")</f>
        <v>thickening</v>
      </c>
      <c r="BF290" s="4" t="str">
        <f>IF(ISNUMBER(SEARCH("airDry",$AW290)),"airDry","")</f>
        <v>airDry</v>
      </c>
      <c r="BG290" s="4" t="str">
        <f>IF(ISNUMBER(SEARCH("heatDry",$AY290)),"heatDry","")</f>
        <v/>
      </c>
      <c r="BH290" s="4" t="str">
        <f>IF(AND(ISNUMBER(SEARCH("aerobic",$AW290)),ISNUMBER(SEARCH("anaer",$AW290))),"Combined Aer and Anaer.","")</f>
        <v/>
      </c>
    </row>
    <row r="291" spans="1:60" x14ac:dyDescent="0.25">
      <c r="A291" s="5">
        <v>1528</v>
      </c>
      <c r="B291" t="s">
        <v>7194</v>
      </c>
      <c r="C291">
        <v>98</v>
      </c>
      <c r="D291">
        <v>965.00596629204074</v>
      </c>
      <c r="E291">
        <v>948.27329908997012</v>
      </c>
      <c r="F291">
        <v>675.27111130342689</v>
      </c>
      <c r="G291">
        <v>1256.086599277239</v>
      </c>
      <c r="H291">
        <v>-139.19174880294469</v>
      </c>
      <c r="I291">
        <v>-140.39712962576519</v>
      </c>
      <c r="J291">
        <v>-158.93671820984099</v>
      </c>
      <c r="K291">
        <v>-116.3626370732931</v>
      </c>
      <c r="L291">
        <v>73.387665232776584</v>
      </c>
      <c r="M291">
        <v>72.94695152023111</v>
      </c>
      <c r="N291">
        <v>71.405429278806466</v>
      </c>
      <c r="O291">
        <v>76.653855383853411</v>
      </c>
      <c r="P291">
        <v>3.0421040517408962</v>
      </c>
      <c r="Q291">
        <v>3.0273345529699052</v>
      </c>
      <c r="R291">
        <v>2.553076845589485</v>
      </c>
      <c r="S291">
        <v>3.4214700091146559</v>
      </c>
      <c r="T291">
        <v>3122.37094048468</v>
      </c>
      <c r="U291">
        <v>3122.3790734825629</v>
      </c>
      <c r="V291">
        <v>3119.0764432339529</v>
      </c>
      <c r="W291">
        <v>3125.6774787961272</v>
      </c>
      <c r="X291">
        <v>246.27370139415871</v>
      </c>
      <c r="Y291">
        <v>247.6516898494443</v>
      </c>
      <c r="Z291">
        <v>235.47273454913471</v>
      </c>
      <c r="AA291">
        <v>253.08879887885999</v>
      </c>
      <c r="AB291">
        <v>47.258823356785683</v>
      </c>
      <c r="AC291">
        <v>46.607479144939347</v>
      </c>
      <c r="AD291">
        <v>39.638675686159203</v>
      </c>
      <c r="AE291">
        <v>57.202657132908811</v>
      </c>
      <c r="AF291">
        <v>55.941893125042363</v>
      </c>
      <c r="AG291">
        <v>55.605965020038063</v>
      </c>
      <c r="AH291">
        <v>54.430865216954523</v>
      </c>
      <c r="AI291">
        <v>58.431617428135453</v>
      </c>
      <c r="AJ291">
        <v>0.45998507994411653</v>
      </c>
      <c r="AK291">
        <v>0.45998507771331132</v>
      </c>
      <c r="AL291">
        <v>0.45998383764507128</v>
      </c>
      <c r="AM291">
        <v>0.45998630148860309</v>
      </c>
      <c r="AN291">
        <v>0.62106140527815434</v>
      </c>
      <c r="AO291">
        <v>0.62106140527815445</v>
      </c>
      <c r="AP291">
        <v>0.62106140527815445</v>
      </c>
      <c r="AQ291">
        <v>0.62106140527815445</v>
      </c>
      <c r="AR291">
        <v>11.69401051429608</v>
      </c>
      <c r="AS291">
        <v>11.69401051429608</v>
      </c>
      <c r="AT291">
        <v>11.69401051429608</v>
      </c>
      <c r="AU291">
        <v>11.69401051429608</v>
      </c>
      <c r="AV291" t="str">
        <f>VLOOKUP(Sheet1[[#This Row],[NPDES ID2]],Combined_Sheet__Major_Only___2[[NPDES ID2]:[ECHO BFR]],3,FALSE)</f>
        <v>PA</v>
      </c>
      <c r="AW291" t="s">
        <v>7196</v>
      </c>
      <c r="AX291" t="str">
        <f>VLOOKUP(Sheet1[[#This Row],[NPDES ID2]],Combined_Sheet__Major_Only___2[[NPDES ID2]:[ECHO BFR]],27,FALSE)</f>
        <v>other</v>
      </c>
      <c r="AY291" t="str">
        <f>VLOOKUP(Sheet1[[#This Row],[NPDES ID2]],Combined_Sheet__Major_Only___2[[NPDES ID2]:[ECHO BFR]],28,FALSE)</f>
        <v>thermoAerobicDigest</v>
      </c>
      <c r="AZ291" t="str">
        <f>VLOOKUP(Sheet1[[#This Row],[NPDES ID2]],Combined_Sheet__Major_Only___2[[NPDES ID2]:[ECHO BFR]],29,FALSE)</f>
        <v>thickening, preliminaryOps</v>
      </c>
      <c r="BA291">
        <f>VLOOKUP(Sheet1[[#This Row],[NPDES ID2]],Combined_Sheet__Major_Only___2[[NPDES ID2]:[ECHO BFR]],17,FALSE)</f>
        <v>40.808421000000003</v>
      </c>
      <c r="BB291">
        <f>VLOOKUP(Sheet1[[#This Row],[NPDES ID2]],Combined_Sheet__Major_Only___2[[NPDES ID2]:[ECHO BFR]],18,FALSE)</f>
        <v>-76.156327000000005</v>
      </c>
      <c r="BC291" s="2" t="str">
        <f>IF(ISNUMBER(SEARCH("aerobic",$AW291)),"aerobic","")</f>
        <v/>
      </c>
      <c r="BD291" s="2" t="str">
        <f>IF(ISNUMBER(SEARCH("anaer",$AW291)),"anaer","")</f>
        <v/>
      </c>
      <c r="BE291" s="2" t="str">
        <f>IF(ISNUMBER(SEARCH("thickening",$AZ291)),"thickening","")</f>
        <v>thickening</v>
      </c>
      <c r="BF291" s="3" t="str">
        <f>IF(ISNUMBER(SEARCH("airDry",$AW291)),"airDry","")</f>
        <v>airDry</v>
      </c>
      <c r="BG291" s="3" t="str">
        <f>IF(ISNUMBER(SEARCH("heatDry",$AY291)),"heatDry","")</f>
        <v/>
      </c>
      <c r="BH291" s="3" t="str">
        <f>IF(AND(ISNUMBER(SEARCH("aerobic",$AW291)),ISNUMBER(SEARCH("anaer",$AW291))),"Combined Aer and Anaer.","")</f>
        <v/>
      </c>
    </row>
    <row r="292" spans="1:60" x14ac:dyDescent="0.25">
      <c r="A292" s="5">
        <v>888</v>
      </c>
      <c r="B292" t="s">
        <v>4330</v>
      </c>
      <c r="C292">
        <v>800</v>
      </c>
      <c r="D292">
        <v>317.83810762726841</v>
      </c>
      <c r="E292">
        <v>310.72550935720449</v>
      </c>
      <c r="F292">
        <v>268.70125938050711</v>
      </c>
      <c r="G292">
        <v>380.33336162319603</v>
      </c>
      <c r="H292">
        <v>-139.01684578041099</v>
      </c>
      <c r="I292">
        <v>-140.29304288999839</v>
      </c>
      <c r="J292">
        <v>-158.8847839157917</v>
      </c>
      <c r="K292">
        <v>-116.1256003968001</v>
      </c>
      <c r="L292">
        <v>599.47941281456008</v>
      </c>
      <c r="M292">
        <v>595.88100498478229</v>
      </c>
      <c r="N292">
        <v>583.29679109006054</v>
      </c>
      <c r="O292">
        <v>626.14515198165736</v>
      </c>
      <c r="P292">
        <v>24.84330963577305</v>
      </c>
      <c r="Q292">
        <v>24.723691126972401</v>
      </c>
      <c r="R292">
        <v>20.849197799483768</v>
      </c>
      <c r="S292">
        <v>27.939971428573799</v>
      </c>
      <c r="T292">
        <v>3115.9915801177008</v>
      </c>
      <c r="U292">
        <v>3115.9997026574811</v>
      </c>
      <c r="V292">
        <v>3112.701319212988</v>
      </c>
      <c r="W292">
        <v>3119.2938665997108</v>
      </c>
      <c r="X292">
        <v>245.712837814263</v>
      </c>
      <c r="Y292">
        <v>247.08754300569831</v>
      </c>
      <c r="Z292">
        <v>234.9419852513403</v>
      </c>
      <c r="AA292">
        <v>252.50997854475369</v>
      </c>
      <c r="AB292">
        <v>47.136274854869811</v>
      </c>
      <c r="AC292">
        <v>46.486399670322903</v>
      </c>
      <c r="AD292">
        <v>39.537970858350839</v>
      </c>
      <c r="AE292">
        <v>57.048166733740793</v>
      </c>
      <c r="AF292">
        <v>55.956197841154051</v>
      </c>
      <c r="AG292">
        <v>55.620471197659278</v>
      </c>
      <c r="AH292">
        <v>54.445604044269317</v>
      </c>
      <c r="AI292">
        <v>58.445012123747809</v>
      </c>
      <c r="AJ292">
        <v>0.46015934627634891</v>
      </c>
      <c r="AK292">
        <v>0.46015932798615922</v>
      </c>
      <c r="AL292">
        <v>0.46014920592703989</v>
      </c>
      <c r="AM292">
        <v>0.46016931743708772</v>
      </c>
      <c r="AN292">
        <v>0.62070765000200434</v>
      </c>
      <c r="AO292">
        <v>0.62070765000200423</v>
      </c>
      <c r="AP292">
        <v>0.62070765000200423</v>
      </c>
      <c r="AQ292">
        <v>0.62070765000200423</v>
      </c>
      <c r="AR292">
        <v>11.69906664929977</v>
      </c>
      <c r="AS292">
        <v>11.69906664929977</v>
      </c>
      <c r="AT292">
        <v>11.69906664929977</v>
      </c>
      <c r="AU292">
        <v>11.69906664929977</v>
      </c>
      <c r="AV292" t="str">
        <f>VLOOKUP(Sheet1[[#This Row],[NPDES ID2]],Combined_Sheet__Major_Only___2[[NPDES ID2]:[ECHO BFR]],3,FALSE)</f>
        <v>TX</v>
      </c>
      <c r="AW292" t="s">
        <v>1420</v>
      </c>
      <c r="AX292" t="str">
        <f>VLOOKUP(Sheet1[[#This Row],[NPDES ID2]],Combined_Sheet__Major_Only___2[[NPDES ID2]:[ECHO BFR]],27,FALSE)</f>
        <v>tempSludgeStore</v>
      </c>
      <c r="AY292" t="str">
        <f>VLOOKUP(Sheet1[[#This Row],[NPDES ID2]],Combined_Sheet__Major_Only___2[[NPDES ID2]:[ECHO BFR]],28,FALSE)</f>
        <v>-</v>
      </c>
      <c r="AZ292" t="str">
        <f>VLOOKUP(Sheet1[[#This Row],[NPDES ID2]],Combined_Sheet__Major_Only___2[[NPDES ID2]:[ECHO BFR]],29,FALSE)</f>
        <v>thickening</v>
      </c>
      <c r="BA292">
        <f>VLOOKUP(Sheet1[[#This Row],[NPDES ID2]],Combined_Sheet__Major_Only___2[[NPDES ID2]:[ECHO BFR]],17,FALSE)</f>
        <v>31.426577000000002</v>
      </c>
      <c r="BB292">
        <f>VLOOKUP(Sheet1[[#This Row],[NPDES ID2]],Combined_Sheet__Major_Only___2[[NPDES ID2]:[ECHO BFR]],18,FALSE)</f>
        <v>-97.745310000000003</v>
      </c>
      <c r="BC292" s="2" t="str">
        <f>IF(ISNUMBER(SEARCH("aerobic",$AW292)),"aerobic","")</f>
        <v/>
      </c>
      <c r="BD292" s="2" t="str">
        <f>IF(ISNUMBER(SEARCH("anaer",$AW292)),"anaer","")</f>
        <v/>
      </c>
      <c r="BE292" s="2" t="str">
        <f>IF(ISNUMBER(SEARCH("thickening",$AZ292)),"thickening","")</f>
        <v>thickening</v>
      </c>
      <c r="BF292" s="3" t="str">
        <f>IF(ISNUMBER(SEARCH("airDry",$AW292)),"airDry","")</f>
        <v>airDry</v>
      </c>
      <c r="BG292" s="3" t="str">
        <f>IF(ISNUMBER(SEARCH("heatDry",$AY292)),"heatDry","")</f>
        <v/>
      </c>
      <c r="BH292" s="3" t="str">
        <f>IF(AND(ISNUMBER(SEARCH("aerobic",$AW292)),ISNUMBER(SEARCH("anaer",$AW292))),"Combined Aer and Anaer.","")</f>
        <v/>
      </c>
    </row>
    <row r="293" spans="1:60" x14ac:dyDescent="0.25">
      <c r="A293" s="5">
        <v>640</v>
      </c>
      <c r="B293" t="s">
        <v>3156</v>
      </c>
      <c r="C293">
        <v>221</v>
      </c>
      <c r="D293">
        <v>473.95406710047001</v>
      </c>
      <c r="E293">
        <v>470.79527286463667</v>
      </c>
      <c r="F293">
        <v>348.25862309143378</v>
      </c>
      <c r="G293">
        <v>596.7285210812812</v>
      </c>
      <c r="H293">
        <v>-136.81216776696209</v>
      </c>
      <c r="I293">
        <v>-138.03328537298131</v>
      </c>
      <c r="J293">
        <v>-156.85272256834261</v>
      </c>
      <c r="K293">
        <v>-114.0327081885538</v>
      </c>
      <c r="L293">
        <v>174.47291517797751</v>
      </c>
      <c r="M293">
        <v>173.46913810858729</v>
      </c>
      <c r="N293">
        <v>169.95824933801759</v>
      </c>
      <c r="O293">
        <v>181.91192193333251</v>
      </c>
      <c r="P293">
        <v>7.092264341235051</v>
      </c>
      <c r="Q293">
        <v>7.0618854426989932</v>
      </c>
      <c r="R293">
        <v>5.9371968641228046</v>
      </c>
      <c r="S293">
        <v>8.0035492028497615</v>
      </c>
      <c r="T293">
        <v>3076.5138604066742</v>
      </c>
      <c r="U293">
        <v>3076.5219182280412</v>
      </c>
      <c r="V293">
        <v>3073.2498154971208</v>
      </c>
      <c r="W293">
        <v>3079.78983507666</v>
      </c>
      <c r="X293">
        <v>238.14244307056779</v>
      </c>
      <c r="Y293">
        <v>239.43157984498029</v>
      </c>
      <c r="Z293">
        <v>228.11517024086899</v>
      </c>
      <c r="AA293">
        <v>244.4585731236275</v>
      </c>
      <c r="AB293">
        <v>44.523951516096623</v>
      </c>
      <c r="AC293">
        <v>43.904507596099087</v>
      </c>
      <c r="AD293">
        <v>37.530821635867532</v>
      </c>
      <c r="AE293">
        <v>53.546462854858497</v>
      </c>
      <c r="AF293">
        <v>57.000081209824778</v>
      </c>
      <c r="AG293">
        <v>56.672190396492653</v>
      </c>
      <c r="AH293">
        <v>55.525121942179702</v>
      </c>
      <c r="AI293">
        <v>59.430340623248348</v>
      </c>
      <c r="AJ293">
        <v>0.47287876887279279</v>
      </c>
      <c r="AK293">
        <v>0.47287876385779448</v>
      </c>
      <c r="AL293">
        <v>0.4728759781593373</v>
      </c>
      <c r="AM293">
        <v>0.47288151297310199</v>
      </c>
      <c r="AN293">
        <v>0.61850371224383671</v>
      </c>
      <c r="AO293">
        <v>0.6185037122438366</v>
      </c>
      <c r="AP293">
        <v>0.6185037122438366</v>
      </c>
      <c r="AQ293">
        <v>0.6185037122438366</v>
      </c>
      <c r="AR293">
        <v>12.090558258007359</v>
      </c>
      <c r="AS293">
        <v>12.090558258007359</v>
      </c>
      <c r="AT293">
        <v>12.090558258007359</v>
      </c>
      <c r="AU293">
        <v>12.090558258007359</v>
      </c>
      <c r="AV293" t="str">
        <f>VLOOKUP(Sheet1[[#This Row],[NPDES ID2]],Combined_Sheet__Major_Only___2[[NPDES ID2]:[ECHO BFR]],3,FALSE)</f>
        <v>TX</v>
      </c>
      <c r="AW293" t="s">
        <v>1420</v>
      </c>
      <c r="AX293" t="str">
        <f>VLOOKUP(Sheet1[[#This Row],[NPDES ID2]],Combined_Sheet__Major_Only___2[[NPDES ID2]:[ECHO BFR]],27,FALSE)</f>
        <v>-</v>
      </c>
      <c r="AY293" t="str">
        <f>VLOOKUP(Sheet1[[#This Row],[NPDES ID2]],Combined_Sheet__Major_Only___2[[NPDES ID2]:[ECHO BFR]],28,FALSE)</f>
        <v>-</v>
      </c>
      <c r="AZ293" t="str">
        <f>VLOOKUP(Sheet1[[#This Row],[NPDES ID2]],Combined_Sheet__Major_Only___2[[NPDES ID2]:[ECHO BFR]],29,FALSE)</f>
        <v>thickening</v>
      </c>
      <c r="BA293">
        <f>VLOOKUP(Sheet1[[#This Row],[NPDES ID2]],Combined_Sheet__Major_Only___2[[NPDES ID2]:[ECHO BFR]],17,FALSE)</f>
        <v>32.436529999999998</v>
      </c>
      <c r="BB293">
        <f>VLOOKUP(Sheet1[[#This Row],[NPDES ID2]],Combined_Sheet__Major_Only___2[[NPDES ID2]:[ECHO BFR]],18,FALSE)</f>
        <v>-95.195390000000003</v>
      </c>
      <c r="BC293" s="2" t="str">
        <f>IF(ISNUMBER(SEARCH("aerobic",$AW293)),"aerobic","")</f>
        <v/>
      </c>
      <c r="BD293" s="2" t="str">
        <f>IF(ISNUMBER(SEARCH("anaer",$AW293)),"anaer","")</f>
        <v/>
      </c>
      <c r="BE293" s="2" t="str">
        <f>IF(ISNUMBER(SEARCH("thickening",$AZ293)),"thickening","")</f>
        <v>thickening</v>
      </c>
      <c r="BF293" s="3" t="str">
        <f>IF(ISNUMBER(SEARCH("airDry",$AW293)),"airDry","")</f>
        <v>airDry</v>
      </c>
      <c r="BG293" s="3" t="str">
        <f>IF(ISNUMBER(SEARCH("heatDry",$AY293)),"heatDry","")</f>
        <v/>
      </c>
      <c r="BH293" s="3" t="str">
        <f>IF(AND(ISNUMBER(SEARCH("aerobic",$AW293)),ISNUMBER(SEARCH("anaer",$AW293))),"Combined Aer and Anaer.","")</f>
        <v/>
      </c>
    </row>
    <row r="294" spans="1:60" x14ac:dyDescent="0.25">
      <c r="A294" s="5">
        <v>2160</v>
      </c>
      <c r="B294" t="s">
        <v>10144</v>
      </c>
      <c r="C294">
        <v>763.84</v>
      </c>
      <c r="D294">
        <v>311.31133028038181</v>
      </c>
      <c r="E294">
        <v>304.3611167920659</v>
      </c>
      <c r="F294">
        <v>262.43174261968898</v>
      </c>
      <c r="G294">
        <v>372.9491860416428</v>
      </c>
      <c r="H294">
        <v>-138.24369801453409</v>
      </c>
      <c r="I294">
        <v>-139.5341206662612</v>
      </c>
      <c r="J294">
        <v>-158.19484630861029</v>
      </c>
      <c r="K294">
        <v>-115.37637333496551</v>
      </c>
      <c r="L294">
        <v>582.34950356756144</v>
      </c>
      <c r="M294">
        <v>578.90275838255229</v>
      </c>
      <c r="N294">
        <v>566.84881684460424</v>
      </c>
      <c r="O294">
        <v>607.89149025521795</v>
      </c>
      <c r="P294">
        <v>23.978063127896991</v>
      </c>
      <c r="Q294">
        <v>23.881273358069151</v>
      </c>
      <c r="R294">
        <v>20.106428200539689</v>
      </c>
      <c r="S294">
        <v>26.989004585862681</v>
      </c>
      <c r="T294">
        <v>3075.128085116633</v>
      </c>
      <c r="U294">
        <v>3075.1361406662072</v>
      </c>
      <c r="V294">
        <v>3071.8649604597831</v>
      </c>
      <c r="W294">
        <v>3078.4031361704829</v>
      </c>
      <c r="X294">
        <v>240.9901226125894</v>
      </c>
      <c r="Y294">
        <v>242.3243419303781</v>
      </c>
      <c r="Z294">
        <v>230.5659180984683</v>
      </c>
      <c r="AA294">
        <v>247.5655972231163</v>
      </c>
      <c r="AB294">
        <v>45.82840201418098</v>
      </c>
      <c r="AC294">
        <v>45.194692067382377</v>
      </c>
      <c r="AD294">
        <v>38.505641057697957</v>
      </c>
      <c r="AE294">
        <v>55.349204632750677</v>
      </c>
      <c r="AF294">
        <v>56.303682873884782</v>
      </c>
      <c r="AG294">
        <v>55.970584846796143</v>
      </c>
      <c r="AH294">
        <v>54.804937390307479</v>
      </c>
      <c r="AI294">
        <v>58.77298481819151</v>
      </c>
      <c r="AJ294">
        <v>0.46439272883233712</v>
      </c>
      <c r="AK294">
        <v>0.4643927113988886</v>
      </c>
      <c r="AL294">
        <v>0.46438306077294061</v>
      </c>
      <c r="AM294">
        <v>0.46440223556984722</v>
      </c>
      <c r="AN294">
        <v>0.61842588262490328</v>
      </c>
      <c r="AO294">
        <v>0.61842588262490317</v>
      </c>
      <c r="AP294">
        <v>0.61842588262490317</v>
      </c>
      <c r="AQ294">
        <v>0.61842588262490317</v>
      </c>
      <c r="AR294">
        <v>11.82929862214089</v>
      </c>
      <c r="AS294">
        <v>11.82929862214089</v>
      </c>
      <c r="AT294">
        <v>11.82929862214089</v>
      </c>
      <c r="AU294">
        <v>11.82929862214089</v>
      </c>
      <c r="AV294" t="str">
        <f>VLOOKUP(Sheet1[[#This Row],[NPDES ID2]],Combined_Sheet__Major_Only___2[[NPDES ID2]:[ECHO BFR]],3,FALSE)</f>
        <v>WA</v>
      </c>
      <c r="AW294" t="s">
        <v>1420</v>
      </c>
      <c r="AX294" t="str">
        <f>VLOOKUP(Sheet1[[#This Row],[NPDES ID2]],Combined_Sheet__Major_Only___2[[NPDES ID2]:[ECHO BFR]],27,FALSE)</f>
        <v>tempSludgeStore</v>
      </c>
      <c r="AY294" t="str">
        <f>VLOOKUP(Sheet1[[#This Row],[NPDES ID2]],Combined_Sheet__Major_Only___2[[NPDES ID2]:[ECHO BFR]],28,FALSE)</f>
        <v>-</v>
      </c>
      <c r="AZ294" t="str">
        <f>VLOOKUP(Sheet1[[#This Row],[NPDES ID2]],Combined_Sheet__Major_Only___2[[NPDES ID2]:[ECHO BFR]],29,FALSE)</f>
        <v>thickening</v>
      </c>
      <c r="BA294">
        <f>VLOOKUP(Sheet1[[#This Row],[NPDES ID2]],Combined_Sheet__Major_Only___2[[NPDES ID2]:[ECHO BFR]],17,FALSE)</f>
        <v>46.211526999999997</v>
      </c>
      <c r="BB294">
        <f>VLOOKUP(Sheet1[[#This Row],[NPDES ID2]],Combined_Sheet__Major_Only___2[[NPDES ID2]:[ECHO BFR]],18,FALSE)</f>
        <v>-119.911051</v>
      </c>
      <c r="BC294" s="2" t="str">
        <f>IF(ISNUMBER(SEARCH("aerobic",$AW294)),"aerobic","")</f>
        <v/>
      </c>
      <c r="BD294" s="2" t="str">
        <f>IF(ISNUMBER(SEARCH("anaer",$AW294)),"anaer","")</f>
        <v/>
      </c>
      <c r="BE294" s="2" t="str">
        <f>IF(ISNUMBER(SEARCH("thickening",$AZ294)),"thickening","")</f>
        <v>thickening</v>
      </c>
      <c r="BF294" s="3" t="str">
        <f>IF(ISNUMBER(SEARCH("airDry",$AW294)),"airDry","")</f>
        <v>airDry</v>
      </c>
      <c r="BG294" s="3" t="str">
        <f>IF(ISNUMBER(SEARCH("heatDry",$AY294)),"heatDry","")</f>
        <v/>
      </c>
      <c r="BH294" s="3" t="str">
        <f>IF(AND(ISNUMBER(SEARCH("aerobic",$AW294)),ISNUMBER(SEARCH("anaer",$AW294))),"Combined Aer and Anaer.","")</f>
        <v/>
      </c>
    </row>
    <row r="295" spans="1:60" x14ac:dyDescent="0.25">
      <c r="A295" s="5">
        <v>2220</v>
      </c>
      <c r="B295" t="s">
        <v>10406</v>
      </c>
      <c r="C295">
        <v>602.19000000000005</v>
      </c>
      <c r="D295">
        <v>317.10445998855721</v>
      </c>
      <c r="E295">
        <v>312.4230955064811</v>
      </c>
      <c r="F295">
        <v>262.36646315060352</v>
      </c>
      <c r="G295">
        <v>384.19853973111998</v>
      </c>
      <c r="H295">
        <v>-138.75112365419841</v>
      </c>
      <c r="I295">
        <v>-140.01497135286189</v>
      </c>
      <c r="J295">
        <v>-158.6205550633278</v>
      </c>
      <c r="K295">
        <v>-115.8855988188887</v>
      </c>
      <c r="L295">
        <v>454.3018820598092</v>
      </c>
      <c r="M295">
        <v>451.58992311389449</v>
      </c>
      <c r="N295">
        <v>442.10528517499739</v>
      </c>
      <c r="O295">
        <v>474.39920181102212</v>
      </c>
      <c r="P295">
        <v>18.779465484796741</v>
      </c>
      <c r="Q295">
        <v>18.69584526314091</v>
      </c>
      <c r="R295">
        <v>15.755122828206741</v>
      </c>
      <c r="S295">
        <v>21.121036499662491</v>
      </c>
      <c r="T295">
        <v>3065.8948731123692</v>
      </c>
      <c r="U295">
        <v>3065.9029135253322</v>
      </c>
      <c r="V295">
        <v>3062.637879960655</v>
      </c>
      <c r="W295">
        <v>3069.163770251037</v>
      </c>
      <c r="X295">
        <v>241.17508544194541</v>
      </c>
      <c r="Y295">
        <v>242.51949205958641</v>
      </c>
      <c r="Z295">
        <v>230.65720133645621</v>
      </c>
      <c r="AA295">
        <v>247.8124683856297</v>
      </c>
      <c r="AB295">
        <v>46.106824754958168</v>
      </c>
      <c r="AC295">
        <v>45.470493240175337</v>
      </c>
      <c r="AD295">
        <v>38.700346749554818</v>
      </c>
      <c r="AE295">
        <v>55.756251947873949</v>
      </c>
      <c r="AF295">
        <v>56.091806338584298</v>
      </c>
      <c r="AG295">
        <v>55.757081111076602</v>
      </c>
      <c r="AH295">
        <v>54.585850230243452</v>
      </c>
      <c r="AI295">
        <v>58.573034061032082</v>
      </c>
      <c r="AJ295">
        <v>0.46181137688177287</v>
      </c>
      <c r="AK295">
        <v>0.46181136314545163</v>
      </c>
      <c r="AL295">
        <v>0.46180375160361592</v>
      </c>
      <c r="AM295">
        <v>0.46181887488685802</v>
      </c>
      <c r="AN295">
        <v>0.61790650381416246</v>
      </c>
      <c r="AO295">
        <v>0.61790650381416257</v>
      </c>
      <c r="AP295">
        <v>0.61790650381416257</v>
      </c>
      <c r="AQ295">
        <v>0.61790650381416257</v>
      </c>
      <c r="AR295">
        <v>11.749967908046701</v>
      </c>
      <c r="AS295">
        <v>11.749967908046701</v>
      </c>
      <c r="AT295">
        <v>11.749967908046701</v>
      </c>
      <c r="AU295">
        <v>11.749967908046701</v>
      </c>
      <c r="AV295" t="str">
        <f>VLOOKUP(Sheet1[[#This Row],[NPDES ID2]],Combined_Sheet__Major_Only___2[[NPDES ID2]:[ECHO BFR]],3,FALSE)</f>
        <v>CA</v>
      </c>
      <c r="AW295" t="s">
        <v>1420</v>
      </c>
      <c r="AX295" t="str">
        <f>VLOOKUP(Sheet1[[#This Row],[NPDES ID2]],Combined_Sheet__Major_Only___2[[NPDES ID2]:[ECHO BFR]],27,FALSE)</f>
        <v>-</v>
      </c>
      <c r="AY295" t="str">
        <f>VLOOKUP(Sheet1[[#This Row],[NPDES ID2]],Combined_Sheet__Major_Only___2[[NPDES ID2]:[ECHO BFR]],28,FALSE)</f>
        <v>-</v>
      </c>
      <c r="AZ295" t="str">
        <f>VLOOKUP(Sheet1[[#This Row],[NPDES ID2]],Combined_Sheet__Major_Only___2[[NPDES ID2]:[ECHO BFR]],29,FALSE)</f>
        <v>thickening, preliminaryOps</v>
      </c>
      <c r="BA295">
        <f>VLOOKUP(Sheet1[[#This Row],[NPDES ID2]],Combined_Sheet__Major_Only___2[[NPDES ID2]:[ECHO BFR]],17,FALSE)</f>
        <v>34.252429369220899</v>
      </c>
      <c r="BB295">
        <f>VLOOKUP(Sheet1[[#This Row],[NPDES ID2]],Combined_Sheet__Major_Only___2[[NPDES ID2]:[ECHO BFR]],18,FALSE)</f>
        <v>-116.810574196541</v>
      </c>
      <c r="BC295" s="2" t="str">
        <f>IF(ISNUMBER(SEARCH("aerobic",$AW295)),"aerobic","")</f>
        <v/>
      </c>
      <c r="BD295" s="2" t="str">
        <f>IF(ISNUMBER(SEARCH("anaer",$AW295)),"anaer","")</f>
        <v/>
      </c>
      <c r="BE295" s="2" t="str">
        <f>IF(ISNUMBER(SEARCH("thickening",$AZ295)),"thickening","")</f>
        <v>thickening</v>
      </c>
      <c r="BF295" s="3" t="str">
        <f>IF(ISNUMBER(SEARCH("airDry",$AW295)),"airDry","")</f>
        <v>airDry</v>
      </c>
      <c r="BG295" s="3" t="str">
        <f>IF(ISNUMBER(SEARCH("heatDry",$AY295)),"heatDry","")</f>
        <v/>
      </c>
      <c r="BH295" s="3" t="str">
        <f>IF(AND(ISNUMBER(SEARCH("aerobic",$AW295)),ISNUMBER(SEARCH("anaer",$AW295))),"Combined Aer and Anaer.","")</f>
        <v/>
      </c>
    </row>
    <row r="296" spans="1:60" x14ac:dyDescent="0.25">
      <c r="A296" s="5">
        <v>1451</v>
      </c>
      <c r="B296" t="s">
        <v>6861</v>
      </c>
      <c r="C296">
        <v>118</v>
      </c>
      <c r="D296">
        <v>819.05764977529429</v>
      </c>
      <c r="E296">
        <v>806.30454159865621</v>
      </c>
      <c r="F296">
        <v>577.97694011615192</v>
      </c>
      <c r="G296">
        <v>1065.1379764611411</v>
      </c>
      <c r="H296">
        <v>-139.11705469604979</v>
      </c>
      <c r="I296">
        <v>-140.32740521611831</v>
      </c>
      <c r="J296">
        <v>-158.87361886537141</v>
      </c>
      <c r="K296">
        <v>-116.2879170446184</v>
      </c>
      <c r="L296">
        <v>88.501244573878964</v>
      </c>
      <c r="M296">
        <v>87.970437343335306</v>
      </c>
      <c r="N296">
        <v>86.113796646623413</v>
      </c>
      <c r="O296">
        <v>92.435119532067731</v>
      </c>
      <c r="P296">
        <v>3.6664687470754518</v>
      </c>
      <c r="Q296">
        <v>3.6489738877115521</v>
      </c>
      <c r="R296">
        <v>3.076846121583261</v>
      </c>
      <c r="S296">
        <v>4.1234254829442287</v>
      </c>
      <c r="T296">
        <v>3060.9635682216331</v>
      </c>
      <c r="U296">
        <v>3060.9716005503869</v>
      </c>
      <c r="V296">
        <v>3057.7098498047858</v>
      </c>
      <c r="W296">
        <v>3064.2291786566061</v>
      </c>
      <c r="X296">
        <v>241.29559962217181</v>
      </c>
      <c r="Y296">
        <v>242.64563847837479</v>
      </c>
      <c r="Z296">
        <v>230.72431861526769</v>
      </c>
      <c r="AA296">
        <v>247.9667658111085</v>
      </c>
      <c r="AB296">
        <v>46.266978602061101</v>
      </c>
      <c r="AC296">
        <v>45.629200109928711</v>
      </c>
      <c r="AD296">
        <v>38.812808744890638</v>
      </c>
      <c r="AE296">
        <v>55.990965796932016</v>
      </c>
      <c r="AF296">
        <v>55.973072619051777</v>
      </c>
      <c r="AG296">
        <v>55.637383441305992</v>
      </c>
      <c r="AH296">
        <v>54.463105998612022</v>
      </c>
      <c r="AI296">
        <v>58.461042699073417</v>
      </c>
      <c r="AJ296">
        <v>0.46036490926413409</v>
      </c>
      <c r="AK296">
        <v>0.46036490658015838</v>
      </c>
      <c r="AL296">
        <v>0.46036341478964649</v>
      </c>
      <c r="AM296">
        <v>0.46036637877199882</v>
      </c>
      <c r="AN296">
        <v>0.61762853258709094</v>
      </c>
      <c r="AO296">
        <v>0.61762853258709105</v>
      </c>
      <c r="AP296">
        <v>0.61762853258709105</v>
      </c>
      <c r="AQ296">
        <v>0.61762853258709105</v>
      </c>
      <c r="AR296">
        <v>11.705685172821619</v>
      </c>
      <c r="AS296">
        <v>11.705685172821619</v>
      </c>
      <c r="AT296">
        <v>11.705685172821619</v>
      </c>
      <c r="AU296">
        <v>11.705685172821619</v>
      </c>
      <c r="AV296" t="str">
        <f>VLOOKUP(Sheet1[[#This Row],[NPDES ID2]],Combined_Sheet__Major_Only___2[[NPDES ID2]:[ECHO BFR]],3,FALSE)</f>
        <v>UT</v>
      </c>
      <c r="AW296" t="s">
        <v>1420</v>
      </c>
      <c r="AX296" t="str">
        <f>VLOOKUP(Sheet1[[#This Row],[NPDES ID2]],Combined_Sheet__Major_Only___2[[NPDES ID2]:[ECHO BFR]],27,FALSE)</f>
        <v>tempSludgeStore</v>
      </c>
      <c r="AY296" t="str">
        <f>VLOOKUP(Sheet1[[#This Row],[NPDES ID2]],Combined_Sheet__Major_Only___2[[NPDES ID2]:[ECHO BFR]],28,FALSE)</f>
        <v>-</v>
      </c>
      <c r="AZ296" t="str">
        <f>VLOOKUP(Sheet1[[#This Row],[NPDES ID2]],Combined_Sheet__Major_Only___2[[NPDES ID2]:[ECHO BFR]],29,FALSE)</f>
        <v>thickening</v>
      </c>
      <c r="BA296">
        <f>VLOOKUP(Sheet1[[#This Row],[NPDES ID2]],Combined_Sheet__Major_Only___2[[NPDES ID2]:[ECHO BFR]],17,FALSE)</f>
        <v>41.634079999999997</v>
      </c>
      <c r="BB296">
        <f>VLOOKUP(Sheet1[[#This Row],[NPDES ID2]],Combined_Sheet__Major_Only___2[[NPDES ID2]:[ECHO BFR]],18,FALSE)</f>
        <v>-111.85656</v>
      </c>
      <c r="BC296" s="2" t="str">
        <f>IF(ISNUMBER(SEARCH("aerobic",$AW296)),"aerobic","")</f>
        <v/>
      </c>
      <c r="BD296" s="2" t="str">
        <f>IF(ISNUMBER(SEARCH("anaer",$AW296)),"anaer","")</f>
        <v/>
      </c>
      <c r="BE296" s="2" t="str">
        <f>IF(ISNUMBER(SEARCH("thickening",$AZ296)),"thickening","")</f>
        <v>thickening</v>
      </c>
      <c r="BF296" s="4" t="str">
        <f>IF(ISNUMBER(SEARCH("airDry",$AW296)),"airDry","")</f>
        <v>airDry</v>
      </c>
      <c r="BG296" s="4" t="str">
        <f>IF(ISNUMBER(SEARCH("heatDry",$AY296)),"heatDry","")</f>
        <v/>
      </c>
      <c r="BH296" s="4" t="str">
        <f>IF(AND(ISNUMBER(SEARCH("aerobic",$AW296)),ISNUMBER(SEARCH("anaer",$AW296))),"Combined Aer and Anaer.","")</f>
        <v/>
      </c>
    </row>
    <row r="297" spans="1:60" x14ac:dyDescent="0.25">
      <c r="A297" s="5">
        <v>636</v>
      </c>
      <c r="B297" t="s">
        <v>3139</v>
      </c>
      <c r="C297">
        <v>278</v>
      </c>
      <c r="D297">
        <v>426.49145296287293</v>
      </c>
      <c r="E297">
        <v>423.97916260186003</v>
      </c>
      <c r="F297">
        <v>320.79032358922422</v>
      </c>
      <c r="G297">
        <v>530.68273860275769</v>
      </c>
      <c r="H297">
        <v>-138.78448801733941</v>
      </c>
      <c r="I297">
        <v>-140.01757926094149</v>
      </c>
      <c r="J297">
        <v>-158.60295914719191</v>
      </c>
      <c r="K297">
        <v>-115.9486337375286</v>
      </c>
      <c r="L297">
        <v>209.88010194726681</v>
      </c>
      <c r="M297">
        <v>208.6280117746708</v>
      </c>
      <c r="N297">
        <v>204.24866828163869</v>
      </c>
      <c r="O297">
        <v>219.15928736434071</v>
      </c>
      <c r="P297">
        <v>8.673519335610413</v>
      </c>
      <c r="Q297">
        <v>8.6352201892176552</v>
      </c>
      <c r="R297">
        <v>7.2764079989001429</v>
      </c>
      <c r="S297">
        <v>9.7555572929703054</v>
      </c>
      <c r="T297">
        <v>3058.5909663246271</v>
      </c>
      <c r="U297">
        <v>3058.5989947638191</v>
      </c>
      <c r="V297">
        <v>3055.338823483075</v>
      </c>
      <c r="W297">
        <v>3061.8549954257342</v>
      </c>
      <c r="X297">
        <v>240.53715154911421</v>
      </c>
      <c r="Y297">
        <v>241.8773865373594</v>
      </c>
      <c r="Z297">
        <v>230.05278559491461</v>
      </c>
      <c r="AA297">
        <v>247.15313397873581</v>
      </c>
      <c r="AB297">
        <v>45.967461242907639</v>
      </c>
      <c r="AC297">
        <v>45.333048922420367</v>
      </c>
      <c r="AD297">
        <v>38.586354223631027</v>
      </c>
      <c r="AE297">
        <v>55.583410946596423</v>
      </c>
      <c r="AF297">
        <v>56.105998189820014</v>
      </c>
      <c r="AG297">
        <v>55.771337586111727</v>
      </c>
      <c r="AH297">
        <v>54.600550540575931</v>
      </c>
      <c r="AI297">
        <v>58.586477956780712</v>
      </c>
      <c r="AJ297">
        <v>0.46198426972400042</v>
      </c>
      <c r="AK297">
        <v>0.46198426339655257</v>
      </c>
      <c r="AL297">
        <v>0.46198075005820971</v>
      </c>
      <c r="AM297">
        <v>0.46198773060783022</v>
      </c>
      <c r="AN297">
        <v>0.61749464795373665</v>
      </c>
      <c r="AO297">
        <v>0.61749464795373676</v>
      </c>
      <c r="AP297">
        <v>0.61749464795373676</v>
      </c>
      <c r="AQ297">
        <v>0.61749464795373676</v>
      </c>
      <c r="AR297">
        <v>11.755426315810359</v>
      </c>
      <c r="AS297">
        <v>11.755426315810359</v>
      </c>
      <c r="AT297">
        <v>11.755426315810359</v>
      </c>
      <c r="AU297">
        <v>11.755426315810359</v>
      </c>
      <c r="AV297" t="str">
        <f>VLOOKUP(Sheet1[[#This Row],[NPDES ID2]],Combined_Sheet__Major_Only___2[[NPDES ID2]:[ECHO BFR]],3,FALSE)</f>
        <v>TX</v>
      </c>
      <c r="AW297" t="s">
        <v>1420</v>
      </c>
      <c r="AX297" t="str">
        <f>VLOOKUP(Sheet1[[#This Row],[NPDES ID2]],Combined_Sheet__Major_Only___2[[NPDES ID2]:[ECHO BFR]],27,FALSE)</f>
        <v>-</v>
      </c>
      <c r="AY297" t="str">
        <f>VLOOKUP(Sheet1[[#This Row],[NPDES ID2]],Combined_Sheet__Major_Only___2[[NPDES ID2]:[ECHO BFR]],28,FALSE)</f>
        <v>-</v>
      </c>
      <c r="AZ297" t="str">
        <f>VLOOKUP(Sheet1[[#This Row],[NPDES ID2]],Combined_Sheet__Major_Only___2[[NPDES ID2]:[ECHO BFR]],29,FALSE)</f>
        <v>thickening</v>
      </c>
      <c r="BA297">
        <f>VLOOKUP(Sheet1[[#This Row],[NPDES ID2]],Combined_Sheet__Major_Only___2[[NPDES ID2]:[ECHO BFR]],17,FALSE)</f>
        <v>32.320461000000002</v>
      </c>
      <c r="BB297">
        <f>VLOOKUP(Sheet1[[#This Row],[NPDES ID2]],Combined_Sheet__Major_Only___2[[NPDES ID2]:[ECHO BFR]],18,FALSE)</f>
        <v>-96.129971999999995</v>
      </c>
      <c r="BC297" s="2" t="str">
        <f>IF(ISNUMBER(SEARCH("aerobic",$AW297)),"aerobic","")</f>
        <v/>
      </c>
      <c r="BD297" s="2" t="str">
        <f>IF(ISNUMBER(SEARCH("anaer",$AW297)),"anaer","")</f>
        <v/>
      </c>
      <c r="BE297" s="2" t="str">
        <f>IF(ISNUMBER(SEARCH("thickening",$AZ297)),"thickening","")</f>
        <v>thickening</v>
      </c>
      <c r="BF297" s="3" t="str">
        <f>IF(ISNUMBER(SEARCH("airDry",$AW297)),"airDry","")</f>
        <v>airDry</v>
      </c>
      <c r="BG297" s="3" t="str">
        <f>IF(ISNUMBER(SEARCH("heatDry",$AY297)),"heatDry","")</f>
        <v/>
      </c>
      <c r="BH297" s="3" t="str">
        <f>IF(AND(ISNUMBER(SEARCH("aerobic",$AW297)),ISNUMBER(SEARCH("anaer",$AW297))),"Combined Aer and Anaer.","")</f>
        <v/>
      </c>
    </row>
    <row r="298" spans="1:60" x14ac:dyDescent="0.25">
      <c r="A298" s="5">
        <v>277</v>
      </c>
      <c r="B298" t="s">
        <v>1418</v>
      </c>
      <c r="C298">
        <v>1605</v>
      </c>
      <c r="D298">
        <v>380.42202015325012</v>
      </c>
      <c r="E298">
        <v>380.40330749257259</v>
      </c>
      <c r="F298">
        <v>319.24443402646489</v>
      </c>
      <c r="G298">
        <v>446.03509359581312</v>
      </c>
      <c r="H298">
        <v>-136.47409905163789</v>
      </c>
      <c r="I298">
        <v>-137.83935901622129</v>
      </c>
      <c r="J298">
        <v>-156.74627026971299</v>
      </c>
      <c r="K298">
        <v>-113.57893385262631</v>
      </c>
      <c r="L298">
        <v>1269.0655563908131</v>
      </c>
      <c r="M298">
        <v>1261.7722920906981</v>
      </c>
      <c r="N298">
        <v>1236.2717171172139</v>
      </c>
      <c r="O298">
        <v>1323.1058964935589</v>
      </c>
      <c r="P298">
        <v>51.55622865567284</v>
      </c>
      <c r="Q298">
        <v>51.335698217287216</v>
      </c>
      <c r="R298">
        <v>43.157183788750608</v>
      </c>
      <c r="S298">
        <v>58.18670676490693</v>
      </c>
      <c r="T298">
        <v>3040.0848630399041</v>
      </c>
      <c r="U298">
        <v>3040.0928611408281</v>
      </c>
      <c r="V298">
        <v>3036.845009558469</v>
      </c>
      <c r="W298">
        <v>3043.3365578644998</v>
      </c>
      <c r="X298">
        <v>235.19721061554969</v>
      </c>
      <c r="Y298">
        <v>236.4704360146371</v>
      </c>
      <c r="Z298">
        <v>225.30518061485381</v>
      </c>
      <c r="AA298">
        <v>241.4273564849137</v>
      </c>
      <c r="AB298">
        <v>43.942955149441637</v>
      </c>
      <c r="AC298">
        <v>43.331196658922003</v>
      </c>
      <c r="AD298">
        <v>37.045356555686368</v>
      </c>
      <c r="AE298">
        <v>52.837044593798844</v>
      </c>
      <c r="AF298">
        <v>57.032734781108871</v>
      </c>
      <c r="AG298">
        <v>56.705274102199702</v>
      </c>
      <c r="AH298">
        <v>55.558784110120321</v>
      </c>
      <c r="AI298">
        <v>59.460950238206223</v>
      </c>
      <c r="AJ298">
        <v>0.47327674659304297</v>
      </c>
      <c r="AK298">
        <v>0.47327670988365378</v>
      </c>
      <c r="AL298">
        <v>0.47325649080611698</v>
      </c>
      <c r="AM298">
        <v>0.47329666489446648</v>
      </c>
      <c r="AN298">
        <v>0.61644713211428293</v>
      </c>
      <c r="AO298">
        <v>0.61644713211428304</v>
      </c>
      <c r="AP298">
        <v>0.61644713211428304</v>
      </c>
      <c r="AQ298">
        <v>0.61644713211428304</v>
      </c>
      <c r="AR298">
        <v>12.102202740756921</v>
      </c>
      <c r="AS298">
        <v>12.102202740756921</v>
      </c>
      <c r="AT298">
        <v>12.102202740756921</v>
      </c>
      <c r="AU298">
        <v>12.102202740756921</v>
      </c>
      <c r="AV298" t="str">
        <f>VLOOKUP(Sheet1[[#This Row],[NPDES ID2]],Combined_Sheet__Major_Only___2[[NPDES ID2]:[ECHO BFR]],3,FALSE)</f>
        <v>NC</v>
      </c>
      <c r="AW298" t="s">
        <v>1420</v>
      </c>
      <c r="AX298" t="str">
        <f>VLOOKUP(Sheet1[[#This Row],[NPDES ID2]],Combined_Sheet__Major_Only___2[[NPDES ID2]:[ECHO BFR]],27,FALSE)</f>
        <v>-</v>
      </c>
      <c r="AY298" t="str">
        <f>VLOOKUP(Sheet1[[#This Row],[NPDES ID2]],Combined_Sheet__Major_Only___2[[NPDES ID2]:[ECHO BFR]],28,FALSE)</f>
        <v>highTempCompost</v>
      </c>
      <c r="AZ298" t="str">
        <f>VLOOKUP(Sheet1[[#This Row],[NPDES ID2]],Combined_Sheet__Major_Only___2[[NPDES ID2]:[ECHO BFR]],29,FALSE)</f>
        <v>thickening</v>
      </c>
      <c r="BA298">
        <f>VLOOKUP(Sheet1[[#This Row],[NPDES ID2]],Combined_Sheet__Major_Only___2[[NPDES ID2]:[ECHO BFR]],17,FALSE)</f>
        <v>35.774025999999999</v>
      </c>
      <c r="BB298">
        <f>VLOOKUP(Sheet1[[#This Row],[NPDES ID2]],Combined_Sheet__Major_Only___2[[NPDES ID2]:[ECHO BFR]],18,FALSE)</f>
        <v>-81.665751999999998</v>
      </c>
      <c r="BC298" s="2" t="str">
        <f>IF(ISNUMBER(SEARCH("aerobic",$AW298)),"aerobic","")</f>
        <v/>
      </c>
      <c r="BD298" s="2" t="str">
        <f>IF(ISNUMBER(SEARCH("anaer",$AW298)),"anaer","")</f>
        <v/>
      </c>
      <c r="BE298" s="2" t="str">
        <f>IF(ISNUMBER(SEARCH("thickening",$AZ298)),"thickening","")</f>
        <v>thickening</v>
      </c>
      <c r="BF298" s="4" t="str">
        <f>IF(ISNUMBER(SEARCH("airDry",$AW298)),"airDry","")</f>
        <v>airDry</v>
      </c>
      <c r="BG298" s="4" t="str">
        <f>IF(ISNUMBER(SEARCH("heatDry",$AY298)),"heatDry","")</f>
        <v/>
      </c>
      <c r="BH298" s="4" t="str">
        <f>IF(AND(ISNUMBER(SEARCH("aerobic",$AW298)),ISNUMBER(SEARCH("anaer",$AW298))),"Combined Aer and Anaer.","")</f>
        <v/>
      </c>
    </row>
    <row r="299" spans="1:60" x14ac:dyDescent="0.25">
      <c r="A299" s="5">
        <v>1190</v>
      </c>
      <c r="B299" t="s">
        <v>5707</v>
      </c>
      <c r="C299">
        <v>255.27</v>
      </c>
      <c r="D299">
        <v>441.39441911516121</v>
      </c>
      <c r="E299">
        <v>438.05504838594368</v>
      </c>
      <c r="F299">
        <v>329.2081579982958</v>
      </c>
      <c r="G299">
        <v>549.19797734268082</v>
      </c>
      <c r="H299">
        <v>-137.93733751121991</v>
      </c>
      <c r="I299">
        <v>-139.16246679292519</v>
      </c>
      <c r="J299">
        <v>-157.8510394179003</v>
      </c>
      <c r="K299">
        <v>-115.12533638542411</v>
      </c>
      <c r="L299">
        <v>196.40657594484259</v>
      </c>
      <c r="M299">
        <v>195.252793756915</v>
      </c>
      <c r="N299">
        <v>191.2172709280191</v>
      </c>
      <c r="O299">
        <v>204.95723242986051</v>
      </c>
      <c r="P299">
        <v>8.0596602155626176</v>
      </c>
      <c r="Q299">
        <v>8.0265665592824256</v>
      </c>
      <c r="R299">
        <v>6.7553066171441891</v>
      </c>
      <c r="S299">
        <v>9.0779364496540786</v>
      </c>
      <c r="T299">
        <v>3028.9944124934432</v>
      </c>
      <c r="U299">
        <v>3029.002392413066</v>
      </c>
      <c r="V299">
        <v>3025.76192385476</v>
      </c>
      <c r="W299">
        <v>3032.2387155575188</v>
      </c>
      <c r="X299">
        <v>236.60082041573531</v>
      </c>
      <c r="Y299">
        <v>237.90380574935961</v>
      </c>
      <c r="Z299">
        <v>226.43762413524749</v>
      </c>
      <c r="AA299">
        <v>243.0088448352214</v>
      </c>
      <c r="AB299">
        <v>44.78927479084404</v>
      </c>
      <c r="AC299">
        <v>44.169078776606369</v>
      </c>
      <c r="AD299">
        <v>37.665658611378362</v>
      </c>
      <c r="AE299">
        <v>54.036505630121688</v>
      </c>
      <c r="AF299">
        <v>56.486553723816392</v>
      </c>
      <c r="AG299">
        <v>56.15477447059542</v>
      </c>
      <c r="AH299">
        <v>54.994081569562567</v>
      </c>
      <c r="AI299">
        <v>58.945659916420553</v>
      </c>
      <c r="AJ299">
        <v>0.46662087767990668</v>
      </c>
      <c r="AK299">
        <v>0.46662087187932361</v>
      </c>
      <c r="AL299">
        <v>0.46661765056280829</v>
      </c>
      <c r="AM299">
        <v>0.46662405089833542</v>
      </c>
      <c r="AN299">
        <v>0.61581661646895836</v>
      </c>
      <c r="AO299">
        <v>0.61581661646895824</v>
      </c>
      <c r="AP299">
        <v>0.61581661646895824</v>
      </c>
      <c r="AQ299">
        <v>0.61581661646895824</v>
      </c>
      <c r="AR299">
        <v>11.898055070110511</v>
      </c>
      <c r="AS299">
        <v>11.898055070110511</v>
      </c>
      <c r="AT299">
        <v>11.898055070110511</v>
      </c>
      <c r="AU299">
        <v>11.898055070110511</v>
      </c>
      <c r="AV299" t="str">
        <f>VLOOKUP(Sheet1[[#This Row],[NPDES ID2]],Combined_Sheet__Major_Only___2[[NPDES ID2]:[ECHO BFR]],3,FALSE)</f>
        <v>TX</v>
      </c>
      <c r="AW299" t="s">
        <v>1420</v>
      </c>
      <c r="AX299" t="str">
        <f>VLOOKUP(Sheet1[[#This Row],[NPDES ID2]],Combined_Sheet__Major_Only___2[[NPDES ID2]:[ECHO BFR]],27,FALSE)</f>
        <v>-</v>
      </c>
      <c r="AY299" t="str">
        <f>VLOOKUP(Sheet1[[#This Row],[NPDES ID2]],Combined_Sheet__Major_Only___2[[NPDES ID2]:[ECHO BFR]],28,FALSE)</f>
        <v>-</v>
      </c>
      <c r="AZ299" t="str">
        <f>VLOOKUP(Sheet1[[#This Row],[NPDES ID2]],Combined_Sheet__Major_Only___2[[NPDES ID2]:[ECHO BFR]],29,FALSE)</f>
        <v>thickening</v>
      </c>
      <c r="BA299">
        <f>VLOOKUP(Sheet1[[#This Row],[NPDES ID2]],Combined_Sheet__Major_Only___2[[NPDES ID2]:[ECHO BFR]],17,FALSE)</f>
        <v>32.224513999999999</v>
      </c>
      <c r="BB299">
        <f>VLOOKUP(Sheet1[[#This Row],[NPDES ID2]],Combined_Sheet__Major_Only___2[[NPDES ID2]:[ECHO BFR]],18,FALSE)</f>
        <v>-95.862696999999997</v>
      </c>
      <c r="BC299" s="2" t="str">
        <f>IF(ISNUMBER(SEARCH("aerobic",$AW299)),"aerobic","")</f>
        <v/>
      </c>
      <c r="BD299" s="2" t="str">
        <f>IF(ISNUMBER(SEARCH("anaer",$AW299)),"anaer","")</f>
        <v/>
      </c>
      <c r="BE299" s="2" t="str">
        <f>IF(ISNUMBER(SEARCH("thickening",$AZ299)),"thickening","")</f>
        <v>thickening</v>
      </c>
      <c r="BF299" s="3" t="str">
        <f>IF(ISNUMBER(SEARCH("airDry",$AW299)),"airDry","")</f>
        <v>airDry</v>
      </c>
      <c r="BG299" s="3" t="str">
        <f>IF(ISNUMBER(SEARCH("heatDry",$AY299)),"heatDry","")</f>
        <v/>
      </c>
      <c r="BH299" s="3" t="str">
        <f>IF(AND(ISNUMBER(SEARCH("aerobic",$AW299)),ISNUMBER(SEARCH("anaer",$AW299))),"Combined Aer and Anaer.","")</f>
        <v/>
      </c>
    </row>
    <row r="300" spans="1:60" x14ac:dyDescent="0.25">
      <c r="A300" s="5">
        <v>1564</v>
      </c>
      <c r="B300" t="s">
        <v>7359</v>
      </c>
      <c r="C300">
        <v>88.26</v>
      </c>
      <c r="D300">
        <v>1033.8697648096611</v>
      </c>
      <c r="E300">
        <v>1015.104613598307</v>
      </c>
      <c r="F300">
        <v>719.4908903875546</v>
      </c>
      <c r="G300">
        <v>1345.663531520169</v>
      </c>
      <c r="H300">
        <v>-138.07667496127451</v>
      </c>
      <c r="I300">
        <v>-139.2783767575072</v>
      </c>
      <c r="J300">
        <v>-157.9502988457904</v>
      </c>
      <c r="K300">
        <v>-115.2765371521496</v>
      </c>
      <c r="L300">
        <v>67.747017788747499</v>
      </c>
      <c r="M300">
        <v>67.348281431218425</v>
      </c>
      <c r="N300">
        <v>65.953583415010968</v>
      </c>
      <c r="O300">
        <v>70.702112041152546</v>
      </c>
      <c r="P300">
        <v>2.7824934760377471</v>
      </c>
      <c r="Q300">
        <v>2.77110825420622</v>
      </c>
      <c r="R300">
        <v>2.3324412578511988</v>
      </c>
      <c r="S300">
        <v>3.1334917557156459</v>
      </c>
      <c r="T300">
        <v>3026.368101950553</v>
      </c>
      <c r="U300">
        <v>3026.376077564692</v>
      </c>
      <c r="V300">
        <v>3023.137357367631</v>
      </c>
      <c r="W300">
        <v>3029.6106545845169</v>
      </c>
      <c r="X300">
        <v>236.59491417145969</v>
      </c>
      <c r="Y300">
        <v>237.899828951985</v>
      </c>
      <c r="Z300">
        <v>226.413231829371</v>
      </c>
      <c r="AA300">
        <v>243.01520536644219</v>
      </c>
      <c r="AB300">
        <v>44.840342394237616</v>
      </c>
      <c r="AC300">
        <v>44.219739425211749</v>
      </c>
      <c r="AD300">
        <v>37.700310139537571</v>
      </c>
      <c r="AE300">
        <v>54.113442553471323</v>
      </c>
      <c r="AF300">
        <v>56.438812456588522</v>
      </c>
      <c r="AG300">
        <v>56.106649249293334</v>
      </c>
      <c r="AH300">
        <v>54.944725298985048</v>
      </c>
      <c r="AI300">
        <v>58.900625911122653</v>
      </c>
      <c r="AJ300">
        <v>0.46603916539554763</v>
      </c>
      <c r="AK300">
        <v>0.46603916339186863</v>
      </c>
      <c r="AL300">
        <v>0.46603804950063821</v>
      </c>
      <c r="AM300">
        <v>0.46604026264729148</v>
      </c>
      <c r="AN300">
        <v>0.61566700144901798</v>
      </c>
      <c r="AO300">
        <v>0.61566700144901787</v>
      </c>
      <c r="AP300">
        <v>0.61566700144901787</v>
      </c>
      <c r="AQ300">
        <v>0.61566700144901787</v>
      </c>
      <c r="AR300">
        <v>11.880234185836709</v>
      </c>
      <c r="AS300">
        <v>11.8802341858367</v>
      </c>
      <c r="AT300">
        <v>11.8802341858367</v>
      </c>
      <c r="AU300">
        <v>11.8802341858367</v>
      </c>
      <c r="AV300" t="str">
        <f>VLOOKUP(Sheet1[[#This Row],[NPDES ID2]],Combined_Sheet__Major_Only___2[[NPDES ID2]:[ECHO BFR]],3,FALSE)</f>
        <v>NY</v>
      </c>
      <c r="AW300" t="s">
        <v>1420</v>
      </c>
      <c r="AX300" t="str">
        <f>VLOOKUP(Sheet1[[#This Row],[NPDES ID2]],Combined_Sheet__Major_Only___2[[NPDES ID2]:[ECHO BFR]],27,FALSE)</f>
        <v>-</v>
      </c>
      <c r="AY300" t="str">
        <f>VLOOKUP(Sheet1[[#This Row],[NPDES ID2]],Combined_Sheet__Major_Only___2[[NPDES ID2]:[ECHO BFR]],28,FALSE)</f>
        <v>-</v>
      </c>
      <c r="AZ300" t="str">
        <f>VLOOKUP(Sheet1[[#This Row],[NPDES ID2]],Combined_Sheet__Major_Only___2[[NPDES ID2]:[ECHO BFR]],29,FALSE)</f>
        <v>thickening</v>
      </c>
      <c r="BA300">
        <f>VLOOKUP(Sheet1[[#This Row],[NPDES ID2]],Combined_Sheet__Major_Only___2[[NPDES ID2]:[ECHO BFR]],17,FALSE)</f>
        <v>44.999583000000001</v>
      </c>
      <c r="BB300">
        <f>VLOOKUP(Sheet1[[#This Row],[NPDES ID2]],Combined_Sheet__Major_Only___2[[NPDES ID2]:[ECHO BFR]],18,FALSE)</f>
        <v>-73.352444000000006</v>
      </c>
      <c r="BC300" s="2" t="str">
        <f>IF(ISNUMBER(SEARCH("aerobic",$AW300)),"aerobic","")</f>
        <v/>
      </c>
      <c r="BD300" s="2" t="str">
        <f>IF(ISNUMBER(SEARCH("anaer",$AW300)),"anaer","")</f>
        <v/>
      </c>
      <c r="BE300" s="2" t="str">
        <f>IF(ISNUMBER(SEARCH("thickening",$AZ300)),"thickening","")</f>
        <v>thickening</v>
      </c>
      <c r="BF300" s="3" t="str">
        <f>IF(ISNUMBER(SEARCH("airDry",$AW300)),"airDry","")</f>
        <v>airDry</v>
      </c>
      <c r="BG300" s="3" t="str">
        <f>IF(ISNUMBER(SEARCH("heatDry",$AY300)),"heatDry","")</f>
        <v/>
      </c>
      <c r="BH300" s="3" t="str">
        <f>IF(AND(ISNUMBER(SEARCH("aerobic",$AW300)),ISNUMBER(SEARCH("anaer",$AW300))),"Combined Aer and Anaer.","")</f>
        <v/>
      </c>
    </row>
    <row r="301" spans="1:60" x14ac:dyDescent="0.25">
      <c r="A301" s="5">
        <v>2139</v>
      </c>
      <c r="B301" t="s">
        <v>10047</v>
      </c>
      <c r="C301">
        <v>838</v>
      </c>
      <c r="D301">
        <v>320.81236398800468</v>
      </c>
      <c r="E301">
        <v>314.38069302050462</v>
      </c>
      <c r="F301">
        <v>271.93257287643269</v>
      </c>
      <c r="G301">
        <v>383.42810422340028</v>
      </c>
      <c r="H301">
        <v>-139.20127419193321</v>
      </c>
      <c r="I301">
        <v>-140.476732267165</v>
      </c>
      <c r="J301">
        <v>-159.05355358011511</v>
      </c>
      <c r="K301">
        <v>-116.3016963989035</v>
      </c>
      <c r="L301">
        <v>625.32186384422607</v>
      </c>
      <c r="M301">
        <v>621.55542076277197</v>
      </c>
      <c r="N301">
        <v>608.38368433386677</v>
      </c>
      <c r="O301">
        <v>653.23267494602737</v>
      </c>
      <c r="P301">
        <v>25.955277324739811</v>
      </c>
      <c r="Q301">
        <v>25.824420890060011</v>
      </c>
      <c r="R301">
        <v>21.786793037981148</v>
      </c>
      <c r="S301">
        <v>29.195673495477099</v>
      </c>
      <c r="T301">
        <v>2995.135099358532</v>
      </c>
      <c r="U301">
        <v>2995.1430237703621</v>
      </c>
      <c r="V301">
        <v>2991.9250956960782</v>
      </c>
      <c r="W301">
        <v>2998.35683526602</v>
      </c>
      <c r="X301">
        <v>236.54224449074059</v>
      </c>
      <c r="Y301">
        <v>237.87168300585449</v>
      </c>
      <c r="Z301">
        <v>226.1368568817104</v>
      </c>
      <c r="AA301">
        <v>243.11096165384501</v>
      </c>
      <c r="AB301">
        <v>45.47518579611576</v>
      </c>
      <c r="AC301">
        <v>44.848804051976607</v>
      </c>
      <c r="AD301">
        <v>38.128974005875627</v>
      </c>
      <c r="AE301">
        <v>55.065445597917993</v>
      </c>
      <c r="AF301">
        <v>55.871401479919058</v>
      </c>
      <c r="AG301">
        <v>55.535037108903573</v>
      </c>
      <c r="AH301">
        <v>54.357914512242097</v>
      </c>
      <c r="AI301">
        <v>58.364972686330823</v>
      </c>
      <c r="AJ301">
        <v>0.45912637544153451</v>
      </c>
      <c r="AK301">
        <v>0.45912635630574228</v>
      </c>
      <c r="AL301">
        <v>0.45911576886805672</v>
      </c>
      <c r="AM301">
        <v>0.4591368050604222</v>
      </c>
      <c r="AN301">
        <v>0.61387875249977986</v>
      </c>
      <c r="AO301">
        <v>0.61387875249977997</v>
      </c>
      <c r="AP301">
        <v>0.61387875249977997</v>
      </c>
      <c r="AQ301">
        <v>0.61387875249977997</v>
      </c>
      <c r="AR301">
        <v>11.667277265705801</v>
      </c>
      <c r="AS301">
        <v>11.667277265705801</v>
      </c>
      <c r="AT301">
        <v>11.667277265705801</v>
      </c>
      <c r="AU301">
        <v>11.667277265705801</v>
      </c>
      <c r="AV301" t="str">
        <f>VLOOKUP(Sheet1[[#This Row],[NPDES ID2]],Combined_Sheet__Major_Only___2[[NPDES ID2]:[ECHO BFR]],3,FALSE)</f>
        <v>OR</v>
      </c>
      <c r="AW301" t="s">
        <v>10049</v>
      </c>
      <c r="AX301" t="str">
        <f>VLOOKUP(Sheet1[[#This Row],[NPDES ID2]],Combined_Sheet__Major_Only___2[[NPDES ID2]:[ECHO BFR]],27,FALSE)</f>
        <v>tempSludgeStore</v>
      </c>
      <c r="AY301" t="str">
        <f>VLOOKUP(Sheet1[[#This Row],[NPDES ID2]],Combined_Sheet__Major_Only___2[[NPDES ID2]:[ECHO BFR]],28,FALSE)</f>
        <v>-</v>
      </c>
      <c r="AZ301" t="str">
        <f>VLOOKUP(Sheet1[[#This Row],[NPDES ID2]],Combined_Sheet__Major_Only___2[[NPDES ID2]:[ECHO BFR]],29,FALSE)</f>
        <v>thickening</v>
      </c>
      <c r="BA301">
        <f>VLOOKUP(Sheet1[[#This Row],[NPDES ID2]],Combined_Sheet__Major_Only___2[[NPDES ID2]:[ECHO BFR]],17,FALSE)</f>
        <v>44.303604</v>
      </c>
      <c r="BB301">
        <f>VLOOKUP(Sheet1[[#This Row],[NPDES ID2]],Combined_Sheet__Major_Only___2[[NPDES ID2]:[ECHO BFR]],18,FALSE)</f>
        <v>-121.190186</v>
      </c>
      <c r="BC301" s="2" t="str">
        <f>IF(ISNUMBER(SEARCH("aerobic",$AW301)),"aerobic","")</f>
        <v/>
      </c>
      <c r="BD301" s="2" t="str">
        <f>IF(ISNUMBER(SEARCH("anaer",$AW301)),"anaer","")</f>
        <v/>
      </c>
      <c r="BE301" s="2" t="str">
        <f>IF(ISNUMBER(SEARCH("thickening",$AZ301)),"thickening","")</f>
        <v>thickening</v>
      </c>
      <c r="BF301" s="4" t="str">
        <f>IF(ISNUMBER(SEARCH("airDry",$AW301)),"airDry","")</f>
        <v>airDry</v>
      </c>
      <c r="BG301" s="4" t="str">
        <f>IF(ISNUMBER(SEARCH("heatDry",$AY301)),"heatDry","")</f>
        <v/>
      </c>
      <c r="BH301" s="4" t="str">
        <f>IF(AND(ISNUMBER(SEARCH("aerobic",$AW301)),ISNUMBER(SEARCH("anaer",$AW301))),"Combined Aer and Anaer.","")</f>
        <v/>
      </c>
    </row>
    <row r="302" spans="1:60" x14ac:dyDescent="0.25">
      <c r="A302" s="5">
        <v>1290</v>
      </c>
      <c r="B302" t="s">
        <v>6146</v>
      </c>
      <c r="C302">
        <v>186.64</v>
      </c>
      <c r="D302">
        <v>569.34084544740904</v>
      </c>
      <c r="E302">
        <v>563.45823631461758</v>
      </c>
      <c r="F302">
        <v>412.28296293904128</v>
      </c>
      <c r="G302">
        <v>727.30288431982433</v>
      </c>
      <c r="H302">
        <v>-139.5113576558237</v>
      </c>
      <c r="I302">
        <v>-140.70382716083071</v>
      </c>
      <c r="J302">
        <v>-159.2322042813536</v>
      </c>
      <c r="K302">
        <v>-116.6659089801053</v>
      </c>
      <c r="L302">
        <v>138.74162885325879</v>
      </c>
      <c r="M302">
        <v>137.90341570763599</v>
      </c>
      <c r="N302">
        <v>134.97159146735319</v>
      </c>
      <c r="O302">
        <v>144.95366708558461</v>
      </c>
      <c r="P302">
        <v>5.7671585954934663</v>
      </c>
      <c r="Q302">
        <v>5.7368691052530636</v>
      </c>
      <c r="R302">
        <v>4.8417852695024344</v>
      </c>
      <c r="S302">
        <v>6.4880247680255918</v>
      </c>
      <c r="T302">
        <v>2985.336861058277</v>
      </c>
      <c r="U302">
        <v>2985.3447694072138</v>
      </c>
      <c r="V302">
        <v>2982.1333641183428</v>
      </c>
      <c r="W302">
        <v>2988.5520664618198</v>
      </c>
      <c r="X302">
        <v>236.0943041921962</v>
      </c>
      <c r="Y302">
        <v>237.42441134039711</v>
      </c>
      <c r="Z302">
        <v>225.67743064714341</v>
      </c>
      <c r="AA302">
        <v>242.67030830893111</v>
      </c>
      <c r="AB302">
        <v>45.477785462700638</v>
      </c>
      <c r="AC302">
        <v>44.851930445991229</v>
      </c>
      <c r="AD302">
        <v>38.11706927133816</v>
      </c>
      <c r="AE302">
        <v>55.096071587813633</v>
      </c>
      <c r="AF302">
        <v>55.793356801168429</v>
      </c>
      <c r="AG302">
        <v>55.456314789604527</v>
      </c>
      <c r="AH302">
        <v>54.277259258284047</v>
      </c>
      <c r="AI302">
        <v>58.291409932644143</v>
      </c>
      <c r="AJ302">
        <v>0.45817567923772601</v>
      </c>
      <c r="AK302">
        <v>0.45817567499331541</v>
      </c>
      <c r="AL302">
        <v>0.45817331693050167</v>
      </c>
      <c r="AM302">
        <v>0.45817800208545811</v>
      </c>
      <c r="AN302">
        <v>0.61331431916489532</v>
      </c>
      <c r="AO302">
        <v>0.61331431916489554</v>
      </c>
      <c r="AP302">
        <v>0.61331431916489554</v>
      </c>
      <c r="AQ302">
        <v>0.61331431916489554</v>
      </c>
      <c r="AR302">
        <v>11.638316352369371</v>
      </c>
      <c r="AS302">
        <v>11.638316352369371</v>
      </c>
      <c r="AT302">
        <v>11.638316352369371</v>
      </c>
      <c r="AU302">
        <v>11.638316352369371</v>
      </c>
      <c r="AV302" t="str">
        <f>VLOOKUP(Sheet1[[#This Row],[NPDES ID2]],Combined_Sheet__Major_Only___2[[NPDES ID2]:[ECHO BFR]],3,FALSE)</f>
        <v>AL</v>
      </c>
      <c r="AW302" t="s">
        <v>1420</v>
      </c>
      <c r="AX302" t="str">
        <f>VLOOKUP(Sheet1[[#This Row],[NPDES ID2]],Combined_Sheet__Major_Only___2[[NPDES ID2]:[ECHO BFR]],27,FALSE)</f>
        <v>-</v>
      </c>
      <c r="AY302" t="str">
        <f>VLOOKUP(Sheet1[[#This Row],[NPDES ID2]],Combined_Sheet__Major_Only___2[[NPDES ID2]:[ECHO BFR]],28,FALSE)</f>
        <v>-</v>
      </c>
      <c r="AZ302" t="str">
        <f>VLOOKUP(Sheet1[[#This Row],[NPDES ID2]],Combined_Sheet__Major_Only___2[[NPDES ID2]:[ECHO BFR]],29,FALSE)</f>
        <v>thickening</v>
      </c>
      <c r="BA302">
        <f>VLOOKUP(Sheet1[[#This Row],[NPDES ID2]],Combined_Sheet__Major_Only___2[[NPDES ID2]:[ECHO BFR]],17,FALSE)</f>
        <v>31.339700000000001</v>
      </c>
      <c r="BB302">
        <f>VLOOKUP(Sheet1[[#This Row],[NPDES ID2]],Combined_Sheet__Major_Only___2[[NPDES ID2]:[ECHO BFR]],18,FALSE)</f>
        <v>-85.811099999999996</v>
      </c>
      <c r="BC302" s="2" t="str">
        <f>IF(ISNUMBER(SEARCH("aerobic",$AW302)),"aerobic","")</f>
        <v/>
      </c>
      <c r="BD302" s="2" t="str">
        <f>IF(ISNUMBER(SEARCH("anaer",$AW302)),"anaer","")</f>
        <v/>
      </c>
      <c r="BE302" s="2" t="str">
        <f>IF(ISNUMBER(SEARCH("thickening",$AZ302)),"thickening","")</f>
        <v>thickening</v>
      </c>
      <c r="BF302" s="3" t="str">
        <f>IF(ISNUMBER(SEARCH("airDry",$AW302)),"airDry","")</f>
        <v>airDry</v>
      </c>
      <c r="BG302" s="3" t="str">
        <f>IF(ISNUMBER(SEARCH("heatDry",$AY302)),"heatDry","")</f>
        <v/>
      </c>
      <c r="BH302" s="3" t="str">
        <f>IF(AND(ISNUMBER(SEARCH("aerobic",$AW302)),ISNUMBER(SEARCH("anaer",$AW302))),"Combined Aer and Anaer.","")</f>
        <v/>
      </c>
    </row>
    <row r="303" spans="1:60" x14ac:dyDescent="0.25">
      <c r="A303" s="5">
        <v>1667</v>
      </c>
      <c r="B303" t="s">
        <v>7826</v>
      </c>
      <c r="C303">
        <v>56.938000000000002</v>
      </c>
      <c r="D303">
        <v>1541.670011893621</v>
      </c>
      <c r="E303">
        <v>1513.0248292296239</v>
      </c>
      <c r="F303">
        <v>1053.724273179422</v>
      </c>
      <c r="G303">
        <v>2007.8871794241991</v>
      </c>
      <c r="H303">
        <v>-137.86293115848761</v>
      </c>
      <c r="I303">
        <v>-139.0570770818147</v>
      </c>
      <c r="J303">
        <v>-157.75713245707229</v>
      </c>
      <c r="K303">
        <v>-115.07113674138741</v>
      </c>
      <c r="L303">
        <v>43.921070942607088</v>
      </c>
      <c r="M303">
        <v>43.663601648343032</v>
      </c>
      <c r="N303">
        <v>42.763019691889212</v>
      </c>
      <c r="O303">
        <v>45.829222201199201</v>
      </c>
      <c r="P303">
        <v>1.800626617489143</v>
      </c>
      <c r="Q303">
        <v>1.7931968833748679</v>
      </c>
      <c r="R303">
        <v>1.5090297457368691</v>
      </c>
      <c r="S303">
        <v>2.0285118157720952</v>
      </c>
      <c r="T303">
        <v>2984.1920836666</v>
      </c>
      <c r="U303">
        <v>2984.1999901388281</v>
      </c>
      <c r="V303">
        <v>2980.9893469397371</v>
      </c>
      <c r="W303">
        <v>2987.4065260785678</v>
      </c>
      <c r="X303">
        <v>232.88862517642789</v>
      </c>
      <c r="Y303">
        <v>234.16990414069949</v>
      </c>
      <c r="Z303">
        <v>222.90368920544489</v>
      </c>
      <c r="AA303">
        <v>239.18318538768631</v>
      </c>
      <c r="AB303">
        <v>44.030704504258473</v>
      </c>
      <c r="AC303">
        <v>43.420823612760188</v>
      </c>
      <c r="AD303">
        <v>37.036874256144422</v>
      </c>
      <c r="AE303">
        <v>53.105482076254972</v>
      </c>
      <c r="AF303">
        <v>56.537662536577798</v>
      </c>
      <c r="AG303">
        <v>56.206244475448607</v>
      </c>
      <c r="AH303">
        <v>55.046947991654491</v>
      </c>
      <c r="AI303">
        <v>58.99392754697061</v>
      </c>
      <c r="AJ303">
        <v>0.46724363188935059</v>
      </c>
      <c r="AK303">
        <v>0.4672436305981531</v>
      </c>
      <c r="AL303">
        <v>0.46724291265012913</v>
      </c>
      <c r="AM303">
        <v>0.4672443391116049</v>
      </c>
      <c r="AN303">
        <v>0.61324826590285153</v>
      </c>
      <c r="AO303">
        <v>0.61324826590285153</v>
      </c>
      <c r="AP303">
        <v>0.61324826590285153</v>
      </c>
      <c r="AQ303">
        <v>0.61324826590285153</v>
      </c>
      <c r="AR303">
        <v>11.917296275534209</v>
      </c>
      <c r="AS303">
        <v>11.917296275534209</v>
      </c>
      <c r="AT303">
        <v>11.917296275534209</v>
      </c>
      <c r="AU303">
        <v>11.917296275534209</v>
      </c>
      <c r="AV303" t="str">
        <f>VLOOKUP(Sheet1[[#This Row],[NPDES ID2]],Combined_Sheet__Major_Only___2[[NPDES ID2]:[ECHO BFR]],3,FALSE)</f>
        <v>CA</v>
      </c>
      <c r="AW303" t="s">
        <v>1420</v>
      </c>
      <c r="AX303" t="str">
        <f>VLOOKUP(Sheet1[[#This Row],[NPDES ID2]],Combined_Sheet__Major_Only___2[[NPDES ID2]:[ECHO BFR]],27,FALSE)</f>
        <v>tempSludgeStore</v>
      </c>
      <c r="AY303" t="str">
        <f>VLOOKUP(Sheet1[[#This Row],[NPDES ID2]],Combined_Sheet__Major_Only___2[[NPDES ID2]:[ECHO BFR]],28,FALSE)</f>
        <v>-</v>
      </c>
      <c r="AZ303" t="str">
        <f>VLOOKUP(Sheet1[[#This Row],[NPDES ID2]],Combined_Sheet__Major_Only___2[[NPDES ID2]:[ECHO BFR]],29,FALSE)</f>
        <v>thickening</v>
      </c>
      <c r="BA303">
        <f>VLOOKUP(Sheet1[[#This Row],[NPDES ID2]],Combined_Sheet__Major_Only___2[[NPDES ID2]:[ECHO BFR]],17,FALSE)</f>
        <v>35.143305935921099</v>
      </c>
      <c r="BB303">
        <f>VLOOKUP(Sheet1[[#This Row],[NPDES ID2]],Combined_Sheet__Major_Only___2[[NPDES ID2]:[ECHO BFR]],18,FALSE)</f>
        <v>-118.451626445204</v>
      </c>
      <c r="BC303" s="2" t="str">
        <f>IF(ISNUMBER(SEARCH("aerobic",$AW303)),"aerobic","")</f>
        <v/>
      </c>
      <c r="BD303" s="2" t="str">
        <f>IF(ISNUMBER(SEARCH("anaer",$AW303)),"anaer","")</f>
        <v/>
      </c>
      <c r="BE303" s="2" t="str">
        <f>IF(ISNUMBER(SEARCH("thickening",$AZ303)),"thickening","")</f>
        <v>thickening</v>
      </c>
      <c r="BF303" s="4" t="str">
        <f>IF(ISNUMBER(SEARCH("airDry",$AW303)),"airDry","")</f>
        <v>airDry</v>
      </c>
      <c r="BG303" s="4" t="str">
        <f>IF(ISNUMBER(SEARCH("heatDry",$AY303)),"heatDry","")</f>
        <v/>
      </c>
      <c r="BH303" s="4" t="str">
        <f>IF(AND(ISNUMBER(SEARCH("aerobic",$AW303)),ISNUMBER(SEARCH("anaer",$AW303))),"Combined Aer and Anaer.","")</f>
        <v/>
      </c>
    </row>
    <row r="304" spans="1:60" x14ac:dyDescent="0.25">
      <c r="A304" s="5">
        <v>1048</v>
      </c>
      <c r="B304" t="s">
        <v>5061</v>
      </c>
      <c r="C304">
        <v>398.88</v>
      </c>
      <c r="D304">
        <v>341.70237055768098</v>
      </c>
      <c r="E304">
        <v>338.3177599874283</v>
      </c>
      <c r="F304">
        <v>267.90549056129601</v>
      </c>
      <c r="G304">
        <v>423.98210171548709</v>
      </c>
      <c r="H304">
        <v>-137.1415605275308</v>
      </c>
      <c r="I304">
        <v>-138.3771588479992</v>
      </c>
      <c r="J304">
        <v>-157.16831492135009</v>
      </c>
      <c r="K304">
        <v>-114.3372929185272</v>
      </c>
      <c r="L304">
        <v>312.28259191063847</v>
      </c>
      <c r="M304">
        <v>310.47374252606852</v>
      </c>
      <c r="N304">
        <v>304.1472543115384</v>
      </c>
      <c r="O304">
        <v>325.6876780255011</v>
      </c>
      <c r="P304">
        <v>12.73292686765784</v>
      </c>
      <c r="Q304">
        <v>12.67914302623141</v>
      </c>
      <c r="R304">
        <v>10.663456998871119</v>
      </c>
      <c r="S304">
        <v>14.360102933702709</v>
      </c>
      <c r="T304">
        <v>2978.5744196227988</v>
      </c>
      <c r="U304">
        <v>2978.5823168856232</v>
      </c>
      <c r="V304">
        <v>2975.3754134217738</v>
      </c>
      <c r="W304">
        <v>2981.785117874228</v>
      </c>
      <c r="X304">
        <v>231.23783308764709</v>
      </c>
      <c r="Y304">
        <v>232.4983195106266</v>
      </c>
      <c r="Z304">
        <v>221.4363072744226</v>
      </c>
      <c r="AA304">
        <v>237.41295604052391</v>
      </c>
      <c r="AB304">
        <v>43.40595212212839</v>
      </c>
      <c r="AC304">
        <v>42.803056342629581</v>
      </c>
      <c r="AD304">
        <v>36.560993119692512</v>
      </c>
      <c r="AE304">
        <v>52.256155101154647</v>
      </c>
      <c r="AF304">
        <v>56.833989448087983</v>
      </c>
      <c r="AG304">
        <v>56.504862860956862</v>
      </c>
      <c r="AH304">
        <v>55.353352896984177</v>
      </c>
      <c r="AI304">
        <v>59.273554378240831</v>
      </c>
      <c r="AJ304">
        <v>0.4708546146335475</v>
      </c>
      <c r="AK304">
        <v>0.47085460557875453</v>
      </c>
      <c r="AL304">
        <v>0.47084958142786731</v>
      </c>
      <c r="AM304">
        <v>0.47085956379712057</v>
      </c>
      <c r="AN304">
        <v>0.61292380126867507</v>
      </c>
      <c r="AO304">
        <v>0.61292380126867496</v>
      </c>
      <c r="AP304">
        <v>0.61292380126867496</v>
      </c>
      <c r="AQ304">
        <v>0.61292380126867496</v>
      </c>
      <c r="AR304">
        <v>12.028220059320081</v>
      </c>
      <c r="AS304">
        <v>12.02822005932007</v>
      </c>
      <c r="AT304">
        <v>12.02822005932007</v>
      </c>
      <c r="AU304">
        <v>12.02822005932007</v>
      </c>
      <c r="AV304" t="str">
        <f>VLOOKUP(Sheet1[[#This Row],[NPDES ID2]],Combined_Sheet__Major_Only___2[[NPDES ID2]:[ECHO BFR]],3,FALSE)</f>
        <v>TX</v>
      </c>
      <c r="AW304" t="s">
        <v>1420</v>
      </c>
      <c r="AX304" t="str">
        <f>VLOOKUP(Sheet1[[#This Row],[NPDES ID2]],Combined_Sheet__Major_Only___2[[NPDES ID2]:[ECHO BFR]],27,FALSE)</f>
        <v>tempSludgeStore</v>
      </c>
      <c r="AY304" t="str">
        <f>VLOOKUP(Sheet1[[#This Row],[NPDES ID2]],Combined_Sheet__Major_Only___2[[NPDES ID2]:[ECHO BFR]],28,FALSE)</f>
        <v>-</v>
      </c>
      <c r="AZ304" t="str">
        <f>VLOOKUP(Sheet1[[#This Row],[NPDES ID2]],Combined_Sheet__Major_Only___2[[NPDES ID2]:[ECHO BFR]],29,FALSE)</f>
        <v>thickening</v>
      </c>
      <c r="BA304">
        <f>VLOOKUP(Sheet1[[#This Row],[NPDES ID2]],Combined_Sheet__Major_Only___2[[NPDES ID2]:[ECHO BFR]],17,FALSE)</f>
        <v>31.445415000000001</v>
      </c>
      <c r="BB304">
        <f>VLOOKUP(Sheet1[[#This Row],[NPDES ID2]],Combined_Sheet__Major_Only___2[[NPDES ID2]:[ECHO BFR]],18,FALSE)</f>
        <v>-97.750189000000006</v>
      </c>
      <c r="BC304" s="2" t="str">
        <f>IF(ISNUMBER(SEARCH("aerobic",$AW304)),"aerobic","")</f>
        <v/>
      </c>
      <c r="BD304" s="2" t="str">
        <f>IF(ISNUMBER(SEARCH("anaer",$AW304)),"anaer","")</f>
        <v/>
      </c>
      <c r="BE304" s="2" t="str">
        <f>IF(ISNUMBER(SEARCH("thickening",$AZ304)),"thickening","")</f>
        <v>thickening</v>
      </c>
      <c r="BF304" s="3" t="str">
        <f>IF(ISNUMBER(SEARCH("airDry",$AW304)),"airDry","")</f>
        <v>airDry</v>
      </c>
      <c r="BG304" s="3" t="str">
        <f>IF(ISNUMBER(SEARCH("heatDry",$AY304)),"heatDry","")</f>
        <v/>
      </c>
      <c r="BH304" s="3" t="str">
        <f>IF(AND(ISNUMBER(SEARCH("aerobic",$AW304)),ISNUMBER(SEARCH("anaer",$AW304))),"Combined Aer and Anaer.","")</f>
        <v/>
      </c>
    </row>
    <row r="305" spans="1:60" x14ac:dyDescent="0.25">
      <c r="A305" s="5">
        <v>2486</v>
      </c>
      <c r="B305" t="s">
        <v>11566</v>
      </c>
      <c r="C305">
        <v>194.5</v>
      </c>
      <c r="D305">
        <v>540.81541194261536</v>
      </c>
      <c r="E305">
        <v>535.93150749925326</v>
      </c>
      <c r="F305">
        <v>392.93617917789521</v>
      </c>
      <c r="G305">
        <v>688.47193426932483</v>
      </c>
      <c r="H305">
        <v>-138.5759123520703</v>
      </c>
      <c r="I305">
        <v>-139.80051041618299</v>
      </c>
      <c r="J305">
        <v>-158.4064977930195</v>
      </c>
      <c r="K305">
        <v>-115.7532109809558</v>
      </c>
      <c r="L305">
        <v>147.57440246498351</v>
      </c>
      <c r="M305">
        <v>146.69758870037299</v>
      </c>
      <c r="N305">
        <v>143.63075657132461</v>
      </c>
      <c r="O305">
        <v>154.07250517102</v>
      </c>
      <c r="P305">
        <v>6.0873267144067507</v>
      </c>
      <c r="Q305">
        <v>6.0620774577826362</v>
      </c>
      <c r="R305">
        <v>5.1055701883686817</v>
      </c>
      <c r="S305">
        <v>6.8492880096783484</v>
      </c>
      <c r="T305">
        <v>2977.55232592024</v>
      </c>
      <c r="U305">
        <v>2977.5602215074791</v>
      </c>
      <c r="V305">
        <v>2974.3539984616491</v>
      </c>
      <c r="W305">
        <v>2980.7623429484988</v>
      </c>
      <c r="X305">
        <v>233.74495117194749</v>
      </c>
      <c r="Y305">
        <v>235.04480567964279</v>
      </c>
      <c r="Z305">
        <v>223.59415098498849</v>
      </c>
      <c r="AA305">
        <v>240.14837253488</v>
      </c>
      <c r="AB305">
        <v>44.557087130452828</v>
      </c>
      <c r="AC305">
        <v>43.941711485246771</v>
      </c>
      <c r="AD305">
        <v>37.420780075956557</v>
      </c>
      <c r="AE305">
        <v>53.845123862857228</v>
      </c>
      <c r="AF305">
        <v>56.206207270762818</v>
      </c>
      <c r="AG305">
        <v>55.872295063171279</v>
      </c>
      <c r="AH305">
        <v>54.704182076170788</v>
      </c>
      <c r="AI305">
        <v>58.681070998387447</v>
      </c>
      <c r="AJ305">
        <v>0.46320512211522707</v>
      </c>
      <c r="AK305">
        <v>0.4632051176967269</v>
      </c>
      <c r="AL305">
        <v>0.46320266300179691</v>
      </c>
      <c r="AM305">
        <v>0.4632075401525601</v>
      </c>
      <c r="AN305">
        <v>0.61286470870801235</v>
      </c>
      <c r="AO305">
        <v>0.61286470870801257</v>
      </c>
      <c r="AP305">
        <v>0.61286470870801257</v>
      </c>
      <c r="AQ305">
        <v>0.61286470870801257</v>
      </c>
      <c r="AR305">
        <v>11.79301511885066</v>
      </c>
      <c r="AS305">
        <v>11.79301511885066</v>
      </c>
      <c r="AT305">
        <v>11.79301511885066</v>
      </c>
      <c r="AU305">
        <v>11.79301511885066</v>
      </c>
      <c r="AV305" t="str">
        <f>VLOOKUP(Sheet1[[#This Row],[NPDES ID2]],Combined_Sheet__Major_Only___2[[NPDES ID2]:[ECHO BFR]],3,FALSE)</f>
        <v>TX</v>
      </c>
      <c r="AW305" t="s">
        <v>1420</v>
      </c>
      <c r="AX305" t="str">
        <f>VLOOKUP(Sheet1[[#This Row],[NPDES ID2]],Combined_Sheet__Major_Only___2[[NPDES ID2]:[ECHO BFR]],27,FALSE)</f>
        <v>-</v>
      </c>
      <c r="AY305" t="str">
        <f>VLOOKUP(Sheet1[[#This Row],[NPDES ID2]],Combined_Sheet__Major_Only___2[[NPDES ID2]:[ECHO BFR]],28,FALSE)</f>
        <v>-</v>
      </c>
      <c r="AZ305" t="str">
        <f>VLOOKUP(Sheet1[[#This Row],[NPDES ID2]],Combined_Sheet__Major_Only___2[[NPDES ID2]:[ECHO BFR]],29,FALSE)</f>
        <v>thickening</v>
      </c>
      <c r="BA305">
        <f>VLOOKUP(Sheet1[[#This Row],[NPDES ID2]],Combined_Sheet__Major_Only___2[[NPDES ID2]:[ECHO BFR]],17,FALSE)</f>
        <v>29.788499999999999</v>
      </c>
      <c r="BB305">
        <f>VLOOKUP(Sheet1[[#This Row],[NPDES ID2]],Combined_Sheet__Major_Only___2[[NPDES ID2]:[ECHO BFR]],18,FALSE)</f>
        <v>-98.715554999999995</v>
      </c>
      <c r="BC305" s="2" t="str">
        <f>IF(ISNUMBER(SEARCH("aerobic",$AW305)),"aerobic","")</f>
        <v/>
      </c>
      <c r="BD305" s="2" t="str">
        <f>IF(ISNUMBER(SEARCH("anaer",$AW305)),"anaer","")</f>
        <v/>
      </c>
      <c r="BE305" s="2" t="str">
        <f>IF(ISNUMBER(SEARCH("thickening",$AZ305)),"thickening","")</f>
        <v>thickening</v>
      </c>
      <c r="BF305" s="3" t="str">
        <f>IF(ISNUMBER(SEARCH("airDry",$AW305)),"airDry","")</f>
        <v>airDry</v>
      </c>
      <c r="BG305" s="3" t="str">
        <f>IF(ISNUMBER(SEARCH("heatDry",$AY305)),"heatDry","")</f>
        <v/>
      </c>
      <c r="BH305" s="3" t="str">
        <f>IF(AND(ISNUMBER(SEARCH("aerobic",$AW305)),ISNUMBER(SEARCH("anaer",$AW305))),"Combined Aer and Anaer.","")</f>
        <v/>
      </c>
    </row>
    <row r="306" spans="1:60" x14ac:dyDescent="0.25">
      <c r="A306" s="5">
        <v>2219</v>
      </c>
      <c r="B306" t="s">
        <v>10401</v>
      </c>
      <c r="C306">
        <v>605.9</v>
      </c>
      <c r="D306">
        <v>316.86846898120911</v>
      </c>
      <c r="E306">
        <v>312.19019369618042</v>
      </c>
      <c r="F306">
        <v>262.37565011545269</v>
      </c>
      <c r="G306">
        <v>383.77698371932638</v>
      </c>
      <c r="H306">
        <v>-138.75053849960551</v>
      </c>
      <c r="I306">
        <v>-140.0146649957893</v>
      </c>
      <c r="J306">
        <v>-158.62045409933691</v>
      </c>
      <c r="K306">
        <v>-115.8847587249095</v>
      </c>
      <c r="L306">
        <v>457.10075312044268</v>
      </c>
      <c r="M306">
        <v>454.37208527642048</v>
      </c>
      <c r="N306">
        <v>444.82901761395891</v>
      </c>
      <c r="O306">
        <v>477.32188839620829</v>
      </c>
      <c r="P306">
        <v>18.895161183344939</v>
      </c>
      <c r="Q306">
        <v>18.811026107254751</v>
      </c>
      <c r="R306">
        <v>15.852186883323711</v>
      </c>
      <c r="S306">
        <v>21.251157509355071</v>
      </c>
      <c r="T306">
        <v>2964.0952448885319</v>
      </c>
      <c r="U306">
        <v>2964.1031184146959</v>
      </c>
      <c r="V306">
        <v>2960.905853882547</v>
      </c>
      <c r="W306">
        <v>2967.2962928023371</v>
      </c>
      <c r="X306">
        <v>233.1671438190713</v>
      </c>
      <c r="Y306">
        <v>234.46899435363389</v>
      </c>
      <c r="Z306">
        <v>222.99625679023171</v>
      </c>
      <c r="AA306">
        <v>239.58460973893889</v>
      </c>
      <c r="AB306">
        <v>44.57590430559528</v>
      </c>
      <c r="AC306">
        <v>43.960821156087917</v>
      </c>
      <c r="AD306">
        <v>37.415580245995251</v>
      </c>
      <c r="AE306">
        <v>53.90416533198124</v>
      </c>
      <c r="AF306">
        <v>56.091809647450333</v>
      </c>
      <c r="AG306">
        <v>55.757084824584332</v>
      </c>
      <c r="AH306">
        <v>54.585853433724942</v>
      </c>
      <c r="AI306">
        <v>58.573036749235158</v>
      </c>
      <c r="AJ306">
        <v>0.46181141721998759</v>
      </c>
      <c r="AK306">
        <v>0.46181140341803162</v>
      </c>
      <c r="AL306">
        <v>0.46180375564509529</v>
      </c>
      <c r="AM306">
        <v>0.4618189509166627</v>
      </c>
      <c r="AN306">
        <v>0.61208499876574907</v>
      </c>
      <c r="AO306">
        <v>0.61208499876574907</v>
      </c>
      <c r="AP306">
        <v>0.61208499876574907</v>
      </c>
      <c r="AQ306">
        <v>0.61208499876574907</v>
      </c>
      <c r="AR306">
        <v>11.749967908046701</v>
      </c>
      <c r="AS306">
        <v>11.749967908046701</v>
      </c>
      <c r="AT306">
        <v>11.749967908046701</v>
      </c>
      <c r="AU306">
        <v>11.749967908046701</v>
      </c>
      <c r="AV306" t="str">
        <f>VLOOKUP(Sheet1[[#This Row],[NPDES ID2]],Combined_Sheet__Major_Only___2[[NPDES ID2]:[ECHO BFR]],3,FALSE)</f>
        <v>UT</v>
      </c>
      <c r="AW306" t="s">
        <v>1420</v>
      </c>
      <c r="AX306" t="str">
        <f>VLOOKUP(Sheet1[[#This Row],[NPDES ID2]],Combined_Sheet__Major_Only___2[[NPDES ID2]:[ECHO BFR]],27,FALSE)</f>
        <v>other, tempSludgeStore</v>
      </c>
      <c r="AY306" t="str">
        <f>VLOOKUP(Sheet1[[#This Row],[NPDES ID2]],Combined_Sheet__Major_Only___2[[NPDES ID2]:[ECHO BFR]],28,FALSE)</f>
        <v>-</v>
      </c>
      <c r="AZ306" t="str">
        <f>VLOOKUP(Sheet1[[#This Row],[NPDES ID2]],Combined_Sheet__Major_Only___2[[NPDES ID2]:[ECHO BFR]],29,FALSE)</f>
        <v>thickening, preliminaryOps</v>
      </c>
      <c r="BA306">
        <f>VLOOKUP(Sheet1[[#This Row],[NPDES ID2]],Combined_Sheet__Major_Only___2[[NPDES ID2]:[ECHO BFR]],17,FALSE)</f>
        <v>40.404940000000003</v>
      </c>
      <c r="BB306">
        <f>VLOOKUP(Sheet1[[#This Row],[NPDES ID2]],Combined_Sheet__Major_Only___2[[NPDES ID2]:[ECHO BFR]],18,FALSE)</f>
        <v>-109.48549</v>
      </c>
      <c r="BC306" s="2" t="str">
        <f>IF(ISNUMBER(SEARCH("aerobic",$AW306)),"aerobic","")</f>
        <v/>
      </c>
      <c r="BD306" s="2" t="str">
        <f>IF(ISNUMBER(SEARCH("anaer",$AW306)),"anaer","")</f>
        <v/>
      </c>
      <c r="BE306" s="2" t="str">
        <f>IF(ISNUMBER(SEARCH("thickening",$AZ306)),"thickening","")</f>
        <v>thickening</v>
      </c>
      <c r="BF306" s="4" t="str">
        <f>IF(ISNUMBER(SEARCH("airDry",$AW306)),"airDry","")</f>
        <v>airDry</v>
      </c>
      <c r="BG306" s="4" t="str">
        <f>IF(ISNUMBER(SEARCH("heatDry",$AY306)),"heatDry","")</f>
        <v/>
      </c>
      <c r="BH306" s="4" t="str">
        <f>IF(AND(ISNUMBER(SEARCH("aerobic",$AW306)),ISNUMBER(SEARCH("anaer",$AW306))),"Combined Aer and Anaer.","")</f>
        <v/>
      </c>
    </row>
    <row r="307" spans="1:60" x14ac:dyDescent="0.25">
      <c r="A307" s="5">
        <v>1075</v>
      </c>
      <c r="B307" t="s">
        <v>5184</v>
      </c>
      <c r="C307">
        <v>362.12</v>
      </c>
      <c r="D307">
        <v>370.00528384418379</v>
      </c>
      <c r="E307">
        <v>366.83620468727571</v>
      </c>
      <c r="F307">
        <v>285.73300477647388</v>
      </c>
      <c r="G307">
        <v>459.71935417851671</v>
      </c>
      <c r="H307">
        <v>-138.79808852584199</v>
      </c>
      <c r="I307">
        <v>-140.0385788289754</v>
      </c>
      <c r="J307">
        <v>-158.62711688807369</v>
      </c>
      <c r="K307">
        <v>-115.9540244546852</v>
      </c>
      <c r="L307">
        <v>273.20287852728848</v>
      </c>
      <c r="M307">
        <v>271.57210592309872</v>
      </c>
      <c r="N307">
        <v>265.86839384332558</v>
      </c>
      <c r="O307">
        <v>285.28832504033932</v>
      </c>
      <c r="P307">
        <v>11.29323704099331</v>
      </c>
      <c r="Q307">
        <v>11.24296462055027</v>
      </c>
      <c r="R307">
        <v>9.4744640970728913</v>
      </c>
      <c r="S307">
        <v>12.701438626455021</v>
      </c>
      <c r="T307">
        <v>2945.1112451066938</v>
      </c>
      <c r="U307">
        <v>2945.119087511142</v>
      </c>
      <c r="V307">
        <v>2941.9344608178649</v>
      </c>
      <c r="W307">
        <v>2948.2996402270392</v>
      </c>
      <c r="X307">
        <v>231.6692541598614</v>
      </c>
      <c r="Y307">
        <v>232.9630003649732</v>
      </c>
      <c r="Z307">
        <v>221.56362940884159</v>
      </c>
      <c r="AA307">
        <v>238.04536041006591</v>
      </c>
      <c r="AB307">
        <v>44.288071966080949</v>
      </c>
      <c r="AC307">
        <v>43.677027672180543</v>
      </c>
      <c r="AD307">
        <v>37.174378683164363</v>
      </c>
      <c r="AE307">
        <v>53.556095717963899</v>
      </c>
      <c r="AF307">
        <v>56.092489864179342</v>
      </c>
      <c r="AG307">
        <v>55.757737947841903</v>
      </c>
      <c r="AH307">
        <v>54.586575374228033</v>
      </c>
      <c r="AI307">
        <v>58.57371570071259</v>
      </c>
      <c r="AJ307">
        <v>0.46181970180099519</v>
      </c>
      <c r="AK307">
        <v>0.46181969356706609</v>
      </c>
      <c r="AL307">
        <v>0.46181512406362768</v>
      </c>
      <c r="AM307">
        <v>0.46182420309742578</v>
      </c>
      <c r="AN307">
        <v>0.61097970066189877</v>
      </c>
      <c r="AO307">
        <v>0.61097970066189888</v>
      </c>
      <c r="AP307">
        <v>0.61097970066189888</v>
      </c>
      <c r="AQ307">
        <v>0.61097970066189888</v>
      </c>
      <c r="AR307">
        <v>11.75032815446227</v>
      </c>
      <c r="AS307">
        <v>11.75032815446227</v>
      </c>
      <c r="AT307">
        <v>11.75032815446227</v>
      </c>
      <c r="AU307">
        <v>11.75032815446227</v>
      </c>
      <c r="AV307" t="str">
        <f>VLOOKUP(Sheet1[[#This Row],[NPDES ID2]],Combined_Sheet__Major_Only___2[[NPDES ID2]:[ECHO BFR]],3,FALSE)</f>
        <v>TX</v>
      </c>
      <c r="AW307" t="s">
        <v>1420</v>
      </c>
      <c r="AX307" t="str">
        <f>VLOOKUP(Sheet1[[#This Row],[NPDES ID2]],Combined_Sheet__Major_Only___2[[NPDES ID2]:[ECHO BFR]],27,FALSE)</f>
        <v>other</v>
      </c>
      <c r="AY307" t="str">
        <f>VLOOKUP(Sheet1[[#This Row],[NPDES ID2]],Combined_Sheet__Major_Only___2[[NPDES ID2]:[ECHO BFR]],28,FALSE)</f>
        <v>-</v>
      </c>
      <c r="AZ307" t="str">
        <f>VLOOKUP(Sheet1[[#This Row],[NPDES ID2]],Combined_Sheet__Major_Only___2[[NPDES ID2]:[ECHO BFR]],29,FALSE)</f>
        <v>thickening</v>
      </c>
      <c r="BA307">
        <f>VLOOKUP(Sheet1[[#This Row],[NPDES ID2]],Combined_Sheet__Major_Only___2[[NPDES ID2]:[ECHO BFR]],17,FALSE)</f>
        <v>33.086252999999999</v>
      </c>
      <c r="BB307">
        <f>VLOOKUP(Sheet1[[#This Row],[NPDES ID2]],Combined_Sheet__Major_Only___2[[NPDES ID2]:[ECHO BFR]],18,FALSE)</f>
        <v>-98.593395999999998</v>
      </c>
      <c r="BC307" s="2" t="str">
        <f>IF(ISNUMBER(SEARCH("aerobic",$AW307)),"aerobic","")</f>
        <v/>
      </c>
      <c r="BD307" s="2" t="str">
        <f>IF(ISNUMBER(SEARCH("anaer",$AW307)),"anaer","")</f>
        <v/>
      </c>
      <c r="BE307" s="2" t="str">
        <f>IF(ISNUMBER(SEARCH("thickening",$AZ307)),"thickening","")</f>
        <v>thickening</v>
      </c>
      <c r="BF307" s="4" t="str">
        <f>IF(ISNUMBER(SEARCH("airDry",$AW307)),"airDry","")</f>
        <v>airDry</v>
      </c>
      <c r="BG307" s="4" t="str">
        <f>IF(ISNUMBER(SEARCH("heatDry",$AY307)),"heatDry","")</f>
        <v/>
      </c>
      <c r="BH307" s="4" t="str">
        <f>IF(AND(ISNUMBER(SEARCH("aerobic",$AW307)),ISNUMBER(SEARCH("anaer",$AW307))),"Combined Aer and Anaer.","")</f>
        <v/>
      </c>
    </row>
    <row r="308" spans="1:60" x14ac:dyDescent="0.25">
      <c r="A308" s="5">
        <v>2099</v>
      </c>
      <c r="B308" t="s">
        <v>9866</v>
      </c>
      <c r="C308">
        <v>1009.4</v>
      </c>
      <c r="D308">
        <v>335.19812016926051</v>
      </c>
      <c r="E308">
        <v>331.31899235616788</v>
      </c>
      <c r="F308">
        <v>285.16411176422002</v>
      </c>
      <c r="G308">
        <v>398.22102954556811</v>
      </c>
      <c r="H308">
        <v>-139.50324093048241</v>
      </c>
      <c r="I308">
        <v>-140.78796639372351</v>
      </c>
      <c r="J308">
        <v>-159.3463704989064</v>
      </c>
      <c r="K308">
        <v>-116.57941934778771</v>
      </c>
      <c r="L308">
        <v>747.71161465891748</v>
      </c>
      <c r="M308">
        <v>743.18079138631231</v>
      </c>
      <c r="N308">
        <v>727.33660796678487</v>
      </c>
      <c r="O308">
        <v>781.28599647197723</v>
      </c>
      <c r="P308">
        <v>31.12143738403007</v>
      </c>
      <c r="Q308">
        <v>30.952206871981399</v>
      </c>
      <c r="R308">
        <v>26.132524835006429</v>
      </c>
      <c r="S308">
        <v>35.00302993874903</v>
      </c>
      <c r="T308">
        <v>2923.8064857154641</v>
      </c>
      <c r="U308">
        <v>2923.814293193625</v>
      </c>
      <c r="V308">
        <v>2920.6438492921461</v>
      </c>
      <c r="W308">
        <v>2926.9806812612551</v>
      </c>
      <c r="X308">
        <v>231.52622290620789</v>
      </c>
      <c r="Y308">
        <v>232.835203066698</v>
      </c>
      <c r="Z308">
        <v>221.28157513279791</v>
      </c>
      <c r="AA308">
        <v>237.9947745047844</v>
      </c>
      <c r="AB308">
        <v>44.680883230369027</v>
      </c>
      <c r="AC308">
        <v>44.066273490036217</v>
      </c>
      <c r="AD308">
        <v>37.435393800002913</v>
      </c>
      <c r="AE308">
        <v>54.152540975190682</v>
      </c>
      <c r="AF308">
        <v>55.723117476835988</v>
      </c>
      <c r="AG308">
        <v>55.385652040136918</v>
      </c>
      <c r="AH308">
        <v>54.20456336430864</v>
      </c>
      <c r="AI308">
        <v>58.224990601677973</v>
      </c>
      <c r="AJ308">
        <v>0.45732010444902038</v>
      </c>
      <c r="AK308">
        <v>0.4573200813888959</v>
      </c>
      <c r="AL308">
        <v>0.45730733679779623</v>
      </c>
      <c r="AM308">
        <v>0.45733265916095411</v>
      </c>
      <c r="AN308">
        <v>0.60973175700758908</v>
      </c>
      <c r="AO308">
        <v>0.6097317570075893</v>
      </c>
      <c r="AP308">
        <v>0.6097317570075893</v>
      </c>
      <c r="AQ308">
        <v>0.6097317570075893</v>
      </c>
      <c r="AR308">
        <v>11.61164378377519</v>
      </c>
      <c r="AS308">
        <v>11.61164378377519</v>
      </c>
      <c r="AT308">
        <v>11.61164378377519</v>
      </c>
      <c r="AU308">
        <v>11.61164378377519</v>
      </c>
      <c r="AV308" t="str">
        <f>VLOOKUP(Sheet1[[#This Row],[NPDES ID2]],Combined_Sheet__Major_Only___2[[NPDES ID2]:[ECHO BFR]],3,FALSE)</f>
        <v>CA</v>
      </c>
      <c r="AW308" t="s">
        <v>1420</v>
      </c>
      <c r="AX308" t="str">
        <f>VLOOKUP(Sheet1[[#This Row],[NPDES ID2]],Combined_Sheet__Major_Only___2[[NPDES ID2]:[ECHO BFR]],27,FALSE)</f>
        <v>tempSludgeStore</v>
      </c>
      <c r="AY308" t="str">
        <f>VLOOKUP(Sheet1[[#This Row],[NPDES ID2]],Combined_Sheet__Major_Only___2[[NPDES ID2]:[ECHO BFR]],28,FALSE)</f>
        <v>-</v>
      </c>
      <c r="AZ308" t="str">
        <f>VLOOKUP(Sheet1[[#This Row],[NPDES ID2]],Combined_Sheet__Major_Only___2[[NPDES ID2]:[ECHO BFR]],29,FALSE)</f>
        <v>thickening</v>
      </c>
      <c r="BA308">
        <f>VLOOKUP(Sheet1[[#This Row],[NPDES ID2]],Combined_Sheet__Major_Only___2[[NPDES ID2]:[ECHO BFR]],17,FALSE)</f>
        <v>36.545789999999997</v>
      </c>
      <c r="BB308">
        <f>VLOOKUP(Sheet1[[#This Row],[NPDES ID2]],Combined_Sheet__Major_Only___2[[NPDES ID2]:[ECHO BFR]],18,FALSE)</f>
        <v>-119.39122</v>
      </c>
      <c r="BC308" s="2" t="str">
        <f>IF(ISNUMBER(SEARCH("aerobic",$AW308)),"aerobic","")</f>
        <v/>
      </c>
      <c r="BD308" s="2" t="str">
        <f>IF(ISNUMBER(SEARCH("anaer",$AW308)),"anaer","")</f>
        <v/>
      </c>
      <c r="BE308" s="2" t="str">
        <f>IF(ISNUMBER(SEARCH("thickening",$AZ308)),"thickening","")</f>
        <v>thickening</v>
      </c>
      <c r="BF308" s="4" t="str">
        <f>IF(ISNUMBER(SEARCH("airDry",$AW308)),"airDry","")</f>
        <v>airDry</v>
      </c>
      <c r="BG308" s="4" t="str">
        <f>IF(ISNUMBER(SEARCH("heatDry",$AY308)),"heatDry","")</f>
        <v/>
      </c>
      <c r="BH308" s="4" t="str">
        <f>IF(AND(ISNUMBER(SEARCH("aerobic",$AW308)),ISNUMBER(SEARCH("anaer",$AW308))),"Combined Aer and Anaer.","")</f>
        <v/>
      </c>
    </row>
    <row r="309" spans="1:60" x14ac:dyDescent="0.25">
      <c r="A309" s="5">
        <v>2605</v>
      </c>
      <c r="B309" t="s">
        <v>12053</v>
      </c>
      <c r="C309">
        <v>32.200000000000003</v>
      </c>
      <c r="D309">
        <v>2720.8465374251709</v>
      </c>
      <c r="E309">
        <v>2676.0686026856679</v>
      </c>
      <c r="F309">
        <v>1832.6345250460799</v>
      </c>
      <c r="G309">
        <v>3558.2096969729482</v>
      </c>
      <c r="H309">
        <v>-138.89789218106731</v>
      </c>
      <c r="I309">
        <v>-140.10186552782679</v>
      </c>
      <c r="J309">
        <v>-158.6674820366118</v>
      </c>
      <c r="K309">
        <v>-116.08231314972269</v>
      </c>
      <c r="L309">
        <v>24.27610376454998</v>
      </c>
      <c r="M309">
        <v>24.13111907469435</v>
      </c>
      <c r="N309">
        <v>23.62398515793635</v>
      </c>
      <c r="O309">
        <v>25.35061499273159</v>
      </c>
      <c r="P309">
        <v>1.003764393456642</v>
      </c>
      <c r="Q309">
        <v>0.99925545932438131</v>
      </c>
      <c r="R309">
        <v>0.84213365790338301</v>
      </c>
      <c r="S309">
        <v>1.1288708036691291</v>
      </c>
      <c r="T309">
        <v>2894.3263517915179</v>
      </c>
      <c r="U309">
        <v>2894.334110940963</v>
      </c>
      <c r="V309">
        <v>2891.1832922600252</v>
      </c>
      <c r="W309">
        <v>2897.4808988938848</v>
      </c>
      <c r="X309">
        <v>227.7323802840003</v>
      </c>
      <c r="Y309">
        <v>229.00566939282089</v>
      </c>
      <c r="Z309">
        <v>217.79177713897761</v>
      </c>
      <c r="AA309">
        <v>234.00408202826389</v>
      </c>
      <c r="AB309">
        <v>43.550753530222437</v>
      </c>
      <c r="AC309">
        <v>42.9500855385782</v>
      </c>
      <c r="AD309">
        <v>36.553290560924118</v>
      </c>
      <c r="AE309">
        <v>52.669278703532193</v>
      </c>
      <c r="AF309">
        <v>56.077680532777009</v>
      </c>
      <c r="AG309">
        <v>55.742772761806251</v>
      </c>
      <c r="AH309">
        <v>54.571286283195498</v>
      </c>
      <c r="AI309">
        <v>58.559788145845111</v>
      </c>
      <c r="AJ309">
        <v>0.4616392812129817</v>
      </c>
      <c r="AK309">
        <v>0.46163928048282687</v>
      </c>
      <c r="AL309">
        <v>0.46163887443120383</v>
      </c>
      <c r="AM309">
        <v>0.46163968119799298</v>
      </c>
      <c r="AN309">
        <v>0.60799167055135483</v>
      </c>
      <c r="AO309">
        <v>0.60799167055135461</v>
      </c>
      <c r="AP309">
        <v>0.60799167055135461</v>
      </c>
      <c r="AQ309">
        <v>0.60799167055135461</v>
      </c>
      <c r="AR309">
        <v>11.74492112710638</v>
      </c>
      <c r="AS309">
        <v>11.74492112710638</v>
      </c>
      <c r="AT309">
        <v>11.74492112710638</v>
      </c>
      <c r="AU309">
        <v>11.74492112710638</v>
      </c>
      <c r="AV309" t="str">
        <f>VLOOKUP(Sheet1[[#This Row],[NPDES ID2]],Combined_Sheet__Major_Only___2[[NPDES ID2]:[ECHO BFR]],3,FALSE)</f>
        <v>TX</v>
      </c>
      <c r="AW309" t="s">
        <v>1420</v>
      </c>
      <c r="AX309" t="str">
        <f>VLOOKUP(Sheet1[[#This Row],[NPDES ID2]],Combined_Sheet__Major_Only___2[[NPDES ID2]:[ECHO BFR]],27,FALSE)</f>
        <v>-</v>
      </c>
      <c r="AY309" t="str">
        <f>VLOOKUP(Sheet1[[#This Row],[NPDES ID2]],Combined_Sheet__Major_Only___2[[NPDES ID2]:[ECHO BFR]],28,FALSE)</f>
        <v>-</v>
      </c>
      <c r="AZ309" t="str">
        <f>VLOOKUP(Sheet1[[#This Row],[NPDES ID2]],Combined_Sheet__Major_Only___2[[NPDES ID2]:[ECHO BFR]],29,FALSE)</f>
        <v>thickening</v>
      </c>
      <c r="BA309">
        <f>VLOOKUP(Sheet1[[#This Row],[NPDES ID2]],Combined_Sheet__Major_Only___2[[NPDES ID2]:[ECHO BFR]],17,FALSE)</f>
        <v>29.34375</v>
      </c>
      <c r="BB309">
        <f>VLOOKUP(Sheet1[[#This Row],[NPDES ID2]],Combined_Sheet__Major_Only___2[[NPDES ID2]:[ECHO BFR]],18,FALSE)</f>
        <v>-100.94377799999999</v>
      </c>
      <c r="BC309" s="2" t="str">
        <f>IF(ISNUMBER(SEARCH("aerobic",$AW309)),"aerobic","")</f>
        <v/>
      </c>
      <c r="BD309" s="2" t="str">
        <f>IF(ISNUMBER(SEARCH("anaer",$AW309)),"anaer","")</f>
        <v/>
      </c>
      <c r="BE309" s="2" t="str">
        <f>IF(ISNUMBER(SEARCH("thickening",$AZ309)),"thickening","")</f>
        <v>thickening</v>
      </c>
      <c r="BF309" s="4" t="str">
        <f>IF(ISNUMBER(SEARCH("airDry",$AW309)),"airDry","")</f>
        <v>airDry</v>
      </c>
      <c r="BG309" s="4" t="str">
        <f>IF(ISNUMBER(SEARCH("heatDry",$AY309)),"heatDry","")</f>
        <v/>
      </c>
      <c r="BH309" s="4" t="str">
        <f>IF(AND(ISNUMBER(SEARCH("aerobic",$AW309)),ISNUMBER(SEARCH("anaer",$AW309))),"Combined Aer and Anaer.","")</f>
        <v/>
      </c>
    </row>
    <row r="310" spans="1:60" x14ac:dyDescent="0.25">
      <c r="A310" s="5">
        <v>1597</v>
      </c>
      <c r="B310" t="s">
        <v>7507</v>
      </c>
      <c r="C310">
        <v>80.42</v>
      </c>
      <c r="D310">
        <v>1148.334956058193</v>
      </c>
      <c r="E310">
        <v>1126.357402131679</v>
      </c>
      <c r="F310">
        <v>795.65235412743414</v>
      </c>
      <c r="G310">
        <v>1495.374209604332</v>
      </c>
      <c r="H310">
        <v>-139.0100764430955</v>
      </c>
      <c r="I310">
        <v>-140.2194901013215</v>
      </c>
      <c r="J310">
        <v>-158.7735837907922</v>
      </c>
      <c r="K310">
        <v>-116.1871715916303</v>
      </c>
      <c r="L310">
        <v>60.4676594208387</v>
      </c>
      <c r="M310">
        <v>60.105734905948353</v>
      </c>
      <c r="N310">
        <v>58.839794663113437</v>
      </c>
      <c r="O310">
        <v>63.14993850235237</v>
      </c>
      <c r="P310">
        <v>2.502718703743001</v>
      </c>
      <c r="Q310">
        <v>2.4911155770040461</v>
      </c>
      <c r="R310">
        <v>2.0999903530862709</v>
      </c>
      <c r="S310">
        <v>2.8143415489953609</v>
      </c>
      <c r="T310">
        <v>2893.8931100864911</v>
      </c>
      <c r="U310">
        <v>2893.9008685256949</v>
      </c>
      <c r="V310">
        <v>2890.7503382580999</v>
      </c>
      <c r="W310">
        <v>2897.0473684342301</v>
      </c>
      <c r="X310">
        <v>227.91844152901709</v>
      </c>
      <c r="Y310">
        <v>229.19498936460261</v>
      </c>
      <c r="Z310">
        <v>217.94900438091659</v>
      </c>
      <c r="AA310">
        <v>234.20903332710211</v>
      </c>
      <c r="AB310">
        <v>43.645868486235912</v>
      </c>
      <c r="AC310">
        <v>43.044162677427103</v>
      </c>
      <c r="AD310">
        <v>36.623469585931943</v>
      </c>
      <c r="AE310">
        <v>52.801490497673733</v>
      </c>
      <c r="AF310">
        <v>56.02372455467728</v>
      </c>
      <c r="AG310">
        <v>55.68841424017242</v>
      </c>
      <c r="AH310">
        <v>54.515487392864102</v>
      </c>
      <c r="AI310">
        <v>58.508855439337857</v>
      </c>
      <c r="AJ310">
        <v>0.46098196256571922</v>
      </c>
      <c r="AK310">
        <v>0.46098196074135162</v>
      </c>
      <c r="AL310">
        <v>0.46098094648898158</v>
      </c>
      <c r="AM310">
        <v>0.46098296166672659</v>
      </c>
      <c r="AN310">
        <v>0.60796598244024691</v>
      </c>
      <c r="AO310">
        <v>0.60796598244024691</v>
      </c>
      <c r="AP310">
        <v>0.60796598244024691</v>
      </c>
      <c r="AQ310">
        <v>0.60796598244024691</v>
      </c>
      <c r="AR310">
        <v>11.72468164598566</v>
      </c>
      <c r="AS310">
        <v>11.724681645985671</v>
      </c>
      <c r="AT310">
        <v>11.724681645985671</v>
      </c>
      <c r="AU310">
        <v>11.724681645985671</v>
      </c>
      <c r="AV310" t="str">
        <f>VLOOKUP(Sheet1[[#This Row],[NPDES ID2]],Combined_Sheet__Major_Only___2[[NPDES ID2]:[ECHO BFR]],3,FALSE)</f>
        <v>WA</v>
      </c>
      <c r="AW310" t="s">
        <v>1420</v>
      </c>
      <c r="AX310" t="str">
        <f>VLOOKUP(Sheet1[[#This Row],[NPDES ID2]],Combined_Sheet__Major_Only___2[[NPDES ID2]:[ECHO BFR]],27,FALSE)</f>
        <v>other</v>
      </c>
      <c r="AY310" t="str">
        <f>VLOOKUP(Sheet1[[#This Row],[NPDES ID2]],Combined_Sheet__Major_Only___2[[NPDES ID2]:[ECHO BFR]],28,FALSE)</f>
        <v>-</v>
      </c>
      <c r="AZ310" t="str">
        <f>VLOOKUP(Sheet1[[#This Row],[NPDES ID2]],Combined_Sheet__Major_Only___2[[NPDES ID2]:[ECHO BFR]],29,FALSE)</f>
        <v>thickening</v>
      </c>
      <c r="BA310">
        <f>VLOOKUP(Sheet1[[#This Row],[NPDES ID2]],Combined_Sheet__Major_Only___2[[NPDES ID2]:[ECHO BFR]],17,FALSE)</f>
        <v>46.031407000000002</v>
      </c>
      <c r="BB310">
        <f>VLOOKUP(Sheet1[[#This Row],[NPDES ID2]],Combined_Sheet__Major_Only___2[[NPDES ID2]:[ECHO BFR]],18,FALSE)</f>
        <v>-118.419926</v>
      </c>
      <c r="BC310" s="2" t="str">
        <f>IF(ISNUMBER(SEARCH("aerobic",$AW310)),"aerobic","")</f>
        <v/>
      </c>
      <c r="BD310" s="2" t="str">
        <f>IF(ISNUMBER(SEARCH("anaer",$AW310)),"anaer","")</f>
        <v/>
      </c>
      <c r="BE310" s="2" t="str">
        <f>IF(ISNUMBER(SEARCH("thickening",$AZ310)),"thickening","")</f>
        <v>thickening</v>
      </c>
      <c r="BF310" s="4" t="str">
        <f>IF(ISNUMBER(SEARCH("airDry",$AW310)),"airDry","")</f>
        <v>airDry</v>
      </c>
      <c r="BG310" s="4" t="str">
        <f>IF(ISNUMBER(SEARCH("heatDry",$AY310)),"heatDry","")</f>
        <v/>
      </c>
      <c r="BH310" s="4" t="str">
        <f>IF(AND(ISNUMBER(SEARCH("aerobic",$AW310)),ISNUMBER(SEARCH("anaer",$AW310))),"Combined Aer and Anaer.","")</f>
        <v/>
      </c>
    </row>
    <row r="311" spans="1:60" x14ac:dyDescent="0.25">
      <c r="A311" s="5">
        <v>1862</v>
      </c>
      <c r="B311" t="s">
        <v>8800</v>
      </c>
      <c r="C311">
        <v>8032</v>
      </c>
      <c r="D311">
        <v>1419.2826613880829</v>
      </c>
      <c r="E311">
        <v>1419.1115458347219</v>
      </c>
      <c r="F311">
        <v>1141.064859055449</v>
      </c>
      <c r="G311">
        <v>1678.8541492570121</v>
      </c>
      <c r="H311">
        <v>-136.4639659556963</v>
      </c>
      <c r="I311">
        <v>-137.8050530282917</v>
      </c>
      <c r="J311">
        <v>-157.07410486389659</v>
      </c>
      <c r="K311">
        <v>-112.9720279419047</v>
      </c>
      <c r="L311">
        <v>6167.8176349250507</v>
      </c>
      <c r="M311">
        <v>6131.4933717244494</v>
      </c>
      <c r="N311">
        <v>6004.6934083387196</v>
      </c>
      <c r="O311">
        <v>6436.7319405263524</v>
      </c>
      <c r="P311">
        <v>253.2341882220652</v>
      </c>
      <c r="Q311">
        <v>252.22164927886271</v>
      </c>
      <c r="R311">
        <v>212.29170702804211</v>
      </c>
      <c r="S311">
        <v>285.16941343110318</v>
      </c>
      <c r="T311">
        <v>2869.9404428178568</v>
      </c>
      <c r="U311">
        <v>2869.9481619898829</v>
      </c>
      <c r="V311">
        <v>2866.8135772528931</v>
      </c>
      <c r="W311">
        <v>2873.0787367663538</v>
      </c>
      <c r="X311">
        <v>224.34341370418201</v>
      </c>
      <c r="Y311">
        <v>225.5867797591703</v>
      </c>
      <c r="Z311">
        <v>214.6897992989264</v>
      </c>
      <c r="AA311">
        <v>230.42873850819299</v>
      </c>
      <c r="AB311">
        <v>42.520340588718497</v>
      </c>
      <c r="AC311">
        <v>41.930470032285093</v>
      </c>
      <c r="AD311">
        <v>35.746278829188547</v>
      </c>
      <c r="AE311">
        <v>51.295514134546153</v>
      </c>
      <c r="AF311">
        <v>56.457875663804629</v>
      </c>
      <c r="AG311">
        <v>56.126904924967192</v>
      </c>
      <c r="AH311">
        <v>54.963835243719402</v>
      </c>
      <c r="AI311">
        <v>58.917416833885362</v>
      </c>
      <c r="AJ311">
        <v>0.46627151781127552</v>
      </c>
      <c r="AK311">
        <v>0.46627132678948041</v>
      </c>
      <c r="AL311">
        <v>0.46617015415448848</v>
      </c>
      <c r="AM311">
        <v>0.4663712126635462</v>
      </c>
      <c r="AN311">
        <v>0.60654050439733531</v>
      </c>
      <c r="AO311">
        <v>0.60654050439733509</v>
      </c>
      <c r="AP311">
        <v>0.60654050439733509</v>
      </c>
      <c r="AQ311">
        <v>0.60654050439733509</v>
      </c>
      <c r="AR311">
        <v>11.88395438894767</v>
      </c>
      <c r="AS311">
        <v>11.88395438894767</v>
      </c>
      <c r="AT311">
        <v>11.88395438894767</v>
      </c>
      <c r="AU311">
        <v>11.88395438894767</v>
      </c>
      <c r="AV311" t="str">
        <f>VLOOKUP(Sheet1[[#This Row],[NPDES ID2]],Combined_Sheet__Major_Only___2[[NPDES ID2]:[ECHO BFR]],3,FALSE)</f>
        <v>CA</v>
      </c>
      <c r="AW311" t="s">
        <v>1420</v>
      </c>
      <c r="AX311" t="str">
        <f>VLOOKUP(Sheet1[[#This Row],[NPDES ID2]],Combined_Sheet__Major_Only___2[[NPDES ID2]:[ECHO BFR]],27,FALSE)</f>
        <v>-</v>
      </c>
      <c r="AY311" t="str">
        <f>VLOOKUP(Sheet1[[#This Row],[NPDES ID2]],Combined_Sheet__Major_Only___2[[NPDES ID2]:[ECHO BFR]],28,FALSE)</f>
        <v>-</v>
      </c>
      <c r="AZ311" t="str">
        <f>VLOOKUP(Sheet1[[#This Row],[NPDES ID2]],Combined_Sheet__Major_Only___2[[NPDES ID2]:[ECHO BFR]],29,FALSE)</f>
        <v>sludgeLagoon, thickening</v>
      </c>
      <c r="BA311">
        <f>VLOOKUP(Sheet1[[#This Row],[NPDES ID2]],Combined_Sheet__Major_Only___2[[NPDES ID2]:[ECHO BFR]],17,FALSE)</f>
        <v>37.977150000000002</v>
      </c>
      <c r="BB311">
        <f>VLOOKUP(Sheet1[[#This Row],[NPDES ID2]],Combined_Sheet__Major_Only___2[[NPDES ID2]:[ECHO BFR]],18,FALSE)</f>
        <v>-122.33269</v>
      </c>
      <c r="BC311" s="2" t="str">
        <f>IF(ISNUMBER(SEARCH("aerobic",$AW311)),"aerobic","")</f>
        <v/>
      </c>
      <c r="BD311" s="2" t="str">
        <f>IF(ISNUMBER(SEARCH("anaer",$AW311)),"anaer","")</f>
        <v/>
      </c>
      <c r="BE311" s="2" t="str">
        <f>IF(ISNUMBER(SEARCH("thickening",$AZ311)),"thickening","")</f>
        <v>thickening</v>
      </c>
      <c r="BF311" s="3" t="str">
        <f>IF(ISNUMBER(SEARCH("airDry",$AW311)),"airDry","")</f>
        <v>airDry</v>
      </c>
      <c r="BG311" s="3" t="str">
        <f>IF(ISNUMBER(SEARCH("heatDry",$AY311)),"heatDry","")</f>
        <v/>
      </c>
      <c r="BH311" s="3" t="str">
        <f>IF(AND(ISNUMBER(SEARCH("aerobic",$AW311)),ISNUMBER(SEARCH("anaer",$AW311))),"Combined Aer and Anaer.","")</f>
        <v/>
      </c>
    </row>
    <row r="312" spans="1:60" x14ac:dyDescent="0.25">
      <c r="A312" s="5">
        <v>694</v>
      </c>
      <c r="B312" t="s">
        <v>3429</v>
      </c>
      <c r="C312">
        <v>7364.05</v>
      </c>
      <c r="D312">
        <v>1269.828641466398</v>
      </c>
      <c r="E312">
        <v>1267.9802323730139</v>
      </c>
      <c r="F312">
        <v>1021.267154548157</v>
      </c>
      <c r="G312">
        <v>1500.0143310818951</v>
      </c>
      <c r="H312">
        <v>-135.3013381154108</v>
      </c>
      <c r="I312">
        <v>-136.7432518328325</v>
      </c>
      <c r="J312">
        <v>-156.0559990546067</v>
      </c>
      <c r="K312">
        <v>-111.9213545847868</v>
      </c>
      <c r="L312">
        <v>5829.6903984740484</v>
      </c>
      <c r="M312">
        <v>5796.1965916780573</v>
      </c>
      <c r="N312">
        <v>5679.2564820436564</v>
      </c>
      <c r="O312">
        <v>6077.673879336945</v>
      </c>
      <c r="P312">
        <v>236.69684724716669</v>
      </c>
      <c r="Q312">
        <v>235.69863386842411</v>
      </c>
      <c r="R312">
        <v>198.13910398116241</v>
      </c>
      <c r="S312">
        <v>267.14934786684807</v>
      </c>
      <c r="T312">
        <v>2816.7926390873959</v>
      </c>
      <c r="U312">
        <v>2816.8002711307449</v>
      </c>
      <c r="V312">
        <v>2813.7010674192329</v>
      </c>
      <c r="W312">
        <v>2819.8955101433999</v>
      </c>
      <c r="X312">
        <v>217.83878804022831</v>
      </c>
      <c r="Y312">
        <v>219.02381371109681</v>
      </c>
      <c r="Z312">
        <v>208.6811852132432</v>
      </c>
      <c r="AA312">
        <v>223.6037658493735</v>
      </c>
      <c r="AB312">
        <v>40.684136418804222</v>
      </c>
      <c r="AC312">
        <v>40.116856543212123</v>
      </c>
      <c r="AD312">
        <v>34.298668630530813</v>
      </c>
      <c r="AE312">
        <v>48.908998730724591</v>
      </c>
      <c r="AF312">
        <v>57.064178331153329</v>
      </c>
      <c r="AG312">
        <v>56.737712741051958</v>
      </c>
      <c r="AH312">
        <v>55.590864358758559</v>
      </c>
      <c r="AI312">
        <v>59.489759442948021</v>
      </c>
      <c r="AJ312">
        <v>0.47366002358442472</v>
      </c>
      <c r="AK312">
        <v>0.47365984980047482</v>
      </c>
      <c r="AL312">
        <v>0.47356736415434447</v>
      </c>
      <c r="AM312">
        <v>0.47375115522862438</v>
      </c>
      <c r="AN312">
        <v>0.60334023625236632</v>
      </c>
      <c r="AO312">
        <v>0.60334023625236655</v>
      </c>
      <c r="AP312">
        <v>0.60334023625236655</v>
      </c>
      <c r="AQ312">
        <v>0.60334023625236655</v>
      </c>
      <c r="AR312">
        <v>12.11151708488161</v>
      </c>
      <c r="AS312">
        <v>12.111517084881619</v>
      </c>
      <c r="AT312">
        <v>12.111517084881619</v>
      </c>
      <c r="AU312">
        <v>12.111517084881619</v>
      </c>
      <c r="AV312" t="str">
        <f>VLOOKUP(Sheet1[[#This Row],[NPDES ID2]],Combined_Sheet__Major_Only___2[[NPDES ID2]:[ECHO BFR]],3,FALSE)</f>
        <v>TX</v>
      </c>
      <c r="AW312" t="s">
        <v>1420</v>
      </c>
      <c r="AX312" t="str">
        <f>VLOOKUP(Sheet1[[#This Row],[NPDES ID2]],Combined_Sheet__Major_Only___2[[NPDES ID2]:[ECHO BFR]],27,FALSE)</f>
        <v>tempSludgeStore</v>
      </c>
      <c r="AY312" t="str">
        <f>VLOOKUP(Sheet1[[#This Row],[NPDES ID2]],Combined_Sheet__Major_Only___2[[NPDES ID2]:[ECHO BFR]],28,FALSE)</f>
        <v>-</v>
      </c>
      <c r="AZ312" t="str">
        <f>VLOOKUP(Sheet1[[#This Row],[NPDES ID2]],Combined_Sheet__Major_Only___2[[NPDES ID2]:[ECHO BFR]],29,FALSE)</f>
        <v>thickening, sludgeLagoon</v>
      </c>
      <c r="BA312">
        <f>VLOOKUP(Sheet1[[#This Row],[NPDES ID2]],Combined_Sheet__Major_Only___2[[NPDES ID2]:[ECHO BFR]],17,FALSE)</f>
        <v>27.523111</v>
      </c>
      <c r="BB312">
        <f>VLOOKUP(Sheet1[[#This Row],[NPDES ID2]],Combined_Sheet__Major_Only___2[[NPDES ID2]:[ECHO BFR]],18,FALSE)</f>
        <v>-99.524193999999994</v>
      </c>
      <c r="BC312" s="2" t="str">
        <f>IF(ISNUMBER(SEARCH("aerobic",$AW312)),"aerobic","")</f>
        <v/>
      </c>
      <c r="BD312" s="2" t="str">
        <f>IF(ISNUMBER(SEARCH("anaer",$AW312)),"anaer","")</f>
        <v/>
      </c>
      <c r="BE312" s="2" t="str">
        <f>IF(ISNUMBER(SEARCH("thickening",$AZ312)),"thickening","")</f>
        <v>thickening</v>
      </c>
      <c r="BF312" s="3" t="str">
        <f>IF(ISNUMBER(SEARCH("airDry",$AW312)),"airDry","")</f>
        <v>airDry</v>
      </c>
      <c r="BG312" s="3" t="str">
        <f>IF(ISNUMBER(SEARCH("heatDry",$AY312)),"heatDry","")</f>
        <v/>
      </c>
      <c r="BH312" s="3" t="str">
        <f>IF(AND(ISNUMBER(SEARCH("aerobic",$AW312)),ISNUMBER(SEARCH("anaer",$AW312))),"Combined Aer and Anaer.","")</f>
        <v/>
      </c>
    </row>
    <row r="313" spans="1:60" x14ac:dyDescent="0.25">
      <c r="A313" s="5">
        <v>1730</v>
      </c>
      <c r="B313" t="s">
        <v>8104</v>
      </c>
      <c r="C313">
        <v>35.86</v>
      </c>
      <c r="D313">
        <v>2489.3080010335889</v>
      </c>
      <c r="E313">
        <v>2447.137869165605</v>
      </c>
      <c r="F313">
        <v>1680.4340364809279</v>
      </c>
      <c r="G313">
        <v>3252.97942079734</v>
      </c>
      <c r="H313">
        <v>-139.59057588806709</v>
      </c>
      <c r="I313">
        <v>-140.75868893852689</v>
      </c>
      <c r="J313">
        <v>-159.27978591086969</v>
      </c>
      <c r="K313">
        <v>-116.75770761607269</v>
      </c>
      <c r="L313">
        <v>26.62957348173418</v>
      </c>
      <c r="M313">
        <v>26.468557070209261</v>
      </c>
      <c r="N313">
        <v>25.905346969436749</v>
      </c>
      <c r="O313">
        <v>27.822898755355428</v>
      </c>
      <c r="P313">
        <v>1.1073641671572201</v>
      </c>
      <c r="Q313">
        <v>1.101485330978563</v>
      </c>
      <c r="R313">
        <v>0.9297255809443139</v>
      </c>
      <c r="S313">
        <v>1.245686613030307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55.772273871737688</v>
      </c>
      <c r="AG313">
        <v>55.435051907149123</v>
      </c>
      <c r="AH313">
        <v>54.255469341389848</v>
      </c>
      <c r="AI313">
        <v>58.27153416740807</v>
      </c>
      <c r="AJ313">
        <v>0.45791886466045029</v>
      </c>
      <c r="AK313">
        <v>0.45791886388533398</v>
      </c>
      <c r="AL313">
        <v>0.45791843283598183</v>
      </c>
      <c r="AM313">
        <v>0.45791928926975328</v>
      </c>
      <c r="AN313">
        <v>0.16887864925902421</v>
      </c>
      <c r="AO313">
        <v>0.16887864925902421</v>
      </c>
      <c r="AP313">
        <v>0.16887864925902421</v>
      </c>
      <c r="AQ313">
        <v>0.16887864925902421</v>
      </c>
      <c r="AR313">
        <v>11.630482911414591</v>
      </c>
      <c r="AS313">
        <v>11.630482911414591</v>
      </c>
      <c r="AT313">
        <v>11.630482911414591</v>
      </c>
      <c r="AU313">
        <v>11.630482911414591</v>
      </c>
      <c r="AV313" t="str">
        <f>VLOOKUP(Sheet1[[#This Row],[NPDES ID2]],Combined_Sheet__Major_Only___2[[NPDES ID2]:[ECHO BFR]],3,FALSE)</f>
        <v>NJ</v>
      </c>
      <c r="AW313" t="s">
        <v>1420</v>
      </c>
      <c r="AX313" t="str">
        <f>VLOOKUP(Sheet1[[#This Row],[NPDES ID2]],Combined_Sheet__Major_Only___2[[NPDES ID2]:[ECHO BFR]],27,FALSE)</f>
        <v>-</v>
      </c>
      <c r="AY313" t="str">
        <f>VLOOKUP(Sheet1[[#This Row],[NPDES ID2]],Combined_Sheet__Major_Only___2[[NPDES ID2]:[ECHO BFR]],28,FALSE)</f>
        <v>heatDry</v>
      </c>
      <c r="AZ313" t="str">
        <f>VLOOKUP(Sheet1[[#This Row],[NPDES ID2]],Combined_Sheet__Major_Only___2[[NPDES ID2]:[ECHO BFR]],29,FALSE)</f>
        <v>-</v>
      </c>
      <c r="BA313">
        <f>VLOOKUP(Sheet1[[#This Row],[NPDES ID2]],Combined_Sheet__Major_Only___2[[NPDES ID2]:[ECHO BFR]],17,FALSE)</f>
        <v>40.067799999999998</v>
      </c>
      <c r="BB313">
        <f>VLOOKUP(Sheet1[[#This Row],[NPDES ID2]],Combined_Sheet__Major_Only___2[[NPDES ID2]:[ECHO BFR]],18,FALSE)</f>
        <v>-74.923670000000001</v>
      </c>
      <c r="BC313" s="2" t="str">
        <f>IF(ISNUMBER(SEARCH("aerobic",$AW313)),"aerobic","")</f>
        <v/>
      </c>
      <c r="BD313" s="2" t="str">
        <f>IF(ISNUMBER(SEARCH("anaer",$AW313)),"anaer","")</f>
        <v/>
      </c>
      <c r="BE313" s="2" t="str">
        <f>IF(ISNUMBER(SEARCH("thickening",$AZ313)),"thickening","")</f>
        <v/>
      </c>
      <c r="BF313" s="3" t="str">
        <f>IF(ISNUMBER(SEARCH("airDry",$AW313)),"airDry","")</f>
        <v>airDry</v>
      </c>
      <c r="BG313" s="3" t="str">
        <f>IF(ISNUMBER(SEARCH("heatDry",$AY313)),"heatDry","")</f>
        <v>heatDry</v>
      </c>
      <c r="BH313" s="3" t="str">
        <f>IF(AND(ISNUMBER(SEARCH("aerobic",$AW313)),ISNUMBER(SEARCH("anaer",$AW313))),"Combined Aer and Anaer.","")</f>
        <v/>
      </c>
    </row>
    <row r="314" spans="1:60" x14ac:dyDescent="0.25">
      <c r="A314" s="5">
        <v>1217</v>
      </c>
      <c r="B314" t="s">
        <v>5831</v>
      </c>
      <c r="C314">
        <v>237.02</v>
      </c>
      <c r="D314">
        <v>480.62809509603022</v>
      </c>
      <c r="E314">
        <v>476.67680460511627</v>
      </c>
      <c r="F314">
        <v>355.47557755449247</v>
      </c>
      <c r="G314">
        <v>602.02509505381863</v>
      </c>
      <c r="H314">
        <v>-139.58652937971061</v>
      </c>
      <c r="I314">
        <v>-140.77818434636279</v>
      </c>
      <c r="J314">
        <v>-159.30439481484169</v>
      </c>
      <c r="K314">
        <v>-116.7355103913621</v>
      </c>
      <c r="L314">
        <v>175.87472881588229</v>
      </c>
      <c r="M314">
        <v>174.8106011343765</v>
      </c>
      <c r="N314">
        <v>171.0886307217398</v>
      </c>
      <c r="O314">
        <v>183.76098877678211</v>
      </c>
      <c r="P314">
        <v>7.3156769582075221</v>
      </c>
      <c r="Q314">
        <v>7.276542016895224</v>
      </c>
      <c r="R314">
        <v>6.1423704213626777</v>
      </c>
      <c r="S314">
        <v>8.2290553045672308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55.75690182497074</v>
      </c>
      <c r="AG314">
        <v>55.419588707457287</v>
      </c>
      <c r="AH314">
        <v>54.239558798795827</v>
      </c>
      <c r="AI314">
        <v>58.256996405333318</v>
      </c>
      <c r="AJ314">
        <v>0.45773161962827652</v>
      </c>
      <c r="AK314">
        <v>0.45773161449933297</v>
      </c>
      <c r="AL314">
        <v>0.45772876572621091</v>
      </c>
      <c r="AM314">
        <v>0.4577344258628368</v>
      </c>
      <c r="AN314">
        <v>0.1658447292773888</v>
      </c>
      <c r="AO314">
        <v>0.16584472927738869</v>
      </c>
      <c r="AP314">
        <v>0.16584472927738869</v>
      </c>
      <c r="AQ314">
        <v>0.16584472927738869</v>
      </c>
      <c r="AR314">
        <v>11.62464059067163</v>
      </c>
      <c r="AS314">
        <v>11.624640590671641</v>
      </c>
      <c r="AT314">
        <v>11.624640590671641</v>
      </c>
      <c r="AU314">
        <v>11.624640590671641</v>
      </c>
      <c r="AV314" t="str">
        <f>VLOOKUP(Sheet1[[#This Row],[NPDES ID2]],Combined_Sheet__Major_Only___2[[NPDES ID2]:[ECHO BFR]],3,FALSE)</f>
        <v>AR</v>
      </c>
      <c r="AW314" t="s">
        <v>1420</v>
      </c>
      <c r="AX314" t="str">
        <f>VLOOKUP(Sheet1[[#This Row],[NPDES ID2]],Combined_Sheet__Major_Only___2[[NPDES ID2]:[ECHO BFR]],27,FALSE)</f>
        <v>tempSludgeStore</v>
      </c>
      <c r="AY314" t="str">
        <f>VLOOKUP(Sheet1[[#This Row],[NPDES ID2]],Combined_Sheet__Major_Only___2[[NPDES ID2]:[ECHO BFR]],28,FALSE)</f>
        <v>heatDry</v>
      </c>
      <c r="AZ314" t="str">
        <f>VLOOKUP(Sheet1[[#This Row],[NPDES ID2]],Combined_Sheet__Major_Only___2[[NPDES ID2]:[ECHO BFR]],29,FALSE)</f>
        <v>thickening</v>
      </c>
      <c r="BA314">
        <f>VLOOKUP(Sheet1[[#This Row],[NPDES ID2]],Combined_Sheet__Major_Only___2[[NPDES ID2]:[ECHO BFR]],17,FALSE)</f>
        <v>36.111400000000003</v>
      </c>
      <c r="BB314">
        <f>VLOOKUP(Sheet1[[#This Row],[NPDES ID2]],Combined_Sheet__Major_Only___2[[NPDES ID2]:[ECHO BFR]],18,FALSE)</f>
        <v>-93.733599999999996</v>
      </c>
      <c r="BC314" s="2" t="str">
        <f>IF(ISNUMBER(SEARCH("aerobic",$AW314)),"aerobic","")</f>
        <v/>
      </c>
      <c r="BD314" s="2" t="str">
        <f>IF(ISNUMBER(SEARCH("anaer",$AW314)),"anaer","")</f>
        <v/>
      </c>
      <c r="BE314" s="2" t="str">
        <f>IF(ISNUMBER(SEARCH("thickening",$AZ314)),"thickening","")</f>
        <v>thickening</v>
      </c>
      <c r="BF314" s="4" t="str">
        <f>IF(ISNUMBER(SEARCH("airDry",$AW314)),"airDry","")</f>
        <v>airDry</v>
      </c>
      <c r="BG314" s="4" t="str">
        <f>IF(ISNUMBER(SEARCH("heatDry",$AY314)),"heatDry","")</f>
        <v>heatDry</v>
      </c>
      <c r="BH314" s="4" t="str">
        <f>IF(AND(ISNUMBER(SEARCH("aerobic",$AW314)),ISNUMBER(SEARCH("anaer",$AW314))),"Combined Aer and Anaer.","")</f>
        <v/>
      </c>
    </row>
    <row r="315" spans="1:60" x14ac:dyDescent="0.25">
      <c r="A315" s="5">
        <v>2588</v>
      </c>
      <c r="B315" t="s">
        <v>11987</v>
      </c>
      <c r="C315">
        <v>70</v>
      </c>
      <c r="D315">
        <v>1401.1788076975799</v>
      </c>
      <c r="E315">
        <v>1387.155845699202</v>
      </c>
      <c r="F315">
        <v>963.80333158116173</v>
      </c>
      <c r="G315">
        <v>1828.6728731816349</v>
      </c>
      <c r="H315">
        <v>-109.1458096307217</v>
      </c>
      <c r="I315">
        <v>-110.52053869492229</v>
      </c>
      <c r="J315">
        <v>-129.97216226200791</v>
      </c>
      <c r="K315">
        <v>-87.676232125149411</v>
      </c>
      <c r="L315">
        <v>48.965371275631398</v>
      </c>
      <c r="M315">
        <v>48.793828614800113</v>
      </c>
      <c r="N315">
        <v>48.193803001899873</v>
      </c>
      <c r="O315">
        <v>50.2367045493829</v>
      </c>
      <c r="P315">
        <v>1.639106204140659</v>
      </c>
      <c r="Q315">
        <v>1.655758335540036</v>
      </c>
      <c r="R315">
        <v>1.3378952356330061</v>
      </c>
      <c r="S315">
        <v>1.920773862507366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68.551605949622484</v>
      </c>
      <c r="AG315">
        <v>68.311455611494182</v>
      </c>
      <c r="AH315">
        <v>67.471403523571325</v>
      </c>
      <c r="AI315">
        <v>70.331462385338895</v>
      </c>
      <c r="AJ315">
        <v>0.61395414152458938</v>
      </c>
      <c r="AK315">
        <v>0.61395414027854156</v>
      </c>
      <c r="AL315">
        <v>0.61395344736989765</v>
      </c>
      <c r="AM315">
        <v>0.61395482408110236</v>
      </c>
      <c r="AN315">
        <v>0.1633574557860544</v>
      </c>
      <c r="AO315">
        <v>0.1633574557860544</v>
      </c>
      <c r="AP315">
        <v>0.1633574557860544</v>
      </c>
      <c r="AQ315">
        <v>0.1633574557860544</v>
      </c>
      <c r="AR315">
        <v>16.430007770297809</v>
      </c>
      <c r="AS315">
        <v>16.430007770297809</v>
      </c>
      <c r="AT315">
        <v>16.430007770297809</v>
      </c>
      <c r="AU315">
        <v>16.430007770297809</v>
      </c>
      <c r="AV315" t="str">
        <f>VLOOKUP(Sheet1[[#This Row],[NPDES ID2]],Combined_Sheet__Major_Only___2[[NPDES ID2]:[ECHO BFR]],3,FALSE)</f>
        <v>CA</v>
      </c>
      <c r="AW315" t="s">
        <v>118</v>
      </c>
      <c r="AX315" t="str">
        <f>VLOOKUP(Sheet1[[#This Row],[NPDES ID2]],Combined_Sheet__Major_Only___2[[NPDES ID2]:[ECHO BFR]],27,FALSE)</f>
        <v>-</v>
      </c>
      <c r="AY315" t="str">
        <f>VLOOKUP(Sheet1[[#This Row],[NPDES ID2]],Combined_Sheet__Major_Only___2[[NPDES ID2]:[ECHO BFR]],28,FALSE)</f>
        <v>heatDry, highTempCompost</v>
      </c>
      <c r="AZ315" t="str">
        <f>VLOOKUP(Sheet1[[#This Row],[NPDES ID2]],Combined_Sheet__Major_Only___2[[NPDES ID2]:[ECHO BFR]],29,FALSE)</f>
        <v>sludgeLagoon, thickening</v>
      </c>
      <c r="BA315">
        <f>VLOOKUP(Sheet1[[#This Row],[NPDES ID2]],Combined_Sheet__Major_Only___2[[NPDES ID2]:[ECHO BFR]],17,FALSE)</f>
        <v>37.894722000000002</v>
      </c>
      <c r="BB315">
        <f>VLOOKUP(Sheet1[[#This Row],[NPDES ID2]],Combined_Sheet__Major_Only___2[[NPDES ID2]:[ECHO BFR]],18,FALSE)</f>
        <v>-121.587222</v>
      </c>
      <c r="BC315" s="2" t="str">
        <f>IF(ISNUMBER(SEARCH("aerobic",$AW315)),"aerobic","")</f>
        <v>aerobic</v>
      </c>
      <c r="BD315" s="2" t="str">
        <f>IF(ISNUMBER(SEARCH("anaer",$AW315)),"anaer","")</f>
        <v/>
      </c>
      <c r="BE315" s="2" t="str">
        <f>IF(ISNUMBER(SEARCH("thickening",$AZ315)),"thickening","")</f>
        <v>thickening</v>
      </c>
      <c r="BF315" s="3" t="str">
        <f>IF(ISNUMBER(SEARCH("airDry",$AW315)),"airDry","")</f>
        <v>airDry</v>
      </c>
      <c r="BG315" s="3" t="str">
        <f>IF(ISNUMBER(SEARCH("heatDry",$AY315)),"heatDry","")</f>
        <v>heatDry</v>
      </c>
      <c r="BH315" s="3" t="str">
        <f>IF(AND(ISNUMBER(SEARCH("aerobic",$AW315)),ISNUMBER(SEARCH("anaer",$AW315))),"Combined Aer and Anaer.","")</f>
        <v/>
      </c>
    </row>
    <row r="316" spans="1:60" x14ac:dyDescent="0.25">
      <c r="A316" s="5">
        <v>470</v>
      </c>
      <c r="B316" t="s">
        <v>2342</v>
      </c>
      <c r="C316">
        <v>448</v>
      </c>
      <c r="D316">
        <v>343.15374786506692</v>
      </c>
      <c r="E316">
        <v>342.34539602919398</v>
      </c>
      <c r="F316">
        <v>273.38642081566519</v>
      </c>
      <c r="G316">
        <v>423.88254860269171</v>
      </c>
      <c r="H316">
        <v>-139.26529417910189</v>
      </c>
      <c r="I316">
        <v>-140.50076661010931</v>
      </c>
      <c r="J316">
        <v>-159.049689088957</v>
      </c>
      <c r="K316">
        <v>-116.4032811616877</v>
      </c>
      <c r="L316">
        <v>334.455009085352</v>
      </c>
      <c r="M316">
        <v>332.44137609015911</v>
      </c>
      <c r="N316">
        <v>325.39870472861759</v>
      </c>
      <c r="O316">
        <v>349.37765405151612</v>
      </c>
      <c r="P316">
        <v>13.879980181283649</v>
      </c>
      <c r="Q316">
        <v>13.81031244374344</v>
      </c>
      <c r="R316">
        <v>11.650501348228801</v>
      </c>
      <c r="S316">
        <v>15.612741027970671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55.880151575983149</v>
      </c>
      <c r="AG316">
        <v>55.543798934197078</v>
      </c>
      <c r="AH316">
        <v>54.366994232580417</v>
      </c>
      <c r="AI316">
        <v>58.373293873815022</v>
      </c>
      <c r="AJ316">
        <v>0.45923296157497939</v>
      </c>
      <c r="AK316">
        <v>0.45923295188005941</v>
      </c>
      <c r="AL316">
        <v>0.45922757383905072</v>
      </c>
      <c r="AM316">
        <v>0.45923825935537799</v>
      </c>
      <c r="AN316">
        <v>0.15095301805646449</v>
      </c>
      <c r="AO316">
        <v>0.15095301805646449</v>
      </c>
      <c r="AP316">
        <v>0.15095301805646449</v>
      </c>
      <c r="AQ316">
        <v>0.15095301805646449</v>
      </c>
      <c r="AR316">
        <v>11.67073418086798</v>
      </c>
      <c r="AS316">
        <v>11.67073418086798</v>
      </c>
      <c r="AT316">
        <v>11.67073418086798</v>
      </c>
      <c r="AU316">
        <v>11.67073418086798</v>
      </c>
      <c r="AV316" t="str">
        <f>VLOOKUP(Sheet1[[#This Row],[NPDES ID2]],Combined_Sheet__Major_Only___2[[NPDES ID2]:[ECHO BFR]],3,FALSE)</f>
        <v>MD</v>
      </c>
      <c r="AW316" t="s">
        <v>1420</v>
      </c>
      <c r="AX316" t="str">
        <f>VLOOKUP(Sheet1[[#This Row],[NPDES ID2]],Combined_Sheet__Major_Only___2[[NPDES ID2]:[ECHO BFR]],27,FALSE)</f>
        <v>other</v>
      </c>
      <c r="AY316" t="str">
        <f>VLOOKUP(Sheet1[[#This Row],[NPDES ID2]],Combined_Sheet__Major_Only___2[[NPDES ID2]:[ECHO BFR]],28,FALSE)</f>
        <v>heatDry</v>
      </c>
      <c r="AZ316" t="str">
        <f>VLOOKUP(Sheet1[[#This Row],[NPDES ID2]],Combined_Sheet__Major_Only___2[[NPDES ID2]:[ECHO BFR]],29,FALSE)</f>
        <v>thickening, preliminaryOps</v>
      </c>
      <c r="BA316">
        <f>VLOOKUP(Sheet1[[#This Row],[NPDES ID2]],Combined_Sheet__Major_Only___2[[NPDES ID2]:[ECHO BFR]],17,FALSE)</f>
        <v>39.601222999999997</v>
      </c>
      <c r="BB316">
        <f>VLOOKUP(Sheet1[[#This Row],[NPDES ID2]],Combined_Sheet__Major_Only___2[[NPDES ID2]:[ECHO BFR]],18,FALSE)</f>
        <v>-75.833826999999999</v>
      </c>
      <c r="BC316" s="2" t="str">
        <f>IF(ISNUMBER(SEARCH("aerobic",$AW316)),"aerobic","")</f>
        <v/>
      </c>
      <c r="BD316" s="2" t="str">
        <f>IF(ISNUMBER(SEARCH("anaer",$AW316)),"anaer","")</f>
        <v/>
      </c>
      <c r="BE316" s="2" t="str">
        <f>IF(ISNUMBER(SEARCH("thickening",$AZ316)),"thickening","")</f>
        <v>thickening</v>
      </c>
      <c r="BF316" s="3" t="str">
        <f>IF(ISNUMBER(SEARCH("airDry",$AW316)),"airDry","")</f>
        <v>airDry</v>
      </c>
      <c r="BG316" s="3" t="str">
        <f>IF(ISNUMBER(SEARCH("heatDry",$AY316)),"heatDry","")</f>
        <v>heatDry</v>
      </c>
      <c r="BH316" s="3" t="str">
        <f>IF(AND(ISNUMBER(SEARCH("aerobic",$AW316)),ISNUMBER(SEARCH("anaer",$AW316))),"Combined Aer and Anaer.","")</f>
        <v/>
      </c>
    </row>
    <row r="317" spans="1:60" x14ac:dyDescent="0.25">
      <c r="A317" s="5">
        <v>1066</v>
      </c>
      <c r="B317" t="s">
        <v>5144</v>
      </c>
      <c r="C317">
        <v>380.21</v>
      </c>
      <c r="D317">
        <v>349.06458148789591</v>
      </c>
      <c r="E317">
        <v>345.63682543935539</v>
      </c>
      <c r="F317">
        <v>271.44790708459982</v>
      </c>
      <c r="G317">
        <v>433.28126421417272</v>
      </c>
      <c r="H317">
        <v>-136.92173968917101</v>
      </c>
      <c r="I317">
        <v>-138.30993601190119</v>
      </c>
      <c r="J317">
        <v>-157.159103092859</v>
      </c>
      <c r="K317">
        <v>-114.003222085437</v>
      </c>
      <c r="L317">
        <v>297.3877497105475</v>
      </c>
      <c r="M317">
        <v>295.66359726566179</v>
      </c>
      <c r="N317">
        <v>289.63534907433348</v>
      </c>
      <c r="O317">
        <v>310.16287115289958</v>
      </c>
      <c r="P317">
        <v>12.1293649246334</v>
      </c>
      <c r="Q317">
        <v>12.078400420047609</v>
      </c>
      <c r="R317">
        <v>10.158607248101751</v>
      </c>
      <c r="S317">
        <v>13.67832447852606</v>
      </c>
      <c r="T317">
        <v>254719.9455021249</v>
      </c>
      <c r="U317">
        <v>254720.36609551351</v>
      </c>
      <c r="V317">
        <v>254549.57243890219</v>
      </c>
      <c r="W317">
        <v>254890.94126199689</v>
      </c>
      <c r="X317">
        <v>19781.51207913386</v>
      </c>
      <c r="Y317">
        <v>19886.023121977189</v>
      </c>
      <c r="Z317">
        <v>18948.071041254261</v>
      </c>
      <c r="AA317">
        <v>20303.579399702139</v>
      </c>
      <c r="AB317">
        <v>3715.0375063439678</v>
      </c>
      <c r="AC317">
        <v>3663.1266919150899</v>
      </c>
      <c r="AD317">
        <v>3128.2717874453219</v>
      </c>
      <c r="AE317">
        <v>4474.3627391474138</v>
      </c>
      <c r="AF317">
        <v>56.81713217827653</v>
      </c>
      <c r="AG317">
        <v>56.488051947499862</v>
      </c>
      <c r="AH317">
        <v>55.335820684327587</v>
      </c>
      <c r="AI317">
        <v>59.257444733483567</v>
      </c>
      <c r="AJ317">
        <v>0.47064919584764381</v>
      </c>
      <c r="AK317">
        <v>0.47064915650496392</v>
      </c>
      <c r="AL317">
        <v>0.47062750333930348</v>
      </c>
      <c r="AM317">
        <v>0.47067052701381062</v>
      </c>
      <c r="AN317">
        <v>0.98997090641762142</v>
      </c>
      <c r="AO317">
        <v>0.9899709064176212</v>
      </c>
      <c r="AP317">
        <v>0.9899709064176212</v>
      </c>
      <c r="AQ317">
        <v>0.9899709064176212</v>
      </c>
      <c r="AR317">
        <v>12.021332041169281</v>
      </c>
      <c r="AS317">
        <v>12.021332041169289</v>
      </c>
      <c r="AT317">
        <v>12.021332041169289</v>
      </c>
      <c r="AU317">
        <v>12.021332041169289</v>
      </c>
      <c r="AV317" t="str">
        <f>VLOOKUP(Sheet1[[#This Row],[NPDES ID2]],Combined_Sheet__Major_Only___2[[NPDES ID2]:[ECHO BFR]],3,FALSE)</f>
        <v>RI</v>
      </c>
      <c r="AW317" t="s">
        <v>54</v>
      </c>
      <c r="AX317" t="str">
        <f>VLOOKUP(Sheet1[[#This Row],[NPDES ID2]],Combined_Sheet__Major_Only___2[[NPDES ID2]:[ECHO BFR]],27,FALSE)</f>
        <v>-</v>
      </c>
      <c r="AY317" t="str">
        <f>VLOOKUP(Sheet1[[#This Row],[NPDES ID2]],Combined_Sheet__Major_Only___2[[NPDES ID2]:[ECHO BFR]],28,FALSE)</f>
        <v>-</v>
      </c>
      <c r="AZ317" t="str">
        <f>VLOOKUP(Sheet1[[#This Row],[NPDES ID2]],Combined_Sheet__Major_Only___2[[NPDES ID2]:[ECHO BFR]],29,FALSE)</f>
        <v>preliminaryOps</v>
      </c>
      <c r="BA317">
        <f>VLOOKUP(Sheet1[[#This Row],[NPDES ID2]],Combined_Sheet__Major_Only___2[[NPDES ID2]:[ECHO BFR]],17,FALSE)</f>
        <v>41.960818000000003</v>
      </c>
      <c r="BB317">
        <f>VLOOKUP(Sheet1[[#This Row],[NPDES ID2]],Combined_Sheet__Major_Only___2[[NPDES ID2]:[ECHO BFR]],18,FALSE)</f>
        <v>-71.655041999999995</v>
      </c>
      <c r="BC317" s="2" t="str">
        <f>IF(ISNUMBER(SEARCH("aerobic",$AW317)),"aerobic","")</f>
        <v/>
      </c>
      <c r="BD317" s="2" t="str">
        <f>IF(ISNUMBER(SEARCH("anaer",$AW317)),"anaer","")</f>
        <v/>
      </c>
      <c r="BE317" s="2" t="str">
        <f>IF(ISNUMBER(SEARCH("thickening",$AZ317)),"thickening","")</f>
        <v/>
      </c>
      <c r="BF317" s="3" t="str">
        <f>IF(ISNUMBER(SEARCH("airDry",$AW317)),"airDry","")</f>
        <v/>
      </c>
      <c r="BG317" s="3" t="str">
        <f>IF(ISNUMBER(SEARCH("heatDry",$AY317)),"heatDry","")</f>
        <v/>
      </c>
      <c r="BH317" s="3" t="str">
        <f>IF(AND(ISNUMBER(SEARCH("aerobic",$AW317)),ISNUMBER(SEARCH("anaer",$AW317))),"Combined Aer and Anaer.","")</f>
        <v/>
      </c>
    </row>
    <row r="318" spans="1:60" x14ac:dyDescent="0.25">
      <c r="A318" s="5">
        <v>2184</v>
      </c>
      <c r="B318" t="s">
        <v>10246</v>
      </c>
      <c r="C318">
        <v>691.6</v>
      </c>
      <c r="D318">
        <v>308.9847312203085</v>
      </c>
      <c r="E318">
        <v>303.16288515454602</v>
      </c>
      <c r="F318">
        <v>258.73375978485012</v>
      </c>
      <c r="G318">
        <v>371.05428300760508</v>
      </c>
      <c r="H318">
        <v>-137.52569771135629</v>
      </c>
      <c r="I318">
        <v>-138.80899726510941</v>
      </c>
      <c r="J318">
        <v>-157.89237877096431</v>
      </c>
      <c r="K318">
        <v>-114.4610419238246</v>
      </c>
      <c r="L318">
        <v>530.21108758231264</v>
      </c>
      <c r="M318">
        <v>527.08619241434246</v>
      </c>
      <c r="N318">
        <v>516.16427564339665</v>
      </c>
      <c r="O318">
        <v>553.3606688797621</v>
      </c>
      <c r="P318">
        <v>21.78500052533062</v>
      </c>
      <c r="Q318">
        <v>21.69684244851144</v>
      </c>
      <c r="R318">
        <v>18.263154484844399</v>
      </c>
      <c r="S318">
        <v>24.530251127219561</v>
      </c>
      <c r="T318">
        <v>254686.31341468531</v>
      </c>
      <c r="U318">
        <v>254686.73395293861</v>
      </c>
      <c r="V318">
        <v>254515.96268554489</v>
      </c>
      <c r="W318">
        <v>254857.2867588462</v>
      </c>
      <c r="X318">
        <v>19919.886643367288</v>
      </c>
      <c r="Y318">
        <v>20026.739575714091</v>
      </c>
      <c r="Z318">
        <v>19067.450170453951</v>
      </c>
      <c r="AA318">
        <v>20454.191833983219</v>
      </c>
      <c r="AB318">
        <v>3777.9447921862302</v>
      </c>
      <c r="AC318">
        <v>3725.3199042634251</v>
      </c>
      <c r="AD318">
        <v>3175.2535292511261</v>
      </c>
      <c r="AE318">
        <v>4561.2845058476232</v>
      </c>
      <c r="AF318">
        <v>56.418291595816797</v>
      </c>
      <c r="AG318">
        <v>56.086370499436057</v>
      </c>
      <c r="AH318">
        <v>54.923276143290217</v>
      </c>
      <c r="AI318">
        <v>58.880802214715807</v>
      </c>
      <c r="AJ318">
        <v>0.46578915801034998</v>
      </c>
      <c r="AK318">
        <v>0.46578908639123162</v>
      </c>
      <c r="AL318">
        <v>0.46575000806824701</v>
      </c>
      <c r="AM318">
        <v>0.46582765749586208</v>
      </c>
      <c r="AN318">
        <v>0.989969601098865</v>
      </c>
      <c r="AO318">
        <v>0.98996960109886478</v>
      </c>
      <c r="AP318">
        <v>0.98996960109886478</v>
      </c>
      <c r="AQ318">
        <v>0.98996960109886478</v>
      </c>
      <c r="AR318">
        <v>11.87124398424659</v>
      </c>
      <c r="AS318">
        <v>11.87124398424659</v>
      </c>
      <c r="AT318">
        <v>11.87124398424659</v>
      </c>
      <c r="AU318">
        <v>11.87124398424659</v>
      </c>
      <c r="AV318" t="str">
        <f>VLOOKUP(Sheet1[[#This Row],[NPDES ID2]],Combined_Sheet__Major_Only___2[[NPDES ID2]:[ECHO BFR]],3,FALSE)</f>
        <v>MN</v>
      </c>
      <c r="AW318" t="s">
        <v>54</v>
      </c>
      <c r="AX318" t="str">
        <f>VLOOKUP(Sheet1[[#This Row],[NPDES ID2]],Combined_Sheet__Major_Only___2[[NPDES ID2]:[ECHO BFR]],27,FALSE)</f>
        <v>-</v>
      </c>
      <c r="AY318" t="str">
        <f>VLOOKUP(Sheet1[[#This Row],[NPDES ID2]],Combined_Sheet__Major_Only___2[[NPDES ID2]:[ECHO BFR]],28,FALSE)</f>
        <v>thermoAerobicDigest</v>
      </c>
      <c r="AZ318" t="str">
        <f>VLOOKUP(Sheet1[[#This Row],[NPDES ID2]],Combined_Sheet__Major_Only___2[[NPDES ID2]:[ECHO BFR]],29,FALSE)</f>
        <v>-</v>
      </c>
      <c r="BA318">
        <f>VLOOKUP(Sheet1[[#This Row],[NPDES ID2]],Combined_Sheet__Major_Only___2[[NPDES ID2]:[ECHO BFR]],17,FALSE)</f>
        <v>44.470320000000001</v>
      </c>
      <c r="BB318">
        <f>VLOOKUP(Sheet1[[#This Row],[NPDES ID2]],Combined_Sheet__Major_Only___2[[NPDES ID2]:[ECHO BFR]],18,FALSE)</f>
        <v>-95.790949999999995</v>
      </c>
      <c r="BC318" s="2" t="str">
        <f>IF(ISNUMBER(SEARCH("aerobic",$AW318)),"aerobic","")</f>
        <v/>
      </c>
      <c r="BD318" s="2" t="str">
        <f>IF(ISNUMBER(SEARCH("anaer",$AW318)),"anaer","")</f>
        <v/>
      </c>
      <c r="BE318" s="2" t="str">
        <f>IF(ISNUMBER(SEARCH("thickening",$AZ318)),"thickening","")</f>
        <v/>
      </c>
      <c r="BF318" s="3" t="str">
        <f>IF(ISNUMBER(SEARCH("airDry",$AW318)),"airDry","")</f>
        <v/>
      </c>
      <c r="BG318" s="3" t="str">
        <f>IF(ISNUMBER(SEARCH("heatDry",$AY318)),"heatDry","")</f>
        <v/>
      </c>
      <c r="BH318" s="3" t="str">
        <f>IF(AND(ISNUMBER(SEARCH("aerobic",$AW318)),ISNUMBER(SEARCH("anaer",$AW318))),"Combined Aer and Anaer.","")</f>
        <v/>
      </c>
    </row>
    <row r="319" spans="1:60" x14ac:dyDescent="0.25">
      <c r="A319" s="5">
        <v>316</v>
      </c>
      <c r="B319" t="s">
        <v>1608</v>
      </c>
      <c r="C319">
        <v>1173.3</v>
      </c>
      <c r="D319">
        <v>346.05306770716481</v>
      </c>
      <c r="E319">
        <v>342.75393853937658</v>
      </c>
      <c r="F319">
        <v>292.69862032531762</v>
      </c>
      <c r="G319">
        <v>408.80730085756147</v>
      </c>
      <c r="H319">
        <v>-137.93065492474381</v>
      </c>
      <c r="I319">
        <v>-139.23005904319641</v>
      </c>
      <c r="J319">
        <v>-158.54913320005781</v>
      </c>
      <c r="K319">
        <v>-114.65155797080929</v>
      </c>
      <c r="L319">
        <v>882.75036265520134</v>
      </c>
      <c r="M319">
        <v>877.46611489996872</v>
      </c>
      <c r="N319">
        <v>859.0069061562541</v>
      </c>
      <c r="O319">
        <v>921.88537231939461</v>
      </c>
      <c r="P319">
        <v>36.523245196755049</v>
      </c>
      <c r="Q319">
        <v>36.356309123775389</v>
      </c>
      <c r="R319">
        <v>30.647123581047779</v>
      </c>
      <c r="S319">
        <v>41.067355484463143</v>
      </c>
      <c r="T319">
        <v>254664.9989630607</v>
      </c>
      <c r="U319">
        <v>254665.41946637191</v>
      </c>
      <c r="V319">
        <v>254494.6623882222</v>
      </c>
      <c r="W319">
        <v>254835.95810118719</v>
      </c>
      <c r="X319">
        <v>20053.160090427089</v>
      </c>
      <c r="Y319">
        <v>20162.2876337741</v>
      </c>
      <c r="Z319">
        <v>19182.369719840131</v>
      </c>
      <c r="AA319">
        <v>20599.272629089719</v>
      </c>
      <c r="AB319">
        <v>3839.5544149573511</v>
      </c>
      <c r="AC319">
        <v>3786.2097298748122</v>
      </c>
      <c r="AD319">
        <v>3221.0657007654072</v>
      </c>
      <c r="AE319">
        <v>4645.7729762539311</v>
      </c>
      <c r="AF319">
        <v>56.043190295792172</v>
      </c>
      <c r="AG319">
        <v>55.708706223755883</v>
      </c>
      <c r="AH319">
        <v>54.535226224764578</v>
      </c>
      <c r="AI319">
        <v>58.526449997180578</v>
      </c>
      <c r="AJ319">
        <v>0.46121915105224909</v>
      </c>
      <c r="AK319">
        <v>0.46121902884480981</v>
      </c>
      <c r="AL319">
        <v>0.46115322535329267</v>
      </c>
      <c r="AM319">
        <v>0.46128398582359098</v>
      </c>
      <c r="AN319">
        <v>0.98996877367267322</v>
      </c>
      <c r="AO319">
        <v>0.98996877367267311</v>
      </c>
      <c r="AP319">
        <v>0.98996877367267311</v>
      </c>
      <c r="AQ319">
        <v>0.98996877367267311</v>
      </c>
      <c r="AR319">
        <v>11.72975854936508</v>
      </c>
      <c r="AS319">
        <v>11.72975854936508</v>
      </c>
      <c r="AT319">
        <v>11.72975854936508</v>
      </c>
      <c r="AU319">
        <v>11.72975854936508</v>
      </c>
      <c r="AV319" t="str">
        <f>VLOOKUP(Sheet1[[#This Row],[NPDES ID2]],Combined_Sheet__Major_Only___2[[NPDES ID2]:[ECHO BFR]],3,FALSE)</f>
        <v>TN</v>
      </c>
      <c r="AW319" t="s">
        <v>38</v>
      </c>
      <c r="AX319" t="str">
        <f>VLOOKUP(Sheet1[[#This Row],[NPDES ID2]],Combined_Sheet__Major_Only___2[[NPDES ID2]:[ECHO BFR]],27,FALSE)</f>
        <v/>
      </c>
      <c r="AY319" t="str">
        <f>VLOOKUP(Sheet1[[#This Row],[NPDES ID2]],Combined_Sheet__Major_Only___2[[NPDES ID2]:[ECHO BFR]],28,FALSE)</f>
        <v/>
      </c>
      <c r="AZ319" t="str">
        <f>VLOOKUP(Sheet1[[#This Row],[NPDES ID2]],Combined_Sheet__Major_Only___2[[NPDES ID2]:[ECHO BFR]],29,FALSE)</f>
        <v/>
      </c>
      <c r="BA319">
        <f>VLOOKUP(Sheet1[[#This Row],[NPDES ID2]],Combined_Sheet__Major_Only___2[[NPDES ID2]:[ECHO BFR]],17,FALSE)</f>
        <v>36.331477</v>
      </c>
      <c r="BB319">
        <f>VLOOKUP(Sheet1[[#This Row],[NPDES ID2]],Combined_Sheet__Major_Only___2[[NPDES ID2]:[ECHO BFR]],18,FALSE)</f>
        <v>-86.462479000000002</v>
      </c>
      <c r="BC319" s="2" t="str">
        <f>IF(ISNUMBER(SEARCH("aerobic",$AW319)),"aerobic","")</f>
        <v/>
      </c>
      <c r="BD319" s="2" t="str">
        <f>IF(ISNUMBER(SEARCH("anaer",$AW319)),"anaer","")</f>
        <v/>
      </c>
      <c r="BE319" s="2" t="str">
        <f>IF(ISNUMBER(SEARCH("thickening",$AZ319)),"thickening","")</f>
        <v/>
      </c>
      <c r="BF319" s="3" t="str">
        <f>IF(ISNUMBER(SEARCH("airDry",$AW319)),"airDry","")</f>
        <v/>
      </c>
      <c r="BG319" s="3" t="str">
        <f>IF(ISNUMBER(SEARCH("heatDry",$AY319)),"heatDry","")</f>
        <v/>
      </c>
      <c r="BH319" s="3" t="str">
        <f>IF(AND(ISNUMBER(SEARCH("aerobic",$AW319)),ISNUMBER(SEARCH("anaer",$AW319))),"Combined Aer and Anaer.","")</f>
        <v/>
      </c>
    </row>
    <row r="320" spans="1:60" x14ac:dyDescent="0.25">
      <c r="A320" s="5">
        <v>1837</v>
      </c>
      <c r="B320" t="s">
        <v>8685</v>
      </c>
      <c r="C320">
        <v>13247.74</v>
      </c>
      <c r="D320">
        <v>2289.866514544563</v>
      </c>
      <c r="E320">
        <v>2298.169447279839</v>
      </c>
      <c r="F320">
        <v>1836.5455565973959</v>
      </c>
      <c r="G320">
        <v>2707.661109017205</v>
      </c>
      <c r="H320">
        <v>-126.25657967140221</v>
      </c>
      <c r="I320">
        <v>-125.0178005078436</v>
      </c>
      <c r="J320">
        <v>-150.13091347114241</v>
      </c>
      <c r="K320">
        <v>-97.57149823263083</v>
      </c>
      <c r="L320">
        <v>10141.86332923384</v>
      </c>
      <c r="M320">
        <v>10081.613701801691</v>
      </c>
      <c r="N320">
        <v>9873.5411867676739</v>
      </c>
      <c r="O320">
        <v>10584.80924673154</v>
      </c>
      <c r="P320">
        <v>416.33763529875512</v>
      </c>
      <c r="Q320">
        <v>414.94166602939538</v>
      </c>
      <c r="R320">
        <v>349.29918189364929</v>
      </c>
      <c r="S320">
        <v>468.54334749453392</v>
      </c>
      <c r="T320">
        <v>254643.85368483339</v>
      </c>
      <c r="U320">
        <v>254644.27415347981</v>
      </c>
      <c r="V320">
        <v>254473.53115195371</v>
      </c>
      <c r="W320">
        <v>254814.7987296792</v>
      </c>
      <c r="X320">
        <v>19933.639171817002</v>
      </c>
      <c r="Y320">
        <v>20041.56250768511</v>
      </c>
      <c r="Z320">
        <v>19080.40905931524</v>
      </c>
      <c r="AA320">
        <v>20473.786111106881</v>
      </c>
      <c r="AB320">
        <v>3790.017877845456</v>
      </c>
      <c r="AC320">
        <v>3736.2694172462679</v>
      </c>
      <c r="AD320">
        <v>3181.6597242063949</v>
      </c>
      <c r="AE320">
        <v>4567.4537704774048</v>
      </c>
      <c r="AF320">
        <v>56.465675856220102</v>
      </c>
      <c r="AG320">
        <v>56.141549630426503</v>
      </c>
      <c r="AH320">
        <v>54.967950430424658</v>
      </c>
      <c r="AI320">
        <v>58.916950613768698</v>
      </c>
      <c r="AJ320">
        <v>0.46636705481964552</v>
      </c>
      <c r="AK320">
        <v>0.46636520459671182</v>
      </c>
      <c r="AL320">
        <v>0.46561561054880091</v>
      </c>
      <c r="AM320">
        <v>0.46710731554057872</v>
      </c>
      <c r="AN320">
        <v>0.98996795267888449</v>
      </c>
      <c r="AO320">
        <v>0.98996795267888427</v>
      </c>
      <c r="AP320">
        <v>0.98996795267888427</v>
      </c>
      <c r="AQ320">
        <v>0.98996795267888427</v>
      </c>
      <c r="AR320">
        <v>11.864676644397729</v>
      </c>
      <c r="AS320">
        <v>11.864676644397729</v>
      </c>
      <c r="AT320">
        <v>11.864676644397729</v>
      </c>
      <c r="AU320">
        <v>11.864676644397729</v>
      </c>
      <c r="AV320" t="str">
        <f>VLOOKUP(Sheet1[[#This Row],[NPDES ID2]],Combined_Sheet__Major_Only___2[[NPDES ID2]:[ECHO BFR]],3,FALSE)</f>
        <v>TX</v>
      </c>
      <c r="AW320" t="s">
        <v>54</v>
      </c>
      <c r="AX320" t="str">
        <f>VLOOKUP(Sheet1[[#This Row],[NPDES ID2]],Combined_Sheet__Major_Only___2[[NPDES ID2]:[ECHO BFR]],27,FALSE)</f>
        <v>other</v>
      </c>
      <c r="AY320" t="str">
        <f>VLOOKUP(Sheet1[[#This Row],[NPDES ID2]],Combined_Sheet__Major_Only___2[[NPDES ID2]:[ECHO BFR]],28,FALSE)</f>
        <v>-</v>
      </c>
      <c r="AZ320" t="str">
        <f>VLOOKUP(Sheet1[[#This Row],[NPDES ID2]],Combined_Sheet__Major_Only___2[[NPDES ID2]:[ECHO BFR]],29,FALSE)</f>
        <v>-</v>
      </c>
      <c r="BA320">
        <f>VLOOKUP(Sheet1[[#This Row],[NPDES ID2]],Combined_Sheet__Major_Only___2[[NPDES ID2]:[ECHO BFR]],17,FALSE)</f>
        <v>30.208000999999999</v>
      </c>
      <c r="BB320">
        <f>VLOOKUP(Sheet1[[#This Row],[NPDES ID2]],Combined_Sheet__Major_Only___2[[NPDES ID2]:[ECHO BFR]],18,FALSE)</f>
        <v>-97.604190000000003</v>
      </c>
      <c r="BC320" s="2" t="str">
        <f>IF(ISNUMBER(SEARCH("aerobic",$AW320)),"aerobic","")</f>
        <v/>
      </c>
      <c r="BD320" s="2" t="str">
        <f>IF(ISNUMBER(SEARCH("anaer",$AW320)),"anaer","")</f>
        <v/>
      </c>
      <c r="BE320" s="2" t="str">
        <f>IF(ISNUMBER(SEARCH("thickening",$AZ320)),"thickening","")</f>
        <v/>
      </c>
      <c r="BF320" s="4" t="str">
        <f>IF(ISNUMBER(SEARCH("airDry",$AW320)),"airDry","")</f>
        <v/>
      </c>
      <c r="BG320" s="4" t="str">
        <f>IF(ISNUMBER(SEARCH("heatDry",$AY320)),"heatDry","")</f>
        <v/>
      </c>
      <c r="BH320" s="4" t="str">
        <f>IF(AND(ISNUMBER(SEARCH("aerobic",$AW320)),ISNUMBER(SEARCH("anaer",$AW320))),"Combined Aer and Anaer.","")</f>
        <v/>
      </c>
    </row>
    <row r="321" spans="1:60" x14ac:dyDescent="0.25">
      <c r="A321" s="5">
        <v>2441</v>
      </c>
      <c r="B321" t="s">
        <v>11375</v>
      </c>
      <c r="C321">
        <v>236.07</v>
      </c>
      <c r="D321">
        <v>482.24457777120398</v>
      </c>
      <c r="E321">
        <v>478.29655167681858</v>
      </c>
      <c r="F321">
        <v>356.51797103878909</v>
      </c>
      <c r="G321">
        <v>604.27380621537907</v>
      </c>
      <c r="H321">
        <v>-139.44699697413279</v>
      </c>
      <c r="I321">
        <v>-140.73604800181141</v>
      </c>
      <c r="J321">
        <v>-159.30134280931341</v>
      </c>
      <c r="K321">
        <v>-116.5215236838594</v>
      </c>
      <c r="L321">
        <v>175.05631897103521</v>
      </c>
      <c r="M321">
        <v>173.996476554228</v>
      </c>
      <c r="N321">
        <v>170.2902630491748</v>
      </c>
      <c r="O321">
        <v>182.90994584457721</v>
      </c>
      <c r="P321">
        <v>7.2832698942079173</v>
      </c>
      <c r="Q321">
        <v>7.2440900980464384</v>
      </c>
      <c r="R321">
        <v>6.1154145943487306</v>
      </c>
      <c r="S321">
        <v>8.1922926410398862</v>
      </c>
      <c r="T321">
        <v>254602.71873136651</v>
      </c>
      <c r="U321">
        <v>254603.13913257761</v>
      </c>
      <c r="V321">
        <v>254432.42351500221</v>
      </c>
      <c r="W321">
        <v>254773.6363598576</v>
      </c>
      <c r="X321">
        <v>20153.23722629877</v>
      </c>
      <c r="Y321">
        <v>20264.03971222715</v>
      </c>
      <c r="Z321">
        <v>19268.06818160984</v>
      </c>
      <c r="AA321">
        <v>20708.805048457682</v>
      </c>
      <c r="AB321">
        <v>3887.087173986255</v>
      </c>
      <c r="AC321">
        <v>3833.2910263402491</v>
      </c>
      <c r="AD321">
        <v>3256.4932162951068</v>
      </c>
      <c r="AE321">
        <v>4712.4597024100867</v>
      </c>
      <c r="AF321">
        <v>55.744892409601171</v>
      </c>
      <c r="AG321">
        <v>55.407596304158893</v>
      </c>
      <c r="AH321">
        <v>54.22707797007989</v>
      </c>
      <c r="AI321">
        <v>58.245537700912237</v>
      </c>
      <c r="AJ321">
        <v>0.45758534159860892</v>
      </c>
      <c r="AK321">
        <v>0.45758531778591838</v>
      </c>
      <c r="AL321">
        <v>0.45757215995773881</v>
      </c>
      <c r="AM321">
        <v>0.45759830340891239</v>
      </c>
      <c r="AN321">
        <v>0.98996635517408138</v>
      </c>
      <c r="AO321">
        <v>0.98996635517408171</v>
      </c>
      <c r="AP321">
        <v>0.98996635517408171</v>
      </c>
      <c r="AQ321">
        <v>0.98996635517408171</v>
      </c>
      <c r="AR321">
        <v>11.61978813746674</v>
      </c>
      <c r="AS321">
        <v>11.619788137466751</v>
      </c>
      <c r="AT321">
        <v>11.619788137466751</v>
      </c>
      <c r="AU321">
        <v>11.619788137466751</v>
      </c>
      <c r="AV321" t="str">
        <f>VLOOKUP(Sheet1[[#This Row],[NPDES ID2]],Combined_Sheet__Major_Only___2[[NPDES ID2]:[ECHO BFR]],3,FALSE)</f>
        <v>RI</v>
      </c>
      <c r="AW321" t="s">
        <v>54</v>
      </c>
      <c r="AX321" t="str">
        <f>VLOOKUP(Sheet1[[#This Row],[NPDES ID2]],Combined_Sheet__Major_Only___2[[NPDES ID2]:[ECHO BFR]],27,FALSE)</f>
        <v>other</v>
      </c>
      <c r="AY321" t="str">
        <f>VLOOKUP(Sheet1[[#This Row],[NPDES ID2]],Combined_Sheet__Major_Only___2[[NPDES ID2]:[ECHO BFR]],28,FALSE)</f>
        <v>-</v>
      </c>
      <c r="AZ321" t="str">
        <f>VLOOKUP(Sheet1[[#This Row],[NPDES ID2]],Combined_Sheet__Major_Only___2[[NPDES ID2]:[ECHO BFR]],29,FALSE)</f>
        <v>-</v>
      </c>
      <c r="BA321">
        <f>VLOOKUP(Sheet1[[#This Row],[NPDES ID2]],Combined_Sheet__Major_Only___2[[NPDES ID2]:[ECHO BFR]],17,FALSE)</f>
        <v>41.587542999999997</v>
      </c>
      <c r="BB321">
        <f>VLOOKUP(Sheet1[[#This Row],[NPDES ID2]],Combined_Sheet__Major_Only___2[[NPDES ID2]:[ECHO BFR]],18,FALSE)</f>
        <v>-71.412863999999999</v>
      </c>
      <c r="BC321" s="2" t="str">
        <f>IF(ISNUMBER(SEARCH("aerobic",$AW321)),"aerobic","")</f>
        <v/>
      </c>
      <c r="BD321" s="2" t="str">
        <f>IF(ISNUMBER(SEARCH("anaer",$AW321)),"anaer","")</f>
        <v/>
      </c>
      <c r="BE321" s="2" t="str">
        <f>IF(ISNUMBER(SEARCH("thickening",$AZ321)),"thickening","")</f>
        <v/>
      </c>
      <c r="BF321" s="4" t="str">
        <f>IF(ISNUMBER(SEARCH("airDry",$AW321)),"airDry","")</f>
        <v/>
      </c>
      <c r="BG321" s="4" t="str">
        <f>IF(ISNUMBER(SEARCH("heatDry",$AY321)),"heatDry","")</f>
        <v/>
      </c>
      <c r="BH321" s="4" t="str">
        <f>IF(AND(ISNUMBER(SEARCH("aerobic",$AW321)),ISNUMBER(SEARCH("anaer",$AW321))),"Combined Aer and Anaer.","")</f>
        <v/>
      </c>
    </row>
    <row r="322" spans="1:60" x14ac:dyDescent="0.25">
      <c r="A322" s="5">
        <v>1697</v>
      </c>
      <c r="B322" t="s">
        <v>7957</v>
      </c>
      <c r="C322">
        <v>46.31</v>
      </c>
      <c r="D322">
        <v>1837.736783971229</v>
      </c>
      <c r="E322">
        <v>1805.760079727052</v>
      </c>
      <c r="F322">
        <v>1248.176118162387</v>
      </c>
      <c r="G322">
        <v>2398.540621183166</v>
      </c>
      <c r="H322">
        <v>-136.95176021710219</v>
      </c>
      <c r="I322">
        <v>-138.16499872540371</v>
      </c>
      <c r="J322">
        <v>-156.97433837204071</v>
      </c>
      <c r="K322">
        <v>-114.1696491668019</v>
      </c>
      <c r="L322">
        <v>36.445076651261353</v>
      </c>
      <c r="M322">
        <v>36.234865217773759</v>
      </c>
      <c r="N322">
        <v>35.49961124477332</v>
      </c>
      <c r="O322">
        <v>38.002959105674869</v>
      </c>
      <c r="P322">
        <v>1.4831869326219529</v>
      </c>
      <c r="Q322">
        <v>1.476865727617694</v>
      </c>
      <c r="R322">
        <v>1.241816504381293</v>
      </c>
      <c r="S322">
        <v>1.6733721680231199</v>
      </c>
      <c r="T322">
        <v>254581.84949968301</v>
      </c>
      <c r="U322">
        <v>254582.2698666818</v>
      </c>
      <c r="V322">
        <v>254411.56814196301</v>
      </c>
      <c r="W322">
        <v>254752.75321887789</v>
      </c>
      <c r="X322">
        <v>19728.08941511191</v>
      </c>
      <c r="Y322">
        <v>19831.818965500079</v>
      </c>
      <c r="Z322">
        <v>18900.826616300601</v>
      </c>
      <c r="AA322">
        <v>20246.221200170101</v>
      </c>
      <c r="AB322">
        <v>3693.9721331204601</v>
      </c>
      <c r="AC322">
        <v>3642.3231835721181</v>
      </c>
      <c r="AD322">
        <v>3112.344367117395</v>
      </c>
      <c r="AE322">
        <v>4445.5825133650133</v>
      </c>
      <c r="AF322">
        <v>56.937269394193812</v>
      </c>
      <c r="AG322">
        <v>56.608900864306278</v>
      </c>
      <c r="AH322">
        <v>55.460169030199573</v>
      </c>
      <c r="AI322">
        <v>59.371059875593602</v>
      </c>
      <c r="AJ322">
        <v>0.47211326640376372</v>
      </c>
      <c r="AK322">
        <v>0.47211326164717932</v>
      </c>
      <c r="AL322">
        <v>0.47211061931130188</v>
      </c>
      <c r="AM322">
        <v>0.47211586928109073</v>
      </c>
      <c r="AN322">
        <v>0.98996554450826357</v>
      </c>
      <c r="AO322">
        <v>0.98996554450826324</v>
      </c>
      <c r="AP322">
        <v>0.98996554450826324</v>
      </c>
      <c r="AQ322">
        <v>0.98996554450826324</v>
      </c>
      <c r="AR322">
        <v>12.06701685762792</v>
      </c>
      <c r="AS322">
        <v>12.06701685762792</v>
      </c>
      <c r="AT322">
        <v>12.06701685762792</v>
      </c>
      <c r="AU322">
        <v>12.06701685762792</v>
      </c>
      <c r="AV322" t="str">
        <f>VLOOKUP(Sheet1[[#This Row],[NPDES ID2]],Combined_Sheet__Major_Only___2[[NPDES ID2]:[ECHO BFR]],3,FALSE)</f>
        <v>TN</v>
      </c>
      <c r="AW322" t="s">
        <v>38</v>
      </c>
      <c r="AX322" t="str">
        <f>VLOOKUP(Sheet1[[#This Row],[NPDES ID2]],Combined_Sheet__Major_Only___2[[NPDES ID2]:[ECHO BFR]],27,FALSE)</f>
        <v/>
      </c>
      <c r="AY322" t="str">
        <f>VLOOKUP(Sheet1[[#This Row],[NPDES ID2]],Combined_Sheet__Major_Only___2[[NPDES ID2]:[ECHO BFR]],28,FALSE)</f>
        <v/>
      </c>
      <c r="AZ322" t="str">
        <f>VLOOKUP(Sheet1[[#This Row],[NPDES ID2]],Combined_Sheet__Major_Only___2[[NPDES ID2]:[ECHO BFR]],29,FALSE)</f>
        <v/>
      </c>
      <c r="BA322">
        <f>VLOOKUP(Sheet1[[#This Row],[NPDES ID2]],Combined_Sheet__Major_Only___2[[NPDES ID2]:[ECHO BFR]],17,FALSE)</f>
        <v>36.380040000000001</v>
      </c>
      <c r="BB322">
        <f>VLOOKUP(Sheet1[[#This Row],[NPDES ID2]],Combined_Sheet__Major_Only___2[[NPDES ID2]:[ECHO BFR]],18,FALSE)</f>
        <v>-83.046239999999997</v>
      </c>
      <c r="BC322" s="2" t="str">
        <f>IF(ISNUMBER(SEARCH("aerobic",$AW322)),"aerobic","")</f>
        <v/>
      </c>
      <c r="BD322" s="2" t="str">
        <f>IF(ISNUMBER(SEARCH("anaer",$AW322)),"anaer","")</f>
        <v/>
      </c>
      <c r="BE322" s="2" t="str">
        <f>IF(ISNUMBER(SEARCH("thickening",$AZ322)),"thickening","")</f>
        <v/>
      </c>
      <c r="BF322" s="4" t="str">
        <f>IF(ISNUMBER(SEARCH("airDry",$AW322)),"airDry","")</f>
        <v/>
      </c>
      <c r="BG322" s="4" t="str">
        <f>IF(ISNUMBER(SEARCH("heatDry",$AY322)),"heatDry","")</f>
        <v/>
      </c>
      <c r="BH322" s="4" t="str">
        <f>IF(AND(ISNUMBER(SEARCH("aerobic",$AW322)),ISNUMBER(SEARCH("anaer",$AW322))),"Combined Aer and Anaer.","")</f>
        <v/>
      </c>
    </row>
    <row r="323" spans="1:60" x14ac:dyDescent="0.25">
      <c r="A323" s="5">
        <v>410</v>
      </c>
      <c r="B323" t="s">
        <v>2061</v>
      </c>
      <c r="C323">
        <v>663</v>
      </c>
      <c r="D323">
        <v>308.10350361039059</v>
      </c>
      <c r="E323">
        <v>303.00205935350749</v>
      </c>
      <c r="F323">
        <v>258.26351809000289</v>
      </c>
      <c r="G323">
        <v>371.2064376262345</v>
      </c>
      <c r="H323">
        <v>-137.3604919913812</v>
      </c>
      <c r="I323">
        <v>-138.64509137930631</v>
      </c>
      <c r="J323">
        <v>-157.72796254157339</v>
      </c>
      <c r="K323">
        <v>-114.3125811788113</v>
      </c>
      <c r="L323">
        <v>510.48080288203482</v>
      </c>
      <c r="M323">
        <v>507.48275344344819</v>
      </c>
      <c r="N323">
        <v>497.00384832219203</v>
      </c>
      <c r="O323">
        <v>532.69107303132284</v>
      </c>
      <c r="P323">
        <v>20.94093958147803</v>
      </c>
      <c r="Q323">
        <v>20.855540658027401</v>
      </c>
      <c r="R323">
        <v>17.551909783853219</v>
      </c>
      <c r="S323">
        <v>23.587409216900269</v>
      </c>
      <c r="T323">
        <v>254579.64400152059</v>
      </c>
      <c r="U323">
        <v>254580.06436490381</v>
      </c>
      <c r="V323">
        <v>254409.3641084072</v>
      </c>
      <c r="W323">
        <v>254750.54625075581</v>
      </c>
      <c r="X323">
        <v>19881.018970186011</v>
      </c>
      <c r="Y323">
        <v>19987.318047982491</v>
      </c>
      <c r="Z323">
        <v>19033.09472440468</v>
      </c>
      <c r="AA323">
        <v>20412.417265136639</v>
      </c>
      <c r="AB323">
        <v>3762.5464038721921</v>
      </c>
      <c r="AC323">
        <v>3710.0981244201212</v>
      </c>
      <c r="AD323">
        <v>3163.6031162499221</v>
      </c>
      <c r="AE323">
        <v>4540.4213543717597</v>
      </c>
      <c r="AF323">
        <v>56.504491901307077</v>
      </c>
      <c r="AG323">
        <v>56.173207798432678</v>
      </c>
      <c r="AH323">
        <v>55.012424798362638</v>
      </c>
      <c r="AI323">
        <v>58.962178824075423</v>
      </c>
      <c r="AJ323">
        <v>0.46683947693386851</v>
      </c>
      <c r="AK323">
        <v>0.46683940823826092</v>
      </c>
      <c r="AL323">
        <v>0.46680189495379781</v>
      </c>
      <c r="AM323">
        <v>0.46687643435732401</v>
      </c>
      <c r="AN323">
        <v>0.98996545882797971</v>
      </c>
      <c r="AO323">
        <v>0.98996545882797937</v>
      </c>
      <c r="AP323">
        <v>0.98996545882797937</v>
      </c>
      <c r="AQ323">
        <v>0.98996545882797937</v>
      </c>
      <c r="AR323">
        <v>11.903604643618159</v>
      </c>
      <c r="AS323">
        <v>11.90360464361817</v>
      </c>
      <c r="AT323">
        <v>11.90360464361817</v>
      </c>
      <c r="AU323">
        <v>11.90360464361817</v>
      </c>
      <c r="AV323" t="str">
        <f>VLOOKUP(Sheet1[[#This Row],[NPDES ID2]],Combined_Sheet__Major_Only___2[[NPDES ID2]:[ECHO BFR]],3,FALSE)</f>
        <v>TN</v>
      </c>
      <c r="AW323" t="s">
        <v>38</v>
      </c>
      <c r="AX323" t="str">
        <f>VLOOKUP(Sheet1[[#This Row],[NPDES ID2]],Combined_Sheet__Major_Only___2[[NPDES ID2]:[ECHO BFR]],27,FALSE)</f>
        <v/>
      </c>
      <c r="AY323" t="str">
        <f>VLOOKUP(Sheet1[[#This Row],[NPDES ID2]],Combined_Sheet__Major_Only___2[[NPDES ID2]:[ECHO BFR]],28,FALSE)</f>
        <v/>
      </c>
      <c r="AZ323" t="str">
        <f>VLOOKUP(Sheet1[[#This Row],[NPDES ID2]],Combined_Sheet__Major_Only___2[[NPDES ID2]:[ECHO BFR]],29,FALSE)</f>
        <v/>
      </c>
      <c r="BA323">
        <f>VLOOKUP(Sheet1[[#This Row],[NPDES ID2]],Combined_Sheet__Major_Only___2[[NPDES ID2]:[ECHO BFR]],17,FALSE)</f>
        <v>36.108280000000001</v>
      </c>
      <c r="BB323">
        <f>VLOOKUP(Sheet1[[#This Row],[NPDES ID2]],Combined_Sheet__Major_Only___2[[NPDES ID2]:[ECHO BFR]],18,FALSE)</f>
        <v>-85.505709999999993</v>
      </c>
      <c r="BC323" s="2" t="str">
        <f>IF(ISNUMBER(SEARCH("aerobic",$AW323)),"aerobic","")</f>
        <v/>
      </c>
      <c r="BD323" s="2" t="str">
        <f>IF(ISNUMBER(SEARCH("anaer",$AW323)),"anaer","")</f>
        <v/>
      </c>
      <c r="BE323" s="2" t="str">
        <f>IF(ISNUMBER(SEARCH("thickening",$AZ323)),"thickening","")</f>
        <v/>
      </c>
      <c r="BF323" s="3" t="str">
        <f>IF(ISNUMBER(SEARCH("airDry",$AW323)),"airDry","")</f>
        <v/>
      </c>
      <c r="BG323" s="3" t="str">
        <f>IF(ISNUMBER(SEARCH("heatDry",$AY323)),"heatDry","")</f>
        <v/>
      </c>
      <c r="BH323" s="3" t="str">
        <f>IF(AND(ISNUMBER(SEARCH("aerobic",$AW323)),ISNUMBER(SEARCH("anaer",$AW323))),"Combined Aer and Anaer.","")</f>
        <v/>
      </c>
    </row>
    <row r="324" spans="1:60" x14ac:dyDescent="0.25">
      <c r="A324" s="5">
        <v>1835</v>
      </c>
      <c r="B324" t="s">
        <v>8676</v>
      </c>
      <c r="C324">
        <v>14248.49</v>
      </c>
      <c r="D324">
        <v>2514.4788601802311</v>
      </c>
      <c r="E324">
        <v>2525.9875741221381</v>
      </c>
      <c r="F324">
        <v>2016.3773000637821</v>
      </c>
      <c r="G324">
        <v>2974.7043763404799</v>
      </c>
      <c r="H324">
        <v>-126.2660214421048</v>
      </c>
      <c r="I324">
        <v>-125.0942178021742</v>
      </c>
      <c r="J324">
        <v>-150.87587522182591</v>
      </c>
      <c r="K324">
        <v>-96.955167952046992</v>
      </c>
      <c r="L324">
        <v>10656.275448685181</v>
      </c>
      <c r="M324">
        <v>10591.7236941347</v>
      </c>
      <c r="N324">
        <v>10368.84741146371</v>
      </c>
      <c r="O324">
        <v>11130.596261464099</v>
      </c>
      <c r="P324">
        <v>441.23964452730479</v>
      </c>
      <c r="Q324">
        <v>439.24091531735178</v>
      </c>
      <c r="R324">
        <v>370.62699747892549</v>
      </c>
      <c r="S324">
        <v>495.68218486666728</v>
      </c>
      <c r="T324">
        <v>254570.41358662621</v>
      </c>
      <c r="U324">
        <v>254570.83393487739</v>
      </c>
      <c r="V324">
        <v>254400.13982316051</v>
      </c>
      <c r="W324">
        <v>254741.30968381051</v>
      </c>
      <c r="X324">
        <v>20096.324737608291</v>
      </c>
      <c r="Y324">
        <v>20207.1158114674</v>
      </c>
      <c r="Z324">
        <v>19220.365181405879</v>
      </c>
      <c r="AA324">
        <v>20651.334572872169</v>
      </c>
      <c r="AB324">
        <v>3866.7980350732191</v>
      </c>
      <c r="AC324">
        <v>3812.0886561157572</v>
      </c>
      <c r="AD324">
        <v>3238.4770858229472</v>
      </c>
      <c r="AE324">
        <v>4672.3264755060509</v>
      </c>
      <c r="AF324">
        <v>56.001397261363238</v>
      </c>
      <c r="AG324">
        <v>55.674267166061092</v>
      </c>
      <c r="AH324">
        <v>54.487540453338688</v>
      </c>
      <c r="AI324">
        <v>58.478152765810492</v>
      </c>
      <c r="AJ324">
        <v>0.46071057233396112</v>
      </c>
      <c r="AK324">
        <v>0.46070855865876681</v>
      </c>
      <c r="AL324">
        <v>0.45990985560208347</v>
      </c>
      <c r="AM324">
        <v>0.4614994874912427</v>
      </c>
      <c r="AN324">
        <v>0.98996510022437789</v>
      </c>
      <c r="AO324">
        <v>0.98996510022437756</v>
      </c>
      <c r="AP324">
        <v>0.98996510022437756</v>
      </c>
      <c r="AQ324">
        <v>0.98996510022437756</v>
      </c>
      <c r="AR324">
        <v>11.689003872665889</v>
      </c>
      <c r="AS324">
        <v>11.6890038726659</v>
      </c>
      <c r="AT324">
        <v>11.6890038726659</v>
      </c>
      <c r="AU324">
        <v>11.6890038726659</v>
      </c>
      <c r="AV324" t="str">
        <f>VLOOKUP(Sheet1[[#This Row],[NPDES ID2]],Combined_Sheet__Major_Only___2[[NPDES ID2]:[ECHO BFR]],3,FALSE)</f>
        <v>TN</v>
      </c>
      <c r="AW324" t="s">
        <v>38</v>
      </c>
      <c r="AX324" t="str">
        <f>VLOOKUP(Sheet1[[#This Row],[NPDES ID2]],Combined_Sheet__Major_Only___2[[NPDES ID2]:[ECHO BFR]],27,FALSE)</f>
        <v/>
      </c>
      <c r="AY324" t="str">
        <f>VLOOKUP(Sheet1[[#This Row],[NPDES ID2]],Combined_Sheet__Major_Only___2[[NPDES ID2]:[ECHO BFR]],28,FALSE)</f>
        <v/>
      </c>
      <c r="AZ324" t="str">
        <f>VLOOKUP(Sheet1[[#This Row],[NPDES ID2]],Combined_Sheet__Major_Only___2[[NPDES ID2]:[ECHO BFR]],29,FALSE)</f>
        <v/>
      </c>
      <c r="BA324">
        <f>VLOOKUP(Sheet1[[#This Row],[NPDES ID2]],Combined_Sheet__Major_Only___2[[NPDES ID2]:[ECHO BFR]],17,FALSE)</f>
        <v>35.188949000000001</v>
      </c>
      <c r="BB324">
        <f>VLOOKUP(Sheet1[[#This Row],[NPDES ID2]],Combined_Sheet__Major_Only___2[[NPDES ID2]:[ECHO BFR]],18,FALSE)</f>
        <v>-90.050959000000006</v>
      </c>
      <c r="BC324" s="2" t="str">
        <f>IF(ISNUMBER(SEARCH("aerobic",$AW324)),"aerobic","")</f>
        <v/>
      </c>
      <c r="BD324" s="2" t="str">
        <f>IF(ISNUMBER(SEARCH("anaer",$AW324)),"anaer","")</f>
        <v/>
      </c>
      <c r="BE324" s="2" t="str">
        <f>IF(ISNUMBER(SEARCH("thickening",$AZ324)),"thickening","")</f>
        <v/>
      </c>
      <c r="BF324" s="4" t="str">
        <f>IF(ISNUMBER(SEARCH("airDry",$AW324)),"airDry","")</f>
        <v/>
      </c>
      <c r="BG324" s="4" t="str">
        <f>IF(ISNUMBER(SEARCH("heatDry",$AY324)),"heatDry","")</f>
        <v/>
      </c>
      <c r="BH324" s="4" t="str">
        <f>IF(AND(ISNUMBER(SEARCH("aerobic",$AW324)),ISNUMBER(SEARCH("anaer",$AW324))),"Combined Aer and Anaer.","")</f>
        <v/>
      </c>
    </row>
    <row r="325" spans="1:60" x14ac:dyDescent="0.25">
      <c r="A325" s="5">
        <v>1954</v>
      </c>
      <c r="B325" t="s">
        <v>9213</v>
      </c>
      <c r="C325">
        <v>2399</v>
      </c>
      <c r="D325">
        <v>521.59746379663125</v>
      </c>
      <c r="E325">
        <v>518.00153821519154</v>
      </c>
      <c r="F325">
        <v>426.18698422368982</v>
      </c>
      <c r="G325">
        <v>610.79433709985472</v>
      </c>
      <c r="H325">
        <v>-137.20615955637021</v>
      </c>
      <c r="I325">
        <v>-138.32603196792351</v>
      </c>
      <c r="J325">
        <v>-157.52173338010141</v>
      </c>
      <c r="K325">
        <v>-113.4419934396047</v>
      </c>
      <c r="L325">
        <v>1789.239328966856</v>
      </c>
      <c r="M325">
        <v>1778.4450822499</v>
      </c>
      <c r="N325">
        <v>1740.7897670544739</v>
      </c>
      <c r="O325">
        <v>1869.1223828932159</v>
      </c>
      <c r="P325">
        <v>74.261971157176717</v>
      </c>
      <c r="Q325">
        <v>73.89007117653118</v>
      </c>
      <c r="R325">
        <v>62.344535738026423</v>
      </c>
      <c r="S325">
        <v>83.508047230535212</v>
      </c>
      <c r="T325">
        <v>254558.79382787281</v>
      </c>
      <c r="U325">
        <v>254559.21415707501</v>
      </c>
      <c r="V325">
        <v>254388.52778074791</v>
      </c>
      <c r="W325">
        <v>254729.68218051389</v>
      </c>
      <c r="X325">
        <v>20108.855219601799</v>
      </c>
      <c r="Y325">
        <v>20219.09258296492</v>
      </c>
      <c r="Z325">
        <v>19229.739910016771</v>
      </c>
      <c r="AA325">
        <v>20660.261885745698</v>
      </c>
      <c r="AB325">
        <v>3868.1579111247329</v>
      </c>
      <c r="AC325">
        <v>3814.3995098320961</v>
      </c>
      <c r="AD325">
        <v>3241.9277913730912</v>
      </c>
      <c r="AE325">
        <v>4684.5007151105156</v>
      </c>
      <c r="AF325">
        <v>55.874352435240723</v>
      </c>
      <c r="AG325">
        <v>55.539303839589557</v>
      </c>
      <c r="AH325">
        <v>54.360221067146583</v>
      </c>
      <c r="AI325">
        <v>58.366274575398272</v>
      </c>
      <c r="AJ325">
        <v>0.45916241566954891</v>
      </c>
      <c r="AK325">
        <v>0.45916215837678459</v>
      </c>
      <c r="AL325">
        <v>0.45902810181099801</v>
      </c>
      <c r="AM325">
        <v>0.45929452967317991</v>
      </c>
      <c r="AN325">
        <v>0.98996464875781032</v>
      </c>
      <c r="AO325">
        <v>0.98996464875781043</v>
      </c>
      <c r="AP325">
        <v>0.98996464875781043</v>
      </c>
      <c r="AQ325">
        <v>0.98996464875781043</v>
      </c>
      <c r="AR325">
        <v>11.66415718572113</v>
      </c>
      <c r="AS325">
        <v>11.66415718572113</v>
      </c>
      <c r="AT325">
        <v>11.66415718572113</v>
      </c>
      <c r="AU325">
        <v>11.66415718572113</v>
      </c>
      <c r="AV325" t="str">
        <f>VLOOKUP(Sheet1[[#This Row],[NPDES ID2]],Combined_Sheet__Major_Only___2[[NPDES ID2]:[ECHO BFR]],3,FALSE)</f>
        <v>TN</v>
      </c>
      <c r="AW325" t="s">
        <v>38</v>
      </c>
      <c r="AX325" t="str">
        <f>VLOOKUP(Sheet1[[#This Row],[NPDES ID2]],Combined_Sheet__Major_Only___2[[NPDES ID2]:[ECHO BFR]],27,FALSE)</f>
        <v/>
      </c>
      <c r="AY325" t="str">
        <f>VLOOKUP(Sheet1[[#This Row],[NPDES ID2]],Combined_Sheet__Major_Only___2[[NPDES ID2]:[ECHO BFR]],28,FALSE)</f>
        <v/>
      </c>
      <c r="AZ325" t="str">
        <f>VLOOKUP(Sheet1[[#This Row],[NPDES ID2]],Combined_Sheet__Major_Only___2[[NPDES ID2]:[ECHO BFR]],29,FALSE)</f>
        <v/>
      </c>
      <c r="BA325">
        <f>VLOOKUP(Sheet1[[#This Row],[NPDES ID2]],Combined_Sheet__Major_Only___2[[NPDES ID2]:[ECHO BFR]],17,FALSE)</f>
        <v>35.675348999999997</v>
      </c>
      <c r="BB325">
        <f>VLOOKUP(Sheet1[[#This Row],[NPDES ID2]],Combined_Sheet__Major_Only___2[[NPDES ID2]:[ECHO BFR]],18,FALSE)</f>
        <v>-85.758870000000002</v>
      </c>
      <c r="BC325" s="2" t="str">
        <f>IF(ISNUMBER(SEARCH("aerobic",$AW325)),"aerobic","")</f>
        <v/>
      </c>
      <c r="BD325" s="2" t="str">
        <f>IF(ISNUMBER(SEARCH("anaer",$AW325)),"anaer","")</f>
        <v/>
      </c>
      <c r="BE325" s="2" t="str">
        <f>IF(ISNUMBER(SEARCH("thickening",$AZ325)),"thickening","")</f>
        <v/>
      </c>
      <c r="BF325" s="3" t="str">
        <f>IF(ISNUMBER(SEARCH("airDry",$AW325)),"airDry","")</f>
        <v/>
      </c>
      <c r="BG325" s="3" t="str">
        <f>IF(ISNUMBER(SEARCH("heatDry",$AY325)),"heatDry","")</f>
        <v/>
      </c>
      <c r="BH325" s="3" t="str">
        <f>IF(AND(ISNUMBER(SEARCH("aerobic",$AW325)),ISNUMBER(SEARCH("anaer",$AW325))),"Combined Aer and Anaer.","")</f>
        <v/>
      </c>
    </row>
    <row r="326" spans="1:60" x14ac:dyDescent="0.25">
      <c r="A326" s="5">
        <v>2158</v>
      </c>
      <c r="B326" t="s">
        <v>10134</v>
      </c>
      <c r="C326">
        <v>771.66399999999999</v>
      </c>
      <c r="D326">
        <v>312.85099023633529</v>
      </c>
      <c r="E326">
        <v>305.83275514513957</v>
      </c>
      <c r="F326">
        <v>263.90353633282911</v>
      </c>
      <c r="G326">
        <v>374.70087493206501</v>
      </c>
      <c r="H326">
        <v>-137.89373696618051</v>
      </c>
      <c r="I326">
        <v>-139.15263217931229</v>
      </c>
      <c r="J326">
        <v>-158.268535202409</v>
      </c>
      <c r="K326">
        <v>-114.7851386891946</v>
      </c>
      <c r="L326">
        <v>585.78722972010291</v>
      </c>
      <c r="M326">
        <v>582.30684041384711</v>
      </c>
      <c r="N326">
        <v>570.14348902534175</v>
      </c>
      <c r="O326">
        <v>611.56914115796735</v>
      </c>
      <c r="P326">
        <v>24.156717343157279</v>
      </c>
      <c r="Q326">
        <v>24.057665892514009</v>
      </c>
      <c r="R326">
        <v>20.261082946685789</v>
      </c>
      <c r="S326">
        <v>27.180778996620781</v>
      </c>
      <c r="T326">
        <v>254547.2220224872</v>
      </c>
      <c r="U326">
        <v>254547.64233271891</v>
      </c>
      <c r="V326">
        <v>254376.96365985871</v>
      </c>
      <c r="W326">
        <v>254718.1026625458</v>
      </c>
      <c r="X326">
        <v>19979.329872911039</v>
      </c>
      <c r="Y326">
        <v>20087.301304740758</v>
      </c>
      <c r="Z326">
        <v>19117.757120672861</v>
      </c>
      <c r="AA326">
        <v>20519.54352191653</v>
      </c>
      <c r="AB326">
        <v>3807.9401641092122</v>
      </c>
      <c r="AC326">
        <v>3754.98336646697</v>
      </c>
      <c r="AD326">
        <v>3197.4305243469171</v>
      </c>
      <c r="AE326">
        <v>4602.8300909425861</v>
      </c>
      <c r="AF326">
        <v>56.220787242384823</v>
      </c>
      <c r="AG326">
        <v>55.887414602786208</v>
      </c>
      <c r="AH326">
        <v>54.719012335118101</v>
      </c>
      <c r="AI326">
        <v>58.694340354269983</v>
      </c>
      <c r="AJ326">
        <v>0.46338278593181181</v>
      </c>
      <c r="AK326">
        <v>0.46338270618915811</v>
      </c>
      <c r="AL326">
        <v>0.46333929182678768</v>
      </c>
      <c r="AM326">
        <v>0.46342555788721163</v>
      </c>
      <c r="AN326">
        <v>0.98996419911401856</v>
      </c>
      <c r="AO326">
        <v>0.98996419911401889</v>
      </c>
      <c r="AP326">
        <v>0.98996419911401889</v>
      </c>
      <c r="AQ326">
        <v>0.98996419911401889</v>
      </c>
      <c r="AR326">
        <v>11.79707719708567</v>
      </c>
      <c r="AS326">
        <v>11.79707719708567</v>
      </c>
      <c r="AT326">
        <v>11.79707719708567</v>
      </c>
      <c r="AU326">
        <v>11.79707719708567</v>
      </c>
      <c r="AV326" t="str">
        <f>VLOOKUP(Sheet1[[#This Row],[NPDES ID2]],Combined_Sheet__Major_Only___2[[NPDES ID2]:[ECHO BFR]],3,FALSE)</f>
        <v>MA</v>
      </c>
      <c r="AW326" t="s">
        <v>54</v>
      </c>
      <c r="AX326" t="str">
        <f>VLOOKUP(Sheet1[[#This Row],[NPDES ID2]],Combined_Sheet__Major_Only___2[[NPDES ID2]:[ECHO BFR]],27,FALSE)</f>
        <v>-</v>
      </c>
      <c r="AY326" t="str">
        <f>VLOOKUP(Sheet1[[#This Row],[NPDES ID2]],Combined_Sheet__Major_Only___2[[NPDES ID2]:[ECHO BFR]],28,FALSE)</f>
        <v>-</v>
      </c>
      <c r="AZ326" t="str">
        <f>VLOOKUP(Sheet1[[#This Row],[NPDES ID2]],Combined_Sheet__Major_Only___2[[NPDES ID2]:[ECHO BFR]],29,FALSE)</f>
        <v>preliminaryOps</v>
      </c>
      <c r="BA326">
        <f>VLOOKUP(Sheet1[[#This Row],[NPDES ID2]],Combined_Sheet__Major_Only___2[[NPDES ID2]:[ECHO BFR]],17,FALSE)</f>
        <v>41.951934999999999</v>
      </c>
      <c r="BB326">
        <f>VLOOKUP(Sheet1[[#This Row],[NPDES ID2]],Combined_Sheet__Major_Only___2[[NPDES ID2]:[ECHO BFR]],18,FALSE)</f>
        <v>-71.145916</v>
      </c>
      <c r="BC326" s="2" t="str">
        <f>IF(ISNUMBER(SEARCH("aerobic",$AW326)),"aerobic","")</f>
        <v/>
      </c>
      <c r="BD326" s="2" t="str">
        <f>IF(ISNUMBER(SEARCH("anaer",$AW326)),"anaer","")</f>
        <v/>
      </c>
      <c r="BE326" s="2" t="str">
        <f>IF(ISNUMBER(SEARCH("thickening",$AZ326)),"thickening","")</f>
        <v/>
      </c>
      <c r="BF326" s="3" t="str">
        <f>IF(ISNUMBER(SEARCH("airDry",$AW326)),"airDry","")</f>
        <v/>
      </c>
      <c r="BG326" s="3" t="str">
        <f>IF(ISNUMBER(SEARCH("heatDry",$AY326)),"heatDry","")</f>
        <v/>
      </c>
      <c r="BH326" s="3" t="str">
        <f>IF(AND(ISNUMBER(SEARCH("aerobic",$AW326)),ISNUMBER(SEARCH("anaer",$AW326))),"Combined Aer and Anaer.","")</f>
        <v/>
      </c>
    </row>
    <row r="327" spans="1:60" x14ac:dyDescent="0.25">
      <c r="A327" s="5">
        <v>645</v>
      </c>
      <c r="B327" t="s">
        <v>3179</v>
      </c>
      <c r="C327">
        <v>162.63999999999999</v>
      </c>
      <c r="D327">
        <v>620.79237746235856</v>
      </c>
      <c r="E327">
        <v>612.89769474124773</v>
      </c>
      <c r="F327">
        <v>445.34553079025108</v>
      </c>
      <c r="G327">
        <v>800.35365865645929</v>
      </c>
      <c r="H327">
        <v>-138.4845336806776</v>
      </c>
      <c r="I327">
        <v>-139.76574376282409</v>
      </c>
      <c r="J327">
        <v>-158.40223566020919</v>
      </c>
      <c r="K327">
        <v>-115.6145729572095</v>
      </c>
      <c r="L327">
        <v>123.3562037290415</v>
      </c>
      <c r="M327">
        <v>122.6230184480347</v>
      </c>
      <c r="N327">
        <v>120.05890037035221</v>
      </c>
      <c r="O327">
        <v>128.78947749150589</v>
      </c>
      <c r="P327">
        <v>5.0889678428400744</v>
      </c>
      <c r="Q327">
        <v>5.0677769537089628</v>
      </c>
      <c r="R327">
        <v>4.2683278946568919</v>
      </c>
      <c r="S327">
        <v>5.725783152594059</v>
      </c>
      <c r="T327">
        <v>254538.2062180872</v>
      </c>
      <c r="U327">
        <v>254538.62651353871</v>
      </c>
      <c r="V327">
        <v>254367.95384258981</v>
      </c>
      <c r="W327">
        <v>254709.0808491323</v>
      </c>
      <c r="X327">
        <v>19984.520631102529</v>
      </c>
      <c r="Y327">
        <v>20092.547368480031</v>
      </c>
      <c r="Z327">
        <v>19122.102208058921</v>
      </c>
      <c r="AA327">
        <v>20525.371037796191</v>
      </c>
      <c r="AB327">
        <v>3810.2661192734131</v>
      </c>
      <c r="AC327">
        <v>3757.33212764679</v>
      </c>
      <c r="AD327">
        <v>3199.275857226402</v>
      </c>
      <c r="AE327">
        <v>4606.5715160875116</v>
      </c>
      <c r="AF327">
        <v>56.199615992094493</v>
      </c>
      <c r="AG327">
        <v>55.865723923528947</v>
      </c>
      <c r="AH327">
        <v>54.697325809815261</v>
      </c>
      <c r="AI327">
        <v>58.674769664342129</v>
      </c>
      <c r="AJ327">
        <v>0.46312482359046159</v>
      </c>
      <c r="AK327">
        <v>0.46312480707272069</v>
      </c>
      <c r="AL327">
        <v>0.46311566117994168</v>
      </c>
      <c r="AM327">
        <v>0.46313383310565498</v>
      </c>
      <c r="AN327">
        <v>0.98996384876042176</v>
      </c>
      <c r="AO327">
        <v>0.98996384876042187</v>
      </c>
      <c r="AP327">
        <v>0.98996384876042187</v>
      </c>
      <c r="AQ327">
        <v>0.98996384876042187</v>
      </c>
      <c r="AR327">
        <v>11.790316046398811</v>
      </c>
      <c r="AS327">
        <v>11.790316046398811</v>
      </c>
      <c r="AT327">
        <v>11.790316046398811</v>
      </c>
      <c r="AU327">
        <v>11.790316046398811</v>
      </c>
      <c r="AV327" t="str">
        <f>VLOOKUP(Sheet1[[#This Row],[NPDES ID2]],Combined_Sheet__Major_Only___2[[NPDES ID2]:[ECHO BFR]],3,FALSE)</f>
        <v>TX</v>
      </c>
      <c r="AW327" t="s">
        <v>54</v>
      </c>
      <c r="AX327" t="str">
        <f>VLOOKUP(Sheet1[[#This Row],[NPDES ID2]],Combined_Sheet__Major_Only___2[[NPDES ID2]:[ECHO BFR]],27,FALSE)</f>
        <v>other</v>
      </c>
      <c r="AY327" t="str">
        <f>VLOOKUP(Sheet1[[#This Row],[NPDES ID2]],Combined_Sheet__Major_Only___2[[NPDES ID2]:[ECHO BFR]],28,FALSE)</f>
        <v>-</v>
      </c>
      <c r="AZ327" t="str">
        <f>VLOOKUP(Sheet1[[#This Row],[NPDES ID2]],Combined_Sheet__Major_Only___2[[NPDES ID2]:[ECHO BFR]],29,FALSE)</f>
        <v>-</v>
      </c>
      <c r="BA327">
        <f>VLOOKUP(Sheet1[[#This Row],[NPDES ID2]],Combined_Sheet__Major_Only___2[[NPDES ID2]:[ECHO BFR]],17,FALSE)</f>
        <v>30.406369999999999</v>
      </c>
      <c r="BB327">
        <f>VLOOKUP(Sheet1[[#This Row],[NPDES ID2]],Combined_Sheet__Major_Only___2[[NPDES ID2]:[ECHO BFR]],18,FALSE)</f>
        <v>-97.641260000000003</v>
      </c>
      <c r="BC327" s="2" t="str">
        <f>IF(ISNUMBER(SEARCH("aerobic",$AW327)),"aerobic","")</f>
        <v/>
      </c>
      <c r="BD327" s="2" t="str">
        <f>IF(ISNUMBER(SEARCH("anaer",$AW327)),"anaer","")</f>
        <v/>
      </c>
      <c r="BE327" s="2" t="str">
        <f>IF(ISNUMBER(SEARCH("thickening",$AZ327)),"thickening","")</f>
        <v/>
      </c>
      <c r="BF327" s="4" t="str">
        <f>IF(ISNUMBER(SEARCH("airDry",$AW327)),"airDry","")</f>
        <v/>
      </c>
      <c r="BG327" s="4" t="str">
        <f>IF(ISNUMBER(SEARCH("heatDry",$AY327)),"heatDry","")</f>
        <v/>
      </c>
      <c r="BH327" s="4" t="str">
        <f>IF(AND(ISNUMBER(SEARCH("aerobic",$AW327)),ISNUMBER(SEARCH("anaer",$AW327))),"Combined Aer and Anaer.","")</f>
        <v/>
      </c>
    </row>
    <row r="328" spans="1:60" x14ac:dyDescent="0.25">
      <c r="A328" s="5">
        <v>31</v>
      </c>
      <c r="B328" t="s">
        <v>205</v>
      </c>
      <c r="C328">
        <v>232.7</v>
      </c>
      <c r="D328">
        <v>476.74420504558481</v>
      </c>
      <c r="E328">
        <v>473.06447990523532</v>
      </c>
      <c r="F328">
        <v>351.97628056489373</v>
      </c>
      <c r="G328">
        <v>597.93979962793117</v>
      </c>
      <c r="H328">
        <v>-138.48271423208649</v>
      </c>
      <c r="I328">
        <v>-139.7926634215037</v>
      </c>
      <c r="J328">
        <v>-158.44571995074759</v>
      </c>
      <c r="K328">
        <v>-115.58356766333701</v>
      </c>
      <c r="L328">
        <v>176.2531997715561</v>
      </c>
      <c r="M328">
        <v>175.20440840772099</v>
      </c>
      <c r="N328">
        <v>171.53683276565701</v>
      </c>
      <c r="O328">
        <v>184.02494435615591</v>
      </c>
      <c r="P328">
        <v>7.2748464148485938</v>
      </c>
      <c r="Q328">
        <v>7.2440330161474549</v>
      </c>
      <c r="R328">
        <v>6.1021371037773369</v>
      </c>
      <c r="S328">
        <v>8.1843395156898957</v>
      </c>
      <c r="T328">
        <v>254524.91788569439</v>
      </c>
      <c r="U328">
        <v>254525.3381593615</v>
      </c>
      <c r="V328">
        <v>254354.67433458861</v>
      </c>
      <c r="W328">
        <v>254695.78366009571</v>
      </c>
      <c r="X328">
        <v>19993.311353198769</v>
      </c>
      <c r="Y328">
        <v>20101.501187738289</v>
      </c>
      <c r="Z328">
        <v>19129.597836161091</v>
      </c>
      <c r="AA328">
        <v>20534.990649999159</v>
      </c>
      <c r="AB328">
        <v>3814.6022651489379</v>
      </c>
      <c r="AC328">
        <v>3761.6153169476938</v>
      </c>
      <c r="AD328">
        <v>3202.4751837409108</v>
      </c>
      <c r="AE328">
        <v>4612.5206520019137</v>
      </c>
      <c r="AF328">
        <v>56.172569249656412</v>
      </c>
      <c r="AG328">
        <v>55.838513384745973</v>
      </c>
      <c r="AH328">
        <v>54.669333363219756</v>
      </c>
      <c r="AI328">
        <v>58.649194964141188</v>
      </c>
      <c r="AJ328">
        <v>0.46279531023619619</v>
      </c>
      <c r="AK328">
        <v>0.46279528657041519</v>
      </c>
      <c r="AL328">
        <v>0.46278220842768902</v>
      </c>
      <c r="AM328">
        <v>0.46280819353813651</v>
      </c>
      <c r="AN328">
        <v>0.98996333233205336</v>
      </c>
      <c r="AO328">
        <v>0.98996333233205347</v>
      </c>
      <c r="AP328">
        <v>0.98996333233205347</v>
      </c>
      <c r="AQ328">
        <v>0.98996333233205347</v>
      </c>
      <c r="AR328">
        <v>11.78004578579838</v>
      </c>
      <c r="AS328">
        <v>11.78004578579838</v>
      </c>
      <c r="AT328">
        <v>11.78004578579838</v>
      </c>
      <c r="AU328">
        <v>11.78004578579838</v>
      </c>
      <c r="AV328" t="str">
        <f>VLOOKUP(Sheet1[[#This Row],[NPDES ID2]],Combined_Sheet__Major_Only___2[[NPDES ID2]:[ECHO BFR]],3,FALSE)</f>
        <v>TN</v>
      </c>
      <c r="AW328" t="s">
        <v>38</v>
      </c>
      <c r="AX328" t="str">
        <f>VLOOKUP(Sheet1[[#This Row],[NPDES ID2]],Combined_Sheet__Major_Only___2[[NPDES ID2]:[ECHO BFR]],27,FALSE)</f>
        <v/>
      </c>
      <c r="AY328" t="str">
        <f>VLOOKUP(Sheet1[[#This Row],[NPDES ID2]],Combined_Sheet__Major_Only___2[[NPDES ID2]:[ECHO BFR]],28,FALSE)</f>
        <v/>
      </c>
      <c r="AZ328" t="str">
        <f>VLOOKUP(Sheet1[[#This Row],[NPDES ID2]],Combined_Sheet__Major_Only___2[[NPDES ID2]:[ECHO BFR]],29,FALSE)</f>
        <v/>
      </c>
      <c r="BA328">
        <f>VLOOKUP(Sheet1[[#This Row],[NPDES ID2]],Combined_Sheet__Major_Only___2[[NPDES ID2]:[ECHO BFR]],17,FALSE)</f>
        <v>35.14564</v>
      </c>
      <c r="BB328">
        <f>VLOOKUP(Sheet1[[#This Row],[NPDES ID2]],Combined_Sheet__Major_Only___2[[NPDES ID2]:[ECHO BFR]],18,FALSE)</f>
        <v>-86.564830000000001</v>
      </c>
      <c r="BC328" s="2" t="str">
        <f>IF(ISNUMBER(SEARCH("aerobic",$AW328)),"aerobic","")</f>
        <v/>
      </c>
      <c r="BD328" s="2" t="str">
        <f>IF(ISNUMBER(SEARCH("anaer",$AW328)),"anaer","")</f>
        <v/>
      </c>
      <c r="BE328" s="2" t="str">
        <f>IF(ISNUMBER(SEARCH("thickening",$AZ328)),"thickening","")</f>
        <v/>
      </c>
      <c r="BF328" s="4" t="str">
        <f>IF(ISNUMBER(SEARCH("airDry",$AW328)),"airDry","")</f>
        <v/>
      </c>
      <c r="BG328" s="4" t="str">
        <f>IF(ISNUMBER(SEARCH("heatDry",$AY328)),"heatDry","")</f>
        <v/>
      </c>
      <c r="BH328" s="4" t="str">
        <f>IF(AND(ISNUMBER(SEARCH("aerobic",$AW328)),ISNUMBER(SEARCH("anaer",$AW328))),"Combined Aer and Anaer.","")</f>
        <v/>
      </c>
    </row>
    <row r="329" spans="1:60" x14ac:dyDescent="0.25">
      <c r="A329" s="5">
        <v>1713</v>
      </c>
      <c r="B329" t="s">
        <v>8029</v>
      </c>
      <c r="C329">
        <v>42</v>
      </c>
      <c r="D329">
        <v>2107.7724552504192</v>
      </c>
      <c r="E329">
        <v>2071.1286638619858</v>
      </c>
      <c r="F329">
        <v>1428.0619558837971</v>
      </c>
      <c r="G329">
        <v>2751.9205284217842</v>
      </c>
      <c r="H329">
        <v>-138.90039481045309</v>
      </c>
      <c r="I329">
        <v>-140.12225421532619</v>
      </c>
      <c r="J329">
        <v>-158.69209237974411</v>
      </c>
      <c r="K329">
        <v>-116.07023839429139</v>
      </c>
      <c r="L329">
        <v>31.640768518721131</v>
      </c>
      <c r="M329">
        <v>31.451680684877399</v>
      </c>
      <c r="N329">
        <v>30.790306719533</v>
      </c>
      <c r="O329">
        <v>33.042107693284358</v>
      </c>
      <c r="P329">
        <v>1.308639749630655</v>
      </c>
      <c r="Q329">
        <v>1.302709729633974</v>
      </c>
      <c r="R329">
        <v>1.097958113968363</v>
      </c>
      <c r="S329">
        <v>1.4716606325252239</v>
      </c>
      <c r="T329">
        <v>254458.4789844226</v>
      </c>
      <c r="U329">
        <v>254458.8991491721</v>
      </c>
      <c r="V329">
        <v>254288.27955344139</v>
      </c>
      <c r="W329">
        <v>254629.30047744451</v>
      </c>
      <c r="X329">
        <v>20026.807226379238</v>
      </c>
      <c r="Y329">
        <v>20135.60370898823</v>
      </c>
      <c r="Z329">
        <v>19157.982954085419</v>
      </c>
      <c r="AA329">
        <v>20571.827392848601</v>
      </c>
      <c r="AB329">
        <v>3831.336852642225</v>
      </c>
      <c r="AC329">
        <v>3778.182509778655</v>
      </c>
      <c r="AD329">
        <v>3214.8859743123371</v>
      </c>
      <c r="AE329">
        <v>4635.9289936648884</v>
      </c>
      <c r="AF329">
        <v>56.062792939739452</v>
      </c>
      <c r="AG329">
        <v>55.727792755759481</v>
      </c>
      <c r="AH329">
        <v>54.555879464582041</v>
      </c>
      <c r="AI329">
        <v>58.545713372674982</v>
      </c>
      <c r="AJ329">
        <v>0.46145791293746052</v>
      </c>
      <c r="AK329">
        <v>0.46145790869891268</v>
      </c>
      <c r="AL329">
        <v>0.46145555386958442</v>
      </c>
      <c r="AM329">
        <v>0.46146023259983732</v>
      </c>
      <c r="AN329">
        <v>0.98996074950014479</v>
      </c>
      <c r="AO329">
        <v>0.98996074950014479</v>
      </c>
      <c r="AP329">
        <v>0.98996074950014479</v>
      </c>
      <c r="AQ329">
        <v>0.98996074950014479</v>
      </c>
      <c r="AR329">
        <v>11.73927563070273</v>
      </c>
      <c r="AS329">
        <v>11.73927563070273</v>
      </c>
      <c r="AT329">
        <v>11.73927563070273</v>
      </c>
      <c r="AU329">
        <v>11.73927563070273</v>
      </c>
      <c r="AV329" t="str">
        <f>VLOOKUP(Sheet1[[#This Row],[NPDES ID2]],Combined_Sheet__Major_Only___2[[NPDES ID2]:[ECHO BFR]],3,FALSE)</f>
        <v>IA</v>
      </c>
      <c r="AW329" t="s">
        <v>54</v>
      </c>
      <c r="AX329" t="str">
        <f>VLOOKUP(Sheet1[[#This Row],[NPDES ID2]],Combined_Sheet__Major_Only___2[[NPDES ID2]:[ECHO BFR]],27,FALSE)</f>
        <v>other</v>
      </c>
      <c r="AY329" t="str">
        <f>VLOOKUP(Sheet1[[#This Row],[NPDES ID2]],Combined_Sheet__Major_Only___2[[NPDES ID2]:[ECHO BFR]],28,FALSE)</f>
        <v>-</v>
      </c>
      <c r="AZ329" t="str">
        <f>VLOOKUP(Sheet1[[#This Row],[NPDES ID2]],Combined_Sheet__Major_Only___2[[NPDES ID2]:[ECHO BFR]],29,FALSE)</f>
        <v>-</v>
      </c>
      <c r="BA329">
        <f>VLOOKUP(Sheet1[[#This Row],[NPDES ID2]],Combined_Sheet__Major_Only___2[[NPDES ID2]:[ECHO BFR]],17,FALSE)</f>
        <v>42.038879999999999</v>
      </c>
      <c r="BB329">
        <f>VLOOKUP(Sheet1[[#This Row],[NPDES ID2]],Combined_Sheet__Major_Only___2[[NPDES ID2]:[ECHO BFR]],18,FALSE)</f>
        <v>-94.047700000000006</v>
      </c>
      <c r="BC329" s="2" t="str">
        <f>IF(ISNUMBER(SEARCH("aerobic",$AW329)),"aerobic","")</f>
        <v/>
      </c>
      <c r="BD329" s="2" t="str">
        <f>IF(ISNUMBER(SEARCH("anaer",$AW329)),"anaer","")</f>
        <v/>
      </c>
      <c r="BE329" s="2" t="str">
        <f>IF(ISNUMBER(SEARCH("thickening",$AZ329)),"thickening","")</f>
        <v/>
      </c>
      <c r="BF329" s="4" t="str">
        <f>IF(ISNUMBER(SEARCH("airDry",$AW329)),"airDry","")</f>
        <v/>
      </c>
      <c r="BG329" s="4" t="str">
        <f>IF(ISNUMBER(SEARCH("heatDry",$AY329)),"heatDry","")</f>
        <v/>
      </c>
      <c r="BH329" s="4" t="str">
        <f>IF(AND(ISNUMBER(SEARCH("aerobic",$AW329)),ISNUMBER(SEARCH("anaer",$AW329))),"Combined Aer and Anaer.","")</f>
        <v/>
      </c>
    </row>
    <row r="330" spans="1:60" x14ac:dyDescent="0.25">
      <c r="A330" s="5">
        <v>1006</v>
      </c>
      <c r="B330" t="s">
        <v>4866</v>
      </c>
      <c r="C330">
        <v>470</v>
      </c>
      <c r="D330">
        <v>332.855696751246</v>
      </c>
      <c r="E330">
        <v>331.42062322918821</v>
      </c>
      <c r="F330">
        <v>265.64196763822218</v>
      </c>
      <c r="G330">
        <v>409.71056528809049</v>
      </c>
      <c r="H330">
        <v>-138.23662362562271</v>
      </c>
      <c r="I330">
        <v>-139.64944877990621</v>
      </c>
      <c r="J330">
        <v>-158.38066262082171</v>
      </c>
      <c r="K330">
        <v>-115.2449374858308</v>
      </c>
      <c r="L330">
        <v>356.23712245838237</v>
      </c>
      <c r="M330">
        <v>354.11826370410353</v>
      </c>
      <c r="N330">
        <v>346.71069466329988</v>
      </c>
      <c r="O330">
        <v>371.93601255487619</v>
      </c>
      <c r="P330">
        <v>14.699485518115591</v>
      </c>
      <c r="Q330">
        <v>14.63786855627367</v>
      </c>
      <c r="R330">
        <v>12.329674836268159</v>
      </c>
      <c r="S330">
        <v>16.537914096093839</v>
      </c>
      <c r="T330">
        <v>254362.74242236011</v>
      </c>
      <c r="U330">
        <v>254363.1624301624</v>
      </c>
      <c r="V330">
        <v>254192.60656722041</v>
      </c>
      <c r="W330">
        <v>254533.50010717721</v>
      </c>
      <c r="X330">
        <v>19975.73898566913</v>
      </c>
      <c r="Y330">
        <v>20083.794478496638</v>
      </c>
      <c r="Z330">
        <v>19113.264870869571</v>
      </c>
      <c r="AA330">
        <v>20516.592543371618</v>
      </c>
      <c r="AB330">
        <v>3810.048903526907</v>
      </c>
      <c r="AC330">
        <v>3757.1004523252318</v>
      </c>
      <c r="AD330">
        <v>3198.8041605076892</v>
      </c>
      <c r="AE330">
        <v>4606.4559074628314</v>
      </c>
      <c r="AF330">
        <v>56.187925252870627</v>
      </c>
      <c r="AG330">
        <v>55.85412542892518</v>
      </c>
      <c r="AH330">
        <v>54.685132544058924</v>
      </c>
      <c r="AI330">
        <v>58.663528396428532</v>
      </c>
      <c r="AJ330">
        <v>0.46298240529310852</v>
      </c>
      <c r="AK330">
        <v>0.46298235718641101</v>
      </c>
      <c r="AL330">
        <v>0.4629559472521701</v>
      </c>
      <c r="AM330">
        <v>0.46300842294128908</v>
      </c>
      <c r="AN330">
        <v>0.98995702537428076</v>
      </c>
      <c r="AO330">
        <v>0.98995702537428043</v>
      </c>
      <c r="AP330">
        <v>0.98995702537428043</v>
      </c>
      <c r="AQ330">
        <v>0.98995702537428043</v>
      </c>
      <c r="AR330">
        <v>11.785344127886731</v>
      </c>
      <c r="AS330">
        <v>11.78534412788674</v>
      </c>
      <c r="AT330">
        <v>11.78534412788674</v>
      </c>
      <c r="AU330">
        <v>11.78534412788674</v>
      </c>
      <c r="AV330" t="str">
        <f>VLOOKUP(Sheet1[[#This Row],[NPDES ID2]],Combined_Sheet__Major_Only___2[[NPDES ID2]:[ECHO BFR]],3,FALSE)</f>
        <v>AR</v>
      </c>
      <c r="AW330" t="s">
        <v>54</v>
      </c>
      <c r="AX330" t="str">
        <f>VLOOKUP(Sheet1[[#This Row],[NPDES ID2]],Combined_Sheet__Major_Only___2[[NPDES ID2]:[ECHO BFR]],27,FALSE)</f>
        <v>-</v>
      </c>
      <c r="AY330" t="str">
        <f>VLOOKUP(Sheet1[[#This Row],[NPDES ID2]],Combined_Sheet__Major_Only___2[[NPDES ID2]:[ECHO BFR]],28,FALSE)</f>
        <v>-</v>
      </c>
      <c r="AZ330" t="str">
        <f>VLOOKUP(Sheet1[[#This Row],[NPDES ID2]],Combined_Sheet__Major_Only___2[[NPDES ID2]:[ECHO BFR]],29,FALSE)</f>
        <v>preliminaryOps</v>
      </c>
      <c r="BA330">
        <f>VLOOKUP(Sheet1[[#This Row],[NPDES ID2]],Combined_Sheet__Major_Only___2[[NPDES ID2]:[ECHO BFR]],17,FALSE)</f>
        <v>34.820528000000003</v>
      </c>
      <c r="BB330">
        <f>VLOOKUP(Sheet1[[#This Row],[NPDES ID2]],Combined_Sheet__Major_Only___2[[NPDES ID2]:[ECHO BFR]],18,FALSE)</f>
        <v>-92.487333000000007</v>
      </c>
      <c r="BC330" s="2" t="str">
        <f>IF(ISNUMBER(SEARCH("aerobic",$AW330)),"aerobic","")</f>
        <v/>
      </c>
      <c r="BD330" s="2" t="str">
        <f>IF(ISNUMBER(SEARCH("anaer",$AW330)),"anaer","")</f>
        <v/>
      </c>
      <c r="BE330" s="2" t="str">
        <f>IF(ISNUMBER(SEARCH("thickening",$AZ330)),"thickening","")</f>
        <v/>
      </c>
      <c r="BF330" s="3" t="str">
        <f>IF(ISNUMBER(SEARCH("airDry",$AW330)),"airDry","")</f>
        <v/>
      </c>
      <c r="BG330" s="3" t="str">
        <f>IF(ISNUMBER(SEARCH("heatDry",$AY330)),"heatDry","")</f>
        <v/>
      </c>
      <c r="BH330" s="3" t="str">
        <f>IF(AND(ISNUMBER(SEARCH("aerobic",$AW330)),ISNUMBER(SEARCH("anaer",$AW330))),"Combined Aer and Anaer.","")</f>
        <v/>
      </c>
    </row>
    <row r="331" spans="1:60" x14ac:dyDescent="0.25">
      <c r="A331" s="5">
        <v>184</v>
      </c>
      <c r="B331" t="s">
        <v>988</v>
      </c>
      <c r="C331">
        <v>3515.15</v>
      </c>
      <c r="D331">
        <v>684.83697796961292</v>
      </c>
      <c r="E331">
        <v>681.74973631342459</v>
      </c>
      <c r="F331">
        <v>554.05501127645357</v>
      </c>
      <c r="G331">
        <v>800.88114640170045</v>
      </c>
      <c r="H331">
        <v>-135.14106343225779</v>
      </c>
      <c r="I331">
        <v>-135.51819036592681</v>
      </c>
      <c r="J331">
        <v>-155.13545554898371</v>
      </c>
      <c r="K331">
        <v>-112.18262461787749</v>
      </c>
      <c r="L331">
        <v>2685.0544098954979</v>
      </c>
      <c r="M331">
        <v>2669.1583012687552</v>
      </c>
      <c r="N331">
        <v>2613.7764652272449</v>
      </c>
      <c r="O331">
        <v>2802.6129088910552</v>
      </c>
      <c r="P331">
        <v>110.4366681327769</v>
      </c>
      <c r="Q331">
        <v>110.0094946229549</v>
      </c>
      <c r="R331">
        <v>92.613743660584149</v>
      </c>
      <c r="S331">
        <v>124.3071484389927</v>
      </c>
      <c r="T331">
        <v>254326.9420681129</v>
      </c>
      <c r="U331">
        <v>254327.3620172253</v>
      </c>
      <c r="V331">
        <v>254156.82998693781</v>
      </c>
      <c r="W331">
        <v>254497.67589207389</v>
      </c>
      <c r="X331">
        <v>19919.245822286532</v>
      </c>
      <c r="Y331">
        <v>20026.585990297212</v>
      </c>
      <c r="Z331">
        <v>19064.5767429035</v>
      </c>
      <c r="AA331">
        <v>20455.636462519011</v>
      </c>
      <c r="AB331">
        <v>3786.194269146597</v>
      </c>
      <c r="AC331">
        <v>3733.2721372931669</v>
      </c>
      <c r="AD331">
        <v>3180.3439914903679</v>
      </c>
      <c r="AE331">
        <v>4571.156184083171</v>
      </c>
      <c r="AF331">
        <v>56.362109233196357</v>
      </c>
      <c r="AG331">
        <v>56.031428753477748</v>
      </c>
      <c r="AH331">
        <v>54.864217148298387</v>
      </c>
      <c r="AI331">
        <v>58.825863320450523</v>
      </c>
      <c r="AJ331">
        <v>0.46510473656966772</v>
      </c>
      <c r="AK331">
        <v>0.46510434507636461</v>
      </c>
      <c r="AL331">
        <v>0.46490613724198299</v>
      </c>
      <c r="AM331">
        <v>0.46530011339571981</v>
      </c>
      <c r="AN331">
        <v>0.98995563204048931</v>
      </c>
      <c r="AO331">
        <v>0.98995563204048898</v>
      </c>
      <c r="AP331">
        <v>0.98995563204048898</v>
      </c>
      <c r="AQ331">
        <v>0.98995563204048898</v>
      </c>
      <c r="AR331">
        <v>11.84474141764502</v>
      </c>
      <c r="AS331">
        <v>11.84474141764502</v>
      </c>
      <c r="AT331">
        <v>11.84474141764502</v>
      </c>
      <c r="AU331">
        <v>11.84474141764502</v>
      </c>
      <c r="AV331" t="str">
        <f>VLOOKUP(Sheet1[[#This Row],[NPDES ID2]],Combined_Sheet__Major_Only___2[[NPDES ID2]:[ECHO BFR]],3,FALSE)</f>
        <v>TX</v>
      </c>
      <c r="AW331" t="s">
        <v>54</v>
      </c>
      <c r="AX331" t="str">
        <f>VLOOKUP(Sheet1[[#This Row],[NPDES ID2]],Combined_Sheet__Major_Only___2[[NPDES ID2]:[ECHO BFR]],27,FALSE)</f>
        <v>other</v>
      </c>
      <c r="AY331" t="str">
        <f>VLOOKUP(Sheet1[[#This Row],[NPDES ID2]],Combined_Sheet__Major_Only___2[[NPDES ID2]:[ECHO BFR]],28,FALSE)</f>
        <v>-</v>
      </c>
      <c r="AZ331" t="str">
        <f>VLOOKUP(Sheet1[[#This Row],[NPDES ID2]],Combined_Sheet__Major_Only___2[[NPDES ID2]:[ECHO BFR]],29,FALSE)</f>
        <v>-</v>
      </c>
      <c r="BA331">
        <f>VLOOKUP(Sheet1[[#This Row],[NPDES ID2]],Combined_Sheet__Major_Only___2[[NPDES ID2]:[ECHO BFR]],17,FALSE)</f>
        <v>29.686501</v>
      </c>
      <c r="BB331">
        <f>VLOOKUP(Sheet1[[#This Row],[NPDES ID2]],Combined_Sheet__Major_Only___2[[NPDES ID2]:[ECHO BFR]],18,FALSE)</f>
        <v>-95.450849000000005</v>
      </c>
      <c r="BC331" s="2" t="str">
        <f>IF(ISNUMBER(SEARCH("aerobic",$AW331)),"aerobic","")</f>
        <v/>
      </c>
      <c r="BD331" s="2" t="str">
        <f>IF(ISNUMBER(SEARCH("anaer",$AW331)),"anaer","")</f>
        <v/>
      </c>
      <c r="BE331" s="2" t="str">
        <f>IF(ISNUMBER(SEARCH("thickening",$AZ331)),"thickening","")</f>
        <v/>
      </c>
      <c r="BF331" s="3" t="str">
        <f>IF(ISNUMBER(SEARCH("airDry",$AW331)),"airDry","")</f>
        <v/>
      </c>
      <c r="BG331" s="3" t="str">
        <f>IF(ISNUMBER(SEARCH("heatDry",$AY331)),"heatDry","")</f>
        <v/>
      </c>
      <c r="BH331" s="3" t="str">
        <f>IF(AND(ISNUMBER(SEARCH("aerobic",$AW331)),ISNUMBER(SEARCH("anaer",$AW331))),"Combined Aer and Anaer.","")</f>
        <v/>
      </c>
    </row>
    <row r="332" spans="1:60" x14ac:dyDescent="0.25">
      <c r="A332" s="5">
        <v>17</v>
      </c>
      <c r="B332" t="s">
        <v>139</v>
      </c>
      <c r="C332">
        <v>501.67</v>
      </c>
      <c r="D332">
        <v>329.82414060078861</v>
      </c>
      <c r="E332">
        <v>326.94129197074471</v>
      </c>
      <c r="F332">
        <v>264.69031866083162</v>
      </c>
      <c r="G332">
        <v>404.28699953412843</v>
      </c>
      <c r="H332">
        <v>-138.61993768708729</v>
      </c>
      <c r="I332">
        <v>-140.03727612354859</v>
      </c>
      <c r="J332">
        <v>-158.74091969733141</v>
      </c>
      <c r="K332">
        <v>-115.6045750560158</v>
      </c>
      <c r="L332">
        <v>376.79393011968278</v>
      </c>
      <c r="M332">
        <v>374.53606580523382</v>
      </c>
      <c r="N332">
        <v>366.64279818382221</v>
      </c>
      <c r="O332">
        <v>393.52242542495668</v>
      </c>
      <c r="P332">
        <v>15.60080562435102</v>
      </c>
      <c r="Q332">
        <v>15.527768896916619</v>
      </c>
      <c r="R332">
        <v>13.09141792779449</v>
      </c>
      <c r="S332">
        <v>17.54288611756089</v>
      </c>
      <c r="T332">
        <v>254309.65284038821</v>
      </c>
      <c r="U332">
        <v>254310.07276115721</v>
      </c>
      <c r="V332">
        <v>254139.55224048189</v>
      </c>
      <c r="W332">
        <v>254480.37514111749</v>
      </c>
      <c r="X332">
        <v>20037.169328111551</v>
      </c>
      <c r="Y332">
        <v>20146.30172789175</v>
      </c>
      <c r="Z332">
        <v>19165.86859848673</v>
      </c>
      <c r="AA332">
        <v>20583.735690501791</v>
      </c>
      <c r="AB332">
        <v>3839.4735067117872</v>
      </c>
      <c r="AC332">
        <v>3786.198385119164</v>
      </c>
      <c r="AD332">
        <v>3220.6354369632372</v>
      </c>
      <c r="AE332">
        <v>4647.1493638077609</v>
      </c>
      <c r="AF332">
        <v>56.004648113765398</v>
      </c>
      <c r="AG332">
        <v>55.669476805532533</v>
      </c>
      <c r="AH332">
        <v>54.495597644548717</v>
      </c>
      <c r="AI332">
        <v>58.490525564545607</v>
      </c>
      <c r="AJ332">
        <v>0.4607495876791729</v>
      </c>
      <c r="AK332">
        <v>0.46074953648023909</v>
      </c>
      <c r="AL332">
        <v>0.46072145399772452</v>
      </c>
      <c r="AM332">
        <v>0.46077725320153973</v>
      </c>
      <c r="AN332">
        <v>0.98995495901302266</v>
      </c>
      <c r="AO332">
        <v>0.98995495901302277</v>
      </c>
      <c r="AP332">
        <v>0.98995495901302277</v>
      </c>
      <c r="AQ332">
        <v>0.98995495901302277</v>
      </c>
      <c r="AR332">
        <v>11.71660697096768</v>
      </c>
      <c r="AS332">
        <v>11.71660697096768</v>
      </c>
      <c r="AT332">
        <v>11.71660697096768</v>
      </c>
      <c r="AU332">
        <v>11.71660697096768</v>
      </c>
      <c r="AV332" t="str">
        <f>VLOOKUP(Sheet1[[#This Row],[NPDES ID2]],Combined_Sheet__Major_Only___2[[NPDES ID2]:[ECHO BFR]],3,FALSE)</f>
        <v>TX</v>
      </c>
      <c r="AW332" t="s">
        <v>54</v>
      </c>
      <c r="AX332" t="str">
        <f>VLOOKUP(Sheet1[[#This Row],[NPDES ID2]],Combined_Sheet__Major_Only___2[[NPDES ID2]:[ECHO BFR]],27,FALSE)</f>
        <v>other</v>
      </c>
      <c r="AY332" t="str">
        <f>VLOOKUP(Sheet1[[#This Row],[NPDES ID2]],Combined_Sheet__Major_Only___2[[NPDES ID2]:[ECHO BFR]],28,FALSE)</f>
        <v>-</v>
      </c>
      <c r="AZ332" t="str">
        <f>VLOOKUP(Sheet1[[#This Row],[NPDES ID2]],Combined_Sheet__Major_Only___2[[NPDES ID2]:[ECHO BFR]],29,FALSE)</f>
        <v>-</v>
      </c>
      <c r="BA332">
        <f>VLOOKUP(Sheet1[[#This Row],[NPDES ID2]],Combined_Sheet__Major_Only___2[[NPDES ID2]:[ECHO BFR]],17,FALSE)</f>
        <v>29.878990000000002</v>
      </c>
      <c r="BB332">
        <f>VLOOKUP(Sheet1[[#This Row],[NPDES ID2]],Combined_Sheet__Major_Only___2[[NPDES ID2]:[ECHO BFR]],18,FALSE)</f>
        <v>-95.536159999999995</v>
      </c>
      <c r="BC332" s="2" t="str">
        <f>IF(ISNUMBER(SEARCH("aerobic",$AW332)),"aerobic","")</f>
        <v/>
      </c>
      <c r="BD332" s="2" t="str">
        <f>IF(ISNUMBER(SEARCH("anaer",$AW332)),"anaer","")</f>
        <v/>
      </c>
      <c r="BE332" s="2" t="str">
        <f>IF(ISNUMBER(SEARCH("thickening",$AZ332)),"thickening","")</f>
        <v/>
      </c>
      <c r="BF332" s="4" t="str">
        <f>IF(ISNUMBER(SEARCH("airDry",$AW332)),"airDry","")</f>
        <v/>
      </c>
      <c r="BG332" s="4" t="str">
        <f>IF(ISNUMBER(SEARCH("heatDry",$AY332)),"heatDry","")</f>
        <v/>
      </c>
      <c r="BH332" s="4" t="str">
        <f>IF(AND(ISNUMBER(SEARCH("aerobic",$AW332)),ISNUMBER(SEARCH("anaer",$AW332))),"Combined Aer and Anaer.","")</f>
        <v/>
      </c>
    </row>
    <row r="333" spans="1:60" x14ac:dyDescent="0.25">
      <c r="A333" s="5">
        <v>54</v>
      </c>
      <c r="B333" t="s">
        <v>320</v>
      </c>
      <c r="C333">
        <v>96.01</v>
      </c>
      <c r="D333">
        <v>985.1303256900444</v>
      </c>
      <c r="E333">
        <v>967.84359099290259</v>
      </c>
      <c r="F333">
        <v>688.59704201999068</v>
      </c>
      <c r="G333">
        <v>1282.4189032761201</v>
      </c>
      <c r="H333">
        <v>-139.23389297951121</v>
      </c>
      <c r="I333">
        <v>-140.46998139058729</v>
      </c>
      <c r="J333">
        <v>-159.02172438066179</v>
      </c>
      <c r="K333">
        <v>-116.3727965455472</v>
      </c>
      <c r="L333">
        <v>71.725923084277795</v>
      </c>
      <c r="M333">
        <v>71.294330754628859</v>
      </c>
      <c r="N333">
        <v>69.784838246304119</v>
      </c>
      <c r="O333">
        <v>74.924370982837615</v>
      </c>
      <c r="P333">
        <v>2.9758717963946162</v>
      </c>
      <c r="Q333">
        <v>2.961046053176843</v>
      </c>
      <c r="R333">
        <v>2.497788058891683</v>
      </c>
      <c r="S333">
        <v>3.3472789443364119</v>
      </c>
      <c r="T333">
        <v>254292.94997113859</v>
      </c>
      <c r="U333">
        <v>254293.36986452539</v>
      </c>
      <c r="V333">
        <v>254122.8604631176</v>
      </c>
      <c r="W333">
        <v>254463.66113944279</v>
      </c>
      <c r="X333">
        <v>20074.472069191579</v>
      </c>
      <c r="Y333">
        <v>20184.21856907754</v>
      </c>
      <c r="Z333">
        <v>19197.860989436671</v>
      </c>
      <c r="AA333">
        <v>20624.538294548951</v>
      </c>
      <c r="AB333">
        <v>3856.9747895305022</v>
      </c>
      <c r="AC333">
        <v>3803.5383303450012</v>
      </c>
      <c r="AD333">
        <v>3233.7092275854461</v>
      </c>
      <c r="AE333">
        <v>4671.7220895745559</v>
      </c>
      <c r="AF333">
        <v>55.894104091742939</v>
      </c>
      <c r="AG333">
        <v>55.557857018095817</v>
      </c>
      <c r="AH333">
        <v>54.381422423280569</v>
      </c>
      <c r="AI333">
        <v>58.386462958000031</v>
      </c>
      <c r="AJ333">
        <v>0.45940292616887751</v>
      </c>
      <c r="AK333">
        <v>0.45940291650257459</v>
      </c>
      <c r="AL333">
        <v>0.45939755428820489</v>
      </c>
      <c r="AM333">
        <v>0.45940820835850882</v>
      </c>
      <c r="AN333">
        <v>0.9899543087253998</v>
      </c>
      <c r="AO333">
        <v>0.98995430872539969</v>
      </c>
      <c r="AP333">
        <v>0.98995430872539969</v>
      </c>
      <c r="AQ333">
        <v>0.98995430872539969</v>
      </c>
      <c r="AR333">
        <v>11.67596271255141</v>
      </c>
      <c r="AS333">
        <v>11.67596271255141</v>
      </c>
      <c r="AT333">
        <v>11.67596271255141</v>
      </c>
      <c r="AU333">
        <v>11.67596271255141</v>
      </c>
      <c r="AV333" t="str">
        <f>VLOOKUP(Sheet1[[#This Row],[NPDES ID2]],Combined_Sheet__Major_Only___2[[NPDES ID2]:[ECHO BFR]],3,FALSE)</f>
        <v>TX</v>
      </c>
      <c r="AW333" t="s">
        <v>54</v>
      </c>
      <c r="AX333" t="str">
        <f>VLOOKUP(Sheet1[[#This Row],[NPDES ID2]],Combined_Sheet__Major_Only___2[[NPDES ID2]:[ECHO BFR]],27,FALSE)</f>
        <v>other</v>
      </c>
      <c r="AY333" t="str">
        <f>VLOOKUP(Sheet1[[#This Row],[NPDES ID2]],Combined_Sheet__Major_Only___2[[NPDES ID2]:[ECHO BFR]],28,FALSE)</f>
        <v>-</v>
      </c>
      <c r="AZ333" t="str">
        <f>VLOOKUP(Sheet1[[#This Row],[NPDES ID2]],Combined_Sheet__Major_Only___2[[NPDES ID2]:[ECHO BFR]],29,FALSE)</f>
        <v>-</v>
      </c>
      <c r="BA333">
        <f>VLOOKUP(Sheet1[[#This Row],[NPDES ID2]],Combined_Sheet__Major_Only___2[[NPDES ID2]:[ECHO BFR]],17,FALSE)</f>
        <v>29.739432000000001</v>
      </c>
      <c r="BB333">
        <f>VLOOKUP(Sheet1[[#This Row],[NPDES ID2]],Combined_Sheet__Major_Only___2[[NPDES ID2]:[ECHO BFR]],18,FALSE)</f>
        <v>-95.267197999999993</v>
      </c>
      <c r="BC333" s="2" t="str">
        <f>IF(ISNUMBER(SEARCH("aerobic",$AW333)),"aerobic","")</f>
        <v/>
      </c>
      <c r="BD333" s="2" t="str">
        <f>IF(ISNUMBER(SEARCH("anaer",$AW333)),"anaer","")</f>
        <v/>
      </c>
      <c r="BE333" s="2" t="str">
        <f>IF(ISNUMBER(SEARCH("thickening",$AZ333)),"thickening","")</f>
        <v/>
      </c>
      <c r="BF333" s="3" t="str">
        <f>IF(ISNUMBER(SEARCH("airDry",$AW333)),"airDry","")</f>
        <v/>
      </c>
      <c r="BG333" s="3" t="str">
        <f>IF(ISNUMBER(SEARCH("heatDry",$AY333)),"heatDry","")</f>
        <v/>
      </c>
      <c r="BH333" s="3" t="str">
        <f>IF(AND(ISNUMBER(SEARCH("aerobic",$AW333)),ISNUMBER(SEARCH("anaer",$AW333))),"Combined Aer and Anaer.","")</f>
        <v/>
      </c>
    </row>
    <row r="334" spans="1:60" x14ac:dyDescent="0.25">
      <c r="A334" s="5">
        <v>1089</v>
      </c>
      <c r="B334" t="s">
        <v>5249</v>
      </c>
      <c r="C334">
        <v>350</v>
      </c>
      <c r="D334">
        <v>372.89024646101939</v>
      </c>
      <c r="E334">
        <v>369.50606142725172</v>
      </c>
      <c r="F334">
        <v>287.82284353107212</v>
      </c>
      <c r="G334">
        <v>463.35178963252491</v>
      </c>
      <c r="H334">
        <v>-138.17060240460589</v>
      </c>
      <c r="I334">
        <v>-139.5356924007111</v>
      </c>
      <c r="J334">
        <v>-158.24482963629791</v>
      </c>
      <c r="K334">
        <v>-115.2308558413786</v>
      </c>
      <c r="L334">
        <v>266.31532166158388</v>
      </c>
      <c r="M334">
        <v>264.73641036966512</v>
      </c>
      <c r="N334">
        <v>259.21576228752019</v>
      </c>
      <c r="O334">
        <v>278.01452189158562</v>
      </c>
      <c r="P334">
        <v>10.973258825652691</v>
      </c>
      <c r="Q334">
        <v>10.92922006085773</v>
      </c>
      <c r="R334">
        <v>9.2024092597654832</v>
      </c>
      <c r="S334">
        <v>12.349290338107989</v>
      </c>
      <c r="T334">
        <v>254274.40514693229</v>
      </c>
      <c r="U334">
        <v>254274.82500991749</v>
      </c>
      <c r="V334">
        <v>254104.3279539849</v>
      </c>
      <c r="W334">
        <v>254445.10395515259</v>
      </c>
      <c r="X334">
        <v>19940.955044545441</v>
      </c>
      <c r="Y334">
        <v>20048.500575108061</v>
      </c>
      <c r="Z334">
        <v>19082.580570754872</v>
      </c>
      <c r="AA334">
        <v>20479.179063363139</v>
      </c>
      <c r="AB334">
        <v>3795.9394494896569</v>
      </c>
      <c r="AC334">
        <v>3743.160305509597</v>
      </c>
      <c r="AD334">
        <v>3188.1827512709829</v>
      </c>
      <c r="AE334">
        <v>4587.3477105749198</v>
      </c>
      <c r="AF334">
        <v>56.265292745164842</v>
      </c>
      <c r="AG334">
        <v>55.932008925684109</v>
      </c>
      <c r="AH334">
        <v>54.765178014200337</v>
      </c>
      <c r="AI334">
        <v>58.736630674920107</v>
      </c>
      <c r="AJ334">
        <v>0.46392500146692811</v>
      </c>
      <c r="AK334">
        <v>0.46392496571746372</v>
      </c>
      <c r="AL334">
        <v>0.46390527411064458</v>
      </c>
      <c r="AM334">
        <v>0.46394440013582261</v>
      </c>
      <c r="AN334">
        <v>0.98995358662687349</v>
      </c>
      <c r="AO334">
        <v>0.98995358662687394</v>
      </c>
      <c r="AP334">
        <v>0.98995358662687394</v>
      </c>
      <c r="AQ334">
        <v>0.98995358662687394</v>
      </c>
      <c r="AR334">
        <v>11.814567794593779</v>
      </c>
      <c r="AS334">
        <v>11.814567794593779</v>
      </c>
      <c r="AT334">
        <v>11.814567794593779</v>
      </c>
      <c r="AU334">
        <v>11.814567794593779</v>
      </c>
      <c r="AV334" t="str">
        <f>VLOOKUP(Sheet1[[#This Row],[NPDES ID2]],Combined_Sheet__Major_Only___2[[NPDES ID2]:[ECHO BFR]],3,FALSE)</f>
        <v>AR</v>
      </c>
      <c r="AW334" t="s">
        <v>54</v>
      </c>
      <c r="AX334" t="str">
        <f>VLOOKUP(Sheet1[[#This Row],[NPDES ID2]],Combined_Sheet__Major_Only___2[[NPDES ID2]:[ECHO BFR]],27,FALSE)</f>
        <v>-</v>
      </c>
      <c r="AY334" t="str">
        <f>VLOOKUP(Sheet1[[#This Row],[NPDES ID2]],Combined_Sheet__Major_Only___2[[NPDES ID2]:[ECHO BFR]],28,FALSE)</f>
        <v>-</v>
      </c>
      <c r="AZ334" t="str">
        <f>VLOOKUP(Sheet1[[#This Row],[NPDES ID2]],Combined_Sheet__Major_Only___2[[NPDES ID2]:[ECHO BFR]],29,FALSE)</f>
        <v>sludgeLagoon</v>
      </c>
      <c r="BA334">
        <f>VLOOKUP(Sheet1[[#This Row],[NPDES ID2]],Combined_Sheet__Major_Only___2[[NPDES ID2]:[ECHO BFR]],17,FALSE)</f>
        <v>35.469932</v>
      </c>
      <c r="BB334">
        <f>VLOOKUP(Sheet1[[#This Row],[NPDES ID2]],Combined_Sheet__Major_Only___2[[NPDES ID2]:[ECHO BFR]],18,FALSE)</f>
        <v>-94.396529000000001</v>
      </c>
      <c r="BC334" s="2" t="str">
        <f>IF(ISNUMBER(SEARCH("aerobic",$AW334)),"aerobic","")</f>
        <v/>
      </c>
      <c r="BD334" s="2" t="str">
        <f>IF(ISNUMBER(SEARCH("anaer",$AW334)),"anaer","")</f>
        <v/>
      </c>
      <c r="BE334" s="2" t="str">
        <f>IF(ISNUMBER(SEARCH("thickening",$AZ334)),"thickening","")</f>
        <v/>
      </c>
      <c r="BF334" s="4" t="str">
        <f>IF(ISNUMBER(SEARCH("airDry",$AW334)),"airDry","")</f>
        <v/>
      </c>
      <c r="BG334" s="4" t="str">
        <f>IF(ISNUMBER(SEARCH("heatDry",$AY334)),"heatDry","")</f>
        <v/>
      </c>
      <c r="BH334" s="4" t="str">
        <f>IF(AND(ISNUMBER(SEARCH("aerobic",$AW334)),ISNUMBER(SEARCH("anaer",$AW334))),"Combined Aer and Anaer.","")</f>
        <v/>
      </c>
    </row>
    <row r="335" spans="1:60" x14ac:dyDescent="0.25">
      <c r="A335" s="5">
        <v>14</v>
      </c>
      <c r="B335" t="s">
        <v>127</v>
      </c>
      <c r="C335">
        <v>554.72</v>
      </c>
      <c r="D335">
        <v>324.34277887472291</v>
      </c>
      <c r="E335">
        <v>320.7470821080106</v>
      </c>
      <c r="F335">
        <v>264.62720017489909</v>
      </c>
      <c r="G335">
        <v>395.0002782099595</v>
      </c>
      <c r="H335">
        <v>-138.82067002477351</v>
      </c>
      <c r="I335">
        <v>-140.21059685225671</v>
      </c>
      <c r="J335">
        <v>-158.9533766939162</v>
      </c>
      <c r="K335">
        <v>-115.7775502627709</v>
      </c>
      <c r="L335">
        <v>414.36711444629901</v>
      </c>
      <c r="M335">
        <v>411.87292630143412</v>
      </c>
      <c r="N335">
        <v>403.15400350371851</v>
      </c>
      <c r="O335">
        <v>432.84595095167958</v>
      </c>
      <c r="P335">
        <v>17.191716001130239</v>
      </c>
      <c r="Q335">
        <v>17.106182302907239</v>
      </c>
      <c r="R335">
        <v>14.430255961756609</v>
      </c>
      <c r="S335">
        <v>19.336143545171652</v>
      </c>
      <c r="T335">
        <v>254260.81919494271</v>
      </c>
      <c r="U335">
        <v>254261.23903565551</v>
      </c>
      <c r="V335">
        <v>254090.7510240273</v>
      </c>
      <c r="W335">
        <v>254431.50894815641</v>
      </c>
      <c r="X335">
        <v>20072.99970016965</v>
      </c>
      <c r="Y335">
        <v>20182.78019804048</v>
      </c>
      <c r="Z335">
        <v>19196.404424488352</v>
      </c>
      <c r="AA335">
        <v>20622.990242897951</v>
      </c>
      <c r="AB335">
        <v>3857.1638158126748</v>
      </c>
      <c r="AC335">
        <v>3803.6896446860392</v>
      </c>
      <c r="AD335">
        <v>3233.7089891874321</v>
      </c>
      <c r="AE335">
        <v>4671.6715893761166</v>
      </c>
      <c r="AF335">
        <v>55.894610215982119</v>
      </c>
      <c r="AG335">
        <v>55.558635364129913</v>
      </c>
      <c r="AH335">
        <v>54.381791475647823</v>
      </c>
      <c r="AI335">
        <v>58.386633149080758</v>
      </c>
      <c r="AJ335">
        <v>0.45940911086345421</v>
      </c>
      <c r="AK335">
        <v>0.45940905429953072</v>
      </c>
      <c r="AL335">
        <v>0.459378074953944</v>
      </c>
      <c r="AM335">
        <v>0.45943963054748121</v>
      </c>
      <c r="AN335">
        <v>0.98995305755107044</v>
      </c>
      <c r="AO335">
        <v>0.98995305755107033</v>
      </c>
      <c r="AP335">
        <v>0.98995305755107033</v>
      </c>
      <c r="AQ335">
        <v>0.98995305755107033</v>
      </c>
      <c r="AR335">
        <v>11.675275651334211</v>
      </c>
      <c r="AS335">
        <v>11.675275651334211</v>
      </c>
      <c r="AT335">
        <v>11.675275651334211</v>
      </c>
      <c r="AU335">
        <v>11.675275651334211</v>
      </c>
      <c r="AV335" t="str">
        <f>VLOOKUP(Sheet1[[#This Row],[NPDES ID2]],Combined_Sheet__Major_Only___2[[NPDES ID2]:[ECHO BFR]],3,FALSE)</f>
        <v>TX</v>
      </c>
      <c r="AW335" t="s">
        <v>54</v>
      </c>
      <c r="AX335" t="str">
        <f>VLOOKUP(Sheet1[[#This Row],[NPDES ID2]],Combined_Sheet__Major_Only___2[[NPDES ID2]:[ECHO BFR]],27,FALSE)</f>
        <v>other</v>
      </c>
      <c r="AY335" t="str">
        <f>VLOOKUP(Sheet1[[#This Row],[NPDES ID2]],Combined_Sheet__Major_Only___2[[NPDES ID2]:[ECHO BFR]],28,FALSE)</f>
        <v>-</v>
      </c>
      <c r="AZ335" t="str">
        <f>VLOOKUP(Sheet1[[#This Row],[NPDES ID2]],Combined_Sheet__Major_Only___2[[NPDES ID2]:[ECHO BFR]],29,FALSE)</f>
        <v>-</v>
      </c>
      <c r="BA335">
        <f>VLOOKUP(Sheet1[[#This Row],[NPDES ID2]],Combined_Sheet__Major_Only___2[[NPDES ID2]:[ECHO BFR]],17,FALSE)</f>
        <v>29.648855999999999</v>
      </c>
      <c r="BB335">
        <f>VLOOKUP(Sheet1[[#This Row],[NPDES ID2]],Combined_Sheet__Major_Only___2[[NPDES ID2]:[ECHO BFR]],18,FALSE)</f>
        <v>-95.223010000000002</v>
      </c>
      <c r="BC335" s="2" t="str">
        <f>IF(ISNUMBER(SEARCH("aerobic",$AW335)),"aerobic","")</f>
        <v/>
      </c>
      <c r="BD335" s="2" t="str">
        <f>IF(ISNUMBER(SEARCH("anaer",$AW335)),"anaer","")</f>
        <v/>
      </c>
      <c r="BE335" s="2" t="str">
        <f>IF(ISNUMBER(SEARCH("thickening",$AZ335)),"thickening","")</f>
        <v/>
      </c>
      <c r="BF335" s="3" t="str">
        <f>IF(ISNUMBER(SEARCH("airDry",$AW335)),"airDry","")</f>
        <v/>
      </c>
      <c r="BG335" s="3" t="str">
        <f>IF(ISNUMBER(SEARCH("heatDry",$AY335)),"heatDry","")</f>
        <v/>
      </c>
      <c r="BH335" s="3" t="str">
        <f>IF(AND(ISNUMBER(SEARCH("aerobic",$AW335)),ISNUMBER(SEARCH("anaer",$AW335))),"Combined Aer and Anaer.","")</f>
        <v/>
      </c>
    </row>
    <row r="336" spans="1:60" x14ac:dyDescent="0.25">
      <c r="A336" s="5">
        <v>12</v>
      </c>
      <c r="B336" t="s">
        <v>121</v>
      </c>
      <c r="C336">
        <v>734.36</v>
      </c>
      <c r="D336">
        <v>317.21295857688688</v>
      </c>
      <c r="E336">
        <v>309.5079533009324</v>
      </c>
      <c r="F336">
        <v>266.74365623655268</v>
      </c>
      <c r="G336">
        <v>380.70929977736893</v>
      </c>
      <c r="H336">
        <v>-138.6572350559108</v>
      </c>
      <c r="I336">
        <v>-139.93175815468169</v>
      </c>
      <c r="J336">
        <v>-158.92467037664451</v>
      </c>
      <c r="K336">
        <v>-115.54288536977251</v>
      </c>
      <c r="L336">
        <v>548.5510178419263</v>
      </c>
      <c r="M336">
        <v>545.24880052447338</v>
      </c>
      <c r="N336">
        <v>533.70758080167968</v>
      </c>
      <c r="O336">
        <v>573.01369726496478</v>
      </c>
      <c r="P336">
        <v>22.75849500950477</v>
      </c>
      <c r="Q336">
        <v>22.645368389850599</v>
      </c>
      <c r="R336">
        <v>19.103056821873601</v>
      </c>
      <c r="S336">
        <v>25.596638040008791</v>
      </c>
      <c r="T336">
        <v>254245.76582499061</v>
      </c>
      <c r="U336">
        <v>254246.1856410254</v>
      </c>
      <c r="V336">
        <v>254075.7076505764</v>
      </c>
      <c r="W336">
        <v>254416.44554516679</v>
      </c>
      <c r="X336">
        <v>20071.969487189472</v>
      </c>
      <c r="Y336">
        <v>20181.75788726109</v>
      </c>
      <c r="Z336">
        <v>19195.424586667399</v>
      </c>
      <c r="AA336">
        <v>20621.901949121671</v>
      </c>
      <c r="AB336">
        <v>3857.080088215429</v>
      </c>
      <c r="AC336">
        <v>3803.593003650255</v>
      </c>
      <c r="AD336">
        <v>3233.588082415185</v>
      </c>
      <c r="AE336">
        <v>4671.4401440965912</v>
      </c>
      <c r="AF336">
        <v>55.89552646801728</v>
      </c>
      <c r="AG336">
        <v>55.5596636536376</v>
      </c>
      <c r="AH336">
        <v>54.382678495397933</v>
      </c>
      <c r="AI336">
        <v>58.387377491191543</v>
      </c>
      <c r="AJ336">
        <v>0.45942027990238571</v>
      </c>
      <c r="AK336">
        <v>0.45942020464989441</v>
      </c>
      <c r="AL336">
        <v>0.45937919378812991</v>
      </c>
      <c r="AM336">
        <v>0.45946068364171427</v>
      </c>
      <c r="AN336">
        <v>0.98995247126473418</v>
      </c>
      <c r="AO336">
        <v>0.98995247126473418</v>
      </c>
      <c r="AP336">
        <v>0.98995247126473418</v>
      </c>
      <c r="AQ336">
        <v>0.98995247126473418</v>
      </c>
      <c r="AR336">
        <v>11.675275651334211</v>
      </c>
      <c r="AS336">
        <v>11.675275651334211</v>
      </c>
      <c r="AT336">
        <v>11.675275651334211</v>
      </c>
      <c r="AU336">
        <v>11.675275651334211</v>
      </c>
      <c r="AV336" t="str">
        <f>VLOOKUP(Sheet1[[#This Row],[NPDES ID2]],Combined_Sheet__Major_Only___2[[NPDES ID2]:[ECHO BFR]],3,FALSE)</f>
        <v>TX</v>
      </c>
      <c r="AW336" t="s">
        <v>54</v>
      </c>
      <c r="AX336" t="str">
        <f>VLOOKUP(Sheet1[[#This Row],[NPDES ID2]],Combined_Sheet__Major_Only___2[[NPDES ID2]:[ECHO BFR]],27,FALSE)</f>
        <v>other</v>
      </c>
      <c r="AY336" t="str">
        <f>VLOOKUP(Sheet1[[#This Row],[NPDES ID2]],Combined_Sheet__Major_Only___2[[NPDES ID2]:[ECHO BFR]],28,FALSE)</f>
        <v>-</v>
      </c>
      <c r="AZ336" t="str">
        <f>VLOOKUP(Sheet1[[#This Row],[NPDES ID2]],Combined_Sheet__Major_Only___2[[NPDES ID2]:[ECHO BFR]],29,FALSE)</f>
        <v>-</v>
      </c>
      <c r="BA336">
        <f>VLOOKUP(Sheet1[[#This Row],[NPDES ID2]],Combined_Sheet__Major_Only___2[[NPDES ID2]:[ECHO BFR]],17,FALSE)</f>
        <v>29.643219999999999</v>
      </c>
      <c r="BB336">
        <f>VLOOKUP(Sheet1[[#This Row],[NPDES ID2]],Combined_Sheet__Major_Only___2[[NPDES ID2]:[ECHO BFR]],18,FALSE)</f>
        <v>-95.264250000000004</v>
      </c>
      <c r="BC336" s="2" t="str">
        <f>IF(ISNUMBER(SEARCH("aerobic",$AW336)),"aerobic","")</f>
        <v/>
      </c>
      <c r="BD336" s="2" t="str">
        <f>IF(ISNUMBER(SEARCH("anaer",$AW336)),"anaer","")</f>
        <v/>
      </c>
      <c r="BE336" s="2" t="str">
        <f>IF(ISNUMBER(SEARCH("thickening",$AZ336)),"thickening","")</f>
        <v/>
      </c>
      <c r="BF336" s="3" t="str">
        <f>IF(ISNUMBER(SEARCH("airDry",$AW336)),"airDry","")</f>
        <v/>
      </c>
      <c r="BG336" s="3" t="str">
        <f>IF(ISNUMBER(SEARCH("heatDry",$AY336)),"heatDry","")</f>
        <v/>
      </c>
      <c r="BH336" s="3" t="str">
        <f>IF(AND(ISNUMBER(SEARCH("aerobic",$AW336)),ISNUMBER(SEARCH("anaer",$AW336))),"Combined Aer and Anaer.","")</f>
        <v/>
      </c>
    </row>
    <row r="337" spans="1:60" x14ac:dyDescent="0.25">
      <c r="A337" s="5">
        <v>1467</v>
      </c>
      <c r="B337" t="s">
        <v>6927</v>
      </c>
      <c r="C337">
        <v>114.46</v>
      </c>
      <c r="D337">
        <v>831.85931721672387</v>
      </c>
      <c r="E337">
        <v>818.73053703568257</v>
      </c>
      <c r="F337">
        <v>586.34493148240585</v>
      </c>
      <c r="G337">
        <v>1081.8176032905151</v>
      </c>
      <c r="H337">
        <v>-138.5488292555315</v>
      </c>
      <c r="I337">
        <v>-139.8087517321508</v>
      </c>
      <c r="J337">
        <v>-158.4280174697914</v>
      </c>
      <c r="K337">
        <v>-115.6973520744759</v>
      </c>
      <c r="L337">
        <v>86.77402972212731</v>
      </c>
      <c r="M337">
        <v>86.258098173502617</v>
      </c>
      <c r="N337">
        <v>84.453668087425143</v>
      </c>
      <c r="O337">
        <v>90.59745552237932</v>
      </c>
      <c r="P337">
        <v>3.580425284854388</v>
      </c>
      <c r="Q337">
        <v>3.565423656663619</v>
      </c>
      <c r="R337">
        <v>3.0031081051193311</v>
      </c>
      <c r="S337">
        <v>4.0283369994664842</v>
      </c>
      <c r="T337">
        <v>254244.2803480094</v>
      </c>
      <c r="U337">
        <v>254244.70016160901</v>
      </c>
      <c r="V337">
        <v>254074.22316005689</v>
      </c>
      <c r="W337">
        <v>254414.9590781185</v>
      </c>
      <c r="X337">
        <v>19964.675681564921</v>
      </c>
      <c r="Y337">
        <v>20072.628507834939</v>
      </c>
      <c r="Z337">
        <v>19102.804731432021</v>
      </c>
      <c r="AA337">
        <v>20505.1987675768</v>
      </c>
      <c r="AB337">
        <v>3807.3279773052568</v>
      </c>
      <c r="AC337">
        <v>3754.442764015962</v>
      </c>
      <c r="AD337">
        <v>3196.681071424618</v>
      </c>
      <c r="AE337">
        <v>4603.3068277568691</v>
      </c>
      <c r="AF337">
        <v>56.190173480727047</v>
      </c>
      <c r="AG337">
        <v>55.856181389866492</v>
      </c>
      <c r="AH337">
        <v>54.687577759374562</v>
      </c>
      <c r="AI337">
        <v>58.665890145347973</v>
      </c>
      <c r="AJ337">
        <v>0.46300978095930673</v>
      </c>
      <c r="AK337">
        <v>0.46300976936313659</v>
      </c>
      <c r="AL337">
        <v>0.46300333987219128</v>
      </c>
      <c r="AM337">
        <v>0.46301611451965757</v>
      </c>
      <c r="AN337">
        <v>0.98995241340588291</v>
      </c>
      <c r="AO337">
        <v>0.9899524134058828</v>
      </c>
      <c r="AP337">
        <v>0.9899524134058828</v>
      </c>
      <c r="AQ337">
        <v>0.9899524134058828</v>
      </c>
      <c r="AR337">
        <v>11.78687044336135</v>
      </c>
      <c r="AS337">
        <v>11.78687044336136</v>
      </c>
      <c r="AT337">
        <v>11.78687044336136</v>
      </c>
      <c r="AU337">
        <v>11.78687044336136</v>
      </c>
      <c r="AV337" t="str">
        <f>VLOOKUP(Sheet1[[#This Row],[NPDES ID2]],Combined_Sheet__Major_Only___2[[NPDES ID2]:[ECHO BFR]],3,FALSE)</f>
        <v>FL</v>
      </c>
      <c r="AW337" t="s">
        <v>54</v>
      </c>
      <c r="AX337" t="str">
        <f>VLOOKUP(Sheet1[[#This Row],[NPDES ID2]],Combined_Sheet__Major_Only___2[[NPDES ID2]:[ECHO BFR]],27,FALSE)</f>
        <v>other</v>
      </c>
      <c r="AY337" t="str">
        <f>VLOOKUP(Sheet1[[#This Row],[NPDES ID2]],Combined_Sheet__Major_Only___2[[NPDES ID2]:[ECHO BFR]],28,FALSE)</f>
        <v>-</v>
      </c>
      <c r="AZ337" t="str">
        <f>VLOOKUP(Sheet1[[#This Row],[NPDES ID2]],Combined_Sheet__Major_Only___2[[NPDES ID2]:[ECHO BFR]],29,FALSE)</f>
        <v>-</v>
      </c>
      <c r="BA337">
        <f>VLOOKUP(Sheet1[[#This Row],[NPDES ID2]],Combined_Sheet__Major_Only___2[[NPDES ID2]:[ECHO BFR]],17,FALSE)</f>
        <v>30.182829999999999</v>
      </c>
      <c r="BB337">
        <f>VLOOKUP(Sheet1[[#This Row],[NPDES ID2]],Combined_Sheet__Major_Only___2[[NPDES ID2]:[ECHO BFR]],18,FALSE)</f>
        <v>-81.708740000000006</v>
      </c>
      <c r="BC337" s="2" t="str">
        <f>IF(ISNUMBER(SEARCH("aerobic",$AW337)),"aerobic","")</f>
        <v/>
      </c>
      <c r="BD337" s="2" t="str">
        <f>IF(ISNUMBER(SEARCH("anaer",$AW337)),"anaer","")</f>
        <v/>
      </c>
      <c r="BE337" s="2" t="str">
        <f>IF(ISNUMBER(SEARCH("thickening",$AZ337)),"thickening","")</f>
        <v/>
      </c>
      <c r="BF337" s="4" t="str">
        <f>IF(ISNUMBER(SEARCH("airDry",$AW337)),"airDry","")</f>
        <v/>
      </c>
      <c r="BG337" s="4" t="str">
        <f>IF(ISNUMBER(SEARCH("heatDry",$AY337)),"heatDry","")</f>
        <v/>
      </c>
      <c r="BH337" s="4" t="str">
        <f>IF(AND(ISNUMBER(SEARCH("aerobic",$AW337)),ISNUMBER(SEARCH("anaer",$AW337))),"Combined Aer and Anaer.","")</f>
        <v/>
      </c>
    </row>
    <row r="338" spans="1:60" x14ac:dyDescent="0.25">
      <c r="A338" s="5">
        <v>1047</v>
      </c>
      <c r="B338" t="s">
        <v>5057</v>
      </c>
      <c r="C338">
        <v>400</v>
      </c>
      <c r="D338">
        <v>341.3147784979202</v>
      </c>
      <c r="E338">
        <v>337.94767764340838</v>
      </c>
      <c r="F338">
        <v>267.73347762866172</v>
      </c>
      <c r="G338">
        <v>423.48670981103669</v>
      </c>
      <c r="H338">
        <v>-136.8644009863344</v>
      </c>
      <c r="I338">
        <v>-138.23868626530319</v>
      </c>
      <c r="J338">
        <v>-157.1205245505229</v>
      </c>
      <c r="K338">
        <v>-113.93957506002469</v>
      </c>
      <c r="L338">
        <v>313.15522277197118</v>
      </c>
      <c r="M338">
        <v>311.34099035712183</v>
      </c>
      <c r="N338">
        <v>304.99793035730238</v>
      </c>
      <c r="O338">
        <v>326.59763340051921</v>
      </c>
      <c r="P338">
        <v>12.76812710803669</v>
      </c>
      <c r="Q338">
        <v>12.71441122096912</v>
      </c>
      <c r="R338">
        <v>10.693127763331111</v>
      </c>
      <c r="S338">
        <v>14.39962923534458</v>
      </c>
      <c r="T338">
        <v>254206.77052466181</v>
      </c>
      <c r="U338">
        <v>254207.19027676899</v>
      </c>
      <c r="V338">
        <v>254036.73824588221</v>
      </c>
      <c r="W338">
        <v>254377.42425455741</v>
      </c>
      <c r="X338">
        <v>19735.277733690062</v>
      </c>
      <c r="Y338">
        <v>19839.474101123102</v>
      </c>
      <c r="Z338">
        <v>18904.379990626228</v>
      </c>
      <c r="AA338">
        <v>20255.73207542604</v>
      </c>
      <c r="AB338">
        <v>3704.725471192432</v>
      </c>
      <c r="AC338">
        <v>3652.9487564283581</v>
      </c>
      <c r="AD338">
        <v>3119.8447243039818</v>
      </c>
      <c r="AE338">
        <v>4461.4204777604982</v>
      </c>
      <c r="AF338">
        <v>56.835607993210942</v>
      </c>
      <c r="AG338">
        <v>56.506679338985151</v>
      </c>
      <c r="AH338">
        <v>55.354919891665297</v>
      </c>
      <c r="AI338">
        <v>59.274869281829247</v>
      </c>
      <c r="AJ338">
        <v>0.47087435244962722</v>
      </c>
      <c r="AK338">
        <v>0.47087431108817779</v>
      </c>
      <c r="AL338">
        <v>0.47085155888608687</v>
      </c>
      <c r="AM338">
        <v>0.47089676638996408</v>
      </c>
      <c r="AN338">
        <v>0.98995095218942308</v>
      </c>
      <c r="AO338">
        <v>0.98995095218942353</v>
      </c>
      <c r="AP338">
        <v>0.98995095218942353</v>
      </c>
      <c r="AQ338">
        <v>0.98995095218942353</v>
      </c>
      <c r="AR338">
        <v>12.028220059320081</v>
      </c>
      <c r="AS338">
        <v>12.02822005932007</v>
      </c>
      <c r="AT338">
        <v>12.02822005932007</v>
      </c>
      <c r="AU338">
        <v>12.02822005932007</v>
      </c>
      <c r="AV338" t="str">
        <f>VLOOKUP(Sheet1[[#This Row],[NPDES ID2]],Combined_Sheet__Major_Only___2[[NPDES ID2]:[ECHO BFR]],3,FALSE)</f>
        <v>AR</v>
      </c>
      <c r="AW338" t="s">
        <v>54</v>
      </c>
      <c r="AX338" t="str">
        <f>VLOOKUP(Sheet1[[#This Row],[NPDES ID2]],Combined_Sheet__Major_Only___2[[NPDES ID2]:[ECHO BFR]],27,FALSE)</f>
        <v>-</v>
      </c>
      <c r="AY338" t="str">
        <f>VLOOKUP(Sheet1[[#This Row],[NPDES ID2]],Combined_Sheet__Major_Only___2[[NPDES ID2]:[ECHO BFR]],28,FALSE)</f>
        <v>-</v>
      </c>
      <c r="AZ338" t="str">
        <f>VLOOKUP(Sheet1[[#This Row],[NPDES ID2]],Combined_Sheet__Major_Only___2[[NPDES ID2]:[ECHO BFR]],29,FALSE)</f>
        <v>sludgeLagoon</v>
      </c>
      <c r="BA338">
        <f>VLOOKUP(Sheet1[[#This Row],[NPDES ID2]],Combined_Sheet__Major_Only___2[[NPDES ID2]:[ECHO BFR]],17,FALSE)</f>
        <v>35.417499999999997</v>
      </c>
      <c r="BB338">
        <f>VLOOKUP(Sheet1[[#This Row],[NPDES ID2]],Combined_Sheet__Major_Only___2[[NPDES ID2]:[ECHO BFR]],18,FALSE)</f>
        <v>-94.337778</v>
      </c>
      <c r="BC338" s="2" t="str">
        <f>IF(ISNUMBER(SEARCH("aerobic",$AW338)),"aerobic","")</f>
        <v/>
      </c>
      <c r="BD338" s="2" t="str">
        <f>IF(ISNUMBER(SEARCH("anaer",$AW338)),"anaer","")</f>
        <v/>
      </c>
      <c r="BE338" s="2" t="str">
        <f>IF(ISNUMBER(SEARCH("thickening",$AZ338)),"thickening","")</f>
        <v/>
      </c>
      <c r="BF338" s="4" t="str">
        <f>IF(ISNUMBER(SEARCH("airDry",$AW338)),"airDry","")</f>
        <v/>
      </c>
      <c r="BG338" s="4" t="str">
        <f>IF(ISNUMBER(SEARCH("heatDry",$AY338)),"heatDry","")</f>
        <v/>
      </c>
      <c r="BH338" s="4" t="str">
        <f>IF(AND(ISNUMBER(SEARCH("aerobic",$AW338)),ISNUMBER(SEARCH("anaer",$AW338))),"Combined Aer and Anaer.","")</f>
        <v/>
      </c>
    </row>
    <row r="339" spans="1:60" x14ac:dyDescent="0.25">
      <c r="A339" s="5">
        <v>177</v>
      </c>
      <c r="B339" t="s">
        <v>956</v>
      </c>
      <c r="C339">
        <v>3799.6</v>
      </c>
      <c r="D339">
        <v>747.73276806334525</v>
      </c>
      <c r="E339">
        <v>746.0825857645616</v>
      </c>
      <c r="F339">
        <v>604.47906276241076</v>
      </c>
      <c r="G339">
        <v>875.98850527328102</v>
      </c>
      <c r="H339">
        <v>-135.89733880333651</v>
      </c>
      <c r="I339">
        <v>-136.04699850793801</v>
      </c>
      <c r="J339">
        <v>-155.71519017534311</v>
      </c>
      <c r="K339">
        <v>-113.0993400283467</v>
      </c>
      <c r="L339">
        <v>2835.9596274825039</v>
      </c>
      <c r="M339">
        <v>2818.8482518678029</v>
      </c>
      <c r="N339">
        <v>2759.2494959108062</v>
      </c>
      <c r="O339">
        <v>2962.486134676265</v>
      </c>
      <c r="P339">
        <v>117.65432933090371</v>
      </c>
      <c r="Q339">
        <v>117.07442123742879</v>
      </c>
      <c r="R339">
        <v>98.777539632361226</v>
      </c>
      <c r="S339">
        <v>132.27183710621159</v>
      </c>
      <c r="T339">
        <v>254195.64162699561</v>
      </c>
      <c r="U339">
        <v>254196.0613608585</v>
      </c>
      <c r="V339">
        <v>254025.6167385903</v>
      </c>
      <c r="W339">
        <v>254366.2879395058</v>
      </c>
      <c r="X339">
        <v>20075.520160273431</v>
      </c>
      <c r="Y339">
        <v>20185.613492556218</v>
      </c>
      <c r="Z339">
        <v>19198.458518178231</v>
      </c>
      <c r="AA339">
        <v>20626.343806565339</v>
      </c>
      <c r="AB339">
        <v>3861.0281758487281</v>
      </c>
      <c r="AC339">
        <v>3807.2514837900349</v>
      </c>
      <c r="AD339">
        <v>3235.8176410400129</v>
      </c>
      <c r="AE339">
        <v>4674.3830163761068</v>
      </c>
      <c r="AF339">
        <v>55.897811345976052</v>
      </c>
      <c r="AG339">
        <v>55.563758895695287</v>
      </c>
      <c r="AH339">
        <v>54.384006729615713</v>
      </c>
      <c r="AI339">
        <v>58.387475789142123</v>
      </c>
      <c r="AJ339">
        <v>0.45944824273039953</v>
      </c>
      <c r="AK339">
        <v>0.45944782044759758</v>
      </c>
      <c r="AL339">
        <v>0.45923562181087008</v>
      </c>
      <c r="AM339">
        <v>0.45965742224925182</v>
      </c>
      <c r="AN339">
        <v>0.98995051857514038</v>
      </c>
      <c r="AO339">
        <v>0.98995051857514016</v>
      </c>
      <c r="AP339">
        <v>0.98995051857514016</v>
      </c>
      <c r="AQ339">
        <v>0.98995051857514016</v>
      </c>
      <c r="AR339">
        <v>11.670272453225319</v>
      </c>
      <c r="AS339">
        <v>11.67027245322531</v>
      </c>
      <c r="AT339">
        <v>11.67027245322531</v>
      </c>
      <c r="AU339">
        <v>11.67027245322531</v>
      </c>
      <c r="AV339" t="str">
        <f>VLOOKUP(Sheet1[[#This Row],[NPDES ID2]],Combined_Sheet__Major_Only___2[[NPDES ID2]:[ECHO BFR]],3,FALSE)</f>
        <v>WA</v>
      </c>
      <c r="AW339" t="s">
        <v>54</v>
      </c>
      <c r="AX339" t="str">
        <f>VLOOKUP(Sheet1[[#This Row],[NPDES ID2]],Combined_Sheet__Major_Only___2[[NPDES ID2]:[ECHO BFR]],27,FALSE)</f>
        <v>other</v>
      </c>
      <c r="AY339" t="str">
        <f>VLOOKUP(Sheet1[[#This Row],[NPDES ID2]],Combined_Sheet__Major_Only___2[[NPDES ID2]:[ECHO BFR]],28,FALSE)</f>
        <v>-</v>
      </c>
      <c r="AZ339" t="str">
        <f>VLOOKUP(Sheet1[[#This Row],[NPDES ID2]],Combined_Sheet__Major_Only___2[[NPDES ID2]:[ECHO BFR]],29,FALSE)</f>
        <v>preliminaryOps</v>
      </c>
      <c r="BA339">
        <f>VLOOKUP(Sheet1[[#This Row],[NPDES ID2]],Combined_Sheet__Major_Only___2[[NPDES ID2]:[ECHO BFR]],17,FALSE)</f>
        <v>45.615876</v>
      </c>
      <c r="BB339">
        <f>VLOOKUP(Sheet1[[#This Row],[NPDES ID2]],Combined_Sheet__Major_Only___2[[NPDES ID2]:[ECHO BFR]],18,FALSE)</f>
        <v>-122.620752</v>
      </c>
      <c r="BC339" s="2" t="str">
        <f>IF(ISNUMBER(SEARCH("aerobic",$AW339)),"aerobic","")</f>
        <v/>
      </c>
      <c r="BD339" s="2" t="str">
        <f>IF(ISNUMBER(SEARCH("anaer",$AW339)),"anaer","")</f>
        <v/>
      </c>
      <c r="BE339" s="2" t="str">
        <f>IF(ISNUMBER(SEARCH("thickening",$AZ339)),"thickening","")</f>
        <v/>
      </c>
      <c r="BF339" s="4" t="str">
        <f>IF(ISNUMBER(SEARCH("airDry",$AW339)),"airDry","")</f>
        <v/>
      </c>
      <c r="BG339" s="4" t="str">
        <f>IF(ISNUMBER(SEARCH("heatDry",$AY339)),"heatDry","")</f>
        <v/>
      </c>
      <c r="BH339" s="4" t="str">
        <f>IF(AND(ISNUMBER(SEARCH("aerobic",$AW339)),ISNUMBER(SEARCH("anaer",$AW339))),"Combined Aer and Anaer.","")</f>
        <v/>
      </c>
    </row>
    <row r="340" spans="1:60" x14ac:dyDescent="0.25">
      <c r="A340" s="5">
        <v>1611</v>
      </c>
      <c r="B340" t="s">
        <v>7573</v>
      </c>
      <c r="C340">
        <v>74.930000000000007</v>
      </c>
      <c r="D340">
        <v>1294.9246945429909</v>
      </c>
      <c r="E340">
        <v>1283.0883530932681</v>
      </c>
      <c r="F340">
        <v>893.15405954680057</v>
      </c>
      <c r="G340">
        <v>1688.914257410416</v>
      </c>
      <c r="H340">
        <v>-107.22093222912891</v>
      </c>
      <c r="I340">
        <v>-108.558828306998</v>
      </c>
      <c r="J340">
        <v>-128.12043892568229</v>
      </c>
      <c r="K340">
        <v>-85.82154982860034</v>
      </c>
      <c r="L340">
        <v>53.263958251050433</v>
      </c>
      <c r="M340">
        <v>53.086797497775507</v>
      </c>
      <c r="N340">
        <v>52.467181318765491</v>
      </c>
      <c r="O340">
        <v>54.576859245799227</v>
      </c>
      <c r="P340">
        <v>1.752807939606406</v>
      </c>
      <c r="Q340">
        <v>1.773637929936954</v>
      </c>
      <c r="R340">
        <v>1.4275159625834191</v>
      </c>
      <c r="S340">
        <v>2.0628536242395472</v>
      </c>
      <c r="T340">
        <v>254130.23027196739</v>
      </c>
      <c r="U340">
        <v>254130.64989859721</v>
      </c>
      <c r="V340">
        <v>253960.2488213235</v>
      </c>
      <c r="W340">
        <v>254300.8329879556</v>
      </c>
      <c r="X340">
        <v>16090.235264203209</v>
      </c>
      <c r="Y340">
        <v>16142.95983842565</v>
      </c>
      <c r="Z340">
        <v>15692.902240958891</v>
      </c>
      <c r="AA340">
        <v>16336.239964797949</v>
      </c>
      <c r="AB340">
        <v>2411.226354054591</v>
      </c>
      <c r="AC340">
        <v>2383.5129460617259</v>
      </c>
      <c r="AD340">
        <v>2107.728415791119</v>
      </c>
      <c r="AE340">
        <v>2773.245303402864</v>
      </c>
      <c r="AF340">
        <v>69.663900805604712</v>
      </c>
      <c r="AG340">
        <v>69.432264681767322</v>
      </c>
      <c r="AH340">
        <v>68.621755750461062</v>
      </c>
      <c r="AI340">
        <v>71.380950979690624</v>
      </c>
      <c r="AJ340">
        <v>0.62756490711544399</v>
      </c>
      <c r="AK340">
        <v>0.62756489774700353</v>
      </c>
      <c r="AL340">
        <v>0.62755969670629175</v>
      </c>
      <c r="AM340">
        <v>0.62757003050955285</v>
      </c>
      <c r="AN340">
        <v>0.98994796920159633</v>
      </c>
      <c r="AO340">
        <v>0.98994796920159656</v>
      </c>
      <c r="AP340">
        <v>0.98994796920159656</v>
      </c>
      <c r="AQ340">
        <v>0.98994796920159656</v>
      </c>
      <c r="AR340">
        <v>16.848510827107809</v>
      </c>
      <c r="AS340">
        <v>16.848510827107809</v>
      </c>
      <c r="AT340">
        <v>16.848510827107809</v>
      </c>
      <c r="AU340">
        <v>16.848510827107809</v>
      </c>
      <c r="AV340" t="str">
        <f>VLOOKUP(Sheet1[[#This Row],[NPDES ID2]],Combined_Sheet__Major_Only___2[[NPDES ID2]:[ECHO BFR]],3,FALSE)</f>
        <v>PA</v>
      </c>
      <c r="AW340" t="s">
        <v>12185</v>
      </c>
      <c r="AX340" t="str">
        <f>VLOOKUP(Sheet1[[#This Row],[NPDES ID2]],Combined_Sheet__Major_Only___2[[NPDES ID2]:[ECHO BFR]],27,FALSE)</f>
        <v>methaneBioCaptureRecover</v>
      </c>
      <c r="AY340" t="str">
        <f>VLOOKUP(Sheet1[[#This Row],[NPDES ID2]],Combined_Sheet__Major_Only___2[[NPDES ID2]:[ECHO BFR]],28,FALSE)</f>
        <v>-</v>
      </c>
      <c r="AZ340" t="str">
        <f>VLOOKUP(Sheet1[[#This Row],[NPDES ID2]],Combined_Sheet__Major_Only___2[[NPDES ID2]:[ECHO BFR]],29,FALSE)</f>
        <v>-</v>
      </c>
      <c r="BA340">
        <f>VLOOKUP(Sheet1[[#This Row],[NPDES ID2]],Combined_Sheet__Major_Only___2[[NPDES ID2]:[ECHO BFR]],17,FALSE)</f>
        <v>40.948799999999999</v>
      </c>
      <c r="BB340">
        <f>VLOOKUP(Sheet1[[#This Row],[NPDES ID2]],Combined_Sheet__Major_Only___2[[NPDES ID2]:[ECHO BFR]],18,FALSE)</f>
        <v>-76.886499999999998</v>
      </c>
      <c r="BC340" s="2" t="str">
        <f>IF(ISNUMBER(SEARCH("aerobic",$AW340)),"aerobic","")</f>
        <v/>
      </c>
      <c r="BD340" s="2" t="str">
        <f>IF(ISNUMBER(SEARCH("anaer",$AW340)),"anaer","")</f>
        <v>anaer</v>
      </c>
      <c r="BE340" s="2" t="str">
        <f>IF(ISNUMBER(SEARCH("thickening",$AZ340)),"thickening","")</f>
        <v/>
      </c>
      <c r="BF340" s="4" t="str">
        <f>IF(ISNUMBER(SEARCH("airDry",$AW340)),"airDry","")</f>
        <v/>
      </c>
      <c r="BG340" s="4" t="str">
        <f>IF(ISNUMBER(SEARCH("heatDry",$AY340)),"heatDry","")</f>
        <v/>
      </c>
      <c r="BH340" s="4" t="str">
        <f>IF(AND(ISNUMBER(SEARCH("aerobic",$AW340)),ISNUMBER(SEARCH("anaer",$AW340))),"Combined Aer and Anaer.","")</f>
        <v/>
      </c>
    </row>
    <row r="341" spans="1:60" x14ac:dyDescent="0.25">
      <c r="A341" s="5">
        <v>524</v>
      </c>
      <c r="B341" t="s">
        <v>2588</v>
      </c>
      <c r="C341">
        <v>298</v>
      </c>
      <c r="D341">
        <v>407.81104116226902</v>
      </c>
      <c r="E341">
        <v>405.91941579736249</v>
      </c>
      <c r="F341">
        <v>309.86210079578689</v>
      </c>
      <c r="G341">
        <v>507.28457103691449</v>
      </c>
      <c r="H341">
        <v>-138.39869547707929</v>
      </c>
      <c r="I341">
        <v>-139.73720530479449</v>
      </c>
      <c r="J341">
        <v>-158.41319616817631</v>
      </c>
      <c r="K341">
        <v>-115.474638957229</v>
      </c>
      <c r="L341">
        <v>225.83908079004189</v>
      </c>
      <c r="M341">
        <v>224.4957926919775</v>
      </c>
      <c r="N341">
        <v>219.79871991222791</v>
      </c>
      <c r="O341">
        <v>235.79271020509881</v>
      </c>
      <c r="P341">
        <v>9.3194925713076877</v>
      </c>
      <c r="Q341">
        <v>9.2803153157366491</v>
      </c>
      <c r="R341">
        <v>7.8170048881033383</v>
      </c>
      <c r="S341">
        <v>10.48501758384562</v>
      </c>
      <c r="T341">
        <v>254110.41239455549</v>
      </c>
      <c r="U341">
        <v>254110.8319886965</v>
      </c>
      <c r="V341">
        <v>253940.44410438239</v>
      </c>
      <c r="W341">
        <v>254281.0019019726</v>
      </c>
      <c r="X341">
        <v>19956.791635147001</v>
      </c>
      <c r="Y341">
        <v>20064.743326053838</v>
      </c>
      <c r="Z341">
        <v>19095.034716287399</v>
      </c>
      <c r="AA341">
        <v>20497.223299014979</v>
      </c>
      <c r="AB341">
        <v>3806.599841851807</v>
      </c>
      <c r="AC341">
        <v>3753.7138700402711</v>
      </c>
      <c r="AD341">
        <v>3195.912288269179</v>
      </c>
      <c r="AE341">
        <v>4602.4871466051409</v>
      </c>
      <c r="AF341">
        <v>56.184180359674443</v>
      </c>
      <c r="AG341">
        <v>55.850250757810258</v>
      </c>
      <c r="AH341">
        <v>54.681318296149151</v>
      </c>
      <c r="AI341">
        <v>58.660110036526838</v>
      </c>
      <c r="AJ341">
        <v>0.46293677317577447</v>
      </c>
      <c r="AK341">
        <v>0.46293674284576708</v>
      </c>
      <c r="AL341">
        <v>0.46292001223178969</v>
      </c>
      <c r="AM341">
        <v>0.4629532547374175</v>
      </c>
      <c r="AN341">
        <v>0.9899471965548049</v>
      </c>
      <c r="AO341">
        <v>0.98994719655480468</v>
      </c>
      <c r="AP341">
        <v>0.98994719655480468</v>
      </c>
      <c r="AQ341">
        <v>0.98994719655480468</v>
      </c>
      <c r="AR341">
        <v>11.78427200091822</v>
      </c>
      <c r="AS341">
        <v>11.78427200091822</v>
      </c>
      <c r="AT341">
        <v>11.78427200091822</v>
      </c>
      <c r="AU341">
        <v>11.78427200091822</v>
      </c>
      <c r="AV341" t="str">
        <f>VLOOKUP(Sheet1[[#This Row],[NPDES ID2]],Combined_Sheet__Major_Only___2[[NPDES ID2]:[ECHO BFR]],3,FALSE)</f>
        <v>IL</v>
      </c>
      <c r="AW341" t="s">
        <v>54</v>
      </c>
      <c r="AX341" t="str">
        <f>VLOOKUP(Sheet1[[#This Row],[NPDES ID2]],Combined_Sheet__Major_Only___2[[NPDES ID2]:[ECHO BFR]],27,FALSE)</f>
        <v>-</v>
      </c>
      <c r="AY341" t="str">
        <f>VLOOKUP(Sheet1[[#This Row],[NPDES ID2]],Combined_Sheet__Major_Only___2[[NPDES ID2]:[ECHO BFR]],28,FALSE)</f>
        <v>-</v>
      </c>
      <c r="AZ341" t="str">
        <f>VLOOKUP(Sheet1[[#This Row],[NPDES ID2]],Combined_Sheet__Major_Only___2[[NPDES ID2]:[ECHO BFR]],29,FALSE)</f>
        <v>preliminaryOps</v>
      </c>
      <c r="BA341">
        <f>VLOOKUP(Sheet1[[#This Row],[NPDES ID2]],Combined_Sheet__Major_Only___2[[NPDES ID2]:[ECHO BFR]],17,FALSE)</f>
        <v>41.676990000000004</v>
      </c>
      <c r="BB341">
        <f>VLOOKUP(Sheet1[[#This Row],[NPDES ID2]],Combined_Sheet__Major_Only___2[[NPDES ID2]:[ECHO BFR]],18,FALSE)</f>
        <v>-87.999960000000002</v>
      </c>
      <c r="BC341" s="2" t="str">
        <f>IF(ISNUMBER(SEARCH("aerobic",$AW341)),"aerobic","")</f>
        <v/>
      </c>
      <c r="BD341" s="2" t="str">
        <f>IF(ISNUMBER(SEARCH("anaer",$AW341)),"anaer","")</f>
        <v/>
      </c>
      <c r="BE341" s="2" t="str">
        <f>IF(ISNUMBER(SEARCH("thickening",$AZ341)),"thickening","")</f>
        <v/>
      </c>
      <c r="BF341" s="3" t="str">
        <f>IF(ISNUMBER(SEARCH("airDry",$AW341)),"airDry","")</f>
        <v/>
      </c>
      <c r="BG341" s="3" t="str">
        <f>IF(ISNUMBER(SEARCH("heatDry",$AY341)),"heatDry","")</f>
        <v/>
      </c>
      <c r="BH341" s="3" t="str">
        <f>IF(AND(ISNUMBER(SEARCH("aerobic",$AW341)),ISNUMBER(SEARCH("anaer",$AW341))),"Combined Aer and Anaer.","")</f>
        <v/>
      </c>
    </row>
    <row r="342" spans="1:60" x14ac:dyDescent="0.25">
      <c r="A342" s="5">
        <v>952</v>
      </c>
      <c r="B342" t="s">
        <v>4620</v>
      </c>
      <c r="C342">
        <v>618.57000000000005</v>
      </c>
      <c r="D342">
        <v>338.10604589829131</v>
      </c>
      <c r="E342">
        <v>331.04068725900822</v>
      </c>
      <c r="F342">
        <v>283.05104609857341</v>
      </c>
      <c r="G342">
        <v>404.89199533480291</v>
      </c>
      <c r="H342">
        <v>-107.8197482023554</v>
      </c>
      <c r="I342">
        <v>-109.1968303826303</v>
      </c>
      <c r="J342">
        <v>-128.6692231737228</v>
      </c>
      <c r="K342">
        <v>-86.228782938538203</v>
      </c>
      <c r="L342">
        <v>436.15364571986021</v>
      </c>
      <c r="M342">
        <v>434.66354589881257</v>
      </c>
      <c r="N342">
        <v>429.4561298463716</v>
      </c>
      <c r="O342">
        <v>447.19170030422418</v>
      </c>
      <c r="P342">
        <v>14.476151462982051</v>
      </c>
      <c r="Q342">
        <v>14.63500576788204</v>
      </c>
      <c r="R342">
        <v>11.80305503833829</v>
      </c>
      <c r="S342">
        <v>17.00098908453776</v>
      </c>
      <c r="T342">
        <v>254099.8131191961</v>
      </c>
      <c r="U342">
        <v>254100.23269596111</v>
      </c>
      <c r="V342">
        <v>253929.85186769071</v>
      </c>
      <c r="W342">
        <v>254270.39556221981</v>
      </c>
      <c r="X342">
        <v>16219.64245550498</v>
      </c>
      <c r="Y342">
        <v>16274.018245918391</v>
      </c>
      <c r="Z342">
        <v>15808.81113189879</v>
      </c>
      <c r="AA342">
        <v>16474.234160896362</v>
      </c>
      <c r="AB342">
        <v>2448.664761222185</v>
      </c>
      <c r="AC342">
        <v>2420.2266987660519</v>
      </c>
      <c r="AD342">
        <v>2138.2108663540498</v>
      </c>
      <c r="AE342">
        <v>2820.447068123744</v>
      </c>
      <c r="AF342">
        <v>69.105076565955628</v>
      </c>
      <c r="AG342">
        <v>68.869576611985821</v>
      </c>
      <c r="AH342">
        <v>68.04357170817633</v>
      </c>
      <c r="AI342">
        <v>70.853209105392622</v>
      </c>
      <c r="AJ342">
        <v>0.62072628848016709</v>
      </c>
      <c r="AK342">
        <v>0.62072621061145028</v>
      </c>
      <c r="AL342">
        <v>0.6206835750740135</v>
      </c>
      <c r="AM342">
        <v>0.62076829148779589</v>
      </c>
      <c r="AN342">
        <v>0.98994678326824892</v>
      </c>
      <c r="AO342">
        <v>0.98994678326824892</v>
      </c>
      <c r="AP342">
        <v>0.98994678326824892</v>
      </c>
      <c r="AQ342">
        <v>0.98994678326824892</v>
      </c>
      <c r="AR342">
        <v>16.63687779426526</v>
      </c>
      <c r="AS342">
        <v>16.63687779426526</v>
      </c>
      <c r="AT342">
        <v>16.63687779426526</v>
      </c>
      <c r="AU342">
        <v>16.63687779426526</v>
      </c>
      <c r="AV342" t="str">
        <f>VLOOKUP(Sheet1[[#This Row],[NPDES ID2]],Combined_Sheet__Major_Only___2[[NPDES ID2]:[ECHO BFR]],3,FALSE)</f>
        <v>MS</v>
      </c>
      <c r="AW342" t="s">
        <v>12185</v>
      </c>
      <c r="AX342" t="str">
        <f>VLOOKUP(Sheet1[[#This Row],[NPDES ID2]],Combined_Sheet__Major_Only___2[[NPDES ID2]:[ECHO BFR]],27,FALSE)</f>
        <v>-</v>
      </c>
      <c r="AY342" t="str">
        <f>VLOOKUP(Sheet1[[#This Row],[NPDES ID2]],Combined_Sheet__Major_Only___2[[NPDES ID2]:[ECHO BFR]],28,FALSE)</f>
        <v>-</v>
      </c>
      <c r="AZ342" t="str">
        <f>VLOOKUP(Sheet1[[#This Row],[NPDES ID2]],Combined_Sheet__Major_Only___2[[NPDES ID2]:[ECHO BFR]],29,FALSE)</f>
        <v>sludgeLagoon</v>
      </c>
      <c r="BA342">
        <f>VLOOKUP(Sheet1[[#This Row],[NPDES ID2]],Combined_Sheet__Major_Only___2[[NPDES ID2]:[ECHO BFR]],17,FALSE)</f>
        <v>32.295630000000003</v>
      </c>
      <c r="BB342">
        <f>VLOOKUP(Sheet1[[#This Row],[NPDES ID2]],Combined_Sheet__Major_Only___2[[NPDES ID2]:[ECHO BFR]],18,FALSE)</f>
        <v>-90.899169999999998</v>
      </c>
      <c r="BC342" s="2" t="str">
        <f>IF(ISNUMBER(SEARCH("aerobic",$AW342)),"aerobic","")</f>
        <v/>
      </c>
      <c r="BD342" s="2" t="str">
        <f>IF(ISNUMBER(SEARCH("anaer",$AW342)),"anaer","")</f>
        <v>anaer</v>
      </c>
      <c r="BE342" s="2" t="str">
        <f>IF(ISNUMBER(SEARCH("thickening",$AZ342)),"thickening","")</f>
        <v/>
      </c>
      <c r="BF342" s="3" t="str">
        <f>IF(ISNUMBER(SEARCH("airDry",$AW342)),"airDry","")</f>
        <v/>
      </c>
      <c r="BG342" s="3" t="str">
        <f>IF(ISNUMBER(SEARCH("heatDry",$AY342)),"heatDry","")</f>
        <v/>
      </c>
      <c r="BH342" s="3" t="str">
        <f>IF(AND(ISNUMBER(SEARCH("aerobic",$AW342)),ISNUMBER(SEARCH("anaer",$AW342))),"Combined Aer and Anaer.","")</f>
        <v/>
      </c>
    </row>
    <row r="343" spans="1:60" x14ac:dyDescent="0.25">
      <c r="A343" s="5">
        <v>1647</v>
      </c>
      <c r="B343" t="s">
        <v>7730</v>
      </c>
      <c r="C343">
        <v>63.34</v>
      </c>
      <c r="D343">
        <v>1535.65390005533</v>
      </c>
      <c r="E343">
        <v>1520.5744762839131</v>
      </c>
      <c r="F343">
        <v>1052.231418341672</v>
      </c>
      <c r="G343">
        <v>2006.8269711690709</v>
      </c>
      <c r="H343">
        <v>-108.9655096140754</v>
      </c>
      <c r="I343">
        <v>-110.3265527069197</v>
      </c>
      <c r="J343">
        <v>-129.7963434853329</v>
      </c>
      <c r="K343">
        <v>-87.488067986347517</v>
      </c>
      <c r="L343">
        <v>44.361486420447662</v>
      </c>
      <c r="M343">
        <v>44.206676972671161</v>
      </c>
      <c r="N343">
        <v>43.665223260418337</v>
      </c>
      <c r="O343">
        <v>45.508758884730383</v>
      </c>
      <c r="P343">
        <v>1.4830357480473799</v>
      </c>
      <c r="Q343">
        <v>1.4982270445472921</v>
      </c>
      <c r="R343">
        <v>1.210300445403889</v>
      </c>
      <c r="S343">
        <v>1.7384646308493981</v>
      </c>
      <c r="T343">
        <v>254091.51428662031</v>
      </c>
      <c r="U343">
        <v>254091.9338497805</v>
      </c>
      <c r="V343">
        <v>253921.55854612609</v>
      </c>
      <c r="W343">
        <v>254262.09119849061</v>
      </c>
      <c r="X343">
        <v>16328.754115863931</v>
      </c>
      <c r="Y343">
        <v>16384.422926821189</v>
      </c>
      <c r="Z343">
        <v>15906.43940969164</v>
      </c>
      <c r="AA343">
        <v>16590.671058249489</v>
      </c>
      <c r="AB343">
        <v>2480.2120265871199</v>
      </c>
      <c r="AC343">
        <v>2451.0842168354861</v>
      </c>
      <c r="AD343">
        <v>2164.019654208937</v>
      </c>
      <c r="AE343">
        <v>2860.0046857359239</v>
      </c>
      <c r="AF343">
        <v>68.636877718987463</v>
      </c>
      <c r="AG343">
        <v>68.397414454161236</v>
      </c>
      <c r="AH343">
        <v>67.55957268224239</v>
      </c>
      <c r="AI343">
        <v>70.411880478382386</v>
      </c>
      <c r="AJ343">
        <v>0.61499743976338672</v>
      </c>
      <c r="AK343">
        <v>0.61499743194868195</v>
      </c>
      <c r="AL343">
        <v>0.61499309225587973</v>
      </c>
      <c r="AM343">
        <v>0.61500171466043962</v>
      </c>
      <c r="AN343">
        <v>0.98994645965675365</v>
      </c>
      <c r="AO343">
        <v>0.98994645965675387</v>
      </c>
      <c r="AP343">
        <v>0.98994645965675387</v>
      </c>
      <c r="AQ343">
        <v>0.98994645965675387</v>
      </c>
      <c r="AR343">
        <v>16.461973992602481</v>
      </c>
      <c r="AS343">
        <v>16.461973992602481</v>
      </c>
      <c r="AT343">
        <v>16.461973992602481</v>
      </c>
      <c r="AU343">
        <v>16.461973992602481</v>
      </c>
      <c r="AV343" t="str">
        <f>VLOOKUP(Sheet1[[#This Row],[NPDES ID2]],Combined_Sheet__Major_Only___2[[NPDES ID2]:[ECHO BFR]],3,FALSE)</f>
        <v>IA</v>
      </c>
      <c r="AW343" t="s">
        <v>12185</v>
      </c>
      <c r="AX343" t="str">
        <f>VLOOKUP(Sheet1[[#This Row],[NPDES ID2]],Combined_Sheet__Major_Only___2[[NPDES ID2]:[ECHO BFR]],27,FALSE)</f>
        <v>-</v>
      </c>
      <c r="AY343" t="str">
        <f>VLOOKUP(Sheet1[[#This Row],[NPDES ID2]],Combined_Sheet__Major_Only___2[[NPDES ID2]:[ECHO BFR]],28,FALSE)</f>
        <v>-</v>
      </c>
      <c r="AZ343" t="str">
        <f>VLOOKUP(Sheet1[[#This Row],[NPDES ID2]],Combined_Sheet__Major_Only___2[[NPDES ID2]:[ECHO BFR]],29,FALSE)</f>
        <v>preliminaryOps</v>
      </c>
      <c r="BA343">
        <f>VLOOKUP(Sheet1[[#This Row],[NPDES ID2]],Combined_Sheet__Major_Only___2[[NPDES ID2]:[ECHO BFR]],17,FALSE)</f>
        <v>43.064444000000002</v>
      </c>
      <c r="BB343">
        <f>VLOOKUP(Sheet1[[#This Row],[NPDES ID2]],Combined_Sheet__Major_Only___2[[NPDES ID2]:[ECHO BFR]],18,FALSE)</f>
        <v>-94.248056000000005</v>
      </c>
      <c r="BC343" s="2" t="str">
        <f>IF(ISNUMBER(SEARCH("aerobic",$AW343)),"aerobic","")</f>
        <v/>
      </c>
      <c r="BD343" s="2" t="str">
        <f>IF(ISNUMBER(SEARCH("anaer",$AW343)),"anaer","")</f>
        <v>anaer</v>
      </c>
      <c r="BE343" s="2" t="str">
        <f>IF(ISNUMBER(SEARCH("thickening",$AZ343)),"thickening","")</f>
        <v/>
      </c>
      <c r="BF343" s="4" t="str">
        <f>IF(ISNUMBER(SEARCH("airDry",$AW343)),"airDry","")</f>
        <v/>
      </c>
      <c r="BG343" s="4" t="str">
        <f>IF(ISNUMBER(SEARCH("heatDry",$AY343)),"heatDry","")</f>
        <v/>
      </c>
      <c r="BH343" s="4" t="str">
        <f>IF(AND(ISNUMBER(SEARCH("aerobic",$AW343)),ISNUMBER(SEARCH("anaer",$AW343))),"Combined Aer and Anaer.","")</f>
        <v/>
      </c>
    </row>
    <row r="344" spans="1:60" x14ac:dyDescent="0.25">
      <c r="A344" s="5">
        <v>1012</v>
      </c>
      <c r="B344" t="s">
        <v>4894</v>
      </c>
      <c r="C344">
        <v>452</v>
      </c>
      <c r="D344">
        <v>341.07385390903153</v>
      </c>
      <c r="E344">
        <v>340.15837593313518</v>
      </c>
      <c r="F344">
        <v>271.81591707951469</v>
      </c>
      <c r="G344">
        <v>421.03409168951168</v>
      </c>
      <c r="H344">
        <v>-138.79853454995461</v>
      </c>
      <c r="I344">
        <v>-140.19130276464051</v>
      </c>
      <c r="J344">
        <v>-158.86685983656719</v>
      </c>
      <c r="K344">
        <v>-115.79935365140091</v>
      </c>
      <c r="L344">
        <v>338.49631223765363</v>
      </c>
      <c r="M344">
        <v>336.46314730575671</v>
      </c>
      <c r="N344">
        <v>329.35500303390802</v>
      </c>
      <c r="O344">
        <v>353.56047104729151</v>
      </c>
      <c r="P344">
        <v>14.03062741705922</v>
      </c>
      <c r="Q344">
        <v>13.962707481795791</v>
      </c>
      <c r="R344">
        <v>11.77542095598058</v>
      </c>
      <c r="S344">
        <v>15.779300585463391</v>
      </c>
      <c r="T344">
        <v>254090.34739493171</v>
      </c>
      <c r="U344">
        <v>254090.76695617891</v>
      </c>
      <c r="V344">
        <v>253920.39242933609</v>
      </c>
      <c r="W344">
        <v>254260.92352907141</v>
      </c>
      <c r="X344">
        <v>20041.032753834381</v>
      </c>
      <c r="Y344">
        <v>20150.422270563129</v>
      </c>
      <c r="Z344">
        <v>19167.565831580901</v>
      </c>
      <c r="AA344">
        <v>20589.0243312231</v>
      </c>
      <c r="AB344">
        <v>3845.9380381552269</v>
      </c>
      <c r="AC344">
        <v>3792.6041730976258</v>
      </c>
      <c r="AD344">
        <v>3225.1394467373639</v>
      </c>
      <c r="AE344">
        <v>4656.6868893664232</v>
      </c>
      <c r="AF344">
        <v>55.945329362601818</v>
      </c>
      <c r="AG344">
        <v>55.609678896188463</v>
      </c>
      <c r="AH344">
        <v>54.434273936018279</v>
      </c>
      <c r="AI344">
        <v>58.43457242341313</v>
      </c>
      <c r="AJ344">
        <v>0.46002695804002491</v>
      </c>
      <c r="AK344">
        <v>0.4600269120596282</v>
      </c>
      <c r="AL344">
        <v>0.46000165707252288</v>
      </c>
      <c r="AM344">
        <v>0.46005183781268261</v>
      </c>
      <c r="AN344">
        <v>0.98994641415235018</v>
      </c>
      <c r="AO344">
        <v>0.98994641415235007</v>
      </c>
      <c r="AP344">
        <v>0.98994641415235007</v>
      </c>
      <c r="AQ344">
        <v>0.98994641415235007</v>
      </c>
      <c r="AR344">
        <v>11.694476231507471</v>
      </c>
      <c r="AS344">
        <v>11.694476231507471</v>
      </c>
      <c r="AT344">
        <v>11.694476231507471</v>
      </c>
      <c r="AU344">
        <v>11.694476231507471</v>
      </c>
      <c r="AV344" t="str">
        <f>VLOOKUP(Sheet1[[#This Row],[NPDES ID2]],Combined_Sheet__Major_Only___2[[NPDES ID2]:[ECHO BFR]],3,FALSE)</f>
        <v>MN</v>
      </c>
      <c r="AW344" t="s">
        <v>54</v>
      </c>
      <c r="AX344" t="str">
        <f>VLOOKUP(Sheet1[[#This Row],[NPDES ID2]],Combined_Sheet__Major_Only___2[[NPDES ID2]:[ECHO BFR]],27,FALSE)</f>
        <v>tempSludgeStore</v>
      </c>
      <c r="AY344" t="str">
        <f>VLOOKUP(Sheet1[[#This Row],[NPDES ID2]],Combined_Sheet__Major_Only___2[[NPDES ID2]:[ECHO BFR]],28,FALSE)</f>
        <v>-</v>
      </c>
      <c r="AZ344" t="str">
        <f>VLOOKUP(Sheet1[[#This Row],[NPDES ID2]],Combined_Sheet__Major_Only___2[[NPDES ID2]:[ECHO BFR]],29,FALSE)</f>
        <v>-</v>
      </c>
      <c r="BA344">
        <f>VLOOKUP(Sheet1[[#This Row],[NPDES ID2]],Combined_Sheet__Major_Only___2[[NPDES ID2]:[ECHO BFR]],17,FALSE)</f>
        <v>44.043280000000003</v>
      </c>
      <c r="BB344">
        <f>VLOOKUP(Sheet1[[#This Row],[NPDES ID2]],Combined_Sheet__Major_Only___2[[NPDES ID2]:[ECHO BFR]],18,FALSE)</f>
        <v>-94.419520000000006</v>
      </c>
      <c r="BC344" s="2" t="str">
        <f>IF(ISNUMBER(SEARCH("aerobic",$AW344)),"aerobic","")</f>
        <v/>
      </c>
      <c r="BD344" s="2" t="str">
        <f>IF(ISNUMBER(SEARCH("anaer",$AW344)),"anaer","")</f>
        <v/>
      </c>
      <c r="BE344" s="2" t="str">
        <f>IF(ISNUMBER(SEARCH("thickening",$AZ344)),"thickening","")</f>
        <v/>
      </c>
      <c r="BF344" s="3" t="str">
        <f>IF(ISNUMBER(SEARCH("airDry",$AW344)),"airDry","")</f>
        <v/>
      </c>
      <c r="BG344" s="3" t="str">
        <f>IF(ISNUMBER(SEARCH("heatDry",$AY344)),"heatDry","")</f>
        <v/>
      </c>
      <c r="BH344" s="3" t="str">
        <f>IF(AND(ISNUMBER(SEARCH("aerobic",$AW344)),ISNUMBER(SEARCH("anaer",$AW344))),"Combined Aer and Anaer.","")</f>
        <v/>
      </c>
    </row>
    <row r="345" spans="1:60" x14ac:dyDescent="0.25">
      <c r="A345" s="5">
        <v>1379</v>
      </c>
      <c r="B345" t="s">
        <v>6543</v>
      </c>
      <c r="C345">
        <v>148.87</v>
      </c>
      <c r="D345">
        <v>724.12155143001348</v>
      </c>
      <c r="E345">
        <v>720.50443459004669</v>
      </c>
      <c r="F345">
        <v>518.48853009051027</v>
      </c>
      <c r="G345">
        <v>931.88664769691934</v>
      </c>
      <c r="H345">
        <v>-109.3541121231836</v>
      </c>
      <c r="I345">
        <v>-110.7215688232166</v>
      </c>
      <c r="J345">
        <v>-130.16550420248711</v>
      </c>
      <c r="K345">
        <v>-87.832584102658615</v>
      </c>
      <c r="L345">
        <v>103.872474496243</v>
      </c>
      <c r="M345">
        <v>103.5056201660495</v>
      </c>
      <c r="N345">
        <v>102.22268743610699</v>
      </c>
      <c r="O345">
        <v>106.5910031447752</v>
      </c>
      <c r="P345">
        <v>3.4863777637387821</v>
      </c>
      <c r="Q345">
        <v>3.5211846368766651</v>
      </c>
      <c r="R345">
        <v>2.846693061637354</v>
      </c>
      <c r="S345">
        <v>4.0828281207174868</v>
      </c>
      <c r="T345">
        <v>254073.72629803911</v>
      </c>
      <c r="U345">
        <v>254074.14583203831</v>
      </c>
      <c r="V345">
        <v>253903.78237002611</v>
      </c>
      <c r="W345">
        <v>254244.29135425479</v>
      </c>
      <c r="X345">
        <v>16389.256899944801</v>
      </c>
      <c r="Y345">
        <v>16445.690984740839</v>
      </c>
      <c r="Z345">
        <v>15960.48714306267</v>
      </c>
      <c r="AA345">
        <v>16655.289179075371</v>
      </c>
      <c r="AB345">
        <v>2498.1068752178689</v>
      </c>
      <c r="AC345">
        <v>2468.6109816244839</v>
      </c>
      <c r="AD345">
        <v>2178.5674555351839</v>
      </c>
      <c r="AE345">
        <v>2882.617172013363</v>
      </c>
      <c r="AF345">
        <v>68.37973306159283</v>
      </c>
      <c r="AG345">
        <v>68.138373418076853</v>
      </c>
      <c r="AH345">
        <v>67.293590022325517</v>
      </c>
      <c r="AI345">
        <v>70.169171205333896</v>
      </c>
      <c r="AJ345">
        <v>0.61185136743968704</v>
      </c>
      <c r="AK345">
        <v>0.6118513490936337</v>
      </c>
      <c r="AL345">
        <v>0.61184118352719952</v>
      </c>
      <c r="AM345">
        <v>0.61186138137461654</v>
      </c>
      <c r="AN345">
        <v>0.98994576594712269</v>
      </c>
      <c r="AO345">
        <v>0.98994576594712236</v>
      </c>
      <c r="AP345">
        <v>0.98994576594712236</v>
      </c>
      <c r="AQ345">
        <v>0.98994576594712236</v>
      </c>
      <c r="AR345">
        <v>16.365003538719382</v>
      </c>
      <c r="AS345">
        <v>16.365003538719382</v>
      </c>
      <c r="AT345">
        <v>16.365003538719382</v>
      </c>
      <c r="AU345">
        <v>16.365003538719382</v>
      </c>
      <c r="AV345" t="str">
        <f>VLOOKUP(Sheet1[[#This Row],[NPDES ID2]],Combined_Sheet__Major_Only___2[[NPDES ID2]:[ECHO BFR]],3,FALSE)</f>
        <v>TX</v>
      </c>
      <c r="AW345" t="s">
        <v>41</v>
      </c>
      <c r="AX345" t="str">
        <f>VLOOKUP(Sheet1[[#This Row],[NPDES ID2]],Combined_Sheet__Major_Only___2[[NPDES ID2]:[ECHO BFR]],27,FALSE)</f>
        <v>-</v>
      </c>
      <c r="AY345" t="str">
        <f>VLOOKUP(Sheet1[[#This Row],[NPDES ID2]],Combined_Sheet__Major_Only___2[[NPDES ID2]:[ECHO BFR]],28,FALSE)</f>
        <v>-</v>
      </c>
      <c r="AZ345" t="str">
        <f>VLOOKUP(Sheet1[[#This Row],[NPDES ID2]],Combined_Sheet__Major_Only___2[[NPDES ID2]:[ECHO BFR]],29,FALSE)</f>
        <v>-</v>
      </c>
      <c r="BA345">
        <f>VLOOKUP(Sheet1[[#This Row],[NPDES ID2]],Combined_Sheet__Major_Only___2[[NPDES ID2]:[ECHO BFR]],17,FALSE)</f>
        <v>30.001415000000001</v>
      </c>
      <c r="BB345">
        <f>VLOOKUP(Sheet1[[#This Row],[NPDES ID2]],Combined_Sheet__Major_Only___2[[NPDES ID2]:[ECHO BFR]],18,FALSE)</f>
        <v>-95.572052999999997</v>
      </c>
      <c r="BC345" s="2" t="str">
        <f>IF(ISNUMBER(SEARCH("aerobic",$AW345)),"aerobic","")</f>
        <v>aerobic</v>
      </c>
      <c r="BD345" s="2" t="str">
        <f>IF(ISNUMBER(SEARCH("anaer",$AW345)),"anaer","")</f>
        <v/>
      </c>
      <c r="BE345" s="2" t="str">
        <f>IF(ISNUMBER(SEARCH("thickening",$AZ345)),"thickening","")</f>
        <v/>
      </c>
      <c r="BF345" s="4" t="str">
        <f>IF(ISNUMBER(SEARCH("airDry",$AW345)),"airDry","")</f>
        <v/>
      </c>
      <c r="BG345" s="4" t="str">
        <f>IF(ISNUMBER(SEARCH("heatDry",$AY345)),"heatDry","")</f>
        <v/>
      </c>
      <c r="BH345" s="4" t="str">
        <f>IF(AND(ISNUMBER(SEARCH("aerobic",$AW345)),ISNUMBER(SEARCH("anaer",$AW345))),"Combined Aer and Anaer.","")</f>
        <v/>
      </c>
    </row>
    <row r="346" spans="1:60" x14ac:dyDescent="0.25">
      <c r="A346" s="5">
        <v>1300</v>
      </c>
      <c r="B346" t="s">
        <v>6189</v>
      </c>
      <c r="C346">
        <v>179.93</v>
      </c>
      <c r="D346">
        <v>605.05546697807915</v>
      </c>
      <c r="E346">
        <v>597.99475009927596</v>
      </c>
      <c r="F346">
        <v>436.86081167098882</v>
      </c>
      <c r="G346">
        <v>774.33970198658631</v>
      </c>
      <c r="H346">
        <v>-140.92712887450941</v>
      </c>
      <c r="I346">
        <v>-142.09056999021701</v>
      </c>
      <c r="J346">
        <v>-160.57508066950959</v>
      </c>
      <c r="K346">
        <v>-117.9886374364806</v>
      </c>
      <c r="L346">
        <v>129.41983393750971</v>
      </c>
      <c r="M346">
        <v>128.61648040656499</v>
      </c>
      <c r="N346">
        <v>125.80701154981701</v>
      </c>
      <c r="O346">
        <v>135.3730401203785</v>
      </c>
      <c r="P346">
        <v>5.4476833472680166</v>
      </c>
      <c r="Q346">
        <v>5.4102351552223116</v>
      </c>
      <c r="R346">
        <v>4.5808701189943388</v>
      </c>
      <c r="S346">
        <v>6.1143520488189473</v>
      </c>
      <c r="T346">
        <v>254067.82807204759</v>
      </c>
      <c r="U346">
        <v>254068.24759637739</v>
      </c>
      <c r="V346">
        <v>253897.8880608734</v>
      </c>
      <c r="W346">
        <v>254238.38919710889</v>
      </c>
      <c r="X346">
        <v>20337.503918221231</v>
      </c>
      <c r="Y346">
        <v>20451.90702410146</v>
      </c>
      <c r="Z346">
        <v>19422.595197054179</v>
      </c>
      <c r="AA346">
        <v>20912.403918084561</v>
      </c>
      <c r="AB346">
        <v>3986.8427912454322</v>
      </c>
      <c r="AC346">
        <v>3931.9506572784339</v>
      </c>
      <c r="AD346">
        <v>3329.483870427026</v>
      </c>
      <c r="AE346">
        <v>4852.6544238791848</v>
      </c>
      <c r="AF346">
        <v>55.124864528462147</v>
      </c>
      <c r="AG346">
        <v>54.782836443359713</v>
      </c>
      <c r="AH346">
        <v>53.585939966842233</v>
      </c>
      <c r="AI346">
        <v>57.660365068916413</v>
      </c>
      <c r="AJ346">
        <v>0.45003387776183817</v>
      </c>
      <c r="AK346">
        <v>0.45003385989710898</v>
      </c>
      <c r="AL346">
        <v>0.45002397322998727</v>
      </c>
      <c r="AM346">
        <v>0.45004361703934381</v>
      </c>
      <c r="AN346">
        <v>0.9899455359024425</v>
      </c>
      <c r="AO346">
        <v>0.98994553590244272</v>
      </c>
      <c r="AP346">
        <v>0.98994553590244272</v>
      </c>
      <c r="AQ346">
        <v>0.98994553590244272</v>
      </c>
      <c r="AR346">
        <v>11.38762252087732</v>
      </c>
      <c r="AS346">
        <v>11.38762252087731</v>
      </c>
      <c r="AT346">
        <v>11.38762252087731</v>
      </c>
      <c r="AU346">
        <v>11.38762252087731</v>
      </c>
      <c r="AV346" t="str">
        <f>VLOOKUP(Sheet1[[#This Row],[NPDES ID2]],Combined_Sheet__Major_Only___2[[NPDES ID2]:[ECHO BFR]],3,FALSE)</f>
        <v>TN</v>
      </c>
      <c r="AW346" t="s">
        <v>38</v>
      </c>
      <c r="AX346" t="str">
        <f>VLOOKUP(Sheet1[[#This Row],[NPDES ID2]],Combined_Sheet__Major_Only___2[[NPDES ID2]:[ECHO BFR]],27,FALSE)</f>
        <v/>
      </c>
      <c r="AY346" t="str">
        <f>VLOOKUP(Sheet1[[#This Row],[NPDES ID2]],Combined_Sheet__Major_Only___2[[NPDES ID2]:[ECHO BFR]],28,FALSE)</f>
        <v/>
      </c>
      <c r="AZ346" t="str">
        <f>VLOOKUP(Sheet1[[#This Row],[NPDES ID2]],Combined_Sheet__Major_Only___2[[NPDES ID2]:[ECHO BFR]],29,FALSE)</f>
        <v/>
      </c>
      <c r="BA346">
        <f>VLOOKUP(Sheet1[[#This Row],[NPDES ID2]],Combined_Sheet__Major_Only___2[[NPDES ID2]:[ECHO BFR]],17,FALSE)</f>
        <v>35.241667</v>
      </c>
      <c r="BB346">
        <f>VLOOKUP(Sheet1[[#This Row],[NPDES ID2]],Combined_Sheet__Major_Only___2[[NPDES ID2]:[ECHO BFR]],18,FALSE)</f>
        <v>-87.353055999999995</v>
      </c>
      <c r="BC346" s="2" t="str">
        <f>IF(ISNUMBER(SEARCH("aerobic",$AW346)),"aerobic","")</f>
        <v/>
      </c>
      <c r="BD346" s="2" t="str">
        <f>IF(ISNUMBER(SEARCH("anaer",$AW346)),"anaer","")</f>
        <v/>
      </c>
      <c r="BE346" s="2" t="str">
        <f>IF(ISNUMBER(SEARCH("thickening",$AZ346)),"thickening","")</f>
        <v/>
      </c>
      <c r="BF346" s="3" t="str">
        <f>IF(ISNUMBER(SEARCH("airDry",$AW346)),"airDry","")</f>
        <v/>
      </c>
      <c r="BG346" s="3" t="str">
        <f>IF(ISNUMBER(SEARCH("heatDry",$AY346)),"heatDry","")</f>
        <v/>
      </c>
      <c r="BH346" s="3" t="str">
        <f>IF(AND(ISNUMBER(SEARCH("aerobic",$AW346)),ISNUMBER(SEARCH("anaer",$AW346))),"Combined Aer and Anaer.","")</f>
        <v/>
      </c>
    </row>
    <row r="347" spans="1:60" x14ac:dyDescent="0.25">
      <c r="A347" s="5">
        <v>1210</v>
      </c>
      <c r="B347" t="s">
        <v>5801</v>
      </c>
      <c r="C347">
        <v>242.92</v>
      </c>
      <c r="D347">
        <v>507.00690946782538</v>
      </c>
      <c r="E347">
        <v>503.45207815108529</v>
      </c>
      <c r="F347">
        <v>377.12082303655029</v>
      </c>
      <c r="G347">
        <v>635.19281293737924</v>
      </c>
      <c r="H347">
        <v>-110.34876067254901</v>
      </c>
      <c r="I347">
        <v>-111.7200540078333</v>
      </c>
      <c r="J347">
        <v>-131.1166459164111</v>
      </c>
      <c r="K347">
        <v>-88.752105987021295</v>
      </c>
      <c r="L347">
        <v>167.99216630155681</v>
      </c>
      <c r="M347">
        <v>167.38207748961719</v>
      </c>
      <c r="N347">
        <v>165.24880505237331</v>
      </c>
      <c r="O347">
        <v>172.51283511653179</v>
      </c>
      <c r="P347">
        <v>5.691886026897337</v>
      </c>
      <c r="Q347">
        <v>5.7452427833432473</v>
      </c>
      <c r="R347">
        <v>4.6531697128373963</v>
      </c>
      <c r="S347">
        <v>6.6501407486777904</v>
      </c>
      <c r="T347">
        <v>254067.39857885029</v>
      </c>
      <c r="U347">
        <v>254067.81810247601</v>
      </c>
      <c r="V347">
        <v>253897.45885288989</v>
      </c>
      <c r="W347">
        <v>254237.95941765531</v>
      </c>
      <c r="X347">
        <v>16535.622244168491</v>
      </c>
      <c r="Y347">
        <v>16593.889636622629</v>
      </c>
      <c r="Z347">
        <v>16091.27836273202</v>
      </c>
      <c r="AA347">
        <v>16811.59194215991</v>
      </c>
      <c r="AB347">
        <v>2541.5380770410702</v>
      </c>
      <c r="AC347">
        <v>2511.132446600051</v>
      </c>
      <c r="AD347">
        <v>2213.8544832853549</v>
      </c>
      <c r="AE347">
        <v>2937.549304781051</v>
      </c>
      <c r="AF347">
        <v>67.774294125208954</v>
      </c>
      <c r="AG347">
        <v>67.528392624140793</v>
      </c>
      <c r="AH347">
        <v>66.667389273946839</v>
      </c>
      <c r="AI347">
        <v>69.597804520973085</v>
      </c>
      <c r="AJ347">
        <v>0.60444491893231278</v>
      </c>
      <c r="AK347">
        <v>0.6044448891589107</v>
      </c>
      <c r="AL347">
        <v>0.60442843193008211</v>
      </c>
      <c r="AM347">
        <v>0.60446113095181764</v>
      </c>
      <c r="AN347">
        <v>0.98994551915078732</v>
      </c>
      <c r="AO347">
        <v>0.98994551915078721</v>
      </c>
      <c r="AP347">
        <v>0.98994551915078721</v>
      </c>
      <c r="AQ347">
        <v>0.98994551915078721</v>
      </c>
      <c r="AR347">
        <v>16.136970999491211</v>
      </c>
      <c r="AS347">
        <v>16.136970999491201</v>
      </c>
      <c r="AT347">
        <v>16.136970999491201</v>
      </c>
      <c r="AU347">
        <v>16.136970999491201</v>
      </c>
      <c r="AV347" t="str">
        <f>VLOOKUP(Sheet1[[#This Row],[NPDES ID2]],Combined_Sheet__Major_Only___2[[NPDES ID2]:[ECHO BFR]],3,FALSE)</f>
        <v>MO</v>
      </c>
      <c r="AW347" t="s">
        <v>41</v>
      </c>
      <c r="AX347" t="str">
        <f>VLOOKUP(Sheet1[[#This Row],[NPDES ID2]],Combined_Sheet__Major_Only___2[[NPDES ID2]:[ECHO BFR]],27,FALSE)</f>
        <v>-</v>
      </c>
      <c r="AY347" t="str">
        <f>VLOOKUP(Sheet1[[#This Row],[NPDES ID2]],Combined_Sheet__Major_Only___2[[NPDES ID2]:[ECHO BFR]],28,FALSE)</f>
        <v>-</v>
      </c>
      <c r="AZ347" t="str">
        <f>VLOOKUP(Sheet1[[#This Row],[NPDES ID2]],Combined_Sheet__Major_Only___2[[NPDES ID2]:[ECHO BFR]],29,FALSE)</f>
        <v>-</v>
      </c>
      <c r="BA347">
        <f>VLOOKUP(Sheet1[[#This Row],[NPDES ID2]],Combined_Sheet__Major_Only___2[[NPDES ID2]:[ECHO BFR]],17,FALSE)</f>
        <v>37.131086000000003</v>
      </c>
      <c r="BB347">
        <f>VLOOKUP(Sheet1[[#This Row],[NPDES ID2]],Combined_Sheet__Major_Only___2[[NPDES ID2]:[ECHO BFR]],18,FALSE)</f>
        <v>-93.488587999999993</v>
      </c>
      <c r="BC347" s="2" t="str">
        <f>IF(ISNUMBER(SEARCH("aerobic",$AW347)),"aerobic","")</f>
        <v>aerobic</v>
      </c>
      <c r="BD347" s="2" t="str">
        <f>IF(ISNUMBER(SEARCH("anaer",$AW347)),"anaer","")</f>
        <v/>
      </c>
      <c r="BE347" s="2" t="str">
        <f>IF(ISNUMBER(SEARCH("thickening",$AZ347)),"thickening","")</f>
        <v/>
      </c>
      <c r="BF347" s="3" t="str">
        <f>IF(ISNUMBER(SEARCH("airDry",$AW347)),"airDry","")</f>
        <v/>
      </c>
      <c r="BG347" s="3" t="str">
        <f>IF(ISNUMBER(SEARCH("heatDry",$AY347)),"heatDry","")</f>
        <v/>
      </c>
      <c r="BH347" s="3" t="str">
        <f>IF(AND(ISNUMBER(SEARCH("aerobic",$AW347)),ISNUMBER(SEARCH("anaer",$AW347))),"Combined Aer and Anaer.","")</f>
        <v/>
      </c>
    </row>
    <row r="348" spans="1:60" x14ac:dyDescent="0.25">
      <c r="A348" s="5">
        <v>1485</v>
      </c>
      <c r="B348" t="s">
        <v>7003</v>
      </c>
      <c r="C348">
        <v>110.87</v>
      </c>
      <c r="D348">
        <v>945.8340812197697</v>
      </c>
      <c r="E348">
        <v>936.02453530685648</v>
      </c>
      <c r="F348">
        <v>665.74336240606397</v>
      </c>
      <c r="G348">
        <v>1223.17008683923</v>
      </c>
      <c r="H348">
        <v>-111.566498858575</v>
      </c>
      <c r="I348">
        <v>-112.93237603585111</v>
      </c>
      <c r="J348">
        <v>-132.29412694931651</v>
      </c>
      <c r="K348">
        <v>-89.955437036193317</v>
      </c>
      <c r="L348">
        <v>75.952277554282432</v>
      </c>
      <c r="M348">
        <v>75.668371591825121</v>
      </c>
      <c r="N348">
        <v>74.675459480028749</v>
      </c>
      <c r="O348">
        <v>78.056195480229078</v>
      </c>
      <c r="P348">
        <v>2.5992985397247441</v>
      </c>
      <c r="Q348">
        <v>2.622008143762812</v>
      </c>
      <c r="R348">
        <v>2.1276439022920068</v>
      </c>
      <c r="S348">
        <v>3.029380454592705</v>
      </c>
      <c r="T348">
        <v>254058.22942499249</v>
      </c>
      <c r="U348">
        <v>254058.64893358661</v>
      </c>
      <c r="V348">
        <v>253888.29578799821</v>
      </c>
      <c r="W348">
        <v>254228.7841525769</v>
      </c>
      <c r="X348">
        <v>16692.020577730498</v>
      </c>
      <c r="Y348">
        <v>16752.246548818639</v>
      </c>
      <c r="Z348">
        <v>16230.79088073144</v>
      </c>
      <c r="AA348">
        <v>16978.78045087713</v>
      </c>
      <c r="AB348">
        <v>2588.7034176783909</v>
      </c>
      <c r="AC348">
        <v>2557.273358601466</v>
      </c>
      <c r="AD348">
        <v>2252.1178973284859</v>
      </c>
      <c r="AE348">
        <v>2996.9790353077951</v>
      </c>
      <c r="AF348">
        <v>67.136526349247845</v>
      </c>
      <c r="AG348">
        <v>66.885678144556209</v>
      </c>
      <c r="AH348">
        <v>66.007848679058327</v>
      </c>
      <c r="AI348">
        <v>68.996108945471178</v>
      </c>
      <c r="AJ348">
        <v>0.59664433776614079</v>
      </c>
      <c r="AK348">
        <v>0.59664432433839809</v>
      </c>
      <c r="AL348">
        <v>0.59663687692190359</v>
      </c>
      <c r="AM348">
        <v>0.59665167404802821</v>
      </c>
      <c r="AN348">
        <v>0.98994516151013601</v>
      </c>
      <c r="AO348">
        <v>0.98994516151013612</v>
      </c>
      <c r="AP348">
        <v>0.98994516151013612</v>
      </c>
      <c r="AQ348">
        <v>0.98994516151013612</v>
      </c>
      <c r="AR348">
        <v>15.897339238122891</v>
      </c>
      <c r="AS348">
        <v>15.897339238122891</v>
      </c>
      <c r="AT348">
        <v>15.897339238122891</v>
      </c>
      <c r="AU348">
        <v>15.897339238122891</v>
      </c>
      <c r="AV348" t="str">
        <f>VLOOKUP(Sheet1[[#This Row],[NPDES ID2]],Combined_Sheet__Major_Only___2[[NPDES ID2]:[ECHO BFR]],3,FALSE)</f>
        <v>MN</v>
      </c>
      <c r="AW348" t="s">
        <v>41</v>
      </c>
      <c r="AX348" t="str">
        <f>VLOOKUP(Sheet1[[#This Row],[NPDES ID2]],Combined_Sheet__Major_Only___2[[NPDES ID2]:[ECHO BFR]],27,FALSE)</f>
        <v>other</v>
      </c>
      <c r="AY348" t="str">
        <f>VLOOKUP(Sheet1[[#This Row],[NPDES ID2]],Combined_Sheet__Major_Only___2[[NPDES ID2]:[ECHO BFR]],28,FALSE)</f>
        <v>-</v>
      </c>
      <c r="AZ348" t="str">
        <f>VLOOKUP(Sheet1[[#This Row],[NPDES ID2]],Combined_Sheet__Major_Only___2[[NPDES ID2]:[ECHO BFR]],29,FALSE)</f>
        <v>-</v>
      </c>
      <c r="BA348">
        <f>VLOOKUP(Sheet1[[#This Row],[NPDES ID2]],Combined_Sheet__Major_Only___2[[NPDES ID2]:[ECHO BFR]],17,FALSE)</f>
        <v>45.393692000000001</v>
      </c>
      <c r="BB348">
        <f>VLOOKUP(Sheet1[[#This Row],[NPDES ID2]],Combined_Sheet__Major_Only___2[[NPDES ID2]:[ECHO BFR]],18,FALSE)</f>
        <v>-93.862647999999993</v>
      </c>
      <c r="BC348" s="2" t="str">
        <f>IF(ISNUMBER(SEARCH("aerobic",$AW348)),"aerobic","")</f>
        <v>aerobic</v>
      </c>
      <c r="BD348" s="2" t="str">
        <f>IF(ISNUMBER(SEARCH("anaer",$AW348)),"anaer","")</f>
        <v/>
      </c>
      <c r="BE348" s="2" t="str">
        <f>IF(ISNUMBER(SEARCH("thickening",$AZ348)),"thickening","")</f>
        <v/>
      </c>
      <c r="BF348" s="4" t="str">
        <f>IF(ISNUMBER(SEARCH("airDry",$AW348)),"airDry","")</f>
        <v/>
      </c>
      <c r="BG348" s="4" t="str">
        <f>IF(ISNUMBER(SEARCH("heatDry",$AY348)),"heatDry","")</f>
        <v/>
      </c>
      <c r="BH348" s="4" t="str">
        <f>IF(AND(ISNUMBER(SEARCH("aerobic",$AW348)),ISNUMBER(SEARCH("anaer",$AW348))),"Combined Aer and Anaer.","")</f>
        <v/>
      </c>
    </row>
    <row r="349" spans="1:60" x14ac:dyDescent="0.25">
      <c r="A349" s="5">
        <v>1163</v>
      </c>
      <c r="B349" t="s">
        <v>5581</v>
      </c>
      <c r="C349">
        <v>282</v>
      </c>
      <c r="D349">
        <v>458.77821006099759</v>
      </c>
      <c r="E349">
        <v>456.02393822681631</v>
      </c>
      <c r="F349">
        <v>347.22025223015117</v>
      </c>
      <c r="G349">
        <v>568.07455651322061</v>
      </c>
      <c r="H349">
        <v>-109.6571492301678</v>
      </c>
      <c r="I349">
        <v>-111.0216754623435</v>
      </c>
      <c r="J349">
        <v>-130.45008536859521</v>
      </c>
      <c r="K349">
        <v>-88.080636740892317</v>
      </c>
      <c r="L349">
        <v>196.11485438363869</v>
      </c>
      <c r="M349">
        <v>195.41494690004089</v>
      </c>
      <c r="N349">
        <v>192.96775521952691</v>
      </c>
      <c r="O349">
        <v>201.30090002007651</v>
      </c>
      <c r="P349">
        <v>6.605331757042725</v>
      </c>
      <c r="Q349">
        <v>6.6697728567336014</v>
      </c>
      <c r="R349">
        <v>5.3958148906916499</v>
      </c>
      <c r="S349">
        <v>7.7287831456562897</v>
      </c>
      <c r="T349">
        <v>254044.91944795719</v>
      </c>
      <c r="U349">
        <v>254045.33893473141</v>
      </c>
      <c r="V349">
        <v>253874.994649728</v>
      </c>
      <c r="W349">
        <v>254215.4653044717</v>
      </c>
      <c r="X349">
        <v>16441.581546575959</v>
      </c>
      <c r="Y349">
        <v>16498.693626363311</v>
      </c>
      <c r="Z349">
        <v>16007.13664782008</v>
      </c>
      <c r="AA349">
        <v>16711.233107973309</v>
      </c>
      <c r="AB349">
        <v>2513.8251143954139</v>
      </c>
      <c r="AC349">
        <v>2484.0066378482388</v>
      </c>
      <c r="AD349">
        <v>2191.3162940519769</v>
      </c>
      <c r="AE349">
        <v>2902.5364123841068</v>
      </c>
      <c r="AF349">
        <v>68.155781623204035</v>
      </c>
      <c r="AG349">
        <v>67.912811822566397</v>
      </c>
      <c r="AH349">
        <v>67.061918174995924</v>
      </c>
      <c r="AI349">
        <v>69.957743614105283</v>
      </c>
      <c r="AJ349">
        <v>0.60911158696442147</v>
      </c>
      <c r="AK349">
        <v>0.60911155219666047</v>
      </c>
      <c r="AL349">
        <v>0.60909235328260036</v>
      </c>
      <c r="AM349">
        <v>0.6091304999459245</v>
      </c>
      <c r="AN349">
        <v>0.98994464231239421</v>
      </c>
      <c r="AO349">
        <v>0.98994464231239387</v>
      </c>
      <c r="AP349">
        <v>0.98994464231239387</v>
      </c>
      <c r="AQ349">
        <v>0.98994464231239387</v>
      </c>
      <c r="AR349">
        <v>16.280420487041191</v>
      </c>
      <c r="AS349">
        <v>16.280420487041191</v>
      </c>
      <c r="AT349">
        <v>16.280420487041191</v>
      </c>
      <c r="AU349">
        <v>16.280420487041191</v>
      </c>
      <c r="AV349" t="str">
        <f>VLOOKUP(Sheet1[[#This Row],[NPDES ID2]],Combined_Sheet__Major_Only___2[[NPDES ID2]:[ECHO BFR]],3,FALSE)</f>
        <v>NC</v>
      </c>
      <c r="AW349" t="s">
        <v>41</v>
      </c>
      <c r="AX349" t="str">
        <f>VLOOKUP(Sheet1[[#This Row],[NPDES ID2]],Combined_Sheet__Major_Only___2[[NPDES ID2]:[ECHO BFR]],27,FALSE)</f>
        <v>-</v>
      </c>
      <c r="AY349" t="str">
        <f>VLOOKUP(Sheet1[[#This Row],[NPDES ID2]],Combined_Sheet__Major_Only___2[[NPDES ID2]:[ECHO BFR]],28,FALSE)</f>
        <v>-</v>
      </c>
      <c r="AZ349" t="str">
        <f>VLOOKUP(Sheet1[[#This Row],[NPDES ID2]],Combined_Sheet__Major_Only___2[[NPDES ID2]:[ECHO BFR]],29,FALSE)</f>
        <v>-</v>
      </c>
      <c r="BA349">
        <f>VLOOKUP(Sheet1[[#This Row],[NPDES ID2]],Combined_Sheet__Major_Only___2[[NPDES ID2]:[ECHO BFR]],17,FALSE)</f>
        <v>35.289239999999999</v>
      </c>
      <c r="BB349">
        <f>VLOOKUP(Sheet1[[#This Row],[NPDES ID2]],Combined_Sheet__Major_Only___2[[NPDES ID2]:[ECHO BFR]],18,FALSE)</f>
        <v>-77.515280000000004</v>
      </c>
      <c r="BC349" s="2" t="str">
        <f>IF(ISNUMBER(SEARCH("aerobic",$AW349)),"aerobic","")</f>
        <v>aerobic</v>
      </c>
      <c r="BD349" s="2" t="str">
        <f>IF(ISNUMBER(SEARCH("anaer",$AW349)),"anaer","")</f>
        <v/>
      </c>
      <c r="BE349" s="2" t="str">
        <f>IF(ISNUMBER(SEARCH("thickening",$AZ349)),"thickening","")</f>
        <v/>
      </c>
      <c r="BF349" s="4" t="str">
        <f>IF(ISNUMBER(SEARCH("airDry",$AW349)),"airDry","")</f>
        <v/>
      </c>
      <c r="BG349" s="4" t="str">
        <f>IF(ISNUMBER(SEARCH("heatDry",$AY349)),"heatDry","")</f>
        <v/>
      </c>
      <c r="BH349" s="4" t="str">
        <f>IF(AND(ISNUMBER(SEARCH("aerobic",$AW349)),ISNUMBER(SEARCH("anaer",$AW349))),"Combined Aer and Anaer.","")</f>
        <v/>
      </c>
    </row>
    <row r="350" spans="1:60" x14ac:dyDescent="0.25">
      <c r="A350" s="5">
        <v>1577</v>
      </c>
      <c r="B350" t="s">
        <v>7417</v>
      </c>
      <c r="C350">
        <v>84.76</v>
      </c>
      <c r="D350">
        <v>1177.2371250402171</v>
      </c>
      <c r="E350">
        <v>1165.0591818369869</v>
      </c>
      <c r="F350">
        <v>816.61968490597064</v>
      </c>
      <c r="G350">
        <v>1531.7761230641811</v>
      </c>
      <c r="H350">
        <v>-109.2217493275292</v>
      </c>
      <c r="I350">
        <v>-110.59108316759399</v>
      </c>
      <c r="J350">
        <v>-130.04147791085239</v>
      </c>
      <c r="K350">
        <v>-87.725939497192712</v>
      </c>
      <c r="L350">
        <v>59.227625260668198</v>
      </c>
      <c r="M350">
        <v>59.019426749089803</v>
      </c>
      <c r="N350">
        <v>58.291264550149243</v>
      </c>
      <c r="O350">
        <v>60.770531524133062</v>
      </c>
      <c r="P350">
        <v>1.9848300981079581</v>
      </c>
      <c r="Q350">
        <v>2.004848614042269</v>
      </c>
      <c r="R350">
        <v>1.6203227731595671</v>
      </c>
      <c r="S350">
        <v>2.325281611980313</v>
      </c>
      <c r="T350">
        <v>254036.86552232789</v>
      </c>
      <c r="U350">
        <v>254037.28499589881</v>
      </c>
      <c r="V350">
        <v>253866.94607247441</v>
      </c>
      <c r="W350">
        <v>254207.4060109189</v>
      </c>
      <c r="X350">
        <v>16362.71751173373</v>
      </c>
      <c r="Y350">
        <v>16418.838674340881</v>
      </c>
      <c r="Z350">
        <v>15936.55349881051</v>
      </c>
      <c r="AA350">
        <v>16627.089983129041</v>
      </c>
      <c r="AB350">
        <v>2490.638868130879</v>
      </c>
      <c r="AC350">
        <v>2461.2909540741839</v>
      </c>
      <c r="AD350">
        <v>2172.477528861431</v>
      </c>
      <c r="AE350">
        <v>2873.21479951116</v>
      </c>
      <c r="AF350">
        <v>68.480042160974108</v>
      </c>
      <c r="AG350">
        <v>68.239400363553884</v>
      </c>
      <c r="AH350">
        <v>67.397359232462819</v>
      </c>
      <c r="AI350">
        <v>70.263874423630028</v>
      </c>
      <c r="AJ350">
        <v>0.61307858512735502</v>
      </c>
      <c r="AK350">
        <v>0.61307857468702709</v>
      </c>
      <c r="AL350">
        <v>0.61307278012759903</v>
      </c>
      <c r="AM350">
        <v>0.6130842931899273</v>
      </c>
      <c r="AN350">
        <v>0.98994432811751676</v>
      </c>
      <c r="AO350">
        <v>0.98994432811751709</v>
      </c>
      <c r="AP350">
        <v>0.98994432811751709</v>
      </c>
      <c r="AQ350">
        <v>0.98994432811751709</v>
      </c>
      <c r="AR350">
        <v>16.40290156926693</v>
      </c>
      <c r="AS350">
        <v>16.40290156926693</v>
      </c>
      <c r="AT350">
        <v>16.40290156926693</v>
      </c>
      <c r="AU350">
        <v>16.40290156926693</v>
      </c>
      <c r="AV350" t="str">
        <f>VLOOKUP(Sheet1[[#This Row],[NPDES ID2]],Combined_Sheet__Major_Only___2[[NPDES ID2]:[ECHO BFR]],3,FALSE)</f>
        <v>TX</v>
      </c>
      <c r="AW350" t="s">
        <v>41</v>
      </c>
      <c r="AX350" t="str">
        <f>VLOOKUP(Sheet1[[#This Row],[NPDES ID2]],Combined_Sheet__Major_Only___2[[NPDES ID2]:[ECHO BFR]],27,FALSE)</f>
        <v>-</v>
      </c>
      <c r="AY350" t="str">
        <f>VLOOKUP(Sheet1[[#This Row],[NPDES ID2]],Combined_Sheet__Major_Only___2[[NPDES ID2]:[ECHO BFR]],28,FALSE)</f>
        <v>-</v>
      </c>
      <c r="AZ350" t="str">
        <f>VLOOKUP(Sheet1[[#This Row],[NPDES ID2]],Combined_Sheet__Major_Only___2[[NPDES ID2]:[ECHO BFR]],29,FALSE)</f>
        <v>-</v>
      </c>
      <c r="BA350">
        <f>VLOOKUP(Sheet1[[#This Row],[NPDES ID2]],Combined_Sheet__Major_Only___2[[NPDES ID2]:[ECHO BFR]],17,FALSE)</f>
        <v>29.996662000000001</v>
      </c>
      <c r="BB350">
        <f>VLOOKUP(Sheet1[[#This Row],[NPDES ID2]],Combined_Sheet__Major_Only___2[[NPDES ID2]:[ECHO BFR]],18,FALSE)</f>
        <v>-95.521876000000006</v>
      </c>
      <c r="BC350" s="2" t="str">
        <f>IF(ISNUMBER(SEARCH("aerobic",$AW350)),"aerobic","")</f>
        <v>aerobic</v>
      </c>
      <c r="BD350" s="2" t="str">
        <f>IF(ISNUMBER(SEARCH("anaer",$AW350)),"anaer","")</f>
        <v/>
      </c>
      <c r="BE350" s="2" t="str">
        <f>IF(ISNUMBER(SEARCH("thickening",$AZ350)),"thickening","")</f>
        <v/>
      </c>
      <c r="BF350" s="4" t="str">
        <f>IF(ISNUMBER(SEARCH("airDry",$AW350)),"airDry","")</f>
        <v/>
      </c>
      <c r="BG350" s="4" t="str">
        <f>IF(ISNUMBER(SEARCH("heatDry",$AY350)),"heatDry","")</f>
        <v/>
      </c>
      <c r="BH350" s="4" t="str">
        <f>IF(AND(ISNUMBER(SEARCH("aerobic",$AW350)),ISNUMBER(SEARCH("anaer",$AW350))),"Combined Aer and Anaer.","")</f>
        <v/>
      </c>
    </row>
    <row r="351" spans="1:60" x14ac:dyDescent="0.25">
      <c r="A351" s="5">
        <v>192</v>
      </c>
      <c r="B351" t="s">
        <v>1027</v>
      </c>
      <c r="C351">
        <v>3352.61</v>
      </c>
      <c r="D351">
        <v>657.81278094252934</v>
      </c>
      <c r="E351">
        <v>654.25506563512749</v>
      </c>
      <c r="F351">
        <v>532.77694758452765</v>
      </c>
      <c r="G351">
        <v>768.71446578341579</v>
      </c>
      <c r="H351">
        <v>-135.22474429900339</v>
      </c>
      <c r="I351">
        <v>-135.6658028010998</v>
      </c>
      <c r="J351">
        <v>-155.28251299357791</v>
      </c>
      <c r="K351">
        <v>-112.1555968736574</v>
      </c>
      <c r="L351">
        <v>2564.782297758707</v>
      </c>
      <c r="M351">
        <v>2549.6182701180919</v>
      </c>
      <c r="N351">
        <v>2496.7771958283979</v>
      </c>
      <c r="O351">
        <v>2676.9379024337359</v>
      </c>
      <c r="P351">
        <v>105.4324235088223</v>
      </c>
      <c r="Q351">
        <v>105.02254803205651</v>
      </c>
      <c r="R351">
        <v>88.409895448129788</v>
      </c>
      <c r="S351">
        <v>118.6884931562808</v>
      </c>
      <c r="T351">
        <v>254030.0822715291</v>
      </c>
      <c r="U351">
        <v>254030.50173397979</v>
      </c>
      <c r="V351">
        <v>253860.16732623341</v>
      </c>
      <c r="W351">
        <v>254200.61823909861</v>
      </c>
      <c r="X351">
        <v>19885.143865796941</v>
      </c>
      <c r="Y351">
        <v>19992.16721566972</v>
      </c>
      <c r="Z351">
        <v>19032.93538737161</v>
      </c>
      <c r="AA351">
        <v>20419.893080334092</v>
      </c>
      <c r="AB351">
        <v>3776.776099828362</v>
      </c>
      <c r="AC351">
        <v>3723.9843743451252</v>
      </c>
      <c r="AD351">
        <v>3172.933931270325</v>
      </c>
      <c r="AE351">
        <v>4559.0890822619331</v>
      </c>
      <c r="AF351">
        <v>56.391531440585368</v>
      </c>
      <c r="AG351">
        <v>56.060977300821349</v>
      </c>
      <c r="AH351">
        <v>54.894698331652727</v>
      </c>
      <c r="AI351">
        <v>58.853743824917387</v>
      </c>
      <c r="AJ351">
        <v>0.46546321587489659</v>
      </c>
      <c r="AK351">
        <v>0.46546284420017559</v>
      </c>
      <c r="AL351">
        <v>0.465273866926254</v>
      </c>
      <c r="AM351">
        <v>0.46564948808658302</v>
      </c>
      <c r="AN351">
        <v>0.9899440634782054</v>
      </c>
      <c r="AO351">
        <v>0.98994406347820563</v>
      </c>
      <c r="AP351">
        <v>0.98994406347820563</v>
      </c>
      <c r="AQ351">
        <v>0.98994406347820563</v>
      </c>
      <c r="AR351">
        <v>11.85608416319087</v>
      </c>
      <c r="AS351">
        <v>11.85608416319088</v>
      </c>
      <c r="AT351">
        <v>11.85608416319088</v>
      </c>
      <c r="AU351">
        <v>11.85608416319088</v>
      </c>
      <c r="AV351" t="str">
        <f>VLOOKUP(Sheet1[[#This Row],[NPDES ID2]],Combined_Sheet__Major_Only___2[[NPDES ID2]:[ECHO BFR]],3,FALSE)</f>
        <v>MO</v>
      </c>
      <c r="AW351" t="s">
        <v>54</v>
      </c>
      <c r="AX351" t="str">
        <f>VLOOKUP(Sheet1[[#This Row],[NPDES ID2]],Combined_Sheet__Major_Only___2[[NPDES ID2]:[ECHO BFR]],27,FALSE)</f>
        <v>other</v>
      </c>
      <c r="AY351" t="str">
        <f>VLOOKUP(Sheet1[[#This Row],[NPDES ID2]],Combined_Sheet__Major_Only___2[[NPDES ID2]:[ECHO BFR]],28,FALSE)</f>
        <v>-</v>
      </c>
      <c r="AZ351" t="str">
        <f>VLOOKUP(Sheet1[[#This Row],[NPDES ID2]],Combined_Sheet__Major_Only___2[[NPDES ID2]:[ECHO BFR]],29,FALSE)</f>
        <v>-</v>
      </c>
      <c r="BA351">
        <f>VLOOKUP(Sheet1[[#This Row],[NPDES ID2]],Combined_Sheet__Major_Only___2[[NPDES ID2]:[ECHO BFR]],17,FALSE)</f>
        <v>39.14385</v>
      </c>
      <c r="BB351">
        <f>VLOOKUP(Sheet1[[#This Row],[NPDES ID2]],Combined_Sheet__Major_Only___2[[NPDES ID2]:[ECHO BFR]],18,FALSE)</f>
        <v>-94.449659999999994</v>
      </c>
      <c r="BC351" s="2" t="str">
        <f>IF(ISNUMBER(SEARCH("aerobic",$AW351)),"aerobic","")</f>
        <v/>
      </c>
      <c r="BD351" s="2" t="str">
        <f>IF(ISNUMBER(SEARCH("anaer",$AW351)),"anaer","")</f>
        <v/>
      </c>
      <c r="BE351" s="2" t="str">
        <f>IF(ISNUMBER(SEARCH("thickening",$AZ351)),"thickening","")</f>
        <v/>
      </c>
      <c r="BF351" s="3" t="str">
        <f>IF(ISNUMBER(SEARCH("airDry",$AW351)),"airDry","")</f>
        <v/>
      </c>
      <c r="BG351" s="3" t="str">
        <f>IF(ISNUMBER(SEARCH("heatDry",$AY351)),"heatDry","")</f>
        <v/>
      </c>
      <c r="BH351" s="3" t="str">
        <f>IF(AND(ISNUMBER(SEARCH("aerobic",$AW351)),ISNUMBER(SEARCH("anaer",$AW351))),"Combined Aer and Anaer.","")</f>
        <v/>
      </c>
    </row>
    <row r="352" spans="1:60" x14ac:dyDescent="0.25">
      <c r="A352" s="5">
        <v>1481</v>
      </c>
      <c r="B352" t="s">
        <v>6985</v>
      </c>
      <c r="C352">
        <v>111.64</v>
      </c>
      <c r="D352">
        <v>928.32937370292132</v>
      </c>
      <c r="E352">
        <v>919.56632978044172</v>
      </c>
      <c r="F352">
        <v>653.64271274980604</v>
      </c>
      <c r="G352">
        <v>1200.6476643245051</v>
      </c>
      <c r="H352">
        <v>-110.0557098011251</v>
      </c>
      <c r="I352">
        <v>-111.45666727772969</v>
      </c>
      <c r="J352">
        <v>-130.84154759436649</v>
      </c>
      <c r="K352">
        <v>-88.513224310495971</v>
      </c>
      <c r="L352">
        <v>77.451769542678562</v>
      </c>
      <c r="M352">
        <v>77.173287849745066</v>
      </c>
      <c r="N352">
        <v>76.199350450540251</v>
      </c>
      <c r="O352">
        <v>79.515485423638808</v>
      </c>
      <c r="P352">
        <v>2.615398373618758</v>
      </c>
      <c r="Q352">
        <v>2.6404895108717858</v>
      </c>
      <c r="R352">
        <v>2.1371845198419508</v>
      </c>
      <c r="S352">
        <v>3.0582206352434178</v>
      </c>
      <c r="T352">
        <v>254025.33741483619</v>
      </c>
      <c r="U352">
        <v>254025.7568695083</v>
      </c>
      <c r="V352">
        <v>253855.42562046059</v>
      </c>
      <c r="W352">
        <v>254195.87021996931</v>
      </c>
      <c r="X352">
        <v>16480.152748555021</v>
      </c>
      <c r="Y352">
        <v>16537.7398599523</v>
      </c>
      <c r="Z352">
        <v>16041.49708605158</v>
      </c>
      <c r="AA352">
        <v>16752.494355920709</v>
      </c>
      <c r="AB352">
        <v>2525.37973765176</v>
      </c>
      <c r="AC352">
        <v>2495.3033926841999</v>
      </c>
      <c r="AD352">
        <v>2200.7261576858959</v>
      </c>
      <c r="AE352">
        <v>2917.110144929236</v>
      </c>
      <c r="AF352">
        <v>67.989779785031587</v>
      </c>
      <c r="AG352">
        <v>67.745425493112293</v>
      </c>
      <c r="AH352">
        <v>66.890303796372109</v>
      </c>
      <c r="AI352">
        <v>69.801243242639501</v>
      </c>
      <c r="AJ352">
        <v>0.60708084730558076</v>
      </c>
      <c r="AK352">
        <v>0.60708083363225329</v>
      </c>
      <c r="AL352">
        <v>0.60707325002436519</v>
      </c>
      <c r="AM352">
        <v>0.60708831774665006</v>
      </c>
      <c r="AN352">
        <v>0.98994387835579023</v>
      </c>
      <c r="AO352">
        <v>0.98994387835579023</v>
      </c>
      <c r="AP352">
        <v>0.98994387835579023</v>
      </c>
      <c r="AQ352">
        <v>0.98994387835579023</v>
      </c>
      <c r="AR352">
        <v>16.218354163866429</v>
      </c>
      <c r="AS352">
        <v>16.218354163866429</v>
      </c>
      <c r="AT352">
        <v>16.218354163866429</v>
      </c>
      <c r="AU352">
        <v>16.218354163866429</v>
      </c>
      <c r="AV352" t="str">
        <f>VLOOKUP(Sheet1[[#This Row],[NPDES ID2]],Combined_Sheet__Major_Only___2[[NPDES ID2]:[ECHO BFR]],3,FALSE)</f>
        <v>NC</v>
      </c>
      <c r="AW352" t="s">
        <v>41</v>
      </c>
      <c r="AX352" t="str">
        <f>VLOOKUP(Sheet1[[#This Row],[NPDES ID2]],Combined_Sheet__Major_Only___2[[NPDES ID2]:[ECHO BFR]],27,FALSE)</f>
        <v>-</v>
      </c>
      <c r="AY352" t="str">
        <f>VLOOKUP(Sheet1[[#This Row],[NPDES ID2]],Combined_Sheet__Major_Only___2[[NPDES ID2]:[ECHO BFR]],28,FALSE)</f>
        <v>-</v>
      </c>
      <c r="AZ352" t="str">
        <f>VLOOKUP(Sheet1[[#This Row],[NPDES ID2]],Combined_Sheet__Major_Only___2[[NPDES ID2]:[ECHO BFR]],29,FALSE)</f>
        <v>-</v>
      </c>
      <c r="BA352">
        <f>VLOOKUP(Sheet1[[#This Row],[NPDES ID2]],Combined_Sheet__Major_Only___2[[NPDES ID2]:[ECHO BFR]],17,FALSE)</f>
        <v>36.049554000000001</v>
      </c>
      <c r="BB352">
        <f>VLOOKUP(Sheet1[[#This Row],[NPDES ID2]],Combined_Sheet__Major_Only___2[[NPDES ID2]:[ECHO BFR]],18,FALSE)</f>
        <v>-79.372941999999995</v>
      </c>
      <c r="BC352" s="2" t="str">
        <f>IF(ISNUMBER(SEARCH("aerobic",$AW352)),"aerobic","")</f>
        <v>aerobic</v>
      </c>
      <c r="BD352" s="2" t="str">
        <f>IF(ISNUMBER(SEARCH("anaer",$AW352)),"anaer","")</f>
        <v/>
      </c>
      <c r="BE352" s="2" t="str">
        <f>IF(ISNUMBER(SEARCH("thickening",$AZ352)),"thickening","")</f>
        <v/>
      </c>
      <c r="BF352" s="4" t="str">
        <f>IF(ISNUMBER(SEARCH("airDry",$AW352)),"airDry","")</f>
        <v/>
      </c>
      <c r="BG352" s="4" t="str">
        <f>IF(ISNUMBER(SEARCH("heatDry",$AY352)),"heatDry","")</f>
        <v/>
      </c>
      <c r="BH352" s="4" t="str">
        <f>IF(AND(ISNUMBER(SEARCH("aerobic",$AW352)),ISNUMBER(SEARCH("anaer",$AW352))),"Combined Aer and Anaer.","")</f>
        <v/>
      </c>
    </row>
    <row r="353" spans="1:60" x14ac:dyDescent="0.25">
      <c r="A353" s="5">
        <v>13</v>
      </c>
      <c r="B353" t="s">
        <v>124</v>
      </c>
      <c r="C353">
        <v>640.83000000000004</v>
      </c>
      <c r="D353">
        <v>318.27674332112508</v>
      </c>
      <c r="E353">
        <v>313.54668126431483</v>
      </c>
      <c r="F353">
        <v>265.69597010168218</v>
      </c>
      <c r="G353">
        <v>384.36619121647982</v>
      </c>
      <c r="H353">
        <v>-138.7427489056353</v>
      </c>
      <c r="I353">
        <v>-140.07765488824339</v>
      </c>
      <c r="J353">
        <v>-158.93993026135669</v>
      </c>
      <c r="K353">
        <v>-115.66566848418189</v>
      </c>
      <c r="L353">
        <v>478.68811975856039</v>
      </c>
      <c r="M353">
        <v>475.8066246346043</v>
      </c>
      <c r="N353">
        <v>465.73476271945401</v>
      </c>
      <c r="O353">
        <v>500.03531754530349</v>
      </c>
      <c r="P353">
        <v>19.860174151297748</v>
      </c>
      <c r="Q353">
        <v>19.76140712880429</v>
      </c>
      <c r="R353">
        <v>16.670169461258041</v>
      </c>
      <c r="S353">
        <v>22.337178991353479</v>
      </c>
      <c r="T353">
        <v>254018.32324903851</v>
      </c>
      <c r="U353">
        <v>254018.7426922117</v>
      </c>
      <c r="V353">
        <v>253848.41611256439</v>
      </c>
      <c r="W353">
        <v>254188.85137924569</v>
      </c>
      <c r="X353">
        <v>20053.930852669491</v>
      </c>
      <c r="Y353">
        <v>20163.613503115292</v>
      </c>
      <c r="Z353">
        <v>19178.170823405118</v>
      </c>
      <c r="AA353">
        <v>20603.384715551168</v>
      </c>
      <c r="AB353">
        <v>3853.5540204261688</v>
      </c>
      <c r="AC353">
        <v>3800.123193744425</v>
      </c>
      <c r="AD353">
        <v>3230.658515985122</v>
      </c>
      <c r="AE353">
        <v>4667.2375600833448</v>
      </c>
      <c r="AF353">
        <v>55.895047053794563</v>
      </c>
      <c r="AG353">
        <v>55.559125618057287</v>
      </c>
      <c r="AH353">
        <v>54.38221437860981</v>
      </c>
      <c r="AI353">
        <v>58.386988028159891</v>
      </c>
      <c r="AJ353">
        <v>0.45941443588051828</v>
      </c>
      <c r="AK353">
        <v>0.45941437042922317</v>
      </c>
      <c r="AL353">
        <v>0.45937860838432021</v>
      </c>
      <c r="AM353">
        <v>0.45944966787490338</v>
      </c>
      <c r="AN353">
        <v>0.98994360468291898</v>
      </c>
      <c r="AO353">
        <v>0.98994360468291887</v>
      </c>
      <c r="AP353">
        <v>0.98994360468291887</v>
      </c>
      <c r="AQ353">
        <v>0.98994360468291887</v>
      </c>
      <c r="AR353">
        <v>11.675275651334211</v>
      </c>
      <c r="AS353">
        <v>11.675275651334211</v>
      </c>
      <c r="AT353">
        <v>11.675275651334211</v>
      </c>
      <c r="AU353">
        <v>11.675275651334211</v>
      </c>
      <c r="AV353" t="str">
        <f>VLOOKUP(Sheet1[[#This Row],[NPDES ID2]],Combined_Sheet__Major_Only___2[[NPDES ID2]:[ECHO BFR]],3,FALSE)</f>
        <v>TX</v>
      </c>
      <c r="AW353" t="s">
        <v>54</v>
      </c>
      <c r="AX353" t="str">
        <f>VLOOKUP(Sheet1[[#This Row],[NPDES ID2]],Combined_Sheet__Major_Only___2[[NPDES ID2]:[ECHO BFR]],27,FALSE)</f>
        <v>other</v>
      </c>
      <c r="AY353" t="str">
        <f>VLOOKUP(Sheet1[[#This Row],[NPDES ID2]],Combined_Sheet__Major_Only___2[[NPDES ID2]:[ECHO BFR]],28,FALSE)</f>
        <v>-</v>
      </c>
      <c r="AZ353" t="str">
        <f>VLOOKUP(Sheet1[[#This Row],[NPDES ID2]],Combined_Sheet__Major_Only___2[[NPDES ID2]:[ECHO BFR]],29,FALSE)</f>
        <v>-</v>
      </c>
      <c r="BA353">
        <f>VLOOKUP(Sheet1[[#This Row],[NPDES ID2]],Combined_Sheet__Major_Only___2[[NPDES ID2]:[ECHO BFR]],17,FALSE)</f>
        <v>29.598593999999999</v>
      </c>
      <c r="BB353">
        <f>VLOOKUP(Sheet1[[#This Row],[NPDES ID2]],Combined_Sheet__Major_Only___2[[NPDES ID2]:[ECHO BFR]],18,FALSE)</f>
        <v>-95.207773000000003</v>
      </c>
      <c r="BC353" s="2" t="str">
        <f>IF(ISNUMBER(SEARCH("aerobic",$AW353)),"aerobic","")</f>
        <v/>
      </c>
      <c r="BD353" s="2" t="str">
        <f>IF(ISNUMBER(SEARCH("anaer",$AW353)),"anaer","")</f>
        <v/>
      </c>
      <c r="BE353" s="2" t="str">
        <f>IF(ISNUMBER(SEARCH("thickening",$AZ353)),"thickening","")</f>
        <v/>
      </c>
      <c r="BF353" s="4" t="str">
        <f>IF(ISNUMBER(SEARCH("airDry",$AW353)),"airDry","")</f>
        <v/>
      </c>
      <c r="BG353" s="4" t="str">
        <f>IF(ISNUMBER(SEARCH("heatDry",$AY353)),"heatDry","")</f>
        <v/>
      </c>
      <c r="BH353" s="4" t="str">
        <f>IF(AND(ISNUMBER(SEARCH("aerobic",$AW353)),ISNUMBER(SEARCH("anaer",$AW353))),"Combined Aer and Anaer.","")</f>
        <v/>
      </c>
    </row>
    <row r="354" spans="1:60" x14ac:dyDescent="0.25">
      <c r="A354" s="5">
        <v>409</v>
      </c>
      <c r="B354" t="s">
        <v>2056</v>
      </c>
      <c r="C354">
        <v>665</v>
      </c>
      <c r="D354">
        <v>308.0575834613291</v>
      </c>
      <c r="E354">
        <v>302.97874423636313</v>
      </c>
      <c r="F354">
        <v>258.16541964761501</v>
      </c>
      <c r="G354">
        <v>371.09447814754571</v>
      </c>
      <c r="H354">
        <v>-137.35974202080229</v>
      </c>
      <c r="I354">
        <v>-138.64387201550991</v>
      </c>
      <c r="J354">
        <v>-157.72780425828819</v>
      </c>
      <c r="K354">
        <v>-114.3115047792314</v>
      </c>
      <c r="L354">
        <v>512.02069616110043</v>
      </c>
      <c r="M354">
        <v>509.01360148832322</v>
      </c>
      <c r="N354">
        <v>498.50309106680061</v>
      </c>
      <c r="O354">
        <v>534.29796422212235</v>
      </c>
      <c r="P354">
        <v>21.00410739452072</v>
      </c>
      <c r="Q354">
        <v>20.918451826159291</v>
      </c>
      <c r="R354">
        <v>17.604855523645131</v>
      </c>
      <c r="S354">
        <v>23.658559273105801</v>
      </c>
      <c r="T354">
        <v>254012.7486439303</v>
      </c>
      <c r="U354">
        <v>254013.1680779648</v>
      </c>
      <c r="V354">
        <v>253842.845209388</v>
      </c>
      <c r="W354">
        <v>254183.27305867581</v>
      </c>
      <c r="X354">
        <v>19836.74883771762</v>
      </c>
      <c r="Y354">
        <v>19942.811258727459</v>
      </c>
      <c r="Z354">
        <v>18990.712586372629</v>
      </c>
      <c r="AA354">
        <v>20366.963746071859</v>
      </c>
      <c r="AB354">
        <v>3754.1686542378761</v>
      </c>
      <c r="AC354">
        <v>3701.8371020855461</v>
      </c>
      <c r="AD354">
        <v>3156.5587712415199</v>
      </c>
      <c r="AE354">
        <v>4530.3109419749253</v>
      </c>
      <c r="AF354">
        <v>56.504496219018932</v>
      </c>
      <c r="AG354">
        <v>56.173212644114393</v>
      </c>
      <c r="AH354">
        <v>55.012428978350528</v>
      </c>
      <c r="AI354">
        <v>58.962182331624128</v>
      </c>
      <c r="AJ354">
        <v>0.46683952958017638</v>
      </c>
      <c r="AK354">
        <v>0.46683946079639771</v>
      </c>
      <c r="AL354">
        <v>0.4668019002274974</v>
      </c>
      <c r="AM354">
        <v>0.46687653359329973</v>
      </c>
      <c r="AN354">
        <v>0.98994338716700214</v>
      </c>
      <c r="AO354">
        <v>0.98994338716700192</v>
      </c>
      <c r="AP354">
        <v>0.98994338716700192</v>
      </c>
      <c r="AQ354">
        <v>0.98994338716700192</v>
      </c>
      <c r="AR354">
        <v>11.903604643618159</v>
      </c>
      <c r="AS354">
        <v>11.903604643618159</v>
      </c>
      <c r="AT354">
        <v>11.903604643618159</v>
      </c>
      <c r="AU354">
        <v>11.903604643618159</v>
      </c>
      <c r="AV354" t="str">
        <f>VLOOKUP(Sheet1[[#This Row],[NPDES ID2]],Combined_Sheet__Major_Only___2[[NPDES ID2]:[ECHO BFR]],3,FALSE)</f>
        <v>LA</v>
      </c>
      <c r="AW354" t="s">
        <v>87</v>
      </c>
      <c r="AX354" t="str">
        <f>VLOOKUP(Sheet1[[#This Row],[NPDES ID2]],Combined_Sheet__Major_Only___2[[NPDES ID2]:[ECHO BFR]],27,FALSE)</f>
        <v>-</v>
      </c>
      <c r="AY354" t="str">
        <f>VLOOKUP(Sheet1[[#This Row],[NPDES ID2]],Combined_Sheet__Major_Only___2[[NPDES ID2]:[ECHO BFR]],28,FALSE)</f>
        <v>-</v>
      </c>
      <c r="AZ354" t="str">
        <f>VLOOKUP(Sheet1[[#This Row],[NPDES ID2]],Combined_Sheet__Major_Only___2[[NPDES ID2]:[ECHO BFR]],29,FALSE)</f>
        <v>-</v>
      </c>
      <c r="BA354">
        <f>VLOOKUP(Sheet1[[#This Row],[NPDES ID2]],Combined_Sheet__Major_Only___2[[NPDES ID2]:[ECHO BFR]],17,FALSE)</f>
        <v>32.399876999999996</v>
      </c>
      <c r="BB354">
        <f>VLOOKUP(Sheet1[[#This Row],[NPDES ID2]],Combined_Sheet__Major_Only___2[[NPDES ID2]:[ECHO BFR]],18,FALSE)</f>
        <v>-93.691845000000001</v>
      </c>
      <c r="BC354" s="2" t="str">
        <f>IF(ISNUMBER(SEARCH("aerobic",$AW354)),"aerobic","")</f>
        <v/>
      </c>
      <c r="BD354" s="2" t="str">
        <f>IF(ISNUMBER(SEARCH("anaer",$AW354)),"anaer","")</f>
        <v/>
      </c>
      <c r="BE354" s="2" t="str">
        <f>IF(ISNUMBER(SEARCH("thickening",$AZ354)),"thickening","")</f>
        <v/>
      </c>
      <c r="BF354" s="4" t="str">
        <f>IF(ISNUMBER(SEARCH("airDry",$AW354)),"airDry","")</f>
        <v/>
      </c>
      <c r="BG354" s="4" t="str">
        <f>IF(ISNUMBER(SEARCH("heatDry",$AY354)),"heatDry","")</f>
        <v/>
      </c>
      <c r="BH354" s="4" t="str">
        <f>IF(AND(ISNUMBER(SEARCH("aerobic",$AW354)),ISNUMBER(SEARCH("anaer",$AW354))),"Combined Aer and Anaer.","")</f>
        <v/>
      </c>
    </row>
    <row r="355" spans="1:60" x14ac:dyDescent="0.25">
      <c r="A355" s="5">
        <v>1619</v>
      </c>
      <c r="B355" t="s">
        <v>7605</v>
      </c>
      <c r="C355">
        <v>73.89</v>
      </c>
      <c r="D355">
        <v>1364.521263266914</v>
      </c>
      <c r="E355">
        <v>1348.844979697833</v>
      </c>
      <c r="F355">
        <v>940.82749704389641</v>
      </c>
      <c r="G355">
        <v>1778.5667314119621</v>
      </c>
      <c r="H355">
        <v>-111.8854575289967</v>
      </c>
      <c r="I355">
        <v>-113.2508054016587</v>
      </c>
      <c r="J355">
        <v>-132.60281435688589</v>
      </c>
      <c r="K355">
        <v>-90.271711354485191</v>
      </c>
      <c r="L355">
        <v>50.495467162404573</v>
      </c>
      <c r="M355">
        <v>50.305321607655593</v>
      </c>
      <c r="N355">
        <v>49.640285450291543</v>
      </c>
      <c r="O355">
        <v>51.904602513893607</v>
      </c>
      <c r="P355">
        <v>1.732574205645657</v>
      </c>
      <c r="Q355">
        <v>1.747427323980959</v>
      </c>
      <c r="R355">
        <v>1.418651662748357</v>
      </c>
      <c r="S355">
        <v>2.01795846342534</v>
      </c>
      <c r="T355">
        <v>254006.29874406141</v>
      </c>
      <c r="U355">
        <v>254006.71816752211</v>
      </c>
      <c r="V355">
        <v>253836.39959270821</v>
      </c>
      <c r="W355">
        <v>254176.81885996289</v>
      </c>
      <c r="X355">
        <v>16729.443369549521</v>
      </c>
      <c r="Y355">
        <v>16790.170129925009</v>
      </c>
      <c r="Z355">
        <v>16263.875093434081</v>
      </c>
      <c r="AA355">
        <v>17018.979341883329</v>
      </c>
      <c r="AB355">
        <v>2600.603787889414</v>
      </c>
      <c r="AC355">
        <v>2568.9068656043528</v>
      </c>
      <c r="AD355">
        <v>2261.7266155351581</v>
      </c>
      <c r="AE355">
        <v>3011.7250419048341</v>
      </c>
      <c r="AF355">
        <v>66.972549397844119</v>
      </c>
      <c r="AG355">
        <v>66.720427607722385</v>
      </c>
      <c r="AH355">
        <v>65.838275421235636</v>
      </c>
      <c r="AI355">
        <v>68.841407635014335</v>
      </c>
      <c r="AJ355">
        <v>0.59463895384295617</v>
      </c>
      <c r="AK355">
        <v>0.59463894492384295</v>
      </c>
      <c r="AL355">
        <v>0.5946339933792627</v>
      </c>
      <c r="AM355">
        <v>0.5946438314659751</v>
      </c>
      <c r="AN355">
        <v>0.98994313548615409</v>
      </c>
      <c r="AO355">
        <v>0.98994313548615365</v>
      </c>
      <c r="AP355">
        <v>0.98994313548615365</v>
      </c>
      <c r="AQ355">
        <v>0.98994313548615365</v>
      </c>
      <c r="AR355">
        <v>15.83574053261597</v>
      </c>
      <c r="AS355">
        <v>15.83574053261597</v>
      </c>
      <c r="AT355">
        <v>15.83574053261597</v>
      </c>
      <c r="AU355">
        <v>15.83574053261597</v>
      </c>
      <c r="AV355" t="str">
        <f>VLOOKUP(Sheet1[[#This Row],[NPDES ID2]],Combined_Sheet__Major_Only___2[[NPDES ID2]:[ECHO BFR]],3,FALSE)</f>
        <v>TX</v>
      </c>
      <c r="AW355" t="s">
        <v>41</v>
      </c>
      <c r="AX355" t="str">
        <f>VLOOKUP(Sheet1[[#This Row],[NPDES ID2]],Combined_Sheet__Major_Only___2[[NPDES ID2]:[ECHO BFR]],27,FALSE)</f>
        <v>-</v>
      </c>
      <c r="AY355" t="str">
        <f>VLOOKUP(Sheet1[[#This Row],[NPDES ID2]],Combined_Sheet__Major_Only___2[[NPDES ID2]:[ECHO BFR]],28,FALSE)</f>
        <v>-</v>
      </c>
      <c r="AZ355" t="str">
        <f>VLOOKUP(Sheet1[[#This Row],[NPDES ID2]],Combined_Sheet__Major_Only___2[[NPDES ID2]:[ECHO BFR]],29,FALSE)</f>
        <v>-</v>
      </c>
      <c r="BA355">
        <f>VLOOKUP(Sheet1[[#This Row],[NPDES ID2]],Combined_Sheet__Major_Only___2[[NPDES ID2]:[ECHO BFR]],17,FALSE)</f>
        <v>29.746033000000001</v>
      </c>
      <c r="BB355">
        <f>VLOOKUP(Sheet1[[#This Row],[NPDES ID2]],Combined_Sheet__Major_Only___2[[NPDES ID2]:[ECHO BFR]],18,FALSE)</f>
        <v>-95.465400000000002</v>
      </c>
      <c r="BC355" s="2" t="str">
        <f>IF(ISNUMBER(SEARCH("aerobic",$AW355)),"aerobic","")</f>
        <v>aerobic</v>
      </c>
      <c r="BD355" s="2" t="str">
        <f>IF(ISNUMBER(SEARCH("anaer",$AW355)),"anaer","")</f>
        <v/>
      </c>
      <c r="BE355" s="2" t="str">
        <f>IF(ISNUMBER(SEARCH("thickening",$AZ355)),"thickening","")</f>
        <v/>
      </c>
      <c r="BF355" s="4" t="str">
        <f>IF(ISNUMBER(SEARCH("airDry",$AW355)),"airDry","")</f>
        <v/>
      </c>
      <c r="BG355" s="4" t="str">
        <f>IF(ISNUMBER(SEARCH("heatDry",$AY355)),"heatDry","")</f>
        <v/>
      </c>
      <c r="BH355" s="4" t="str">
        <f>IF(AND(ISNUMBER(SEARCH("aerobic",$AW355)),ISNUMBER(SEARCH("anaer",$AW355))),"Combined Aer and Anaer.","")</f>
        <v/>
      </c>
    </row>
    <row r="356" spans="1:60" x14ac:dyDescent="0.25">
      <c r="A356" s="5">
        <v>989</v>
      </c>
      <c r="B356" t="s">
        <v>4792</v>
      </c>
      <c r="C356">
        <v>511</v>
      </c>
      <c r="D356">
        <v>325.2078616168219</v>
      </c>
      <c r="E356">
        <v>321.93306736796899</v>
      </c>
      <c r="F356">
        <v>261.78149667766598</v>
      </c>
      <c r="G356">
        <v>398.06035378816478</v>
      </c>
      <c r="H356">
        <v>-138.18392394308481</v>
      </c>
      <c r="I356">
        <v>-139.60832019661791</v>
      </c>
      <c r="J356">
        <v>-158.36003638588639</v>
      </c>
      <c r="K356">
        <v>-115.1767630554173</v>
      </c>
      <c r="L356">
        <v>387.45145806825099</v>
      </c>
      <c r="M356">
        <v>385.14755959903692</v>
      </c>
      <c r="N356">
        <v>377.09345646742952</v>
      </c>
      <c r="O356">
        <v>404.52091142806592</v>
      </c>
      <c r="P356">
        <v>15.98528465616215</v>
      </c>
      <c r="Q356">
        <v>15.91860294941079</v>
      </c>
      <c r="R356">
        <v>13.40798214770474</v>
      </c>
      <c r="S356">
        <v>17.984978754149239</v>
      </c>
      <c r="T356">
        <v>254006.19916583531</v>
      </c>
      <c r="U356">
        <v>254006.61858913279</v>
      </c>
      <c r="V356">
        <v>253836.30008060919</v>
      </c>
      <c r="W356">
        <v>254176.71921536821</v>
      </c>
      <c r="X356">
        <v>19945.20529248194</v>
      </c>
      <c r="Y356">
        <v>20053.069612142732</v>
      </c>
      <c r="Z356">
        <v>19084.291764702441</v>
      </c>
      <c r="AA356">
        <v>20485.067226631611</v>
      </c>
      <c r="AB356">
        <v>3803.5631491876352</v>
      </c>
      <c r="AC356">
        <v>3750.6984074810239</v>
      </c>
      <c r="AD356">
        <v>3193.458510593669</v>
      </c>
      <c r="AE356">
        <v>4598.3870557537948</v>
      </c>
      <c r="AF356">
        <v>56.195351780306261</v>
      </c>
      <c r="AG356">
        <v>55.861632089593272</v>
      </c>
      <c r="AH356">
        <v>54.692798526339537</v>
      </c>
      <c r="AI356">
        <v>58.670510443036733</v>
      </c>
      <c r="AJ356">
        <v>0.46307288620834652</v>
      </c>
      <c r="AK356">
        <v>0.46307283389632581</v>
      </c>
      <c r="AL356">
        <v>0.46304414742281469</v>
      </c>
      <c r="AM356">
        <v>0.46310114679809122</v>
      </c>
      <c r="AN356">
        <v>0.98994313160042358</v>
      </c>
      <c r="AO356">
        <v>0.98994313160042369</v>
      </c>
      <c r="AP356">
        <v>0.98994313160042369</v>
      </c>
      <c r="AQ356">
        <v>0.98994313160042369</v>
      </c>
      <c r="AR356">
        <v>11.78804929190831</v>
      </c>
      <c r="AS356">
        <v>11.78804929190831</v>
      </c>
      <c r="AT356">
        <v>11.78804929190831</v>
      </c>
      <c r="AU356">
        <v>11.78804929190831</v>
      </c>
      <c r="AV356" t="str">
        <f>VLOOKUP(Sheet1[[#This Row],[NPDES ID2]],Combined_Sheet__Major_Only___2[[NPDES ID2]:[ECHO BFR]],3,FALSE)</f>
        <v>NY</v>
      </c>
      <c r="AW356" t="s">
        <v>54</v>
      </c>
      <c r="AX356" t="str">
        <f>VLOOKUP(Sheet1[[#This Row],[NPDES ID2]],Combined_Sheet__Major_Only___2[[NPDES ID2]:[ECHO BFR]],27,FALSE)</f>
        <v>-</v>
      </c>
      <c r="AY356" t="str">
        <f>VLOOKUP(Sheet1[[#This Row],[NPDES ID2]],Combined_Sheet__Major_Only___2[[NPDES ID2]:[ECHO BFR]],28,FALSE)</f>
        <v>-</v>
      </c>
      <c r="AZ356" t="str">
        <f>VLOOKUP(Sheet1[[#This Row],[NPDES ID2]],Combined_Sheet__Major_Only___2[[NPDES ID2]:[ECHO BFR]],29,FALSE)</f>
        <v>preliminaryOps</v>
      </c>
      <c r="BA356">
        <f>VLOOKUP(Sheet1[[#This Row],[NPDES ID2]],Combined_Sheet__Major_Only___2[[NPDES ID2]:[ECHO BFR]],17,FALSE)</f>
        <v>40.964750000000002</v>
      </c>
      <c r="BB356">
        <f>VLOOKUP(Sheet1[[#This Row],[NPDES ID2]],Combined_Sheet__Major_Only___2[[NPDES ID2]:[ECHO BFR]],18,FALSE)</f>
        <v>-73.690777999999995</v>
      </c>
      <c r="BC356" s="2" t="str">
        <f>IF(ISNUMBER(SEARCH("aerobic",$AW356)),"aerobic","")</f>
        <v/>
      </c>
      <c r="BD356" s="2" t="str">
        <f>IF(ISNUMBER(SEARCH("anaer",$AW356)),"anaer","")</f>
        <v/>
      </c>
      <c r="BE356" s="2" t="str">
        <f>IF(ISNUMBER(SEARCH("thickening",$AZ356)),"thickening","")</f>
        <v/>
      </c>
      <c r="BF356" s="4" t="str">
        <f>IF(ISNUMBER(SEARCH("airDry",$AW356)),"airDry","")</f>
        <v/>
      </c>
      <c r="BG356" s="4" t="str">
        <f>IF(ISNUMBER(SEARCH("heatDry",$AY356)),"heatDry","")</f>
        <v/>
      </c>
      <c r="BH356" s="4" t="str">
        <f>IF(AND(ISNUMBER(SEARCH("aerobic",$AW356)),ISNUMBER(SEARCH("anaer",$AW356))),"Combined Aer and Anaer.","")</f>
        <v/>
      </c>
    </row>
    <row r="357" spans="1:60" x14ac:dyDescent="0.25">
      <c r="A357" s="5">
        <v>2599</v>
      </c>
      <c r="B357" t="s">
        <v>12033</v>
      </c>
      <c r="C357">
        <v>54</v>
      </c>
      <c r="D357">
        <v>1618.6479495715901</v>
      </c>
      <c r="E357">
        <v>1589.0400738089229</v>
      </c>
      <c r="F357">
        <v>1104.4285574007399</v>
      </c>
      <c r="G357">
        <v>2109.3122421438752</v>
      </c>
      <c r="H357">
        <v>-137.77211237010911</v>
      </c>
      <c r="I357">
        <v>-138.992972909537</v>
      </c>
      <c r="J357">
        <v>-157.7032057960366</v>
      </c>
      <c r="K357">
        <v>-114.96561322284241</v>
      </c>
      <c r="L357">
        <v>41.705207915785543</v>
      </c>
      <c r="M357">
        <v>41.460962854335513</v>
      </c>
      <c r="N357">
        <v>40.606676952770812</v>
      </c>
      <c r="O357">
        <v>43.51530642297655</v>
      </c>
      <c r="P357">
        <v>1.70901087693517</v>
      </c>
      <c r="Q357">
        <v>1.701948727405612</v>
      </c>
      <c r="R357">
        <v>1.43217108375014</v>
      </c>
      <c r="S357">
        <v>1.925471540870578</v>
      </c>
      <c r="T357">
        <v>253997.28939019699</v>
      </c>
      <c r="U357">
        <v>253997.70879888811</v>
      </c>
      <c r="V357">
        <v>253827.39622169151</v>
      </c>
      <c r="W357">
        <v>254167.8035013843</v>
      </c>
      <c r="X357">
        <v>19813.649785874572</v>
      </c>
      <c r="Y357">
        <v>19919.303778715741</v>
      </c>
      <c r="Z357">
        <v>18970.57532538697</v>
      </c>
      <c r="AA357">
        <v>20342.038115281492</v>
      </c>
      <c r="AB357">
        <v>3743.8377087594872</v>
      </c>
      <c r="AC357">
        <v>3691.667641668394</v>
      </c>
      <c r="AD357">
        <v>3148.9322838748722</v>
      </c>
      <c r="AE357">
        <v>4516.4241349434969</v>
      </c>
      <c r="AF357">
        <v>56.56213783382065</v>
      </c>
      <c r="AG357">
        <v>56.230929763203697</v>
      </c>
      <c r="AH357">
        <v>55.072243722264282</v>
      </c>
      <c r="AI357">
        <v>59.016999819012177</v>
      </c>
      <c r="AJ357">
        <v>0.46754186760430011</v>
      </c>
      <c r="AK357">
        <v>0.46754186210685122</v>
      </c>
      <c r="AL357">
        <v>0.4675388088708769</v>
      </c>
      <c r="AM357">
        <v>0.46754487525007082</v>
      </c>
      <c r="AN357">
        <v>0.9899427839120386</v>
      </c>
      <c r="AO357">
        <v>0.98994278391203849</v>
      </c>
      <c r="AP357">
        <v>0.98994278391203849</v>
      </c>
      <c r="AQ357">
        <v>0.98994278391203849</v>
      </c>
      <c r="AR357">
        <v>11.92638981937994</v>
      </c>
      <c r="AS357">
        <v>11.92638981937994</v>
      </c>
      <c r="AT357">
        <v>11.92638981937994</v>
      </c>
      <c r="AU357">
        <v>11.92638981937994</v>
      </c>
      <c r="AV357" t="str">
        <f>VLOOKUP(Sheet1[[#This Row],[NPDES ID2]],Combined_Sheet__Major_Only___2[[NPDES ID2]:[ECHO BFR]],3,FALSE)</f>
        <v>FL</v>
      </c>
      <c r="AW357" t="s">
        <v>54</v>
      </c>
      <c r="AX357" t="str">
        <f>VLOOKUP(Sheet1[[#This Row],[NPDES ID2]],Combined_Sheet__Major_Only___2[[NPDES ID2]:[ECHO BFR]],27,FALSE)</f>
        <v>other</v>
      </c>
      <c r="AY357" t="str">
        <f>VLOOKUP(Sheet1[[#This Row],[NPDES ID2]],Combined_Sheet__Major_Only___2[[NPDES ID2]:[ECHO BFR]],28,FALSE)</f>
        <v>-</v>
      </c>
      <c r="AZ357" t="str">
        <f>VLOOKUP(Sheet1[[#This Row],[NPDES ID2]],Combined_Sheet__Major_Only___2[[NPDES ID2]:[ECHO BFR]],29,FALSE)</f>
        <v>-</v>
      </c>
      <c r="BA357">
        <f>VLOOKUP(Sheet1[[#This Row],[NPDES ID2]],Combined_Sheet__Major_Only___2[[NPDES ID2]:[ECHO BFR]],17,FALSE)</f>
        <v>30.226386999999999</v>
      </c>
      <c r="BB357">
        <f>VLOOKUP(Sheet1[[#This Row],[NPDES ID2]],Combined_Sheet__Major_Only___2[[NPDES ID2]:[ECHO BFR]],18,FALSE)</f>
        <v>-81.686372000000006</v>
      </c>
      <c r="BC357" s="2" t="str">
        <f>IF(ISNUMBER(SEARCH("aerobic",$AW357)),"aerobic","")</f>
        <v/>
      </c>
      <c r="BD357" s="2" t="str">
        <f>IF(ISNUMBER(SEARCH("anaer",$AW357)),"anaer","")</f>
        <v/>
      </c>
      <c r="BE357" s="2" t="str">
        <f>IF(ISNUMBER(SEARCH("thickening",$AZ357)),"thickening","")</f>
        <v/>
      </c>
      <c r="BF357" s="4" t="str">
        <f>IF(ISNUMBER(SEARCH("airDry",$AW357)),"airDry","")</f>
        <v/>
      </c>
      <c r="BG357" s="4" t="str">
        <f>IF(ISNUMBER(SEARCH("heatDry",$AY357)),"heatDry","")</f>
        <v/>
      </c>
      <c r="BH357" s="4" t="str">
        <f>IF(AND(ISNUMBER(SEARCH("aerobic",$AW357)),ISNUMBER(SEARCH("anaer",$AW357))),"Combined Aer and Anaer.","")</f>
        <v/>
      </c>
    </row>
    <row r="358" spans="1:60" x14ac:dyDescent="0.25">
      <c r="A358" s="5">
        <v>1505</v>
      </c>
      <c r="B358" t="s">
        <v>7090</v>
      </c>
      <c r="C358">
        <v>106.27</v>
      </c>
      <c r="D358">
        <v>968.61287003741654</v>
      </c>
      <c r="E358">
        <v>958.77161853878806</v>
      </c>
      <c r="F358">
        <v>680.01322872186608</v>
      </c>
      <c r="G358">
        <v>1254.284099366218</v>
      </c>
      <c r="H358">
        <v>-109.9938957805162</v>
      </c>
      <c r="I358">
        <v>-111.39292023073691</v>
      </c>
      <c r="J358">
        <v>-130.78240509266331</v>
      </c>
      <c r="K358">
        <v>-88.455909297614284</v>
      </c>
      <c r="L358">
        <v>73.766816024357809</v>
      </c>
      <c r="M358">
        <v>73.502039105053939</v>
      </c>
      <c r="N358">
        <v>72.576024548737038</v>
      </c>
      <c r="O358">
        <v>75.728979344734455</v>
      </c>
      <c r="P358">
        <v>2.4895150789944109</v>
      </c>
      <c r="Q358">
        <v>2.5134921499529659</v>
      </c>
      <c r="R358">
        <v>2.0341663322903849</v>
      </c>
      <c r="S358">
        <v>2.911442349603381</v>
      </c>
      <c r="T358">
        <v>253994.3478251746</v>
      </c>
      <c r="U358">
        <v>253994.7672290435</v>
      </c>
      <c r="V358">
        <v>253824.4566100761</v>
      </c>
      <c r="W358">
        <v>254164.85997581549</v>
      </c>
      <c r="X358">
        <v>16469.071833599381</v>
      </c>
      <c r="Y358">
        <v>16526.538467283801</v>
      </c>
      <c r="Z358">
        <v>16031.43415797084</v>
      </c>
      <c r="AA358">
        <v>16740.76473932021</v>
      </c>
      <c r="AB358">
        <v>2522.3791385468539</v>
      </c>
      <c r="AC358">
        <v>2492.362977197467</v>
      </c>
      <c r="AD358">
        <v>2198.2703044257019</v>
      </c>
      <c r="AE358">
        <v>2913.3482027771029</v>
      </c>
      <c r="AF358">
        <v>68.027135343855775</v>
      </c>
      <c r="AG358">
        <v>67.783061552698683</v>
      </c>
      <c r="AH358">
        <v>66.928940176249341</v>
      </c>
      <c r="AI358">
        <v>69.836496270965213</v>
      </c>
      <c r="AJ358">
        <v>0.6075378162356222</v>
      </c>
      <c r="AK358">
        <v>0.60753780321682038</v>
      </c>
      <c r="AL358">
        <v>0.60753058161905316</v>
      </c>
      <c r="AM358">
        <v>0.60754493006193544</v>
      </c>
      <c r="AN358">
        <v>0.98994266911733841</v>
      </c>
      <c r="AO358">
        <v>0.98994266911733819</v>
      </c>
      <c r="AP358">
        <v>0.98994266911733819</v>
      </c>
      <c r="AQ358">
        <v>0.98994266911733819</v>
      </c>
      <c r="AR358">
        <v>16.23242259964357</v>
      </c>
      <c r="AS358">
        <v>16.232422599643581</v>
      </c>
      <c r="AT358">
        <v>16.232422599643581</v>
      </c>
      <c r="AU358">
        <v>16.232422599643581</v>
      </c>
      <c r="AV358" t="str">
        <f>VLOOKUP(Sheet1[[#This Row],[NPDES ID2]],Combined_Sheet__Major_Only___2[[NPDES ID2]:[ECHO BFR]],3,FALSE)</f>
        <v>PA</v>
      </c>
      <c r="AW358" t="s">
        <v>41</v>
      </c>
      <c r="AX358" t="str">
        <f>VLOOKUP(Sheet1[[#This Row],[NPDES ID2]],Combined_Sheet__Major_Only___2[[NPDES ID2]:[ECHO BFR]],27,FALSE)</f>
        <v>-</v>
      </c>
      <c r="AY358" t="str">
        <f>VLOOKUP(Sheet1[[#This Row],[NPDES ID2]],Combined_Sheet__Major_Only___2[[NPDES ID2]:[ECHO BFR]],28,FALSE)</f>
        <v>-</v>
      </c>
      <c r="AZ358" t="str">
        <f>VLOOKUP(Sheet1[[#This Row],[NPDES ID2]],Combined_Sheet__Major_Only___2[[NPDES ID2]:[ECHO BFR]],29,FALSE)</f>
        <v>preliminaryOps</v>
      </c>
      <c r="BA358">
        <f>VLOOKUP(Sheet1[[#This Row],[NPDES ID2]],Combined_Sheet__Major_Only___2[[NPDES ID2]:[ECHO BFR]],17,FALSE)</f>
        <v>40.908900000000003</v>
      </c>
      <c r="BB358">
        <f>VLOOKUP(Sheet1[[#This Row],[NPDES ID2]],Combined_Sheet__Major_Only___2[[NPDES ID2]:[ECHO BFR]],18,FALSE)</f>
        <v>-78.224148999999997</v>
      </c>
      <c r="BC358" s="2" t="str">
        <f>IF(ISNUMBER(SEARCH("aerobic",$AW358)),"aerobic","")</f>
        <v>aerobic</v>
      </c>
      <c r="BD358" s="2" t="str">
        <f>IF(ISNUMBER(SEARCH("anaer",$AW358)),"anaer","")</f>
        <v/>
      </c>
      <c r="BE358" s="2" t="str">
        <f>IF(ISNUMBER(SEARCH("thickening",$AZ358)),"thickening","")</f>
        <v/>
      </c>
      <c r="BF358" s="4" t="str">
        <f>IF(ISNUMBER(SEARCH("airDry",$AW358)),"airDry","")</f>
        <v/>
      </c>
      <c r="BG358" s="4" t="str">
        <f>IF(ISNUMBER(SEARCH("heatDry",$AY358)),"heatDry","")</f>
        <v/>
      </c>
      <c r="BH358" s="4" t="str">
        <f>IF(AND(ISNUMBER(SEARCH("aerobic",$AW358)),ISNUMBER(SEARCH("anaer",$AW358))),"Combined Aer and Anaer.","")</f>
        <v/>
      </c>
    </row>
    <row r="359" spans="1:60" x14ac:dyDescent="0.25">
      <c r="A359" s="5">
        <v>673</v>
      </c>
      <c r="B359" t="s">
        <v>3295</v>
      </c>
      <c r="C359">
        <v>4.452</v>
      </c>
      <c r="D359">
        <v>19476.290116091681</v>
      </c>
      <c r="E359">
        <v>19169.931565684641</v>
      </c>
      <c r="F359">
        <v>12898.850299701009</v>
      </c>
      <c r="G359">
        <v>25571.65267153252</v>
      </c>
      <c r="H359">
        <v>-139.60448361614581</v>
      </c>
      <c r="I359">
        <v>-140.76980688609811</v>
      </c>
      <c r="J359">
        <v>-159.28994171879421</v>
      </c>
      <c r="K359">
        <v>-116.77265741440441</v>
      </c>
      <c r="L359">
        <v>3.3052671323209331</v>
      </c>
      <c r="M359">
        <v>3.2852779265766761</v>
      </c>
      <c r="N359">
        <v>3.2153585688936919</v>
      </c>
      <c r="O359">
        <v>3.4534114824957829</v>
      </c>
      <c r="P359">
        <v>0.1374585515809971</v>
      </c>
      <c r="Q359">
        <v>0.1367270354914896</v>
      </c>
      <c r="R359">
        <v>0.1154093306193729</v>
      </c>
      <c r="S359">
        <v>0.15462609799377039</v>
      </c>
      <c r="T359">
        <v>253991.34071381419</v>
      </c>
      <c r="U359">
        <v>253991.76011275331</v>
      </c>
      <c r="V359">
        <v>253821.45149565011</v>
      </c>
      <c r="W359">
        <v>254161.85086022201</v>
      </c>
      <c r="X359">
        <v>20096.049977993291</v>
      </c>
      <c r="Y359">
        <v>20206.42313155322</v>
      </c>
      <c r="Z359">
        <v>19214.196991883451</v>
      </c>
      <c r="AA359">
        <v>20649.54665722324</v>
      </c>
      <c r="AB359">
        <v>3873.5424538099069</v>
      </c>
      <c r="AC359">
        <v>3819.9412898944188</v>
      </c>
      <c r="AD359">
        <v>3245.5962847242622</v>
      </c>
      <c r="AE359">
        <v>4695.5139366431167</v>
      </c>
      <c r="AF359">
        <v>55.76747775288738</v>
      </c>
      <c r="AG359">
        <v>55.43021752422375</v>
      </c>
      <c r="AH359">
        <v>54.250510855947397</v>
      </c>
      <c r="AI359">
        <v>58.267009601017023</v>
      </c>
      <c r="AJ359">
        <v>0.45786044288122763</v>
      </c>
      <c r="AK359">
        <v>0.45786044243570062</v>
      </c>
      <c r="AL359">
        <v>0.45786019465105487</v>
      </c>
      <c r="AM359">
        <v>0.45786068696371862</v>
      </c>
      <c r="AN359">
        <v>0.98994255176198065</v>
      </c>
      <c r="AO359">
        <v>0.98994255176198021</v>
      </c>
      <c r="AP359">
        <v>0.98994255176198021</v>
      </c>
      <c r="AQ359">
        <v>0.98994255176198021</v>
      </c>
      <c r="AR359">
        <v>11.62869217520787</v>
      </c>
      <c r="AS359">
        <v>11.62869217520787</v>
      </c>
      <c r="AT359">
        <v>11.62869217520787</v>
      </c>
      <c r="AU359">
        <v>11.62869217520787</v>
      </c>
      <c r="AV359" t="str">
        <f>VLOOKUP(Sheet1[[#This Row],[NPDES ID2]],Combined_Sheet__Major_Only___2[[NPDES ID2]:[ECHO BFR]],3,FALSE)</f>
        <v>TX</v>
      </c>
      <c r="AW359" t="s">
        <v>54</v>
      </c>
      <c r="AX359" t="str">
        <f>VLOOKUP(Sheet1[[#This Row],[NPDES ID2]],Combined_Sheet__Major_Only___2[[NPDES ID2]:[ECHO BFR]],27,FALSE)</f>
        <v>other</v>
      </c>
      <c r="AY359" t="str">
        <f>VLOOKUP(Sheet1[[#This Row],[NPDES ID2]],Combined_Sheet__Major_Only___2[[NPDES ID2]:[ECHO BFR]],28,FALSE)</f>
        <v>-</v>
      </c>
      <c r="AZ359" t="str">
        <f>VLOOKUP(Sheet1[[#This Row],[NPDES ID2]],Combined_Sheet__Major_Only___2[[NPDES ID2]:[ECHO BFR]],29,FALSE)</f>
        <v>-</v>
      </c>
      <c r="BA359">
        <f>VLOOKUP(Sheet1[[#This Row],[NPDES ID2]],Combined_Sheet__Major_Only___2[[NPDES ID2]:[ECHO BFR]],17,FALSE)</f>
        <v>27.133054999999999</v>
      </c>
      <c r="BB359">
        <f>VLOOKUP(Sheet1[[#This Row],[NPDES ID2]],Combined_Sheet__Major_Only___2[[NPDES ID2]:[ECHO BFR]],18,FALSE)</f>
        <v>-97.793610999999999</v>
      </c>
      <c r="BC359" s="2" t="str">
        <f>IF(ISNUMBER(SEARCH("aerobic",$AW359)),"aerobic","")</f>
        <v/>
      </c>
      <c r="BD359" s="2" t="str">
        <f>IF(ISNUMBER(SEARCH("anaer",$AW359)),"anaer","")</f>
        <v/>
      </c>
      <c r="BE359" s="2" t="str">
        <f>IF(ISNUMBER(SEARCH("thickening",$AZ359)),"thickening","")</f>
        <v/>
      </c>
      <c r="BF359" s="4" t="str">
        <f>IF(ISNUMBER(SEARCH("airDry",$AW359)),"airDry","")</f>
        <v/>
      </c>
      <c r="BG359" s="4" t="str">
        <f>IF(ISNUMBER(SEARCH("heatDry",$AY359)),"heatDry","")</f>
        <v/>
      </c>
      <c r="BH359" s="4" t="str">
        <f>IF(AND(ISNUMBER(SEARCH("aerobic",$AW359)),ISNUMBER(SEARCH("anaer",$AW359))),"Combined Aer and Anaer.","")</f>
        <v/>
      </c>
    </row>
    <row r="360" spans="1:60" x14ac:dyDescent="0.25">
      <c r="A360" s="5">
        <v>664</v>
      </c>
      <c r="B360" t="s">
        <v>3263</v>
      </c>
      <c r="C360">
        <v>29</v>
      </c>
      <c r="D360">
        <v>3295.8944564936101</v>
      </c>
      <c r="E360">
        <v>3261.7541799297228</v>
      </c>
      <c r="F360">
        <v>2213.0788937309262</v>
      </c>
      <c r="G360">
        <v>4331.6907749323518</v>
      </c>
      <c r="H360">
        <v>-111.02303827234689</v>
      </c>
      <c r="I360">
        <v>-112.42971933290001</v>
      </c>
      <c r="J360">
        <v>-131.7756442259145</v>
      </c>
      <c r="K360">
        <v>-89.462177276695812</v>
      </c>
      <c r="L360">
        <v>19.96587577564307</v>
      </c>
      <c r="M360">
        <v>19.89237372876266</v>
      </c>
      <c r="N360">
        <v>19.635283467865229</v>
      </c>
      <c r="O360">
        <v>20.510604836044131</v>
      </c>
      <c r="P360">
        <v>0.67970071299495272</v>
      </c>
      <c r="Q360">
        <v>0.68586903956910117</v>
      </c>
      <c r="R360">
        <v>0.55599397909797388</v>
      </c>
      <c r="S360">
        <v>0.7931848058463925</v>
      </c>
      <c r="T360">
        <v>253987.61772601091</v>
      </c>
      <c r="U360">
        <v>253988.03711884661</v>
      </c>
      <c r="V360">
        <v>253817.73098017371</v>
      </c>
      <c r="W360">
        <v>254158.1253910556</v>
      </c>
      <c r="X360">
        <v>16604.350974383549</v>
      </c>
      <c r="Y360">
        <v>16663.505979880509</v>
      </c>
      <c r="Z360">
        <v>16152.205140401449</v>
      </c>
      <c r="AA360">
        <v>16885.309091737519</v>
      </c>
      <c r="AB360">
        <v>2562.8409580999478</v>
      </c>
      <c r="AC360">
        <v>2531.956503927327</v>
      </c>
      <c r="AD360">
        <v>2231.1295542701769</v>
      </c>
      <c r="AE360">
        <v>2964.561663750374</v>
      </c>
      <c r="AF360">
        <v>67.471135253736989</v>
      </c>
      <c r="AG360">
        <v>67.222775632715255</v>
      </c>
      <c r="AH360">
        <v>66.353941627844293</v>
      </c>
      <c r="AI360">
        <v>69.311915257900026</v>
      </c>
      <c r="AJ360">
        <v>0.60073677824425586</v>
      </c>
      <c r="AK360">
        <v>0.60073677472459008</v>
      </c>
      <c r="AL360">
        <v>0.60073481845335075</v>
      </c>
      <c r="AM360">
        <v>0.6007387052950186</v>
      </c>
      <c r="AN360">
        <v>0.98994240646507436</v>
      </c>
      <c r="AO360">
        <v>0.98994240646507436</v>
      </c>
      <c r="AP360">
        <v>0.98994240646507436</v>
      </c>
      <c r="AQ360">
        <v>0.98994240646507436</v>
      </c>
      <c r="AR360">
        <v>16.023407837938951</v>
      </c>
      <c r="AS360">
        <v>16.02340783793894</v>
      </c>
      <c r="AT360">
        <v>16.02340783793894</v>
      </c>
      <c r="AU360">
        <v>16.02340783793894</v>
      </c>
      <c r="AV360" t="str">
        <f>VLOOKUP(Sheet1[[#This Row],[NPDES ID2]],Combined_Sheet__Major_Only___2[[NPDES ID2]:[ECHO BFR]],3,FALSE)</f>
        <v>SC</v>
      </c>
      <c r="AW360" t="s">
        <v>41</v>
      </c>
      <c r="AX360" t="str">
        <f>VLOOKUP(Sheet1[[#This Row],[NPDES ID2]],Combined_Sheet__Major_Only___2[[NPDES ID2]:[ECHO BFR]],27,FALSE)</f>
        <v>-</v>
      </c>
      <c r="AY360" t="str">
        <f>VLOOKUP(Sheet1[[#This Row],[NPDES ID2]],Combined_Sheet__Major_Only___2[[NPDES ID2]:[ECHO BFR]],28,FALSE)</f>
        <v>-</v>
      </c>
      <c r="AZ360" t="str">
        <f>VLOOKUP(Sheet1[[#This Row],[NPDES ID2]],Combined_Sheet__Major_Only___2[[NPDES ID2]:[ECHO BFR]],29,FALSE)</f>
        <v>preliminaryOps</v>
      </c>
      <c r="BA360">
        <f>VLOOKUP(Sheet1[[#This Row],[NPDES ID2]],Combined_Sheet__Major_Only___2[[NPDES ID2]:[ECHO BFR]],17,FALSE)</f>
        <v>34.844721999999997</v>
      </c>
      <c r="BB360">
        <f>VLOOKUP(Sheet1[[#This Row],[NPDES ID2]],Combined_Sheet__Major_Only___2[[NPDES ID2]:[ECHO BFR]],18,FALSE)</f>
        <v>-82.588611</v>
      </c>
      <c r="BC360" s="2" t="str">
        <f>IF(ISNUMBER(SEARCH("aerobic",$AW360)),"aerobic","")</f>
        <v>aerobic</v>
      </c>
      <c r="BD360" s="2" t="str">
        <f>IF(ISNUMBER(SEARCH("anaer",$AW360)),"anaer","")</f>
        <v/>
      </c>
      <c r="BE360" s="2" t="str">
        <f>IF(ISNUMBER(SEARCH("thickening",$AZ360)),"thickening","")</f>
        <v/>
      </c>
      <c r="BF360" s="3" t="str">
        <f>IF(ISNUMBER(SEARCH("airDry",$AW360)),"airDry","")</f>
        <v/>
      </c>
      <c r="BG360" s="3" t="str">
        <f>IF(ISNUMBER(SEARCH("heatDry",$AY360)),"heatDry","")</f>
        <v/>
      </c>
      <c r="BH360" s="3" t="str">
        <f>IF(AND(ISNUMBER(SEARCH("aerobic",$AW360)),ISNUMBER(SEARCH("anaer",$AW360))),"Combined Aer and Anaer.","")</f>
        <v/>
      </c>
    </row>
    <row r="361" spans="1:60" x14ac:dyDescent="0.25">
      <c r="A361" s="5">
        <v>1515</v>
      </c>
      <c r="B361" t="s">
        <v>7135</v>
      </c>
      <c r="C361">
        <v>101</v>
      </c>
      <c r="D361">
        <v>1007.800898153436</v>
      </c>
      <c r="E361">
        <v>997.13247469598309</v>
      </c>
      <c r="F361">
        <v>705.45812992471338</v>
      </c>
      <c r="G361">
        <v>1306.7022123798861</v>
      </c>
      <c r="H361">
        <v>-109.3928199838121</v>
      </c>
      <c r="I361">
        <v>-110.767434639055</v>
      </c>
      <c r="J361">
        <v>-130.2050495106258</v>
      </c>
      <c r="K361">
        <v>-87.884148653081652</v>
      </c>
      <c r="L361">
        <v>70.467211408470263</v>
      </c>
      <c r="M361">
        <v>70.218294462596987</v>
      </c>
      <c r="N361">
        <v>69.347742109186541</v>
      </c>
      <c r="O361">
        <v>72.311848620371492</v>
      </c>
      <c r="P361">
        <v>2.3653370292021192</v>
      </c>
      <c r="Q361">
        <v>2.3889433121098862</v>
      </c>
      <c r="R361">
        <v>1.93135773754662</v>
      </c>
      <c r="S361">
        <v>2.7699361841852652</v>
      </c>
      <c r="T361">
        <v>253984.1166817738</v>
      </c>
      <c r="U361">
        <v>253984.53606886999</v>
      </c>
      <c r="V361">
        <v>253814.2322608773</v>
      </c>
      <c r="W361">
        <v>254154.62201338031</v>
      </c>
      <c r="X361">
        <v>16384.518272306599</v>
      </c>
      <c r="Y361">
        <v>16440.940868727259</v>
      </c>
      <c r="Z361">
        <v>15955.78640108055</v>
      </c>
      <c r="AA361">
        <v>16650.52966304413</v>
      </c>
      <c r="AB361">
        <v>2497.5177830783332</v>
      </c>
      <c r="AC361">
        <v>2468.0227492987219</v>
      </c>
      <c r="AD361">
        <v>2178.0445971883319</v>
      </c>
      <c r="AE361">
        <v>2881.9543922288822</v>
      </c>
      <c r="AF361">
        <v>68.374984042384341</v>
      </c>
      <c r="AG361">
        <v>68.133554126254609</v>
      </c>
      <c r="AH361">
        <v>67.288698049141317</v>
      </c>
      <c r="AI361">
        <v>70.164729140882685</v>
      </c>
      <c r="AJ361">
        <v>0.61179326444396942</v>
      </c>
      <c r="AK361">
        <v>0.61179325201705526</v>
      </c>
      <c r="AL361">
        <v>0.61178635776018386</v>
      </c>
      <c r="AM361">
        <v>0.61180005580787722</v>
      </c>
      <c r="AN361">
        <v>0.98994226982612121</v>
      </c>
      <c r="AO361">
        <v>0.98994226982612143</v>
      </c>
      <c r="AP361">
        <v>0.98994226982612143</v>
      </c>
      <c r="AQ361">
        <v>0.98994226982612143</v>
      </c>
      <c r="AR361">
        <v>16.363328361529</v>
      </c>
      <c r="AS361">
        <v>16.363328361528989</v>
      </c>
      <c r="AT361">
        <v>16.363328361528989</v>
      </c>
      <c r="AU361">
        <v>16.363328361528989</v>
      </c>
      <c r="AV361" t="str">
        <f>VLOOKUP(Sheet1[[#This Row],[NPDES ID2]],Combined_Sheet__Major_Only___2[[NPDES ID2]:[ECHO BFR]],3,FALSE)</f>
        <v>KS</v>
      </c>
      <c r="AW361" t="s">
        <v>41</v>
      </c>
      <c r="AX361" t="str">
        <f>VLOOKUP(Sheet1[[#This Row],[NPDES ID2]],Combined_Sheet__Major_Only___2[[NPDES ID2]:[ECHO BFR]],27,FALSE)</f>
        <v>-</v>
      </c>
      <c r="AY361" t="str">
        <f>VLOOKUP(Sheet1[[#This Row],[NPDES ID2]],Combined_Sheet__Major_Only___2[[NPDES ID2]:[ECHO BFR]],28,FALSE)</f>
        <v>-</v>
      </c>
      <c r="AZ361" t="str">
        <f>VLOOKUP(Sheet1[[#This Row],[NPDES ID2]],Combined_Sheet__Major_Only___2[[NPDES ID2]:[ECHO BFR]],29,FALSE)</f>
        <v>preliminaryOps, sludgeLagoon</v>
      </c>
      <c r="BA361">
        <f>VLOOKUP(Sheet1[[#This Row],[NPDES ID2]],Combined_Sheet__Major_Only___2[[NPDES ID2]:[ECHO BFR]],17,FALSE)</f>
        <v>37.84704</v>
      </c>
      <c r="BB361">
        <f>VLOOKUP(Sheet1[[#This Row],[NPDES ID2]],Combined_Sheet__Major_Only___2[[NPDES ID2]:[ECHO BFR]],18,FALSE)</f>
        <v>-94.697109999999995</v>
      </c>
      <c r="BC361" s="2" t="str">
        <f>IF(ISNUMBER(SEARCH("aerobic",$AW361)),"aerobic","")</f>
        <v>aerobic</v>
      </c>
      <c r="BD361" s="2" t="str">
        <f>IF(ISNUMBER(SEARCH("anaer",$AW361)),"anaer","")</f>
        <v/>
      </c>
      <c r="BE361" s="2" t="str">
        <f>IF(ISNUMBER(SEARCH("thickening",$AZ361)),"thickening","")</f>
        <v/>
      </c>
      <c r="BF361" s="4" t="str">
        <f>IF(ISNUMBER(SEARCH("airDry",$AW361)),"airDry","")</f>
        <v/>
      </c>
      <c r="BG361" s="4" t="str">
        <f>IF(ISNUMBER(SEARCH("heatDry",$AY361)),"heatDry","")</f>
        <v/>
      </c>
      <c r="BH361" s="4" t="str">
        <f>IF(AND(ISNUMBER(SEARCH("aerobic",$AW361)),ISNUMBER(SEARCH("anaer",$AW361))),"Combined Aer and Anaer.","")</f>
        <v/>
      </c>
    </row>
    <row r="362" spans="1:60" x14ac:dyDescent="0.25">
      <c r="A362" s="5">
        <v>1296</v>
      </c>
      <c r="B362" t="s">
        <v>6171</v>
      </c>
      <c r="C362">
        <v>183</v>
      </c>
      <c r="D362">
        <v>625.27044073762022</v>
      </c>
      <c r="E362">
        <v>621.76104261195314</v>
      </c>
      <c r="F362">
        <v>453.58843889648978</v>
      </c>
      <c r="G362">
        <v>794.86266366535312</v>
      </c>
      <c r="H362">
        <v>-111.2373163547694</v>
      </c>
      <c r="I362">
        <v>-112.5945250367508</v>
      </c>
      <c r="J362">
        <v>-131.97388663067889</v>
      </c>
      <c r="K362">
        <v>-89.618532122443682</v>
      </c>
      <c r="L362">
        <v>125.65887579002499</v>
      </c>
      <c r="M362">
        <v>125.1924782282068</v>
      </c>
      <c r="N362">
        <v>123.56150029514529</v>
      </c>
      <c r="O362">
        <v>129.11497844454431</v>
      </c>
      <c r="P362">
        <v>4.2897256920248363</v>
      </c>
      <c r="Q362">
        <v>4.3278767426818732</v>
      </c>
      <c r="R362">
        <v>3.5102407779173248</v>
      </c>
      <c r="S362">
        <v>5.0025948654464312</v>
      </c>
      <c r="T362">
        <v>253980.48961750389</v>
      </c>
      <c r="U362">
        <v>253980.90899865399</v>
      </c>
      <c r="V362">
        <v>253810.6076052344</v>
      </c>
      <c r="W362">
        <v>254150.99253168021</v>
      </c>
      <c r="X362">
        <v>16647.897947139179</v>
      </c>
      <c r="Y362">
        <v>16707.620165166929</v>
      </c>
      <c r="Z362">
        <v>16191.03328089055</v>
      </c>
      <c r="AA362">
        <v>16931.86926662079</v>
      </c>
      <c r="AB362">
        <v>2576.1005535187942</v>
      </c>
      <c r="AC362">
        <v>2544.941242390852</v>
      </c>
      <c r="AD362">
        <v>2241.848374374239</v>
      </c>
      <c r="AE362">
        <v>2981.4399474021111</v>
      </c>
      <c r="AF362">
        <v>67.294273309952118</v>
      </c>
      <c r="AG362">
        <v>67.044676101483248</v>
      </c>
      <c r="AH362">
        <v>66.170964775166524</v>
      </c>
      <c r="AI362">
        <v>69.144902783089194</v>
      </c>
      <c r="AJ362">
        <v>0.59857362185859264</v>
      </c>
      <c r="AK362">
        <v>0.59857359961226475</v>
      </c>
      <c r="AL362">
        <v>0.59856128413755971</v>
      </c>
      <c r="AM362">
        <v>0.59858575370869826</v>
      </c>
      <c r="AN362">
        <v>0.98994212826493611</v>
      </c>
      <c r="AO362">
        <v>0.98994212826493611</v>
      </c>
      <c r="AP362">
        <v>0.98994212826493611</v>
      </c>
      <c r="AQ362">
        <v>0.98994212826493611</v>
      </c>
      <c r="AR362">
        <v>15.95651592865867</v>
      </c>
      <c r="AS362">
        <v>15.95651592865867</v>
      </c>
      <c r="AT362">
        <v>15.95651592865867</v>
      </c>
      <c r="AU362">
        <v>15.95651592865867</v>
      </c>
      <c r="AV362" t="str">
        <f>VLOOKUP(Sheet1[[#This Row],[NPDES ID2]],Combined_Sheet__Major_Only___2[[NPDES ID2]:[ECHO BFR]],3,FALSE)</f>
        <v>MN</v>
      </c>
      <c r="AW362" t="s">
        <v>12185</v>
      </c>
      <c r="AX362" t="str">
        <f>VLOOKUP(Sheet1[[#This Row],[NPDES ID2]],Combined_Sheet__Major_Only___2[[NPDES ID2]:[ECHO BFR]],27,FALSE)</f>
        <v>-</v>
      </c>
      <c r="AY362" t="str">
        <f>VLOOKUP(Sheet1[[#This Row],[NPDES ID2]],Combined_Sheet__Major_Only___2[[NPDES ID2]:[ECHO BFR]],28,FALSE)</f>
        <v>-</v>
      </c>
      <c r="AZ362" t="str">
        <f>VLOOKUP(Sheet1[[#This Row],[NPDES ID2]],Combined_Sheet__Major_Only___2[[NPDES ID2]:[ECHO BFR]],29,FALSE)</f>
        <v>preliminaryOps</v>
      </c>
      <c r="BA362">
        <f>VLOOKUP(Sheet1[[#This Row],[NPDES ID2]],Combined_Sheet__Major_Only___2[[NPDES ID2]:[ECHO BFR]],17,FALSE)</f>
        <v>45.458939999999998</v>
      </c>
      <c r="BB362">
        <f>VLOOKUP(Sheet1[[#This Row],[NPDES ID2]],Combined_Sheet__Major_Only___2[[NPDES ID2]:[ECHO BFR]],18,FALSE)</f>
        <v>-94.418109999999999</v>
      </c>
      <c r="BC362" s="2" t="str">
        <f>IF(ISNUMBER(SEARCH("aerobic",$AW362)),"aerobic","")</f>
        <v/>
      </c>
      <c r="BD362" s="2" t="str">
        <f>IF(ISNUMBER(SEARCH("anaer",$AW362)),"anaer","")</f>
        <v>anaer</v>
      </c>
      <c r="BE362" s="2" t="str">
        <f>IF(ISNUMBER(SEARCH("thickening",$AZ362)),"thickening","")</f>
        <v/>
      </c>
      <c r="BF362" s="3" t="str">
        <f>IF(ISNUMBER(SEARCH("airDry",$AW362)),"airDry","")</f>
        <v/>
      </c>
      <c r="BG362" s="3" t="str">
        <f>IF(ISNUMBER(SEARCH("heatDry",$AY362)),"heatDry","")</f>
        <v/>
      </c>
      <c r="BH362" s="3" t="str">
        <f>IF(AND(ISNUMBER(SEARCH("aerobic",$AW362)),ISNUMBER(SEARCH("anaer",$AW362))),"Combined Aer and Anaer.","")</f>
        <v/>
      </c>
    </row>
    <row r="363" spans="1:60" x14ac:dyDescent="0.25">
      <c r="A363" s="5">
        <v>2430</v>
      </c>
      <c r="B363" t="s">
        <v>11327</v>
      </c>
      <c r="C363">
        <v>250.37</v>
      </c>
      <c r="D363">
        <v>490.97736269528019</v>
      </c>
      <c r="E363">
        <v>487.99622013474118</v>
      </c>
      <c r="F363">
        <v>366.42847848410338</v>
      </c>
      <c r="G363">
        <v>613.48614690498357</v>
      </c>
      <c r="H363">
        <v>-108.8960766107308</v>
      </c>
      <c r="I363">
        <v>-110.23277038702849</v>
      </c>
      <c r="J363">
        <v>-129.72052462329549</v>
      </c>
      <c r="K363">
        <v>-87.36501434691192</v>
      </c>
      <c r="L363">
        <v>175.27497452909731</v>
      </c>
      <c r="M363">
        <v>174.66238871838689</v>
      </c>
      <c r="N363">
        <v>172.52042387469481</v>
      </c>
      <c r="O363">
        <v>179.81410154908909</v>
      </c>
      <c r="P363">
        <v>5.8621464983999214</v>
      </c>
      <c r="Q363">
        <v>5.9220005764794994</v>
      </c>
      <c r="R363">
        <v>4.7843779838937044</v>
      </c>
      <c r="S363">
        <v>6.871171298569716</v>
      </c>
      <c r="T363">
        <v>253977.03513265349</v>
      </c>
      <c r="U363">
        <v>253977.45450814051</v>
      </c>
      <c r="V363">
        <v>253807.15541440601</v>
      </c>
      <c r="W363">
        <v>254147.5357444234</v>
      </c>
      <c r="X363">
        <v>16328.562321729831</v>
      </c>
      <c r="Y363">
        <v>16384.311761432429</v>
      </c>
      <c r="Z363">
        <v>15905.69817200557</v>
      </c>
      <c r="AA363">
        <v>16590.83025799178</v>
      </c>
      <c r="AB363">
        <v>2481.2397389764151</v>
      </c>
      <c r="AC363">
        <v>2452.0938545633189</v>
      </c>
      <c r="AD363">
        <v>2164.761785254238</v>
      </c>
      <c r="AE363">
        <v>2861.4762128413272</v>
      </c>
      <c r="AF363">
        <v>68.608383651827438</v>
      </c>
      <c r="AG363">
        <v>68.368837054592291</v>
      </c>
      <c r="AH363">
        <v>67.530026352790799</v>
      </c>
      <c r="AI363">
        <v>70.384840817824752</v>
      </c>
      <c r="AJ363">
        <v>0.61464882333751947</v>
      </c>
      <c r="AK363">
        <v>0.61464879232190739</v>
      </c>
      <c r="AL363">
        <v>0.61463165106631823</v>
      </c>
      <c r="AM363">
        <v>0.61466570920942698</v>
      </c>
      <c r="AN363">
        <v>0.98994199343567102</v>
      </c>
      <c r="AO363">
        <v>0.98994199343567113</v>
      </c>
      <c r="AP363">
        <v>0.98994199343567113</v>
      </c>
      <c r="AQ363">
        <v>0.98994199343567113</v>
      </c>
      <c r="AR363">
        <v>16.450812395880291</v>
      </c>
      <c r="AS363">
        <v>16.450812395880291</v>
      </c>
      <c r="AT363">
        <v>16.450812395880291</v>
      </c>
      <c r="AU363">
        <v>16.450812395880291</v>
      </c>
      <c r="AV363" t="str">
        <f>VLOOKUP(Sheet1[[#This Row],[NPDES ID2]],Combined_Sheet__Major_Only___2[[NPDES ID2]:[ECHO BFR]],3,FALSE)</f>
        <v>MS</v>
      </c>
      <c r="AW363" t="s">
        <v>41</v>
      </c>
      <c r="AX363" t="str">
        <f>VLOOKUP(Sheet1[[#This Row],[NPDES ID2]],Combined_Sheet__Major_Only___2[[NPDES ID2]:[ECHO BFR]],27,FALSE)</f>
        <v>longTermSludgeStore</v>
      </c>
      <c r="AY363" t="str">
        <f>VLOOKUP(Sheet1[[#This Row],[NPDES ID2]],Combined_Sheet__Major_Only___2[[NPDES ID2]:[ECHO BFR]],28,FALSE)</f>
        <v>-</v>
      </c>
      <c r="AZ363" t="str">
        <f>VLOOKUP(Sheet1[[#This Row],[NPDES ID2]],Combined_Sheet__Major_Only___2[[NPDES ID2]:[ECHO BFR]],29,FALSE)</f>
        <v>sludgeLagoon</v>
      </c>
      <c r="BA363">
        <f>VLOOKUP(Sheet1[[#This Row],[NPDES ID2]],Combined_Sheet__Major_Only___2[[NPDES ID2]:[ECHO BFR]],17,FALSE)</f>
        <v>31.687028000000002</v>
      </c>
      <c r="BB363">
        <f>VLOOKUP(Sheet1[[#This Row],[NPDES ID2]],Combined_Sheet__Major_Only___2[[NPDES ID2]:[ECHO BFR]],18,FALSE)</f>
        <v>-89.114806000000002</v>
      </c>
      <c r="BC363" s="2" t="str">
        <f>IF(ISNUMBER(SEARCH("aerobic",$AW363)),"aerobic","")</f>
        <v>aerobic</v>
      </c>
      <c r="BD363" s="2" t="str">
        <f>IF(ISNUMBER(SEARCH("anaer",$AW363)),"anaer","")</f>
        <v/>
      </c>
      <c r="BE363" s="2" t="str">
        <f>IF(ISNUMBER(SEARCH("thickening",$AZ363)),"thickening","")</f>
        <v/>
      </c>
      <c r="BF363" s="3" t="str">
        <f>IF(ISNUMBER(SEARCH("airDry",$AW363)),"airDry","")</f>
        <v/>
      </c>
      <c r="BG363" s="3" t="str">
        <f>IF(ISNUMBER(SEARCH("heatDry",$AY363)),"heatDry","")</f>
        <v/>
      </c>
      <c r="BH363" s="3" t="str">
        <f>IF(AND(ISNUMBER(SEARCH("aerobic",$AW363)),ISNUMBER(SEARCH("anaer",$AW363))),"Combined Aer and Anaer.","")</f>
        <v/>
      </c>
    </row>
    <row r="364" spans="1:60" x14ac:dyDescent="0.25">
      <c r="A364" s="5">
        <v>1593</v>
      </c>
      <c r="B364" t="s">
        <v>7489</v>
      </c>
      <c r="C364">
        <v>81.430000000000007</v>
      </c>
      <c r="D364">
        <v>1244.6022448526519</v>
      </c>
      <c r="E364">
        <v>1230.3627860610241</v>
      </c>
      <c r="F364">
        <v>861.82686540917564</v>
      </c>
      <c r="G364">
        <v>1619.882494317656</v>
      </c>
      <c r="H364">
        <v>-111.51209100575841</v>
      </c>
      <c r="I364">
        <v>-112.8879206861487</v>
      </c>
      <c r="J364">
        <v>-132.24330286739001</v>
      </c>
      <c r="K364">
        <v>-89.912757332840528</v>
      </c>
      <c r="L364">
        <v>55.818604847289002</v>
      </c>
      <c r="M364">
        <v>55.610351645358342</v>
      </c>
      <c r="N364">
        <v>54.881991892288482</v>
      </c>
      <c r="O364">
        <v>57.36192356743878</v>
      </c>
      <c r="P364">
        <v>1.9090291924744509</v>
      </c>
      <c r="Q364">
        <v>1.9257884117238839</v>
      </c>
      <c r="R364">
        <v>1.5624977115861649</v>
      </c>
      <c r="S364">
        <v>2.2252469231067251</v>
      </c>
      <c r="T364">
        <v>253972.6012670307</v>
      </c>
      <c r="U364">
        <v>253973.02063524901</v>
      </c>
      <c r="V364">
        <v>253802.7244931832</v>
      </c>
      <c r="W364">
        <v>254143.0989236391</v>
      </c>
      <c r="X364">
        <v>16676.096165890009</v>
      </c>
      <c r="Y364">
        <v>16736.168868073572</v>
      </c>
      <c r="Z364">
        <v>16216.134663534929</v>
      </c>
      <c r="AA364">
        <v>16962.04849903021</v>
      </c>
      <c r="AB364">
        <v>2584.6936201026219</v>
      </c>
      <c r="AC364">
        <v>2553.3400021378902</v>
      </c>
      <c r="AD364">
        <v>2248.8229043799852</v>
      </c>
      <c r="AE364">
        <v>2992.0941710326342</v>
      </c>
      <c r="AF364">
        <v>67.17768753288675</v>
      </c>
      <c r="AG364">
        <v>66.927131868656346</v>
      </c>
      <c r="AH364">
        <v>66.050430290673361</v>
      </c>
      <c r="AI364">
        <v>69.034972811250015</v>
      </c>
      <c r="AJ364">
        <v>0.59714773830790702</v>
      </c>
      <c r="AK364">
        <v>0.59714772845063657</v>
      </c>
      <c r="AL364">
        <v>0.59714225713300151</v>
      </c>
      <c r="AM364">
        <v>0.59715312795135445</v>
      </c>
      <c r="AN364">
        <v>0.98994182037567313</v>
      </c>
      <c r="AO364">
        <v>0.98994182037567291</v>
      </c>
      <c r="AP364">
        <v>0.98994182037567291</v>
      </c>
      <c r="AQ364">
        <v>0.98994182037567291</v>
      </c>
      <c r="AR364">
        <v>15.91289115326677</v>
      </c>
      <c r="AS364">
        <v>15.912891153266759</v>
      </c>
      <c r="AT364">
        <v>15.912891153266759</v>
      </c>
      <c r="AU364">
        <v>15.912891153266759</v>
      </c>
      <c r="AV364" t="str">
        <f>VLOOKUP(Sheet1[[#This Row],[NPDES ID2]],Combined_Sheet__Major_Only___2[[NPDES ID2]:[ECHO BFR]],3,FALSE)</f>
        <v>TX</v>
      </c>
      <c r="AW364" t="s">
        <v>41</v>
      </c>
      <c r="AX364" t="str">
        <f>VLOOKUP(Sheet1[[#This Row],[NPDES ID2]],Combined_Sheet__Major_Only___2[[NPDES ID2]:[ECHO BFR]],27,FALSE)</f>
        <v>-</v>
      </c>
      <c r="AY364" t="str">
        <f>VLOOKUP(Sheet1[[#This Row],[NPDES ID2]],Combined_Sheet__Major_Only___2[[NPDES ID2]:[ECHO BFR]],28,FALSE)</f>
        <v>-</v>
      </c>
      <c r="AZ364" t="str">
        <f>VLOOKUP(Sheet1[[#This Row],[NPDES ID2]],Combined_Sheet__Major_Only___2[[NPDES ID2]:[ECHO BFR]],29,FALSE)</f>
        <v>-</v>
      </c>
      <c r="BA364">
        <f>VLOOKUP(Sheet1[[#This Row],[NPDES ID2]],Combined_Sheet__Major_Only___2[[NPDES ID2]:[ECHO BFR]],17,FALSE)</f>
        <v>29.801500000000001</v>
      </c>
      <c r="BB364">
        <f>VLOOKUP(Sheet1[[#This Row],[NPDES ID2]],Combined_Sheet__Major_Only___2[[NPDES ID2]:[ECHO BFR]],18,FALSE)</f>
        <v>-95.115167</v>
      </c>
      <c r="BC364" s="2" t="str">
        <f>IF(ISNUMBER(SEARCH("aerobic",$AW364)),"aerobic","")</f>
        <v>aerobic</v>
      </c>
      <c r="BD364" s="2" t="str">
        <f>IF(ISNUMBER(SEARCH("anaer",$AW364)),"anaer","")</f>
        <v/>
      </c>
      <c r="BE364" s="2" t="str">
        <f>IF(ISNUMBER(SEARCH("thickening",$AZ364)),"thickening","")</f>
        <v/>
      </c>
      <c r="BF364" s="4" t="str">
        <f>IF(ISNUMBER(SEARCH("airDry",$AW364)),"airDry","")</f>
        <v/>
      </c>
      <c r="BG364" s="4" t="str">
        <f>IF(ISNUMBER(SEARCH("heatDry",$AY364)),"heatDry","")</f>
        <v/>
      </c>
      <c r="BH364" s="4" t="str">
        <f>IF(AND(ISNUMBER(SEARCH("aerobic",$AW364)),ISNUMBER(SEARCH("anaer",$AW364))),"Combined Aer and Anaer.","")</f>
        <v/>
      </c>
    </row>
    <row r="365" spans="1:60" x14ac:dyDescent="0.25">
      <c r="A365" s="5">
        <v>1719</v>
      </c>
      <c r="B365" t="s">
        <v>8056</v>
      </c>
      <c r="C365">
        <v>39.159999999999997</v>
      </c>
      <c r="D365">
        <v>2441.1184881265531</v>
      </c>
      <c r="E365">
        <v>2416.9597383981468</v>
      </c>
      <c r="F365">
        <v>1649.0572903101031</v>
      </c>
      <c r="G365">
        <v>3203.588882094291</v>
      </c>
      <c r="H365">
        <v>-109.8539681845678</v>
      </c>
      <c r="I365">
        <v>-111.2550164042389</v>
      </c>
      <c r="J365">
        <v>-130.65124721709509</v>
      </c>
      <c r="K365">
        <v>-88.343050853904074</v>
      </c>
      <c r="L365">
        <v>27.224869437140629</v>
      </c>
      <c r="M365">
        <v>27.12762507340695</v>
      </c>
      <c r="N365">
        <v>26.787495826512689</v>
      </c>
      <c r="O365">
        <v>27.945548611230421</v>
      </c>
      <c r="P365">
        <v>0.91729792608092642</v>
      </c>
      <c r="Q365">
        <v>0.92623063005145179</v>
      </c>
      <c r="R365">
        <v>0.74935951329641881</v>
      </c>
      <c r="S365">
        <v>1.0731911887507961</v>
      </c>
      <c r="T365">
        <v>253961.41802959179</v>
      </c>
      <c r="U365">
        <v>253961.83737947661</v>
      </c>
      <c r="V365">
        <v>253791.5486822041</v>
      </c>
      <c r="W365">
        <v>254131.90823259731</v>
      </c>
      <c r="X365">
        <v>16441.417603708909</v>
      </c>
      <c r="Y365">
        <v>16498.553056836801</v>
      </c>
      <c r="Z365">
        <v>16006.542522869509</v>
      </c>
      <c r="AA365">
        <v>16711.349500501248</v>
      </c>
      <c r="AB365">
        <v>2514.476337651161</v>
      </c>
      <c r="AC365">
        <v>2484.618976007619</v>
      </c>
      <c r="AD365">
        <v>2191.837660480714</v>
      </c>
      <c r="AE365">
        <v>2903.3746842107971</v>
      </c>
      <c r="AF365">
        <v>68.132027809466962</v>
      </c>
      <c r="AG365">
        <v>67.888704724931898</v>
      </c>
      <c r="AH365">
        <v>67.037450423899031</v>
      </c>
      <c r="AI365">
        <v>69.93552712355951</v>
      </c>
      <c r="AJ365">
        <v>0.60882098398408224</v>
      </c>
      <c r="AK365">
        <v>0.60882097918902733</v>
      </c>
      <c r="AL365">
        <v>0.6088183147313514</v>
      </c>
      <c r="AM365">
        <v>0.60882360864783547</v>
      </c>
      <c r="AN365">
        <v>0.98994138385176522</v>
      </c>
      <c r="AO365">
        <v>0.98994138385176511</v>
      </c>
      <c r="AP365">
        <v>0.98994138385176511</v>
      </c>
      <c r="AQ365">
        <v>0.98994138385176511</v>
      </c>
      <c r="AR365">
        <v>16.272047988078182</v>
      </c>
      <c r="AS365">
        <v>16.272047988078182</v>
      </c>
      <c r="AT365">
        <v>16.272047988078182</v>
      </c>
      <c r="AU365">
        <v>16.272047988078182</v>
      </c>
      <c r="AV365" t="str">
        <f>VLOOKUP(Sheet1[[#This Row],[NPDES ID2]],Combined_Sheet__Major_Only___2[[NPDES ID2]:[ECHO BFR]],3,FALSE)</f>
        <v>IA</v>
      </c>
      <c r="AW365" t="s">
        <v>41</v>
      </c>
      <c r="AX365" t="str">
        <f>VLOOKUP(Sheet1[[#This Row],[NPDES ID2]],Combined_Sheet__Major_Only___2[[NPDES ID2]:[ECHO BFR]],27,FALSE)</f>
        <v>-</v>
      </c>
      <c r="AY365" t="str">
        <f>VLOOKUP(Sheet1[[#This Row],[NPDES ID2]],Combined_Sheet__Major_Only___2[[NPDES ID2]:[ECHO BFR]],28,FALSE)</f>
        <v>-</v>
      </c>
      <c r="AZ365" t="str">
        <f>VLOOKUP(Sheet1[[#This Row],[NPDES ID2]],Combined_Sheet__Major_Only___2[[NPDES ID2]:[ECHO BFR]],29,FALSE)</f>
        <v>-</v>
      </c>
      <c r="BA365">
        <f>VLOOKUP(Sheet1[[#This Row],[NPDES ID2]],Combined_Sheet__Major_Only___2[[NPDES ID2]:[ECHO BFR]],17,FALSE)</f>
        <v>43.094999999999999</v>
      </c>
      <c r="BB365">
        <f>VLOOKUP(Sheet1[[#This Row],[NPDES ID2]],Combined_Sheet__Major_Only___2[[NPDES ID2]:[ECHO BFR]],18,FALSE)</f>
        <v>-94.688749999999999</v>
      </c>
      <c r="BC365" s="2" t="str">
        <f>IF(ISNUMBER(SEARCH("aerobic",$AW365)),"aerobic","")</f>
        <v>aerobic</v>
      </c>
      <c r="BD365" s="2" t="str">
        <f>IF(ISNUMBER(SEARCH("anaer",$AW365)),"anaer","")</f>
        <v/>
      </c>
      <c r="BE365" s="2" t="str">
        <f>IF(ISNUMBER(SEARCH("thickening",$AZ365)),"thickening","")</f>
        <v/>
      </c>
      <c r="BF365" s="4" t="str">
        <f>IF(ISNUMBER(SEARCH("airDry",$AW365)),"airDry","")</f>
        <v/>
      </c>
      <c r="BG365" s="4" t="str">
        <f>IF(ISNUMBER(SEARCH("heatDry",$AY365)),"heatDry","")</f>
        <v/>
      </c>
      <c r="BH365" s="4" t="str">
        <f>IF(AND(ISNUMBER(SEARCH("aerobic",$AW365)),ISNUMBER(SEARCH("anaer",$AW365))),"Combined Aer and Anaer.","")</f>
        <v/>
      </c>
    </row>
    <row r="366" spans="1:60" x14ac:dyDescent="0.25">
      <c r="A366" s="5">
        <v>1527</v>
      </c>
      <c r="B366" t="s">
        <v>7189</v>
      </c>
      <c r="C366">
        <v>98.08</v>
      </c>
      <c r="D366">
        <v>1044.7973809507221</v>
      </c>
      <c r="E366">
        <v>1032.981903053425</v>
      </c>
      <c r="F366">
        <v>730.22277684126516</v>
      </c>
      <c r="G366">
        <v>1355.250557475596</v>
      </c>
      <c r="H366">
        <v>-110.5869049037229</v>
      </c>
      <c r="I366">
        <v>-111.9894891670879</v>
      </c>
      <c r="J366">
        <v>-131.3528318953837</v>
      </c>
      <c r="K366">
        <v>-89.024313894877082</v>
      </c>
      <c r="L366">
        <v>67.746669235225042</v>
      </c>
      <c r="M366">
        <v>67.499749287002913</v>
      </c>
      <c r="N366">
        <v>66.636175416794643</v>
      </c>
      <c r="O366">
        <v>69.576513933212354</v>
      </c>
      <c r="P366">
        <v>2.2983303071498229</v>
      </c>
      <c r="Q366">
        <v>2.319694159344571</v>
      </c>
      <c r="R366">
        <v>1.8792056392235279</v>
      </c>
      <c r="S366">
        <v>2.6843759895120232</v>
      </c>
      <c r="T366">
        <v>253958.66682102141</v>
      </c>
      <c r="U366">
        <v>253959.08616639601</v>
      </c>
      <c r="V366">
        <v>253788.79930063061</v>
      </c>
      <c r="W366">
        <v>254129.15519035261</v>
      </c>
      <c r="X366">
        <v>16548.30603261491</v>
      </c>
      <c r="Y366">
        <v>16606.781818079991</v>
      </c>
      <c r="Z366">
        <v>16102.02798204473</v>
      </c>
      <c r="AA366">
        <v>16825.516142370889</v>
      </c>
      <c r="AB366">
        <v>2546.3142474506672</v>
      </c>
      <c r="AC366">
        <v>2515.786025635899</v>
      </c>
      <c r="AD366">
        <v>2217.6917906476051</v>
      </c>
      <c r="AE366">
        <v>2943.6720638419301</v>
      </c>
      <c r="AF366">
        <v>67.692239874685967</v>
      </c>
      <c r="AG366">
        <v>67.445611495624817</v>
      </c>
      <c r="AH366">
        <v>66.582585507245284</v>
      </c>
      <c r="AI366">
        <v>69.5204951495746</v>
      </c>
      <c r="AJ366">
        <v>0.60344122226457553</v>
      </c>
      <c r="AK366">
        <v>0.60344121030566744</v>
      </c>
      <c r="AL366">
        <v>0.60343457527235</v>
      </c>
      <c r="AM366">
        <v>0.60344775827089303</v>
      </c>
      <c r="AN366">
        <v>0.98994127645591778</v>
      </c>
      <c r="AO366">
        <v>0.98994127645591745</v>
      </c>
      <c r="AP366">
        <v>0.98994127645591745</v>
      </c>
      <c r="AQ366">
        <v>0.98994127645591745</v>
      </c>
      <c r="AR366">
        <v>16.106434378429359</v>
      </c>
      <c r="AS366">
        <v>16.106434378429348</v>
      </c>
      <c r="AT366">
        <v>16.106434378429348</v>
      </c>
      <c r="AU366">
        <v>16.106434378429348</v>
      </c>
      <c r="AV366" t="str">
        <f>VLOOKUP(Sheet1[[#This Row],[NPDES ID2]],Combined_Sheet__Major_Only___2[[NPDES ID2]:[ECHO BFR]],3,FALSE)</f>
        <v>IN</v>
      </c>
      <c r="AW366" t="s">
        <v>12185</v>
      </c>
      <c r="AX366" t="str">
        <f>VLOOKUP(Sheet1[[#This Row],[NPDES ID2]],Combined_Sheet__Major_Only___2[[NPDES ID2]:[ECHO BFR]],27,FALSE)</f>
        <v>tempSludgeStore</v>
      </c>
      <c r="AY366" t="str">
        <f>VLOOKUP(Sheet1[[#This Row],[NPDES ID2]],Combined_Sheet__Major_Only___2[[NPDES ID2]:[ECHO BFR]],28,FALSE)</f>
        <v>-</v>
      </c>
      <c r="AZ366" t="str">
        <f>VLOOKUP(Sheet1[[#This Row],[NPDES ID2]],Combined_Sheet__Major_Only___2[[NPDES ID2]:[ECHO BFR]],29,FALSE)</f>
        <v>preliminaryOps</v>
      </c>
      <c r="BA366">
        <f>VLOOKUP(Sheet1[[#This Row],[NPDES ID2]],Combined_Sheet__Major_Only___2[[NPDES ID2]:[ECHO BFR]],17,FALSE)</f>
        <v>39.604500000000002</v>
      </c>
      <c r="BB366">
        <f>VLOOKUP(Sheet1[[#This Row],[NPDES ID2]],Combined_Sheet__Major_Only___2[[NPDES ID2]:[ECHO BFR]],18,FALSE)</f>
        <v>-85.453193999999996</v>
      </c>
      <c r="BC366" s="2" t="str">
        <f>IF(ISNUMBER(SEARCH("aerobic",$AW366)),"aerobic","")</f>
        <v/>
      </c>
      <c r="BD366" s="2" t="str">
        <f>IF(ISNUMBER(SEARCH("anaer",$AW366)),"anaer","")</f>
        <v>anaer</v>
      </c>
      <c r="BE366" s="2" t="str">
        <f>IF(ISNUMBER(SEARCH("thickening",$AZ366)),"thickening","")</f>
        <v/>
      </c>
      <c r="BF366" s="4" t="str">
        <f>IF(ISNUMBER(SEARCH("airDry",$AW366)),"airDry","")</f>
        <v/>
      </c>
      <c r="BG366" s="4" t="str">
        <f>IF(ISNUMBER(SEARCH("heatDry",$AY366)),"heatDry","")</f>
        <v/>
      </c>
      <c r="BH366" s="4" t="str">
        <f>IF(AND(ISNUMBER(SEARCH("aerobic",$AW366)),ISNUMBER(SEARCH("anaer",$AW366))),"Combined Aer and Anaer.","")</f>
        <v/>
      </c>
    </row>
    <row r="367" spans="1:60" x14ac:dyDescent="0.25">
      <c r="A367" s="5">
        <v>1782</v>
      </c>
      <c r="B367" t="s">
        <v>8338</v>
      </c>
      <c r="C367">
        <v>9.82</v>
      </c>
      <c r="D367">
        <v>9513.5947395511394</v>
      </c>
      <c r="E367">
        <v>9418.6626883519475</v>
      </c>
      <c r="F367">
        <v>6313.7667702208928</v>
      </c>
      <c r="G367">
        <v>12540.788051997901</v>
      </c>
      <c r="H367">
        <v>-110.4445448690459</v>
      </c>
      <c r="I367">
        <v>-111.873628825555</v>
      </c>
      <c r="J367">
        <v>-131.2203894638389</v>
      </c>
      <c r="K367">
        <v>-88.915795130088142</v>
      </c>
      <c r="L367">
        <v>6.7943744162798723</v>
      </c>
      <c r="M367">
        <v>6.769740420974089</v>
      </c>
      <c r="N367">
        <v>6.6835750401346568</v>
      </c>
      <c r="O367">
        <v>6.9769414220568446</v>
      </c>
      <c r="P367">
        <v>0.2300939542031491</v>
      </c>
      <c r="Q367">
        <v>0.2322594091655214</v>
      </c>
      <c r="R367">
        <v>0.18809091813850101</v>
      </c>
      <c r="S367">
        <v>0.26885775878465379</v>
      </c>
      <c r="T367">
        <v>253951.983689552</v>
      </c>
      <c r="U367">
        <v>253952.40302397049</v>
      </c>
      <c r="V367">
        <v>253782.12060723259</v>
      </c>
      <c r="W367">
        <v>254122.46760459099</v>
      </c>
      <c r="X367">
        <v>16520.02666806346</v>
      </c>
      <c r="Y367">
        <v>16578.144227455072</v>
      </c>
      <c r="Z367">
        <v>16076.731806105079</v>
      </c>
      <c r="AA367">
        <v>16795.333366019338</v>
      </c>
      <c r="AB367">
        <v>2537.9016566163759</v>
      </c>
      <c r="AC367">
        <v>2507.545542360011</v>
      </c>
      <c r="AD367">
        <v>2210.8725319207788</v>
      </c>
      <c r="AE367">
        <v>2933.0005906618671</v>
      </c>
      <c r="AF367">
        <v>67.805448929612666</v>
      </c>
      <c r="AG367">
        <v>67.559619724420514</v>
      </c>
      <c r="AH367">
        <v>66.699705134330941</v>
      </c>
      <c r="AI367">
        <v>69.62739099980277</v>
      </c>
      <c r="AJ367">
        <v>0.60482599929057268</v>
      </c>
      <c r="AK367">
        <v>0.60482599809420257</v>
      </c>
      <c r="AL367">
        <v>0.6048253328061538</v>
      </c>
      <c r="AM367">
        <v>0.60482665463911567</v>
      </c>
      <c r="AN367">
        <v>0.98994101556444791</v>
      </c>
      <c r="AO367">
        <v>0.98994101556444791</v>
      </c>
      <c r="AP367">
        <v>0.98994101556444791</v>
      </c>
      <c r="AQ367">
        <v>0.98994101556444791</v>
      </c>
      <c r="AR367">
        <v>16.14923357158321</v>
      </c>
      <c r="AS367">
        <v>16.14923357158321</v>
      </c>
      <c r="AT367">
        <v>16.14923357158321</v>
      </c>
      <c r="AU367">
        <v>16.14923357158321</v>
      </c>
      <c r="AV367" t="str">
        <f>VLOOKUP(Sheet1[[#This Row],[NPDES ID2]],Combined_Sheet__Major_Only___2[[NPDES ID2]:[ECHO BFR]],3,FALSE)</f>
        <v>IA</v>
      </c>
      <c r="AW367" t="s">
        <v>12185</v>
      </c>
      <c r="AX367" t="str">
        <f>VLOOKUP(Sheet1[[#This Row],[NPDES ID2]],Combined_Sheet__Major_Only___2[[NPDES ID2]:[ECHO BFR]],27,FALSE)</f>
        <v>-</v>
      </c>
      <c r="AY367" t="str">
        <f>VLOOKUP(Sheet1[[#This Row],[NPDES ID2]],Combined_Sheet__Major_Only___2[[NPDES ID2]:[ECHO BFR]],28,FALSE)</f>
        <v>-</v>
      </c>
      <c r="AZ367" t="str">
        <f>VLOOKUP(Sheet1[[#This Row],[NPDES ID2]],Combined_Sheet__Major_Only___2[[NPDES ID2]:[ECHO BFR]],29,FALSE)</f>
        <v>-</v>
      </c>
      <c r="BA367">
        <f>VLOOKUP(Sheet1[[#This Row],[NPDES ID2]],Combined_Sheet__Major_Only___2[[NPDES ID2]:[ECHO BFR]],17,FALSE)</f>
        <v>41.333306</v>
      </c>
      <c r="BB367">
        <f>VLOOKUP(Sheet1[[#This Row],[NPDES ID2]],Combined_Sheet__Major_Only___2[[NPDES ID2]:[ECHO BFR]],18,FALSE)</f>
        <v>-93.121388999999994</v>
      </c>
      <c r="BC367" s="2" t="str">
        <f>IF(ISNUMBER(SEARCH("aerobic",$AW367)),"aerobic","")</f>
        <v/>
      </c>
      <c r="BD367" s="2" t="str">
        <f>IF(ISNUMBER(SEARCH("anaer",$AW367)),"anaer","")</f>
        <v>anaer</v>
      </c>
      <c r="BE367" s="2" t="str">
        <f>IF(ISNUMBER(SEARCH("thickening",$AZ367)),"thickening","")</f>
        <v/>
      </c>
      <c r="BF367" s="3" t="str">
        <f>IF(ISNUMBER(SEARCH("airDry",$AW367)),"airDry","")</f>
        <v/>
      </c>
      <c r="BG367" s="3" t="str">
        <f>IF(ISNUMBER(SEARCH("heatDry",$AY367)),"heatDry","")</f>
        <v/>
      </c>
      <c r="BH367" s="3" t="str">
        <f>IF(AND(ISNUMBER(SEARCH("aerobic",$AW367)),ISNUMBER(SEARCH("anaer",$AW367))),"Combined Aer and Anaer.","")</f>
        <v/>
      </c>
    </row>
    <row r="368" spans="1:60" x14ac:dyDescent="0.25">
      <c r="A368" s="5">
        <v>803</v>
      </c>
      <c r="B368" t="s">
        <v>3931</v>
      </c>
      <c r="C368">
        <v>1353.88</v>
      </c>
      <c r="D368">
        <v>370.80361294695962</v>
      </c>
      <c r="E368">
        <v>368.92870000079029</v>
      </c>
      <c r="F368">
        <v>313.94176147289608</v>
      </c>
      <c r="G368">
        <v>435.80162993787678</v>
      </c>
      <c r="H368">
        <v>-138.23147171724901</v>
      </c>
      <c r="I368">
        <v>-139.49168580567891</v>
      </c>
      <c r="J368">
        <v>-158.89766853106289</v>
      </c>
      <c r="K368">
        <v>-114.867664561243</v>
      </c>
      <c r="L368">
        <v>1008.245246307025</v>
      </c>
      <c r="M368">
        <v>1002.158594588445</v>
      </c>
      <c r="N368">
        <v>980.90052763380584</v>
      </c>
      <c r="O368">
        <v>1053.318125678855</v>
      </c>
      <c r="P368">
        <v>41.875631505601277</v>
      </c>
      <c r="Q368">
        <v>41.661304906765046</v>
      </c>
      <c r="R368">
        <v>35.155975674477297</v>
      </c>
      <c r="S368">
        <v>47.099604360834803</v>
      </c>
      <c r="T368">
        <v>253947.7400605458</v>
      </c>
      <c r="U368">
        <v>253948.15938800739</v>
      </c>
      <c r="V368">
        <v>253777.87979629601</v>
      </c>
      <c r="W368">
        <v>254118.22114721561</v>
      </c>
      <c r="X368">
        <v>20070.93133556228</v>
      </c>
      <c r="Y368">
        <v>20181.009450176269</v>
      </c>
      <c r="Z368">
        <v>19192.378580229219</v>
      </c>
      <c r="AA368">
        <v>20622.093705824569</v>
      </c>
      <c r="AB368">
        <v>3863.282829825936</v>
      </c>
      <c r="AC368">
        <v>3809.6888728303611</v>
      </c>
      <c r="AD368">
        <v>3237.6373726278721</v>
      </c>
      <c r="AE368">
        <v>4680.2607275719511</v>
      </c>
      <c r="AF368">
        <v>55.837709572081053</v>
      </c>
      <c r="AG368">
        <v>55.501769454197849</v>
      </c>
      <c r="AH368">
        <v>54.32268314988724</v>
      </c>
      <c r="AI368">
        <v>58.332394041665118</v>
      </c>
      <c r="AJ368">
        <v>0.45871600714084232</v>
      </c>
      <c r="AK368">
        <v>0.45871586632649058</v>
      </c>
      <c r="AL368">
        <v>0.45864041258356869</v>
      </c>
      <c r="AM368">
        <v>0.45879035264249668</v>
      </c>
      <c r="AN368">
        <v>0.98994084989756503</v>
      </c>
      <c r="AO368">
        <v>0.98994084989756514</v>
      </c>
      <c r="AP368">
        <v>0.98994084989756514</v>
      </c>
      <c r="AQ368">
        <v>0.98994084989756514</v>
      </c>
      <c r="AR368">
        <v>11.65243311999834</v>
      </c>
      <c r="AS368">
        <v>11.652433119998349</v>
      </c>
      <c r="AT368">
        <v>11.652433119998349</v>
      </c>
      <c r="AU368">
        <v>11.652433119998349</v>
      </c>
      <c r="AV368" t="str">
        <f>VLOOKUP(Sheet1[[#This Row],[NPDES ID2]],Combined_Sheet__Major_Only___2[[NPDES ID2]:[ECHO BFR]],3,FALSE)</f>
        <v>WV</v>
      </c>
      <c r="AW368" t="s">
        <v>54</v>
      </c>
      <c r="AX368" t="str">
        <f>VLOOKUP(Sheet1[[#This Row],[NPDES ID2]],Combined_Sheet__Major_Only___2[[NPDES ID2]:[ECHO BFR]],27,FALSE)</f>
        <v>other</v>
      </c>
      <c r="AY368" t="str">
        <f>VLOOKUP(Sheet1[[#This Row],[NPDES ID2]],Combined_Sheet__Major_Only___2[[NPDES ID2]:[ECHO BFR]],28,FALSE)</f>
        <v>-</v>
      </c>
      <c r="AZ368" t="str">
        <f>VLOOKUP(Sheet1[[#This Row],[NPDES ID2]],Combined_Sheet__Major_Only___2[[NPDES ID2]:[ECHO BFR]],29,FALSE)</f>
        <v>-</v>
      </c>
      <c r="BA368">
        <f>VLOOKUP(Sheet1[[#This Row],[NPDES ID2]],Combined_Sheet__Major_Only___2[[NPDES ID2]:[ECHO BFR]],17,FALSE)</f>
        <v>38.364750000000001</v>
      </c>
      <c r="BB368">
        <f>VLOOKUP(Sheet1[[#This Row],[NPDES ID2]],Combined_Sheet__Major_Only___2[[NPDES ID2]:[ECHO BFR]],18,FALSE)</f>
        <v>-81.671225000000007</v>
      </c>
      <c r="BC368" s="2" t="str">
        <f>IF(ISNUMBER(SEARCH("aerobic",$AW368)),"aerobic","")</f>
        <v/>
      </c>
      <c r="BD368" s="2" t="str">
        <f>IF(ISNUMBER(SEARCH("anaer",$AW368)),"anaer","")</f>
        <v/>
      </c>
      <c r="BE368" s="2" t="str">
        <f>IF(ISNUMBER(SEARCH("thickening",$AZ368)),"thickening","")</f>
        <v/>
      </c>
      <c r="BF368" s="4" t="str">
        <f>IF(ISNUMBER(SEARCH("airDry",$AW368)),"airDry","")</f>
        <v/>
      </c>
      <c r="BG368" s="4" t="str">
        <f>IF(ISNUMBER(SEARCH("heatDry",$AY368)),"heatDry","")</f>
        <v/>
      </c>
      <c r="BH368" s="4" t="str">
        <f>IF(AND(ISNUMBER(SEARCH("aerobic",$AW368)),ISNUMBER(SEARCH("anaer",$AW368))),"Combined Aer and Anaer.","")</f>
        <v/>
      </c>
    </row>
    <row r="369" spans="1:60" x14ac:dyDescent="0.25">
      <c r="A369" s="5">
        <v>753</v>
      </c>
      <c r="B369" t="s">
        <v>3704</v>
      </c>
      <c r="C369">
        <v>2318</v>
      </c>
      <c r="D369">
        <v>523.37600701913459</v>
      </c>
      <c r="E369">
        <v>519.44007568624556</v>
      </c>
      <c r="F369">
        <v>429.32566665369637</v>
      </c>
      <c r="G369">
        <v>608.14543025593275</v>
      </c>
      <c r="H369">
        <v>-103.5726296716355</v>
      </c>
      <c r="I369">
        <v>-105.1037004876607</v>
      </c>
      <c r="J369">
        <v>-124.47620653131141</v>
      </c>
      <c r="K369">
        <v>-81.704950500763346</v>
      </c>
      <c r="L369">
        <v>1680.7247854453981</v>
      </c>
      <c r="M369">
        <v>1675.487577246156</v>
      </c>
      <c r="N369">
        <v>1657.2345162674731</v>
      </c>
      <c r="O369">
        <v>1719.4637295590651</v>
      </c>
      <c r="P369">
        <v>54.141001451845533</v>
      </c>
      <c r="Q369">
        <v>54.918479143474727</v>
      </c>
      <c r="R369">
        <v>43.970745164819697</v>
      </c>
      <c r="S369">
        <v>63.92252459393714</v>
      </c>
      <c r="T369">
        <v>253941.32168316789</v>
      </c>
      <c r="U369">
        <v>253941.74100010749</v>
      </c>
      <c r="V369">
        <v>253771.46568117419</v>
      </c>
      <c r="W369">
        <v>254111.79849200349</v>
      </c>
      <c r="X369">
        <v>15762.49529776768</v>
      </c>
      <c r="Y369">
        <v>15811.1087911985</v>
      </c>
      <c r="Z369">
        <v>15397.61772506152</v>
      </c>
      <c r="AA369">
        <v>15987.849235141461</v>
      </c>
      <c r="AB369">
        <v>2321.8976291413842</v>
      </c>
      <c r="AC369">
        <v>2296.0821849662489</v>
      </c>
      <c r="AD369">
        <v>2034.0631577798761</v>
      </c>
      <c r="AE369">
        <v>2662.3816943781012</v>
      </c>
      <c r="AF369">
        <v>71.077468388684707</v>
      </c>
      <c r="AG369">
        <v>70.858247301491531</v>
      </c>
      <c r="AH369">
        <v>70.082788778612596</v>
      </c>
      <c r="AI369">
        <v>72.71285045053439</v>
      </c>
      <c r="AJ369">
        <v>0.64486813799866227</v>
      </c>
      <c r="AK369">
        <v>0.64486782666638187</v>
      </c>
      <c r="AL369">
        <v>0.64470425504302142</v>
      </c>
      <c r="AM369">
        <v>0.64502932967914717</v>
      </c>
      <c r="AN369">
        <v>0.98994059932038947</v>
      </c>
      <c r="AO369">
        <v>0.98994059932038914</v>
      </c>
      <c r="AP369">
        <v>0.98994059932038914</v>
      </c>
      <c r="AQ369">
        <v>0.98994059932038914</v>
      </c>
      <c r="AR369">
        <v>17.375321964082939</v>
      </c>
      <c r="AS369">
        <v>17.375321964082929</v>
      </c>
      <c r="AT369">
        <v>17.375321964082929</v>
      </c>
      <c r="AU369">
        <v>17.375321964082929</v>
      </c>
      <c r="AV369" t="str">
        <f>VLOOKUP(Sheet1[[#This Row],[NPDES ID2]],Combined_Sheet__Major_Only___2[[NPDES ID2]:[ECHO BFR]],3,FALSE)</f>
        <v>NC</v>
      </c>
      <c r="AW369" t="s">
        <v>12185</v>
      </c>
      <c r="AX369" t="str">
        <f>VLOOKUP(Sheet1[[#This Row],[NPDES ID2]],Combined_Sheet__Major_Only___2[[NPDES ID2]:[ECHO BFR]],27,FALSE)</f>
        <v>-</v>
      </c>
      <c r="AY369" t="str">
        <f>VLOOKUP(Sheet1[[#This Row],[NPDES ID2]],Combined_Sheet__Major_Only___2[[NPDES ID2]:[ECHO BFR]],28,FALSE)</f>
        <v>-</v>
      </c>
      <c r="AZ369" t="str">
        <f>VLOOKUP(Sheet1[[#This Row],[NPDES ID2]],Combined_Sheet__Major_Only___2[[NPDES ID2]:[ECHO BFR]],29,FALSE)</f>
        <v>-</v>
      </c>
      <c r="BA369">
        <f>VLOOKUP(Sheet1[[#This Row],[NPDES ID2]],Combined_Sheet__Major_Only___2[[NPDES ID2]:[ECHO BFR]],17,FALSE)</f>
        <v>35.195743999999998</v>
      </c>
      <c r="BB369">
        <f>VLOOKUP(Sheet1[[#This Row],[NPDES ID2]],Combined_Sheet__Major_Only___2[[NPDES ID2]:[ECHO BFR]],18,FALSE)</f>
        <v>-80.905046999999996</v>
      </c>
      <c r="BC369" s="2" t="str">
        <f>IF(ISNUMBER(SEARCH("aerobic",$AW369)),"aerobic","")</f>
        <v/>
      </c>
      <c r="BD369" s="2" t="str">
        <f>IF(ISNUMBER(SEARCH("anaer",$AW369)),"anaer","")</f>
        <v>anaer</v>
      </c>
      <c r="BE369" s="2" t="str">
        <f>IF(ISNUMBER(SEARCH("thickening",$AZ369)),"thickening","")</f>
        <v/>
      </c>
      <c r="BF369" s="4" t="str">
        <f>IF(ISNUMBER(SEARCH("airDry",$AW369)),"airDry","")</f>
        <v/>
      </c>
      <c r="BG369" s="4" t="str">
        <f>IF(ISNUMBER(SEARCH("heatDry",$AY369)),"heatDry","")</f>
        <v/>
      </c>
      <c r="BH369" s="4" t="str">
        <f>IF(AND(ISNUMBER(SEARCH("aerobic",$AW369)),ISNUMBER(SEARCH("anaer",$AW369))),"Combined Aer and Anaer.","")</f>
        <v/>
      </c>
    </row>
    <row r="370" spans="1:60" x14ac:dyDescent="0.25">
      <c r="A370" s="5">
        <v>171</v>
      </c>
      <c r="B370" t="s">
        <v>925</v>
      </c>
      <c r="C370">
        <v>4434.5</v>
      </c>
      <c r="D370">
        <v>830.35424928497105</v>
      </c>
      <c r="E370">
        <v>831.66847735867691</v>
      </c>
      <c r="F370">
        <v>670.29927595271261</v>
      </c>
      <c r="G370">
        <v>975.35835766494995</v>
      </c>
      <c r="H370">
        <v>-134.14703968480859</v>
      </c>
      <c r="I370">
        <v>-133.78678226724151</v>
      </c>
      <c r="J370">
        <v>-154.07559981773531</v>
      </c>
      <c r="K370">
        <v>-111.8173817483021</v>
      </c>
      <c r="L370">
        <v>3400.6953596205281</v>
      </c>
      <c r="M370">
        <v>3380.6169990959888</v>
      </c>
      <c r="N370">
        <v>3310.737062364693</v>
      </c>
      <c r="O370">
        <v>3549.1004896234808</v>
      </c>
      <c r="P370">
        <v>139.65205332596869</v>
      </c>
      <c r="Q370">
        <v>139.1149884633644</v>
      </c>
      <c r="R370">
        <v>117.0980611228287</v>
      </c>
      <c r="S370">
        <v>157.23300245106881</v>
      </c>
      <c r="T370">
        <v>253938.37507089629</v>
      </c>
      <c r="U370">
        <v>253938.7943830053</v>
      </c>
      <c r="V370">
        <v>253768.52102566129</v>
      </c>
      <c r="W370">
        <v>254108.8499158214</v>
      </c>
      <c r="X370">
        <v>19861.347310511319</v>
      </c>
      <c r="Y370">
        <v>19968.12395315574</v>
      </c>
      <c r="Z370">
        <v>19011.832390643711</v>
      </c>
      <c r="AA370">
        <v>20394.920480819561</v>
      </c>
      <c r="AB370">
        <v>3768.2946850205162</v>
      </c>
      <c r="AC370">
        <v>3715.516822942147</v>
      </c>
      <c r="AD370">
        <v>3166.255831383542</v>
      </c>
      <c r="AE370">
        <v>4546.7670740799203</v>
      </c>
      <c r="AF370">
        <v>56.446804935954127</v>
      </c>
      <c r="AG370">
        <v>56.117310414175769</v>
      </c>
      <c r="AH370">
        <v>54.951485614709263</v>
      </c>
      <c r="AI370">
        <v>58.905175735125042</v>
      </c>
      <c r="AJ370">
        <v>0.46613673805526518</v>
      </c>
      <c r="AK370">
        <v>0.4661362324003443</v>
      </c>
      <c r="AL370">
        <v>0.46588605885796952</v>
      </c>
      <c r="AM370">
        <v>0.46638338115879008</v>
      </c>
      <c r="AN370">
        <v>0.98994048427875558</v>
      </c>
      <c r="AO370">
        <v>0.98994048427875547</v>
      </c>
      <c r="AP370">
        <v>0.98994048427875547</v>
      </c>
      <c r="AQ370">
        <v>0.98994048427875547</v>
      </c>
      <c r="AR370">
        <v>11.874704990751709</v>
      </c>
      <c r="AS370">
        <v>11.874704990751709</v>
      </c>
      <c r="AT370">
        <v>11.874704990751709</v>
      </c>
      <c r="AU370">
        <v>11.874704990751709</v>
      </c>
      <c r="AV370" t="str">
        <f>VLOOKUP(Sheet1[[#This Row],[NPDES ID2]],Combined_Sheet__Major_Only___2[[NPDES ID2]:[ECHO BFR]],3,FALSE)</f>
        <v>TN</v>
      </c>
      <c r="AW370" t="s">
        <v>54</v>
      </c>
      <c r="AX370" t="str">
        <f>VLOOKUP(Sheet1[[#This Row],[NPDES ID2]],Combined_Sheet__Major_Only___2[[NPDES ID2]:[ECHO BFR]],27,FALSE)</f>
        <v>other</v>
      </c>
      <c r="AY370" t="str">
        <f>VLOOKUP(Sheet1[[#This Row],[NPDES ID2]],Combined_Sheet__Major_Only___2[[NPDES ID2]:[ECHO BFR]],28,FALSE)</f>
        <v>-</v>
      </c>
      <c r="AZ370" t="str">
        <f>VLOOKUP(Sheet1[[#This Row],[NPDES ID2]],Combined_Sheet__Major_Only___2[[NPDES ID2]:[ECHO BFR]],29,FALSE)</f>
        <v>-</v>
      </c>
      <c r="BA370">
        <f>VLOOKUP(Sheet1[[#This Row],[NPDES ID2]],Combined_Sheet__Major_Only___2[[NPDES ID2]:[ECHO BFR]],17,FALSE)</f>
        <v>36.181389000000003</v>
      </c>
      <c r="BB370">
        <f>VLOOKUP(Sheet1[[#This Row],[NPDES ID2]],Combined_Sheet__Major_Only___2[[NPDES ID2]:[ECHO BFR]],18,FALSE)</f>
        <v>-86.856667000000002</v>
      </c>
      <c r="BC370" s="2" t="str">
        <f>IF(ISNUMBER(SEARCH("aerobic",$AW370)),"aerobic","")</f>
        <v/>
      </c>
      <c r="BD370" s="2" t="str">
        <f>IF(ISNUMBER(SEARCH("anaer",$AW370)),"anaer","")</f>
        <v/>
      </c>
      <c r="BE370" s="2" t="str">
        <f>IF(ISNUMBER(SEARCH("thickening",$AZ370)),"thickening","")</f>
        <v/>
      </c>
      <c r="BF370" s="4" t="str">
        <f>IF(ISNUMBER(SEARCH("airDry",$AW370)),"airDry","")</f>
        <v/>
      </c>
      <c r="BG370" s="4" t="str">
        <f>IF(ISNUMBER(SEARCH("heatDry",$AY370)),"heatDry","")</f>
        <v/>
      </c>
      <c r="BH370" s="4" t="str">
        <f>IF(AND(ISNUMBER(SEARCH("aerobic",$AW370)),ISNUMBER(SEARCH("anaer",$AW370))),"Combined Aer and Anaer.","")</f>
        <v/>
      </c>
    </row>
    <row r="371" spans="1:60" x14ac:dyDescent="0.25">
      <c r="A371" s="5">
        <v>1507</v>
      </c>
      <c r="B371" t="s">
        <v>7100</v>
      </c>
      <c r="C371">
        <v>105.7</v>
      </c>
      <c r="D371">
        <v>961.88585443051193</v>
      </c>
      <c r="E371">
        <v>952.75776163577711</v>
      </c>
      <c r="F371">
        <v>675.03030110546797</v>
      </c>
      <c r="G371">
        <v>1246.039521898701</v>
      </c>
      <c r="H371">
        <v>-108.6172841430689</v>
      </c>
      <c r="I371">
        <v>-109.9588550611014</v>
      </c>
      <c r="J371">
        <v>-129.4597827451876</v>
      </c>
      <c r="K371">
        <v>-87.143192292413005</v>
      </c>
      <c r="L371">
        <v>74.231399683300594</v>
      </c>
      <c r="M371">
        <v>73.974590418931001</v>
      </c>
      <c r="N371">
        <v>73.076443462055437</v>
      </c>
      <c r="O371">
        <v>76.134515375452608</v>
      </c>
      <c r="P371">
        <v>2.4744252831962328</v>
      </c>
      <c r="Q371">
        <v>2.5003526404219638</v>
      </c>
      <c r="R371">
        <v>2.018612977232606</v>
      </c>
      <c r="S371">
        <v>2.9027193687198189</v>
      </c>
      <c r="T371">
        <v>253931.06097156441</v>
      </c>
      <c r="U371">
        <v>253931.4802716829</v>
      </c>
      <c r="V371">
        <v>253761.2117834081</v>
      </c>
      <c r="W371">
        <v>254101.5309416586</v>
      </c>
      <c r="X371">
        <v>16273.94088034038</v>
      </c>
      <c r="Y371">
        <v>16329.03106876192</v>
      </c>
      <c r="Z371">
        <v>15856.55989872198</v>
      </c>
      <c r="AA371">
        <v>16532.717142674632</v>
      </c>
      <c r="AB371">
        <v>2465.7094795579392</v>
      </c>
      <c r="AC371">
        <v>2436.870696311074</v>
      </c>
      <c r="AD371">
        <v>2152.1031143490982</v>
      </c>
      <c r="AE371">
        <v>2841.91530137378</v>
      </c>
      <c r="AF371">
        <v>68.824715178858185</v>
      </c>
      <c r="AG371">
        <v>68.586712069454336</v>
      </c>
      <c r="AH371">
        <v>67.753823462242181</v>
      </c>
      <c r="AI371">
        <v>70.589086951249257</v>
      </c>
      <c r="AJ371">
        <v>0.61729570894052332</v>
      </c>
      <c r="AK371">
        <v>0.61729569586119837</v>
      </c>
      <c r="AL371">
        <v>0.61728844046807207</v>
      </c>
      <c r="AM371">
        <v>0.61730285605635871</v>
      </c>
      <c r="AN371">
        <v>0.9899401987103239</v>
      </c>
      <c r="AO371">
        <v>0.98994019871032379</v>
      </c>
      <c r="AP371">
        <v>0.98994019871032379</v>
      </c>
      <c r="AQ371">
        <v>0.98994019871032379</v>
      </c>
      <c r="AR371">
        <v>16.532567262227939</v>
      </c>
      <c r="AS371">
        <v>16.532567262227939</v>
      </c>
      <c r="AT371">
        <v>16.532567262227939</v>
      </c>
      <c r="AU371">
        <v>16.532567262227939</v>
      </c>
      <c r="AV371" t="str">
        <f>VLOOKUP(Sheet1[[#This Row],[NPDES ID2]],Combined_Sheet__Major_Only___2[[NPDES ID2]:[ECHO BFR]],3,FALSE)</f>
        <v>NE</v>
      </c>
      <c r="AW371" t="s">
        <v>12185</v>
      </c>
      <c r="AX371" t="str">
        <f>VLOOKUP(Sheet1[[#This Row],[NPDES ID2]],Combined_Sheet__Major_Only___2[[NPDES ID2]:[ECHO BFR]],27,FALSE)</f>
        <v>-</v>
      </c>
      <c r="AY371" t="str">
        <f>VLOOKUP(Sheet1[[#This Row],[NPDES ID2]],Combined_Sheet__Major_Only___2[[NPDES ID2]:[ECHO BFR]],28,FALSE)</f>
        <v>-</v>
      </c>
      <c r="AZ371" t="str">
        <f>VLOOKUP(Sheet1[[#This Row],[NPDES ID2]],Combined_Sheet__Major_Only___2[[NPDES ID2]:[ECHO BFR]],29,FALSE)</f>
        <v>-</v>
      </c>
      <c r="BA371">
        <f>VLOOKUP(Sheet1[[#This Row],[NPDES ID2]],Combined_Sheet__Major_Only___2[[NPDES ID2]:[ECHO BFR]],17,FALSE)</f>
        <v>40.1922</v>
      </c>
      <c r="BB371">
        <f>VLOOKUP(Sheet1[[#This Row],[NPDES ID2]],Combined_Sheet__Major_Only___2[[NPDES ID2]:[ECHO BFR]],18,FALSE)</f>
        <v>-100.61369999999999</v>
      </c>
      <c r="BC371" s="2" t="str">
        <f>IF(ISNUMBER(SEARCH("aerobic",$AW371)),"aerobic","")</f>
        <v/>
      </c>
      <c r="BD371" s="2" t="str">
        <f>IF(ISNUMBER(SEARCH("anaer",$AW371)),"anaer","")</f>
        <v>anaer</v>
      </c>
      <c r="BE371" s="2" t="str">
        <f>IF(ISNUMBER(SEARCH("thickening",$AZ371)),"thickening","")</f>
        <v/>
      </c>
      <c r="BF371" s="4" t="str">
        <f>IF(ISNUMBER(SEARCH("airDry",$AW371)),"airDry","")</f>
        <v/>
      </c>
      <c r="BG371" s="4" t="str">
        <f>IF(ISNUMBER(SEARCH("heatDry",$AY371)),"heatDry","")</f>
        <v/>
      </c>
      <c r="BH371" s="4" t="str">
        <f>IF(AND(ISNUMBER(SEARCH("aerobic",$AW371)),ISNUMBER(SEARCH("anaer",$AW371))),"Combined Aer and Anaer.","")</f>
        <v/>
      </c>
    </row>
    <row r="372" spans="1:60" x14ac:dyDescent="0.25">
      <c r="A372" s="5">
        <v>1097</v>
      </c>
      <c r="B372" t="s">
        <v>5286</v>
      </c>
      <c r="C372">
        <v>342.76600000000002</v>
      </c>
      <c r="D372">
        <v>413.35311908857358</v>
      </c>
      <c r="E372">
        <v>410.4351274987531</v>
      </c>
      <c r="F372">
        <v>319.91001429613527</v>
      </c>
      <c r="G372">
        <v>509.6629501704104</v>
      </c>
      <c r="H372">
        <v>-110.00135541619569</v>
      </c>
      <c r="I372">
        <v>-111.3847002919268</v>
      </c>
      <c r="J372">
        <v>-130.77779331251901</v>
      </c>
      <c r="K372">
        <v>-88.38998258573362</v>
      </c>
      <c r="L372">
        <v>237.60320167172969</v>
      </c>
      <c r="M372">
        <v>236.74657789458061</v>
      </c>
      <c r="N372">
        <v>233.75168939985869</v>
      </c>
      <c r="O372">
        <v>243.950165558983</v>
      </c>
      <c r="P372">
        <v>8.0301520400761</v>
      </c>
      <c r="Q372">
        <v>8.1067104698465311</v>
      </c>
      <c r="R372">
        <v>6.5626271919387928</v>
      </c>
      <c r="S372">
        <v>9.388014390348971</v>
      </c>
      <c r="T372">
        <v>253926.22478939829</v>
      </c>
      <c r="U372">
        <v>253926.6440815886</v>
      </c>
      <c r="V372">
        <v>253756.37881280869</v>
      </c>
      <c r="W372">
        <v>254096.69153618789</v>
      </c>
      <c r="X372">
        <v>16487.284171984589</v>
      </c>
      <c r="Y372">
        <v>16545.039863736351</v>
      </c>
      <c r="Z372">
        <v>16047.372035240051</v>
      </c>
      <c r="AA372">
        <v>16760.4274989931</v>
      </c>
      <c r="AB372">
        <v>2528.491125037317</v>
      </c>
      <c r="AC372">
        <v>2498.356665702614</v>
      </c>
      <c r="AD372">
        <v>2203.1578722743839</v>
      </c>
      <c r="AE372">
        <v>2921.2246196460919</v>
      </c>
      <c r="AF372">
        <v>67.935876059916922</v>
      </c>
      <c r="AG372">
        <v>67.691275127758615</v>
      </c>
      <c r="AH372">
        <v>66.834460979513025</v>
      </c>
      <c r="AI372">
        <v>69.750192327161486</v>
      </c>
      <c r="AJ372">
        <v>0.6064214652108566</v>
      </c>
      <c r="AK372">
        <v>0.60642142302267987</v>
      </c>
      <c r="AL372">
        <v>0.60639816303881444</v>
      </c>
      <c r="AM372">
        <v>0.60644437902565418</v>
      </c>
      <c r="AN372">
        <v>0.98994000987967967</v>
      </c>
      <c r="AO372">
        <v>0.98994000987967989</v>
      </c>
      <c r="AP372">
        <v>0.98994000987967989</v>
      </c>
      <c r="AQ372">
        <v>0.98994000987967989</v>
      </c>
      <c r="AR372">
        <v>16.1975351833247</v>
      </c>
      <c r="AS372">
        <v>16.1975351833247</v>
      </c>
      <c r="AT372">
        <v>16.1975351833247</v>
      </c>
      <c r="AU372">
        <v>16.1975351833247</v>
      </c>
      <c r="AV372" t="str">
        <f>VLOOKUP(Sheet1[[#This Row],[NPDES ID2]],Combined_Sheet__Major_Only___2[[NPDES ID2]:[ECHO BFR]],3,FALSE)</f>
        <v>IL</v>
      </c>
      <c r="AW372" t="s">
        <v>41</v>
      </c>
      <c r="AX372" t="str">
        <f>VLOOKUP(Sheet1[[#This Row],[NPDES ID2]],Combined_Sheet__Major_Only___2[[NPDES ID2]:[ECHO BFR]],27,FALSE)</f>
        <v>-</v>
      </c>
      <c r="AY372" t="str">
        <f>VLOOKUP(Sheet1[[#This Row],[NPDES ID2]],Combined_Sheet__Major_Only___2[[NPDES ID2]:[ECHO BFR]],28,FALSE)</f>
        <v>-</v>
      </c>
      <c r="AZ372" t="str">
        <f>VLOOKUP(Sheet1[[#This Row],[NPDES ID2]],Combined_Sheet__Major_Only___2[[NPDES ID2]:[ECHO BFR]],29,FALSE)</f>
        <v>-</v>
      </c>
      <c r="BA372">
        <f>VLOOKUP(Sheet1[[#This Row],[NPDES ID2]],Combined_Sheet__Major_Only___2[[NPDES ID2]:[ECHO BFR]],17,FALSE)</f>
        <v>41.972200000000001</v>
      </c>
      <c r="BB372">
        <f>VLOOKUP(Sheet1[[#This Row],[NPDES ID2]],Combined_Sheet__Major_Only___2[[NPDES ID2]:[ECHO BFR]],18,FALSE)</f>
        <v>-88.138599999999997</v>
      </c>
      <c r="BC372" s="2" t="str">
        <f>IF(ISNUMBER(SEARCH("aerobic",$AW372)),"aerobic","")</f>
        <v>aerobic</v>
      </c>
      <c r="BD372" s="2" t="str">
        <f>IF(ISNUMBER(SEARCH("anaer",$AW372)),"anaer","")</f>
        <v/>
      </c>
      <c r="BE372" s="2" t="str">
        <f>IF(ISNUMBER(SEARCH("thickening",$AZ372)),"thickening","")</f>
        <v/>
      </c>
      <c r="BF372" s="4" t="str">
        <f>IF(ISNUMBER(SEARCH("airDry",$AW372)),"airDry","")</f>
        <v/>
      </c>
      <c r="BG372" s="4" t="str">
        <f>IF(ISNUMBER(SEARCH("heatDry",$AY372)),"heatDry","")</f>
        <v/>
      </c>
      <c r="BH372" s="4" t="str">
        <f>IF(AND(ISNUMBER(SEARCH("aerobic",$AW372)),ISNUMBER(SEARCH("anaer",$AW372))),"Combined Aer and Anaer.","")</f>
        <v/>
      </c>
    </row>
    <row r="373" spans="1:60" x14ac:dyDescent="0.25">
      <c r="A373" s="5">
        <v>272</v>
      </c>
      <c r="B373" t="s">
        <v>1396</v>
      </c>
      <c r="C373">
        <v>1667.19</v>
      </c>
      <c r="D373">
        <v>396.50890730213069</v>
      </c>
      <c r="E373">
        <v>397.22994736762098</v>
      </c>
      <c r="F373">
        <v>333.0726209755984</v>
      </c>
      <c r="G373">
        <v>464.97872732636938</v>
      </c>
      <c r="H373">
        <v>-136.18051873446379</v>
      </c>
      <c r="I373">
        <v>-137.5546003803106</v>
      </c>
      <c r="J373">
        <v>-156.85848838588061</v>
      </c>
      <c r="K373">
        <v>-112.7511558649805</v>
      </c>
      <c r="L373">
        <v>1291.91162185497</v>
      </c>
      <c r="M373">
        <v>1284.359453157449</v>
      </c>
      <c r="N373">
        <v>1257.9928952027731</v>
      </c>
      <c r="O373">
        <v>1347.825637567996</v>
      </c>
      <c r="P373">
        <v>52.865711281276127</v>
      </c>
      <c r="Q373">
        <v>52.650657357542997</v>
      </c>
      <c r="R373">
        <v>44.298998119065992</v>
      </c>
      <c r="S373">
        <v>59.5729716452419</v>
      </c>
      <c r="T373">
        <v>253915.8136088165</v>
      </c>
      <c r="U373">
        <v>253916.232883939</v>
      </c>
      <c r="V373">
        <v>253745.9745459863</v>
      </c>
      <c r="W373">
        <v>254086.27341657749</v>
      </c>
      <c r="X373">
        <v>19784.755891273198</v>
      </c>
      <c r="Y373">
        <v>19890.104271940079</v>
      </c>
      <c r="Z373">
        <v>18945.18950435322</v>
      </c>
      <c r="AA373">
        <v>20310.6510161531</v>
      </c>
      <c r="AB373">
        <v>3733.1396059062299</v>
      </c>
      <c r="AC373">
        <v>3680.9667790447488</v>
      </c>
      <c r="AD373">
        <v>3140.493099721984</v>
      </c>
      <c r="AE373">
        <v>4500.8776072797964</v>
      </c>
      <c r="AF373">
        <v>56.63869073437052</v>
      </c>
      <c r="AG373">
        <v>56.30901951707213</v>
      </c>
      <c r="AH373">
        <v>55.150856235153057</v>
      </c>
      <c r="AI373">
        <v>59.088155421451837</v>
      </c>
      <c r="AJ373">
        <v>0.46847476098540558</v>
      </c>
      <c r="AK373">
        <v>0.46847458337962011</v>
      </c>
      <c r="AL373">
        <v>0.46838019392589131</v>
      </c>
      <c r="AM373">
        <v>0.46856776947353113</v>
      </c>
      <c r="AN373">
        <v>0.98993960334696185</v>
      </c>
      <c r="AO373">
        <v>0.98993960334696152</v>
      </c>
      <c r="AP373">
        <v>0.98993960334696152</v>
      </c>
      <c r="AQ373">
        <v>0.98993960334696152</v>
      </c>
      <c r="AR373">
        <v>11.951956899565641</v>
      </c>
      <c r="AS373">
        <v>11.951956899565641</v>
      </c>
      <c r="AT373">
        <v>11.951956899565641</v>
      </c>
      <c r="AU373">
        <v>11.951956899565641</v>
      </c>
      <c r="AV373" t="str">
        <f>VLOOKUP(Sheet1[[#This Row],[NPDES ID2]],Combined_Sheet__Major_Only___2[[NPDES ID2]:[ECHO BFR]],3,FALSE)</f>
        <v>TX</v>
      </c>
      <c r="AW373" t="s">
        <v>54</v>
      </c>
      <c r="AX373" t="str">
        <f>VLOOKUP(Sheet1[[#This Row],[NPDES ID2]],Combined_Sheet__Major_Only___2[[NPDES ID2]:[ECHO BFR]],27,FALSE)</f>
        <v>other</v>
      </c>
      <c r="AY373" t="str">
        <f>VLOOKUP(Sheet1[[#This Row],[NPDES ID2]],Combined_Sheet__Major_Only___2[[NPDES ID2]:[ECHO BFR]],28,FALSE)</f>
        <v>-</v>
      </c>
      <c r="AZ373" t="str">
        <f>VLOOKUP(Sheet1[[#This Row],[NPDES ID2]],Combined_Sheet__Major_Only___2[[NPDES ID2]:[ECHO BFR]],29,FALSE)</f>
        <v>-</v>
      </c>
      <c r="BA373">
        <f>VLOOKUP(Sheet1[[#This Row],[NPDES ID2]],Combined_Sheet__Major_Only___2[[NPDES ID2]:[ECHO BFR]],17,FALSE)</f>
        <v>29.765219999999999</v>
      </c>
      <c r="BB373">
        <f>VLOOKUP(Sheet1[[#This Row],[NPDES ID2]],Combined_Sheet__Major_Only___2[[NPDES ID2]:[ECHO BFR]],18,FALSE)</f>
        <v>-95.562749999999994</v>
      </c>
      <c r="BC373" s="2" t="str">
        <f>IF(ISNUMBER(SEARCH("aerobic",$AW373)),"aerobic","")</f>
        <v/>
      </c>
      <c r="BD373" s="2" t="str">
        <f>IF(ISNUMBER(SEARCH("anaer",$AW373)),"anaer","")</f>
        <v/>
      </c>
      <c r="BE373" s="2" t="str">
        <f>IF(ISNUMBER(SEARCH("thickening",$AZ373)),"thickening","")</f>
        <v/>
      </c>
      <c r="BF373" s="3" t="str">
        <f>IF(ISNUMBER(SEARCH("airDry",$AW373)),"airDry","")</f>
        <v/>
      </c>
      <c r="BG373" s="3" t="str">
        <f>IF(ISNUMBER(SEARCH("heatDry",$AY373)),"heatDry","")</f>
        <v/>
      </c>
      <c r="BH373" s="3" t="str">
        <f>IF(AND(ISNUMBER(SEARCH("aerobic",$AW373)),ISNUMBER(SEARCH("anaer",$AW373))),"Combined Aer and Anaer.","")</f>
        <v/>
      </c>
    </row>
    <row r="374" spans="1:60" x14ac:dyDescent="0.25">
      <c r="A374" s="5">
        <v>114</v>
      </c>
      <c r="B374" t="s">
        <v>640</v>
      </c>
      <c r="C374">
        <v>11134</v>
      </c>
      <c r="D374">
        <v>1880.9118430939741</v>
      </c>
      <c r="E374">
        <v>1883.893783039869</v>
      </c>
      <c r="F374">
        <v>1509.414211615762</v>
      </c>
      <c r="G374">
        <v>2221.9999197537459</v>
      </c>
      <c r="H374">
        <v>-127.005492277109</v>
      </c>
      <c r="I374">
        <v>-125.0202238034871</v>
      </c>
      <c r="J374">
        <v>-149.84863076582809</v>
      </c>
      <c r="K374">
        <v>-101.1910139502868</v>
      </c>
      <c r="L374">
        <v>8783.814123561473</v>
      </c>
      <c r="M374">
        <v>8732.9438413764619</v>
      </c>
      <c r="N374">
        <v>8557.1661273151731</v>
      </c>
      <c r="O374">
        <v>9158.2630695123808</v>
      </c>
      <c r="P374">
        <v>356.70988097610859</v>
      </c>
      <c r="Q374">
        <v>355.39766057290569</v>
      </c>
      <c r="R374">
        <v>298.80833460503061</v>
      </c>
      <c r="S374">
        <v>402.36612740779049</v>
      </c>
      <c r="T374">
        <v>253909.03867532249</v>
      </c>
      <c r="U374">
        <v>253909.4579393384</v>
      </c>
      <c r="V374">
        <v>253739.20411152689</v>
      </c>
      <c r="W374">
        <v>254079.49396760541</v>
      </c>
      <c r="X374">
        <v>19665.07451459422</v>
      </c>
      <c r="Y374">
        <v>19769.03842549428</v>
      </c>
      <c r="Z374">
        <v>18842.658242864629</v>
      </c>
      <c r="AA374">
        <v>20184.62717071825</v>
      </c>
      <c r="AB374">
        <v>3683.7007082514051</v>
      </c>
      <c r="AC374">
        <v>3631.355853896604</v>
      </c>
      <c r="AD374">
        <v>3101.5541636754251</v>
      </c>
      <c r="AE374">
        <v>4425.6614224523619</v>
      </c>
      <c r="AF374">
        <v>57.053450647205658</v>
      </c>
      <c r="AG374">
        <v>56.732587747426237</v>
      </c>
      <c r="AH374">
        <v>55.57646797271093</v>
      </c>
      <c r="AI374">
        <v>59.473084528328087</v>
      </c>
      <c r="AJ374">
        <v>0.47352969120393928</v>
      </c>
      <c r="AK374">
        <v>0.47352819250456413</v>
      </c>
      <c r="AL374">
        <v>0.47289248582598142</v>
      </c>
      <c r="AM374">
        <v>0.47415722101889479</v>
      </c>
      <c r="AN374">
        <v>0.98993933878370266</v>
      </c>
      <c r="AO374">
        <v>0.98993933878370266</v>
      </c>
      <c r="AP374">
        <v>0.98993933878370266</v>
      </c>
      <c r="AQ374">
        <v>0.98993933878370266</v>
      </c>
      <c r="AR374">
        <v>12.0888975727971</v>
      </c>
      <c r="AS374">
        <v>12.0888975727971</v>
      </c>
      <c r="AT374">
        <v>12.0888975727971</v>
      </c>
      <c r="AU374">
        <v>12.0888975727971</v>
      </c>
      <c r="AV374" t="str">
        <f>VLOOKUP(Sheet1[[#This Row],[NPDES ID2]],Combined_Sheet__Major_Only___2[[NPDES ID2]:[ECHO BFR]],3,FALSE)</f>
        <v>VA</v>
      </c>
      <c r="AW374" t="s">
        <v>87</v>
      </c>
      <c r="AX374" t="str">
        <f>VLOOKUP(Sheet1[[#This Row],[NPDES ID2]],Combined_Sheet__Major_Only___2[[NPDES ID2]:[ECHO BFR]],27,FALSE)</f>
        <v>-</v>
      </c>
      <c r="AY374" t="str">
        <f>VLOOKUP(Sheet1[[#This Row],[NPDES ID2]],Combined_Sheet__Major_Only___2[[NPDES ID2]:[ECHO BFR]],28,FALSE)</f>
        <v>-</v>
      </c>
      <c r="AZ374" t="str">
        <f>VLOOKUP(Sheet1[[#This Row],[NPDES ID2]],Combined_Sheet__Major_Only___2[[NPDES ID2]:[ECHO BFR]],29,FALSE)</f>
        <v>-</v>
      </c>
      <c r="BA374">
        <f>VLOOKUP(Sheet1[[#This Row],[NPDES ID2]],Combined_Sheet__Major_Only___2[[NPDES ID2]:[ECHO BFR]],17,FALSE)</f>
        <v>38.843899999999998</v>
      </c>
      <c r="BB374">
        <f>VLOOKUP(Sheet1[[#This Row],[NPDES ID2]],Combined_Sheet__Major_Only___2[[NPDES ID2]:[ECHO BFR]],18,FALSE)</f>
        <v>-77.056920000000005</v>
      </c>
      <c r="BC374" s="2" t="str">
        <f>IF(ISNUMBER(SEARCH("aerobic",$AW374)),"aerobic","")</f>
        <v/>
      </c>
      <c r="BD374" s="2" t="str">
        <f>IF(ISNUMBER(SEARCH("anaer",$AW374)),"anaer","")</f>
        <v/>
      </c>
      <c r="BE374" s="2" t="str">
        <f>IF(ISNUMBER(SEARCH("thickening",$AZ374)),"thickening","")</f>
        <v/>
      </c>
      <c r="BF374" s="3" t="str">
        <f>IF(ISNUMBER(SEARCH("airDry",$AW374)),"airDry","")</f>
        <v/>
      </c>
      <c r="BG374" s="3" t="str">
        <f>IF(ISNUMBER(SEARCH("heatDry",$AY374)),"heatDry","")</f>
        <v/>
      </c>
      <c r="BH374" s="3" t="str">
        <f>IF(AND(ISNUMBER(SEARCH("aerobic",$AW374)),ISNUMBER(SEARCH("anaer",$AW374))),"Combined Aer and Anaer.","")</f>
        <v/>
      </c>
    </row>
    <row r="375" spans="1:60" x14ac:dyDescent="0.25">
      <c r="A375" s="5">
        <v>1416</v>
      </c>
      <c r="B375" t="s">
        <v>6702</v>
      </c>
      <c r="C375">
        <v>133.44</v>
      </c>
      <c r="D375">
        <v>798.11993940214438</v>
      </c>
      <c r="E375">
        <v>792.86478335383072</v>
      </c>
      <c r="F375">
        <v>568.17538431763262</v>
      </c>
      <c r="G375">
        <v>1029.5643215353809</v>
      </c>
      <c r="H375">
        <v>-110.18080195574009</v>
      </c>
      <c r="I375">
        <v>-111.58438324820651</v>
      </c>
      <c r="J375">
        <v>-130.96069532033519</v>
      </c>
      <c r="K375">
        <v>-88.625853147762783</v>
      </c>
      <c r="L375">
        <v>92.467354342667889</v>
      </c>
      <c r="M375">
        <v>92.133663577005166</v>
      </c>
      <c r="N375">
        <v>90.966678834027505</v>
      </c>
      <c r="O375">
        <v>94.940161432126601</v>
      </c>
      <c r="P375">
        <v>3.126317938603238</v>
      </c>
      <c r="Q375">
        <v>3.1560597229780831</v>
      </c>
      <c r="R375">
        <v>2.555091808774935</v>
      </c>
      <c r="S375">
        <v>3.6545307017554092</v>
      </c>
      <c r="T375">
        <v>253895.65657466941</v>
      </c>
      <c r="U375">
        <v>253896.07581674721</v>
      </c>
      <c r="V375">
        <v>253725.83089753409</v>
      </c>
      <c r="W375">
        <v>254066.10294781209</v>
      </c>
      <c r="X375">
        <v>16491.08347609351</v>
      </c>
      <c r="Y375">
        <v>16548.884403397191</v>
      </c>
      <c r="Z375">
        <v>16050.59308761033</v>
      </c>
      <c r="AA375">
        <v>16764.599763013601</v>
      </c>
      <c r="AB375">
        <v>2529.8449070901311</v>
      </c>
      <c r="AC375">
        <v>2499.6636737475392</v>
      </c>
      <c r="AD375">
        <v>2204.2746972936552</v>
      </c>
      <c r="AE375">
        <v>2922.9057555320901</v>
      </c>
      <c r="AF375">
        <v>67.91030753094887</v>
      </c>
      <c r="AG375">
        <v>67.665363772844742</v>
      </c>
      <c r="AH375">
        <v>66.808102515316349</v>
      </c>
      <c r="AI375">
        <v>69.726235620544401</v>
      </c>
      <c r="AJ375">
        <v>0.60610868306180843</v>
      </c>
      <c r="AK375">
        <v>0.6061086667333323</v>
      </c>
      <c r="AL375">
        <v>0.6060996156021119</v>
      </c>
      <c r="AM375">
        <v>0.60611759916114272</v>
      </c>
      <c r="AN375">
        <v>0.98993881616762336</v>
      </c>
      <c r="AO375">
        <v>0.98993881616762347</v>
      </c>
      <c r="AP375">
        <v>0.98993881616762347</v>
      </c>
      <c r="AQ375">
        <v>0.98993881616762347</v>
      </c>
      <c r="AR375">
        <v>16.18840082819824</v>
      </c>
      <c r="AS375">
        <v>16.18840082819824</v>
      </c>
      <c r="AT375">
        <v>16.18840082819824</v>
      </c>
      <c r="AU375">
        <v>16.18840082819824</v>
      </c>
      <c r="AV375" t="str">
        <f>VLOOKUP(Sheet1[[#This Row],[NPDES ID2]],Combined_Sheet__Major_Only___2[[NPDES ID2]:[ECHO BFR]],3,FALSE)</f>
        <v>TX</v>
      </c>
      <c r="AW375" t="s">
        <v>41</v>
      </c>
      <c r="AX375" t="str">
        <f>VLOOKUP(Sheet1[[#This Row],[NPDES ID2]],Combined_Sheet__Major_Only___2[[NPDES ID2]:[ECHO BFR]],27,FALSE)</f>
        <v>-</v>
      </c>
      <c r="AY375" t="str">
        <f>VLOOKUP(Sheet1[[#This Row],[NPDES ID2]],Combined_Sheet__Major_Only___2[[NPDES ID2]:[ECHO BFR]],28,FALSE)</f>
        <v>-</v>
      </c>
      <c r="AZ375" t="str">
        <f>VLOOKUP(Sheet1[[#This Row],[NPDES ID2]],Combined_Sheet__Major_Only___2[[NPDES ID2]:[ECHO BFR]],29,FALSE)</f>
        <v>-</v>
      </c>
      <c r="BA375">
        <f>VLOOKUP(Sheet1[[#This Row],[NPDES ID2]],Combined_Sheet__Major_Only___2[[NPDES ID2]:[ECHO BFR]],17,FALSE)</f>
        <v>30.039313</v>
      </c>
      <c r="BB375">
        <f>VLOOKUP(Sheet1[[#This Row],[NPDES ID2]],Combined_Sheet__Major_Only___2[[NPDES ID2]:[ECHO BFR]],18,FALSE)</f>
        <v>-95.434684000000004</v>
      </c>
      <c r="BC375" s="2" t="str">
        <f>IF(ISNUMBER(SEARCH("aerobic",$AW375)),"aerobic","")</f>
        <v>aerobic</v>
      </c>
      <c r="BD375" s="2" t="str">
        <f>IF(ISNUMBER(SEARCH("anaer",$AW375)),"anaer","")</f>
        <v/>
      </c>
      <c r="BE375" s="2" t="str">
        <f>IF(ISNUMBER(SEARCH("thickening",$AZ375)),"thickening","")</f>
        <v/>
      </c>
      <c r="BF375" s="3" t="str">
        <f>IF(ISNUMBER(SEARCH("airDry",$AW375)),"airDry","")</f>
        <v/>
      </c>
      <c r="BG375" s="3" t="str">
        <f>IF(ISNUMBER(SEARCH("heatDry",$AY375)),"heatDry","")</f>
        <v/>
      </c>
      <c r="BH375" s="3" t="str">
        <f>IF(AND(ISNUMBER(SEARCH("aerobic",$AW375)),ISNUMBER(SEARCH("anaer",$AW375))),"Combined Aer and Anaer.","")</f>
        <v/>
      </c>
    </row>
    <row r="376" spans="1:60" x14ac:dyDescent="0.25">
      <c r="A376" s="5">
        <v>1161</v>
      </c>
      <c r="B376" t="s">
        <v>5572</v>
      </c>
      <c r="C376">
        <v>282.77</v>
      </c>
      <c r="D376">
        <v>459.515864156411</v>
      </c>
      <c r="E376">
        <v>456.74033519588068</v>
      </c>
      <c r="F376">
        <v>347.88473877390129</v>
      </c>
      <c r="G376">
        <v>568.83284218753033</v>
      </c>
      <c r="H376">
        <v>-110.04001327216331</v>
      </c>
      <c r="I376">
        <v>-111.41277672498209</v>
      </c>
      <c r="J376">
        <v>-130.81794003332479</v>
      </c>
      <c r="K376">
        <v>-88.445412812985722</v>
      </c>
      <c r="L376">
        <v>196.01577259361511</v>
      </c>
      <c r="M376">
        <v>195.30912440037301</v>
      </c>
      <c r="N376">
        <v>192.8383608454034</v>
      </c>
      <c r="O376">
        <v>201.25176809516429</v>
      </c>
      <c r="P376">
        <v>6.624645200941953</v>
      </c>
      <c r="Q376">
        <v>6.6878133582910166</v>
      </c>
      <c r="R376">
        <v>5.4139695812034976</v>
      </c>
      <c r="S376">
        <v>7.7447982328699929</v>
      </c>
      <c r="T376">
        <v>253878.2652254751</v>
      </c>
      <c r="U376">
        <v>253878.68443904209</v>
      </c>
      <c r="V376">
        <v>253708.45109742449</v>
      </c>
      <c r="W376">
        <v>254048.70000732239</v>
      </c>
      <c r="X376">
        <v>16484.051233252099</v>
      </c>
      <c r="Y376">
        <v>16541.788821507471</v>
      </c>
      <c r="Z376">
        <v>16044.23059223057</v>
      </c>
      <c r="AA376">
        <v>16757.138439068629</v>
      </c>
      <c r="AB376">
        <v>2527.9604593408349</v>
      </c>
      <c r="AC376">
        <v>2497.828438286534</v>
      </c>
      <c r="AD376">
        <v>2202.7086169954769</v>
      </c>
      <c r="AE376">
        <v>2920.5871394010369</v>
      </c>
      <c r="AF376">
        <v>67.935858058344138</v>
      </c>
      <c r="AG376">
        <v>67.691214477391753</v>
      </c>
      <c r="AH376">
        <v>66.834466805646102</v>
      </c>
      <c r="AI376">
        <v>69.750224031811229</v>
      </c>
      <c r="AJ376">
        <v>0.60642124192870017</v>
      </c>
      <c r="AK376">
        <v>0.60642120718424097</v>
      </c>
      <c r="AL376">
        <v>0.60640202165630819</v>
      </c>
      <c r="AM376">
        <v>0.60644014172692795</v>
      </c>
      <c r="AN376">
        <v>0.98993813689575361</v>
      </c>
      <c r="AO376">
        <v>0.98993813689575327</v>
      </c>
      <c r="AP376">
        <v>0.98993813689575327</v>
      </c>
      <c r="AQ376">
        <v>0.98993813689575327</v>
      </c>
      <c r="AR376">
        <v>16.19766785099392</v>
      </c>
      <c r="AS376">
        <v>16.19766785099393</v>
      </c>
      <c r="AT376">
        <v>16.19766785099393</v>
      </c>
      <c r="AU376">
        <v>16.19766785099393</v>
      </c>
      <c r="AV376" t="str">
        <f>VLOOKUP(Sheet1[[#This Row],[NPDES ID2]],Combined_Sheet__Major_Only___2[[NPDES ID2]:[ECHO BFR]],3,FALSE)</f>
        <v>TX</v>
      </c>
      <c r="AW376" t="s">
        <v>41</v>
      </c>
      <c r="AX376" t="str">
        <f>VLOOKUP(Sheet1[[#This Row],[NPDES ID2]],Combined_Sheet__Major_Only___2[[NPDES ID2]:[ECHO BFR]],27,FALSE)</f>
        <v>-</v>
      </c>
      <c r="AY376" t="str">
        <f>VLOOKUP(Sheet1[[#This Row],[NPDES ID2]],Combined_Sheet__Major_Only___2[[NPDES ID2]:[ECHO BFR]],28,FALSE)</f>
        <v>-</v>
      </c>
      <c r="AZ376" t="str">
        <f>VLOOKUP(Sheet1[[#This Row],[NPDES ID2]],Combined_Sheet__Major_Only___2[[NPDES ID2]:[ECHO BFR]],29,FALSE)</f>
        <v>-</v>
      </c>
      <c r="BA376">
        <f>VLOOKUP(Sheet1[[#This Row],[NPDES ID2]],Combined_Sheet__Major_Only___2[[NPDES ID2]:[ECHO BFR]],17,FALSE)</f>
        <v>29.526306000000002</v>
      </c>
      <c r="BB376">
        <f>VLOOKUP(Sheet1[[#This Row],[NPDES ID2]],Combined_Sheet__Major_Only___2[[NPDES ID2]:[ECHO BFR]],18,FALSE)</f>
        <v>-95.478082999999998</v>
      </c>
      <c r="BC376" s="2" t="str">
        <f>IF(ISNUMBER(SEARCH("aerobic",$AW376)),"aerobic","")</f>
        <v>aerobic</v>
      </c>
      <c r="BD376" s="2" t="str">
        <f>IF(ISNUMBER(SEARCH("anaer",$AW376)),"anaer","")</f>
        <v/>
      </c>
      <c r="BE376" s="2" t="str">
        <f>IF(ISNUMBER(SEARCH("thickening",$AZ376)),"thickening","")</f>
        <v/>
      </c>
      <c r="BF376" s="4" t="str">
        <f>IF(ISNUMBER(SEARCH("airDry",$AW376)),"airDry","")</f>
        <v/>
      </c>
      <c r="BG376" s="4" t="str">
        <f>IF(ISNUMBER(SEARCH("heatDry",$AY376)),"heatDry","")</f>
        <v/>
      </c>
      <c r="BH376" s="4" t="str">
        <f>IF(AND(ISNUMBER(SEARCH("aerobic",$AW376)),ISNUMBER(SEARCH("anaer",$AW376))),"Combined Aer and Anaer.","")</f>
        <v/>
      </c>
    </row>
    <row r="377" spans="1:60" x14ac:dyDescent="0.25">
      <c r="A377" s="5">
        <v>1206</v>
      </c>
      <c r="B377" t="s">
        <v>5784</v>
      </c>
      <c r="C377">
        <v>245.15700000000001</v>
      </c>
      <c r="D377">
        <v>508.32825720767619</v>
      </c>
      <c r="E377">
        <v>504.7238342123245</v>
      </c>
      <c r="F377">
        <v>378.41476068042289</v>
      </c>
      <c r="G377">
        <v>636.12048167331807</v>
      </c>
      <c r="H377">
        <v>-111.38194428744291</v>
      </c>
      <c r="I377">
        <v>-112.7171285348018</v>
      </c>
      <c r="J377">
        <v>-132.10979169482749</v>
      </c>
      <c r="K377">
        <v>-89.737034040611391</v>
      </c>
      <c r="L377">
        <v>168.07871420454009</v>
      </c>
      <c r="M377">
        <v>167.45189358484731</v>
      </c>
      <c r="N377">
        <v>165.2601113719617</v>
      </c>
      <c r="O377">
        <v>172.72336825384971</v>
      </c>
      <c r="P377">
        <v>5.7472312022255929</v>
      </c>
      <c r="Q377">
        <v>5.7977364808911283</v>
      </c>
      <c r="R377">
        <v>4.703883858851607</v>
      </c>
      <c r="S377">
        <v>6.6996575049109834</v>
      </c>
      <c r="T377">
        <v>253868.5902298436</v>
      </c>
      <c r="U377">
        <v>253869.0094275497</v>
      </c>
      <c r="V377">
        <v>253698.7825266736</v>
      </c>
      <c r="W377">
        <v>254039.0185633279</v>
      </c>
      <c r="X377">
        <v>16666.427344700562</v>
      </c>
      <c r="Y377">
        <v>16726.455650742431</v>
      </c>
      <c r="Z377">
        <v>16206.973319994</v>
      </c>
      <c r="AA377">
        <v>16952.056245136871</v>
      </c>
      <c r="AB377">
        <v>2582.8224894374039</v>
      </c>
      <c r="AC377">
        <v>2551.5115847725579</v>
      </c>
      <c r="AD377">
        <v>2247.2157419540472</v>
      </c>
      <c r="AE377">
        <v>2989.8636376585141</v>
      </c>
      <c r="AF377">
        <v>67.190493573189642</v>
      </c>
      <c r="AG377">
        <v>66.940150118970706</v>
      </c>
      <c r="AH377">
        <v>66.063608588739868</v>
      </c>
      <c r="AI377">
        <v>69.046925312383735</v>
      </c>
      <c r="AJ377">
        <v>0.59730436592102154</v>
      </c>
      <c r="AK377">
        <v>0.59730433612307077</v>
      </c>
      <c r="AL377">
        <v>0.59728786663490563</v>
      </c>
      <c r="AM377">
        <v>0.59732059002600457</v>
      </c>
      <c r="AN377">
        <v>0.98993775896975889</v>
      </c>
      <c r="AO377">
        <v>0.98993775896975877</v>
      </c>
      <c r="AP377">
        <v>0.98993775896975877</v>
      </c>
      <c r="AQ377">
        <v>0.98993775896975877</v>
      </c>
      <c r="AR377">
        <v>15.91733226187305</v>
      </c>
      <c r="AS377">
        <v>15.91733226187305</v>
      </c>
      <c r="AT377">
        <v>15.91733226187305</v>
      </c>
      <c r="AU377">
        <v>15.91733226187305</v>
      </c>
      <c r="AV377" t="str">
        <f>VLOOKUP(Sheet1[[#This Row],[NPDES ID2]],Combined_Sheet__Major_Only___2[[NPDES ID2]:[ECHO BFR]],3,FALSE)</f>
        <v>IA</v>
      </c>
      <c r="AW377" t="s">
        <v>41</v>
      </c>
      <c r="AX377" t="str">
        <f>VLOOKUP(Sheet1[[#This Row],[NPDES ID2]],Combined_Sheet__Major_Only___2[[NPDES ID2]:[ECHO BFR]],27,FALSE)</f>
        <v>-</v>
      </c>
      <c r="AY377" t="str">
        <f>VLOOKUP(Sheet1[[#This Row],[NPDES ID2]],Combined_Sheet__Major_Only___2[[NPDES ID2]:[ECHO BFR]],28,FALSE)</f>
        <v>-</v>
      </c>
      <c r="AZ377" t="str">
        <f>VLOOKUP(Sheet1[[#This Row],[NPDES ID2]],Combined_Sheet__Major_Only___2[[NPDES ID2]:[ECHO BFR]],29,FALSE)</f>
        <v>-</v>
      </c>
      <c r="BA377">
        <f>VLOOKUP(Sheet1[[#This Row],[NPDES ID2]],Combined_Sheet__Major_Only___2[[NPDES ID2]:[ECHO BFR]],17,FALSE)</f>
        <v>41.826943999999997</v>
      </c>
      <c r="BB377">
        <f>VLOOKUP(Sheet1[[#This Row],[NPDES ID2]],Combined_Sheet__Major_Only___2[[NPDES ID2]:[ECHO BFR]],18,FALSE)</f>
        <v>-94.116639000000006</v>
      </c>
      <c r="BC377" s="2" t="str">
        <f>IF(ISNUMBER(SEARCH("aerobic",$AW377)),"aerobic","")</f>
        <v>aerobic</v>
      </c>
      <c r="BD377" s="2" t="str">
        <f>IF(ISNUMBER(SEARCH("anaer",$AW377)),"anaer","")</f>
        <v/>
      </c>
      <c r="BE377" s="2" t="str">
        <f>IF(ISNUMBER(SEARCH("thickening",$AZ377)),"thickening","")</f>
        <v/>
      </c>
      <c r="BF377" s="3" t="str">
        <f>IF(ISNUMBER(SEARCH("airDry",$AW377)),"airDry","")</f>
        <v/>
      </c>
      <c r="BG377" s="3" t="str">
        <f>IF(ISNUMBER(SEARCH("heatDry",$AY377)),"heatDry","")</f>
        <v/>
      </c>
      <c r="BH377" s="3" t="str">
        <f>IF(AND(ISNUMBER(SEARCH("aerobic",$AW377)),ISNUMBER(SEARCH("anaer",$AW377))),"Combined Aer and Anaer.","")</f>
        <v/>
      </c>
    </row>
    <row r="378" spans="1:60" x14ac:dyDescent="0.25">
      <c r="A378" s="5">
        <v>1535</v>
      </c>
      <c r="B378" t="s">
        <v>7227</v>
      </c>
      <c r="C378">
        <v>96.41</v>
      </c>
      <c r="D378">
        <v>1049.0373660748701</v>
      </c>
      <c r="E378">
        <v>1037.916551821884</v>
      </c>
      <c r="F378">
        <v>732.45580957590835</v>
      </c>
      <c r="G378">
        <v>1361.570468009206</v>
      </c>
      <c r="H378">
        <v>-109.25939448685629</v>
      </c>
      <c r="I378">
        <v>-110.6289670907819</v>
      </c>
      <c r="J378">
        <v>-130.0770789995081</v>
      </c>
      <c r="K378">
        <v>-87.758306280586993</v>
      </c>
      <c r="L378">
        <v>67.342506436330709</v>
      </c>
      <c r="M378">
        <v>67.105493829174634</v>
      </c>
      <c r="N378">
        <v>66.27656990986921</v>
      </c>
      <c r="O378">
        <v>69.098930795914555</v>
      </c>
      <c r="P378">
        <v>2.257687463182199</v>
      </c>
      <c r="Q378">
        <v>2.2803982752283041</v>
      </c>
      <c r="R378">
        <v>1.843167710664076</v>
      </c>
      <c r="S378">
        <v>2.6446777296603692</v>
      </c>
      <c r="T378">
        <v>253868.30100840409</v>
      </c>
      <c r="U378">
        <v>253868.72020563611</v>
      </c>
      <c r="V378">
        <v>253698.49349729769</v>
      </c>
      <c r="W378">
        <v>254038.72914912301</v>
      </c>
      <c r="X378">
        <v>16358.125397804381</v>
      </c>
      <c r="Y378">
        <v>16414.287852319601</v>
      </c>
      <c r="Z378">
        <v>15931.58472163698</v>
      </c>
      <c r="AA378">
        <v>16622.742788732368</v>
      </c>
      <c r="AB378">
        <v>2490.8254222855039</v>
      </c>
      <c r="AC378">
        <v>2461.4594694113512</v>
      </c>
      <c r="AD378">
        <v>2172.5315459940662</v>
      </c>
      <c r="AE378">
        <v>2873.6317703930222</v>
      </c>
      <c r="AF378">
        <v>68.453942728137704</v>
      </c>
      <c r="AG378">
        <v>68.21311053424148</v>
      </c>
      <c r="AH378">
        <v>67.37036158385807</v>
      </c>
      <c r="AI378">
        <v>70.23923774386779</v>
      </c>
      <c r="AJ378">
        <v>0.61275927173151146</v>
      </c>
      <c r="AK378">
        <v>0.61275925986333646</v>
      </c>
      <c r="AL378">
        <v>0.61275267479256879</v>
      </c>
      <c r="AM378">
        <v>0.61276575851843329</v>
      </c>
      <c r="AN378">
        <v>0.98993774767171472</v>
      </c>
      <c r="AO378">
        <v>0.98993774767171472</v>
      </c>
      <c r="AP378">
        <v>0.98993774767171472</v>
      </c>
      <c r="AQ378">
        <v>0.98993774767171472</v>
      </c>
      <c r="AR378">
        <v>16.393052645098969</v>
      </c>
      <c r="AS378">
        <v>16.393052645098969</v>
      </c>
      <c r="AT378">
        <v>16.393052645098969</v>
      </c>
      <c r="AU378">
        <v>16.393052645098969</v>
      </c>
      <c r="AV378" t="str">
        <f>VLOOKUP(Sheet1[[#This Row],[NPDES ID2]],Combined_Sheet__Major_Only___2[[NPDES ID2]:[ECHO BFR]],3,FALSE)</f>
        <v>IA</v>
      </c>
      <c r="AW378" t="s">
        <v>41</v>
      </c>
      <c r="AX378" t="str">
        <f>VLOOKUP(Sheet1[[#This Row],[NPDES ID2]],Combined_Sheet__Major_Only___2[[NPDES ID2]:[ECHO BFR]],27,FALSE)</f>
        <v>-</v>
      </c>
      <c r="AY378" t="str">
        <f>VLOOKUP(Sheet1[[#This Row],[NPDES ID2]],Combined_Sheet__Major_Only___2[[NPDES ID2]:[ECHO BFR]],28,FALSE)</f>
        <v>-</v>
      </c>
      <c r="AZ378" t="str">
        <f>VLOOKUP(Sheet1[[#This Row],[NPDES ID2]],Combined_Sheet__Major_Only___2[[NPDES ID2]:[ECHO BFR]],29,FALSE)</f>
        <v>preliminaryOps</v>
      </c>
      <c r="BA378">
        <f>VLOOKUP(Sheet1[[#This Row],[NPDES ID2]],Combined_Sheet__Major_Only___2[[NPDES ID2]:[ECHO BFR]],17,FALSE)</f>
        <v>42.461120000000001</v>
      </c>
      <c r="BB378">
        <f>VLOOKUP(Sheet1[[#This Row],[NPDES ID2]],Combined_Sheet__Major_Only___2[[NPDES ID2]:[ECHO BFR]],18,FALSE)</f>
        <v>-92.297790000000006</v>
      </c>
      <c r="BC378" s="2" t="str">
        <f>IF(ISNUMBER(SEARCH("aerobic",$AW378)),"aerobic","")</f>
        <v>aerobic</v>
      </c>
      <c r="BD378" s="2" t="str">
        <f>IF(ISNUMBER(SEARCH("anaer",$AW378)),"anaer","")</f>
        <v/>
      </c>
      <c r="BE378" s="2" t="str">
        <f>IF(ISNUMBER(SEARCH("thickening",$AZ378)),"thickening","")</f>
        <v/>
      </c>
      <c r="BF378" s="4" t="str">
        <f>IF(ISNUMBER(SEARCH("airDry",$AW378)),"airDry","")</f>
        <v/>
      </c>
      <c r="BG378" s="4" t="str">
        <f>IF(ISNUMBER(SEARCH("heatDry",$AY378)),"heatDry","")</f>
        <v/>
      </c>
      <c r="BH378" s="4" t="str">
        <f>IF(AND(ISNUMBER(SEARCH("aerobic",$AW378)),ISNUMBER(SEARCH("anaer",$AW378))),"Combined Aer and Anaer.","")</f>
        <v/>
      </c>
    </row>
    <row r="379" spans="1:60" x14ac:dyDescent="0.25">
      <c r="A379" s="5">
        <v>2593</v>
      </c>
      <c r="B379" t="s">
        <v>12007</v>
      </c>
      <c r="C379">
        <v>57</v>
      </c>
      <c r="D379">
        <v>1721.6430163612549</v>
      </c>
      <c r="E379">
        <v>1703.310732344082</v>
      </c>
      <c r="F379">
        <v>1175.4279805477579</v>
      </c>
      <c r="G379">
        <v>2251.8333982941708</v>
      </c>
      <c r="H379">
        <v>-110.80525285977269</v>
      </c>
      <c r="I379">
        <v>-112.2116373581087</v>
      </c>
      <c r="J379">
        <v>-131.564822396805</v>
      </c>
      <c r="K379">
        <v>-89.245516296324055</v>
      </c>
      <c r="L379">
        <v>39.30861942633409</v>
      </c>
      <c r="M379">
        <v>39.164644683124862</v>
      </c>
      <c r="N379">
        <v>38.661080104513687</v>
      </c>
      <c r="O379">
        <v>40.375603911125317</v>
      </c>
      <c r="P379">
        <v>1.3358272908958819</v>
      </c>
      <c r="Q379">
        <v>1.3481001236597869</v>
      </c>
      <c r="R379">
        <v>1.092460140019319</v>
      </c>
      <c r="S379">
        <v>1.5595426745297689</v>
      </c>
      <c r="T379">
        <v>253864.43657774699</v>
      </c>
      <c r="U379">
        <v>253864.85576864381</v>
      </c>
      <c r="V379">
        <v>253694.6316328955</v>
      </c>
      <c r="W379">
        <v>254034.86214283149</v>
      </c>
      <c r="X379">
        <v>16568.674736420839</v>
      </c>
      <c r="Y379">
        <v>16627.457036757962</v>
      </c>
      <c r="Z379">
        <v>16119.717846430291</v>
      </c>
      <c r="AA379">
        <v>16847.599186570031</v>
      </c>
      <c r="AB379">
        <v>2553.3020949989682</v>
      </c>
      <c r="AC379">
        <v>2522.612619005386</v>
      </c>
      <c r="AD379">
        <v>2223.3133918258659</v>
      </c>
      <c r="AE379">
        <v>2952.6166311032048</v>
      </c>
      <c r="AF379">
        <v>67.583721604104838</v>
      </c>
      <c r="AG379">
        <v>67.3362384108718</v>
      </c>
      <c r="AH379">
        <v>66.470369840686359</v>
      </c>
      <c r="AI379">
        <v>69.418129968354719</v>
      </c>
      <c r="AJ379">
        <v>0.60211385813549378</v>
      </c>
      <c r="AK379">
        <v>0.60211385120500283</v>
      </c>
      <c r="AL379">
        <v>0.60211000194767605</v>
      </c>
      <c r="AM379">
        <v>0.60211764991579519</v>
      </c>
      <c r="AN379">
        <v>0.98993759671052528</v>
      </c>
      <c r="AO379">
        <v>0.9899375967105255</v>
      </c>
      <c r="AP379">
        <v>0.9899375967105255</v>
      </c>
      <c r="AQ379">
        <v>0.9899375967105255</v>
      </c>
      <c r="AR379">
        <v>16.065701006175559</v>
      </c>
      <c r="AS379">
        <v>16.065701006175559</v>
      </c>
      <c r="AT379">
        <v>16.065701006175559</v>
      </c>
      <c r="AU379">
        <v>16.065701006175559</v>
      </c>
      <c r="AV379" t="str">
        <f>VLOOKUP(Sheet1[[#This Row],[NPDES ID2]],Combined_Sheet__Major_Only___2[[NPDES ID2]:[ECHO BFR]],3,FALSE)</f>
        <v>MO</v>
      </c>
      <c r="AW379" t="s">
        <v>41</v>
      </c>
      <c r="AX379" t="str">
        <f>VLOOKUP(Sheet1[[#This Row],[NPDES ID2]],Combined_Sheet__Major_Only___2[[NPDES ID2]:[ECHO BFR]],27,FALSE)</f>
        <v>tempSludgeStore</v>
      </c>
      <c r="AY379" t="str">
        <f>VLOOKUP(Sheet1[[#This Row],[NPDES ID2]],Combined_Sheet__Major_Only___2[[NPDES ID2]:[ECHO BFR]],28,FALSE)</f>
        <v>-</v>
      </c>
      <c r="AZ379" t="str">
        <f>VLOOKUP(Sheet1[[#This Row],[NPDES ID2]],Combined_Sheet__Major_Only___2[[NPDES ID2]:[ECHO BFR]],29,FALSE)</f>
        <v>sludgeLagoon</v>
      </c>
      <c r="BA379">
        <f>VLOOKUP(Sheet1[[#This Row],[NPDES ID2]],Combined_Sheet__Major_Only___2[[NPDES ID2]:[ECHO BFR]],17,FALSE)</f>
        <v>37.976900999999998</v>
      </c>
      <c r="BB379">
        <f>VLOOKUP(Sheet1[[#This Row],[NPDES ID2]],Combined_Sheet__Major_Only___2[[NPDES ID2]:[ECHO BFR]],18,FALSE)</f>
        <v>-91.773161000000002</v>
      </c>
      <c r="BC379" s="2" t="str">
        <f>IF(ISNUMBER(SEARCH("aerobic",$AW379)),"aerobic","")</f>
        <v>aerobic</v>
      </c>
      <c r="BD379" s="2" t="str">
        <f>IF(ISNUMBER(SEARCH("anaer",$AW379)),"anaer","")</f>
        <v/>
      </c>
      <c r="BE379" s="2" t="str">
        <f>IF(ISNUMBER(SEARCH("thickening",$AZ379)),"thickening","")</f>
        <v/>
      </c>
      <c r="BF379" s="4" t="str">
        <f>IF(ISNUMBER(SEARCH("airDry",$AW379)),"airDry","")</f>
        <v/>
      </c>
      <c r="BG379" s="4" t="str">
        <f>IF(ISNUMBER(SEARCH("heatDry",$AY379)),"heatDry","")</f>
        <v/>
      </c>
      <c r="BH379" s="4" t="str">
        <f>IF(AND(ISNUMBER(SEARCH("aerobic",$AW379)),ISNUMBER(SEARCH("anaer",$AW379))),"Combined Aer and Anaer.","")</f>
        <v/>
      </c>
    </row>
    <row r="380" spans="1:60" x14ac:dyDescent="0.25">
      <c r="A380" s="5">
        <v>858</v>
      </c>
      <c r="B380" t="s">
        <v>4193</v>
      </c>
      <c r="C380">
        <v>944.34</v>
      </c>
      <c r="D380">
        <v>354.11874774095571</v>
      </c>
      <c r="E380">
        <v>347.11092856577773</v>
      </c>
      <c r="F380">
        <v>301.15121744689191</v>
      </c>
      <c r="G380">
        <v>418.14218912468101</v>
      </c>
      <c r="H380">
        <v>-110.18384199929061</v>
      </c>
      <c r="I380">
        <v>-111.65790150628349</v>
      </c>
      <c r="J380">
        <v>-130.92274922792899</v>
      </c>
      <c r="K380">
        <v>-88.376252893471474</v>
      </c>
      <c r="L380">
        <v>651.41922878447087</v>
      </c>
      <c r="M380">
        <v>649.03403199043919</v>
      </c>
      <c r="N380">
        <v>640.7021158827024</v>
      </c>
      <c r="O380">
        <v>669.08372703586861</v>
      </c>
      <c r="P380">
        <v>22.128183570765319</v>
      </c>
      <c r="Q380">
        <v>22.33158079839566</v>
      </c>
      <c r="R380">
        <v>18.096318692647959</v>
      </c>
      <c r="S380">
        <v>25.838839101655228</v>
      </c>
      <c r="T380">
        <v>253855.90246967951</v>
      </c>
      <c r="U380">
        <v>253856.3216465858</v>
      </c>
      <c r="V380">
        <v>253686.10319207879</v>
      </c>
      <c r="W380">
        <v>254026.32234680009</v>
      </c>
      <c r="X380">
        <v>16563.560736582302</v>
      </c>
      <c r="Y380">
        <v>16622.369499740402</v>
      </c>
      <c r="Z380">
        <v>16115.17144502573</v>
      </c>
      <c r="AA380">
        <v>16842.11038071162</v>
      </c>
      <c r="AB380">
        <v>2552.1131405285728</v>
      </c>
      <c r="AC380">
        <v>2521.5137787840449</v>
      </c>
      <c r="AD380">
        <v>2222.1941163455422</v>
      </c>
      <c r="AE380">
        <v>2951.3976097742129</v>
      </c>
      <c r="AF380">
        <v>67.609774540195616</v>
      </c>
      <c r="AG380">
        <v>67.363115093377047</v>
      </c>
      <c r="AH380">
        <v>66.496954675317582</v>
      </c>
      <c r="AI380">
        <v>69.441997138861652</v>
      </c>
      <c r="AJ380">
        <v>0.60243257114390303</v>
      </c>
      <c r="AK380">
        <v>0.60243245364183284</v>
      </c>
      <c r="AL380">
        <v>0.60236865823804653</v>
      </c>
      <c r="AM380">
        <v>0.60249542376357235</v>
      </c>
      <c r="AN380">
        <v>0.98993726331571752</v>
      </c>
      <c r="AO380">
        <v>0.98993726331571752</v>
      </c>
      <c r="AP380">
        <v>0.98993726331571752</v>
      </c>
      <c r="AQ380">
        <v>0.98993726331571752</v>
      </c>
      <c r="AR380">
        <v>16.07345142525919</v>
      </c>
      <c r="AS380">
        <v>16.07345142525919</v>
      </c>
      <c r="AT380">
        <v>16.07345142525919</v>
      </c>
      <c r="AU380">
        <v>16.07345142525919</v>
      </c>
      <c r="AV380" t="str">
        <f>VLOOKUP(Sheet1[[#This Row],[NPDES ID2]],Combined_Sheet__Major_Only___2[[NPDES ID2]:[ECHO BFR]],3,FALSE)</f>
        <v>VA</v>
      </c>
      <c r="AW380" t="s">
        <v>41</v>
      </c>
      <c r="AX380" t="str">
        <f>VLOOKUP(Sheet1[[#This Row],[NPDES ID2]],Combined_Sheet__Major_Only___2[[NPDES ID2]:[ECHO BFR]],27,FALSE)</f>
        <v>-</v>
      </c>
      <c r="AY380" t="str">
        <f>VLOOKUP(Sheet1[[#This Row],[NPDES ID2]],Combined_Sheet__Major_Only___2[[NPDES ID2]:[ECHO BFR]],28,FALSE)</f>
        <v>-</v>
      </c>
      <c r="AZ380" t="str">
        <f>VLOOKUP(Sheet1[[#This Row],[NPDES ID2]],Combined_Sheet__Major_Only___2[[NPDES ID2]:[ECHO BFR]],29,FALSE)</f>
        <v>-</v>
      </c>
      <c r="BA380">
        <f>VLOOKUP(Sheet1[[#This Row],[NPDES ID2]],Combined_Sheet__Major_Only___2[[NPDES ID2]:[ECHO BFR]],17,FALSE)</f>
        <v>38.261000000000003</v>
      </c>
      <c r="BB380">
        <f>VLOOKUP(Sheet1[[#This Row],[NPDES ID2]],Combined_Sheet__Major_Only___2[[NPDES ID2]:[ECHO BFR]],18,FALSE)</f>
        <v>-78.151610000000005</v>
      </c>
      <c r="BC380" s="2" t="str">
        <f>IF(ISNUMBER(SEARCH("aerobic",$AW380)),"aerobic","")</f>
        <v>aerobic</v>
      </c>
      <c r="BD380" s="2" t="str">
        <f>IF(ISNUMBER(SEARCH("anaer",$AW380)),"anaer","")</f>
        <v/>
      </c>
      <c r="BE380" s="2" t="str">
        <f>IF(ISNUMBER(SEARCH("thickening",$AZ380)),"thickening","")</f>
        <v/>
      </c>
      <c r="BF380" s="3" t="str">
        <f>IF(ISNUMBER(SEARCH("airDry",$AW380)),"airDry","")</f>
        <v/>
      </c>
      <c r="BG380" s="3" t="str">
        <f>IF(ISNUMBER(SEARCH("heatDry",$AY380)),"heatDry","")</f>
        <v/>
      </c>
      <c r="BH380" s="3" t="str">
        <f>IF(AND(ISNUMBER(SEARCH("aerobic",$AW380)),ISNUMBER(SEARCH("anaer",$AW380))),"Combined Aer and Anaer.","")</f>
        <v/>
      </c>
    </row>
    <row r="381" spans="1:60" x14ac:dyDescent="0.25">
      <c r="A381" s="5">
        <v>1639</v>
      </c>
      <c r="B381" t="s">
        <v>7695</v>
      </c>
      <c r="C381">
        <v>66.47</v>
      </c>
      <c r="D381">
        <v>1466.101260970695</v>
      </c>
      <c r="E381">
        <v>1451.7524821132199</v>
      </c>
      <c r="F381">
        <v>1006.390530482009</v>
      </c>
      <c r="G381">
        <v>1914.835429776706</v>
      </c>
      <c r="H381">
        <v>-108.79482895206191</v>
      </c>
      <c r="I381">
        <v>-110.1483410282088</v>
      </c>
      <c r="J381">
        <v>-129.63222832201819</v>
      </c>
      <c r="K381">
        <v>-87.324360369943889</v>
      </c>
      <c r="L381">
        <v>46.620394206972946</v>
      </c>
      <c r="M381">
        <v>46.458442459152742</v>
      </c>
      <c r="N381">
        <v>45.892010882813921</v>
      </c>
      <c r="O381">
        <v>47.820594259001908</v>
      </c>
      <c r="P381">
        <v>1.5561856027144469</v>
      </c>
      <c r="Q381">
        <v>1.5722794728289811</v>
      </c>
      <c r="R381">
        <v>1.2697475599027259</v>
      </c>
      <c r="S381">
        <v>1.8249069039260859</v>
      </c>
      <c r="T381">
        <v>253854.95777523451</v>
      </c>
      <c r="U381">
        <v>253855.37695059209</v>
      </c>
      <c r="V381">
        <v>253685.1591249776</v>
      </c>
      <c r="W381">
        <v>254025.37702271831</v>
      </c>
      <c r="X381">
        <v>16290.16923129846</v>
      </c>
      <c r="Y381">
        <v>16345.49870525081</v>
      </c>
      <c r="Z381">
        <v>15870.700817905499</v>
      </c>
      <c r="AA381">
        <v>16550.27856270906</v>
      </c>
      <c r="AB381">
        <v>2471.0921991221899</v>
      </c>
      <c r="AC381">
        <v>2442.1328186283281</v>
      </c>
      <c r="AD381">
        <v>2156.4546097383891</v>
      </c>
      <c r="AE381">
        <v>2848.7614877104361</v>
      </c>
      <c r="AF381">
        <v>68.73531300457023</v>
      </c>
      <c r="AG381">
        <v>68.496601237810509</v>
      </c>
      <c r="AH381">
        <v>67.661376658194641</v>
      </c>
      <c r="AI381">
        <v>70.504760380837254</v>
      </c>
      <c r="AJ381">
        <v>0.61620182059999618</v>
      </c>
      <c r="AK381">
        <v>0.61620181239471239</v>
      </c>
      <c r="AL381">
        <v>0.61619725615918575</v>
      </c>
      <c r="AM381">
        <v>0.61620630880896077</v>
      </c>
      <c r="AN381">
        <v>0.98993722640877779</v>
      </c>
      <c r="AO381">
        <v>0.98993722640877757</v>
      </c>
      <c r="AP381">
        <v>0.98993722640877757</v>
      </c>
      <c r="AQ381">
        <v>0.98993722640877757</v>
      </c>
      <c r="AR381">
        <v>16.499012472417679</v>
      </c>
      <c r="AS381">
        <v>16.499012472417679</v>
      </c>
      <c r="AT381">
        <v>16.499012472417679</v>
      </c>
      <c r="AU381">
        <v>16.499012472417679</v>
      </c>
      <c r="AV381" t="str">
        <f>VLOOKUP(Sheet1[[#This Row],[NPDES ID2]],Combined_Sheet__Major_Only___2[[NPDES ID2]:[ECHO BFR]],3,FALSE)</f>
        <v>IN</v>
      </c>
      <c r="AW381" t="s">
        <v>41</v>
      </c>
      <c r="AX381" t="str">
        <f>VLOOKUP(Sheet1[[#This Row],[NPDES ID2]],Combined_Sheet__Major_Only___2[[NPDES ID2]:[ECHO BFR]],27,FALSE)</f>
        <v>-</v>
      </c>
      <c r="AY381" t="str">
        <f>VLOOKUP(Sheet1[[#This Row],[NPDES ID2]],Combined_Sheet__Major_Only___2[[NPDES ID2]:[ECHO BFR]],28,FALSE)</f>
        <v>-</v>
      </c>
      <c r="AZ381" t="str">
        <f>VLOOKUP(Sheet1[[#This Row],[NPDES ID2]],Combined_Sheet__Major_Only___2[[NPDES ID2]:[ECHO BFR]],29,FALSE)</f>
        <v>-</v>
      </c>
      <c r="BA381">
        <f>VLOOKUP(Sheet1[[#This Row],[NPDES ID2]],Combined_Sheet__Major_Only___2[[NPDES ID2]:[ECHO BFR]],17,FALSE)</f>
        <v>40.483556</v>
      </c>
      <c r="BB381">
        <f>VLOOKUP(Sheet1[[#This Row],[NPDES ID2]],Combined_Sheet__Major_Only___2[[NPDES ID2]:[ECHO BFR]],18,FALSE)</f>
        <v>-85.621443999999997</v>
      </c>
      <c r="BC381" s="2" t="str">
        <f>IF(ISNUMBER(SEARCH("aerobic",$AW381)),"aerobic","")</f>
        <v>aerobic</v>
      </c>
      <c r="BD381" s="2" t="str">
        <f>IF(ISNUMBER(SEARCH("anaer",$AW381)),"anaer","")</f>
        <v/>
      </c>
      <c r="BE381" s="2" t="str">
        <f>IF(ISNUMBER(SEARCH("thickening",$AZ381)),"thickening","")</f>
        <v/>
      </c>
      <c r="BF381" s="4" t="str">
        <f>IF(ISNUMBER(SEARCH("airDry",$AW381)),"airDry","")</f>
        <v/>
      </c>
      <c r="BG381" s="4" t="str">
        <f>IF(ISNUMBER(SEARCH("heatDry",$AY381)),"heatDry","")</f>
        <v/>
      </c>
      <c r="BH381" s="4" t="str">
        <f>IF(AND(ISNUMBER(SEARCH("aerobic",$AW381)),ISNUMBER(SEARCH("anaer",$AW381))),"Combined Aer and Anaer.","")</f>
        <v/>
      </c>
    </row>
    <row r="382" spans="1:60" x14ac:dyDescent="0.25">
      <c r="A382" s="5">
        <v>2453</v>
      </c>
      <c r="B382" t="s">
        <v>11430</v>
      </c>
      <c r="C382">
        <v>224.63</v>
      </c>
      <c r="D382">
        <v>508.89493254844348</v>
      </c>
      <c r="E382">
        <v>504.78537023367738</v>
      </c>
      <c r="F382">
        <v>374.3354462951761</v>
      </c>
      <c r="G382">
        <v>640.69817626438885</v>
      </c>
      <c r="H382">
        <v>-140.37809178861889</v>
      </c>
      <c r="I382">
        <v>-141.60534367296981</v>
      </c>
      <c r="J382">
        <v>-160.11807766685351</v>
      </c>
      <c r="K382">
        <v>-117.4341765342084</v>
      </c>
      <c r="L382">
        <v>163.31531846199351</v>
      </c>
      <c r="M382">
        <v>162.31043922191381</v>
      </c>
      <c r="N382">
        <v>158.79637603353689</v>
      </c>
      <c r="O382">
        <v>170.7617185214618</v>
      </c>
      <c r="P382">
        <v>6.8461034659045552</v>
      </c>
      <c r="Q382">
        <v>6.8019325419377861</v>
      </c>
      <c r="R382">
        <v>5.753811139589379</v>
      </c>
      <c r="S382">
        <v>7.689793358924959</v>
      </c>
      <c r="T382">
        <v>253852.10826473669</v>
      </c>
      <c r="U382">
        <v>253852.5274354229</v>
      </c>
      <c r="V382">
        <v>253682.31150675609</v>
      </c>
      <c r="W382">
        <v>254022.52561302809</v>
      </c>
      <c r="X382">
        <v>20239.73035409757</v>
      </c>
      <c r="Y382">
        <v>20352.671034644689</v>
      </c>
      <c r="Z382">
        <v>19336.878066932612</v>
      </c>
      <c r="AA382">
        <v>20806.817325879041</v>
      </c>
      <c r="AB382">
        <v>3944.7253087340991</v>
      </c>
      <c r="AC382">
        <v>3890.313739546767</v>
      </c>
      <c r="AD382">
        <v>3298.061589983382</v>
      </c>
      <c r="AE382">
        <v>4794.5129736463132</v>
      </c>
      <c r="AF382">
        <v>55.343917249583399</v>
      </c>
      <c r="AG382">
        <v>55.003574928372743</v>
      </c>
      <c r="AH382">
        <v>53.812442003440488</v>
      </c>
      <c r="AI382">
        <v>57.867088514423543</v>
      </c>
      <c r="AJ382">
        <v>0.45270153589010481</v>
      </c>
      <c r="AK382">
        <v>0.45270151347379278</v>
      </c>
      <c r="AL382">
        <v>0.45268912327751609</v>
      </c>
      <c r="AM382">
        <v>0.45271374147773258</v>
      </c>
      <c r="AN382">
        <v>0.98993711508361626</v>
      </c>
      <c r="AO382">
        <v>0.98993711508361582</v>
      </c>
      <c r="AP382">
        <v>0.98993711508361582</v>
      </c>
      <c r="AQ382">
        <v>0.98993711508361582</v>
      </c>
      <c r="AR382">
        <v>11.469592045716601</v>
      </c>
      <c r="AS382">
        <v>11.469592045716601</v>
      </c>
      <c r="AT382">
        <v>11.469592045716601</v>
      </c>
      <c r="AU382">
        <v>11.469592045716601</v>
      </c>
      <c r="AV382" t="str">
        <f>VLOOKUP(Sheet1[[#This Row],[NPDES ID2]],Combined_Sheet__Major_Only___2[[NPDES ID2]:[ECHO BFR]],3,FALSE)</f>
        <v>FL</v>
      </c>
      <c r="AW382" t="s">
        <v>54</v>
      </c>
      <c r="AX382" t="str">
        <f>VLOOKUP(Sheet1[[#This Row],[NPDES ID2]],Combined_Sheet__Major_Only___2[[NPDES ID2]:[ECHO BFR]],27,FALSE)</f>
        <v>other</v>
      </c>
      <c r="AY382" t="str">
        <f>VLOOKUP(Sheet1[[#This Row],[NPDES ID2]],Combined_Sheet__Major_Only___2[[NPDES ID2]:[ECHO BFR]],28,FALSE)</f>
        <v>-</v>
      </c>
      <c r="AZ382" t="str">
        <f>VLOOKUP(Sheet1[[#This Row],[NPDES ID2]],Combined_Sheet__Major_Only___2[[NPDES ID2]:[ECHO BFR]],29,FALSE)</f>
        <v>-</v>
      </c>
      <c r="BA382">
        <f>VLOOKUP(Sheet1[[#This Row],[NPDES ID2]],Combined_Sheet__Major_Only___2[[NPDES ID2]:[ECHO BFR]],17,FALSE)</f>
        <v>28.759789999999999</v>
      </c>
      <c r="BB382">
        <f>VLOOKUP(Sheet1[[#This Row],[NPDES ID2]],Combined_Sheet__Major_Only___2[[NPDES ID2]:[ECHO BFR]],18,FALSE)</f>
        <v>-81.214269999999999</v>
      </c>
      <c r="BC382" s="2" t="str">
        <f>IF(ISNUMBER(SEARCH("aerobic",$AW382)),"aerobic","")</f>
        <v/>
      </c>
      <c r="BD382" s="2" t="str">
        <f>IF(ISNUMBER(SEARCH("anaer",$AW382)),"anaer","")</f>
        <v/>
      </c>
      <c r="BE382" s="2" t="str">
        <f>IF(ISNUMBER(SEARCH("thickening",$AZ382)),"thickening","")</f>
        <v/>
      </c>
      <c r="BF382" s="4" t="str">
        <f>IF(ISNUMBER(SEARCH("airDry",$AW382)),"airDry","")</f>
        <v/>
      </c>
      <c r="BG382" s="4" t="str">
        <f>IF(ISNUMBER(SEARCH("heatDry",$AY382)),"heatDry","")</f>
        <v/>
      </c>
      <c r="BH382" s="4" t="str">
        <f>IF(AND(ISNUMBER(SEARCH("aerobic",$AW382)),ISNUMBER(SEARCH("anaer",$AW382))),"Combined Aer and Anaer.","")</f>
        <v/>
      </c>
    </row>
    <row r="383" spans="1:60" x14ac:dyDescent="0.25">
      <c r="A383" s="5">
        <v>1276</v>
      </c>
      <c r="B383" t="s">
        <v>6085</v>
      </c>
      <c r="C383">
        <v>195</v>
      </c>
      <c r="D383">
        <v>546.06085552061563</v>
      </c>
      <c r="E383">
        <v>541.09279883541694</v>
      </c>
      <c r="F383">
        <v>396.79665206696518</v>
      </c>
      <c r="G383">
        <v>695.14388911599622</v>
      </c>
      <c r="H383">
        <v>-138.96293232113561</v>
      </c>
      <c r="I383">
        <v>-140.2460353162011</v>
      </c>
      <c r="J383">
        <v>-158.84596401389851</v>
      </c>
      <c r="K383">
        <v>-116.06731569896991</v>
      </c>
      <c r="L383">
        <v>146.2557409319792</v>
      </c>
      <c r="M383">
        <v>145.3784761211819</v>
      </c>
      <c r="N383">
        <v>142.31058678034569</v>
      </c>
      <c r="O383">
        <v>152.75659381784061</v>
      </c>
      <c r="P383">
        <v>6.0589762714755766</v>
      </c>
      <c r="Q383">
        <v>6.0301017968568509</v>
      </c>
      <c r="R383">
        <v>5.0846444602317202</v>
      </c>
      <c r="S383">
        <v>6.8139399031782348</v>
      </c>
      <c r="T383">
        <v>253844.4071651889</v>
      </c>
      <c r="U383">
        <v>253844.8263232501</v>
      </c>
      <c r="V383">
        <v>253674.61552128251</v>
      </c>
      <c r="W383">
        <v>254014.81938071459</v>
      </c>
      <c r="X383">
        <v>20010.447648082059</v>
      </c>
      <c r="Y383">
        <v>20119.526946403519</v>
      </c>
      <c r="Z383">
        <v>19139.338399619191</v>
      </c>
      <c r="AA383">
        <v>20556.967260779991</v>
      </c>
      <c r="AB383">
        <v>3836.9277073060762</v>
      </c>
      <c r="AC383">
        <v>3783.7248267647019</v>
      </c>
      <c r="AD383">
        <v>3218.1378171034689</v>
      </c>
      <c r="AE383">
        <v>4645.0946593598692</v>
      </c>
      <c r="AF383">
        <v>55.974589029429673</v>
      </c>
      <c r="AG383">
        <v>55.639009841867107</v>
      </c>
      <c r="AH383">
        <v>54.464617483009143</v>
      </c>
      <c r="AI383">
        <v>58.462361107325229</v>
      </c>
      <c r="AJ383">
        <v>0.46038338939361162</v>
      </c>
      <c r="AK383">
        <v>0.46038336970214239</v>
      </c>
      <c r="AL383">
        <v>0.46037247632763417</v>
      </c>
      <c r="AM383">
        <v>0.46039412039907979</v>
      </c>
      <c r="AN383">
        <v>0.98993681420342128</v>
      </c>
      <c r="AO383">
        <v>0.9899368142034215</v>
      </c>
      <c r="AP383">
        <v>0.9899368142034215</v>
      </c>
      <c r="AQ383">
        <v>0.9899368142034215</v>
      </c>
      <c r="AR383">
        <v>11.70593164114362</v>
      </c>
      <c r="AS383">
        <v>11.70593164114362</v>
      </c>
      <c r="AT383">
        <v>11.70593164114362</v>
      </c>
      <c r="AU383">
        <v>11.70593164114362</v>
      </c>
      <c r="AV383" t="str">
        <f>VLOOKUP(Sheet1[[#This Row],[NPDES ID2]],Combined_Sheet__Major_Only___2[[NPDES ID2]:[ECHO BFR]],3,FALSE)</f>
        <v>MD</v>
      </c>
      <c r="AW383" t="s">
        <v>54</v>
      </c>
      <c r="AX383" t="str">
        <f>VLOOKUP(Sheet1[[#This Row],[NPDES ID2]],Combined_Sheet__Major_Only___2[[NPDES ID2]:[ECHO BFR]],27,FALSE)</f>
        <v>other</v>
      </c>
      <c r="AY383" t="str">
        <f>VLOOKUP(Sheet1[[#This Row],[NPDES ID2]],Combined_Sheet__Major_Only___2[[NPDES ID2]:[ECHO BFR]],28,FALSE)</f>
        <v>-</v>
      </c>
      <c r="AZ383" t="str">
        <f>VLOOKUP(Sheet1[[#This Row],[NPDES ID2]],Combined_Sheet__Major_Only___2[[NPDES ID2]:[ECHO BFR]],29,FALSE)</f>
        <v>-</v>
      </c>
      <c r="BA383">
        <f>VLOOKUP(Sheet1[[#This Row],[NPDES ID2]],Combined_Sheet__Major_Only___2[[NPDES ID2]:[ECHO BFR]],17,FALSE)</f>
        <v>39.061259999999997</v>
      </c>
      <c r="BB383">
        <f>VLOOKUP(Sheet1[[#This Row],[NPDES ID2]],Combined_Sheet__Major_Only___2[[NPDES ID2]:[ECHO BFR]],18,FALSE)</f>
        <v>-76.728039999999993</v>
      </c>
      <c r="BC383" s="2" t="str">
        <f>IF(ISNUMBER(SEARCH("aerobic",$AW383)),"aerobic","")</f>
        <v/>
      </c>
      <c r="BD383" s="2" t="str">
        <f>IF(ISNUMBER(SEARCH("anaer",$AW383)),"anaer","")</f>
        <v/>
      </c>
      <c r="BE383" s="2" t="str">
        <f>IF(ISNUMBER(SEARCH("thickening",$AZ383)),"thickening","")</f>
        <v/>
      </c>
      <c r="BF383" s="3" t="str">
        <f>IF(ISNUMBER(SEARCH("airDry",$AW383)),"airDry","")</f>
        <v/>
      </c>
      <c r="BG383" s="3" t="str">
        <f>IF(ISNUMBER(SEARCH("heatDry",$AY383)),"heatDry","")</f>
        <v/>
      </c>
      <c r="BH383" s="3" t="str">
        <f>IF(AND(ISNUMBER(SEARCH("aerobic",$AW383)),ISNUMBER(SEARCH("anaer",$AW383))),"Combined Aer and Anaer.","")</f>
        <v/>
      </c>
    </row>
    <row r="384" spans="1:60" x14ac:dyDescent="0.25">
      <c r="A384" s="5">
        <v>485</v>
      </c>
      <c r="B384" t="s">
        <v>2413</v>
      </c>
      <c r="C384">
        <v>399.46</v>
      </c>
      <c r="D384">
        <v>388.51048816586172</v>
      </c>
      <c r="E384">
        <v>383.79012991565082</v>
      </c>
      <c r="F384">
        <v>303.12949837638871</v>
      </c>
      <c r="G384">
        <v>478.60464396009701</v>
      </c>
      <c r="H384">
        <v>-110.88161086254961</v>
      </c>
      <c r="I384">
        <v>-112.2497606092749</v>
      </c>
      <c r="J384">
        <v>-131.62091281574931</v>
      </c>
      <c r="K384">
        <v>-89.211392181388518</v>
      </c>
      <c r="L384">
        <v>274.7778815293911</v>
      </c>
      <c r="M384">
        <v>273.7633641422866</v>
      </c>
      <c r="N384">
        <v>270.21671728037347</v>
      </c>
      <c r="O384">
        <v>282.29442465614642</v>
      </c>
      <c r="P384">
        <v>9.3625512175514789</v>
      </c>
      <c r="Q384">
        <v>9.4469032142969915</v>
      </c>
      <c r="R384">
        <v>7.6594940123714403</v>
      </c>
      <c r="S384">
        <v>10.923749759539859</v>
      </c>
      <c r="T384">
        <v>253836.77518375331</v>
      </c>
      <c r="U384">
        <v>253837.1943293029</v>
      </c>
      <c r="V384">
        <v>253666.98860802181</v>
      </c>
      <c r="W384">
        <v>254007.18231258041</v>
      </c>
      <c r="X384">
        <v>16609.105150099611</v>
      </c>
      <c r="Y384">
        <v>16668.444759148781</v>
      </c>
      <c r="Z384">
        <v>16155.68156338504</v>
      </c>
      <c r="AA384">
        <v>16890.87904372039</v>
      </c>
      <c r="AB384">
        <v>2565.8340449488292</v>
      </c>
      <c r="AC384">
        <v>2534.8983464129219</v>
      </c>
      <c r="AD384">
        <v>2233.4029565648898</v>
      </c>
      <c r="AE384">
        <v>2968.6441371536139</v>
      </c>
      <c r="AF384">
        <v>67.414954185021983</v>
      </c>
      <c r="AG384">
        <v>67.166427528150138</v>
      </c>
      <c r="AH384">
        <v>66.295688108695103</v>
      </c>
      <c r="AI384">
        <v>69.258604031002079</v>
      </c>
      <c r="AJ384">
        <v>0.60004964549390361</v>
      </c>
      <c r="AK384">
        <v>0.6000495966063879</v>
      </c>
      <c r="AL384">
        <v>0.6000226831024551</v>
      </c>
      <c r="AM384">
        <v>0.60007615872498243</v>
      </c>
      <c r="AN384">
        <v>0.98993651600590438</v>
      </c>
      <c r="AO384">
        <v>0.98993651600590449</v>
      </c>
      <c r="AP384">
        <v>0.98993651600590449</v>
      </c>
      <c r="AQ384">
        <v>0.98993651600590449</v>
      </c>
      <c r="AR384">
        <v>16.00141743279778</v>
      </c>
      <c r="AS384">
        <v>16.001417432797769</v>
      </c>
      <c r="AT384">
        <v>16.001417432797769</v>
      </c>
      <c r="AU384">
        <v>16.001417432797769</v>
      </c>
      <c r="AV384" t="str">
        <f>VLOOKUP(Sheet1[[#This Row],[NPDES ID2]],Combined_Sheet__Major_Only___2[[NPDES ID2]:[ECHO BFR]],3,FALSE)</f>
        <v>MO</v>
      </c>
      <c r="AW384" t="s">
        <v>41</v>
      </c>
      <c r="AX384" t="str">
        <f>VLOOKUP(Sheet1[[#This Row],[NPDES ID2]],Combined_Sheet__Major_Only___2[[NPDES ID2]:[ECHO BFR]],27,FALSE)</f>
        <v>other</v>
      </c>
      <c r="AY384" t="str">
        <f>VLOOKUP(Sheet1[[#This Row],[NPDES ID2]],Combined_Sheet__Major_Only___2[[NPDES ID2]:[ECHO BFR]],28,FALSE)</f>
        <v>-</v>
      </c>
      <c r="AZ384" t="str">
        <f>VLOOKUP(Sheet1[[#This Row],[NPDES ID2]],Combined_Sheet__Major_Only___2[[NPDES ID2]:[ECHO BFR]],29,FALSE)</f>
        <v>preliminaryOps</v>
      </c>
      <c r="BA384">
        <f>VLOOKUP(Sheet1[[#This Row],[NPDES ID2]],Combined_Sheet__Major_Only___2[[NPDES ID2]:[ECHO BFR]],17,FALSE)</f>
        <v>39.306930000000001</v>
      </c>
      <c r="BB384">
        <f>VLOOKUP(Sheet1[[#This Row],[NPDES ID2]],Combined_Sheet__Major_Only___2[[NPDES ID2]:[ECHO BFR]],18,FALSE)</f>
        <v>-94.506619999999998</v>
      </c>
      <c r="BC384" s="2" t="str">
        <f>IF(ISNUMBER(SEARCH("aerobic",$AW384)),"aerobic","")</f>
        <v>aerobic</v>
      </c>
      <c r="BD384" s="2" t="str">
        <f>IF(ISNUMBER(SEARCH("anaer",$AW384)),"anaer","")</f>
        <v/>
      </c>
      <c r="BE384" s="2" t="str">
        <f>IF(ISNUMBER(SEARCH("thickening",$AZ384)),"thickening","")</f>
        <v/>
      </c>
      <c r="BF384" s="4" t="str">
        <f>IF(ISNUMBER(SEARCH("airDry",$AW384)),"airDry","")</f>
        <v/>
      </c>
      <c r="BG384" s="4" t="str">
        <f>IF(ISNUMBER(SEARCH("heatDry",$AY384)),"heatDry","")</f>
        <v/>
      </c>
      <c r="BH384" s="4" t="str">
        <f>IF(AND(ISNUMBER(SEARCH("aerobic",$AW384)),ISNUMBER(SEARCH("anaer",$AW384))),"Combined Aer and Anaer.","")</f>
        <v/>
      </c>
    </row>
    <row r="385" spans="1:60" x14ac:dyDescent="0.25">
      <c r="A385" s="5">
        <v>1139</v>
      </c>
      <c r="B385" t="s">
        <v>5472</v>
      </c>
      <c r="C385">
        <v>303.93</v>
      </c>
      <c r="D385">
        <v>438.39800233840799</v>
      </c>
      <c r="E385">
        <v>436.32997106286439</v>
      </c>
      <c r="F385">
        <v>334.83831521362049</v>
      </c>
      <c r="G385">
        <v>540.83109472937304</v>
      </c>
      <c r="H385">
        <v>-109.41914374461319</v>
      </c>
      <c r="I385">
        <v>-110.77760130940089</v>
      </c>
      <c r="J385">
        <v>-130.22035029575159</v>
      </c>
      <c r="K385">
        <v>-87.847129994766078</v>
      </c>
      <c r="L385">
        <v>211.76625410761989</v>
      </c>
      <c r="M385">
        <v>211.0149545378473</v>
      </c>
      <c r="N385">
        <v>208.38815901301101</v>
      </c>
      <c r="O385">
        <v>217.33299733073829</v>
      </c>
      <c r="P385">
        <v>7.1181740931974709</v>
      </c>
      <c r="Q385">
        <v>7.1885371858830958</v>
      </c>
      <c r="R385">
        <v>5.8132510314571082</v>
      </c>
      <c r="S385">
        <v>8.3330275656291519</v>
      </c>
      <c r="T385">
        <v>253832.05139753799</v>
      </c>
      <c r="U385">
        <v>253832.4705353436</v>
      </c>
      <c r="V385">
        <v>253662.2679587343</v>
      </c>
      <c r="W385">
        <v>254002.45537797219</v>
      </c>
      <c r="X385">
        <v>16396.71200708875</v>
      </c>
      <c r="Y385">
        <v>16453.392436799219</v>
      </c>
      <c r="Z385">
        <v>15965.92575729041</v>
      </c>
      <c r="AA385">
        <v>16664.035421008259</v>
      </c>
      <c r="AB385">
        <v>2502.5531479226511</v>
      </c>
      <c r="AC385">
        <v>2472.9536682234898</v>
      </c>
      <c r="AD385">
        <v>2182.0214809789991</v>
      </c>
      <c r="AE385">
        <v>2888.534382987194</v>
      </c>
      <c r="AF385">
        <v>68.285055152202716</v>
      </c>
      <c r="AG385">
        <v>68.043084968238787</v>
      </c>
      <c r="AH385">
        <v>67.195607818163339</v>
      </c>
      <c r="AI385">
        <v>70.079707605531212</v>
      </c>
      <c r="AJ385">
        <v>0.61069307975953901</v>
      </c>
      <c r="AK385">
        <v>0.61069304223131582</v>
      </c>
      <c r="AL385">
        <v>0.61067233037261304</v>
      </c>
      <c r="AM385">
        <v>0.61071348322981134</v>
      </c>
      <c r="AN385">
        <v>0.98993633142881832</v>
      </c>
      <c r="AO385">
        <v>0.98993633142881798</v>
      </c>
      <c r="AP385">
        <v>0.98993633142881798</v>
      </c>
      <c r="AQ385">
        <v>0.98993633142881798</v>
      </c>
      <c r="AR385">
        <v>16.329014264529981</v>
      </c>
      <c r="AS385">
        <v>16.32901426452997</v>
      </c>
      <c r="AT385">
        <v>16.32901426452997</v>
      </c>
      <c r="AU385">
        <v>16.32901426452997</v>
      </c>
      <c r="AV385" t="str">
        <f>VLOOKUP(Sheet1[[#This Row],[NPDES ID2]],Combined_Sheet__Major_Only___2[[NPDES ID2]:[ECHO BFR]],3,FALSE)</f>
        <v>FL</v>
      </c>
      <c r="AW385" t="s">
        <v>41</v>
      </c>
      <c r="AX385" t="str">
        <f>VLOOKUP(Sheet1[[#This Row],[NPDES ID2]],Combined_Sheet__Major_Only___2[[NPDES ID2]:[ECHO BFR]],27,FALSE)</f>
        <v>-</v>
      </c>
      <c r="AY385" t="str">
        <f>VLOOKUP(Sheet1[[#This Row],[NPDES ID2]],Combined_Sheet__Major_Only___2[[NPDES ID2]:[ECHO BFR]],28,FALSE)</f>
        <v>-</v>
      </c>
      <c r="AZ385" t="str">
        <f>VLOOKUP(Sheet1[[#This Row],[NPDES ID2]],Combined_Sheet__Major_Only___2[[NPDES ID2]:[ECHO BFR]],29,FALSE)</f>
        <v>preliminaryOps</v>
      </c>
      <c r="BA385">
        <f>VLOOKUP(Sheet1[[#This Row],[NPDES ID2]],Combined_Sheet__Major_Only___2[[NPDES ID2]:[ECHO BFR]],17,FALSE)</f>
        <v>27.047464000000002</v>
      </c>
      <c r="BB385">
        <f>VLOOKUP(Sheet1[[#This Row],[NPDES ID2]],Combined_Sheet__Major_Only___2[[NPDES ID2]:[ECHO BFR]],18,FALSE)</f>
        <v>-82.245221999999998</v>
      </c>
      <c r="BC385" s="2" t="str">
        <f>IF(ISNUMBER(SEARCH("aerobic",$AW385)),"aerobic","")</f>
        <v>aerobic</v>
      </c>
      <c r="BD385" s="2" t="str">
        <f>IF(ISNUMBER(SEARCH("anaer",$AW385)),"anaer","")</f>
        <v/>
      </c>
      <c r="BE385" s="2" t="str">
        <f>IF(ISNUMBER(SEARCH("thickening",$AZ385)),"thickening","")</f>
        <v/>
      </c>
      <c r="BF385" s="4" t="str">
        <f>IF(ISNUMBER(SEARCH("airDry",$AW385)),"airDry","")</f>
        <v/>
      </c>
      <c r="BG385" s="4" t="str">
        <f>IF(ISNUMBER(SEARCH("heatDry",$AY385)),"heatDry","")</f>
        <v/>
      </c>
      <c r="BH385" s="4" t="str">
        <f>IF(AND(ISNUMBER(SEARCH("aerobic",$AW385)),ISNUMBER(SEARCH("anaer",$AW385))),"Combined Aer and Anaer.","")</f>
        <v/>
      </c>
    </row>
    <row r="386" spans="1:60" x14ac:dyDescent="0.25">
      <c r="A386" s="5">
        <v>167</v>
      </c>
      <c r="B386" t="s">
        <v>905</v>
      </c>
      <c r="C386">
        <v>4626.6099999999997</v>
      </c>
      <c r="D386">
        <v>852.08722514198121</v>
      </c>
      <c r="E386">
        <v>853.92331276217897</v>
      </c>
      <c r="F386">
        <v>687.56891095875653</v>
      </c>
      <c r="G386">
        <v>1001.324797328385</v>
      </c>
      <c r="H386">
        <v>-133.50575076620621</v>
      </c>
      <c r="I386">
        <v>-132.89017378500711</v>
      </c>
      <c r="J386">
        <v>-153.5343168516859</v>
      </c>
      <c r="K386">
        <v>-111.3183405218509</v>
      </c>
      <c r="L386">
        <v>3587.492287936243</v>
      </c>
      <c r="M386">
        <v>3566.498056940507</v>
      </c>
      <c r="N386">
        <v>3493.4477879775832</v>
      </c>
      <c r="O386">
        <v>3742.6472671410311</v>
      </c>
      <c r="P386">
        <v>146.71882531919809</v>
      </c>
      <c r="Q386">
        <v>146.14485581524349</v>
      </c>
      <c r="R386">
        <v>122.9599329784829</v>
      </c>
      <c r="S386">
        <v>165.32419824694611</v>
      </c>
      <c r="T386">
        <v>253829.51150643901</v>
      </c>
      <c r="U386">
        <v>253829.9306400808</v>
      </c>
      <c r="V386">
        <v>253659.72975430251</v>
      </c>
      <c r="W386">
        <v>253999.91379404149</v>
      </c>
      <c r="X386">
        <v>19775.1398033843</v>
      </c>
      <c r="Y386">
        <v>19880.59078057242</v>
      </c>
      <c r="Z386">
        <v>18936.574386572342</v>
      </c>
      <c r="AA386">
        <v>20301.827982993931</v>
      </c>
      <c r="AB386">
        <v>3731.7253554486961</v>
      </c>
      <c r="AC386">
        <v>3679.3444612839621</v>
      </c>
      <c r="AD386">
        <v>3138.7277304623349</v>
      </c>
      <c r="AE386">
        <v>4496.7286188296894</v>
      </c>
      <c r="AF386">
        <v>56.669465713421857</v>
      </c>
      <c r="AG386">
        <v>56.341783251318112</v>
      </c>
      <c r="AH386">
        <v>55.181666172483027</v>
      </c>
      <c r="AI386">
        <v>59.115184682434709</v>
      </c>
      <c r="AJ386">
        <v>0.46884990039442181</v>
      </c>
      <c r="AK386">
        <v>0.46884936827794688</v>
      </c>
      <c r="AL386">
        <v>0.46858730518279429</v>
      </c>
      <c r="AM386">
        <v>0.46910827429348861</v>
      </c>
      <c r="AN386">
        <v>0.98993623218238724</v>
      </c>
      <c r="AO386">
        <v>0.98993623218238724</v>
      </c>
      <c r="AP386">
        <v>0.98993623218238724</v>
      </c>
      <c r="AQ386">
        <v>0.98993623218238724</v>
      </c>
      <c r="AR386">
        <v>11.9577526517478</v>
      </c>
      <c r="AS386">
        <v>11.9577526517478</v>
      </c>
      <c r="AT386">
        <v>11.9577526517478</v>
      </c>
      <c r="AU386">
        <v>11.9577526517478</v>
      </c>
      <c r="AV386" t="str">
        <f>VLOOKUP(Sheet1[[#This Row],[NPDES ID2]],Combined_Sheet__Major_Only___2[[NPDES ID2]:[ECHO BFR]],3,FALSE)</f>
        <v>PR</v>
      </c>
      <c r="AW386" t="s">
        <v>54</v>
      </c>
      <c r="AX386" t="str">
        <f>VLOOKUP(Sheet1[[#This Row],[NPDES ID2]],Combined_Sheet__Major_Only___2[[NPDES ID2]:[ECHO BFR]],27,FALSE)</f>
        <v>-</v>
      </c>
      <c r="AY386" t="str">
        <f>VLOOKUP(Sheet1[[#This Row],[NPDES ID2]],Combined_Sheet__Major_Only___2[[NPDES ID2]:[ECHO BFR]],28,FALSE)</f>
        <v>-</v>
      </c>
      <c r="AZ386" t="str">
        <f>VLOOKUP(Sheet1[[#This Row],[NPDES ID2]],Combined_Sheet__Major_Only___2[[NPDES ID2]:[ECHO BFR]],29,FALSE)</f>
        <v>preliminaryOps</v>
      </c>
      <c r="BA386">
        <f>VLOOKUP(Sheet1[[#This Row],[NPDES ID2]],Combined_Sheet__Major_Only___2[[NPDES ID2]:[ECHO BFR]],17,FALSE)</f>
        <v>18.430087</v>
      </c>
      <c r="BB386">
        <f>VLOOKUP(Sheet1[[#This Row],[NPDES ID2]],Combined_Sheet__Major_Only___2[[NPDES ID2]:[ECHO BFR]],18,FALSE)</f>
        <v>-66.084136999999998</v>
      </c>
      <c r="BC386" s="2" t="str">
        <f>IF(ISNUMBER(SEARCH("aerobic",$AW386)),"aerobic","")</f>
        <v/>
      </c>
      <c r="BD386" s="2" t="str">
        <f>IF(ISNUMBER(SEARCH("anaer",$AW386)),"anaer","")</f>
        <v/>
      </c>
      <c r="BE386" s="2" t="str">
        <f>IF(ISNUMBER(SEARCH("thickening",$AZ386)),"thickening","")</f>
        <v/>
      </c>
      <c r="BF386" s="4" t="str">
        <f>IF(ISNUMBER(SEARCH("airDry",$AW386)),"airDry","")</f>
        <v/>
      </c>
      <c r="BG386" s="4" t="str">
        <f>IF(ISNUMBER(SEARCH("heatDry",$AY386)),"heatDry","")</f>
        <v/>
      </c>
      <c r="BH386" s="4" t="str">
        <f>IF(AND(ISNUMBER(SEARCH("aerobic",$AW386)),ISNUMBER(SEARCH("anaer",$AW386))),"Combined Aer and Anaer.","")</f>
        <v/>
      </c>
    </row>
    <row r="387" spans="1:60" x14ac:dyDescent="0.25">
      <c r="A387" s="5">
        <v>1721</v>
      </c>
      <c r="B387" t="s">
        <v>8066</v>
      </c>
      <c r="C387">
        <v>38.200000000000003</v>
      </c>
      <c r="D387">
        <v>2523.8372540567971</v>
      </c>
      <c r="E387">
        <v>2497.4500634084238</v>
      </c>
      <c r="F387">
        <v>1704.0572885677179</v>
      </c>
      <c r="G387">
        <v>3312.011245688861</v>
      </c>
      <c r="H387">
        <v>-110.9786956505863</v>
      </c>
      <c r="I387">
        <v>-112.38436067375081</v>
      </c>
      <c r="J387">
        <v>-131.73254129632039</v>
      </c>
      <c r="K387">
        <v>-89.416971532611569</v>
      </c>
      <c r="L387">
        <v>26.308272112623659</v>
      </c>
      <c r="M387">
        <v>26.21151551342945</v>
      </c>
      <c r="N387">
        <v>25.873091539763401</v>
      </c>
      <c r="O387">
        <v>27.02533733464815</v>
      </c>
      <c r="P387">
        <v>0.89531196282568604</v>
      </c>
      <c r="Q387">
        <v>0.9034562074500081</v>
      </c>
      <c r="R387">
        <v>0.73233226642719285</v>
      </c>
      <c r="S387">
        <v>1.0448831802073171</v>
      </c>
      <c r="T387">
        <v>253818.0501589489</v>
      </c>
      <c r="U387">
        <v>253818.4692738014</v>
      </c>
      <c r="V387">
        <v>253648.27601795699</v>
      </c>
      <c r="W387">
        <v>253988.44480758891</v>
      </c>
      <c r="X387">
        <v>16587.964512627459</v>
      </c>
      <c r="Y387">
        <v>16647.01435633895</v>
      </c>
      <c r="Z387">
        <v>16136.69120834</v>
      </c>
      <c r="AA387">
        <v>16868.370340331519</v>
      </c>
      <c r="AB387">
        <v>2559.5370512975442</v>
      </c>
      <c r="AC387">
        <v>2528.7081108131838</v>
      </c>
      <c r="AD387">
        <v>2228.3465879941541</v>
      </c>
      <c r="AE387">
        <v>2960.56567258829</v>
      </c>
      <c r="AF387">
        <v>67.492748041563459</v>
      </c>
      <c r="AG387">
        <v>67.244559339867706</v>
      </c>
      <c r="AH387">
        <v>66.376290375931887</v>
      </c>
      <c r="AI387">
        <v>69.332301855998594</v>
      </c>
      <c r="AJ387">
        <v>0.60100112799407757</v>
      </c>
      <c r="AK387">
        <v>0.60100112335801259</v>
      </c>
      <c r="AL387">
        <v>0.60099854719224632</v>
      </c>
      <c r="AM387">
        <v>0.60100366568421093</v>
      </c>
      <c r="AN387">
        <v>0.98993578430504681</v>
      </c>
      <c r="AO387">
        <v>0.98993578430504681</v>
      </c>
      <c r="AP387">
        <v>0.98993578430504681</v>
      </c>
      <c r="AQ387">
        <v>0.98993578430504681</v>
      </c>
      <c r="AR387">
        <v>16.03151781885785</v>
      </c>
      <c r="AS387">
        <v>16.03151781885785</v>
      </c>
      <c r="AT387">
        <v>16.03151781885785</v>
      </c>
      <c r="AU387">
        <v>16.03151781885785</v>
      </c>
      <c r="AV387" t="str">
        <f>VLOOKUP(Sheet1[[#This Row],[NPDES ID2]],Combined_Sheet__Major_Only___2[[NPDES ID2]:[ECHO BFR]],3,FALSE)</f>
        <v>IN</v>
      </c>
      <c r="AW387" t="s">
        <v>41</v>
      </c>
      <c r="AX387" t="str">
        <f>VLOOKUP(Sheet1[[#This Row],[NPDES ID2]],Combined_Sheet__Major_Only___2[[NPDES ID2]:[ECHO BFR]],27,FALSE)</f>
        <v>-</v>
      </c>
      <c r="AY387" t="str">
        <f>VLOOKUP(Sheet1[[#This Row],[NPDES ID2]],Combined_Sheet__Major_Only___2[[NPDES ID2]:[ECHO BFR]],28,FALSE)</f>
        <v>-</v>
      </c>
      <c r="AZ387" t="str">
        <f>VLOOKUP(Sheet1[[#This Row],[NPDES ID2]],Combined_Sheet__Major_Only___2[[NPDES ID2]:[ECHO BFR]],29,FALSE)</f>
        <v>preliminaryOps</v>
      </c>
      <c r="BA387">
        <f>VLOOKUP(Sheet1[[#This Row],[NPDES ID2]],Combined_Sheet__Major_Only___2[[NPDES ID2]:[ECHO BFR]],17,FALSE)</f>
        <v>40.674489999999999</v>
      </c>
      <c r="BB387">
        <f>VLOOKUP(Sheet1[[#This Row],[NPDES ID2]],Combined_Sheet__Major_Only___2[[NPDES ID2]:[ECHO BFR]],18,FALSE)</f>
        <v>-86.143010000000004</v>
      </c>
      <c r="BC387" s="2" t="str">
        <f>IF(ISNUMBER(SEARCH("aerobic",$AW387)),"aerobic","")</f>
        <v>aerobic</v>
      </c>
      <c r="BD387" s="2" t="str">
        <f>IF(ISNUMBER(SEARCH("anaer",$AW387)),"anaer","")</f>
        <v/>
      </c>
      <c r="BE387" s="2" t="str">
        <f>IF(ISNUMBER(SEARCH("thickening",$AZ387)),"thickening","")</f>
        <v/>
      </c>
      <c r="BF387" s="4" t="str">
        <f>IF(ISNUMBER(SEARCH("airDry",$AW387)),"airDry","")</f>
        <v/>
      </c>
      <c r="BG387" s="4" t="str">
        <f>IF(ISNUMBER(SEARCH("heatDry",$AY387)),"heatDry","")</f>
        <v/>
      </c>
      <c r="BH387" s="4" t="str">
        <f>IF(AND(ISNUMBER(SEARCH("aerobic",$AW387)),ISNUMBER(SEARCH("anaer",$AW387))),"Combined Aer and Anaer.","")</f>
        <v/>
      </c>
    </row>
    <row r="388" spans="1:60" x14ac:dyDescent="0.25">
      <c r="A388" s="5">
        <v>1518</v>
      </c>
      <c r="B388" t="s">
        <v>7148</v>
      </c>
      <c r="C388">
        <v>100.06</v>
      </c>
      <c r="D388">
        <v>1036.0173970641119</v>
      </c>
      <c r="E388">
        <v>1023.675931373432</v>
      </c>
      <c r="F388">
        <v>724.92215375620617</v>
      </c>
      <c r="G388">
        <v>1343.0104694589479</v>
      </c>
      <c r="H388">
        <v>-111.69558568316199</v>
      </c>
      <c r="I388">
        <v>-113.060111176533</v>
      </c>
      <c r="J388">
        <v>-132.41884045176451</v>
      </c>
      <c r="K388">
        <v>-90.082133948665074</v>
      </c>
      <c r="L388">
        <v>68.477511448289277</v>
      </c>
      <c r="M388">
        <v>68.220761186871187</v>
      </c>
      <c r="N388">
        <v>67.32280748201795</v>
      </c>
      <c r="O388">
        <v>70.380204834575451</v>
      </c>
      <c r="P388">
        <v>2.346004996940763</v>
      </c>
      <c r="Q388">
        <v>2.3663419548210309</v>
      </c>
      <c r="R388">
        <v>1.9205706431124021</v>
      </c>
      <c r="S388">
        <v>2.7334545680346518</v>
      </c>
      <c r="T388">
        <v>253808.6995804125</v>
      </c>
      <c r="U388">
        <v>253809.11867993599</v>
      </c>
      <c r="V388">
        <v>253638.93164886531</v>
      </c>
      <c r="W388">
        <v>253979.08799691271</v>
      </c>
      <c r="X388">
        <v>16692.522975739539</v>
      </c>
      <c r="Y388">
        <v>16752.90242335201</v>
      </c>
      <c r="Z388">
        <v>16229.91412215608</v>
      </c>
      <c r="AA388">
        <v>16980.172637383668</v>
      </c>
      <c r="AB388">
        <v>2591.29836189057</v>
      </c>
      <c r="AC388">
        <v>2559.7867211358362</v>
      </c>
      <c r="AD388">
        <v>2254.0678550382831</v>
      </c>
      <c r="AE388">
        <v>3000.382467967363</v>
      </c>
      <c r="AF388">
        <v>67.068561749522175</v>
      </c>
      <c r="AG388">
        <v>66.817188762428273</v>
      </c>
      <c r="AH388">
        <v>65.937562730041876</v>
      </c>
      <c r="AI388">
        <v>68.931985388899292</v>
      </c>
      <c r="AJ388">
        <v>0.59581314192140056</v>
      </c>
      <c r="AK388">
        <v>0.59581312982742674</v>
      </c>
      <c r="AL388">
        <v>0.59580642026857999</v>
      </c>
      <c r="AM388">
        <v>0.59581975134371912</v>
      </c>
      <c r="AN388">
        <v>0.98993541888111236</v>
      </c>
      <c r="AO388">
        <v>0.98993541888111247</v>
      </c>
      <c r="AP388">
        <v>0.98993541888111247</v>
      </c>
      <c r="AQ388">
        <v>0.98993541888111247</v>
      </c>
      <c r="AR388">
        <v>15.871797515477731</v>
      </c>
      <c r="AS388">
        <v>15.871797515477731</v>
      </c>
      <c r="AT388">
        <v>15.871797515477731</v>
      </c>
      <c r="AU388">
        <v>15.871797515477731</v>
      </c>
      <c r="AV388" t="str">
        <f>VLOOKUP(Sheet1[[#This Row],[NPDES ID2]],Combined_Sheet__Major_Only___2[[NPDES ID2]:[ECHO BFR]],3,FALSE)</f>
        <v>TX</v>
      </c>
      <c r="AW388" t="s">
        <v>41</v>
      </c>
      <c r="AX388" t="str">
        <f>VLOOKUP(Sheet1[[#This Row],[NPDES ID2]],Combined_Sheet__Major_Only___2[[NPDES ID2]:[ECHO BFR]],27,FALSE)</f>
        <v>-</v>
      </c>
      <c r="AY388" t="str">
        <f>VLOOKUP(Sheet1[[#This Row],[NPDES ID2]],Combined_Sheet__Major_Only___2[[NPDES ID2]:[ECHO BFR]],28,FALSE)</f>
        <v>-</v>
      </c>
      <c r="AZ388" t="str">
        <f>VLOOKUP(Sheet1[[#This Row],[NPDES ID2]],Combined_Sheet__Major_Only___2[[NPDES ID2]:[ECHO BFR]],29,FALSE)</f>
        <v>-</v>
      </c>
      <c r="BA388">
        <f>VLOOKUP(Sheet1[[#This Row],[NPDES ID2]],Combined_Sheet__Major_Only___2[[NPDES ID2]:[ECHO BFR]],17,FALSE)</f>
        <v>29.910972999999998</v>
      </c>
      <c r="BB388">
        <f>VLOOKUP(Sheet1[[#This Row],[NPDES ID2]],Combined_Sheet__Major_Only___2[[NPDES ID2]:[ECHO BFR]],18,FALSE)</f>
        <v>-95.573549999999997</v>
      </c>
      <c r="BC388" s="2" t="str">
        <f>IF(ISNUMBER(SEARCH("aerobic",$AW388)),"aerobic","")</f>
        <v>aerobic</v>
      </c>
      <c r="BD388" s="2" t="str">
        <f>IF(ISNUMBER(SEARCH("anaer",$AW388)),"anaer","")</f>
        <v/>
      </c>
      <c r="BE388" s="2" t="str">
        <f>IF(ISNUMBER(SEARCH("thickening",$AZ388)),"thickening","")</f>
        <v/>
      </c>
      <c r="BF388" s="3" t="str">
        <f>IF(ISNUMBER(SEARCH("airDry",$AW388)),"airDry","")</f>
        <v/>
      </c>
      <c r="BG388" s="3" t="str">
        <f>IF(ISNUMBER(SEARCH("heatDry",$AY388)),"heatDry","")</f>
        <v/>
      </c>
      <c r="BH388" s="3" t="str">
        <f>IF(AND(ISNUMBER(SEARCH("aerobic",$AW388)),ISNUMBER(SEARCH("anaer",$AW388))),"Combined Aer and Anaer.","")</f>
        <v/>
      </c>
    </row>
    <row r="389" spans="1:60" x14ac:dyDescent="0.25">
      <c r="A389" s="5">
        <v>246</v>
      </c>
      <c r="B389" t="s">
        <v>1278</v>
      </c>
      <c r="C389">
        <v>2025.1</v>
      </c>
      <c r="D389">
        <v>464.98895966762723</v>
      </c>
      <c r="E389">
        <v>464.18942367580121</v>
      </c>
      <c r="F389">
        <v>385.5112705926706</v>
      </c>
      <c r="G389">
        <v>545.07274836165595</v>
      </c>
      <c r="H389">
        <v>-137.63146690976811</v>
      </c>
      <c r="I389">
        <v>-138.86560881302739</v>
      </c>
      <c r="J389">
        <v>-158.0726770213175</v>
      </c>
      <c r="K389">
        <v>-114.00128942139099</v>
      </c>
      <c r="L389">
        <v>1507.71676274431</v>
      </c>
      <c r="M389">
        <v>1498.609664648073</v>
      </c>
      <c r="N389">
        <v>1466.826347142546</v>
      </c>
      <c r="O389">
        <v>1575.129471384302</v>
      </c>
      <c r="P389">
        <v>62.621712963167312</v>
      </c>
      <c r="Q389">
        <v>62.30148628448854</v>
      </c>
      <c r="R389">
        <v>52.575619396805877</v>
      </c>
      <c r="S389">
        <v>70.427632437881385</v>
      </c>
      <c r="T389">
        <v>253807.87168380979</v>
      </c>
      <c r="U389">
        <v>253808.2907819761</v>
      </c>
      <c r="V389">
        <v>253638.10430204449</v>
      </c>
      <c r="W389">
        <v>253978.25954851889</v>
      </c>
      <c r="X389">
        <v>20062.14177955491</v>
      </c>
      <c r="Y389">
        <v>20172.241205343849</v>
      </c>
      <c r="Z389">
        <v>19183.835700634241</v>
      </c>
      <c r="AA389">
        <v>20613.055222988562</v>
      </c>
      <c r="AB389">
        <v>3862.4773167219842</v>
      </c>
      <c r="AC389">
        <v>3808.843934946191</v>
      </c>
      <c r="AD389">
        <v>3236.6980778907991</v>
      </c>
      <c r="AE389">
        <v>4678.9329244754836</v>
      </c>
      <c r="AF389">
        <v>55.836473696493741</v>
      </c>
      <c r="AG389">
        <v>55.500915570056932</v>
      </c>
      <c r="AH389">
        <v>54.321179579501887</v>
      </c>
      <c r="AI389">
        <v>58.330778583645703</v>
      </c>
      <c r="AJ389">
        <v>0.45870098061897602</v>
      </c>
      <c r="AK389">
        <v>0.45870076625781531</v>
      </c>
      <c r="AL389">
        <v>0.4585879523430606</v>
      </c>
      <c r="AM389">
        <v>0.45881215176328222</v>
      </c>
      <c r="AN389">
        <v>0.9899353865253403</v>
      </c>
      <c r="AO389">
        <v>0.98993538652533997</v>
      </c>
      <c r="AP389">
        <v>0.98993538652533997</v>
      </c>
      <c r="AQ389">
        <v>0.98993538652533997</v>
      </c>
      <c r="AR389">
        <v>11.650691347194011</v>
      </c>
      <c r="AS389">
        <v>11.650691347194011</v>
      </c>
      <c r="AT389">
        <v>11.650691347194011</v>
      </c>
      <c r="AU389">
        <v>11.650691347194011</v>
      </c>
      <c r="AV389" t="str">
        <f>VLOOKUP(Sheet1[[#This Row],[NPDES ID2]],Combined_Sheet__Major_Only___2[[NPDES ID2]:[ECHO BFR]],3,FALSE)</f>
        <v>TN</v>
      </c>
      <c r="AW389" t="s">
        <v>38</v>
      </c>
      <c r="AX389" t="str">
        <f>VLOOKUP(Sheet1[[#This Row],[NPDES ID2]],Combined_Sheet__Major_Only___2[[NPDES ID2]:[ECHO BFR]],27,FALSE)</f>
        <v/>
      </c>
      <c r="AY389" t="str">
        <f>VLOOKUP(Sheet1[[#This Row],[NPDES ID2]],Combined_Sheet__Major_Only___2[[NPDES ID2]:[ECHO BFR]],28,FALSE)</f>
        <v/>
      </c>
      <c r="AZ389" t="str">
        <f>VLOOKUP(Sheet1[[#This Row],[NPDES ID2]],Combined_Sheet__Major_Only___2[[NPDES ID2]:[ECHO BFR]],29,FALSE)</f>
        <v/>
      </c>
      <c r="BA389">
        <f>VLOOKUP(Sheet1[[#This Row],[NPDES ID2]],Combined_Sheet__Major_Only___2[[NPDES ID2]:[ECHO BFR]],17,FALSE)</f>
        <v>36.28951</v>
      </c>
      <c r="BB389">
        <f>VLOOKUP(Sheet1[[#This Row],[NPDES ID2]],Combined_Sheet__Major_Only___2[[NPDES ID2]:[ECHO BFR]],18,FALSE)</f>
        <v>-86.69068</v>
      </c>
      <c r="BC389" s="2" t="str">
        <f>IF(ISNUMBER(SEARCH("aerobic",$AW389)),"aerobic","")</f>
        <v/>
      </c>
      <c r="BD389" s="2" t="str">
        <f>IF(ISNUMBER(SEARCH("anaer",$AW389)),"anaer","")</f>
        <v/>
      </c>
      <c r="BE389" s="2" t="str">
        <f>IF(ISNUMBER(SEARCH("thickening",$AZ389)),"thickening","")</f>
        <v/>
      </c>
      <c r="BF389" s="3" t="str">
        <f>IF(ISNUMBER(SEARCH("airDry",$AW389)),"airDry","")</f>
        <v/>
      </c>
      <c r="BG389" s="3" t="str">
        <f>IF(ISNUMBER(SEARCH("heatDry",$AY389)),"heatDry","")</f>
        <v/>
      </c>
      <c r="BH389" s="3" t="str">
        <f>IF(AND(ISNUMBER(SEARCH("aerobic",$AW389)),ISNUMBER(SEARCH("anaer",$AW389))),"Combined Aer and Anaer.","")</f>
        <v/>
      </c>
    </row>
    <row r="390" spans="1:60" x14ac:dyDescent="0.25">
      <c r="A390" s="5">
        <v>1512</v>
      </c>
      <c r="B390" t="s">
        <v>7123</v>
      </c>
      <c r="C390">
        <v>103.14700000000001</v>
      </c>
      <c r="D390">
        <v>1001.510595679322</v>
      </c>
      <c r="E390">
        <v>990.42176633230781</v>
      </c>
      <c r="F390">
        <v>701.9383631260896</v>
      </c>
      <c r="G390">
        <v>1297.589530705651</v>
      </c>
      <c r="H390">
        <v>-110.8505619196996</v>
      </c>
      <c r="I390">
        <v>-112.2428244521828</v>
      </c>
      <c r="J390">
        <v>-131.60606348361449</v>
      </c>
      <c r="K390">
        <v>-89.274401377357037</v>
      </c>
      <c r="L390">
        <v>71.0875985730043</v>
      </c>
      <c r="M390">
        <v>70.826711653037819</v>
      </c>
      <c r="N390">
        <v>69.914295946508247</v>
      </c>
      <c r="O390">
        <v>73.020941161956145</v>
      </c>
      <c r="P390">
        <v>2.41738427968339</v>
      </c>
      <c r="Q390">
        <v>2.4394879422444178</v>
      </c>
      <c r="R390">
        <v>1.9771443664349779</v>
      </c>
      <c r="S390">
        <v>2.8217800157188111</v>
      </c>
      <c r="T390">
        <v>253802.06635601449</v>
      </c>
      <c r="U390">
        <v>253802.4854446637</v>
      </c>
      <c r="V390">
        <v>253632.302829397</v>
      </c>
      <c r="W390">
        <v>253972.45035148549</v>
      </c>
      <c r="X390">
        <v>16575.135438196819</v>
      </c>
      <c r="Y390">
        <v>16634.039889158888</v>
      </c>
      <c r="Z390">
        <v>16125.1615399729</v>
      </c>
      <c r="AA390">
        <v>16854.710773558141</v>
      </c>
      <c r="AB390">
        <v>2555.8514761621809</v>
      </c>
      <c r="AC390">
        <v>2525.104891641598</v>
      </c>
      <c r="AD390">
        <v>2225.336558997607</v>
      </c>
      <c r="AE390">
        <v>2955.931788626157</v>
      </c>
      <c r="AF390">
        <v>67.541222022999762</v>
      </c>
      <c r="AG390">
        <v>67.293447909428039</v>
      </c>
      <c r="AH390">
        <v>66.426397057266129</v>
      </c>
      <c r="AI390">
        <v>69.377989891326678</v>
      </c>
      <c r="AJ390">
        <v>0.60159402980297183</v>
      </c>
      <c r="AK390">
        <v>0.60159401725623485</v>
      </c>
      <c r="AL390">
        <v>0.60158705700631732</v>
      </c>
      <c r="AM390">
        <v>0.60160088617824992</v>
      </c>
      <c r="AN390">
        <v>0.98993515963625445</v>
      </c>
      <c r="AO390">
        <v>0.98993515963625422</v>
      </c>
      <c r="AP390">
        <v>0.98993515963625422</v>
      </c>
      <c r="AQ390">
        <v>0.98993515963625422</v>
      </c>
      <c r="AR390">
        <v>16.04960491841419</v>
      </c>
      <c r="AS390">
        <v>16.04960491841419</v>
      </c>
      <c r="AT390">
        <v>16.04960491841419</v>
      </c>
      <c r="AU390">
        <v>16.04960491841419</v>
      </c>
      <c r="AV390" t="str">
        <f>VLOOKUP(Sheet1[[#This Row],[NPDES ID2]],Combined_Sheet__Major_Only___2[[NPDES ID2]:[ECHO BFR]],3,FALSE)</f>
        <v>TX</v>
      </c>
      <c r="AW390" t="s">
        <v>544</v>
      </c>
      <c r="AX390" t="str">
        <f>VLOOKUP(Sheet1[[#This Row],[NPDES ID2]],Combined_Sheet__Major_Only___2[[NPDES ID2]:[ECHO BFR]],27,FALSE)</f>
        <v>-</v>
      </c>
      <c r="AY390" t="str">
        <f>VLOOKUP(Sheet1[[#This Row],[NPDES ID2]],Combined_Sheet__Major_Only___2[[NPDES ID2]:[ECHO BFR]],28,FALSE)</f>
        <v>-</v>
      </c>
      <c r="AZ390" t="str">
        <f>VLOOKUP(Sheet1[[#This Row],[NPDES ID2]],Combined_Sheet__Major_Only___2[[NPDES ID2]:[ECHO BFR]],29,FALSE)</f>
        <v>-</v>
      </c>
      <c r="BA390">
        <f>VLOOKUP(Sheet1[[#This Row],[NPDES ID2]],Combined_Sheet__Major_Only___2[[NPDES ID2]:[ECHO BFR]],17,FALSE)</f>
        <v>29.75253</v>
      </c>
      <c r="BB390">
        <f>VLOOKUP(Sheet1[[#This Row],[NPDES ID2]],Combined_Sheet__Major_Only___2[[NPDES ID2]:[ECHO BFR]],18,FALSE)</f>
        <v>-95.460089999999994</v>
      </c>
      <c r="BC390" s="2" t="str">
        <f>IF(ISNUMBER(SEARCH("aerobic",$AW390)),"aerobic","")</f>
        <v>aerobic</v>
      </c>
      <c r="BD390" s="2" t="str">
        <f>IF(ISNUMBER(SEARCH("anaer",$AW390)),"anaer","")</f>
        <v/>
      </c>
      <c r="BE390" s="2" t="str">
        <f>IF(ISNUMBER(SEARCH("thickening",$AZ390)),"thickening","")</f>
        <v/>
      </c>
      <c r="BF390" s="3" t="str">
        <f>IF(ISNUMBER(SEARCH("airDry",$AW390)),"airDry","")</f>
        <v/>
      </c>
      <c r="BG390" s="3" t="str">
        <f>IF(ISNUMBER(SEARCH("heatDry",$AY390)),"heatDry","")</f>
        <v/>
      </c>
      <c r="BH390" s="3" t="str">
        <f>IF(AND(ISNUMBER(SEARCH("aerobic",$AW390)),ISNUMBER(SEARCH("anaer",$AW390))),"Combined Aer and Anaer.","")</f>
        <v/>
      </c>
    </row>
    <row r="391" spans="1:60" x14ac:dyDescent="0.25">
      <c r="A391" s="5">
        <v>36</v>
      </c>
      <c r="B391" t="s">
        <v>234</v>
      </c>
      <c r="C391">
        <v>209.98</v>
      </c>
      <c r="D391">
        <v>560.92635810025024</v>
      </c>
      <c r="E391">
        <v>557.46051546881017</v>
      </c>
      <c r="F391">
        <v>411.47141707695829</v>
      </c>
      <c r="G391">
        <v>708.40998165813414</v>
      </c>
      <c r="H391">
        <v>-110.4058065820435</v>
      </c>
      <c r="I391">
        <v>-111.784156475971</v>
      </c>
      <c r="J391">
        <v>-131.17313903980011</v>
      </c>
      <c r="K391">
        <v>-88.81680817044986</v>
      </c>
      <c r="L391">
        <v>145.1695716318936</v>
      </c>
      <c r="M391">
        <v>144.64189569242751</v>
      </c>
      <c r="N391">
        <v>142.7967052742911</v>
      </c>
      <c r="O391">
        <v>149.07967302817511</v>
      </c>
      <c r="P391">
        <v>4.9201728511159288</v>
      </c>
      <c r="Q391">
        <v>4.9661993557147639</v>
      </c>
      <c r="R391">
        <v>4.0224455927888458</v>
      </c>
      <c r="S391">
        <v>5.7480377387618198</v>
      </c>
      <c r="T391">
        <v>253780.18563571671</v>
      </c>
      <c r="U391">
        <v>253780.60468849551</v>
      </c>
      <c r="V391">
        <v>253610.43663944339</v>
      </c>
      <c r="W391">
        <v>253950.5550477365</v>
      </c>
      <c r="X391">
        <v>16521.807703657691</v>
      </c>
      <c r="Y391">
        <v>16580.067113565641</v>
      </c>
      <c r="Z391">
        <v>16077.442159335929</v>
      </c>
      <c r="AA391">
        <v>16797.800431203381</v>
      </c>
      <c r="AB391">
        <v>2540.1121743539752</v>
      </c>
      <c r="AC391">
        <v>2509.7076805742599</v>
      </c>
      <c r="AD391">
        <v>2212.532388153953</v>
      </c>
      <c r="AE391">
        <v>2936.0504512517332</v>
      </c>
      <c r="AF391">
        <v>67.754027157480991</v>
      </c>
      <c r="AG391">
        <v>67.507947967160078</v>
      </c>
      <c r="AH391">
        <v>66.646442123556312</v>
      </c>
      <c r="AI391">
        <v>69.578707409279502</v>
      </c>
      <c r="AJ391">
        <v>0.60419700911921548</v>
      </c>
      <c r="AK391">
        <v>0.60419698343661088</v>
      </c>
      <c r="AL391">
        <v>0.60418277527311481</v>
      </c>
      <c r="AM391">
        <v>0.60421100550254114</v>
      </c>
      <c r="AN391">
        <v>0.98993430438215357</v>
      </c>
      <c r="AO391">
        <v>0.98993430438215324</v>
      </c>
      <c r="AP391">
        <v>0.98993430438215324</v>
      </c>
      <c r="AQ391">
        <v>0.98993430438215324</v>
      </c>
      <c r="AR391">
        <v>16.12942249258144</v>
      </c>
      <c r="AS391">
        <v>16.12942249258144</v>
      </c>
      <c r="AT391">
        <v>16.12942249258144</v>
      </c>
      <c r="AU391">
        <v>16.12942249258144</v>
      </c>
      <c r="AV391" t="str">
        <f>VLOOKUP(Sheet1[[#This Row],[NPDES ID2]],Combined_Sheet__Major_Only___2[[NPDES ID2]:[ECHO BFR]],3,FALSE)</f>
        <v>TX</v>
      </c>
      <c r="AW391" t="s">
        <v>41</v>
      </c>
      <c r="AX391" t="str">
        <f>VLOOKUP(Sheet1[[#This Row],[NPDES ID2]],Combined_Sheet__Major_Only___2[[NPDES ID2]:[ECHO BFR]],27,FALSE)</f>
        <v>-</v>
      </c>
      <c r="AY391" t="str">
        <f>VLOOKUP(Sheet1[[#This Row],[NPDES ID2]],Combined_Sheet__Major_Only___2[[NPDES ID2]:[ECHO BFR]],28,FALSE)</f>
        <v>-</v>
      </c>
      <c r="AZ391" t="str">
        <f>VLOOKUP(Sheet1[[#This Row],[NPDES ID2]],Combined_Sheet__Major_Only___2[[NPDES ID2]:[ECHO BFR]],29,FALSE)</f>
        <v>-</v>
      </c>
      <c r="BA391">
        <f>VLOOKUP(Sheet1[[#This Row],[NPDES ID2]],Combined_Sheet__Major_Only___2[[NPDES ID2]:[ECHO BFR]],17,FALSE)</f>
        <v>29.954388999999999</v>
      </c>
      <c r="BB391">
        <f>VLOOKUP(Sheet1[[#This Row],[NPDES ID2]],Combined_Sheet__Major_Only___2[[NPDES ID2]:[ECHO BFR]],18,FALSE)</f>
        <v>-95.531861000000006</v>
      </c>
      <c r="BC391" s="2" t="str">
        <f>IF(ISNUMBER(SEARCH("aerobic",$AW391)),"aerobic","")</f>
        <v>aerobic</v>
      </c>
      <c r="BD391" s="2" t="str">
        <f>IF(ISNUMBER(SEARCH("anaer",$AW391)),"anaer","")</f>
        <v/>
      </c>
      <c r="BE391" s="2" t="str">
        <f>IF(ISNUMBER(SEARCH("thickening",$AZ391)),"thickening","")</f>
        <v/>
      </c>
      <c r="BF391" s="3" t="str">
        <f>IF(ISNUMBER(SEARCH("airDry",$AW391)),"airDry","")</f>
        <v/>
      </c>
      <c r="BG391" s="3" t="str">
        <f>IF(ISNUMBER(SEARCH("heatDry",$AY391)),"heatDry","")</f>
        <v/>
      </c>
      <c r="BH391" s="3" t="str">
        <f>IF(AND(ISNUMBER(SEARCH("aerobic",$AW391)),ISNUMBER(SEARCH("anaer",$AW391))),"Combined Aer and Anaer.","")</f>
        <v/>
      </c>
    </row>
    <row r="392" spans="1:60" x14ac:dyDescent="0.25">
      <c r="A392" s="5">
        <v>617</v>
      </c>
      <c r="B392" t="s">
        <v>3048</v>
      </c>
      <c r="C392">
        <v>811.54</v>
      </c>
      <c r="D392">
        <v>346.64856741829692</v>
      </c>
      <c r="E392">
        <v>337.36030183778422</v>
      </c>
      <c r="F392">
        <v>292.9179800672444</v>
      </c>
      <c r="G392">
        <v>410.80410520085138</v>
      </c>
      <c r="H392">
        <v>-110.6220891383746</v>
      </c>
      <c r="I392">
        <v>-112.06348151488091</v>
      </c>
      <c r="J392">
        <v>-131.350511289303</v>
      </c>
      <c r="K392">
        <v>-88.834833817633523</v>
      </c>
      <c r="L392">
        <v>558.16662139895152</v>
      </c>
      <c r="M392">
        <v>556.10449267315039</v>
      </c>
      <c r="N392">
        <v>548.89970731188009</v>
      </c>
      <c r="O392">
        <v>573.44011316655201</v>
      </c>
      <c r="P392">
        <v>19.019992312056001</v>
      </c>
      <c r="Q392">
        <v>19.191064785828232</v>
      </c>
      <c r="R392">
        <v>15.560587292829711</v>
      </c>
      <c r="S392">
        <v>22.19200131872088</v>
      </c>
      <c r="T392">
        <v>253776.51229138341</v>
      </c>
      <c r="U392">
        <v>253776.93133814019</v>
      </c>
      <c r="V392">
        <v>253606.76573447039</v>
      </c>
      <c r="W392">
        <v>253946.87925512751</v>
      </c>
      <c r="X392">
        <v>16607.248853929759</v>
      </c>
      <c r="Y392">
        <v>16666.640654651921</v>
      </c>
      <c r="Z392">
        <v>16153.737879369541</v>
      </c>
      <c r="AA392">
        <v>16889.074606173621</v>
      </c>
      <c r="AB392">
        <v>2565.9776584326492</v>
      </c>
      <c r="AC392">
        <v>2535.0637084664522</v>
      </c>
      <c r="AD392">
        <v>2233.4131788071172</v>
      </c>
      <c r="AE392">
        <v>2969.0243472880461</v>
      </c>
      <c r="AF392">
        <v>67.409961194524271</v>
      </c>
      <c r="AG392">
        <v>67.161686119989724</v>
      </c>
      <c r="AH392">
        <v>66.290357660263723</v>
      </c>
      <c r="AI392">
        <v>69.253560844912457</v>
      </c>
      <c r="AJ392">
        <v>0.59998859762018331</v>
      </c>
      <c r="AK392">
        <v>0.59998849727328329</v>
      </c>
      <c r="AL392">
        <v>0.59993383336251527</v>
      </c>
      <c r="AM392">
        <v>0.60004245244512777</v>
      </c>
      <c r="AN392">
        <v>0.98993416078749374</v>
      </c>
      <c r="AO392">
        <v>0.98993416078749352</v>
      </c>
      <c r="AP392">
        <v>0.98993416078749352</v>
      </c>
      <c r="AQ392">
        <v>0.98993416078749352</v>
      </c>
      <c r="AR392">
        <v>15.99858927426118</v>
      </c>
      <c r="AS392">
        <v>15.998589274261191</v>
      </c>
      <c r="AT392">
        <v>15.998589274261191</v>
      </c>
      <c r="AU392">
        <v>15.998589274261191</v>
      </c>
      <c r="AV392" t="str">
        <f>VLOOKUP(Sheet1[[#This Row],[NPDES ID2]],Combined_Sheet__Major_Only___2[[NPDES ID2]:[ECHO BFR]],3,FALSE)</f>
        <v>ND</v>
      </c>
      <c r="AW392" t="s">
        <v>41</v>
      </c>
      <c r="AX392" t="str">
        <f>VLOOKUP(Sheet1[[#This Row],[NPDES ID2]],Combined_Sheet__Major_Only___2[[NPDES ID2]:[ECHO BFR]],27,FALSE)</f>
        <v>tempSludgeStore</v>
      </c>
      <c r="AY392" t="str">
        <f>VLOOKUP(Sheet1[[#This Row],[NPDES ID2]],Combined_Sheet__Major_Only___2[[NPDES ID2]:[ECHO BFR]],28,FALSE)</f>
        <v>-</v>
      </c>
      <c r="AZ392" t="str">
        <f>VLOOKUP(Sheet1[[#This Row],[NPDES ID2]],Combined_Sheet__Major_Only___2[[NPDES ID2]:[ECHO BFR]],29,FALSE)</f>
        <v>preliminaryOps</v>
      </c>
      <c r="BA392">
        <f>VLOOKUP(Sheet1[[#This Row],[NPDES ID2]],Combined_Sheet__Major_Only___2[[NPDES ID2]:[ECHO BFR]],17,FALSE)</f>
        <v>46.908459999999998</v>
      </c>
      <c r="BB392">
        <f>VLOOKUP(Sheet1[[#This Row],[NPDES ID2]],Combined_Sheet__Major_Only___2[[NPDES ID2]:[ECHO BFR]],18,FALSE)</f>
        <v>-98.705430000000007</v>
      </c>
      <c r="BC392" s="2" t="str">
        <f>IF(ISNUMBER(SEARCH("aerobic",$AW392)),"aerobic","")</f>
        <v>aerobic</v>
      </c>
      <c r="BD392" s="2" t="str">
        <f>IF(ISNUMBER(SEARCH("anaer",$AW392)),"anaer","")</f>
        <v/>
      </c>
      <c r="BE392" s="2" t="str">
        <f>IF(ISNUMBER(SEARCH("thickening",$AZ392)),"thickening","")</f>
        <v/>
      </c>
      <c r="BF392" s="4" t="str">
        <f>IF(ISNUMBER(SEARCH("airDry",$AW392)),"airDry","")</f>
        <v/>
      </c>
      <c r="BG392" s="4" t="str">
        <f>IF(ISNUMBER(SEARCH("heatDry",$AY392)),"heatDry","")</f>
        <v/>
      </c>
      <c r="BH392" s="4" t="str">
        <f>IF(AND(ISNUMBER(SEARCH("aerobic",$AW392)),ISNUMBER(SEARCH("anaer",$AW392))),"Combined Aer and Anaer.","")</f>
        <v/>
      </c>
    </row>
    <row r="393" spans="1:60" x14ac:dyDescent="0.25">
      <c r="A393" s="5">
        <v>1765</v>
      </c>
      <c r="B393" t="s">
        <v>8262</v>
      </c>
      <c r="C393">
        <v>19.440000000000001</v>
      </c>
      <c r="D393">
        <v>4837.9583107398748</v>
      </c>
      <c r="E393">
        <v>4790.4460676172621</v>
      </c>
      <c r="F393">
        <v>3229.620463294857</v>
      </c>
      <c r="G393">
        <v>6368.778688103147</v>
      </c>
      <c r="H393">
        <v>-110.18383709090929</v>
      </c>
      <c r="I393">
        <v>-111.60094465032201</v>
      </c>
      <c r="J393">
        <v>-130.9692879385492</v>
      </c>
      <c r="K393">
        <v>-88.663952448277144</v>
      </c>
      <c r="L393">
        <v>13.47911629912134</v>
      </c>
      <c r="M393">
        <v>13.43056848523227</v>
      </c>
      <c r="N393">
        <v>13.260759124872569</v>
      </c>
      <c r="O393">
        <v>13.83891027283779</v>
      </c>
      <c r="P393">
        <v>0.45544324268980613</v>
      </c>
      <c r="Q393">
        <v>0.45979565095586722</v>
      </c>
      <c r="R393">
        <v>0.37219567884216592</v>
      </c>
      <c r="S393">
        <v>0.53247034096922352</v>
      </c>
      <c r="T393">
        <v>253762.90377535651</v>
      </c>
      <c r="U393">
        <v>253763.32279980401</v>
      </c>
      <c r="V393">
        <v>253593.1662554596</v>
      </c>
      <c r="W393">
        <v>253933.26166905509</v>
      </c>
      <c r="X393">
        <v>16472.479967475421</v>
      </c>
      <c r="Y393">
        <v>16530.11539704859</v>
      </c>
      <c r="Z393">
        <v>16033.275211361941</v>
      </c>
      <c r="AA393">
        <v>16745.181198422921</v>
      </c>
      <c r="AB393">
        <v>2525.521135156092</v>
      </c>
      <c r="AC393">
        <v>2495.4109527074879</v>
      </c>
      <c r="AD393">
        <v>2200.7029027089879</v>
      </c>
      <c r="AE393">
        <v>2917.546235081873</v>
      </c>
      <c r="AF393">
        <v>67.950442154899761</v>
      </c>
      <c r="AG393">
        <v>67.705723136534203</v>
      </c>
      <c r="AH393">
        <v>66.849657257040093</v>
      </c>
      <c r="AI393">
        <v>69.76419908653628</v>
      </c>
      <c r="AJ393">
        <v>0.60659963192432453</v>
      </c>
      <c r="AK393">
        <v>0.60659962955235502</v>
      </c>
      <c r="AL393">
        <v>0.60659831085415672</v>
      </c>
      <c r="AM393">
        <v>0.60660093092315648</v>
      </c>
      <c r="AN393">
        <v>0.98993362878144919</v>
      </c>
      <c r="AO393">
        <v>0.98993362878144953</v>
      </c>
      <c r="AP393">
        <v>0.98993362878144953</v>
      </c>
      <c r="AQ393">
        <v>0.98993362878144953</v>
      </c>
      <c r="AR393">
        <v>16.20376686979057</v>
      </c>
      <c r="AS393">
        <v>16.20376686979057</v>
      </c>
      <c r="AT393">
        <v>16.20376686979057</v>
      </c>
      <c r="AU393">
        <v>16.20376686979057</v>
      </c>
      <c r="AV393" t="str">
        <f>VLOOKUP(Sheet1[[#This Row],[NPDES ID2]],Combined_Sheet__Major_Only___2[[NPDES ID2]:[ECHO BFR]],3,FALSE)</f>
        <v>MO</v>
      </c>
      <c r="AW393" t="s">
        <v>41</v>
      </c>
      <c r="AX393" t="str">
        <f>VLOOKUP(Sheet1[[#This Row],[NPDES ID2]],Combined_Sheet__Major_Only___2[[NPDES ID2]:[ECHO BFR]],27,FALSE)</f>
        <v>-</v>
      </c>
      <c r="AY393" t="str">
        <f>VLOOKUP(Sheet1[[#This Row],[NPDES ID2]],Combined_Sheet__Major_Only___2[[NPDES ID2]:[ECHO BFR]],28,FALSE)</f>
        <v>-</v>
      </c>
      <c r="AZ393" t="str">
        <f>VLOOKUP(Sheet1[[#This Row],[NPDES ID2]],Combined_Sheet__Major_Only___2[[NPDES ID2]:[ECHO BFR]],29,FALSE)</f>
        <v>-</v>
      </c>
      <c r="BA393">
        <f>VLOOKUP(Sheet1[[#This Row],[NPDES ID2]],Combined_Sheet__Major_Only___2[[NPDES ID2]:[ECHO BFR]],17,FALSE)</f>
        <v>37.835768000000002</v>
      </c>
      <c r="BB393">
        <f>VLOOKUP(Sheet1[[#This Row],[NPDES ID2]],Combined_Sheet__Major_Only___2[[NPDES ID2]:[ECHO BFR]],18,FALSE)</f>
        <v>-92.197202000000004</v>
      </c>
      <c r="BC393" s="2" t="str">
        <f>IF(ISNUMBER(SEARCH("aerobic",$AW393)),"aerobic","")</f>
        <v>aerobic</v>
      </c>
      <c r="BD393" s="2" t="str">
        <f>IF(ISNUMBER(SEARCH("anaer",$AW393)),"anaer","")</f>
        <v/>
      </c>
      <c r="BE393" s="2" t="str">
        <f>IF(ISNUMBER(SEARCH("thickening",$AZ393)),"thickening","")</f>
        <v/>
      </c>
      <c r="BF393" s="4" t="str">
        <f>IF(ISNUMBER(SEARCH("airDry",$AW393)),"airDry","")</f>
        <v/>
      </c>
      <c r="BG393" s="4" t="str">
        <f>IF(ISNUMBER(SEARCH("heatDry",$AY393)),"heatDry","")</f>
        <v/>
      </c>
      <c r="BH393" s="4" t="str">
        <f>IF(AND(ISNUMBER(SEARCH("aerobic",$AW393)),ISNUMBER(SEARCH("anaer",$AW393))),"Combined Aer and Anaer.","")</f>
        <v/>
      </c>
    </row>
    <row r="394" spans="1:60" x14ac:dyDescent="0.25">
      <c r="A394" s="5">
        <v>369</v>
      </c>
      <c r="B394" t="s">
        <v>1863</v>
      </c>
      <c r="C394">
        <v>811.68</v>
      </c>
      <c r="D394">
        <v>320.02451028463997</v>
      </c>
      <c r="E394">
        <v>313.27316813330708</v>
      </c>
      <c r="F394">
        <v>270.78469547551521</v>
      </c>
      <c r="G394">
        <v>382.83257681612258</v>
      </c>
      <c r="H394">
        <v>-138.69090687023251</v>
      </c>
      <c r="I394">
        <v>-139.91526108117489</v>
      </c>
      <c r="J394">
        <v>-159.00170666144629</v>
      </c>
      <c r="K394">
        <v>-115.5434474784465</v>
      </c>
      <c r="L394">
        <v>604.93829620814063</v>
      </c>
      <c r="M394">
        <v>601.28975569688748</v>
      </c>
      <c r="N394">
        <v>588.53921963783421</v>
      </c>
      <c r="O394">
        <v>631.96529273564192</v>
      </c>
      <c r="P394">
        <v>25.119106696016988</v>
      </c>
      <c r="Q394">
        <v>24.991229920542018</v>
      </c>
      <c r="R394">
        <v>21.08688766943726</v>
      </c>
      <c r="S394">
        <v>28.25401233636498</v>
      </c>
      <c r="T394">
        <v>253752.70549900559</v>
      </c>
      <c r="U394">
        <v>253753.12450673431</v>
      </c>
      <c r="V394">
        <v>253582.9747514847</v>
      </c>
      <c r="W394">
        <v>253923.05659557559</v>
      </c>
      <c r="X394">
        <v>20049.51236036457</v>
      </c>
      <c r="Y394">
        <v>20159.369501730169</v>
      </c>
      <c r="Z394">
        <v>19172.402399769438</v>
      </c>
      <c r="AA394">
        <v>20599.83400474763</v>
      </c>
      <c r="AB394">
        <v>3857.3004290035578</v>
      </c>
      <c r="AC394">
        <v>3803.825077816256</v>
      </c>
      <c r="AD394">
        <v>3233.022852493054</v>
      </c>
      <c r="AE394">
        <v>4672.9634952830665</v>
      </c>
      <c r="AF394">
        <v>55.850299503987912</v>
      </c>
      <c r="AG394">
        <v>55.514138051662393</v>
      </c>
      <c r="AH394">
        <v>54.335884578171772</v>
      </c>
      <c r="AI394">
        <v>58.344640068205237</v>
      </c>
      <c r="AJ394">
        <v>0.45886934760778048</v>
      </c>
      <c r="AK394">
        <v>0.45886926445869181</v>
      </c>
      <c r="AL394">
        <v>0.45882404524352111</v>
      </c>
      <c r="AM394">
        <v>0.45891389804860838</v>
      </c>
      <c r="AN394">
        <v>0.98993323005712786</v>
      </c>
      <c r="AO394">
        <v>0.98993323005712752</v>
      </c>
      <c r="AP394">
        <v>0.98993323005712752</v>
      </c>
      <c r="AQ394">
        <v>0.98993323005712752</v>
      </c>
      <c r="AR394">
        <v>11.6581852412172</v>
      </c>
      <c r="AS394">
        <v>11.6581852412172</v>
      </c>
      <c r="AT394">
        <v>11.6581852412172</v>
      </c>
      <c r="AU394">
        <v>11.6581852412172</v>
      </c>
      <c r="AV394" t="str">
        <f>VLOOKUP(Sheet1[[#This Row],[NPDES ID2]],Combined_Sheet__Major_Only___2[[NPDES ID2]:[ECHO BFR]],3,FALSE)</f>
        <v>TX</v>
      </c>
      <c r="AW394" t="s">
        <v>54</v>
      </c>
      <c r="AX394" t="str">
        <f>VLOOKUP(Sheet1[[#This Row],[NPDES ID2]],Combined_Sheet__Major_Only___2[[NPDES ID2]:[ECHO BFR]],27,FALSE)</f>
        <v>other</v>
      </c>
      <c r="AY394" t="str">
        <f>VLOOKUP(Sheet1[[#This Row],[NPDES ID2]],Combined_Sheet__Major_Only___2[[NPDES ID2]:[ECHO BFR]],28,FALSE)</f>
        <v>-</v>
      </c>
      <c r="AZ394" t="str">
        <f>VLOOKUP(Sheet1[[#This Row],[NPDES ID2]],Combined_Sheet__Major_Only___2[[NPDES ID2]:[ECHO BFR]],29,FALSE)</f>
        <v>-</v>
      </c>
      <c r="BA394">
        <f>VLOOKUP(Sheet1[[#This Row],[NPDES ID2]],Combined_Sheet__Major_Only___2[[NPDES ID2]:[ECHO BFR]],17,FALSE)</f>
        <v>29.844169999999998</v>
      </c>
      <c r="BB394">
        <f>VLOOKUP(Sheet1[[#This Row],[NPDES ID2]],Combined_Sheet__Major_Only___2[[NPDES ID2]:[ECHO BFR]],18,FALSE)</f>
        <v>-95.275710000000004</v>
      </c>
      <c r="BC394" s="2" t="str">
        <f>IF(ISNUMBER(SEARCH("aerobic",$AW394)),"aerobic","")</f>
        <v/>
      </c>
      <c r="BD394" s="2" t="str">
        <f>IF(ISNUMBER(SEARCH("anaer",$AW394)),"anaer","")</f>
        <v/>
      </c>
      <c r="BE394" s="2" t="str">
        <f>IF(ISNUMBER(SEARCH("thickening",$AZ394)),"thickening","")</f>
        <v/>
      </c>
      <c r="BF394" s="4" t="str">
        <f>IF(ISNUMBER(SEARCH("airDry",$AW394)),"airDry","")</f>
        <v/>
      </c>
      <c r="BG394" s="4" t="str">
        <f>IF(ISNUMBER(SEARCH("heatDry",$AY394)),"heatDry","")</f>
        <v/>
      </c>
      <c r="BH394" s="4" t="str">
        <f>IF(AND(ISNUMBER(SEARCH("aerobic",$AW394)),ISNUMBER(SEARCH("anaer",$AW394))),"Combined Aer and Anaer.","")</f>
        <v/>
      </c>
    </row>
    <row r="395" spans="1:60" x14ac:dyDescent="0.25">
      <c r="A395" s="5">
        <v>1257</v>
      </c>
      <c r="B395" t="s">
        <v>6003</v>
      </c>
      <c r="C395">
        <v>207.44</v>
      </c>
      <c r="D395">
        <v>559.79061006990594</v>
      </c>
      <c r="E395">
        <v>556.37801969042744</v>
      </c>
      <c r="F395">
        <v>410.27218443153578</v>
      </c>
      <c r="G395">
        <v>707.24624610526894</v>
      </c>
      <c r="H395">
        <v>-109.1317461846012</v>
      </c>
      <c r="I395">
        <v>-110.4832029985575</v>
      </c>
      <c r="J395">
        <v>-129.94901001461079</v>
      </c>
      <c r="K395">
        <v>-87.602754081530648</v>
      </c>
      <c r="L395">
        <v>144.96537191799499</v>
      </c>
      <c r="M395">
        <v>144.4558899350175</v>
      </c>
      <c r="N395">
        <v>142.67432383092981</v>
      </c>
      <c r="O395">
        <v>148.74065160660811</v>
      </c>
      <c r="P395">
        <v>4.8575308503365768</v>
      </c>
      <c r="Q395">
        <v>4.9065426981066702</v>
      </c>
      <c r="R395">
        <v>3.965420197320737</v>
      </c>
      <c r="S395">
        <v>5.6909489011631127</v>
      </c>
      <c r="T395">
        <v>253751.61926902391</v>
      </c>
      <c r="U395">
        <v>253752.03827497191</v>
      </c>
      <c r="V395">
        <v>253581.88924283651</v>
      </c>
      <c r="W395">
        <v>253921.96964162411</v>
      </c>
      <c r="X395">
        <v>16342.897528928401</v>
      </c>
      <c r="Y395">
        <v>16398.949292061479</v>
      </c>
      <c r="Z395">
        <v>15917.372911215531</v>
      </c>
      <c r="AA395">
        <v>16606.868851636191</v>
      </c>
      <c r="AB395">
        <v>2487.4541110057971</v>
      </c>
      <c r="AC395">
        <v>2458.1559997656491</v>
      </c>
      <c r="AD395">
        <v>2169.7021071617542</v>
      </c>
      <c r="AE395">
        <v>2869.5360992143978</v>
      </c>
      <c r="AF395">
        <v>68.487138822703216</v>
      </c>
      <c r="AG395">
        <v>68.246638406859489</v>
      </c>
      <c r="AH395">
        <v>67.404648616530622</v>
      </c>
      <c r="AI395">
        <v>70.270470728931215</v>
      </c>
      <c r="AJ395">
        <v>0.61316541608013686</v>
      </c>
      <c r="AK395">
        <v>0.61316539047017793</v>
      </c>
      <c r="AL395">
        <v>0.61315122116802867</v>
      </c>
      <c r="AM395">
        <v>0.61317937417244828</v>
      </c>
      <c r="AN395">
        <v>0.98993318758668636</v>
      </c>
      <c r="AO395">
        <v>0.98993318758668636</v>
      </c>
      <c r="AP395">
        <v>0.98993318758668636</v>
      </c>
      <c r="AQ395">
        <v>0.98993318758668636</v>
      </c>
      <c r="AR395">
        <v>16.40528562501396</v>
      </c>
      <c r="AS395">
        <v>16.40528562501396</v>
      </c>
      <c r="AT395">
        <v>16.40528562501396</v>
      </c>
      <c r="AU395">
        <v>16.40528562501396</v>
      </c>
      <c r="AV395" t="str">
        <f>VLOOKUP(Sheet1[[#This Row],[NPDES ID2]],Combined_Sheet__Major_Only___2[[NPDES ID2]:[ECHO BFR]],3,FALSE)</f>
        <v>IN</v>
      </c>
      <c r="AW395" t="s">
        <v>41</v>
      </c>
      <c r="AX395" t="str">
        <f>VLOOKUP(Sheet1[[#This Row],[NPDES ID2]],Combined_Sheet__Major_Only___2[[NPDES ID2]:[ECHO BFR]],27,FALSE)</f>
        <v>-</v>
      </c>
      <c r="AY395" t="str">
        <f>VLOOKUP(Sheet1[[#This Row],[NPDES ID2]],Combined_Sheet__Major_Only___2[[NPDES ID2]:[ECHO BFR]],28,FALSE)</f>
        <v>-</v>
      </c>
      <c r="AZ395" t="str">
        <f>VLOOKUP(Sheet1[[#This Row],[NPDES ID2]],Combined_Sheet__Major_Only___2[[NPDES ID2]:[ECHO BFR]],29,FALSE)</f>
        <v>-</v>
      </c>
      <c r="BA395">
        <f>VLOOKUP(Sheet1[[#This Row],[NPDES ID2]],Combined_Sheet__Major_Only___2[[NPDES ID2]:[ECHO BFR]],17,FALSE)</f>
        <v>41.332500000000003</v>
      </c>
      <c r="BB395">
        <f>VLOOKUP(Sheet1[[#This Row],[NPDES ID2]],Combined_Sheet__Major_Only___2[[NPDES ID2]:[ECHO BFR]],18,FALSE)</f>
        <v>-86.322221999999996</v>
      </c>
      <c r="BC395" s="2" t="str">
        <f>IF(ISNUMBER(SEARCH("aerobic",$AW395)),"aerobic","")</f>
        <v>aerobic</v>
      </c>
      <c r="BD395" s="2" t="str">
        <f>IF(ISNUMBER(SEARCH("anaer",$AW395)),"anaer","")</f>
        <v/>
      </c>
      <c r="BE395" s="2" t="str">
        <f>IF(ISNUMBER(SEARCH("thickening",$AZ395)),"thickening","")</f>
        <v/>
      </c>
      <c r="BF395" s="4" t="str">
        <f>IF(ISNUMBER(SEARCH("airDry",$AW395)),"airDry","")</f>
        <v/>
      </c>
      <c r="BG395" s="4" t="str">
        <f>IF(ISNUMBER(SEARCH("heatDry",$AY395)),"heatDry","")</f>
        <v/>
      </c>
      <c r="BH395" s="4" t="str">
        <f>IF(AND(ISNUMBER(SEARCH("aerobic",$AW395)),ISNUMBER(SEARCH("anaer",$AW395))),"Combined Aer and Anaer.","")</f>
        <v/>
      </c>
    </row>
    <row r="396" spans="1:60" x14ac:dyDescent="0.25">
      <c r="A396" s="5">
        <v>1490</v>
      </c>
      <c r="B396" t="s">
        <v>7025</v>
      </c>
      <c r="C396">
        <v>109.52</v>
      </c>
      <c r="D396">
        <v>951.54133802658998</v>
      </c>
      <c r="E396">
        <v>941.78193997762355</v>
      </c>
      <c r="F396">
        <v>669.2495708692577</v>
      </c>
      <c r="G396">
        <v>1231.050879297504</v>
      </c>
      <c r="H396">
        <v>-111.0099681815243</v>
      </c>
      <c r="I396">
        <v>-112.39508651528909</v>
      </c>
      <c r="J396">
        <v>-131.75901221392229</v>
      </c>
      <c r="K396">
        <v>-89.42457844916467</v>
      </c>
      <c r="L396">
        <v>75.376684455156322</v>
      </c>
      <c r="M396">
        <v>75.09889288988974</v>
      </c>
      <c r="N396">
        <v>74.127363960819309</v>
      </c>
      <c r="O396">
        <v>77.435291918548373</v>
      </c>
      <c r="P396">
        <v>2.566948670050432</v>
      </c>
      <c r="Q396">
        <v>2.5901817741668811</v>
      </c>
      <c r="R396">
        <v>2.0998571522574321</v>
      </c>
      <c r="S396">
        <v>2.9952977258756728</v>
      </c>
      <c r="T396">
        <v>253743.08981486681</v>
      </c>
      <c r="U396">
        <v>253743.5088068319</v>
      </c>
      <c r="V396">
        <v>253573.3654528395</v>
      </c>
      <c r="W396">
        <v>253913.4345026048</v>
      </c>
      <c r="X396">
        <v>16593.97872596822</v>
      </c>
      <c r="Y396">
        <v>16653.155177946632</v>
      </c>
      <c r="Z396">
        <v>16141.669999703539</v>
      </c>
      <c r="AA396">
        <v>16875.0473580008</v>
      </c>
      <c r="AB396">
        <v>2562.08840911486</v>
      </c>
      <c r="AC396">
        <v>2531.2028015046649</v>
      </c>
      <c r="AD396">
        <v>2230.3585530775631</v>
      </c>
      <c r="AE396">
        <v>2963.9074295395799</v>
      </c>
      <c r="AF396">
        <v>67.449015594398148</v>
      </c>
      <c r="AG396">
        <v>67.200544264158708</v>
      </c>
      <c r="AH396">
        <v>66.331032418009997</v>
      </c>
      <c r="AI396">
        <v>69.290978146436117</v>
      </c>
      <c r="AJ396">
        <v>0.60046623510839592</v>
      </c>
      <c r="AK396">
        <v>0.60046622180315656</v>
      </c>
      <c r="AL396">
        <v>0.60045884200371946</v>
      </c>
      <c r="AM396">
        <v>0.60047350478005679</v>
      </c>
      <c r="AN396">
        <v>0.9899328540816128</v>
      </c>
      <c r="AO396">
        <v>0.98993285408161291</v>
      </c>
      <c r="AP396">
        <v>0.98993285408161291</v>
      </c>
      <c r="AQ396">
        <v>0.98993285408161291</v>
      </c>
      <c r="AR396">
        <v>16.014900390080872</v>
      </c>
      <c r="AS396">
        <v>16.014900390080872</v>
      </c>
      <c r="AT396">
        <v>16.014900390080872</v>
      </c>
      <c r="AU396">
        <v>16.014900390080872</v>
      </c>
      <c r="AV396" t="str">
        <f>VLOOKUP(Sheet1[[#This Row],[NPDES ID2]],Combined_Sheet__Major_Only___2[[NPDES ID2]:[ECHO BFR]],3,FALSE)</f>
        <v>TX</v>
      </c>
      <c r="AW396" t="s">
        <v>41</v>
      </c>
      <c r="AX396" t="str">
        <f>VLOOKUP(Sheet1[[#This Row],[NPDES ID2]],Combined_Sheet__Major_Only___2[[NPDES ID2]:[ECHO BFR]],27,FALSE)</f>
        <v>-</v>
      </c>
      <c r="AY396" t="str">
        <f>VLOOKUP(Sheet1[[#This Row],[NPDES ID2]],Combined_Sheet__Major_Only___2[[NPDES ID2]:[ECHO BFR]],28,FALSE)</f>
        <v>-</v>
      </c>
      <c r="AZ396" t="str">
        <f>VLOOKUP(Sheet1[[#This Row],[NPDES ID2]],Combined_Sheet__Major_Only___2[[NPDES ID2]:[ECHO BFR]],29,FALSE)</f>
        <v>-</v>
      </c>
      <c r="BA396">
        <f>VLOOKUP(Sheet1[[#This Row],[NPDES ID2]],Combined_Sheet__Major_Only___2[[NPDES ID2]:[ECHO BFR]],17,FALSE)</f>
        <v>29.689693999999999</v>
      </c>
      <c r="BB396">
        <f>VLOOKUP(Sheet1[[#This Row],[NPDES ID2]],Combined_Sheet__Major_Only___2[[NPDES ID2]:[ECHO BFR]],18,FALSE)</f>
        <v>-95.780139000000005</v>
      </c>
      <c r="BC396" s="2" t="str">
        <f>IF(ISNUMBER(SEARCH("aerobic",$AW396)),"aerobic","")</f>
        <v>aerobic</v>
      </c>
      <c r="BD396" s="2" t="str">
        <f>IF(ISNUMBER(SEARCH("anaer",$AW396)),"anaer","")</f>
        <v/>
      </c>
      <c r="BE396" s="2" t="str">
        <f>IF(ISNUMBER(SEARCH("thickening",$AZ396)),"thickening","")</f>
        <v/>
      </c>
      <c r="BF396" s="3" t="str">
        <f>IF(ISNUMBER(SEARCH("airDry",$AW396)),"airDry","")</f>
        <v/>
      </c>
      <c r="BG396" s="3" t="str">
        <f>IF(ISNUMBER(SEARCH("heatDry",$AY396)),"heatDry","")</f>
        <v/>
      </c>
      <c r="BH396" s="3" t="str">
        <f>IF(AND(ISNUMBER(SEARCH("aerobic",$AW396)),ISNUMBER(SEARCH("anaer",$AW396))),"Combined Aer and Anaer.","")</f>
        <v/>
      </c>
    </row>
    <row r="397" spans="1:60" x14ac:dyDescent="0.25">
      <c r="A397" s="5">
        <v>59</v>
      </c>
      <c r="B397" t="s">
        <v>340</v>
      </c>
      <c r="C397">
        <v>75</v>
      </c>
      <c r="D397">
        <v>1340.020721063285</v>
      </c>
      <c r="E397">
        <v>1324.959032929796</v>
      </c>
      <c r="F397">
        <v>924.49681606846832</v>
      </c>
      <c r="G397">
        <v>1746.409322709912</v>
      </c>
      <c r="H397">
        <v>-111.3549673063149</v>
      </c>
      <c r="I397">
        <v>-112.7378773680943</v>
      </c>
      <c r="J397">
        <v>-132.09252037782269</v>
      </c>
      <c r="K397">
        <v>-89.764757160415982</v>
      </c>
      <c r="L397">
        <v>51.480076013305712</v>
      </c>
      <c r="M397">
        <v>51.288793743939408</v>
      </c>
      <c r="N397">
        <v>50.619783394678088</v>
      </c>
      <c r="O397">
        <v>52.897633669893096</v>
      </c>
      <c r="P397">
        <v>1.758148531851035</v>
      </c>
      <c r="Q397">
        <v>1.7737429220068111</v>
      </c>
      <c r="R397">
        <v>1.43874653826216</v>
      </c>
      <c r="S397">
        <v>2.0500886156030131</v>
      </c>
      <c r="T397">
        <v>253740.3473982804</v>
      </c>
      <c r="U397">
        <v>253740.76638574959</v>
      </c>
      <c r="V397">
        <v>253570.62485741149</v>
      </c>
      <c r="W397">
        <v>253910.69025820389</v>
      </c>
      <c r="X397">
        <v>16638.453423556399</v>
      </c>
      <c r="Y397">
        <v>16698.18804946731</v>
      </c>
      <c r="Z397">
        <v>16181.33295033759</v>
      </c>
      <c r="AA397">
        <v>16922.597311395872</v>
      </c>
      <c r="AB397">
        <v>2575.5383547173219</v>
      </c>
      <c r="AC397">
        <v>2544.3599607068581</v>
      </c>
      <c r="AD397">
        <v>2241.265288187828</v>
      </c>
      <c r="AE397">
        <v>2980.9648051933641</v>
      </c>
      <c r="AF397">
        <v>67.267930656551428</v>
      </c>
      <c r="AG397">
        <v>67.018057109824724</v>
      </c>
      <c r="AH397">
        <v>66.143764254324253</v>
      </c>
      <c r="AI397">
        <v>69.120132483084191</v>
      </c>
      <c r="AJ397">
        <v>0.59825143380816481</v>
      </c>
      <c r="AK397">
        <v>0.59825142472683823</v>
      </c>
      <c r="AL397">
        <v>0.59824638324423263</v>
      </c>
      <c r="AM397">
        <v>0.59825640002730418</v>
      </c>
      <c r="AN397">
        <v>0.98993274684733135</v>
      </c>
      <c r="AO397">
        <v>0.98993274684733124</v>
      </c>
      <c r="AP397">
        <v>0.98993274684733124</v>
      </c>
      <c r="AQ397">
        <v>0.98993274684733124</v>
      </c>
      <c r="AR397">
        <v>15.946854759784349</v>
      </c>
      <c r="AS397">
        <v>15.94685475978434</v>
      </c>
      <c r="AT397">
        <v>15.94685475978434</v>
      </c>
      <c r="AU397">
        <v>15.94685475978434</v>
      </c>
      <c r="AV397" t="str">
        <f>VLOOKUP(Sheet1[[#This Row],[NPDES ID2]],Combined_Sheet__Major_Only___2[[NPDES ID2]:[ECHO BFR]],3,FALSE)</f>
        <v>SC</v>
      </c>
      <c r="AW397" t="s">
        <v>41</v>
      </c>
      <c r="AX397" t="str">
        <f>VLOOKUP(Sheet1[[#This Row],[NPDES ID2]],Combined_Sheet__Major_Only___2[[NPDES ID2]:[ECHO BFR]],27,FALSE)</f>
        <v>-</v>
      </c>
      <c r="AY397" t="str">
        <f>VLOOKUP(Sheet1[[#This Row],[NPDES ID2]],Combined_Sheet__Major_Only___2[[NPDES ID2]:[ECHO BFR]],28,FALSE)</f>
        <v>-</v>
      </c>
      <c r="AZ397" t="str">
        <f>VLOOKUP(Sheet1[[#This Row],[NPDES ID2]],Combined_Sheet__Major_Only___2[[NPDES ID2]:[ECHO BFR]],29,FALSE)</f>
        <v>-</v>
      </c>
      <c r="BA397">
        <f>VLOOKUP(Sheet1[[#This Row],[NPDES ID2]],Combined_Sheet__Major_Only___2[[NPDES ID2]:[ECHO BFR]],17,FALSE)</f>
        <v>34.516666999999998</v>
      </c>
      <c r="BB397">
        <f>VLOOKUP(Sheet1[[#This Row],[NPDES ID2]],Combined_Sheet__Major_Only___2[[NPDES ID2]:[ECHO BFR]],18,FALSE)</f>
        <v>-79.673333</v>
      </c>
      <c r="BC397" s="2" t="str">
        <f>IF(ISNUMBER(SEARCH("aerobic",$AW397)),"aerobic","")</f>
        <v>aerobic</v>
      </c>
      <c r="BD397" s="2" t="str">
        <f>IF(ISNUMBER(SEARCH("anaer",$AW397)),"anaer","")</f>
        <v/>
      </c>
      <c r="BE397" s="2" t="str">
        <f>IF(ISNUMBER(SEARCH("thickening",$AZ397)),"thickening","")</f>
        <v/>
      </c>
      <c r="BF397" s="4" t="str">
        <f>IF(ISNUMBER(SEARCH("airDry",$AW397)),"airDry","")</f>
        <v/>
      </c>
      <c r="BG397" s="4" t="str">
        <f>IF(ISNUMBER(SEARCH("heatDry",$AY397)),"heatDry","")</f>
        <v/>
      </c>
      <c r="BH397" s="4" t="str">
        <f>IF(AND(ISNUMBER(SEARCH("aerobic",$AW397)),ISNUMBER(SEARCH("anaer",$AW397))),"Combined Aer and Anaer.","")</f>
        <v/>
      </c>
    </row>
    <row r="398" spans="1:60" x14ac:dyDescent="0.25">
      <c r="A398" s="5">
        <v>2138</v>
      </c>
      <c r="B398" t="s">
        <v>10043</v>
      </c>
      <c r="C398">
        <v>839.9</v>
      </c>
      <c r="D398">
        <v>347.61287326569379</v>
      </c>
      <c r="E398">
        <v>338.95621536499118</v>
      </c>
      <c r="F398">
        <v>294.29250451812578</v>
      </c>
      <c r="G398">
        <v>411.5384498274525</v>
      </c>
      <c r="H398">
        <v>-110.45791242072239</v>
      </c>
      <c r="I398">
        <v>-111.9081929123053</v>
      </c>
      <c r="J398">
        <v>-131.19134552766701</v>
      </c>
      <c r="K398">
        <v>-88.669767008408016</v>
      </c>
      <c r="L398">
        <v>578.37833952217045</v>
      </c>
      <c r="M398">
        <v>576.24948468870116</v>
      </c>
      <c r="N398">
        <v>568.81188295288143</v>
      </c>
      <c r="O398">
        <v>594.14568988942881</v>
      </c>
      <c r="P398">
        <v>19.68317342129588</v>
      </c>
      <c r="Q398">
        <v>19.86183089519567</v>
      </c>
      <c r="R398">
        <v>16.100510397792679</v>
      </c>
      <c r="S398">
        <v>22.97318569720122</v>
      </c>
      <c r="T398">
        <v>253738.9582539291</v>
      </c>
      <c r="U398">
        <v>253739.3772391211</v>
      </c>
      <c r="V398">
        <v>253569.23663555019</v>
      </c>
      <c r="W398">
        <v>253909.300187991</v>
      </c>
      <c r="X398">
        <v>16584.49534968688</v>
      </c>
      <c r="Y398">
        <v>16643.62574838478</v>
      </c>
      <c r="Z398">
        <v>16133.237539572499</v>
      </c>
      <c r="AA398">
        <v>16864.88237388018</v>
      </c>
      <c r="AB398">
        <v>2559.4903288782539</v>
      </c>
      <c r="AC398">
        <v>2528.7142174348828</v>
      </c>
      <c r="AD398">
        <v>2228.12570801742</v>
      </c>
      <c r="AE398">
        <v>2960.847352541507</v>
      </c>
      <c r="AF398">
        <v>67.492589719490923</v>
      </c>
      <c r="AG398">
        <v>67.244963851225819</v>
      </c>
      <c r="AH398">
        <v>66.375802252601275</v>
      </c>
      <c r="AI398">
        <v>69.331506360901557</v>
      </c>
      <c r="AJ398">
        <v>0.60099923231203067</v>
      </c>
      <c r="AK398">
        <v>0.60099912828365243</v>
      </c>
      <c r="AL398">
        <v>0.60094249888853002</v>
      </c>
      <c r="AM398">
        <v>0.60105502380277276</v>
      </c>
      <c r="AN398">
        <v>0.98993269252798133</v>
      </c>
      <c r="AO398">
        <v>0.98993269252798111</v>
      </c>
      <c r="AP398">
        <v>0.98993269252798111</v>
      </c>
      <c r="AQ398">
        <v>0.98993269252798111</v>
      </c>
      <c r="AR398">
        <v>16.0296083637338</v>
      </c>
      <c r="AS398">
        <v>16.0296083637338</v>
      </c>
      <c r="AT398">
        <v>16.0296083637338</v>
      </c>
      <c r="AU398">
        <v>16.0296083637338</v>
      </c>
      <c r="AV398" t="str">
        <f>VLOOKUP(Sheet1[[#This Row],[NPDES ID2]],Combined_Sheet__Major_Only___2[[NPDES ID2]:[ECHO BFR]],3,FALSE)</f>
        <v>MN</v>
      </c>
      <c r="AW398" t="s">
        <v>12185</v>
      </c>
      <c r="AX398" t="str">
        <f>VLOOKUP(Sheet1[[#This Row],[NPDES ID2]],Combined_Sheet__Major_Only___2[[NPDES ID2]:[ECHO BFR]],27,FALSE)</f>
        <v>other</v>
      </c>
      <c r="AY398" t="str">
        <f>VLOOKUP(Sheet1[[#This Row],[NPDES ID2]],Combined_Sheet__Major_Only___2[[NPDES ID2]:[ECHO BFR]],28,FALSE)</f>
        <v>-</v>
      </c>
      <c r="AZ398" t="str">
        <f>VLOOKUP(Sheet1[[#This Row],[NPDES ID2]],Combined_Sheet__Major_Only___2[[NPDES ID2]:[ECHO BFR]],29,FALSE)</f>
        <v>sludgeLagoon</v>
      </c>
      <c r="BA398">
        <f>VLOOKUP(Sheet1[[#This Row],[NPDES ID2]],Combined_Sheet__Major_Only___2[[NPDES ID2]:[ECHO BFR]],17,FALSE)</f>
        <v>44.309722000000001</v>
      </c>
      <c r="BB398">
        <f>VLOOKUP(Sheet1[[#This Row],[NPDES ID2]],Combined_Sheet__Major_Only___2[[NPDES ID2]:[ECHO BFR]],18,FALSE)</f>
        <v>-93.266110999999995</v>
      </c>
      <c r="BC398" s="2" t="str">
        <f>IF(ISNUMBER(SEARCH("aerobic",$AW398)),"aerobic","")</f>
        <v/>
      </c>
      <c r="BD398" s="2" t="str">
        <f>IF(ISNUMBER(SEARCH("anaer",$AW398)),"anaer","")</f>
        <v>anaer</v>
      </c>
      <c r="BE398" s="2" t="str">
        <f>IF(ISNUMBER(SEARCH("thickening",$AZ398)),"thickening","")</f>
        <v/>
      </c>
      <c r="BF398" s="3" t="str">
        <f>IF(ISNUMBER(SEARCH("airDry",$AW398)),"airDry","")</f>
        <v/>
      </c>
      <c r="BG398" s="3" t="str">
        <f>IF(ISNUMBER(SEARCH("heatDry",$AY398)),"heatDry","")</f>
        <v/>
      </c>
      <c r="BH398" s="3" t="str">
        <f>IF(AND(ISNUMBER(SEARCH("aerobic",$AW398)),ISNUMBER(SEARCH("anaer",$AW398))),"Combined Aer and Anaer.","")</f>
        <v/>
      </c>
    </row>
    <row r="399" spans="1:60" x14ac:dyDescent="0.25">
      <c r="A399" s="5">
        <v>1145</v>
      </c>
      <c r="B399" t="s">
        <v>5500</v>
      </c>
      <c r="C399">
        <v>299.08</v>
      </c>
      <c r="D399">
        <v>443.78564578609848</v>
      </c>
      <c r="E399">
        <v>441.5374574192262</v>
      </c>
      <c r="F399">
        <v>338.21630022455969</v>
      </c>
      <c r="G399">
        <v>547.57484799577469</v>
      </c>
      <c r="H399">
        <v>-109.7874379796647</v>
      </c>
      <c r="I399">
        <v>-111.1621017406484</v>
      </c>
      <c r="J399">
        <v>-130.57443556788499</v>
      </c>
      <c r="K399">
        <v>-88.199652401975555</v>
      </c>
      <c r="L399">
        <v>207.74508642883521</v>
      </c>
      <c r="M399">
        <v>207.0008928857053</v>
      </c>
      <c r="N399">
        <v>204.39891789829451</v>
      </c>
      <c r="O399">
        <v>213.25920560267659</v>
      </c>
      <c r="P399">
        <v>7.0058834322564136</v>
      </c>
      <c r="Q399">
        <v>7.0736596330722357</v>
      </c>
      <c r="R399">
        <v>5.7239509791675722</v>
      </c>
      <c r="S399">
        <v>8.1949068087389865</v>
      </c>
      <c r="T399">
        <v>253737.29886200529</v>
      </c>
      <c r="U399">
        <v>253737.71784447689</v>
      </c>
      <c r="V399">
        <v>253567.57834557991</v>
      </c>
      <c r="W399">
        <v>253907.63969008619</v>
      </c>
      <c r="X399">
        <v>16441.29385083777</v>
      </c>
      <c r="Y399">
        <v>16498.582370169381</v>
      </c>
      <c r="Z399">
        <v>16005.293482710549</v>
      </c>
      <c r="AA399">
        <v>16711.94685082871</v>
      </c>
      <c r="AB399">
        <v>2516.5905868776031</v>
      </c>
      <c r="AC399">
        <v>2486.687077825507</v>
      </c>
      <c r="AD399">
        <v>2193.3834151447668</v>
      </c>
      <c r="AE399">
        <v>2906.3685222850199</v>
      </c>
      <c r="AF399">
        <v>68.074682745746131</v>
      </c>
      <c r="AG399">
        <v>67.831107452432292</v>
      </c>
      <c r="AH399">
        <v>66.978036544340952</v>
      </c>
      <c r="AI399">
        <v>69.881205462270344</v>
      </c>
      <c r="AJ399">
        <v>0.60811947865416371</v>
      </c>
      <c r="AK399">
        <v>0.6081194418413689</v>
      </c>
      <c r="AL399">
        <v>0.60809912248743936</v>
      </c>
      <c r="AM399">
        <v>0.60813949544809243</v>
      </c>
      <c r="AN399">
        <v>0.98993262764044221</v>
      </c>
      <c r="AO399">
        <v>0.98993262764044199</v>
      </c>
      <c r="AP399">
        <v>0.98993262764044199</v>
      </c>
      <c r="AQ399">
        <v>0.98993262764044199</v>
      </c>
      <c r="AR399">
        <v>16.249865571973011</v>
      </c>
      <c r="AS399">
        <v>16.249865571973011</v>
      </c>
      <c r="AT399">
        <v>16.249865571973011</v>
      </c>
      <c r="AU399">
        <v>16.249865571973011</v>
      </c>
      <c r="AV399" t="str">
        <f>VLOOKUP(Sheet1[[#This Row],[NPDES ID2]],Combined_Sheet__Major_Only___2[[NPDES ID2]:[ECHO BFR]],3,FALSE)</f>
        <v>IA</v>
      </c>
      <c r="AW399" t="s">
        <v>12185</v>
      </c>
      <c r="AX399" t="str">
        <f>VLOOKUP(Sheet1[[#This Row],[NPDES ID2]],Combined_Sheet__Major_Only___2[[NPDES ID2]:[ECHO BFR]],27,FALSE)</f>
        <v>methaneBioCaptureRecover</v>
      </c>
      <c r="AY399" t="str">
        <f>VLOOKUP(Sheet1[[#This Row],[NPDES ID2]],Combined_Sheet__Major_Only___2[[NPDES ID2]:[ECHO BFR]],28,FALSE)</f>
        <v>-</v>
      </c>
      <c r="AZ399" t="str">
        <f>VLOOKUP(Sheet1[[#This Row],[NPDES ID2]],Combined_Sheet__Major_Only___2[[NPDES ID2]:[ECHO BFR]],29,FALSE)</f>
        <v>preliminaryOps, sludgeLagoon</v>
      </c>
      <c r="BA399">
        <f>VLOOKUP(Sheet1[[#This Row],[NPDES ID2]],Combined_Sheet__Major_Only___2[[NPDES ID2]:[ECHO BFR]],17,FALSE)</f>
        <v>42.056399999999996</v>
      </c>
      <c r="BB399">
        <f>VLOOKUP(Sheet1[[#This Row],[NPDES ID2]],Combined_Sheet__Major_Only___2[[NPDES ID2]:[ECHO BFR]],18,FALSE)</f>
        <v>-94.843599999999995</v>
      </c>
      <c r="BC399" s="2" t="str">
        <f>IF(ISNUMBER(SEARCH("aerobic",$AW399)),"aerobic","")</f>
        <v/>
      </c>
      <c r="BD399" s="2" t="str">
        <f>IF(ISNUMBER(SEARCH("anaer",$AW399)),"anaer","")</f>
        <v>anaer</v>
      </c>
      <c r="BE399" s="2" t="str">
        <f>IF(ISNUMBER(SEARCH("thickening",$AZ399)),"thickening","")</f>
        <v/>
      </c>
      <c r="BF399" s="4" t="str">
        <f>IF(ISNUMBER(SEARCH("airDry",$AW399)),"airDry","")</f>
        <v/>
      </c>
      <c r="BG399" s="4" t="str">
        <f>IF(ISNUMBER(SEARCH("heatDry",$AY399)),"heatDry","")</f>
        <v/>
      </c>
      <c r="BH399" s="4" t="str">
        <f>IF(AND(ISNUMBER(SEARCH("aerobic",$AW399)),ISNUMBER(SEARCH("anaer",$AW399))),"Combined Aer and Anaer.","")</f>
        <v/>
      </c>
    </row>
    <row r="400" spans="1:60" x14ac:dyDescent="0.25">
      <c r="A400" s="5">
        <v>1946</v>
      </c>
      <c r="B400" t="s">
        <v>9175</v>
      </c>
      <c r="C400">
        <v>2467</v>
      </c>
      <c r="D400">
        <v>518.92150075439906</v>
      </c>
      <c r="E400">
        <v>514.99154978752381</v>
      </c>
      <c r="F400">
        <v>423.51063088681599</v>
      </c>
      <c r="G400">
        <v>607.23562121796317</v>
      </c>
      <c r="H400">
        <v>-136.02634290178099</v>
      </c>
      <c r="I400">
        <v>-137.2236731708887</v>
      </c>
      <c r="J400">
        <v>-156.3972113853554</v>
      </c>
      <c r="K400">
        <v>-112.3520060082497</v>
      </c>
      <c r="L400">
        <v>1887.205564293404</v>
      </c>
      <c r="M400">
        <v>1876.0526336100529</v>
      </c>
      <c r="N400">
        <v>1837.149704192427</v>
      </c>
      <c r="O400">
        <v>1969.7389167386721</v>
      </c>
      <c r="P400">
        <v>77.587613295333625</v>
      </c>
      <c r="Q400">
        <v>77.282266641349466</v>
      </c>
      <c r="R400">
        <v>65.057663228264403</v>
      </c>
      <c r="S400">
        <v>87.345236078508506</v>
      </c>
      <c r="T400">
        <v>253736.66304812231</v>
      </c>
      <c r="U400">
        <v>253737.0820295515</v>
      </c>
      <c r="V400">
        <v>253566.9429539222</v>
      </c>
      <c r="W400">
        <v>253907.00345243461</v>
      </c>
      <c r="X400">
        <v>19861.969171196961</v>
      </c>
      <c r="Y400">
        <v>19968.808844220101</v>
      </c>
      <c r="Z400">
        <v>19010.67500047246</v>
      </c>
      <c r="AA400">
        <v>20395.70304313497</v>
      </c>
      <c r="AB400">
        <v>3771.9725933672812</v>
      </c>
      <c r="AC400">
        <v>3719.3161236388378</v>
      </c>
      <c r="AD400">
        <v>3169.118447980261</v>
      </c>
      <c r="AE400">
        <v>4553.9560814295746</v>
      </c>
      <c r="AF400">
        <v>56.385377150233673</v>
      </c>
      <c r="AG400">
        <v>56.054252097205257</v>
      </c>
      <c r="AH400">
        <v>54.888637040308993</v>
      </c>
      <c r="AI400">
        <v>58.848537417477417</v>
      </c>
      <c r="AJ400">
        <v>0.46538819252741881</v>
      </c>
      <c r="AK400">
        <v>0.46538792554399849</v>
      </c>
      <c r="AL400">
        <v>0.46524901636590738</v>
      </c>
      <c r="AM400">
        <v>0.46552509022691269</v>
      </c>
      <c r="AN400">
        <v>0.98993260277786088</v>
      </c>
      <c r="AO400">
        <v>0.98993260277786121</v>
      </c>
      <c r="AP400">
        <v>0.98993260277786121</v>
      </c>
      <c r="AQ400">
        <v>0.98993260277786121</v>
      </c>
      <c r="AR400">
        <v>11.855491438836239</v>
      </c>
      <c r="AS400">
        <v>11.855491438836239</v>
      </c>
      <c r="AT400">
        <v>11.855491438836239</v>
      </c>
      <c r="AU400">
        <v>11.855491438836239</v>
      </c>
      <c r="AV400" t="str">
        <f>VLOOKUP(Sheet1[[#This Row],[NPDES ID2]],Combined_Sheet__Major_Only___2[[NPDES ID2]:[ECHO BFR]],3,FALSE)</f>
        <v>TX</v>
      </c>
      <c r="AW400" t="s">
        <v>54</v>
      </c>
      <c r="AX400" t="str">
        <f>VLOOKUP(Sheet1[[#This Row],[NPDES ID2]],Combined_Sheet__Major_Only___2[[NPDES ID2]:[ECHO BFR]],27,FALSE)</f>
        <v>-</v>
      </c>
      <c r="AY400" t="str">
        <f>VLOOKUP(Sheet1[[#This Row],[NPDES ID2]],Combined_Sheet__Major_Only___2[[NPDES ID2]:[ECHO BFR]],28,FALSE)</f>
        <v>-</v>
      </c>
      <c r="AZ400" t="str">
        <f>VLOOKUP(Sheet1[[#This Row],[NPDES ID2]],Combined_Sheet__Major_Only___2[[NPDES ID2]:[ECHO BFR]],29,FALSE)</f>
        <v>sludgeLagoon</v>
      </c>
      <c r="BA400">
        <f>VLOOKUP(Sheet1[[#This Row],[NPDES ID2]],Combined_Sheet__Major_Only___2[[NPDES ID2]:[ECHO BFR]],17,FALSE)</f>
        <v>32.561610999999999</v>
      </c>
      <c r="BB400">
        <f>VLOOKUP(Sheet1[[#This Row],[NPDES ID2]],Combined_Sheet__Major_Only___2[[NPDES ID2]:[ECHO BFR]],18,FALSE)</f>
        <v>-99.622556000000003</v>
      </c>
      <c r="BC400" s="2" t="str">
        <f>IF(ISNUMBER(SEARCH("aerobic",$AW400)),"aerobic","")</f>
        <v/>
      </c>
      <c r="BD400" s="2" t="str">
        <f>IF(ISNUMBER(SEARCH("anaer",$AW400)),"anaer","")</f>
        <v/>
      </c>
      <c r="BE400" s="2" t="str">
        <f>IF(ISNUMBER(SEARCH("thickening",$AZ400)),"thickening","")</f>
        <v/>
      </c>
      <c r="BF400" s="3" t="str">
        <f>IF(ISNUMBER(SEARCH("airDry",$AW400)),"airDry","")</f>
        <v/>
      </c>
      <c r="BG400" s="3" t="str">
        <f>IF(ISNUMBER(SEARCH("heatDry",$AY400)),"heatDry","")</f>
        <v/>
      </c>
      <c r="BH400" s="3" t="str">
        <f>IF(AND(ISNUMBER(SEARCH("aerobic",$AW400)),ISNUMBER(SEARCH("anaer",$AW400))),"Combined Aer and Anaer.","")</f>
        <v/>
      </c>
    </row>
    <row r="401" spans="1:60" x14ac:dyDescent="0.25">
      <c r="A401" s="5">
        <v>999</v>
      </c>
      <c r="B401" t="s">
        <v>4834</v>
      </c>
      <c r="C401">
        <v>480</v>
      </c>
      <c r="D401">
        <v>359.99508178314608</v>
      </c>
      <c r="E401">
        <v>355.82323376379861</v>
      </c>
      <c r="F401">
        <v>290.08040823518292</v>
      </c>
      <c r="G401">
        <v>438.31478751662212</v>
      </c>
      <c r="H401">
        <v>-109.4077423277558</v>
      </c>
      <c r="I401">
        <v>-110.8201968551423</v>
      </c>
      <c r="J401">
        <v>-130.20069212675239</v>
      </c>
      <c r="K401">
        <v>-87.782227409664614</v>
      </c>
      <c r="L401">
        <v>334.15206567490611</v>
      </c>
      <c r="M401">
        <v>332.96317419095811</v>
      </c>
      <c r="N401">
        <v>328.8074635166717</v>
      </c>
      <c r="O401">
        <v>342.95993986718088</v>
      </c>
      <c r="P401">
        <v>11.242140317071179</v>
      </c>
      <c r="Q401">
        <v>11.35256361364562</v>
      </c>
      <c r="R401">
        <v>9.1823192256468715</v>
      </c>
      <c r="S401">
        <v>13.15808460736298</v>
      </c>
      <c r="T401">
        <v>253712.82444767241</v>
      </c>
      <c r="U401">
        <v>253713.2433900215</v>
      </c>
      <c r="V401">
        <v>253543.1201839874</v>
      </c>
      <c r="W401">
        <v>253883.14896361079</v>
      </c>
      <c r="X401">
        <v>16403.383263013511</v>
      </c>
      <c r="Y401">
        <v>16460.231934303691</v>
      </c>
      <c r="Z401">
        <v>15971.29045363578</v>
      </c>
      <c r="AA401">
        <v>16671.541242850471</v>
      </c>
      <c r="AB401">
        <v>2505.665066637479</v>
      </c>
      <c r="AC401">
        <v>2476.0022506746682</v>
      </c>
      <c r="AD401">
        <v>2184.4553146884132</v>
      </c>
      <c r="AE401">
        <v>2892.6455605826582</v>
      </c>
      <c r="AF401">
        <v>68.22678347715096</v>
      </c>
      <c r="AG401">
        <v>67.984494603201227</v>
      </c>
      <c r="AH401">
        <v>67.135269651628704</v>
      </c>
      <c r="AI401">
        <v>70.024579743643244</v>
      </c>
      <c r="AJ401">
        <v>0.60998020444285894</v>
      </c>
      <c r="AK401">
        <v>0.60998014497488606</v>
      </c>
      <c r="AL401">
        <v>0.6099474718998219</v>
      </c>
      <c r="AM401">
        <v>0.61001239202523938</v>
      </c>
      <c r="AN401">
        <v>0.9899316705152974</v>
      </c>
      <c r="AO401">
        <v>0.98993167051529718</v>
      </c>
      <c r="AP401">
        <v>0.98993167051529718</v>
      </c>
      <c r="AQ401">
        <v>0.98993167051529718</v>
      </c>
      <c r="AR401">
        <v>16.306677097096919</v>
      </c>
      <c r="AS401">
        <v>16.306677097096919</v>
      </c>
      <c r="AT401">
        <v>16.306677097096919</v>
      </c>
      <c r="AU401">
        <v>16.306677097096919</v>
      </c>
      <c r="AV401" t="str">
        <f>VLOOKUP(Sheet1[[#This Row],[NPDES ID2]],Combined_Sheet__Major_Only___2[[NPDES ID2]:[ECHO BFR]],3,FALSE)</f>
        <v>NC</v>
      </c>
      <c r="AW401" t="s">
        <v>41</v>
      </c>
      <c r="AX401" t="str">
        <f>VLOOKUP(Sheet1[[#This Row],[NPDES ID2]],Combined_Sheet__Major_Only___2[[NPDES ID2]:[ECHO BFR]],27,FALSE)</f>
        <v>-</v>
      </c>
      <c r="AY401" t="str">
        <f>VLOOKUP(Sheet1[[#This Row],[NPDES ID2]],Combined_Sheet__Major_Only___2[[NPDES ID2]:[ECHO BFR]],28,FALSE)</f>
        <v>-</v>
      </c>
      <c r="AZ401" t="str">
        <f>VLOOKUP(Sheet1[[#This Row],[NPDES ID2]],Combined_Sheet__Major_Only___2[[NPDES ID2]:[ECHO BFR]],29,FALSE)</f>
        <v>preliminaryOps</v>
      </c>
      <c r="BA401">
        <f>VLOOKUP(Sheet1[[#This Row],[NPDES ID2]],Combined_Sheet__Major_Only___2[[NPDES ID2]:[ECHO BFR]],17,FALSE)</f>
        <v>36.4758</v>
      </c>
      <c r="BB401">
        <f>VLOOKUP(Sheet1[[#This Row],[NPDES ID2]],Combined_Sheet__Major_Only___2[[NPDES ID2]:[ECHO BFR]],18,FALSE)</f>
        <v>-79.743849999999995</v>
      </c>
      <c r="BC401" s="2" t="str">
        <f>IF(ISNUMBER(SEARCH("aerobic",$AW401)),"aerobic","")</f>
        <v>aerobic</v>
      </c>
      <c r="BD401" s="2" t="str">
        <f>IF(ISNUMBER(SEARCH("anaer",$AW401)),"anaer","")</f>
        <v/>
      </c>
      <c r="BE401" s="2" t="str">
        <f>IF(ISNUMBER(SEARCH("thickening",$AZ401)),"thickening","")</f>
        <v/>
      </c>
      <c r="BF401" s="4" t="str">
        <f>IF(ISNUMBER(SEARCH("airDry",$AW401)),"airDry","")</f>
        <v/>
      </c>
      <c r="BG401" s="4" t="str">
        <f>IF(ISNUMBER(SEARCH("heatDry",$AY401)),"heatDry","")</f>
        <v/>
      </c>
      <c r="BH401" s="4" t="str">
        <f>IF(AND(ISNUMBER(SEARCH("aerobic",$AW401)),ISNUMBER(SEARCH("anaer",$AW401))),"Combined Aer and Anaer.","")</f>
        <v/>
      </c>
    </row>
    <row r="402" spans="1:60" x14ac:dyDescent="0.25">
      <c r="A402" s="5">
        <v>701</v>
      </c>
      <c r="B402" t="s">
        <v>3462</v>
      </c>
      <c r="C402">
        <v>5704</v>
      </c>
      <c r="D402">
        <v>1034.942620182936</v>
      </c>
      <c r="E402">
        <v>1033.313607969734</v>
      </c>
      <c r="F402">
        <v>833.82939938663435</v>
      </c>
      <c r="G402">
        <v>1219.8644470234001</v>
      </c>
      <c r="H402">
        <v>-132.89979532941891</v>
      </c>
      <c r="I402">
        <v>-132.3220861778843</v>
      </c>
      <c r="J402">
        <v>-153.72568082993311</v>
      </c>
      <c r="K402">
        <v>-111.4329997622046</v>
      </c>
      <c r="L402">
        <v>4385.6068950595918</v>
      </c>
      <c r="M402">
        <v>4359.7502311482249</v>
      </c>
      <c r="N402">
        <v>4269.8889900825943</v>
      </c>
      <c r="O402">
        <v>4576.5739872427657</v>
      </c>
      <c r="P402">
        <v>179.89970340146701</v>
      </c>
      <c r="Q402">
        <v>179.21696994895379</v>
      </c>
      <c r="R402">
        <v>150.83757848736141</v>
      </c>
      <c r="S402">
        <v>202.57751437614451</v>
      </c>
      <c r="T402">
        <v>253662.5122523747</v>
      </c>
      <c r="U402">
        <v>253662.93111224371</v>
      </c>
      <c r="V402">
        <v>253492.84139954211</v>
      </c>
      <c r="W402">
        <v>253832.8032353473</v>
      </c>
      <c r="X402">
        <v>19822.1527269853</v>
      </c>
      <c r="Y402">
        <v>19928.600127266389</v>
      </c>
      <c r="Z402">
        <v>18976.099932799119</v>
      </c>
      <c r="AA402">
        <v>20354.153855346241</v>
      </c>
      <c r="AB402">
        <v>3756.7189041324718</v>
      </c>
      <c r="AC402">
        <v>3703.9833660700751</v>
      </c>
      <c r="AD402">
        <v>3156.973193333708</v>
      </c>
      <c r="AE402">
        <v>4530.5111659101967</v>
      </c>
      <c r="AF402">
        <v>56.506461563858863</v>
      </c>
      <c r="AG402">
        <v>56.178170126972311</v>
      </c>
      <c r="AH402">
        <v>55.012740854334893</v>
      </c>
      <c r="AI402">
        <v>58.960616777589919</v>
      </c>
      <c r="AJ402">
        <v>0.4668636920011538</v>
      </c>
      <c r="AK402">
        <v>0.46686302083817077</v>
      </c>
      <c r="AL402">
        <v>0.46654110764995099</v>
      </c>
      <c r="AM402">
        <v>0.46718113854138887</v>
      </c>
      <c r="AN402">
        <v>0.98992970237587985</v>
      </c>
      <c r="AO402">
        <v>0.98992970237587985</v>
      </c>
      <c r="AP402">
        <v>0.98992970237587985</v>
      </c>
      <c r="AQ402">
        <v>0.98992970237587985</v>
      </c>
      <c r="AR402">
        <v>11.894608002910131</v>
      </c>
      <c r="AS402">
        <v>11.894608002910131</v>
      </c>
      <c r="AT402">
        <v>11.894608002910131</v>
      </c>
      <c r="AU402">
        <v>11.894608002910131</v>
      </c>
      <c r="AV402" t="str">
        <f>VLOOKUP(Sheet1[[#This Row],[NPDES ID2]],Combined_Sheet__Major_Only___2[[NPDES ID2]:[ECHO BFR]],3,FALSE)</f>
        <v>TN</v>
      </c>
      <c r="AW402" t="s">
        <v>38</v>
      </c>
      <c r="AX402" t="str">
        <f>VLOOKUP(Sheet1[[#This Row],[NPDES ID2]],Combined_Sheet__Major_Only___2[[NPDES ID2]:[ECHO BFR]],27,FALSE)</f>
        <v/>
      </c>
      <c r="AY402" t="str">
        <f>VLOOKUP(Sheet1[[#This Row],[NPDES ID2]],Combined_Sheet__Major_Only___2[[NPDES ID2]:[ECHO BFR]],28,FALSE)</f>
        <v/>
      </c>
      <c r="AZ402" t="str">
        <f>VLOOKUP(Sheet1[[#This Row],[NPDES ID2]],Combined_Sheet__Major_Only___2[[NPDES ID2]:[ECHO BFR]],29,FALSE)</f>
        <v/>
      </c>
      <c r="BA402">
        <f>VLOOKUP(Sheet1[[#This Row],[NPDES ID2]],Combined_Sheet__Major_Only___2[[NPDES ID2]:[ECHO BFR]],17,FALSE)</f>
        <v>35.944642000000002</v>
      </c>
      <c r="BB402">
        <f>VLOOKUP(Sheet1[[#This Row],[NPDES ID2]],Combined_Sheet__Major_Only___2[[NPDES ID2]:[ECHO BFR]],18,FALSE)</f>
        <v>-83.930088999999995</v>
      </c>
      <c r="BC402" s="2" t="str">
        <f>IF(ISNUMBER(SEARCH("aerobic",$AW402)),"aerobic","")</f>
        <v/>
      </c>
      <c r="BD402" s="2" t="str">
        <f>IF(ISNUMBER(SEARCH("anaer",$AW402)),"anaer","")</f>
        <v/>
      </c>
      <c r="BE402" s="2" t="str">
        <f>IF(ISNUMBER(SEARCH("thickening",$AZ402)),"thickening","")</f>
        <v/>
      </c>
      <c r="BF402" s="4" t="str">
        <f>IF(ISNUMBER(SEARCH("airDry",$AW402)),"airDry","")</f>
        <v/>
      </c>
      <c r="BG402" s="4" t="str">
        <f>IF(ISNUMBER(SEARCH("heatDry",$AY402)),"heatDry","")</f>
        <v/>
      </c>
      <c r="BH402" s="4" t="str">
        <f>IF(AND(ISNUMBER(SEARCH("aerobic",$AW402)),ISNUMBER(SEARCH("anaer",$AW402))),"Combined Aer and Anaer.","")</f>
        <v/>
      </c>
    </row>
    <row r="403" spans="1:60" x14ac:dyDescent="0.25">
      <c r="A403" s="5">
        <v>2209</v>
      </c>
      <c r="B403" t="s">
        <v>10354</v>
      </c>
      <c r="C403">
        <v>632.23</v>
      </c>
      <c r="D403">
        <v>343.17005667455442</v>
      </c>
      <c r="E403">
        <v>336.13815936933503</v>
      </c>
      <c r="F403">
        <v>288.16336439980569</v>
      </c>
      <c r="G403">
        <v>410.76842038067161</v>
      </c>
      <c r="H403">
        <v>-109.7974377478118</v>
      </c>
      <c r="I403">
        <v>-111.2321843567904</v>
      </c>
      <c r="J403">
        <v>-130.56741812900211</v>
      </c>
      <c r="K403">
        <v>-88.106223909378073</v>
      </c>
      <c r="L403">
        <v>438.30885061521298</v>
      </c>
      <c r="M403">
        <v>436.7289238624453</v>
      </c>
      <c r="N403">
        <v>431.20754644880049</v>
      </c>
      <c r="O403">
        <v>450.01235868057802</v>
      </c>
      <c r="P403">
        <v>14.810902917215071</v>
      </c>
      <c r="Q403">
        <v>14.952157017836891</v>
      </c>
      <c r="R403">
        <v>12.10403958110458</v>
      </c>
      <c r="S403">
        <v>17.316525439862179</v>
      </c>
      <c r="T403">
        <v>253655.73103460521</v>
      </c>
      <c r="U403">
        <v>253656.14988335731</v>
      </c>
      <c r="V403">
        <v>253486.06468498029</v>
      </c>
      <c r="W403">
        <v>253826.01749791129</v>
      </c>
      <c r="X403">
        <v>16467.799683011541</v>
      </c>
      <c r="Y403">
        <v>16525.49744047366</v>
      </c>
      <c r="Z403">
        <v>16028.581229632389</v>
      </c>
      <c r="AA403">
        <v>16740.50431962455</v>
      </c>
      <c r="AB403">
        <v>2525.3117850332378</v>
      </c>
      <c r="AC403">
        <v>2495.2407628834139</v>
      </c>
      <c r="AD403">
        <v>2200.3681331747712</v>
      </c>
      <c r="AE403">
        <v>2917.5874605603531</v>
      </c>
      <c r="AF403">
        <v>67.946236126684738</v>
      </c>
      <c r="AG403">
        <v>67.701918640324948</v>
      </c>
      <c r="AH403">
        <v>66.845057976181309</v>
      </c>
      <c r="AI403">
        <v>69.759733713921889</v>
      </c>
      <c r="AJ403">
        <v>0.60654821194725161</v>
      </c>
      <c r="AK403">
        <v>0.60654813361369808</v>
      </c>
      <c r="AL403">
        <v>0.60650526302193064</v>
      </c>
      <c r="AM403">
        <v>0.6065904466540244</v>
      </c>
      <c r="AN403">
        <v>0.98992943704572345</v>
      </c>
      <c r="AO403">
        <v>0.98992943704572356</v>
      </c>
      <c r="AP403">
        <v>0.98992943704572356</v>
      </c>
      <c r="AQ403">
        <v>0.98992943704572356</v>
      </c>
      <c r="AR403">
        <v>16.200762221875461</v>
      </c>
      <c r="AS403">
        <v>16.200762221875461</v>
      </c>
      <c r="AT403">
        <v>16.200762221875461</v>
      </c>
      <c r="AU403">
        <v>16.200762221875461</v>
      </c>
      <c r="AV403" t="str">
        <f>VLOOKUP(Sheet1[[#This Row],[NPDES ID2]],Combined_Sheet__Major_Only___2[[NPDES ID2]:[ECHO BFR]],3,FALSE)</f>
        <v>KS</v>
      </c>
      <c r="AW403" t="s">
        <v>41</v>
      </c>
      <c r="AX403" t="str">
        <f>VLOOKUP(Sheet1[[#This Row],[NPDES ID2]],Combined_Sheet__Major_Only___2[[NPDES ID2]:[ECHO BFR]],27,FALSE)</f>
        <v>-</v>
      </c>
      <c r="AY403" t="str">
        <f>VLOOKUP(Sheet1[[#This Row],[NPDES ID2]],Combined_Sheet__Major_Only___2[[NPDES ID2]:[ECHO BFR]],28,FALSE)</f>
        <v>-</v>
      </c>
      <c r="AZ403" t="str">
        <f>VLOOKUP(Sheet1[[#This Row],[NPDES ID2]],Combined_Sheet__Major_Only___2[[NPDES ID2]:[ECHO BFR]],29,FALSE)</f>
        <v>preliminaryOps</v>
      </c>
      <c r="BA403">
        <f>VLOOKUP(Sheet1[[#This Row],[NPDES ID2]],Combined_Sheet__Major_Only___2[[NPDES ID2]:[ECHO BFR]],17,FALSE)</f>
        <v>39.560720000000003</v>
      </c>
      <c r="BB403">
        <f>VLOOKUP(Sheet1[[#This Row],[NPDES ID2]],Combined_Sheet__Major_Only___2[[NPDES ID2]:[ECHO BFR]],18,FALSE)</f>
        <v>-95.145359999999997</v>
      </c>
      <c r="BC403" s="2" t="str">
        <f>IF(ISNUMBER(SEARCH("aerobic",$AW403)),"aerobic","")</f>
        <v>aerobic</v>
      </c>
      <c r="BD403" s="2" t="str">
        <f>IF(ISNUMBER(SEARCH("anaer",$AW403)),"anaer","")</f>
        <v/>
      </c>
      <c r="BE403" s="2" t="str">
        <f>IF(ISNUMBER(SEARCH("thickening",$AZ403)),"thickening","")</f>
        <v/>
      </c>
      <c r="BF403" s="4" t="str">
        <f>IF(ISNUMBER(SEARCH("airDry",$AW403)),"airDry","")</f>
        <v/>
      </c>
      <c r="BG403" s="4" t="str">
        <f>IF(ISNUMBER(SEARCH("heatDry",$AY403)),"heatDry","")</f>
        <v/>
      </c>
      <c r="BH403" s="4" t="str">
        <f>IF(AND(ISNUMBER(SEARCH("aerobic",$AW403)),ISNUMBER(SEARCH("anaer",$AW403))),"Combined Aer and Anaer.","")</f>
        <v/>
      </c>
    </row>
    <row r="404" spans="1:60" x14ac:dyDescent="0.25">
      <c r="A404" s="5">
        <v>2352</v>
      </c>
      <c r="B404" t="s">
        <v>10975</v>
      </c>
      <c r="C404">
        <v>349</v>
      </c>
      <c r="D404">
        <v>408.36491981435051</v>
      </c>
      <c r="E404">
        <v>405.12564721657941</v>
      </c>
      <c r="F404">
        <v>316.11485989933402</v>
      </c>
      <c r="G404">
        <v>503.38245357448642</v>
      </c>
      <c r="H404">
        <v>-109.6159096374158</v>
      </c>
      <c r="I404">
        <v>-110.9977816962118</v>
      </c>
      <c r="J404">
        <v>-130.407161646812</v>
      </c>
      <c r="K404">
        <v>-88.020842164785563</v>
      </c>
      <c r="L404">
        <v>242.70473086695989</v>
      </c>
      <c r="M404">
        <v>241.83846162816911</v>
      </c>
      <c r="N404">
        <v>238.80988507308419</v>
      </c>
      <c r="O404">
        <v>249.12312194940941</v>
      </c>
      <c r="P404">
        <v>8.1746214471192644</v>
      </c>
      <c r="Q404">
        <v>8.25435267671965</v>
      </c>
      <c r="R404">
        <v>6.6777724025362586</v>
      </c>
      <c r="S404">
        <v>9.5650127778237941</v>
      </c>
      <c r="T404">
        <v>253648.89662965859</v>
      </c>
      <c r="U404">
        <v>253649.31546720659</v>
      </c>
      <c r="V404">
        <v>253479.2348185615</v>
      </c>
      <c r="W404">
        <v>253819.17853784899</v>
      </c>
      <c r="X404">
        <v>16416.275274811869</v>
      </c>
      <c r="Y404">
        <v>16473.308715991028</v>
      </c>
      <c r="Z404">
        <v>15982.47784247615</v>
      </c>
      <c r="AA404">
        <v>16685.524521209729</v>
      </c>
      <c r="AB404">
        <v>2510.0216797509411</v>
      </c>
      <c r="AC404">
        <v>2480.2520787851131</v>
      </c>
      <c r="AD404">
        <v>2187.9830842804281</v>
      </c>
      <c r="AE404">
        <v>2898.1777966977479</v>
      </c>
      <c r="AF404">
        <v>68.155001785209578</v>
      </c>
      <c r="AG404">
        <v>67.91207330939757</v>
      </c>
      <c r="AH404">
        <v>67.061084468732858</v>
      </c>
      <c r="AI404">
        <v>69.956953632033617</v>
      </c>
      <c r="AJ404">
        <v>0.60910205026181719</v>
      </c>
      <c r="AK404">
        <v>0.60910200721758556</v>
      </c>
      <c r="AL404">
        <v>0.6090782785255654</v>
      </c>
      <c r="AM404">
        <v>0.609125425831194</v>
      </c>
      <c r="AN404">
        <v>0.98992916962035449</v>
      </c>
      <c r="AO404">
        <v>0.98992916962035438</v>
      </c>
      <c r="AP404">
        <v>0.98992916962035438</v>
      </c>
      <c r="AQ404">
        <v>0.98992916962035438</v>
      </c>
      <c r="AR404">
        <v>16.279972016017101</v>
      </c>
      <c r="AS404">
        <v>16.279972016017101</v>
      </c>
      <c r="AT404">
        <v>16.279972016017101</v>
      </c>
      <c r="AU404">
        <v>16.279972016017101</v>
      </c>
      <c r="AV404" t="str">
        <f>VLOOKUP(Sheet1[[#This Row],[NPDES ID2]],Combined_Sheet__Major_Only___2[[NPDES ID2]:[ECHO BFR]],3,FALSE)</f>
        <v>MN</v>
      </c>
      <c r="AW404" t="s">
        <v>12185</v>
      </c>
      <c r="AX404" t="str">
        <f>VLOOKUP(Sheet1[[#This Row],[NPDES ID2]],Combined_Sheet__Major_Only___2[[NPDES ID2]:[ECHO BFR]],27,FALSE)</f>
        <v>methaneBioCaptureRecover</v>
      </c>
      <c r="AY404" t="str">
        <f>VLOOKUP(Sheet1[[#This Row],[NPDES ID2]],Combined_Sheet__Major_Only___2[[NPDES ID2]:[ECHO BFR]],28,FALSE)</f>
        <v>-</v>
      </c>
      <c r="AZ404" t="str">
        <f>VLOOKUP(Sheet1[[#This Row],[NPDES ID2]],Combined_Sheet__Major_Only___2[[NPDES ID2]:[ECHO BFR]],29,FALSE)</f>
        <v>preliminaryOps</v>
      </c>
      <c r="BA404">
        <f>VLOOKUP(Sheet1[[#This Row],[NPDES ID2]],Combined_Sheet__Major_Only___2[[NPDES ID2]:[ECHO BFR]],17,FALSE)</f>
        <v>44.570399999999999</v>
      </c>
      <c r="BB404">
        <f>VLOOKUP(Sheet1[[#This Row],[NPDES ID2]],Combined_Sheet__Major_Only___2[[NPDES ID2]:[ECHO BFR]],18,FALSE)</f>
        <v>-92.52</v>
      </c>
      <c r="BC404" s="2" t="str">
        <f>IF(ISNUMBER(SEARCH("aerobic",$AW404)),"aerobic","")</f>
        <v/>
      </c>
      <c r="BD404" s="2" t="str">
        <f>IF(ISNUMBER(SEARCH("anaer",$AW404)),"anaer","")</f>
        <v>anaer</v>
      </c>
      <c r="BE404" s="2" t="str">
        <f>IF(ISNUMBER(SEARCH("thickening",$AZ404)),"thickening","")</f>
        <v/>
      </c>
      <c r="BF404" s="3" t="str">
        <f>IF(ISNUMBER(SEARCH("airDry",$AW404)),"airDry","")</f>
        <v/>
      </c>
      <c r="BG404" s="3" t="str">
        <f>IF(ISNUMBER(SEARCH("heatDry",$AY404)),"heatDry","")</f>
        <v/>
      </c>
      <c r="BH404" s="3" t="str">
        <f>IF(AND(ISNUMBER(SEARCH("aerobic",$AW404)),ISNUMBER(SEARCH("anaer",$AW404))),"Combined Aer and Anaer.","")</f>
        <v/>
      </c>
    </row>
    <row r="405" spans="1:60" x14ac:dyDescent="0.25">
      <c r="A405" s="5">
        <v>2389</v>
      </c>
      <c r="B405" t="s">
        <v>11141</v>
      </c>
      <c r="C405">
        <v>295.63</v>
      </c>
      <c r="D405">
        <v>412.8507916812074</v>
      </c>
      <c r="E405">
        <v>410.89245725003349</v>
      </c>
      <c r="F405">
        <v>313.36356593690641</v>
      </c>
      <c r="G405">
        <v>513.63315177831566</v>
      </c>
      <c r="H405">
        <v>-138.74914958107519</v>
      </c>
      <c r="I405">
        <v>-140.078462965043</v>
      </c>
      <c r="J405">
        <v>-158.72162227401529</v>
      </c>
      <c r="K405">
        <v>-115.8170445439563</v>
      </c>
      <c r="L405">
        <v>222.32856616005429</v>
      </c>
      <c r="M405">
        <v>220.9978563549659</v>
      </c>
      <c r="N405">
        <v>216.34474728982829</v>
      </c>
      <c r="O405">
        <v>232.18901309021189</v>
      </c>
      <c r="P405">
        <v>9.2010583515059139</v>
      </c>
      <c r="Q405">
        <v>9.1585710594734984</v>
      </c>
      <c r="R405">
        <v>7.7205022610124141</v>
      </c>
      <c r="S405">
        <v>10.3462103555103</v>
      </c>
      <c r="T405">
        <v>253639.5160588217</v>
      </c>
      <c r="U405">
        <v>253639.9348809915</v>
      </c>
      <c r="V405">
        <v>253469.86047708639</v>
      </c>
      <c r="W405">
        <v>253809.79171488271</v>
      </c>
      <c r="X405">
        <v>19974.94061758331</v>
      </c>
      <c r="Y405">
        <v>20083.614063354711</v>
      </c>
      <c r="Z405">
        <v>19107.209784067869</v>
      </c>
      <c r="AA405">
        <v>20519.27208575009</v>
      </c>
      <c r="AB405">
        <v>3824.916011103192</v>
      </c>
      <c r="AC405">
        <v>3771.8470725155039</v>
      </c>
      <c r="AD405">
        <v>3208.8868937563311</v>
      </c>
      <c r="AE405">
        <v>4628.9499750145578</v>
      </c>
      <c r="AF405">
        <v>56.029457029747221</v>
      </c>
      <c r="AG405">
        <v>55.694352632002172</v>
      </c>
      <c r="AH405">
        <v>54.521321879477213</v>
      </c>
      <c r="AI405">
        <v>58.514079815066829</v>
      </c>
      <c r="AJ405">
        <v>0.46105180940992269</v>
      </c>
      <c r="AK405">
        <v>0.46105177945908532</v>
      </c>
      <c r="AL405">
        <v>0.46103525685244162</v>
      </c>
      <c r="AM405">
        <v>0.46106808605289012</v>
      </c>
      <c r="AN405">
        <v>0.98992880254221138</v>
      </c>
      <c r="AO405">
        <v>0.98992880254221149</v>
      </c>
      <c r="AP405">
        <v>0.98992880254221149</v>
      </c>
      <c r="AQ405">
        <v>0.98992880254221149</v>
      </c>
      <c r="AR405">
        <v>11.72629898339876</v>
      </c>
      <c r="AS405">
        <v>11.72629898339876</v>
      </c>
      <c r="AT405">
        <v>11.72629898339876</v>
      </c>
      <c r="AU405">
        <v>11.72629898339876</v>
      </c>
      <c r="AV405" t="str">
        <f>VLOOKUP(Sheet1[[#This Row],[NPDES ID2]],Combined_Sheet__Major_Only___2[[NPDES ID2]:[ECHO BFR]],3,FALSE)</f>
        <v>CO</v>
      </c>
      <c r="AW405" t="s">
        <v>54</v>
      </c>
      <c r="AX405" t="str">
        <f>VLOOKUP(Sheet1[[#This Row],[NPDES ID2]],Combined_Sheet__Major_Only___2[[NPDES ID2]:[ECHO BFR]],27,FALSE)</f>
        <v>-</v>
      </c>
      <c r="AY405" t="str">
        <f>VLOOKUP(Sheet1[[#This Row],[NPDES ID2]],Combined_Sheet__Major_Only___2[[NPDES ID2]:[ECHO BFR]],28,FALSE)</f>
        <v>-</v>
      </c>
      <c r="AZ405" t="str">
        <f>VLOOKUP(Sheet1[[#This Row],[NPDES ID2]],Combined_Sheet__Major_Only___2[[NPDES ID2]:[ECHO BFR]],29,FALSE)</f>
        <v>sludgeLagoon</v>
      </c>
      <c r="BA405">
        <f>VLOOKUP(Sheet1[[#This Row],[NPDES ID2]],Combined_Sheet__Major_Only___2[[NPDES ID2]:[ECHO BFR]],17,FALSE)</f>
        <v>40.377389999999998</v>
      </c>
      <c r="BB405">
        <f>VLOOKUP(Sheet1[[#This Row],[NPDES ID2]],Combined_Sheet__Major_Only___2[[NPDES ID2]:[ECHO BFR]],18,FALSE)</f>
        <v>-104.69687</v>
      </c>
      <c r="BC405" s="2" t="str">
        <f>IF(ISNUMBER(SEARCH("aerobic",$AW405)),"aerobic","")</f>
        <v/>
      </c>
      <c r="BD405" s="2" t="str">
        <f>IF(ISNUMBER(SEARCH("anaer",$AW405)),"anaer","")</f>
        <v/>
      </c>
      <c r="BE405" s="2" t="str">
        <f>IF(ISNUMBER(SEARCH("thickening",$AZ405)),"thickening","")</f>
        <v/>
      </c>
      <c r="BF405" s="4" t="str">
        <f>IF(ISNUMBER(SEARCH("airDry",$AW405)),"airDry","")</f>
        <v/>
      </c>
      <c r="BG405" s="4" t="str">
        <f>IF(ISNUMBER(SEARCH("heatDry",$AY405)),"heatDry","")</f>
        <v/>
      </c>
      <c r="BH405" s="4" t="str">
        <f>IF(AND(ISNUMBER(SEARCH("aerobic",$AW405)),ISNUMBER(SEARCH("anaer",$AW405))),"Combined Aer and Anaer.","")</f>
        <v/>
      </c>
    </row>
    <row r="406" spans="1:60" x14ac:dyDescent="0.25">
      <c r="A406" s="5">
        <v>18</v>
      </c>
      <c r="B406" t="s">
        <v>142</v>
      </c>
      <c r="C406">
        <v>498.32</v>
      </c>
      <c r="D406">
        <v>330.3983163986972</v>
      </c>
      <c r="E406">
        <v>327.67183947419011</v>
      </c>
      <c r="F406">
        <v>264.87113274999109</v>
      </c>
      <c r="G406">
        <v>405.17563118659808</v>
      </c>
      <c r="H406">
        <v>-138.62394000757681</v>
      </c>
      <c r="I406">
        <v>-140.03937158409431</v>
      </c>
      <c r="J406">
        <v>-158.74161029599941</v>
      </c>
      <c r="K406">
        <v>-115.610321332989</v>
      </c>
      <c r="L406">
        <v>374.27788731926688</v>
      </c>
      <c r="M406">
        <v>372.03510557882481</v>
      </c>
      <c r="N406">
        <v>364.19452623683469</v>
      </c>
      <c r="O406">
        <v>390.89468025639871</v>
      </c>
      <c r="P406">
        <v>15.496637704375489</v>
      </c>
      <c r="Q406">
        <v>15.424086919206699</v>
      </c>
      <c r="R406">
        <v>13.00400208380251</v>
      </c>
      <c r="S406">
        <v>17.4257618361369</v>
      </c>
      <c r="T406">
        <v>253619.5931951153</v>
      </c>
      <c r="U406">
        <v>253620.01198462429</v>
      </c>
      <c r="V406">
        <v>253449.9508435691</v>
      </c>
      <c r="W406">
        <v>253789.85557263211</v>
      </c>
      <c r="X406">
        <v>19982.79536819645</v>
      </c>
      <c r="Y406">
        <v>20091.631270587361</v>
      </c>
      <c r="Z406">
        <v>19113.85873281999</v>
      </c>
      <c r="AA406">
        <v>20527.87931849614</v>
      </c>
      <c r="AB406">
        <v>3829.0517197882459</v>
      </c>
      <c r="AC406">
        <v>3775.9215590416688</v>
      </c>
      <c r="AD406">
        <v>3211.8946646144391</v>
      </c>
      <c r="AE406">
        <v>4634.5383390293782</v>
      </c>
      <c r="AF406">
        <v>56.004625567892873</v>
      </c>
      <c r="AG406">
        <v>55.669451502712697</v>
      </c>
      <c r="AH406">
        <v>54.495575817612412</v>
      </c>
      <c r="AI406">
        <v>58.490507248517098</v>
      </c>
      <c r="AJ406">
        <v>0.46074931283380538</v>
      </c>
      <c r="AK406">
        <v>0.46074926209113198</v>
      </c>
      <c r="AL406">
        <v>0.46072142646435088</v>
      </c>
      <c r="AM406">
        <v>0.46077673514263739</v>
      </c>
      <c r="AN406">
        <v>0.98992802283693448</v>
      </c>
      <c r="AO406">
        <v>0.98992802283693437</v>
      </c>
      <c r="AP406">
        <v>0.98992802283693437</v>
      </c>
      <c r="AQ406">
        <v>0.98992802283693437</v>
      </c>
      <c r="AR406">
        <v>11.71660697096768</v>
      </c>
      <c r="AS406">
        <v>11.71660697096768</v>
      </c>
      <c r="AT406">
        <v>11.71660697096768</v>
      </c>
      <c r="AU406">
        <v>11.71660697096768</v>
      </c>
      <c r="AV406" t="str">
        <f>VLOOKUP(Sheet1[[#This Row],[NPDES ID2]],Combined_Sheet__Major_Only___2[[NPDES ID2]:[ECHO BFR]],3,FALSE)</f>
        <v>TX</v>
      </c>
      <c r="AW406" t="s">
        <v>54</v>
      </c>
      <c r="AX406" t="str">
        <f>VLOOKUP(Sheet1[[#This Row],[NPDES ID2]],Combined_Sheet__Major_Only___2[[NPDES ID2]:[ECHO BFR]],27,FALSE)</f>
        <v>other</v>
      </c>
      <c r="AY406" t="str">
        <f>VLOOKUP(Sheet1[[#This Row],[NPDES ID2]],Combined_Sheet__Major_Only___2[[NPDES ID2]:[ECHO BFR]],28,FALSE)</f>
        <v>-</v>
      </c>
      <c r="AZ406" t="str">
        <f>VLOOKUP(Sheet1[[#This Row],[NPDES ID2]],Combined_Sheet__Major_Only___2[[NPDES ID2]:[ECHO BFR]],29,FALSE)</f>
        <v>-</v>
      </c>
      <c r="BA406">
        <f>VLOOKUP(Sheet1[[#This Row],[NPDES ID2]],Combined_Sheet__Major_Only___2[[NPDES ID2]:[ECHO BFR]],17,FALSE)</f>
        <v>29.687771000000001</v>
      </c>
      <c r="BB406">
        <f>VLOOKUP(Sheet1[[#This Row],[NPDES ID2]],Combined_Sheet__Major_Only___2[[NPDES ID2]:[ECHO BFR]],18,FALSE)</f>
        <v>-95.302041000000003</v>
      </c>
      <c r="BC406" s="2" t="str">
        <f>IF(ISNUMBER(SEARCH("aerobic",$AW406)),"aerobic","")</f>
        <v/>
      </c>
      <c r="BD406" s="2" t="str">
        <f>IF(ISNUMBER(SEARCH("anaer",$AW406)),"anaer","")</f>
        <v/>
      </c>
      <c r="BE406" s="2" t="str">
        <f>IF(ISNUMBER(SEARCH("thickening",$AZ406)),"thickening","")</f>
        <v/>
      </c>
      <c r="BF406" s="3" t="str">
        <f>IF(ISNUMBER(SEARCH("airDry",$AW406)),"airDry","")</f>
        <v/>
      </c>
      <c r="BG406" s="3" t="str">
        <f>IF(ISNUMBER(SEARCH("heatDry",$AY406)),"heatDry","")</f>
        <v/>
      </c>
      <c r="BH406" s="3" t="str">
        <f>IF(AND(ISNUMBER(SEARCH("aerobic",$AW406)),ISNUMBER(SEARCH("anaer",$AW406))),"Combined Aer and Anaer.","")</f>
        <v/>
      </c>
    </row>
    <row r="407" spans="1:60" x14ac:dyDescent="0.25">
      <c r="A407" s="5">
        <v>2070</v>
      </c>
      <c r="B407" t="s">
        <v>9733</v>
      </c>
      <c r="C407">
        <v>1130.48</v>
      </c>
      <c r="D407">
        <v>362.83595157264131</v>
      </c>
      <c r="E407">
        <v>360.30521902571871</v>
      </c>
      <c r="F407">
        <v>308.96174678559572</v>
      </c>
      <c r="G407">
        <v>426.45241599886532</v>
      </c>
      <c r="H407">
        <v>-107.0268339560579</v>
      </c>
      <c r="I407">
        <v>-108.5198331834751</v>
      </c>
      <c r="J407">
        <v>-127.8839011633321</v>
      </c>
      <c r="K407">
        <v>-85.321933539216872</v>
      </c>
      <c r="L407">
        <v>800.32113542182697</v>
      </c>
      <c r="M407">
        <v>797.62151764782425</v>
      </c>
      <c r="N407">
        <v>788.19445507521209</v>
      </c>
      <c r="O407">
        <v>820.31057270371855</v>
      </c>
      <c r="P407">
        <v>26.447883002577441</v>
      </c>
      <c r="Q407">
        <v>26.751341268438171</v>
      </c>
      <c r="R407">
        <v>21.552206752879108</v>
      </c>
      <c r="S407">
        <v>31.096183664771029</v>
      </c>
      <c r="T407">
        <v>253617.23642885871</v>
      </c>
      <c r="U407">
        <v>253617.65521450399</v>
      </c>
      <c r="V407">
        <v>253447.5956423718</v>
      </c>
      <c r="W407">
        <v>253787.49723559601</v>
      </c>
      <c r="X407">
        <v>16123.635919935819</v>
      </c>
      <c r="Y407">
        <v>16177.10779394601</v>
      </c>
      <c r="Z407">
        <v>15720.38159840783</v>
      </c>
      <c r="AA407">
        <v>16373.40913471993</v>
      </c>
      <c r="AB407">
        <v>2425.4379126008921</v>
      </c>
      <c r="AC407">
        <v>2397.4676015798641</v>
      </c>
      <c r="AD407">
        <v>2118.901408203084</v>
      </c>
      <c r="AE407">
        <v>2791.8955943907308</v>
      </c>
      <c r="AF407">
        <v>69.388576534684262</v>
      </c>
      <c r="AG407">
        <v>69.155604290266041</v>
      </c>
      <c r="AH407">
        <v>68.336566273483115</v>
      </c>
      <c r="AI407">
        <v>71.120290806469228</v>
      </c>
      <c r="AJ407">
        <v>0.62419553623269297</v>
      </c>
      <c r="AK407">
        <v>0.62419539181419914</v>
      </c>
      <c r="AL407">
        <v>0.62411732084167126</v>
      </c>
      <c r="AM407">
        <v>0.62427245576706192</v>
      </c>
      <c r="AN407">
        <v>0.98992793059406192</v>
      </c>
      <c r="AO407">
        <v>0.98992793059406159</v>
      </c>
      <c r="AP407">
        <v>0.98992793059406159</v>
      </c>
      <c r="AQ407">
        <v>0.98992793059406159</v>
      </c>
      <c r="AR407">
        <v>16.74237580361066</v>
      </c>
      <c r="AS407">
        <v>16.742375803610649</v>
      </c>
      <c r="AT407">
        <v>16.742375803610649</v>
      </c>
      <c r="AU407">
        <v>16.742375803610649</v>
      </c>
      <c r="AV407" t="str">
        <f>VLOOKUP(Sheet1[[#This Row],[NPDES ID2]],Combined_Sheet__Major_Only___2[[NPDES ID2]:[ECHO BFR]],3,FALSE)</f>
        <v>IN</v>
      </c>
      <c r="AW407" t="s">
        <v>12185</v>
      </c>
      <c r="AX407" t="str">
        <f>VLOOKUP(Sheet1[[#This Row],[NPDES ID2]],Combined_Sheet__Major_Only___2[[NPDES ID2]:[ECHO BFR]],27,FALSE)</f>
        <v>methaneBioCaptureRecover</v>
      </c>
      <c r="AY407" t="str">
        <f>VLOOKUP(Sheet1[[#This Row],[NPDES ID2]],Combined_Sheet__Major_Only___2[[NPDES ID2]:[ECHO BFR]],28,FALSE)</f>
        <v>-</v>
      </c>
      <c r="AZ407" t="str">
        <f>VLOOKUP(Sheet1[[#This Row],[NPDES ID2]],Combined_Sheet__Major_Only___2[[NPDES ID2]:[ECHO BFR]],29,FALSE)</f>
        <v>preliminaryOps</v>
      </c>
      <c r="BA407">
        <f>VLOOKUP(Sheet1[[#This Row],[NPDES ID2]],Combined_Sheet__Major_Only___2[[NPDES ID2]:[ECHO BFR]],17,FALSE)</f>
        <v>39.802694000000002</v>
      </c>
      <c r="BB407">
        <f>VLOOKUP(Sheet1[[#This Row],[NPDES ID2]],Combined_Sheet__Major_Only___2[[NPDES ID2]:[ECHO BFR]],18,FALSE)</f>
        <v>-84.910443999999998</v>
      </c>
      <c r="BC407" s="2" t="str">
        <f>IF(ISNUMBER(SEARCH("aerobic",$AW407)),"aerobic","")</f>
        <v/>
      </c>
      <c r="BD407" s="2" t="str">
        <f>IF(ISNUMBER(SEARCH("anaer",$AW407)),"anaer","")</f>
        <v>anaer</v>
      </c>
      <c r="BE407" s="2" t="str">
        <f>IF(ISNUMBER(SEARCH("thickening",$AZ407)),"thickening","")</f>
        <v/>
      </c>
      <c r="BF407" s="3" t="str">
        <f>IF(ISNUMBER(SEARCH("airDry",$AW407)),"airDry","")</f>
        <v/>
      </c>
      <c r="BG407" s="3" t="str">
        <f>IF(ISNUMBER(SEARCH("heatDry",$AY407)),"heatDry","")</f>
        <v/>
      </c>
      <c r="BH407" s="3" t="str">
        <f>IF(AND(ISNUMBER(SEARCH("aerobic",$AW407)),ISNUMBER(SEARCH("anaer",$AW407))),"Combined Aer and Anaer.","")</f>
        <v/>
      </c>
    </row>
    <row r="408" spans="1:60" x14ac:dyDescent="0.25">
      <c r="A408" s="5">
        <v>100</v>
      </c>
      <c r="B408" t="s">
        <v>566</v>
      </c>
      <c r="C408">
        <v>22044</v>
      </c>
      <c r="D408">
        <v>3776.8128467794709</v>
      </c>
      <c r="E408">
        <v>3797.60978097714</v>
      </c>
      <c r="F408">
        <v>3024.3048858884931</v>
      </c>
      <c r="G408">
        <v>4476.5992742845374</v>
      </c>
      <c r="H408">
        <v>-118.57754856074349</v>
      </c>
      <c r="I408">
        <v>-120.9580990162341</v>
      </c>
      <c r="J408">
        <v>-147.06520765595269</v>
      </c>
      <c r="K408">
        <v>-77.938346462057552</v>
      </c>
      <c r="L408">
        <v>16779.062575605221</v>
      </c>
      <c r="M408">
        <v>16678.447246151431</v>
      </c>
      <c r="N408">
        <v>16331.788280516759</v>
      </c>
      <c r="O408">
        <v>17514.898565568899</v>
      </c>
      <c r="P408">
        <v>689.60351277515758</v>
      </c>
      <c r="Q408">
        <v>687.2824263673499</v>
      </c>
      <c r="R408">
        <v>579.0060157869467</v>
      </c>
      <c r="S408">
        <v>775.49872091909458</v>
      </c>
      <c r="T408">
        <v>253611.79768638939</v>
      </c>
      <c r="U408">
        <v>253612.2164631187</v>
      </c>
      <c r="V408">
        <v>253442.1605116119</v>
      </c>
      <c r="W408">
        <v>253782.05486821709</v>
      </c>
      <c r="X408">
        <v>19898.542150661491</v>
      </c>
      <c r="Y408">
        <v>20007.352481396891</v>
      </c>
      <c r="Z408">
        <v>19043.497828510841</v>
      </c>
      <c r="AA408">
        <v>20439.766459274098</v>
      </c>
      <c r="AB408">
        <v>3798.9623617358388</v>
      </c>
      <c r="AC408">
        <v>3744.4528612133131</v>
      </c>
      <c r="AD408">
        <v>3185.0905316567068</v>
      </c>
      <c r="AE408">
        <v>4574.9200876827445</v>
      </c>
      <c r="AF408">
        <v>56.40295659209275</v>
      </c>
      <c r="AG408">
        <v>56.083504536729961</v>
      </c>
      <c r="AH408">
        <v>54.910563165146669</v>
      </c>
      <c r="AI408">
        <v>58.851755614104484</v>
      </c>
      <c r="AJ408">
        <v>0.46560323493102618</v>
      </c>
      <c r="AK408">
        <v>0.46559961577412179</v>
      </c>
      <c r="AL408">
        <v>0.46435729713826951</v>
      </c>
      <c r="AM408">
        <v>0.46683213842713761</v>
      </c>
      <c r="AN408">
        <v>0.9899277177174447</v>
      </c>
      <c r="AO408">
        <v>0.98992771771744448</v>
      </c>
      <c r="AP408">
        <v>0.98992771771744448</v>
      </c>
      <c r="AQ408">
        <v>0.98992771771744448</v>
      </c>
      <c r="AR408">
        <v>11.82428920930556</v>
      </c>
      <c r="AS408">
        <v>11.82428920930556</v>
      </c>
      <c r="AT408">
        <v>11.82428920930556</v>
      </c>
      <c r="AU408">
        <v>11.82428920930556</v>
      </c>
      <c r="AV408" t="str">
        <f>VLOOKUP(Sheet1[[#This Row],[NPDES ID2]],Combined_Sheet__Major_Only___2[[NPDES ID2]:[ECHO BFR]],3,FALSE)</f>
        <v>TN</v>
      </c>
      <c r="AW408" t="s">
        <v>38</v>
      </c>
      <c r="AX408" t="str">
        <f>VLOOKUP(Sheet1[[#This Row],[NPDES ID2]],Combined_Sheet__Major_Only___2[[NPDES ID2]:[ECHO BFR]],27,FALSE)</f>
        <v/>
      </c>
      <c r="AY408" t="str">
        <f>VLOOKUP(Sheet1[[#This Row],[NPDES ID2]],Combined_Sheet__Major_Only___2[[NPDES ID2]:[ECHO BFR]],28,FALSE)</f>
        <v/>
      </c>
      <c r="AZ408" t="str">
        <f>VLOOKUP(Sheet1[[#This Row],[NPDES ID2]],Combined_Sheet__Major_Only___2[[NPDES ID2]:[ECHO BFR]],29,FALSE)</f>
        <v/>
      </c>
      <c r="BA408">
        <f>VLOOKUP(Sheet1[[#This Row],[NPDES ID2]],Combined_Sheet__Major_Only___2[[NPDES ID2]:[ECHO BFR]],17,FALSE)</f>
        <v>36.186110999999997</v>
      </c>
      <c r="BB408">
        <f>VLOOKUP(Sheet1[[#This Row],[NPDES ID2]],Combined_Sheet__Major_Only___2[[NPDES ID2]:[ECHO BFR]],18,FALSE)</f>
        <v>-86.788888999999998</v>
      </c>
      <c r="BC408" s="2" t="str">
        <f>IF(ISNUMBER(SEARCH("aerobic",$AW408)),"aerobic","")</f>
        <v/>
      </c>
      <c r="BD408" s="2" t="str">
        <f>IF(ISNUMBER(SEARCH("anaer",$AW408)),"anaer","")</f>
        <v/>
      </c>
      <c r="BE408" s="2" t="str">
        <f>IF(ISNUMBER(SEARCH("thickening",$AZ408)),"thickening","")</f>
        <v/>
      </c>
      <c r="BF408" s="3" t="str">
        <f>IF(ISNUMBER(SEARCH("airDry",$AW408)),"airDry","")</f>
        <v/>
      </c>
      <c r="BG408" s="3" t="str">
        <f>IF(ISNUMBER(SEARCH("heatDry",$AY408)),"heatDry","")</f>
        <v/>
      </c>
      <c r="BH408" s="3" t="str">
        <f>IF(AND(ISNUMBER(SEARCH("aerobic",$AW408)),ISNUMBER(SEARCH("anaer",$AW408))),"Combined Aer and Anaer.","")</f>
        <v/>
      </c>
    </row>
    <row r="409" spans="1:60" x14ac:dyDescent="0.25">
      <c r="A409" s="5">
        <v>541</v>
      </c>
      <c r="B409" t="s">
        <v>2662</v>
      </c>
      <c r="C409">
        <v>264</v>
      </c>
      <c r="D409">
        <v>481.76409542870329</v>
      </c>
      <c r="E409">
        <v>478.74654174133963</v>
      </c>
      <c r="F409">
        <v>361.64446590254869</v>
      </c>
      <c r="G409">
        <v>599.32071977889996</v>
      </c>
      <c r="H409">
        <v>-110.66181489795321</v>
      </c>
      <c r="I409">
        <v>-112.0166605580218</v>
      </c>
      <c r="J409">
        <v>-131.41650834050279</v>
      </c>
      <c r="K409">
        <v>-89.044229078251661</v>
      </c>
      <c r="L409">
        <v>182.07045421871231</v>
      </c>
      <c r="M409">
        <v>181.4036128879861</v>
      </c>
      <c r="N409">
        <v>179.07196117702239</v>
      </c>
      <c r="O409">
        <v>187.01157692809281</v>
      </c>
      <c r="P409">
        <v>6.186801110281448</v>
      </c>
      <c r="Q409">
        <v>6.2436432104471553</v>
      </c>
      <c r="R409">
        <v>5.0596400360714933</v>
      </c>
      <c r="S409">
        <v>7.2232136553357282</v>
      </c>
      <c r="T409">
        <v>253610.88597263361</v>
      </c>
      <c r="U409">
        <v>253611.30474786821</v>
      </c>
      <c r="V409">
        <v>253441.24940329831</v>
      </c>
      <c r="W409">
        <v>253781.14254680599</v>
      </c>
      <c r="X409">
        <v>16551.263037509769</v>
      </c>
      <c r="Y409">
        <v>16609.995786330201</v>
      </c>
      <c r="Z409">
        <v>16102.861965682299</v>
      </c>
      <c r="AA409">
        <v>16829.837355943309</v>
      </c>
      <c r="AB409">
        <v>2550.5543286187649</v>
      </c>
      <c r="AC409">
        <v>2519.9149854178058</v>
      </c>
      <c r="AD409">
        <v>2220.897681925876</v>
      </c>
      <c r="AE409">
        <v>2949.4820071144009</v>
      </c>
      <c r="AF409">
        <v>67.588986413862926</v>
      </c>
      <c r="AG409">
        <v>67.341689007787366</v>
      </c>
      <c r="AH409">
        <v>66.475731068563249</v>
      </c>
      <c r="AI409">
        <v>69.422930991005586</v>
      </c>
      <c r="AJ409">
        <v>0.60217826525855955</v>
      </c>
      <c r="AK409">
        <v>0.60217823301221185</v>
      </c>
      <c r="AL409">
        <v>0.60216041851355917</v>
      </c>
      <c r="AM409">
        <v>0.60219581438969672</v>
      </c>
      <c r="AN409">
        <v>0.98992768203137715</v>
      </c>
      <c r="AO409">
        <v>0.98992768203137738</v>
      </c>
      <c r="AP409">
        <v>0.98992768203137738</v>
      </c>
      <c r="AQ409">
        <v>0.98992768203137738</v>
      </c>
      <c r="AR409">
        <v>16.06720386760913</v>
      </c>
      <c r="AS409">
        <v>16.06720386760913</v>
      </c>
      <c r="AT409">
        <v>16.06720386760913</v>
      </c>
      <c r="AU409">
        <v>16.06720386760913</v>
      </c>
      <c r="AV409" t="str">
        <f>VLOOKUP(Sheet1[[#This Row],[NPDES ID2]],Combined_Sheet__Major_Only___2[[NPDES ID2]:[ECHO BFR]],3,FALSE)</f>
        <v>NC</v>
      </c>
      <c r="AW409" t="s">
        <v>41</v>
      </c>
      <c r="AX409" t="str">
        <f>VLOOKUP(Sheet1[[#This Row],[NPDES ID2]],Combined_Sheet__Major_Only___2[[NPDES ID2]:[ECHO BFR]],27,FALSE)</f>
        <v>-</v>
      </c>
      <c r="AY409" t="str">
        <f>VLOOKUP(Sheet1[[#This Row],[NPDES ID2]],Combined_Sheet__Major_Only___2[[NPDES ID2]:[ECHO BFR]],28,FALSE)</f>
        <v>-</v>
      </c>
      <c r="AZ409" t="str">
        <f>VLOOKUP(Sheet1[[#This Row],[NPDES ID2]],Combined_Sheet__Major_Only___2[[NPDES ID2]:[ECHO BFR]],29,FALSE)</f>
        <v>-</v>
      </c>
      <c r="BA409">
        <f>VLOOKUP(Sheet1[[#This Row],[NPDES ID2]],Combined_Sheet__Major_Only___2[[NPDES ID2]:[ECHO BFR]],17,FALSE)</f>
        <v>36.323388999999999</v>
      </c>
      <c r="BB409">
        <f>VLOOKUP(Sheet1[[#This Row],[NPDES ID2]],Combined_Sheet__Major_Only___2[[NPDES ID2]:[ECHO BFR]],18,FALSE)</f>
        <v>-79.658483000000004</v>
      </c>
      <c r="BC409" s="2" t="str">
        <f>IF(ISNUMBER(SEARCH("aerobic",$AW409)),"aerobic","")</f>
        <v>aerobic</v>
      </c>
      <c r="BD409" s="2" t="str">
        <f>IF(ISNUMBER(SEARCH("anaer",$AW409)),"anaer","")</f>
        <v/>
      </c>
      <c r="BE409" s="2" t="str">
        <f>IF(ISNUMBER(SEARCH("thickening",$AZ409)),"thickening","")</f>
        <v/>
      </c>
      <c r="BF409" s="4" t="str">
        <f>IF(ISNUMBER(SEARCH("airDry",$AW409)),"airDry","")</f>
        <v/>
      </c>
      <c r="BG409" s="4" t="str">
        <f>IF(ISNUMBER(SEARCH("heatDry",$AY409)),"heatDry","")</f>
        <v/>
      </c>
      <c r="BH409" s="4" t="str">
        <f>IF(AND(ISNUMBER(SEARCH("aerobic",$AW409)),ISNUMBER(SEARCH("anaer",$AW409))),"Combined Aer and Anaer.","")</f>
        <v/>
      </c>
    </row>
    <row r="410" spans="1:60" x14ac:dyDescent="0.25">
      <c r="A410" s="5">
        <v>677</v>
      </c>
      <c r="B410" t="s">
        <v>3309</v>
      </c>
      <c r="C410">
        <v>1.26</v>
      </c>
      <c r="D410">
        <v>72966.276556244324</v>
      </c>
      <c r="E410">
        <v>72289.429225778018</v>
      </c>
      <c r="F410">
        <v>48278.072210047801</v>
      </c>
      <c r="G410">
        <v>96312.732628011232</v>
      </c>
      <c r="H410">
        <v>-109.45192247415901</v>
      </c>
      <c r="I410">
        <v>-110.8405412872</v>
      </c>
      <c r="J410">
        <v>-130.26673648265989</v>
      </c>
      <c r="K410">
        <v>-87.971007818131284</v>
      </c>
      <c r="L410">
        <v>0.87913939925393236</v>
      </c>
      <c r="M410">
        <v>0.87603462022077416</v>
      </c>
      <c r="N410">
        <v>0.86517451682666557</v>
      </c>
      <c r="O410">
        <v>0.90214963078749855</v>
      </c>
      <c r="P410">
        <v>2.950846519786704E-2</v>
      </c>
      <c r="Q410">
        <v>2.980310949523482E-2</v>
      </c>
      <c r="R410">
        <v>2.4094215834315921E-2</v>
      </c>
      <c r="S410">
        <v>3.455600515453465E-2</v>
      </c>
      <c r="T410">
        <v>253607.83017698501</v>
      </c>
      <c r="U410">
        <v>253608.24894721009</v>
      </c>
      <c r="V410">
        <v>253438.19563691391</v>
      </c>
      <c r="W410">
        <v>253778.08471447651</v>
      </c>
      <c r="X410">
        <v>16359.43396094462</v>
      </c>
      <c r="Y410">
        <v>16415.753675839191</v>
      </c>
      <c r="Z410">
        <v>15931.41576057854</v>
      </c>
      <c r="AA410">
        <v>16625.002525274918</v>
      </c>
      <c r="AB410">
        <v>2493.5505651076669</v>
      </c>
      <c r="AC410">
        <v>2464.0976646405311</v>
      </c>
      <c r="AD410">
        <v>2174.616757293541</v>
      </c>
      <c r="AE410">
        <v>2877.3173845429001</v>
      </c>
      <c r="AF410">
        <v>68.377519522745274</v>
      </c>
      <c r="AG410">
        <v>68.13603787351002</v>
      </c>
      <c r="AH410">
        <v>67.29136115021744</v>
      </c>
      <c r="AI410">
        <v>70.167202940297898</v>
      </c>
      <c r="AJ410">
        <v>0.61182427891461189</v>
      </c>
      <c r="AK410">
        <v>0.61182427876017209</v>
      </c>
      <c r="AL410">
        <v>0.61182419285887568</v>
      </c>
      <c r="AM410">
        <v>0.61182436353240233</v>
      </c>
      <c r="AN410">
        <v>0.98992756242035929</v>
      </c>
      <c r="AO410">
        <v>0.9899275624203594</v>
      </c>
      <c r="AP410">
        <v>0.9899275624203594</v>
      </c>
      <c r="AQ410">
        <v>0.9899275624203594</v>
      </c>
      <c r="AR410">
        <v>16.364515502983011</v>
      </c>
      <c r="AS410">
        <v>16.364515502983</v>
      </c>
      <c r="AT410">
        <v>16.364515502983</v>
      </c>
      <c r="AU410">
        <v>16.364515502983</v>
      </c>
      <c r="AV410" t="str">
        <f>VLOOKUP(Sheet1[[#This Row],[NPDES ID2]],Combined_Sheet__Major_Only___2[[NPDES ID2]:[ECHO BFR]],3,FALSE)</f>
        <v>AL</v>
      </c>
      <c r="AW410" t="s">
        <v>41</v>
      </c>
      <c r="AX410" t="str">
        <f>VLOOKUP(Sheet1[[#This Row],[NPDES ID2]],Combined_Sheet__Major_Only___2[[NPDES ID2]:[ECHO BFR]],27,FALSE)</f>
        <v>-</v>
      </c>
      <c r="AY410" t="str">
        <f>VLOOKUP(Sheet1[[#This Row],[NPDES ID2]],Combined_Sheet__Major_Only___2[[NPDES ID2]:[ECHO BFR]],28,FALSE)</f>
        <v>-</v>
      </c>
      <c r="AZ410" t="str">
        <f>VLOOKUP(Sheet1[[#This Row],[NPDES ID2]],Combined_Sheet__Major_Only___2[[NPDES ID2]:[ECHO BFR]],29,FALSE)</f>
        <v>-</v>
      </c>
      <c r="BA410">
        <f>VLOOKUP(Sheet1[[#This Row],[NPDES ID2]],Combined_Sheet__Major_Only___2[[NPDES ID2]:[ECHO BFR]],17,FALSE)</f>
        <v>33.472499999999997</v>
      </c>
      <c r="BB410">
        <f>VLOOKUP(Sheet1[[#This Row],[NPDES ID2]],Combined_Sheet__Major_Only___2[[NPDES ID2]:[ECHO BFR]],18,FALSE)</f>
        <v>-86.061700000000002</v>
      </c>
      <c r="BC410" s="2" t="str">
        <f>IF(ISNUMBER(SEARCH("aerobic",$AW410)),"aerobic","")</f>
        <v>aerobic</v>
      </c>
      <c r="BD410" s="2" t="str">
        <f>IF(ISNUMBER(SEARCH("anaer",$AW410)),"anaer","")</f>
        <v/>
      </c>
      <c r="BE410" s="2" t="str">
        <f>IF(ISNUMBER(SEARCH("thickening",$AZ410)),"thickening","")</f>
        <v/>
      </c>
      <c r="BF410" s="4" t="str">
        <f>IF(ISNUMBER(SEARCH("airDry",$AW410)),"airDry","")</f>
        <v/>
      </c>
      <c r="BG410" s="4" t="str">
        <f>IF(ISNUMBER(SEARCH("heatDry",$AY410)),"heatDry","")</f>
        <v/>
      </c>
      <c r="BH410" s="4" t="str">
        <f>IF(AND(ISNUMBER(SEARCH("aerobic",$AW410)),ISNUMBER(SEARCH("anaer",$AW410))),"Combined Aer and Anaer.","")</f>
        <v/>
      </c>
    </row>
    <row r="411" spans="1:60" x14ac:dyDescent="0.25">
      <c r="A411" s="5">
        <v>1565</v>
      </c>
      <c r="B411" t="s">
        <v>7364</v>
      </c>
      <c r="C411">
        <v>88</v>
      </c>
      <c r="D411">
        <v>1144.8109377690321</v>
      </c>
      <c r="E411">
        <v>1132.486567576329</v>
      </c>
      <c r="F411">
        <v>795.60734775891365</v>
      </c>
      <c r="G411">
        <v>1488.382485181023</v>
      </c>
      <c r="H411">
        <v>-109.924749838677</v>
      </c>
      <c r="I411">
        <v>-111.32305450812591</v>
      </c>
      <c r="J411">
        <v>-130.7168618852308</v>
      </c>
      <c r="K411">
        <v>-88.395601812892934</v>
      </c>
      <c r="L411">
        <v>61.126565525194628</v>
      </c>
      <c r="M411">
        <v>60.907629644955563</v>
      </c>
      <c r="N411">
        <v>60.141916596015569</v>
      </c>
      <c r="O411">
        <v>62.749040883771812</v>
      </c>
      <c r="P411">
        <v>2.0614370324556002</v>
      </c>
      <c r="Q411">
        <v>2.0813880017419839</v>
      </c>
      <c r="R411">
        <v>1.6842296266319621</v>
      </c>
      <c r="S411">
        <v>2.4112407472016231</v>
      </c>
      <c r="T411">
        <v>253605.6332016997</v>
      </c>
      <c r="U411">
        <v>253606.05196832321</v>
      </c>
      <c r="V411">
        <v>253436.00012057551</v>
      </c>
      <c r="W411">
        <v>253775.8862749121</v>
      </c>
      <c r="X411">
        <v>16432.61394709675</v>
      </c>
      <c r="Y411">
        <v>16489.850939628632</v>
      </c>
      <c r="Z411">
        <v>15996.840705028249</v>
      </c>
      <c r="AA411">
        <v>16703.128862768848</v>
      </c>
      <c r="AB411">
        <v>2515.1786985349208</v>
      </c>
      <c r="AC411">
        <v>2485.2776519929721</v>
      </c>
      <c r="AD411">
        <v>2192.1940256756388</v>
      </c>
      <c r="AE411">
        <v>2904.6615746153079</v>
      </c>
      <c r="AF411">
        <v>68.073511179572307</v>
      </c>
      <c r="AG411">
        <v>67.829777317922208</v>
      </c>
      <c r="AH411">
        <v>66.976910907819615</v>
      </c>
      <c r="AI411">
        <v>69.880271359709496</v>
      </c>
      <c r="AJ411">
        <v>0.60810513584528891</v>
      </c>
      <c r="AK411">
        <v>0.60810512507733661</v>
      </c>
      <c r="AL411">
        <v>0.60809914919865071</v>
      </c>
      <c r="AM411">
        <v>0.60811102252398674</v>
      </c>
      <c r="AN411">
        <v>0.98992747642383183</v>
      </c>
      <c r="AO411">
        <v>0.98992747642383183</v>
      </c>
      <c r="AP411">
        <v>0.98992747642383183</v>
      </c>
      <c r="AQ411">
        <v>0.98992747642383183</v>
      </c>
      <c r="AR411">
        <v>16.249915607126869</v>
      </c>
      <c r="AS411">
        <v>16.249915607126869</v>
      </c>
      <c r="AT411">
        <v>16.249915607126869</v>
      </c>
      <c r="AU411">
        <v>16.249915607126869</v>
      </c>
      <c r="AV411" t="str">
        <f>VLOOKUP(Sheet1[[#This Row],[NPDES ID2]],Combined_Sheet__Major_Only___2[[NPDES ID2]:[ECHO BFR]],3,FALSE)</f>
        <v>IA</v>
      </c>
      <c r="AW411" t="s">
        <v>41</v>
      </c>
      <c r="AX411" t="str">
        <f>VLOOKUP(Sheet1[[#This Row],[NPDES ID2]],Combined_Sheet__Major_Only___2[[NPDES ID2]:[ECHO BFR]],27,FALSE)</f>
        <v>-</v>
      </c>
      <c r="AY411" t="str">
        <f>VLOOKUP(Sheet1[[#This Row],[NPDES ID2]],Combined_Sheet__Major_Only___2[[NPDES ID2]:[ECHO BFR]],28,FALSE)</f>
        <v>thermoAerobicDigest</v>
      </c>
      <c r="AZ411" t="str">
        <f>VLOOKUP(Sheet1[[#This Row],[NPDES ID2]],Combined_Sheet__Major_Only___2[[NPDES ID2]:[ECHO BFR]],29,FALSE)</f>
        <v>preliminaryOps</v>
      </c>
      <c r="BA411">
        <f>VLOOKUP(Sheet1[[#This Row],[NPDES ID2]],Combined_Sheet__Major_Only___2[[NPDES ID2]:[ECHO BFR]],17,FALSE)</f>
        <v>41.324120999999998</v>
      </c>
      <c r="BB411">
        <f>VLOOKUP(Sheet1[[#This Row],[NPDES ID2]],Combined_Sheet__Major_Only___2[[NPDES ID2]:[ECHO BFR]],18,FALSE)</f>
        <v>-93.984182000000004</v>
      </c>
      <c r="BC411" s="2" t="str">
        <f>IF(ISNUMBER(SEARCH("aerobic",$AW411)),"aerobic","")</f>
        <v>aerobic</v>
      </c>
      <c r="BD411" s="2" t="str">
        <f>IF(ISNUMBER(SEARCH("anaer",$AW411)),"anaer","")</f>
        <v/>
      </c>
      <c r="BE411" s="2" t="str">
        <f>IF(ISNUMBER(SEARCH("thickening",$AZ411)),"thickening","")</f>
        <v/>
      </c>
      <c r="BF411" s="4" t="str">
        <f>IF(ISNUMBER(SEARCH("airDry",$AW411)),"airDry","")</f>
        <v/>
      </c>
      <c r="BG411" s="4" t="str">
        <f>IF(ISNUMBER(SEARCH("heatDry",$AY411)),"heatDry","")</f>
        <v/>
      </c>
      <c r="BH411" s="4" t="str">
        <f>IF(AND(ISNUMBER(SEARCH("aerobic",$AW411)),ISNUMBER(SEARCH("anaer",$AW411))),"Combined Aer and Anaer.","")</f>
        <v/>
      </c>
    </row>
    <row r="412" spans="1:60" x14ac:dyDescent="0.25">
      <c r="A412" s="5">
        <v>672</v>
      </c>
      <c r="B412" t="s">
        <v>3292</v>
      </c>
      <c r="C412">
        <v>4.57</v>
      </c>
      <c r="D412">
        <v>18975.38270040719</v>
      </c>
      <c r="E412">
        <v>18677.361128182809</v>
      </c>
      <c r="F412">
        <v>12568.020020571221</v>
      </c>
      <c r="G412">
        <v>24913.58616041606</v>
      </c>
      <c r="H412">
        <v>-139.60438101009049</v>
      </c>
      <c r="I412">
        <v>-140.76977204521069</v>
      </c>
      <c r="J412">
        <v>-159.28992400957819</v>
      </c>
      <c r="K412">
        <v>-116.7725100725293</v>
      </c>
      <c r="L412">
        <v>3.3928730277391099</v>
      </c>
      <c r="M412">
        <v>3.3723540080462322</v>
      </c>
      <c r="N412">
        <v>3.3005814466503458</v>
      </c>
      <c r="O412">
        <v>3.5449439339973061</v>
      </c>
      <c r="P412">
        <v>0.14110188024947251</v>
      </c>
      <c r="Q412">
        <v>0.1403509757812956</v>
      </c>
      <c r="R412">
        <v>0.11846824710181759</v>
      </c>
      <c r="S412">
        <v>0.15872445191414869</v>
      </c>
      <c r="T412">
        <v>253601.91681638139</v>
      </c>
      <c r="U412">
        <v>253602.3355769123</v>
      </c>
      <c r="V412">
        <v>253432.28620319959</v>
      </c>
      <c r="W412">
        <v>253772.16741263121</v>
      </c>
      <c r="X412">
        <v>20065.238467480951</v>
      </c>
      <c r="Y412">
        <v>20175.442392802601</v>
      </c>
      <c r="Z412">
        <v>19184.737448704891</v>
      </c>
      <c r="AA412">
        <v>20617.886529635882</v>
      </c>
      <c r="AB412">
        <v>3867.603562699021</v>
      </c>
      <c r="AC412">
        <v>3814.0845765339409</v>
      </c>
      <c r="AD412">
        <v>3240.6201357840978</v>
      </c>
      <c r="AE412">
        <v>4688.3146863757956</v>
      </c>
      <c r="AF412">
        <v>55.76747832489545</v>
      </c>
      <c r="AG412">
        <v>55.4302181661837</v>
      </c>
      <c r="AH412">
        <v>54.250511409742622</v>
      </c>
      <c r="AI412">
        <v>58.26701006574168</v>
      </c>
      <c r="AJ412">
        <v>0.45786044985356711</v>
      </c>
      <c r="AK412">
        <v>0.45786044939677839</v>
      </c>
      <c r="AL412">
        <v>0.45786019534964317</v>
      </c>
      <c r="AM412">
        <v>0.45786070010498497</v>
      </c>
      <c r="AN412">
        <v>0.98992733094947039</v>
      </c>
      <c r="AO412">
        <v>0.98992733094947039</v>
      </c>
      <c r="AP412">
        <v>0.98992733094947039</v>
      </c>
      <c r="AQ412">
        <v>0.98992733094947039</v>
      </c>
      <c r="AR412">
        <v>11.62869217520786</v>
      </c>
      <c r="AS412">
        <v>11.62869217520787</v>
      </c>
      <c r="AT412">
        <v>11.62869217520787</v>
      </c>
      <c r="AU412">
        <v>11.62869217520787</v>
      </c>
      <c r="AV412" t="str">
        <f>VLOOKUP(Sheet1[[#This Row],[NPDES ID2]],Combined_Sheet__Major_Only___2[[NPDES ID2]:[ECHO BFR]],3,FALSE)</f>
        <v>TX</v>
      </c>
      <c r="AW412" t="s">
        <v>54</v>
      </c>
      <c r="AX412" t="str">
        <f>VLOOKUP(Sheet1[[#This Row],[NPDES ID2]],Combined_Sheet__Major_Only___2[[NPDES ID2]:[ECHO BFR]],27,FALSE)</f>
        <v>other</v>
      </c>
      <c r="AY412" t="str">
        <f>VLOOKUP(Sheet1[[#This Row],[NPDES ID2]],Combined_Sheet__Major_Only___2[[NPDES ID2]:[ECHO BFR]],28,FALSE)</f>
        <v>-</v>
      </c>
      <c r="AZ412" t="str">
        <f>VLOOKUP(Sheet1[[#This Row],[NPDES ID2]],Combined_Sheet__Major_Only___2[[NPDES ID2]:[ECHO BFR]],29,FALSE)</f>
        <v>-</v>
      </c>
      <c r="BA412">
        <f>VLOOKUP(Sheet1[[#This Row],[NPDES ID2]],Combined_Sheet__Major_Only___2[[NPDES ID2]:[ECHO BFR]],17,FALSE)</f>
        <v>30.840097</v>
      </c>
      <c r="BB412">
        <f>VLOOKUP(Sheet1[[#This Row],[NPDES ID2]],Combined_Sheet__Major_Only___2[[NPDES ID2]:[ECHO BFR]],18,FALSE)</f>
        <v>-94.860849000000002</v>
      </c>
      <c r="BC412" s="2" t="str">
        <f>IF(ISNUMBER(SEARCH("aerobic",$AW412)),"aerobic","")</f>
        <v/>
      </c>
      <c r="BD412" s="2" t="str">
        <f>IF(ISNUMBER(SEARCH("anaer",$AW412)),"anaer","")</f>
        <v/>
      </c>
      <c r="BE412" s="2" t="str">
        <f>IF(ISNUMBER(SEARCH("thickening",$AZ412)),"thickening","")</f>
        <v/>
      </c>
      <c r="BF412" s="3" t="str">
        <f>IF(ISNUMBER(SEARCH("airDry",$AW412)),"airDry","")</f>
        <v/>
      </c>
      <c r="BG412" s="3" t="str">
        <f>IF(ISNUMBER(SEARCH("heatDry",$AY412)),"heatDry","")</f>
        <v/>
      </c>
      <c r="BH412" s="3" t="str">
        <f>IF(AND(ISNUMBER(SEARCH("aerobic",$AW412)),ISNUMBER(SEARCH("anaer",$AW412))),"Combined Aer and Anaer.","")</f>
        <v/>
      </c>
    </row>
    <row r="413" spans="1:60" x14ac:dyDescent="0.25">
      <c r="A413" s="5">
        <v>1506</v>
      </c>
      <c r="B413" t="s">
        <v>7095</v>
      </c>
      <c r="C413">
        <v>105.71</v>
      </c>
      <c r="D413">
        <v>974.8332851363059</v>
      </c>
      <c r="E413">
        <v>964.73970917875192</v>
      </c>
      <c r="F413">
        <v>684.17829182281275</v>
      </c>
      <c r="G413">
        <v>1262.450013353601</v>
      </c>
      <c r="H413">
        <v>-110.2040095764328</v>
      </c>
      <c r="I413">
        <v>-111.6118282572389</v>
      </c>
      <c r="J413">
        <v>-130.98438961313579</v>
      </c>
      <c r="K413">
        <v>-88.656600576263571</v>
      </c>
      <c r="L413">
        <v>73.248827901205146</v>
      </c>
      <c r="M413">
        <v>72.984462632237722</v>
      </c>
      <c r="N413">
        <v>72.05988639985506</v>
      </c>
      <c r="O413">
        <v>75.207942180930218</v>
      </c>
      <c r="P413">
        <v>2.4766568611262381</v>
      </c>
      <c r="Q413">
        <v>2.5002123814203978</v>
      </c>
      <c r="R413">
        <v>2.024144230483476</v>
      </c>
      <c r="S413">
        <v>2.8950635664526612</v>
      </c>
      <c r="T413">
        <v>253579.0155074551</v>
      </c>
      <c r="U413">
        <v>253579.43423044239</v>
      </c>
      <c r="V413">
        <v>253409.40010236049</v>
      </c>
      <c r="W413">
        <v>253749.2508400337</v>
      </c>
      <c r="X413">
        <v>16471.192587681529</v>
      </c>
      <c r="Y413">
        <v>16528.92726952623</v>
      </c>
      <c r="Z413">
        <v>16031.17748684851</v>
      </c>
      <c r="AA413">
        <v>16744.415399003941</v>
      </c>
      <c r="AB413">
        <v>2526.8826310416689</v>
      </c>
      <c r="AC413">
        <v>2496.7329264969462</v>
      </c>
      <c r="AD413">
        <v>2201.686933717097</v>
      </c>
      <c r="AE413">
        <v>2919.49577334584</v>
      </c>
      <c r="AF413">
        <v>67.907289880209092</v>
      </c>
      <c r="AG413">
        <v>67.662303450484131</v>
      </c>
      <c r="AH413">
        <v>66.804992903995341</v>
      </c>
      <c r="AI413">
        <v>69.723410729219765</v>
      </c>
      <c r="AJ413">
        <v>0.60607176785299532</v>
      </c>
      <c r="AK413">
        <v>0.60607175494122978</v>
      </c>
      <c r="AL413">
        <v>0.60606459260301149</v>
      </c>
      <c r="AM413">
        <v>0.60607882330335539</v>
      </c>
      <c r="AN413">
        <v>0.98992643440681927</v>
      </c>
      <c r="AO413">
        <v>0.98992643440681916</v>
      </c>
      <c r="AP413">
        <v>0.98992643440681916</v>
      </c>
      <c r="AQ413">
        <v>0.98992643440681916</v>
      </c>
      <c r="AR413">
        <v>16.187330026434381</v>
      </c>
      <c r="AS413">
        <v>16.187330026434381</v>
      </c>
      <c r="AT413">
        <v>16.187330026434381</v>
      </c>
      <c r="AU413">
        <v>16.187330026434381</v>
      </c>
      <c r="AV413" t="str">
        <f>VLOOKUP(Sheet1[[#This Row],[NPDES ID2]],Combined_Sheet__Major_Only___2[[NPDES ID2]:[ECHO BFR]],3,FALSE)</f>
        <v>PA</v>
      </c>
      <c r="AW413" t="s">
        <v>41</v>
      </c>
      <c r="AX413" t="str">
        <f>VLOOKUP(Sheet1[[#This Row],[NPDES ID2]],Combined_Sheet__Major_Only___2[[NPDES ID2]:[ECHO BFR]],27,FALSE)</f>
        <v>other</v>
      </c>
      <c r="AY413" t="str">
        <f>VLOOKUP(Sheet1[[#This Row],[NPDES ID2]],Combined_Sheet__Major_Only___2[[NPDES ID2]:[ECHO BFR]],28,FALSE)</f>
        <v>-</v>
      </c>
      <c r="AZ413" t="str">
        <f>VLOOKUP(Sheet1[[#This Row],[NPDES ID2]],Combined_Sheet__Major_Only___2[[NPDES ID2]:[ECHO BFR]],29,FALSE)</f>
        <v>sludgeLagoon</v>
      </c>
      <c r="BA413">
        <f>VLOOKUP(Sheet1[[#This Row],[NPDES ID2]],Combined_Sheet__Major_Only___2[[NPDES ID2]:[ECHO BFR]],17,FALSE)</f>
        <v>41.747239999999998</v>
      </c>
      <c r="BB413">
        <f>VLOOKUP(Sheet1[[#This Row],[NPDES ID2]],Combined_Sheet__Major_Only___2[[NPDES ID2]:[ECHO BFR]],18,FALSE)</f>
        <v>-77.300030000000007</v>
      </c>
      <c r="BC413" s="2" t="str">
        <f>IF(ISNUMBER(SEARCH("aerobic",$AW413)),"aerobic","")</f>
        <v>aerobic</v>
      </c>
      <c r="BD413" s="2" t="str">
        <f>IF(ISNUMBER(SEARCH("anaer",$AW413)),"anaer","")</f>
        <v/>
      </c>
      <c r="BE413" s="2" t="str">
        <f>IF(ISNUMBER(SEARCH("thickening",$AZ413)),"thickening","")</f>
        <v/>
      </c>
      <c r="BF413" s="3" t="str">
        <f>IF(ISNUMBER(SEARCH("airDry",$AW413)),"airDry","")</f>
        <v/>
      </c>
      <c r="BG413" s="3" t="str">
        <f>IF(ISNUMBER(SEARCH("heatDry",$AY413)),"heatDry","")</f>
        <v/>
      </c>
      <c r="BH413" s="3" t="str">
        <f>IF(AND(ISNUMBER(SEARCH("aerobic",$AW413)),ISNUMBER(SEARCH("anaer",$AW413))),"Combined Aer and Anaer.","")</f>
        <v/>
      </c>
    </row>
    <row r="414" spans="1:60" x14ac:dyDescent="0.25">
      <c r="A414" s="5">
        <v>1927</v>
      </c>
      <c r="B414" t="s">
        <v>9092</v>
      </c>
      <c r="C414">
        <v>3017.68</v>
      </c>
      <c r="D414">
        <v>667.87656521994404</v>
      </c>
      <c r="E414">
        <v>664.65903368783086</v>
      </c>
      <c r="F414">
        <v>543.01248910952017</v>
      </c>
      <c r="G414">
        <v>776.38845404602762</v>
      </c>
      <c r="H414">
        <v>-108.37264121237649</v>
      </c>
      <c r="I414">
        <v>-110.18343206806411</v>
      </c>
      <c r="J414">
        <v>-129.00720222948121</v>
      </c>
      <c r="K414">
        <v>-86.00934857756134</v>
      </c>
      <c r="L414">
        <v>2089.5041596888718</v>
      </c>
      <c r="M414">
        <v>2081.9325240137691</v>
      </c>
      <c r="N414">
        <v>2055.5619702903309</v>
      </c>
      <c r="O414">
        <v>2145.48937696331</v>
      </c>
      <c r="P414">
        <v>70.676431771160708</v>
      </c>
      <c r="Q414">
        <v>71.341844226235224</v>
      </c>
      <c r="R414">
        <v>57.771010423863657</v>
      </c>
      <c r="S414">
        <v>82.631401096102323</v>
      </c>
      <c r="T414">
        <v>253560.50294984679</v>
      </c>
      <c r="U414">
        <v>253560.92164248531</v>
      </c>
      <c r="V414">
        <v>253390.8998383985</v>
      </c>
      <c r="W414">
        <v>253730.72594384709</v>
      </c>
      <c r="X414">
        <v>16481.929098975859</v>
      </c>
      <c r="Y414">
        <v>16540.08611092763</v>
      </c>
      <c r="Z414">
        <v>16040.87910175755</v>
      </c>
      <c r="AA414">
        <v>16755.772306059149</v>
      </c>
      <c r="AB414">
        <v>2531.1129020761068</v>
      </c>
      <c r="AC414">
        <v>2501.084322722832</v>
      </c>
      <c r="AD414">
        <v>2204.6266805804248</v>
      </c>
      <c r="AE414">
        <v>2925.770355933058</v>
      </c>
      <c r="AF414">
        <v>67.882743590247358</v>
      </c>
      <c r="AG414">
        <v>67.63962818948356</v>
      </c>
      <c r="AH414">
        <v>66.778420826243746</v>
      </c>
      <c r="AI414">
        <v>69.697889265620887</v>
      </c>
      <c r="AJ414">
        <v>0.60577165263380939</v>
      </c>
      <c r="AK414">
        <v>0.60577125642853935</v>
      </c>
      <c r="AL414">
        <v>0.60556683973270897</v>
      </c>
      <c r="AM414">
        <v>0.60597312158731031</v>
      </c>
      <c r="AN414">
        <v>0.98992570955876813</v>
      </c>
      <c r="AO414">
        <v>0.98992570955876824</v>
      </c>
      <c r="AP414">
        <v>0.98992570955876824</v>
      </c>
      <c r="AQ414">
        <v>0.98992570955876824</v>
      </c>
      <c r="AR414">
        <v>16.171342938927889</v>
      </c>
      <c r="AS414">
        <v>16.171342938927889</v>
      </c>
      <c r="AT414">
        <v>16.171342938927889</v>
      </c>
      <c r="AU414">
        <v>16.171342938927889</v>
      </c>
      <c r="AV414" t="str">
        <f>VLOOKUP(Sheet1[[#This Row],[NPDES ID2]],Combined_Sheet__Major_Only___2[[NPDES ID2]:[ECHO BFR]],3,FALSE)</f>
        <v>AR</v>
      </c>
      <c r="AW414" t="s">
        <v>41</v>
      </c>
      <c r="AX414" t="str">
        <f>VLOOKUP(Sheet1[[#This Row],[NPDES ID2]],Combined_Sheet__Major_Only___2[[NPDES ID2]:[ECHO BFR]],27,FALSE)</f>
        <v>-</v>
      </c>
      <c r="AY414" t="str">
        <f>VLOOKUP(Sheet1[[#This Row],[NPDES ID2]],Combined_Sheet__Major_Only___2[[NPDES ID2]:[ECHO BFR]],28,FALSE)</f>
        <v>-</v>
      </c>
      <c r="AZ414" t="str">
        <f>VLOOKUP(Sheet1[[#This Row],[NPDES ID2]],Combined_Sheet__Major_Only___2[[NPDES ID2]:[ECHO BFR]],29,FALSE)</f>
        <v>sludgeLagoon</v>
      </c>
      <c r="BA414">
        <f>VLOOKUP(Sheet1[[#This Row],[NPDES ID2]],Combined_Sheet__Major_Only___2[[NPDES ID2]:[ECHO BFR]],17,FALSE)</f>
        <v>34.80368</v>
      </c>
      <c r="BB414">
        <f>VLOOKUP(Sheet1[[#This Row],[NPDES ID2]],Combined_Sheet__Major_Only___2[[NPDES ID2]:[ECHO BFR]],18,FALSE)</f>
        <v>-92.20138</v>
      </c>
      <c r="BC414" s="2" t="str">
        <f>IF(ISNUMBER(SEARCH("aerobic",$AW414)),"aerobic","")</f>
        <v>aerobic</v>
      </c>
      <c r="BD414" s="2" t="str">
        <f>IF(ISNUMBER(SEARCH("anaer",$AW414)),"anaer","")</f>
        <v/>
      </c>
      <c r="BE414" s="2" t="str">
        <f>IF(ISNUMBER(SEARCH("thickening",$AZ414)),"thickening","")</f>
        <v/>
      </c>
      <c r="BF414" s="4" t="str">
        <f>IF(ISNUMBER(SEARCH("airDry",$AW414)),"airDry","")</f>
        <v/>
      </c>
      <c r="BG414" s="4" t="str">
        <f>IF(ISNUMBER(SEARCH("heatDry",$AY414)),"heatDry","")</f>
        <v/>
      </c>
      <c r="BH414" s="4" t="str">
        <f>IF(AND(ISNUMBER(SEARCH("aerobic",$AW414)),ISNUMBER(SEARCH("anaer",$AW414))),"Combined Aer and Anaer.","")</f>
        <v/>
      </c>
    </row>
    <row r="415" spans="1:60" x14ac:dyDescent="0.25">
      <c r="A415" s="5">
        <v>732</v>
      </c>
      <c r="B415" t="s">
        <v>3606</v>
      </c>
      <c r="C415">
        <v>3133</v>
      </c>
      <c r="D415">
        <v>630.90563389550118</v>
      </c>
      <c r="E415">
        <v>627.67967952418053</v>
      </c>
      <c r="F415">
        <v>513.78199515096696</v>
      </c>
      <c r="G415">
        <v>737.1761815241141</v>
      </c>
      <c r="H415">
        <v>-135.98537099052271</v>
      </c>
      <c r="I415">
        <v>-136.58053470045579</v>
      </c>
      <c r="J415">
        <v>-156.0817965722986</v>
      </c>
      <c r="K415">
        <v>-112.7425285737134</v>
      </c>
      <c r="L415">
        <v>2366.3594596657399</v>
      </c>
      <c r="M415">
        <v>2352.224195180871</v>
      </c>
      <c r="N415">
        <v>2302.954720166711</v>
      </c>
      <c r="O415">
        <v>2470.9212702016312</v>
      </c>
      <c r="P415">
        <v>97.742501346204079</v>
      </c>
      <c r="Q415">
        <v>97.321554161397287</v>
      </c>
      <c r="R415">
        <v>82.010612724410535</v>
      </c>
      <c r="S415">
        <v>109.92770163750249</v>
      </c>
      <c r="T415">
        <v>253552.16993927071</v>
      </c>
      <c r="U415">
        <v>253552.58861824841</v>
      </c>
      <c r="V415">
        <v>253382.57236153021</v>
      </c>
      <c r="W415">
        <v>253722.38737933809</v>
      </c>
      <c r="X415">
        <v>19938.629300234519</v>
      </c>
      <c r="Y415">
        <v>20046.95549391543</v>
      </c>
      <c r="Z415">
        <v>19075.558366641089</v>
      </c>
      <c r="AA415">
        <v>20480.208059450291</v>
      </c>
      <c r="AB415">
        <v>3811.142229544158</v>
      </c>
      <c r="AC415">
        <v>3758.0051599583949</v>
      </c>
      <c r="AD415">
        <v>3197.9316822809669</v>
      </c>
      <c r="AE415">
        <v>4607.7701238432228</v>
      </c>
      <c r="AF415">
        <v>56.133399602525969</v>
      </c>
      <c r="AG415">
        <v>55.80074743341919</v>
      </c>
      <c r="AH415">
        <v>54.627848290129243</v>
      </c>
      <c r="AI415">
        <v>58.610274507513701</v>
      </c>
      <c r="AJ415">
        <v>0.46231822707950448</v>
      </c>
      <c r="AK415">
        <v>0.46231788396788348</v>
      </c>
      <c r="AL415">
        <v>0.46214244434712121</v>
      </c>
      <c r="AM415">
        <v>0.4624911482209389</v>
      </c>
      <c r="AN415">
        <v>0.98992538325070867</v>
      </c>
      <c r="AO415">
        <v>0.98992538325070867</v>
      </c>
      <c r="AP415">
        <v>0.98992538325070867</v>
      </c>
      <c r="AQ415">
        <v>0.98992538325070867</v>
      </c>
      <c r="AR415">
        <v>11.759810250326209</v>
      </c>
      <c r="AS415">
        <v>11.75981025032622</v>
      </c>
      <c r="AT415">
        <v>11.75981025032622</v>
      </c>
      <c r="AU415">
        <v>11.75981025032622</v>
      </c>
      <c r="AV415" t="str">
        <f>VLOOKUP(Sheet1[[#This Row],[NPDES ID2]],Combined_Sheet__Major_Only___2[[NPDES ID2]:[ECHO BFR]],3,FALSE)</f>
        <v>NY</v>
      </c>
      <c r="AW415" t="s">
        <v>54</v>
      </c>
      <c r="AX415" t="str">
        <f>VLOOKUP(Sheet1[[#This Row],[NPDES ID2]],Combined_Sheet__Major_Only___2[[NPDES ID2]:[ECHO BFR]],27,FALSE)</f>
        <v>-</v>
      </c>
      <c r="AY415" t="str">
        <f>VLOOKUP(Sheet1[[#This Row],[NPDES ID2]],Combined_Sheet__Major_Only___2[[NPDES ID2]:[ECHO BFR]],28,FALSE)</f>
        <v>-</v>
      </c>
      <c r="AZ415" t="str">
        <f>VLOOKUP(Sheet1[[#This Row],[NPDES ID2]],Combined_Sheet__Major_Only___2[[NPDES ID2]:[ECHO BFR]],29,FALSE)</f>
        <v>preliminaryOps</v>
      </c>
      <c r="BA415">
        <f>VLOOKUP(Sheet1[[#This Row],[NPDES ID2]],Combined_Sheet__Major_Only___2[[NPDES ID2]:[ECHO BFR]],17,FALSE)</f>
        <v>40.946832999999998</v>
      </c>
      <c r="BB415">
        <f>VLOOKUP(Sheet1[[#This Row],[NPDES ID2]],Combined_Sheet__Major_Only___2[[NPDES ID2]:[ECHO BFR]],18,FALSE)</f>
        <v>-73.733694</v>
      </c>
      <c r="BC415" s="2" t="str">
        <f>IF(ISNUMBER(SEARCH("aerobic",$AW415)),"aerobic","")</f>
        <v/>
      </c>
      <c r="BD415" s="2" t="str">
        <f>IF(ISNUMBER(SEARCH("anaer",$AW415)),"anaer","")</f>
        <v/>
      </c>
      <c r="BE415" s="2" t="str">
        <f>IF(ISNUMBER(SEARCH("thickening",$AZ415)),"thickening","")</f>
        <v/>
      </c>
      <c r="BF415" s="3" t="str">
        <f>IF(ISNUMBER(SEARCH("airDry",$AW415)),"airDry","")</f>
        <v/>
      </c>
      <c r="BG415" s="3" t="str">
        <f>IF(ISNUMBER(SEARCH("heatDry",$AY415)),"heatDry","")</f>
        <v/>
      </c>
      <c r="BH415" s="3" t="str">
        <f>IF(AND(ISNUMBER(SEARCH("aerobic",$AW415)),ISNUMBER(SEARCH("anaer",$AW415))),"Combined Aer and Anaer.","")</f>
        <v/>
      </c>
    </row>
    <row r="416" spans="1:60" x14ac:dyDescent="0.25">
      <c r="A416" s="5">
        <v>1790</v>
      </c>
      <c r="B416" t="s">
        <v>8368</v>
      </c>
      <c r="C416">
        <v>1.75</v>
      </c>
      <c r="D416">
        <v>52776.509943396683</v>
      </c>
      <c r="E416">
        <v>52273.574053151577</v>
      </c>
      <c r="F416">
        <v>34920.357825542189</v>
      </c>
      <c r="G416">
        <v>69652.370538614472</v>
      </c>
      <c r="H416">
        <v>-109.9415005726263</v>
      </c>
      <c r="I416">
        <v>-111.3505690117463</v>
      </c>
      <c r="J416">
        <v>-130.7372278916213</v>
      </c>
      <c r="K416">
        <v>-88.438087521400547</v>
      </c>
      <c r="L416">
        <v>1.2159919606829379</v>
      </c>
      <c r="M416">
        <v>1.2116414472393811</v>
      </c>
      <c r="N416">
        <v>1.19642394137579</v>
      </c>
      <c r="O416">
        <v>1.248234604468567</v>
      </c>
      <c r="P416">
        <v>4.0994132992343522E-2</v>
      </c>
      <c r="Q416">
        <v>4.1391875093916203E-2</v>
      </c>
      <c r="R416">
        <v>3.3491350777811478E-2</v>
      </c>
      <c r="S416">
        <v>4.7954092901987051E-2</v>
      </c>
      <c r="T416">
        <v>253543.95836688421</v>
      </c>
      <c r="U416">
        <v>253544.37703239999</v>
      </c>
      <c r="V416">
        <v>253374.36624220779</v>
      </c>
      <c r="W416">
        <v>253714.1703339568</v>
      </c>
      <c r="X416">
        <v>16423.114680819221</v>
      </c>
      <c r="Y416">
        <v>16480.261182153288</v>
      </c>
      <c r="Z416">
        <v>15988.025797003809</v>
      </c>
      <c r="AA416">
        <v>16693.195915597818</v>
      </c>
      <c r="AB416">
        <v>2512.9125420401201</v>
      </c>
      <c r="AC416">
        <v>2483.0474182384351</v>
      </c>
      <c r="AD416">
        <v>2190.330108911829</v>
      </c>
      <c r="AE416">
        <v>2901.8376702719938</v>
      </c>
      <c r="AF416">
        <v>68.095564613426916</v>
      </c>
      <c r="AG416">
        <v>67.851937473289127</v>
      </c>
      <c r="AH416">
        <v>66.999754350930189</v>
      </c>
      <c r="AI416">
        <v>69.901150927574761</v>
      </c>
      <c r="AJ416">
        <v>0.60837491601051308</v>
      </c>
      <c r="AK416">
        <v>0.60837491579683745</v>
      </c>
      <c r="AL416">
        <v>0.60837479694940333</v>
      </c>
      <c r="AM416">
        <v>0.60837503308218233</v>
      </c>
      <c r="AN416">
        <v>0.98992506167730543</v>
      </c>
      <c r="AO416">
        <v>0.98992506167730521</v>
      </c>
      <c r="AP416">
        <v>0.98992506167730521</v>
      </c>
      <c r="AQ416">
        <v>0.98992506167730521</v>
      </c>
      <c r="AR416">
        <v>16.258414431992481</v>
      </c>
      <c r="AS416">
        <v>16.258414431992481</v>
      </c>
      <c r="AT416">
        <v>16.258414431992481</v>
      </c>
      <c r="AU416">
        <v>16.258414431992481</v>
      </c>
      <c r="AV416" t="str">
        <f>VLOOKUP(Sheet1[[#This Row],[NPDES ID2]],Combined_Sheet__Major_Only___2[[NPDES ID2]:[ECHO BFR]],3,FALSE)</f>
        <v>TX</v>
      </c>
      <c r="AW416" t="s">
        <v>41</v>
      </c>
      <c r="AX416" t="str">
        <f>VLOOKUP(Sheet1[[#This Row],[NPDES ID2]],Combined_Sheet__Major_Only___2[[NPDES ID2]:[ECHO BFR]],27,FALSE)</f>
        <v>-</v>
      </c>
      <c r="AY416" t="str">
        <f>VLOOKUP(Sheet1[[#This Row],[NPDES ID2]],Combined_Sheet__Major_Only___2[[NPDES ID2]:[ECHO BFR]],28,FALSE)</f>
        <v>-</v>
      </c>
      <c r="AZ416" t="str">
        <f>VLOOKUP(Sheet1[[#This Row],[NPDES ID2]],Combined_Sheet__Major_Only___2[[NPDES ID2]:[ECHO BFR]],29,FALSE)</f>
        <v>preliminaryOps</v>
      </c>
      <c r="BA416">
        <f>VLOOKUP(Sheet1[[#This Row],[NPDES ID2]],Combined_Sheet__Major_Only___2[[NPDES ID2]:[ECHO BFR]],17,FALSE)</f>
        <v>28.606559000000001</v>
      </c>
      <c r="BB416">
        <f>VLOOKUP(Sheet1[[#This Row],[NPDES ID2]],Combined_Sheet__Major_Only___2[[NPDES ID2]:[ECHO BFR]],18,FALSE)</f>
        <v>-100.433623</v>
      </c>
      <c r="BC416" s="2" t="str">
        <f>IF(ISNUMBER(SEARCH("aerobic",$AW416)),"aerobic","")</f>
        <v>aerobic</v>
      </c>
      <c r="BD416" s="2" t="str">
        <f>IF(ISNUMBER(SEARCH("anaer",$AW416)),"anaer","")</f>
        <v/>
      </c>
      <c r="BE416" s="2" t="str">
        <f>IF(ISNUMBER(SEARCH("thickening",$AZ416)),"thickening","")</f>
        <v/>
      </c>
      <c r="BF416" s="3" t="str">
        <f>IF(ISNUMBER(SEARCH("airDry",$AW416)),"airDry","")</f>
        <v/>
      </c>
      <c r="BG416" s="3" t="str">
        <f>IF(ISNUMBER(SEARCH("heatDry",$AY416)),"heatDry","")</f>
        <v/>
      </c>
      <c r="BH416" s="3" t="str">
        <f>IF(AND(ISNUMBER(SEARCH("aerobic",$AW416)),ISNUMBER(SEARCH("anaer",$AW416))),"Combined Aer and Anaer.","")</f>
        <v/>
      </c>
    </row>
    <row r="417" spans="1:60" x14ac:dyDescent="0.25">
      <c r="A417" s="5">
        <v>782</v>
      </c>
      <c r="B417" t="s">
        <v>3830</v>
      </c>
      <c r="C417">
        <v>1601</v>
      </c>
      <c r="D417">
        <v>437.57887986895958</v>
      </c>
      <c r="E417">
        <v>434.27951822150311</v>
      </c>
      <c r="F417">
        <v>369.89016520016361</v>
      </c>
      <c r="G417">
        <v>508.50032136412688</v>
      </c>
      <c r="H417">
        <v>-110.3523157680458</v>
      </c>
      <c r="I417">
        <v>-111.68529870138561</v>
      </c>
      <c r="J417">
        <v>-131.04427538175489</v>
      </c>
      <c r="K417">
        <v>-88.32919443565109</v>
      </c>
      <c r="L417">
        <v>1098.7728881462799</v>
      </c>
      <c r="M417">
        <v>1094.684747889678</v>
      </c>
      <c r="N417">
        <v>1080.417177861254</v>
      </c>
      <c r="O417">
        <v>1129.0343475482689</v>
      </c>
      <c r="P417">
        <v>37.523331877573199</v>
      </c>
      <c r="Q417">
        <v>37.854871763862889</v>
      </c>
      <c r="R417">
        <v>30.707709861405782</v>
      </c>
      <c r="S417">
        <v>43.760979295376742</v>
      </c>
      <c r="T417">
        <v>253539.73794859459</v>
      </c>
      <c r="U417">
        <v>253540.15660719169</v>
      </c>
      <c r="V417">
        <v>253370.14862657429</v>
      </c>
      <c r="W417">
        <v>253709.947102768</v>
      </c>
      <c r="X417">
        <v>16627.64443248514</v>
      </c>
      <c r="Y417">
        <v>16687.510177232849</v>
      </c>
      <c r="Z417">
        <v>16170.742423406091</v>
      </c>
      <c r="AA417">
        <v>16911.633264031181</v>
      </c>
      <c r="AB417">
        <v>2574.670032370982</v>
      </c>
      <c r="AC417">
        <v>2543.6047923935862</v>
      </c>
      <c r="AD417">
        <v>2240.1800876787429</v>
      </c>
      <c r="AE417">
        <v>2980.0420570903102</v>
      </c>
      <c r="AF417">
        <v>67.271272967805459</v>
      </c>
      <c r="AG417">
        <v>67.022494641670818</v>
      </c>
      <c r="AH417">
        <v>66.14660530291178</v>
      </c>
      <c r="AI417">
        <v>69.122060448747533</v>
      </c>
      <c r="AJ417">
        <v>0.59829238905505611</v>
      </c>
      <c r="AK417">
        <v>0.59829218763698111</v>
      </c>
      <c r="AL417">
        <v>0.59818462678339024</v>
      </c>
      <c r="AM417">
        <v>0.59839837263026285</v>
      </c>
      <c r="AN417">
        <v>0.98992489639350867</v>
      </c>
      <c r="AO417">
        <v>0.98992489639350867</v>
      </c>
      <c r="AP417">
        <v>0.98992489639350867</v>
      </c>
      <c r="AQ417">
        <v>0.98992489639350867</v>
      </c>
      <c r="AR417">
        <v>15.944603480148039</v>
      </c>
      <c r="AS417">
        <v>15.944603480148039</v>
      </c>
      <c r="AT417">
        <v>15.944603480148039</v>
      </c>
      <c r="AU417">
        <v>15.944603480148039</v>
      </c>
      <c r="AV417" t="str">
        <f>VLOOKUP(Sheet1[[#This Row],[NPDES ID2]],Combined_Sheet__Major_Only___2[[NPDES ID2]:[ECHO BFR]],3,FALSE)</f>
        <v>IA</v>
      </c>
      <c r="AW417" t="s">
        <v>12185</v>
      </c>
      <c r="AX417" t="str">
        <f>VLOOKUP(Sheet1[[#This Row],[NPDES ID2]],Combined_Sheet__Major_Only___2[[NPDES ID2]:[ECHO BFR]],27,FALSE)</f>
        <v>methaneBioCaptureRecover</v>
      </c>
      <c r="AY417" t="str">
        <f>VLOOKUP(Sheet1[[#This Row],[NPDES ID2]],Combined_Sheet__Major_Only___2[[NPDES ID2]:[ECHO BFR]],28,FALSE)</f>
        <v>-</v>
      </c>
      <c r="AZ417" t="str">
        <f>VLOOKUP(Sheet1[[#This Row],[NPDES ID2]],Combined_Sheet__Major_Only___2[[NPDES ID2]:[ECHO BFR]],29,FALSE)</f>
        <v>sludgeLagoon</v>
      </c>
      <c r="BA417">
        <f>VLOOKUP(Sheet1[[#This Row],[NPDES ID2]],Combined_Sheet__Major_Only___2[[NPDES ID2]:[ECHO BFR]],17,FALSE)</f>
        <v>42.801110999999999</v>
      </c>
      <c r="BB417">
        <f>VLOOKUP(Sheet1[[#This Row],[NPDES ID2]],Combined_Sheet__Major_Only___2[[NPDES ID2]:[ECHO BFR]],18,FALSE)</f>
        <v>-96.217777999999996</v>
      </c>
      <c r="BC417" s="2" t="str">
        <f>IF(ISNUMBER(SEARCH("aerobic",$AW417)),"aerobic","")</f>
        <v/>
      </c>
      <c r="BD417" s="2" t="str">
        <f>IF(ISNUMBER(SEARCH("anaer",$AW417)),"anaer","")</f>
        <v>anaer</v>
      </c>
      <c r="BE417" s="2" t="str">
        <f>IF(ISNUMBER(SEARCH("thickening",$AZ417)),"thickening","")</f>
        <v/>
      </c>
      <c r="BF417" s="3" t="str">
        <f>IF(ISNUMBER(SEARCH("airDry",$AW417)),"airDry","")</f>
        <v/>
      </c>
      <c r="BG417" s="3" t="str">
        <f>IF(ISNUMBER(SEARCH("heatDry",$AY417)),"heatDry","")</f>
        <v/>
      </c>
      <c r="BH417" s="3" t="str">
        <f>IF(AND(ISNUMBER(SEARCH("aerobic",$AW417)),ISNUMBER(SEARCH("anaer",$AW417))),"Combined Aer and Anaer.","")</f>
        <v/>
      </c>
    </row>
    <row r="418" spans="1:60" x14ac:dyDescent="0.25">
      <c r="A418" s="5">
        <v>1034</v>
      </c>
      <c r="B418" t="s">
        <v>4995</v>
      </c>
      <c r="C418">
        <v>414.88</v>
      </c>
      <c r="D418">
        <v>381.13072121317703</v>
      </c>
      <c r="E418">
        <v>376.59467491946538</v>
      </c>
      <c r="F418">
        <v>299.36739104258879</v>
      </c>
      <c r="G418">
        <v>468.89031791107442</v>
      </c>
      <c r="H418">
        <v>-110.3806237016795</v>
      </c>
      <c r="I418">
        <v>-111.7648893364195</v>
      </c>
      <c r="J418">
        <v>-131.1386537168697</v>
      </c>
      <c r="K418">
        <v>-88.729204375978853</v>
      </c>
      <c r="L418">
        <v>286.56210714893768</v>
      </c>
      <c r="M418">
        <v>285.51737576811178</v>
      </c>
      <c r="N418">
        <v>281.86519611882397</v>
      </c>
      <c r="O418">
        <v>294.30240020370331</v>
      </c>
      <c r="P418">
        <v>9.7215826259261124</v>
      </c>
      <c r="Q418">
        <v>9.8118818282630738</v>
      </c>
      <c r="R418">
        <v>7.9488118703439161</v>
      </c>
      <c r="S418">
        <v>11.35487689413605</v>
      </c>
      <c r="T418">
        <v>253533.7908929296</v>
      </c>
      <c r="U418">
        <v>253534.20954177729</v>
      </c>
      <c r="V418">
        <v>253364.20552017441</v>
      </c>
      <c r="W418">
        <v>253703.99608340359</v>
      </c>
      <c r="X418">
        <v>16521.047219162159</v>
      </c>
      <c r="Y418">
        <v>16579.46097147918</v>
      </c>
      <c r="Z418">
        <v>16075.492584785799</v>
      </c>
      <c r="AA418">
        <v>16797.803885708901</v>
      </c>
      <c r="AB418">
        <v>2542.2758231906259</v>
      </c>
      <c r="AC418">
        <v>2511.8171847278008</v>
      </c>
      <c r="AD418">
        <v>2214.1083890885129</v>
      </c>
      <c r="AE418">
        <v>2939.126561246097</v>
      </c>
      <c r="AF418">
        <v>67.693162403808543</v>
      </c>
      <c r="AG418">
        <v>67.446764262622992</v>
      </c>
      <c r="AH418">
        <v>66.583411274528586</v>
      </c>
      <c r="AI418">
        <v>69.521110000924068</v>
      </c>
      <c r="AJ418">
        <v>0.60345252266770999</v>
      </c>
      <c r="AK418">
        <v>0.60345247173842265</v>
      </c>
      <c r="AL418">
        <v>0.60342444442133125</v>
      </c>
      <c r="AM418">
        <v>0.60348013321565763</v>
      </c>
      <c r="AN418">
        <v>0.98992466348038943</v>
      </c>
      <c r="AO418">
        <v>0.98992466348038943</v>
      </c>
      <c r="AP418">
        <v>0.98992466348038943</v>
      </c>
      <c r="AQ418">
        <v>0.98992466348038943</v>
      </c>
      <c r="AR418">
        <v>16.106049363311051</v>
      </c>
      <c r="AS418">
        <v>16.106049363311051</v>
      </c>
      <c r="AT418">
        <v>16.106049363311051</v>
      </c>
      <c r="AU418">
        <v>16.106049363311051</v>
      </c>
      <c r="AV418" t="str">
        <f>VLOOKUP(Sheet1[[#This Row],[NPDES ID2]],Combined_Sheet__Major_Only___2[[NPDES ID2]:[ECHO BFR]],3,FALSE)</f>
        <v>NJ</v>
      </c>
      <c r="AW418" t="s">
        <v>41</v>
      </c>
      <c r="AX418" t="str">
        <f>VLOOKUP(Sheet1[[#This Row],[NPDES ID2]],Combined_Sheet__Major_Only___2[[NPDES ID2]:[ECHO BFR]],27,FALSE)</f>
        <v>methaneBioCaptureRecover</v>
      </c>
      <c r="AY418" t="str">
        <f>VLOOKUP(Sheet1[[#This Row],[NPDES ID2]],Combined_Sheet__Major_Only___2[[NPDES ID2]:[ECHO BFR]],28,FALSE)</f>
        <v>-</v>
      </c>
      <c r="AZ418" t="str">
        <f>VLOOKUP(Sheet1[[#This Row],[NPDES ID2]],Combined_Sheet__Major_Only___2[[NPDES ID2]:[ECHO BFR]],29,FALSE)</f>
        <v>preliminaryOps</v>
      </c>
      <c r="BA418">
        <f>VLOOKUP(Sheet1[[#This Row],[NPDES ID2]],Combined_Sheet__Major_Only___2[[NPDES ID2]:[ECHO BFR]],17,FALSE)</f>
        <v>40.16883</v>
      </c>
      <c r="BB418">
        <f>VLOOKUP(Sheet1[[#This Row],[NPDES ID2]],Combined_Sheet__Major_Only___2[[NPDES ID2]:[ECHO BFR]],18,FALSE)</f>
        <v>-74.044920000000005</v>
      </c>
      <c r="BC418" s="2" t="str">
        <f>IF(ISNUMBER(SEARCH("aerobic",$AW418)),"aerobic","")</f>
        <v>aerobic</v>
      </c>
      <c r="BD418" s="2" t="str">
        <f>IF(ISNUMBER(SEARCH("anaer",$AW418)),"anaer","")</f>
        <v/>
      </c>
      <c r="BE418" s="2" t="str">
        <f>IF(ISNUMBER(SEARCH("thickening",$AZ418)),"thickening","")</f>
        <v/>
      </c>
      <c r="BF418" s="3" t="str">
        <f>IF(ISNUMBER(SEARCH("airDry",$AW418)),"airDry","")</f>
        <v/>
      </c>
      <c r="BG418" s="3" t="str">
        <f>IF(ISNUMBER(SEARCH("heatDry",$AY418)),"heatDry","")</f>
        <v/>
      </c>
      <c r="BH418" s="3" t="str">
        <f>IF(AND(ISNUMBER(SEARCH("aerobic",$AW418)),ISNUMBER(SEARCH("anaer",$AW418))),"Combined Aer and Anaer.","")</f>
        <v/>
      </c>
    </row>
    <row r="419" spans="1:60" x14ac:dyDescent="0.25">
      <c r="A419" s="5">
        <v>309</v>
      </c>
      <c r="B419" t="s">
        <v>1576</v>
      </c>
      <c r="C419">
        <v>1221</v>
      </c>
      <c r="D419">
        <v>352.66433260205088</v>
      </c>
      <c r="E419">
        <v>349.82543620427037</v>
      </c>
      <c r="F419">
        <v>297.78668134088463</v>
      </c>
      <c r="G419">
        <v>415.45937671937202</v>
      </c>
      <c r="H419">
        <v>-138.06397937130961</v>
      </c>
      <c r="I419">
        <v>-139.34961277692909</v>
      </c>
      <c r="J419">
        <v>-158.6951223547851</v>
      </c>
      <c r="K419">
        <v>-114.7623892731968</v>
      </c>
      <c r="L419">
        <v>915.12545247868479</v>
      </c>
      <c r="M419">
        <v>909.63013156810007</v>
      </c>
      <c r="N419">
        <v>890.43449629968143</v>
      </c>
      <c r="O419">
        <v>955.8226342814346</v>
      </c>
      <c r="P419">
        <v>37.917095018041422</v>
      </c>
      <c r="Q419">
        <v>37.735996541248987</v>
      </c>
      <c r="R419">
        <v>31.822641911774699</v>
      </c>
      <c r="S419">
        <v>42.63658293683693</v>
      </c>
      <c r="T419">
        <v>253533.6694472206</v>
      </c>
      <c r="U419">
        <v>253534.0880958692</v>
      </c>
      <c r="V419">
        <v>253364.0841551139</v>
      </c>
      <c r="W419">
        <v>253703.87455675131</v>
      </c>
      <c r="X419">
        <v>19991.73495686724</v>
      </c>
      <c r="Y419">
        <v>20100.844211828829</v>
      </c>
      <c r="Z419">
        <v>19121.010507571929</v>
      </c>
      <c r="AA419">
        <v>20537.876698051899</v>
      </c>
      <c r="AB419">
        <v>3835.3138743295331</v>
      </c>
      <c r="AC419">
        <v>3782.059990433258</v>
      </c>
      <c r="AD419">
        <v>3216.282127074207</v>
      </c>
      <c r="AE419">
        <v>4642.7916840991211</v>
      </c>
      <c r="AF419">
        <v>55.966168872884182</v>
      </c>
      <c r="AG419">
        <v>55.631125544304432</v>
      </c>
      <c r="AH419">
        <v>54.455565266336819</v>
      </c>
      <c r="AI419">
        <v>58.453726542015247</v>
      </c>
      <c r="AJ419">
        <v>0.46028085737692848</v>
      </c>
      <c r="AK419">
        <v>0.46028073068631431</v>
      </c>
      <c r="AL419">
        <v>0.46021259497735417</v>
      </c>
      <c r="AM419">
        <v>0.46034799059639647</v>
      </c>
      <c r="AN419">
        <v>0.98992465872392377</v>
      </c>
      <c r="AO419">
        <v>0.98992465872392388</v>
      </c>
      <c r="AP419">
        <v>0.98992465872392388</v>
      </c>
      <c r="AQ419">
        <v>0.98992465872392388</v>
      </c>
      <c r="AR419">
        <v>11.70081743015621</v>
      </c>
      <c r="AS419">
        <v>11.700817430156221</v>
      </c>
      <c r="AT419">
        <v>11.700817430156221</v>
      </c>
      <c r="AU419">
        <v>11.700817430156221</v>
      </c>
      <c r="AV419" t="str">
        <f>VLOOKUP(Sheet1[[#This Row],[NPDES ID2]],Combined_Sheet__Major_Only___2[[NPDES ID2]:[ECHO BFR]],3,FALSE)</f>
        <v>KY</v>
      </c>
      <c r="AW419" t="s">
        <v>54</v>
      </c>
      <c r="AX419" t="str">
        <f>VLOOKUP(Sheet1[[#This Row],[NPDES ID2]],Combined_Sheet__Major_Only___2[[NPDES ID2]:[ECHO BFR]],27,FALSE)</f>
        <v>tempSludgeStore</v>
      </c>
      <c r="AY419" t="str">
        <f>VLOOKUP(Sheet1[[#This Row],[NPDES ID2]],Combined_Sheet__Major_Only___2[[NPDES ID2]:[ECHO BFR]],28,FALSE)</f>
        <v>-</v>
      </c>
      <c r="AZ419" t="str">
        <f>VLOOKUP(Sheet1[[#This Row],[NPDES ID2]],Combined_Sheet__Major_Only___2[[NPDES ID2]:[ECHO BFR]],29,FALSE)</f>
        <v>sludgeLagoon, preliminaryOps</v>
      </c>
      <c r="BA419">
        <f>VLOOKUP(Sheet1[[#This Row],[NPDES ID2]],Combined_Sheet__Major_Only___2[[NPDES ID2]:[ECHO BFR]],17,FALSE)</f>
        <v>37.780760000000001</v>
      </c>
      <c r="BB419">
        <f>VLOOKUP(Sheet1[[#This Row],[NPDES ID2]],Combined_Sheet__Major_Only___2[[NPDES ID2]:[ECHO BFR]],18,FALSE)</f>
        <v>-85.510740999999996</v>
      </c>
      <c r="BC419" s="2" t="str">
        <f>IF(ISNUMBER(SEARCH("aerobic",$AW419)),"aerobic","")</f>
        <v/>
      </c>
      <c r="BD419" s="2" t="str">
        <f>IF(ISNUMBER(SEARCH("anaer",$AW419)),"anaer","")</f>
        <v/>
      </c>
      <c r="BE419" s="2" t="str">
        <f>IF(ISNUMBER(SEARCH("thickening",$AZ419)),"thickening","")</f>
        <v/>
      </c>
      <c r="BF419" s="4" t="str">
        <f>IF(ISNUMBER(SEARCH("airDry",$AW419)),"airDry","")</f>
        <v/>
      </c>
      <c r="BG419" s="4" t="str">
        <f>IF(ISNUMBER(SEARCH("heatDry",$AY419)),"heatDry","")</f>
        <v/>
      </c>
      <c r="BH419" s="4" t="str">
        <f>IF(AND(ISNUMBER(SEARCH("aerobic",$AW419)),ISNUMBER(SEARCH("anaer",$AW419))),"Combined Aer and Anaer.","")</f>
        <v/>
      </c>
    </row>
    <row r="420" spans="1:60" x14ac:dyDescent="0.25">
      <c r="A420" s="5">
        <v>1614</v>
      </c>
      <c r="B420" t="s">
        <v>7583</v>
      </c>
      <c r="C420">
        <v>74.19</v>
      </c>
      <c r="D420">
        <v>1351.6222806879391</v>
      </c>
      <c r="E420">
        <v>1336.561540594839</v>
      </c>
      <c r="F420">
        <v>932.06035442601058</v>
      </c>
      <c r="G420">
        <v>1761.8675415214029</v>
      </c>
      <c r="H420">
        <v>-111.1928556638923</v>
      </c>
      <c r="I420">
        <v>-112.5814709552017</v>
      </c>
      <c r="J420">
        <v>-131.93666481332031</v>
      </c>
      <c r="K420">
        <v>-89.610236268708832</v>
      </c>
      <c r="L420">
        <v>50.993146208387401</v>
      </c>
      <c r="M420">
        <v>50.80445530026644</v>
      </c>
      <c r="N420">
        <v>50.144507596489319</v>
      </c>
      <c r="O420">
        <v>52.391500503010207</v>
      </c>
      <c r="P420">
        <v>1.7390222473768531</v>
      </c>
      <c r="Q420">
        <v>1.7546064068748559</v>
      </c>
      <c r="R420">
        <v>1.422836456354498</v>
      </c>
      <c r="S420">
        <v>2.0285021401109731</v>
      </c>
      <c r="T420">
        <v>253533.55228459369</v>
      </c>
      <c r="U420">
        <v>253533.97093305021</v>
      </c>
      <c r="V420">
        <v>253363.96707029131</v>
      </c>
      <c r="W420">
        <v>253703.7573160358</v>
      </c>
      <c r="X420">
        <v>16602.352008464739</v>
      </c>
      <c r="Y420">
        <v>16661.753918844031</v>
      </c>
      <c r="Z420">
        <v>16148.03639439246</v>
      </c>
      <c r="AA420">
        <v>16884.709950248482</v>
      </c>
      <c r="AB420">
        <v>2566.6218239092868</v>
      </c>
      <c r="AC420">
        <v>2535.61595876209</v>
      </c>
      <c r="AD420">
        <v>2233.9135704853829</v>
      </c>
      <c r="AE420">
        <v>2969.8830147382409</v>
      </c>
      <c r="AF420">
        <v>67.359140882095559</v>
      </c>
      <c r="AG420">
        <v>67.109960774140433</v>
      </c>
      <c r="AH420">
        <v>66.238096228908816</v>
      </c>
      <c r="AI420">
        <v>69.206200073193799</v>
      </c>
      <c r="AJ420">
        <v>0.59936698640296882</v>
      </c>
      <c r="AK420">
        <v>0.59936697741517764</v>
      </c>
      <c r="AL420">
        <v>0.59936198774093929</v>
      </c>
      <c r="AM420">
        <v>0.59937190158639253</v>
      </c>
      <c r="AN420">
        <v>0.98992465413520281</v>
      </c>
      <c r="AO420">
        <v>0.98992465413520236</v>
      </c>
      <c r="AP420">
        <v>0.98992465413520236</v>
      </c>
      <c r="AQ420">
        <v>0.98992465413520236</v>
      </c>
      <c r="AR420">
        <v>15.981170136177861</v>
      </c>
      <c r="AS420">
        <v>15.981170136177861</v>
      </c>
      <c r="AT420">
        <v>15.981170136177861</v>
      </c>
      <c r="AU420">
        <v>15.981170136177861</v>
      </c>
      <c r="AV420" t="str">
        <f>VLOOKUP(Sheet1[[#This Row],[NPDES ID2]],Combined_Sheet__Major_Only___2[[NPDES ID2]:[ECHO BFR]],3,FALSE)</f>
        <v>DE</v>
      </c>
      <c r="AW420" t="s">
        <v>41</v>
      </c>
      <c r="AX420" t="str">
        <f>VLOOKUP(Sheet1[[#This Row],[NPDES ID2]],Combined_Sheet__Major_Only___2[[NPDES ID2]:[ECHO BFR]],27,FALSE)</f>
        <v>-</v>
      </c>
      <c r="AY420" t="str">
        <f>VLOOKUP(Sheet1[[#This Row],[NPDES ID2]],Combined_Sheet__Major_Only___2[[NPDES ID2]:[ECHO BFR]],28,FALSE)</f>
        <v>-</v>
      </c>
      <c r="AZ420" t="str">
        <f>VLOOKUP(Sheet1[[#This Row],[NPDES ID2]],Combined_Sheet__Major_Only___2[[NPDES ID2]:[ECHO BFR]],29,FALSE)</f>
        <v>sludgeLagoon</v>
      </c>
      <c r="BA420">
        <f>VLOOKUP(Sheet1[[#This Row],[NPDES ID2]],Combined_Sheet__Major_Only___2[[NPDES ID2]:[ECHO BFR]],17,FALSE)</f>
        <v>38.471139999999998</v>
      </c>
      <c r="BB420">
        <f>VLOOKUP(Sheet1[[#This Row],[NPDES ID2]],Combined_Sheet__Major_Only___2[[NPDES ID2]:[ECHO BFR]],18,FALSE)</f>
        <v>-75.218199999999996</v>
      </c>
      <c r="BC420" s="2" t="str">
        <f>IF(ISNUMBER(SEARCH("aerobic",$AW420)),"aerobic","")</f>
        <v>aerobic</v>
      </c>
      <c r="BD420" s="2" t="str">
        <f>IF(ISNUMBER(SEARCH("anaer",$AW420)),"anaer","")</f>
        <v/>
      </c>
      <c r="BE420" s="2" t="str">
        <f>IF(ISNUMBER(SEARCH("thickening",$AZ420)),"thickening","")</f>
        <v/>
      </c>
      <c r="BF420" s="3" t="str">
        <f>IF(ISNUMBER(SEARCH("airDry",$AW420)),"airDry","")</f>
        <v/>
      </c>
      <c r="BG420" s="3" t="str">
        <f>IF(ISNUMBER(SEARCH("heatDry",$AY420)),"heatDry","")</f>
        <v/>
      </c>
      <c r="BH420" s="3" t="str">
        <f>IF(AND(ISNUMBER(SEARCH("aerobic",$AW420)),ISNUMBER(SEARCH("anaer",$AW420))),"Combined Aer and Anaer.","")</f>
        <v/>
      </c>
    </row>
    <row r="421" spans="1:60" x14ac:dyDescent="0.25">
      <c r="A421" s="5">
        <v>1586</v>
      </c>
      <c r="B421" t="s">
        <v>7459</v>
      </c>
      <c r="C421">
        <v>82.28</v>
      </c>
      <c r="D421">
        <v>1232.5709596670031</v>
      </c>
      <c r="E421">
        <v>1218.4693413066771</v>
      </c>
      <c r="F421">
        <v>853.9059205761115</v>
      </c>
      <c r="G421">
        <v>1603.9510423096081</v>
      </c>
      <c r="H421">
        <v>-111.4794888223763</v>
      </c>
      <c r="I421">
        <v>-112.85621665742271</v>
      </c>
      <c r="J421">
        <v>-132.2119099634628</v>
      </c>
      <c r="K421">
        <v>-89.881395600602715</v>
      </c>
      <c r="L421">
        <v>56.416324938863319</v>
      </c>
      <c r="M421">
        <v>56.206012412987981</v>
      </c>
      <c r="N421">
        <v>55.470451024157931</v>
      </c>
      <c r="O421">
        <v>57.974903953571904</v>
      </c>
      <c r="P421">
        <v>1.92892606148879</v>
      </c>
      <c r="Q421">
        <v>1.9458947137984679</v>
      </c>
      <c r="R421">
        <v>1.57872650602582</v>
      </c>
      <c r="S421">
        <v>2.2485959343552859</v>
      </c>
      <c r="T421">
        <v>253531.2167244234</v>
      </c>
      <c r="U421">
        <v>253531.6353690511</v>
      </c>
      <c r="V421">
        <v>253361.63306109799</v>
      </c>
      <c r="W421">
        <v>253701.42019921989</v>
      </c>
      <c r="X421">
        <v>16642.66431058092</v>
      </c>
      <c r="Y421">
        <v>16702.576586815401</v>
      </c>
      <c r="Z421">
        <v>16183.983608984259</v>
      </c>
      <c r="AA421">
        <v>16927.811901314861</v>
      </c>
      <c r="AB421">
        <v>2578.8511575793432</v>
      </c>
      <c r="AC421">
        <v>2547.5813601218711</v>
      </c>
      <c r="AD421">
        <v>2243.8206002600168</v>
      </c>
      <c r="AE421">
        <v>2985.2262744069658</v>
      </c>
      <c r="AF421">
        <v>67.195633939079755</v>
      </c>
      <c r="AG421">
        <v>66.945215341551915</v>
      </c>
      <c r="AH421">
        <v>66.068990542913909</v>
      </c>
      <c r="AI421">
        <v>69.051906672640968</v>
      </c>
      <c r="AJ421">
        <v>0.59736722508204254</v>
      </c>
      <c r="AK421">
        <v>0.5973672151339231</v>
      </c>
      <c r="AL421">
        <v>0.59736169349313473</v>
      </c>
      <c r="AM421">
        <v>0.5973726642981243</v>
      </c>
      <c r="AN421">
        <v>0.9899245626611759</v>
      </c>
      <c r="AO421">
        <v>0.9899245626611759</v>
      </c>
      <c r="AP421">
        <v>0.9899245626611759</v>
      </c>
      <c r="AQ421">
        <v>0.9899245626611759</v>
      </c>
      <c r="AR421">
        <v>15.919640686527361</v>
      </c>
      <c r="AS421">
        <v>15.919640686527361</v>
      </c>
      <c r="AT421">
        <v>15.919640686527361</v>
      </c>
      <c r="AU421">
        <v>15.919640686527361</v>
      </c>
      <c r="AV421" t="str">
        <f>VLOOKUP(Sheet1[[#This Row],[NPDES ID2]],Combined_Sheet__Major_Only___2[[NPDES ID2]:[ECHO BFR]],3,FALSE)</f>
        <v>NE</v>
      </c>
      <c r="AW421" t="s">
        <v>41</v>
      </c>
      <c r="AX421" t="str">
        <f>VLOOKUP(Sheet1[[#This Row],[NPDES ID2]],Combined_Sheet__Major_Only___2[[NPDES ID2]:[ECHO BFR]],27,FALSE)</f>
        <v>other</v>
      </c>
      <c r="AY421" t="str">
        <f>VLOOKUP(Sheet1[[#This Row],[NPDES ID2]],Combined_Sheet__Major_Only___2[[NPDES ID2]:[ECHO BFR]],28,FALSE)</f>
        <v>-</v>
      </c>
      <c r="AZ421" t="str">
        <f>VLOOKUP(Sheet1[[#This Row],[NPDES ID2]],Combined_Sheet__Major_Only___2[[NPDES ID2]:[ECHO BFR]],29,FALSE)</f>
        <v>-</v>
      </c>
      <c r="BA421">
        <f>VLOOKUP(Sheet1[[#This Row],[NPDES ID2]],Combined_Sheet__Major_Only___2[[NPDES ID2]:[ECHO BFR]],17,FALSE)</f>
        <v>40.123899999999999</v>
      </c>
      <c r="BB421">
        <f>VLOOKUP(Sheet1[[#This Row],[NPDES ID2]],Combined_Sheet__Major_Only___2[[NPDES ID2]:[ECHO BFR]],18,FALSE)</f>
        <v>-97.178600000000003</v>
      </c>
      <c r="BC421" s="2" t="str">
        <f>IF(ISNUMBER(SEARCH("aerobic",$AW421)),"aerobic","")</f>
        <v>aerobic</v>
      </c>
      <c r="BD421" s="2" t="str">
        <f>IF(ISNUMBER(SEARCH("anaer",$AW421)),"anaer","")</f>
        <v/>
      </c>
      <c r="BE421" s="2" t="str">
        <f>IF(ISNUMBER(SEARCH("thickening",$AZ421)),"thickening","")</f>
        <v/>
      </c>
      <c r="BF421" s="3" t="str">
        <f>IF(ISNUMBER(SEARCH("airDry",$AW421)),"airDry","")</f>
        <v/>
      </c>
      <c r="BG421" s="3" t="str">
        <f>IF(ISNUMBER(SEARCH("heatDry",$AY421)),"heatDry","")</f>
        <v/>
      </c>
      <c r="BH421" s="3" t="str">
        <f>IF(AND(ISNUMBER(SEARCH("aerobic",$AW421)),ISNUMBER(SEARCH("anaer",$AW421))),"Combined Aer and Anaer.","")</f>
        <v/>
      </c>
    </row>
    <row r="422" spans="1:60" x14ac:dyDescent="0.25">
      <c r="A422" s="5">
        <v>639</v>
      </c>
      <c r="B422" t="s">
        <v>3153</v>
      </c>
      <c r="C422">
        <v>249.65</v>
      </c>
      <c r="D422">
        <v>476.42064436189969</v>
      </c>
      <c r="E422">
        <v>474.5115567192629</v>
      </c>
      <c r="F422">
        <v>355.62071910883918</v>
      </c>
      <c r="G422">
        <v>595.98492453570452</v>
      </c>
      <c r="H422">
        <v>-105.19944011101001</v>
      </c>
      <c r="I422">
        <v>-106.6491879641554</v>
      </c>
      <c r="J422">
        <v>-126.1728651631927</v>
      </c>
      <c r="K422">
        <v>-83.84623360015523</v>
      </c>
      <c r="L422">
        <v>180.4376073236667</v>
      </c>
      <c r="M422">
        <v>179.869928666981</v>
      </c>
      <c r="N422">
        <v>177.8850266990886</v>
      </c>
      <c r="O422">
        <v>184.64393563816691</v>
      </c>
      <c r="P422">
        <v>5.8337657280489692</v>
      </c>
      <c r="Q422">
        <v>5.9145663485531781</v>
      </c>
      <c r="R422">
        <v>4.7399564968736509</v>
      </c>
      <c r="S422">
        <v>6.8886540528560563</v>
      </c>
      <c r="T422">
        <v>253530.44836512191</v>
      </c>
      <c r="U422">
        <v>253530.86700848999</v>
      </c>
      <c r="V422">
        <v>253360.86521204139</v>
      </c>
      <c r="W422">
        <v>253700.65132780859</v>
      </c>
      <c r="X422">
        <v>15787.41078351947</v>
      </c>
      <c r="Y422">
        <v>15836.59827841791</v>
      </c>
      <c r="Z422">
        <v>15417.941324700891</v>
      </c>
      <c r="AA422">
        <v>16015.71660395767</v>
      </c>
      <c r="AB422">
        <v>2331.4478638371252</v>
      </c>
      <c r="AC422">
        <v>2305.2800953965052</v>
      </c>
      <c r="AD422">
        <v>2042.0137716171221</v>
      </c>
      <c r="AE422">
        <v>2674.0963814213828</v>
      </c>
      <c r="AF422">
        <v>70.832860580528134</v>
      </c>
      <c r="AG422">
        <v>70.610254324917648</v>
      </c>
      <c r="AH422">
        <v>69.830678264547714</v>
      </c>
      <c r="AI422">
        <v>72.483794218327446</v>
      </c>
      <c r="AJ422">
        <v>0.64187339477298866</v>
      </c>
      <c r="AK422">
        <v>0.64187336304125209</v>
      </c>
      <c r="AL422">
        <v>0.64185582374026473</v>
      </c>
      <c r="AM422">
        <v>0.64189067274465927</v>
      </c>
      <c r="AN422">
        <v>0.98992453256742463</v>
      </c>
      <c r="AO422">
        <v>0.98992453256742441</v>
      </c>
      <c r="AP422">
        <v>0.98992453256742441</v>
      </c>
      <c r="AQ422">
        <v>0.98992453256742441</v>
      </c>
      <c r="AR422">
        <v>17.288207164305621</v>
      </c>
      <c r="AS422">
        <v>17.288207164305621</v>
      </c>
      <c r="AT422">
        <v>17.288207164305621</v>
      </c>
      <c r="AU422">
        <v>17.288207164305621</v>
      </c>
      <c r="AV422" t="str">
        <f>VLOOKUP(Sheet1[[#This Row],[NPDES ID2]],Combined_Sheet__Major_Only___2[[NPDES ID2]:[ECHO BFR]],3,FALSE)</f>
        <v>SD</v>
      </c>
      <c r="AW422" t="s">
        <v>12185</v>
      </c>
      <c r="AX422" t="str">
        <f>VLOOKUP(Sheet1[[#This Row],[NPDES ID2]],Combined_Sheet__Major_Only___2[[NPDES ID2]:[ECHO BFR]],27,FALSE)</f>
        <v>tempSludgeStore</v>
      </c>
      <c r="AY422" t="str">
        <f>VLOOKUP(Sheet1[[#This Row],[NPDES ID2]],Combined_Sheet__Major_Only___2[[NPDES ID2]:[ECHO BFR]],28,FALSE)</f>
        <v>-</v>
      </c>
      <c r="AZ422" t="str">
        <f>VLOOKUP(Sheet1[[#This Row],[NPDES ID2]],Combined_Sheet__Major_Only___2[[NPDES ID2]:[ECHO BFR]],29,FALSE)</f>
        <v>sludgeLagoon</v>
      </c>
      <c r="BA422">
        <f>VLOOKUP(Sheet1[[#This Row],[NPDES ID2]],Combined_Sheet__Major_Only___2[[NPDES ID2]:[ECHO BFR]],17,FALSE)</f>
        <v>42.762222000000001</v>
      </c>
      <c r="BB422">
        <f>VLOOKUP(Sheet1[[#This Row],[NPDES ID2]],Combined_Sheet__Major_Only___2[[NPDES ID2]:[ECHO BFR]],18,FALSE)</f>
        <v>-96.916583000000003</v>
      </c>
      <c r="BC422" s="2" t="str">
        <f>IF(ISNUMBER(SEARCH("aerobic",$AW422)),"aerobic","")</f>
        <v/>
      </c>
      <c r="BD422" s="2" t="str">
        <f>IF(ISNUMBER(SEARCH("anaer",$AW422)),"anaer","")</f>
        <v>anaer</v>
      </c>
      <c r="BE422" s="2" t="str">
        <f>IF(ISNUMBER(SEARCH("thickening",$AZ422)),"thickening","")</f>
        <v/>
      </c>
      <c r="BF422" s="4" t="str">
        <f>IF(ISNUMBER(SEARCH("airDry",$AW422)),"airDry","")</f>
        <v/>
      </c>
      <c r="BG422" s="4" t="str">
        <f>IF(ISNUMBER(SEARCH("heatDry",$AY422)),"heatDry","")</f>
        <v/>
      </c>
      <c r="BH422" s="4" t="str">
        <f>IF(AND(ISNUMBER(SEARCH("aerobic",$AW422)),ISNUMBER(SEARCH("anaer",$AW422))),"Combined Aer and Anaer.","")</f>
        <v/>
      </c>
    </row>
    <row r="423" spans="1:60" x14ac:dyDescent="0.25">
      <c r="A423" s="5">
        <v>1372</v>
      </c>
      <c r="B423" t="s">
        <v>6514</v>
      </c>
      <c r="C423">
        <v>153.72</v>
      </c>
      <c r="D423">
        <v>658.10301051255533</v>
      </c>
      <c r="E423">
        <v>649.38955330414092</v>
      </c>
      <c r="F423">
        <v>470.45313920609601</v>
      </c>
      <c r="G423">
        <v>851.83122072473031</v>
      </c>
      <c r="H423">
        <v>-139.093482651892</v>
      </c>
      <c r="I423">
        <v>-140.35650107837381</v>
      </c>
      <c r="J423">
        <v>-158.93468138003129</v>
      </c>
      <c r="K423">
        <v>-116.211877970893</v>
      </c>
      <c r="L423">
        <v>115.06038500966871</v>
      </c>
      <c r="M423">
        <v>114.36910427955171</v>
      </c>
      <c r="N423">
        <v>111.9515085260106</v>
      </c>
      <c r="O423">
        <v>120.1831562421747</v>
      </c>
      <c r="P423">
        <v>4.770306688108831</v>
      </c>
      <c r="Q423">
        <v>4.7470445100497027</v>
      </c>
      <c r="R423">
        <v>4.0035842272086466</v>
      </c>
      <c r="S423">
        <v>5.3651904759610103</v>
      </c>
      <c r="T423">
        <v>253528.57354592331</v>
      </c>
      <c r="U423">
        <v>253528.9921862178</v>
      </c>
      <c r="V423">
        <v>253358.9916378551</v>
      </c>
      <c r="W423">
        <v>253698.77525904711</v>
      </c>
      <c r="X423">
        <v>20000.223037746418</v>
      </c>
      <c r="Y423">
        <v>20109.409974201131</v>
      </c>
      <c r="Z423">
        <v>19128.171208831889</v>
      </c>
      <c r="AA423">
        <v>20547.381027139869</v>
      </c>
      <c r="AB423">
        <v>3838.9414979879261</v>
      </c>
      <c r="AC423">
        <v>3785.7326912534058</v>
      </c>
      <c r="AD423">
        <v>3219.1901901991969</v>
      </c>
      <c r="AE423">
        <v>4648.7286721141481</v>
      </c>
      <c r="AF423">
        <v>55.933310930638982</v>
      </c>
      <c r="AG423">
        <v>55.597394602344337</v>
      </c>
      <c r="AH423">
        <v>54.42194633637741</v>
      </c>
      <c r="AI423">
        <v>58.423429258251367</v>
      </c>
      <c r="AJ423">
        <v>0.45988053791074679</v>
      </c>
      <c r="AK423">
        <v>0.45988052243363792</v>
      </c>
      <c r="AL423">
        <v>0.45987195055148339</v>
      </c>
      <c r="AM423">
        <v>0.45988898195990457</v>
      </c>
      <c r="AN423">
        <v>0.98992445913703475</v>
      </c>
      <c r="AO423">
        <v>0.98992445913703508</v>
      </c>
      <c r="AP423">
        <v>0.98992445913703508</v>
      </c>
      <c r="AQ423">
        <v>0.98992445913703508</v>
      </c>
      <c r="AR423">
        <v>11.69054379048489</v>
      </c>
      <c r="AS423">
        <v>11.69054379048489</v>
      </c>
      <c r="AT423">
        <v>11.69054379048489</v>
      </c>
      <c r="AU423">
        <v>11.69054379048489</v>
      </c>
      <c r="AV423" t="str">
        <f>VLOOKUP(Sheet1[[#This Row],[NPDES ID2]],Combined_Sheet__Major_Only___2[[NPDES ID2]:[ECHO BFR]],3,FALSE)</f>
        <v>TX</v>
      </c>
      <c r="AW423" t="s">
        <v>87</v>
      </c>
      <c r="AX423" t="str">
        <f>VLOOKUP(Sheet1[[#This Row],[NPDES ID2]],Combined_Sheet__Major_Only___2[[NPDES ID2]:[ECHO BFR]],27,FALSE)</f>
        <v>-</v>
      </c>
      <c r="AY423" t="str">
        <f>VLOOKUP(Sheet1[[#This Row],[NPDES ID2]],Combined_Sheet__Major_Only___2[[NPDES ID2]:[ECHO BFR]],28,FALSE)</f>
        <v>-</v>
      </c>
      <c r="AZ423" t="str">
        <f>VLOOKUP(Sheet1[[#This Row],[NPDES ID2]],Combined_Sheet__Major_Only___2[[NPDES ID2]:[ECHO BFR]],29,FALSE)</f>
        <v>-</v>
      </c>
      <c r="BA423">
        <f>VLOOKUP(Sheet1[[#This Row],[NPDES ID2]],Combined_Sheet__Major_Only___2[[NPDES ID2]:[ECHO BFR]],17,FALSE)</f>
        <v>29.799199999999999</v>
      </c>
      <c r="BB423">
        <f>VLOOKUP(Sheet1[[#This Row],[NPDES ID2]],Combined_Sheet__Major_Only___2[[NPDES ID2]:[ECHO BFR]],18,FALSE)</f>
        <v>-95.769420999999994</v>
      </c>
      <c r="BC423" s="2" t="str">
        <f>IF(ISNUMBER(SEARCH("aerobic",$AW423)),"aerobic","")</f>
        <v/>
      </c>
      <c r="BD423" s="2" t="str">
        <f>IF(ISNUMBER(SEARCH("anaer",$AW423)),"anaer","")</f>
        <v/>
      </c>
      <c r="BE423" s="2" t="str">
        <f>IF(ISNUMBER(SEARCH("thickening",$AZ423)),"thickening","")</f>
        <v/>
      </c>
      <c r="BF423" s="3" t="str">
        <f>IF(ISNUMBER(SEARCH("airDry",$AW423)),"airDry","")</f>
        <v/>
      </c>
      <c r="BG423" s="3" t="str">
        <f>IF(ISNUMBER(SEARCH("heatDry",$AY423)),"heatDry","")</f>
        <v/>
      </c>
      <c r="BH423" s="3" t="str">
        <f>IF(AND(ISNUMBER(SEARCH("aerobic",$AW423)),ISNUMBER(SEARCH("anaer",$AW423))),"Combined Aer and Anaer.","")</f>
        <v/>
      </c>
    </row>
    <row r="424" spans="1:60" x14ac:dyDescent="0.25">
      <c r="A424" s="5">
        <v>1711</v>
      </c>
      <c r="B424" t="s">
        <v>8019</v>
      </c>
      <c r="C424">
        <v>42.9</v>
      </c>
      <c r="D424">
        <v>2239.6591901580591</v>
      </c>
      <c r="E424">
        <v>2217.1957806080118</v>
      </c>
      <c r="F424">
        <v>1516.354977735373</v>
      </c>
      <c r="G424">
        <v>2937.234609999442</v>
      </c>
      <c r="H424">
        <v>-110.012606334029</v>
      </c>
      <c r="I424">
        <v>-111.41983853759859</v>
      </c>
      <c r="J424">
        <v>-130.80353690464929</v>
      </c>
      <c r="K424">
        <v>-88.493308793747232</v>
      </c>
      <c r="L424">
        <v>29.784582947378631</v>
      </c>
      <c r="M424">
        <v>29.677743395798359</v>
      </c>
      <c r="N424">
        <v>29.304055221878389</v>
      </c>
      <c r="O424">
        <v>30.57636997945826</v>
      </c>
      <c r="P424">
        <v>1.004985986392092</v>
      </c>
      <c r="Q424">
        <v>1.014679495816259</v>
      </c>
      <c r="R424">
        <v>0.82114516210907851</v>
      </c>
      <c r="S424">
        <v>1.1753629182784671</v>
      </c>
      <c r="T424">
        <v>253528.31306975751</v>
      </c>
      <c r="U424">
        <v>253528.73170962499</v>
      </c>
      <c r="V424">
        <v>253358.7313346639</v>
      </c>
      <c r="W424">
        <v>253698.5146092746</v>
      </c>
      <c r="X424">
        <v>16435.67596849164</v>
      </c>
      <c r="Y424">
        <v>16492.991684958211</v>
      </c>
      <c r="Z424">
        <v>15999.174590145931</v>
      </c>
      <c r="AA424">
        <v>16706.658487858629</v>
      </c>
      <c r="AB424">
        <v>2516.7901693153108</v>
      </c>
      <c r="AC424">
        <v>2486.8447782304511</v>
      </c>
      <c r="AD424">
        <v>2193.4664171472241</v>
      </c>
      <c r="AE424">
        <v>2906.7684846370221</v>
      </c>
      <c r="AF424">
        <v>68.039736644910903</v>
      </c>
      <c r="AG424">
        <v>67.795713777457678</v>
      </c>
      <c r="AH424">
        <v>66.941998661863465</v>
      </c>
      <c r="AI424">
        <v>69.848438352441988</v>
      </c>
      <c r="AJ424">
        <v>0.60769196532018943</v>
      </c>
      <c r="AK424">
        <v>0.60769196008059045</v>
      </c>
      <c r="AL424">
        <v>0.60768904888250841</v>
      </c>
      <c r="AM424">
        <v>0.60769483304112037</v>
      </c>
      <c r="AN424">
        <v>0.98992444893497133</v>
      </c>
      <c r="AO424">
        <v>0.98992444893497133</v>
      </c>
      <c r="AP424">
        <v>0.98992444893497133</v>
      </c>
      <c r="AQ424">
        <v>0.98992444893497133</v>
      </c>
      <c r="AR424">
        <v>16.237311729383261</v>
      </c>
      <c r="AS424">
        <v>16.237311729383268</v>
      </c>
      <c r="AT424">
        <v>16.237311729383268</v>
      </c>
      <c r="AU424">
        <v>16.237311729383268</v>
      </c>
      <c r="AV424" t="str">
        <f>VLOOKUP(Sheet1[[#This Row],[NPDES ID2]],Combined_Sheet__Major_Only___2[[NPDES ID2]:[ECHO BFR]],3,FALSE)</f>
        <v>FL</v>
      </c>
      <c r="AW424" t="s">
        <v>41</v>
      </c>
      <c r="AX424" t="str">
        <f>VLOOKUP(Sheet1[[#This Row],[NPDES ID2]],Combined_Sheet__Major_Only___2[[NPDES ID2]:[ECHO BFR]],27,FALSE)</f>
        <v>-</v>
      </c>
      <c r="AY424" t="str">
        <f>VLOOKUP(Sheet1[[#This Row],[NPDES ID2]],Combined_Sheet__Major_Only___2[[NPDES ID2]:[ECHO BFR]],28,FALSE)</f>
        <v>-</v>
      </c>
      <c r="AZ424" t="str">
        <f>VLOOKUP(Sheet1[[#This Row],[NPDES ID2]],Combined_Sheet__Major_Only___2[[NPDES ID2]:[ECHO BFR]],29,FALSE)</f>
        <v>-</v>
      </c>
      <c r="BA424">
        <f>VLOOKUP(Sheet1[[#This Row],[NPDES ID2]],Combined_Sheet__Major_Only___2[[NPDES ID2]:[ECHO BFR]],17,FALSE)</f>
        <v>27.547409999999999</v>
      </c>
      <c r="BB424">
        <f>VLOOKUP(Sheet1[[#This Row],[NPDES ID2]],Combined_Sheet__Major_Only___2[[NPDES ID2]:[ECHO BFR]],18,FALSE)</f>
        <v>-81.800030000000007</v>
      </c>
      <c r="BC424" s="2" t="str">
        <f>IF(ISNUMBER(SEARCH("aerobic",$AW424)),"aerobic","")</f>
        <v>aerobic</v>
      </c>
      <c r="BD424" s="2" t="str">
        <f>IF(ISNUMBER(SEARCH("anaer",$AW424)),"anaer","")</f>
        <v/>
      </c>
      <c r="BE424" s="2" t="str">
        <f>IF(ISNUMBER(SEARCH("thickening",$AZ424)),"thickening","")</f>
        <v/>
      </c>
      <c r="BF424" s="4" t="str">
        <f>IF(ISNUMBER(SEARCH("airDry",$AW424)),"airDry","")</f>
        <v/>
      </c>
      <c r="BG424" s="4" t="str">
        <f>IF(ISNUMBER(SEARCH("heatDry",$AY424)),"heatDry","")</f>
        <v/>
      </c>
      <c r="BH424" s="4" t="str">
        <f>IF(AND(ISNUMBER(SEARCH("aerobic",$AW424)),ISNUMBER(SEARCH("anaer",$AW424))),"Combined Aer and Anaer.","")</f>
        <v/>
      </c>
    </row>
    <row r="425" spans="1:60" x14ac:dyDescent="0.25">
      <c r="A425" s="5">
        <v>1314</v>
      </c>
      <c r="B425" t="s">
        <v>6252</v>
      </c>
      <c r="C425">
        <v>175.58</v>
      </c>
      <c r="D425">
        <v>641.74530751675661</v>
      </c>
      <c r="E425">
        <v>638.24275720778905</v>
      </c>
      <c r="F425">
        <v>464.20334518830748</v>
      </c>
      <c r="G425">
        <v>817.40870198500272</v>
      </c>
      <c r="H425">
        <v>-110.5571105583065</v>
      </c>
      <c r="I425">
        <v>-111.9396700250126</v>
      </c>
      <c r="J425">
        <v>-131.32031072357799</v>
      </c>
      <c r="K425">
        <v>-88.971873658701867</v>
      </c>
      <c r="L425">
        <v>121.2564409277925</v>
      </c>
      <c r="M425">
        <v>120.81422615449129</v>
      </c>
      <c r="N425">
        <v>119.2678015314431</v>
      </c>
      <c r="O425">
        <v>124.5333590868258</v>
      </c>
      <c r="P425">
        <v>4.1144064725940321</v>
      </c>
      <c r="Q425">
        <v>4.152596292853481</v>
      </c>
      <c r="R425">
        <v>3.3641860436280169</v>
      </c>
      <c r="S425">
        <v>4.8053168494067204</v>
      </c>
      <c r="T425">
        <v>253527.2624162712</v>
      </c>
      <c r="U425">
        <v>253527.68105441629</v>
      </c>
      <c r="V425">
        <v>253357.68137888581</v>
      </c>
      <c r="W425">
        <v>253697.46325553011</v>
      </c>
      <c r="X425">
        <v>16523.155074492599</v>
      </c>
      <c r="Y425">
        <v>16581.576094430799</v>
      </c>
      <c r="Z425">
        <v>16077.32358325401</v>
      </c>
      <c r="AA425">
        <v>16800.092105022479</v>
      </c>
      <c r="AB425">
        <v>2542.8976567707409</v>
      </c>
      <c r="AC425">
        <v>2512.407579193426</v>
      </c>
      <c r="AD425">
        <v>2214.649328316244</v>
      </c>
      <c r="AE425">
        <v>2939.8468497025851</v>
      </c>
      <c r="AF425">
        <v>67.680780062262244</v>
      </c>
      <c r="AG425">
        <v>67.434118991684386</v>
      </c>
      <c r="AH425">
        <v>66.570702136285121</v>
      </c>
      <c r="AI425">
        <v>69.509619188720663</v>
      </c>
      <c r="AJ425">
        <v>0.60330105139214218</v>
      </c>
      <c r="AK425">
        <v>0.60330102997491375</v>
      </c>
      <c r="AL425">
        <v>0.6032891709804149</v>
      </c>
      <c r="AM425">
        <v>0.60331273355137904</v>
      </c>
      <c r="AN425">
        <v>0.9899244077838415</v>
      </c>
      <c r="AO425">
        <v>0.9899244077838415</v>
      </c>
      <c r="AP425">
        <v>0.9899244077838415</v>
      </c>
      <c r="AQ425">
        <v>0.9899244077838415</v>
      </c>
      <c r="AR425">
        <v>16.101943922064802</v>
      </c>
      <c r="AS425">
        <v>16.101943922064802</v>
      </c>
      <c r="AT425">
        <v>16.101943922064802</v>
      </c>
      <c r="AU425">
        <v>16.101943922064802</v>
      </c>
      <c r="AV425" t="str">
        <f>VLOOKUP(Sheet1[[#This Row],[NPDES ID2]],Combined_Sheet__Major_Only___2[[NPDES ID2]:[ECHO BFR]],3,FALSE)</f>
        <v>IA</v>
      </c>
      <c r="AW425" t="s">
        <v>12185</v>
      </c>
      <c r="AX425" t="str">
        <f>VLOOKUP(Sheet1[[#This Row],[NPDES ID2]],Combined_Sheet__Major_Only___2[[NPDES ID2]:[ECHO BFR]],27,FALSE)</f>
        <v>methaneBioCaptureRecover</v>
      </c>
      <c r="AY425" t="str">
        <f>VLOOKUP(Sheet1[[#This Row],[NPDES ID2]],Combined_Sheet__Major_Only___2[[NPDES ID2]:[ECHO BFR]],28,FALSE)</f>
        <v>-</v>
      </c>
      <c r="AZ425" t="str">
        <f>VLOOKUP(Sheet1[[#This Row],[NPDES ID2]],Combined_Sheet__Major_Only___2[[NPDES ID2]:[ECHO BFR]],29,FALSE)</f>
        <v>preliminaryOps</v>
      </c>
      <c r="BA425">
        <f>VLOOKUP(Sheet1[[#This Row],[NPDES ID2]],Combined_Sheet__Major_Only___2[[NPDES ID2]:[ECHO BFR]],17,FALSE)</f>
        <v>41.0169</v>
      </c>
      <c r="BB425">
        <f>VLOOKUP(Sheet1[[#This Row],[NPDES ID2]],Combined_Sheet__Major_Only___2[[NPDES ID2]:[ECHO BFR]],18,FALSE)</f>
        <v>-93.748500000000007</v>
      </c>
      <c r="BC425" s="2" t="str">
        <f>IF(ISNUMBER(SEARCH("aerobic",$AW425)),"aerobic","")</f>
        <v/>
      </c>
      <c r="BD425" s="2" t="str">
        <f>IF(ISNUMBER(SEARCH("anaer",$AW425)),"anaer","")</f>
        <v>anaer</v>
      </c>
      <c r="BE425" s="2" t="str">
        <f>IF(ISNUMBER(SEARCH("thickening",$AZ425)),"thickening","")</f>
        <v/>
      </c>
      <c r="BF425" s="3" t="str">
        <f>IF(ISNUMBER(SEARCH("airDry",$AW425)),"airDry","")</f>
        <v/>
      </c>
      <c r="BG425" s="3" t="str">
        <f>IF(ISNUMBER(SEARCH("heatDry",$AY425)),"heatDry","")</f>
        <v/>
      </c>
      <c r="BH425" s="3" t="str">
        <f>IF(AND(ISNUMBER(SEARCH("aerobic",$AW425)),ISNUMBER(SEARCH("anaer",$AW425))),"Combined Aer and Anaer.","")</f>
        <v/>
      </c>
    </row>
    <row r="426" spans="1:60" x14ac:dyDescent="0.25">
      <c r="A426" s="5">
        <v>465</v>
      </c>
      <c r="B426" t="s">
        <v>2321</v>
      </c>
      <c r="C426">
        <v>458.53</v>
      </c>
      <c r="D426">
        <v>337.54413897313373</v>
      </c>
      <c r="E426">
        <v>336.45393162735002</v>
      </c>
      <c r="F426">
        <v>269.14201749085919</v>
      </c>
      <c r="G426">
        <v>416.2239985715151</v>
      </c>
      <c r="H426">
        <v>-138.5323390971987</v>
      </c>
      <c r="I426">
        <v>-139.9333772739048</v>
      </c>
      <c r="J426">
        <v>-158.6345896294244</v>
      </c>
      <c r="K426">
        <v>-115.5379303286762</v>
      </c>
      <c r="L426">
        <v>345.36391857558868</v>
      </c>
      <c r="M426">
        <v>343.29919038912459</v>
      </c>
      <c r="N426">
        <v>336.08075157539992</v>
      </c>
      <c r="O426">
        <v>360.6618751951026</v>
      </c>
      <c r="P426">
        <v>14.284434908672511</v>
      </c>
      <c r="Q426">
        <v>14.21971331077531</v>
      </c>
      <c r="R426">
        <v>11.98513782327972</v>
      </c>
      <c r="S426">
        <v>16.063402911463509</v>
      </c>
      <c r="T426">
        <v>253517.6108601398</v>
      </c>
      <c r="U426">
        <v>253518.02948246241</v>
      </c>
      <c r="V426">
        <v>253348.0362320696</v>
      </c>
      <c r="W426">
        <v>253687.80526665811</v>
      </c>
      <c r="X426">
        <v>19954.45398760225</v>
      </c>
      <c r="Y426">
        <v>20062.9034423542</v>
      </c>
      <c r="Z426">
        <v>19088.655297241159</v>
      </c>
      <c r="AA426">
        <v>20497.519162803968</v>
      </c>
      <c r="AB426">
        <v>3818.116071986658</v>
      </c>
      <c r="AC426">
        <v>3765.1147984334639</v>
      </c>
      <c r="AD426">
        <v>3203.618359653065</v>
      </c>
      <c r="AE426">
        <v>4619.7394746941181</v>
      </c>
      <c r="AF426">
        <v>56.06117947799666</v>
      </c>
      <c r="AG426">
        <v>55.72641094008673</v>
      </c>
      <c r="AH426">
        <v>54.554070792685017</v>
      </c>
      <c r="AI426">
        <v>58.543911135256863</v>
      </c>
      <c r="AJ426">
        <v>0.46143827432278278</v>
      </c>
      <c r="AK426">
        <v>0.46143822764588749</v>
      </c>
      <c r="AL426">
        <v>0.46141259392586448</v>
      </c>
      <c r="AM426">
        <v>0.46146352722736222</v>
      </c>
      <c r="AN426">
        <v>0.98992402974391824</v>
      </c>
      <c r="AO426">
        <v>0.98992402974391835</v>
      </c>
      <c r="AP426">
        <v>0.98992402974391835</v>
      </c>
      <c r="AQ426">
        <v>0.98992402974391835</v>
      </c>
      <c r="AR426">
        <v>11.737874343406011</v>
      </c>
      <c r="AS426">
        <v>11.737874343406011</v>
      </c>
      <c r="AT426">
        <v>11.737874343406011</v>
      </c>
      <c r="AU426">
        <v>11.737874343406011</v>
      </c>
      <c r="AV426" t="str">
        <f>VLOOKUP(Sheet1[[#This Row],[NPDES ID2]],Combined_Sheet__Major_Only___2[[NPDES ID2]:[ECHO BFR]],3,FALSE)</f>
        <v>CO</v>
      </c>
      <c r="AW426" t="s">
        <v>54</v>
      </c>
      <c r="AX426" t="str">
        <f>VLOOKUP(Sheet1[[#This Row],[NPDES ID2]],Combined_Sheet__Major_Only___2[[NPDES ID2]:[ECHO BFR]],27,FALSE)</f>
        <v>other</v>
      </c>
      <c r="AY426" t="str">
        <f>VLOOKUP(Sheet1[[#This Row],[NPDES ID2]],Combined_Sheet__Major_Only___2[[NPDES ID2]:[ECHO BFR]],28,FALSE)</f>
        <v>-</v>
      </c>
      <c r="AZ426" t="str">
        <f>VLOOKUP(Sheet1[[#This Row],[NPDES ID2]],Combined_Sheet__Major_Only___2[[NPDES ID2]:[ECHO BFR]],29,FALSE)</f>
        <v>sludgeLagoon</v>
      </c>
      <c r="BA426">
        <f>VLOOKUP(Sheet1[[#This Row],[NPDES ID2]],Combined_Sheet__Major_Only___2[[NPDES ID2]:[ECHO BFR]],17,FALSE)</f>
        <v>40.000329000000001</v>
      </c>
      <c r="BB426">
        <f>VLOOKUP(Sheet1[[#This Row],[NPDES ID2]],Combined_Sheet__Major_Only___2[[NPDES ID2]:[ECHO BFR]],18,FALSE)</f>
        <v>-104.930171</v>
      </c>
      <c r="BC426" s="2" t="str">
        <f>IF(ISNUMBER(SEARCH("aerobic",$AW426)),"aerobic","")</f>
        <v/>
      </c>
      <c r="BD426" s="2" t="str">
        <f>IF(ISNUMBER(SEARCH("anaer",$AW426)),"anaer","")</f>
        <v/>
      </c>
      <c r="BE426" s="2" t="str">
        <f>IF(ISNUMBER(SEARCH("thickening",$AZ426)),"thickening","")</f>
        <v/>
      </c>
      <c r="BF426" s="4" t="str">
        <f>IF(ISNUMBER(SEARCH("airDry",$AW426)),"airDry","")</f>
        <v/>
      </c>
      <c r="BG426" s="4" t="str">
        <f>IF(ISNUMBER(SEARCH("heatDry",$AY426)),"heatDry","")</f>
        <v/>
      </c>
      <c r="BH426" s="4" t="str">
        <f>IF(AND(ISNUMBER(SEARCH("aerobic",$AW426)),ISNUMBER(SEARCH("anaer",$AW426))),"Combined Aer and Anaer.","")</f>
        <v/>
      </c>
    </row>
    <row r="427" spans="1:60" x14ac:dyDescent="0.25">
      <c r="A427" s="5">
        <v>7</v>
      </c>
      <c r="B427" t="s">
        <v>97</v>
      </c>
      <c r="C427">
        <v>1568.17</v>
      </c>
      <c r="D427">
        <v>399.2255757966546</v>
      </c>
      <c r="E427">
        <v>398.40764909257882</v>
      </c>
      <c r="F427">
        <v>334.43433788151799</v>
      </c>
      <c r="G427">
        <v>468.75726342214961</v>
      </c>
      <c r="H427">
        <v>-138.07785945769319</v>
      </c>
      <c r="I427">
        <v>-139.32725949792439</v>
      </c>
      <c r="J427">
        <v>-158.67049042408789</v>
      </c>
      <c r="K427">
        <v>-114.6285748850684</v>
      </c>
      <c r="L427">
        <v>1166.798907074925</v>
      </c>
      <c r="M427">
        <v>1159.749207703333</v>
      </c>
      <c r="N427">
        <v>1135.1334675720159</v>
      </c>
      <c r="O427">
        <v>1218.9966989511211</v>
      </c>
      <c r="P427">
        <v>48.475869064331818</v>
      </c>
      <c r="Q427">
        <v>48.225732785241753</v>
      </c>
      <c r="R427">
        <v>40.699299496913973</v>
      </c>
      <c r="S427">
        <v>54.523559258683647</v>
      </c>
      <c r="T427">
        <v>253512.07132401291</v>
      </c>
      <c r="U427">
        <v>253512.4899372542</v>
      </c>
      <c r="V427">
        <v>253342.500374586</v>
      </c>
      <c r="W427">
        <v>253682.26203844271</v>
      </c>
      <c r="X427">
        <v>20043.036018375758</v>
      </c>
      <c r="Y427">
        <v>20153.049123954181</v>
      </c>
      <c r="Z427">
        <v>19165.110863082449</v>
      </c>
      <c r="AA427">
        <v>20593.791187714971</v>
      </c>
      <c r="AB427">
        <v>3859.791616225576</v>
      </c>
      <c r="AC427">
        <v>3806.2374060962011</v>
      </c>
      <c r="AD427">
        <v>3234.368420645038</v>
      </c>
      <c r="AE427">
        <v>4676.3873109070228</v>
      </c>
      <c r="AF427">
        <v>55.821139100242263</v>
      </c>
      <c r="AG427">
        <v>55.485197000932438</v>
      </c>
      <c r="AH427">
        <v>54.305476672384181</v>
      </c>
      <c r="AI427">
        <v>58.316612442420492</v>
      </c>
      <c r="AJ427">
        <v>0.45851416546562229</v>
      </c>
      <c r="AK427">
        <v>0.4585140016981134</v>
      </c>
      <c r="AL427">
        <v>0.45842675070823402</v>
      </c>
      <c r="AM427">
        <v>0.45860013841973041</v>
      </c>
      <c r="AN427">
        <v>0.98992381275409214</v>
      </c>
      <c r="AO427">
        <v>0.98992381275409247</v>
      </c>
      <c r="AP427">
        <v>0.98992381275409247</v>
      </c>
      <c r="AQ427">
        <v>0.98992381275409247</v>
      </c>
      <c r="AR427">
        <v>11.64582056990861</v>
      </c>
      <c r="AS427">
        <v>11.645820569908601</v>
      </c>
      <c r="AT427">
        <v>11.645820569908601</v>
      </c>
      <c r="AU427">
        <v>11.645820569908601</v>
      </c>
      <c r="AV427" t="str">
        <f>VLOOKUP(Sheet1[[#This Row],[NPDES ID2]],Combined_Sheet__Major_Only___2[[NPDES ID2]:[ECHO BFR]],3,FALSE)</f>
        <v>TX</v>
      </c>
      <c r="AW427" t="s">
        <v>54</v>
      </c>
      <c r="AX427" t="str">
        <f>VLOOKUP(Sheet1[[#This Row],[NPDES ID2]],Combined_Sheet__Major_Only___2[[NPDES ID2]:[ECHO BFR]],27,FALSE)</f>
        <v>other</v>
      </c>
      <c r="AY427" t="str">
        <f>VLOOKUP(Sheet1[[#This Row],[NPDES ID2]],Combined_Sheet__Major_Only___2[[NPDES ID2]:[ECHO BFR]],28,FALSE)</f>
        <v>-</v>
      </c>
      <c r="AZ427" t="str">
        <f>VLOOKUP(Sheet1[[#This Row],[NPDES ID2]],Combined_Sheet__Major_Only___2[[NPDES ID2]:[ECHO BFR]],29,FALSE)</f>
        <v>-</v>
      </c>
      <c r="BA427">
        <f>VLOOKUP(Sheet1[[#This Row],[NPDES ID2]],Combined_Sheet__Major_Only___2[[NPDES ID2]:[ECHO BFR]],17,FALSE)</f>
        <v>29.781278</v>
      </c>
      <c r="BB427">
        <f>VLOOKUP(Sheet1[[#This Row],[NPDES ID2]],Combined_Sheet__Major_Only___2[[NPDES ID2]:[ECHO BFR]],18,FALSE)</f>
        <v>-95.213027999999994</v>
      </c>
      <c r="BC427" s="2" t="str">
        <f>IF(ISNUMBER(SEARCH("aerobic",$AW427)),"aerobic","")</f>
        <v/>
      </c>
      <c r="BD427" s="2" t="str">
        <f>IF(ISNUMBER(SEARCH("anaer",$AW427)),"anaer","")</f>
        <v/>
      </c>
      <c r="BE427" s="2" t="str">
        <f>IF(ISNUMBER(SEARCH("thickening",$AZ427)),"thickening","")</f>
        <v/>
      </c>
      <c r="BF427" s="4" t="str">
        <f>IF(ISNUMBER(SEARCH("airDry",$AW427)),"airDry","")</f>
        <v/>
      </c>
      <c r="BG427" s="4" t="str">
        <f>IF(ISNUMBER(SEARCH("heatDry",$AY427)),"heatDry","")</f>
        <v/>
      </c>
      <c r="BH427" s="4" t="str">
        <f>IF(AND(ISNUMBER(SEARCH("aerobic",$AW427)),ISNUMBER(SEARCH("anaer",$AW427))),"Combined Aer and Anaer.","")</f>
        <v/>
      </c>
    </row>
    <row r="428" spans="1:60" x14ac:dyDescent="0.25">
      <c r="A428" s="5">
        <v>1493</v>
      </c>
      <c r="B428" t="s">
        <v>7039</v>
      </c>
      <c r="C428">
        <v>108.6</v>
      </c>
      <c r="D428">
        <v>887.67287611932682</v>
      </c>
      <c r="E428">
        <v>873.10456125675682</v>
      </c>
      <c r="F428">
        <v>624.37117353246913</v>
      </c>
      <c r="G428">
        <v>1155.0473786970911</v>
      </c>
      <c r="H428">
        <v>-139.43146823341681</v>
      </c>
      <c r="I428">
        <v>-140.66516289168891</v>
      </c>
      <c r="J428">
        <v>-159.2044246322543</v>
      </c>
      <c r="K428">
        <v>-116.5602514620263</v>
      </c>
      <c r="L428">
        <v>80.763651078717928</v>
      </c>
      <c r="M428">
        <v>80.275865925117103</v>
      </c>
      <c r="N428">
        <v>78.569862519699143</v>
      </c>
      <c r="O428">
        <v>84.378506693603725</v>
      </c>
      <c r="P428">
        <v>3.3565897678784551</v>
      </c>
      <c r="Q428">
        <v>3.3390438305950232</v>
      </c>
      <c r="R428">
        <v>2.81795893922243</v>
      </c>
      <c r="S428">
        <v>3.7762294822924471</v>
      </c>
      <c r="T428">
        <v>253507.95545469641</v>
      </c>
      <c r="U428">
        <v>253508.37406119029</v>
      </c>
      <c r="V428">
        <v>253338.38723849761</v>
      </c>
      <c r="W428">
        <v>253678.14342590849</v>
      </c>
      <c r="X428">
        <v>20045.530555685429</v>
      </c>
      <c r="Y428">
        <v>20155.493990071151</v>
      </c>
      <c r="Z428">
        <v>19167.065085583621</v>
      </c>
      <c r="AA428">
        <v>20596.851054626521</v>
      </c>
      <c r="AB428">
        <v>3860.4711382892292</v>
      </c>
      <c r="AC428">
        <v>3807.0271381253192</v>
      </c>
      <c r="AD428">
        <v>3235.1667975926071</v>
      </c>
      <c r="AE428">
        <v>4678.5974285824896</v>
      </c>
      <c r="AF428">
        <v>55.802324417327227</v>
      </c>
      <c r="AG428">
        <v>55.465388934602302</v>
      </c>
      <c r="AH428">
        <v>54.286510358645899</v>
      </c>
      <c r="AI428">
        <v>58.299829730116137</v>
      </c>
      <c r="AJ428">
        <v>0.45828491808672012</v>
      </c>
      <c r="AK428">
        <v>0.45828490719553239</v>
      </c>
      <c r="AL428">
        <v>0.45827886759638758</v>
      </c>
      <c r="AM428">
        <v>0.45829086756601151</v>
      </c>
      <c r="AN428">
        <v>0.98992365152483619</v>
      </c>
      <c r="AO428">
        <v>0.98992365152483597</v>
      </c>
      <c r="AP428">
        <v>0.98992365152483597</v>
      </c>
      <c r="AQ428">
        <v>0.98992365152483597</v>
      </c>
      <c r="AR428">
        <v>11.641550383593289</v>
      </c>
      <c r="AS428">
        <v>11.64155038359328</v>
      </c>
      <c r="AT428">
        <v>11.64155038359328</v>
      </c>
      <c r="AU428">
        <v>11.64155038359328</v>
      </c>
      <c r="AV428" t="str">
        <f>VLOOKUP(Sheet1[[#This Row],[NPDES ID2]],Combined_Sheet__Major_Only___2[[NPDES ID2]:[ECHO BFR]],3,FALSE)</f>
        <v>TN</v>
      </c>
      <c r="AW428" t="s">
        <v>38</v>
      </c>
      <c r="AX428" t="str">
        <f>VLOOKUP(Sheet1[[#This Row],[NPDES ID2]],Combined_Sheet__Major_Only___2[[NPDES ID2]:[ECHO BFR]],27,FALSE)</f>
        <v/>
      </c>
      <c r="AY428" t="str">
        <f>VLOOKUP(Sheet1[[#This Row],[NPDES ID2]],Combined_Sheet__Major_Only___2[[NPDES ID2]:[ECHO BFR]],28,FALSE)</f>
        <v/>
      </c>
      <c r="AZ428" t="str">
        <f>VLOOKUP(Sheet1[[#This Row],[NPDES ID2]],Combined_Sheet__Major_Only___2[[NPDES ID2]:[ECHO BFR]],29,FALSE)</f>
        <v/>
      </c>
      <c r="BA428">
        <f>VLOOKUP(Sheet1[[#This Row],[NPDES ID2]],Combined_Sheet__Major_Only___2[[NPDES ID2]:[ECHO BFR]],17,FALSE)</f>
        <v>36.359228999999999</v>
      </c>
      <c r="BB428">
        <f>VLOOKUP(Sheet1[[#This Row],[NPDES ID2]],Combined_Sheet__Major_Only___2[[NPDES ID2]:[ECHO BFR]],18,FALSE)</f>
        <v>-85.344133999999997</v>
      </c>
      <c r="BC428" s="2" t="str">
        <f>IF(ISNUMBER(SEARCH("aerobic",$AW428)),"aerobic","")</f>
        <v/>
      </c>
      <c r="BD428" s="2" t="str">
        <f>IF(ISNUMBER(SEARCH("anaer",$AW428)),"anaer","")</f>
        <v/>
      </c>
      <c r="BE428" s="2" t="str">
        <f>IF(ISNUMBER(SEARCH("thickening",$AZ428)),"thickening","")</f>
        <v/>
      </c>
      <c r="BF428" s="4" t="str">
        <f>IF(ISNUMBER(SEARCH("airDry",$AW428)),"airDry","")</f>
        <v/>
      </c>
      <c r="BG428" s="4" t="str">
        <f>IF(ISNUMBER(SEARCH("heatDry",$AY428)),"heatDry","")</f>
        <v/>
      </c>
      <c r="BH428" s="4" t="str">
        <f>IF(AND(ISNUMBER(SEARCH("aerobic",$AW428)),ISNUMBER(SEARCH("anaer",$AW428))),"Combined Aer and Anaer.","")</f>
        <v/>
      </c>
    </row>
    <row r="429" spans="1:60" x14ac:dyDescent="0.25">
      <c r="A429" s="5">
        <v>2609</v>
      </c>
      <c r="B429" t="s">
        <v>12068</v>
      </c>
      <c r="C429">
        <v>27.02</v>
      </c>
      <c r="D429">
        <v>3472.3590428059861</v>
      </c>
      <c r="E429">
        <v>3439.9621760696318</v>
      </c>
      <c r="F429">
        <v>2328.546647395724</v>
      </c>
      <c r="G429">
        <v>4566.6755603758966</v>
      </c>
      <c r="H429">
        <v>-109.0487622240697</v>
      </c>
      <c r="I429">
        <v>-110.4174745625624</v>
      </c>
      <c r="J429">
        <v>-129.87809872569241</v>
      </c>
      <c r="K429">
        <v>-87.578529377522656</v>
      </c>
      <c r="L429">
        <v>18.914437436514881</v>
      </c>
      <c r="M429">
        <v>18.848326347596728</v>
      </c>
      <c r="N429">
        <v>18.617087245241351</v>
      </c>
      <c r="O429">
        <v>19.404392033545239</v>
      </c>
      <c r="P429">
        <v>0.63266569026384523</v>
      </c>
      <c r="Q429">
        <v>0.63912467187703614</v>
      </c>
      <c r="R429">
        <v>0.51635200211872911</v>
      </c>
      <c r="S429">
        <v>0.74152923043943708</v>
      </c>
      <c r="T429">
        <v>253496.71456702051</v>
      </c>
      <c r="U429">
        <v>253497.13315508651</v>
      </c>
      <c r="V429">
        <v>253327.15381556531</v>
      </c>
      <c r="W429">
        <v>253666.8950462061</v>
      </c>
      <c r="X429">
        <v>16298.79223550729</v>
      </c>
      <c r="Y429">
        <v>16354.429291092691</v>
      </c>
      <c r="Z429">
        <v>15876.59558879834</v>
      </c>
      <c r="AA429">
        <v>16560.651474930019</v>
      </c>
      <c r="AB429">
        <v>2476.806587857488</v>
      </c>
      <c r="AC429">
        <v>2447.6945597682629</v>
      </c>
      <c r="AD429">
        <v>2160.915425390051</v>
      </c>
      <c r="AE429">
        <v>2856.3243640183532</v>
      </c>
      <c r="AF429">
        <v>68.601816137354533</v>
      </c>
      <c r="AG429">
        <v>68.362059999461394</v>
      </c>
      <c r="AH429">
        <v>67.523325716451779</v>
      </c>
      <c r="AI429">
        <v>70.378826486292397</v>
      </c>
      <c r="AJ429">
        <v>0.61456845837583163</v>
      </c>
      <c r="AK429">
        <v>0.61456845505345226</v>
      </c>
      <c r="AL429">
        <v>0.6145666083289052</v>
      </c>
      <c r="AM429">
        <v>0.61457027751546378</v>
      </c>
      <c r="AN429">
        <v>0.98992321116387461</v>
      </c>
      <c r="AO429">
        <v>0.98992321116387483</v>
      </c>
      <c r="AP429">
        <v>0.98992321116387483</v>
      </c>
      <c r="AQ429">
        <v>0.98992321116387483</v>
      </c>
      <c r="AR429">
        <v>16.448864205068109</v>
      </c>
      <c r="AS429">
        <v>16.448864205068119</v>
      </c>
      <c r="AT429">
        <v>16.448864205068119</v>
      </c>
      <c r="AU429">
        <v>16.448864205068119</v>
      </c>
      <c r="AV429" t="str">
        <f>VLOOKUP(Sheet1[[#This Row],[NPDES ID2]],Combined_Sheet__Major_Only___2[[NPDES ID2]:[ECHO BFR]],3,FALSE)</f>
        <v>FL</v>
      </c>
      <c r="AW429" t="s">
        <v>41</v>
      </c>
      <c r="AX429" t="str">
        <f>VLOOKUP(Sheet1[[#This Row],[NPDES ID2]],Combined_Sheet__Major_Only___2[[NPDES ID2]:[ECHO BFR]],27,FALSE)</f>
        <v>-</v>
      </c>
      <c r="AY429" t="str">
        <f>VLOOKUP(Sheet1[[#This Row],[NPDES ID2]],Combined_Sheet__Major_Only___2[[NPDES ID2]:[ECHO BFR]],28,FALSE)</f>
        <v>-</v>
      </c>
      <c r="AZ429" t="str">
        <f>VLOOKUP(Sheet1[[#This Row],[NPDES ID2]],Combined_Sheet__Major_Only___2[[NPDES ID2]:[ECHO BFR]],29,FALSE)</f>
        <v>-</v>
      </c>
      <c r="BA429">
        <f>VLOOKUP(Sheet1[[#This Row],[NPDES ID2]],Combined_Sheet__Major_Only___2[[NPDES ID2]:[ECHO BFR]],17,FALSE)</f>
        <v>30.391110999999999</v>
      </c>
      <c r="BB429">
        <f>VLOOKUP(Sheet1[[#This Row],[NPDES ID2]],Combined_Sheet__Major_Only___2[[NPDES ID2]:[ECHO BFR]],18,FALSE)</f>
        <v>-81.4131</v>
      </c>
      <c r="BC429" s="2" t="str">
        <f>IF(ISNUMBER(SEARCH("aerobic",$AW429)),"aerobic","")</f>
        <v>aerobic</v>
      </c>
      <c r="BD429" s="2" t="str">
        <f>IF(ISNUMBER(SEARCH("anaer",$AW429)),"anaer","")</f>
        <v/>
      </c>
      <c r="BE429" s="2" t="str">
        <f>IF(ISNUMBER(SEARCH("thickening",$AZ429)),"thickening","")</f>
        <v/>
      </c>
      <c r="BF429" s="4" t="str">
        <f>IF(ISNUMBER(SEARCH("airDry",$AW429)),"airDry","")</f>
        <v/>
      </c>
      <c r="BG429" s="4" t="str">
        <f>IF(ISNUMBER(SEARCH("heatDry",$AY429)),"heatDry","")</f>
        <v/>
      </c>
      <c r="BH429" s="4" t="str">
        <f>IF(AND(ISNUMBER(SEARCH("aerobic",$AW429)),ISNUMBER(SEARCH("anaer",$AW429))),"Combined Aer and Anaer.","")</f>
        <v/>
      </c>
    </row>
    <row r="430" spans="1:60" x14ac:dyDescent="0.25">
      <c r="A430" s="5">
        <v>571</v>
      </c>
      <c r="B430" t="s">
        <v>2803</v>
      </c>
      <c r="C430">
        <v>188</v>
      </c>
      <c r="D430">
        <v>562.71034054889049</v>
      </c>
      <c r="E430">
        <v>557.04478723743887</v>
      </c>
      <c r="F430">
        <v>407.72352584253332</v>
      </c>
      <c r="G430">
        <v>718.36579683077844</v>
      </c>
      <c r="H430">
        <v>-139.09269919674</v>
      </c>
      <c r="I430">
        <v>-140.3698148541495</v>
      </c>
      <c r="J430">
        <v>-158.9561176967085</v>
      </c>
      <c r="K430">
        <v>-116.1967782913043</v>
      </c>
      <c r="L430">
        <v>140.62581408810189</v>
      </c>
      <c r="M430">
        <v>139.78046331985391</v>
      </c>
      <c r="N430">
        <v>136.82415633576039</v>
      </c>
      <c r="O430">
        <v>146.89020013040221</v>
      </c>
      <c r="P430">
        <v>5.8316626991656308</v>
      </c>
      <c r="Q430">
        <v>5.8030213673163384</v>
      </c>
      <c r="R430">
        <v>4.8945156196494271</v>
      </c>
      <c r="S430">
        <v>6.5590541130080844</v>
      </c>
      <c r="T430">
        <v>253495.59975841679</v>
      </c>
      <c r="U430">
        <v>253496.0183446552</v>
      </c>
      <c r="V430">
        <v>253326.03974727329</v>
      </c>
      <c r="W430">
        <v>253665.779494585</v>
      </c>
      <c r="X430">
        <v>20002.444721735359</v>
      </c>
      <c r="Y430">
        <v>20111.70060222879</v>
      </c>
      <c r="Z430">
        <v>19129.845207605649</v>
      </c>
      <c r="AA430">
        <v>20549.954687239799</v>
      </c>
      <c r="AB430">
        <v>3840.6952645150759</v>
      </c>
      <c r="AC430">
        <v>3787.4655879372799</v>
      </c>
      <c r="AD430">
        <v>3220.4396057432391</v>
      </c>
      <c r="AE430">
        <v>4651.2086322093783</v>
      </c>
      <c r="AF430">
        <v>55.920114831301241</v>
      </c>
      <c r="AG430">
        <v>55.584118486999877</v>
      </c>
      <c r="AH430">
        <v>54.408288942821841</v>
      </c>
      <c r="AI430">
        <v>58.410951412710652</v>
      </c>
      <c r="AJ430">
        <v>0.45971978637631161</v>
      </c>
      <c r="AK430">
        <v>0.45971976743653631</v>
      </c>
      <c r="AL430">
        <v>0.459709287813726</v>
      </c>
      <c r="AM430">
        <v>0.45973010978315892</v>
      </c>
      <c r="AN430">
        <v>0.98992316748923104</v>
      </c>
      <c r="AO430">
        <v>0.9899231674892307</v>
      </c>
      <c r="AP430">
        <v>0.9899231674892307</v>
      </c>
      <c r="AQ430">
        <v>0.9899231674892307</v>
      </c>
      <c r="AR430">
        <v>11.685533855074549</v>
      </c>
      <c r="AS430">
        <v>11.68553385507456</v>
      </c>
      <c r="AT430">
        <v>11.68553385507456</v>
      </c>
      <c r="AU430">
        <v>11.68553385507456</v>
      </c>
      <c r="AV430" t="str">
        <f>VLOOKUP(Sheet1[[#This Row],[NPDES ID2]],Combined_Sheet__Major_Only___2[[NPDES ID2]:[ECHO BFR]],3,FALSE)</f>
        <v>TN</v>
      </c>
      <c r="AW430" t="s">
        <v>38</v>
      </c>
      <c r="AX430" t="str">
        <f>VLOOKUP(Sheet1[[#This Row],[NPDES ID2]],Combined_Sheet__Major_Only___2[[NPDES ID2]:[ECHO BFR]],27,FALSE)</f>
        <v/>
      </c>
      <c r="AY430" t="str">
        <f>VLOOKUP(Sheet1[[#This Row],[NPDES ID2]],Combined_Sheet__Major_Only___2[[NPDES ID2]:[ECHO BFR]],28,FALSE)</f>
        <v/>
      </c>
      <c r="AZ430" t="str">
        <f>VLOOKUP(Sheet1[[#This Row],[NPDES ID2]],Combined_Sheet__Major_Only___2[[NPDES ID2]:[ECHO BFR]],29,FALSE)</f>
        <v/>
      </c>
      <c r="BA430">
        <f>VLOOKUP(Sheet1[[#This Row],[NPDES ID2]],Combined_Sheet__Major_Only___2[[NPDES ID2]:[ECHO BFR]],17,FALSE)</f>
        <v>36.587240000000001</v>
      </c>
      <c r="BB430">
        <f>VLOOKUP(Sheet1[[#This Row],[NPDES ID2]],Combined_Sheet__Major_Only___2[[NPDES ID2]:[ECHO BFR]],18,FALSE)</f>
        <v>-86.524410000000003</v>
      </c>
      <c r="BC430" s="2" t="str">
        <f>IF(ISNUMBER(SEARCH("aerobic",$AW430)),"aerobic","")</f>
        <v/>
      </c>
      <c r="BD430" s="2" t="str">
        <f>IF(ISNUMBER(SEARCH("anaer",$AW430)),"anaer","")</f>
        <v/>
      </c>
      <c r="BE430" s="2" t="str">
        <f>IF(ISNUMBER(SEARCH("thickening",$AZ430)),"thickening","")</f>
        <v/>
      </c>
      <c r="BF430" s="4" t="str">
        <f>IF(ISNUMBER(SEARCH("airDry",$AW430)),"airDry","")</f>
        <v/>
      </c>
      <c r="BG430" s="4" t="str">
        <f>IF(ISNUMBER(SEARCH("heatDry",$AY430)),"heatDry","")</f>
        <v/>
      </c>
      <c r="BH430" s="4" t="str">
        <f>IF(AND(ISNUMBER(SEARCH("aerobic",$AW430)),ISNUMBER(SEARCH("anaer",$AW430))),"Combined Aer and Anaer.","")</f>
        <v/>
      </c>
    </row>
    <row r="431" spans="1:60" x14ac:dyDescent="0.25">
      <c r="A431" s="5">
        <v>823</v>
      </c>
      <c r="B431" t="s">
        <v>4026</v>
      </c>
      <c r="C431">
        <v>1148</v>
      </c>
      <c r="D431">
        <v>343.14864118501862</v>
      </c>
      <c r="E431">
        <v>339.59393856516863</v>
      </c>
      <c r="F431">
        <v>290.50326810175062</v>
      </c>
      <c r="G431">
        <v>406.01478618322471</v>
      </c>
      <c r="H431">
        <v>-137.92999064768571</v>
      </c>
      <c r="I431">
        <v>-139.23242344726279</v>
      </c>
      <c r="J431">
        <v>-158.53031946140379</v>
      </c>
      <c r="K431">
        <v>-114.66337471535731</v>
      </c>
      <c r="L431">
        <v>864.24209801763539</v>
      </c>
      <c r="M431">
        <v>859.07129490204852</v>
      </c>
      <c r="N431">
        <v>841.00778238119062</v>
      </c>
      <c r="O431">
        <v>902.53761631420446</v>
      </c>
      <c r="P431">
        <v>35.749419893272943</v>
      </c>
      <c r="Q431">
        <v>35.587166294746453</v>
      </c>
      <c r="R431">
        <v>29.99687147840034</v>
      </c>
      <c r="S431">
        <v>40.199130351819328</v>
      </c>
      <c r="T431">
        <v>253491.63655541989</v>
      </c>
      <c r="U431">
        <v>253492.05513516121</v>
      </c>
      <c r="V431">
        <v>253322.0791761232</v>
      </c>
      <c r="W431">
        <v>253661.81365012209</v>
      </c>
      <c r="X431">
        <v>19956.36350381187</v>
      </c>
      <c r="Y431">
        <v>20064.912562586422</v>
      </c>
      <c r="Z431">
        <v>19090.186974142151</v>
      </c>
      <c r="AA431">
        <v>20499.574542676812</v>
      </c>
      <c r="AB431">
        <v>3819.8196982604441</v>
      </c>
      <c r="AC431">
        <v>3766.7459005299402</v>
      </c>
      <c r="AD431">
        <v>3204.7094011028012</v>
      </c>
      <c r="AE431">
        <v>4621.5720606592686</v>
      </c>
      <c r="AF431">
        <v>56.0552999042728</v>
      </c>
      <c r="AG431">
        <v>55.720890465086953</v>
      </c>
      <c r="AH431">
        <v>54.547758496360338</v>
      </c>
      <c r="AI431">
        <v>58.537899096992028</v>
      </c>
      <c r="AJ431">
        <v>0.46136667512384361</v>
      </c>
      <c r="AK431">
        <v>0.46136655605086058</v>
      </c>
      <c r="AL431">
        <v>0.46130238869780332</v>
      </c>
      <c r="AM431">
        <v>0.46142989748677449</v>
      </c>
      <c r="AN431">
        <v>0.98992301222051671</v>
      </c>
      <c r="AO431">
        <v>0.9899230122205166</v>
      </c>
      <c r="AP431">
        <v>0.9899230122205166</v>
      </c>
      <c r="AQ431">
        <v>0.9899230122205166</v>
      </c>
      <c r="AR431">
        <v>11.734352319667609</v>
      </c>
      <c r="AS431">
        <v>11.734352319667609</v>
      </c>
      <c r="AT431">
        <v>11.734352319667609</v>
      </c>
      <c r="AU431">
        <v>11.734352319667609</v>
      </c>
      <c r="AV431" t="str">
        <f>VLOOKUP(Sheet1[[#This Row],[NPDES ID2]],Combined_Sheet__Major_Only___2[[NPDES ID2]:[ECHO BFR]],3,FALSE)</f>
        <v>PA</v>
      </c>
      <c r="AW431" t="s">
        <v>54</v>
      </c>
      <c r="AX431" t="str">
        <f>VLOOKUP(Sheet1[[#This Row],[NPDES ID2]],Combined_Sheet__Major_Only___2[[NPDES ID2]:[ECHO BFR]],27,FALSE)</f>
        <v>other</v>
      </c>
      <c r="AY431" t="str">
        <f>VLOOKUP(Sheet1[[#This Row],[NPDES ID2]],Combined_Sheet__Major_Only___2[[NPDES ID2]:[ECHO BFR]],28,FALSE)</f>
        <v>-</v>
      </c>
      <c r="AZ431" t="str">
        <f>VLOOKUP(Sheet1[[#This Row],[NPDES ID2]],Combined_Sheet__Major_Only___2[[NPDES ID2]:[ECHO BFR]],29,FALSE)</f>
        <v>preliminaryOps</v>
      </c>
      <c r="BA431">
        <f>VLOOKUP(Sheet1[[#This Row],[NPDES ID2]],Combined_Sheet__Major_Only___2[[NPDES ID2]:[ECHO BFR]],17,FALSE)</f>
        <v>40.354176000000002</v>
      </c>
      <c r="BB431">
        <f>VLOOKUP(Sheet1[[#This Row],[NPDES ID2]],Combined_Sheet__Major_Only___2[[NPDES ID2]:[ECHO BFR]],18,FALSE)</f>
        <v>-75.312946999999994</v>
      </c>
      <c r="BC431" s="2" t="str">
        <f>IF(ISNUMBER(SEARCH("aerobic",$AW431)),"aerobic","")</f>
        <v/>
      </c>
      <c r="BD431" s="2" t="str">
        <f>IF(ISNUMBER(SEARCH("anaer",$AW431)),"anaer","")</f>
        <v/>
      </c>
      <c r="BE431" s="2" t="str">
        <f>IF(ISNUMBER(SEARCH("thickening",$AZ431)),"thickening","")</f>
        <v/>
      </c>
      <c r="BF431" s="4" t="str">
        <f>IF(ISNUMBER(SEARCH("airDry",$AW431)),"airDry","")</f>
        <v/>
      </c>
      <c r="BG431" s="4" t="str">
        <f>IF(ISNUMBER(SEARCH("heatDry",$AY431)),"heatDry","")</f>
        <v/>
      </c>
      <c r="BH431" s="4" t="str">
        <f>IF(AND(ISNUMBER(SEARCH("aerobic",$AW431)),ISNUMBER(SEARCH("anaer",$AW431))),"Combined Aer and Anaer.","")</f>
        <v/>
      </c>
    </row>
    <row r="432" spans="1:60" x14ac:dyDescent="0.25">
      <c r="A432" s="5">
        <v>1402</v>
      </c>
      <c r="B432" t="s">
        <v>6644</v>
      </c>
      <c r="C432">
        <v>139.84</v>
      </c>
      <c r="D432">
        <v>764.57902961295656</v>
      </c>
      <c r="E432">
        <v>760.12086536520144</v>
      </c>
      <c r="F432">
        <v>545.59944196803394</v>
      </c>
      <c r="G432">
        <v>985.73819918416177</v>
      </c>
      <c r="H432">
        <v>-109.71210577664731</v>
      </c>
      <c r="I432">
        <v>-111.0955343784437</v>
      </c>
      <c r="J432">
        <v>-130.509946640918</v>
      </c>
      <c r="K432">
        <v>-88.176844763163416</v>
      </c>
      <c r="L432">
        <v>97.282151393890842</v>
      </c>
      <c r="M432">
        <v>96.93534618878877</v>
      </c>
      <c r="N432">
        <v>95.722509984429479</v>
      </c>
      <c r="O432">
        <v>99.852128563545406</v>
      </c>
      <c r="P432">
        <v>3.275493238129028</v>
      </c>
      <c r="Q432">
        <v>3.307528527837293</v>
      </c>
      <c r="R432">
        <v>2.6755875164972198</v>
      </c>
      <c r="S432">
        <v>3.8328541523703081</v>
      </c>
      <c r="T432">
        <v>253491.31201534369</v>
      </c>
      <c r="U432">
        <v>253491.73059455291</v>
      </c>
      <c r="V432">
        <v>253321.7548515645</v>
      </c>
      <c r="W432">
        <v>253661.48889374069</v>
      </c>
      <c r="X432">
        <v>16400.445001015181</v>
      </c>
      <c r="Y432">
        <v>16457.353372498899</v>
      </c>
      <c r="Z432">
        <v>15967.49947450648</v>
      </c>
      <c r="AA432">
        <v>16669.15826147101</v>
      </c>
      <c r="AB432">
        <v>2506.7373676223901</v>
      </c>
      <c r="AC432">
        <v>2477.0074453257921</v>
      </c>
      <c r="AD432">
        <v>2185.255548333017</v>
      </c>
      <c r="AE432">
        <v>2894.1340495682871</v>
      </c>
      <c r="AF432">
        <v>68.176605130041366</v>
      </c>
      <c r="AG432">
        <v>67.933692668760457</v>
      </c>
      <c r="AH432">
        <v>67.083512627038914</v>
      </c>
      <c r="AI432">
        <v>69.977508447103048</v>
      </c>
      <c r="AJ432">
        <v>0.60936632404661217</v>
      </c>
      <c r="AK432">
        <v>0.60936630689613636</v>
      </c>
      <c r="AL432">
        <v>0.60935680157570338</v>
      </c>
      <c r="AM432">
        <v>0.60937568756897942</v>
      </c>
      <c r="AN432">
        <v>0.98992299950560891</v>
      </c>
      <c r="AO432">
        <v>0.98992299950560891</v>
      </c>
      <c r="AP432">
        <v>0.98992299950560891</v>
      </c>
      <c r="AQ432">
        <v>0.98992299950560891</v>
      </c>
      <c r="AR432">
        <v>16.28858798722387</v>
      </c>
      <c r="AS432">
        <v>16.28858798722387</v>
      </c>
      <c r="AT432">
        <v>16.28858798722387</v>
      </c>
      <c r="AU432">
        <v>16.28858798722387</v>
      </c>
      <c r="AV432" t="str">
        <f>VLOOKUP(Sheet1[[#This Row],[NPDES ID2]],Combined_Sheet__Major_Only___2[[NPDES ID2]:[ECHO BFR]],3,FALSE)</f>
        <v>TX</v>
      </c>
      <c r="AW432" t="s">
        <v>41</v>
      </c>
      <c r="AX432" t="str">
        <f>VLOOKUP(Sheet1[[#This Row],[NPDES ID2]],Combined_Sheet__Major_Only___2[[NPDES ID2]:[ECHO BFR]],27,FALSE)</f>
        <v>-</v>
      </c>
      <c r="AY432" t="str">
        <f>VLOOKUP(Sheet1[[#This Row],[NPDES ID2]],Combined_Sheet__Major_Only___2[[NPDES ID2]:[ECHO BFR]],28,FALSE)</f>
        <v>-</v>
      </c>
      <c r="AZ432" t="str">
        <f>VLOOKUP(Sheet1[[#This Row],[NPDES ID2]],Combined_Sheet__Major_Only___2[[NPDES ID2]:[ECHO BFR]],29,FALSE)</f>
        <v>-</v>
      </c>
      <c r="BA432">
        <f>VLOOKUP(Sheet1[[#This Row],[NPDES ID2]],Combined_Sheet__Major_Only___2[[NPDES ID2]:[ECHO BFR]],17,FALSE)</f>
        <v>29.143415999999998</v>
      </c>
      <c r="BB432">
        <f>VLOOKUP(Sheet1[[#This Row],[NPDES ID2]],Combined_Sheet__Major_Only___2[[NPDES ID2]:[ECHO BFR]],18,FALSE)</f>
        <v>-95.642166000000003</v>
      </c>
      <c r="BC432" s="2" t="str">
        <f>IF(ISNUMBER(SEARCH("aerobic",$AW432)),"aerobic","")</f>
        <v>aerobic</v>
      </c>
      <c r="BD432" s="2" t="str">
        <f>IF(ISNUMBER(SEARCH("anaer",$AW432)),"anaer","")</f>
        <v/>
      </c>
      <c r="BE432" s="2" t="str">
        <f>IF(ISNUMBER(SEARCH("thickening",$AZ432)),"thickening","")</f>
        <v/>
      </c>
      <c r="BF432" s="3" t="str">
        <f>IF(ISNUMBER(SEARCH("airDry",$AW432)),"airDry","")</f>
        <v/>
      </c>
      <c r="BG432" s="3" t="str">
        <f>IF(ISNUMBER(SEARCH("heatDry",$AY432)),"heatDry","")</f>
        <v/>
      </c>
      <c r="BH432" s="3" t="str">
        <f>IF(AND(ISNUMBER(SEARCH("aerobic",$AW432)),ISNUMBER(SEARCH("anaer",$AW432))),"Combined Aer and Anaer.","")</f>
        <v/>
      </c>
    </row>
    <row r="433" spans="1:60" x14ac:dyDescent="0.25">
      <c r="A433" s="5">
        <v>1495</v>
      </c>
      <c r="B433" t="s">
        <v>7047</v>
      </c>
      <c r="C433">
        <v>108.5</v>
      </c>
      <c r="D433">
        <v>945.97230468206124</v>
      </c>
      <c r="E433">
        <v>936.99405261684115</v>
      </c>
      <c r="F433">
        <v>664.90424592229454</v>
      </c>
      <c r="G433">
        <v>1224.4938475888889</v>
      </c>
      <c r="H433">
        <v>-109.3450055391843</v>
      </c>
      <c r="I433">
        <v>-110.7167775116903</v>
      </c>
      <c r="J433">
        <v>-130.15874872598181</v>
      </c>
      <c r="K433">
        <v>-87.836309638506947</v>
      </c>
      <c r="L433">
        <v>75.727503105004146</v>
      </c>
      <c r="M433">
        <v>75.460310919852191</v>
      </c>
      <c r="N433">
        <v>74.525853470525746</v>
      </c>
      <c r="O433">
        <v>77.707560376538694</v>
      </c>
      <c r="P433">
        <v>2.5409227444505822</v>
      </c>
      <c r="Q433">
        <v>2.5663445174748221</v>
      </c>
      <c r="R433">
        <v>2.074624763479421</v>
      </c>
      <c r="S433">
        <v>2.975845402103622</v>
      </c>
      <c r="T433">
        <v>253477.67242496059</v>
      </c>
      <c r="U433">
        <v>253478.0909818096</v>
      </c>
      <c r="V433">
        <v>253308.1243188332</v>
      </c>
      <c r="W433">
        <v>253647.84021260109</v>
      </c>
      <c r="X433">
        <v>16345.8857035696</v>
      </c>
      <c r="Y433">
        <v>16402.122815931831</v>
      </c>
      <c r="Z433">
        <v>15918.63838518886</v>
      </c>
      <c r="AA433">
        <v>16610.964932593721</v>
      </c>
      <c r="AB433">
        <v>2490.7892185208912</v>
      </c>
      <c r="AC433">
        <v>2461.3900684062528</v>
      </c>
      <c r="AD433">
        <v>2172.2772279912579</v>
      </c>
      <c r="AE433">
        <v>2874.0035272115779</v>
      </c>
      <c r="AF433">
        <v>68.39995551186739</v>
      </c>
      <c r="AG433">
        <v>68.158720884583659</v>
      </c>
      <c r="AH433">
        <v>67.314521352487574</v>
      </c>
      <c r="AI433">
        <v>70.188286075541527</v>
      </c>
      <c r="AJ433">
        <v>0.61209877203306684</v>
      </c>
      <c r="AK433">
        <v>0.61209875869925368</v>
      </c>
      <c r="AL433">
        <v>0.61209136269791498</v>
      </c>
      <c r="AM433">
        <v>0.61210605766248438</v>
      </c>
      <c r="AN433">
        <v>0.98992246510150428</v>
      </c>
      <c r="AO433">
        <v>0.9899224651015045</v>
      </c>
      <c r="AP433">
        <v>0.9899224651015045</v>
      </c>
      <c r="AQ433">
        <v>0.9899224651015045</v>
      </c>
      <c r="AR433">
        <v>16.37270837431231</v>
      </c>
      <c r="AS433">
        <v>16.37270837431231</v>
      </c>
      <c r="AT433">
        <v>16.37270837431231</v>
      </c>
      <c r="AU433">
        <v>16.37270837431231</v>
      </c>
      <c r="AV433" t="str">
        <f>VLOOKUP(Sheet1[[#This Row],[NPDES ID2]],Combined_Sheet__Major_Only___2[[NPDES ID2]:[ECHO BFR]],3,FALSE)</f>
        <v>IA</v>
      </c>
      <c r="AW433" t="s">
        <v>41</v>
      </c>
      <c r="AX433" t="str">
        <f>VLOOKUP(Sheet1[[#This Row],[NPDES ID2]],Combined_Sheet__Major_Only___2[[NPDES ID2]:[ECHO BFR]],27,FALSE)</f>
        <v>-</v>
      </c>
      <c r="AY433" t="str">
        <f>VLOOKUP(Sheet1[[#This Row],[NPDES ID2]],Combined_Sheet__Major_Only___2[[NPDES ID2]:[ECHO BFR]],28,FALSE)</f>
        <v>-</v>
      </c>
      <c r="AZ433" t="str">
        <f>VLOOKUP(Sheet1[[#This Row],[NPDES ID2]],Combined_Sheet__Major_Only___2[[NPDES ID2]:[ECHO BFR]],29,FALSE)</f>
        <v>-</v>
      </c>
      <c r="BA433">
        <f>VLOOKUP(Sheet1[[#This Row],[NPDES ID2]],Combined_Sheet__Major_Only___2[[NPDES ID2]:[ECHO BFR]],17,FALSE)</f>
        <v>41.284381000000003</v>
      </c>
      <c r="BB433">
        <f>VLOOKUP(Sheet1[[#This Row],[NPDES ID2]],Combined_Sheet__Major_Only___2[[NPDES ID2]:[ECHO BFR]],18,FALSE)</f>
        <v>-91.701673999999997</v>
      </c>
      <c r="BC433" s="2" t="str">
        <f>IF(ISNUMBER(SEARCH("aerobic",$AW433)),"aerobic","")</f>
        <v>aerobic</v>
      </c>
      <c r="BD433" s="2" t="str">
        <f>IF(ISNUMBER(SEARCH("anaer",$AW433)),"anaer","")</f>
        <v/>
      </c>
      <c r="BE433" s="2" t="str">
        <f>IF(ISNUMBER(SEARCH("thickening",$AZ433)),"thickening","")</f>
        <v/>
      </c>
      <c r="BF433" s="4" t="str">
        <f>IF(ISNUMBER(SEARCH("airDry",$AW433)),"airDry","")</f>
        <v/>
      </c>
      <c r="BG433" s="4" t="str">
        <f>IF(ISNUMBER(SEARCH("heatDry",$AY433)),"heatDry","")</f>
        <v/>
      </c>
      <c r="BH433" s="4" t="str">
        <f>IF(AND(ISNUMBER(SEARCH("aerobic",$AW433)),ISNUMBER(SEARCH("anaer",$AW433))),"Combined Aer and Anaer.","")</f>
        <v/>
      </c>
    </row>
    <row r="434" spans="1:60" x14ac:dyDescent="0.25">
      <c r="A434" s="5">
        <v>2506</v>
      </c>
      <c r="B434" t="s">
        <v>11647</v>
      </c>
      <c r="C434">
        <v>172.76</v>
      </c>
      <c r="D434">
        <v>592.28241384369676</v>
      </c>
      <c r="E434">
        <v>585.12839078742059</v>
      </c>
      <c r="F434">
        <v>426.57933324234932</v>
      </c>
      <c r="G434">
        <v>760.04853820497488</v>
      </c>
      <c r="H434">
        <v>-138.49375971482121</v>
      </c>
      <c r="I434">
        <v>-139.77866325323529</v>
      </c>
      <c r="J434">
        <v>-158.41653900376801</v>
      </c>
      <c r="K434">
        <v>-115.6195769982333</v>
      </c>
      <c r="L434">
        <v>130.97995534448501</v>
      </c>
      <c r="M434">
        <v>130.20120210104159</v>
      </c>
      <c r="N434">
        <v>127.477751654906</v>
      </c>
      <c r="O434">
        <v>136.7508773844331</v>
      </c>
      <c r="P434">
        <v>5.4042733798660869</v>
      </c>
      <c r="Q434">
        <v>5.381655828526327</v>
      </c>
      <c r="R434">
        <v>4.5328759710022011</v>
      </c>
      <c r="S434">
        <v>6.0803629910810493</v>
      </c>
      <c r="T434">
        <v>253471.98254017191</v>
      </c>
      <c r="U434">
        <v>253472.40108769311</v>
      </c>
      <c r="V434">
        <v>253302.4382125299</v>
      </c>
      <c r="W434">
        <v>253642.1465355168</v>
      </c>
      <c r="X434">
        <v>19903.641350516249</v>
      </c>
      <c r="Y434">
        <v>20011.263459456179</v>
      </c>
      <c r="Z434">
        <v>19044.44802219154</v>
      </c>
      <c r="AA434">
        <v>20442.475485377479</v>
      </c>
      <c r="AB434">
        <v>3795.6070867299049</v>
      </c>
      <c r="AC434">
        <v>3742.8796936084859</v>
      </c>
      <c r="AD434">
        <v>3186.8430216157558</v>
      </c>
      <c r="AE434">
        <v>4589.0604408664403</v>
      </c>
      <c r="AF434">
        <v>56.191708056863561</v>
      </c>
      <c r="AG434">
        <v>55.857761664351052</v>
      </c>
      <c r="AH434">
        <v>54.689145066474609</v>
      </c>
      <c r="AI434">
        <v>58.667299496884937</v>
      </c>
      <c r="AJ434">
        <v>0.46302847951390641</v>
      </c>
      <c r="AK434">
        <v>0.46302846202410558</v>
      </c>
      <c r="AL434">
        <v>0.46301878048859613</v>
      </c>
      <c r="AM434">
        <v>0.46303801670203831</v>
      </c>
      <c r="AN434">
        <v>0.98992224215299773</v>
      </c>
      <c r="AO434">
        <v>0.98992224215299751</v>
      </c>
      <c r="AP434">
        <v>0.98992224215299751</v>
      </c>
      <c r="AQ434">
        <v>0.98992224215299751</v>
      </c>
      <c r="AR434">
        <v>11.787334227596361</v>
      </c>
      <c r="AS434">
        <v>11.787334227596361</v>
      </c>
      <c r="AT434">
        <v>11.787334227596361</v>
      </c>
      <c r="AU434">
        <v>11.787334227596361</v>
      </c>
      <c r="AV434" t="str">
        <f>VLOOKUP(Sheet1[[#This Row],[NPDES ID2]],Combined_Sheet__Major_Only___2[[NPDES ID2]:[ECHO BFR]],3,FALSE)</f>
        <v>TN</v>
      </c>
      <c r="AW434" t="s">
        <v>38</v>
      </c>
      <c r="AX434" t="str">
        <f>VLOOKUP(Sheet1[[#This Row],[NPDES ID2]],Combined_Sheet__Major_Only___2[[NPDES ID2]:[ECHO BFR]],27,FALSE)</f>
        <v/>
      </c>
      <c r="AY434" t="str">
        <f>VLOOKUP(Sheet1[[#This Row],[NPDES ID2]],Combined_Sheet__Major_Only___2[[NPDES ID2]:[ECHO BFR]],28,FALSE)</f>
        <v/>
      </c>
      <c r="AZ434" t="str">
        <f>VLOOKUP(Sheet1[[#This Row],[NPDES ID2]],Combined_Sheet__Major_Only___2[[NPDES ID2]:[ECHO BFR]],29,FALSE)</f>
        <v/>
      </c>
      <c r="BA434">
        <f>VLOOKUP(Sheet1[[#This Row],[NPDES ID2]],Combined_Sheet__Major_Only___2[[NPDES ID2]:[ECHO BFR]],17,FALSE)</f>
        <v>36.029260000000001</v>
      </c>
      <c r="BB434">
        <f>VLOOKUP(Sheet1[[#This Row],[NPDES ID2]],Combined_Sheet__Major_Only___2[[NPDES ID2]:[ECHO BFR]],18,FALSE)</f>
        <v>-89.418126000000001</v>
      </c>
      <c r="BC434" s="2" t="str">
        <f>IF(ISNUMBER(SEARCH("aerobic",$AW434)),"aerobic","")</f>
        <v/>
      </c>
      <c r="BD434" s="2" t="str">
        <f>IF(ISNUMBER(SEARCH("anaer",$AW434)),"anaer","")</f>
        <v/>
      </c>
      <c r="BE434" s="2" t="str">
        <f>IF(ISNUMBER(SEARCH("thickening",$AZ434)),"thickening","")</f>
        <v/>
      </c>
      <c r="BF434" s="3" t="str">
        <f>IF(ISNUMBER(SEARCH("airDry",$AW434)),"airDry","")</f>
        <v/>
      </c>
      <c r="BG434" s="3" t="str">
        <f>IF(ISNUMBER(SEARCH("heatDry",$AY434)),"heatDry","")</f>
        <v/>
      </c>
      <c r="BH434" s="3" t="str">
        <f>IF(AND(ISNUMBER(SEARCH("aerobic",$AW434)),ISNUMBER(SEARCH("anaer",$AW434))),"Combined Aer and Anaer.","")</f>
        <v/>
      </c>
    </row>
    <row r="435" spans="1:60" x14ac:dyDescent="0.25">
      <c r="A435" s="5">
        <v>1615</v>
      </c>
      <c r="B435" t="s">
        <v>7588</v>
      </c>
      <c r="C435">
        <v>74.099999999999994</v>
      </c>
      <c r="D435">
        <v>1332.5141715038569</v>
      </c>
      <c r="E435">
        <v>1318.9014346784861</v>
      </c>
      <c r="F435">
        <v>918.74834654809024</v>
      </c>
      <c r="G435">
        <v>1737.5608312118061</v>
      </c>
      <c r="H435">
        <v>-109.3692440084597</v>
      </c>
      <c r="I435">
        <v>-110.7459980980603</v>
      </c>
      <c r="J435">
        <v>-130.18372356992151</v>
      </c>
      <c r="K435">
        <v>-87.86992145236384</v>
      </c>
      <c r="L435">
        <v>51.717222125343632</v>
      </c>
      <c r="M435">
        <v>51.534740993918668</v>
      </c>
      <c r="N435">
        <v>50.896513665237293</v>
      </c>
      <c r="O435">
        <v>53.06955501159397</v>
      </c>
      <c r="P435">
        <v>1.735330953364123</v>
      </c>
      <c r="Q435">
        <v>1.7526918888647629</v>
      </c>
      <c r="R435">
        <v>1.4168737593405809</v>
      </c>
      <c r="S435">
        <v>2.0323453050590001</v>
      </c>
      <c r="T435">
        <v>253451.61914066979</v>
      </c>
      <c r="U435">
        <v>253452.03765480791</v>
      </c>
      <c r="V435">
        <v>253282.08833576381</v>
      </c>
      <c r="W435">
        <v>253621.76956385441</v>
      </c>
      <c r="X435">
        <v>16344.466354852841</v>
      </c>
      <c r="Y435">
        <v>16400.69770529199</v>
      </c>
      <c r="Z435">
        <v>15917.23304173042</v>
      </c>
      <c r="AA435">
        <v>16609.537883323999</v>
      </c>
      <c r="AB435">
        <v>2490.5997290305859</v>
      </c>
      <c r="AC435">
        <v>2461.1997515094299</v>
      </c>
      <c r="AD435">
        <v>2172.1137264723029</v>
      </c>
      <c r="AE435">
        <v>2873.781657071424</v>
      </c>
      <c r="AF435">
        <v>68.398574147919575</v>
      </c>
      <c r="AG435">
        <v>68.157304537887967</v>
      </c>
      <c r="AH435">
        <v>67.31310676507583</v>
      </c>
      <c r="AI435">
        <v>70.187010649264039</v>
      </c>
      <c r="AJ435">
        <v>0.61208187025653737</v>
      </c>
      <c r="AK435">
        <v>0.61208186115924268</v>
      </c>
      <c r="AL435">
        <v>0.61207681060715668</v>
      </c>
      <c r="AM435">
        <v>0.61208684540839053</v>
      </c>
      <c r="AN435">
        <v>0.98992144416681238</v>
      </c>
      <c r="AO435">
        <v>0.98992144416681249</v>
      </c>
      <c r="AP435">
        <v>0.98992144416681249</v>
      </c>
      <c r="AQ435">
        <v>0.98992144416681249</v>
      </c>
      <c r="AR435">
        <v>16.372268809996321</v>
      </c>
      <c r="AS435">
        <v>16.372268809996321</v>
      </c>
      <c r="AT435">
        <v>16.372268809996321</v>
      </c>
      <c r="AU435">
        <v>16.372268809996321</v>
      </c>
      <c r="AV435" t="str">
        <f>VLOOKUP(Sheet1[[#This Row],[NPDES ID2]],Combined_Sheet__Major_Only___2[[NPDES ID2]:[ECHO BFR]],3,FALSE)</f>
        <v>IN</v>
      </c>
      <c r="AW435" t="s">
        <v>41</v>
      </c>
      <c r="AX435" t="str">
        <f>VLOOKUP(Sheet1[[#This Row],[NPDES ID2]],Combined_Sheet__Major_Only___2[[NPDES ID2]:[ECHO BFR]],27,FALSE)</f>
        <v>tempSludgeStore</v>
      </c>
      <c r="AY435" t="str">
        <f>VLOOKUP(Sheet1[[#This Row],[NPDES ID2]],Combined_Sheet__Major_Only___2[[NPDES ID2]:[ECHO BFR]],28,FALSE)</f>
        <v>-</v>
      </c>
      <c r="AZ435" t="str">
        <f>VLOOKUP(Sheet1[[#This Row],[NPDES ID2]],Combined_Sheet__Major_Only___2[[NPDES ID2]:[ECHO BFR]],29,FALSE)</f>
        <v>preliminaryOps</v>
      </c>
      <c r="BA435">
        <f>VLOOKUP(Sheet1[[#This Row],[NPDES ID2]],Combined_Sheet__Major_Only___2[[NPDES ID2]:[ECHO BFR]],17,FALSE)</f>
        <v>39.654000000000003</v>
      </c>
      <c r="BB435">
        <f>VLOOKUP(Sheet1[[#This Row],[NPDES ID2]],Combined_Sheet__Major_Only___2[[NPDES ID2]:[ECHO BFR]],18,FALSE)</f>
        <v>-87.397778000000002</v>
      </c>
      <c r="BC435" s="2" t="str">
        <f>IF(ISNUMBER(SEARCH("aerobic",$AW435)),"aerobic","")</f>
        <v>aerobic</v>
      </c>
      <c r="BD435" s="2" t="str">
        <f>IF(ISNUMBER(SEARCH("anaer",$AW435)),"anaer","")</f>
        <v/>
      </c>
      <c r="BE435" s="2" t="str">
        <f>IF(ISNUMBER(SEARCH("thickening",$AZ435)),"thickening","")</f>
        <v/>
      </c>
      <c r="BF435" s="4" t="str">
        <f>IF(ISNUMBER(SEARCH("airDry",$AW435)),"airDry","")</f>
        <v/>
      </c>
      <c r="BG435" s="4" t="str">
        <f>IF(ISNUMBER(SEARCH("heatDry",$AY435)),"heatDry","")</f>
        <v/>
      </c>
      <c r="BH435" s="4" t="str">
        <f>IF(AND(ISNUMBER(SEARCH("aerobic",$AW435)),ISNUMBER(SEARCH("anaer",$AW435))),"Combined Aer and Anaer.","")</f>
        <v/>
      </c>
    </row>
    <row r="436" spans="1:60" x14ac:dyDescent="0.25">
      <c r="A436" s="5">
        <v>670</v>
      </c>
      <c r="B436" t="s">
        <v>3286</v>
      </c>
      <c r="C436">
        <v>7.28</v>
      </c>
      <c r="D436">
        <v>12878.03028505158</v>
      </c>
      <c r="E436">
        <v>12746.86178577873</v>
      </c>
      <c r="F436">
        <v>8533.5927105989467</v>
      </c>
      <c r="G436">
        <v>16979.630805262419</v>
      </c>
      <c r="H436">
        <v>-111.1371112937201</v>
      </c>
      <c r="I436">
        <v>-112.54590480751919</v>
      </c>
      <c r="J436">
        <v>-131.88643983974231</v>
      </c>
      <c r="K436">
        <v>-89.577901640909431</v>
      </c>
      <c r="L436">
        <v>5.0079614003796884</v>
      </c>
      <c r="M436">
        <v>4.9894784257592626</v>
      </c>
      <c r="N436">
        <v>4.9248279905743262</v>
      </c>
      <c r="O436">
        <v>5.1449423527119968</v>
      </c>
      <c r="P436">
        <v>0.17063716209890559</v>
      </c>
      <c r="Q436">
        <v>0.1721761621832385</v>
      </c>
      <c r="R436">
        <v>0.13959643486715129</v>
      </c>
      <c r="S436">
        <v>0.19908334966458199</v>
      </c>
      <c r="T436">
        <v>253451.19385420281</v>
      </c>
      <c r="U436">
        <v>253451.61236764371</v>
      </c>
      <c r="V436">
        <v>253281.66333171711</v>
      </c>
      <c r="W436">
        <v>253621.34399393489</v>
      </c>
      <c r="X436">
        <v>16583.069435627731</v>
      </c>
      <c r="Y436">
        <v>16642.27081466472</v>
      </c>
      <c r="Z436">
        <v>16130.393086450489</v>
      </c>
      <c r="AA436">
        <v>16864.383468458898</v>
      </c>
      <c r="AB436">
        <v>2561.5761763724431</v>
      </c>
      <c r="AC436">
        <v>2530.6661504442991</v>
      </c>
      <c r="AD436">
        <v>2229.784627860096</v>
      </c>
      <c r="AE436">
        <v>2963.5540443528389</v>
      </c>
      <c r="AF436">
        <v>67.414926297030391</v>
      </c>
      <c r="AG436">
        <v>67.166123686871089</v>
      </c>
      <c r="AH436">
        <v>66.29581778664847</v>
      </c>
      <c r="AI436">
        <v>69.258893509240394</v>
      </c>
      <c r="AJ436">
        <v>0.60004928446903716</v>
      </c>
      <c r="AK436">
        <v>0.60004928358821663</v>
      </c>
      <c r="AL436">
        <v>0.60004879374172071</v>
      </c>
      <c r="AM436">
        <v>0.60004976699693624</v>
      </c>
      <c r="AN436">
        <v>0.98992142749964684</v>
      </c>
      <c r="AO436">
        <v>0.98992142749964651</v>
      </c>
      <c r="AP436">
        <v>0.98992142749964651</v>
      </c>
      <c r="AQ436">
        <v>0.98992142749964651</v>
      </c>
      <c r="AR436">
        <v>16.00231123873824</v>
      </c>
      <c r="AS436">
        <v>16.00231123873824</v>
      </c>
      <c r="AT436">
        <v>16.00231123873824</v>
      </c>
      <c r="AU436">
        <v>16.00231123873824</v>
      </c>
      <c r="AV436" t="str">
        <f>VLOOKUP(Sheet1[[#This Row],[NPDES ID2]],Combined_Sheet__Major_Only___2[[NPDES ID2]:[ECHO BFR]],3,FALSE)</f>
        <v>TX</v>
      </c>
      <c r="AW436" t="s">
        <v>41</v>
      </c>
      <c r="AX436" t="str">
        <f>VLOOKUP(Sheet1[[#This Row],[NPDES ID2]],Combined_Sheet__Major_Only___2[[NPDES ID2]:[ECHO BFR]],27,FALSE)</f>
        <v>-</v>
      </c>
      <c r="AY436" t="str">
        <f>VLOOKUP(Sheet1[[#This Row],[NPDES ID2]],Combined_Sheet__Major_Only___2[[NPDES ID2]:[ECHO BFR]],28,FALSE)</f>
        <v>-</v>
      </c>
      <c r="AZ436" t="str">
        <f>VLOOKUP(Sheet1[[#This Row],[NPDES ID2]],Combined_Sheet__Major_Only___2[[NPDES ID2]:[ECHO BFR]],29,FALSE)</f>
        <v>-</v>
      </c>
      <c r="BA436">
        <f>VLOOKUP(Sheet1[[#This Row],[NPDES ID2]],Combined_Sheet__Major_Only___2[[NPDES ID2]:[ECHO BFR]],17,FALSE)</f>
        <v>32.451166999999998</v>
      </c>
      <c r="BB436">
        <f>VLOOKUP(Sheet1[[#This Row],[NPDES ID2]],Combined_Sheet__Major_Only___2[[NPDES ID2]:[ECHO BFR]],18,FALSE)</f>
        <v>-94.053471999999999</v>
      </c>
      <c r="BC436" s="2" t="str">
        <f>IF(ISNUMBER(SEARCH("aerobic",$AW436)),"aerobic","")</f>
        <v>aerobic</v>
      </c>
      <c r="BD436" s="2" t="str">
        <f>IF(ISNUMBER(SEARCH("anaer",$AW436)),"anaer","")</f>
        <v/>
      </c>
      <c r="BE436" s="2" t="str">
        <f>IF(ISNUMBER(SEARCH("thickening",$AZ436)),"thickening","")</f>
        <v/>
      </c>
      <c r="BF436" s="3" t="str">
        <f>IF(ISNUMBER(SEARCH("airDry",$AW436)),"airDry","")</f>
        <v/>
      </c>
      <c r="BG436" s="3" t="str">
        <f>IF(ISNUMBER(SEARCH("heatDry",$AY436)),"heatDry","")</f>
        <v/>
      </c>
      <c r="BH436" s="3" t="str">
        <f>IF(AND(ISNUMBER(SEARCH("aerobic",$AW436)),ISNUMBER(SEARCH("anaer",$AW436))),"Combined Aer and Anaer.","")</f>
        <v/>
      </c>
    </row>
    <row r="437" spans="1:60" x14ac:dyDescent="0.25">
      <c r="A437" s="5">
        <v>1683</v>
      </c>
      <c r="B437" t="s">
        <v>7898</v>
      </c>
      <c r="C437">
        <v>51.69</v>
      </c>
      <c r="D437">
        <v>1859.6432832313419</v>
      </c>
      <c r="E437">
        <v>1841.6954926291389</v>
      </c>
      <c r="F437">
        <v>1265.5721848324879</v>
      </c>
      <c r="G437">
        <v>2435.495061494154</v>
      </c>
      <c r="H437">
        <v>-109.0090863572528</v>
      </c>
      <c r="I437">
        <v>-110.3733087384948</v>
      </c>
      <c r="J437">
        <v>-129.83878103390759</v>
      </c>
      <c r="K437">
        <v>-87.533203588661252</v>
      </c>
      <c r="L437">
        <v>36.191121220055912</v>
      </c>
      <c r="M437">
        <v>36.064702414630503</v>
      </c>
      <c r="N437">
        <v>35.622538766263247</v>
      </c>
      <c r="O437">
        <v>37.128003042674088</v>
      </c>
      <c r="P437">
        <v>1.2102881429448691</v>
      </c>
      <c r="Q437">
        <v>1.222660426726675</v>
      </c>
      <c r="R437">
        <v>0.98775331147975043</v>
      </c>
      <c r="S437">
        <v>1.418623903515682</v>
      </c>
      <c r="T437">
        <v>253450.30695300101</v>
      </c>
      <c r="U437">
        <v>253450.72546498789</v>
      </c>
      <c r="V437">
        <v>253280.77701948039</v>
      </c>
      <c r="W437">
        <v>253620.45650161541</v>
      </c>
      <c r="X437">
        <v>16292.524644711681</v>
      </c>
      <c r="Y437">
        <v>16348.113334675771</v>
      </c>
      <c r="Z437">
        <v>15870.752004264599</v>
      </c>
      <c r="AA437">
        <v>16554.11456533437</v>
      </c>
      <c r="AB437">
        <v>2475.4017543845748</v>
      </c>
      <c r="AC437">
        <v>2446.3165609801008</v>
      </c>
      <c r="AD437">
        <v>2159.7407823251478</v>
      </c>
      <c r="AE437">
        <v>2854.6096383002041</v>
      </c>
      <c r="AF437">
        <v>68.615836337891736</v>
      </c>
      <c r="AG437">
        <v>68.376204503082391</v>
      </c>
      <c r="AH437">
        <v>67.537815786441072</v>
      </c>
      <c r="AI437">
        <v>70.392035672809854</v>
      </c>
      <c r="AJ437">
        <v>0.61473999672920066</v>
      </c>
      <c r="AK437">
        <v>0.61473999036921589</v>
      </c>
      <c r="AL437">
        <v>0.61473645744909233</v>
      </c>
      <c r="AM437">
        <v>0.61474347689231423</v>
      </c>
      <c r="AN437">
        <v>0.98992139274141666</v>
      </c>
      <c r="AO437">
        <v>0.98992139274141633</v>
      </c>
      <c r="AP437">
        <v>0.98992139274141633</v>
      </c>
      <c r="AQ437">
        <v>0.98992139274141633</v>
      </c>
      <c r="AR437">
        <v>16.45408285717776</v>
      </c>
      <c r="AS437">
        <v>16.45408285717777</v>
      </c>
      <c r="AT437">
        <v>16.45408285717777</v>
      </c>
      <c r="AU437">
        <v>16.45408285717777</v>
      </c>
      <c r="AV437" t="str">
        <f>VLOOKUP(Sheet1[[#This Row],[NPDES ID2]],Combined_Sheet__Major_Only___2[[NPDES ID2]:[ECHO BFR]],3,FALSE)</f>
        <v>IA</v>
      </c>
      <c r="AW437" t="s">
        <v>12185</v>
      </c>
      <c r="AX437" t="str">
        <f>VLOOKUP(Sheet1[[#This Row],[NPDES ID2]],Combined_Sheet__Major_Only___2[[NPDES ID2]:[ECHO BFR]],27,FALSE)</f>
        <v>-</v>
      </c>
      <c r="AY437" t="str">
        <f>VLOOKUP(Sheet1[[#This Row],[NPDES ID2]],Combined_Sheet__Major_Only___2[[NPDES ID2]:[ECHO BFR]],28,FALSE)</f>
        <v>-</v>
      </c>
      <c r="AZ437" t="str">
        <f>VLOOKUP(Sheet1[[#This Row],[NPDES ID2]],Combined_Sheet__Major_Only___2[[NPDES ID2]:[ECHO BFR]],29,FALSE)</f>
        <v>preliminaryOps</v>
      </c>
      <c r="BA437">
        <f>VLOOKUP(Sheet1[[#This Row],[NPDES ID2]],Combined_Sheet__Major_Only___2[[NPDES ID2]:[ECHO BFR]],17,FALSE)</f>
        <v>42.006110999999997</v>
      </c>
      <c r="BB437">
        <f>VLOOKUP(Sheet1[[#This Row],[NPDES ID2]],Combined_Sheet__Major_Only___2[[NPDES ID2]:[ECHO BFR]],18,FALSE)</f>
        <v>-93.450277999999997</v>
      </c>
      <c r="BC437" s="2" t="str">
        <f>IF(ISNUMBER(SEARCH("aerobic",$AW437)),"aerobic","")</f>
        <v/>
      </c>
      <c r="BD437" s="2" t="str">
        <f>IF(ISNUMBER(SEARCH("anaer",$AW437)),"anaer","")</f>
        <v>anaer</v>
      </c>
      <c r="BE437" s="2" t="str">
        <f>IF(ISNUMBER(SEARCH("thickening",$AZ437)),"thickening","")</f>
        <v/>
      </c>
      <c r="BF437" s="4" t="str">
        <f>IF(ISNUMBER(SEARCH("airDry",$AW437)),"airDry","")</f>
        <v/>
      </c>
      <c r="BG437" s="4" t="str">
        <f>IF(ISNUMBER(SEARCH("heatDry",$AY437)),"heatDry","")</f>
        <v/>
      </c>
      <c r="BH437" s="4" t="str">
        <f>IF(AND(ISNUMBER(SEARCH("aerobic",$AW437)),ISNUMBER(SEARCH("anaer",$AW437))),"Combined Aer and Anaer.","")</f>
        <v/>
      </c>
    </row>
    <row r="438" spans="1:60" x14ac:dyDescent="0.25">
      <c r="A438" s="5">
        <v>1105</v>
      </c>
      <c r="B438" t="s">
        <v>5322</v>
      </c>
      <c r="C438">
        <v>335.01</v>
      </c>
      <c r="D438">
        <v>416.20959156116362</v>
      </c>
      <c r="E438">
        <v>413.77132417012803</v>
      </c>
      <c r="F438">
        <v>322.08250541858109</v>
      </c>
      <c r="G438">
        <v>513.17981449535762</v>
      </c>
      <c r="H438">
        <v>-109.452000487576</v>
      </c>
      <c r="I438">
        <v>-110.8215390733908</v>
      </c>
      <c r="J438">
        <v>-130.25040058166519</v>
      </c>
      <c r="K438">
        <v>-87.869035379818925</v>
      </c>
      <c r="L438">
        <v>233.31717842491551</v>
      </c>
      <c r="M438">
        <v>232.48824072478209</v>
      </c>
      <c r="N438">
        <v>229.59012358713039</v>
      </c>
      <c r="O438">
        <v>239.45903513002949</v>
      </c>
      <c r="P438">
        <v>7.846260154462871</v>
      </c>
      <c r="Q438">
        <v>7.923576373510052</v>
      </c>
      <c r="R438">
        <v>6.4082561860824114</v>
      </c>
      <c r="S438">
        <v>9.1843282216891975</v>
      </c>
      <c r="T438">
        <v>253435.86293078761</v>
      </c>
      <c r="U438">
        <v>253436.2814190955</v>
      </c>
      <c r="V438">
        <v>253266.34258911831</v>
      </c>
      <c r="W438">
        <v>253606.00285249361</v>
      </c>
      <c r="X438">
        <v>16378.451685102889</v>
      </c>
      <c r="Y438">
        <v>16435.137528354491</v>
      </c>
      <c r="Z438">
        <v>15947.564089445939</v>
      </c>
      <c r="AA438">
        <v>16645.850965271151</v>
      </c>
      <c r="AB438">
        <v>2500.816052423851</v>
      </c>
      <c r="AC438">
        <v>2471.219510657545</v>
      </c>
      <c r="AD438">
        <v>2180.3752179256362</v>
      </c>
      <c r="AE438">
        <v>2886.7740252513008</v>
      </c>
      <c r="AF438">
        <v>68.254781764084356</v>
      </c>
      <c r="AG438">
        <v>68.012602869899027</v>
      </c>
      <c r="AH438">
        <v>67.164285650709743</v>
      </c>
      <c r="AI438">
        <v>70.051116921230502</v>
      </c>
      <c r="AJ438">
        <v>0.61032272114786768</v>
      </c>
      <c r="AK438">
        <v>0.61032267982057986</v>
      </c>
      <c r="AL438">
        <v>0.61029988917872635</v>
      </c>
      <c r="AM438">
        <v>0.61034517256997511</v>
      </c>
      <c r="AN438">
        <v>0.98992082663711944</v>
      </c>
      <c r="AO438">
        <v>0.98992082663711944</v>
      </c>
      <c r="AP438">
        <v>0.98992082663711944</v>
      </c>
      <c r="AQ438">
        <v>0.98992082663711944</v>
      </c>
      <c r="AR438">
        <v>16.31755110680772</v>
      </c>
      <c r="AS438">
        <v>16.31755110680772</v>
      </c>
      <c r="AT438">
        <v>16.31755110680772</v>
      </c>
      <c r="AU438">
        <v>16.31755110680772</v>
      </c>
      <c r="AV438" t="str">
        <f>VLOOKUP(Sheet1[[#This Row],[NPDES ID2]],Combined_Sheet__Major_Only___2[[NPDES ID2]:[ECHO BFR]],3,FALSE)</f>
        <v>TX</v>
      </c>
      <c r="AW438" t="s">
        <v>41</v>
      </c>
      <c r="AX438" t="str">
        <f>VLOOKUP(Sheet1[[#This Row],[NPDES ID2]],Combined_Sheet__Major_Only___2[[NPDES ID2]:[ECHO BFR]],27,FALSE)</f>
        <v>other</v>
      </c>
      <c r="AY438" t="str">
        <f>VLOOKUP(Sheet1[[#This Row],[NPDES ID2]],Combined_Sheet__Major_Only___2[[NPDES ID2]:[ECHO BFR]],28,FALSE)</f>
        <v>-</v>
      </c>
      <c r="AZ438" t="str">
        <f>VLOOKUP(Sheet1[[#This Row],[NPDES ID2]],Combined_Sheet__Major_Only___2[[NPDES ID2]:[ECHO BFR]],29,FALSE)</f>
        <v>-</v>
      </c>
      <c r="BA438">
        <f>VLOOKUP(Sheet1[[#This Row],[NPDES ID2]],Combined_Sheet__Major_Only___2[[NPDES ID2]:[ECHO BFR]],17,FALSE)</f>
        <v>33.378528000000003</v>
      </c>
      <c r="BB438">
        <f>VLOOKUP(Sheet1[[#This Row],[NPDES ID2]],Combined_Sheet__Major_Only___2[[NPDES ID2]:[ECHO BFR]],18,FALSE)</f>
        <v>-94.046484000000007</v>
      </c>
      <c r="BC438" s="2" t="str">
        <f>IF(ISNUMBER(SEARCH("aerobic",$AW438)),"aerobic","")</f>
        <v>aerobic</v>
      </c>
      <c r="BD438" s="2" t="str">
        <f>IF(ISNUMBER(SEARCH("anaer",$AW438)),"anaer","")</f>
        <v/>
      </c>
      <c r="BE438" s="2" t="str">
        <f>IF(ISNUMBER(SEARCH("thickening",$AZ438)),"thickening","")</f>
        <v/>
      </c>
      <c r="BF438" s="4" t="str">
        <f>IF(ISNUMBER(SEARCH("airDry",$AW438)),"airDry","")</f>
        <v/>
      </c>
      <c r="BG438" s="4" t="str">
        <f>IF(ISNUMBER(SEARCH("heatDry",$AY438)),"heatDry","")</f>
        <v/>
      </c>
      <c r="BH438" s="4" t="str">
        <f>IF(AND(ISNUMBER(SEARCH("aerobic",$AW438)),ISNUMBER(SEARCH("anaer",$AW438))),"Combined Aer and Anaer.","")</f>
        <v/>
      </c>
    </row>
    <row r="439" spans="1:60" x14ac:dyDescent="0.25">
      <c r="A439" s="5">
        <v>1591</v>
      </c>
      <c r="B439" t="s">
        <v>7482</v>
      </c>
      <c r="C439">
        <v>81.7</v>
      </c>
      <c r="D439">
        <v>1223.9424262119039</v>
      </c>
      <c r="E439">
        <v>1210.9482465216749</v>
      </c>
      <c r="F439">
        <v>847.57790613135637</v>
      </c>
      <c r="G439">
        <v>1593.373046414129</v>
      </c>
      <c r="H439">
        <v>-109.8762369047477</v>
      </c>
      <c r="I439">
        <v>-111.2732648185674</v>
      </c>
      <c r="J439">
        <v>-130.67055141977161</v>
      </c>
      <c r="K439">
        <v>-88.351266387039729</v>
      </c>
      <c r="L439">
        <v>56.775642442250657</v>
      </c>
      <c r="M439">
        <v>56.572572820074463</v>
      </c>
      <c r="N439">
        <v>55.862344488120797</v>
      </c>
      <c r="O439">
        <v>58.280544512850383</v>
      </c>
      <c r="P439">
        <v>1.9138077360895369</v>
      </c>
      <c r="Q439">
        <v>1.9323880929144559</v>
      </c>
      <c r="R439">
        <v>1.5635194544898749</v>
      </c>
      <c r="S439">
        <v>2.238819815499729</v>
      </c>
      <c r="T439">
        <v>253430.09262822641</v>
      </c>
      <c r="U439">
        <v>253430.51110707471</v>
      </c>
      <c r="V439">
        <v>253260.57611844569</v>
      </c>
      <c r="W439">
        <v>253600.2287040386</v>
      </c>
      <c r="X439">
        <v>16413.947269878889</v>
      </c>
      <c r="Y439">
        <v>16471.05339966781</v>
      </c>
      <c r="Z439">
        <v>15979.24961645829</v>
      </c>
      <c r="AA439">
        <v>16683.781127949031</v>
      </c>
      <c r="AB439">
        <v>2511.277187269045</v>
      </c>
      <c r="AC439">
        <v>2481.4419356892172</v>
      </c>
      <c r="AD439">
        <v>2188.9211922731679</v>
      </c>
      <c r="AE439">
        <v>2899.9184410980079</v>
      </c>
      <c r="AF439">
        <v>68.103665238238705</v>
      </c>
      <c r="AG439">
        <v>67.860156380855159</v>
      </c>
      <c r="AH439">
        <v>67.008099710182677</v>
      </c>
      <c r="AI439">
        <v>69.908729813897963</v>
      </c>
      <c r="AJ439">
        <v>0.60847401727277317</v>
      </c>
      <c r="AK439">
        <v>0.60847400727931655</v>
      </c>
      <c r="AL439">
        <v>0.60846846031172053</v>
      </c>
      <c r="AM439">
        <v>0.60847948143650576</v>
      </c>
      <c r="AN439">
        <v>0.98992060046397912</v>
      </c>
      <c r="AO439">
        <v>0.98992060046397934</v>
      </c>
      <c r="AP439">
        <v>0.98992060046397934</v>
      </c>
      <c r="AQ439">
        <v>0.98992060046397934</v>
      </c>
      <c r="AR439">
        <v>16.261276825224801</v>
      </c>
      <c r="AS439">
        <v>16.261276825224812</v>
      </c>
      <c r="AT439">
        <v>16.261276825224812</v>
      </c>
      <c r="AU439">
        <v>16.261276825224812</v>
      </c>
      <c r="AV439" t="str">
        <f>VLOOKUP(Sheet1[[#This Row],[NPDES ID2]],Combined_Sheet__Major_Only___2[[NPDES ID2]:[ECHO BFR]],3,FALSE)</f>
        <v>TN</v>
      </c>
      <c r="AW439" t="s">
        <v>41</v>
      </c>
      <c r="AX439" t="str">
        <f>VLOOKUP(Sheet1[[#This Row],[NPDES ID2]],Combined_Sheet__Major_Only___2[[NPDES ID2]:[ECHO BFR]],27,FALSE)</f>
        <v>-</v>
      </c>
      <c r="AY439" t="str">
        <f>VLOOKUP(Sheet1[[#This Row],[NPDES ID2]],Combined_Sheet__Major_Only___2[[NPDES ID2]:[ECHO BFR]],28,FALSE)</f>
        <v>-</v>
      </c>
      <c r="AZ439" t="str">
        <f>VLOOKUP(Sheet1[[#This Row],[NPDES ID2]],Combined_Sheet__Major_Only___2[[NPDES ID2]:[ECHO BFR]],29,FALSE)</f>
        <v>-</v>
      </c>
      <c r="BA439">
        <f>VLOOKUP(Sheet1[[#This Row],[NPDES ID2]],Combined_Sheet__Major_Only___2[[NPDES ID2]:[ECHO BFR]],17,FALSE)</f>
        <v>36.430129999999998</v>
      </c>
      <c r="BB439">
        <f>VLOOKUP(Sheet1[[#This Row],[NPDES ID2]],Combined_Sheet__Major_Only___2[[NPDES ID2]:[ECHO BFR]],18,FALSE)</f>
        <v>-81.802520000000001</v>
      </c>
      <c r="BC439" s="2" t="str">
        <f>IF(ISNUMBER(SEARCH("aerobic",$AW439)),"aerobic","")</f>
        <v>aerobic</v>
      </c>
      <c r="BD439" s="2" t="str">
        <f>IF(ISNUMBER(SEARCH("anaer",$AW439)),"anaer","")</f>
        <v/>
      </c>
      <c r="BE439" s="2" t="str">
        <f>IF(ISNUMBER(SEARCH("thickening",$AZ439)),"thickening","")</f>
        <v/>
      </c>
      <c r="BF439" s="4" t="str">
        <f>IF(ISNUMBER(SEARCH("airDry",$AW439)),"airDry","")</f>
        <v/>
      </c>
      <c r="BG439" s="4" t="str">
        <f>IF(ISNUMBER(SEARCH("heatDry",$AY439)),"heatDry","")</f>
        <v/>
      </c>
      <c r="BH439" s="4" t="str">
        <f>IF(AND(ISNUMBER(SEARCH("aerobic",$AW439)),ISNUMBER(SEARCH("anaer",$AW439))),"Combined Aer and Anaer.","")</f>
        <v/>
      </c>
    </row>
    <row r="440" spans="1:60" x14ac:dyDescent="0.25">
      <c r="A440" s="5">
        <v>1708</v>
      </c>
      <c r="B440" t="s">
        <v>8007</v>
      </c>
      <c r="C440">
        <v>44.18</v>
      </c>
      <c r="D440">
        <v>2091.051892192469</v>
      </c>
      <c r="E440">
        <v>2075.0541668566811</v>
      </c>
      <c r="F440">
        <v>1416.469823876344</v>
      </c>
      <c r="G440">
        <v>2744.0531624705582</v>
      </c>
      <c r="H440">
        <v>-105.29930022028471</v>
      </c>
      <c r="I440">
        <v>-106.7719313591021</v>
      </c>
      <c r="J440">
        <v>-126.27796212986109</v>
      </c>
      <c r="K440">
        <v>-84.000461113808711</v>
      </c>
      <c r="L440">
        <v>31.938927188194981</v>
      </c>
      <c r="M440">
        <v>31.838535417330871</v>
      </c>
      <c r="N440">
        <v>31.487401714747829</v>
      </c>
      <c r="O440">
        <v>32.682927098131458</v>
      </c>
      <c r="P440">
        <v>1.032401032987545</v>
      </c>
      <c r="Q440">
        <v>1.046714916673406</v>
      </c>
      <c r="R440">
        <v>0.83880012608891918</v>
      </c>
      <c r="S440">
        <v>1.219066911627807</v>
      </c>
      <c r="T440">
        <v>253428.15109125141</v>
      </c>
      <c r="U440">
        <v>253428.5695669167</v>
      </c>
      <c r="V440">
        <v>253258.63587078839</v>
      </c>
      <c r="W440">
        <v>253598.28587303351</v>
      </c>
      <c r="X440">
        <v>15777.43611486446</v>
      </c>
      <c r="Y440">
        <v>15826.558932967209</v>
      </c>
      <c r="Z440">
        <v>15408.46452903162</v>
      </c>
      <c r="AA440">
        <v>16005.430945784559</v>
      </c>
      <c r="AB440">
        <v>2329.4565798167009</v>
      </c>
      <c r="AC440">
        <v>2303.3063498924348</v>
      </c>
      <c r="AD440">
        <v>2040.3581511950781</v>
      </c>
      <c r="AE440">
        <v>2671.650604420101</v>
      </c>
      <c r="AF440">
        <v>70.847254702508508</v>
      </c>
      <c r="AG440">
        <v>70.624607560815591</v>
      </c>
      <c r="AH440">
        <v>69.845651976859813</v>
      </c>
      <c r="AI440">
        <v>72.497548245658066</v>
      </c>
      <c r="AJ440">
        <v>0.64204960000652389</v>
      </c>
      <c r="AK440">
        <v>0.64204959442113152</v>
      </c>
      <c r="AL440">
        <v>0.64204649112598999</v>
      </c>
      <c r="AM440">
        <v>0.64205265695585534</v>
      </c>
      <c r="AN440">
        <v>0.9899205243610929</v>
      </c>
      <c r="AO440">
        <v>0.98992052436109246</v>
      </c>
      <c r="AP440">
        <v>0.98992052436109246</v>
      </c>
      <c r="AQ440">
        <v>0.98992052436109246</v>
      </c>
      <c r="AR440">
        <v>17.294121488725288</v>
      </c>
      <c r="AS440">
        <v>17.294121488725288</v>
      </c>
      <c r="AT440">
        <v>17.294121488725288</v>
      </c>
      <c r="AU440">
        <v>17.294121488725288</v>
      </c>
      <c r="AV440" t="str">
        <f>VLOOKUP(Sheet1[[#This Row],[NPDES ID2]],Combined_Sheet__Major_Only___2[[NPDES ID2]:[ECHO BFR]],3,FALSE)</f>
        <v>IA</v>
      </c>
      <c r="AW440" t="s">
        <v>12185</v>
      </c>
      <c r="AX440" t="str">
        <f>VLOOKUP(Sheet1[[#This Row],[NPDES ID2]],Combined_Sheet__Major_Only___2[[NPDES ID2]:[ECHO BFR]],27,FALSE)</f>
        <v>-</v>
      </c>
      <c r="AY440" t="str">
        <f>VLOOKUP(Sheet1[[#This Row],[NPDES ID2]],Combined_Sheet__Major_Only___2[[NPDES ID2]:[ECHO BFR]],28,FALSE)</f>
        <v>-</v>
      </c>
      <c r="AZ440" t="str">
        <f>VLOOKUP(Sheet1[[#This Row],[NPDES ID2]],Combined_Sheet__Major_Only___2[[NPDES ID2]:[ECHO BFR]],29,FALSE)</f>
        <v>-</v>
      </c>
      <c r="BA440">
        <f>VLOOKUP(Sheet1[[#This Row],[NPDES ID2]],Combined_Sheet__Major_Only___2[[NPDES ID2]:[ECHO BFR]],17,FALSE)</f>
        <v>42.518611</v>
      </c>
      <c r="BB440">
        <f>VLOOKUP(Sheet1[[#This Row],[NPDES ID2]],Combined_Sheet__Major_Only___2[[NPDES ID2]:[ECHO BFR]],18,FALSE)</f>
        <v>-93.253056000000001</v>
      </c>
      <c r="BC440" s="2" t="str">
        <f>IF(ISNUMBER(SEARCH("aerobic",$AW440)),"aerobic","")</f>
        <v/>
      </c>
      <c r="BD440" s="2" t="str">
        <f>IF(ISNUMBER(SEARCH("anaer",$AW440)),"anaer","")</f>
        <v>anaer</v>
      </c>
      <c r="BE440" s="2" t="str">
        <f>IF(ISNUMBER(SEARCH("thickening",$AZ440)),"thickening","")</f>
        <v/>
      </c>
      <c r="BF440" s="3" t="str">
        <f>IF(ISNUMBER(SEARCH("airDry",$AW440)),"airDry","")</f>
        <v/>
      </c>
      <c r="BG440" s="3" t="str">
        <f>IF(ISNUMBER(SEARCH("heatDry",$AY440)),"heatDry","")</f>
        <v/>
      </c>
      <c r="BH440" s="3" t="str">
        <f>IF(AND(ISNUMBER(SEARCH("aerobic",$AW440)),ISNUMBER(SEARCH("anaer",$AW440))),"Combined Aer and Anaer.","")</f>
        <v/>
      </c>
    </row>
    <row r="441" spans="1:60" x14ac:dyDescent="0.25">
      <c r="A441" s="5">
        <v>1125</v>
      </c>
      <c r="B441" t="s">
        <v>5412</v>
      </c>
      <c r="C441">
        <v>318.56</v>
      </c>
      <c r="D441">
        <v>399.43986768629821</v>
      </c>
      <c r="E441">
        <v>396.58272340723892</v>
      </c>
      <c r="F441">
        <v>306.08420927727741</v>
      </c>
      <c r="G441">
        <v>496.84491026198299</v>
      </c>
      <c r="H441">
        <v>-139.1245033143899</v>
      </c>
      <c r="I441">
        <v>-140.45459524634131</v>
      </c>
      <c r="J441">
        <v>-159.06869539845951</v>
      </c>
      <c r="K441">
        <v>-116.17307155592231</v>
      </c>
      <c r="L441">
        <v>237.50409643632679</v>
      </c>
      <c r="M441">
        <v>236.07243969078621</v>
      </c>
      <c r="N441">
        <v>231.0664705629697</v>
      </c>
      <c r="O441">
        <v>248.11241238833421</v>
      </c>
      <c r="P441">
        <v>9.8612097116951603</v>
      </c>
      <c r="Q441">
        <v>9.8110622210158347</v>
      </c>
      <c r="R441">
        <v>8.2778806444347985</v>
      </c>
      <c r="S441">
        <v>11.092537499693901</v>
      </c>
      <c r="T441">
        <v>253410.9264773691</v>
      </c>
      <c r="U441">
        <v>253411.34492479701</v>
      </c>
      <c r="V441">
        <v>253241.42269526669</v>
      </c>
      <c r="W441">
        <v>253581.04977898439</v>
      </c>
      <c r="X441">
        <v>20019.663288244821</v>
      </c>
      <c r="Y441">
        <v>20129.292473968359</v>
      </c>
      <c r="Z441">
        <v>19144.07182603301</v>
      </c>
      <c r="AA441">
        <v>20569.097901621481</v>
      </c>
      <c r="AB441">
        <v>3850.5845841169398</v>
      </c>
      <c r="AC441">
        <v>3797.237877527004</v>
      </c>
      <c r="AD441">
        <v>3227.640017952051</v>
      </c>
      <c r="AE441">
        <v>4664.9908733946286</v>
      </c>
      <c r="AF441">
        <v>55.854498283866171</v>
      </c>
      <c r="AG441">
        <v>55.518080648815292</v>
      </c>
      <c r="AH441">
        <v>54.340392145182442</v>
      </c>
      <c r="AI441">
        <v>58.348933091371492</v>
      </c>
      <c r="AJ441">
        <v>0.45892047422038001</v>
      </c>
      <c r="AK441">
        <v>0.45892044206105059</v>
      </c>
      <c r="AL441">
        <v>0.45890271249746889</v>
      </c>
      <c r="AM441">
        <v>0.45893793992952298</v>
      </c>
      <c r="AN441">
        <v>0.98991984915347642</v>
      </c>
      <c r="AO441">
        <v>0.98991984915347619</v>
      </c>
      <c r="AP441">
        <v>0.98991984915347619</v>
      </c>
      <c r="AQ441">
        <v>0.98991984915347619</v>
      </c>
      <c r="AR441">
        <v>11.6606992990412</v>
      </c>
      <c r="AS441">
        <v>11.660699299041211</v>
      </c>
      <c r="AT441">
        <v>11.660699299041211</v>
      </c>
      <c r="AU441">
        <v>11.660699299041211</v>
      </c>
      <c r="AV441" t="str">
        <f>VLOOKUP(Sheet1[[#This Row],[NPDES ID2]],Combined_Sheet__Major_Only___2[[NPDES ID2]:[ECHO BFR]],3,FALSE)</f>
        <v>IL</v>
      </c>
      <c r="AW441" t="s">
        <v>54</v>
      </c>
      <c r="AX441" t="str">
        <f>VLOOKUP(Sheet1[[#This Row],[NPDES ID2]],Combined_Sheet__Major_Only___2[[NPDES ID2]:[ECHO BFR]],27,FALSE)</f>
        <v>-</v>
      </c>
      <c r="AY441" t="str">
        <f>VLOOKUP(Sheet1[[#This Row],[NPDES ID2]],Combined_Sheet__Major_Only___2[[NPDES ID2]:[ECHO BFR]],28,FALSE)</f>
        <v>-</v>
      </c>
      <c r="AZ441" t="str">
        <f>VLOOKUP(Sheet1[[#This Row],[NPDES ID2]],Combined_Sheet__Major_Only___2[[NPDES ID2]:[ECHO BFR]],29,FALSE)</f>
        <v>preliminaryOps</v>
      </c>
      <c r="BA441">
        <f>VLOOKUP(Sheet1[[#This Row],[NPDES ID2]],Combined_Sheet__Major_Only___2[[NPDES ID2]:[ECHO BFR]],17,FALSE)</f>
        <v>41.451372999999997</v>
      </c>
      <c r="BB441">
        <f>VLOOKUP(Sheet1[[#This Row],[NPDES ID2]],Combined_Sheet__Major_Only___2[[NPDES ID2]:[ECHO BFR]],18,FALSE)</f>
        <v>-90.581746999999993</v>
      </c>
      <c r="BC441" s="2" t="str">
        <f>IF(ISNUMBER(SEARCH("aerobic",$AW441)),"aerobic","")</f>
        <v/>
      </c>
      <c r="BD441" s="2" t="str">
        <f>IF(ISNUMBER(SEARCH("anaer",$AW441)),"anaer","")</f>
        <v/>
      </c>
      <c r="BE441" s="2" t="str">
        <f>IF(ISNUMBER(SEARCH("thickening",$AZ441)),"thickening","")</f>
        <v/>
      </c>
      <c r="BF441" s="4" t="str">
        <f>IF(ISNUMBER(SEARCH("airDry",$AW441)),"airDry","")</f>
        <v/>
      </c>
      <c r="BG441" s="4" t="str">
        <f>IF(ISNUMBER(SEARCH("heatDry",$AY441)),"heatDry","")</f>
        <v/>
      </c>
      <c r="BH441" s="4" t="str">
        <f>IF(AND(ISNUMBER(SEARCH("aerobic",$AW441)),ISNUMBER(SEARCH("anaer",$AW441))),"Combined Aer and Anaer.","")</f>
        <v/>
      </c>
    </row>
    <row r="442" spans="1:60" x14ac:dyDescent="0.25">
      <c r="A442" s="5">
        <v>1741</v>
      </c>
      <c r="B442" t="s">
        <v>8156</v>
      </c>
      <c r="C442">
        <v>30.14</v>
      </c>
      <c r="D442">
        <v>3138.8578000859829</v>
      </c>
      <c r="E442">
        <v>3108.4561601840719</v>
      </c>
      <c r="F442">
        <v>2108.93747477134</v>
      </c>
      <c r="G442">
        <v>4125.5529294300932</v>
      </c>
      <c r="H442">
        <v>-109.6724309073967</v>
      </c>
      <c r="I442">
        <v>-111.06695154469899</v>
      </c>
      <c r="J442">
        <v>-130.47722659133831</v>
      </c>
      <c r="K442">
        <v>-88.17260450968196</v>
      </c>
      <c r="L442">
        <v>20.987118805280058</v>
      </c>
      <c r="M442">
        <v>20.912526098226721</v>
      </c>
      <c r="N442">
        <v>20.651621617132712</v>
      </c>
      <c r="O442">
        <v>21.539930128268391</v>
      </c>
      <c r="P442">
        <v>0.70594420986334527</v>
      </c>
      <c r="Q442">
        <v>0.71289512163420099</v>
      </c>
      <c r="R442">
        <v>0.57657604804132179</v>
      </c>
      <c r="S442">
        <v>0.82626121559916177</v>
      </c>
      <c r="T442">
        <v>253408.34085862551</v>
      </c>
      <c r="U442">
        <v>253408.75930181469</v>
      </c>
      <c r="V442">
        <v>253238.8387935567</v>
      </c>
      <c r="W442">
        <v>253578.46243693191</v>
      </c>
      <c r="X442">
        <v>16379.67070591129</v>
      </c>
      <c r="Y442">
        <v>16436.35896343593</v>
      </c>
      <c r="Z442">
        <v>15948.491303649011</v>
      </c>
      <c r="AA442">
        <v>16647.261161169969</v>
      </c>
      <c r="AB442">
        <v>2501.3389929671789</v>
      </c>
      <c r="AC442">
        <v>2471.7070860077301</v>
      </c>
      <c r="AD442">
        <v>2180.8348448098609</v>
      </c>
      <c r="AE442">
        <v>2887.371101240125</v>
      </c>
      <c r="AF442">
        <v>68.239725889608465</v>
      </c>
      <c r="AG442">
        <v>67.997216022508894</v>
      </c>
      <c r="AH442">
        <v>67.148838787353498</v>
      </c>
      <c r="AI442">
        <v>70.037158066682267</v>
      </c>
      <c r="AJ442">
        <v>0.61013851530265761</v>
      </c>
      <c r="AK442">
        <v>0.61013851161464339</v>
      </c>
      <c r="AL442">
        <v>0.61013646182222236</v>
      </c>
      <c r="AM442">
        <v>0.61014053447801919</v>
      </c>
      <c r="AN442">
        <v>0.98991974778899949</v>
      </c>
      <c r="AO442">
        <v>0.98991974778899927</v>
      </c>
      <c r="AP442">
        <v>0.98991974778899927</v>
      </c>
      <c r="AQ442">
        <v>0.98991974778899927</v>
      </c>
      <c r="AR442">
        <v>16.31259536148994</v>
      </c>
      <c r="AS442">
        <v>16.31259536148994</v>
      </c>
      <c r="AT442">
        <v>16.31259536148994</v>
      </c>
      <c r="AU442">
        <v>16.31259536148994</v>
      </c>
      <c r="AV442" t="str">
        <f>VLOOKUP(Sheet1[[#This Row],[NPDES ID2]],Combined_Sheet__Major_Only___2[[NPDES ID2]:[ECHO BFR]],3,FALSE)</f>
        <v>VA</v>
      </c>
      <c r="AW442" t="s">
        <v>12185</v>
      </c>
      <c r="AX442" t="str">
        <f>VLOOKUP(Sheet1[[#This Row],[NPDES ID2]],Combined_Sheet__Major_Only___2[[NPDES ID2]:[ECHO BFR]],27,FALSE)</f>
        <v>methaneBioCaptureRecover</v>
      </c>
      <c r="AY442" t="str">
        <f>VLOOKUP(Sheet1[[#This Row],[NPDES ID2]],Combined_Sheet__Major_Only___2[[NPDES ID2]:[ECHO BFR]],28,FALSE)</f>
        <v>-</v>
      </c>
      <c r="AZ442" t="str">
        <f>VLOOKUP(Sheet1[[#This Row],[NPDES ID2]],Combined_Sheet__Major_Only___2[[NPDES ID2]:[ECHO BFR]],29,FALSE)</f>
        <v>-</v>
      </c>
      <c r="BA442">
        <f>VLOOKUP(Sheet1[[#This Row],[NPDES ID2]],Combined_Sheet__Major_Only___2[[NPDES ID2]:[ECHO BFR]],17,FALSE)</f>
        <v>37.724049999999998</v>
      </c>
      <c r="BB442">
        <f>VLOOKUP(Sheet1[[#This Row],[NPDES ID2]],Combined_Sheet__Major_Only___2[[NPDES ID2]:[ECHO BFR]],18,FALSE)</f>
        <v>-79.364500000000007</v>
      </c>
      <c r="BC442" s="2" t="str">
        <f>IF(ISNUMBER(SEARCH("aerobic",$AW442)),"aerobic","")</f>
        <v/>
      </c>
      <c r="BD442" s="2" t="str">
        <f>IF(ISNUMBER(SEARCH("anaer",$AW442)),"anaer","")</f>
        <v>anaer</v>
      </c>
      <c r="BE442" s="2" t="str">
        <f>IF(ISNUMBER(SEARCH("thickening",$AZ442)),"thickening","")</f>
        <v/>
      </c>
      <c r="BF442" s="4" t="str">
        <f>IF(ISNUMBER(SEARCH("airDry",$AW442)),"airDry","")</f>
        <v/>
      </c>
      <c r="BG442" s="4" t="str">
        <f>IF(ISNUMBER(SEARCH("heatDry",$AY442)),"heatDry","")</f>
        <v/>
      </c>
      <c r="BH442" s="4" t="str">
        <f>IF(AND(ISNUMBER(SEARCH("aerobic",$AW442)),ISNUMBER(SEARCH("anaer",$AW442))),"Combined Aer and Anaer.","")</f>
        <v/>
      </c>
    </row>
    <row r="443" spans="1:60" x14ac:dyDescent="0.25">
      <c r="A443" s="5">
        <v>689</v>
      </c>
      <c r="B443" t="s">
        <v>3404</v>
      </c>
      <c r="C443">
        <v>10823</v>
      </c>
      <c r="D443">
        <v>2060.9009498814812</v>
      </c>
      <c r="E443">
        <v>2067.4267129982818</v>
      </c>
      <c r="F443">
        <v>1650.185368660108</v>
      </c>
      <c r="G443">
        <v>2430.1953082734808</v>
      </c>
      <c r="H443">
        <v>-101.9745615305943</v>
      </c>
      <c r="I443">
        <v>-100.754715960352</v>
      </c>
      <c r="J443">
        <v>-123.7845011067067</v>
      </c>
      <c r="K443">
        <v>-77.266050398262337</v>
      </c>
      <c r="L443">
        <v>7583.165374139694</v>
      </c>
      <c r="M443">
        <v>7556.5602886882953</v>
      </c>
      <c r="N443">
        <v>7464.6952921898883</v>
      </c>
      <c r="O443">
        <v>7778.6796593988647</v>
      </c>
      <c r="P443">
        <v>253.04422453108239</v>
      </c>
      <c r="Q443">
        <v>255.79965023605089</v>
      </c>
      <c r="R443">
        <v>206.52660394164829</v>
      </c>
      <c r="S443">
        <v>297.06271343946679</v>
      </c>
      <c r="T443">
        <v>253395.68865760689</v>
      </c>
      <c r="U443">
        <v>253396.1070800545</v>
      </c>
      <c r="V443">
        <v>253226.1949944935</v>
      </c>
      <c r="W443">
        <v>253565.80180324949</v>
      </c>
      <c r="X443">
        <v>16277.44746209691</v>
      </c>
      <c r="Y443">
        <v>16333.02821295067</v>
      </c>
      <c r="Z443">
        <v>15857.71981384329</v>
      </c>
      <c r="AA443">
        <v>16538.39872548735</v>
      </c>
      <c r="AB443">
        <v>2474.617416381519</v>
      </c>
      <c r="AC443">
        <v>2446.3091802718468</v>
      </c>
      <c r="AD443">
        <v>2157.3205984508272</v>
      </c>
      <c r="AE443">
        <v>2856.8355437932428</v>
      </c>
      <c r="AF443">
        <v>68.756082971152935</v>
      </c>
      <c r="AG443">
        <v>68.5252106014253</v>
      </c>
      <c r="AH443">
        <v>67.678512515731953</v>
      </c>
      <c r="AI443">
        <v>70.515521183974627</v>
      </c>
      <c r="AJ443">
        <v>0.61645651139243407</v>
      </c>
      <c r="AK443">
        <v>0.61645480691569865</v>
      </c>
      <c r="AL443">
        <v>0.61571343498515463</v>
      </c>
      <c r="AM443">
        <v>0.61718818636149142</v>
      </c>
      <c r="AN443">
        <v>0.98991925175309026</v>
      </c>
      <c r="AO443">
        <v>0.98991925175309015</v>
      </c>
      <c r="AP443">
        <v>0.98991925175309015</v>
      </c>
      <c r="AQ443">
        <v>0.98991925175309015</v>
      </c>
      <c r="AR443">
        <v>16.481605686801661</v>
      </c>
      <c r="AS443">
        <v>16.481605686801661</v>
      </c>
      <c r="AT443">
        <v>16.481605686801661</v>
      </c>
      <c r="AU443">
        <v>16.481605686801661</v>
      </c>
      <c r="AV443" t="str">
        <f>VLOOKUP(Sheet1[[#This Row],[NPDES ID2]],Combined_Sheet__Major_Only___2[[NPDES ID2]:[ECHO BFR]],3,FALSE)</f>
        <v>NC</v>
      </c>
      <c r="AW443" t="s">
        <v>12185</v>
      </c>
      <c r="AX443" t="str">
        <f>VLOOKUP(Sheet1[[#This Row],[NPDES ID2]],Combined_Sheet__Major_Only___2[[NPDES ID2]:[ECHO BFR]],27,FALSE)</f>
        <v>-</v>
      </c>
      <c r="AY443" t="str">
        <f>VLOOKUP(Sheet1[[#This Row],[NPDES ID2]],Combined_Sheet__Major_Only___2[[NPDES ID2]:[ECHO BFR]],28,FALSE)</f>
        <v>-</v>
      </c>
      <c r="AZ443" t="str">
        <f>VLOOKUP(Sheet1[[#This Row],[NPDES ID2]],Combined_Sheet__Major_Only___2[[NPDES ID2]:[ECHO BFR]],29,FALSE)</f>
        <v>-</v>
      </c>
      <c r="BA443">
        <f>VLOOKUP(Sheet1[[#This Row],[NPDES ID2]],Combined_Sheet__Major_Only___2[[NPDES ID2]:[ECHO BFR]],17,FALSE)</f>
        <v>35.068738000000003</v>
      </c>
      <c r="BB443">
        <f>VLOOKUP(Sheet1[[#This Row],[NPDES ID2]],Combined_Sheet__Major_Only___2[[NPDES ID2]:[ECHO BFR]],18,FALSE)</f>
        <v>-80.872449000000003</v>
      </c>
      <c r="BC443" s="2" t="str">
        <f>IF(ISNUMBER(SEARCH("aerobic",$AW443)),"aerobic","")</f>
        <v/>
      </c>
      <c r="BD443" s="2" t="str">
        <f>IF(ISNUMBER(SEARCH("anaer",$AW443)),"anaer","")</f>
        <v>anaer</v>
      </c>
      <c r="BE443" s="2" t="str">
        <f>IF(ISNUMBER(SEARCH("thickening",$AZ443)),"thickening","")</f>
        <v/>
      </c>
      <c r="BF443" s="4" t="str">
        <f>IF(ISNUMBER(SEARCH("airDry",$AW443)),"airDry","")</f>
        <v/>
      </c>
      <c r="BG443" s="4" t="str">
        <f>IF(ISNUMBER(SEARCH("heatDry",$AY443)),"heatDry","")</f>
        <v/>
      </c>
      <c r="BH443" s="4" t="str">
        <f>IF(AND(ISNUMBER(SEARCH("aerobic",$AW443)),ISNUMBER(SEARCH("anaer",$AW443))),"Combined Aer and Anaer.","")</f>
        <v/>
      </c>
    </row>
    <row r="444" spans="1:60" x14ac:dyDescent="0.25">
      <c r="A444" s="5">
        <v>1041</v>
      </c>
      <c r="B444" t="s">
        <v>5029</v>
      </c>
      <c r="C444">
        <v>407</v>
      </c>
      <c r="D444">
        <v>378.05272189461022</v>
      </c>
      <c r="E444">
        <v>373.4900458214014</v>
      </c>
      <c r="F444">
        <v>295.79797707228192</v>
      </c>
      <c r="G444">
        <v>465.29870912322042</v>
      </c>
      <c r="H444">
        <v>-108.5442284479948</v>
      </c>
      <c r="I444">
        <v>-109.8918132292751</v>
      </c>
      <c r="J444">
        <v>-129.37501968298321</v>
      </c>
      <c r="K444">
        <v>-86.982487949327322</v>
      </c>
      <c r="L444">
        <v>285.53571774891128</v>
      </c>
      <c r="M444">
        <v>284.54444719911118</v>
      </c>
      <c r="N444">
        <v>281.07917069044032</v>
      </c>
      <c r="O444">
        <v>292.87990921841111</v>
      </c>
      <c r="P444">
        <v>9.5280426660959954</v>
      </c>
      <c r="Q444">
        <v>9.6269295771292285</v>
      </c>
      <c r="R444">
        <v>7.7740208298561493</v>
      </c>
      <c r="S444">
        <v>11.174610728200101</v>
      </c>
      <c r="T444">
        <v>253394.3670858175</v>
      </c>
      <c r="U444">
        <v>253394.78550609859</v>
      </c>
      <c r="V444">
        <v>253224.87430032119</v>
      </c>
      <c r="W444">
        <v>253564.47935063549</v>
      </c>
      <c r="X444">
        <v>16256.27271571763</v>
      </c>
      <c r="Y444">
        <v>16311.479875481269</v>
      </c>
      <c r="Z444">
        <v>15838.04332990267</v>
      </c>
      <c r="AA444">
        <v>16515.60080636396</v>
      </c>
      <c r="AB444">
        <v>2465.444584638622</v>
      </c>
      <c r="AC444">
        <v>2436.5858558219761</v>
      </c>
      <c r="AD444">
        <v>2151.5382197599288</v>
      </c>
      <c r="AE444">
        <v>2842.2279410499618</v>
      </c>
      <c r="AF444">
        <v>68.756533101361129</v>
      </c>
      <c r="AG444">
        <v>68.518225977535565</v>
      </c>
      <c r="AH444">
        <v>67.683183472574967</v>
      </c>
      <c r="AI444">
        <v>70.524504981026979</v>
      </c>
      <c r="AJ444">
        <v>0.61646147569161547</v>
      </c>
      <c r="AK444">
        <v>0.61646142507549595</v>
      </c>
      <c r="AL444">
        <v>0.61643356214981482</v>
      </c>
      <c r="AM444">
        <v>0.61648892423900092</v>
      </c>
      <c r="AN444">
        <v>0.98991919993738686</v>
      </c>
      <c r="AO444">
        <v>0.98991919993738708</v>
      </c>
      <c r="AP444">
        <v>0.98991919993738708</v>
      </c>
      <c r="AQ444">
        <v>0.98991919993738708</v>
      </c>
      <c r="AR444">
        <v>16.506201109982008</v>
      </c>
      <c r="AS444">
        <v>16.506201109982008</v>
      </c>
      <c r="AT444">
        <v>16.506201109982008</v>
      </c>
      <c r="AU444">
        <v>16.506201109982008</v>
      </c>
      <c r="AV444" t="str">
        <f>VLOOKUP(Sheet1[[#This Row],[NPDES ID2]],Combined_Sheet__Major_Only___2[[NPDES ID2]:[ECHO BFR]],3,FALSE)</f>
        <v>WA</v>
      </c>
      <c r="AW444" t="s">
        <v>12185</v>
      </c>
      <c r="AX444" t="str">
        <f>VLOOKUP(Sheet1[[#This Row],[NPDES ID2]],Combined_Sheet__Major_Only___2[[NPDES ID2]:[ECHO BFR]],27,FALSE)</f>
        <v>-</v>
      </c>
      <c r="AY444" t="str">
        <f>VLOOKUP(Sheet1[[#This Row],[NPDES ID2]],Combined_Sheet__Major_Only___2[[NPDES ID2]:[ECHO BFR]],28,FALSE)</f>
        <v>-</v>
      </c>
      <c r="AZ444" t="str">
        <f>VLOOKUP(Sheet1[[#This Row],[NPDES ID2]],Combined_Sheet__Major_Only___2[[NPDES ID2]:[ECHO BFR]],29,FALSE)</f>
        <v>sludgeLagoon</v>
      </c>
      <c r="BA444">
        <f>VLOOKUP(Sheet1[[#This Row],[NPDES ID2]],Combined_Sheet__Major_Only___2[[NPDES ID2]:[ECHO BFR]],17,FALSE)</f>
        <v>45.570576000000003</v>
      </c>
      <c r="BB444">
        <f>VLOOKUP(Sheet1[[#This Row],[NPDES ID2]],Combined_Sheet__Major_Only___2[[NPDES ID2]:[ECHO BFR]],18,FALSE)</f>
        <v>-122.32446</v>
      </c>
      <c r="BC444" s="2" t="str">
        <f>IF(ISNUMBER(SEARCH("aerobic",$AW444)),"aerobic","")</f>
        <v/>
      </c>
      <c r="BD444" s="2" t="str">
        <f>IF(ISNUMBER(SEARCH("anaer",$AW444)),"anaer","")</f>
        <v>anaer</v>
      </c>
      <c r="BE444" s="2" t="str">
        <f>IF(ISNUMBER(SEARCH("thickening",$AZ444)),"thickening","")</f>
        <v/>
      </c>
      <c r="BF444" s="4" t="str">
        <f>IF(ISNUMBER(SEARCH("airDry",$AW444)),"airDry","")</f>
        <v/>
      </c>
      <c r="BG444" s="4" t="str">
        <f>IF(ISNUMBER(SEARCH("heatDry",$AY444)),"heatDry","")</f>
        <v/>
      </c>
      <c r="BH444" s="4" t="str">
        <f>IF(AND(ISNUMBER(SEARCH("aerobic",$AW444)),ISNUMBER(SEARCH("anaer",$AW444))),"Combined Aer and Anaer.","")</f>
        <v/>
      </c>
    </row>
    <row r="445" spans="1:60" x14ac:dyDescent="0.25">
      <c r="A445" s="5">
        <v>2435</v>
      </c>
      <c r="B445" t="s">
        <v>11350</v>
      </c>
      <c r="C445">
        <v>245</v>
      </c>
      <c r="D445">
        <v>464.25097477433133</v>
      </c>
      <c r="E445">
        <v>460.4425378814409</v>
      </c>
      <c r="F445">
        <v>344.61651671174161</v>
      </c>
      <c r="G445">
        <v>579.62167108342555</v>
      </c>
      <c r="H445">
        <v>-138.83439021886451</v>
      </c>
      <c r="I445">
        <v>-140.1408807323532</v>
      </c>
      <c r="J445">
        <v>-158.76428885354011</v>
      </c>
      <c r="K445">
        <v>-115.9213097373005</v>
      </c>
      <c r="L445">
        <v>184.0938595137028</v>
      </c>
      <c r="M445">
        <v>182.99125391217709</v>
      </c>
      <c r="N445">
        <v>179.13553923553849</v>
      </c>
      <c r="O445">
        <v>192.26432449852939</v>
      </c>
      <c r="P445">
        <v>7.6212205562939133</v>
      </c>
      <c r="Q445">
        <v>7.5856641694575231</v>
      </c>
      <c r="R445">
        <v>6.3951240103660298</v>
      </c>
      <c r="S445">
        <v>8.5701215140733424</v>
      </c>
      <c r="T445">
        <v>253393.74454490159</v>
      </c>
      <c r="U445">
        <v>253394.1629641621</v>
      </c>
      <c r="V445">
        <v>253224.25217281631</v>
      </c>
      <c r="W445">
        <v>253563.85639479739</v>
      </c>
      <c r="X445">
        <v>19961.751048912669</v>
      </c>
      <c r="Y445">
        <v>20070.419175733969</v>
      </c>
      <c r="Z445">
        <v>19094.006982719839</v>
      </c>
      <c r="AA445">
        <v>20506.11544717168</v>
      </c>
      <c r="AB445">
        <v>3824.039534514905</v>
      </c>
      <c r="AC445">
        <v>3770.9946437280591</v>
      </c>
      <c r="AD445">
        <v>3207.8937656176031</v>
      </c>
      <c r="AE445">
        <v>4628.4143943737172</v>
      </c>
      <c r="AF445">
        <v>56.011808695215798</v>
      </c>
      <c r="AG445">
        <v>55.67654074485381</v>
      </c>
      <c r="AH445">
        <v>54.503089091940453</v>
      </c>
      <c r="AI445">
        <v>58.497456875042488</v>
      </c>
      <c r="AJ445">
        <v>0.46083680909272018</v>
      </c>
      <c r="AK445">
        <v>0.46083678433393299</v>
      </c>
      <c r="AL445">
        <v>0.46082310664284359</v>
      </c>
      <c r="AM445">
        <v>0.46085028304085968</v>
      </c>
      <c r="AN445">
        <v>0.98991917552884556</v>
      </c>
      <c r="AO445">
        <v>0.98991917552884601</v>
      </c>
      <c r="AP445">
        <v>0.98991917552884601</v>
      </c>
      <c r="AQ445">
        <v>0.98991917552884601</v>
      </c>
      <c r="AR445">
        <v>11.719783155141689</v>
      </c>
      <c r="AS445">
        <v>11.719783155141689</v>
      </c>
      <c r="AT445">
        <v>11.719783155141689</v>
      </c>
      <c r="AU445">
        <v>11.719783155141689</v>
      </c>
      <c r="AV445" t="str">
        <f>VLOOKUP(Sheet1[[#This Row],[NPDES ID2]],Combined_Sheet__Major_Only___2[[NPDES ID2]:[ECHO BFR]],3,FALSE)</f>
        <v>TN</v>
      </c>
      <c r="AW445" t="s">
        <v>38</v>
      </c>
      <c r="AX445" t="str">
        <f>VLOOKUP(Sheet1[[#This Row],[NPDES ID2]],Combined_Sheet__Major_Only___2[[NPDES ID2]:[ECHO BFR]],27,FALSE)</f>
        <v/>
      </c>
      <c r="AY445" t="str">
        <f>VLOOKUP(Sheet1[[#This Row],[NPDES ID2]],Combined_Sheet__Major_Only___2[[NPDES ID2]:[ECHO BFR]],28,FALSE)</f>
        <v/>
      </c>
      <c r="AZ445" t="str">
        <f>VLOOKUP(Sheet1[[#This Row],[NPDES ID2]],Combined_Sheet__Major_Only___2[[NPDES ID2]:[ECHO BFR]],29,FALSE)</f>
        <v/>
      </c>
      <c r="BA445">
        <f>VLOOKUP(Sheet1[[#This Row],[NPDES ID2]],Combined_Sheet__Major_Only___2[[NPDES ID2]:[ECHO BFR]],17,FALSE)</f>
        <v>35.484166999999999</v>
      </c>
      <c r="BB445">
        <f>VLOOKUP(Sheet1[[#This Row],[NPDES ID2]],Combined_Sheet__Major_Only___2[[NPDES ID2]:[ECHO BFR]],18,FALSE)</f>
        <v>-86.466943999999998</v>
      </c>
      <c r="BC445" s="2" t="str">
        <f>IF(ISNUMBER(SEARCH("aerobic",$AW445)),"aerobic","")</f>
        <v/>
      </c>
      <c r="BD445" s="2" t="str">
        <f>IF(ISNUMBER(SEARCH("anaer",$AW445)),"anaer","")</f>
        <v/>
      </c>
      <c r="BE445" s="2" t="str">
        <f>IF(ISNUMBER(SEARCH("thickening",$AZ445)),"thickening","")</f>
        <v/>
      </c>
      <c r="BF445" s="4" t="str">
        <f>IF(ISNUMBER(SEARCH("airDry",$AW445)),"airDry","")</f>
        <v/>
      </c>
      <c r="BG445" s="4" t="str">
        <f>IF(ISNUMBER(SEARCH("heatDry",$AY445)),"heatDry","")</f>
        <v/>
      </c>
      <c r="BH445" s="4" t="str">
        <f>IF(AND(ISNUMBER(SEARCH("aerobic",$AW445)),ISNUMBER(SEARCH("anaer",$AW445))),"Combined Aer and Anaer.","")</f>
        <v/>
      </c>
    </row>
    <row r="446" spans="1:60" x14ac:dyDescent="0.25">
      <c r="A446" s="5">
        <v>1728</v>
      </c>
      <c r="B446" t="s">
        <v>8096</v>
      </c>
      <c r="C446">
        <v>36</v>
      </c>
      <c r="D446">
        <v>2661.5558284319482</v>
      </c>
      <c r="E446">
        <v>2634.454298447899</v>
      </c>
      <c r="F446">
        <v>1794.633388004261</v>
      </c>
      <c r="G446">
        <v>3494.329829206833</v>
      </c>
      <c r="H446">
        <v>-110.5008513174205</v>
      </c>
      <c r="I446">
        <v>-111.9232561574551</v>
      </c>
      <c r="J446">
        <v>-131.27321627023699</v>
      </c>
      <c r="K446">
        <v>-88.961460177910737</v>
      </c>
      <c r="L446">
        <v>24.892741176182479</v>
      </c>
      <c r="M446">
        <v>24.802314995071779</v>
      </c>
      <c r="N446">
        <v>24.48603191854022</v>
      </c>
      <c r="O446">
        <v>25.56289256281628</v>
      </c>
      <c r="P446">
        <v>0.84354959136793861</v>
      </c>
      <c r="Q446">
        <v>0.85145265023078509</v>
      </c>
      <c r="R446">
        <v>0.68961961245132397</v>
      </c>
      <c r="S446">
        <v>0.985505968697023</v>
      </c>
      <c r="T446">
        <v>253387.6376569698</v>
      </c>
      <c r="U446">
        <v>253388.05606621879</v>
      </c>
      <c r="V446">
        <v>253218.14934028959</v>
      </c>
      <c r="W446">
        <v>253557.74543663839</v>
      </c>
      <c r="X446">
        <v>16493.493070451659</v>
      </c>
      <c r="Y446">
        <v>16551.611296013802</v>
      </c>
      <c r="Z446">
        <v>16050.097369254599</v>
      </c>
      <c r="AA446">
        <v>16768.8809145548</v>
      </c>
      <c r="AB446">
        <v>2535.3075646665238</v>
      </c>
      <c r="AC446">
        <v>2504.9560125745738</v>
      </c>
      <c r="AD446">
        <v>2208.4282665596552</v>
      </c>
      <c r="AE446">
        <v>2930.346380363535</v>
      </c>
      <c r="AF446">
        <v>67.763877044964701</v>
      </c>
      <c r="AG446">
        <v>67.517749939914864</v>
      </c>
      <c r="AH446">
        <v>66.656699767022175</v>
      </c>
      <c r="AI446">
        <v>69.588142504873318</v>
      </c>
      <c r="AJ446">
        <v>0.604317485133534</v>
      </c>
      <c r="AK446">
        <v>0.60431748075535141</v>
      </c>
      <c r="AL446">
        <v>0.60431504774310618</v>
      </c>
      <c r="AM446">
        <v>0.60431988180719898</v>
      </c>
      <c r="AN446">
        <v>0.98991893608414083</v>
      </c>
      <c r="AO446">
        <v>0.98991893608414105</v>
      </c>
      <c r="AP446">
        <v>0.98991893608414105</v>
      </c>
      <c r="AQ446">
        <v>0.98991893608414105</v>
      </c>
      <c r="AR446">
        <v>16.13353150154634</v>
      </c>
      <c r="AS446">
        <v>16.13353150154634</v>
      </c>
      <c r="AT446">
        <v>16.13353150154634</v>
      </c>
      <c r="AU446">
        <v>16.13353150154634</v>
      </c>
      <c r="AV446" t="str">
        <f>VLOOKUP(Sheet1[[#This Row],[NPDES ID2]],Combined_Sheet__Major_Only___2[[NPDES ID2]:[ECHO BFR]],3,FALSE)</f>
        <v>SC</v>
      </c>
      <c r="AW446" t="s">
        <v>41</v>
      </c>
      <c r="AX446" t="str">
        <f>VLOOKUP(Sheet1[[#This Row],[NPDES ID2]],Combined_Sheet__Major_Only___2[[NPDES ID2]:[ECHO BFR]],27,FALSE)</f>
        <v>-</v>
      </c>
      <c r="AY446" t="str">
        <f>VLOOKUP(Sheet1[[#This Row],[NPDES ID2]],Combined_Sheet__Major_Only___2[[NPDES ID2]:[ECHO BFR]],28,FALSE)</f>
        <v>-</v>
      </c>
      <c r="AZ446" t="str">
        <f>VLOOKUP(Sheet1[[#This Row],[NPDES ID2]],Combined_Sheet__Major_Only___2[[NPDES ID2]:[ECHO BFR]],29,FALSE)</f>
        <v>-</v>
      </c>
      <c r="BA446">
        <f>VLOOKUP(Sheet1[[#This Row],[NPDES ID2]],Combined_Sheet__Major_Only___2[[NPDES ID2]:[ECHO BFR]],17,FALSE)</f>
        <v>34.155833000000001</v>
      </c>
      <c r="BB446">
        <f>VLOOKUP(Sheet1[[#This Row],[NPDES ID2]],Combined_Sheet__Major_Only___2[[NPDES ID2]:[ECHO BFR]],18,FALSE)</f>
        <v>-82.344999999999999</v>
      </c>
      <c r="BC446" s="2" t="str">
        <f>IF(ISNUMBER(SEARCH("aerobic",$AW446)),"aerobic","")</f>
        <v>aerobic</v>
      </c>
      <c r="BD446" s="2" t="str">
        <f>IF(ISNUMBER(SEARCH("anaer",$AW446)),"anaer","")</f>
        <v/>
      </c>
      <c r="BE446" s="2" t="str">
        <f>IF(ISNUMBER(SEARCH("thickening",$AZ446)),"thickening","")</f>
        <v/>
      </c>
      <c r="BF446" s="3" t="str">
        <f>IF(ISNUMBER(SEARCH("airDry",$AW446)),"airDry","")</f>
        <v/>
      </c>
      <c r="BG446" s="3" t="str">
        <f>IF(ISNUMBER(SEARCH("heatDry",$AY446)),"heatDry","")</f>
        <v/>
      </c>
      <c r="BH446" s="3" t="str">
        <f>IF(AND(ISNUMBER(SEARCH("aerobic",$AW446)),ISNUMBER(SEARCH("anaer",$AW446))),"Combined Aer and Anaer.","")</f>
        <v/>
      </c>
    </row>
    <row r="447" spans="1:60" x14ac:dyDescent="0.25">
      <c r="A447" s="5">
        <v>2318</v>
      </c>
      <c r="B447" t="s">
        <v>10827</v>
      </c>
      <c r="C447">
        <v>392.8</v>
      </c>
      <c r="D447">
        <v>390.62515013678501</v>
      </c>
      <c r="E447">
        <v>385.97437627254578</v>
      </c>
      <c r="F447">
        <v>303.85919121569259</v>
      </c>
      <c r="G447">
        <v>481.24613774112288</v>
      </c>
      <c r="H447">
        <v>-110.7026138446688</v>
      </c>
      <c r="I447">
        <v>-112.0744969334384</v>
      </c>
      <c r="J447">
        <v>-131.44923247605499</v>
      </c>
      <c r="K447">
        <v>-89.043036288441897</v>
      </c>
      <c r="L447">
        <v>270.61281041994249</v>
      </c>
      <c r="M447">
        <v>269.6183786317381</v>
      </c>
      <c r="N447">
        <v>266.14191809599652</v>
      </c>
      <c r="O447">
        <v>277.98057478055421</v>
      </c>
      <c r="P447">
        <v>9.2056277701116862</v>
      </c>
      <c r="Q447">
        <v>9.289527145159294</v>
      </c>
      <c r="R447">
        <v>7.5295564696077104</v>
      </c>
      <c r="S447">
        <v>10.744964466821729</v>
      </c>
      <c r="T447">
        <v>253380.6955642353</v>
      </c>
      <c r="U447">
        <v>253381.11396210379</v>
      </c>
      <c r="V447">
        <v>253211.21185759519</v>
      </c>
      <c r="W447">
        <v>253550.79871701461</v>
      </c>
      <c r="X447">
        <v>16553.73501364949</v>
      </c>
      <c r="Y447">
        <v>16612.646474934729</v>
      </c>
      <c r="Z447">
        <v>16103.871542834429</v>
      </c>
      <c r="AA447">
        <v>16833.248738985068</v>
      </c>
      <c r="AB447">
        <v>2553.5335301629061</v>
      </c>
      <c r="AC447">
        <v>2522.8180568905482</v>
      </c>
      <c r="AD447">
        <v>2223.155037582193</v>
      </c>
      <c r="AE447">
        <v>2953.5556255187412</v>
      </c>
      <c r="AF447">
        <v>67.518725080272787</v>
      </c>
      <c r="AG447">
        <v>67.270983277463728</v>
      </c>
      <c r="AH447">
        <v>66.403013173485945</v>
      </c>
      <c r="AI447">
        <v>69.356528549672475</v>
      </c>
      <c r="AJ447">
        <v>0.60131887724986233</v>
      </c>
      <c r="AK447">
        <v>0.60131882919365132</v>
      </c>
      <c r="AL447">
        <v>0.6012923682060608</v>
      </c>
      <c r="AM447">
        <v>0.6013449446600434</v>
      </c>
      <c r="AN447">
        <v>0.98991866387811234</v>
      </c>
      <c r="AO447">
        <v>0.989918663878112</v>
      </c>
      <c r="AP447">
        <v>0.989918663878112</v>
      </c>
      <c r="AQ447">
        <v>0.989918663878112</v>
      </c>
      <c r="AR447">
        <v>16.04047359352959</v>
      </c>
      <c r="AS447">
        <v>16.04047359352958</v>
      </c>
      <c r="AT447">
        <v>16.04047359352958</v>
      </c>
      <c r="AU447">
        <v>16.04047359352958</v>
      </c>
      <c r="AV447" t="str">
        <f>VLOOKUP(Sheet1[[#This Row],[NPDES ID2]],Combined_Sheet__Major_Only___2[[NPDES ID2]:[ECHO BFR]],3,FALSE)</f>
        <v>IN</v>
      </c>
      <c r="AW447" t="s">
        <v>41</v>
      </c>
      <c r="AX447" t="str">
        <f>VLOOKUP(Sheet1[[#This Row],[NPDES ID2]],Combined_Sheet__Major_Only___2[[NPDES ID2]:[ECHO BFR]],27,FALSE)</f>
        <v>-</v>
      </c>
      <c r="AY447" t="str">
        <f>VLOOKUP(Sheet1[[#This Row],[NPDES ID2]],Combined_Sheet__Major_Only___2[[NPDES ID2]:[ECHO BFR]],28,FALSE)</f>
        <v>-</v>
      </c>
      <c r="AZ447" t="str">
        <f>VLOOKUP(Sheet1[[#This Row],[NPDES ID2]],Combined_Sheet__Major_Only___2[[NPDES ID2]:[ECHO BFR]],29,FALSE)</f>
        <v>-</v>
      </c>
      <c r="BA447">
        <f>VLOOKUP(Sheet1[[#This Row],[NPDES ID2]],Combined_Sheet__Major_Only___2[[NPDES ID2]:[ECHO BFR]],17,FALSE)</f>
        <v>39.627305999999997</v>
      </c>
      <c r="BB447">
        <f>VLOOKUP(Sheet1[[#This Row],[NPDES ID2]],Combined_Sheet__Major_Only___2[[NPDES ID2]:[ECHO BFR]],18,FALSE)</f>
        <v>-85.141694000000001</v>
      </c>
      <c r="BC447" s="2" t="str">
        <f>IF(ISNUMBER(SEARCH("aerobic",$AW447)),"aerobic","")</f>
        <v>aerobic</v>
      </c>
      <c r="BD447" s="2" t="str">
        <f>IF(ISNUMBER(SEARCH("anaer",$AW447)),"anaer","")</f>
        <v/>
      </c>
      <c r="BE447" s="2" t="str">
        <f>IF(ISNUMBER(SEARCH("thickening",$AZ447)),"thickening","")</f>
        <v/>
      </c>
      <c r="BF447" s="3" t="str">
        <f>IF(ISNUMBER(SEARCH("airDry",$AW447)),"airDry","")</f>
        <v/>
      </c>
      <c r="BG447" s="3" t="str">
        <f>IF(ISNUMBER(SEARCH("heatDry",$AY447)),"heatDry","")</f>
        <v/>
      </c>
      <c r="BH447" s="3" t="str">
        <f>IF(AND(ISNUMBER(SEARCH("aerobic",$AW447)),ISNUMBER(SEARCH("anaer",$AW447))),"Combined Aer and Anaer.","")</f>
        <v/>
      </c>
    </row>
    <row r="448" spans="1:60" x14ac:dyDescent="0.25">
      <c r="A448" s="5">
        <v>1182</v>
      </c>
      <c r="B448" t="s">
        <v>5671</v>
      </c>
      <c r="C448">
        <v>262</v>
      </c>
      <c r="D448">
        <v>474.40810536310931</v>
      </c>
      <c r="E448">
        <v>472.02306154115888</v>
      </c>
      <c r="F448">
        <v>355.89195198504711</v>
      </c>
      <c r="G448">
        <v>590.72536513650073</v>
      </c>
      <c r="H448">
        <v>-108.2823470452781</v>
      </c>
      <c r="I448">
        <v>-109.5921775807001</v>
      </c>
      <c r="J448">
        <v>-129.1305830698947</v>
      </c>
      <c r="K448">
        <v>-86.776931293622297</v>
      </c>
      <c r="L448">
        <v>184.36705310785729</v>
      </c>
      <c r="M448">
        <v>183.73324141738371</v>
      </c>
      <c r="N448">
        <v>181.51710188638631</v>
      </c>
      <c r="O448">
        <v>189.06340952431341</v>
      </c>
      <c r="P448">
        <v>6.1325189196692511</v>
      </c>
      <c r="Q448">
        <v>6.1982553948963854</v>
      </c>
      <c r="R448">
        <v>5.001478940293949</v>
      </c>
      <c r="S448">
        <v>7.1979555498866894</v>
      </c>
      <c r="T448">
        <v>253379.94721936819</v>
      </c>
      <c r="U448">
        <v>253380.36561600989</v>
      </c>
      <c r="V448">
        <v>253210.46400968209</v>
      </c>
      <c r="W448">
        <v>253550.04987337749</v>
      </c>
      <c r="X448">
        <v>16206.110580453171</v>
      </c>
      <c r="Y448">
        <v>16260.696755881299</v>
      </c>
      <c r="Z448">
        <v>15793.0419611134</v>
      </c>
      <c r="AA448">
        <v>16462.152443170991</v>
      </c>
      <c r="AB448">
        <v>2450.983872463034</v>
      </c>
      <c r="AC448">
        <v>2422.4116368345649</v>
      </c>
      <c r="AD448">
        <v>2139.7626667210161</v>
      </c>
      <c r="AE448">
        <v>2823.994378073266</v>
      </c>
      <c r="AF448">
        <v>68.963953399437315</v>
      </c>
      <c r="AG448">
        <v>68.727122053146161</v>
      </c>
      <c r="AH448">
        <v>67.89776453010775</v>
      </c>
      <c r="AI448">
        <v>70.720342071767121</v>
      </c>
      <c r="AJ448">
        <v>0.61899942860499424</v>
      </c>
      <c r="AK448">
        <v>0.61899939605860466</v>
      </c>
      <c r="AL448">
        <v>0.6189814136014975</v>
      </c>
      <c r="AM448">
        <v>0.61901714317785572</v>
      </c>
      <c r="AN448">
        <v>0.98991863453392326</v>
      </c>
      <c r="AO448">
        <v>0.98991863453392337</v>
      </c>
      <c r="AP448">
        <v>0.98991863453392337</v>
      </c>
      <c r="AQ448">
        <v>0.98991863453392337</v>
      </c>
      <c r="AR448">
        <v>16.584605102863438</v>
      </c>
      <c r="AS448">
        <v>16.584605102863449</v>
      </c>
      <c r="AT448">
        <v>16.584605102863449</v>
      </c>
      <c r="AU448">
        <v>16.584605102863449</v>
      </c>
      <c r="AV448" t="str">
        <f>VLOOKUP(Sheet1[[#This Row],[NPDES ID2]],Combined_Sheet__Major_Only___2[[NPDES ID2]:[ECHO BFR]],3,FALSE)</f>
        <v>NC</v>
      </c>
      <c r="AW448" t="s">
        <v>41</v>
      </c>
      <c r="AX448" t="str">
        <f>VLOOKUP(Sheet1[[#This Row],[NPDES ID2]],Combined_Sheet__Major_Only___2[[NPDES ID2]:[ECHO BFR]],27,FALSE)</f>
        <v>-</v>
      </c>
      <c r="AY448" t="str">
        <f>VLOOKUP(Sheet1[[#This Row],[NPDES ID2]],Combined_Sheet__Major_Only___2[[NPDES ID2]:[ECHO BFR]],28,FALSE)</f>
        <v>-</v>
      </c>
      <c r="AZ448" t="str">
        <f>VLOOKUP(Sheet1[[#This Row],[NPDES ID2]],Combined_Sheet__Major_Only___2[[NPDES ID2]:[ECHO BFR]],29,FALSE)</f>
        <v>-</v>
      </c>
      <c r="BA448">
        <f>VLOOKUP(Sheet1[[#This Row],[NPDES ID2]],Combined_Sheet__Major_Only___2[[NPDES ID2]:[ECHO BFR]],17,FALSE)</f>
        <v>35.281680999999999</v>
      </c>
      <c r="BB448">
        <f>VLOOKUP(Sheet1[[#This Row],[NPDES ID2]],Combined_Sheet__Major_Only___2[[NPDES ID2]:[ECHO BFR]],18,FALSE)</f>
        <v>-81.016193000000001</v>
      </c>
      <c r="BC448" s="2" t="str">
        <f>IF(ISNUMBER(SEARCH("aerobic",$AW448)),"aerobic","")</f>
        <v>aerobic</v>
      </c>
      <c r="BD448" s="2" t="str">
        <f>IF(ISNUMBER(SEARCH("anaer",$AW448)),"anaer","")</f>
        <v/>
      </c>
      <c r="BE448" s="2" t="str">
        <f>IF(ISNUMBER(SEARCH("thickening",$AZ448)),"thickening","")</f>
        <v/>
      </c>
      <c r="BF448" s="3" t="str">
        <f>IF(ISNUMBER(SEARCH("airDry",$AW448)),"airDry","")</f>
        <v/>
      </c>
      <c r="BG448" s="3" t="str">
        <f>IF(ISNUMBER(SEARCH("heatDry",$AY448)),"heatDry","")</f>
        <v/>
      </c>
      <c r="BH448" s="3" t="str">
        <f>IF(AND(ISNUMBER(SEARCH("aerobic",$AW448)),ISNUMBER(SEARCH("anaer",$AW448))),"Combined Aer and Anaer.","")</f>
        <v/>
      </c>
    </row>
    <row r="449" spans="1:60" x14ac:dyDescent="0.25">
      <c r="A449" s="5">
        <v>964</v>
      </c>
      <c r="B449" t="s">
        <v>4680</v>
      </c>
      <c r="C449">
        <v>601.16999999999996</v>
      </c>
      <c r="D449">
        <v>346.44330457557447</v>
      </c>
      <c r="E449">
        <v>339.55557869194291</v>
      </c>
      <c r="F449">
        <v>288.4923133553927</v>
      </c>
      <c r="G449">
        <v>415.94129732910062</v>
      </c>
      <c r="H449">
        <v>-110.31228229346981</v>
      </c>
      <c r="I449">
        <v>-111.7280667521985</v>
      </c>
      <c r="J449">
        <v>-131.0636033034211</v>
      </c>
      <c r="K449">
        <v>-88.606164880160122</v>
      </c>
      <c r="L449">
        <v>415.04386252069088</v>
      </c>
      <c r="M449">
        <v>413.52840284015952</v>
      </c>
      <c r="N449">
        <v>408.23204708143948</v>
      </c>
      <c r="O449">
        <v>426.27013225617782</v>
      </c>
      <c r="P449">
        <v>14.08681821156102</v>
      </c>
      <c r="Q449">
        <v>14.21718207519862</v>
      </c>
      <c r="R449">
        <v>11.518772176253901</v>
      </c>
      <c r="S449">
        <v>16.451913747853869</v>
      </c>
      <c r="T449">
        <v>253375.817357747</v>
      </c>
      <c r="U449">
        <v>253376.23574761819</v>
      </c>
      <c r="V449">
        <v>253206.3368905806</v>
      </c>
      <c r="W449">
        <v>253545.91725921261</v>
      </c>
      <c r="X449">
        <v>16518.350551026218</v>
      </c>
      <c r="Y449">
        <v>16576.840956081269</v>
      </c>
      <c r="Z449">
        <v>16072.273050585971</v>
      </c>
      <c r="AA449">
        <v>16795.443342365121</v>
      </c>
      <c r="AB449">
        <v>2543.0216605417122</v>
      </c>
      <c r="AC449">
        <v>2512.5459369246219</v>
      </c>
      <c r="AD449">
        <v>2214.588613685889</v>
      </c>
      <c r="AE449">
        <v>2940.3044732169392</v>
      </c>
      <c r="AF449">
        <v>67.663633388504266</v>
      </c>
      <c r="AG449">
        <v>67.41714148210626</v>
      </c>
      <c r="AH449">
        <v>66.55279629092793</v>
      </c>
      <c r="AI449">
        <v>69.493096280124504</v>
      </c>
      <c r="AJ449">
        <v>0.60309133820520333</v>
      </c>
      <c r="AK449">
        <v>0.6030912641229309</v>
      </c>
      <c r="AL449">
        <v>0.60305068877495849</v>
      </c>
      <c r="AM449">
        <v>0.60313131149956145</v>
      </c>
      <c r="AN449">
        <v>0.98991847259022203</v>
      </c>
      <c r="AO449">
        <v>0.98991847259022225</v>
      </c>
      <c r="AP449">
        <v>0.98991847259022225</v>
      </c>
      <c r="AQ449">
        <v>0.98991847259022225</v>
      </c>
      <c r="AR449">
        <v>16.094509856349529</v>
      </c>
      <c r="AS449">
        <v>16.094509856349529</v>
      </c>
      <c r="AT449">
        <v>16.094509856349529</v>
      </c>
      <c r="AU449">
        <v>16.094509856349529</v>
      </c>
      <c r="AV449" t="str">
        <f>VLOOKUP(Sheet1[[#This Row],[NPDES ID2]],Combined_Sheet__Major_Only___2[[NPDES ID2]:[ECHO BFR]],3,FALSE)</f>
        <v>NC</v>
      </c>
      <c r="AW449" t="s">
        <v>544</v>
      </c>
      <c r="AX449" t="str">
        <f>VLOOKUP(Sheet1[[#This Row],[NPDES ID2]],Combined_Sheet__Major_Only___2[[NPDES ID2]:[ECHO BFR]],27,FALSE)</f>
        <v>-</v>
      </c>
      <c r="AY449" t="str">
        <f>VLOOKUP(Sheet1[[#This Row],[NPDES ID2]],Combined_Sheet__Major_Only___2[[NPDES ID2]:[ECHO BFR]],28,FALSE)</f>
        <v>-</v>
      </c>
      <c r="AZ449" t="str">
        <f>VLOOKUP(Sheet1[[#This Row],[NPDES ID2]],Combined_Sheet__Major_Only___2[[NPDES ID2]:[ECHO BFR]],29,FALSE)</f>
        <v>-</v>
      </c>
      <c r="BA449">
        <f>VLOOKUP(Sheet1[[#This Row],[NPDES ID2]],Combined_Sheet__Major_Only___2[[NPDES ID2]:[ECHO BFR]],17,FALSE)</f>
        <v>36.435735999999999</v>
      </c>
      <c r="BB449">
        <f>VLOOKUP(Sheet1[[#This Row],[NPDES ID2]],Combined_Sheet__Major_Only___2[[NPDES ID2]:[ECHO BFR]],18,FALSE)</f>
        <v>-77.611069000000001</v>
      </c>
      <c r="BC449" s="2" t="str">
        <f>IF(ISNUMBER(SEARCH("aerobic",$AW449)),"aerobic","")</f>
        <v>aerobic</v>
      </c>
      <c r="BD449" s="2" t="str">
        <f>IF(ISNUMBER(SEARCH("anaer",$AW449)),"anaer","")</f>
        <v/>
      </c>
      <c r="BE449" s="2" t="str">
        <f>IF(ISNUMBER(SEARCH("thickening",$AZ449)),"thickening","")</f>
        <v/>
      </c>
      <c r="BF449" s="3" t="str">
        <f>IF(ISNUMBER(SEARCH("airDry",$AW449)),"airDry","")</f>
        <v/>
      </c>
      <c r="BG449" s="3" t="str">
        <f>IF(ISNUMBER(SEARCH("heatDry",$AY449)),"heatDry","")</f>
        <v/>
      </c>
      <c r="BH449" s="3" t="str">
        <f>IF(AND(ISNUMBER(SEARCH("aerobic",$AW449)),ISNUMBER(SEARCH("anaer",$AW449))),"Combined Aer and Anaer.","")</f>
        <v/>
      </c>
    </row>
    <row r="450" spans="1:60" x14ac:dyDescent="0.25">
      <c r="A450" s="5">
        <v>206</v>
      </c>
      <c r="B450" t="s">
        <v>1090</v>
      </c>
      <c r="C450">
        <v>3032.3</v>
      </c>
      <c r="D450">
        <v>613.16978422879231</v>
      </c>
      <c r="E450">
        <v>609.90014310323249</v>
      </c>
      <c r="F450">
        <v>500.6073098630327</v>
      </c>
      <c r="G450">
        <v>716.04117240157757</v>
      </c>
      <c r="H450">
        <v>-135.9632111323759</v>
      </c>
      <c r="I450">
        <v>-136.6659526790192</v>
      </c>
      <c r="J450">
        <v>-156.10419625508561</v>
      </c>
      <c r="K450">
        <v>-112.6546148214954</v>
      </c>
      <c r="L450">
        <v>2296.2863032610999</v>
      </c>
      <c r="M450">
        <v>2282.5994851829018</v>
      </c>
      <c r="N450">
        <v>2234.8877542828682</v>
      </c>
      <c r="O450">
        <v>2397.5369407465091</v>
      </c>
      <c r="P450">
        <v>94.75666564258934</v>
      </c>
      <c r="Q450">
        <v>94.361626347396935</v>
      </c>
      <c r="R450">
        <v>79.49496547906746</v>
      </c>
      <c r="S450">
        <v>106.5908279707531</v>
      </c>
      <c r="T450">
        <v>253371.93348454469</v>
      </c>
      <c r="U450">
        <v>253372.35186804889</v>
      </c>
      <c r="V450">
        <v>253202.45559654461</v>
      </c>
      <c r="W450">
        <v>253542.03079741751</v>
      </c>
      <c r="X450">
        <v>19905.71753085755</v>
      </c>
      <c r="Y450">
        <v>20013.646511945921</v>
      </c>
      <c r="Z450">
        <v>19045.819265742899</v>
      </c>
      <c r="AA450">
        <v>20445.22814139336</v>
      </c>
      <c r="AB450">
        <v>3799.7820082385979</v>
      </c>
      <c r="AC450">
        <v>3746.7873910151461</v>
      </c>
      <c r="AD450">
        <v>3189.2352964725519</v>
      </c>
      <c r="AE450">
        <v>4592.6618030776926</v>
      </c>
      <c r="AF450">
        <v>56.185334862425272</v>
      </c>
      <c r="AG450">
        <v>55.853018053307302</v>
      </c>
      <c r="AH450">
        <v>54.681587665370493</v>
      </c>
      <c r="AI450">
        <v>58.659359494886147</v>
      </c>
      <c r="AJ450">
        <v>0.4629509541265398</v>
      </c>
      <c r="AK450">
        <v>0.46295062277434429</v>
      </c>
      <c r="AL450">
        <v>0.46278074281928921</v>
      </c>
      <c r="AM450">
        <v>0.4631183921203964</v>
      </c>
      <c r="AN450">
        <v>0.98991832028768401</v>
      </c>
      <c r="AO450">
        <v>0.98991832028768412</v>
      </c>
      <c r="AP450">
        <v>0.98991832028768412</v>
      </c>
      <c r="AQ450">
        <v>0.98991832028768412</v>
      </c>
      <c r="AR450">
        <v>11.77946291645652</v>
      </c>
      <c r="AS450">
        <v>11.779462916456509</v>
      </c>
      <c r="AT450">
        <v>11.779462916456509</v>
      </c>
      <c r="AU450">
        <v>11.779462916456509</v>
      </c>
      <c r="AV450" t="str">
        <f>VLOOKUP(Sheet1[[#This Row],[NPDES ID2]],Combined_Sheet__Major_Only___2[[NPDES ID2]:[ECHO BFR]],3,FALSE)</f>
        <v>TX</v>
      </c>
      <c r="AW450" t="s">
        <v>54</v>
      </c>
      <c r="AX450" t="str">
        <f>VLOOKUP(Sheet1[[#This Row],[NPDES ID2]],Combined_Sheet__Major_Only___2[[NPDES ID2]:[ECHO BFR]],27,FALSE)</f>
        <v>other</v>
      </c>
      <c r="AY450" t="str">
        <f>VLOOKUP(Sheet1[[#This Row],[NPDES ID2]],Combined_Sheet__Major_Only___2[[NPDES ID2]:[ECHO BFR]],28,FALSE)</f>
        <v>-</v>
      </c>
      <c r="AZ450" t="str">
        <f>VLOOKUP(Sheet1[[#This Row],[NPDES ID2]],Combined_Sheet__Major_Only___2[[NPDES ID2]:[ECHO BFR]],29,FALSE)</f>
        <v>-</v>
      </c>
      <c r="BA450">
        <f>VLOOKUP(Sheet1[[#This Row],[NPDES ID2]],Combined_Sheet__Major_Only___2[[NPDES ID2]:[ECHO BFR]],17,FALSE)</f>
        <v>29.844961000000001</v>
      </c>
      <c r="BB450">
        <f>VLOOKUP(Sheet1[[#This Row],[NPDES ID2]],Combined_Sheet__Major_Only___2[[NPDES ID2]:[ECHO BFR]],18,FALSE)</f>
        <v>-95.463295000000002</v>
      </c>
      <c r="BC450" s="2" t="str">
        <f>IF(ISNUMBER(SEARCH("aerobic",$AW450)),"aerobic","")</f>
        <v/>
      </c>
      <c r="BD450" s="2" t="str">
        <f>IF(ISNUMBER(SEARCH("anaer",$AW450)),"anaer","")</f>
        <v/>
      </c>
      <c r="BE450" s="2" t="str">
        <f>IF(ISNUMBER(SEARCH("thickening",$AZ450)),"thickening","")</f>
        <v/>
      </c>
      <c r="BF450" s="3" t="str">
        <f>IF(ISNUMBER(SEARCH("airDry",$AW450)),"airDry","")</f>
        <v/>
      </c>
      <c r="BG450" s="3" t="str">
        <f>IF(ISNUMBER(SEARCH("heatDry",$AY450)),"heatDry","")</f>
        <v/>
      </c>
      <c r="BH450" s="3" t="str">
        <f>IF(AND(ISNUMBER(SEARCH("aerobic",$AW450)),ISNUMBER(SEARCH("anaer",$AW450))),"Combined Aer and Anaer.","")</f>
        <v/>
      </c>
    </row>
    <row r="451" spans="1:60" x14ac:dyDescent="0.25">
      <c r="A451" s="5">
        <v>1672</v>
      </c>
      <c r="B451" t="s">
        <v>7850</v>
      </c>
      <c r="C451">
        <v>55</v>
      </c>
      <c r="D451">
        <v>1773.626238939283</v>
      </c>
      <c r="E451">
        <v>1755.2142399560639</v>
      </c>
      <c r="F451">
        <v>1209.4702316465659</v>
      </c>
      <c r="G451">
        <v>2320.8786140143029</v>
      </c>
      <c r="H451">
        <v>-110.3427008232982</v>
      </c>
      <c r="I451">
        <v>-111.7622394077946</v>
      </c>
      <c r="J451">
        <v>-131.1202332532319</v>
      </c>
      <c r="K451">
        <v>-88.804629183692867</v>
      </c>
      <c r="L451">
        <v>38.077052595459293</v>
      </c>
      <c r="M451">
        <v>37.939253566112903</v>
      </c>
      <c r="N451">
        <v>37.457287911722602</v>
      </c>
      <c r="O451">
        <v>39.098270748095331</v>
      </c>
      <c r="P451">
        <v>1.2886595926104421</v>
      </c>
      <c r="Q451">
        <v>1.300839506728195</v>
      </c>
      <c r="R451">
        <v>1.0533326527012219</v>
      </c>
      <c r="S451">
        <v>1.5060068049827879</v>
      </c>
      <c r="T451">
        <v>253366.06527424409</v>
      </c>
      <c r="U451">
        <v>253366.4836481282</v>
      </c>
      <c r="V451">
        <v>253196.59128315031</v>
      </c>
      <c r="W451">
        <v>253536.15867596789</v>
      </c>
      <c r="X451">
        <v>16471.93487036027</v>
      </c>
      <c r="Y451">
        <v>16529.798160799852</v>
      </c>
      <c r="Z451">
        <v>16030.73110434754</v>
      </c>
      <c r="AA451">
        <v>16745.923631937541</v>
      </c>
      <c r="AB451">
        <v>2529.0849786236122</v>
      </c>
      <c r="AC451">
        <v>2498.8651394953108</v>
      </c>
      <c r="AD451">
        <v>2203.3591574744751</v>
      </c>
      <c r="AE451">
        <v>2922.4998370716971</v>
      </c>
      <c r="AF451">
        <v>67.846849090785412</v>
      </c>
      <c r="AG451">
        <v>67.601366811058284</v>
      </c>
      <c r="AH451">
        <v>66.742503991874159</v>
      </c>
      <c r="AI451">
        <v>69.666419798994738</v>
      </c>
      <c r="AJ451">
        <v>0.605332422430367</v>
      </c>
      <c r="AK451">
        <v>0.60533241573138197</v>
      </c>
      <c r="AL451">
        <v>0.60532869484288132</v>
      </c>
      <c r="AM451">
        <v>0.60533608775722836</v>
      </c>
      <c r="AN451">
        <v>0.98991809016245114</v>
      </c>
      <c r="AO451">
        <v>0.98991809016245125</v>
      </c>
      <c r="AP451">
        <v>0.98991809016245125</v>
      </c>
      <c r="AQ451">
        <v>0.98991809016245125</v>
      </c>
      <c r="AR451">
        <v>16.164706144404281</v>
      </c>
      <c r="AS451">
        <v>16.164706144404281</v>
      </c>
      <c r="AT451">
        <v>16.164706144404281</v>
      </c>
      <c r="AU451">
        <v>16.164706144404281</v>
      </c>
      <c r="AV451" t="str">
        <f>VLOOKUP(Sheet1[[#This Row],[NPDES ID2]],Combined_Sheet__Major_Only___2[[NPDES ID2]:[ECHO BFR]],3,FALSE)</f>
        <v>GA</v>
      </c>
      <c r="AW451" t="s">
        <v>41</v>
      </c>
      <c r="AX451" t="str">
        <f>VLOOKUP(Sheet1[[#This Row],[NPDES ID2]],Combined_Sheet__Major_Only___2[[NPDES ID2]:[ECHO BFR]],27,FALSE)</f>
        <v>-</v>
      </c>
      <c r="AY451" t="str">
        <f>VLOOKUP(Sheet1[[#This Row],[NPDES ID2]],Combined_Sheet__Major_Only___2[[NPDES ID2]:[ECHO BFR]],28,FALSE)</f>
        <v>-</v>
      </c>
      <c r="AZ451" t="str">
        <f>VLOOKUP(Sheet1[[#This Row],[NPDES ID2]],Combined_Sheet__Major_Only___2[[NPDES ID2]:[ECHO BFR]],29,FALSE)</f>
        <v>-</v>
      </c>
      <c r="BA451">
        <f>VLOOKUP(Sheet1[[#This Row],[NPDES ID2]],Combined_Sheet__Major_Only___2[[NPDES ID2]:[ECHO BFR]],17,FALSE)</f>
        <v>33.188434999999998</v>
      </c>
      <c r="BB451">
        <f>VLOOKUP(Sheet1[[#This Row],[NPDES ID2]],Combined_Sheet__Major_Only___2[[NPDES ID2]:[ECHO BFR]],18,FALSE)</f>
        <v>-84.224333999999999</v>
      </c>
      <c r="BC451" s="2" t="str">
        <f>IF(ISNUMBER(SEARCH("aerobic",$AW451)),"aerobic","")</f>
        <v>aerobic</v>
      </c>
      <c r="BD451" s="2" t="str">
        <f>IF(ISNUMBER(SEARCH("anaer",$AW451)),"anaer","")</f>
        <v/>
      </c>
      <c r="BE451" s="2" t="str">
        <f>IF(ISNUMBER(SEARCH("thickening",$AZ451)),"thickening","")</f>
        <v/>
      </c>
      <c r="BF451" s="3" t="str">
        <f>IF(ISNUMBER(SEARCH("airDry",$AW451)),"airDry","")</f>
        <v/>
      </c>
      <c r="BG451" s="3" t="str">
        <f>IF(ISNUMBER(SEARCH("heatDry",$AY451)),"heatDry","")</f>
        <v/>
      </c>
      <c r="BH451" s="3" t="str">
        <f>IF(AND(ISNUMBER(SEARCH("aerobic",$AW451)),ISNUMBER(SEARCH("anaer",$AW451))),"Combined Aer and Anaer.","")</f>
        <v/>
      </c>
    </row>
    <row r="452" spans="1:60" x14ac:dyDescent="0.25">
      <c r="A452" s="5">
        <v>1732</v>
      </c>
      <c r="B452" t="s">
        <v>8114</v>
      </c>
      <c r="C452">
        <v>35.11</v>
      </c>
      <c r="D452">
        <v>2726.6176200174841</v>
      </c>
      <c r="E452">
        <v>2698.8865921250122</v>
      </c>
      <c r="F452">
        <v>1837.522347863187</v>
      </c>
      <c r="G452">
        <v>3580.2793638736939</v>
      </c>
      <c r="H452">
        <v>-110.500274425857</v>
      </c>
      <c r="I452">
        <v>-111.92294082136461</v>
      </c>
      <c r="J452">
        <v>-131.2727062193558</v>
      </c>
      <c r="K452">
        <v>-88.96118558519602</v>
      </c>
      <c r="L452">
        <v>24.27757446870055</v>
      </c>
      <c r="M452">
        <v>24.18938567607896</v>
      </c>
      <c r="N452">
        <v>23.88092790669096</v>
      </c>
      <c r="O452">
        <v>24.931144943034489</v>
      </c>
      <c r="P452">
        <v>0.82269479089520603</v>
      </c>
      <c r="Q452">
        <v>0.83040302343372496</v>
      </c>
      <c r="R452">
        <v>0.67256947610228546</v>
      </c>
      <c r="S452">
        <v>0.96114397813305541</v>
      </c>
      <c r="T452">
        <v>253365.72485344391</v>
      </c>
      <c r="U452">
        <v>253366.1432267699</v>
      </c>
      <c r="V452">
        <v>253196.2510884135</v>
      </c>
      <c r="W452">
        <v>253535.81802827801</v>
      </c>
      <c r="X452">
        <v>16491.905418469509</v>
      </c>
      <c r="Y452">
        <v>16550.01652050313</v>
      </c>
      <c r="Z452">
        <v>16048.565238722709</v>
      </c>
      <c r="AA452">
        <v>16767.25848993225</v>
      </c>
      <c r="AB452">
        <v>2535.039874075474</v>
      </c>
      <c r="AC452">
        <v>2504.6919132852308</v>
      </c>
      <c r="AD452">
        <v>2208.198103277346</v>
      </c>
      <c r="AE452">
        <v>2930.0313652708728</v>
      </c>
      <c r="AF452">
        <v>67.764531512912697</v>
      </c>
      <c r="AG452">
        <v>67.518408758830361</v>
      </c>
      <c r="AH452">
        <v>66.657376996973568</v>
      </c>
      <c r="AI452">
        <v>69.588760783827368</v>
      </c>
      <c r="AJ452">
        <v>0.60432549062300411</v>
      </c>
      <c r="AK452">
        <v>0.60432548635343486</v>
      </c>
      <c r="AL452">
        <v>0.60432311364440972</v>
      </c>
      <c r="AM452">
        <v>0.60432782789374984</v>
      </c>
      <c r="AN452">
        <v>0.98991807681233202</v>
      </c>
      <c r="AO452">
        <v>0.98991807681233202</v>
      </c>
      <c r="AP452">
        <v>0.98991807681233202</v>
      </c>
      <c r="AQ452">
        <v>0.98991807681233202</v>
      </c>
      <c r="AR452">
        <v>16.133779809830511</v>
      </c>
      <c r="AS452">
        <v>16.133779809830521</v>
      </c>
      <c r="AT452">
        <v>16.133779809830521</v>
      </c>
      <c r="AU452">
        <v>16.133779809830521</v>
      </c>
      <c r="AV452" t="str">
        <f>VLOOKUP(Sheet1[[#This Row],[NPDES ID2]],Combined_Sheet__Major_Only___2[[NPDES ID2]:[ECHO BFR]],3,FALSE)</f>
        <v>GA</v>
      </c>
      <c r="AW452" t="s">
        <v>41</v>
      </c>
      <c r="AX452" t="str">
        <f>VLOOKUP(Sheet1[[#This Row],[NPDES ID2]],Combined_Sheet__Major_Only___2[[NPDES ID2]:[ECHO BFR]],27,FALSE)</f>
        <v>-</v>
      </c>
      <c r="AY452" t="str">
        <f>VLOOKUP(Sheet1[[#This Row],[NPDES ID2]],Combined_Sheet__Major_Only___2[[NPDES ID2]:[ECHO BFR]],28,FALSE)</f>
        <v>-</v>
      </c>
      <c r="AZ452" t="str">
        <f>VLOOKUP(Sheet1[[#This Row],[NPDES ID2]],Combined_Sheet__Major_Only___2[[NPDES ID2]:[ECHO BFR]],29,FALSE)</f>
        <v>preliminaryOps</v>
      </c>
      <c r="BA452">
        <f>VLOOKUP(Sheet1[[#This Row],[NPDES ID2]],Combined_Sheet__Major_Only___2[[NPDES ID2]:[ECHO BFR]],17,FALSE)</f>
        <v>33.545999999999999</v>
      </c>
      <c r="BB452">
        <f>VLOOKUP(Sheet1[[#This Row],[NPDES ID2]],Combined_Sheet__Major_Only___2[[NPDES ID2]:[ECHO BFR]],18,FALSE)</f>
        <v>-83.492249999999999</v>
      </c>
      <c r="BC452" s="2" t="str">
        <f>IF(ISNUMBER(SEARCH("aerobic",$AW452)),"aerobic","")</f>
        <v>aerobic</v>
      </c>
      <c r="BD452" s="2" t="str">
        <f>IF(ISNUMBER(SEARCH("anaer",$AW452)),"anaer","")</f>
        <v/>
      </c>
      <c r="BE452" s="2" t="str">
        <f>IF(ISNUMBER(SEARCH("thickening",$AZ452)),"thickening","")</f>
        <v/>
      </c>
      <c r="BF452" s="3" t="str">
        <f>IF(ISNUMBER(SEARCH("airDry",$AW452)),"airDry","")</f>
        <v/>
      </c>
      <c r="BG452" s="3" t="str">
        <f>IF(ISNUMBER(SEARCH("heatDry",$AY452)),"heatDry","")</f>
        <v/>
      </c>
      <c r="BH452" s="3" t="str">
        <f>IF(AND(ISNUMBER(SEARCH("aerobic",$AW452)),ISNUMBER(SEARCH("anaer",$AW452))),"Combined Aer and Anaer.","")</f>
        <v/>
      </c>
    </row>
    <row r="453" spans="1:60" x14ac:dyDescent="0.25">
      <c r="A453" s="5">
        <v>1618</v>
      </c>
      <c r="B453" t="s">
        <v>7601</v>
      </c>
      <c r="C453">
        <v>74</v>
      </c>
      <c r="D453">
        <v>1356.629877273572</v>
      </c>
      <c r="E453">
        <v>1341.40761869009</v>
      </c>
      <c r="F453">
        <v>935.4194763763395</v>
      </c>
      <c r="G453">
        <v>1768.4113265025151</v>
      </c>
      <c r="H453">
        <v>-111.3534221900825</v>
      </c>
      <c r="I453">
        <v>-112.7366843074098</v>
      </c>
      <c r="J453">
        <v>-132.09108992986631</v>
      </c>
      <c r="K453">
        <v>-89.763624361309198</v>
      </c>
      <c r="L453">
        <v>50.794637183810423</v>
      </c>
      <c r="M453">
        <v>50.605912788776273</v>
      </c>
      <c r="N453">
        <v>49.945847598045923</v>
      </c>
      <c r="O453">
        <v>52.19324006161736</v>
      </c>
      <c r="P453">
        <v>1.734704873866872</v>
      </c>
      <c r="Q453">
        <v>1.7500935759144181</v>
      </c>
      <c r="R453">
        <v>1.4195582560367821</v>
      </c>
      <c r="S453">
        <v>2.0227618382268449</v>
      </c>
      <c r="T453">
        <v>253363.97372077141</v>
      </c>
      <c r="U453">
        <v>253364.39209122659</v>
      </c>
      <c r="V453">
        <v>253194.50111861681</v>
      </c>
      <c r="W453">
        <v>253534.06572847941</v>
      </c>
      <c r="X453">
        <v>16613.458469450161</v>
      </c>
      <c r="Y453">
        <v>16673.10048898364</v>
      </c>
      <c r="Z453">
        <v>16157.04991380048</v>
      </c>
      <c r="AA453">
        <v>16897.15921859517</v>
      </c>
      <c r="AB453">
        <v>2571.6223088746419</v>
      </c>
      <c r="AC453">
        <v>2540.4921558535498</v>
      </c>
      <c r="AD453">
        <v>2237.863431656087</v>
      </c>
      <c r="AE453">
        <v>2976.4212534067569</v>
      </c>
      <c r="AF453">
        <v>67.269195707452283</v>
      </c>
      <c r="AG453">
        <v>67.019331020106932</v>
      </c>
      <c r="AH453">
        <v>66.145073037936939</v>
      </c>
      <c r="AI453">
        <v>69.121327076780346</v>
      </c>
      <c r="AJ453">
        <v>0.59826690584209941</v>
      </c>
      <c r="AK453">
        <v>0.5982668968931959</v>
      </c>
      <c r="AL453">
        <v>0.59826192878407669</v>
      </c>
      <c r="AM453">
        <v>0.59827179978219036</v>
      </c>
      <c r="AN453">
        <v>0.98991800813844255</v>
      </c>
      <c r="AO453">
        <v>0.98991800813844266</v>
      </c>
      <c r="AP453">
        <v>0.98991800813844266</v>
      </c>
      <c r="AQ453">
        <v>0.98991800813844266</v>
      </c>
      <c r="AR453">
        <v>15.947333181259671</v>
      </c>
      <c r="AS453">
        <v>15.947333181259671</v>
      </c>
      <c r="AT453">
        <v>15.947333181259671</v>
      </c>
      <c r="AU453">
        <v>15.947333181259671</v>
      </c>
      <c r="AV453" t="str">
        <f>VLOOKUP(Sheet1[[#This Row],[NPDES ID2]],Combined_Sheet__Major_Only___2[[NPDES ID2]:[ECHO BFR]],3,FALSE)</f>
        <v>GA</v>
      </c>
      <c r="AW453" t="s">
        <v>41</v>
      </c>
      <c r="AX453" t="str">
        <f>VLOOKUP(Sheet1[[#This Row],[NPDES ID2]],Combined_Sheet__Major_Only___2[[NPDES ID2]:[ECHO BFR]],27,FALSE)</f>
        <v>-</v>
      </c>
      <c r="AY453" t="str">
        <f>VLOOKUP(Sheet1[[#This Row],[NPDES ID2]],Combined_Sheet__Major_Only___2[[NPDES ID2]:[ECHO BFR]],28,FALSE)</f>
        <v>-</v>
      </c>
      <c r="AZ453" t="str">
        <f>VLOOKUP(Sheet1[[#This Row],[NPDES ID2]],Combined_Sheet__Major_Only___2[[NPDES ID2]:[ECHO BFR]],29,FALSE)</f>
        <v>-</v>
      </c>
      <c r="BA453">
        <f>VLOOKUP(Sheet1[[#This Row],[NPDES ID2]],Combined_Sheet__Major_Only___2[[NPDES ID2]:[ECHO BFR]],17,FALSE)</f>
        <v>33.268194000000001</v>
      </c>
      <c r="BB453">
        <f>VLOOKUP(Sheet1[[#This Row],[NPDES ID2]],Combined_Sheet__Major_Only___2[[NPDES ID2]:[ECHO BFR]],18,FALSE)</f>
        <v>-84.256721999999996</v>
      </c>
      <c r="BC453" s="2" t="str">
        <f>IF(ISNUMBER(SEARCH("aerobic",$AW453)),"aerobic","")</f>
        <v>aerobic</v>
      </c>
      <c r="BD453" s="2" t="str">
        <f>IF(ISNUMBER(SEARCH("anaer",$AW453)),"anaer","")</f>
        <v/>
      </c>
      <c r="BE453" s="2" t="str">
        <f>IF(ISNUMBER(SEARCH("thickening",$AZ453)),"thickening","")</f>
        <v/>
      </c>
      <c r="BF453" s="3" t="str">
        <f>IF(ISNUMBER(SEARCH("airDry",$AW453)),"airDry","")</f>
        <v/>
      </c>
      <c r="BG453" s="3" t="str">
        <f>IF(ISNUMBER(SEARCH("heatDry",$AY453)),"heatDry","")</f>
        <v/>
      </c>
      <c r="BH453" s="3" t="str">
        <f>IF(AND(ISNUMBER(SEARCH("aerobic",$AW453)),ISNUMBER(SEARCH("anaer",$AW453))),"Combined Aer and Anaer.","")</f>
        <v/>
      </c>
    </row>
    <row r="454" spans="1:60" x14ac:dyDescent="0.25">
      <c r="A454" s="5">
        <v>997</v>
      </c>
      <c r="B454" t="s">
        <v>4825</v>
      </c>
      <c r="C454">
        <v>487</v>
      </c>
      <c r="D454">
        <v>350.99342320063391</v>
      </c>
      <c r="E454">
        <v>346.859717291528</v>
      </c>
      <c r="F454">
        <v>283.84316707398301</v>
      </c>
      <c r="G454">
        <v>426.54854541786602</v>
      </c>
      <c r="H454">
        <v>-106.9273972791142</v>
      </c>
      <c r="I454">
        <v>-108.219553494659</v>
      </c>
      <c r="J454">
        <v>-127.8193071574113</v>
      </c>
      <c r="K454">
        <v>-85.420095005690328</v>
      </c>
      <c r="L454">
        <v>346.28575064027899</v>
      </c>
      <c r="M454">
        <v>345.13478785150971</v>
      </c>
      <c r="N454">
        <v>341.11180060992672</v>
      </c>
      <c r="O454">
        <v>354.81246484919109</v>
      </c>
      <c r="P454">
        <v>11.39137891835405</v>
      </c>
      <c r="Q454">
        <v>11.52743953950589</v>
      </c>
      <c r="R454">
        <v>9.2769949945758547</v>
      </c>
      <c r="S454">
        <v>13.408098299165861</v>
      </c>
      <c r="T454">
        <v>253353.71272057589</v>
      </c>
      <c r="U454">
        <v>253354.13107420961</v>
      </c>
      <c r="V454">
        <v>253184.24693245039</v>
      </c>
      <c r="W454">
        <v>253523.79788935019</v>
      </c>
      <c r="X454">
        <v>16036.338560936159</v>
      </c>
      <c r="Y454">
        <v>16088.83824533963</v>
      </c>
      <c r="Z454">
        <v>15640.733181164191</v>
      </c>
      <c r="AA454">
        <v>16281.259273552479</v>
      </c>
      <c r="AB454">
        <v>2402.631238743435</v>
      </c>
      <c r="AC454">
        <v>2375.0553769676299</v>
      </c>
      <c r="AD454">
        <v>2100.2197932912109</v>
      </c>
      <c r="AE454">
        <v>2763.3508019695601</v>
      </c>
      <c r="AF454">
        <v>69.687954419514185</v>
      </c>
      <c r="AG454">
        <v>69.456798906932576</v>
      </c>
      <c r="AH454">
        <v>68.646462034954581</v>
      </c>
      <c r="AI454">
        <v>71.403306658326997</v>
      </c>
      <c r="AJ454">
        <v>0.62785930914526256</v>
      </c>
      <c r="AK454">
        <v>0.62785924775952284</v>
      </c>
      <c r="AL454">
        <v>0.62782552218303811</v>
      </c>
      <c r="AM454">
        <v>0.62789253359770281</v>
      </c>
      <c r="AN454">
        <v>0.98991760571563991</v>
      </c>
      <c r="AO454">
        <v>0.98991760571563958</v>
      </c>
      <c r="AP454">
        <v>0.98991760571563958</v>
      </c>
      <c r="AQ454">
        <v>0.98991760571563958</v>
      </c>
      <c r="AR454">
        <v>16.856589561401989</v>
      </c>
      <c r="AS454">
        <v>16.856589561402</v>
      </c>
      <c r="AT454">
        <v>16.856589561402</v>
      </c>
      <c r="AU454">
        <v>16.856589561402</v>
      </c>
      <c r="AV454" t="str">
        <f>VLOOKUP(Sheet1[[#This Row],[NPDES ID2]],Combined_Sheet__Major_Only___2[[NPDES ID2]:[ECHO BFR]],3,FALSE)</f>
        <v>MN</v>
      </c>
      <c r="AW454" t="s">
        <v>12185</v>
      </c>
      <c r="AX454" t="str">
        <f>VLOOKUP(Sheet1[[#This Row],[NPDES ID2]],Combined_Sheet__Major_Only___2[[NPDES ID2]:[ECHO BFR]],27,FALSE)</f>
        <v>methaneBioCaptureRecover</v>
      </c>
      <c r="AY454" t="str">
        <f>VLOOKUP(Sheet1[[#This Row],[NPDES ID2]],Combined_Sheet__Major_Only___2[[NPDES ID2]:[ECHO BFR]],28,FALSE)</f>
        <v>-</v>
      </c>
      <c r="AZ454" t="str">
        <f>VLOOKUP(Sheet1[[#This Row],[NPDES ID2]],Combined_Sheet__Major_Only___2[[NPDES ID2]:[ECHO BFR]],29,FALSE)</f>
        <v>sludgeLagoon</v>
      </c>
      <c r="BA454">
        <f>VLOOKUP(Sheet1[[#This Row],[NPDES ID2]],Combined_Sheet__Major_Only___2[[NPDES ID2]:[ECHO BFR]],17,FALSE)</f>
        <v>43.645366000000003</v>
      </c>
      <c r="BB454">
        <f>VLOOKUP(Sheet1[[#This Row],[NPDES ID2]],Combined_Sheet__Major_Only___2[[NPDES ID2]:[ECHO BFR]],18,FALSE)</f>
        <v>-95.579616000000001</v>
      </c>
      <c r="BC454" s="2" t="str">
        <f>IF(ISNUMBER(SEARCH("aerobic",$AW454)),"aerobic","")</f>
        <v/>
      </c>
      <c r="BD454" s="2" t="str">
        <f>IF(ISNUMBER(SEARCH("anaer",$AW454)),"anaer","")</f>
        <v>anaer</v>
      </c>
      <c r="BE454" s="2" t="str">
        <f>IF(ISNUMBER(SEARCH("thickening",$AZ454)),"thickening","")</f>
        <v/>
      </c>
      <c r="BF454" s="4" t="str">
        <f>IF(ISNUMBER(SEARCH("airDry",$AW454)),"airDry","")</f>
        <v/>
      </c>
      <c r="BG454" s="4" t="str">
        <f>IF(ISNUMBER(SEARCH("heatDry",$AY454)),"heatDry","")</f>
        <v/>
      </c>
      <c r="BH454" s="4" t="str">
        <f>IF(AND(ISNUMBER(SEARCH("aerobic",$AW454)),ISNUMBER(SEARCH("anaer",$AW454))),"Combined Aer and Anaer.","")</f>
        <v/>
      </c>
    </row>
    <row r="455" spans="1:60" x14ac:dyDescent="0.25">
      <c r="A455" s="5">
        <v>1013</v>
      </c>
      <c r="B455" t="s">
        <v>4899</v>
      </c>
      <c r="C455">
        <v>450</v>
      </c>
      <c r="D455">
        <v>341.57455830561781</v>
      </c>
      <c r="E455">
        <v>340.70917348229449</v>
      </c>
      <c r="F455">
        <v>272.1699482308203</v>
      </c>
      <c r="G455">
        <v>421.78008458813889</v>
      </c>
      <c r="H455">
        <v>-138.8012816745188</v>
      </c>
      <c r="I455">
        <v>-140.1927411037455</v>
      </c>
      <c r="J455">
        <v>-158.86733387886511</v>
      </c>
      <c r="K455">
        <v>-115.80329796173299</v>
      </c>
      <c r="L455">
        <v>336.99858587582452</v>
      </c>
      <c r="M455">
        <v>334.97442048796069</v>
      </c>
      <c r="N455">
        <v>327.89771547204538</v>
      </c>
      <c r="O455">
        <v>351.99609248178069</v>
      </c>
      <c r="P455">
        <v>13.96855088139246</v>
      </c>
      <c r="Q455">
        <v>13.900930379883169</v>
      </c>
      <c r="R455">
        <v>11.72332021051764</v>
      </c>
      <c r="S455">
        <v>15.70949413645028</v>
      </c>
      <c r="T455">
        <v>253351.78406211911</v>
      </c>
      <c r="U455">
        <v>253352.202412591</v>
      </c>
      <c r="V455">
        <v>253182.3195547591</v>
      </c>
      <c r="W455">
        <v>253521.86794544681</v>
      </c>
      <c r="X455">
        <v>19982.77692185557</v>
      </c>
      <c r="Y455">
        <v>20091.848214314679</v>
      </c>
      <c r="Z455">
        <v>19111.848730838268</v>
      </c>
      <c r="AA455">
        <v>20529.176137613089</v>
      </c>
      <c r="AB455">
        <v>3834.7566480121191</v>
      </c>
      <c r="AC455">
        <v>3781.5780875616092</v>
      </c>
      <c r="AD455">
        <v>3215.7637879963108</v>
      </c>
      <c r="AE455">
        <v>4643.1504955372684</v>
      </c>
      <c r="AF455">
        <v>55.945313927682207</v>
      </c>
      <c r="AG455">
        <v>55.609661573847553</v>
      </c>
      <c r="AH455">
        <v>54.434258993217888</v>
      </c>
      <c r="AI455">
        <v>58.434559884152293</v>
      </c>
      <c r="AJ455">
        <v>0.46002676988553981</v>
      </c>
      <c r="AK455">
        <v>0.46002672421665358</v>
      </c>
      <c r="AL455">
        <v>0.46000163822333262</v>
      </c>
      <c r="AM455">
        <v>0.46005148316092409</v>
      </c>
      <c r="AN455">
        <v>0.98991753007262939</v>
      </c>
      <c r="AO455">
        <v>0.98991753007262917</v>
      </c>
      <c r="AP455">
        <v>0.98991753007262917</v>
      </c>
      <c r="AQ455">
        <v>0.98991753007262917</v>
      </c>
      <c r="AR455">
        <v>11.694476231507471</v>
      </c>
      <c r="AS455">
        <v>11.694476231507471</v>
      </c>
      <c r="AT455">
        <v>11.694476231507471</v>
      </c>
      <c r="AU455">
        <v>11.694476231507471</v>
      </c>
      <c r="AV455" t="str">
        <f>VLOOKUP(Sheet1[[#This Row],[NPDES ID2]],Combined_Sheet__Major_Only___2[[NPDES ID2]:[ECHO BFR]],3,FALSE)</f>
        <v>AR</v>
      </c>
      <c r="AW455" t="s">
        <v>54</v>
      </c>
      <c r="AX455" t="str">
        <f>VLOOKUP(Sheet1[[#This Row],[NPDES ID2]],Combined_Sheet__Major_Only___2[[NPDES ID2]:[ECHO BFR]],27,FALSE)</f>
        <v>other</v>
      </c>
      <c r="AY455" t="str">
        <f>VLOOKUP(Sheet1[[#This Row],[NPDES ID2]],Combined_Sheet__Major_Only___2[[NPDES ID2]:[ECHO BFR]],28,FALSE)</f>
        <v>-</v>
      </c>
      <c r="AZ455" t="str">
        <f>VLOOKUP(Sheet1[[#This Row],[NPDES ID2]],Combined_Sheet__Major_Only___2[[NPDES ID2]:[ECHO BFR]],29,FALSE)</f>
        <v>-</v>
      </c>
      <c r="BA455">
        <f>VLOOKUP(Sheet1[[#This Row],[NPDES ID2]],Combined_Sheet__Major_Only___2[[NPDES ID2]:[ECHO BFR]],17,FALSE)</f>
        <v>35.752499999999998</v>
      </c>
      <c r="BB455">
        <f>VLOOKUP(Sheet1[[#This Row],[NPDES ID2]],Combined_Sheet__Major_Only___2[[NPDES ID2]:[ECHO BFR]],18,FALSE)</f>
        <v>-91.631100000000004</v>
      </c>
      <c r="BC455" s="2" t="str">
        <f>IF(ISNUMBER(SEARCH("aerobic",$AW455)),"aerobic","")</f>
        <v/>
      </c>
      <c r="BD455" s="2" t="str">
        <f>IF(ISNUMBER(SEARCH("anaer",$AW455)),"anaer","")</f>
        <v/>
      </c>
      <c r="BE455" s="2" t="str">
        <f>IF(ISNUMBER(SEARCH("thickening",$AZ455)),"thickening","")</f>
        <v/>
      </c>
      <c r="BF455" s="4" t="str">
        <f>IF(ISNUMBER(SEARCH("airDry",$AW455)),"airDry","")</f>
        <v/>
      </c>
      <c r="BG455" s="4" t="str">
        <f>IF(ISNUMBER(SEARCH("heatDry",$AY455)),"heatDry","")</f>
        <v/>
      </c>
      <c r="BH455" s="4" t="str">
        <f>IF(AND(ISNUMBER(SEARCH("aerobic",$AW455)),ISNUMBER(SEARCH("anaer",$AW455))),"Combined Aer and Anaer.","")</f>
        <v/>
      </c>
    </row>
    <row r="456" spans="1:60" x14ac:dyDescent="0.25">
      <c r="A456" s="5">
        <v>2425</v>
      </c>
      <c r="B456" t="s">
        <v>11306</v>
      </c>
      <c r="C456">
        <v>254.57</v>
      </c>
      <c r="D456">
        <v>478.67119182414558</v>
      </c>
      <c r="E456">
        <v>476.34990846602682</v>
      </c>
      <c r="F456">
        <v>357.96372692287451</v>
      </c>
      <c r="G456">
        <v>597.3511644795351</v>
      </c>
      <c r="H456">
        <v>-107.1911533665546</v>
      </c>
      <c r="I456">
        <v>-108.4973295053871</v>
      </c>
      <c r="J456">
        <v>-128.08339759342911</v>
      </c>
      <c r="K456">
        <v>-85.740032934230484</v>
      </c>
      <c r="L456">
        <v>180.831128953112</v>
      </c>
      <c r="M456">
        <v>180.22817920026941</v>
      </c>
      <c r="N456">
        <v>178.11993962919499</v>
      </c>
      <c r="O456">
        <v>185.29881851737551</v>
      </c>
      <c r="P456">
        <v>5.9551800566115878</v>
      </c>
      <c r="Q456">
        <v>6.025518589225868</v>
      </c>
      <c r="R456">
        <v>4.8504965832389058</v>
      </c>
      <c r="S456">
        <v>7.0073720626268408</v>
      </c>
      <c r="T456">
        <v>253333.53626702921</v>
      </c>
      <c r="U456">
        <v>253333.95458758631</v>
      </c>
      <c r="V456">
        <v>253164.0838774945</v>
      </c>
      <c r="W456">
        <v>253503.60798824229</v>
      </c>
      <c r="X456">
        <v>16051.321975057241</v>
      </c>
      <c r="Y456">
        <v>16104.03043918671</v>
      </c>
      <c r="Z456">
        <v>15654.060190167909</v>
      </c>
      <c r="AA456">
        <v>16297.30032427679</v>
      </c>
      <c r="AB456">
        <v>2406.994300843216</v>
      </c>
      <c r="AC456">
        <v>2379.3130056170962</v>
      </c>
      <c r="AD456">
        <v>2103.8133183443292</v>
      </c>
      <c r="AE456">
        <v>2768.775489460395</v>
      </c>
      <c r="AF456">
        <v>69.615449819551657</v>
      </c>
      <c r="AG456">
        <v>69.383574255854484</v>
      </c>
      <c r="AH456">
        <v>68.571571182411645</v>
      </c>
      <c r="AI456">
        <v>71.335085618234189</v>
      </c>
      <c r="AJ456">
        <v>0.62697195409485773</v>
      </c>
      <c r="AK456">
        <v>0.62697192222556541</v>
      </c>
      <c r="AL456">
        <v>0.62695430999236845</v>
      </c>
      <c r="AM456">
        <v>0.62698930393290908</v>
      </c>
      <c r="AN456">
        <v>0.98991681432822476</v>
      </c>
      <c r="AO456">
        <v>0.98991681432822454</v>
      </c>
      <c r="AP456">
        <v>0.98991681432822454</v>
      </c>
      <c r="AQ456">
        <v>0.98991681432822454</v>
      </c>
      <c r="AR456">
        <v>16.829846979517011</v>
      </c>
      <c r="AS456">
        <v>16.829846979517011</v>
      </c>
      <c r="AT456">
        <v>16.829846979517011</v>
      </c>
      <c r="AU456">
        <v>16.829846979517011</v>
      </c>
      <c r="AV456" t="str">
        <f>VLOOKUP(Sheet1[[#This Row],[NPDES ID2]],Combined_Sheet__Major_Only___2[[NPDES ID2]:[ECHO BFR]],3,FALSE)</f>
        <v>NJ</v>
      </c>
      <c r="AW456" t="s">
        <v>12185</v>
      </c>
      <c r="AX456" t="str">
        <f>VLOOKUP(Sheet1[[#This Row],[NPDES ID2]],Combined_Sheet__Major_Only___2[[NPDES ID2]:[ECHO BFR]],27,FALSE)</f>
        <v>-</v>
      </c>
      <c r="AY456" t="str">
        <f>VLOOKUP(Sheet1[[#This Row],[NPDES ID2]],Combined_Sheet__Major_Only___2[[NPDES ID2]:[ECHO BFR]],28,FALSE)</f>
        <v>-</v>
      </c>
      <c r="AZ456" t="str">
        <f>VLOOKUP(Sheet1[[#This Row],[NPDES ID2]],Combined_Sheet__Major_Only___2[[NPDES ID2]:[ECHO BFR]],29,FALSE)</f>
        <v>preliminaryOps</v>
      </c>
      <c r="BA456">
        <f>VLOOKUP(Sheet1[[#This Row],[NPDES ID2]],Combined_Sheet__Major_Only___2[[NPDES ID2]:[ECHO BFR]],17,FALSE)</f>
        <v>41.058822999999997</v>
      </c>
      <c r="BB456">
        <f>VLOOKUP(Sheet1[[#This Row],[NPDES ID2]],Combined_Sheet__Major_Only___2[[NPDES ID2]:[ECHO BFR]],18,FALSE)</f>
        <v>-74.747891999999993</v>
      </c>
      <c r="BC456" s="2" t="str">
        <f>IF(ISNUMBER(SEARCH("aerobic",$AW456)),"aerobic","")</f>
        <v/>
      </c>
      <c r="BD456" s="2" t="str">
        <f>IF(ISNUMBER(SEARCH("anaer",$AW456)),"anaer","")</f>
        <v>anaer</v>
      </c>
      <c r="BE456" s="2" t="str">
        <f>IF(ISNUMBER(SEARCH("thickening",$AZ456)),"thickening","")</f>
        <v/>
      </c>
      <c r="BF456" s="4" t="str">
        <f>IF(ISNUMBER(SEARCH("airDry",$AW456)),"airDry","")</f>
        <v/>
      </c>
      <c r="BG456" s="4" t="str">
        <f>IF(ISNUMBER(SEARCH("heatDry",$AY456)),"heatDry","")</f>
        <v/>
      </c>
      <c r="BH456" s="4" t="str">
        <f>IF(AND(ISNUMBER(SEARCH("aerobic",$AW456)),ISNUMBER(SEARCH("anaer",$AW456))),"Combined Aer and Anaer.","")</f>
        <v/>
      </c>
    </row>
    <row r="457" spans="1:60" x14ac:dyDescent="0.25">
      <c r="A457" s="5">
        <v>2177</v>
      </c>
      <c r="B457" t="s">
        <v>10216</v>
      </c>
      <c r="C457">
        <v>704.7</v>
      </c>
      <c r="D457">
        <v>343.26585488744672</v>
      </c>
      <c r="E457">
        <v>337.05797794624971</v>
      </c>
      <c r="F457">
        <v>289.06022919130379</v>
      </c>
      <c r="G457">
        <v>408.73806939002532</v>
      </c>
      <c r="H457">
        <v>-110.36586668213739</v>
      </c>
      <c r="I457">
        <v>-111.79673095061339</v>
      </c>
      <c r="J457">
        <v>-131.1098524398102</v>
      </c>
      <c r="K457">
        <v>-88.624898733283572</v>
      </c>
      <c r="L457">
        <v>486.02126091250489</v>
      </c>
      <c r="M457">
        <v>484.24090930038801</v>
      </c>
      <c r="N457">
        <v>478.01969115533512</v>
      </c>
      <c r="O457">
        <v>499.20877518938181</v>
      </c>
      <c r="P457">
        <v>16.513544595401161</v>
      </c>
      <c r="Q457">
        <v>16.6651879141425</v>
      </c>
      <c r="R457">
        <v>13.504990723841219</v>
      </c>
      <c r="S457">
        <v>19.281152031884691</v>
      </c>
      <c r="T457">
        <v>253312.68886106421</v>
      </c>
      <c r="U457">
        <v>253313.10714744491</v>
      </c>
      <c r="V457">
        <v>253143.25031567999</v>
      </c>
      <c r="W457">
        <v>253482.7466875278</v>
      </c>
      <c r="X457">
        <v>16531.211920801259</v>
      </c>
      <c r="Y457">
        <v>16589.910600809661</v>
      </c>
      <c r="Z457">
        <v>16083.43277940681</v>
      </c>
      <c r="AA457">
        <v>16809.39197609976</v>
      </c>
      <c r="AB457">
        <v>2547.5090145601348</v>
      </c>
      <c r="AC457">
        <v>2516.9390751012252</v>
      </c>
      <c r="AD457">
        <v>2218.1747995501769</v>
      </c>
      <c r="AE457">
        <v>2946.0927999724699</v>
      </c>
      <c r="AF457">
        <v>67.595102409559544</v>
      </c>
      <c r="AG457">
        <v>67.348161401052735</v>
      </c>
      <c r="AH457">
        <v>66.48187816947663</v>
      </c>
      <c r="AI457">
        <v>69.428347129258583</v>
      </c>
      <c r="AJ457">
        <v>0.60225309567044361</v>
      </c>
      <c r="AK457">
        <v>0.60225300869715004</v>
      </c>
      <c r="AL457">
        <v>0.60220549849149418</v>
      </c>
      <c r="AM457">
        <v>0.60229990177580672</v>
      </c>
      <c r="AN457">
        <v>0.98991599649331974</v>
      </c>
      <c r="AO457">
        <v>0.98991599649331941</v>
      </c>
      <c r="AP457">
        <v>0.98991599649331941</v>
      </c>
      <c r="AQ457">
        <v>0.98991599649331941</v>
      </c>
      <c r="AR457">
        <v>16.068488614773639</v>
      </c>
      <c r="AS457">
        <v>16.068488614773639</v>
      </c>
      <c r="AT457">
        <v>16.068488614773639</v>
      </c>
      <c r="AU457">
        <v>16.068488614773639</v>
      </c>
      <c r="AV457" t="str">
        <f>VLOOKUP(Sheet1[[#This Row],[NPDES ID2]],Combined_Sheet__Major_Only___2[[NPDES ID2]:[ECHO BFR]],3,FALSE)</f>
        <v>IA</v>
      </c>
      <c r="AW457" t="s">
        <v>12185</v>
      </c>
      <c r="AX457" t="str">
        <f>VLOOKUP(Sheet1[[#This Row],[NPDES ID2]],Combined_Sheet__Major_Only___2[[NPDES ID2]:[ECHO BFR]],27,FALSE)</f>
        <v>methaneBioCaptureRecover</v>
      </c>
      <c r="AY457" t="str">
        <f>VLOOKUP(Sheet1[[#This Row],[NPDES ID2]],Combined_Sheet__Major_Only___2[[NPDES ID2]:[ECHO BFR]],28,FALSE)</f>
        <v>-</v>
      </c>
      <c r="AZ457" t="str">
        <f>VLOOKUP(Sheet1[[#This Row],[NPDES ID2]],Combined_Sheet__Major_Only___2[[NPDES ID2]:[ECHO BFR]],29,FALSE)</f>
        <v>sludgeLagoon</v>
      </c>
      <c r="BA457">
        <f>VLOOKUP(Sheet1[[#This Row],[NPDES ID2]],Combined_Sheet__Major_Only___2[[NPDES ID2]:[ECHO BFR]],17,FALSE)</f>
        <v>41.956389000000001</v>
      </c>
      <c r="BB457">
        <f>VLOOKUP(Sheet1[[#This Row],[NPDES ID2]],Combined_Sheet__Major_Only___2[[NPDES ID2]:[ECHO BFR]],18,FALSE)</f>
        <v>-93.556111000000001</v>
      </c>
      <c r="BC457" s="2" t="str">
        <f>IF(ISNUMBER(SEARCH("aerobic",$AW457)),"aerobic","")</f>
        <v/>
      </c>
      <c r="BD457" s="2" t="str">
        <f>IF(ISNUMBER(SEARCH("anaer",$AW457)),"anaer","")</f>
        <v>anaer</v>
      </c>
      <c r="BE457" s="2" t="str">
        <f>IF(ISNUMBER(SEARCH("thickening",$AZ457)),"thickening","")</f>
        <v/>
      </c>
      <c r="BF457" s="4" t="str">
        <f>IF(ISNUMBER(SEARCH("airDry",$AW457)),"airDry","")</f>
        <v/>
      </c>
      <c r="BG457" s="4" t="str">
        <f>IF(ISNUMBER(SEARCH("heatDry",$AY457)),"heatDry","")</f>
        <v/>
      </c>
      <c r="BH457" s="4" t="str">
        <f>IF(AND(ISNUMBER(SEARCH("aerobic",$AW457)),ISNUMBER(SEARCH("anaer",$AW457))),"Combined Aer and Anaer.","")</f>
        <v/>
      </c>
    </row>
    <row r="458" spans="1:60" x14ac:dyDescent="0.25">
      <c r="A458" s="5">
        <v>2249</v>
      </c>
      <c r="B458" t="s">
        <v>10533</v>
      </c>
      <c r="C458">
        <v>533</v>
      </c>
      <c r="D458">
        <v>348.79679802192447</v>
      </c>
      <c r="E458">
        <v>343.42942125296878</v>
      </c>
      <c r="F458">
        <v>284.92070705466011</v>
      </c>
      <c r="G458">
        <v>421.63634337147158</v>
      </c>
      <c r="H458">
        <v>-108.7508076495936</v>
      </c>
      <c r="I458">
        <v>-110.1472450455409</v>
      </c>
      <c r="J458">
        <v>-129.56722921010521</v>
      </c>
      <c r="K458">
        <v>-87.140860451379453</v>
      </c>
      <c r="L458">
        <v>373.01647336767371</v>
      </c>
      <c r="M458">
        <v>371.71124884867322</v>
      </c>
      <c r="N458">
        <v>367.14927838427968</v>
      </c>
      <c r="O458">
        <v>382.6857689747153</v>
      </c>
      <c r="P458">
        <v>12.47940147328112</v>
      </c>
      <c r="Q458">
        <v>12.60649336560969</v>
      </c>
      <c r="R458">
        <v>10.1855149334211</v>
      </c>
      <c r="S458">
        <v>14.62672635909324</v>
      </c>
      <c r="T458">
        <v>253309.8294709248</v>
      </c>
      <c r="U458">
        <v>253310.24775261781</v>
      </c>
      <c r="V458">
        <v>253140.3928243776</v>
      </c>
      <c r="W458">
        <v>253479.8853916112</v>
      </c>
      <c r="X458">
        <v>16290.803235748899</v>
      </c>
      <c r="Y458">
        <v>16346.495818865569</v>
      </c>
      <c r="Z458">
        <v>15868.529419039191</v>
      </c>
      <c r="AA458">
        <v>16552.71013381832</v>
      </c>
      <c r="AB458">
        <v>2476.3030363104908</v>
      </c>
      <c r="AC458">
        <v>2447.2209031776079</v>
      </c>
      <c r="AD458">
        <v>2160.3174452297321</v>
      </c>
      <c r="AE458">
        <v>2856.0374263143458</v>
      </c>
      <c r="AF458">
        <v>68.589168004924858</v>
      </c>
      <c r="AG458">
        <v>68.349676065289259</v>
      </c>
      <c r="AH458">
        <v>67.510037324878184</v>
      </c>
      <c r="AI458">
        <v>70.366478982397339</v>
      </c>
      <c r="AJ458">
        <v>0.61441373517901576</v>
      </c>
      <c r="AK458">
        <v>0.61441366883992687</v>
      </c>
      <c r="AL458">
        <v>0.6143772678674676</v>
      </c>
      <c r="AM458">
        <v>0.61444959558506007</v>
      </c>
      <c r="AN458">
        <v>0.98991588431030886</v>
      </c>
      <c r="AO458">
        <v>0.98991588431030919</v>
      </c>
      <c r="AP458">
        <v>0.98991588431030919</v>
      </c>
      <c r="AQ458">
        <v>0.98991588431030919</v>
      </c>
      <c r="AR458">
        <v>16.442921671815618</v>
      </c>
      <c r="AS458">
        <v>16.442921671815629</v>
      </c>
      <c r="AT458">
        <v>16.442921671815629</v>
      </c>
      <c r="AU458">
        <v>16.442921671815629</v>
      </c>
      <c r="AV458" t="str">
        <f>VLOOKUP(Sheet1[[#This Row],[NPDES ID2]],Combined_Sheet__Major_Only___2[[NPDES ID2]:[ECHO BFR]],3,FALSE)</f>
        <v>CA</v>
      </c>
      <c r="AW458" t="s">
        <v>12185</v>
      </c>
      <c r="AX458" t="str">
        <f>VLOOKUP(Sheet1[[#This Row],[NPDES ID2]],Combined_Sheet__Major_Only___2[[NPDES ID2]:[ECHO BFR]],27,FALSE)</f>
        <v>other</v>
      </c>
      <c r="AY458" t="str">
        <f>VLOOKUP(Sheet1[[#This Row],[NPDES ID2]],Combined_Sheet__Major_Only___2[[NPDES ID2]:[ECHO BFR]],28,FALSE)</f>
        <v>-</v>
      </c>
      <c r="AZ458" t="str">
        <f>VLOOKUP(Sheet1[[#This Row],[NPDES ID2]],Combined_Sheet__Major_Only___2[[NPDES ID2]:[ECHO BFR]],29,FALSE)</f>
        <v>sludgeLagoon</v>
      </c>
      <c r="BA458">
        <f>VLOOKUP(Sheet1[[#This Row],[NPDES ID2]],Combined_Sheet__Major_Only___2[[NPDES ID2]:[ECHO BFR]],17,FALSE)</f>
        <v>38.116340000000001</v>
      </c>
      <c r="BB458">
        <f>VLOOKUP(Sheet1[[#This Row],[NPDES ID2]],Combined_Sheet__Major_Only___2[[NPDES ID2]:[ECHO BFR]],18,FALSE)</f>
        <v>-121.28816</v>
      </c>
      <c r="BC458" s="2" t="str">
        <f>IF(ISNUMBER(SEARCH("aerobic",$AW458)),"aerobic","")</f>
        <v/>
      </c>
      <c r="BD458" s="2" t="str">
        <f>IF(ISNUMBER(SEARCH("anaer",$AW458)),"anaer","")</f>
        <v>anaer</v>
      </c>
      <c r="BE458" s="2" t="str">
        <f>IF(ISNUMBER(SEARCH("thickening",$AZ458)),"thickening","")</f>
        <v/>
      </c>
      <c r="BF458" s="4" t="str">
        <f>IF(ISNUMBER(SEARCH("airDry",$AW458)),"airDry","")</f>
        <v/>
      </c>
      <c r="BG458" s="4" t="str">
        <f>IF(ISNUMBER(SEARCH("heatDry",$AY458)),"heatDry","")</f>
        <v/>
      </c>
      <c r="BH458" s="4" t="str">
        <f>IF(AND(ISNUMBER(SEARCH("aerobic",$AW458)),ISNUMBER(SEARCH("anaer",$AW458))),"Combined Aer and Anaer.","")</f>
        <v/>
      </c>
    </row>
    <row r="459" spans="1:60" x14ac:dyDescent="0.25">
      <c r="A459" s="5">
        <v>2562</v>
      </c>
      <c r="B459" t="s">
        <v>11879</v>
      </c>
      <c r="C459">
        <v>106</v>
      </c>
      <c r="D459">
        <v>979.21488263508172</v>
      </c>
      <c r="E459">
        <v>968.67827943808265</v>
      </c>
      <c r="F459">
        <v>687.39252434520961</v>
      </c>
      <c r="G459">
        <v>1267.855372503022</v>
      </c>
      <c r="H459">
        <v>-111.0241559132045</v>
      </c>
      <c r="I459">
        <v>-112.4097986017803</v>
      </c>
      <c r="J459">
        <v>-131.77284003583691</v>
      </c>
      <c r="K459">
        <v>-89.439269605848196</v>
      </c>
      <c r="L459">
        <v>72.946908947618283</v>
      </c>
      <c r="M459">
        <v>72.677991860265934</v>
      </c>
      <c r="N459">
        <v>71.737494994192303</v>
      </c>
      <c r="O459">
        <v>74.939756641685705</v>
      </c>
      <c r="P459">
        <v>2.484461862336774</v>
      </c>
      <c r="Q459">
        <v>2.506932039797507</v>
      </c>
      <c r="R459">
        <v>2.0324066145970132</v>
      </c>
      <c r="S459">
        <v>2.8989707689607092</v>
      </c>
      <c r="T459">
        <v>253302.19411934461</v>
      </c>
      <c r="U459">
        <v>253302.61238852041</v>
      </c>
      <c r="V459">
        <v>253132.76254321041</v>
      </c>
      <c r="W459">
        <v>253472.24495108621</v>
      </c>
      <c r="X459">
        <v>16566.77126651365</v>
      </c>
      <c r="Y459">
        <v>16625.865067033079</v>
      </c>
      <c r="Z459">
        <v>16115.073143779</v>
      </c>
      <c r="AA459">
        <v>16847.46353787151</v>
      </c>
      <c r="AB459">
        <v>2558.125362669477</v>
      </c>
      <c r="AC459">
        <v>2527.2826472976408</v>
      </c>
      <c r="AD459">
        <v>2226.880117200827</v>
      </c>
      <c r="AE459">
        <v>2959.3761257418059</v>
      </c>
      <c r="AF459">
        <v>67.442374046541829</v>
      </c>
      <c r="AG459">
        <v>67.193849590385355</v>
      </c>
      <c r="AH459">
        <v>66.324165060991362</v>
      </c>
      <c r="AI459">
        <v>69.28471409046972</v>
      </c>
      <c r="AJ459">
        <v>0.60038500197900757</v>
      </c>
      <c r="AK459">
        <v>0.60038498912270133</v>
      </c>
      <c r="AL459">
        <v>0.60037785764810658</v>
      </c>
      <c r="AM459">
        <v>0.600392027027007</v>
      </c>
      <c r="AN459">
        <v>0.98991558473884211</v>
      </c>
      <c r="AO459">
        <v>0.98991558473884222</v>
      </c>
      <c r="AP459">
        <v>0.98991558473884222</v>
      </c>
      <c r="AQ459">
        <v>0.98991558473884222</v>
      </c>
      <c r="AR459">
        <v>16.012410221102328</v>
      </c>
      <c r="AS459">
        <v>16.012410221102328</v>
      </c>
      <c r="AT459">
        <v>16.012410221102328</v>
      </c>
      <c r="AU459">
        <v>16.012410221102328</v>
      </c>
      <c r="AV459" t="str">
        <f>VLOOKUP(Sheet1[[#This Row],[NPDES ID2]],Combined_Sheet__Major_Only___2[[NPDES ID2]:[ECHO BFR]],3,FALSE)</f>
        <v>MO</v>
      </c>
      <c r="AW459" t="s">
        <v>41</v>
      </c>
      <c r="AX459" t="str">
        <f>VLOOKUP(Sheet1[[#This Row],[NPDES ID2]],Combined_Sheet__Major_Only___2[[NPDES ID2]:[ECHO BFR]],27,FALSE)</f>
        <v>-</v>
      </c>
      <c r="AY459" t="str">
        <f>VLOOKUP(Sheet1[[#This Row],[NPDES ID2]],Combined_Sheet__Major_Only___2[[NPDES ID2]:[ECHO BFR]],28,FALSE)</f>
        <v>-</v>
      </c>
      <c r="AZ459" t="str">
        <f>VLOOKUP(Sheet1[[#This Row],[NPDES ID2]],Combined_Sheet__Major_Only___2[[NPDES ID2]:[ECHO BFR]],29,FALSE)</f>
        <v>-</v>
      </c>
      <c r="BA459">
        <f>VLOOKUP(Sheet1[[#This Row],[NPDES ID2]],Combined_Sheet__Major_Only___2[[NPDES ID2]:[ECHO BFR]],17,FALSE)</f>
        <v>38.226500000000001</v>
      </c>
      <c r="BB459">
        <f>VLOOKUP(Sheet1[[#This Row],[NPDES ID2]],Combined_Sheet__Major_Only___2[[NPDES ID2]:[ECHO BFR]],18,FALSE)</f>
        <v>-94.343444000000005</v>
      </c>
      <c r="BC459" s="2" t="str">
        <f>IF(ISNUMBER(SEARCH("aerobic",$AW459)),"aerobic","")</f>
        <v>aerobic</v>
      </c>
      <c r="BD459" s="2" t="str">
        <f>IF(ISNUMBER(SEARCH("anaer",$AW459)),"anaer","")</f>
        <v/>
      </c>
      <c r="BE459" s="2" t="str">
        <f>IF(ISNUMBER(SEARCH("thickening",$AZ459)),"thickening","")</f>
        <v/>
      </c>
      <c r="BF459" s="3" t="str">
        <f>IF(ISNUMBER(SEARCH("airDry",$AW459)),"airDry","")</f>
        <v/>
      </c>
      <c r="BG459" s="3" t="str">
        <f>IF(ISNUMBER(SEARCH("heatDry",$AY459)),"heatDry","")</f>
        <v/>
      </c>
      <c r="BH459" s="3" t="str">
        <f>IF(AND(ISNUMBER(SEARCH("aerobic",$AW459)),ISNUMBER(SEARCH("anaer",$AW459))),"Combined Aer and Anaer.","")</f>
        <v/>
      </c>
    </row>
    <row r="460" spans="1:60" x14ac:dyDescent="0.25">
      <c r="A460" s="5">
        <v>675</v>
      </c>
      <c r="B460" t="s">
        <v>3302</v>
      </c>
      <c r="C460">
        <v>2.57</v>
      </c>
      <c r="D460">
        <v>33682.749367757628</v>
      </c>
      <c r="E460">
        <v>33139.947487253907</v>
      </c>
      <c r="F460">
        <v>22281.72115627765</v>
      </c>
      <c r="G460">
        <v>44235.261366208651</v>
      </c>
      <c r="H460">
        <v>-139.6062049988092</v>
      </c>
      <c r="I460">
        <v>-140.77039139841341</v>
      </c>
      <c r="J460">
        <v>-159.29023881958551</v>
      </c>
      <c r="K460">
        <v>-116.7751293129852</v>
      </c>
      <c r="L460">
        <v>1.908027232627546</v>
      </c>
      <c r="M460">
        <v>1.89648810243576</v>
      </c>
      <c r="N460">
        <v>1.856125804596128</v>
      </c>
      <c r="O460">
        <v>1.993546332613495</v>
      </c>
      <c r="P460">
        <v>7.9350532465415527E-2</v>
      </c>
      <c r="Q460">
        <v>7.8928247272530533E-2</v>
      </c>
      <c r="R460">
        <v>6.6622197954013668E-2</v>
      </c>
      <c r="S460">
        <v>8.9260814570724684E-2</v>
      </c>
      <c r="T460">
        <v>253271.69396308059</v>
      </c>
      <c r="U460">
        <v>253272.11218225569</v>
      </c>
      <c r="V460">
        <v>253102.28264120521</v>
      </c>
      <c r="W460">
        <v>253441.72446653631</v>
      </c>
      <c r="X460">
        <v>20039.109141152079</v>
      </c>
      <c r="Y460">
        <v>20149.169396370111</v>
      </c>
      <c r="Z460">
        <v>19159.754579183191</v>
      </c>
      <c r="AA460">
        <v>20591.037892228251</v>
      </c>
      <c r="AB460">
        <v>3862.5658231365542</v>
      </c>
      <c r="AC460">
        <v>3809.1167100056332</v>
      </c>
      <c r="AD460">
        <v>3236.399647361668</v>
      </c>
      <c r="AE460">
        <v>4682.2093527620082</v>
      </c>
      <c r="AF460">
        <v>55.767468156528459</v>
      </c>
      <c r="AG460">
        <v>55.430206754308713</v>
      </c>
      <c r="AH460">
        <v>54.250501565137547</v>
      </c>
      <c r="AI460">
        <v>58.267001804509547</v>
      </c>
      <c r="AJ460">
        <v>0.45786032590897618</v>
      </c>
      <c r="AK460">
        <v>0.45786032565237123</v>
      </c>
      <c r="AL460">
        <v>0.45786018293110509</v>
      </c>
      <c r="AM460">
        <v>0.45786046649779072</v>
      </c>
      <c r="AN460">
        <v>0.98991438789383335</v>
      </c>
      <c r="AO460">
        <v>0.98991438789383368</v>
      </c>
      <c r="AP460">
        <v>0.98991438789383368</v>
      </c>
      <c r="AQ460">
        <v>0.98991438789383368</v>
      </c>
      <c r="AR460">
        <v>11.62869217520786</v>
      </c>
      <c r="AS460">
        <v>11.62869217520787</v>
      </c>
      <c r="AT460">
        <v>11.62869217520787</v>
      </c>
      <c r="AU460">
        <v>11.62869217520787</v>
      </c>
      <c r="AV460" t="str">
        <f>VLOOKUP(Sheet1[[#This Row],[NPDES ID2]],Combined_Sheet__Major_Only___2[[NPDES ID2]:[ECHO BFR]],3,FALSE)</f>
        <v>GA</v>
      </c>
      <c r="AW460" t="s">
        <v>54</v>
      </c>
      <c r="AX460" t="str">
        <f>VLOOKUP(Sheet1[[#This Row],[NPDES ID2]],Combined_Sheet__Major_Only___2[[NPDES ID2]:[ECHO BFR]],27,FALSE)</f>
        <v>other</v>
      </c>
      <c r="AY460" t="str">
        <f>VLOOKUP(Sheet1[[#This Row],[NPDES ID2]],Combined_Sheet__Major_Only___2[[NPDES ID2]:[ECHO BFR]],28,FALSE)</f>
        <v>-</v>
      </c>
      <c r="AZ460" t="str">
        <f>VLOOKUP(Sheet1[[#This Row],[NPDES ID2]],Combined_Sheet__Major_Only___2[[NPDES ID2]:[ECHO BFR]],29,FALSE)</f>
        <v>-</v>
      </c>
      <c r="BA460">
        <f>VLOOKUP(Sheet1[[#This Row],[NPDES ID2]],Combined_Sheet__Major_Only___2[[NPDES ID2]:[ECHO BFR]],17,FALSE)</f>
        <v>33.694443999999997</v>
      </c>
      <c r="BB460">
        <f>VLOOKUP(Sheet1[[#This Row],[NPDES ID2]],Combined_Sheet__Major_Only___2[[NPDES ID2]:[ECHO BFR]],18,FALSE)</f>
        <v>-84.692971999999997</v>
      </c>
      <c r="BC460" s="2" t="str">
        <f>IF(ISNUMBER(SEARCH("aerobic",$AW460)),"aerobic","")</f>
        <v/>
      </c>
      <c r="BD460" s="2" t="str">
        <f>IF(ISNUMBER(SEARCH("anaer",$AW460)),"anaer","")</f>
        <v/>
      </c>
      <c r="BE460" s="2" t="str">
        <f>IF(ISNUMBER(SEARCH("thickening",$AZ460)),"thickening","")</f>
        <v/>
      </c>
      <c r="BF460" s="4" t="str">
        <f>IF(ISNUMBER(SEARCH("airDry",$AW460)),"airDry","")</f>
        <v/>
      </c>
      <c r="BG460" s="4" t="str">
        <f>IF(ISNUMBER(SEARCH("heatDry",$AY460)),"heatDry","")</f>
        <v/>
      </c>
      <c r="BH460" s="4" t="str">
        <f>IF(AND(ISNUMBER(SEARCH("aerobic",$AW460)),ISNUMBER(SEARCH("anaer",$AW460))),"Combined Aer and Anaer.","")</f>
        <v/>
      </c>
    </row>
    <row r="461" spans="1:60" x14ac:dyDescent="0.25">
      <c r="A461" s="5">
        <v>2040</v>
      </c>
      <c r="B461" t="s">
        <v>9598</v>
      </c>
      <c r="C461">
        <v>1307.77</v>
      </c>
      <c r="D461">
        <v>381.84330065416248</v>
      </c>
      <c r="E461">
        <v>380.17539315173173</v>
      </c>
      <c r="F461">
        <v>322.11113601000449</v>
      </c>
      <c r="G461">
        <v>444.10350821251012</v>
      </c>
      <c r="H461">
        <v>-106.27872431699851</v>
      </c>
      <c r="I461">
        <v>-107.78622408961481</v>
      </c>
      <c r="J461">
        <v>-127.158273503831</v>
      </c>
      <c r="K461">
        <v>-84.560254833534557</v>
      </c>
      <c r="L461">
        <v>930.9734058630039</v>
      </c>
      <c r="M461">
        <v>927.88920848524606</v>
      </c>
      <c r="N461">
        <v>917.12222162281648</v>
      </c>
      <c r="O461">
        <v>953.80702935883221</v>
      </c>
      <c r="P461">
        <v>30.58449202832384</v>
      </c>
      <c r="Q461">
        <v>30.955497982353432</v>
      </c>
      <c r="R461">
        <v>24.90386330442935</v>
      </c>
      <c r="S461">
        <v>36.013610366869493</v>
      </c>
      <c r="T461">
        <v>253264.66220703509</v>
      </c>
      <c r="U461">
        <v>253265.08041468251</v>
      </c>
      <c r="V461">
        <v>253095.2555547425</v>
      </c>
      <c r="W461">
        <v>253434.68802384101</v>
      </c>
      <c r="X461">
        <v>16012.22577823002</v>
      </c>
      <c r="Y461">
        <v>16064.462299479939</v>
      </c>
      <c r="Z461">
        <v>15618.71105204732</v>
      </c>
      <c r="AA461">
        <v>16255.807877882149</v>
      </c>
      <c r="AB461">
        <v>2396.777914733912</v>
      </c>
      <c r="AC461">
        <v>2369.3682955176009</v>
      </c>
      <c r="AD461">
        <v>2095.2565234396052</v>
      </c>
      <c r="AE461">
        <v>2756.3351730451491</v>
      </c>
      <c r="AF461">
        <v>69.775296681111143</v>
      </c>
      <c r="AG461">
        <v>69.545399642595839</v>
      </c>
      <c r="AH461">
        <v>68.736453787223127</v>
      </c>
      <c r="AI461">
        <v>71.485040439160059</v>
      </c>
      <c r="AJ461">
        <v>0.62892830744791051</v>
      </c>
      <c r="AK461">
        <v>0.62892813906195422</v>
      </c>
      <c r="AL461">
        <v>0.62883749973353076</v>
      </c>
      <c r="AM461">
        <v>0.6290176126399305</v>
      </c>
      <c r="AN461">
        <v>0.9899141119230751</v>
      </c>
      <c r="AO461">
        <v>0.98991411192307521</v>
      </c>
      <c r="AP461">
        <v>0.98991411192307521</v>
      </c>
      <c r="AQ461">
        <v>0.98991411192307521</v>
      </c>
      <c r="AR461">
        <v>16.887522027262381</v>
      </c>
      <c r="AS461">
        <v>16.887522027262381</v>
      </c>
      <c r="AT461">
        <v>16.887522027262381</v>
      </c>
      <c r="AU461">
        <v>16.887522027262381</v>
      </c>
      <c r="AV461" t="str">
        <f>VLOOKUP(Sheet1[[#This Row],[NPDES ID2]],Combined_Sheet__Major_Only___2[[NPDES ID2]:[ECHO BFR]],3,FALSE)</f>
        <v>CA</v>
      </c>
      <c r="AW461" t="s">
        <v>12185</v>
      </c>
      <c r="AX461" t="str">
        <f>VLOOKUP(Sheet1[[#This Row],[NPDES ID2]],Combined_Sheet__Major_Only___2[[NPDES ID2]:[ECHO BFR]],27,FALSE)</f>
        <v>-</v>
      </c>
      <c r="AY461" t="str">
        <f>VLOOKUP(Sheet1[[#This Row],[NPDES ID2]],Combined_Sheet__Major_Only___2[[NPDES ID2]:[ECHO BFR]],28,FALSE)</f>
        <v>-</v>
      </c>
      <c r="AZ461" t="str">
        <f>VLOOKUP(Sheet1[[#This Row],[NPDES ID2]],Combined_Sheet__Major_Only___2[[NPDES ID2]:[ECHO BFR]],29,FALSE)</f>
        <v>-</v>
      </c>
      <c r="BA461">
        <f>VLOOKUP(Sheet1[[#This Row],[NPDES ID2]],Combined_Sheet__Major_Only___2[[NPDES ID2]:[ECHO BFR]],17,FALSE)</f>
        <v>34.952596999999997</v>
      </c>
      <c r="BB461">
        <f>VLOOKUP(Sheet1[[#This Row],[NPDES ID2]],Combined_Sheet__Major_Only___2[[NPDES ID2]:[ECHO BFR]],18,FALSE)</f>
        <v>-120.38412599999999</v>
      </c>
      <c r="BC461" s="2" t="str">
        <f>IF(ISNUMBER(SEARCH("aerobic",$AW461)),"aerobic","")</f>
        <v/>
      </c>
      <c r="BD461" s="2" t="str">
        <f>IF(ISNUMBER(SEARCH("anaer",$AW461)),"anaer","")</f>
        <v>anaer</v>
      </c>
      <c r="BE461" s="2" t="str">
        <f>IF(ISNUMBER(SEARCH("thickening",$AZ461)),"thickening","")</f>
        <v/>
      </c>
      <c r="BF461" s="3" t="str">
        <f>IF(ISNUMBER(SEARCH("airDry",$AW461)),"airDry","")</f>
        <v/>
      </c>
      <c r="BG461" s="3" t="str">
        <f>IF(ISNUMBER(SEARCH("heatDry",$AY461)),"heatDry","")</f>
        <v/>
      </c>
      <c r="BH461" s="3" t="str">
        <f>IF(AND(ISNUMBER(SEARCH("aerobic",$AW461)),ISNUMBER(SEARCH("anaer",$AW461))),"Combined Aer and Anaer.","")</f>
        <v/>
      </c>
    </row>
    <row r="462" spans="1:60" x14ac:dyDescent="0.25">
      <c r="A462" s="5">
        <v>2515</v>
      </c>
      <c r="B462" t="s">
        <v>11682</v>
      </c>
      <c r="C462">
        <v>159.44</v>
      </c>
      <c r="D462">
        <v>633.33678034888328</v>
      </c>
      <c r="E462">
        <v>625.17036777995293</v>
      </c>
      <c r="F462">
        <v>453.76986947638392</v>
      </c>
      <c r="G462">
        <v>817.69300476488183</v>
      </c>
      <c r="H462">
        <v>-138.67748070239671</v>
      </c>
      <c r="I462">
        <v>-139.95257280208139</v>
      </c>
      <c r="J462">
        <v>-158.57037873096169</v>
      </c>
      <c r="K462">
        <v>-115.8041569684041</v>
      </c>
      <c r="L462">
        <v>120.4236819361914</v>
      </c>
      <c r="M462">
        <v>119.70548182931449</v>
      </c>
      <c r="N462">
        <v>117.1937588583361</v>
      </c>
      <c r="O462">
        <v>125.7459210812238</v>
      </c>
      <c r="P462">
        <v>4.9757765414573836</v>
      </c>
      <c r="Q462">
        <v>4.9539346795410104</v>
      </c>
      <c r="R462">
        <v>4.1742252858987419</v>
      </c>
      <c r="S462">
        <v>5.5966761673981544</v>
      </c>
      <c r="T462">
        <v>253263.042774456</v>
      </c>
      <c r="U462">
        <v>253263.46097944849</v>
      </c>
      <c r="V462">
        <v>253093.63719758089</v>
      </c>
      <c r="W462">
        <v>253433.0675119136</v>
      </c>
      <c r="X462">
        <v>19914.34123073392</v>
      </c>
      <c r="Y462">
        <v>20022.32664901836</v>
      </c>
      <c r="Z462">
        <v>19052.13635914012</v>
      </c>
      <c r="AA462">
        <v>20455.1408694987</v>
      </c>
      <c r="AB462">
        <v>3804.9176463053</v>
      </c>
      <c r="AC462">
        <v>3752.0970790130882</v>
      </c>
      <c r="AD462">
        <v>3193.4885140246461</v>
      </c>
      <c r="AE462">
        <v>4602.4356713727411</v>
      </c>
      <c r="AF462">
        <v>56.115300998551731</v>
      </c>
      <c r="AG462">
        <v>55.780767496471533</v>
      </c>
      <c r="AH462">
        <v>54.610137940272367</v>
      </c>
      <c r="AI462">
        <v>58.595193404305427</v>
      </c>
      <c r="AJ462">
        <v>0.46209760824248358</v>
      </c>
      <c r="AK462">
        <v>0.46209759214199081</v>
      </c>
      <c r="AL462">
        <v>0.46208867634784678</v>
      </c>
      <c r="AM462">
        <v>0.46210639108386931</v>
      </c>
      <c r="AN462">
        <v>0.98991404836411734</v>
      </c>
      <c r="AO462">
        <v>0.98991404836411778</v>
      </c>
      <c r="AP462">
        <v>0.98991404836411778</v>
      </c>
      <c r="AQ462">
        <v>0.98991404836411778</v>
      </c>
      <c r="AR462">
        <v>11.758727514936201</v>
      </c>
      <c r="AS462">
        <v>11.75872751493619</v>
      </c>
      <c r="AT462">
        <v>11.75872751493619</v>
      </c>
      <c r="AU462">
        <v>11.75872751493619</v>
      </c>
      <c r="AV462" t="str">
        <f>VLOOKUP(Sheet1[[#This Row],[NPDES ID2]],Combined_Sheet__Major_Only___2[[NPDES ID2]:[ECHO BFR]],3,FALSE)</f>
        <v>TX</v>
      </c>
      <c r="AW462" t="s">
        <v>54</v>
      </c>
      <c r="AX462" t="str">
        <f>VLOOKUP(Sheet1[[#This Row],[NPDES ID2]],Combined_Sheet__Major_Only___2[[NPDES ID2]:[ECHO BFR]],27,FALSE)</f>
        <v>other</v>
      </c>
      <c r="AY462" t="str">
        <f>VLOOKUP(Sheet1[[#This Row],[NPDES ID2]],Combined_Sheet__Major_Only___2[[NPDES ID2]:[ECHO BFR]],28,FALSE)</f>
        <v>-</v>
      </c>
      <c r="AZ462" t="str">
        <f>VLOOKUP(Sheet1[[#This Row],[NPDES ID2]],Combined_Sheet__Major_Only___2[[NPDES ID2]:[ECHO BFR]],29,FALSE)</f>
        <v>-</v>
      </c>
      <c r="BA462">
        <f>VLOOKUP(Sheet1[[#This Row],[NPDES ID2]],Combined_Sheet__Major_Only___2[[NPDES ID2]:[ECHO BFR]],17,FALSE)</f>
        <v>30.315999999999999</v>
      </c>
      <c r="BB462">
        <f>VLOOKUP(Sheet1[[#This Row],[NPDES ID2]],Combined_Sheet__Major_Only___2[[NPDES ID2]:[ECHO BFR]],18,FALSE)</f>
        <v>-97.569666999999995</v>
      </c>
      <c r="BC462" s="2" t="str">
        <f>IF(ISNUMBER(SEARCH("aerobic",$AW462)),"aerobic","")</f>
        <v/>
      </c>
      <c r="BD462" s="2" t="str">
        <f>IF(ISNUMBER(SEARCH("anaer",$AW462)),"anaer","")</f>
        <v/>
      </c>
      <c r="BE462" s="2" t="str">
        <f>IF(ISNUMBER(SEARCH("thickening",$AZ462)),"thickening","")</f>
        <v/>
      </c>
      <c r="BF462" s="4" t="str">
        <f>IF(ISNUMBER(SEARCH("airDry",$AW462)),"airDry","")</f>
        <v/>
      </c>
      <c r="BG462" s="4" t="str">
        <f>IF(ISNUMBER(SEARCH("heatDry",$AY462)),"heatDry","")</f>
        <v/>
      </c>
      <c r="BH462" s="4" t="str">
        <f>IF(AND(ISNUMBER(SEARCH("aerobic",$AW462)),ISNUMBER(SEARCH("anaer",$AW462))),"Combined Aer and Anaer.","")</f>
        <v/>
      </c>
    </row>
    <row r="463" spans="1:60" x14ac:dyDescent="0.25">
      <c r="A463" s="5">
        <v>57</v>
      </c>
      <c r="B463" t="s">
        <v>333</v>
      </c>
      <c r="C463">
        <v>80.33</v>
      </c>
      <c r="D463">
        <v>1245.558796978622</v>
      </c>
      <c r="E463">
        <v>1232.2097670709929</v>
      </c>
      <c r="F463">
        <v>861.88781751824308</v>
      </c>
      <c r="G463">
        <v>1621.898925709324</v>
      </c>
      <c r="H463">
        <v>-110.12670942833969</v>
      </c>
      <c r="I463">
        <v>-111.5343133802545</v>
      </c>
      <c r="J463">
        <v>-130.91135664193229</v>
      </c>
      <c r="K463">
        <v>-88.590696596026419</v>
      </c>
      <c r="L463">
        <v>55.706473203823919</v>
      </c>
      <c r="M463">
        <v>55.505917673951629</v>
      </c>
      <c r="N463">
        <v>54.804480567010039</v>
      </c>
      <c r="O463">
        <v>57.192745875132339</v>
      </c>
      <c r="P463">
        <v>1.88195201276589</v>
      </c>
      <c r="Q463">
        <v>1.899953440636128</v>
      </c>
      <c r="R463">
        <v>1.5379331328074259</v>
      </c>
      <c r="S463">
        <v>2.2003386874927569</v>
      </c>
      <c r="T463">
        <v>253250.92082810469</v>
      </c>
      <c r="U463">
        <v>253251.3390132249</v>
      </c>
      <c r="V463">
        <v>253081.52330105859</v>
      </c>
      <c r="W463">
        <v>253420.93748631221</v>
      </c>
      <c r="X463">
        <v>16436.86807433045</v>
      </c>
      <c r="Y463">
        <v>16494.363461415858</v>
      </c>
      <c r="Z463">
        <v>15998.80680578508</v>
      </c>
      <c r="AA463">
        <v>16708.853945499792</v>
      </c>
      <c r="AB463">
        <v>2519.7372492530999</v>
      </c>
      <c r="AC463">
        <v>2489.7068115156958</v>
      </c>
      <c r="AD463">
        <v>2195.6933425613561</v>
      </c>
      <c r="AE463">
        <v>2910.8078689546801</v>
      </c>
      <c r="AF463">
        <v>67.960772987311842</v>
      </c>
      <c r="AG463">
        <v>67.716175593460235</v>
      </c>
      <c r="AH463">
        <v>66.8603169817371</v>
      </c>
      <c r="AI463">
        <v>69.773898020796878</v>
      </c>
      <c r="AJ463">
        <v>0.60672600986725167</v>
      </c>
      <c r="AK463">
        <v>0.60672600006587307</v>
      </c>
      <c r="AL463">
        <v>0.60672055952577764</v>
      </c>
      <c r="AM463">
        <v>0.60673136919095561</v>
      </c>
      <c r="AN463">
        <v>0.98991357258051271</v>
      </c>
      <c r="AO463">
        <v>0.98991357258051238</v>
      </c>
      <c r="AP463">
        <v>0.98991357258051238</v>
      </c>
      <c r="AQ463">
        <v>0.98991357258051238</v>
      </c>
      <c r="AR463">
        <v>16.20751300888519</v>
      </c>
      <c r="AS463">
        <v>16.20751300888519</v>
      </c>
      <c r="AT463">
        <v>16.20751300888519</v>
      </c>
      <c r="AU463">
        <v>16.20751300888519</v>
      </c>
      <c r="AV463" t="str">
        <f>VLOOKUP(Sheet1[[#This Row],[NPDES ID2]],Combined_Sheet__Major_Only___2[[NPDES ID2]:[ECHO BFR]],3,FALSE)</f>
        <v>TX</v>
      </c>
      <c r="AW463" t="s">
        <v>41</v>
      </c>
      <c r="AX463" t="str">
        <f>VLOOKUP(Sheet1[[#This Row],[NPDES ID2]],Combined_Sheet__Major_Only___2[[NPDES ID2]:[ECHO BFR]],27,FALSE)</f>
        <v>-</v>
      </c>
      <c r="AY463" t="str">
        <f>VLOOKUP(Sheet1[[#This Row],[NPDES ID2]],Combined_Sheet__Major_Only___2[[NPDES ID2]:[ECHO BFR]],28,FALSE)</f>
        <v>-</v>
      </c>
      <c r="AZ463" t="str">
        <f>VLOOKUP(Sheet1[[#This Row],[NPDES ID2]],Combined_Sheet__Major_Only___2[[NPDES ID2]:[ECHO BFR]],29,FALSE)</f>
        <v>-</v>
      </c>
      <c r="BA463">
        <f>VLOOKUP(Sheet1[[#This Row],[NPDES ID2]],Combined_Sheet__Major_Only___2[[NPDES ID2]:[ECHO BFR]],17,FALSE)</f>
        <v>29.789311999999999</v>
      </c>
      <c r="BB463">
        <f>VLOOKUP(Sheet1[[#This Row],[NPDES ID2]],Combined_Sheet__Major_Only___2[[NPDES ID2]:[ECHO BFR]],18,FALSE)</f>
        <v>-95.669279000000003</v>
      </c>
      <c r="BC463" s="2" t="str">
        <f>IF(ISNUMBER(SEARCH("aerobic",$AW463)),"aerobic","")</f>
        <v>aerobic</v>
      </c>
      <c r="BD463" s="2" t="str">
        <f>IF(ISNUMBER(SEARCH("anaer",$AW463)),"anaer","")</f>
        <v/>
      </c>
      <c r="BE463" s="2" t="str">
        <f>IF(ISNUMBER(SEARCH("thickening",$AZ463)),"thickening","")</f>
        <v/>
      </c>
      <c r="BF463" s="4" t="str">
        <f>IF(ISNUMBER(SEARCH("airDry",$AW463)),"airDry","")</f>
        <v/>
      </c>
      <c r="BG463" s="4" t="str">
        <f>IF(ISNUMBER(SEARCH("heatDry",$AY463)),"heatDry","")</f>
        <v/>
      </c>
      <c r="BH463" s="4" t="str">
        <f>IF(AND(ISNUMBER(SEARCH("aerobic",$AW463)),ISNUMBER(SEARCH("anaer",$AW463))),"Combined Aer and Anaer.","")</f>
        <v/>
      </c>
    </row>
    <row r="464" spans="1:60" x14ac:dyDescent="0.25">
      <c r="A464" s="5">
        <v>1238</v>
      </c>
      <c r="B464" t="s">
        <v>5920</v>
      </c>
      <c r="C464">
        <v>218</v>
      </c>
      <c r="D464">
        <v>540.78126872919484</v>
      </c>
      <c r="E464">
        <v>537.34815036952887</v>
      </c>
      <c r="F464">
        <v>398.08351039835009</v>
      </c>
      <c r="G464">
        <v>682.21720136149997</v>
      </c>
      <c r="H464">
        <v>-109.2279191241645</v>
      </c>
      <c r="I464">
        <v>-110.58219775851209</v>
      </c>
      <c r="J464">
        <v>-130.0408989420992</v>
      </c>
      <c r="K464">
        <v>-87.691315951133589</v>
      </c>
      <c r="L464">
        <v>152.21232623622399</v>
      </c>
      <c r="M464">
        <v>151.67589508994439</v>
      </c>
      <c r="N464">
        <v>149.80011954653509</v>
      </c>
      <c r="O464">
        <v>156.1872695402441</v>
      </c>
      <c r="P464">
        <v>5.1050708086090841</v>
      </c>
      <c r="Q464">
        <v>5.1562743517372587</v>
      </c>
      <c r="R464">
        <v>4.1679961807288564</v>
      </c>
      <c r="S464">
        <v>5.9795904608977652</v>
      </c>
      <c r="T464">
        <v>253250.67960074521</v>
      </c>
      <c r="U464">
        <v>253251.09778546999</v>
      </c>
      <c r="V464">
        <v>253081.28223389099</v>
      </c>
      <c r="W464">
        <v>253420.69609817519</v>
      </c>
      <c r="X464">
        <v>16324.8700161743</v>
      </c>
      <c r="Y464">
        <v>16380.988126794169</v>
      </c>
      <c r="Z464">
        <v>15898.685634762271</v>
      </c>
      <c r="AA464">
        <v>16589.27645954047</v>
      </c>
      <c r="AB464">
        <v>2486.7189936949212</v>
      </c>
      <c r="AC464">
        <v>2457.39239266503</v>
      </c>
      <c r="AD464">
        <v>2168.8165637713319</v>
      </c>
      <c r="AE464">
        <v>2869.1416174973278</v>
      </c>
      <c r="AF464">
        <v>68.427573005534356</v>
      </c>
      <c r="AG464">
        <v>68.18662638029619</v>
      </c>
      <c r="AH464">
        <v>67.343039548565628</v>
      </c>
      <c r="AI464">
        <v>70.214256661359201</v>
      </c>
      <c r="AJ464">
        <v>0.61243665944197589</v>
      </c>
      <c r="AK464">
        <v>0.61243663258705039</v>
      </c>
      <c r="AL464">
        <v>0.61242177839430567</v>
      </c>
      <c r="AM464">
        <v>0.61245129224208883</v>
      </c>
      <c r="AN464">
        <v>0.98991356311193879</v>
      </c>
      <c r="AO464">
        <v>0.98991356311193868</v>
      </c>
      <c r="AP464">
        <v>0.98991356311193868</v>
      </c>
      <c r="AQ464">
        <v>0.98991356311193868</v>
      </c>
      <c r="AR464">
        <v>16.382846135660049</v>
      </c>
      <c r="AS464">
        <v>16.382846135660049</v>
      </c>
      <c r="AT464">
        <v>16.382846135660049</v>
      </c>
      <c r="AU464">
        <v>16.382846135660049</v>
      </c>
      <c r="AV464" t="str">
        <f>VLOOKUP(Sheet1[[#This Row],[NPDES ID2]],Combined_Sheet__Major_Only___2[[NPDES ID2]:[ECHO BFR]],3,FALSE)</f>
        <v>SC</v>
      </c>
      <c r="AW464" t="s">
        <v>41</v>
      </c>
      <c r="AX464" t="str">
        <f>VLOOKUP(Sheet1[[#This Row],[NPDES ID2]],Combined_Sheet__Major_Only___2[[NPDES ID2]:[ECHO BFR]],27,FALSE)</f>
        <v>-</v>
      </c>
      <c r="AY464" t="str">
        <f>VLOOKUP(Sheet1[[#This Row],[NPDES ID2]],Combined_Sheet__Major_Only___2[[NPDES ID2]:[ECHO BFR]],28,FALSE)</f>
        <v>-</v>
      </c>
      <c r="AZ464" t="str">
        <f>VLOOKUP(Sheet1[[#This Row],[NPDES ID2]],Combined_Sheet__Major_Only___2[[NPDES ID2]:[ECHO BFR]],29,FALSE)</f>
        <v>-</v>
      </c>
      <c r="BA464">
        <f>VLOOKUP(Sheet1[[#This Row],[NPDES ID2]],Combined_Sheet__Major_Only___2[[NPDES ID2]:[ECHO BFR]],17,FALSE)</f>
        <v>34.783611000000001</v>
      </c>
      <c r="BB464">
        <f>VLOOKUP(Sheet1[[#This Row],[NPDES ID2]],Combined_Sheet__Major_Only___2[[NPDES ID2]:[ECHO BFR]],18,FALSE)</f>
        <v>-82.534443999999993</v>
      </c>
      <c r="BC464" s="2" t="str">
        <f>IF(ISNUMBER(SEARCH("aerobic",$AW464)),"aerobic","")</f>
        <v>aerobic</v>
      </c>
      <c r="BD464" s="2" t="str">
        <f>IF(ISNUMBER(SEARCH("anaer",$AW464)),"anaer","")</f>
        <v/>
      </c>
      <c r="BE464" s="2" t="str">
        <f>IF(ISNUMBER(SEARCH("thickening",$AZ464)),"thickening","")</f>
        <v/>
      </c>
      <c r="BF464" s="3" t="str">
        <f>IF(ISNUMBER(SEARCH("airDry",$AW464)),"airDry","")</f>
        <v/>
      </c>
      <c r="BG464" s="3" t="str">
        <f>IF(ISNUMBER(SEARCH("heatDry",$AY464)),"heatDry","")</f>
        <v/>
      </c>
      <c r="BH464" s="3" t="str">
        <f>IF(AND(ISNUMBER(SEARCH("aerobic",$AW464)),ISNUMBER(SEARCH("anaer",$AW464))),"Combined Aer and Anaer.","")</f>
        <v/>
      </c>
    </row>
    <row r="465" spans="1:60" x14ac:dyDescent="0.25">
      <c r="A465" s="5">
        <v>1717</v>
      </c>
      <c r="B465" t="s">
        <v>8047</v>
      </c>
      <c r="C465">
        <v>40.159999999999997</v>
      </c>
      <c r="D465">
        <v>2397.229769364083</v>
      </c>
      <c r="E465">
        <v>2372.593076755436</v>
      </c>
      <c r="F465">
        <v>1620.4365674241101</v>
      </c>
      <c r="G465">
        <v>3145.0468564741041</v>
      </c>
      <c r="H465">
        <v>-110.57533862289669</v>
      </c>
      <c r="I465">
        <v>-111.9941019636339</v>
      </c>
      <c r="J465">
        <v>-131.34462091883501</v>
      </c>
      <c r="K465">
        <v>-89.031285575974707</v>
      </c>
      <c r="L465">
        <v>27.751275702684289</v>
      </c>
      <c r="M465">
        <v>27.65026335405711</v>
      </c>
      <c r="N465">
        <v>27.296955171354341</v>
      </c>
      <c r="O465">
        <v>28.49987917095546</v>
      </c>
      <c r="P465">
        <v>0.94106203431561664</v>
      </c>
      <c r="Q465">
        <v>0.9498372094368126</v>
      </c>
      <c r="R465">
        <v>0.76940539920299666</v>
      </c>
      <c r="S465">
        <v>1.0992425438544959</v>
      </c>
      <c r="T465">
        <v>253249.15872454329</v>
      </c>
      <c r="U465">
        <v>253249.5769067748</v>
      </c>
      <c r="V465">
        <v>253079.7623676584</v>
      </c>
      <c r="W465">
        <v>253419.1742083127</v>
      </c>
      <c r="X465">
        <v>16495.16045356619</v>
      </c>
      <c r="Y465">
        <v>16553.38093374349</v>
      </c>
      <c r="Z465">
        <v>16050.864878683249</v>
      </c>
      <c r="AA465">
        <v>16771.12705884688</v>
      </c>
      <c r="AB465">
        <v>2537.115210637503</v>
      </c>
      <c r="AC465">
        <v>2506.7125107004972</v>
      </c>
      <c r="AD465">
        <v>2209.8131302069391</v>
      </c>
      <c r="AE465">
        <v>2932.7893282483728</v>
      </c>
      <c r="AF465">
        <v>67.720085169014084</v>
      </c>
      <c r="AG465">
        <v>67.473627733871439</v>
      </c>
      <c r="AH465">
        <v>66.61140737441076</v>
      </c>
      <c r="AI465">
        <v>69.546816984169325</v>
      </c>
      <c r="AJ465">
        <v>0.60378182091234922</v>
      </c>
      <c r="AK465">
        <v>0.60378181603279368</v>
      </c>
      <c r="AL465">
        <v>0.60377910469228868</v>
      </c>
      <c r="AM465">
        <v>0.60378449175921023</v>
      </c>
      <c r="AN465">
        <v>0.98991350341461593</v>
      </c>
      <c r="AO465">
        <v>0.98991350341461615</v>
      </c>
      <c r="AP465">
        <v>0.98991350341461615</v>
      </c>
      <c r="AQ465">
        <v>0.98991350341461615</v>
      </c>
      <c r="AR465">
        <v>16.117045320554801</v>
      </c>
      <c r="AS465">
        <v>16.117045320554801</v>
      </c>
      <c r="AT465">
        <v>16.117045320554801</v>
      </c>
      <c r="AU465">
        <v>16.117045320554801</v>
      </c>
      <c r="AV465" t="str">
        <f>VLOOKUP(Sheet1[[#This Row],[NPDES ID2]],Combined_Sheet__Major_Only___2[[NPDES ID2]:[ECHO BFR]],3,FALSE)</f>
        <v>IA</v>
      </c>
      <c r="AW465" t="s">
        <v>41</v>
      </c>
      <c r="AX465" t="str">
        <f>VLOOKUP(Sheet1[[#This Row],[NPDES ID2]],Combined_Sheet__Major_Only___2[[NPDES ID2]:[ECHO BFR]],27,FALSE)</f>
        <v>-</v>
      </c>
      <c r="AY465" t="str">
        <f>VLOOKUP(Sheet1[[#This Row],[NPDES ID2]],Combined_Sheet__Major_Only___2[[NPDES ID2]:[ECHO BFR]],28,FALSE)</f>
        <v>-</v>
      </c>
      <c r="AZ465" t="str">
        <f>VLOOKUP(Sheet1[[#This Row],[NPDES ID2]],Combined_Sheet__Major_Only___2[[NPDES ID2]:[ECHO BFR]],29,FALSE)</f>
        <v>-</v>
      </c>
      <c r="BA465">
        <f>VLOOKUP(Sheet1[[#This Row],[NPDES ID2]],Combined_Sheet__Major_Only___2[[NPDES ID2]:[ECHO BFR]],17,FALSE)</f>
        <v>41.303870000000003</v>
      </c>
      <c r="BB465">
        <f>VLOOKUP(Sheet1[[#This Row],[NPDES ID2]],Combined_Sheet__Major_Only___2[[NPDES ID2]:[ECHO BFR]],18,FALSE)</f>
        <v>-94.46105</v>
      </c>
      <c r="BC465" s="2" t="str">
        <f>IF(ISNUMBER(SEARCH("aerobic",$AW465)),"aerobic","")</f>
        <v>aerobic</v>
      </c>
      <c r="BD465" s="2" t="str">
        <f>IF(ISNUMBER(SEARCH("anaer",$AW465)),"anaer","")</f>
        <v/>
      </c>
      <c r="BE465" s="2" t="str">
        <f>IF(ISNUMBER(SEARCH("thickening",$AZ465)),"thickening","")</f>
        <v/>
      </c>
      <c r="BF465" s="4" t="str">
        <f>IF(ISNUMBER(SEARCH("airDry",$AW465)),"airDry","")</f>
        <v/>
      </c>
      <c r="BG465" s="4" t="str">
        <f>IF(ISNUMBER(SEARCH("heatDry",$AY465)),"heatDry","")</f>
        <v/>
      </c>
      <c r="BH465" s="4" t="str">
        <f>IF(AND(ISNUMBER(SEARCH("aerobic",$AW465)),ISNUMBER(SEARCH("anaer",$AW465))),"Combined Aer and Anaer.","")</f>
        <v/>
      </c>
    </row>
    <row r="466" spans="1:60" x14ac:dyDescent="0.25">
      <c r="A466" s="5">
        <v>641</v>
      </c>
      <c r="B466" t="s">
        <v>3161</v>
      </c>
      <c r="C466">
        <v>207.72</v>
      </c>
      <c r="D466">
        <v>562.4310541033035</v>
      </c>
      <c r="E466">
        <v>558.99172163823164</v>
      </c>
      <c r="F466">
        <v>412.22002993139768</v>
      </c>
      <c r="G466">
        <v>710.42908604620868</v>
      </c>
      <c r="H466">
        <v>-109.8017892235609</v>
      </c>
      <c r="I466">
        <v>-111.18103765160301</v>
      </c>
      <c r="J466">
        <v>-130.59277758821739</v>
      </c>
      <c r="K466">
        <v>-88.241576766307958</v>
      </c>
      <c r="L466">
        <v>144.34085519131941</v>
      </c>
      <c r="M466">
        <v>143.82444319348551</v>
      </c>
      <c r="N466">
        <v>142.01863863354421</v>
      </c>
      <c r="O466">
        <v>148.167492761635</v>
      </c>
      <c r="P466">
        <v>4.865742160788141</v>
      </c>
      <c r="Q466">
        <v>4.9129495874787663</v>
      </c>
      <c r="R466">
        <v>3.9751979652014739</v>
      </c>
      <c r="S466">
        <v>5.6920567850750761</v>
      </c>
      <c r="T466">
        <v>253248.1513354592</v>
      </c>
      <c r="U466">
        <v>253248.56951603919</v>
      </c>
      <c r="V466">
        <v>253078.75564755191</v>
      </c>
      <c r="W466">
        <v>253418.1661478061</v>
      </c>
      <c r="X466">
        <v>16403.26120018115</v>
      </c>
      <c r="Y466">
        <v>16460.351890944661</v>
      </c>
      <c r="Z466">
        <v>15968.76786169327</v>
      </c>
      <c r="AA466">
        <v>16672.968342245709</v>
      </c>
      <c r="AB466">
        <v>2509.836039212079</v>
      </c>
      <c r="AC466">
        <v>2480.0236735141089</v>
      </c>
      <c r="AD466">
        <v>2187.6230686540898</v>
      </c>
      <c r="AE466">
        <v>2898.3322177277441</v>
      </c>
      <c r="AF466">
        <v>68.100176893986713</v>
      </c>
      <c r="AG466">
        <v>67.856730663253245</v>
      </c>
      <c r="AH466">
        <v>67.004440699529255</v>
      </c>
      <c r="AI466">
        <v>69.905336097856321</v>
      </c>
      <c r="AJ466">
        <v>0.60843134981863622</v>
      </c>
      <c r="AK466">
        <v>0.60843132434469716</v>
      </c>
      <c r="AL466">
        <v>0.60841723047967267</v>
      </c>
      <c r="AM466">
        <v>0.60844523359951597</v>
      </c>
      <c r="AN466">
        <v>0.98991346387226431</v>
      </c>
      <c r="AO466">
        <v>0.98991346387226387</v>
      </c>
      <c r="AP466">
        <v>0.98991346387226387</v>
      </c>
      <c r="AQ466">
        <v>0.98991346387226387</v>
      </c>
      <c r="AR466">
        <v>16.259671706728579</v>
      </c>
      <c r="AS466">
        <v>16.259671706728579</v>
      </c>
      <c r="AT466">
        <v>16.259671706728579</v>
      </c>
      <c r="AU466">
        <v>16.259671706728579</v>
      </c>
      <c r="AV466" t="str">
        <f>VLOOKUP(Sheet1[[#This Row],[NPDES ID2]],Combined_Sheet__Major_Only___2[[NPDES ID2]:[ECHO BFR]],3,FALSE)</f>
        <v>CO</v>
      </c>
      <c r="AW466" t="s">
        <v>41</v>
      </c>
      <c r="AX466" t="str">
        <f>VLOOKUP(Sheet1[[#This Row],[NPDES ID2]],Combined_Sheet__Major_Only___2[[NPDES ID2]:[ECHO BFR]],27,FALSE)</f>
        <v>-</v>
      </c>
      <c r="AY466" t="str">
        <f>VLOOKUP(Sheet1[[#This Row],[NPDES ID2]],Combined_Sheet__Major_Only___2[[NPDES ID2]:[ECHO BFR]],28,FALSE)</f>
        <v>-</v>
      </c>
      <c r="AZ466" t="str">
        <f>VLOOKUP(Sheet1[[#This Row],[NPDES ID2]],Combined_Sheet__Major_Only___2[[NPDES ID2]:[ECHO BFR]],29,FALSE)</f>
        <v>-</v>
      </c>
      <c r="BA466">
        <f>VLOOKUP(Sheet1[[#This Row],[NPDES ID2]],Combined_Sheet__Major_Only___2[[NPDES ID2]:[ECHO BFR]],17,FALSE)</f>
        <v>39.564444000000002</v>
      </c>
      <c r="BB466">
        <f>VLOOKUP(Sheet1[[#This Row],[NPDES ID2]],Combined_Sheet__Major_Only___2[[NPDES ID2]:[ECHO BFR]],18,FALSE)</f>
        <v>-104.84944400000001</v>
      </c>
      <c r="BC466" s="2" t="str">
        <f>IF(ISNUMBER(SEARCH("aerobic",$AW466)),"aerobic","")</f>
        <v>aerobic</v>
      </c>
      <c r="BD466" s="2" t="str">
        <f>IF(ISNUMBER(SEARCH("anaer",$AW466)),"anaer","")</f>
        <v/>
      </c>
      <c r="BE466" s="2" t="str">
        <f>IF(ISNUMBER(SEARCH("thickening",$AZ466)),"thickening","")</f>
        <v/>
      </c>
      <c r="BF466" s="4" t="str">
        <f>IF(ISNUMBER(SEARCH("airDry",$AW466)),"airDry","")</f>
        <v/>
      </c>
      <c r="BG466" s="4" t="str">
        <f>IF(ISNUMBER(SEARCH("heatDry",$AY466)),"heatDry","")</f>
        <v/>
      </c>
      <c r="BH466" s="4" t="str">
        <f>IF(AND(ISNUMBER(SEARCH("aerobic",$AW466)),ISNUMBER(SEARCH("anaer",$AW466))),"Combined Aer and Anaer.","")</f>
        <v/>
      </c>
    </row>
    <row r="467" spans="1:60" x14ac:dyDescent="0.25">
      <c r="A467" s="5">
        <v>1574</v>
      </c>
      <c r="B467" t="s">
        <v>7403</v>
      </c>
      <c r="C467">
        <v>85.2</v>
      </c>
      <c r="D467">
        <v>1147.3090779948491</v>
      </c>
      <c r="E467">
        <v>1136.860363048419</v>
      </c>
      <c r="F467">
        <v>795.95299752027051</v>
      </c>
      <c r="G467">
        <v>1493.3543483153439</v>
      </c>
      <c r="H467">
        <v>-106.7662886854914</v>
      </c>
      <c r="I467">
        <v>-108.1344706077561</v>
      </c>
      <c r="J467">
        <v>-127.6835829072559</v>
      </c>
      <c r="K467">
        <v>-85.385468758485842</v>
      </c>
      <c r="L467">
        <v>60.799112622583252</v>
      </c>
      <c r="M467">
        <v>60.599455904436269</v>
      </c>
      <c r="N467">
        <v>59.901171670946511</v>
      </c>
      <c r="O467">
        <v>62.27871378450228</v>
      </c>
      <c r="P467">
        <v>1.992569726434291</v>
      </c>
      <c r="Q467">
        <v>2.0171518794926659</v>
      </c>
      <c r="R467">
        <v>1.621900719171782</v>
      </c>
      <c r="S467">
        <v>2.3473473258283311</v>
      </c>
      <c r="T467">
        <v>253236.44547878529</v>
      </c>
      <c r="U467">
        <v>253236.86364017511</v>
      </c>
      <c r="V467">
        <v>253067.05756439379</v>
      </c>
      <c r="W467">
        <v>253406.45248920479</v>
      </c>
      <c r="X467">
        <v>15971.67784050728</v>
      </c>
      <c r="Y467">
        <v>16023.41243689052</v>
      </c>
      <c r="Z467">
        <v>15582.097224609281</v>
      </c>
      <c r="AA467">
        <v>16212.77429636393</v>
      </c>
      <c r="AB467">
        <v>2385.209736346183</v>
      </c>
      <c r="AC467">
        <v>2357.9463895250051</v>
      </c>
      <c r="AD467">
        <v>2085.9655377301342</v>
      </c>
      <c r="AE467">
        <v>2741.5190175352081</v>
      </c>
      <c r="AF467">
        <v>69.933981909415039</v>
      </c>
      <c r="AG467">
        <v>69.704409570540079</v>
      </c>
      <c r="AH467">
        <v>68.90108171924571</v>
      </c>
      <c r="AI467">
        <v>71.63578355041497</v>
      </c>
      <c r="AJ467">
        <v>0.63087040668946304</v>
      </c>
      <c r="AK467">
        <v>0.63087039603132755</v>
      </c>
      <c r="AL467">
        <v>0.63086448048293076</v>
      </c>
      <c r="AM467">
        <v>0.6308762339342876</v>
      </c>
      <c r="AN467">
        <v>0.98991300436757212</v>
      </c>
      <c r="AO467">
        <v>0.98991300436757235</v>
      </c>
      <c r="AP467">
        <v>0.98991300436757235</v>
      </c>
      <c r="AQ467">
        <v>0.98991300436757235</v>
      </c>
      <c r="AR467">
        <v>16.950161167388831</v>
      </c>
      <c r="AS467">
        <v>16.950161167388831</v>
      </c>
      <c r="AT467">
        <v>16.950161167388831</v>
      </c>
      <c r="AU467">
        <v>16.950161167388831</v>
      </c>
      <c r="AV467" t="str">
        <f>VLOOKUP(Sheet1[[#This Row],[NPDES ID2]],Combined_Sheet__Major_Only___2[[NPDES ID2]:[ECHO BFR]],3,FALSE)</f>
        <v>AL</v>
      </c>
      <c r="AW467" t="s">
        <v>12185</v>
      </c>
      <c r="AX467" t="str">
        <f>VLOOKUP(Sheet1[[#This Row],[NPDES ID2]],Combined_Sheet__Major_Only___2[[NPDES ID2]:[ECHO BFR]],27,FALSE)</f>
        <v>-</v>
      </c>
      <c r="AY467" t="str">
        <f>VLOOKUP(Sheet1[[#This Row],[NPDES ID2]],Combined_Sheet__Major_Only___2[[NPDES ID2]:[ECHO BFR]],28,FALSE)</f>
        <v>-</v>
      </c>
      <c r="AZ467" t="str">
        <f>VLOOKUP(Sheet1[[#This Row],[NPDES ID2]],Combined_Sheet__Major_Only___2[[NPDES ID2]:[ECHO BFR]],29,FALSE)</f>
        <v>preliminaryOps</v>
      </c>
      <c r="BA467">
        <f>VLOOKUP(Sheet1[[#This Row],[NPDES ID2]],Combined_Sheet__Major_Only___2[[NPDES ID2]:[ECHO BFR]],17,FALSE)</f>
        <v>34.731699999999996</v>
      </c>
      <c r="BB467">
        <f>VLOOKUP(Sheet1[[#This Row],[NPDES ID2]],Combined_Sheet__Major_Only___2[[NPDES ID2]:[ECHO BFR]],18,FALSE)</f>
        <v>-87.7136</v>
      </c>
      <c r="BC467" s="2" t="str">
        <f>IF(ISNUMBER(SEARCH("aerobic",$AW467)),"aerobic","")</f>
        <v/>
      </c>
      <c r="BD467" s="2" t="str">
        <f>IF(ISNUMBER(SEARCH("anaer",$AW467)),"anaer","")</f>
        <v>anaer</v>
      </c>
      <c r="BE467" s="2" t="str">
        <f>IF(ISNUMBER(SEARCH("thickening",$AZ467)),"thickening","")</f>
        <v/>
      </c>
      <c r="BF467" s="3" t="str">
        <f>IF(ISNUMBER(SEARCH("airDry",$AW467)),"airDry","")</f>
        <v/>
      </c>
      <c r="BG467" s="3" t="str">
        <f>IF(ISNUMBER(SEARCH("heatDry",$AY467)),"heatDry","")</f>
        <v/>
      </c>
      <c r="BH467" s="3" t="str">
        <f>IF(AND(ISNUMBER(SEARCH("aerobic",$AW467)),ISNUMBER(SEARCH("anaer",$AW467))),"Combined Aer and Anaer.","")</f>
        <v/>
      </c>
    </row>
    <row r="468" spans="1:60" x14ac:dyDescent="0.25">
      <c r="A468" s="5">
        <v>676</v>
      </c>
      <c r="B468" t="s">
        <v>3305</v>
      </c>
      <c r="C468">
        <v>2.5499999999999998</v>
      </c>
      <c r="D468">
        <v>33946.331174695239</v>
      </c>
      <c r="E468">
        <v>33399.142460517163</v>
      </c>
      <c r="F468">
        <v>22455.808209012641</v>
      </c>
      <c r="G468">
        <v>44581.538486848047</v>
      </c>
      <c r="H468">
        <v>-139.60622345940479</v>
      </c>
      <c r="I468">
        <v>-140.77039766688941</v>
      </c>
      <c r="J468">
        <v>-159.29024200577879</v>
      </c>
      <c r="K468">
        <v>-116.77515582232751</v>
      </c>
      <c r="L468">
        <v>1.8931787733692611</v>
      </c>
      <c r="M468">
        <v>1.8817294419782631</v>
      </c>
      <c r="N468">
        <v>1.841681247143979</v>
      </c>
      <c r="O468">
        <v>1.978032355194508</v>
      </c>
      <c r="P468">
        <v>7.8733018816305927E-2</v>
      </c>
      <c r="Q468">
        <v>7.8314019848095717E-2</v>
      </c>
      <c r="R468">
        <v>6.6103737378534977E-2</v>
      </c>
      <c r="S468">
        <v>8.8566178059820935E-2</v>
      </c>
      <c r="T468">
        <v>253234.95464158029</v>
      </c>
      <c r="U468">
        <v>253235.37280052621</v>
      </c>
      <c r="V468">
        <v>253065.5677172101</v>
      </c>
      <c r="W468">
        <v>253404.96065836021</v>
      </c>
      <c r="X468">
        <v>20036.20227155081</v>
      </c>
      <c r="Y468">
        <v>20146.246558854509</v>
      </c>
      <c r="Z468">
        <v>19156.975258167138</v>
      </c>
      <c r="AA468">
        <v>20588.05096610024</v>
      </c>
      <c r="AB468">
        <v>3862.0055071264801</v>
      </c>
      <c r="AC468">
        <v>3808.5641496167659</v>
      </c>
      <c r="AD468">
        <v>3235.9301717535368</v>
      </c>
      <c r="AE468">
        <v>4681.5301479754326</v>
      </c>
      <c r="AF468">
        <v>55.767468053614422</v>
      </c>
      <c r="AG468">
        <v>55.430206638809118</v>
      </c>
      <c r="AH468">
        <v>54.2505014655003</v>
      </c>
      <c r="AI468">
        <v>58.267001720897603</v>
      </c>
      <c r="AJ468">
        <v>0.45786032465453308</v>
      </c>
      <c r="AK468">
        <v>0.45786032439995378</v>
      </c>
      <c r="AL468">
        <v>0.45786018280541702</v>
      </c>
      <c r="AM468">
        <v>0.4578604641334526</v>
      </c>
      <c r="AN468">
        <v>0.98991294584286194</v>
      </c>
      <c r="AO468">
        <v>0.98991294584286182</v>
      </c>
      <c r="AP468">
        <v>0.98991294584286182</v>
      </c>
      <c r="AQ468">
        <v>0.98991294584286182</v>
      </c>
      <c r="AR468">
        <v>11.62869217520787</v>
      </c>
      <c r="AS468">
        <v>11.62869217520787</v>
      </c>
      <c r="AT468">
        <v>11.62869217520787</v>
      </c>
      <c r="AU468">
        <v>11.62869217520787</v>
      </c>
      <c r="AV468" t="str">
        <f>VLOOKUP(Sheet1[[#This Row],[NPDES ID2]],Combined_Sheet__Major_Only___2[[NPDES ID2]:[ECHO BFR]],3,FALSE)</f>
        <v>TX</v>
      </c>
      <c r="AW468" t="s">
        <v>54</v>
      </c>
      <c r="AX468" t="str">
        <f>VLOOKUP(Sheet1[[#This Row],[NPDES ID2]],Combined_Sheet__Major_Only___2[[NPDES ID2]:[ECHO BFR]],27,FALSE)</f>
        <v>other</v>
      </c>
      <c r="AY468" t="str">
        <f>VLOOKUP(Sheet1[[#This Row],[NPDES ID2]],Combined_Sheet__Major_Only___2[[NPDES ID2]:[ECHO BFR]],28,FALSE)</f>
        <v>-</v>
      </c>
      <c r="AZ468" t="str">
        <f>VLOOKUP(Sheet1[[#This Row],[NPDES ID2]],Combined_Sheet__Major_Only___2[[NPDES ID2]:[ECHO BFR]],29,FALSE)</f>
        <v>-</v>
      </c>
      <c r="BA468">
        <f>VLOOKUP(Sheet1[[#This Row],[NPDES ID2]],Combined_Sheet__Major_Only___2[[NPDES ID2]:[ECHO BFR]],17,FALSE)</f>
        <v>31.909721999999999</v>
      </c>
      <c r="BB468">
        <f>VLOOKUP(Sheet1[[#This Row],[NPDES ID2]],Combined_Sheet__Major_Only___2[[NPDES ID2]:[ECHO BFR]],18,FALSE)</f>
        <v>-96.390833000000001</v>
      </c>
      <c r="BC468" s="2" t="str">
        <f>IF(ISNUMBER(SEARCH("aerobic",$AW468)),"aerobic","")</f>
        <v/>
      </c>
      <c r="BD468" s="2" t="str">
        <f>IF(ISNUMBER(SEARCH("anaer",$AW468)),"anaer","")</f>
        <v/>
      </c>
      <c r="BE468" s="2" t="str">
        <f>IF(ISNUMBER(SEARCH("thickening",$AZ468)),"thickening","")</f>
        <v/>
      </c>
      <c r="BF468" s="3" t="str">
        <f>IF(ISNUMBER(SEARCH("airDry",$AW468)),"airDry","")</f>
        <v/>
      </c>
      <c r="BG468" s="3" t="str">
        <f>IF(ISNUMBER(SEARCH("heatDry",$AY468)),"heatDry","")</f>
        <v/>
      </c>
      <c r="BH468" s="3" t="str">
        <f>IF(AND(ISNUMBER(SEARCH("aerobic",$AW468)),ISNUMBER(SEARCH("anaer",$AW468))),"Combined Aer and Anaer.","")</f>
        <v/>
      </c>
    </row>
    <row r="469" spans="1:60" x14ac:dyDescent="0.25">
      <c r="A469" s="5">
        <v>955</v>
      </c>
      <c r="B469" t="s">
        <v>4635</v>
      </c>
      <c r="C469">
        <v>616.38</v>
      </c>
      <c r="D469">
        <v>342.53861889159981</v>
      </c>
      <c r="E469">
        <v>335.45155954083862</v>
      </c>
      <c r="F469">
        <v>286.4833202631475</v>
      </c>
      <c r="G469">
        <v>410.51139674085448</v>
      </c>
      <c r="H469">
        <v>-109.3029828777656</v>
      </c>
      <c r="I469">
        <v>-110.74852105436069</v>
      </c>
      <c r="J469">
        <v>-130.0933592040515</v>
      </c>
      <c r="K469">
        <v>-87.640844296589137</v>
      </c>
      <c r="L469">
        <v>429.15255488567612</v>
      </c>
      <c r="M469">
        <v>427.62619628321107</v>
      </c>
      <c r="N469">
        <v>422.2919300012303</v>
      </c>
      <c r="O469">
        <v>440.45935679022642</v>
      </c>
      <c r="P469">
        <v>14.43593574335606</v>
      </c>
      <c r="Q469">
        <v>14.57783508270467</v>
      </c>
      <c r="R469">
        <v>11.790735494510081</v>
      </c>
      <c r="S469">
        <v>16.897091267950799</v>
      </c>
      <c r="T469">
        <v>253223.44736319271</v>
      </c>
      <c r="U469">
        <v>253223.8655032739</v>
      </c>
      <c r="V469">
        <v>253054.06808046839</v>
      </c>
      <c r="W469">
        <v>253393.44571039721</v>
      </c>
      <c r="X469">
        <v>16369.469206185149</v>
      </c>
      <c r="Y469">
        <v>16426.19281214178</v>
      </c>
      <c r="Z469">
        <v>15938.460004994529</v>
      </c>
      <c r="AA469">
        <v>16636.948435823069</v>
      </c>
      <c r="AB469">
        <v>2500.2008689294612</v>
      </c>
      <c r="AC469">
        <v>2470.6182553308408</v>
      </c>
      <c r="AD469">
        <v>2179.7062184489</v>
      </c>
      <c r="AE469">
        <v>2886.3101737797151</v>
      </c>
      <c r="AF469">
        <v>68.237397181816334</v>
      </c>
      <c r="AG469">
        <v>67.995285275883305</v>
      </c>
      <c r="AH469">
        <v>67.146191346827138</v>
      </c>
      <c r="AI469">
        <v>70.034484601706083</v>
      </c>
      <c r="AJ469">
        <v>0.61011005654489192</v>
      </c>
      <c r="AK469">
        <v>0.61010998003177774</v>
      </c>
      <c r="AL469">
        <v>0.6100680865279654</v>
      </c>
      <c r="AM469">
        <v>0.61015132852615284</v>
      </c>
      <c r="AN469">
        <v>0.98991249408716153</v>
      </c>
      <c r="AO469">
        <v>0.98991249408716175</v>
      </c>
      <c r="AP469">
        <v>0.98991249408716175</v>
      </c>
      <c r="AQ469">
        <v>0.98991249408716175</v>
      </c>
      <c r="AR469">
        <v>16.310355483827401</v>
      </c>
      <c r="AS469">
        <v>16.310355483827401</v>
      </c>
      <c r="AT469">
        <v>16.310355483827401</v>
      </c>
      <c r="AU469">
        <v>16.310355483827401</v>
      </c>
      <c r="AV469" t="str">
        <f>VLOOKUP(Sheet1[[#This Row],[NPDES ID2]],Combined_Sheet__Major_Only___2[[NPDES ID2]:[ECHO BFR]],3,FALSE)</f>
        <v>WA</v>
      </c>
      <c r="AW469" t="s">
        <v>12185</v>
      </c>
      <c r="AX469" t="str">
        <f>VLOOKUP(Sheet1[[#This Row],[NPDES ID2]],Combined_Sheet__Major_Only___2[[NPDES ID2]:[ECHO BFR]],27,FALSE)</f>
        <v>tempSludgeStore, methaneBioCaptureRecover</v>
      </c>
      <c r="AY469" t="str">
        <f>VLOOKUP(Sheet1[[#This Row],[NPDES ID2]],Combined_Sheet__Major_Only___2[[NPDES ID2]:[ECHO BFR]],28,FALSE)</f>
        <v>-</v>
      </c>
      <c r="AZ469" t="str">
        <f>VLOOKUP(Sheet1[[#This Row],[NPDES ID2]],Combined_Sheet__Major_Only___2[[NPDES ID2]:[ECHO BFR]],29,FALSE)</f>
        <v>preliminaryOps</v>
      </c>
      <c r="BA469">
        <f>VLOOKUP(Sheet1[[#This Row],[NPDES ID2]],Combined_Sheet__Major_Only___2[[NPDES ID2]:[ECHO BFR]],17,FALSE)</f>
        <v>47.550825000000003</v>
      </c>
      <c r="BB469">
        <f>VLOOKUP(Sheet1[[#This Row],[NPDES ID2]],Combined_Sheet__Major_Only___2[[NPDES ID2]:[ECHO BFR]],18,FALSE)</f>
        <v>-122.672186</v>
      </c>
      <c r="BC469" s="2" t="str">
        <f>IF(ISNUMBER(SEARCH("aerobic",$AW469)),"aerobic","")</f>
        <v/>
      </c>
      <c r="BD469" s="2" t="str">
        <f>IF(ISNUMBER(SEARCH("anaer",$AW469)),"anaer","")</f>
        <v>anaer</v>
      </c>
      <c r="BE469" s="2" t="str">
        <f>IF(ISNUMBER(SEARCH("thickening",$AZ469)),"thickening","")</f>
        <v/>
      </c>
      <c r="BF469" s="4" t="str">
        <f>IF(ISNUMBER(SEARCH("airDry",$AW469)),"airDry","")</f>
        <v/>
      </c>
      <c r="BG469" s="4" t="str">
        <f>IF(ISNUMBER(SEARCH("heatDry",$AY469)),"heatDry","")</f>
        <v/>
      </c>
      <c r="BH469" s="4" t="str">
        <f>IF(AND(ISNUMBER(SEARCH("aerobic",$AW469)),ISNUMBER(SEARCH("anaer",$AW469))),"Combined Aer and Anaer.","")</f>
        <v/>
      </c>
    </row>
    <row r="470" spans="1:60" x14ac:dyDescent="0.25">
      <c r="A470" s="5">
        <v>1358</v>
      </c>
      <c r="B470" t="s">
        <v>6446</v>
      </c>
      <c r="C470">
        <v>159.80000000000001</v>
      </c>
      <c r="D470">
        <v>700.06152774751467</v>
      </c>
      <c r="E470">
        <v>696.41127018769293</v>
      </c>
      <c r="F470">
        <v>503.16935443050897</v>
      </c>
      <c r="G470">
        <v>897.73874453291569</v>
      </c>
      <c r="H470">
        <v>-112.1262862782837</v>
      </c>
      <c r="I470">
        <v>-113.45983630199819</v>
      </c>
      <c r="J470">
        <v>-132.83008078718299</v>
      </c>
      <c r="K470">
        <v>-90.474632089008495</v>
      </c>
      <c r="L470">
        <v>108.93555269579269</v>
      </c>
      <c r="M470">
        <v>108.5222571534289</v>
      </c>
      <c r="N470">
        <v>107.0769233726497</v>
      </c>
      <c r="O470">
        <v>111.99821760657829</v>
      </c>
      <c r="P470">
        <v>3.7474902972634752</v>
      </c>
      <c r="Q470">
        <v>3.7789883424573221</v>
      </c>
      <c r="R470">
        <v>3.0695005875521111</v>
      </c>
      <c r="S470">
        <v>4.3620176610828834</v>
      </c>
      <c r="T470">
        <v>253200.17332407259</v>
      </c>
      <c r="U470">
        <v>253200.5914259991</v>
      </c>
      <c r="V470">
        <v>253030.80949695461</v>
      </c>
      <c r="W470">
        <v>253370.15615918199</v>
      </c>
      <c r="X470">
        <v>16717.688173780909</v>
      </c>
      <c r="Y470">
        <v>16778.755404205811</v>
      </c>
      <c r="Z470">
        <v>16249.103493156639</v>
      </c>
      <c r="AA470">
        <v>17009.17809311477</v>
      </c>
      <c r="AB470">
        <v>2605.0296442996919</v>
      </c>
      <c r="AC470">
        <v>2573.1624292201382</v>
      </c>
      <c r="AD470">
        <v>2264.7917723044179</v>
      </c>
      <c r="AE470">
        <v>3017.842603628751</v>
      </c>
      <c r="AF470">
        <v>66.807872104920747</v>
      </c>
      <c r="AG470">
        <v>66.554557048980556</v>
      </c>
      <c r="AH470">
        <v>65.66792892703819</v>
      </c>
      <c r="AI470">
        <v>68.685947018203336</v>
      </c>
      <c r="AJ470">
        <v>0.59262510660320533</v>
      </c>
      <c r="AK470">
        <v>0.59262508736572328</v>
      </c>
      <c r="AL470">
        <v>0.59261443121358848</v>
      </c>
      <c r="AM470">
        <v>0.5926356038286662</v>
      </c>
      <c r="AN470">
        <v>0.98991158026524129</v>
      </c>
      <c r="AO470">
        <v>0.98991158026524129</v>
      </c>
      <c r="AP470">
        <v>0.98991158026524129</v>
      </c>
      <c r="AQ470">
        <v>0.98991158026524129</v>
      </c>
      <c r="AR470">
        <v>15.77360066752056</v>
      </c>
      <c r="AS470">
        <v>15.77360066752056</v>
      </c>
      <c r="AT470">
        <v>15.77360066752056</v>
      </c>
      <c r="AU470">
        <v>15.77360066752056</v>
      </c>
      <c r="AV470" t="str">
        <f>VLOOKUP(Sheet1[[#This Row],[NPDES ID2]],Combined_Sheet__Major_Only___2[[NPDES ID2]:[ECHO BFR]],3,FALSE)</f>
        <v>GA</v>
      </c>
      <c r="AW470" t="s">
        <v>41</v>
      </c>
      <c r="AX470" t="str">
        <f>VLOOKUP(Sheet1[[#This Row],[NPDES ID2]],Combined_Sheet__Major_Only___2[[NPDES ID2]:[ECHO BFR]],27,FALSE)</f>
        <v>-</v>
      </c>
      <c r="AY470" t="str">
        <f>VLOOKUP(Sheet1[[#This Row],[NPDES ID2]],Combined_Sheet__Major_Only___2[[NPDES ID2]:[ECHO BFR]],28,FALSE)</f>
        <v>-</v>
      </c>
      <c r="AZ470" t="str">
        <f>VLOOKUP(Sheet1[[#This Row],[NPDES ID2]],Combined_Sheet__Major_Only___2[[NPDES ID2]:[ECHO BFR]],29,FALSE)</f>
        <v>preliminaryOps</v>
      </c>
      <c r="BA470">
        <f>VLOOKUP(Sheet1[[#This Row],[NPDES ID2]],Combined_Sheet__Major_Only___2[[NPDES ID2]:[ECHO BFR]],17,FALSE)</f>
        <v>34.023111</v>
      </c>
      <c r="BB470">
        <f>VLOOKUP(Sheet1[[#This Row],[NPDES ID2]],Combined_Sheet__Major_Only___2[[NPDES ID2]:[ECHO BFR]],18,FALSE)</f>
        <v>-85.272361000000004</v>
      </c>
      <c r="BC470" s="2" t="str">
        <f>IF(ISNUMBER(SEARCH("aerobic",$AW470)),"aerobic","")</f>
        <v>aerobic</v>
      </c>
      <c r="BD470" s="2" t="str">
        <f>IF(ISNUMBER(SEARCH("anaer",$AW470)),"anaer","")</f>
        <v/>
      </c>
      <c r="BE470" s="2" t="str">
        <f>IF(ISNUMBER(SEARCH("thickening",$AZ470)),"thickening","")</f>
        <v/>
      </c>
      <c r="BF470" s="3" t="str">
        <f>IF(ISNUMBER(SEARCH("airDry",$AW470)),"airDry","")</f>
        <v/>
      </c>
      <c r="BG470" s="3" t="str">
        <f>IF(ISNUMBER(SEARCH("heatDry",$AY470)),"heatDry","")</f>
        <v/>
      </c>
      <c r="BH470" s="3" t="str">
        <f>IF(AND(ISNUMBER(SEARCH("aerobic",$AW470)),ISNUMBER(SEARCH("anaer",$AW470))),"Combined Aer and Anaer.","")</f>
        <v/>
      </c>
    </row>
    <row r="471" spans="1:60" x14ac:dyDescent="0.25">
      <c r="A471" s="5">
        <v>1146</v>
      </c>
      <c r="B471" t="s">
        <v>5505</v>
      </c>
      <c r="C471">
        <v>299</v>
      </c>
      <c r="D471">
        <v>449.24980325336412</v>
      </c>
      <c r="E471">
        <v>446.8365057124368</v>
      </c>
      <c r="F471">
        <v>342.20779968453832</v>
      </c>
      <c r="G471">
        <v>554.57642686114752</v>
      </c>
      <c r="H471">
        <v>-111.22539983398821</v>
      </c>
      <c r="I471">
        <v>-112.5678700338039</v>
      </c>
      <c r="J471">
        <v>-131.95655918487259</v>
      </c>
      <c r="K471">
        <v>-89.57096838049533</v>
      </c>
      <c r="L471">
        <v>205.2000275782346</v>
      </c>
      <c r="M471">
        <v>204.43708936471859</v>
      </c>
      <c r="N471">
        <v>201.7695509047156</v>
      </c>
      <c r="O471">
        <v>210.85306458498181</v>
      </c>
      <c r="P471">
        <v>7.0090123677811764</v>
      </c>
      <c r="Q471">
        <v>7.0710772267913731</v>
      </c>
      <c r="R471">
        <v>5.7358328520789534</v>
      </c>
      <c r="S471">
        <v>8.1727388007546296</v>
      </c>
      <c r="T471">
        <v>253167.53283194249</v>
      </c>
      <c r="U471">
        <v>253167.95088035931</v>
      </c>
      <c r="V471">
        <v>252998.19068041749</v>
      </c>
      <c r="W471">
        <v>253337.49391223679</v>
      </c>
      <c r="X471">
        <v>16603.635665729071</v>
      </c>
      <c r="Y471">
        <v>16663.291912812001</v>
      </c>
      <c r="Z471">
        <v>16147.26683308395</v>
      </c>
      <c r="AA471">
        <v>16887.314012734259</v>
      </c>
      <c r="AB471">
        <v>2570.6218915072809</v>
      </c>
      <c r="AC471">
        <v>2539.5111141358261</v>
      </c>
      <c r="AD471">
        <v>2236.8951738337951</v>
      </c>
      <c r="AE471">
        <v>2975.3482158774059</v>
      </c>
      <c r="AF471">
        <v>67.258708299891694</v>
      </c>
      <c r="AG471">
        <v>67.008921296943015</v>
      </c>
      <c r="AH471">
        <v>66.134136201148209</v>
      </c>
      <c r="AI471">
        <v>69.111250685833099</v>
      </c>
      <c r="AJ471">
        <v>0.59813865211304451</v>
      </c>
      <c r="AK471">
        <v>0.59813861577250516</v>
      </c>
      <c r="AL471">
        <v>0.59811855764311916</v>
      </c>
      <c r="AM471">
        <v>0.59815841157586913</v>
      </c>
      <c r="AN471">
        <v>0.9899102984039605</v>
      </c>
      <c r="AO471">
        <v>0.98991029840396061</v>
      </c>
      <c r="AP471">
        <v>0.98991029840396061</v>
      </c>
      <c r="AQ471">
        <v>0.98991029840396061</v>
      </c>
      <c r="AR471">
        <v>15.94287141215278</v>
      </c>
      <c r="AS471">
        <v>15.94287141215279</v>
      </c>
      <c r="AT471">
        <v>15.94287141215279</v>
      </c>
      <c r="AU471">
        <v>15.94287141215279</v>
      </c>
      <c r="AV471" t="str">
        <f>VLOOKUP(Sheet1[[#This Row],[NPDES ID2]],Combined_Sheet__Major_Only___2[[NPDES ID2]:[ECHO BFR]],3,FALSE)</f>
        <v>NC</v>
      </c>
      <c r="AW471" t="s">
        <v>41</v>
      </c>
      <c r="AX471" t="str">
        <f>VLOOKUP(Sheet1[[#This Row],[NPDES ID2]],Combined_Sheet__Major_Only___2[[NPDES ID2]:[ECHO BFR]],27,FALSE)</f>
        <v>-</v>
      </c>
      <c r="AY471" t="str">
        <f>VLOOKUP(Sheet1[[#This Row],[NPDES ID2]],Combined_Sheet__Major_Only___2[[NPDES ID2]:[ECHO BFR]],28,FALSE)</f>
        <v>-</v>
      </c>
      <c r="AZ471" t="str">
        <f>VLOOKUP(Sheet1[[#This Row],[NPDES ID2]],Combined_Sheet__Major_Only___2[[NPDES ID2]:[ECHO BFR]],29,FALSE)</f>
        <v>-</v>
      </c>
      <c r="BA471">
        <f>VLOOKUP(Sheet1[[#This Row],[NPDES ID2]],Combined_Sheet__Major_Only___2[[NPDES ID2]:[ECHO BFR]],17,FALSE)</f>
        <v>36.444474999999997</v>
      </c>
      <c r="BB471">
        <f>VLOOKUP(Sheet1[[#This Row],[NPDES ID2]],Combined_Sheet__Major_Only___2[[NPDES ID2]:[ECHO BFR]],18,FALSE)</f>
        <v>-78.977889000000005</v>
      </c>
      <c r="BC471" s="2" t="str">
        <f>IF(ISNUMBER(SEARCH("aerobic",$AW471)),"aerobic","")</f>
        <v>aerobic</v>
      </c>
      <c r="BD471" s="2" t="str">
        <f>IF(ISNUMBER(SEARCH("anaer",$AW471)),"anaer","")</f>
        <v/>
      </c>
      <c r="BE471" s="2" t="str">
        <f>IF(ISNUMBER(SEARCH("thickening",$AZ471)),"thickening","")</f>
        <v/>
      </c>
      <c r="BF471" s="3" t="str">
        <f>IF(ISNUMBER(SEARCH("airDry",$AW471)),"airDry","")</f>
        <v/>
      </c>
      <c r="BG471" s="3" t="str">
        <f>IF(ISNUMBER(SEARCH("heatDry",$AY471)),"heatDry","")</f>
        <v/>
      </c>
      <c r="BH471" s="3" t="str">
        <f>IF(AND(ISNUMBER(SEARCH("aerobic",$AW471)),ISNUMBER(SEARCH("anaer",$AW471))),"Combined Aer and Anaer.","")</f>
        <v/>
      </c>
    </row>
    <row r="472" spans="1:60" x14ac:dyDescent="0.25">
      <c r="A472" s="5">
        <v>2527</v>
      </c>
      <c r="B472" t="s">
        <v>11731</v>
      </c>
      <c r="C472">
        <v>150.30000000000001</v>
      </c>
      <c r="D472">
        <v>656.71874824076849</v>
      </c>
      <c r="E472">
        <v>647.99383295581947</v>
      </c>
      <c r="F472">
        <v>468.92148395659069</v>
      </c>
      <c r="G472">
        <v>851.42866865021131</v>
      </c>
      <c r="H472">
        <v>-138.17775633753581</v>
      </c>
      <c r="I472">
        <v>-139.46092379299861</v>
      </c>
      <c r="J472">
        <v>-158.12270208285801</v>
      </c>
      <c r="K472">
        <v>-115.32112429430479</v>
      </c>
      <c r="L472">
        <v>114.8067363223492</v>
      </c>
      <c r="M472">
        <v>114.12829065164669</v>
      </c>
      <c r="N472">
        <v>111.7555758131888</v>
      </c>
      <c r="O472">
        <v>119.8344003750055</v>
      </c>
      <c r="P472">
        <v>4.7237963142935202</v>
      </c>
      <c r="Q472">
        <v>4.7046604277802437</v>
      </c>
      <c r="R472">
        <v>3.9607001042051579</v>
      </c>
      <c r="S472">
        <v>5.317725362105155</v>
      </c>
      <c r="T472">
        <v>253154.40038629019</v>
      </c>
      <c r="U472">
        <v>253154.81841317809</v>
      </c>
      <c r="V472">
        <v>252985.06695563701</v>
      </c>
      <c r="W472">
        <v>253324.3527138388</v>
      </c>
      <c r="X472">
        <v>19825.567362382732</v>
      </c>
      <c r="Y472">
        <v>19932.167256932611</v>
      </c>
      <c r="Z472">
        <v>18974.718170360131</v>
      </c>
      <c r="AA472">
        <v>20359.026742850809</v>
      </c>
      <c r="AB472">
        <v>3766.5851369529969</v>
      </c>
      <c r="AC472">
        <v>3714.1936242921861</v>
      </c>
      <c r="AD472">
        <v>3164.7510155951568</v>
      </c>
      <c r="AE472">
        <v>4549.923248298478</v>
      </c>
      <c r="AF472">
        <v>56.34178748690254</v>
      </c>
      <c r="AG472">
        <v>56.008965588539567</v>
      </c>
      <c r="AH472">
        <v>54.844348357512487</v>
      </c>
      <c r="AI472">
        <v>58.80896347746237</v>
      </c>
      <c r="AJ472">
        <v>0.46485699175670242</v>
      </c>
      <c r="AK472">
        <v>0.46485697652026309</v>
      </c>
      <c r="AL472">
        <v>0.46484853698993861</v>
      </c>
      <c r="AM472">
        <v>0.46486530542148802</v>
      </c>
      <c r="AN472">
        <v>0.98990978257309492</v>
      </c>
      <c r="AO472">
        <v>0.98990978257309503</v>
      </c>
      <c r="AP472">
        <v>0.98990978257309503</v>
      </c>
      <c r="AQ472">
        <v>0.98990978257309503</v>
      </c>
      <c r="AR472">
        <v>11.843620493960531</v>
      </c>
      <c r="AS472">
        <v>11.843620493960531</v>
      </c>
      <c r="AT472">
        <v>11.843620493960531</v>
      </c>
      <c r="AU472">
        <v>11.843620493960531</v>
      </c>
      <c r="AV472" t="str">
        <f>VLOOKUP(Sheet1[[#This Row],[NPDES ID2]],Combined_Sheet__Major_Only___2[[NPDES ID2]:[ECHO BFR]],3,FALSE)</f>
        <v>TN</v>
      </c>
      <c r="AW472" t="s">
        <v>38</v>
      </c>
      <c r="AX472" t="str">
        <f>VLOOKUP(Sheet1[[#This Row],[NPDES ID2]],Combined_Sheet__Major_Only___2[[NPDES ID2]:[ECHO BFR]],27,FALSE)</f>
        <v/>
      </c>
      <c r="AY472" t="str">
        <f>VLOOKUP(Sheet1[[#This Row],[NPDES ID2]],Combined_Sheet__Major_Only___2[[NPDES ID2]:[ECHO BFR]],28,FALSE)</f>
        <v/>
      </c>
      <c r="AZ472" t="str">
        <f>VLOOKUP(Sheet1[[#This Row],[NPDES ID2]],Combined_Sheet__Major_Only___2[[NPDES ID2]:[ECHO BFR]],29,FALSE)</f>
        <v/>
      </c>
      <c r="BA472">
        <f>VLOOKUP(Sheet1[[#This Row],[NPDES ID2]],Combined_Sheet__Major_Only___2[[NPDES ID2]:[ECHO BFR]],17,FALSE)</f>
        <v>35.35183</v>
      </c>
      <c r="BB472">
        <f>VLOOKUP(Sheet1[[#This Row],[NPDES ID2]],Combined_Sheet__Major_Only___2[[NPDES ID2]:[ECHO BFR]],18,FALSE)</f>
        <v>-86.202520000000007</v>
      </c>
      <c r="BC472" s="2" t="str">
        <f>IF(ISNUMBER(SEARCH("aerobic",$AW472)),"aerobic","")</f>
        <v/>
      </c>
      <c r="BD472" s="2" t="str">
        <f>IF(ISNUMBER(SEARCH("anaer",$AW472)),"anaer","")</f>
        <v/>
      </c>
      <c r="BE472" s="2" t="str">
        <f>IF(ISNUMBER(SEARCH("thickening",$AZ472)),"thickening","")</f>
        <v/>
      </c>
      <c r="BF472" s="4" t="str">
        <f>IF(ISNUMBER(SEARCH("airDry",$AW472)),"airDry","")</f>
        <v/>
      </c>
      <c r="BG472" s="4" t="str">
        <f>IF(ISNUMBER(SEARCH("heatDry",$AY472)),"heatDry","")</f>
        <v/>
      </c>
      <c r="BH472" s="4" t="str">
        <f>IF(AND(ISNUMBER(SEARCH("aerobic",$AW472)),ISNUMBER(SEARCH("anaer",$AW472))),"Combined Aer and Anaer.","")</f>
        <v/>
      </c>
    </row>
    <row r="473" spans="1:60" x14ac:dyDescent="0.25">
      <c r="A473" s="5">
        <v>1729</v>
      </c>
      <c r="B473" t="s">
        <v>8100</v>
      </c>
      <c r="C473">
        <v>36</v>
      </c>
      <c r="D473">
        <v>2683.6278349025729</v>
      </c>
      <c r="E473">
        <v>2654.9556080924708</v>
      </c>
      <c r="F473">
        <v>1809.6077249264781</v>
      </c>
      <c r="G473">
        <v>3522.6804942733129</v>
      </c>
      <c r="H473">
        <v>-111.4874948602011</v>
      </c>
      <c r="I473">
        <v>-112.8766769561376</v>
      </c>
      <c r="J473">
        <v>-132.22196596097629</v>
      </c>
      <c r="K473">
        <v>-89.903575784720417</v>
      </c>
      <c r="L473">
        <v>24.688575467890441</v>
      </c>
      <c r="M473">
        <v>24.59659579377853</v>
      </c>
      <c r="N473">
        <v>24.27487883967413</v>
      </c>
      <c r="O473">
        <v>25.37024011035005</v>
      </c>
      <c r="P473">
        <v>0.84395948672270849</v>
      </c>
      <c r="Q473">
        <v>0.85139527957540717</v>
      </c>
      <c r="R473">
        <v>0.69071921739249298</v>
      </c>
      <c r="S473">
        <v>0.98386717051675721</v>
      </c>
      <c r="T473">
        <v>253152.55291288631</v>
      </c>
      <c r="U473">
        <v>253152.97093674549</v>
      </c>
      <c r="V473">
        <v>252983.2207090859</v>
      </c>
      <c r="W473">
        <v>253322.50400909799</v>
      </c>
      <c r="X473">
        <v>16614.627253029528</v>
      </c>
      <c r="Y473">
        <v>16674.40546480408</v>
      </c>
      <c r="Z473">
        <v>16156.9721495465</v>
      </c>
      <c r="AA473">
        <v>16899.131919710289</v>
      </c>
      <c r="AB473">
        <v>2574.0207656969251</v>
      </c>
      <c r="AC473">
        <v>2542.8154268834091</v>
      </c>
      <c r="AD473">
        <v>2239.684366579093</v>
      </c>
      <c r="AE473">
        <v>2979.559417846036</v>
      </c>
      <c r="AF473">
        <v>67.208091078100693</v>
      </c>
      <c r="AG473">
        <v>66.957734818667177</v>
      </c>
      <c r="AH473">
        <v>66.081892627224306</v>
      </c>
      <c r="AI473">
        <v>69.063698535640995</v>
      </c>
      <c r="AJ473">
        <v>0.59751957573085779</v>
      </c>
      <c r="AK473">
        <v>0.59751957138825329</v>
      </c>
      <c r="AL473">
        <v>0.59751715815442008</v>
      </c>
      <c r="AM473">
        <v>0.59752195292156096</v>
      </c>
      <c r="AN473">
        <v>0.98990971000173988</v>
      </c>
      <c r="AO473">
        <v>0.98990971000173955</v>
      </c>
      <c r="AP473">
        <v>0.98990971000173955</v>
      </c>
      <c r="AQ473">
        <v>0.98990971000173955</v>
      </c>
      <c r="AR473">
        <v>15.92443333415741</v>
      </c>
      <c r="AS473">
        <v>15.92443333415742</v>
      </c>
      <c r="AT473">
        <v>15.92443333415742</v>
      </c>
      <c r="AU473">
        <v>15.92443333415742</v>
      </c>
      <c r="AV473" t="str">
        <f>VLOOKUP(Sheet1[[#This Row],[NPDES ID2]],Combined_Sheet__Major_Only___2[[NPDES ID2]:[ECHO BFR]],3,FALSE)</f>
        <v>IL</v>
      </c>
      <c r="AW473" t="s">
        <v>41</v>
      </c>
      <c r="AX473" t="str">
        <f>VLOOKUP(Sheet1[[#This Row],[NPDES ID2]],Combined_Sheet__Major_Only___2[[NPDES ID2]:[ECHO BFR]],27,FALSE)</f>
        <v>-</v>
      </c>
      <c r="AY473" t="str">
        <f>VLOOKUP(Sheet1[[#This Row],[NPDES ID2]],Combined_Sheet__Major_Only___2[[NPDES ID2]:[ECHO BFR]],28,FALSE)</f>
        <v>-</v>
      </c>
      <c r="AZ473" t="str">
        <f>VLOOKUP(Sheet1[[#This Row],[NPDES ID2]],Combined_Sheet__Major_Only___2[[NPDES ID2]:[ECHO BFR]],29,FALSE)</f>
        <v>sludgeLagoon</v>
      </c>
      <c r="BA473">
        <f>VLOOKUP(Sheet1[[#This Row],[NPDES ID2]],Combined_Sheet__Major_Only___2[[NPDES ID2]:[ECHO BFR]],17,FALSE)</f>
        <v>41.327950999999999</v>
      </c>
      <c r="BB473">
        <f>VLOOKUP(Sheet1[[#This Row],[NPDES ID2]],Combined_Sheet__Major_Only___2[[NPDES ID2]:[ECHO BFR]],18,FALSE)</f>
        <v>-89.177137000000002</v>
      </c>
      <c r="BC473" s="2" t="str">
        <f>IF(ISNUMBER(SEARCH("aerobic",$AW473)),"aerobic","")</f>
        <v>aerobic</v>
      </c>
      <c r="BD473" s="2" t="str">
        <f>IF(ISNUMBER(SEARCH("anaer",$AW473)),"anaer","")</f>
        <v/>
      </c>
      <c r="BE473" s="2" t="str">
        <f>IF(ISNUMBER(SEARCH("thickening",$AZ473)),"thickening","")</f>
        <v/>
      </c>
      <c r="BF473" s="4" t="str">
        <f>IF(ISNUMBER(SEARCH("airDry",$AW473)),"airDry","")</f>
        <v/>
      </c>
      <c r="BG473" s="4" t="str">
        <f>IF(ISNUMBER(SEARCH("heatDry",$AY473)),"heatDry","")</f>
        <v/>
      </c>
      <c r="BH473" s="4" t="str">
        <f>IF(AND(ISNUMBER(SEARCH("aerobic",$AW473)),ISNUMBER(SEARCH("anaer",$AW473))),"Combined Aer and Anaer.","")</f>
        <v/>
      </c>
    </row>
    <row r="474" spans="1:60" x14ac:dyDescent="0.25">
      <c r="A474" s="5">
        <v>1764</v>
      </c>
      <c r="B474" t="s">
        <v>8257</v>
      </c>
      <c r="C474">
        <v>19.62</v>
      </c>
      <c r="D474">
        <v>4601.4469048216743</v>
      </c>
      <c r="E474">
        <v>4562.2363275623184</v>
      </c>
      <c r="F474">
        <v>3071.3138251905161</v>
      </c>
      <c r="G474">
        <v>6062.4808795061081</v>
      </c>
      <c r="H474">
        <v>-105.40364971560879</v>
      </c>
      <c r="I474">
        <v>-106.8695821408508</v>
      </c>
      <c r="J474">
        <v>-126.37916759437429</v>
      </c>
      <c r="K474">
        <v>-84.106880763514894</v>
      </c>
      <c r="L474">
        <v>14.17276087415501</v>
      </c>
      <c r="M474">
        <v>14.128094050498429</v>
      </c>
      <c r="N474">
        <v>13.971859893071249</v>
      </c>
      <c r="O474">
        <v>14.503791917323589</v>
      </c>
      <c r="P474">
        <v>0.45850551308453419</v>
      </c>
      <c r="Q474">
        <v>0.46481936750876462</v>
      </c>
      <c r="R474">
        <v>0.37256583534321441</v>
      </c>
      <c r="S474">
        <v>0.54142797674648502</v>
      </c>
      <c r="T474">
        <v>253139.20185479079</v>
      </c>
      <c r="U474">
        <v>253139.61985676279</v>
      </c>
      <c r="V474">
        <v>252969.87851703641</v>
      </c>
      <c r="W474">
        <v>253309.14405255209</v>
      </c>
      <c r="X474">
        <v>15771.771584898001</v>
      </c>
      <c r="Y474">
        <v>15820.995699886749</v>
      </c>
      <c r="Z474">
        <v>15401.98119511985</v>
      </c>
      <c r="AA474">
        <v>16000.293871131729</v>
      </c>
      <c r="AB474">
        <v>2330.1949249491968</v>
      </c>
      <c r="AC474">
        <v>2304.0066613565041</v>
      </c>
      <c r="AD474">
        <v>2040.822686058033</v>
      </c>
      <c r="AE474">
        <v>2672.8312573061799</v>
      </c>
      <c r="AF474">
        <v>70.791737202121539</v>
      </c>
      <c r="AG474">
        <v>70.568649240287812</v>
      </c>
      <c r="AH474">
        <v>69.788243080647007</v>
      </c>
      <c r="AI474">
        <v>72.445184913384992</v>
      </c>
      <c r="AJ474">
        <v>0.64136994435964467</v>
      </c>
      <c r="AK474">
        <v>0.64136994188483343</v>
      </c>
      <c r="AL474">
        <v>0.64136856600252889</v>
      </c>
      <c r="AM474">
        <v>0.64137129968827744</v>
      </c>
      <c r="AN474">
        <v>0.98990918552235529</v>
      </c>
      <c r="AO474">
        <v>0.98990918552235552</v>
      </c>
      <c r="AP474">
        <v>0.98990918552235552</v>
      </c>
      <c r="AQ474">
        <v>0.98990918552235552</v>
      </c>
      <c r="AR474">
        <v>17.2732749225693</v>
      </c>
      <c r="AS474">
        <v>17.2732749225693</v>
      </c>
      <c r="AT474">
        <v>17.2732749225693</v>
      </c>
      <c r="AU474">
        <v>17.2732749225693</v>
      </c>
      <c r="AV474" t="str">
        <f>VLOOKUP(Sheet1[[#This Row],[NPDES ID2]],Combined_Sheet__Major_Only___2[[NPDES ID2]:[ECHO BFR]],3,FALSE)</f>
        <v>IL</v>
      </c>
      <c r="AW474" t="s">
        <v>12185</v>
      </c>
      <c r="AX474" t="str">
        <f>VLOOKUP(Sheet1[[#This Row],[NPDES ID2]],Combined_Sheet__Major_Only___2[[NPDES ID2]:[ECHO BFR]],27,FALSE)</f>
        <v>-</v>
      </c>
      <c r="AY474" t="str">
        <f>VLOOKUP(Sheet1[[#This Row],[NPDES ID2]],Combined_Sheet__Major_Only___2[[NPDES ID2]:[ECHO BFR]],28,FALSE)</f>
        <v>-</v>
      </c>
      <c r="AZ474" t="str">
        <f>VLOOKUP(Sheet1[[#This Row],[NPDES ID2]],Combined_Sheet__Major_Only___2[[NPDES ID2]:[ECHO BFR]],29,FALSE)</f>
        <v>preliminaryOps</v>
      </c>
      <c r="BA474">
        <f>VLOOKUP(Sheet1[[#This Row],[NPDES ID2]],Combined_Sheet__Major_Only___2[[NPDES ID2]:[ECHO BFR]],17,FALSE)</f>
        <v>39.168610999999999</v>
      </c>
      <c r="BB474">
        <f>VLOOKUP(Sheet1[[#This Row],[NPDES ID2]],Combined_Sheet__Major_Only___2[[NPDES ID2]:[ECHO BFR]],18,FALSE)</f>
        <v>-89.488611000000006</v>
      </c>
      <c r="BC474" s="2" t="str">
        <f>IF(ISNUMBER(SEARCH("aerobic",$AW474)),"aerobic","")</f>
        <v/>
      </c>
      <c r="BD474" s="2" t="str">
        <f>IF(ISNUMBER(SEARCH("anaer",$AW474)),"anaer","")</f>
        <v>anaer</v>
      </c>
      <c r="BE474" s="2" t="str">
        <f>IF(ISNUMBER(SEARCH("thickening",$AZ474)),"thickening","")</f>
        <v/>
      </c>
      <c r="BF474" s="3" t="str">
        <f>IF(ISNUMBER(SEARCH("airDry",$AW474)),"airDry","")</f>
        <v/>
      </c>
      <c r="BG474" s="3" t="str">
        <f>IF(ISNUMBER(SEARCH("heatDry",$AY474)),"heatDry","")</f>
        <v/>
      </c>
      <c r="BH474" s="3" t="str">
        <f>IF(AND(ISNUMBER(SEARCH("aerobic",$AW474)),ISNUMBER(SEARCH("anaer",$AW474))),"Combined Aer and Anaer.","")</f>
        <v/>
      </c>
    </row>
    <row r="475" spans="1:60" x14ac:dyDescent="0.25">
      <c r="A475" s="5">
        <v>644</v>
      </c>
      <c r="B475" t="s">
        <v>3175</v>
      </c>
      <c r="C475">
        <v>165</v>
      </c>
      <c r="D475">
        <v>613.75513749611969</v>
      </c>
      <c r="E475">
        <v>606.0145114890488</v>
      </c>
      <c r="F475">
        <v>440.70127297343862</v>
      </c>
      <c r="G475">
        <v>790.41950714649158</v>
      </c>
      <c r="H475">
        <v>-138.48305095464951</v>
      </c>
      <c r="I475">
        <v>-139.76496752958749</v>
      </c>
      <c r="J475">
        <v>-158.4019798520163</v>
      </c>
      <c r="K475">
        <v>-115.6124443926084</v>
      </c>
      <c r="L475">
        <v>125.14616422933599</v>
      </c>
      <c r="M475">
        <v>124.4023393585055</v>
      </c>
      <c r="N475">
        <v>121.8010169997132</v>
      </c>
      <c r="O475">
        <v>130.658277246529</v>
      </c>
      <c r="P475">
        <v>5.1628105149678989</v>
      </c>
      <c r="Q475">
        <v>5.1413123536622756</v>
      </c>
      <c r="R475">
        <v>4.3302632101197096</v>
      </c>
      <c r="S475">
        <v>5.8088658624980516</v>
      </c>
      <c r="T475">
        <v>253123.43075178389</v>
      </c>
      <c r="U475">
        <v>253123.84872790129</v>
      </c>
      <c r="V475">
        <v>252954.1178871562</v>
      </c>
      <c r="W475">
        <v>253293.36243814029</v>
      </c>
      <c r="X475">
        <v>19873.44399550667</v>
      </c>
      <c r="Y475">
        <v>19980.870386768249</v>
      </c>
      <c r="Z475">
        <v>19015.818684442042</v>
      </c>
      <c r="AA475">
        <v>20411.288121070829</v>
      </c>
      <c r="AB475">
        <v>3789.0891732451491</v>
      </c>
      <c r="AC475">
        <v>3736.4492763080548</v>
      </c>
      <c r="AD475">
        <v>3181.4942982432522</v>
      </c>
      <c r="AE475">
        <v>4580.967523734621</v>
      </c>
      <c r="AF475">
        <v>56.199624416000383</v>
      </c>
      <c r="AG475">
        <v>55.86573337759387</v>
      </c>
      <c r="AH475">
        <v>54.697333965415993</v>
      </c>
      <c r="AI475">
        <v>58.674776508085898</v>
      </c>
      <c r="AJ475">
        <v>0.46312492629062119</v>
      </c>
      <c r="AK475">
        <v>0.46312490960552111</v>
      </c>
      <c r="AL475">
        <v>0.46311567146936072</v>
      </c>
      <c r="AM475">
        <v>0.46313402667656539</v>
      </c>
      <c r="AN475">
        <v>0.9899085659043283</v>
      </c>
      <c r="AO475">
        <v>0.98990856590432841</v>
      </c>
      <c r="AP475">
        <v>0.98990856590432841</v>
      </c>
      <c r="AQ475">
        <v>0.98990856590432841</v>
      </c>
      <c r="AR475">
        <v>11.790316046398811</v>
      </c>
      <c r="AS475">
        <v>11.790316046398811</v>
      </c>
      <c r="AT475">
        <v>11.790316046398811</v>
      </c>
      <c r="AU475">
        <v>11.790316046398811</v>
      </c>
      <c r="AV475" t="str">
        <f>VLOOKUP(Sheet1[[#This Row],[NPDES ID2]],Combined_Sheet__Major_Only___2[[NPDES ID2]:[ECHO BFR]],3,FALSE)</f>
        <v>TN</v>
      </c>
      <c r="AW475" t="s">
        <v>38</v>
      </c>
      <c r="AX475" t="str">
        <f>VLOOKUP(Sheet1[[#This Row],[NPDES ID2]],Combined_Sheet__Major_Only___2[[NPDES ID2]:[ECHO BFR]],27,FALSE)</f>
        <v/>
      </c>
      <c r="AY475" t="str">
        <f>VLOOKUP(Sheet1[[#This Row],[NPDES ID2]],Combined_Sheet__Major_Only___2[[NPDES ID2]:[ECHO BFR]],28,FALSE)</f>
        <v/>
      </c>
      <c r="AZ475" t="str">
        <f>VLOOKUP(Sheet1[[#This Row],[NPDES ID2]],Combined_Sheet__Major_Only___2[[NPDES ID2]:[ECHO BFR]],29,FALSE)</f>
        <v/>
      </c>
      <c r="BA475">
        <f>VLOOKUP(Sheet1[[#This Row],[NPDES ID2]],Combined_Sheet__Major_Only___2[[NPDES ID2]:[ECHO BFR]],17,FALSE)</f>
        <v>35.450940000000003</v>
      </c>
      <c r="BB475">
        <f>VLOOKUP(Sheet1[[#This Row],[NPDES ID2]],Combined_Sheet__Major_Only___2[[NPDES ID2]:[ECHO BFR]],18,FALSE)</f>
        <v>-86.787909999999997</v>
      </c>
      <c r="BC475" s="2" t="str">
        <f>IF(ISNUMBER(SEARCH("aerobic",$AW475)),"aerobic","")</f>
        <v/>
      </c>
      <c r="BD475" s="2" t="str">
        <f>IF(ISNUMBER(SEARCH("anaer",$AW475)),"anaer","")</f>
        <v/>
      </c>
      <c r="BE475" s="2" t="str">
        <f>IF(ISNUMBER(SEARCH("thickening",$AZ475)),"thickening","")</f>
        <v/>
      </c>
      <c r="BF475" s="3" t="str">
        <f>IF(ISNUMBER(SEARCH("airDry",$AW475)),"airDry","")</f>
        <v/>
      </c>
      <c r="BG475" s="3" t="str">
        <f>IF(ISNUMBER(SEARCH("heatDry",$AY475)),"heatDry","")</f>
        <v/>
      </c>
      <c r="BH475" s="3" t="str">
        <f>IF(AND(ISNUMBER(SEARCH("aerobic",$AW475)),ISNUMBER(SEARCH("anaer",$AW475))),"Combined Aer and Anaer.","")</f>
        <v/>
      </c>
    </row>
    <row r="476" spans="1:60" x14ac:dyDescent="0.25">
      <c r="A476" s="5">
        <v>1874</v>
      </c>
      <c r="B476" t="s">
        <v>8849</v>
      </c>
      <c r="C476">
        <v>6045.97</v>
      </c>
      <c r="D476">
        <v>1159.8441062553479</v>
      </c>
      <c r="E476">
        <v>1161.393109451659</v>
      </c>
      <c r="F476">
        <v>931.76735361358612</v>
      </c>
      <c r="G476">
        <v>1365.2928546416631</v>
      </c>
      <c r="H476">
        <v>-101.61940476263641</v>
      </c>
      <c r="I476">
        <v>-102.3735005856585</v>
      </c>
      <c r="J476">
        <v>-122.2758110681058</v>
      </c>
      <c r="K476">
        <v>-80.005591377967093</v>
      </c>
      <c r="L476">
        <v>4371.1254380361552</v>
      </c>
      <c r="M476">
        <v>4357.3354584265744</v>
      </c>
      <c r="N476">
        <v>4309.5483782699739</v>
      </c>
      <c r="O476">
        <v>4472.8151156998911</v>
      </c>
      <c r="P476">
        <v>141.1721090686296</v>
      </c>
      <c r="Q476">
        <v>143.18391917921679</v>
      </c>
      <c r="R476">
        <v>114.7062296741136</v>
      </c>
      <c r="S476">
        <v>166.7105399030074</v>
      </c>
      <c r="T476">
        <v>253122.14134612781</v>
      </c>
      <c r="U476">
        <v>253122.5593201314</v>
      </c>
      <c r="V476">
        <v>252952.8293377565</v>
      </c>
      <c r="W476">
        <v>253292.07217309819</v>
      </c>
      <c r="X476">
        <v>15757.185056918521</v>
      </c>
      <c r="Y476">
        <v>15806.201011800489</v>
      </c>
      <c r="Z476">
        <v>15389.160125919119</v>
      </c>
      <c r="AA476">
        <v>15984.69328981911</v>
      </c>
      <c r="AB476">
        <v>2327.9548806629141</v>
      </c>
      <c r="AC476">
        <v>2302.2048028017712</v>
      </c>
      <c r="AD476">
        <v>2038.066548892903</v>
      </c>
      <c r="AE476">
        <v>2671.7101692310312</v>
      </c>
      <c r="AF476">
        <v>70.904380505463465</v>
      </c>
      <c r="AG476">
        <v>70.686562108918423</v>
      </c>
      <c r="AH476">
        <v>69.902197420900606</v>
      </c>
      <c r="AI476">
        <v>72.546405785364328</v>
      </c>
      <c r="AJ476">
        <v>0.64274927327435971</v>
      </c>
      <c r="AK476">
        <v>0.64274839296962272</v>
      </c>
      <c r="AL476">
        <v>0.6423237213101386</v>
      </c>
      <c r="AM476">
        <v>0.6431680335290012</v>
      </c>
      <c r="AN476">
        <v>0.98990851524255463</v>
      </c>
      <c r="AO476">
        <v>0.98990851524255452</v>
      </c>
      <c r="AP476">
        <v>0.98990851524255452</v>
      </c>
      <c r="AQ476">
        <v>0.98990851524255452</v>
      </c>
      <c r="AR476">
        <v>17.301203459340108</v>
      </c>
      <c r="AS476">
        <v>17.301203459340108</v>
      </c>
      <c r="AT476">
        <v>17.301203459340108</v>
      </c>
      <c r="AU476">
        <v>17.301203459340108</v>
      </c>
      <c r="AV476" t="str">
        <f>VLOOKUP(Sheet1[[#This Row],[NPDES ID2]],Combined_Sheet__Major_Only___2[[NPDES ID2]:[ECHO BFR]],3,FALSE)</f>
        <v>KS</v>
      </c>
      <c r="AW476" t="s">
        <v>12185</v>
      </c>
      <c r="AX476" t="str">
        <f>VLOOKUP(Sheet1[[#This Row],[NPDES ID2]],Combined_Sheet__Major_Only___2[[NPDES ID2]:[ECHO BFR]],27,FALSE)</f>
        <v>-</v>
      </c>
      <c r="AY476" t="str">
        <f>VLOOKUP(Sheet1[[#This Row],[NPDES ID2]],Combined_Sheet__Major_Only___2[[NPDES ID2]:[ECHO BFR]],28,FALSE)</f>
        <v>-</v>
      </c>
      <c r="AZ476" t="str">
        <f>VLOOKUP(Sheet1[[#This Row],[NPDES ID2]],Combined_Sheet__Major_Only___2[[NPDES ID2]:[ECHO BFR]],29,FALSE)</f>
        <v>sludgeLagoon</v>
      </c>
      <c r="BA476">
        <f>VLOOKUP(Sheet1[[#This Row],[NPDES ID2]],Combined_Sheet__Major_Only___2[[NPDES ID2]:[ECHO BFR]],17,FALSE)</f>
        <v>39.042149999999999</v>
      </c>
      <c r="BB476">
        <f>VLOOKUP(Sheet1[[#This Row],[NPDES ID2]],Combined_Sheet__Major_Only___2[[NPDES ID2]:[ECHO BFR]],18,FALSE)</f>
        <v>-94.813320000000004</v>
      </c>
      <c r="BC476" s="2" t="str">
        <f>IF(ISNUMBER(SEARCH("aerobic",$AW476)),"aerobic","")</f>
        <v/>
      </c>
      <c r="BD476" s="2" t="str">
        <f>IF(ISNUMBER(SEARCH("anaer",$AW476)),"anaer","")</f>
        <v>anaer</v>
      </c>
      <c r="BE476" s="2" t="str">
        <f>IF(ISNUMBER(SEARCH("thickening",$AZ476)),"thickening","")</f>
        <v/>
      </c>
      <c r="BF476" s="3" t="str">
        <f>IF(ISNUMBER(SEARCH("airDry",$AW476)),"airDry","")</f>
        <v/>
      </c>
      <c r="BG476" s="3" t="str">
        <f>IF(ISNUMBER(SEARCH("heatDry",$AY476)),"heatDry","")</f>
        <v/>
      </c>
      <c r="BH476" s="3" t="str">
        <f>IF(AND(ISNUMBER(SEARCH("aerobic",$AW476)),ISNUMBER(SEARCH("anaer",$AW476))),"Combined Aer and Anaer.","")</f>
        <v/>
      </c>
    </row>
    <row r="477" spans="1:60" x14ac:dyDescent="0.25">
      <c r="A477" s="5">
        <v>2373</v>
      </c>
      <c r="B477" t="s">
        <v>11066</v>
      </c>
      <c r="C477">
        <v>316.72000000000003</v>
      </c>
      <c r="D477">
        <v>397.61615225258299</v>
      </c>
      <c r="E477">
        <v>394.83929143445852</v>
      </c>
      <c r="F477">
        <v>304.4696337756676</v>
      </c>
      <c r="G477">
        <v>494.53326269817472</v>
      </c>
      <c r="H477">
        <v>-138.77479744713531</v>
      </c>
      <c r="I477">
        <v>-140.1119751774053</v>
      </c>
      <c r="J477">
        <v>-158.75761342086139</v>
      </c>
      <c r="K477">
        <v>-115.83341197772231</v>
      </c>
      <c r="L477">
        <v>237.95730672258111</v>
      </c>
      <c r="M477">
        <v>236.5319055944091</v>
      </c>
      <c r="N477">
        <v>231.5478028270054</v>
      </c>
      <c r="O477">
        <v>248.51927786265361</v>
      </c>
      <c r="P477">
        <v>9.851434213854823</v>
      </c>
      <c r="Q477">
        <v>9.8054315629203579</v>
      </c>
      <c r="R477">
        <v>8.2666206488197318</v>
      </c>
      <c r="S477">
        <v>11.07795210741252</v>
      </c>
      <c r="T477">
        <v>253116.85195497761</v>
      </c>
      <c r="U477">
        <v>253117.26992030989</v>
      </c>
      <c r="V477">
        <v>252947.54345913569</v>
      </c>
      <c r="W477">
        <v>253286.7792565806</v>
      </c>
      <c r="X477">
        <v>19940.800693428959</v>
      </c>
      <c r="Y477">
        <v>20049.369132154701</v>
      </c>
      <c r="Z477">
        <v>19073.894050583702</v>
      </c>
      <c r="AA477">
        <v>20484.631540625171</v>
      </c>
      <c r="AB477">
        <v>3820.2877217731302</v>
      </c>
      <c r="AC477">
        <v>3767.2903902361832</v>
      </c>
      <c r="AD477">
        <v>3204.6915001811972</v>
      </c>
      <c r="AE477">
        <v>4623.8854384005617</v>
      </c>
      <c r="AF477">
        <v>56.009930114112557</v>
      </c>
      <c r="AG477">
        <v>55.674689708850011</v>
      </c>
      <c r="AH477">
        <v>54.501122451932673</v>
      </c>
      <c r="AI477">
        <v>58.495635937174647</v>
      </c>
      <c r="AJ477">
        <v>0.46081392665419441</v>
      </c>
      <c r="AK477">
        <v>0.46081389461253358</v>
      </c>
      <c r="AL477">
        <v>0.46079622871748988</v>
      </c>
      <c r="AM477">
        <v>0.46083132963422258</v>
      </c>
      <c r="AN477">
        <v>0.98990830741284408</v>
      </c>
      <c r="AO477">
        <v>0.98990830741284419</v>
      </c>
      <c r="AP477">
        <v>0.98990830741284419</v>
      </c>
      <c r="AQ477">
        <v>0.98990830741284419</v>
      </c>
      <c r="AR477">
        <v>11.71894272587909</v>
      </c>
      <c r="AS477">
        <v>11.71894272587908</v>
      </c>
      <c r="AT477">
        <v>11.71894272587908</v>
      </c>
      <c r="AU477">
        <v>11.71894272587908</v>
      </c>
      <c r="AV477" t="str">
        <f>VLOOKUP(Sheet1[[#This Row],[NPDES ID2]],Combined_Sheet__Major_Only___2[[NPDES ID2]:[ECHO BFR]],3,FALSE)</f>
        <v>CO</v>
      </c>
      <c r="AW477" t="s">
        <v>54</v>
      </c>
      <c r="AX477" t="str">
        <f>VLOOKUP(Sheet1[[#This Row],[NPDES ID2]],Combined_Sheet__Major_Only___2[[NPDES ID2]:[ECHO BFR]],27,FALSE)</f>
        <v>other</v>
      </c>
      <c r="AY477" t="str">
        <f>VLOOKUP(Sheet1[[#This Row],[NPDES ID2]],Combined_Sheet__Major_Only___2[[NPDES ID2]:[ECHO BFR]],28,FALSE)</f>
        <v>-</v>
      </c>
      <c r="AZ477" t="str">
        <f>VLOOKUP(Sheet1[[#This Row],[NPDES ID2]],Combined_Sheet__Major_Only___2[[NPDES ID2]:[ECHO BFR]],29,FALSE)</f>
        <v>-</v>
      </c>
      <c r="BA477">
        <f>VLOOKUP(Sheet1[[#This Row],[NPDES ID2]],Combined_Sheet__Major_Only___2[[NPDES ID2]:[ECHO BFR]],17,FALSE)</f>
        <v>40.557110000000002</v>
      </c>
      <c r="BB477">
        <f>VLOOKUP(Sheet1[[#This Row],[NPDES ID2]],Combined_Sheet__Major_Only___2[[NPDES ID2]:[ECHO BFR]],18,FALSE)</f>
        <v>-105.00158</v>
      </c>
      <c r="BC477" s="2" t="str">
        <f>IF(ISNUMBER(SEARCH("aerobic",$AW477)),"aerobic","")</f>
        <v/>
      </c>
      <c r="BD477" s="2" t="str">
        <f>IF(ISNUMBER(SEARCH("anaer",$AW477)),"anaer","")</f>
        <v/>
      </c>
      <c r="BE477" s="2" t="str">
        <f>IF(ISNUMBER(SEARCH("thickening",$AZ477)),"thickening","")</f>
        <v/>
      </c>
      <c r="BF477" s="4" t="str">
        <f>IF(ISNUMBER(SEARCH("airDry",$AW477)),"airDry","")</f>
        <v/>
      </c>
      <c r="BG477" s="4" t="str">
        <f>IF(ISNUMBER(SEARCH("heatDry",$AY477)),"heatDry","")</f>
        <v/>
      </c>
      <c r="BH477" s="4" t="str">
        <f>IF(AND(ISNUMBER(SEARCH("aerobic",$AW477)),ISNUMBER(SEARCH("anaer",$AW477))),"Combined Aer and Anaer.","")</f>
        <v/>
      </c>
    </row>
    <row r="478" spans="1:60" x14ac:dyDescent="0.25">
      <c r="A478" s="5">
        <v>1204</v>
      </c>
      <c r="B478" t="s">
        <v>5776</v>
      </c>
      <c r="C478">
        <v>247.3</v>
      </c>
      <c r="D478">
        <v>464.79675619623362</v>
      </c>
      <c r="E478">
        <v>461.08200767591399</v>
      </c>
      <c r="F478">
        <v>345.36295575917501</v>
      </c>
      <c r="G478">
        <v>579.86946857067414</v>
      </c>
      <c r="H478">
        <v>-139.16694206914971</v>
      </c>
      <c r="I478">
        <v>-140.46661612036499</v>
      </c>
      <c r="J478">
        <v>-159.05998472767891</v>
      </c>
      <c r="K478">
        <v>-116.2443956801943</v>
      </c>
      <c r="L478">
        <v>184.46687278118239</v>
      </c>
      <c r="M478">
        <v>183.35541123966971</v>
      </c>
      <c r="N478">
        <v>179.46873451780979</v>
      </c>
      <c r="O478">
        <v>192.70295427480261</v>
      </c>
      <c r="P478">
        <v>7.6577299440389393</v>
      </c>
      <c r="Q478">
        <v>7.6189771155704342</v>
      </c>
      <c r="R478">
        <v>6.4280166311928957</v>
      </c>
      <c r="S478">
        <v>8.61382889376417</v>
      </c>
      <c r="T478">
        <v>253114.7293440098</v>
      </c>
      <c r="U478">
        <v>253115.1473058624</v>
      </c>
      <c r="V478">
        <v>252945.4222577317</v>
      </c>
      <c r="W478">
        <v>253284.65523089739</v>
      </c>
      <c r="X478">
        <v>19992.643670271471</v>
      </c>
      <c r="Y478">
        <v>20102.079243964919</v>
      </c>
      <c r="Z478">
        <v>19118.567352368162</v>
      </c>
      <c r="AA478">
        <v>20541.128032613378</v>
      </c>
      <c r="AB478">
        <v>3844.3690119112489</v>
      </c>
      <c r="AC478">
        <v>3791.109492542867</v>
      </c>
      <c r="AD478">
        <v>3222.608002228515</v>
      </c>
      <c r="AE478">
        <v>4657.2276479343655</v>
      </c>
      <c r="AF478">
        <v>55.864048844497773</v>
      </c>
      <c r="AG478">
        <v>55.527661926770648</v>
      </c>
      <c r="AH478">
        <v>54.350292189571093</v>
      </c>
      <c r="AI478">
        <v>58.357994993398187</v>
      </c>
      <c r="AJ478">
        <v>0.45903681137356001</v>
      </c>
      <c r="AK478">
        <v>0.45903678647581958</v>
      </c>
      <c r="AL478">
        <v>0.45902303291169638</v>
      </c>
      <c r="AM478">
        <v>0.45905036007051281</v>
      </c>
      <c r="AN478">
        <v>0.98990822400922707</v>
      </c>
      <c r="AO478">
        <v>0.9899082240092274</v>
      </c>
      <c r="AP478">
        <v>0.9899082240092274</v>
      </c>
      <c r="AQ478">
        <v>0.9899082240092274</v>
      </c>
      <c r="AR478">
        <v>11.66441391073252</v>
      </c>
      <c r="AS478">
        <v>11.66441391073252</v>
      </c>
      <c r="AT478">
        <v>11.66441391073252</v>
      </c>
      <c r="AU478">
        <v>11.66441391073252</v>
      </c>
      <c r="AV478" t="str">
        <f>VLOOKUP(Sheet1[[#This Row],[NPDES ID2]],Combined_Sheet__Major_Only___2[[NPDES ID2]:[ECHO BFR]],3,FALSE)</f>
        <v>TN</v>
      </c>
      <c r="AW478" t="s">
        <v>38</v>
      </c>
      <c r="AX478" t="str">
        <f>VLOOKUP(Sheet1[[#This Row],[NPDES ID2]],Combined_Sheet__Major_Only___2[[NPDES ID2]:[ECHO BFR]],27,FALSE)</f>
        <v/>
      </c>
      <c r="AY478" t="str">
        <f>VLOOKUP(Sheet1[[#This Row],[NPDES ID2]],Combined_Sheet__Major_Only___2[[NPDES ID2]:[ECHO BFR]],28,FALSE)</f>
        <v/>
      </c>
      <c r="AZ478" t="str">
        <f>VLOOKUP(Sheet1[[#This Row],[NPDES ID2]],Combined_Sheet__Major_Only___2[[NPDES ID2]:[ECHO BFR]],29,FALSE)</f>
        <v/>
      </c>
      <c r="BA478">
        <f>VLOOKUP(Sheet1[[#This Row],[NPDES ID2]],Combined_Sheet__Major_Only___2[[NPDES ID2]:[ECHO BFR]],17,FALSE)</f>
        <v>36.352885000000001</v>
      </c>
      <c r="BB478">
        <f>VLOOKUP(Sheet1[[#This Row],[NPDES ID2]],Combined_Sheet__Major_Only___2[[NPDES ID2]:[ECHO BFR]],18,FALSE)</f>
        <v>-82.248467000000005</v>
      </c>
      <c r="BC478" s="2" t="str">
        <f>IF(ISNUMBER(SEARCH("aerobic",$AW478)),"aerobic","")</f>
        <v/>
      </c>
      <c r="BD478" s="2" t="str">
        <f>IF(ISNUMBER(SEARCH("anaer",$AW478)),"anaer","")</f>
        <v/>
      </c>
      <c r="BE478" s="2" t="str">
        <f>IF(ISNUMBER(SEARCH("thickening",$AZ478)),"thickening","")</f>
        <v/>
      </c>
      <c r="BF478" s="3" t="str">
        <f>IF(ISNUMBER(SEARCH("airDry",$AW478)),"airDry","")</f>
        <v/>
      </c>
      <c r="BG478" s="3" t="str">
        <f>IF(ISNUMBER(SEARCH("heatDry",$AY478)),"heatDry","")</f>
        <v/>
      </c>
      <c r="BH478" s="3" t="str">
        <f>IF(AND(ISNUMBER(SEARCH("aerobic",$AW478)),ISNUMBER(SEARCH("anaer",$AW478))),"Combined Aer and Anaer.","")</f>
        <v/>
      </c>
    </row>
    <row r="479" spans="1:60" x14ac:dyDescent="0.25">
      <c r="A479" s="5">
        <v>953</v>
      </c>
      <c r="B479" t="s">
        <v>4625</v>
      </c>
      <c r="C479">
        <v>617.46</v>
      </c>
      <c r="D479">
        <v>340.20505886618531</v>
      </c>
      <c r="E479">
        <v>333.12896109262908</v>
      </c>
      <c r="F479">
        <v>284.67192082371031</v>
      </c>
      <c r="G479">
        <v>407.55445208040959</v>
      </c>
      <c r="H479">
        <v>-108.5218703150302</v>
      </c>
      <c r="I479">
        <v>-109.93288419035311</v>
      </c>
      <c r="J479">
        <v>-129.3433132090926</v>
      </c>
      <c r="K479">
        <v>-86.897455233806681</v>
      </c>
      <c r="L479">
        <v>432.76932268172391</v>
      </c>
      <c r="M479">
        <v>431.26209464529848</v>
      </c>
      <c r="N479">
        <v>425.9947458395485</v>
      </c>
      <c r="O479">
        <v>443.93434193698289</v>
      </c>
      <c r="P479">
        <v>14.45544548527007</v>
      </c>
      <c r="Q479">
        <v>14.60412238376222</v>
      </c>
      <c r="R479">
        <v>11.79593285552582</v>
      </c>
      <c r="S479">
        <v>16.94965197519544</v>
      </c>
      <c r="T479">
        <v>253112.9976677123</v>
      </c>
      <c r="U479">
        <v>253113.415626726</v>
      </c>
      <c r="V479">
        <v>252943.6917313895</v>
      </c>
      <c r="W479">
        <v>253282.9224004414</v>
      </c>
      <c r="X479">
        <v>16253.890186940051</v>
      </c>
      <c r="Y479">
        <v>16309.24829872181</v>
      </c>
      <c r="Z479">
        <v>15834.49707693987</v>
      </c>
      <c r="AA479">
        <v>16513.965182520202</v>
      </c>
      <c r="AB479">
        <v>2467.327884493588</v>
      </c>
      <c r="AC479">
        <v>2438.4204597909202</v>
      </c>
      <c r="AD479">
        <v>2152.8810122509731</v>
      </c>
      <c r="AE479">
        <v>2844.956252005295</v>
      </c>
      <c r="AF479">
        <v>68.692111488051012</v>
      </c>
      <c r="AG479">
        <v>68.453463539491864</v>
      </c>
      <c r="AH479">
        <v>67.616470322461709</v>
      </c>
      <c r="AI479">
        <v>70.463546183600741</v>
      </c>
      <c r="AJ479">
        <v>0.6156732635096539</v>
      </c>
      <c r="AK479">
        <v>0.61567318644501845</v>
      </c>
      <c r="AL479">
        <v>0.61563098973494823</v>
      </c>
      <c r="AM479">
        <v>0.61571483419052941</v>
      </c>
      <c r="AN479">
        <v>0.98990815596556059</v>
      </c>
      <c r="AO479">
        <v>0.98990815596556037</v>
      </c>
      <c r="AP479">
        <v>0.98990815596556037</v>
      </c>
      <c r="AQ479">
        <v>0.98990815596556037</v>
      </c>
      <c r="AR479">
        <v>16.481465378500751</v>
      </c>
      <c r="AS479">
        <v>16.481465378500751</v>
      </c>
      <c r="AT479">
        <v>16.481465378500751</v>
      </c>
      <c r="AU479">
        <v>16.481465378500751</v>
      </c>
      <c r="AV479" t="str">
        <f>VLOOKUP(Sheet1[[#This Row],[NPDES ID2]],Combined_Sheet__Major_Only___2[[NPDES ID2]:[ECHO BFR]],3,FALSE)</f>
        <v>GA</v>
      </c>
      <c r="AW479" t="s">
        <v>41</v>
      </c>
      <c r="AX479" t="str">
        <f>VLOOKUP(Sheet1[[#This Row],[NPDES ID2]],Combined_Sheet__Major_Only___2[[NPDES ID2]:[ECHO BFR]],27,FALSE)</f>
        <v>-</v>
      </c>
      <c r="AY479" t="str">
        <f>VLOOKUP(Sheet1[[#This Row],[NPDES ID2]],Combined_Sheet__Major_Only___2[[NPDES ID2]:[ECHO BFR]],28,FALSE)</f>
        <v>-</v>
      </c>
      <c r="AZ479" t="str">
        <f>VLOOKUP(Sheet1[[#This Row],[NPDES ID2]],Combined_Sheet__Major_Only___2[[NPDES ID2]:[ECHO BFR]],29,FALSE)</f>
        <v>-</v>
      </c>
      <c r="BA479">
        <f>VLOOKUP(Sheet1[[#This Row],[NPDES ID2]],Combined_Sheet__Major_Only___2[[NPDES ID2]:[ECHO BFR]],17,FALSE)</f>
        <v>33.84525</v>
      </c>
      <c r="BB479">
        <f>VLOOKUP(Sheet1[[#This Row],[NPDES ID2]],Combined_Sheet__Major_Only___2[[NPDES ID2]:[ECHO BFR]],18,FALSE)</f>
        <v>-83.885582999999997</v>
      </c>
      <c r="BC479" s="2" t="str">
        <f>IF(ISNUMBER(SEARCH("aerobic",$AW479)),"aerobic","")</f>
        <v>aerobic</v>
      </c>
      <c r="BD479" s="2" t="str">
        <f>IF(ISNUMBER(SEARCH("anaer",$AW479)),"anaer","")</f>
        <v/>
      </c>
      <c r="BE479" s="2" t="str">
        <f>IF(ISNUMBER(SEARCH("thickening",$AZ479)),"thickening","")</f>
        <v/>
      </c>
      <c r="BF479" s="4" t="str">
        <f>IF(ISNUMBER(SEARCH("airDry",$AW479)),"airDry","")</f>
        <v/>
      </c>
      <c r="BG479" s="4" t="str">
        <f>IF(ISNUMBER(SEARCH("heatDry",$AY479)),"heatDry","")</f>
        <v/>
      </c>
      <c r="BH479" s="4" t="str">
        <f>IF(AND(ISNUMBER(SEARCH("aerobic",$AW479)),ISNUMBER(SEARCH("anaer",$AW479))),"Combined Aer and Anaer.","")</f>
        <v/>
      </c>
    </row>
    <row r="480" spans="1:60" x14ac:dyDescent="0.25">
      <c r="A480" s="5">
        <v>2600</v>
      </c>
      <c r="B480" t="s">
        <v>12036</v>
      </c>
      <c r="C480">
        <v>52</v>
      </c>
      <c r="D480">
        <v>1848.4374108240099</v>
      </c>
      <c r="E480">
        <v>1830.6312813898551</v>
      </c>
      <c r="F480">
        <v>1258.1729227418559</v>
      </c>
      <c r="G480">
        <v>2420.7025623203808</v>
      </c>
      <c r="H480">
        <v>-108.9639445574828</v>
      </c>
      <c r="I480">
        <v>-110.3262400801021</v>
      </c>
      <c r="J480">
        <v>-129.7954005255836</v>
      </c>
      <c r="K480">
        <v>-87.490072288521205</v>
      </c>
      <c r="L480">
        <v>36.422068753404439</v>
      </c>
      <c r="M480">
        <v>36.294997547829809</v>
      </c>
      <c r="N480">
        <v>35.850552242626073</v>
      </c>
      <c r="O480">
        <v>37.363785262471602</v>
      </c>
      <c r="P480">
        <v>1.2175184540359389</v>
      </c>
      <c r="Q480">
        <v>1.2299965845405441</v>
      </c>
      <c r="R480">
        <v>0.99360207886308338</v>
      </c>
      <c r="S480">
        <v>1.4272431326400381</v>
      </c>
      <c r="T480">
        <v>253107.83521570879</v>
      </c>
      <c r="U480">
        <v>253108.25316625941</v>
      </c>
      <c r="V480">
        <v>252938.5327076189</v>
      </c>
      <c r="W480">
        <v>253277.75650767519</v>
      </c>
      <c r="X480">
        <v>16264.293562813429</v>
      </c>
      <c r="Y480">
        <v>16319.730640459889</v>
      </c>
      <c r="Z480">
        <v>15843.743624244749</v>
      </c>
      <c r="AA480">
        <v>16525.11382518756</v>
      </c>
      <c r="AB480">
        <v>2470.2434549606828</v>
      </c>
      <c r="AC480">
        <v>2441.235215277622</v>
      </c>
      <c r="AD480">
        <v>2155.345034694265</v>
      </c>
      <c r="AE480">
        <v>2848.4668925164528</v>
      </c>
      <c r="AF480">
        <v>68.64203249309945</v>
      </c>
      <c r="AG480">
        <v>68.402600237647107</v>
      </c>
      <c r="AH480">
        <v>67.564908658481556</v>
      </c>
      <c r="AI480">
        <v>70.416753891112123</v>
      </c>
      <c r="AJ480">
        <v>0.61506050833237336</v>
      </c>
      <c r="AK480">
        <v>0.61506050193944883</v>
      </c>
      <c r="AL480">
        <v>0.61505695074343902</v>
      </c>
      <c r="AM480">
        <v>0.61506400649860615</v>
      </c>
      <c r="AN480">
        <v>0.98990795310917479</v>
      </c>
      <c r="AO480">
        <v>0.98990795310917479</v>
      </c>
      <c r="AP480">
        <v>0.98990795310917479</v>
      </c>
      <c r="AQ480">
        <v>0.98990795310917479</v>
      </c>
      <c r="AR480">
        <v>16.46394093961657</v>
      </c>
      <c r="AS480">
        <v>16.46394093961656</v>
      </c>
      <c r="AT480">
        <v>16.46394093961656</v>
      </c>
      <c r="AU480">
        <v>16.46394093961656</v>
      </c>
      <c r="AV480" t="str">
        <f>VLOOKUP(Sheet1[[#This Row],[NPDES ID2]],Combined_Sheet__Major_Only___2[[NPDES ID2]:[ECHO BFR]],3,FALSE)</f>
        <v>MO</v>
      </c>
      <c r="AW480" t="s">
        <v>41</v>
      </c>
      <c r="AX480" t="str">
        <f>VLOOKUP(Sheet1[[#This Row],[NPDES ID2]],Combined_Sheet__Major_Only___2[[NPDES ID2]:[ECHO BFR]],27,FALSE)</f>
        <v>tempSludgeStore</v>
      </c>
      <c r="AY480" t="str">
        <f>VLOOKUP(Sheet1[[#This Row],[NPDES ID2]],Combined_Sheet__Major_Only___2[[NPDES ID2]:[ECHO BFR]],28,FALSE)</f>
        <v>-</v>
      </c>
      <c r="AZ480" t="str">
        <f>VLOOKUP(Sheet1[[#This Row],[NPDES ID2]],Combined_Sheet__Major_Only___2[[NPDES ID2]:[ECHO BFR]],29,FALSE)</f>
        <v>sludgeLagoon</v>
      </c>
      <c r="BA480">
        <f>VLOOKUP(Sheet1[[#This Row],[NPDES ID2]],Combined_Sheet__Major_Only___2[[NPDES ID2]:[ECHO BFR]],17,FALSE)</f>
        <v>37.937255999999998</v>
      </c>
      <c r="BB480">
        <f>VLOOKUP(Sheet1[[#This Row],[NPDES ID2]],Combined_Sheet__Major_Only___2[[NPDES ID2]:[ECHO BFR]],18,FALSE)</f>
        <v>-91.833551999999997</v>
      </c>
      <c r="BC480" s="2" t="str">
        <f>IF(ISNUMBER(SEARCH("aerobic",$AW480)),"aerobic","")</f>
        <v>aerobic</v>
      </c>
      <c r="BD480" s="2" t="str">
        <f>IF(ISNUMBER(SEARCH("anaer",$AW480)),"anaer","")</f>
        <v/>
      </c>
      <c r="BE480" s="2" t="str">
        <f>IF(ISNUMBER(SEARCH("thickening",$AZ480)),"thickening","")</f>
        <v/>
      </c>
      <c r="BF480" s="3" t="str">
        <f>IF(ISNUMBER(SEARCH("airDry",$AW480)),"airDry","")</f>
        <v/>
      </c>
      <c r="BG480" s="3" t="str">
        <f>IF(ISNUMBER(SEARCH("heatDry",$AY480)),"heatDry","")</f>
        <v/>
      </c>
      <c r="BH480" s="3" t="str">
        <f>IF(AND(ISNUMBER(SEARCH("aerobic",$AW480)),ISNUMBER(SEARCH("anaer",$AW480))),"Combined Aer and Anaer.","")</f>
        <v/>
      </c>
    </row>
    <row r="481" spans="1:60" x14ac:dyDescent="0.25">
      <c r="A481" s="5">
        <v>540</v>
      </c>
      <c r="B481" t="s">
        <v>2658</v>
      </c>
      <c r="C481">
        <v>264.64999999999998</v>
      </c>
      <c r="D481">
        <v>440.07256045561923</v>
      </c>
      <c r="E481">
        <v>437.08261302229027</v>
      </c>
      <c r="F481">
        <v>329.57121973276418</v>
      </c>
      <c r="G481">
        <v>547.6693876490325</v>
      </c>
      <c r="H481">
        <v>-138.6462115095058</v>
      </c>
      <c r="I481">
        <v>-139.96500752066501</v>
      </c>
      <c r="J481">
        <v>-158.61025240624201</v>
      </c>
      <c r="K481">
        <v>-115.7299242249975</v>
      </c>
      <c r="L481">
        <v>199.60692812919029</v>
      </c>
      <c r="M481">
        <v>198.41505075187061</v>
      </c>
      <c r="N481">
        <v>194.24725290628859</v>
      </c>
      <c r="O481">
        <v>208.43880454421679</v>
      </c>
      <c r="P481">
        <v>8.251792196786818</v>
      </c>
      <c r="Q481">
        <v>8.2149684658264732</v>
      </c>
      <c r="R481">
        <v>6.9230120058274673</v>
      </c>
      <c r="S481">
        <v>9.2804764058196376</v>
      </c>
      <c r="T481">
        <v>253105.6740199585</v>
      </c>
      <c r="U481">
        <v>253106.09196696611</v>
      </c>
      <c r="V481">
        <v>252936.37294705529</v>
      </c>
      <c r="W481">
        <v>253275.59387149281</v>
      </c>
      <c r="X481">
        <v>19912.102369418131</v>
      </c>
      <c r="Y481">
        <v>20020.196945375621</v>
      </c>
      <c r="Z481">
        <v>19049.053006613431</v>
      </c>
      <c r="AA481">
        <v>20453.444215041469</v>
      </c>
      <c r="AB481">
        <v>3807.2597219465551</v>
      </c>
      <c r="AC481">
        <v>3754.411537416202</v>
      </c>
      <c r="AD481">
        <v>3194.9882007325809</v>
      </c>
      <c r="AE481">
        <v>4605.9784609776607</v>
      </c>
      <c r="AF481">
        <v>56.087598433597392</v>
      </c>
      <c r="AG481">
        <v>55.752916453045209</v>
      </c>
      <c r="AH481">
        <v>54.5814556887062</v>
      </c>
      <c r="AI481">
        <v>58.568976428020918</v>
      </c>
      <c r="AJ481">
        <v>0.46176011857556221</v>
      </c>
      <c r="AK481">
        <v>0.46176009180014949</v>
      </c>
      <c r="AL481">
        <v>0.46174530798299918</v>
      </c>
      <c r="AM481">
        <v>0.46177468222625723</v>
      </c>
      <c r="AN481">
        <v>0.98990786818347298</v>
      </c>
      <c r="AO481">
        <v>0.98990786818347287</v>
      </c>
      <c r="AP481">
        <v>0.98990786818347287</v>
      </c>
      <c r="AQ481">
        <v>0.98990786818347287</v>
      </c>
      <c r="AR481">
        <v>11.74814561549163</v>
      </c>
      <c r="AS481">
        <v>11.74814561549162</v>
      </c>
      <c r="AT481">
        <v>11.74814561549162</v>
      </c>
      <c r="AU481">
        <v>11.74814561549162</v>
      </c>
      <c r="AV481" t="str">
        <f>VLOOKUP(Sheet1[[#This Row],[NPDES ID2]],Combined_Sheet__Major_Only___2[[NPDES ID2]:[ECHO BFR]],3,FALSE)</f>
        <v>TX</v>
      </c>
      <c r="AW481" t="s">
        <v>54</v>
      </c>
      <c r="AX481" t="str">
        <f>VLOOKUP(Sheet1[[#This Row],[NPDES ID2]],Combined_Sheet__Major_Only___2[[NPDES ID2]:[ECHO BFR]],27,FALSE)</f>
        <v>other</v>
      </c>
      <c r="AY481" t="str">
        <f>VLOOKUP(Sheet1[[#This Row],[NPDES ID2]],Combined_Sheet__Major_Only___2[[NPDES ID2]:[ECHO BFR]],28,FALSE)</f>
        <v>-</v>
      </c>
      <c r="AZ481" t="str">
        <f>VLOOKUP(Sheet1[[#This Row],[NPDES ID2]],Combined_Sheet__Major_Only___2[[NPDES ID2]:[ECHO BFR]],29,FALSE)</f>
        <v>-</v>
      </c>
      <c r="BA481">
        <f>VLOOKUP(Sheet1[[#This Row],[NPDES ID2]],Combined_Sheet__Major_Only___2[[NPDES ID2]:[ECHO BFR]],17,FALSE)</f>
        <v>29.767751000000001</v>
      </c>
      <c r="BB481">
        <f>VLOOKUP(Sheet1[[#This Row],[NPDES ID2]],Combined_Sheet__Major_Only___2[[NPDES ID2]:[ECHO BFR]],18,FALSE)</f>
        <v>-95.620953999999998</v>
      </c>
      <c r="BC481" s="2" t="str">
        <f>IF(ISNUMBER(SEARCH("aerobic",$AW481)),"aerobic","")</f>
        <v/>
      </c>
      <c r="BD481" s="2" t="str">
        <f>IF(ISNUMBER(SEARCH("anaer",$AW481)),"anaer","")</f>
        <v/>
      </c>
      <c r="BE481" s="2" t="str">
        <f>IF(ISNUMBER(SEARCH("thickening",$AZ481)),"thickening","")</f>
        <v/>
      </c>
      <c r="BF481" s="3" t="str">
        <f>IF(ISNUMBER(SEARCH("airDry",$AW481)),"airDry","")</f>
        <v/>
      </c>
      <c r="BG481" s="3" t="str">
        <f>IF(ISNUMBER(SEARCH("heatDry",$AY481)),"heatDry","")</f>
        <v/>
      </c>
      <c r="BH481" s="3" t="str">
        <f>IF(AND(ISNUMBER(SEARCH("aerobic",$AW481)),ISNUMBER(SEARCH("anaer",$AW481))),"Combined Aer and Anaer.","")</f>
        <v/>
      </c>
    </row>
    <row r="482" spans="1:60" x14ac:dyDescent="0.25">
      <c r="A482" s="5">
        <v>1517</v>
      </c>
      <c r="B482" t="s">
        <v>7144</v>
      </c>
      <c r="C482">
        <v>100.37</v>
      </c>
      <c r="D482">
        <v>1058.173115450023</v>
      </c>
      <c r="E482">
        <v>1044.0058107143841</v>
      </c>
      <c r="F482">
        <v>740.66454795930588</v>
      </c>
      <c r="G482">
        <v>1370.9205895929599</v>
      </c>
      <c r="H482">
        <v>-114.5994410063781</v>
      </c>
      <c r="I482">
        <v>-115.86714286573191</v>
      </c>
      <c r="J482">
        <v>-135.2137170813171</v>
      </c>
      <c r="K482">
        <v>-92.857248762543392</v>
      </c>
      <c r="L482">
        <v>67.071991596467029</v>
      </c>
      <c r="M482">
        <v>66.802141241490716</v>
      </c>
      <c r="N482">
        <v>65.858366792769942</v>
      </c>
      <c r="O482">
        <v>69.071770936112003</v>
      </c>
      <c r="P482">
        <v>2.3564943409075432</v>
      </c>
      <c r="Q482">
        <v>2.3722444871200139</v>
      </c>
      <c r="R482">
        <v>1.9352073978567801</v>
      </c>
      <c r="S482">
        <v>2.728907483427184</v>
      </c>
      <c r="T482">
        <v>253080.8873265853</v>
      </c>
      <c r="U482">
        <v>253081.30523295849</v>
      </c>
      <c r="V482">
        <v>252911.60271379779</v>
      </c>
      <c r="W482">
        <v>253250.79065784381</v>
      </c>
      <c r="X482">
        <v>17046.63402940434</v>
      </c>
      <c r="Y482">
        <v>17111.995240218192</v>
      </c>
      <c r="Z482">
        <v>16541.02522690648</v>
      </c>
      <c r="AA482">
        <v>17361.240931836641</v>
      </c>
      <c r="AB482">
        <v>2709.1660919484252</v>
      </c>
      <c r="AC482">
        <v>2674.948047091626</v>
      </c>
      <c r="AD482">
        <v>2348.6994611201758</v>
      </c>
      <c r="AE482">
        <v>3149.4384253892972</v>
      </c>
      <c r="AF482">
        <v>65.489076349121746</v>
      </c>
      <c r="AG482">
        <v>65.225687894059689</v>
      </c>
      <c r="AH482">
        <v>64.304040565677042</v>
      </c>
      <c r="AI482">
        <v>67.441540468668634</v>
      </c>
      <c r="AJ482">
        <v>0.5765009578534237</v>
      </c>
      <c r="AK482">
        <v>0.57650094601262314</v>
      </c>
      <c r="AL482">
        <v>0.57649437711247697</v>
      </c>
      <c r="AM482">
        <v>0.5765074287176486</v>
      </c>
      <c r="AN482">
        <v>0.98990689407077082</v>
      </c>
      <c r="AO482">
        <v>0.98990689407077115</v>
      </c>
      <c r="AP482">
        <v>0.98990689407077115</v>
      </c>
      <c r="AQ482">
        <v>0.98990689407077115</v>
      </c>
      <c r="AR482">
        <v>15.27777332465779</v>
      </c>
      <c r="AS482">
        <v>15.27777332465779</v>
      </c>
      <c r="AT482">
        <v>15.27777332465779</v>
      </c>
      <c r="AU482">
        <v>15.27777332465779</v>
      </c>
      <c r="AV482" t="str">
        <f>VLOOKUP(Sheet1[[#This Row],[NPDES ID2]],Combined_Sheet__Major_Only___2[[NPDES ID2]:[ECHO BFR]],3,FALSE)</f>
        <v>MO</v>
      </c>
      <c r="AW482" t="s">
        <v>12186</v>
      </c>
      <c r="AX482" t="str">
        <f>VLOOKUP(Sheet1[[#This Row],[NPDES ID2]],Combined_Sheet__Major_Only___2[[NPDES ID2]:[ECHO BFR]],27,FALSE)</f>
        <v>-</v>
      </c>
      <c r="AY482" t="str">
        <f>VLOOKUP(Sheet1[[#This Row],[NPDES ID2]],Combined_Sheet__Major_Only___2[[NPDES ID2]:[ECHO BFR]],28,FALSE)</f>
        <v>-</v>
      </c>
      <c r="AZ482" t="str">
        <f>VLOOKUP(Sheet1[[#This Row],[NPDES ID2]],Combined_Sheet__Major_Only___2[[NPDES ID2]:[ECHO BFR]],29,FALSE)</f>
        <v>sludgeLagoon</v>
      </c>
      <c r="BA482">
        <f>VLOOKUP(Sheet1[[#This Row],[NPDES ID2]],Combined_Sheet__Major_Only___2[[NPDES ID2]:[ECHO BFR]],17,FALSE)</f>
        <v>38.586500999999998</v>
      </c>
      <c r="BB482">
        <f>VLOOKUP(Sheet1[[#This Row],[NPDES ID2]],Combined_Sheet__Major_Only___2[[NPDES ID2]:[ECHO BFR]],18,FALSE)</f>
        <v>-92.573459</v>
      </c>
      <c r="BC482" s="2" t="str">
        <f>IF(ISNUMBER(SEARCH("aerobic",$AW482)),"aerobic","")</f>
        <v>aerobic</v>
      </c>
      <c r="BD482" s="2" t="str">
        <f>IF(ISNUMBER(SEARCH("anaer",$AW482)),"anaer","")</f>
        <v>anaer</v>
      </c>
      <c r="BE482" s="2" t="str">
        <f>IF(ISNUMBER(SEARCH("thickening",$AZ482)),"thickening","")</f>
        <v/>
      </c>
      <c r="BF482" s="4" t="str">
        <f>IF(ISNUMBER(SEARCH("airDry",$AW482)),"airDry","")</f>
        <v/>
      </c>
      <c r="BG482" s="4" t="str">
        <f>IF(ISNUMBER(SEARCH("heatDry",$AY482)),"heatDry","")</f>
        <v/>
      </c>
      <c r="BH482" s="4" t="str">
        <f>IF(AND(ISNUMBER(SEARCH("aerobic",$AW482)),ISNUMBER(SEARCH("anaer",$AW482))),"Combined Aer and Anaer.","")</f>
        <v>Combined Aer and Anaer.</v>
      </c>
    </row>
    <row r="483" spans="1:60" x14ac:dyDescent="0.25">
      <c r="A483" s="5">
        <v>824</v>
      </c>
      <c r="B483" t="s">
        <v>4031</v>
      </c>
      <c r="C483">
        <v>1147</v>
      </c>
      <c r="D483">
        <v>343.04359575452401</v>
      </c>
      <c r="E483">
        <v>339.47860193044551</v>
      </c>
      <c r="F483">
        <v>290.42465840896381</v>
      </c>
      <c r="G483">
        <v>405.91619997657608</v>
      </c>
      <c r="H483">
        <v>-137.93221777714791</v>
      </c>
      <c r="I483">
        <v>-139.23474259015839</v>
      </c>
      <c r="J483">
        <v>-158.5307896643605</v>
      </c>
      <c r="K483">
        <v>-114.66657208127199</v>
      </c>
      <c r="L483">
        <v>863.48936722936207</v>
      </c>
      <c r="M483">
        <v>858.32307502668789</v>
      </c>
      <c r="N483">
        <v>840.27527087060207</v>
      </c>
      <c r="O483">
        <v>901.75153405140168</v>
      </c>
      <c r="P483">
        <v>35.718291511495181</v>
      </c>
      <c r="Q483">
        <v>35.556176970521967</v>
      </c>
      <c r="R483">
        <v>29.970747796618191</v>
      </c>
      <c r="S483">
        <v>40.164131292021139</v>
      </c>
      <c r="T483">
        <v>253078.9672060149</v>
      </c>
      <c r="U483">
        <v>253079.38510924031</v>
      </c>
      <c r="V483">
        <v>252909.68386832299</v>
      </c>
      <c r="W483">
        <v>253248.8692575173</v>
      </c>
      <c r="X483">
        <v>19923.873587595132</v>
      </c>
      <c r="Y483">
        <v>20032.245728440012</v>
      </c>
      <c r="Z483">
        <v>19059.10705171161</v>
      </c>
      <c r="AA483">
        <v>20466.200688248311</v>
      </c>
      <c r="AB483">
        <v>3813.599305936541</v>
      </c>
      <c r="AC483">
        <v>3760.61213196687</v>
      </c>
      <c r="AD483">
        <v>3199.491382332686</v>
      </c>
      <c r="AE483">
        <v>4614.0477696002199</v>
      </c>
      <c r="AF483">
        <v>56.055287330419233</v>
      </c>
      <c r="AG483">
        <v>55.720876353859651</v>
      </c>
      <c r="AH483">
        <v>54.547746324281484</v>
      </c>
      <c r="AI483">
        <v>58.53788888295594</v>
      </c>
      <c r="AJ483">
        <v>0.46136652183885118</v>
      </c>
      <c r="AK483">
        <v>0.46136640302928328</v>
      </c>
      <c r="AL483">
        <v>0.46130237334536828</v>
      </c>
      <c r="AM483">
        <v>0.46142960853056408</v>
      </c>
      <c r="AN483">
        <v>0.9899068186025215</v>
      </c>
      <c r="AO483">
        <v>0.9899068186025215</v>
      </c>
      <c r="AP483">
        <v>0.9899068186025215</v>
      </c>
      <c r="AQ483">
        <v>0.9899068186025215</v>
      </c>
      <c r="AR483">
        <v>11.734352319667609</v>
      </c>
      <c r="AS483">
        <v>11.734352319667609</v>
      </c>
      <c r="AT483">
        <v>11.734352319667609</v>
      </c>
      <c r="AU483">
        <v>11.734352319667609</v>
      </c>
      <c r="AV483" t="str">
        <f>VLOOKUP(Sheet1[[#This Row],[NPDES ID2]],Combined_Sheet__Major_Only___2[[NPDES ID2]:[ECHO BFR]],3,FALSE)</f>
        <v>TN</v>
      </c>
      <c r="AW483" t="s">
        <v>38</v>
      </c>
      <c r="AX483" t="str">
        <f>VLOOKUP(Sheet1[[#This Row],[NPDES ID2]],Combined_Sheet__Major_Only___2[[NPDES ID2]:[ECHO BFR]],27,FALSE)</f>
        <v/>
      </c>
      <c r="AY483" t="str">
        <f>VLOOKUP(Sheet1[[#This Row],[NPDES ID2]],Combined_Sheet__Major_Only___2[[NPDES ID2]:[ECHO BFR]],28,FALSE)</f>
        <v/>
      </c>
      <c r="AZ483" t="str">
        <f>VLOOKUP(Sheet1[[#This Row],[NPDES ID2]],Combined_Sheet__Major_Only___2[[NPDES ID2]:[ECHO BFR]],29,FALSE)</f>
        <v/>
      </c>
      <c r="BA483">
        <f>VLOOKUP(Sheet1[[#This Row],[NPDES ID2]],Combined_Sheet__Major_Only___2[[NPDES ID2]:[ECHO BFR]],17,FALSE)</f>
        <v>35.314517000000002</v>
      </c>
      <c r="BB483">
        <f>VLOOKUP(Sheet1[[#This Row],[NPDES ID2]],Combined_Sheet__Major_Only___2[[NPDES ID2]:[ECHO BFR]],18,FALSE)</f>
        <v>-84.799942999999999</v>
      </c>
      <c r="BC483" s="2" t="str">
        <f>IF(ISNUMBER(SEARCH("aerobic",$AW483)),"aerobic","")</f>
        <v/>
      </c>
      <c r="BD483" s="2" t="str">
        <f>IF(ISNUMBER(SEARCH("anaer",$AW483)),"anaer","")</f>
        <v/>
      </c>
      <c r="BE483" s="2" t="str">
        <f>IF(ISNUMBER(SEARCH("thickening",$AZ483)),"thickening","")</f>
        <v/>
      </c>
      <c r="BF483" s="3" t="str">
        <f>IF(ISNUMBER(SEARCH("airDry",$AW483)),"airDry","")</f>
        <v/>
      </c>
      <c r="BG483" s="3" t="str">
        <f>IF(ISNUMBER(SEARCH("heatDry",$AY483)),"heatDry","")</f>
        <v/>
      </c>
      <c r="BH483" s="3" t="str">
        <f>IF(AND(ISNUMBER(SEARCH("aerobic",$AW483)),ISNUMBER(SEARCH("anaer",$AW483))),"Combined Aer and Anaer.","")</f>
        <v/>
      </c>
    </row>
    <row r="484" spans="1:60" x14ac:dyDescent="0.25">
      <c r="A484" s="5">
        <v>1985</v>
      </c>
      <c r="B484" t="s">
        <v>9352</v>
      </c>
      <c r="C484">
        <v>1849</v>
      </c>
      <c r="D484">
        <v>421.44702614019388</v>
      </c>
      <c r="E484">
        <v>422.30169081859299</v>
      </c>
      <c r="F484">
        <v>353.14784353961733</v>
      </c>
      <c r="G484">
        <v>493.88925709133201</v>
      </c>
      <c r="H484">
        <v>-136.00624149006879</v>
      </c>
      <c r="I484">
        <v>-137.37504640837011</v>
      </c>
      <c r="J484">
        <v>-156.62733909495341</v>
      </c>
      <c r="K484">
        <v>-112.5086726884292</v>
      </c>
      <c r="L484">
        <v>1433.320412728963</v>
      </c>
      <c r="M484">
        <v>1424.9432819955</v>
      </c>
      <c r="N484">
        <v>1395.70245699204</v>
      </c>
      <c r="O484">
        <v>1495.335499293004</v>
      </c>
      <c r="P484">
        <v>58.6431848606667</v>
      </c>
      <c r="Q484">
        <v>58.405043306537991</v>
      </c>
      <c r="R484">
        <v>49.13987891329986</v>
      </c>
      <c r="S484">
        <v>66.08483102492292</v>
      </c>
      <c r="T484">
        <v>253077.0546755931</v>
      </c>
      <c r="U484">
        <v>253077.47257568309</v>
      </c>
      <c r="V484">
        <v>252907.77260795661</v>
      </c>
      <c r="W484">
        <v>253246.95545239831</v>
      </c>
      <c r="X484">
        <v>19716.949857646159</v>
      </c>
      <c r="Y484">
        <v>19821.920716606211</v>
      </c>
      <c r="Z484">
        <v>18880.508478328491</v>
      </c>
      <c r="AA484">
        <v>20240.941647727679</v>
      </c>
      <c r="AB484">
        <v>3719.777309556463</v>
      </c>
      <c r="AC484">
        <v>3667.7746549517819</v>
      </c>
      <c r="AD484">
        <v>3129.3125002498459</v>
      </c>
      <c r="AE484">
        <v>4484.4529495106644</v>
      </c>
      <c r="AF484">
        <v>56.647061650924613</v>
      </c>
      <c r="AG484">
        <v>56.317559013277467</v>
      </c>
      <c r="AH484">
        <v>55.159451974326778</v>
      </c>
      <c r="AI484">
        <v>59.095935438944267</v>
      </c>
      <c r="AJ484">
        <v>0.46857677300757211</v>
      </c>
      <c r="AK484">
        <v>0.46857657558250448</v>
      </c>
      <c r="AL484">
        <v>0.4684721469002886</v>
      </c>
      <c r="AM484">
        <v>0.46867967729698629</v>
      </c>
      <c r="AN484">
        <v>0.98990674343147267</v>
      </c>
      <c r="AO484">
        <v>0.98990674343147267</v>
      </c>
      <c r="AP484">
        <v>0.98990674343147267</v>
      </c>
      <c r="AQ484">
        <v>0.98990674343147267</v>
      </c>
      <c r="AR484">
        <v>11.954750876704299</v>
      </c>
      <c r="AS484">
        <v>11.954750876704299</v>
      </c>
      <c r="AT484">
        <v>11.954750876704299</v>
      </c>
      <c r="AU484">
        <v>11.954750876704299</v>
      </c>
      <c r="AV484" t="str">
        <f>VLOOKUP(Sheet1[[#This Row],[NPDES ID2]],Combined_Sheet__Major_Only___2[[NPDES ID2]:[ECHO BFR]],3,FALSE)</f>
        <v>TN</v>
      </c>
      <c r="AW484" t="s">
        <v>38</v>
      </c>
      <c r="AX484" t="str">
        <f>VLOOKUP(Sheet1[[#This Row],[NPDES ID2]],Combined_Sheet__Major_Only___2[[NPDES ID2]:[ECHO BFR]],27,FALSE)</f>
        <v/>
      </c>
      <c r="AY484" t="str">
        <f>VLOOKUP(Sheet1[[#This Row],[NPDES ID2]],Combined_Sheet__Major_Only___2[[NPDES ID2]:[ECHO BFR]],28,FALSE)</f>
        <v/>
      </c>
      <c r="AZ484" t="str">
        <f>VLOOKUP(Sheet1[[#This Row],[NPDES ID2]],Combined_Sheet__Major_Only___2[[NPDES ID2]:[ECHO BFR]],29,FALSE)</f>
        <v/>
      </c>
      <c r="BA484">
        <f>VLOOKUP(Sheet1[[#This Row],[NPDES ID2]],Combined_Sheet__Major_Only___2[[NPDES ID2]:[ECHO BFR]],17,FALSE)</f>
        <v>36.500432000000004</v>
      </c>
      <c r="BB484">
        <f>VLOOKUP(Sheet1[[#This Row],[NPDES ID2]],Combined_Sheet__Major_Only___2[[NPDES ID2]:[ECHO BFR]],18,FALSE)</f>
        <v>-82.289707000000007</v>
      </c>
      <c r="BC484" s="2" t="str">
        <f>IF(ISNUMBER(SEARCH("aerobic",$AW484)),"aerobic","")</f>
        <v/>
      </c>
      <c r="BD484" s="2" t="str">
        <f>IF(ISNUMBER(SEARCH("anaer",$AW484)),"anaer","")</f>
        <v/>
      </c>
      <c r="BE484" s="2" t="str">
        <f>IF(ISNUMBER(SEARCH("thickening",$AZ484)),"thickening","")</f>
        <v/>
      </c>
      <c r="BF484" s="4" t="str">
        <f>IF(ISNUMBER(SEARCH("airDry",$AW484)),"airDry","")</f>
        <v/>
      </c>
      <c r="BG484" s="4" t="str">
        <f>IF(ISNUMBER(SEARCH("heatDry",$AY484)),"heatDry","")</f>
        <v/>
      </c>
      <c r="BH484" s="4" t="str">
        <f>IF(AND(ISNUMBER(SEARCH("aerobic",$AW484)),ISNUMBER(SEARCH("anaer",$AW484))),"Combined Aer and Anaer.","")</f>
        <v/>
      </c>
    </row>
    <row r="485" spans="1:60" x14ac:dyDescent="0.25">
      <c r="A485" s="5">
        <v>1457</v>
      </c>
      <c r="B485" t="s">
        <v>6885</v>
      </c>
      <c r="C485">
        <v>116.38345940000001</v>
      </c>
      <c r="D485">
        <v>903.57000549504471</v>
      </c>
      <c r="E485">
        <v>895.10587535444347</v>
      </c>
      <c r="F485">
        <v>637.87757886868462</v>
      </c>
      <c r="G485">
        <v>1167.1309235303911</v>
      </c>
      <c r="H485">
        <v>-111.12325169352211</v>
      </c>
      <c r="I485">
        <v>-112.50272011116191</v>
      </c>
      <c r="J485">
        <v>-131.86760630309709</v>
      </c>
      <c r="K485">
        <v>-89.530651802188004</v>
      </c>
      <c r="L485">
        <v>80.021808832713262</v>
      </c>
      <c r="M485">
        <v>79.726009067875523</v>
      </c>
      <c r="N485">
        <v>78.691508917129056</v>
      </c>
      <c r="O485">
        <v>82.213857487426864</v>
      </c>
      <c r="P485">
        <v>2.7279709932151381</v>
      </c>
      <c r="Q485">
        <v>2.7524797719576979</v>
      </c>
      <c r="R485">
        <v>2.2318737725225519</v>
      </c>
      <c r="S485">
        <v>3.182377405298785</v>
      </c>
      <c r="T485">
        <v>253076.9129165393</v>
      </c>
      <c r="U485">
        <v>253077.33081639701</v>
      </c>
      <c r="V485">
        <v>252907.63094304089</v>
      </c>
      <c r="W485">
        <v>253246.81359886241</v>
      </c>
      <c r="X485">
        <v>16566.693997879262</v>
      </c>
      <c r="Y485">
        <v>16625.920640387591</v>
      </c>
      <c r="Z485">
        <v>16113.819911406201</v>
      </c>
      <c r="AA485">
        <v>16848.144495348559</v>
      </c>
      <c r="AB485">
        <v>2560.273753476044</v>
      </c>
      <c r="AC485">
        <v>2529.3640319515948</v>
      </c>
      <c r="AD485">
        <v>2228.4843568191218</v>
      </c>
      <c r="AE485">
        <v>2962.3582662346998</v>
      </c>
      <c r="AF485">
        <v>67.382866735968051</v>
      </c>
      <c r="AG485">
        <v>67.133896665865038</v>
      </c>
      <c r="AH485">
        <v>66.262617088277068</v>
      </c>
      <c r="AI485">
        <v>69.22855422866246</v>
      </c>
      <c r="AJ485">
        <v>0.59965717389821682</v>
      </c>
      <c r="AK485">
        <v>0.59965715980055045</v>
      </c>
      <c r="AL485">
        <v>0.59964934182600382</v>
      </c>
      <c r="AM485">
        <v>0.59966487521518241</v>
      </c>
      <c r="AN485">
        <v>0.98990673785965944</v>
      </c>
      <c r="AO485">
        <v>0.98990673785965966</v>
      </c>
      <c r="AP485">
        <v>0.98990673785965966</v>
      </c>
      <c r="AQ485">
        <v>0.98990673785965966</v>
      </c>
      <c r="AR485">
        <v>15.98999923853744</v>
      </c>
      <c r="AS485">
        <v>15.98999923853744</v>
      </c>
      <c r="AT485">
        <v>15.98999923853744</v>
      </c>
      <c r="AU485">
        <v>15.98999923853744</v>
      </c>
      <c r="AV485" t="str">
        <f>VLOOKUP(Sheet1[[#This Row],[NPDES ID2]],Combined_Sheet__Major_Only___2[[NPDES ID2]:[ECHO BFR]],3,FALSE)</f>
        <v>TX</v>
      </c>
      <c r="AW485" t="s">
        <v>544</v>
      </c>
      <c r="AX485" t="str">
        <f>VLOOKUP(Sheet1[[#This Row],[NPDES ID2]],Combined_Sheet__Major_Only___2[[NPDES ID2]:[ECHO BFR]],27,FALSE)</f>
        <v>-</v>
      </c>
      <c r="AY485" t="str">
        <f>VLOOKUP(Sheet1[[#This Row],[NPDES ID2]],Combined_Sheet__Major_Only___2[[NPDES ID2]:[ECHO BFR]],28,FALSE)</f>
        <v>-</v>
      </c>
      <c r="AZ485" t="str">
        <f>VLOOKUP(Sheet1[[#This Row],[NPDES ID2]],Combined_Sheet__Major_Only___2[[NPDES ID2]:[ECHO BFR]],29,FALSE)</f>
        <v>-</v>
      </c>
      <c r="BA485">
        <f>VLOOKUP(Sheet1[[#This Row],[NPDES ID2]],Combined_Sheet__Major_Only___2[[NPDES ID2]:[ECHO BFR]],17,FALSE)</f>
        <v>30.114916999999998</v>
      </c>
      <c r="BB485">
        <f>VLOOKUP(Sheet1[[#This Row],[NPDES ID2]],Combined_Sheet__Major_Only___2[[NPDES ID2]:[ECHO BFR]],18,FALSE)</f>
        <v>-95.511027999999996</v>
      </c>
      <c r="BC485" s="2" t="str">
        <f>IF(ISNUMBER(SEARCH("aerobic",$AW485)),"aerobic","")</f>
        <v>aerobic</v>
      </c>
      <c r="BD485" s="2" t="str">
        <f>IF(ISNUMBER(SEARCH("anaer",$AW485)),"anaer","")</f>
        <v/>
      </c>
      <c r="BE485" s="2" t="str">
        <f>IF(ISNUMBER(SEARCH("thickening",$AZ485)),"thickening","")</f>
        <v/>
      </c>
      <c r="BF485" s="4" t="str">
        <f>IF(ISNUMBER(SEARCH("airDry",$AW485)),"airDry","")</f>
        <v/>
      </c>
      <c r="BG485" s="4" t="str">
        <f>IF(ISNUMBER(SEARCH("heatDry",$AY485)),"heatDry","")</f>
        <v/>
      </c>
      <c r="BH485" s="4" t="str">
        <f>IF(AND(ISNUMBER(SEARCH("aerobic",$AW485)),ISNUMBER(SEARCH("anaer",$AW485))),"Combined Aer and Anaer.","")</f>
        <v/>
      </c>
    </row>
    <row r="486" spans="1:60" x14ac:dyDescent="0.25">
      <c r="A486" s="5">
        <v>1440</v>
      </c>
      <c r="B486" t="s">
        <v>6809</v>
      </c>
      <c r="C486">
        <v>122.1</v>
      </c>
      <c r="D486">
        <v>861.74479197880544</v>
      </c>
      <c r="E486">
        <v>854.69254704635512</v>
      </c>
      <c r="F486">
        <v>610.19110490595813</v>
      </c>
      <c r="G486">
        <v>1112.469744198047</v>
      </c>
      <c r="H486">
        <v>-110.3753019069475</v>
      </c>
      <c r="I486">
        <v>-111.7786573180036</v>
      </c>
      <c r="J486">
        <v>-131.14823173423531</v>
      </c>
      <c r="K486">
        <v>-88.815041656258444</v>
      </c>
      <c r="L486">
        <v>84.476652449740044</v>
      </c>
      <c r="M486">
        <v>84.170312192388138</v>
      </c>
      <c r="N486">
        <v>83.098959341755105</v>
      </c>
      <c r="O486">
        <v>86.746800269660469</v>
      </c>
      <c r="P486">
        <v>2.8609084524182129</v>
      </c>
      <c r="Q486">
        <v>2.8878202173305341</v>
      </c>
      <c r="R486">
        <v>2.3386731677638091</v>
      </c>
      <c r="S486">
        <v>3.3428975800365368</v>
      </c>
      <c r="T486">
        <v>253075.15663011771</v>
      </c>
      <c r="U486">
        <v>253075.57452709609</v>
      </c>
      <c r="V486">
        <v>252905.87582291741</v>
      </c>
      <c r="W486">
        <v>253245.05614187979</v>
      </c>
      <c r="X486">
        <v>16463.630732320838</v>
      </c>
      <c r="Y486">
        <v>16521.56652684477</v>
      </c>
      <c r="Z486">
        <v>16021.805483061249</v>
      </c>
      <c r="AA486">
        <v>16738.0241433991</v>
      </c>
      <c r="AB486">
        <v>2529.363937341262</v>
      </c>
      <c r="AC486">
        <v>2499.1160361630209</v>
      </c>
      <c r="AD486">
        <v>2203.4030390990688</v>
      </c>
      <c r="AE486">
        <v>2923.1931815929661</v>
      </c>
      <c r="AF486">
        <v>67.803748368664998</v>
      </c>
      <c r="AG486">
        <v>67.557985340866139</v>
      </c>
      <c r="AH486">
        <v>66.697900893984936</v>
      </c>
      <c r="AI486">
        <v>69.625695746775392</v>
      </c>
      <c r="AJ486">
        <v>0.604805203295253</v>
      </c>
      <c r="AK486">
        <v>0.6048051884206479</v>
      </c>
      <c r="AL486">
        <v>0.60479694072869117</v>
      </c>
      <c r="AM486">
        <v>0.60481332792514686</v>
      </c>
      <c r="AN486">
        <v>0.98990666882864009</v>
      </c>
      <c r="AO486">
        <v>0.98990666882864042</v>
      </c>
      <c r="AP486">
        <v>0.98990666882864042</v>
      </c>
      <c r="AQ486">
        <v>0.98990666882864042</v>
      </c>
      <c r="AR486">
        <v>16.148334234911669</v>
      </c>
      <c r="AS486">
        <v>16.148334234911669</v>
      </c>
      <c r="AT486">
        <v>16.148334234911669</v>
      </c>
      <c r="AU486">
        <v>16.148334234911669</v>
      </c>
      <c r="AV486" t="str">
        <f>VLOOKUP(Sheet1[[#This Row],[NPDES ID2]],Combined_Sheet__Major_Only___2[[NPDES ID2]:[ECHO BFR]],3,FALSE)</f>
        <v>MO</v>
      </c>
      <c r="AW486" t="s">
        <v>41</v>
      </c>
      <c r="AX486" t="str">
        <f>VLOOKUP(Sheet1[[#This Row],[NPDES ID2]],Combined_Sheet__Major_Only___2[[NPDES ID2]:[ECHO BFR]],27,FALSE)</f>
        <v>-</v>
      </c>
      <c r="AY486" t="str">
        <f>VLOOKUP(Sheet1[[#This Row],[NPDES ID2]],Combined_Sheet__Major_Only___2[[NPDES ID2]:[ECHO BFR]],28,FALSE)</f>
        <v>-</v>
      </c>
      <c r="AZ486" t="str">
        <f>VLOOKUP(Sheet1[[#This Row],[NPDES ID2]],Combined_Sheet__Major_Only___2[[NPDES ID2]:[ECHO BFR]],29,FALSE)</f>
        <v>-</v>
      </c>
      <c r="BA486">
        <f>VLOOKUP(Sheet1[[#This Row],[NPDES ID2]],Combined_Sheet__Major_Only___2[[NPDES ID2]:[ECHO BFR]],17,FALSE)</f>
        <v>40.155583</v>
      </c>
      <c r="BB486">
        <f>VLOOKUP(Sheet1[[#This Row],[NPDES ID2]],Combined_Sheet__Major_Only___2[[NPDES ID2]:[ECHO BFR]],18,FALSE)</f>
        <v>-92.561222000000001</v>
      </c>
      <c r="BC486" s="2" t="str">
        <f>IF(ISNUMBER(SEARCH("aerobic",$AW486)),"aerobic","")</f>
        <v>aerobic</v>
      </c>
      <c r="BD486" s="2" t="str">
        <f>IF(ISNUMBER(SEARCH("anaer",$AW486)),"anaer","")</f>
        <v/>
      </c>
      <c r="BE486" s="2" t="str">
        <f>IF(ISNUMBER(SEARCH("thickening",$AZ486)),"thickening","")</f>
        <v/>
      </c>
      <c r="BF486" s="3" t="str">
        <f>IF(ISNUMBER(SEARCH("airDry",$AW486)),"airDry","")</f>
        <v/>
      </c>
      <c r="BG486" s="3" t="str">
        <f>IF(ISNUMBER(SEARCH("heatDry",$AY486)),"heatDry","")</f>
        <v/>
      </c>
      <c r="BH486" s="3" t="str">
        <f>IF(AND(ISNUMBER(SEARCH("aerobic",$AW486)),ISNUMBER(SEARCH("anaer",$AW486))),"Combined Aer and Anaer.","")</f>
        <v/>
      </c>
    </row>
    <row r="487" spans="1:60" x14ac:dyDescent="0.25">
      <c r="A487" s="5">
        <v>302</v>
      </c>
      <c r="B487" t="s">
        <v>1542</v>
      </c>
      <c r="C487">
        <v>1301</v>
      </c>
      <c r="D487">
        <v>360.3265784597549</v>
      </c>
      <c r="E487">
        <v>358.38606317851401</v>
      </c>
      <c r="F487">
        <v>304.64074198662843</v>
      </c>
      <c r="G487">
        <v>423.49971362435241</v>
      </c>
      <c r="H487">
        <v>-137.78538803379121</v>
      </c>
      <c r="I487">
        <v>-139.0827149636836</v>
      </c>
      <c r="J487">
        <v>-158.4944894363864</v>
      </c>
      <c r="K487">
        <v>-114.45940331313651</v>
      </c>
      <c r="L487">
        <v>979.5868656695734</v>
      </c>
      <c r="M487">
        <v>973.72626637554538</v>
      </c>
      <c r="N487">
        <v>953.25652270998103</v>
      </c>
      <c r="O487">
        <v>1022.987125546121</v>
      </c>
      <c r="P487">
        <v>40.5174541426872</v>
      </c>
      <c r="Q487">
        <v>40.334092376476093</v>
      </c>
      <c r="R487">
        <v>33.997682537111757</v>
      </c>
      <c r="S487">
        <v>45.560959791741688</v>
      </c>
      <c r="T487">
        <v>253068.92207276789</v>
      </c>
      <c r="U487">
        <v>253069.33995952571</v>
      </c>
      <c r="V487">
        <v>252899.64540575439</v>
      </c>
      <c r="W487">
        <v>253238.81742921151</v>
      </c>
      <c r="X487">
        <v>19921.976069090601</v>
      </c>
      <c r="Y487">
        <v>20030.33528324428</v>
      </c>
      <c r="Z487">
        <v>19057.413151854071</v>
      </c>
      <c r="AA487">
        <v>20464.14966798633</v>
      </c>
      <c r="AB487">
        <v>3812.9973979960332</v>
      </c>
      <c r="AC487">
        <v>3760.0051558758018</v>
      </c>
      <c r="AD487">
        <v>3198.9978265818472</v>
      </c>
      <c r="AE487">
        <v>4613.1127857152633</v>
      </c>
      <c r="AF487">
        <v>56.059554016831633</v>
      </c>
      <c r="AG487">
        <v>55.725265472162867</v>
      </c>
      <c r="AH487">
        <v>54.552106567102818</v>
      </c>
      <c r="AI487">
        <v>58.541812603082292</v>
      </c>
      <c r="AJ487">
        <v>0.46141850740360829</v>
      </c>
      <c r="AK487">
        <v>0.46141837207124808</v>
      </c>
      <c r="AL487">
        <v>0.46134574112754451</v>
      </c>
      <c r="AM487">
        <v>0.46149007077151738</v>
      </c>
      <c r="AN487">
        <v>0.98990642377109384</v>
      </c>
      <c r="AO487">
        <v>0.98990642377109384</v>
      </c>
      <c r="AP487">
        <v>0.98990642377109384</v>
      </c>
      <c r="AQ487">
        <v>0.98990642377109384</v>
      </c>
      <c r="AR487">
        <v>11.73565677844368</v>
      </c>
      <c r="AS487">
        <v>11.73565677844369</v>
      </c>
      <c r="AT487">
        <v>11.73565677844369</v>
      </c>
      <c r="AU487">
        <v>11.73565677844369</v>
      </c>
      <c r="AV487" t="str">
        <f>VLOOKUP(Sheet1[[#This Row],[NPDES ID2]],Combined_Sheet__Major_Only___2[[NPDES ID2]:[ECHO BFR]],3,FALSE)</f>
        <v>TN</v>
      </c>
      <c r="AW487" t="s">
        <v>38</v>
      </c>
      <c r="AX487" t="str">
        <f>VLOOKUP(Sheet1[[#This Row],[NPDES ID2]],Combined_Sheet__Major_Only___2[[NPDES ID2]:[ECHO BFR]],27,FALSE)</f>
        <v/>
      </c>
      <c r="AY487" t="str">
        <f>VLOOKUP(Sheet1[[#This Row],[NPDES ID2]],Combined_Sheet__Major_Only___2[[NPDES ID2]:[ECHO BFR]],28,FALSE)</f>
        <v/>
      </c>
      <c r="AZ487" t="str">
        <f>VLOOKUP(Sheet1[[#This Row],[NPDES ID2]],Combined_Sheet__Major_Only___2[[NPDES ID2]:[ECHO BFR]],29,FALSE)</f>
        <v/>
      </c>
      <c r="BA487">
        <f>VLOOKUP(Sheet1[[#This Row],[NPDES ID2]],Combined_Sheet__Major_Only___2[[NPDES ID2]:[ECHO BFR]],17,FALSE)</f>
        <v>35.183917000000001</v>
      </c>
      <c r="BB487">
        <f>VLOOKUP(Sheet1[[#This Row],[NPDES ID2]],Combined_Sheet__Major_Only___2[[NPDES ID2]:[ECHO BFR]],18,FALSE)</f>
        <v>-87.041749999999993</v>
      </c>
      <c r="BC487" s="2" t="str">
        <f>IF(ISNUMBER(SEARCH("aerobic",$AW487)),"aerobic","")</f>
        <v/>
      </c>
      <c r="BD487" s="2" t="str">
        <f>IF(ISNUMBER(SEARCH("anaer",$AW487)),"anaer","")</f>
        <v/>
      </c>
      <c r="BE487" s="2" t="str">
        <f>IF(ISNUMBER(SEARCH("thickening",$AZ487)),"thickening","")</f>
        <v/>
      </c>
      <c r="BF487" s="3" t="str">
        <f>IF(ISNUMBER(SEARCH("airDry",$AW487)),"airDry","")</f>
        <v/>
      </c>
      <c r="BG487" s="3" t="str">
        <f>IF(ISNUMBER(SEARCH("heatDry",$AY487)),"heatDry","")</f>
        <v/>
      </c>
      <c r="BH487" s="3" t="str">
        <f>IF(AND(ISNUMBER(SEARCH("aerobic",$AW487)),ISNUMBER(SEARCH("anaer",$AW487))),"Combined Aer and Anaer.","")</f>
        <v/>
      </c>
    </row>
    <row r="488" spans="1:60" x14ac:dyDescent="0.25">
      <c r="A488" s="5">
        <v>1942</v>
      </c>
      <c r="B488" t="s">
        <v>9159</v>
      </c>
      <c r="C488">
        <v>2517.13</v>
      </c>
      <c r="D488">
        <v>568.93043341029693</v>
      </c>
      <c r="E488">
        <v>564.48448380639343</v>
      </c>
      <c r="F488">
        <v>464.98971342721109</v>
      </c>
      <c r="G488">
        <v>660.63792277578455</v>
      </c>
      <c r="H488">
        <v>-106.1592967896301</v>
      </c>
      <c r="I488">
        <v>-107.8966501441882</v>
      </c>
      <c r="J488">
        <v>-126.9351665524799</v>
      </c>
      <c r="K488">
        <v>-84.083194635489818</v>
      </c>
      <c r="L488">
        <v>1781.844822104719</v>
      </c>
      <c r="M488">
        <v>1775.827450727706</v>
      </c>
      <c r="N488">
        <v>1754.857924675058</v>
      </c>
      <c r="O488">
        <v>1826.351564238814</v>
      </c>
      <c r="P488">
        <v>58.878585827465812</v>
      </c>
      <c r="Q488">
        <v>59.55870673168026</v>
      </c>
      <c r="R488">
        <v>47.981211686272168</v>
      </c>
      <c r="S488">
        <v>69.237161576087971</v>
      </c>
      <c r="T488">
        <v>253068.4645267709</v>
      </c>
      <c r="U488">
        <v>253068.88241277859</v>
      </c>
      <c r="V488">
        <v>252899.18816360019</v>
      </c>
      <c r="W488">
        <v>253238.35957826109</v>
      </c>
      <c r="X488">
        <v>16090.12288402048</v>
      </c>
      <c r="Y488">
        <v>16143.489410905169</v>
      </c>
      <c r="Z488">
        <v>15687.691337603161</v>
      </c>
      <c r="AA488">
        <v>16339.368797636111</v>
      </c>
      <c r="AB488">
        <v>2420.9758241137811</v>
      </c>
      <c r="AC488">
        <v>2393.145605868091</v>
      </c>
      <c r="AD488">
        <v>2114.7399779378438</v>
      </c>
      <c r="AE488">
        <v>2787.2440917531339</v>
      </c>
      <c r="AF488">
        <v>69.394457974661179</v>
      </c>
      <c r="AG488">
        <v>69.162525998223842</v>
      </c>
      <c r="AH488">
        <v>68.342075327744723</v>
      </c>
      <c r="AI488">
        <v>71.124698747738293</v>
      </c>
      <c r="AJ488">
        <v>0.62426758310392982</v>
      </c>
      <c r="AK488">
        <v>0.62426725104702863</v>
      </c>
      <c r="AL488">
        <v>0.62409371434033833</v>
      </c>
      <c r="AM488">
        <v>0.62443860140677254</v>
      </c>
      <c r="AN488">
        <v>0.98990640578617273</v>
      </c>
      <c r="AO488">
        <v>0.98990640578617295</v>
      </c>
      <c r="AP488">
        <v>0.98990640578617295</v>
      </c>
      <c r="AQ488">
        <v>0.98990640578617295</v>
      </c>
      <c r="AR488">
        <v>16.7413222653879</v>
      </c>
      <c r="AS488">
        <v>16.7413222653879</v>
      </c>
      <c r="AT488">
        <v>16.7413222653879</v>
      </c>
      <c r="AU488">
        <v>16.7413222653879</v>
      </c>
      <c r="AV488" t="str">
        <f>VLOOKUP(Sheet1[[#This Row],[NPDES ID2]],Combined_Sheet__Major_Only___2[[NPDES ID2]:[ECHO BFR]],3,FALSE)</f>
        <v>TX</v>
      </c>
      <c r="AW488" t="s">
        <v>12185</v>
      </c>
      <c r="AX488" t="str">
        <f>VLOOKUP(Sheet1[[#This Row],[NPDES ID2]],Combined_Sheet__Major_Only___2[[NPDES ID2]:[ECHO BFR]],27,FALSE)</f>
        <v>other</v>
      </c>
      <c r="AY488" t="str">
        <f>VLOOKUP(Sheet1[[#This Row],[NPDES ID2]],Combined_Sheet__Major_Only___2[[NPDES ID2]:[ECHO BFR]],28,FALSE)</f>
        <v>-</v>
      </c>
      <c r="AZ488" t="str">
        <f>VLOOKUP(Sheet1[[#This Row],[NPDES ID2]],Combined_Sheet__Major_Only___2[[NPDES ID2]:[ECHO BFR]],29,FALSE)</f>
        <v>preliminaryOps</v>
      </c>
      <c r="BA488">
        <f>VLOOKUP(Sheet1[[#This Row],[NPDES ID2]],Combined_Sheet__Major_Only___2[[NPDES ID2]:[ECHO BFR]],17,FALSE)</f>
        <v>29.866150000000001</v>
      </c>
      <c r="BB488">
        <f>VLOOKUP(Sheet1[[#This Row],[NPDES ID2]],Combined_Sheet__Major_Only___2[[NPDES ID2]:[ECHO BFR]],18,FALSE)</f>
        <v>-97.925293999999994</v>
      </c>
      <c r="BC488" s="2" t="str">
        <f>IF(ISNUMBER(SEARCH("aerobic",$AW488)),"aerobic","")</f>
        <v/>
      </c>
      <c r="BD488" s="2" t="str">
        <f>IF(ISNUMBER(SEARCH("anaer",$AW488)),"anaer","")</f>
        <v>anaer</v>
      </c>
      <c r="BE488" s="2" t="str">
        <f>IF(ISNUMBER(SEARCH("thickening",$AZ488)),"thickening","")</f>
        <v/>
      </c>
      <c r="BF488" s="3" t="str">
        <f>IF(ISNUMBER(SEARCH("airDry",$AW488)),"airDry","")</f>
        <v/>
      </c>
      <c r="BG488" s="3" t="str">
        <f>IF(ISNUMBER(SEARCH("heatDry",$AY488)),"heatDry","")</f>
        <v/>
      </c>
      <c r="BH488" s="3" t="str">
        <f>IF(AND(ISNUMBER(SEARCH("aerobic",$AW488)),ISNUMBER(SEARCH("anaer",$AW488))),"Combined Aer and Anaer.","")</f>
        <v/>
      </c>
    </row>
    <row r="489" spans="1:60" x14ac:dyDescent="0.25">
      <c r="A489" s="5">
        <v>1112</v>
      </c>
      <c r="B489" t="s">
        <v>5353</v>
      </c>
      <c r="C489">
        <v>332.79</v>
      </c>
      <c r="D489">
        <v>422.81337738115349</v>
      </c>
      <c r="E489">
        <v>420.40714299165529</v>
      </c>
      <c r="F489">
        <v>326.98644045932423</v>
      </c>
      <c r="G489">
        <v>521.59393205105698</v>
      </c>
      <c r="H489">
        <v>-110.91585999267301</v>
      </c>
      <c r="I489">
        <v>-112.2722323427604</v>
      </c>
      <c r="J489">
        <v>-131.6572658742916</v>
      </c>
      <c r="K489">
        <v>-89.265209983991838</v>
      </c>
      <c r="L489">
        <v>228.93794626916301</v>
      </c>
      <c r="M489">
        <v>228.09294298267449</v>
      </c>
      <c r="N489">
        <v>225.1386174708704</v>
      </c>
      <c r="O489">
        <v>235.1988837238282</v>
      </c>
      <c r="P489">
        <v>7.7999669991702083</v>
      </c>
      <c r="Q489">
        <v>7.870296874734958</v>
      </c>
      <c r="R489">
        <v>6.3810624542253311</v>
      </c>
      <c r="S489">
        <v>9.1007407584796365</v>
      </c>
      <c r="T489">
        <v>253058.7300805159</v>
      </c>
      <c r="U489">
        <v>253059.1479505653</v>
      </c>
      <c r="V489">
        <v>252889.4601817053</v>
      </c>
      <c r="W489">
        <v>253228.61864401941</v>
      </c>
      <c r="X489">
        <v>16556.705843109648</v>
      </c>
      <c r="Y489">
        <v>16615.838442431501</v>
      </c>
      <c r="Z489">
        <v>16104.82748292113</v>
      </c>
      <c r="AA489">
        <v>16837.517639755861</v>
      </c>
      <c r="AB489">
        <v>2557.499879527415</v>
      </c>
      <c r="AC489">
        <v>2526.6641150608798</v>
      </c>
      <c r="AD489">
        <v>2226.1880290161348</v>
      </c>
      <c r="AE489">
        <v>2958.9280100226229</v>
      </c>
      <c r="AF489">
        <v>67.420445315255407</v>
      </c>
      <c r="AG489">
        <v>67.171912974720783</v>
      </c>
      <c r="AH489">
        <v>66.301394458497867</v>
      </c>
      <c r="AI489">
        <v>69.263839879492565</v>
      </c>
      <c r="AJ489">
        <v>0.60011680368275688</v>
      </c>
      <c r="AK489">
        <v>0.60011676312796058</v>
      </c>
      <c r="AL489">
        <v>0.60009439810930065</v>
      </c>
      <c r="AM489">
        <v>0.60013883581415517</v>
      </c>
      <c r="AN489">
        <v>0.98990602313569143</v>
      </c>
      <c r="AO489">
        <v>0.98990602313569143</v>
      </c>
      <c r="AP489">
        <v>0.98990602313569143</v>
      </c>
      <c r="AQ489">
        <v>0.98990602313569143</v>
      </c>
      <c r="AR489">
        <v>16.003638940776849</v>
      </c>
      <c r="AS489">
        <v>16.003638940776849</v>
      </c>
      <c r="AT489">
        <v>16.003638940776849</v>
      </c>
      <c r="AU489">
        <v>16.003638940776849</v>
      </c>
      <c r="AV489" t="str">
        <f>VLOOKUP(Sheet1[[#This Row],[NPDES ID2]],Combined_Sheet__Major_Only___2[[NPDES ID2]:[ECHO BFR]],3,FALSE)</f>
        <v>TX</v>
      </c>
      <c r="AW489" t="s">
        <v>41</v>
      </c>
      <c r="AX489" t="str">
        <f>VLOOKUP(Sheet1[[#This Row],[NPDES ID2]],Combined_Sheet__Major_Only___2[[NPDES ID2]:[ECHO BFR]],27,FALSE)</f>
        <v>-</v>
      </c>
      <c r="AY489" t="str">
        <f>VLOOKUP(Sheet1[[#This Row],[NPDES ID2]],Combined_Sheet__Major_Only___2[[NPDES ID2]:[ECHO BFR]],28,FALSE)</f>
        <v>-</v>
      </c>
      <c r="AZ489" t="str">
        <f>VLOOKUP(Sheet1[[#This Row],[NPDES ID2]],Combined_Sheet__Major_Only___2[[NPDES ID2]:[ECHO BFR]],29,FALSE)</f>
        <v>-</v>
      </c>
      <c r="BA489">
        <f>VLOOKUP(Sheet1[[#This Row],[NPDES ID2]],Combined_Sheet__Major_Only___2[[NPDES ID2]:[ECHO BFR]],17,FALSE)</f>
        <v>29.915444000000001</v>
      </c>
      <c r="BB489">
        <f>VLOOKUP(Sheet1[[#This Row],[NPDES ID2]],Combined_Sheet__Major_Only___2[[NPDES ID2]:[ECHO BFR]],18,FALSE)</f>
        <v>-95.501499999999993</v>
      </c>
      <c r="BC489" s="2" t="str">
        <f>IF(ISNUMBER(SEARCH("aerobic",$AW489)),"aerobic","")</f>
        <v>aerobic</v>
      </c>
      <c r="BD489" s="2" t="str">
        <f>IF(ISNUMBER(SEARCH("anaer",$AW489)),"anaer","")</f>
        <v/>
      </c>
      <c r="BE489" s="2" t="str">
        <f>IF(ISNUMBER(SEARCH("thickening",$AZ489)),"thickening","")</f>
        <v/>
      </c>
      <c r="BF489" s="3" t="str">
        <f>IF(ISNUMBER(SEARCH("airDry",$AW489)),"airDry","")</f>
        <v/>
      </c>
      <c r="BG489" s="3" t="str">
        <f>IF(ISNUMBER(SEARCH("heatDry",$AY489)),"heatDry","")</f>
        <v/>
      </c>
      <c r="BH489" s="3" t="str">
        <f>IF(AND(ISNUMBER(SEARCH("aerobic",$AW489)),ISNUMBER(SEARCH("anaer",$AW489))),"Combined Aer and Anaer.","")</f>
        <v/>
      </c>
    </row>
    <row r="490" spans="1:60" x14ac:dyDescent="0.25">
      <c r="A490" s="5">
        <v>680</v>
      </c>
      <c r="B490" t="s">
        <v>3364</v>
      </c>
      <c r="C490">
        <v>37852.379999999997</v>
      </c>
      <c r="D490">
        <v>6228.6585357286413</v>
      </c>
      <c r="E490">
        <v>6265.9681274090899</v>
      </c>
      <c r="F490">
        <v>4981.0290127768094</v>
      </c>
      <c r="G490">
        <v>7391.6365595593452</v>
      </c>
      <c r="H490">
        <v>-103.4707681123576</v>
      </c>
      <c r="I490">
        <v>-110.31085480863121</v>
      </c>
      <c r="J490">
        <v>-142.31516199060329</v>
      </c>
      <c r="K490">
        <v>-42.830841882600353</v>
      </c>
      <c r="L490">
        <v>29734.421470537989</v>
      </c>
      <c r="M490">
        <v>29565.907713309811</v>
      </c>
      <c r="N490">
        <v>28957.741327255921</v>
      </c>
      <c r="O490">
        <v>31004.124764002201</v>
      </c>
      <c r="P490">
        <v>1205.8170720914179</v>
      </c>
      <c r="Q490">
        <v>1203.1639195047369</v>
      </c>
      <c r="R490">
        <v>1011.791357926085</v>
      </c>
      <c r="S490">
        <v>1358.441095367476</v>
      </c>
      <c r="T490">
        <v>253049.21843937581</v>
      </c>
      <c r="U490">
        <v>253049.6362938321</v>
      </c>
      <c r="V490">
        <v>252879.95485696691</v>
      </c>
      <c r="W490">
        <v>253219.10066339179</v>
      </c>
      <c r="X490">
        <v>19642.492235904381</v>
      </c>
      <c r="Y490">
        <v>19748.111514993641</v>
      </c>
      <c r="Z490">
        <v>18819.79071744849</v>
      </c>
      <c r="AA490">
        <v>20161.98531944611</v>
      </c>
      <c r="AB490">
        <v>3701.1613380139929</v>
      </c>
      <c r="AC490">
        <v>3646.5893523661962</v>
      </c>
      <c r="AD490">
        <v>3108.1681251853561</v>
      </c>
      <c r="AE490">
        <v>4430.8549555054979</v>
      </c>
      <c r="AF490">
        <v>57.130350394934823</v>
      </c>
      <c r="AG490">
        <v>56.808838844181892</v>
      </c>
      <c r="AH490">
        <v>55.653032432030606</v>
      </c>
      <c r="AI490">
        <v>59.531662991832619</v>
      </c>
      <c r="AJ490">
        <v>0.47446813675609301</v>
      </c>
      <c r="AK490">
        <v>0.47446011942678262</v>
      </c>
      <c r="AL490">
        <v>0.47229876474907101</v>
      </c>
      <c r="AM490">
        <v>0.4766125437983269</v>
      </c>
      <c r="AN490">
        <v>0.98990564921541135</v>
      </c>
      <c r="AO490">
        <v>0.98990564921541124</v>
      </c>
      <c r="AP490">
        <v>0.98990564921541124</v>
      </c>
      <c r="AQ490">
        <v>0.98990564921541124</v>
      </c>
      <c r="AR490">
        <v>12.065434549279511</v>
      </c>
      <c r="AS490">
        <v>12.065434549279519</v>
      </c>
      <c r="AT490">
        <v>12.065434549279519</v>
      </c>
      <c r="AU490">
        <v>12.065434549279519</v>
      </c>
      <c r="AV490" t="str">
        <f>VLOOKUP(Sheet1[[#This Row],[NPDES ID2]],Combined_Sheet__Major_Only___2[[NPDES ID2]:[ECHO BFR]],3,FALSE)</f>
        <v>TX</v>
      </c>
      <c r="AW490" t="s">
        <v>54</v>
      </c>
      <c r="AX490" t="str">
        <f>VLOOKUP(Sheet1[[#This Row],[NPDES ID2]],Combined_Sheet__Major_Only___2[[NPDES ID2]:[ECHO BFR]],27,FALSE)</f>
        <v>other</v>
      </c>
      <c r="AY490" t="str">
        <f>VLOOKUP(Sheet1[[#This Row],[NPDES ID2]],Combined_Sheet__Major_Only___2[[NPDES ID2]:[ECHO BFR]],28,FALSE)</f>
        <v>-</v>
      </c>
      <c r="AZ490" t="str">
        <f>VLOOKUP(Sheet1[[#This Row],[NPDES ID2]],Combined_Sheet__Major_Only___2[[NPDES ID2]:[ECHO BFR]],29,FALSE)</f>
        <v>-</v>
      </c>
      <c r="BA490">
        <f>VLOOKUP(Sheet1[[#This Row],[NPDES ID2]],Combined_Sheet__Major_Only___2[[NPDES ID2]:[ECHO BFR]],17,FALSE)</f>
        <v>29.235588</v>
      </c>
      <c r="BB490">
        <f>VLOOKUP(Sheet1[[#This Row],[NPDES ID2]],Combined_Sheet__Major_Only___2[[NPDES ID2]:[ECHO BFR]],18,FALSE)</f>
        <v>-98.418434000000005</v>
      </c>
      <c r="BC490" s="2" t="str">
        <f>IF(ISNUMBER(SEARCH("aerobic",$AW490)),"aerobic","")</f>
        <v/>
      </c>
      <c r="BD490" s="2" t="str">
        <f>IF(ISNUMBER(SEARCH("anaer",$AW490)),"anaer","")</f>
        <v/>
      </c>
      <c r="BE490" s="2" t="str">
        <f>IF(ISNUMBER(SEARCH("thickening",$AZ490)),"thickening","")</f>
        <v/>
      </c>
      <c r="BF490" s="3" t="str">
        <f>IF(ISNUMBER(SEARCH("airDry",$AW490)),"airDry","")</f>
        <v/>
      </c>
      <c r="BG490" s="3" t="str">
        <f>IF(ISNUMBER(SEARCH("heatDry",$AY490)),"heatDry","")</f>
        <v/>
      </c>
      <c r="BH490" s="3" t="str">
        <f>IF(AND(ISNUMBER(SEARCH("aerobic",$AW490)),ISNUMBER(SEARCH("anaer",$AW490))),"Combined Aer and Anaer.","")</f>
        <v/>
      </c>
    </row>
    <row r="491" spans="1:60" x14ac:dyDescent="0.25">
      <c r="A491" s="5">
        <v>1547</v>
      </c>
      <c r="B491" t="s">
        <v>7278</v>
      </c>
      <c r="C491">
        <v>92.805000000000007</v>
      </c>
      <c r="D491">
        <v>1085.5169855504521</v>
      </c>
      <c r="E491">
        <v>1074.0790512024</v>
      </c>
      <c r="F491">
        <v>756.40767894385544</v>
      </c>
      <c r="G491">
        <v>1410.0115942044431</v>
      </c>
      <c r="H491">
        <v>-109.28118042140071</v>
      </c>
      <c r="I491">
        <v>-110.6521095282156</v>
      </c>
      <c r="J491">
        <v>-130.0982000107285</v>
      </c>
      <c r="K491">
        <v>-87.78026244446562</v>
      </c>
      <c r="L491">
        <v>64.813829892036097</v>
      </c>
      <c r="M491">
        <v>64.585599773049609</v>
      </c>
      <c r="N491">
        <v>63.787387072115152</v>
      </c>
      <c r="O491">
        <v>66.505175188079932</v>
      </c>
      <c r="P491">
        <v>2.1732896114358731</v>
      </c>
      <c r="Q491">
        <v>2.1951272453042501</v>
      </c>
      <c r="R491">
        <v>1.774305184095246</v>
      </c>
      <c r="S491">
        <v>2.545702196759803</v>
      </c>
      <c r="T491">
        <v>253045.07801325861</v>
      </c>
      <c r="U491">
        <v>253045.49586092721</v>
      </c>
      <c r="V491">
        <v>252875.8171803852</v>
      </c>
      <c r="W491">
        <v>253214.95747768969</v>
      </c>
      <c r="X491">
        <v>16307.74518189528</v>
      </c>
      <c r="Y491">
        <v>16363.75825755539</v>
      </c>
      <c r="Z491">
        <v>15882.306318233899</v>
      </c>
      <c r="AA491">
        <v>16571.683879640801</v>
      </c>
      <c r="AB491">
        <v>2483.5284045492008</v>
      </c>
      <c r="AC491">
        <v>2454.2411420982671</v>
      </c>
      <c r="AD491">
        <v>2166.1223342028111</v>
      </c>
      <c r="AE491">
        <v>2865.2962531483222</v>
      </c>
      <c r="AF491">
        <v>68.442738128073216</v>
      </c>
      <c r="AG491">
        <v>68.201817894966112</v>
      </c>
      <c r="AH491">
        <v>67.358774999903744</v>
      </c>
      <c r="AI491">
        <v>70.228668322883252</v>
      </c>
      <c r="AJ491">
        <v>0.61262218934956036</v>
      </c>
      <c r="AK491">
        <v>0.61262217795951879</v>
      </c>
      <c r="AL491">
        <v>0.6126158575551639</v>
      </c>
      <c r="AM491">
        <v>0.61262841541608826</v>
      </c>
      <c r="AN491">
        <v>0.98990548643891585</v>
      </c>
      <c r="AO491">
        <v>0.98990548643891563</v>
      </c>
      <c r="AP491">
        <v>0.98990548643891563</v>
      </c>
      <c r="AQ491">
        <v>0.98990548643891563</v>
      </c>
      <c r="AR491">
        <v>16.388845152571971</v>
      </c>
      <c r="AS491">
        <v>16.38884515257196</v>
      </c>
      <c r="AT491">
        <v>16.38884515257196</v>
      </c>
      <c r="AU491">
        <v>16.38884515257196</v>
      </c>
      <c r="AV491" t="str">
        <f>VLOOKUP(Sheet1[[#This Row],[NPDES ID2]],Combined_Sheet__Major_Only___2[[NPDES ID2]:[ECHO BFR]],3,FALSE)</f>
        <v>TX</v>
      </c>
      <c r="AW491" t="s">
        <v>41</v>
      </c>
      <c r="AX491" t="str">
        <f>VLOOKUP(Sheet1[[#This Row],[NPDES ID2]],Combined_Sheet__Major_Only___2[[NPDES ID2]:[ECHO BFR]],27,FALSE)</f>
        <v>-</v>
      </c>
      <c r="AY491" t="str">
        <f>VLOOKUP(Sheet1[[#This Row],[NPDES ID2]],Combined_Sheet__Major_Only___2[[NPDES ID2]:[ECHO BFR]],28,FALSE)</f>
        <v>-</v>
      </c>
      <c r="AZ491" t="str">
        <f>VLOOKUP(Sheet1[[#This Row],[NPDES ID2]],Combined_Sheet__Major_Only___2[[NPDES ID2]:[ECHO BFR]],29,FALSE)</f>
        <v>-</v>
      </c>
      <c r="BA491">
        <f>VLOOKUP(Sheet1[[#This Row],[NPDES ID2]],Combined_Sheet__Major_Only___2[[NPDES ID2]:[ECHO BFR]],17,FALSE)</f>
        <v>30.029961</v>
      </c>
      <c r="BB491">
        <f>VLOOKUP(Sheet1[[#This Row],[NPDES ID2]],Combined_Sheet__Major_Only___2[[NPDES ID2]:[ECHO BFR]],18,FALSE)</f>
        <v>-95.421408999999997</v>
      </c>
      <c r="BC491" s="2" t="str">
        <f>IF(ISNUMBER(SEARCH("aerobic",$AW491)),"aerobic","")</f>
        <v>aerobic</v>
      </c>
      <c r="BD491" s="2" t="str">
        <f>IF(ISNUMBER(SEARCH("anaer",$AW491)),"anaer","")</f>
        <v/>
      </c>
      <c r="BE491" s="2" t="str">
        <f>IF(ISNUMBER(SEARCH("thickening",$AZ491)),"thickening","")</f>
        <v/>
      </c>
      <c r="BF491" s="4" t="str">
        <f>IF(ISNUMBER(SEARCH("airDry",$AW491)),"airDry","")</f>
        <v/>
      </c>
      <c r="BG491" s="4" t="str">
        <f>IF(ISNUMBER(SEARCH("heatDry",$AY491)),"heatDry","")</f>
        <v/>
      </c>
      <c r="BH491" s="4" t="str">
        <f>IF(AND(ISNUMBER(SEARCH("aerobic",$AW491)),ISNUMBER(SEARCH("anaer",$AW491))),"Combined Aer and Anaer.","")</f>
        <v/>
      </c>
    </row>
    <row r="492" spans="1:60" x14ac:dyDescent="0.25">
      <c r="A492" s="5">
        <v>435</v>
      </c>
      <c r="B492" t="s">
        <v>2179</v>
      </c>
      <c r="C492">
        <v>564</v>
      </c>
      <c r="D492">
        <v>357.90035726151427</v>
      </c>
      <c r="E492">
        <v>352.27959102965889</v>
      </c>
      <c r="F492">
        <v>294.72170351021362</v>
      </c>
      <c r="G492">
        <v>431.79746967809081</v>
      </c>
      <c r="H492">
        <v>-113.1055465927581</v>
      </c>
      <c r="I492">
        <v>-114.44751986166671</v>
      </c>
      <c r="J492">
        <v>-133.75103912117501</v>
      </c>
      <c r="K492">
        <v>-91.279930676387821</v>
      </c>
      <c r="L492">
        <v>380.5211109091324</v>
      </c>
      <c r="M492">
        <v>379.03196919891133</v>
      </c>
      <c r="N492">
        <v>373.82716147583812</v>
      </c>
      <c r="O492">
        <v>391.55291215938888</v>
      </c>
      <c r="P492">
        <v>13.233613862822949</v>
      </c>
      <c r="Q492">
        <v>13.33559319442657</v>
      </c>
      <c r="R492">
        <v>10.85426884886976</v>
      </c>
      <c r="S492">
        <v>15.36349715062674</v>
      </c>
      <c r="T492">
        <v>253040.10067927491</v>
      </c>
      <c r="U492">
        <v>253040.51851878391</v>
      </c>
      <c r="V492">
        <v>252870.84315170289</v>
      </c>
      <c r="W492">
        <v>253209.9768263241</v>
      </c>
      <c r="X492">
        <v>16881.094368366132</v>
      </c>
      <c r="Y492">
        <v>16944.387893610659</v>
      </c>
      <c r="Z492">
        <v>16393.728534951701</v>
      </c>
      <c r="AA492">
        <v>17184.46534291092</v>
      </c>
      <c r="AB492">
        <v>2657.4250340724161</v>
      </c>
      <c r="AC492">
        <v>2624.410850450342</v>
      </c>
      <c r="AD492">
        <v>2306.9294625500879</v>
      </c>
      <c r="AE492">
        <v>3083.3325446023682</v>
      </c>
      <c r="AF492">
        <v>66.12361034426705</v>
      </c>
      <c r="AG492">
        <v>65.865367821368679</v>
      </c>
      <c r="AH492">
        <v>64.960096211513843</v>
      </c>
      <c r="AI492">
        <v>68.039942762313444</v>
      </c>
      <c r="AJ492">
        <v>0.58425827129914176</v>
      </c>
      <c r="AK492">
        <v>0.58425820336350864</v>
      </c>
      <c r="AL492">
        <v>0.58422096452384786</v>
      </c>
      <c r="AM492">
        <v>0.58429495738822634</v>
      </c>
      <c r="AN492">
        <v>0.9899052907533189</v>
      </c>
      <c r="AO492">
        <v>0.98990529075331923</v>
      </c>
      <c r="AP492">
        <v>0.98990529075331923</v>
      </c>
      <c r="AQ492">
        <v>0.98990529075331923</v>
      </c>
      <c r="AR492">
        <v>15.51533241540983</v>
      </c>
      <c r="AS492">
        <v>15.515332415409819</v>
      </c>
      <c r="AT492">
        <v>15.515332415409819</v>
      </c>
      <c r="AU492">
        <v>15.515332415409819</v>
      </c>
      <c r="AV492" t="str">
        <f>VLOOKUP(Sheet1[[#This Row],[NPDES ID2]],Combined_Sheet__Major_Only___2[[NPDES ID2]:[ECHO BFR]],3,FALSE)</f>
        <v>IL</v>
      </c>
      <c r="AW492" t="s">
        <v>12186</v>
      </c>
      <c r="AX492" t="str">
        <f>VLOOKUP(Sheet1[[#This Row],[NPDES ID2]],Combined_Sheet__Major_Only___2[[NPDES ID2]:[ECHO BFR]],27,FALSE)</f>
        <v>methaneBioCaptureRecover</v>
      </c>
      <c r="AY492" t="str">
        <f>VLOOKUP(Sheet1[[#This Row],[NPDES ID2]],Combined_Sheet__Major_Only___2[[NPDES ID2]:[ECHO BFR]],28,FALSE)</f>
        <v>-</v>
      </c>
      <c r="AZ492" t="str">
        <f>VLOOKUP(Sheet1[[#This Row],[NPDES ID2]],Combined_Sheet__Major_Only___2[[NPDES ID2]:[ECHO BFR]],29,FALSE)</f>
        <v>preliminaryOps</v>
      </c>
      <c r="BA492">
        <f>VLOOKUP(Sheet1[[#This Row],[NPDES ID2]],Combined_Sheet__Major_Only___2[[NPDES ID2]:[ECHO BFR]],17,FALSE)</f>
        <v>41.940474000000002</v>
      </c>
      <c r="BB492">
        <f>VLOOKUP(Sheet1[[#This Row],[NPDES ID2]],Combined_Sheet__Major_Only___2[[NPDES ID2]:[ECHO BFR]],18,FALSE)</f>
        <v>-87.988669000000002</v>
      </c>
      <c r="BC492" s="2" t="str">
        <f>IF(ISNUMBER(SEARCH("aerobic",$AW492)),"aerobic","")</f>
        <v>aerobic</v>
      </c>
      <c r="BD492" s="2" t="str">
        <f>IF(ISNUMBER(SEARCH("anaer",$AW492)),"anaer","")</f>
        <v>anaer</v>
      </c>
      <c r="BE492" s="2" t="str">
        <f>IF(ISNUMBER(SEARCH("thickening",$AZ492)),"thickening","")</f>
        <v/>
      </c>
      <c r="BF492" s="4" t="str">
        <f>IF(ISNUMBER(SEARCH("airDry",$AW492)),"airDry","")</f>
        <v/>
      </c>
      <c r="BG492" s="4" t="str">
        <f>IF(ISNUMBER(SEARCH("heatDry",$AY492)),"heatDry","")</f>
        <v/>
      </c>
      <c r="BH492" s="4" t="str">
        <f>IF(AND(ISNUMBER(SEARCH("aerobic",$AW492)),ISNUMBER(SEARCH("anaer",$AW492))),"Combined Aer and Anaer.","")</f>
        <v>Combined Aer and Anaer.</v>
      </c>
    </row>
    <row r="493" spans="1:60" x14ac:dyDescent="0.25">
      <c r="A493" s="5">
        <v>1838</v>
      </c>
      <c r="B493" t="s">
        <v>8688</v>
      </c>
      <c r="C493">
        <v>13193</v>
      </c>
      <c r="D493">
        <v>2280.746512777373</v>
      </c>
      <c r="E493">
        <v>2288.930403263922</v>
      </c>
      <c r="F493">
        <v>1829.2616332010209</v>
      </c>
      <c r="G493">
        <v>2696.8106803970159</v>
      </c>
      <c r="H493">
        <v>-126.3660845287979</v>
      </c>
      <c r="I493">
        <v>-125.135618274503</v>
      </c>
      <c r="J493">
        <v>-150.16170008119781</v>
      </c>
      <c r="K493">
        <v>-97.743564718557948</v>
      </c>
      <c r="L493">
        <v>10100.01054427969</v>
      </c>
      <c r="M493">
        <v>10040.01373842972</v>
      </c>
      <c r="N493">
        <v>9832.8074992863876</v>
      </c>
      <c r="O493">
        <v>10541.130210841269</v>
      </c>
      <c r="P493">
        <v>414.62434500880289</v>
      </c>
      <c r="Q493">
        <v>413.23135622589388</v>
      </c>
      <c r="R493">
        <v>347.85931526516191</v>
      </c>
      <c r="S493">
        <v>466.61743244541577</v>
      </c>
      <c r="T493">
        <v>253003.99694612529</v>
      </c>
      <c r="U493">
        <v>253004.41472644699</v>
      </c>
      <c r="V493">
        <v>252834.76339398301</v>
      </c>
      <c r="W493">
        <v>253173.84903011689</v>
      </c>
      <c r="X493">
        <v>19805.165827138571</v>
      </c>
      <c r="Y493">
        <v>19912.384641437071</v>
      </c>
      <c r="Z493">
        <v>18957.43080123144</v>
      </c>
      <c r="AA493">
        <v>20341.836344846452</v>
      </c>
      <c r="AB493">
        <v>3765.5154786217431</v>
      </c>
      <c r="AC493">
        <v>3712.1238587030448</v>
      </c>
      <c r="AD493">
        <v>3161.1239482153301</v>
      </c>
      <c r="AE493">
        <v>4538.0106212518676</v>
      </c>
      <c r="AF493">
        <v>56.465046342457534</v>
      </c>
      <c r="AG493">
        <v>56.140843316376127</v>
      </c>
      <c r="AH493">
        <v>54.96734180805435</v>
      </c>
      <c r="AI493">
        <v>58.916440015159921</v>
      </c>
      <c r="AJ493">
        <v>0.4663593790933267</v>
      </c>
      <c r="AK493">
        <v>0.46635755045583333</v>
      </c>
      <c r="AL493">
        <v>0.46561484486234761</v>
      </c>
      <c r="AM493">
        <v>0.46709282010627751</v>
      </c>
      <c r="AN493">
        <v>0.9899038710955016</v>
      </c>
      <c r="AO493">
        <v>0.98990387109550115</v>
      </c>
      <c r="AP493">
        <v>0.98990387109550115</v>
      </c>
      <c r="AQ493">
        <v>0.98990387109550115</v>
      </c>
      <c r="AR493">
        <v>11.864676644397729</v>
      </c>
      <c r="AS493">
        <v>11.864676644397729</v>
      </c>
      <c r="AT493">
        <v>11.864676644397729</v>
      </c>
      <c r="AU493">
        <v>11.864676644397729</v>
      </c>
      <c r="AV493" t="str">
        <f>VLOOKUP(Sheet1[[#This Row],[NPDES ID2]],Combined_Sheet__Major_Only___2[[NPDES ID2]:[ECHO BFR]],3,FALSE)</f>
        <v>TX</v>
      </c>
      <c r="AW493" t="s">
        <v>54</v>
      </c>
      <c r="AX493" t="str">
        <f>VLOOKUP(Sheet1[[#This Row],[NPDES ID2]],Combined_Sheet__Major_Only___2[[NPDES ID2]:[ECHO BFR]],27,FALSE)</f>
        <v>other</v>
      </c>
      <c r="AY493" t="str">
        <f>VLOOKUP(Sheet1[[#This Row],[NPDES ID2]],Combined_Sheet__Major_Only___2[[NPDES ID2]:[ECHO BFR]],28,FALSE)</f>
        <v>-</v>
      </c>
      <c r="AZ493" t="str">
        <f>VLOOKUP(Sheet1[[#This Row],[NPDES ID2]],Combined_Sheet__Major_Only___2[[NPDES ID2]:[ECHO BFR]],29,FALSE)</f>
        <v>-</v>
      </c>
      <c r="BA493">
        <f>VLOOKUP(Sheet1[[#This Row],[NPDES ID2]],Combined_Sheet__Major_Only___2[[NPDES ID2]:[ECHO BFR]],17,FALSE)</f>
        <v>30.353529999999999</v>
      </c>
      <c r="BB493">
        <f>VLOOKUP(Sheet1[[#This Row],[NPDES ID2]],Combined_Sheet__Major_Only___2[[NPDES ID2]:[ECHO BFR]],18,FALSE)</f>
        <v>-97.696089999999998</v>
      </c>
      <c r="BC493" s="2" t="str">
        <f>IF(ISNUMBER(SEARCH("aerobic",$AW493)),"aerobic","")</f>
        <v/>
      </c>
      <c r="BD493" s="2" t="str">
        <f>IF(ISNUMBER(SEARCH("anaer",$AW493)),"anaer","")</f>
        <v/>
      </c>
      <c r="BE493" s="2" t="str">
        <f>IF(ISNUMBER(SEARCH("thickening",$AZ493)),"thickening","")</f>
        <v/>
      </c>
      <c r="BF493" s="3" t="str">
        <f>IF(ISNUMBER(SEARCH("airDry",$AW493)),"airDry","")</f>
        <v/>
      </c>
      <c r="BG493" s="3" t="str">
        <f>IF(ISNUMBER(SEARCH("heatDry",$AY493)),"heatDry","")</f>
        <v/>
      </c>
      <c r="BH493" s="3" t="str">
        <f>IF(AND(ISNUMBER(SEARCH("aerobic",$AW493)),ISNUMBER(SEARCH("anaer",$AW493))),"Combined Aer and Anaer.","")</f>
        <v/>
      </c>
    </row>
    <row r="494" spans="1:60" x14ac:dyDescent="0.25">
      <c r="A494" s="5">
        <v>1329</v>
      </c>
      <c r="B494" t="s">
        <v>6318</v>
      </c>
      <c r="C494">
        <v>170</v>
      </c>
      <c r="D494">
        <v>657.73160488762926</v>
      </c>
      <c r="E494">
        <v>654.20909155448976</v>
      </c>
      <c r="F494">
        <v>474.72338558487172</v>
      </c>
      <c r="G494">
        <v>839.55573458863614</v>
      </c>
      <c r="H494">
        <v>-110.5017383068005</v>
      </c>
      <c r="I494">
        <v>-111.8877931002507</v>
      </c>
      <c r="J494">
        <v>-131.26737794012439</v>
      </c>
      <c r="K494">
        <v>-88.920870070376296</v>
      </c>
      <c r="L494">
        <v>117.4612002330086</v>
      </c>
      <c r="M494">
        <v>117.0334846425375</v>
      </c>
      <c r="N494">
        <v>115.53775143040509</v>
      </c>
      <c r="O494">
        <v>120.63068986881279</v>
      </c>
      <c r="P494">
        <v>3.983534887643231</v>
      </c>
      <c r="Q494">
        <v>4.0206448160064649</v>
      </c>
      <c r="R494">
        <v>3.2569588586268612</v>
      </c>
      <c r="S494">
        <v>4.6530702293932542</v>
      </c>
      <c r="T494">
        <v>253002.9349046064</v>
      </c>
      <c r="U494">
        <v>253003.35268318711</v>
      </c>
      <c r="V494">
        <v>252833.70205773471</v>
      </c>
      <c r="W494">
        <v>253172.78628074969</v>
      </c>
      <c r="X494">
        <v>16480.784095720359</v>
      </c>
      <c r="Y494">
        <v>16538.981197213321</v>
      </c>
      <c r="Z494">
        <v>16036.751870262869</v>
      </c>
      <c r="AA494">
        <v>16756.58822685124</v>
      </c>
      <c r="AB494">
        <v>2535.183577522158</v>
      </c>
      <c r="AC494">
        <v>2504.8085074534429</v>
      </c>
      <c r="AD494">
        <v>2208.0773698210342</v>
      </c>
      <c r="AE494">
        <v>2930.655753636679</v>
      </c>
      <c r="AF494">
        <v>67.714359631976507</v>
      </c>
      <c r="AG494">
        <v>67.467949991281614</v>
      </c>
      <c r="AH494">
        <v>66.605433358065682</v>
      </c>
      <c r="AI494">
        <v>69.541309717977526</v>
      </c>
      <c r="AJ494">
        <v>0.60371179294635025</v>
      </c>
      <c r="AK494">
        <v>0.60371177224013595</v>
      </c>
      <c r="AL494">
        <v>0.60370030519385587</v>
      </c>
      <c r="AM494">
        <v>0.60372308899016225</v>
      </c>
      <c r="AN494">
        <v>0.98990382932824617</v>
      </c>
      <c r="AO494">
        <v>0.98990382932824628</v>
      </c>
      <c r="AP494">
        <v>0.98990382932824628</v>
      </c>
      <c r="AQ494">
        <v>0.98990382932824628</v>
      </c>
      <c r="AR494">
        <v>16.114591462044729</v>
      </c>
      <c r="AS494">
        <v>16.114591462044729</v>
      </c>
      <c r="AT494">
        <v>16.114591462044729</v>
      </c>
      <c r="AU494">
        <v>16.114591462044729</v>
      </c>
      <c r="AV494" t="str">
        <f>VLOOKUP(Sheet1[[#This Row],[NPDES ID2]],Combined_Sheet__Major_Only___2[[NPDES ID2]:[ECHO BFR]],3,FALSE)</f>
        <v>NC</v>
      </c>
      <c r="AW494" t="s">
        <v>41</v>
      </c>
      <c r="AX494" t="str">
        <f>VLOOKUP(Sheet1[[#This Row],[NPDES ID2]],Combined_Sheet__Major_Only___2[[NPDES ID2]:[ECHO BFR]],27,FALSE)</f>
        <v>-</v>
      </c>
      <c r="AY494" t="str">
        <f>VLOOKUP(Sheet1[[#This Row],[NPDES ID2]],Combined_Sheet__Major_Only___2[[NPDES ID2]:[ECHO BFR]],28,FALSE)</f>
        <v>-</v>
      </c>
      <c r="AZ494" t="str">
        <f>VLOOKUP(Sheet1[[#This Row],[NPDES ID2]],Combined_Sheet__Major_Only___2[[NPDES ID2]:[ECHO BFR]],29,FALSE)</f>
        <v>sludgeLagoon</v>
      </c>
      <c r="BA494">
        <f>VLOOKUP(Sheet1[[#This Row],[NPDES ID2]],Combined_Sheet__Major_Only___2[[NPDES ID2]:[ECHO BFR]],17,FALSE)</f>
        <v>34.032138000000003</v>
      </c>
      <c r="BB494">
        <f>VLOOKUP(Sheet1[[#This Row],[NPDES ID2]],Combined_Sheet__Major_Only___2[[NPDES ID2]:[ECHO BFR]],18,FALSE)</f>
        <v>-77.912471999999994</v>
      </c>
      <c r="BC494" s="2" t="str">
        <f>IF(ISNUMBER(SEARCH("aerobic",$AW494)),"aerobic","")</f>
        <v>aerobic</v>
      </c>
      <c r="BD494" s="2" t="str">
        <f>IF(ISNUMBER(SEARCH("anaer",$AW494)),"anaer","")</f>
        <v/>
      </c>
      <c r="BE494" s="2" t="str">
        <f>IF(ISNUMBER(SEARCH("thickening",$AZ494)),"thickening","")</f>
        <v/>
      </c>
      <c r="BF494" s="4" t="str">
        <f>IF(ISNUMBER(SEARCH("airDry",$AW494)),"airDry","")</f>
        <v/>
      </c>
      <c r="BG494" s="4" t="str">
        <f>IF(ISNUMBER(SEARCH("heatDry",$AY494)),"heatDry","")</f>
        <v/>
      </c>
      <c r="BH494" s="4" t="str">
        <f>IF(AND(ISNUMBER(SEARCH("aerobic",$AW494)),ISNUMBER(SEARCH("anaer",$AW494))),"Combined Aer and Anaer.","")</f>
        <v/>
      </c>
    </row>
    <row r="495" spans="1:60" x14ac:dyDescent="0.25">
      <c r="A495" s="5">
        <v>2574</v>
      </c>
      <c r="B495" t="s">
        <v>11929</v>
      </c>
      <c r="C495">
        <v>99</v>
      </c>
      <c r="D495">
        <v>1044.9864361128259</v>
      </c>
      <c r="E495">
        <v>1032.6131536508201</v>
      </c>
      <c r="F495">
        <v>730.7659966630971</v>
      </c>
      <c r="G495">
        <v>1354.9764246812949</v>
      </c>
      <c r="H495">
        <v>-111.5985316775534</v>
      </c>
      <c r="I495">
        <v>-112.9666967769772</v>
      </c>
      <c r="J495">
        <v>-132.32556014384039</v>
      </c>
      <c r="K495">
        <v>-89.989873811487115</v>
      </c>
      <c r="L495">
        <v>67.807223399409608</v>
      </c>
      <c r="M495">
        <v>67.553612762897586</v>
      </c>
      <c r="N495">
        <v>66.666638030362677</v>
      </c>
      <c r="O495">
        <v>69.686651740812593</v>
      </c>
      <c r="P495">
        <v>2.3210422548783378</v>
      </c>
      <c r="Q495">
        <v>2.3412902317910369</v>
      </c>
      <c r="R495">
        <v>1.8999284156160099</v>
      </c>
      <c r="S495">
        <v>2.704940257405382</v>
      </c>
      <c r="T495">
        <v>252988.47220268639</v>
      </c>
      <c r="U495">
        <v>252988.88995755729</v>
      </c>
      <c r="V495">
        <v>252819.2489600706</v>
      </c>
      <c r="W495">
        <v>253158.31393947109</v>
      </c>
      <c r="X495">
        <v>16625.031339959762</v>
      </c>
      <c r="Y495">
        <v>16685.044392187308</v>
      </c>
      <c r="Z495">
        <v>16165.38563558046</v>
      </c>
      <c r="AA495">
        <v>16910.81274971721</v>
      </c>
      <c r="AB495">
        <v>2578.8014037107318</v>
      </c>
      <c r="AC495">
        <v>2547.4811160477998</v>
      </c>
      <c r="AD495">
        <v>2243.445441476666</v>
      </c>
      <c r="AE495">
        <v>2985.5928286346939</v>
      </c>
      <c r="AF495">
        <v>67.123132286137206</v>
      </c>
      <c r="AG495">
        <v>66.872173596561723</v>
      </c>
      <c r="AH495">
        <v>65.994001194327637</v>
      </c>
      <c r="AI495">
        <v>68.983479946783859</v>
      </c>
      <c r="AJ495">
        <v>0.59648052878985847</v>
      </c>
      <c r="AK495">
        <v>0.59648051684831516</v>
      </c>
      <c r="AL495">
        <v>0.59647389162032161</v>
      </c>
      <c r="AM495">
        <v>0.59648705513834022</v>
      </c>
      <c r="AN495">
        <v>0.98990326051443089</v>
      </c>
      <c r="AO495">
        <v>0.98990326051443089</v>
      </c>
      <c r="AP495">
        <v>0.98990326051443089</v>
      </c>
      <c r="AQ495">
        <v>0.98990326051443089</v>
      </c>
      <c r="AR495">
        <v>15.892328747545029</v>
      </c>
      <c r="AS495">
        <v>15.892328747545029</v>
      </c>
      <c r="AT495">
        <v>15.892328747545029</v>
      </c>
      <c r="AU495">
        <v>15.892328747545029</v>
      </c>
      <c r="AV495" t="str">
        <f>VLOOKUP(Sheet1[[#This Row],[NPDES ID2]],Combined_Sheet__Major_Only___2[[NPDES ID2]:[ECHO BFR]],3,FALSE)</f>
        <v>WA</v>
      </c>
      <c r="AW495" t="s">
        <v>41</v>
      </c>
      <c r="AX495" t="str">
        <f>VLOOKUP(Sheet1[[#This Row],[NPDES ID2]],Combined_Sheet__Major_Only___2[[NPDES ID2]:[ECHO BFR]],27,FALSE)</f>
        <v>-</v>
      </c>
      <c r="AY495" t="str">
        <f>VLOOKUP(Sheet1[[#This Row],[NPDES ID2]],Combined_Sheet__Major_Only___2[[NPDES ID2]:[ECHO BFR]],28,FALSE)</f>
        <v>-</v>
      </c>
      <c r="AZ495" t="str">
        <f>VLOOKUP(Sheet1[[#This Row],[NPDES ID2]],Combined_Sheet__Major_Only___2[[NPDES ID2]:[ECHO BFR]],29,FALSE)</f>
        <v>sludgeLagoon</v>
      </c>
      <c r="BA495">
        <f>VLOOKUP(Sheet1[[#This Row],[NPDES ID2]],Combined_Sheet__Major_Only___2[[NPDES ID2]:[ECHO BFR]],17,FALSE)</f>
        <v>48.837747</v>
      </c>
      <c r="BB495">
        <f>VLOOKUP(Sheet1[[#This Row],[NPDES ID2]],Combined_Sheet__Major_Only___2[[NPDES ID2]:[ECHO BFR]],18,FALSE)</f>
        <v>-122.596554</v>
      </c>
      <c r="BC495" s="2" t="str">
        <f>IF(ISNUMBER(SEARCH("aerobic",$AW495)),"aerobic","")</f>
        <v>aerobic</v>
      </c>
      <c r="BD495" s="2" t="str">
        <f>IF(ISNUMBER(SEARCH("anaer",$AW495)),"anaer","")</f>
        <v/>
      </c>
      <c r="BE495" s="2" t="str">
        <f>IF(ISNUMBER(SEARCH("thickening",$AZ495)),"thickening","")</f>
        <v/>
      </c>
      <c r="BF495" s="3" t="str">
        <f>IF(ISNUMBER(SEARCH("airDry",$AW495)),"airDry","")</f>
        <v/>
      </c>
      <c r="BG495" s="3" t="str">
        <f>IF(ISNUMBER(SEARCH("heatDry",$AY495)),"heatDry","")</f>
        <v/>
      </c>
      <c r="BH495" s="3" t="str">
        <f>IF(AND(ISNUMBER(SEARCH("aerobic",$AW495)),ISNUMBER(SEARCH("anaer",$AW495))),"Combined Aer and Anaer.","")</f>
        <v/>
      </c>
    </row>
    <row r="496" spans="1:60" x14ac:dyDescent="0.25">
      <c r="A496" s="5">
        <v>602</v>
      </c>
      <c r="B496" t="s">
        <v>2976</v>
      </c>
      <c r="C496">
        <v>1887</v>
      </c>
      <c r="D496">
        <v>442.95563009626551</v>
      </c>
      <c r="E496">
        <v>443.39951775627992</v>
      </c>
      <c r="F496">
        <v>370.3007739150205</v>
      </c>
      <c r="G496">
        <v>519.43669223483346</v>
      </c>
      <c r="H496">
        <v>-137.61449780668659</v>
      </c>
      <c r="I496">
        <v>-138.86449134518159</v>
      </c>
      <c r="J496">
        <v>-158.11328530935651</v>
      </c>
      <c r="K496">
        <v>-114.0459805644948</v>
      </c>
      <c r="L496">
        <v>1409.492719532072</v>
      </c>
      <c r="M496">
        <v>1401.0022367790909</v>
      </c>
      <c r="N496">
        <v>1371.366204136136</v>
      </c>
      <c r="O496">
        <v>1472.34642711214</v>
      </c>
      <c r="P496">
        <v>58.470943902559277</v>
      </c>
      <c r="Q496">
        <v>58.182029648063292</v>
      </c>
      <c r="R496">
        <v>49.082653752039867</v>
      </c>
      <c r="S496">
        <v>65.75178683482126</v>
      </c>
      <c r="T496">
        <v>252985.73345890551</v>
      </c>
      <c r="U496">
        <v>252986.15120928659</v>
      </c>
      <c r="V496">
        <v>252816.5120350091</v>
      </c>
      <c r="W496">
        <v>253155.5733703236</v>
      </c>
      <c r="X496">
        <v>19973.415917890659</v>
      </c>
      <c r="Y496">
        <v>20082.7501843502</v>
      </c>
      <c r="Z496">
        <v>19101.21638827238</v>
      </c>
      <c r="AA496">
        <v>20520.4537869013</v>
      </c>
      <c r="AB496">
        <v>3838.844659487092</v>
      </c>
      <c r="AC496">
        <v>3785.520971054334</v>
      </c>
      <c r="AD496">
        <v>3217.9820638680249</v>
      </c>
      <c r="AE496">
        <v>4648.522579569234</v>
      </c>
      <c r="AF496">
        <v>55.901597876663253</v>
      </c>
      <c r="AG496">
        <v>55.566451285560589</v>
      </c>
      <c r="AH496">
        <v>54.388570813116253</v>
      </c>
      <c r="AI496">
        <v>58.392339275364833</v>
      </c>
      <c r="AJ496">
        <v>0.45949428818986532</v>
      </c>
      <c r="AK496">
        <v>0.45949408945714337</v>
      </c>
      <c r="AL496">
        <v>0.45938909915106552</v>
      </c>
      <c r="AM496">
        <v>0.4595977468183059</v>
      </c>
      <c r="AN496">
        <v>0.98990315279322472</v>
      </c>
      <c r="AO496">
        <v>0.98990315279322505</v>
      </c>
      <c r="AP496">
        <v>0.98990315279322505</v>
      </c>
      <c r="AQ496">
        <v>0.98990315279322505</v>
      </c>
      <c r="AR496">
        <v>11.67536088195291</v>
      </c>
      <c r="AS496">
        <v>11.675360881952921</v>
      </c>
      <c r="AT496">
        <v>11.675360881952921</v>
      </c>
      <c r="AU496">
        <v>11.675360881952921</v>
      </c>
      <c r="AV496" t="str">
        <f>VLOOKUP(Sheet1[[#This Row],[NPDES ID2]],Combined_Sheet__Major_Only___2[[NPDES ID2]:[ECHO BFR]],3,FALSE)</f>
        <v>FL</v>
      </c>
      <c r="AW496" t="s">
        <v>54</v>
      </c>
      <c r="AX496" t="str">
        <f>VLOOKUP(Sheet1[[#This Row],[NPDES ID2]],Combined_Sheet__Major_Only___2[[NPDES ID2]:[ECHO BFR]],27,FALSE)</f>
        <v>other</v>
      </c>
      <c r="AY496" t="str">
        <f>VLOOKUP(Sheet1[[#This Row],[NPDES ID2]],Combined_Sheet__Major_Only___2[[NPDES ID2]:[ECHO BFR]],28,FALSE)</f>
        <v>-</v>
      </c>
      <c r="AZ496" t="str">
        <f>VLOOKUP(Sheet1[[#This Row],[NPDES ID2]],Combined_Sheet__Major_Only___2[[NPDES ID2]:[ECHO BFR]],29,FALSE)</f>
        <v>-</v>
      </c>
      <c r="BA496">
        <f>VLOOKUP(Sheet1[[#This Row],[NPDES ID2]],Combined_Sheet__Major_Only___2[[NPDES ID2]:[ECHO BFR]],17,FALSE)</f>
        <v>30.436859999999999</v>
      </c>
      <c r="BB496">
        <f>VLOOKUP(Sheet1[[#This Row],[NPDES ID2]],Combined_Sheet__Major_Only___2[[NPDES ID2]:[ECHO BFR]],18,FALSE)</f>
        <v>-87.326740000000001</v>
      </c>
      <c r="BC496" s="2" t="str">
        <f>IF(ISNUMBER(SEARCH("aerobic",$AW496)),"aerobic","")</f>
        <v/>
      </c>
      <c r="BD496" s="2" t="str">
        <f>IF(ISNUMBER(SEARCH("anaer",$AW496)),"anaer","")</f>
        <v/>
      </c>
      <c r="BE496" s="2" t="str">
        <f>IF(ISNUMBER(SEARCH("thickening",$AZ496)),"thickening","")</f>
        <v/>
      </c>
      <c r="BF496" s="3" t="str">
        <f>IF(ISNUMBER(SEARCH("airDry",$AW496)),"airDry","")</f>
        <v/>
      </c>
      <c r="BG496" s="3" t="str">
        <f>IF(ISNUMBER(SEARCH("heatDry",$AY496)),"heatDry","")</f>
        <v/>
      </c>
      <c r="BH496" s="3" t="str">
        <f>IF(AND(ISNUMBER(SEARCH("aerobic",$AW496)),ISNUMBER(SEARCH("anaer",$AW496))),"Combined Aer and Anaer.","")</f>
        <v/>
      </c>
    </row>
    <row r="497" spans="1:60" x14ac:dyDescent="0.25">
      <c r="A497" s="5">
        <v>457</v>
      </c>
      <c r="B497" t="s">
        <v>2284</v>
      </c>
      <c r="C497">
        <v>487.82</v>
      </c>
      <c r="D497">
        <v>313.50080414252028</v>
      </c>
      <c r="E497">
        <v>311.0296599437151</v>
      </c>
      <c r="F497">
        <v>250.68323836177521</v>
      </c>
      <c r="G497">
        <v>384.58463190070711</v>
      </c>
      <c r="H497">
        <v>-136.06556269799961</v>
      </c>
      <c r="I497">
        <v>-137.33431605805089</v>
      </c>
      <c r="J497">
        <v>-156.4678355481673</v>
      </c>
      <c r="K497">
        <v>-113.1279738617055</v>
      </c>
      <c r="L497">
        <v>388.33885416738758</v>
      </c>
      <c r="M497">
        <v>386.11909956434772</v>
      </c>
      <c r="N497">
        <v>378.35900753740287</v>
      </c>
      <c r="O497">
        <v>404.78505396709789</v>
      </c>
      <c r="P497">
        <v>15.73741657671647</v>
      </c>
      <c r="Q497">
        <v>15.66948429879727</v>
      </c>
      <c r="R497">
        <v>13.169497549151391</v>
      </c>
      <c r="S497">
        <v>17.77012299234265</v>
      </c>
      <c r="T497">
        <v>252982.30468772119</v>
      </c>
      <c r="U497">
        <v>252982.72243248139</v>
      </c>
      <c r="V497">
        <v>252813.08554077111</v>
      </c>
      <c r="W497">
        <v>253152.14231387101</v>
      </c>
      <c r="X497">
        <v>19526.000874065561</v>
      </c>
      <c r="Y497">
        <v>19627.821801998791</v>
      </c>
      <c r="Z497">
        <v>18714.487144871109</v>
      </c>
      <c r="AA497">
        <v>20034.001188056329</v>
      </c>
      <c r="AB497">
        <v>3636.5922855953359</v>
      </c>
      <c r="AC497">
        <v>3585.6080334076</v>
      </c>
      <c r="AD497">
        <v>3067.0177355260171</v>
      </c>
      <c r="AE497">
        <v>4370.271162751048</v>
      </c>
      <c r="AF497">
        <v>57.167967863201277</v>
      </c>
      <c r="AG497">
        <v>56.841612097594073</v>
      </c>
      <c r="AH497">
        <v>55.698583293967197</v>
      </c>
      <c r="AI497">
        <v>59.588493088544197</v>
      </c>
      <c r="AJ497">
        <v>0.47492495938882712</v>
      </c>
      <c r="AK497">
        <v>0.47492490869736348</v>
      </c>
      <c r="AL497">
        <v>0.47489708949779308</v>
      </c>
      <c r="AM497">
        <v>0.47495236543537578</v>
      </c>
      <c r="AN497">
        <v>0.98990301792838564</v>
      </c>
      <c r="AO497">
        <v>0.98990301792838564</v>
      </c>
      <c r="AP497">
        <v>0.98990301792838564</v>
      </c>
      <c r="AQ497">
        <v>0.98990301792838564</v>
      </c>
      <c r="AR497">
        <v>12.1526403114601</v>
      </c>
      <c r="AS497">
        <v>12.1526403114601</v>
      </c>
      <c r="AT497">
        <v>12.1526403114601</v>
      </c>
      <c r="AU497">
        <v>12.1526403114601</v>
      </c>
      <c r="AV497" t="str">
        <f>VLOOKUP(Sheet1[[#This Row],[NPDES ID2]],Combined_Sheet__Major_Only___2[[NPDES ID2]:[ECHO BFR]],3,FALSE)</f>
        <v>TN</v>
      </c>
      <c r="AW497" t="s">
        <v>38</v>
      </c>
      <c r="AX497" t="str">
        <f>VLOOKUP(Sheet1[[#This Row],[NPDES ID2]],Combined_Sheet__Major_Only___2[[NPDES ID2]:[ECHO BFR]],27,FALSE)</f>
        <v/>
      </c>
      <c r="AY497" t="str">
        <f>VLOOKUP(Sheet1[[#This Row],[NPDES ID2]],Combined_Sheet__Major_Only___2[[NPDES ID2]:[ECHO BFR]],28,FALSE)</f>
        <v/>
      </c>
      <c r="AZ497" t="str">
        <f>VLOOKUP(Sheet1[[#This Row],[NPDES ID2]],Combined_Sheet__Major_Only___2[[NPDES ID2]:[ECHO BFR]],29,FALSE)</f>
        <v/>
      </c>
      <c r="BA497">
        <f>VLOOKUP(Sheet1[[#This Row],[NPDES ID2]],Combined_Sheet__Major_Only___2[[NPDES ID2]:[ECHO BFR]],17,FALSE)</f>
        <v>35.982596999999998</v>
      </c>
      <c r="BB497">
        <f>VLOOKUP(Sheet1[[#This Row],[NPDES ID2]],Combined_Sheet__Major_Only___2[[NPDES ID2]:[ECHO BFR]],18,FALSE)</f>
        <v>-83.197659000000002</v>
      </c>
      <c r="BC497" s="2" t="str">
        <f>IF(ISNUMBER(SEARCH("aerobic",$AW497)),"aerobic","")</f>
        <v/>
      </c>
      <c r="BD497" s="2" t="str">
        <f>IF(ISNUMBER(SEARCH("anaer",$AW497)),"anaer","")</f>
        <v/>
      </c>
      <c r="BE497" s="2" t="str">
        <f>IF(ISNUMBER(SEARCH("thickening",$AZ497)),"thickening","")</f>
        <v/>
      </c>
      <c r="BF497" s="4" t="str">
        <f>IF(ISNUMBER(SEARCH("airDry",$AW497)),"airDry","")</f>
        <v/>
      </c>
      <c r="BG497" s="4" t="str">
        <f>IF(ISNUMBER(SEARCH("heatDry",$AY497)),"heatDry","")</f>
        <v/>
      </c>
      <c r="BH497" s="4" t="str">
        <f>IF(AND(ISNUMBER(SEARCH("aerobic",$AW497)),ISNUMBER(SEARCH("anaer",$AW497))),"Combined Aer and Anaer.","")</f>
        <v/>
      </c>
    </row>
    <row r="498" spans="1:60" x14ac:dyDescent="0.25">
      <c r="A498" s="5">
        <v>1336</v>
      </c>
      <c r="B498" t="s">
        <v>6349</v>
      </c>
      <c r="C498">
        <v>166.74</v>
      </c>
      <c r="D498">
        <v>666.69813005463936</v>
      </c>
      <c r="E498">
        <v>663.16799937575524</v>
      </c>
      <c r="F498">
        <v>480.5930625027255</v>
      </c>
      <c r="G498">
        <v>852.06698471319567</v>
      </c>
      <c r="H498">
        <v>-110.3084818822409</v>
      </c>
      <c r="I498">
        <v>-111.7020455261308</v>
      </c>
      <c r="J498">
        <v>-131.08177960757951</v>
      </c>
      <c r="K498">
        <v>-88.737513427170967</v>
      </c>
      <c r="L498">
        <v>115.39777950165811</v>
      </c>
      <c r="M498">
        <v>114.97970558610101</v>
      </c>
      <c r="N498">
        <v>113.5176837236842</v>
      </c>
      <c r="O498">
        <v>118.495828353326</v>
      </c>
      <c r="P498">
        <v>3.9067662159124681</v>
      </c>
      <c r="Q498">
        <v>3.9435969185744648</v>
      </c>
      <c r="R498">
        <v>3.1934841880656761</v>
      </c>
      <c r="S498">
        <v>4.565357664748797</v>
      </c>
      <c r="T498">
        <v>252981.6797615625</v>
      </c>
      <c r="U498">
        <v>252982.0975052983</v>
      </c>
      <c r="V498">
        <v>252812.46102960769</v>
      </c>
      <c r="W498">
        <v>253151.51697120059</v>
      </c>
      <c r="X498">
        <v>16452.366805540001</v>
      </c>
      <c r="Y498">
        <v>16510.22070780952</v>
      </c>
      <c r="Z498">
        <v>16011.26141085623</v>
      </c>
      <c r="AA498">
        <v>16726.30283407406</v>
      </c>
      <c r="AB498">
        <v>2526.8970049329719</v>
      </c>
      <c r="AC498">
        <v>2496.6961032673548</v>
      </c>
      <c r="AD498">
        <v>2201.3370963314628</v>
      </c>
      <c r="AE498">
        <v>2920.187320974193</v>
      </c>
      <c r="AF498">
        <v>67.825457826113364</v>
      </c>
      <c r="AG498">
        <v>67.579891459612583</v>
      </c>
      <c r="AH498">
        <v>66.720335323621057</v>
      </c>
      <c r="AI498">
        <v>69.646144828377814</v>
      </c>
      <c r="AJ498">
        <v>0.60507076216714006</v>
      </c>
      <c r="AK498">
        <v>0.6050707418315715</v>
      </c>
      <c r="AL498">
        <v>0.6050594790616568</v>
      </c>
      <c r="AM498">
        <v>0.60508185697424444</v>
      </c>
      <c r="AN498">
        <v>0.98990299334759813</v>
      </c>
      <c r="AO498">
        <v>0.9899029933475979</v>
      </c>
      <c r="AP498">
        <v>0.9899029933475979</v>
      </c>
      <c r="AQ498">
        <v>0.9899029933475979</v>
      </c>
      <c r="AR498">
        <v>16.15639938169755</v>
      </c>
      <c r="AS498">
        <v>16.15639938169755</v>
      </c>
      <c r="AT498">
        <v>16.15639938169755</v>
      </c>
      <c r="AU498">
        <v>16.15639938169755</v>
      </c>
      <c r="AV498" t="str">
        <f>VLOOKUP(Sheet1[[#This Row],[NPDES ID2]],Combined_Sheet__Major_Only___2[[NPDES ID2]:[ECHO BFR]],3,FALSE)</f>
        <v>IL</v>
      </c>
      <c r="AW498" t="s">
        <v>41</v>
      </c>
      <c r="AX498" t="str">
        <f>VLOOKUP(Sheet1[[#This Row],[NPDES ID2]],Combined_Sheet__Major_Only___2[[NPDES ID2]:[ECHO BFR]],27,FALSE)</f>
        <v>-</v>
      </c>
      <c r="AY498" t="str">
        <f>VLOOKUP(Sheet1[[#This Row],[NPDES ID2]],Combined_Sheet__Major_Only___2[[NPDES ID2]:[ECHO BFR]],28,FALSE)</f>
        <v>-</v>
      </c>
      <c r="AZ498" t="str">
        <f>VLOOKUP(Sheet1[[#This Row],[NPDES ID2]],Combined_Sheet__Major_Only___2[[NPDES ID2]:[ECHO BFR]],29,FALSE)</f>
        <v>-</v>
      </c>
      <c r="BA498">
        <f>VLOOKUP(Sheet1[[#This Row],[NPDES ID2]],Combined_Sheet__Major_Only___2[[NPDES ID2]:[ECHO BFR]],17,FALSE)</f>
        <v>42.089829999999999</v>
      </c>
      <c r="BB498">
        <f>VLOOKUP(Sheet1[[#This Row],[NPDES ID2]],Combined_Sheet__Major_Only___2[[NPDES ID2]:[ECHO BFR]],18,FALSE)</f>
        <v>-88.273229999999998</v>
      </c>
      <c r="BC498" s="2" t="str">
        <f>IF(ISNUMBER(SEARCH("aerobic",$AW498)),"aerobic","")</f>
        <v>aerobic</v>
      </c>
      <c r="BD498" s="2" t="str">
        <f>IF(ISNUMBER(SEARCH("anaer",$AW498)),"anaer","")</f>
        <v/>
      </c>
      <c r="BE498" s="2" t="str">
        <f>IF(ISNUMBER(SEARCH("thickening",$AZ498)),"thickening","")</f>
        <v/>
      </c>
      <c r="BF498" s="3" t="str">
        <f>IF(ISNUMBER(SEARCH("airDry",$AW498)),"airDry","")</f>
        <v/>
      </c>
      <c r="BG498" s="3" t="str">
        <f>IF(ISNUMBER(SEARCH("heatDry",$AY498)),"heatDry","")</f>
        <v/>
      </c>
      <c r="BH498" s="3" t="str">
        <f>IF(AND(ISNUMBER(SEARCH("aerobic",$AW498)),ISNUMBER(SEARCH("anaer",$AW498))),"Combined Aer and Anaer.","")</f>
        <v/>
      </c>
    </row>
    <row r="499" spans="1:60" x14ac:dyDescent="0.25">
      <c r="A499" s="5">
        <v>1166</v>
      </c>
      <c r="B499" t="s">
        <v>5596</v>
      </c>
      <c r="C499">
        <v>279</v>
      </c>
      <c r="D499">
        <v>466.36375631354713</v>
      </c>
      <c r="E499">
        <v>463.44415560050572</v>
      </c>
      <c r="F499">
        <v>352.44271322674223</v>
      </c>
      <c r="G499">
        <v>577.81663529750563</v>
      </c>
      <c r="H499">
        <v>-110.8425020112937</v>
      </c>
      <c r="I499">
        <v>-112.1922819245503</v>
      </c>
      <c r="J499">
        <v>-131.58947152241529</v>
      </c>
      <c r="K499">
        <v>-89.212068197901488</v>
      </c>
      <c r="L499">
        <v>192.10918049083281</v>
      </c>
      <c r="M499">
        <v>191.4021144788355</v>
      </c>
      <c r="N499">
        <v>188.92986269941261</v>
      </c>
      <c r="O499">
        <v>197.34830305190241</v>
      </c>
      <c r="P499">
        <v>6.5389261963920831</v>
      </c>
      <c r="Q499">
        <v>6.59829570608475</v>
      </c>
      <c r="R499">
        <v>5.3487595877841816</v>
      </c>
      <c r="S499">
        <v>7.6311654991993922</v>
      </c>
      <c r="T499">
        <v>252963.389156291</v>
      </c>
      <c r="U499">
        <v>252963.80687004171</v>
      </c>
      <c r="V499">
        <v>252794.18257059029</v>
      </c>
      <c r="W499">
        <v>253133.21417528141</v>
      </c>
      <c r="X499">
        <v>16535.350174497991</v>
      </c>
      <c r="Y499">
        <v>16594.265239783908</v>
      </c>
      <c r="Z499">
        <v>16085.264944034099</v>
      </c>
      <c r="AA499">
        <v>16815.02009439782</v>
      </c>
      <c r="AB499">
        <v>2551.9654094616199</v>
      </c>
      <c r="AC499">
        <v>2521.235524414597</v>
      </c>
      <c r="AD499">
        <v>2221.651891024575</v>
      </c>
      <c r="AE499">
        <v>2951.9994549658568</v>
      </c>
      <c r="AF499">
        <v>67.481556742850017</v>
      </c>
      <c r="AG499">
        <v>67.233451761816227</v>
      </c>
      <c r="AH499">
        <v>66.364618987548212</v>
      </c>
      <c r="AI499">
        <v>69.321548258437716</v>
      </c>
      <c r="AJ499">
        <v>0.6008642575263673</v>
      </c>
      <c r="AK499">
        <v>0.60086422355709923</v>
      </c>
      <c r="AL499">
        <v>0.60084546428609531</v>
      </c>
      <c r="AM499">
        <v>0.60088273740382314</v>
      </c>
      <c r="AN499">
        <v>0.98990227385360174</v>
      </c>
      <c r="AO499">
        <v>0.98990227385360152</v>
      </c>
      <c r="AP499">
        <v>0.98990227385360152</v>
      </c>
      <c r="AQ499">
        <v>0.98990227385360152</v>
      </c>
      <c r="AR499">
        <v>16.02675357192744</v>
      </c>
      <c r="AS499">
        <v>16.02675357192744</v>
      </c>
      <c r="AT499">
        <v>16.02675357192744</v>
      </c>
      <c r="AU499">
        <v>16.02675357192744</v>
      </c>
      <c r="AV499" t="str">
        <f>VLOOKUP(Sheet1[[#This Row],[NPDES ID2]],Combined_Sheet__Major_Only___2[[NPDES ID2]:[ECHO BFR]],3,FALSE)</f>
        <v>NC</v>
      </c>
      <c r="AW499" t="s">
        <v>41</v>
      </c>
      <c r="AX499" t="str">
        <f>VLOOKUP(Sheet1[[#This Row],[NPDES ID2]],Combined_Sheet__Major_Only___2[[NPDES ID2]:[ECHO BFR]],27,FALSE)</f>
        <v>-</v>
      </c>
      <c r="AY499" t="str">
        <f>VLOOKUP(Sheet1[[#This Row],[NPDES ID2]],Combined_Sheet__Major_Only___2[[NPDES ID2]:[ECHO BFR]],28,FALSE)</f>
        <v>-</v>
      </c>
      <c r="AZ499" t="str">
        <f>VLOOKUP(Sheet1[[#This Row],[NPDES ID2]],Combined_Sheet__Major_Only___2[[NPDES ID2]:[ECHO BFR]],29,FALSE)</f>
        <v>-</v>
      </c>
      <c r="BA499">
        <f>VLOOKUP(Sheet1[[#This Row],[NPDES ID2]],Combined_Sheet__Major_Only___2[[NPDES ID2]:[ECHO BFR]],17,FALSE)</f>
        <v>35.588194000000001</v>
      </c>
      <c r="BB499">
        <f>VLOOKUP(Sheet1[[#This Row],[NPDES ID2]],Combined_Sheet__Major_Only___2[[NPDES ID2]:[ECHO BFR]],18,FALSE)</f>
        <v>-77.546097000000003</v>
      </c>
      <c r="BC499" s="2" t="str">
        <f>IF(ISNUMBER(SEARCH("aerobic",$AW499)),"aerobic","")</f>
        <v>aerobic</v>
      </c>
      <c r="BD499" s="2" t="str">
        <f>IF(ISNUMBER(SEARCH("anaer",$AW499)),"anaer","")</f>
        <v/>
      </c>
      <c r="BE499" s="2" t="str">
        <f>IF(ISNUMBER(SEARCH("thickening",$AZ499)),"thickening","")</f>
        <v/>
      </c>
      <c r="BF499" s="3" t="str">
        <f>IF(ISNUMBER(SEARCH("airDry",$AW499)),"airDry","")</f>
        <v/>
      </c>
      <c r="BG499" s="3" t="str">
        <f>IF(ISNUMBER(SEARCH("heatDry",$AY499)),"heatDry","")</f>
        <v/>
      </c>
      <c r="BH499" s="3" t="str">
        <f>IF(AND(ISNUMBER(SEARCH("aerobic",$AW499)),ISNUMBER(SEARCH("anaer",$AW499))),"Combined Aer and Anaer.","")</f>
        <v/>
      </c>
    </row>
    <row r="500" spans="1:60" x14ac:dyDescent="0.25">
      <c r="A500" s="5">
        <v>1552</v>
      </c>
      <c r="B500" t="s">
        <v>7301</v>
      </c>
      <c r="C500">
        <v>91.96</v>
      </c>
      <c r="D500">
        <v>1106.669738497784</v>
      </c>
      <c r="E500">
        <v>1094.2899531746209</v>
      </c>
      <c r="F500">
        <v>770.83714215179225</v>
      </c>
      <c r="G500">
        <v>1437.4087207461801</v>
      </c>
      <c r="H500">
        <v>-110.5972253410428</v>
      </c>
      <c r="I500">
        <v>-112.0012094078715</v>
      </c>
      <c r="J500">
        <v>-131.36307622164551</v>
      </c>
      <c r="K500">
        <v>-89.036161109519142</v>
      </c>
      <c r="L500">
        <v>63.516183570874489</v>
      </c>
      <c r="M500">
        <v>63.284647294421902</v>
      </c>
      <c r="N500">
        <v>62.474868598569003</v>
      </c>
      <c r="O500">
        <v>65.232033270770032</v>
      </c>
      <c r="P500">
        <v>2.154927314138213</v>
      </c>
      <c r="Q500">
        <v>2.174950966984305</v>
      </c>
      <c r="R500">
        <v>1.7619656148683389</v>
      </c>
      <c r="S500">
        <v>2.5168503777687272</v>
      </c>
      <c r="T500">
        <v>252952.05260397331</v>
      </c>
      <c r="U500">
        <v>252952.47029913921</v>
      </c>
      <c r="V500">
        <v>252782.8535465443</v>
      </c>
      <c r="W500">
        <v>253121.8700671769</v>
      </c>
      <c r="X500">
        <v>16483.551850606851</v>
      </c>
      <c r="Y500">
        <v>16541.805939331909</v>
      </c>
      <c r="Z500">
        <v>16038.952275088221</v>
      </c>
      <c r="AA500">
        <v>16759.720928399889</v>
      </c>
      <c r="AB500">
        <v>2536.4703918393002</v>
      </c>
      <c r="AC500">
        <v>2506.0574054619728</v>
      </c>
      <c r="AD500">
        <v>2209.1047261351018</v>
      </c>
      <c r="AE500">
        <v>2932.317566489146</v>
      </c>
      <c r="AF500">
        <v>67.688747499123195</v>
      </c>
      <c r="AG500">
        <v>67.442088003940469</v>
      </c>
      <c r="AH500">
        <v>66.578976211502976</v>
      </c>
      <c r="AI500">
        <v>69.51720492707544</v>
      </c>
      <c r="AJ500">
        <v>0.60339850364216208</v>
      </c>
      <c r="AK500">
        <v>0.60339849246953148</v>
      </c>
      <c r="AL500">
        <v>0.60339229264756278</v>
      </c>
      <c r="AM500">
        <v>0.60340461092570263</v>
      </c>
      <c r="AN500">
        <v>0.98990182785836411</v>
      </c>
      <c r="AO500">
        <v>0.98990182785836411</v>
      </c>
      <c r="AP500">
        <v>0.98990182785836411</v>
      </c>
      <c r="AQ500">
        <v>0.98990182785836411</v>
      </c>
      <c r="AR500">
        <v>16.105135288327531</v>
      </c>
      <c r="AS500">
        <v>16.105135288327531</v>
      </c>
      <c r="AT500">
        <v>16.105135288327531</v>
      </c>
      <c r="AU500">
        <v>16.105135288327531</v>
      </c>
      <c r="AV500" t="str">
        <f>VLOOKUP(Sheet1[[#This Row],[NPDES ID2]],Combined_Sheet__Major_Only___2[[NPDES ID2]:[ECHO BFR]],3,FALSE)</f>
        <v>TX</v>
      </c>
      <c r="AW500" t="s">
        <v>41</v>
      </c>
      <c r="AX500" t="str">
        <f>VLOOKUP(Sheet1[[#This Row],[NPDES ID2]],Combined_Sheet__Major_Only___2[[NPDES ID2]:[ECHO BFR]],27,FALSE)</f>
        <v>-</v>
      </c>
      <c r="AY500" t="str">
        <f>VLOOKUP(Sheet1[[#This Row],[NPDES ID2]],Combined_Sheet__Major_Only___2[[NPDES ID2]:[ECHO BFR]],28,FALSE)</f>
        <v>-</v>
      </c>
      <c r="AZ500" t="str">
        <f>VLOOKUP(Sheet1[[#This Row],[NPDES ID2]],Combined_Sheet__Major_Only___2[[NPDES ID2]:[ECHO BFR]],29,FALSE)</f>
        <v>-</v>
      </c>
      <c r="BA500">
        <f>VLOOKUP(Sheet1[[#This Row],[NPDES ID2]],Combined_Sheet__Major_Only___2[[NPDES ID2]:[ECHO BFR]],17,FALSE)</f>
        <v>30.856583000000001</v>
      </c>
      <c r="BB500">
        <f>VLOOKUP(Sheet1[[#This Row],[NPDES ID2]],Combined_Sheet__Major_Only___2[[NPDES ID2]:[ECHO BFR]],18,FALSE)</f>
        <v>-96.602277999999998</v>
      </c>
      <c r="BC500" s="2" t="str">
        <f>IF(ISNUMBER(SEARCH("aerobic",$AW500)),"aerobic","")</f>
        <v>aerobic</v>
      </c>
      <c r="BD500" s="2" t="str">
        <f>IF(ISNUMBER(SEARCH("anaer",$AW500)),"anaer","")</f>
        <v/>
      </c>
      <c r="BE500" s="2" t="str">
        <f>IF(ISNUMBER(SEARCH("thickening",$AZ500)),"thickening","")</f>
        <v/>
      </c>
      <c r="BF500" s="3" t="str">
        <f>IF(ISNUMBER(SEARCH("airDry",$AW500)),"airDry","")</f>
        <v/>
      </c>
      <c r="BG500" s="3" t="str">
        <f>IF(ISNUMBER(SEARCH("heatDry",$AY500)),"heatDry","")</f>
        <v/>
      </c>
      <c r="BH500" s="3" t="str">
        <f>IF(AND(ISNUMBER(SEARCH("aerobic",$AW500)),ISNUMBER(SEARCH("anaer",$AW500))),"Combined Aer and Anaer.","")</f>
        <v/>
      </c>
    </row>
    <row r="501" spans="1:60" x14ac:dyDescent="0.25">
      <c r="A501" s="5">
        <v>2235</v>
      </c>
      <c r="B501" t="s">
        <v>10469</v>
      </c>
      <c r="C501">
        <v>561</v>
      </c>
      <c r="D501">
        <v>321.92118140886129</v>
      </c>
      <c r="E501">
        <v>318.12576422436092</v>
      </c>
      <c r="F501">
        <v>263.17341766048861</v>
      </c>
      <c r="G501">
        <v>391.73385431239149</v>
      </c>
      <c r="H501">
        <v>-138.56860175192961</v>
      </c>
      <c r="I501">
        <v>-139.95865999798019</v>
      </c>
      <c r="J501">
        <v>-158.73231218508539</v>
      </c>
      <c r="K501">
        <v>-115.53070797304861</v>
      </c>
      <c r="L501">
        <v>421.35115311800541</v>
      </c>
      <c r="M501">
        <v>418.82618988286958</v>
      </c>
      <c r="N501">
        <v>409.99973654884587</v>
      </c>
      <c r="O501">
        <v>440.05793805536638</v>
      </c>
      <c r="P501">
        <v>17.445612270840702</v>
      </c>
      <c r="Q501">
        <v>17.363956787937148</v>
      </c>
      <c r="R501">
        <v>14.63954135102002</v>
      </c>
      <c r="S501">
        <v>19.617190530218139</v>
      </c>
      <c r="T501">
        <v>252929.97516333839</v>
      </c>
      <c r="U501">
        <v>252930.39282231141</v>
      </c>
      <c r="V501">
        <v>252760.7907668899</v>
      </c>
      <c r="W501">
        <v>253099.77791197709</v>
      </c>
      <c r="X501">
        <v>19928.56912671934</v>
      </c>
      <c r="Y501">
        <v>20037.114872657348</v>
      </c>
      <c r="Z501">
        <v>19061.986898312331</v>
      </c>
      <c r="AA501">
        <v>20472.16729242323</v>
      </c>
      <c r="AB501">
        <v>3818.7146699942332</v>
      </c>
      <c r="AC501">
        <v>3765.7232750401922</v>
      </c>
      <c r="AD501">
        <v>3203.2041708483939</v>
      </c>
      <c r="AE501">
        <v>4621.9871854936937</v>
      </c>
      <c r="AF501">
        <v>56.004783594098768</v>
      </c>
      <c r="AG501">
        <v>55.669646708609051</v>
      </c>
      <c r="AH501">
        <v>54.49571853328095</v>
      </c>
      <c r="AI501">
        <v>58.490615164120953</v>
      </c>
      <c r="AJ501">
        <v>0.46075124053309308</v>
      </c>
      <c r="AK501">
        <v>0.46075118343222421</v>
      </c>
      <c r="AL501">
        <v>0.46071991310762028</v>
      </c>
      <c r="AM501">
        <v>0.46078204689970642</v>
      </c>
      <c r="AN501">
        <v>0.98990095918903254</v>
      </c>
      <c r="AO501">
        <v>0.98990095918903265</v>
      </c>
      <c r="AP501">
        <v>0.98990095918903265</v>
      </c>
      <c r="AQ501">
        <v>0.98990095918903265</v>
      </c>
      <c r="AR501">
        <v>11.71654863760295</v>
      </c>
      <c r="AS501">
        <v>11.71654863760295</v>
      </c>
      <c r="AT501">
        <v>11.71654863760295</v>
      </c>
      <c r="AU501">
        <v>11.71654863760295</v>
      </c>
      <c r="AV501" t="str">
        <f>VLOOKUP(Sheet1[[#This Row],[NPDES ID2]],Combined_Sheet__Major_Only___2[[NPDES ID2]:[ECHO BFR]],3,FALSE)</f>
        <v>ND</v>
      </c>
      <c r="AW501" t="s">
        <v>54</v>
      </c>
      <c r="AX501" t="str">
        <f>VLOOKUP(Sheet1[[#This Row],[NPDES ID2]],Combined_Sheet__Major_Only___2[[NPDES ID2]:[ECHO BFR]],27,FALSE)</f>
        <v>-</v>
      </c>
      <c r="AY501" t="str">
        <f>VLOOKUP(Sheet1[[#This Row],[NPDES ID2]],Combined_Sheet__Major_Only___2[[NPDES ID2]:[ECHO BFR]],28,FALSE)</f>
        <v>-</v>
      </c>
      <c r="AZ501" t="str">
        <f>VLOOKUP(Sheet1[[#This Row],[NPDES ID2]],Combined_Sheet__Major_Only___2[[NPDES ID2]:[ECHO BFR]],29,FALSE)</f>
        <v>sludgeLagoon</v>
      </c>
      <c r="BA501">
        <f>VLOOKUP(Sheet1[[#This Row],[NPDES ID2]],Combined_Sheet__Major_Only___2[[NPDES ID2]:[ECHO BFR]],17,FALSE)</f>
        <v>46.790194</v>
      </c>
      <c r="BB501">
        <f>VLOOKUP(Sheet1[[#This Row],[NPDES ID2]],Combined_Sheet__Major_Only___2[[NPDES ID2]:[ECHO BFR]],18,FALSE)</f>
        <v>-100.82340499999999</v>
      </c>
      <c r="BC501" s="2" t="str">
        <f>IF(ISNUMBER(SEARCH("aerobic",$AW501)),"aerobic","")</f>
        <v/>
      </c>
      <c r="BD501" s="2" t="str">
        <f>IF(ISNUMBER(SEARCH("anaer",$AW501)),"anaer","")</f>
        <v/>
      </c>
      <c r="BE501" s="2" t="str">
        <f>IF(ISNUMBER(SEARCH("thickening",$AZ501)),"thickening","")</f>
        <v/>
      </c>
      <c r="BF501" s="4" t="str">
        <f>IF(ISNUMBER(SEARCH("airDry",$AW501)),"airDry","")</f>
        <v/>
      </c>
      <c r="BG501" s="4" t="str">
        <f>IF(ISNUMBER(SEARCH("heatDry",$AY501)),"heatDry","")</f>
        <v/>
      </c>
      <c r="BH501" s="4" t="str">
        <f>IF(AND(ISNUMBER(SEARCH("aerobic",$AW501)),ISNUMBER(SEARCH("anaer",$AW501))),"Combined Aer and Anaer.","")</f>
        <v/>
      </c>
    </row>
    <row r="502" spans="1:60" x14ac:dyDescent="0.25">
      <c r="A502" s="5">
        <v>2239</v>
      </c>
      <c r="B502" t="s">
        <v>10487</v>
      </c>
      <c r="C502">
        <v>553.49</v>
      </c>
      <c r="D502">
        <v>326.95043014113639</v>
      </c>
      <c r="E502">
        <v>323.38924043857548</v>
      </c>
      <c r="F502">
        <v>266.6218321718535</v>
      </c>
      <c r="G502">
        <v>398.2904995711861</v>
      </c>
      <c r="H502">
        <v>-139.17159988442481</v>
      </c>
      <c r="I502">
        <v>-140.56000569437961</v>
      </c>
      <c r="J502">
        <v>-159.2625100764127</v>
      </c>
      <c r="K502">
        <v>-116.1204221320971</v>
      </c>
      <c r="L502">
        <v>410.32296286681992</v>
      </c>
      <c r="M502">
        <v>407.83776217439862</v>
      </c>
      <c r="N502">
        <v>399.15020854710127</v>
      </c>
      <c r="O502">
        <v>428.73526848790249</v>
      </c>
      <c r="P502">
        <v>17.07280617790623</v>
      </c>
      <c r="Q502">
        <v>16.98085559619868</v>
      </c>
      <c r="R502">
        <v>14.33566584901974</v>
      </c>
      <c r="S502">
        <v>19.203540987641631</v>
      </c>
      <c r="T502">
        <v>252920.21966860429</v>
      </c>
      <c r="U502">
        <v>252920.63731158449</v>
      </c>
      <c r="V502">
        <v>252751.0417504936</v>
      </c>
      <c r="W502">
        <v>253090.01591522759</v>
      </c>
      <c r="X502">
        <v>20022.263676658418</v>
      </c>
      <c r="Y502">
        <v>20132.391663579408</v>
      </c>
      <c r="Z502">
        <v>19142.673944154219</v>
      </c>
      <c r="AA502">
        <v>20574.28850222507</v>
      </c>
      <c r="AB502">
        <v>3862.5582522603572</v>
      </c>
      <c r="AC502">
        <v>3809.079221859105</v>
      </c>
      <c r="AD502">
        <v>3235.7678905675411</v>
      </c>
      <c r="AE502">
        <v>4682.6494280846937</v>
      </c>
      <c r="AF502">
        <v>55.741138731355733</v>
      </c>
      <c r="AG502">
        <v>55.403997858035652</v>
      </c>
      <c r="AH502">
        <v>54.22309072614879</v>
      </c>
      <c r="AI502">
        <v>58.241784364380649</v>
      </c>
      <c r="AJ502">
        <v>0.45753963166117179</v>
      </c>
      <c r="AK502">
        <v>0.45753957563293401</v>
      </c>
      <c r="AL502">
        <v>0.45750888715760679</v>
      </c>
      <c r="AM502">
        <v>0.45756986477369938</v>
      </c>
      <c r="AN502">
        <v>0.98990057529715114</v>
      </c>
      <c r="AO502">
        <v>0.98990057529715092</v>
      </c>
      <c r="AP502">
        <v>0.98990057529715092</v>
      </c>
      <c r="AQ502">
        <v>0.98990057529715092</v>
      </c>
      <c r="AR502">
        <v>11.61778176581821</v>
      </c>
      <c r="AS502">
        <v>11.61778176581821</v>
      </c>
      <c r="AT502">
        <v>11.61778176581821</v>
      </c>
      <c r="AU502">
        <v>11.61778176581821</v>
      </c>
      <c r="AV502" t="str">
        <f>VLOOKUP(Sheet1[[#This Row],[NPDES ID2]],Combined_Sheet__Major_Only___2[[NPDES ID2]:[ECHO BFR]],3,FALSE)</f>
        <v>IL</v>
      </c>
      <c r="AW502" t="s">
        <v>87</v>
      </c>
      <c r="AX502" t="str">
        <f>VLOOKUP(Sheet1[[#This Row],[NPDES ID2]],Combined_Sheet__Major_Only___2[[NPDES ID2]:[ECHO BFR]],27,FALSE)</f>
        <v>-</v>
      </c>
      <c r="AY502" t="str">
        <f>VLOOKUP(Sheet1[[#This Row],[NPDES ID2]],Combined_Sheet__Major_Only___2[[NPDES ID2]:[ECHO BFR]],28,FALSE)</f>
        <v>-</v>
      </c>
      <c r="AZ502" t="str">
        <f>VLOOKUP(Sheet1[[#This Row],[NPDES ID2]],Combined_Sheet__Major_Only___2[[NPDES ID2]:[ECHO BFR]],29,FALSE)</f>
        <v>preliminaryOps</v>
      </c>
      <c r="BA502">
        <f>VLOOKUP(Sheet1[[#This Row],[NPDES ID2]],Combined_Sheet__Major_Only___2[[NPDES ID2]:[ECHO BFR]],17,FALSE)</f>
        <v>38.784166999999997</v>
      </c>
      <c r="BB502">
        <f>VLOOKUP(Sheet1[[#This Row],[NPDES ID2]],Combined_Sheet__Major_Only___2[[NPDES ID2]:[ECHO BFR]],18,FALSE)</f>
        <v>-90.036389</v>
      </c>
      <c r="BC502" s="2" t="str">
        <f>IF(ISNUMBER(SEARCH("aerobic",$AW502)),"aerobic","")</f>
        <v/>
      </c>
      <c r="BD502" s="2" t="str">
        <f>IF(ISNUMBER(SEARCH("anaer",$AW502)),"anaer","")</f>
        <v/>
      </c>
      <c r="BE502" s="2" t="str">
        <f>IF(ISNUMBER(SEARCH("thickening",$AZ502)),"thickening","")</f>
        <v/>
      </c>
      <c r="BF502" s="4" t="str">
        <f>IF(ISNUMBER(SEARCH("airDry",$AW502)),"airDry","")</f>
        <v/>
      </c>
      <c r="BG502" s="4" t="str">
        <f>IF(ISNUMBER(SEARCH("heatDry",$AY502)),"heatDry","")</f>
        <v/>
      </c>
      <c r="BH502" s="4" t="str">
        <f>IF(AND(ISNUMBER(SEARCH("aerobic",$AW502)),ISNUMBER(SEARCH("anaer",$AW502))),"Combined Aer and Anaer.","")</f>
        <v/>
      </c>
    </row>
    <row r="503" spans="1:60" x14ac:dyDescent="0.25">
      <c r="A503" s="5">
        <v>1413</v>
      </c>
      <c r="B503" t="s">
        <v>6689</v>
      </c>
      <c r="C503">
        <v>134.53</v>
      </c>
      <c r="D503">
        <v>802.99246246990367</v>
      </c>
      <c r="E503">
        <v>797.14171698418954</v>
      </c>
      <c r="F503">
        <v>571.75531545548824</v>
      </c>
      <c r="G503">
        <v>1036.229461088122</v>
      </c>
      <c r="H503">
        <v>-111.7198888543714</v>
      </c>
      <c r="I503">
        <v>-113.0741999237885</v>
      </c>
      <c r="J503">
        <v>-132.44047333136581</v>
      </c>
      <c r="K503">
        <v>-90.094605228993373</v>
      </c>
      <c r="L503">
        <v>92.031496018183603</v>
      </c>
      <c r="M503">
        <v>91.686015673963112</v>
      </c>
      <c r="N503">
        <v>90.477796593858841</v>
      </c>
      <c r="O503">
        <v>94.591673797786058</v>
      </c>
      <c r="P503">
        <v>3.1542459338005711</v>
      </c>
      <c r="Q503">
        <v>3.181504289170916</v>
      </c>
      <c r="R503">
        <v>2.5823779156389128</v>
      </c>
      <c r="S503">
        <v>3.674821055056428</v>
      </c>
      <c r="T503">
        <v>252862.6268785357</v>
      </c>
      <c r="U503">
        <v>252863.04442710019</v>
      </c>
      <c r="V503">
        <v>252693.48720610671</v>
      </c>
      <c r="W503">
        <v>253032.38473969299</v>
      </c>
      <c r="X503">
        <v>16636.825677088629</v>
      </c>
      <c r="Y503">
        <v>16697.06615296262</v>
      </c>
      <c r="Z503">
        <v>16175.23568080654</v>
      </c>
      <c r="AA503">
        <v>16923.853623047249</v>
      </c>
      <c r="AB503">
        <v>2583.637118591113</v>
      </c>
      <c r="AC503">
        <v>2552.2020271437418</v>
      </c>
      <c r="AD503">
        <v>2247.2774324814291</v>
      </c>
      <c r="AE503">
        <v>2991.6667311285901</v>
      </c>
      <c r="AF503">
        <v>67.04257968888956</v>
      </c>
      <c r="AG503">
        <v>66.791032824399494</v>
      </c>
      <c r="AH503">
        <v>65.910677887909443</v>
      </c>
      <c r="AI503">
        <v>68.907441074044868</v>
      </c>
      <c r="AJ503">
        <v>0.59549539182634614</v>
      </c>
      <c r="AK503">
        <v>0.59549537560855237</v>
      </c>
      <c r="AL503">
        <v>0.59548638616710092</v>
      </c>
      <c r="AM503">
        <v>0.59550424715850503</v>
      </c>
      <c r="AN503">
        <v>0.9898983083482642</v>
      </c>
      <c r="AO503">
        <v>0.98989830834826442</v>
      </c>
      <c r="AP503">
        <v>0.98989830834826442</v>
      </c>
      <c r="AQ503">
        <v>0.98989830834826442</v>
      </c>
      <c r="AR503">
        <v>15.861945672181569</v>
      </c>
      <c r="AS503">
        <v>15.861945672181569</v>
      </c>
      <c r="AT503">
        <v>15.861945672181569</v>
      </c>
      <c r="AU503">
        <v>15.861945672181569</v>
      </c>
      <c r="AV503" t="str">
        <f>VLOOKUP(Sheet1[[#This Row],[NPDES ID2]],Combined_Sheet__Major_Only___2[[NPDES ID2]:[ECHO BFR]],3,FALSE)</f>
        <v>MO</v>
      </c>
      <c r="AW503" t="s">
        <v>41</v>
      </c>
      <c r="AX503" t="str">
        <f>VLOOKUP(Sheet1[[#This Row],[NPDES ID2]],Combined_Sheet__Major_Only___2[[NPDES ID2]:[ECHO BFR]],27,FALSE)</f>
        <v>tempSludgeStore</v>
      </c>
      <c r="AY503" t="str">
        <f>VLOOKUP(Sheet1[[#This Row],[NPDES ID2]],Combined_Sheet__Major_Only___2[[NPDES ID2]:[ECHO BFR]],28,FALSE)</f>
        <v>-</v>
      </c>
      <c r="AZ503" t="str">
        <f>VLOOKUP(Sheet1[[#This Row],[NPDES ID2]],Combined_Sheet__Major_Only___2[[NPDES ID2]:[ECHO BFR]],29,FALSE)</f>
        <v>-</v>
      </c>
      <c r="BA503">
        <f>VLOOKUP(Sheet1[[#This Row],[NPDES ID2]],Combined_Sheet__Major_Only___2[[NPDES ID2]:[ECHO BFR]],17,FALSE)</f>
        <v>38.210833000000001</v>
      </c>
      <c r="BB503">
        <f>VLOOKUP(Sheet1[[#This Row],[NPDES ID2]],Combined_Sheet__Major_Only___2[[NPDES ID2]:[ECHO BFR]],18,FALSE)</f>
        <v>-90.381621999999993</v>
      </c>
      <c r="BC503" s="2" t="str">
        <f>IF(ISNUMBER(SEARCH("aerobic",$AW503)),"aerobic","")</f>
        <v>aerobic</v>
      </c>
      <c r="BD503" s="2" t="str">
        <f>IF(ISNUMBER(SEARCH("anaer",$AW503)),"anaer","")</f>
        <v/>
      </c>
      <c r="BE503" s="2" t="str">
        <f>IF(ISNUMBER(SEARCH("thickening",$AZ503)),"thickening","")</f>
        <v/>
      </c>
      <c r="BF503" s="4" t="str">
        <f>IF(ISNUMBER(SEARCH("airDry",$AW503)),"airDry","")</f>
        <v/>
      </c>
      <c r="BG503" s="4" t="str">
        <f>IF(ISNUMBER(SEARCH("heatDry",$AY503)),"heatDry","")</f>
        <v/>
      </c>
      <c r="BH503" s="4" t="str">
        <f>IF(AND(ISNUMBER(SEARCH("aerobic",$AW503)),ISNUMBER(SEARCH("anaer",$AW503))),"Combined Aer and Anaer.","")</f>
        <v/>
      </c>
    </row>
    <row r="504" spans="1:60" x14ac:dyDescent="0.25">
      <c r="A504" s="5">
        <v>1679</v>
      </c>
      <c r="B504" t="s">
        <v>7880</v>
      </c>
      <c r="C504">
        <v>52.3</v>
      </c>
      <c r="D504">
        <v>1852.0437508625439</v>
      </c>
      <c r="E504">
        <v>1833.373739067584</v>
      </c>
      <c r="F504">
        <v>1260.9077121056689</v>
      </c>
      <c r="G504">
        <v>2424.912619930953</v>
      </c>
      <c r="H504">
        <v>-109.8357486228694</v>
      </c>
      <c r="I504">
        <v>-111.23452718162</v>
      </c>
      <c r="J504">
        <v>-130.63309655484841</v>
      </c>
      <c r="K504">
        <v>-88.321687704218334</v>
      </c>
      <c r="L504">
        <v>36.363062796317877</v>
      </c>
      <c r="M504">
        <v>36.233210113831163</v>
      </c>
      <c r="N504">
        <v>35.779036023487649</v>
      </c>
      <c r="O504">
        <v>37.325392958282507</v>
      </c>
      <c r="P504">
        <v>1.2250859029237009</v>
      </c>
      <c r="Q504">
        <v>1.237022480630223</v>
      </c>
      <c r="R504">
        <v>1.000786824070089</v>
      </c>
      <c r="S504">
        <v>1.4333205440758221</v>
      </c>
      <c r="T504">
        <v>252846.1901451243</v>
      </c>
      <c r="U504">
        <v>252846.6076667431</v>
      </c>
      <c r="V504">
        <v>252677.0613878477</v>
      </c>
      <c r="W504">
        <v>253015.93705123561</v>
      </c>
      <c r="X504">
        <v>16367.872885554891</v>
      </c>
      <c r="Y504">
        <v>16424.742172059989</v>
      </c>
      <c r="Z504">
        <v>15935.05085045492</v>
      </c>
      <c r="AA504">
        <v>16636.527657529481</v>
      </c>
      <c r="AB504">
        <v>2503.0405767640091</v>
      </c>
      <c r="AC504">
        <v>2473.3235715815322</v>
      </c>
      <c r="AD504">
        <v>2181.8902172953358</v>
      </c>
      <c r="AE504">
        <v>2890.1313082742108</v>
      </c>
      <c r="AF504">
        <v>68.137729708540888</v>
      </c>
      <c r="AG504">
        <v>67.894459209508767</v>
      </c>
      <c r="AH504">
        <v>67.04334221799796</v>
      </c>
      <c r="AI504">
        <v>69.940896898074158</v>
      </c>
      <c r="AJ504">
        <v>0.60889073823044737</v>
      </c>
      <c r="AK504">
        <v>0.60889073184774301</v>
      </c>
      <c r="AL504">
        <v>0.60888718636915262</v>
      </c>
      <c r="AM504">
        <v>0.60889423076490734</v>
      </c>
      <c r="AN504">
        <v>0.98989766118416811</v>
      </c>
      <c r="AO504">
        <v>0.98989766118416789</v>
      </c>
      <c r="AP504">
        <v>0.98989766118416789</v>
      </c>
      <c r="AQ504">
        <v>0.98989766118416789</v>
      </c>
      <c r="AR504">
        <v>16.2741634075756</v>
      </c>
      <c r="AS504">
        <v>16.2741634075756</v>
      </c>
      <c r="AT504">
        <v>16.2741634075756</v>
      </c>
      <c r="AU504">
        <v>16.2741634075756</v>
      </c>
      <c r="AV504" t="str">
        <f>VLOOKUP(Sheet1[[#This Row],[NPDES ID2]],Combined_Sheet__Major_Only___2[[NPDES ID2]:[ECHO BFR]],3,FALSE)</f>
        <v>IL</v>
      </c>
      <c r="AW504" t="s">
        <v>41</v>
      </c>
      <c r="AX504" t="str">
        <f>VLOOKUP(Sheet1[[#This Row],[NPDES ID2]],Combined_Sheet__Major_Only___2[[NPDES ID2]:[ECHO BFR]],27,FALSE)</f>
        <v>tempSludgeStore</v>
      </c>
      <c r="AY504" t="str">
        <f>VLOOKUP(Sheet1[[#This Row],[NPDES ID2]],Combined_Sheet__Major_Only___2[[NPDES ID2]:[ECHO BFR]],28,FALSE)</f>
        <v>-</v>
      </c>
      <c r="AZ504" t="str">
        <f>VLOOKUP(Sheet1[[#This Row],[NPDES ID2]],Combined_Sheet__Major_Only___2[[NPDES ID2]:[ECHO BFR]],29,FALSE)</f>
        <v>preliminaryOps</v>
      </c>
      <c r="BA504">
        <f>VLOOKUP(Sheet1[[#This Row],[NPDES ID2]],Combined_Sheet__Major_Only___2[[NPDES ID2]:[ECHO BFR]],17,FALSE)</f>
        <v>38.655000000000001</v>
      </c>
      <c r="BB504">
        <f>VLOOKUP(Sheet1[[#This Row],[NPDES ID2]],Combined_Sheet__Major_Only___2[[NPDES ID2]:[ECHO BFR]],18,FALSE)</f>
        <v>-88.479167000000004</v>
      </c>
      <c r="BC504" s="2" t="str">
        <f>IF(ISNUMBER(SEARCH("aerobic",$AW504)),"aerobic","")</f>
        <v>aerobic</v>
      </c>
      <c r="BD504" s="2" t="str">
        <f>IF(ISNUMBER(SEARCH("anaer",$AW504)),"anaer","")</f>
        <v/>
      </c>
      <c r="BE504" s="2" t="str">
        <f>IF(ISNUMBER(SEARCH("thickening",$AZ504)),"thickening","")</f>
        <v/>
      </c>
      <c r="BF504" s="4" t="str">
        <f>IF(ISNUMBER(SEARCH("airDry",$AW504)),"airDry","")</f>
        <v/>
      </c>
      <c r="BG504" s="4" t="str">
        <f>IF(ISNUMBER(SEARCH("heatDry",$AY504)),"heatDry","")</f>
        <v/>
      </c>
      <c r="BH504" s="4" t="str">
        <f>IF(AND(ISNUMBER(SEARCH("aerobic",$AW504)),ISNUMBER(SEARCH("anaer",$AW504))),"Combined Aer and Anaer.","")</f>
        <v/>
      </c>
    </row>
    <row r="505" spans="1:60" x14ac:dyDescent="0.25">
      <c r="A505" s="5">
        <v>2300</v>
      </c>
      <c r="B505" t="s">
        <v>10747</v>
      </c>
      <c r="C505">
        <v>422.64</v>
      </c>
      <c r="D505">
        <v>331.7998163375525</v>
      </c>
      <c r="E505">
        <v>330.12630045810278</v>
      </c>
      <c r="F505">
        <v>262.85017756359548</v>
      </c>
      <c r="G505">
        <v>411.10118183862397</v>
      </c>
      <c r="H505">
        <v>-136.55332372808351</v>
      </c>
      <c r="I505">
        <v>-137.89262188569529</v>
      </c>
      <c r="J505">
        <v>-156.8584420680186</v>
      </c>
      <c r="K505">
        <v>-113.6286038265966</v>
      </c>
      <c r="L505">
        <v>333.11245253194102</v>
      </c>
      <c r="M505">
        <v>331.19304664930752</v>
      </c>
      <c r="N505">
        <v>324.48243810728439</v>
      </c>
      <c r="O505">
        <v>347.33394730504642</v>
      </c>
      <c r="P505">
        <v>13.548476863285019</v>
      </c>
      <c r="Q505">
        <v>13.490868875369481</v>
      </c>
      <c r="R505">
        <v>11.343051065044779</v>
      </c>
      <c r="S505">
        <v>15.28726490036461</v>
      </c>
      <c r="T505">
        <v>252835.48989255031</v>
      </c>
      <c r="U505">
        <v>252835.90739662739</v>
      </c>
      <c r="V505">
        <v>252666.3682409974</v>
      </c>
      <c r="W505">
        <v>253005.22966696709</v>
      </c>
      <c r="X505">
        <v>19582.605677884902</v>
      </c>
      <c r="Y505">
        <v>19685.479654174618</v>
      </c>
      <c r="Z505">
        <v>18762.425710902739</v>
      </c>
      <c r="AA505">
        <v>20096.22091431063</v>
      </c>
      <c r="AB505">
        <v>3664.2928729741629</v>
      </c>
      <c r="AC505">
        <v>3613.017620496857</v>
      </c>
      <c r="AD505">
        <v>3087.6622656437748</v>
      </c>
      <c r="AE505">
        <v>4408.9983802450488</v>
      </c>
      <c r="AF505">
        <v>56.969588495431069</v>
      </c>
      <c r="AG505">
        <v>56.641688654615038</v>
      </c>
      <c r="AH505">
        <v>55.493461660248137</v>
      </c>
      <c r="AI505">
        <v>59.401306773544647</v>
      </c>
      <c r="AJ505">
        <v>0.47250716044980912</v>
      </c>
      <c r="AK505">
        <v>0.4725071167958324</v>
      </c>
      <c r="AL505">
        <v>0.4724831170939236</v>
      </c>
      <c r="AM505">
        <v>0.47253080343482551</v>
      </c>
      <c r="AN505">
        <v>0.98989723983817446</v>
      </c>
      <c r="AO505">
        <v>0.98989723983817446</v>
      </c>
      <c r="AP505">
        <v>0.98989723983817446</v>
      </c>
      <c r="AQ505">
        <v>0.98989723983817446</v>
      </c>
      <c r="AR505">
        <v>12.078401346093621</v>
      </c>
      <c r="AS505">
        <v>12.078401346093621</v>
      </c>
      <c r="AT505">
        <v>12.078401346093621</v>
      </c>
      <c r="AU505">
        <v>12.078401346093621</v>
      </c>
      <c r="AV505" t="str">
        <f>VLOOKUP(Sheet1[[#This Row],[NPDES ID2]],Combined_Sheet__Major_Only___2[[NPDES ID2]:[ECHO BFR]],3,FALSE)</f>
        <v>TX</v>
      </c>
      <c r="AW505" t="s">
        <v>54</v>
      </c>
      <c r="AX505" t="str">
        <f>VLOOKUP(Sheet1[[#This Row],[NPDES ID2]],Combined_Sheet__Major_Only___2[[NPDES ID2]:[ECHO BFR]],27,FALSE)</f>
        <v>other</v>
      </c>
      <c r="AY505" t="str">
        <f>VLOOKUP(Sheet1[[#This Row],[NPDES ID2]],Combined_Sheet__Major_Only___2[[NPDES ID2]:[ECHO BFR]],28,FALSE)</f>
        <v>-</v>
      </c>
      <c r="AZ505" t="str">
        <f>VLOOKUP(Sheet1[[#This Row],[NPDES ID2]],Combined_Sheet__Major_Only___2[[NPDES ID2]:[ECHO BFR]],29,FALSE)</f>
        <v>-</v>
      </c>
      <c r="BA505">
        <f>VLOOKUP(Sheet1[[#This Row],[NPDES ID2]],Combined_Sheet__Major_Only___2[[NPDES ID2]:[ECHO BFR]],17,FALSE)</f>
        <v>32.763199</v>
      </c>
      <c r="BB505">
        <f>VLOOKUP(Sheet1[[#This Row],[NPDES ID2]],Combined_Sheet__Major_Only___2[[NPDES ID2]:[ECHO BFR]],18,FALSE)</f>
        <v>-93.969626000000005</v>
      </c>
      <c r="BC505" s="2" t="str">
        <f>IF(ISNUMBER(SEARCH("aerobic",$AW505)),"aerobic","")</f>
        <v/>
      </c>
      <c r="BD505" s="2" t="str">
        <f>IF(ISNUMBER(SEARCH("anaer",$AW505)),"anaer","")</f>
        <v/>
      </c>
      <c r="BE505" s="2" t="str">
        <f>IF(ISNUMBER(SEARCH("thickening",$AZ505)),"thickening","")</f>
        <v/>
      </c>
      <c r="BF505" s="3" t="str">
        <f>IF(ISNUMBER(SEARCH("airDry",$AW505)),"airDry","")</f>
        <v/>
      </c>
      <c r="BG505" s="3" t="str">
        <f>IF(ISNUMBER(SEARCH("heatDry",$AY505)),"heatDry","")</f>
        <v/>
      </c>
      <c r="BH505" s="3" t="str">
        <f>IF(AND(ISNUMBER(SEARCH("aerobic",$AW505)),ISNUMBER(SEARCH("anaer",$AW505))),"Combined Aer and Anaer.","")</f>
        <v/>
      </c>
    </row>
    <row r="506" spans="1:60" x14ac:dyDescent="0.25">
      <c r="A506" s="5">
        <v>922</v>
      </c>
      <c r="B506" t="s">
        <v>4487</v>
      </c>
      <c r="C506">
        <v>688</v>
      </c>
      <c r="D506">
        <v>342.83525796580028</v>
      </c>
      <c r="E506">
        <v>336.47078335828411</v>
      </c>
      <c r="F506">
        <v>289.25145881327637</v>
      </c>
      <c r="G506">
        <v>408.65788580260829</v>
      </c>
      <c r="H506">
        <v>-110.1914876768972</v>
      </c>
      <c r="I506">
        <v>-111.6241829360457</v>
      </c>
      <c r="J506">
        <v>-130.94322908738749</v>
      </c>
      <c r="K506">
        <v>-88.464493737133452</v>
      </c>
      <c r="L506">
        <v>475.24755308121371</v>
      </c>
      <c r="M506">
        <v>473.51507294111178</v>
      </c>
      <c r="N506">
        <v>467.46099811498237</v>
      </c>
      <c r="O506">
        <v>488.08062802177011</v>
      </c>
      <c r="P506">
        <v>16.1207498241466</v>
      </c>
      <c r="Q506">
        <v>16.270506235576359</v>
      </c>
      <c r="R506">
        <v>13.180968906800659</v>
      </c>
      <c r="S506">
        <v>18.830198929800801</v>
      </c>
      <c r="T506">
        <v>252834.9574530973</v>
      </c>
      <c r="U506">
        <v>252835.3749563015</v>
      </c>
      <c r="V506">
        <v>252665.83615512171</v>
      </c>
      <c r="W506">
        <v>253004.69687264439</v>
      </c>
      <c r="X506">
        <v>16474.17177446714</v>
      </c>
      <c r="Y506">
        <v>16532.433874027909</v>
      </c>
      <c r="Z506">
        <v>16030.00756748065</v>
      </c>
      <c r="AA506">
        <v>16750.058071574109</v>
      </c>
      <c r="AB506">
        <v>2534.948454212562</v>
      </c>
      <c r="AC506">
        <v>2504.6004680143451</v>
      </c>
      <c r="AD506">
        <v>2207.700480324208</v>
      </c>
      <c r="AE506">
        <v>2930.7043901322868</v>
      </c>
      <c r="AF506">
        <v>67.700939170103354</v>
      </c>
      <c r="AG506">
        <v>67.454791645184599</v>
      </c>
      <c r="AH506">
        <v>66.591344091566725</v>
      </c>
      <c r="AI506">
        <v>69.528228882194981</v>
      </c>
      <c r="AJ506">
        <v>0.6035476611081847</v>
      </c>
      <c r="AK506">
        <v>0.60354757625285949</v>
      </c>
      <c r="AL506">
        <v>0.60350120140872576</v>
      </c>
      <c r="AM506">
        <v>0.60359334853114166</v>
      </c>
      <c r="AN506">
        <v>0.98989721887128113</v>
      </c>
      <c r="AO506">
        <v>0.98989721887128135</v>
      </c>
      <c r="AP506">
        <v>0.98989721887128135</v>
      </c>
      <c r="AQ506">
        <v>0.98989721887128135</v>
      </c>
      <c r="AR506">
        <v>16.108347407359918</v>
      </c>
      <c r="AS506">
        <v>16.108347407359918</v>
      </c>
      <c r="AT506">
        <v>16.108347407359918</v>
      </c>
      <c r="AU506">
        <v>16.108347407359918</v>
      </c>
      <c r="AV506" t="str">
        <f>VLOOKUP(Sheet1[[#This Row],[NPDES ID2]],Combined_Sheet__Major_Only___2[[NPDES ID2]:[ECHO BFR]],3,FALSE)</f>
        <v>TX</v>
      </c>
      <c r="AW506" t="s">
        <v>41</v>
      </c>
      <c r="AX506" t="str">
        <f>VLOOKUP(Sheet1[[#This Row],[NPDES ID2]],Combined_Sheet__Major_Only___2[[NPDES ID2]:[ECHO BFR]],27,FALSE)</f>
        <v>-</v>
      </c>
      <c r="AY506" t="str">
        <f>VLOOKUP(Sheet1[[#This Row],[NPDES ID2]],Combined_Sheet__Major_Only___2[[NPDES ID2]:[ECHO BFR]],28,FALSE)</f>
        <v>-</v>
      </c>
      <c r="AZ506" t="str">
        <f>VLOOKUP(Sheet1[[#This Row],[NPDES ID2]],Combined_Sheet__Major_Only___2[[NPDES ID2]:[ECHO BFR]],29,FALSE)</f>
        <v>-</v>
      </c>
      <c r="BA506">
        <f>VLOOKUP(Sheet1[[#This Row],[NPDES ID2]],Combined_Sheet__Major_Only___2[[NPDES ID2]:[ECHO BFR]],17,FALSE)</f>
        <v>29.969916999999999</v>
      </c>
      <c r="BB506">
        <f>VLOOKUP(Sheet1[[#This Row],[NPDES ID2]],Combined_Sheet__Major_Only___2[[NPDES ID2]:[ECHO BFR]],18,FALSE)</f>
        <v>-97.831666999999996</v>
      </c>
      <c r="BC506" s="2" t="str">
        <f>IF(ISNUMBER(SEARCH("aerobic",$AW506)),"aerobic","")</f>
        <v>aerobic</v>
      </c>
      <c r="BD506" s="2" t="str">
        <f>IF(ISNUMBER(SEARCH("anaer",$AW506)),"anaer","")</f>
        <v/>
      </c>
      <c r="BE506" s="2" t="str">
        <f>IF(ISNUMBER(SEARCH("thickening",$AZ506)),"thickening","")</f>
        <v/>
      </c>
      <c r="BF506" s="3" t="str">
        <f>IF(ISNUMBER(SEARCH("airDry",$AW506)),"airDry","")</f>
        <v/>
      </c>
      <c r="BG506" s="3" t="str">
        <f>IF(ISNUMBER(SEARCH("heatDry",$AY506)),"heatDry","")</f>
        <v/>
      </c>
      <c r="BH506" s="3" t="str">
        <f>IF(AND(ISNUMBER(SEARCH("aerobic",$AW506)),ISNUMBER(SEARCH("anaer",$AW506))),"Combined Aer and Anaer.","")</f>
        <v/>
      </c>
    </row>
    <row r="507" spans="1:60" x14ac:dyDescent="0.25">
      <c r="A507" s="5">
        <v>1657</v>
      </c>
      <c r="B507" t="s">
        <v>7779</v>
      </c>
      <c r="C507">
        <v>60</v>
      </c>
      <c r="D507">
        <v>1614.4255580864569</v>
      </c>
      <c r="E507">
        <v>1598.7231111890439</v>
      </c>
      <c r="F507">
        <v>1104.0517672155011</v>
      </c>
      <c r="G507">
        <v>2111.1363178744541</v>
      </c>
      <c r="H507">
        <v>-108.89327364250271</v>
      </c>
      <c r="I507">
        <v>-110.2516905246234</v>
      </c>
      <c r="J507">
        <v>-129.72712272934001</v>
      </c>
      <c r="K507">
        <v>-87.42026704262976</v>
      </c>
      <c r="L507">
        <v>42.048856883160333</v>
      </c>
      <c r="M507">
        <v>41.902413597721313</v>
      </c>
      <c r="N507">
        <v>41.390218312804627</v>
      </c>
      <c r="O507">
        <v>43.134131826249849</v>
      </c>
      <c r="P507">
        <v>1.4047802177766739</v>
      </c>
      <c r="Q507">
        <v>1.4192311336021031</v>
      </c>
      <c r="R507">
        <v>1.1463365419966509</v>
      </c>
      <c r="S507">
        <v>1.647006301680553</v>
      </c>
      <c r="T507">
        <v>252829.10680779559</v>
      </c>
      <c r="U507">
        <v>252829.52430140859</v>
      </c>
      <c r="V507">
        <v>252659.989395062</v>
      </c>
      <c r="W507">
        <v>252998.8423279007</v>
      </c>
      <c r="X507">
        <v>16237.334288784161</v>
      </c>
      <c r="Y507">
        <v>16292.59967216051</v>
      </c>
      <c r="Z507">
        <v>15818.1976730483</v>
      </c>
      <c r="AA507">
        <v>16497.261475489409</v>
      </c>
      <c r="AB507">
        <v>2464.887771052051</v>
      </c>
      <c r="AC507">
        <v>2435.966674754804</v>
      </c>
      <c r="AD507">
        <v>2150.8229515151511</v>
      </c>
      <c r="AE507">
        <v>2842.0114938466081</v>
      </c>
      <c r="AF507">
        <v>68.680308527264827</v>
      </c>
      <c r="AG507">
        <v>68.441173287573392</v>
      </c>
      <c r="AH507">
        <v>67.604491821142972</v>
      </c>
      <c r="AI507">
        <v>70.452864260636218</v>
      </c>
      <c r="AJ507">
        <v>0.61552882253432861</v>
      </c>
      <c r="AK507">
        <v>0.61552881515971458</v>
      </c>
      <c r="AL507">
        <v>0.61552471947927556</v>
      </c>
      <c r="AM507">
        <v>0.61553285705980887</v>
      </c>
      <c r="AN507">
        <v>0.98989698847342777</v>
      </c>
      <c r="AO507">
        <v>0.98989698847342777</v>
      </c>
      <c r="AP507">
        <v>0.98989698847342777</v>
      </c>
      <c r="AQ507">
        <v>0.98989698847342777</v>
      </c>
      <c r="AR507">
        <v>16.478327304070891</v>
      </c>
      <c r="AS507">
        <v>16.478327304070881</v>
      </c>
      <c r="AT507">
        <v>16.478327304070881</v>
      </c>
      <c r="AU507">
        <v>16.478327304070881</v>
      </c>
      <c r="AV507" t="str">
        <f>VLOOKUP(Sheet1[[#This Row],[NPDES ID2]],Combined_Sheet__Major_Only___2[[NPDES ID2]:[ECHO BFR]],3,FALSE)</f>
        <v>MN</v>
      </c>
      <c r="AW507" t="s">
        <v>41</v>
      </c>
      <c r="AX507" t="str">
        <f>VLOOKUP(Sheet1[[#This Row],[NPDES ID2]],Combined_Sheet__Major_Only___2[[NPDES ID2]:[ECHO BFR]],27,FALSE)</f>
        <v>-</v>
      </c>
      <c r="AY507" t="str">
        <f>VLOOKUP(Sheet1[[#This Row],[NPDES ID2]],Combined_Sheet__Major_Only___2[[NPDES ID2]:[ECHO BFR]],28,FALSE)</f>
        <v>-</v>
      </c>
      <c r="AZ507" t="str">
        <f>VLOOKUP(Sheet1[[#This Row],[NPDES ID2]],Combined_Sheet__Major_Only___2[[NPDES ID2]:[ECHO BFR]],29,FALSE)</f>
        <v>sludgeLagoon</v>
      </c>
      <c r="BA507">
        <f>VLOOKUP(Sheet1[[#This Row],[NPDES ID2]],Combined_Sheet__Major_Only___2[[NPDES ID2]:[ECHO BFR]],17,FALSE)</f>
        <v>43.9833</v>
      </c>
      <c r="BB507">
        <f>VLOOKUP(Sheet1[[#This Row],[NPDES ID2]],Combined_Sheet__Major_Only___2[[NPDES ID2]:[ECHO BFR]],18,FALSE)</f>
        <v>-92.055800000000005</v>
      </c>
      <c r="BC507" s="2" t="str">
        <f>IF(ISNUMBER(SEARCH("aerobic",$AW507)),"aerobic","")</f>
        <v>aerobic</v>
      </c>
      <c r="BD507" s="2" t="str">
        <f>IF(ISNUMBER(SEARCH("anaer",$AW507)),"anaer","")</f>
        <v/>
      </c>
      <c r="BE507" s="2" t="str">
        <f>IF(ISNUMBER(SEARCH("thickening",$AZ507)),"thickening","")</f>
        <v/>
      </c>
      <c r="BF507" s="4" t="str">
        <f>IF(ISNUMBER(SEARCH("airDry",$AW507)),"airDry","")</f>
        <v/>
      </c>
      <c r="BG507" s="4" t="str">
        <f>IF(ISNUMBER(SEARCH("heatDry",$AY507)),"heatDry","")</f>
        <v/>
      </c>
      <c r="BH507" s="4" t="str">
        <f>IF(AND(ISNUMBER(SEARCH("aerobic",$AW507)),ISNUMBER(SEARCH("anaer",$AW507))),"Combined Aer and Anaer.","")</f>
        <v/>
      </c>
    </row>
    <row r="508" spans="1:60" x14ac:dyDescent="0.25">
      <c r="A508" s="5">
        <v>2233</v>
      </c>
      <c r="B508" t="s">
        <v>10459</v>
      </c>
      <c r="C508">
        <v>564.78700000000003</v>
      </c>
      <c r="D508">
        <v>316.70533812149318</v>
      </c>
      <c r="E508">
        <v>312.80692592813409</v>
      </c>
      <c r="F508">
        <v>259.2664932101942</v>
      </c>
      <c r="G508">
        <v>385.11425744262198</v>
      </c>
      <c r="H508">
        <v>-137.88260549812199</v>
      </c>
      <c r="I508">
        <v>-139.25791293503971</v>
      </c>
      <c r="J508">
        <v>-158.1261595035555</v>
      </c>
      <c r="K508">
        <v>-114.86218747358591</v>
      </c>
      <c r="L508">
        <v>430.67088793095792</v>
      </c>
      <c r="M508">
        <v>428.12172184500253</v>
      </c>
      <c r="N508">
        <v>419.21072856031691</v>
      </c>
      <c r="O508">
        <v>449.55691082279941</v>
      </c>
      <c r="P508">
        <v>17.73076015430329</v>
      </c>
      <c r="Q508">
        <v>17.6595423108934</v>
      </c>
      <c r="R508">
        <v>14.868043893501159</v>
      </c>
      <c r="S508">
        <v>19.957218462707189</v>
      </c>
      <c r="T508">
        <v>252823.49421814139</v>
      </c>
      <c r="U508">
        <v>252823.91170255319</v>
      </c>
      <c r="V508">
        <v>252654.38053256381</v>
      </c>
      <c r="W508">
        <v>252993.2259974679</v>
      </c>
      <c r="X508">
        <v>19812.06048687128</v>
      </c>
      <c r="Y508">
        <v>19918.753998796139</v>
      </c>
      <c r="Z508">
        <v>18960.673506532868</v>
      </c>
      <c r="AA508">
        <v>20345.830585873999</v>
      </c>
      <c r="AB508">
        <v>3767.4707246068469</v>
      </c>
      <c r="AC508">
        <v>3715.0514323798652</v>
      </c>
      <c r="AD508">
        <v>3164.8676312816342</v>
      </c>
      <c r="AE508">
        <v>4551.6240135352209</v>
      </c>
      <c r="AF508">
        <v>56.309712762144279</v>
      </c>
      <c r="AG508">
        <v>55.976891001770028</v>
      </c>
      <c r="AH508">
        <v>54.811040263285463</v>
      </c>
      <c r="AI508">
        <v>58.778411808312541</v>
      </c>
      <c r="AJ508">
        <v>0.46446621259402299</v>
      </c>
      <c r="AK508">
        <v>0.4644661547747363</v>
      </c>
      <c r="AL508">
        <v>0.46443449318115582</v>
      </c>
      <c r="AM508">
        <v>0.46449740443900789</v>
      </c>
      <c r="AN508">
        <v>0.98989676744030708</v>
      </c>
      <c r="AO508">
        <v>0.98989676744030675</v>
      </c>
      <c r="AP508">
        <v>0.98989676744030675</v>
      </c>
      <c r="AQ508">
        <v>0.98989676744030675</v>
      </c>
      <c r="AR508">
        <v>11.830805128895101</v>
      </c>
      <c r="AS508">
        <v>11.830805128895101</v>
      </c>
      <c r="AT508">
        <v>11.830805128895101</v>
      </c>
      <c r="AU508">
        <v>11.830805128895101</v>
      </c>
      <c r="AV508" t="str">
        <f>VLOOKUP(Sheet1[[#This Row],[NPDES ID2]],Combined_Sheet__Major_Only___2[[NPDES ID2]:[ECHO BFR]],3,FALSE)</f>
        <v>NC</v>
      </c>
      <c r="AW508" t="s">
        <v>87</v>
      </c>
      <c r="AX508" t="str">
        <f>VLOOKUP(Sheet1[[#This Row],[NPDES ID2]],Combined_Sheet__Major_Only___2[[NPDES ID2]:[ECHO BFR]],27,FALSE)</f>
        <v>-</v>
      </c>
      <c r="AY508" t="str">
        <f>VLOOKUP(Sheet1[[#This Row],[NPDES ID2]],Combined_Sheet__Major_Only___2[[NPDES ID2]:[ECHO BFR]],28,FALSE)</f>
        <v>-</v>
      </c>
      <c r="AZ508" t="str">
        <f>VLOOKUP(Sheet1[[#This Row],[NPDES ID2]],Combined_Sheet__Major_Only___2[[NPDES ID2]:[ECHO BFR]],29,FALSE)</f>
        <v>preliminaryOps</v>
      </c>
      <c r="BA508">
        <f>VLOOKUP(Sheet1[[#This Row],[NPDES ID2]],Combined_Sheet__Major_Only___2[[NPDES ID2]:[ECHO BFR]],17,FALSE)</f>
        <v>36.308751000000001</v>
      </c>
      <c r="BB508">
        <f>VLOOKUP(Sheet1[[#This Row],[NPDES ID2]],Combined_Sheet__Major_Only___2[[NPDES ID2]:[ECHO BFR]],18,FALSE)</f>
        <v>-76.204407000000003</v>
      </c>
      <c r="BC508" s="2" t="str">
        <f>IF(ISNUMBER(SEARCH("aerobic",$AW508)),"aerobic","")</f>
        <v/>
      </c>
      <c r="BD508" s="2" t="str">
        <f>IF(ISNUMBER(SEARCH("anaer",$AW508)),"anaer","")</f>
        <v/>
      </c>
      <c r="BE508" s="2" t="str">
        <f>IF(ISNUMBER(SEARCH("thickening",$AZ508)),"thickening","")</f>
        <v/>
      </c>
      <c r="BF508" s="4" t="str">
        <f>IF(ISNUMBER(SEARCH("airDry",$AW508)),"airDry","")</f>
        <v/>
      </c>
      <c r="BG508" s="4" t="str">
        <f>IF(ISNUMBER(SEARCH("heatDry",$AY508)),"heatDry","")</f>
        <v/>
      </c>
      <c r="BH508" s="4" t="str">
        <f>IF(AND(ISNUMBER(SEARCH("aerobic",$AW508)),ISNUMBER(SEARCH("anaer",$AW508))),"Combined Aer and Anaer.","")</f>
        <v/>
      </c>
    </row>
    <row r="509" spans="1:60" x14ac:dyDescent="0.25">
      <c r="A509" s="5">
        <v>2281</v>
      </c>
      <c r="B509" t="s">
        <v>10666</v>
      </c>
      <c r="C509">
        <v>457</v>
      </c>
      <c r="D509">
        <v>368.50432798095278</v>
      </c>
      <c r="E509">
        <v>364.60405059097621</v>
      </c>
      <c r="F509">
        <v>293.83104847344742</v>
      </c>
      <c r="G509">
        <v>450.32625057037421</v>
      </c>
      <c r="H509">
        <v>-110.4163591500714</v>
      </c>
      <c r="I509">
        <v>-111.80618577411001</v>
      </c>
      <c r="J509">
        <v>-131.1709269202822</v>
      </c>
      <c r="K509">
        <v>-88.750481374320657</v>
      </c>
      <c r="L509">
        <v>315.48817381492131</v>
      </c>
      <c r="M509">
        <v>314.33608099342098</v>
      </c>
      <c r="N509">
        <v>310.30881943622711</v>
      </c>
      <c r="O509">
        <v>324.02362978544318</v>
      </c>
      <c r="P509">
        <v>10.70882688093641</v>
      </c>
      <c r="Q509">
        <v>10.80790479011698</v>
      </c>
      <c r="R509">
        <v>8.7566570856359487</v>
      </c>
      <c r="S509">
        <v>12.506321891335171</v>
      </c>
      <c r="T509">
        <v>252819.71390371991</v>
      </c>
      <c r="U509">
        <v>252820.1313819343</v>
      </c>
      <c r="V509">
        <v>252650.60272853819</v>
      </c>
      <c r="W509">
        <v>252989.44316347531</v>
      </c>
      <c r="X509">
        <v>16483.229700731179</v>
      </c>
      <c r="Y509">
        <v>16541.59217016603</v>
      </c>
      <c r="Z509">
        <v>16037.99938363308</v>
      </c>
      <c r="AA509">
        <v>16759.800523119171</v>
      </c>
      <c r="AB509">
        <v>2537.7368746853281</v>
      </c>
      <c r="AC509">
        <v>2507.3110976912421</v>
      </c>
      <c r="AD509">
        <v>2209.9930399800878</v>
      </c>
      <c r="AE509">
        <v>2934.1817956270629</v>
      </c>
      <c r="AF509">
        <v>67.657765894135949</v>
      </c>
      <c r="AG509">
        <v>67.411127182789045</v>
      </c>
      <c r="AH509">
        <v>66.546786736597639</v>
      </c>
      <c r="AI509">
        <v>69.487676709632154</v>
      </c>
      <c r="AJ509">
        <v>0.60301956097369913</v>
      </c>
      <c r="AK509">
        <v>0.60301950497485279</v>
      </c>
      <c r="AL509">
        <v>0.60298872023933581</v>
      </c>
      <c r="AM509">
        <v>0.60304988815603877</v>
      </c>
      <c r="AN509">
        <v>0.98989661855978273</v>
      </c>
      <c r="AO509">
        <v>0.98989661855978273</v>
      </c>
      <c r="AP509">
        <v>0.98989661855978273</v>
      </c>
      <c r="AQ509">
        <v>0.98989661855978273</v>
      </c>
      <c r="AR509">
        <v>16.092637337912429</v>
      </c>
      <c r="AS509">
        <v>16.092637337912429</v>
      </c>
      <c r="AT509">
        <v>16.092637337912429</v>
      </c>
      <c r="AU509">
        <v>16.092637337912429</v>
      </c>
      <c r="AV509" t="str">
        <f>VLOOKUP(Sheet1[[#This Row],[NPDES ID2]],Combined_Sheet__Major_Only___2[[NPDES ID2]:[ECHO BFR]],3,FALSE)</f>
        <v>FL</v>
      </c>
      <c r="AW509" t="s">
        <v>41</v>
      </c>
      <c r="AX509" t="str">
        <f>VLOOKUP(Sheet1[[#This Row],[NPDES ID2]],Combined_Sheet__Major_Only___2[[NPDES ID2]:[ECHO BFR]],27,FALSE)</f>
        <v>-</v>
      </c>
      <c r="AY509" t="str">
        <f>VLOOKUP(Sheet1[[#This Row],[NPDES ID2]],Combined_Sheet__Major_Only___2[[NPDES ID2]:[ECHO BFR]],28,FALSE)</f>
        <v>-</v>
      </c>
      <c r="AZ509" t="str">
        <f>VLOOKUP(Sheet1[[#This Row],[NPDES ID2]],Combined_Sheet__Major_Only___2[[NPDES ID2]:[ECHO BFR]],29,FALSE)</f>
        <v>preliminaryOps</v>
      </c>
      <c r="BA509">
        <f>VLOOKUP(Sheet1[[#This Row],[NPDES ID2]],Combined_Sheet__Major_Only___2[[NPDES ID2]:[ECHO BFR]],17,FALSE)</f>
        <v>26.946840000000002</v>
      </c>
      <c r="BB509">
        <f>VLOOKUP(Sheet1[[#This Row],[NPDES ID2]],Combined_Sheet__Major_Only___2[[NPDES ID2]:[ECHO BFR]],18,FALSE)</f>
        <v>-81.947419999999994</v>
      </c>
      <c r="BC509" s="2" t="str">
        <f>IF(ISNUMBER(SEARCH("aerobic",$AW509)),"aerobic","")</f>
        <v>aerobic</v>
      </c>
      <c r="BD509" s="2" t="str">
        <f>IF(ISNUMBER(SEARCH("anaer",$AW509)),"anaer","")</f>
        <v/>
      </c>
      <c r="BE509" s="2" t="str">
        <f>IF(ISNUMBER(SEARCH("thickening",$AZ509)),"thickening","")</f>
        <v/>
      </c>
      <c r="BF509" s="4" t="str">
        <f>IF(ISNUMBER(SEARCH("airDry",$AW509)),"airDry","")</f>
        <v/>
      </c>
      <c r="BG509" s="4" t="str">
        <f>IF(ISNUMBER(SEARCH("heatDry",$AY509)),"heatDry","")</f>
        <v/>
      </c>
      <c r="BH509" s="4" t="str">
        <f>IF(AND(ISNUMBER(SEARCH("aerobic",$AW509)),ISNUMBER(SEARCH("anaer",$AW509))),"Combined Aer and Anaer.","")</f>
        <v/>
      </c>
    </row>
    <row r="510" spans="1:60" x14ac:dyDescent="0.25">
      <c r="A510" s="5">
        <v>1513</v>
      </c>
      <c r="B510" t="s">
        <v>7126</v>
      </c>
      <c r="C510">
        <v>103.02</v>
      </c>
      <c r="D510">
        <v>998.69823896484911</v>
      </c>
      <c r="E510">
        <v>987.8750580266526</v>
      </c>
      <c r="F510">
        <v>699.9011274119681</v>
      </c>
      <c r="G510">
        <v>1294.090048325814</v>
      </c>
      <c r="H510">
        <v>-110.3866920715498</v>
      </c>
      <c r="I510">
        <v>-111.79485144311251</v>
      </c>
      <c r="J510">
        <v>-131.16013659575071</v>
      </c>
      <c r="K510">
        <v>-88.831833331067443</v>
      </c>
      <c r="L510">
        <v>71.276614082615467</v>
      </c>
      <c r="M510">
        <v>71.018152787933587</v>
      </c>
      <c r="N510">
        <v>70.114220622718463</v>
      </c>
      <c r="O510">
        <v>73.191980910803309</v>
      </c>
      <c r="P510">
        <v>2.413852197278799</v>
      </c>
      <c r="Q510">
        <v>2.436561067009102</v>
      </c>
      <c r="R510">
        <v>1.9732200839978451</v>
      </c>
      <c r="S510">
        <v>2.820524669840065</v>
      </c>
      <c r="T510">
        <v>252814.201620971</v>
      </c>
      <c r="U510">
        <v>252814.6190901488</v>
      </c>
      <c r="V510">
        <v>252645.09410633449</v>
      </c>
      <c r="W510">
        <v>252983.9272068023</v>
      </c>
      <c r="X510">
        <v>16446.484548622699</v>
      </c>
      <c r="Y510">
        <v>16504.356710701741</v>
      </c>
      <c r="Z510">
        <v>16005.13162111479</v>
      </c>
      <c r="AA510">
        <v>16720.584576871039</v>
      </c>
      <c r="AB510">
        <v>2526.699477397216</v>
      </c>
      <c r="AC510">
        <v>2496.4825734000301</v>
      </c>
      <c r="AD510">
        <v>2201.0884721495149</v>
      </c>
      <c r="AE510">
        <v>2920.1017420779699</v>
      </c>
      <c r="AF510">
        <v>67.804286661124976</v>
      </c>
      <c r="AG510">
        <v>67.558514218338075</v>
      </c>
      <c r="AH510">
        <v>66.698465376979854</v>
      </c>
      <c r="AI510">
        <v>69.626219153597816</v>
      </c>
      <c r="AJ510">
        <v>0.6048117868540086</v>
      </c>
      <c r="AK510">
        <v>0.60481177432088118</v>
      </c>
      <c r="AL510">
        <v>0.60480482150246195</v>
      </c>
      <c r="AM510">
        <v>0.60481863590790264</v>
      </c>
      <c r="AN510">
        <v>0.98989640146110203</v>
      </c>
      <c r="AO510">
        <v>0.98989640146110225</v>
      </c>
      <c r="AP510">
        <v>0.98989640146110225</v>
      </c>
      <c r="AQ510">
        <v>0.98989640146110225</v>
      </c>
      <c r="AR510">
        <v>16.14858108478936</v>
      </c>
      <c r="AS510">
        <v>16.14858108478936</v>
      </c>
      <c r="AT510">
        <v>16.14858108478936</v>
      </c>
      <c r="AU510">
        <v>16.14858108478936</v>
      </c>
      <c r="AV510" t="str">
        <f>VLOOKUP(Sheet1[[#This Row],[NPDES ID2]],Combined_Sheet__Major_Only___2[[NPDES ID2]:[ECHO BFR]],3,FALSE)</f>
        <v>TX</v>
      </c>
      <c r="AW510" t="s">
        <v>41</v>
      </c>
      <c r="AX510" t="str">
        <f>VLOOKUP(Sheet1[[#This Row],[NPDES ID2]],Combined_Sheet__Major_Only___2[[NPDES ID2]:[ECHO BFR]],27,FALSE)</f>
        <v>-</v>
      </c>
      <c r="AY510" t="str">
        <f>VLOOKUP(Sheet1[[#This Row],[NPDES ID2]],Combined_Sheet__Major_Only___2[[NPDES ID2]:[ECHO BFR]],28,FALSE)</f>
        <v>-</v>
      </c>
      <c r="AZ510" t="str">
        <f>VLOOKUP(Sheet1[[#This Row],[NPDES ID2]],Combined_Sheet__Major_Only___2[[NPDES ID2]:[ECHO BFR]],29,FALSE)</f>
        <v>-</v>
      </c>
      <c r="BA510">
        <f>VLOOKUP(Sheet1[[#This Row],[NPDES ID2]],Combined_Sheet__Major_Only___2[[NPDES ID2]:[ECHO BFR]],17,FALSE)</f>
        <v>29.827480000000001</v>
      </c>
      <c r="BB510">
        <f>VLOOKUP(Sheet1[[#This Row],[NPDES ID2]],Combined_Sheet__Major_Only___2[[NPDES ID2]:[ECHO BFR]],18,FALSE)</f>
        <v>-95.216759999999994</v>
      </c>
      <c r="BC510" s="2" t="str">
        <f>IF(ISNUMBER(SEARCH("aerobic",$AW510)),"aerobic","")</f>
        <v>aerobic</v>
      </c>
      <c r="BD510" s="2" t="str">
        <f>IF(ISNUMBER(SEARCH("anaer",$AW510)),"anaer","")</f>
        <v/>
      </c>
      <c r="BE510" s="2" t="str">
        <f>IF(ISNUMBER(SEARCH("thickening",$AZ510)),"thickening","")</f>
        <v/>
      </c>
      <c r="BF510" s="4" t="str">
        <f>IF(ISNUMBER(SEARCH("airDry",$AW510)),"airDry","")</f>
        <v/>
      </c>
      <c r="BG510" s="4" t="str">
        <f>IF(ISNUMBER(SEARCH("heatDry",$AY510)),"heatDry","")</f>
        <v/>
      </c>
      <c r="BH510" s="4" t="str">
        <f>IF(AND(ISNUMBER(SEARCH("aerobic",$AW510)),ISNUMBER(SEARCH("anaer",$AW510))),"Combined Aer and Anaer.","")</f>
        <v/>
      </c>
    </row>
    <row r="511" spans="1:60" x14ac:dyDescent="0.25">
      <c r="A511" s="5">
        <v>64</v>
      </c>
      <c r="B511" t="s">
        <v>362</v>
      </c>
      <c r="C511">
        <v>62</v>
      </c>
      <c r="D511">
        <v>1522.6728298045171</v>
      </c>
      <c r="E511">
        <v>1510.3080123305269</v>
      </c>
      <c r="F511">
        <v>1042.342193532915</v>
      </c>
      <c r="G511">
        <v>1991.550310500442</v>
      </c>
      <c r="H511">
        <v>-105.66760311821839</v>
      </c>
      <c r="I511">
        <v>-107.1182312952607</v>
      </c>
      <c r="J511">
        <v>-126.6304455857705</v>
      </c>
      <c r="K511">
        <v>-84.345985023721113</v>
      </c>
      <c r="L511">
        <v>44.673245580318742</v>
      </c>
      <c r="M511">
        <v>44.53123016905289</v>
      </c>
      <c r="N511">
        <v>44.034525468022757</v>
      </c>
      <c r="O511">
        <v>45.72570170924709</v>
      </c>
      <c r="P511">
        <v>1.4491197247331069</v>
      </c>
      <c r="Q511">
        <v>1.468644290612001</v>
      </c>
      <c r="R511">
        <v>1.177931445089476</v>
      </c>
      <c r="S511">
        <v>1.7113311984487589</v>
      </c>
      <c r="T511">
        <v>252813.7758712169</v>
      </c>
      <c r="U511">
        <v>252814.19333969671</v>
      </c>
      <c r="V511">
        <v>252644.66863930831</v>
      </c>
      <c r="W511">
        <v>252983.5011732869</v>
      </c>
      <c r="X511">
        <v>15791.46977946237</v>
      </c>
      <c r="Y511">
        <v>15841.141184131089</v>
      </c>
      <c r="Z511">
        <v>15418.13285167418</v>
      </c>
      <c r="AA511">
        <v>16022.25229190045</v>
      </c>
      <c r="AB511">
        <v>2338.2736531914752</v>
      </c>
      <c r="AC511">
        <v>2311.9050517606452</v>
      </c>
      <c r="AD511">
        <v>2047.2825302798281</v>
      </c>
      <c r="AE511">
        <v>2683.226575189713</v>
      </c>
      <c r="AF511">
        <v>70.613082660358543</v>
      </c>
      <c r="AG511">
        <v>70.388664984199039</v>
      </c>
      <c r="AH511">
        <v>69.603451202287218</v>
      </c>
      <c r="AI511">
        <v>72.276578463765262</v>
      </c>
      <c r="AJ511">
        <v>0.63918289417328034</v>
      </c>
      <c r="AK511">
        <v>0.63918288636964493</v>
      </c>
      <c r="AL511">
        <v>0.63917855254760803</v>
      </c>
      <c r="AM511">
        <v>0.6391871632853755</v>
      </c>
      <c r="AN511">
        <v>0.98989638469275898</v>
      </c>
      <c r="AO511">
        <v>0.98989638469275909</v>
      </c>
      <c r="AP511">
        <v>0.98989638469275909</v>
      </c>
      <c r="AQ511">
        <v>0.98989638469275909</v>
      </c>
      <c r="AR511">
        <v>17.205901521391429</v>
      </c>
      <c r="AS511">
        <v>17.205901521391429</v>
      </c>
      <c r="AT511">
        <v>17.205901521391429</v>
      </c>
      <c r="AU511">
        <v>17.205901521391429</v>
      </c>
      <c r="AV511" t="str">
        <f>VLOOKUP(Sheet1[[#This Row],[NPDES ID2]],Combined_Sheet__Major_Only___2[[NPDES ID2]:[ECHO BFR]],3,FALSE)</f>
        <v>AL</v>
      </c>
      <c r="AW511" t="s">
        <v>12185</v>
      </c>
      <c r="AX511" t="str">
        <f>VLOOKUP(Sheet1[[#This Row],[NPDES ID2]],Combined_Sheet__Major_Only___2[[NPDES ID2]:[ECHO BFR]],27,FALSE)</f>
        <v>-</v>
      </c>
      <c r="AY511" t="str">
        <f>VLOOKUP(Sheet1[[#This Row],[NPDES ID2]],Combined_Sheet__Major_Only___2[[NPDES ID2]:[ECHO BFR]],28,FALSE)</f>
        <v>-</v>
      </c>
      <c r="AZ511" t="str">
        <f>VLOOKUP(Sheet1[[#This Row],[NPDES ID2]],Combined_Sheet__Major_Only___2[[NPDES ID2]:[ECHO BFR]],29,FALSE)</f>
        <v>preliminaryOps</v>
      </c>
      <c r="BA511">
        <f>VLOOKUP(Sheet1[[#This Row],[NPDES ID2]],Combined_Sheet__Major_Only___2[[NPDES ID2]:[ECHO BFR]],17,FALSE)</f>
        <v>32.394919999999999</v>
      </c>
      <c r="BB511">
        <f>VLOOKUP(Sheet1[[#This Row],[NPDES ID2]],Combined_Sheet__Major_Only___2[[NPDES ID2]:[ECHO BFR]],18,FALSE)</f>
        <v>-86.364440000000002</v>
      </c>
      <c r="BC511" s="2" t="str">
        <f>IF(ISNUMBER(SEARCH("aerobic",$AW511)),"aerobic","")</f>
        <v/>
      </c>
      <c r="BD511" s="2" t="str">
        <f>IF(ISNUMBER(SEARCH("anaer",$AW511)),"anaer","")</f>
        <v>anaer</v>
      </c>
      <c r="BE511" s="2" t="str">
        <f>IF(ISNUMBER(SEARCH("thickening",$AZ511)),"thickening","")</f>
        <v/>
      </c>
      <c r="BF511" s="3" t="str">
        <f>IF(ISNUMBER(SEARCH("airDry",$AW511)),"airDry","")</f>
        <v/>
      </c>
      <c r="BG511" s="3" t="str">
        <f>IF(ISNUMBER(SEARCH("heatDry",$AY511)),"heatDry","")</f>
        <v/>
      </c>
      <c r="BH511" s="3" t="str">
        <f>IF(AND(ISNUMBER(SEARCH("aerobic",$AW511)),ISNUMBER(SEARCH("anaer",$AW511))),"Combined Aer and Anaer.","")</f>
        <v/>
      </c>
    </row>
    <row r="512" spans="1:60" x14ac:dyDescent="0.25">
      <c r="A512" s="5">
        <v>1707</v>
      </c>
      <c r="B512" t="s">
        <v>8003</v>
      </c>
      <c r="C512">
        <v>44.42</v>
      </c>
      <c r="D512">
        <v>2151.1093028559162</v>
      </c>
      <c r="E512">
        <v>2130.3981436118952</v>
      </c>
      <c r="F512">
        <v>1457.6564785529899</v>
      </c>
      <c r="G512">
        <v>2820.7812777342419</v>
      </c>
      <c r="H512">
        <v>-109.179301946076</v>
      </c>
      <c r="I512">
        <v>-110.5515199807294</v>
      </c>
      <c r="J512">
        <v>-130.00267658949619</v>
      </c>
      <c r="K512">
        <v>-87.697800441351603</v>
      </c>
      <c r="L512">
        <v>31.057385665655051</v>
      </c>
      <c r="M512">
        <v>30.94841587226875</v>
      </c>
      <c r="N512">
        <v>30.56727790935442</v>
      </c>
      <c r="O512">
        <v>31.864958684966862</v>
      </c>
      <c r="P512">
        <v>1.0401548733929431</v>
      </c>
      <c r="Q512">
        <v>1.050687873635602</v>
      </c>
      <c r="R512">
        <v>0.84906569546909372</v>
      </c>
      <c r="S512">
        <v>1.2187507226963521</v>
      </c>
      <c r="T512">
        <v>252813.0977787569</v>
      </c>
      <c r="U512">
        <v>252813.5152461252</v>
      </c>
      <c r="V512">
        <v>252643.9909971497</v>
      </c>
      <c r="W512">
        <v>252982.82262887989</v>
      </c>
      <c r="X512">
        <v>16274.40051781898</v>
      </c>
      <c r="Y512">
        <v>16330.130581459969</v>
      </c>
      <c r="Z512">
        <v>15851.28606218978</v>
      </c>
      <c r="AA512">
        <v>16536.864385087061</v>
      </c>
      <c r="AB512">
        <v>2475.8498203239542</v>
      </c>
      <c r="AC512">
        <v>2446.6985488115338</v>
      </c>
      <c r="AD512">
        <v>2159.7461074666699</v>
      </c>
      <c r="AE512">
        <v>2855.8416553359611</v>
      </c>
      <c r="AF512">
        <v>68.519597288694385</v>
      </c>
      <c r="AG512">
        <v>68.279227664335878</v>
      </c>
      <c r="AH512">
        <v>67.438285085587836</v>
      </c>
      <c r="AI512">
        <v>70.301231411377529</v>
      </c>
      <c r="AJ512">
        <v>0.61356252534698819</v>
      </c>
      <c r="AK512">
        <v>0.61356251990096466</v>
      </c>
      <c r="AL512">
        <v>0.6135594941089324</v>
      </c>
      <c r="AM512">
        <v>0.61356550595113013</v>
      </c>
      <c r="AN512">
        <v>0.98989635798567133</v>
      </c>
      <c r="AO512">
        <v>0.98989635798567133</v>
      </c>
      <c r="AP512">
        <v>0.98989635798567133</v>
      </c>
      <c r="AQ512">
        <v>0.98989635798567133</v>
      </c>
      <c r="AR512">
        <v>16.417882044343749</v>
      </c>
      <c r="AS512">
        <v>16.417882044343749</v>
      </c>
      <c r="AT512">
        <v>16.417882044343749</v>
      </c>
      <c r="AU512">
        <v>16.417882044343749</v>
      </c>
      <c r="AV512" t="str">
        <f>VLOOKUP(Sheet1[[#This Row],[NPDES ID2]],Combined_Sheet__Major_Only___2[[NPDES ID2]:[ECHO BFR]],3,FALSE)</f>
        <v>OR</v>
      </c>
      <c r="AW512" t="s">
        <v>41</v>
      </c>
      <c r="AX512" t="str">
        <f>VLOOKUP(Sheet1[[#This Row],[NPDES ID2]],Combined_Sheet__Major_Only___2[[NPDES ID2]:[ECHO BFR]],27,FALSE)</f>
        <v>-</v>
      </c>
      <c r="AY512" t="str">
        <f>VLOOKUP(Sheet1[[#This Row],[NPDES ID2]],Combined_Sheet__Major_Only___2[[NPDES ID2]:[ECHO BFR]],28,FALSE)</f>
        <v>-</v>
      </c>
      <c r="AZ512" t="str">
        <f>VLOOKUP(Sheet1[[#This Row],[NPDES ID2]],Combined_Sheet__Major_Only___2[[NPDES ID2]:[ECHO BFR]],29,FALSE)</f>
        <v>sludgeLagoon</v>
      </c>
      <c r="BA512">
        <f>VLOOKUP(Sheet1[[#This Row],[NPDES ID2]],Combined_Sheet__Major_Only___2[[NPDES ID2]:[ECHO BFR]],17,FALSE)</f>
        <v>43.415362999999999</v>
      </c>
      <c r="BB512">
        <f>VLOOKUP(Sheet1[[#This Row],[NPDES ID2]],Combined_Sheet__Major_Only___2[[NPDES ID2]:[ECHO BFR]],18,FALSE)</f>
        <v>-124.254255</v>
      </c>
      <c r="BC512" s="2" t="str">
        <f>IF(ISNUMBER(SEARCH("aerobic",$AW512)),"aerobic","")</f>
        <v>aerobic</v>
      </c>
      <c r="BD512" s="2" t="str">
        <f>IF(ISNUMBER(SEARCH("anaer",$AW512)),"anaer","")</f>
        <v/>
      </c>
      <c r="BE512" s="2" t="str">
        <f>IF(ISNUMBER(SEARCH("thickening",$AZ512)),"thickening","")</f>
        <v/>
      </c>
      <c r="BF512" s="4" t="str">
        <f>IF(ISNUMBER(SEARCH("airDry",$AW512)),"airDry","")</f>
        <v/>
      </c>
      <c r="BG512" s="4" t="str">
        <f>IF(ISNUMBER(SEARCH("heatDry",$AY512)),"heatDry","")</f>
        <v/>
      </c>
      <c r="BH512" s="4" t="str">
        <f>IF(AND(ISNUMBER(SEARCH("aerobic",$AW512)),ISNUMBER(SEARCH("anaer",$AW512))),"Combined Aer and Anaer.","")</f>
        <v/>
      </c>
    </row>
    <row r="513" spans="1:60" x14ac:dyDescent="0.25">
      <c r="A513" s="5">
        <v>2147</v>
      </c>
      <c r="B513" t="s">
        <v>10084</v>
      </c>
      <c r="C513">
        <v>816</v>
      </c>
      <c r="D513">
        <v>318.48270962428649</v>
      </c>
      <c r="E513">
        <v>311.87749036181083</v>
      </c>
      <c r="F513">
        <v>269.55809545083099</v>
      </c>
      <c r="G513">
        <v>380.8903478639528</v>
      </c>
      <c r="H513">
        <v>-138.44408807796091</v>
      </c>
      <c r="I513">
        <v>-139.670274874059</v>
      </c>
      <c r="J513">
        <v>-158.78304968444479</v>
      </c>
      <c r="K513">
        <v>-115.3028833660393</v>
      </c>
      <c r="L513">
        <v>611.44146901991235</v>
      </c>
      <c r="M513">
        <v>607.76987765041531</v>
      </c>
      <c r="N513">
        <v>594.93883467537296</v>
      </c>
      <c r="O513">
        <v>638.63916185011556</v>
      </c>
      <c r="P513">
        <v>25.337674208477129</v>
      </c>
      <c r="Q513">
        <v>25.216056646235021</v>
      </c>
      <c r="R513">
        <v>21.26487757323935</v>
      </c>
      <c r="S513">
        <v>28.493385177241649</v>
      </c>
      <c r="T513">
        <v>252788.1619116423</v>
      </c>
      <c r="U513">
        <v>252788.5793381315</v>
      </c>
      <c r="V513">
        <v>252619.07168921261</v>
      </c>
      <c r="W513">
        <v>252957.8701420654</v>
      </c>
      <c r="X513">
        <v>19934.38771484519</v>
      </c>
      <c r="Y513">
        <v>20043.173922149239</v>
      </c>
      <c r="Z513">
        <v>19065.979804964441</v>
      </c>
      <c r="AA513">
        <v>20479.140739886589</v>
      </c>
      <c r="AB513">
        <v>3824.5434671542171</v>
      </c>
      <c r="AC513">
        <v>3771.4729287760679</v>
      </c>
      <c r="AD513">
        <v>3207.2847783622128</v>
      </c>
      <c r="AE513">
        <v>4630.1866622478956</v>
      </c>
      <c r="AF513">
        <v>55.95907509496493</v>
      </c>
      <c r="AG513">
        <v>55.623740082962463</v>
      </c>
      <c r="AH513">
        <v>54.448366657939907</v>
      </c>
      <c r="AI513">
        <v>58.447303973202253</v>
      </c>
      <c r="AJ513">
        <v>0.46019442356966578</v>
      </c>
      <c r="AK513">
        <v>0.46019434004228088</v>
      </c>
      <c r="AL513">
        <v>0.46014891673843422</v>
      </c>
      <c r="AM513">
        <v>0.46023917509199053</v>
      </c>
      <c r="AN513">
        <v>0.98989537577316655</v>
      </c>
      <c r="AO513">
        <v>0.98989537577316655</v>
      </c>
      <c r="AP513">
        <v>0.98989537577316655</v>
      </c>
      <c r="AQ513">
        <v>0.98989537577316655</v>
      </c>
      <c r="AR513">
        <v>11.698936643282851</v>
      </c>
      <c r="AS513">
        <v>11.69893664328284</v>
      </c>
      <c r="AT513">
        <v>11.69893664328284</v>
      </c>
      <c r="AU513">
        <v>11.69893664328284</v>
      </c>
      <c r="AV513" t="str">
        <f>VLOOKUP(Sheet1[[#This Row],[NPDES ID2]],Combined_Sheet__Major_Only___2[[NPDES ID2]:[ECHO BFR]],3,FALSE)</f>
        <v>UT</v>
      </c>
      <c r="AW513" t="s">
        <v>54</v>
      </c>
      <c r="AX513" t="str">
        <f>VLOOKUP(Sheet1[[#This Row],[NPDES ID2]],Combined_Sheet__Major_Only___2[[NPDES ID2]:[ECHO BFR]],27,FALSE)</f>
        <v>other</v>
      </c>
      <c r="AY513" t="str">
        <f>VLOOKUP(Sheet1[[#This Row],[NPDES ID2]],Combined_Sheet__Major_Only___2[[NPDES ID2]:[ECHO BFR]],28,FALSE)</f>
        <v>-</v>
      </c>
      <c r="AZ513" t="str">
        <f>VLOOKUP(Sheet1[[#This Row],[NPDES ID2]],Combined_Sheet__Major_Only___2[[NPDES ID2]:[ECHO BFR]],29,FALSE)</f>
        <v>-</v>
      </c>
      <c r="BA513">
        <f>VLOOKUP(Sheet1[[#This Row],[NPDES ID2]],Combined_Sheet__Major_Only___2[[NPDES ID2]:[ECHO BFR]],17,FALSE)</f>
        <v>40.727862999999999</v>
      </c>
      <c r="BB513">
        <f>VLOOKUP(Sheet1[[#This Row],[NPDES ID2]],Combined_Sheet__Major_Only___2[[NPDES ID2]:[ECHO BFR]],18,FALSE)</f>
        <v>-112.07399700000001</v>
      </c>
      <c r="BC513" s="2" t="str">
        <f>IF(ISNUMBER(SEARCH("aerobic",$AW513)),"aerobic","")</f>
        <v/>
      </c>
      <c r="BD513" s="2" t="str">
        <f>IF(ISNUMBER(SEARCH("anaer",$AW513)),"anaer","")</f>
        <v/>
      </c>
      <c r="BE513" s="2" t="str">
        <f>IF(ISNUMBER(SEARCH("thickening",$AZ513)),"thickening","")</f>
        <v/>
      </c>
      <c r="BF513" s="4" t="str">
        <f>IF(ISNUMBER(SEARCH("airDry",$AW513)),"airDry","")</f>
        <v/>
      </c>
      <c r="BG513" s="4" t="str">
        <f>IF(ISNUMBER(SEARCH("heatDry",$AY513)),"heatDry","")</f>
        <v/>
      </c>
      <c r="BH513" s="4" t="str">
        <f>IF(AND(ISNUMBER(SEARCH("aerobic",$AW513)),ISNUMBER(SEARCH("anaer",$AW513))),"Combined Aer and Anaer.","")</f>
        <v/>
      </c>
    </row>
    <row r="514" spans="1:60" x14ac:dyDescent="0.25">
      <c r="A514" s="5">
        <v>1798</v>
      </c>
      <c r="B514" t="s">
        <v>8507</v>
      </c>
      <c r="C514">
        <v>19.059999999999999</v>
      </c>
      <c r="D514">
        <v>4907.956289470173</v>
      </c>
      <c r="E514">
        <v>4861.2617377021579</v>
      </c>
      <c r="F514">
        <v>3275.4912324600668</v>
      </c>
      <c r="G514">
        <v>6461.9869017239753</v>
      </c>
      <c r="H514">
        <v>-109.5894788450393</v>
      </c>
      <c r="I514">
        <v>-110.9818152956931</v>
      </c>
      <c r="J514">
        <v>-130.3980548668668</v>
      </c>
      <c r="K514">
        <v>-88.096848931164232</v>
      </c>
      <c r="L514">
        <v>13.28198800302274</v>
      </c>
      <c r="M514">
        <v>13.234894145429919</v>
      </c>
      <c r="N514">
        <v>13.070170331775021</v>
      </c>
      <c r="O514">
        <v>13.631006598519679</v>
      </c>
      <c r="P514">
        <v>0.44640682694970979</v>
      </c>
      <c r="Q514">
        <v>0.45082559946389988</v>
      </c>
      <c r="R514">
        <v>0.36456238606819341</v>
      </c>
      <c r="S514">
        <v>0.52259393971133639</v>
      </c>
      <c r="T514">
        <v>252782.70846895411</v>
      </c>
      <c r="U514">
        <v>252783.12588650311</v>
      </c>
      <c r="V514">
        <v>252613.62186799571</v>
      </c>
      <c r="W514">
        <v>252952.4130646699</v>
      </c>
      <c r="X514">
        <v>16326.78313149594</v>
      </c>
      <c r="Y514">
        <v>16383.17619950138</v>
      </c>
      <c r="Z514">
        <v>15897.98452665333</v>
      </c>
      <c r="AA514">
        <v>16592.873353579402</v>
      </c>
      <c r="AB514">
        <v>2491.4930217196752</v>
      </c>
      <c r="AC514">
        <v>2462.0104737963011</v>
      </c>
      <c r="AD514">
        <v>2172.4663460324709</v>
      </c>
      <c r="AE514">
        <v>2875.604521490267</v>
      </c>
      <c r="AF514">
        <v>68.291600024505044</v>
      </c>
      <c r="AG514">
        <v>68.049477070377151</v>
      </c>
      <c r="AH514">
        <v>67.202493187044453</v>
      </c>
      <c r="AI514">
        <v>70.086115311225598</v>
      </c>
      <c r="AJ514">
        <v>0.61077313452575066</v>
      </c>
      <c r="AK514">
        <v>0.61077313219752694</v>
      </c>
      <c r="AL514">
        <v>0.6107718378033663</v>
      </c>
      <c r="AM514">
        <v>0.61077440958350115</v>
      </c>
      <c r="AN514">
        <v>0.98989516093908092</v>
      </c>
      <c r="AO514">
        <v>0.9898951609390807</v>
      </c>
      <c r="AP514">
        <v>0.9898951609390807</v>
      </c>
      <c r="AQ514">
        <v>0.9898951609390807</v>
      </c>
      <c r="AR514">
        <v>16.332141665434051</v>
      </c>
      <c r="AS514">
        <v>16.332141665434051</v>
      </c>
      <c r="AT514">
        <v>16.332141665434051</v>
      </c>
      <c r="AU514">
        <v>16.332141665434051</v>
      </c>
      <c r="AV514" t="str">
        <f>VLOOKUP(Sheet1[[#This Row],[NPDES ID2]],Combined_Sheet__Major_Only___2[[NPDES ID2]:[ECHO BFR]],3,FALSE)</f>
        <v>TN</v>
      </c>
      <c r="AW514" t="s">
        <v>41</v>
      </c>
      <c r="AX514" t="str">
        <f>VLOOKUP(Sheet1[[#This Row],[NPDES ID2]],Combined_Sheet__Major_Only___2[[NPDES ID2]:[ECHO BFR]],27,FALSE)</f>
        <v>-</v>
      </c>
      <c r="AY514" t="str">
        <f>VLOOKUP(Sheet1[[#This Row],[NPDES ID2]],Combined_Sheet__Major_Only___2[[NPDES ID2]:[ECHO BFR]],28,FALSE)</f>
        <v>-</v>
      </c>
      <c r="AZ514" t="str">
        <f>VLOOKUP(Sheet1[[#This Row],[NPDES ID2]],Combined_Sheet__Major_Only___2[[NPDES ID2]:[ECHO BFR]],29,FALSE)</f>
        <v>-</v>
      </c>
      <c r="BA514">
        <f>VLOOKUP(Sheet1[[#This Row],[NPDES ID2]],Combined_Sheet__Major_Only___2[[NPDES ID2]:[ECHO BFR]],17,FALSE)</f>
        <v>35.960895999999998</v>
      </c>
      <c r="BB514">
        <f>VLOOKUP(Sheet1[[#This Row],[NPDES ID2]],Combined_Sheet__Major_Only___2[[NPDES ID2]:[ECHO BFR]],18,FALSE)</f>
        <v>-85.793317000000002</v>
      </c>
      <c r="BC514" s="2" t="str">
        <f>IF(ISNUMBER(SEARCH("aerobic",$AW514)),"aerobic","")</f>
        <v>aerobic</v>
      </c>
      <c r="BD514" s="2" t="str">
        <f>IF(ISNUMBER(SEARCH("anaer",$AW514)),"anaer","")</f>
        <v/>
      </c>
      <c r="BE514" s="2" t="str">
        <f>IF(ISNUMBER(SEARCH("thickening",$AZ514)),"thickening","")</f>
        <v/>
      </c>
      <c r="BF514" s="3" t="str">
        <f>IF(ISNUMBER(SEARCH("airDry",$AW514)),"airDry","")</f>
        <v/>
      </c>
      <c r="BG514" s="3" t="str">
        <f>IF(ISNUMBER(SEARCH("heatDry",$AY514)),"heatDry","")</f>
        <v/>
      </c>
      <c r="BH514" s="3" t="str">
        <f>IF(AND(ISNUMBER(SEARCH("aerobic",$AW514)),ISNUMBER(SEARCH("anaer",$AW514))),"Combined Aer and Anaer.","")</f>
        <v/>
      </c>
    </row>
    <row r="515" spans="1:60" x14ac:dyDescent="0.25">
      <c r="A515" s="5">
        <v>2526</v>
      </c>
      <c r="B515" t="s">
        <v>11727</v>
      </c>
      <c r="C515">
        <v>151</v>
      </c>
      <c r="D515">
        <v>710.88432139651104</v>
      </c>
      <c r="E515">
        <v>707.32273075961098</v>
      </c>
      <c r="F515">
        <v>509.47187855182688</v>
      </c>
      <c r="G515">
        <v>913.82418911186869</v>
      </c>
      <c r="H515">
        <v>-108.5419620801259</v>
      </c>
      <c r="I515">
        <v>-109.87528304584851</v>
      </c>
      <c r="J515">
        <v>-129.38527299500751</v>
      </c>
      <c r="K515">
        <v>-87.057869409314961</v>
      </c>
      <c r="L515">
        <v>106.0868880839996</v>
      </c>
      <c r="M515">
        <v>105.7203274440501</v>
      </c>
      <c r="N515">
        <v>104.4384279070204</v>
      </c>
      <c r="O515">
        <v>108.80323339115159</v>
      </c>
      <c r="P515">
        <v>3.5347874073817112</v>
      </c>
      <c r="Q515">
        <v>3.571997144374599</v>
      </c>
      <c r="R515">
        <v>2.883490529925659</v>
      </c>
      <c r="S515">
        <v>4.1470775881346897</v>
      </c>
      <c r="T515">
        <v>252782.0907770191</v>
      </c>
      <c r="U515">
        <v>252782.50819355549</v>
      </c>
      <c r="V515">
        <v>252613.0045862518</v>
      </c>
      <c r="W515">
        <v>252951.79496104459</v>
      </c>
      <c r="X515">
        <v>16193.879753580781</v>
      </c>
      <c r="Y515">
        <v>16248.6461016914</v>
      </c>
      <c r="Z515">
        <v>15779.062110094361</v>
      </c>
      <c r="AA515">
        <v>16451.054384957311</v>
      </c>
      <c r="AB515">
        <v>2452.7012342813041</v>
      </c>
      <c r="AC515">
        <v>2424.0342825736361</v>
      </c>
      <c r="AD515">
        <v>2140.84862764017</v>
      </c>
      <c r="AE515">
        <v>2826.73849422697</v>
      </c>
      <c r="AF515">
        <v>68.852375219605989</v>
      </c>
      <c r="AG515">
        <v>68.614614708459129</v>
      </c>
      <c r="AH515">
        <v>67.78241207372875</v>
      </c>
      <c r="AI515">
        <v>70.615149898899503</v>
      </c>
      <c r="AJ515">
        <v>0.61763415293832746</v>
      </c>
      <c r="AK515">
        <v>0.617634134297948</v>
      </c>
      <c r="AL515">
        <v>0.61762380590219323</v>
      </c>
      <c r="AM515">
        <v>0.61764432727550889</v>
      </c>
      <c r="AN515">
        <v>0.98989513660501705</v>
      </c>
      <c r="AO515">
        <v>0.98989513660501682</v>
      </c>
      <c r="AP515">
        <v>0.98989513660501682</v>
      </c>
      <c r="AQ515">
        <v>0.98989513660501682</v>
      </c>
      <c r="AR515">
        <v>16.542872319911972</v>
      </c>
      <c r="AS515">
        <v>16.542872319911961</v>
      </c>
      <c r="AT515">
        <v>16.542872319911961</v>
      </c>
      <c r="AU515">
        <v>16.542872319911961</v>
      </c>
      <c r="AV515" t="str">
        <f>VLOOKUP(Sheet1[[#This Row],[NPDES ID2]],Combined_Sheet__Major_Only___2[[NPDES ID2]:[ECHO BFR]],3,FALSE)</f>
        <v>NC</v>
      </c>
      <c r="AW515" t="s">
        <v>41</v>
      </c>
      <c r="AX515" t="str">
        <f>VLOOKUP(Sheet1[[#This Row],[NPDES ID2]],Combined_Sheet__Major_Only___2[[NPDES ID2]:[ECHO BFR]],27,FALSE)</f>
        <v>-</v>
      </c>
      <c r="AY515" t="str">
        <f>VLOOKUP(Sheet1[[#This Row],[NPDES ID2]],Combined_Sheet__Major_Only___2[[NPDES ID2]:[ECHO BFR]],28,FALSE)</f>
        <v>-</v>
      </c>
      <c r="AZ515" t="str">
        <f>VLOOKUP(Sheet1[[#This Row],[NPDES ID2]],Combined_Sheet__Major_Only___2[[NPDES ID2]:[ECHO BFR]],29,FALSE)</f>
        <v>-</v>
      </c>
      <c r="BA515">
        <f>VLOOKUP(Sheet1[[#This Row],[NPDES ID2]],Combined_Sheet__Major_Only___2[[NPDES ID2]:[ECHO BFR]],17,FALSE)</f>
        <v>35.885759999999998</v>
      </c>
      <c r="BB515">
        <f>VLOOKUP(Sheet1[[#This Row],[NPDES ID2]],Combined_Sheet__Major_Only___2[[NPDES ID2]:[ECHO BFR]],18,FALSE)</f>
        <v>-80.501040000000003</v>
      </c>
      <c r="BC515" s="2" t="str">
        <f>IF(ISNUMBER(SEARCH("aerobic",$AW515)),"aerobic","")</f>
        <v>aerobic</v>
      </c>
      <c r="BD515" s="2" t="str">
        <f>IF(ISNUMBER(SEARCH("anaer",$AW515)),"anaer","")</f>
        <v/>
      </c>
      <c r="BE515" s="2" t="str">
        <f>IF(ISNUMBER(SEARCH("thickening",$AZ515)),"thickening","")</f>
        <v/>
      </c>
      <c r="BF515" s="3" t="str">
        <f>IF(ISNUMBER(SEARCH("airDry",$AW515)),"airDry","")</f>
        <v/>
      </c>
      <c r="BG515" s="3" t="str">
        <f>IF(ISNUMBER(SEARCH("heatDry",$AY515)),"heatDry","")</f>
        <v/>
      </c>
      <c r="BH515" s="3" t="str">
        <f>IF(AND(ISNUMBER(SEARCH("aerobic",$AW515)),ISNUMBER(SEARCH("anaer",$AW515))),"Combined Aer and Anaer.","")</f>
        <v/>
      </c>
    </row>
    <row r="516" spans="1:60" x14ac:dyDescent="0.25">
      <c r="A516" s="5">
        <v>1480</v>
      </c>
      <c r="B516" t="s">
        <v>6981</v>
      </c>
      <c r="C516">
        <v>111.77</v>
      </c>
      <c r="D516">
        <v>933.93943417988964</v>
      </c>
      <c r="E516">
        <v>924.71368559711004</v>
      </c>
      <c r="F516">
        <v>657.66849986606746</v>
      </c>
      <c r="G516">
        <v>1207.6863261566621</v>
      </c>
      <c r="H516">
        <v>-110.8929360267808</v>
      </c>
      <c r="I516">
        <v>-112.28150910300489</v>
      </c>
      <c r="J516">
        <v>-131.6463895398617</v>
      </c>
      <c r="K516">
        <v>-89.312277988597714</v>
      </c>
      <c r="L516">
        <v>76.999660420936195</v>
      </c>
      <c r="M516">
        <v>76.716727816959775</v>
      </c>
      <c r="N516">
        <v>75.727221875637582</v>
      </c>
      <c r="O516">
        <v>79.096362859297983</v>
      </c>
      <c r="P516">
        <v>2.619534502986935</v>
      </c>
      <c r="Q516">
        <v>2.6434151599117608</v>
      </c>
      <c r="R516">
        <v>2.1425957241564961</v>
      </c>
      <c r="S516">
        <v>3.0574310537270368</v>
      </c>
      <c r="T516">
        <v>252781.3403008988</v>
      </c>
      <c r="U516">
        <v>252781.75771620491</v>
      </c>
      <c r="V516">
        <v>252612.25460850049</v>
      </c>
      <c r="W516">
        <v>252951.04398473361</v>
      </c>
      <c r="X516">
        <v>16515.085987447481</v>
      </c>
      <c r="Y516">
        <v>16573.837540950652</v>
      </c>
      <c r="Z516">
        <v>16066.21183873593</v>
      </c>
      <c r="AA516">
        <v>16793.990224903799</v>
      </c>
      <c r="AB516">
        <v>2547.562541270268</v>
      </c>
      <c r="AC516">
        <v>2516.8975559048399</v>
      </c>
      <c r="AD516">
        <v>2217.9997216087741</v>
      </c>
      <c r="AE516">
        <v>2946.5690231036629</v>
      </c>
      <c r="AF516">
        <v>67.514285986572986</v>
      </c>
      <c r="AG516">
        <v>67.266312691838721</v>
      </c>
      <c r="AH516">
        <v>66.398535827198444</v>
      </c>
      <c r="AI516">
        <v>69.35256622942839</v>
      </c>
      <c r="AJ516">
        <v>0.60126456719814947</v>
      </c>
      <c r="AK516">
        <v>0.60126455365076026</v>
      </c>
      <c r="AL516">
        <v>0.60125703989982515</v>
      </c>
      <c r="AM516">
        <v>0.6012719688247643</v>
      </c>
      <c r="AN516">
        <v>0.98989510703974293</v>
      </c>
      <c r="AO516">
        <v>0.98989510703974271</v>
      </c>
      <c r="AP516">
        <v>0.98989510703974271</v>
      </c>
      <c r="AQ516">
        <v>0.98989510703974271</v>
      </c>
      <c r="AR516">
        <v>16.03945192845466</v>
      </c>
      <c r="AS516">
        <v>16.03945192845466</v>
      </c>
      <c r="AT516">
        <v>16.03945192845466</v>
      </c>
      <c r="AU516">
        <v>16.03945192845466</v>
      </c>
      <c r="AV516" t="str">
        <f>VLOOKUP(Sheet1[[#This Row],[NPDES ID2]],Combined_Sheet__Major_Only___2[[NPDES ID2]:[ECHO BFR]],3,FALSE)</f>
        <v>IL</v>
      </c>
      <c r="AW516" t="s">
        <v>41</v>
      </c>
      <c r="AX516" t="str">
        <f>VLOOKUP(Sheet1[[#This Row],[NPDES ID2]],Combined_Sheet__Major_Only___2[[NPDES ID2]:[ECHO BFR]],27,FALSE)</f>
        <v>-</v>
      </c>
      <c r="AY516" t="str">
        <f>VLOOKUP(Sheet1[[#This Row],[NPDES ID2]],Combined_Sheet__Major_Only___2[[NPDES ID2]:[ECHO BFR]],28,FALSE)</f>
        <v>-</v>
      </c>
      <c r="AZ516" t="str">
        <f>VLOOKUP(Sheet1[[#This Row],[NPDES ID2]],Combined_Sheet__Major_Only___2[[NPDES ID2]:[ECHO BFR]],29,FALSE)</f>
        <v>-</v>
      </c>
      <c r="BA516">
        <f>VLOOKUP(Sheet1[[#This Row],[NPDES ID2]],Combined_Sheet__Major_Only___2[[NPDES ID2]:[ECHO BFR]],17,FALSE)</f>
        <v>41.426969999999997</v>
      </c>
      <c r="BB516">
        <f>VLOOKUP(Sheet1[[#This Row],[NPDES ID2]],Combined_Sheet__Major_Only___2[[NPDES ID2]:[ECHO BFR]],18,FALSE)</f>
        <v>-87.993290000000002</v>
      </c>
      <c r="BC516" s="2" t="str">
        <f>IF(ISNUMBER(SEARCH("aerobic",$AW516)),"aerobic","")</f>
        <v>aerobic</v>
      </c>
      <c r="BD516" s="2" t="str">
        <f>IF(ISNUMBER(SEARCH("anaer",$AW516)),"anaer","")</f>
        <v/>
      </c>
      <c r="BE516" s="2" t="str">
        <f>IF(ISNUMBER(SEARCH("thickening",$AZ516)),"thickening","")</f>
        <v/>
      </c>
      <c r="BF516" s="3" t="str">
        <f>IF(ISNUMBER(SEARCH("airDry",$AW516)),"airDry","")</f>
        <v/>
      </c>
      <c r="BG516" s="3" t="str">
        <f>IF(ISNUMBER(SEARCH("heatDry",$AY516)),"heatDry","")</f>
        <v/>
      </c>
      <c r="BH516" s="3" t="str">
        <f>IF(AND(ISNUMBER(SEARCH("aerobic",$AW516)),ISNUMBER(SEARCH("anaer",$AW516))),"Combined Aer and Anaer.","")</f>
        <v/>
      </c>
    </row>
    <row r="517" spans="1:60" x14ac:dyDescent="0.25">
      <c r="A517" s="5">
        <v>2578</v>
      </c>
      <c r="B517" t="s">
        <v>11947</v>
      </c>
      <c r="C517">
        <v>94</v>
      </c>
      <c r="D517">
        <v>998.40856555663561</v>
      </c>
      <c r="E517">
        <v>980.72793962273738</v>
      </c>
      <c r="F517">
        <v>697.0881205120985</v>
      </c>
      <c r="G517">
        <v>1299.68838670683</v>
      </c>
      <c r="H517">
        <v>-138.98552363650771</v>
      </c>
      <c r="I517">
        <v>-140.22649790024769</v>
      </c>
      <c r="J517">
        <v>-158.80056469997939</v>
      </c>
      <c r="K517">
        <v>-116.13169298292669</v>
      </c>
      <c r="L517">
        <v>70.610200395344677</v>
      </c>
      <c r="M517">
        <v>70.187218192395534</v>
      </c>
      <c r="N517">
        <v>68.707835788971167</v>
      </c>
      <c r="O517">
        <v>73.744844600496435</v>
      </c>
      <c r="P517">
        <v>2.9235477029079981</v>
      </c>
      <c r="Q517">
        <v>2.9098473227685688</v>
      </c>
      <c r="R517">
        <v>2.4532249619310491</v>
      </c>
      <c r="S517">
        <v>3.2876669432579102</v>
      </c>
      <c r="T517">
        <v>252766.15888421651</v>
      </c>
      <c r="U517">
        <v>252766.57627463469</v>
      </c>
      <c r="V517">
        <v>252597.08327335169</v>
      </c>
      <c r="W517">
        <v>252935.8524496711</v>
      </c>
      <c r="X517">
        <v>19914.439248324288</v>
      </c>
      <c r="Y517">
        <v>20022.864113117259</v>
      </c>
      <c r="Z517">
        <v>19048.534466623529</v>
      </c>
      <c r="AA517">
        <v>20457.678005097801</v>
      </c>
      <c r="AB517">
        <v>3815.4933807184239</v>
      </c>
      <c r="AC517">
        <v>3762.581587189979</v>
      </c>
      <c r="AD517">
        <v>3200.667632059402</v>
      </c>
      <c r="AE517">
        <v>4618.3562969620534</v>
      </c>
      <c r="AF517">
        <v>56.004698548825708</v>
      </c>
      <c r="AG517">
        <v>55.669288283008378</v>
      </c>
      <c r="AH517">
        <v>54.495787413711597</v>
      </c>
      <c r="AI517">
        <v>58.490847385420352</v>
      </c>
      <c r="AJ517">
        <v>0.46075018492614511</v>
      </c>
      <c r="AK517">
        <v>0.46075017548656838</v>
      </c>
      <c r="AL517">
        <v>0.46074493867459848</v>
      </c>
      <c r="AM517">
        <v>0.4607553435823819</v>
      </c>
      <c r="AN517">
        <v>0.98989450892527542</v>
      </c>
      <c r="AO517">
        <v>0.98989450892527575</v>
      </c>
      <c r="AP517">
        <v>0.98989450892527575</v>
      </c>
      <c r="AQ517">
        <v>0.98989450892527575</v>
      </c>
      <c r="AR517">
        <v>11.717407725548769</v>
      </c>
      <c r="AS517">
        <v>11.717407725548769</v>
      </c>
      <c r="AT517">
        <v>11.717407725548769</v>
      </c>
      <c r="AU517">
        <v>11.717407725548769</v>
      </c>
      <c r="AV517" t="str">
        <f>VLOOKUP(Sheet1[[#This Row],[NPDES ID2]],Combined_Sheet__Major_Only___2[[NPDES ID2]:[ECHO BFR]],3,FALSE)</f>
        <v>TX</v>
      </c>
      <c r="AW517" t="s">
        <v>54</v>
      </c>
      <c r="AX517" t="str">
        <f>VLOOKUP(Sheet1[[#This Row],[NPDES ID2]],Combined_Sheet__Major_Only___2[[NPDES ID2]:[ECHO BFR]],27,FALSE)</f>
        <v>other</v>
      </c>
      <c r="AY517" t="str">
        <f>VLOOKUP(Sheet1[[#This Row],[NPDES ID2]],Combined_Sheet__Major_Only___2[[NPDES ID2]:[ECHO BFR]],28,FALSE)</f>
        <v>-</v>
      </c>
      <c r="AZ517" t="str">
        <f>VLOOKUP(Sheet1[[#This Row],[NPDES ID2]],Combined_Sheet__Major_Only___2[[NPDES ID2]:[ECHO BFR]],29,FALSE)</f>
        <v>-</v>
      </c>
      <c r="BA517">
        <f>VLOOKUP(Sheet1[[#This Row],[NPDES ID2]],Combined_Sheet__Major_Only___2[[NPDES ID2]:[ECHO BFR]],17,FALSE)</f>
        <v>29.76746</v>
      </c>
      <c r="BB517">
        <f>VLOOKUP(Sheet1[[#This Row],[NPDES ID2]],Combined_Sheet__Major_Only___2[[NPDES ID2]:[ECHO BFR]],18,FALSE)</f>
        <v>-95.251149999999996</v>
      </c>
      <c r="BC517" s="2" t="str">
        <f>IF(ISNUMBER(SEARCH("aerobic",$AW517)),"aerobic","")</f>
        <v/>
      </c>
      <c r="BD517" s="2" t="str">
        <f>IF(ISNUMBER(SEARCH("anaer",$AW517)),"anaer","")</f>
        <v/>
      </c>
      <c r="BE517" s="2" t="str">
        <f>IF(ISNUMBER(SEARCH("thickening",$AZ517)),"thickening","")</f>
        <v/>
      </c>
      <c r="BF517" s="3" t="str">
        <f>IF(ISNUMBER(SEARCH("airDry",$AW517)),"airDry","")</f>
        <v/>
      </c>
      <c r="BG517" s="3" t="str">
        <f>IF(ISNUMBER(SEARCH("heatDry",$AY517)),"heatDry","")</f>
        <v/>
      </c>
      <c r="BH517" s="3" t="str">
        <f>IF(AND(ISNUMBER(SEARCH("aerobic",$AW517)),ISNUMBER(SEARCH("anaer",$AW517))),"Combined Aer and Anaer.","")</f>
        <v/>
      </c>
    </row>
    <row r="518" spans="1:60" x14ac:dyDescent="0.25">
      <c r="A518" s="5">
        <v>2143</v>
      </c>
      <c r="B518" t="s">
        <v>10064</v>
      </c>
      <c r="C518">
        <v>825</v>
      </c>
      <c r="D518">
        <v>340.31193374209681</v>
      </c>
      <c r="E518">
        <v>331.73625147993857</v>
      </c>
      <c r="F518">
        <v>287.7913535847585</v>
      </c>
      <c r="G518">
        <v>402.74027322834331</v>
      </c>
      <c r="H518">
        <v>-108.2297559773501</v>
      </c>
      <c r="I518">
        <v>-109.68971068165069</v>
      </c>
      <c r="J518">
        <v>-129.05283023455041</v>
      </c>
      <c r="K518">
        <v>-86.556956729794678</v>
      </c>
      <c r="L518">
        <v>579.01863202202662</v>
      </c>
      <c r="M518">
        <v>577.01053259987248</v>
      </c>
      <c r="N518">
        <v>569.9949089955162</v>
      </c>
      <c r="O518">
        <v>593.89150067893502</v>
      </c>
      <c r="P518">
        <v>19.312079363790129</v>
      </c>
      <c r="Q518">
        <v>19.513903830858521</v>
      </c>
      <c r="R518">
        <v>15.756133770984199</v>
      </c>
      <c r="S518">
        <v>22.653033453520202</v>
      </c>
      <c r="T518">
        <v>252763.72321553799</v>
      </c>
      <c r="U518">
        <v>252764.14060196321</v>
      </c>
      <c r="V518">
        <v>252594.6492221292</v>
      </c>
      <c r="W518">
        <v>252933.41515762481</v>
      </c>
      <c r="X518">
        <v>16209.364204477581</v>
      </c>
      <c r="Y518">
        <v>16264.392969812239</v>
      </c>
      <c r="Z518">
        <v>15792.87948132557</v>
      </c>
      <c r="AA518">
        <v>16467.592636215741</v>
      </c>
      <c r="AB518">
        <v>2457.5533063585508</v>
      </c>
      <c r="AC518">
        <v>2428.8319507819592</v>
      </c>
      <c r="AD518">
        <v>2144.6857958656201</v>
      </c>
      <c r="AE518">
        <v>2833.0670693940679</v>
      </c>
      <c r="AF518">
        <v>68.787397541564445</v>
      </c>
      <c r="AG518">
        <v>68.549622828893121</v>
      </c>
      <c r="AH518">
        <v>67.714933467979478</v>
      </c>
      <c r="AI518">
        <v>70.553287493824072</v>
      </c>
      <c r="AJ518">
        <v>0.61683914032674303</v>
      </c>
      <c r="AK518">
        <v>0.61683903681854324</v>
      </c>
      <c r="AL518">
        <v>0.61678265458395309</v>
      </c>
      <c r="AM518">
        <v>0.61689468806829395</v>
      </c>
      <c r="AN518">
        <v>0.9898944129586893</v>
      </c>
      <c r="AO518">
        <v>0.9898944129586893</v>
      </c>
      <c r="AP518">
        <v>0.9898944129586893</v>
      </c>
      <c r="AQ518">
        <v>0.9898944129586893</v>
      </c>
      <c r="AR518">
        <v>16.51684110253867</v>
      </c>
      <c r="AS518">
        <v>16.51684110253867</v>
      </c>
      <c r="AT518">
        <v>16.51684110253867</v>
      </c>
      <c r="AU518">
        <v>16.51684110253867</v>
      </c>
      <c r="AV518" t="str">
        <f>VLOOKUP(Sheet1[[#This Row],[NPDES ID2]],Combined_Sheet__Major_Only___2[[NPDES ID2]:[ECHO BFR]],3,FALSE)</f>
        <v>NC</v>
      </c>
      <c r="AW518" t="s">
        <v>12185</v>
      </c>
      <c r="AX518" t="str">
        <f>VLOOKUP(Sheet1[[#This Row],[NPDES ID2]],Combined_Sheet__Major_Only___2[[NPDES ID2]:[ECHO BFR]],27,FALSE)</f>
        <v>-</v>
      </c>
      <c r="AY518" t="str">
        <f>VLOOKUP(Sheet1[[#This Row],[NPDES ID2]],Combined_Sheet__Major_Only___2[[NPDES ID2]:[ECHO BFR]],28,FALSE)</f>
        <v>-</v>
      </c>
      <c r="AZ518" t="str">
        <f>VLOOKUP(Sheet1[[#This Row],[NPDES ID2]],Combined_Sheet__Major_Only___2[[NPDES ID2]:[ECHO BFR]],29,FALSE)</f>
        <v>sludgeLagoon</v>
      </c>
      <c r="BA518">
        <f>VLOOKUP(Sheet1[[#This Row],[NPDES ID2]],Combined_Sheet__Major_Only___2[[NPDES ID2]:[ECHO BFR]],17,FALSE)</f>
        <v>35.396991</v>
      </c>
      <c r="BB518">
        <f>VLOOKUP(Sheet1[[#This Row],[NPDES ID2]],Combined_Sheet__Major_Only___2[[NPDES ID2]:[ECHO BFR]],18,FALSE)</f>
        <v>-78.801536999999996</v>
      </c>
      <c r="BC518" s="2" t="str">
        <f>IF(ISNUMBER(SEARCH("aerobic",$AW518)),"aerobic","")</f>
        <v/>
      </c>
      <c r="BD518" s="2" t="str">
        <f>IF(ISNUMBER(SEARCH("anaer",$AW518)),"anaer","")</f>
        <v>anaer</v>
      </c>
      <c r="BE518" s="2" t="str">
        <f>IF(ISNUMBER(SEARCH("thickening",$AZ518)),"thickening","")</f>
        <v/>
      </c>
      <c r="BF518" s="4" t="str">
        <f>IF(ISNUMBER(SEARCH("airDry",$AW518)),"airDry","")</f>
        <v/>
      </c>
      <c r="BG518" s="4" t="str">
        <f>IF(ISNUMBER(SEARCH("heatDry",$AY518)),"heatDry","")</f>
        <v/>
      </c>
      <c r="BH518" s="4" t="str">
        <f>IF(AND(ISNUMBER(SEARCH("aerobic",$AW518)),ISNUMBER(SEARCH("anaer",$AW518))),"Combined Aer and Anaer.","")</f>
        <v/>
      </c>
    </row>
    <row r="519" spans="1:60" x14ac:dyDescent="0.25">
      <c r="A519" s="5">
        <v>1107</v>
      </c>
      <c r="B519" t="s">
        <v>5330</v>
      </c>
      <c r="C519">
        <v>335</v>
      </c>
      <c r="D519">
        <v>383.57572278997583</v>
      </c>
      <c r="E519">
        <v>379.76108096699721</v>
      </c>
      <c r="F519">
        <v>295.88117873050783</v>
      </c>
      <c r="G519">
        <v>476.8314437045351</v>
      </c>
      <c r="H519">
        <v>-138.47082220041861</v>
      </c>
      <c r="I519">
        <v>-139.82227193874289</v>
      </c>
      <c r="J519">
        <v>-158.4999804165559</v>
      </c>
      <c r="K519">
        <v>-115.5299901535469</v>
      </c>
      <c r="L519">
        <v>253.29347637359629</v>
      </c>
      <c r="M519">
        <v>251.78402231925691</v>
      </c>
      <c r="N519">
        <v>246.50612770387599</v>
      </c>
      <c r="O519">
        <v>264.47813929997682</v>
      </c>
      <c r="P519">
        <v>10.461420048816921</v>
      </c>
      <c r="Q519">
        <v>10.416151414849899</v>
      </c>
      <c r="R519">
        <v>8.7758187161631085</v>
      </c>
      <c r="S519">
        <v>11.767710691025741</v>
      </c>
      <c r="T519">
        <v>252761.40428446789</v>
      </c>
      <c r="U519">
        <v>252761.8216670916</v>
      </c>
      <c r="V519">
        <v>252592.33183099321</v>
      </c>
      <c r="W519">
        <v>252931.0946809923</v>
      </c>
      <c r="X519">
        <v>19867.349926289338</v>
      </c>
      <c r="Y519">
        <v>19975.00650593848</v>
      </c>
      <c r="Z519">
        <v>19007.907970084489</v>
      </c>
      <c r="AA519">
        <v>20406.369996759109</v>
      </c>
      <c r="AB519">
        <v>3793.9799626062099</v>
      </c>
      <c r="AC519">
        <v>3741.2879427663111</v>
      </c>
      <c r="AD519">
        <v>3184.593965429211</v>
      </c>
      <c r="AE519">
        <v>4588.482612265534</v>
      </c>
      <c r="AF519">
        <v>56.137887690094558</v>
      </c>
      <c r="AG519">
        <v>55.803627998701558</v>
      </c>
      <c r="AH519">
        <v>54.633435588436093</v>
      </c>
      <c r="AI519">
        <v>58.61639384038488</v>
      </c>
      <c r="AJ519">
        <v>0.46237278712501029</v>
      </c>
      <c r="AK519">
        <v>0.46237275316851328</v>
      </c>
      <c r="AL519">
        <v>0.46235404070193159</v>
      </c>
      <c r="AM519">
        <v>0.4623912211625355</v>
      </c>
      <c r="AN519">
        <v>0.98989432158992996</v>
      </c>
      <c r="AO519">
        <v>0.98989432158993018</v>
      </c>
      <c r="AP519">
        <v>0.98989432158993018</v>
      </c>
      <c r="AQ519">
        <v>0.98989432158993018</v>
      </c>
      <c r="AR519">
        <v>11.76685632070156</v>
      </c>
      <c r="AS519">
        <v>11.76685632070156</v>
      </c>
      <c r="AT519">
        <v>11.76685632070156</v>
      </c>
      <c r="AU519">
        <v>11.76685632070156</v>
      </c>
      <c r="AV519" t="str">
        <f>VLOOKUP(Sheet1[[#This Row],[NPDES ID2]],Combined_Sheet__Major_Only___2[[NPDES ID2]:[ECHO BFR]],3,FALSE)</f>
        <v>NC</v>
      </c>
      <c r="AW519" t="s">
        <v>87</v>
      </c>
      <c r="AX519" t="str">
        <f>VLOOKUP(Sheet1[[#This Row],[NPDES ID2]],Combined_Sheet__Major_Only___2[[NPDES ID2]:[ECHO BFR]],27,FALSE)</f>
        <v>-</v>
      </c>
      <c r="AY519" t="str">
        <f>VLOOKUP(Sheet1[[#This Row],[NPDES ID2]],Combined_Sheet__Major_Only___2[[NPDES ID2]:[ECHO BFR]],28,FALSE)</f>
        <v>-</v>
      </c>
      <c r="AZ519" t="str">
        <f>VLOOKUP(Sheet1[[#This Row],[NPDES ID2]],Combined_Sheet__Major_Only___2[[NPDES ID2]:[ECHO BFR]],29,FALSE)</f>
        <v>preliminaryOps</v>
      </c>
      <c r="BA519">
        <f>VLOOKUP(Sheet1[[#This Row],[NPDES ID2]],Combined_Sheet__Major_Only___2[[NPDES ID2]:[ECHO BFR]],17,FALSE)</f>
        <v>36.277023999999997</v>
      </c>
      <c r="BB519">
        <f>VLOOKUP(Sheet1[[#This Row],[NPDES ID2]],Combined_Sheet__Major_Only___2[[NPDES ID2]:[ECHO BFR]],18,FALSE)</f>
        <v>-78.590845999999999</v>
      </c>
      <c r="BC519" s="2" t="str">
        <f>IF(ISNUMBER(SEARCH("aerobic",$AW519)),"aerobic","")</f>
        <v/>
      </c>
      <c r="BD519" s="2" t="str">
        <f>IF(ISNUMBER(SEARCH("anaer",$AW519)),"anaer","")</f>
        <v/>
      </c>
      <c r="BE519" s="2" t="str">
        <f>IF(ISNUMBER(SEARCH("thickening",$AZ519)),"thickening","")</f>
        <v/>
      </c>
      <c r="BF519" s="4" t="str">
        <f>IF(ISNUMBER(SEARCH("airDry",$AW519)),"airDry","")</f>
        <v/>
      </c>
      <c r="BG519" s="4" t="str">
        <f>IF(ISNUMBER(SEARCH("heatDry",$AY519)),"heatDry","")</f>
        <v/>
      </c>
      <c r="BH519" s="4" t="str">
        <f>IF(AND(ISNUMBER(SEARCH("aerobic",$AW519)),ISNUMBER(SEARCH("anaer",$AW519))),"Combined Aer and Anaer.","")</f>
        <v/>
      </c>
    </row>
    <row r="520" spans="1:60" x14ac:dyDescent="0.25">
      <c r="A520" s="5">
        <v>43</v>
      </c>
      <c r="B520" t="s">
        <v>267</v>
      </c>
      <c r="C520">
        <v>163.9</v>
      </c>
      <c r="D520">
        <v>616.38480591137886</v>
      </c>
      <c r="E520">
        <v>608.58525334532487</v>
      </c>
      <c r="F520">
        <v>442.40310214764759</v>
      </c>
      <c r="G520">
        <v>794.21912832740873</v>
      </c>
      <c r="H520">
        <v>-138.43864134329149</v>
      </c>
      <c r="I520">
        <v>-139.72107856129401</v>
      </c>
      <c r="J520">
        <v>-158.3618856465236</v>
      </c>
      <c r="K520">
        <v>-115.56971743869551</v>
      </c>
      <c r="L520">
        <v>124.4374885108129</v>
      </c>
      <c r="M520">
        <v>123.6984842885123</v>
      </c>
      <c r="N520">
        <v>121.1140172222626</v>
      </c>
      <c r="O520">
        <v>129.9138822138429</v>
      </c>
      <c r="P520">
        <v>5.1316401751454581</v>
      </c>
      <c r="Q520">
        <v>5.1105504270346387</v>
      </c>
      <c r="R520">
        <v>4.3039111244604422</v>
      </c>
      <c r="S520">
        <v>5.7742307339154397</v>
      </c>
      <c r="T520">
        <v>252740.44395637009</v>
      </c>
      <c r="U520">
        <v>252740.8613046321</v>
      </c>
      <c r="V520">
        <v>252571.3854220341</v>
      </c>
      <c r="W520">
        <v>252910.1203828826</v>
      </c>
      <c r="X520">
        <v>19836.187285728989</v>
      </c>
      <c r="Y520">
        <v>19943.331084168862</v>
      </c>
      <c r="Z520">
        <v>18980.843997375639</v>
      </c>
      <c r="AA520">
        <v>20372.58068746113</v>
      </c>
      <c r="AB520">
        <v>3780.0652007656909</v>
      </c>
      <c r="AC520">
        <v>3727.5414467513219</v>
      </c>
      <c r="AD520">
        <v>3174.227065272501</v>
      </c>
      <c r="AE520">
        <v>4569.5039906589027</v>
      </c>
      <c r="AF520">
        <v>56.219929773012737</v>
      </c>
      <c r="AG520">
        <v>55.886191911616152</v>
      </c>
      <c r="AH520">
        <v>54.718331953052399</v>
      </c>
      <c r="AI520">
        <v>58.693942113457723</v>
      </c>
      <c r="AJ520">
        <v>0.4633723133008768</v>
      </c>
      <c r="AK520">
        <v>0.46337229674063157</v>
      </c>
      <c r="AL520">
        <v>0.46336312739772462</v>
      </c>
      <c r="AM520">
        <v>0.46338134591709262</v>
      </c>
      <c r="AN520">
        <v>0.98989349565205187</v>
      </c>
      <c r="AO520">
        <v>0.98989349565205187</v>
      </c>
      <c r="AP520">
        <v>0.98989349565205187</v>
      </c>
      <c r="AQ520">
        <v>0.98989349565205187</v>
      </c>
      <c r="AR520">
        <v>11.797927850296309</v>
      </c>
      <c r="AS520">
        <v>11.797927850296309</v>
      </c>
      <c r="AT520">
        <v>11.797927850296309</v>
      </c>
      <c r="AU520">
        <v>11.797927850296309</v>
      </c>
      <c r="AV520" t="str">
        <f>VLOOKUP(Sheet1[[#This Row],[NPDES ID2]],Combined_Sheet__Major_Only___2[[NPDES ID2]:[ECHO BFR]],3,FALSE)</f>
        <v>TX</v>
      </c>
      <c r="AW520" t="s">
        <v>54</v>
      </c>
      <c r="AX520" t="str">
        <f>VLOOKUP(Sheet1[[#This Row],[NPDES ID2]],Combined_Sheet__Major_Only___2[[NPDES ID2]:[ECHO BFR]],27,FALSE)</f>
        <v>other</v>
      </c>
      <c r="AY520" t="str">
        <f>VLOOKUP(Sheet1[[#This Row],[NPDES ID2]],Combined_Sheet__Major_Only___2[[NPDES ID2]:[ECHO BFR]],28,FALSE)</f>
        <v>-</v>
      </c>
      <c r="AZ520" t="str">
        <f>VLOOKUP(Sheet1[[#This Row],[NPDES ID2]],Combined_Sheet__Major_Only___2[[NPDES ID2]:[ECHO BFR]],29,FALSE)</f>
        <v>-</v>
      </c>
      <c r="BA520">
        <f>VLOOKUP(Sheet1[[#This Row],[NPDES ID2]],Combined_Sheet__Major_Only___2[[NPDES ID2]:[ECHO BFR]],17,FALSE)</f>
        <v>29.929404000000002</v>
      </c>
      <c r="BB520">
        <f>VLOOKUP(Sheet1[[#This Row],[NPDES ID2]],Combined_Sheet__Major_Only___2[[NPDES ID2]:[ECHO BFR]],18,FALSE)</f>
        <v>-95.283012999999997</v>
      </c>
      <c r="BC520" s="2" t="str">
        <f>IF(ISNUMBER(SEARCH("aerobic",$AW520)),"aerobic","")</f>
        <v/>
      </c>
      <c r="BD520" s="2" t="str">
        <f>IF(ISNUMBER(SEARCH("anaer",$AW520)),"anaer","")</f>
        <v/>
      </c>
      <c r="BE520" s="2" t="str">
        <f>IF(ISNUMBER(SEARCH("thickening",$AZ520)),"thickening","")</f>
        <v/>
      </c>
      <c r="BF520" s="4" t="str">
        <f>IF(ISNUMBER(SEARCH("airDry",$AW520)),"airDry","")</f>
        <v/>
      </c>
      <c r="BG520" s="4" t="str">
        <f>IF(ISNUMBER(SEARCH("heatDry",$AY520)),"heatDry","")</f>
        <v/>
      </c>
      <c r="BH520" s="4" t="str">
        <f>IF(AND(ISNUMBER(SEARCH("aerobic",$AW520)),ISNUMBER(SEARCH("anaer",$AW520))),"Combined Aer and Anaer.","")</f>
        <v/>
      </c>
    </row>
    <row r="521" spans="1:60" x14ac:dyDescent="0.25">
      <c r="A521" s="5">
        <v>1853</v>
      </c>
      <c r="B521" t="s">
        <v>8757</v>
      </c>
      <c r="C521">
        <v>9864.2999999999993</v>
      </c>
      <c r="D521">
        <v>1778.9634158979561</v>
      </c>
      <c r="E521">
        <v>1782.3734722706629</v>
      </c>
      <c r="F521">
        <v>1428.8301200680501</v>
      </c>
      <c r="G521">
        <v>2103.384636487307</v>
      </c>
      <c r="H521">
        <v>-130.57025817657399</v>
      </c>
      <c r="I521">
        <v>-128.54737077925191</v>
      </c>
      <c r="J521">
        <v>-153.17670582818869</v>
      </c>
      <c r="K521">
        <v>-106.1777107273184</v>
      </c>
      <c r="L521">
        <v>7333.1385444577809</v>
      </c>
      <c r="M521">
        <v>7288.6046225230139</v>
      </c>
      <c r="N521">
        <v>7134.5359386197233</v>
      </c>
      <c r="O521">
        <v>7661.248403657788</v>
      </c>
      <c r="P521">
        <v>304.48160345028901</v>
      </c>
      <c r="Q521">
        <v>302.96571344686038</v>
      </c>
      <c r="R521">
        <v>255.76502658412531</v>
      </c>
      <c r="S521">
        <v>342.06688778826287</v>
      </c>
      <c r="T521">
        <v>252722.39332323949</v>
      </c>
      <c r="U521">
        <v>252722.81064191001</v>
      </c>
      <c r="V521">
        <v>252553.34677579941</v>
      </c>
      <c r="W521">
        <v>252892.05771904541</v>
      </c>
      <c r="X521">
        <v>19991.547080723671</v>
      </c>
      <c r="Y521">
        <v>20101.94012857887</v>
      </c>
      <c r="Z521">
        <v>19115.77391939739</v>
      </c>
      <c r="AA521">
        <v>20544.66748243777</v>
      </c>
      <c r="AB521">
        <v>3856.1499045255018</v>
      </c>
      <c r="AC521">
        <v>3801.9988301584522</v>
      </c>
      <c r="AD521">
        <v>3228.8126181090652</v>
      </c>
      <c r="AE521">
        <v>4666.279905856275</v>
      </c>
      <c r="AF521">
        <v>55.85297039847336</v>
      </c>
      <c r="AG521">
        <v>55.522094029893211</v>
      </c>
      <c r="AH521">
        <v>54.335592624882892</v>
      </c>
      <c r="AI521">
        <v>58.341099621430203</v>
      </c>
      <c r="AJ521">
        <v>0.45890226466079942</v>
      </c>
      <c r="AK521">
        <v>0.45890100653542959</v>
      </c>
      <c r="AL521">
        <v>0.458352946150197</v>
      </c>
      <c r="AM521">
        <v>0.4594431494500682</v>
      </c>
      <c r="AN521">
        <v>0.98989278426196547</v>
      </c>
      <c r="AO521">
        <v>0.98989278426196547</v>
      </c>
      <c r="AP521">
        <v>0.98989278426196547</v>
      </c>
      <c r="AQ521">
        <v>0.98989278426196547</v>
      </c>
      <c r="AR521">
        <v>11.641971679547311</v>
      </c>
      <c r="AS521">
        <v>11.641971679547311</v>
      </c>
      <c r="AT521">
        <v>11.641971679547311</v>
      </c>
      <c r="AU521">
        <v>11.641971679547311</v>
      </c>
      <c r="AV521" t="str">
        <f>VLOOKUP(Sheet1[[#This Row],[NPDES ID2]],Combined_Sheet__Major_Only___2[[NPDES ID2]:[ECHO BFR]],3,FALSE)</f>
        <v>TN</v>
      </c>
      <c r="AW521" t="s">
        <v>38</v>
      </c>
      <c r="AX521" t="str">
        <f>VLOOKUP(Sheet1[[#This Row],[NPDES ID2]],Combined_Sheet__Major_Only___2[[NPDES ID2]:[ECHO BFR]],27,FALSE)</f>
        <v/>
      </c>
      <c r="AY521" t="str">
        <f>VLOOKUP(Sheet1[[#This Row],[NPDES ID2]],Combined_Sheet__Major_Only___2[[NPDES ID2]:[ECHO BFR]],28,FALSE)</f>
        <v/>
      </c>
      <c r="AZ521" t="str">
        <f>VLOOKUP(Sheet1[[#This Row],[NPDES ID2]],Combined_Sheet__Major_Only___2[[NPDES ID2]:[ECHO BFR]],29,FALSE)</f>
        <v/>
      </c>
      <c r="BA521">
        <f>VLOOKUP(Sheet1[[#This Row],[NPDES ID2]],Combined_Sheet__Major_Only___2[[NPDES ID2]:[ECHO BFR]],17,FALSE)</f>
        <v>35.06935</v>
      </c>
      <c r="BB521">
        <f>VLOOKUP(Sheet1[[#This Row],[NPDES ID2]],Combined_Sheet__Major_Only___2[[NPDES ID2]:[ECHO BFR]],18,FALSE)</f>
        <v>-90.131600000000006</v>
      </c>
      <c r="BC521" s="2" t="str">
        <f>IF(ISNUMBER(SEARCH("aerobic",$AW521)),"aerobic","")</f>
        <v/>
      </c>
      <c r="BD521" s="2" t="str">
        <f>IF(ISNUMBER(SEARCH("anaer",$AW521)),"anaer","")</f>
        <v/>
      </c>
      <c r="BE521" s="2" t="str">
        <f>IF(ISNUMBER(SEARCH("thickening",$AZ521)),"thickening","")</f>
        <v/>
      </c>
      <c r="BF521" s="4" t="str">
        <f>IF(ISNUMBER(SEARCH("airDry",$AW521)),"airDry","")</f>
        <v/>
      </c>
      <c r="BG521" s="4" t="str">
        <f>IF(ISNUMBER(SEARCH("heatDry",$AY521)),"heatDry","")</f>
        <v/>
      </c>
      <c r="BH521" s="4" t="str">
        <f>IF(AND(ISNUMBER(SEARCH("aerobic",$AW521)),ISNUMBER(SEARCH("anaer",$AW521))),"Combined Aer and Anaer.","")</f>
        <v/>
      </c>
    </row>
    <row r="522" spans="1:60" x14ac:dyDescent="0.25">
      <c r="A522" s="5">
        <v>1689</v>
      </c>
      <c r="B522" t="s">
        <v>7922</v>
      </c>
      <c r="C522">
        <v>49.5</v>
      </c>
      <c r="D522">
        <v>1961.3889844058581</v>
      </c>
      <c r="E522">
        <v>1941.0842370565231</v>
      </c>
      <c r="F522">
        <v>1333.191032399722</v>
      </c>
      <c r="G522">
        <v>2569.093830776068</v>
      </c>
      <c r="H522">
        <v>-110.45511431437799</v>
      </c>
      <c r="I522">
        <v>-111.87543688467809</v>
      </c>
      <c r="J522">
        <v>-131.22857826228281</v>
      </c>
      <c r="K522">
        <v>-88.913660514064475</v>
      </c>
      <c r="L522">
        <v>34.238110174947579</v>
      </c>
      <c r="M522">
        <v>34.113853764071017</v>
      </c>
      <c r="N522">
        <v>33.679251219617818</v>
      </c>
      <c r="O522">
        <v>35.158969031540963</v>
      </c>
      <c r="P522">
        <v>1.159857335729841</v>
      </c>
      <c r="Q522">
        <v>1.1707479820465161</v>
      </c>
      <c r="R522">
        <v>0.94816838317687457</v>
      </c>
      <c r="S522">
        <v>1.3551555830319959</v>
      </c>
      <c r="T522">
        <v>252702.97401063729</v>
      </c>
      <c r="U522">
        <v>252703.39129747241</v>
      </c>
      <c r="V522">
        <v>252533.9403589927</v>
      </c>
      <c r="W522">
        <v>252872.62546351471</v>
      </c>
      <c r="X522">
        <v>16443.832588085821</v>
      </c>
      <c r="Y522">
        <v>16501.73150856193</v>
      </c>
      <c r="Z522">
        <v>16002.18028296215</v>
      </c>
      <c r="AA522">
        <v>16718.127881048898</v>
      </c>
      <c r="AB522">
        <v>2526.9399517147799</v>
      </c>
      <c r="AC522">
        <v>2496.703690043561</v>
      </c>
      <c r="AD522">
        <v>2201.2269446815321</v>
      </c>
      <c r="AE522">
        <v>2920.5120396533398</v>
      </c>
      <c r="AF522">
        <v>67.784958250760852</v>
      </c>
      <c r="AG522">
        <v>67.539001014552213</v>
      </c>
      <c r="AH522">
        <v>66.678497086391445</v>
      </c>
      <c r="AI522">
        <v>69.608023986017059</v>
      </c>
      <c r="AJ522">
        <v>0.60457535453993438</v>
      </c>
      <c r="AK522">
        <v>0.60457534852998573</v>
      </c>
      <c r="AL522">
        <v>0.6045720098788101</v>
      </c>
      <c r="AM522">
        <v>0.60457864333395461</v>
      </c>
      <c r="AN522">
        <v>0.98989201881927602</v>
      </c>
      <c r="AO522">
        <v>0.9898920188192758</v>
      </c>
      <c r="AP522">
        <v>0.9898920188192758</v>
      </c>
      <c r="AQ522">
        <v>0.9898920188192758</v>
      </c>
      <c r="AR522">
        <v>16.141432366134829</v>
      </c>
      <c r="AS522">
        <v>16.14143236613484</v>
      </c>
      <c r="AT522">
        <v>16.14143236613484</v>
      </c>
      <c r="AU522">
        <v>16.14143236613484</v>
      </c>
      <c r="AV522" t="str">
        <f>VLOOKUP(Sheet1[[#This Row],[NPDES ID2]],Combined_Sheet__Major_Only___2[[NPDES ID2]:[ECHO BFR]],3,FALSE)</f>
        <v>IL</v>
      </c>
      <c r="AW522" t="s">
        <v>41</v>
      </c>
      <c r="AX522" t="str">
        <f>VLOOKUP(Sheet1[[#This Row],[NPDES ID2]],Combined_Sheet__Major_Only___2[[NPDES ID2]:[ECHO BFR]],27,FALSE)</f>
        <v>-</v>
      </c>
      <c r="AY522" t="str">
        <f>VLOOKUP(Sheet1[[#This Row],[NPDES ID2]],Combined_Sheet__Major_Only___2[[NPDES ID2]:[ECHO BFR]],28,FALSE)</f>
        <v>-</v>
      </c>
      <c r="AZ522" t="str">
        <f>VLOOKUP(Sheet1[[#This Row],[NPDES ID2]],Combined_Sheet__Major_Only___2[[NPDES ID2]:[ECHO BFR]],29,FALSE)</f>
        <v>-</v>
      </c>
      <c r="BA522">
        <f>VLOOKUP(Sheet1[[#This Row],[NPDES ID2]],Combined_Sheet__Major_Only___2[[NPDES ID2]:[ECHO BFR]],17,FALSE)</f>
        <v>41.588332999999999</v>
      </c>
      <c r="BB522">
        <f>VLOOKUP(Sheet1[[#This Row],[NPDES ID2]],Combined_Sheet__Major_Only___2[[NPDES ID2]:[ECHO BFR]],18,FALSE)</f>
        <v>-87.924999999999997</v>
      </c>
      <c r="BC522" s="2" t="str">
        <f>IF(ISNUMBER(SEARCH("aerobic",$AW522)),"aerobic","")</f>
        <v>aerobic</v>
      </c>
      <c r="BD522" s="2" t="str">
        <f>IF(ISNUMBER(SEARCH("anaer",$AW522)),"anaer","")</f>
        <v/>
      </c>
      <c r="BE522" s="2" t="str">
        <f>IF(ISNUMBER(SEARCH("thickening",$AZ522)),"thickening","")</f>
        <v/>
      </c>
      <c r="BF522" s="4" t="str">
        <f>IF(ISNUMBER(SEARCH("airDry",$AW522)),"airDry","")</f>
        <v/>
      </c>
      <c r="BG522" s="4" t="str">
        <f>IF(ISNUMBER(SEARCH("heatDry",$AY522)),"heatDry","")</f>
        <v/>
      </c>
      <c r="BH522" s="4" t="str">
        <f>IF(AND(ISNUMBER(SEARCH("aerobic",$AW522)),ISNUMBER(SEARCH("anaer",$AW522))),"Combined Aer and Anaer.","")</f>
        <v/>
      </c>
    </row>
    <row r="523" spans="1:60" x14ac:dyDescent="0.25">
      <c r="A523" s="5">
        <v>1350</v>
      </c>
      <c r="B523" t="s">
        <v>6413</v>
      </c>
      <c r="C523">
        <v>162</v>
      </c>
      <c r="D523">
        <v>632.07080251476009</v>
      </c>
      <c r="E523">
        <v>623.95090299101412</v>
      </c>
      <c r="F523">
        <v>453.27720315431361</v>
      </c>
      <c r="G523">
        <v>814.98091808304321</v>
      </c>
      <c r="H523">
        <v>-139.16150238486199</v>
      </c>
      <c r="I523">
        <v>-140.42615813436191</v>
      </c>
      <c r="J523">
        <v>-158.9999276305754</v>
      </c>
      <c r="K523">
        <v>-116.274880419989</v>
      </c>
      <c r="L523">
        <v>121.05906033556271</v>
      </c>
      <c r="M523">
        <v>120.3307609102621</v>
      </c>
      <c r="N523">
        <v>117.783722952565</v>
      </c>
      <c r="O523">
        <v>126.4561352401243</v>
      </c>
      <c r="P523">
        <v>5.0221073909735559</v>
      </c>
      <c r="Q523">
        <v>4.9971729957986986</v>
      </c>
      <c r="R523">
        <v>4.2152473299269566</v>
      </c>
      <c r="S523">
        <v>5.6487763914105411</v>
      </c>
      <c r="T523">
        <v>252696.3641205309</v>
      </c>
      <c r="U523">
        <v>252696.78139652999</v>
      </c>
      <c r="V523">
        <v>252527.33485832039</v>
      </c>
      <c r="W523">
        <v>252866.01116793131</v>
      </c>
      <c r="X523">
        <v>19946.430276130759</v>
      </c>
      <c r="Y523">
        <v>20055.458285598059</v>
      </c>
      <c r="Z523">
        <v>19075.606353995841</v>
      </c>
      <c r="AA523">
        <v>20492.849668797149</v>
      </c>
      <c r="AB523">
        <v>3831.8524825527252</v>
      </c>
      <c r="AC523">
        <v>3778.7564147779531</v>
      </c>
      <c r="AD523">
        <v>3212.7194884886658</v>
      </c>
      <c r="AE523">
        <v>4641.0817311244873</v>
      </c>
      <c r="AF523">
        <v>55.90019736733101</v>
      </c>
      <c r="AG523">
        <v>55.564034629339773</v>
      </c>
      <c r="AH523">
        <v>54.387701458098242</v>
      </c>
      <c r="AI523">
        <v>58.39217029880259</v>
      </c>
      <c r="AJ523">
        <v>0.45947715535265499</v>
      </c>
      <c r="AK523">
        <v>0.459477139090953</v>
      </c>
      <c r="AL523">
        <v>0.45946813465395953</v>
      </c>
      <c r="AM523">
        <v>0.45948602551925799</v>
      </c>
      <c r="AN523">
        <v>0.98989175825363362</v>
      </c>
      <c r="AO523">
        <v>0.98989175825363351</v>
      </c>
      <c r="AP523">
        <v>0.98989175825363351</v>
      </c>
      <c r="AQ523">
        <v>0.98989175825363351</v>
      </c>
      <c r="AR523">
        <v>11.6781212173571</v>
      </c>
      <c r="AS523">
        <v>11.6781212173571</v>
      </c>
      <c r="AT523">
        <v>11.6781212173571</v>
      </c>
      <c r="AU523">
        <v>11.6781212173571</v>
      </c>
      <c r="AV523" t="str">
        <f>VLOOKUP(Sheet1[[#This Row],[NPDES ID2]],Combined_Sheet__Major_Only___2[[NPDES ID2]:[ECHO BFR]],3,FALSE)</f>
        <v>AR</v>
      </c>
      <c r="AW523" t="s">
        <v>54</v>
      </c>
      <c r="AX523" t="str">
        <f>VLOOKUP(Sheet1[[#This Row],[NPDES ID2]],Combined_Sheet__Major_Only___2[[NPDES ID2]:[ECHO BFR]],27,FALSE)</f>
        <v>-</v>
      </c>
      <c r="AY523" t="str">
        <f>VLOOKUP(Sheet1[[#This Row],[NPDES ID2]],Combined_Sheet__Major_Only___2[[NPDES ID2]:[ECHO BFR]],28,FALSE)</f>
        <v>-</v>
      </c>
      <c r="AZ523" t="str">
        <f>VLOOKUP(Sheet1[[#This Row],[NPDES ID2]],Combined_Sheet__Major_Only___2[[NPDES ID2]:[ECHO BFR]],29,FALSE)</f>
        <v>sludgeLagoon</v>
      </c>
      <c r="BA523">
        <f>VLOOKUP(Sheet1[[#This Row],[NPDES ID2]],Combined_Sheet__Major_Only___2[[NPDES ID2]:[ECHO BFR]],17,FALSE)</f>
        <v>34.031571999999997</v>
      </c>
      <c r="BB523">
        <f>VLOOKUP(Sheet1[[#This Row],[NPDES ID2]],Combined_Sheet__Major_Only___2[[NPDES ID2]:[ECHO BFR]],18,FALSE)</f>
        <v>-94.347329999999999</v>
      </c>
      <c r="BC523" s="2" t="str">
        <f>IF(ISNUMBER(SEARCH("aerobic",$AW523)),"aerobic","")</f>
        <v/>
      </c>
      <c r="BD523" s="2" t="str">
        <f>IF(ISNUMBER(SEARCH("anaer",$AW523)),"anaer","")</f>
        <v/>
      </c>
      <c r="BE523" s="2" t="str">
        <f>IF(ISNUMBER(SEARCH("thickening",$AZ523)),"thickening","")</f>
        <v/>
      </c>
      <c r="BF523" s="3" t="str">
        <f>IF(ISNUMBER(SEARCH("airDry",$AW523)),"airDry","")</f>
        <v/>
      </c>
      <c r="BG523" s="3" t="str">
        <f>IF(ISNUMBER(SEARCH("heatDry",$AY523)),"heatDry","")</f>
        <v/>
      </c>
      <c r="BH523" s="3" t="str">
        <f>IF(AND(ISNUMBER(SEARCH("aerobic",$AW523)),ISNUMBER(SEARCH("anaer",$AW523))),"Combined Aer and Anaer.","")</f>
        <v/>
      </c>
    </row>
    <row r="524" spans="1:60" x14ac:dyDescent="0.25">
      <c r="A524" s="5">
        <v>259</v>
      </c>
      <c r="B524" t="s">
        <v>1336</v>
      </c>
      <c r="C524">
        <v>1860</v>
      </c>
      <c r="D524">
        <v>422.57242212454372</v>
      </c>
      <c r="E524">
        <v>423.32993877006379</v>
      </c>
      <c r="F524">
        <v>353.83644506237272</v>
      </c>
      <c r="G524">
        <v>495.17911834767051</v>
      </c>
      <c r="H524">
        <v>-135.955050010712</v>
      </c>
      <c r="I524">
        <v>-137.32666032059751</v>
      </c>
      <c r="J524">
        <v>-156.57622138622031</v>
      </c>
      <c r="K524">
        <v>-112.45560447331469</v>
      </c>
      <c r="L524">
        <v>1443.2890478741799</v>
      </c>
      <c r="M524">
        <v>1434.8604445395911</v>
      </c>
      <c r="N524">
        <v>1405.44026422197</v>
      </c>
      <c r="O524">
        <v>1505.684825118281</v>
      </c>
      <c r="P524">
        <v>59.029261657842923</v>
      </c>
      <c r="Q524">
        <v>58.789173451590969</v>
      </c>
      <c r="R524">
        <v>49.461061012549962</v>
      </c>
      <c r="S524">
        <v>66.524808021566827</v>
      </c>
      <c r="T524">
        <v>252684.92708386219</v>
      </c>
      <c r="U524">
        <v>252685.34434111189</v>
      </c>
      <c r="V524">
        <v>252515.90541665221</v>
      </c>
      <c r="W524">
        <v>252854.56650850331</v>
      </c>
      <c r="X524">
        <v>19679.45041829726</v>
      </c>
      <c r="Y524">
        <v>19784.144017546339</v>
      </c>
      <c r="Z524">
        <v>18845.24854487327</v>
      </c>
      <c r="AA524">
        <v>20202.034267344381</v>
      </c>
      <c r="AB524">
        <v>3710.902645644012</v>
      </c>
      <c r="AC524">
        <v>3659.0142129063952</v>
      </c>
      <c r="AD524">
        <v>3122.1328563660459</v>
      </c>
      <c r="AE524">
        <v>4473.2342746232116</v>
      </c>
      <c r="AF524">
        <v>56.667083636053341</v>
      </c>
      <c r="AG524">
        <v>56.337738362754877</v>
      </c>
      <c r="AH524">
        <v>55.180153425205837</v>
      </c>
      <c r="AI524">
        <v>59.114826143256593</v>
      </c>
      <c r="AJ524">
        <v>0.46882075432234288</v>
      </c>
      <c r="AK524">
        <v>0.46882055584264432</v>
      </c>
      <c r="AL524">
        <v>0.46871559295832971</v>
      </c>
      <c r="AM524">
        <v>0.468924185181951</v>
      </c>
      <c r="AN524">
        <v>0.98989130736738373</v>
      </c>
      <c r="AO524">
        <v>0.98989130736738373</v>
      </c>
      <c r="AP524">
        <v>0.98989130736738373</v>
      </c>
      <c r="AQ524">
        <v>0.98989130736738373</v>
      </c>
      <c r="AR524">
        <v>11.962237271703611</v>
      </c>
      <c r="AS524">
        <v>11.962237271703611</v>
      </c>
      <c r="AT524">
        <v>11.962237271703611</v>
      </c>
      <c r="AU524">
        <v>11.962237271703611</v>
      </c>
      <c r="AV524" t="str">
        <f>VLOOKUP(Sheet1[[#This Row],[NPDES ID2]],Combined_Sheet__Major_Only___2[[NPDES ID2]:[ECHO BFR]],3,FALSE)</f>
        <v>WA</v>
      </c>
      <c r="AW524" t="s">
        <v>54</v>
      </c>
      <c r="AX524" t="str">
        <f>VLOOKUP(Sheet1[[#This Row],[NPDES ID2]],Combined_Sheet__Major_Only___2[[NPDES ID2]:[ECHO BFR]],27,FALSE)</f>
        <v>other</v>
      </c>
      <c r="AY524" t="str">
        <f>VLOOKUP(Sheet1[[#This Row],[NPDES ID2]],Combined_Sheet__Major_Only___2[[NPDES ID2]:[ECHO BFR]],28,FALSE)</f>
        <v>-</v>
      </c>
      <c r="AZ524" t="str">
        <f>VLOOKUP(Sheet1[[#This Row],[NPDES ID2]],Combined_Sheet__Major_Only___2[[NPDES ID2]:[ECHO BFR]],29,FALSE)</f>
        <v>-</v>
      </c>
      <c r="BA524">
        <f>VLOOKUP(Sheet1[[#This Row],[NPDES ID2]],Combined_Sheet__Major_Only___2[[NPDES ID2]:[ECHO BFR]],17,FALSE)</f>
        <v>47.285685000000001</v>
      </c>
      <c r="BB524">
        <f>VLOOKUP(Sheet1[[#This Row],[NPDES ID2]],Combined_Sheet__Major_Only___2[[NPDES ID2]:[ECHO BFR]],18,FALSE)</f>
        <v>-122.48929699999999</v>
      </c>
      <c r="BC524" s="2" t="str">
        <f>IF(ISNUMBER(SEARCH("aerobic",$AW524)),"aerobic","")</f>
        <v/>
      </c>
      <c r="BD524" s="2" t="str">
        <f>IF(ISNUMBER(SEARCH("anaer",$AW524)),"anaer","")</f>
        <v/>
      </c>
      <c r="BE524" s="2" t="str">
        <f>IF(ISNUMBER(SEARCH("thickening",$AZ524)),"thickening","")</f>
        <v/>
      </c>
      <c r="BF524" s="4" t="str">
        <f>IF(ISNUMBER(SEARCH("airDry",$AW524)),"airDry","")</f>
        <v/>
      </c>
      <c r="BG524" s="4" t="str">
        <f>IF(ISNUMBER(SEARCH("heatDry",$AY524)),"heatDry","")</f>
        <v/>
      </c>
      <c r="BH524" s="4" t="str">
        <f>IF(AND(ISNUMBER(SEARCH("aerobic",$AW524)),ISNUMBER(SEARCH("anaer",$AW524))),"Combined Aer and Anaer.","")</f>
        <v/>
      </c>
    </row>
    <row r="525" spans="1:60" x14ac:dyDescent="0.25">
      <c r="A525" s="5">
        <v>144</v>
      </c>
      <c r="B525" t="s">
        <v>794</v>
      </c>
      <c r="C525">
        <v>6558.16</v>
      </c>
      <c r="D525">
        <v>1202.637878594009</v>
      </c>
      <c r="E525">
        <v>1200.6753235794879</v>
      </c>
      <c r="F525">
        <v>968.12747655374051</v>
      </c>
      <c r="G525">
        <v>1420.3384749676791</v>
      </c>
      <c r="H525">
        <v>-133.13364497750979</v>
      </c>
      <c r="I525">
        <v>-132.0523172867311</v>
      </c>
      <c r="J525">
        <v>-154.83848063055149</v>
      </c>
      <c r="K525">
        <v>-112.22185613756049</v>
      </c>
      <c r="L525">
        <v>4926.3613676209216</v>
      </c>
      <c r="M525">
        <v>4896.7486548518946</v>
      </c>
      <c r="N525">
        <v>4793.924886785022</v>
      </c>
      <c r="O525">
        <v>5144.965453779053</v>
      </c>
      <c r="P525">
        <v>203.82365835869129</v>
      </c>
      <c r="Q525">
        <v>202.90495134173401</v>
      </c>
      <c r="R525">
        <v>171.09508895167161</v>
      </c>
      <c r="S525">
        <v>229.1117772154862</v>
      </c>
      <c r="T525">
        <v>252680.23176132649</v>
      </c>
      <c r="U525">
        <v>252680.6490108787</v>
      </c>
      <c r="V525">
        <v>252511.21321214229</v>
      </c>
      <c r="W525">
        <v>252849.86805654541</v>
      </c>
      <c r="X525">
        <v>19911.161936935921</v>
      </c>
      <c r="Y525">
        <v>20020.024213716839</v>
      </c>
      <c r="Z525">
        <v>19045.790029968699</v>
      </c>
      <c r="AA525">
        <v>20455.954628790649</v>
      </c>
      <c r="AB525">
        <v>3818.3406595424849</v>
      </c>
      <c r="AC525">
        <v>3764.8874789545462</v>
      </c>
      <c r="AD525">
        <v>3201.3507972486609</v>
      </c>
      <c r="AE525">
        <v>4617.0319637983757</v>
      </c>
      <c r="AF525">
        <v>56.043552533512752</v>
      </c>
      <c r="AG525">
        <v>55.712211063334401</v>
      </c>
      <c r="AH525">
        <v>54.533784204153413</v>
      </c>
      <c r="AI525">
        <v>58.523182155205937</v>
      </c>
      <c r="AJ525">
        <v>0.46122379093588878</v>
      </c>
      <c r="AK525">
        <v>0.4612230128255016</v>
      </c>
      <c r="AL525">
        <v>0.46085735731943162</v>
      </c>
      <c r="AM525">
        <v>0.46158443135616362</v>
      </c>
      <c r="AN525">
        <v>0.98989112225041387</v>
      </c>
      <c r="AO525">
        <v>0.98989112225041376</v>
      </c>
      <c r="AP525">
        <v>0.98989112225041376</v>
      </c>
      <c r="AQ525">
        <v>0.98989112225041376</v>
      </c>
      <c r="AR525">
        <v>11.719630065235529</v>
      </c>
      <c r="AS525">
        <v>11.719630065235529</v>
      </c>
      <c r="AT525">
        <v>11.719630065235529</v>
      </c>
      <c r="AU525">
        <v>11.719630065235529</v>
      </c>
      <c r="AV525" t="str">
        <f>VLOOKUP(Sheet1[[#This Row],[NPDES ID2]],Combined_Sheet__Major_Only___2[[NPDES ID2]:[ECHO BFR]],3,FALSE)</f>
        <v>MO</v>
      </c>
      <c r="AW525" t="s">
        <v>54</v>
      </c>
      <c r="AX525" t="str">
        <f>VLOOKUP(Sheet1[[#This Row],[NPDES ID2]],Combined_Sheet__Major_Only___2[[NPDES ID2]:[ECHO BFR]],27,FALSE)</f>
        <v>other</v>
      </c>
      <c r="AY525" t="str">
        <f>VLOOKUP(Sheet1[[#This Row],[NPDES ID2]],Combined_Sheet__Major_Only___2[[NPDES ID2]:[ECHO BFR]],28,FALSE)</f>
        <v>-</v>
      </c>
      <c r="AZ525" t="str">
        <f>VLOOKUP(Sheet1[[#This Row],[NPDES ID2]],Combined_Sheet__Major_Only___2[[NPDES ID2]:[ECHO BFR]],29,FALSE)</f>
        <v>-</v>
      </c>
      <c r="BA525">
        <f>VLOOKUP(Sheet1[[#This Row],[NPDES ID2]],Combined_Sheet__Major_Only___2[[NPDES ID2]:[ECHO BFR]],17,FALSE)</f>
        <v>39.111128999999998</v>
      </c>
      <c r="BB525">
        <f>VLOOKUP(Sheet1[[#This Row],[NPDES ID2]],Combined_Sheet__Major_Only___2[[NPDES ID2]:[ECHO BFR]],18,FALSE)</f>
        <v>-94.588543999999999</v>
      </c>
      <c r="BC525" s="2" t="str">
        <f>IF(ISNUMBER(SEARCH("aerobic",$AW525)),"aerobic","")</f>
        <v/>
      </c>
      <c r="BD525" s="2" t="str">
        <f>IF(ISNUMBER(SEARCH("anaer",$AW525)),"anaer","")</f>
        <v/>
      </c>
      <c r="BE525" s="2" t="str">
        <f>IF(ISNUMBER(SEARCH("thickening",$AZ525)),"thickening","")</f>
        <v/>
      </c>
      <c r="BF525" s="3" t="str">
        <f>IF(ISNUMBER(SEARCH("airDry",$AW525)),"airDry","")</f>
        <v/>
      </c>
      <c r="BG525" s="3" t="str">
        <f>IF(ISNUMBER(SEARCH("heatDry",$AY525)),"heatDry","")</f>
        <v/>
      </c>
      <c r="BH525" s="3" t="str">
        <f>IF(AND(ISNUMBER(SEARCH("aerobic",$AW525)),ISNUMBER(SEARCH("anaer",$AW525))),"Combined Aer and Anaer.","")</f>
        <v/>
      </c>
    </row>
    <row r="526" spans="1:60" x14ac:dyDescent="0.25">
      <c r="A526" s="5">
        <v>2517</v>
      </c>
      <c r="B526" t="s">
        <v>11690</v>
      </c>
      <c r="C526">
        <v>157</v>
      </c>
      <c r="D526">
        <v>669.7207985951942</v>
      </c>
      <c r="E526">
        <v>666.34757131353729</v>
      </c>
      <c r="F526">
        <v>481.26753046005672</v>
      </c>
      <c r="G526">
        <v>857.92340536443839</v>
      </c>
      <c r="H526">
        <v>-105.2778156123745</v>
      </c>
      <c r="I526">
        <v>-106.738973026273</v>
      </c>
      <c r="J526">
        <v>-126.25225839579841</v>
      </c>
      <c r="K526">
        <v>-83.947642611582253</v>
      </c>
      <c r="L526">
        <v>113.4525111469061</v>
      </c>
      <c r="M526">
        <v>113.0953697173717</v>
      </c>
      <c r="N526">
        <v>111.84643636636071</v>
      </c>
      <c r="O526">
        <v>116.09902678262659</v>
      </c>
      <c r="P526">
        <v>3.6688287355258811</v>
      </c>
      <c r="Q526">
        <v>3.719541221304429</v>
      </c>
      <c r="R526">
        <v>2.9810132081008129</v>
      </c>
      <c r="S526">
        <v>4.3322784410744823</v>
      </c>
      <c r="T526">
        <v>252670.21918883311</v>
      </c>
      <c r="U526">
        <v>252670.63642197111</v>
      </c>
      <c r="V526">
        <v>252501.20728870449</v>
      </c>
      <c r="W526">
        <v>252839.84881069491</v>
      </c>
      <c r="X526">
        <v>15736.78304722838</v>
      </c>
      <c r="Y526">
        <v>15785.841684786359</v>
      </c>
      <c r="Z526">
        <v>15368.265941505841</v>
      </c>
      <c r="AA526">
        <v>15964.506639878889</v>
      </c>
      <c r="AB526">
        <v>2324.3227744040651</v>
      </c>
      <c r="AC526">
        <v>2298.22237645624</v>
      </c>
      <c r="AD526">
        <v>2035.7442670182311</v>
      </c>
      <c r="AE526">
        <v>2665.9773359914861</v>
      </c>
      <c r="AF526">
        <v>70.818842473090839</v>
      </c>
      <c r="AG526">
        <v>70.596061236652673</v>
      </c>
      <c r="AH526">
        <v>69.816219187161693</v>
      </c>
      <c r="AI526">
        <v>72.470645454269629</v>
      </c>
      <c r="AJ526">
        <v>0.64170177758368918</v>
      </c>
      <c r="AK526">
        <v>0.64170175773692451</v>
      </c>
      <c r="AL526">
        <v>0.64169076194454056</v>
      </c>
      <c r="AM526">
        <v>0.64171260936960972</v>
      </c>
      <c r="AN526">
        <v>0.98989072747382589</v>
      </c>
      <c r="AO526">
        <v>0.98989072747382612</v>
      </c>
      <c r="AP526">
        <v>0.98989072747382612</v>
      </c>
      <c r="AQ526">
        <v>0.98989072747382612</v>
      </c>
      <c r="AR526">
        <v>17.283152432434179</v>
      </c>
      <c r="AS526">
        <v>17.283152432434171</v>
      </c>
      <c r="AT526">
        <v>17.283152432434171</v>
      </c>
      <c r="AU526">
        <v>17.283152432434171</v>
      </c>
      <c r="AV526" t="str">
        <f>VLOOKUP(Sheet1[[#This Row],[NPDES ID2]],Combined_Sheet__Major_Only___2[[NPDES ID2]:[ECHO BFR]],3,FALSE)</f>
        <v>CO</v>
      </c>
      <c r="AW526" t="s">
        <v>12185</v>
      </c>
      <c r="AX526" t="str">
        <f>VLOOKUP(Sheet1[[#This Row],[NPDES ID2]],Combined_Sheet__Major_Only___2[[NPDES ID2]:[ECHO BFR]],27,FALSE)</f>
        <v>tempSludgeStore</v>
      </c>
      <c r="AY526" t="str">
        <f>VLOOKUP(Sheet1[[#This Row],[NPDES ID2]],Combined_Sheet__Major_Only___2[[NPDES ID2]:[ECHO BFR]],28,FALSE)</f>
        <v>highTempCompost</v>
      </c>
      <c r="AZ526" t="str">
        <f>VLOOKUP(Sheet1[[#This Row],[NPDES ID2]],Combined_Sheet__Major_Only___2[[NPDES ID2]:[ECHO BFR]],29,FALSE)</f>
        <v>-</v>
      </c>
      <c r="BA526">
        <f>VLOOKUP(Sheet1[[#This Row],[NPDES ID2]],Combined_Sheet__Major_Only___2[[NPDES ID2]:[ECHO BFR]],17,FALSE)</f>
        <v>38.514584999999997</v>
      </c>
      <c r="BB526">
        <f>VLOOKUP(Sheet1[[#This Row],[NPDES ID2]],Combined_Sheet__Major_Only___2[[NPDES ID2]:[ECHO BFR]],18,FALSE)</f>
        <v>-105.973243</v>
      </c>
      <c r="BC526" s="2" t="str">
        <f>IF(ISNUMBER(SEARCH("aerobic",$AW526)),"aerobic","")</f>
        <v/>
      </c>
      <c r="BD526" s="2" t="str">
        <f>IF(ISNUMBER(SEARCH("anaer",$AW526)),"anaer","")</f>
        <v>anaer</v>
      </c>
      <c r="BE526" s="2" t="str">
        <f>IF(ISNUMBER(SEARCH("thickening",$AZ526)),"thickening","")</f>
        <v/>
      </c>
      <c r="BF526" s="4" t="str">
        <f>IF(ISNUMBER(SEARCH("airDry",$AW526)),"airDry","")</f>
        <v/>
      </c>
      <c r="BG526" s="4" t="str">
        <f>IF(ISNUMBER(SEARCH("heatDry",$AY526)),"heatDry","")</f>
        <v/>
      </c>
      <c r="BH526" s="4" t="str">
        <f>IF(AND(ISNUMBER(SEARCH("aerobic",$AW526)),ISNUMBER(SEARCH("anaer",$AW526))),"Combined Aer and Anaer.","")</f>
        <v/>
      </c>
    </row>
    <row r="527" spans="1:60" x14ac:dyDescent="0.25">
      <c r="A527" s="5">
        <v>2362</v>
      </c>
      <c r="B527" t="s">
        <v>11016</v>
      </c>
      <c r="C527">
        <v>334.37</v>
      </c>
      <c r="D527">
        <v>419.05558458239659</v>
      </c>
      <c r="E527">
        <v>416.60855920747503</v>
      </c>
      <c r="F527">
        <v>324.25155377020258</v>
      </c>
      <c r="G527">
        <v>516.81136734139363</v>
      </c>
      <c r="H527">
        <v>-110.14297390465821</v>
      </c>
      <c r="I527">
        <v>-111.5208430332606</v>
      </c>
      <c r="J527">
        <v>-130.914368157002</v>
      </c>
      <c r="K527">
        <v>-88.527999699954734</v>
      </c>
      <c r="L527">
        <v>231.51952814367189</v>
      </c>
      <c r="M527">
        <v>230.68188602957369</v>
      </c>
      <c r="N527">
        <v>227.75331650698061</v>
      </c>
      <c r="O527">
        <v>237.72590157041219</v>
      </c>
      <c r="P527">
        <v>7.8339953223471896</v>
      </c>
      <c r="Q527">
        <v>7.9080775165300272</v>
      </c>
      <c r="R527">
        <v>6.4033051337866818</v>
      </c>
      <c r="S527">
        <v>9.1559424701504817</v>
      </c>
      <c r="T527">
        <v>252670.17817720439</v>
      </c>
      <c r="U527">
        <v>252670.59541027519</v>
      </c>
      <c r="V527">
        <v>252501.16630431041</v>
      </c>
      <c r="W527">
        <v>252839.80777173201</v>
      </c>
      <c r="X527">
        <v>16424.432546696979</v>
      </c>
      <c r="Y527">
        <v>16482.135273904019</v>
      </c>
      <c r="Z527">
        <v>15984.70137454386</v>
      </c>
      <c r="AA527">
        <v>16697.498337306941</v>
      </c>
      <c r="AB527">
        <v>2521.5469490275209</v>
      </c>
      <c r="AC527">
        <v>2491.4429236003871</v>
      </c>
      <c r="AD527">
        <v>2196.7806649540239</v>
      </c>
      <c r="AE527">
        <v>2913.8100694331688</v>
      </c>
      <c r="AF527">
        <v>67.85852744352826</v>
      </c>
      <c r="AG527">
        <v>67.613330728042826</v>
      </c>
      <c r="AH527">
        <v>66.754468991475889</v>
      </c>
      <c r="AI527">
        <v>69.677214258828059</v>
      </c>
      <c r="AJ527">
        <v>0.60547529129157029</v>
      </c>
      <c r="AK527">
        <v>0.60547525036124972</v>
      </c>
      <c r="AL527">
        <v>0.60545267831241922</v>
      </c>
      <c r="AM527">
        <v>0.60549752737206597</v>
      </c>
      <c r="AN527">
        <v>0.98989072585675275</v>
      </c>
      <c r="AO527">
        <v>0.98989072585675264</v>
      </c>
      <c r="AP527">
        <v>0.98989072585675264</v>
      </c>
      <c r="AQ527">
        <v>0.98989072585675264</v>
      </c>
      <c r="AR527">
        <v>16.168455107770551</v>
      </c>
      <c r="AS527">
        <v>16.168455107770551</v>
      </c>
      <c r="AT527">
        <v>16.168455107770551</v>
      </c>
      <c r="AU527">
        <v>16.168455107770551</v>
      </c>
      <c r="AV527" t="str">
        <f>VLOOKUP(Sheet1[[#This Row],[NPDES ID2]],Combined_Sheet__Major_Only___2[[NPDES ID2]:[ECHO BFR]],3,FALSE)</f>
        <v>MO</v>
      </c>
      <c r="AW527" t="s">
        <v>41</v>
      </c>
      <c r="AX527" t="str">
        <f>VLOOKUP(Sheet1[[#This Row],[NPDES ID2]],Combined_Sheet__Major_Only___2[[NPDES ID2]:[ECHO BFR]],27,FALSE)</f>
        <v>other</v>
      </c>
      <c r="AY527" t="str">
        <f>VLOOKUP(Sheet1[[#This Row],[NPDES ID2]],Combined_Sheet__Major_Only___2[[NPDES ID2]:[ECHO BFR]],28,FALSE)</f>
        <v>-</v>
      </c>
      <c r="AZ527" t="str">
        <f>VLOOKUP(Sheet1[[#This Row],[NPDES ID2]],Combined_Sheet__Major_Only___2[[NPDES ID2]:[ECHO BFR]],29,FALSE)</f>
        <v>-</v>
      </c>
      <c r="BA527">
        <f>VLOOKUP(Sheet1[[#This Row],[NPDES ID2]],Combined_Sheet__Major_Only___2[[NPDES ID2]:[ECHO BFR]],17,FALSE)</f>
        <v>36.723610999999998</v>
      </c>
      <c r="BB527">
        <f>VLOOKUP(Sheet1[[#This Row],[NPDES ID2]],Combined_Sheet__Major_Only___2[[NPDES ID2]:[ECHO BFR]],18,FALSE)</f>
        <v>-91.826943999999997</v>
      </c>
      <c r="BC527" s="2" t="str">
        <f>IF(ISNUMBER(SEARCH("aerobic",$AW527)),"aerobic","")</f>
        <v>aerobic</v>
      </c>
      <c r="BD527" s="2" t="str">
        <f>IF(ISNUMBER(SEARCH("anaer",$AW527)),"anaer","")</f>
        <v/>
      </c>
      <c r="BE527" s="2" t="str">
        <f>IF(ISNUMBER(SEARCH("thickening",$AZ527)),"thickening","")</f>
        <v/>
      </c>
      <c r="BF527" s="3" t="str">
        <f>IF(ISNUMBER(SEARCH("airDry",$AW527)),"airDry","")</f>
        <v/>
      </c>
      <c r="BG527" s="3" t="str">
        <f>IF(ISNUMBER(SEARCH("heatDry",$AY527)),"heatDry","")</f>
        <v/>
      </c>
      <c r="BH527" s="3" t="str">
        <f>IF(AND(ISNUMBER(SEARCH("aerobic",$AW527)),ISNUMBER(SEARCH("anaer",$AW527))),"Combined Aer and Anaer.","")</f>
        <v/>
      </c>
    </row>
    <row r="528" spans="1:60" x14ac:dyDescent="0.25">
      <c r="A528" s="5">
        <v>1521</v>
      </c>
      <c r="B528" t="s">
        <v>7161</v>
      </c>
      <c r="C528">
        <v>100</v>
      </c>
      <c r="D528">
        <v>948.5180280264052</v>
      </c>
      <c r="E528">
        <v>932.24953673860091</v>
      </c>
      <c r="F528">
        <v>664.47107179215243</v>
      </c>
      <c r="G528">
        <v>1234.548628319892</v>
      </c>
      <c r="H528">
        <v>-139.15244397215889</v>
      </c>
      <c r="I528">
        <v>-140.39189938938111</v>
      </c>
      <c r="J528">
        <v>-158.95197085028249</v>
      </c>
      <c r="K528">
        <v>-116.2919274639179</v>
      </c>
      <c r="L528">
        <v>74.834455818870708</v>
      </c>
      <c r="M528">
        <v>74.384785459470208</v>
      </c>
      <c r="N528">
        <v>72.812071376647637</v>
      </c>
      <c r="O528">
        <v>78.166869391725143</v>
      </c>
      <c r="P528">
        <v>3.102844629317981</v>
      </c>
      <c r="Q528">
        <v>3.0876729215670728</v>
      </c>
      <c r="R528">
        <v>2.604149378566524</v>
      </c>
      <c r="S528">
        <v>3.489845821579828</v>
      </c>
      <c r="T528">
        <v>252668.79216973821</v>
      </c>
      <c r="U528">
        <v>252669.20940053681</v>
      </c>
      <c r="V528">
        <v>252499.78121725109</v>
      </c>
      <c r="W528">
        <v>252838.420840495</v>
      </c>
      <c r="X528">
        <v>19933.925639202989</v>
      </c>
      <c r="Y528">
        <v>20042.764418755429</v>
      </c>
      <c r="Z528">
        <v>19064.614167149801</v>
      </c>
      <c r="AA528">
        <v>20479.37641284912</v>
      </c>
      <c r="AB528">
        <v>3826.611147102175</v>
      </c>
      <c r="AC528">
        <v>3773.5794420525649</v>
      </c>
      <c r="AD528">
        <v>3208.7960008656441</v>
      </c>
      <c r="AE528">
        <v>4633.961063396413</v>
      </c>
      <c r="AF528">
        <v>55.928625434360939</v>
      </c>
      <c r="AG528">
        <v>55.592642052894732</v>
      </c>
      <c r="AH528">
        <v>54.417119261517541</v>
      </c>
      <c r="AI528">
        <v>58.419043057037591</v>
      </c>
      <c r="AJ528">
        <v>0.45982345750814357</v>
      </c>
      <c r="AK528">
        <v>0.45982344748259257</v>
      </c>
      <c r="AL528">
        <v>0.45981788652227101</v>
      </c>
      <c r="AM528">
        <v>0.45982893548129872</v>
      </c>
      <c r="AN528">
        <v>0.98989067120668151</v>
      </c>
      <c r="AO528">
        <v>0.98989067120668139</v>
      </c>
      <c r="AP528">
        <v>0.98989067120668139</v>
      </c>
      <c r="AQ528">
        <v>0.98989067120668139</v>
      </c>
      <c r="AR528">
        <v>11.688891150348301</v>
      </c>
      <c r="AS528">
        <v>11.68889115034829</v>
      </c>
      <c r="AT528">
        <v>11.68889115034829</v>
      </c>
      <c r="AU528">
        <v>11.68889115034829</v>
      </c>
      <c r="AV528" t="str">
        <f>VLOOKUP(Sheet1[[#This Row],[NPDES ID2]],Combined_Sheet__Major_Only___2[[NPDES ID2]:[ECHO BFR]],3,FALSE)</f>
        <v>NE</v>
      </c>
      <c r="AW528" t="s">
        <v>54</v>
      </c>
      <c r="AX528" t="str">
        <f>VLOOKUP(Sheet1[[#This Row],[NPDES ID2]],Combined_Sheet__Major_Only___2[[NPDES ID2]:[ECHO BFR]],27,FALSE)</f>
        <v>tempSludgeStore</v>
      </c>
      <c r="AY528" t="str">
        <f>VLOOKUP(Sheet1[[#This Row],[NPDES ID2]],Combined_Sheet__Major_Only___2[[NPDES ID2]:[ECHO BFR]],28,FALSE)</f>
        <v>-</v>
      </c>
      <c r="AZ528" t="str">
        <f>VLOOKUP(Sheet1[[#This Row],[NPDES ID2]],Combined_Sheet__Major_Only___2[[NPDES ID2]:[ECHO BFR]],29,FALSE)</f>
        <v>-</v>
      </c>
      <c r="BA528">
        <f>VLOOKUP(Sheet1[[#This Row],[NPDES ID2]],Combined_Sheet__Major_Only___2[[NPDES ID2]:[ECHO BFR]],17,FALSE)</f>
        <v>41.386099999999999</v>
      </c>
      <c r="BB528">
        <f>VLOOKUP(Sheet1[[#This Row],[NPDES ID2]],Combined_Sheet__Major_Only___2[[NPDES ID2]:[ECHO BFR]],18,FALSE)</f>
        <v>-99.594399999999993</v>
      </c>
      <c r="BC528" s="2" t="str">
        <f>IF(ISNUMBER(SEARCH("aerobic",$AW528)),"aerobic","")</f>
        <v/>
      </c>
      <c r="BD528" s="2" t="str">
        <f>IF(ISNUMBER(SEARCH("anaer",$AW528)),"anaer","")</f>
        <v/>
      </c>
      <c r="BE528" s="2" t="str">
        <f>IF(ISNUMBER(SEARCH("thickening",$AZ528)),"thickening","")</f>
        <v/>
      </c>
      <c r="BF528" s="4" t="str">
        <f>IF(ISNUMBER(SEARCH("airDry",$AW528)),"airDry","")</f>
        <v/>
      </c>
      <c r="BG528" s="4" t="str">
        <f>IF(ISNUMBER(SEARCH("heatDry",$AY528)),"heatDry","")</f>
        <v/>
      </c>
      <c r="BH528" s="4" t="str">
        <f>IF(AND(ISNUMBER(SEARCH("aerobic",$AW528)),ISNUMBER(SEARCH("anaer",$AW528))),"Combined Aer and Anaer.","")</f>
        <v/>
      </c>
    </row>
    <row r="529" spans="1:60" x14ac:dyDescent="0.25">
      <c r="A529" s="5">
        <v>1478</v>
      </c>
      <c r="B529" t="s">
        <v>6973</v>
      </c>
      <c r="C529">
        <v>112</v>
      </c>
      <c r="D529">
        <v>865.36569041060613</v>
      </c>
      <c r="E529">
        <v>851.40815366353604</v>
      </c>
      <c r="F529">
        <v>609.36696160635779</v>
      </c>
      <c r="G529">
        <v>1125.8655887261459</v>
      </c>
      <c r="H529">
        <v>-139.49308177998299</v>
      </c>
      <c r="I529">
        <v>-140.72391119681041</v>
      </c>
      <c r="J529">
        <v>-159.26093045505411</v>
      </c>
      <c r="K529">
        <v>-116.6190210190566</v>
      </c>
      <c r="L529">
        <v>83.175762491104649</v>
      </c>
      <c r="M529">
        <v>82.672833630347327</v>
      </c>
      <c r="N529">
        <v>80.913871902455185</v>
      </c>
      <c r="O529">
        <v>86.902837544681418</v>
      </c>
      <c r="P529">
        <v>3.4586658390101959</v>
      </c>
      <c r="Q529">
        <v>3.440324911959205</v>
      </c>
      <c r="R529">
        <v>2.9038504291689891</v>
      </c>
      <c r="S529">
        <v>3.8907258481427149</v>
      </c>
      <c r="T529">
        <v>252668.4845062446</v>
      </c>
      <c r="U529">
        <v>252668.90173653871</v>
      </c>
      <c r="V529">
        <v>252499.4737580677</v>
      </c>
      <c r="W529">
        <v>252838.1129719443</v>
      </c>
      <c r="X529">
        <v>19989.311881395839</v>
      </c>
      <c r="Y529">
        <v>20099.082267542221</v>
      </c>
      <c r="Z529">
        <v>19112.350286553639</v>
      </c>
      <c r="AA529">
        <v>20539.716525006112</v>
      </c>
      <c r="AB529">
        <v>3852.4401581972352</v>
      </c>
      <c r="AC529">
        <v>3799.1199037087449</v>
      </c>
      <c r="AD529">
        <v>3227.9816699584981</v>
      </c>
      <c r="AE529">
        <v>4669.6811771119901</v>
      </c>
      <c r="AF529">
        <v>55.774051987626798</v>
      </c>
      <c r="AG529">
        <v>55.436904037362908</v>
      </c>
      <c r="AH529">
        <v>54.257273267707909</v>
      </c>
      <c r="AI529">
        <v>58.273143075774868</v>
      </c>
      <c r="AJ529">
        <v>0.45794052830392762</v>
      </c>
      <c r="AK529">
        <v>0.45794051710622141</v>
      </c>
      <c r="AL529">
        <v>0.45793430807415397</v>
      </c>
      <c r="AM529">
        <v>0.45794664469159269</v>
      </c>
      <c r="AN529">
        <v>0.98989065907547458</v>
      </c>
      <c r="AO529">
        <v>0.9898906590754748</v>
      </c>
      <c r="AP529">
        <v>0.9898906590754748</v>
      </c>
      <c r="AQ529">
        <v>0.9898906590754748</v>
      </c>
      <c r="AR529">
        <v>11.630951397093931</v>
      </c>
      <c r="AS529">
        <v>11.630951397093931</v>
      </c>
      <c r="AT529">
        <v>11.630951397093931</v>
      </c>
      <c r="AU529">
        <v>11.630951397093931</v>
      </c>
      <c r="AV529" t="str">
        <f>VLOOKUP(Sheet1[[#This Row],[NPDES ID2]],Combined_Sheet__Major_Only___2[[NPDES ID2]:[ECHO BFR]],3,FALSE)</f>
        <v>WA</v>
      </c>
      <c r="AW529" t="s">
        <v>54</v>
      </c>
      <c r="AX529" t="str">
        <f>VLOOKUP(Sheet1[[#This Row],[NPDES ID2]],Combined_Sheet__Major_Only___2[[NPDES ID2]:[ECHO BFR]],27,FALSE)</f>
        <v>longTermSludgeStore</v>
      </c>
      <c r="AY529" t="str">
        <f>VLOOKUP(Sheet1[[#This Row],[NPDES ID2]],Combined_Sheet__Major_Only___2[[NPDES ID2]:[ECHO BFR]],28,FALSE)</f>
        <v>-</v>
      </c>
      <c r="AZ529" t="str">
        <f>VLOOKUP(Sheet1[[#This Row],[NPDES ID2]],Combined_Sheet__Major_Only___2[[NPDES ID2]:[ECHO BFR]],29,FALSE)</f>
        <v>sludgeLagoon, preliminaryOps</v>
      </c>
      <c r="BA529">
        <f>VLOOKUP(Sheet1[[#This Row],[NPDES ID2]],Combined_Sheet__Major_Only___2[[NPDES ID2]:[ECHO BFR]],17,FALSE)</f>
        <v>47.187707000000003</v>
      </c>
      <c r="BB529">
        <f>VLOOKUP(Sheet1[[#This Row],[NPDES ID2]],Combined_Sheet__Major_Only___2[[NPDES ID2]:[ECHO BFR]],18,FALSE)</f>
        <v>-120.91027</v>
      </c>
      <c r="BC529" s="2" t="str">
        <f>IF(ISNUMBER(SEARCH("aerobic",$AW529)),"aerobic","")</f>
        <v/>
      </c>
      <c r="BD529" s="2" t="str">
        <f>IF(ISNUMBER(SEARCH("anaer",$AW529)),"anaer","")</f>
        <v/>
      </c>
      <c r="BE529" s="2" t="str">
        <f>IF(ISNUMBER(SEARCH("thickening",$AZ529)),"thickening","")</f>
        <v/>
      </c>
      <c r="BF529" s="3" t="str">
        <f>IF(ISNUMBER(SEARCH("airDry",$AW529)),"airDry","")</f>
        <v/>
      </c>
      <c r="BG529" s="3" t="str">
        <f>IF(ISNUMBER(SEARCH("heatDry",$AY529)),"heatDry","")</f>
        <v/>
      </c>
      <c r="BH529" s="3" t="str">
        <f>IF(AND(ISNUMBER(SEARCH("aerobic",$AW529)),ISNUMBER(SEARCH("anaer",$AW529))),"Combined Aer and Anaer.","")</f>
        <v/>
      </c>
    </row>
    <row r="530" spans="1:60" x14ac:dyDescent="0.25">
      <c r="A530" s="5">
        <v>462</v>
      </c>
      <c r="B530" t="s">
        <v>2306</v>
      </c>
      <c r="C530">
        <v>465.33</v>
      </c>
      <c r="D530">
        <v>365.81246233601269</v>
      </c>
      <c r="E530">
        <v>362.09018610531092</v>
      </c>
      <c r="F530">
        <v>292.77517356732119</v>
      </c>
      <c r="G530">
        <v>446.4571539540363</v>
      </c>
      <c r="H530">
        <v>-110.21740696481849</v>
      </c>
      <c r="I530">
        <v>-111.61395707694901</v>
      </c>
      <c r="J530">
        <v>-130.9793442064927</v>
      </c>
      <c r="K530">
        <v>-88.558424497339075</v>
      </c>
      <c r="L530">
        <v>321.76207947498261</v>
      </c>
      <c r="M530">
        <v>320.5929635051923</v>
      </c>
      <c r="N530">
        <v>316.50624991674101</v>
      </c>
      <c r="O530">
        <v>330.42359229968451</v>
      </c>
      <c r="P530">
        <v>10.90295948167457</v>
      </c>
      <c r="Q530">
        <v>11.00503840242127</v>
      </c>
      <c r="R530">
        <v>8.9134414952668912</v>
      </c>
      <c r="S530">
        <v>12.73848010334024</v>
      </c>
      <c r="T530">
        <v>252658.50401299019</v>
      </c>
      <c r="U530">
        <v>252658.9212269228</v>
      </c>
      <c r="V530">
        <v>252489.49989256621</v>
      </c>
      <c r="W530">
        <v>252828.1258267136</v>
      </c>
      <c r="X530">
        <v>16445.895174267731</v>
      </c>
      <c r="Y530">
        <v>16503.885386425889</v>
      </c>
      <c r="Z530">
        <v>16003.820182676251</v>
      </c>
      <c r="AA530">
        <v>16720.455909973742</v>
      </c>
      <c r="AB530">
        <v>2528.0973697536501</v>
      </c>
      <c r="AC530">
        <v>2497.8625579985778</v>
      </c>
      <c r="AD530">
        <v>2202.0713932748808</v>
      </c>
      <c r="AE530">
        <v>2922.1545949403849</v>
      </c>
      <c r="AF530">
        <v>67.768050615484967</v>
      </c>
      <c r="AG530">
        <v>67.522257252893951</v>
      </c>
      <c r="AH530">
        <v>66.660842565840142</v>
      </c>
      <c r="AI530">
        <v>69.591734842505758</v>
      </c>
      <c r="AJ530">
        <v>0.60436855863462824</v>
      </c>
      <c r="AK530">
        <v>0.60436850155185895</v>
      </c>
      <c r="AL530">
        <v>0.60433712712355525</v>
      </c>
      <c r="AM530">
        <v>0.60439946678692946</v>
      </c>
      <c r="AN530">
        <v>0.98989026552769754</v>
      </c>
      <c r="AO530">
        <v>0.98989026552769765</v>
      </c>
      <c r="AP530">
        <v>0.98989026552769765</v>
      </c>
      <c r="AQ530">
        <v>0.98989026552769765</v>
      </c>
      <c r="AR530">
        <v>16.134111348780259</v>
      </c>
      <c r="AS530">
        <v>16.134111348780259</v>
      </c>
      <c r="AT530">
        <v>16.134111348780259</v>
      </c>
      <c r="AU530">
        <v>16.134111348780259</v>
      </c>
      <c r="AV530" t="str">
        <f>VLOOKUP(Sheet1[[#This Row],[NPDES ID2]],Combined_Sheet__Major_Only___2[[NPDES ID2]:[ECHO BFR]],3,FALSE)</f>
        <v>CA</v>
      </c>
      <c r="AW530" t="s">
        <v>41</v>
      </c>
      <c r="AX530" t="str">
        <f>VLOOKUP(Sheet1[[#This Row],[NPDES ID2]],Combined_Sheet__Major_Only___2[[NPDES ID2]:[ECHO BFR]],27,FALSE)</f>
        <v>other</v>
      </c>
      <c r="AY530" t="str">
        <f>VLOOKUP(Sheet1[[#This Row],[NPDES ID2]],Combined_Sheet__Major_Only___2[[NPDES ID2]:[ECHO BFR]],28,FALSE)</f>
        <v>-</v>
      </c>
      <c r="AZ530" t="str">
        <f>VLOOKUP(Sheet1[[#This Row],[NPDES ID2]],Combined_Sheet__Major_Only___2[[NPDES ID2]:[ECHO BFR]],29,FALSE)</f>
        <v>sludgeLagoon</v>
      </c>
      <c r="BA530">
        <f>VLOOKUP(Sheet1[[#This Row],[NPDES ID2]],Combined_Sheet__Major_Only___2[[NPDES ID2]:[ECHO BFR]],17,FALSE)</f>
        <v>39.485680000000002</v>
      </c>
      <c r="BB530">
        <f>VLOOKUP(Sheet1[[#This Row],[NPDES ID2]],Combined_Sheet__Major_Only___2[[NPDES ID2]:[ECHO BFR]],18,FALSE)</f>
        <v>-121.56344</v>
      </c>
      <c r="BC530" s="2" t="str">
        <f>IF(ISNUMBER(SEARCH("aerobic",$AW530)),"aerobic","")</f>
        <v>aerobic</v>
      </c>
      <c r="BD530" s="2" t="str">
        <f>IF(ISNUMBER(SEARCH("anaer",$AW530)),"anaer","")</f>
        <v/>
      </c>
      <c r="BE530" s="2" t="str">
        <f>IF(ISNUMBER(SEARCH("thickening",$AZ530)),"thickening","")</f>
        <v/>
      </c>
      <c r="BF530" s="3" t="str">
        <f>IF(ISNUMBER(SEARCH("airDry",$AW530)),"airDry","")</f>
        <v/>
      </c>
      <c r="BG530" s="3" t="str">
        <f>IF(ISNUMBER(SEARCH("heatDry",$AY530)),"heatDry","")</f>
        <v/>
      </c>
      <c r="BH530" s="3" t="str">
        <f>IF(AND(ISNUMBER(SEARCH("aerobic",$AW530)),ISNUMBER(SEARCH("anaer",$AW530))),"Combined Aer and Anaer.","")</f>
        <v/>
      </c>
    </row>
    <row r="531" spans="1:60" x14ac:dyDescent="0.25">
      <c r="A531" s="5">
        <v>656</v>
      </c>
      <c r="B531" t="s">
        <v>3230</v>
      </c>
      <c r="C531">
        <v>52.94</v>
      </c>
      <c r="D531">
        <v>1708.992102880215</v>
      </c>
      <c r="E531">
        <v>1677.3507354286669</v>
      </c>
      <c r="F531">
        <v>1165.4425067639081</v>
      </c>
      <c r="G531">
        <v>2226.72221986772</v>
      </c>
      <c r="H531">
        <v>-139.3783254221689</v>
      </c>
      <c r="I531">
        <v>-140.58616491441549</v>
      </c>
      <c r="J531">
        <v>-159.12133627189789</v>
      </c>
      <c r="K531">
        <v>-116.5318120149756</v>
      </c>
      <c r="L531">
        <v>39.459495465851518</v>
      </c>
      <c r="M531">
        <v>39.221620214780671</v>
      </c>
      <c r="N531">
        <v>38.389611924483759</v>
      </c>
      <c r="O531">
        <v>41.222389417560173</v>
      </c>
      <c r="P531">
        <v>1.6385733027929941</v>
      </c>
      <c r="Q531">
        <v>1.630205701884323</v>
      </c>
      <c r="R531">
        <v>1.375478475296251</v>
      </c>
      <c r="S531">
        <v>1.843266482697868</v>
      </c>
      <c r="T531">
        <v>252657.5469877423</v>
      </c>
      <c r="U531">
        <v>252657.9642001059</v>
      </c>
      <c r="V531">
        <v>252488.54350285049</v>
      </c>
      <c r="W531">
        <v>252827.16816361039</v>
      </c>
      <c r="X531">
        <v>19961.870130028681</v>
      </c>
      <c r="Y531">
        <v>20071.18508573492</v>
      </c>
      <c r="Z531">
        <v>19088.61357138227</v>
      </c>
      <c r="AA531">
        <v>20509.883879452202</v>
      </c>
      <c r="AB531">
        <v>3839.836587498718</v>
      </c>
      <c r="AC531">
        <v>3786.66195874298</v>
      </c>
      <c r="AD531">
        <v>3218.6184113999029</v>
      </c>
      <c r="AE531">
        <v>4652.3174221114477</v>
      </c>
      <c r="AF531">
        <v>55.847685485397513</v>
      </c>
      <c r="AG531">
        <v>55.5110612602153</v>
      </c>
      <c r="AH531">
        <v>54.333436214546872</v>
      </c>
      <c r="AI531">
        <v>58.342680444201058</v>
      </c>
      <c r="AJ531">
        <v>0.45883747331037988</v>
      </c>
      <c r="AK531">
        <v>0.45883746801858127</v>
      </c>
      <c r="AL531">
        <v>0.45883452891427767</v>
      </c>
      <c r="AM531">
        <v>0.45884036852810028</v>
      </c>
      <c r="AN531">
        <v>0.98989022778895897</v>
      </c>
      <c r="AO531">
        <v>0.98989022778895897</v>
      </c>
      <c r="AP531">
        <v>0.98989022778895897</v>
      </c>
      <c r="AQ531">
        <v>0.98989022778895897</v>
      </c>
      <c r="AR531">
        <v>11.658652767723501</v>
      </c>
      <c r="AS531">
        <v>11.658652767723501</v>
      </c>
      <c r="AT531">
        <v>11.658652767723501</v>
      </c>
      <c r="AU531">
        <v>11.658652767723501</v>
      </c>
      <c r="AV531" t="str">
        <f>VLOOKUP(Sheet1[[#This Row],[NPDES ID2]],Combined_Sheet__Major_Only___2[[NPDES ID2]:[ECHO BFR]],3,FALSE)</f>
        <v>GA</v>
      </c>
      <c r="AW531" t="s">
        <v>54</v>
      </c>
      <c r="AX531" t="str">
        <f>VLOOKUP(Sheet1[[#This Row],[NPDES ID2]],Combined_Sheet__Major_Only___2[[NPDES ID2]:[ECHO BFR]],27,FALSE)</f>
        <v>other</v>
      </c>
      <c r="AY531" t="str">
        <f>VLOOKUP(Sheet1[[#This Row],[NPDES ID2]],Combined_Sheet__Major_Only___2[[NPDES ID2]:[ECHO BFR]],28,FALSE)</f>
        <v>-</v>
      </c>
      <c r="AZ531" t="str">
        <f>VLOOKUP(Sheet1[[#This Row],[NPDES ID2]],Combined_Sheet__Major_Only___2[[NPDES ID2]:[ECHO BFR]],29,FALSE)</f>
        <v>-</v>
      </c>
      <c r="BA531">
        <f>VLOOKUP(Sheet1[[#This Row],[NPDES ID2]],Combined_Sheet__Major_Only___2[[NPDES ID2]:[ECHO BFR]],17,FALSE)</f>
        <v>33.784166999999997</v>
      </c>
      <c r="BB531">
        <f>VLOOKUP(Sheet1[[#This Row],[NPDES ID2]],Combined_Sheet__Major_Only___2[[NPDES ID2]:[ECHO BFR]],18,FALSE)</f>
        <v>-84.760694000000001</v>
      </c>
      <c r="BC531" s="2" t="str">
        <f>IF(ISNUMBER(SEARCH("aerobic",$AW531)),"aerobic","")</f>
        <v/>
      </c>
      <c r="BD531" s="2" t="str">
        <f>IF(ISNUMBER(SEARCH("anaer",$AW531)),"anaer","")</f>
        <v/>
      </c>
      <c r="BE531" s="2" t="str">
        <f>IF(ISNUMBER(SEARCH("thickening",$AZ531)),"thickening","")</f>
        <v/>
      </c>
      <c r="BF531" s="3" t="str">
        <f>IF(ISNUMBER(SEARCH("airDry",$AW531)),"airDry","")</f>
        <v/>
      </c>
      <c r="BG531" s="3" t="str">
        <f>IF(ISNUMBER(SEARCH("heatDry",$AY531)),"heatDry","")</f>
        <v/>
      </c>
      <c r="BH531" s="3" t="str">
        <f>IF(AND(ISNUMBER(SEARCH("aerobic",$AW531)),ISNUMBER(SEARCH("anaer",$AW531))),"Combined Aer and Anaer.","")</f>
        <v/>
      </c>
    </row>
    <row r="532" spans="1:60" x14ac:dyDescent="0.25">
      <c r="A532" s="5">
        <v>968</v>
      </c>
      <c r="B532" t="s">
        <v>4700</v>
      </c>
      <c r="C532">
        <v>587</v>
      </c>
      <c r="D532">
        <v>346.6069736577698</v>
      </c>
      <c r="E532">
        <v>340.17842006964531</v>
      </c>
      <c r="F532">
        <v>287.52981762926089</v>
      </c>
      <c r="G532">
        <v>416.67129088946967</v>
      </c>
      <c r="H532">
        <v>-110.00083378410611</v>
      </c>
      <c r="I532">
        <v>-111.4225691666207</v>
      </c>
      <c r="J532">
        <v>-130.76517100311841</v>
      </c>
      <c r="K532">
        <v>-88.314487630532312</v>
      </c>
      <c r="L532">
        <v>406.360591494706</v>
      </c>
      <c r="M532">
        <v>404.88923420718157</v>
      </c>
      <c r="N532">
        <v>399.74691653320332</v>
      </c>
      <c r="O532">
        <v>417.26026594961507</v>
      </c>
      <c r="P532">
        <v>13.752600243042259</v>
      </c>
      <c r="Q532">
        <v>13.882408881958829</v>
      </c>
      <c r="R532">
        <v>11.241362386621899</v>
      </c>
      <c r="S532">
        <v>16.0729537588164</v>
      </c>
      <c r="T532">
        <v>252650.51846335991</v>
      </c>
      <c r="U532">
        <v>252650.93566420121</v>
      </c>
      <c r="V532">
        <v>252481.51964590489</v>
      </c>
      <c r="W532">
        <v>252820.1349547322</v>
      </c>
      <c r="X532">
        <v>16426.442072721558</v>
      </c>
      <c r="Y532">
        <v>16484.205304646741</v>
      </c>
      <c r="Z532">
        <v>15986.4120614653</v>
      </c>
      <c r="AA532">
        <v>16699.695726262591</v>
      </c>
      <c r="AB532">
        <v>2522.4044602024351</v>
      </c>
      <c r="AC532">
        <v>2492.2987235283149</v>
      </c>
      <c r="AD532">
        <v>2197.4237118895148</v>
      </c>
      <c r="AE532">
        <v>2914.99453028994</v>
      </c>
      <c r="AF532">
        <v>67.84708848602385</v>
      </c>
      <c r="AG532">
        <v>67.601982579542451</v>
      </c>
      <c r="AH532">
        <v>66.742536215134947</v>
      </c>
      <c r="AI532">
        <v>69.666216696283868</v>
      </c>
      <c r="AJ532">
        <v>0.60533537789423764</v>
      </c>
      <c r="AK532">
        <v>0.60533530558977255</v>
      </c>
      <c r="AL532">
        <v>0.60529568743679019</v>
      </c>
      <c r="AM532">
        <v>0.60537440808432463</v>
      </c>
      <c r="AN532">
        <v>0.98988995062186402</v>
      </c>
      <c r="AO532">
        <v>0.98988995062186447</v>
      </c>
      <c r="AP532">
        <v>0.98988995062186447</v>
      </c>
      <c r="AQ532">
        <v>0.98988995062186447</v>
      </c>
      <c r="AR532">
        <v>16.163567697818412</v>
      </c>
      <c r="AS532">
        <v>16.163567697818412</v>
      </c>
      <c r="AT532">
        <v>16.163567697818412</v>
      </c>
      <c r="AU532">
        <v>16.163567697818412</v>
      </c>
      <c r="AV532" t="str">
        <f>VLOOKUP(Sheet1[[#This Row],[NPDES ID2]],Combined_Sheet__Major_Only___2[[NPDES ID2]:[ECHO BFR]],3,FALSE)</f>
        <v>SC</v>
      </c>
      <c r="AW532" t="s">
        <v>41</v>
      </c>
      <c r="AX532" t="str">
        <f>VLOOKUP(Sheet1[[#This Row],[NPDES ID2]],Combined_Sheet__Major_Only___2[[NPDES ID2]:[ECHO BFR]],27,FALSE)</f>
        <v>-</v>
      </c>
      <c r="AY532" t="str">
        <f>VLOOKUP(Sheet1[[#This Row],[NPDES ID2]],Combined_Sheet__Major_Only___2[[NPDES ID2]:[ECHO BFR]],28,FALSE)</f>
        <v>-</v>
      </c>
      <c r="AZ532" t="str">
        <f>VLOOKUP(Sheet1[[#This Row],[NPDES ID2]],Combined_Sheet__Major_Only___2[[NPDES ID2]:[ECHO BFR]],29,FALSE)</f>
        <v>-</v>
      </c>
      <c r="BA532">
        <f>VLOOKUP(Sheet1[[#This Row],[NPDES ID2]],Combined_Sheet__Major_Only___2[[NPDES ID2]:[ECHO BFR]],17,FALSE)</f>
        <v>34.844999999999999</v>
      </c>
      <c r="BB532">
        <f>VLOOKUP(Sheet1[[#This Row],[NPDES ID2]],Combined_Sheet__Major_Only___2[[NPDES ID2]:[ECHO BFR]],18,FALSE)</f>
        <v>-80.857221999999993</v>
      </c>
      <c r="BC532" s="2" t="str">
        <f>IF(ISNUMBER(SEARCH("aerobic",$AW532)),"aerobic","")</f>
        <v>aerobic</v>
      </c>
      <c r="BD532" s="2" t="str">
        <f>IF(ISNUMBER(SEARCH("anaer",$AW532)),"anaer","")</f>
        <v/>
      </c>
      <c r="BE532" s="2" t="str">
        <f>IF(ISNUMBER(SEARCH("thickening",$AZ532)),"thickening","")</f>
        <v/>
      </c>
      <c r="BF532" s="3" t="str">
        <f>IF(ISNUMBER(SEARCH("airDry",$AW532)),"airDry","")</f>
        <v/>
      </c>
      <c r="BG532" s="3" t="str">
        <f>IF(ISNUMBER(SEARCH("heatDry",$AY532)),"heatDry","")</f>
        <v/>
      </c>
      <c r="BH532" s="3" t="str">
        <f>IF(AND(ISNUMBER(SEARCH("aerobic",$AW532)),ISNUMBER(SEARCH("anaer",$AW532))),"Combined Aer and Anaer.","")</f>
        <v/>
      </c>
    </row>
    <row r="533" spans="1:60" x14ac:dyDescent="0.25">
      <c r="A533" s="5">
        <v>1134</v>
      </c>
      <c r="B533" t="s">
        <v>5448</v>
      </c>
      <c r="C533">
        <v>308.77</v>
      </c>
      <c r="D533">
        <v>432.7338062441836</v>
      </c>
      <c r="E533">
        <v>430.85398156100439</v>
      </c>
      <c r="F533">
        <v>331.41872006026261</v>
      </c>
      <c r="G533">
        <v>533.72677258940894</v>
      </c>
      <c r="H533">
        <v>-108.92607736272301</v>
      </c>
      <c r="I533">
        <v>-110.2618112365856</v>
      </c>
      <c r="J533">
        <v>-129.7465500659155</v>
      </c>
      <c r="K533">
        <v>-87.376226134299884</v>
      </c>
      <c r="L533">
        <v>216.03576365209861</v>
      </c>
      <c r="M533">
        <v>215.27932688405261</v>
      </c>
      <c r="N533">
        <v>212.63459229646</v>
      </c>
      <c r="O533">
        <v>221.64054543145721</v>
      </c>
      <c r="P533">
        <v>7.2297143453394144</v>
      </c>
      <c r="Q533">
        <v>7.3032425267926886</v>
      </c>
      <c r="R533">
        <v>5.9009809080047377</v>
      </c>
      <c r="S533">
        <v>8.4729176765265315</v>
      </c>
      <c r="T533">
        <v>252648.659897987</v>
      </c>
      <c r="U533">
        <v>252649.07709578139</v>
      </c>
      <c r="V533">
        <v>252479.66231475081</v>
      </c>
      <c r="W533">
        <v>252818.2751506296</v>
      </c>
      <c r="X533">
        <v>16252.4128469353</v>
      </c>
      <c r="Y533">
        <v>16307.99037859455</v>
      </c>
      <c r="Z533">
        <v>15830.791335731719</v>
      </c>
      <c r="AA533">
        <v>16513.92596146798</v>
      </c>
      <c r="AB533">
        <v>2470.9814578157311</v>
      </c>
      <c r="AC533">
        <v>2441.9356014863988</v>
      </c>
      <c r="AD533">
        <v>2155.645245089544</v>
      </c>
      <c r="AE533">
        <v>2849.9551189941899</v>
      </c>
      <c r="AF533">
        <v>68.569849449094534</v>
      </c>
      <c r="AG533">
        <v>68.330050176585132</v>
      </c>
      <c r="AH533">
        <v>67.490149589831177</v>
      </c>
      <c r="AI533">
        <v>70.348433774253294</v>
      </c>
      <c r="AJ533">
        <v>0.61417736304951243</v>
      </c>
      <c r="AK533">
        <v>0.61417732493307553</v>
      </c>
      <c r="AL533">
        <v>0.6141562900489671</v>
      </c>
      <c r="AM533">
        <v>0.61419808474635507</v>
      </c>
      <c r="AN533">
        <v>0.98988987732752931</v>
      </c>
      <c r="AO533">
        <v>0.98988987732752931</v>
      </c>
      <c r="AP533">
        <v>0.98988987732752931</v>
      </c>
      <c r="AQ533">
        <v>0.98988987732752931</v>
      </c>
      <c r="AR533">
        <v>16.436177270982569</v>
      </c>
      <c r="AS533">
        <v>16.436177270982579</v>
      </c>
      <c r="AT533">
        <v>16.436177270982579</v>
      </c>
      <c r="AU533">
        <v>16.436177270982579</v>
      </c>
      <c r="AV533" t="str">
        <f>VLOOKUP(Sheet1[[#This Row],[NPDES ID2]],Combined_Sheet__Major_Only___2[[NPDES ID2]:[ECHO BFR]],3,FALSE)</f>
        <v>TX</v>
      </c>
      <c r="AW533" t="s">
        <v>41</v>
      </c>
      <c r="AX533" t="str">
        <f>VLOOKUP(Sheet1[[#This Row],[NPDES ID2]],Combined_Sheet__Major_Only___2[[NPDES ID2]:[ECHO BFR]],27,FALSE)</f>
        <v>-</v>
      </c>
      <c r="AY533" t="str">
        <f>VLOOKUP(Sheet1[[#This Row],[NPDES ID2]],Combined_Sheet__Major_Only___2[[NPDES ID2]:[ECHO BFR]],28,FALSE)</f>
        <v>-</v>
      </c>
      <c r="AZ533" t="str">
        <f>VLOOKUP(Sheet1[[#This Row],[NPDES ID2]],Combined_Sheet__Major_Only___2[[NPDES ID2]:[ECHO BFR]],29,FALSE)</f>
        <v>-</v>
      </c>
      <c r="BA533">
        <f>VLOOKUP(Sheet1[[#This Row],[NPDES ID2]],Combined_Sheet__Major_Only___2[[NPDES ID2]:[ECHO BFR]],17,FALSE)</f>
        <v>29.711950999999999</v>
      </c>
      <c r="BB533">
        <f>VLOOKUP(Sheet1[[#This Row],[NPDES ID2]],Combined_Sheet__Major_Only___2[[NPDES ID2]:[ECHO BFR]],18,FALSE)</f>
        <v>-95.483448999999993</v>
      </c>
      <c r="BC533" s="2" t="str">
        <f>IF(ISNUMBER(SEARCH("aerobic",$AW533)),"aerobic","")</f>
        <v>aerobic</v>
      </c>
      <c r="BD533" s="2" t="str">
        <f>IF(ISNUMBER(SEARCH("anaer",$AW533)),"anaer","")</f>
        <v/>
      </c>
      <c r="BE533" s="2" t="str">
        <f>IF(ISNUMBER(SEARCH("thickening",$AZ533)),"thickening","")</f>
        <v/>
      </c>
      <c r="BF533" s="3" t="str">
        <f>IF(ISNUMBER(SEARCH("airDry",$AW533)),"airDry","")</f>
        <v/>
      </c>
      <c r="BG533" s="3" t="str">
        <f>IF(ISNUMBER(SEARCH("heatDry",$AY533)),"heatDry","")</f>
        <v/>
      </c>
      <c r="BH533" s="3" t="str">
        <f>IF(AND(ISNUMBER(SEARCH("aerobic",$AW533)),ISNUMBER(SEARCH("anaer",$AW533))),"Combined Aer and Anaer.","")</f>
        <v/>
      </c>
    </row>
    <row r="534" spans="1:60" x14ac:dyDescent="0.25">
      <c r="A534" s="5">
        <v>2194</v>
      </c>
      <c r="B534" t="s">
        <v>10290</v>
      </c>
      <c r="C534">
        <v>670</v>
      </c>
      <c r="D534">
        <v>344.89361960435781</v>
      </c>
      <c r="E534">
        <v>338.41575248822869</v>
      </c>
      <c r="F534">
        <v>291.51141919159909</v>
      </c>
      <c r="G534">
        <v>411.74158820868013</v>
      </c>
      <c r="H534">
        <v>-110.81315366656079</v>
      </c>
      <c r="I534">
        <v>-112.2262488903462</v>
      </c>
      <c r="J534">
        <v>-131.54146176006259</v>
      </c>
      <c r="K534">
        <v>-89.062023639393772</v>
      </c>
      <c r="L534">
        <v>460.45018453173429</v>
      </c>
      <c r="M534">
        <v>458.74506377276072</v>
      </c>
      <c r="N534">
        <v>452.78639142645659</v>
      </c>
      <c r="O534">
        <v>473.08083132849549</v>
      </c>
      <c r="P534">
        <v>15.703767446330311</v>
      </c>
      <c r="Q534">
        <v>15.84420201404019</v>
      </c>
      <c r="R534">
        <v>12.848874623058419</v>
      </c>
      <c r="S534">
        <v>18.318579407196619</v>
      </c>
      <c r="T534">
        <v>252642.92277959941</v>
      </c>
      <c r="U534">
        <v>252643.33996798849</v>
      </c>
      <c r="V534">
        <v>252473.92900621521</v>
      </c>
      <c r="W534">
        <v>252812.5342084654</v>
      </c>
      <c r="X534">
        <v>16546.26312714256</v>
      </c>
      <c r="Y534">
        <v>16605.542138060089</v>
      </c>
      <c r="Z534">
        <v>16093.345208557161</v>
      </c>
      <c r="AA534">
        <v>16827.747378909131</v>
      </c>
      <c r="AB534">
        <v>2558.4571358511789</v>
      </c>
      <c r="AC534">
        <v>2527.585793120948</v>
      </c>
      <c r="AD534">
        <v>2226.6560764351921</v>
      </c>
      <c r="AE534">
        <v>2960.7175540110261</v>
      </c>
      <c r="AF534">
        <v>67.355053301749621</v>
      </c>
      <c r="AG534">
        <v>67.106258844870482</v>
      </c>
      <c r="AH534">
        <v>66.233629108746356</v>
      </c>
      <c r="AI534">
        <v>69.20186563149646</v>
      </c>
      <c r="AJ534">
        <v>0.59931702249190855</v>
      </c>
      <c r="AK534">
        <v>0.59931694032223015</v>
      </c>
      <c r="AL534">
        <v>0.59927201408371433</v>
      </c>
      <c r="AM534">
        <v>0.5993612826520085</v>
      </c>
      <c r="AN534">
        <v>0.98988965107197602</v>
      </c>
      <c r="AO534">
        <v>0.98988965107197591</v>
      </c>
      <c r="AP534">
        <v>0.98988965107197591</v>
      </c>
      <c r="AQ534">
        <v>0.98988965107197591</v>
      </c>
      <c r="AR534">
        <v>15.978265591415591</v>
      </c>
      <c r="AS534">
        <v>15.9782655914156</v>
      </c>
      <c r="AT534">
        <v>15.9782655914156</v>
      </c>
      <c r="AU534">
        <v>15.9782655914156</v>
      </c>
      <c r="AV534" t="str">
        <f>VLOOKUP(Sheet1[[#This Row],[NPDES ID2]],Combined_Sheet__Major_Only___2[[NPDES ID2]:[ECHO BFR]],3,FALSE)</f>
        <v>NJ</v>
      </c>
      <c r="AW534" t="s">
        <v>12185</v>
      </c>
      <c r="AX534" t="str">
        <f>VLOOKUP(Sheet1[[#This Row],[NPDES ID2]],Combined_Sheet__Major_Only___2[[NPDES ID2]:[ECHO BFR]],27,FALSE)</f>
        <v>methaneBioCaptureRecover</v>
      </c>
      <c r="AY534" t="str">
        <f>VLOOKUP(Sheet1[[#This Row],[NPDES ID2]],Combined_Sheet__Major_Only___2[[NPDES ID2]:[ECHO BFR]],28,FALSE)</f>
        <v>-</v>
      </c>
      <c r="AZ534" t="str">
        <f>VLOOKUP(Sheet1[[#This Row],[NPDES ID2]],Combined_Sheet__Major_Only___2[[NPDES ID2]:[ECHO BFR]],29,FALSE)</f>
        <v>-</v>
      </c>
      <c r="BA534">
        <f>VLOOKUP(Sheet1[[#This Row],[NPDES ID2]],Combined_Sheet__Major_Only___2[[NPDES ID2]:[ECHO BFR]],17,FALSE)</f>
        <v>40.317079999999997</v>
      </c>
      <c r="BB534">
        <f>VLOOKUP(Sheet1[[#This Row],[NPDES ID2]],Combined_Sheet__Major_Only___2[[NPDES ID2]:[ECHO BFR]],18,FALSE)</f>
        <v>-74.350650000000002</v>
      </c>
      <c r="BC534" s="2" t="str">
        <f>IF(ISNUMBER(SEARCH("aerobic",$AW534)),"aerobic","")</f>
        <v/>
      </c>
      <c r="BD534" s="2" t="str">
        <f>IF(ISNUMBER(SEARCH("anaer",$AW534)),"anaer","")</f>
        <v>anaer</v>
      </c>
      <c r="BE534" s="2" t="str">
        <f>IF(ISNUMBER(SEARCH("thickening",$AZ534)),"thickening","")</f>
        <v/>
      </c>
      <c r="BF534" s="3" t="str">
        <f>IF(ISNUMBER(SEARCH("airDry",$AW534)),"airDry","")</f>
        <v/>
      </c>
      <c r="BG534" s="3" t="str">
        <f>IF(ISNUMBER(SEARCH("heatDry",$AY534)),"heatDry","")</f>
        <v/>
      </c>
      <c r="BH534" s="3" t="str">
        <f>IF(AND(ISNUMBER(SEARCH("aerobic",$AW534)),ISNUMBER(SEARCH("anaer",$AW534))),"Combined Aer and Anaer.","")</f>
        <v/>
      </c>
    </row>
    <row r="535" spans="1:60" x14ac:dyDescent="0.25">
      <c r="A535" s="5">
        <v>444</v>
      </c>
      <c r="B535" t="s">
        <v>2220</v>
      </c>
      <c r="C535">
        <v>535.87</v>
      </c>
      <c r="D535">
        <v>323.83805427224507</v>
      </c>
      <c r="E535">
        <v>320.44362700722678</v>
      </c>
      <c r="F535">
        <v>262.71947441328678</v>
      </c>
      <c r="G535">
        <v>395.19272087002258</v>
      </c>
      <c r="H535">
        <v>-138.4597265328394</v>
      </c>
      <c r="I535">
        <v>-139.86753208452421</v>
      </c>
      <c r="J535">
        <v>-158.61920831488021</v>
      </c>
      <c r="K535">
        <v>-115.4355309032759</v>
      </c>
      <c r="L535">
        <v>403.65050337247652</v>
      </c>
      <c r="M535">
        <v>401.23738240461421</v>
      </c>
      <c r="N535">
        <v>392.80165651134058</v>
      </c>
      <c r="O535">
        <v>421.52894822298612</v>
      </c>
      <c r="P535">
        <v>16.694526485039109</v>
      </c>
      <c r="Q535">
        <v>16.618996320633531</v>
      </c>
      <c r="R535">
        <v>14.00729073116919</v>
      </c>
      <c r="S535">
        <v>18.773713083108539</v>
      </c>
      <c r="T535">
        <v>252642.38363111779</v>
      </c>
      <c r="U535">
        <v>252642.80081862319</v>
      </c>
      <c r="V535">
        <v>252473.3902157663</v>
      </c>
      <c r="W535">
        <v>252811.99470064259</v>
      </c>
      <c r="X535">
        <v>19884.998583820761</v>
      </c>
      <c r="Y535">
        <v>19993.069017933271</v>
      </c>
      <c r="Z535">
        <v>19022.274932219621</v>
      </c>
      <c r="AA535">
        <v>20426.122124207021</v>
      </c>
      <c r="AB535">
        <v>3804.7032508149459</v>
      </c>
      <c r="AC535">
        <v>3751.8815417352521</v>
      </c>
      <c r="AD535">
        <v>3192.3707830159728</v>
      </c>
      <c r="AE535">
        <v>4603.4071027486061</v>
      </c>
      <c r="AF535">
        <v>56.063343952274707</v>
      </c>
      <c r="AG535">
        <v>55.728636277557882</v>
      </c>
      <c r="AH535">
        <v>54.556283477994377</v>
      </c>
      <c r="AI535">
        <v>58.545903088123907</v>
      </c>
      <c r="AJ535">
        <v>0.46146464636843992</v>
      </c>
      <c r="AK535">
        <v>0.46146459184932759</v>
      </c>
      <c r="AL535">
        <v>0.46143471412942882</v>
      </c>
      <c r="AM535">
        <v>0.46149408064827868</v>
      </c>
      <c r="AN535">
        <v>0.98988962980898021</v>
      </c>
      <c r="AO535">
        <v>0.9898896298089801</v>
      </c>
      <c r="AP535">
        <v>0.9898896298089801</v>
      </c>
      <c r="AQ535">
        <v>0.9898896298089801</v>
      </c>
      <c r="AR535">
        <v>11.738540184856699</v>
      </c>
      <c r="AS535">
        <v>11.738540184856699</v>
      </c>
      <c r="AT535">
        <v>11.738540184856699</v>
      </c>
      <c r="AU535">
        <v>11.738540184856699</v>
      </c>
      <c r="AV535" t="str">
        <f>VLOOKUP(Sheet1[[#This Row],[NPDES ID2]],Combined_Sheet__Major_Only___2[[NPDES ID2]:[ECHO BFR]],3,FALSE)</f>
        <v>MO</v>
      </c>
      <c r="AW535" t="s">
        <v>54</v>
      </c>
      <c r="AX535" t="str">
        <f>VLOOKUP(Sheet1[[#This Row],[NPDES ID2]],Combined_Sheet__Major_Only___2[[NPDES ID2]:[ECHO BFR]],27,FALSE)</f>
        <v>tempSludgeStore</v>
      </c>
      <c r="AY535" t="str">
        <f>VLOOKUP(Sheet1[[#This Row],[NPDES ID2]],Combined_Sheet__Major_Only___2[[NPDES ID2]:[ECHO BFR]],28,FALSE)</f>
        <v>-</v>
      </c>
      <c r="AZ535" t="str">
        <f>VLOOKUP(Sheet1[[#This Row],[NPDES ID2]],Combined_Sheet__Major_Only___2[[NPDES ID2]:[ECHO BFR]],29,FALSE)</f>
        <v>-</v>
      </c>
      <c r="BA535">
        <f>VLOOKUP(Sheet1[[#This Row],[NPDES ID2]],Combined_Sheet__Major_Only___2[[NPDES ID2]:[ECHO BFR]],17,FALSE)</f>
        <v>39.354219999999998</v>
      </c>
      <c r="BB535">
        <f>VLOOKUP(Sheet1[[#This Row],[NPDES ID2]],Combined_Sheet__Major_Only___2[[NPDES ID2]:[ECHO BFR]],18,FALSE)</f>
        <v>-94.665390000000002</v>
      </c>
      <c r="BC535" s="2" t="str">
        <f>IF(ISNUMBER(SEARCH("aerobic",$AW535)),"aerobic","")</f>
        <v/>
      </c>
      <c r="BD535" s="2" t="str">
        <f>IF(ISNUMBER(SEARCH("anaer",$AW535)),"anaer","")</f>
        <v/>
      </c>
      <c r="BE535" s="2" t="str">
        <f>IF(ISNUMBER(SEARCH("thickening",$AZ535)),"thickening","")</f>
        <v/>
      </c>
      <c r="BF535" s="3" t="str">
        <f>IF(ISNUMBER(SEARCH("airDry",$AW535)),"airDry","")</f>
        <v/>
      </c>
      <c r="BG535" s="3" t="str">
        <f>IF(ISNUMBER(SEARCH("heatDry",$AY535)),"heatDry","")</f>
        <v/>
      </c>
      <c r="BH535" s="3" t="str">
        <f>IF(AND(ISNUMBER(SEARCH("aerobic",$AW535)),ISNUMBER(SEARCH("anaer",$AW535))),"Combined Aer and Anaer.","")</f>
        <v/>
      </c>
    </row>
    <row r="536" spans="1:60" x14ac:dyDescent="0.25">
      <c r="A536" s="5">
        <v>703</v>
      </c>
      <c r="B536" t="s">
        <v>3470</v>
      </c>
      <c r="C536">
        <v>5563</v>
      </c>
      <c r="D536">
        <v>1026.056263632971</v>
      </c>
      <c r="E536">
        <v>1025.0824468303231</v>
      </c>
      <c r="F536">
        <v>826.87686302810891</v>
      </c>
      <c r="G536">
        <v>1209.2985436725901</v>
      </c>
      <c r="H536">
        <v>-133.6325048225481</v>
      </c>
      <c r="I536">
        <v>-133.11296781800991</v>
      </c>
      <c r="J536">
        <v>-154.4547665314077</v>
      </c>
      <c r="K536">
        <v>-112.04641727920961</v>
      </c>
      <c r="L536">
        <v>4218.1677157865197</v>
      </c>
      <c r="M536">
        <v>4193.0180933592046</v>
      </c>
      <c r="N536">
        <v>4105.5957592496716</v>
      </c>
      <c r="O536">
        <v>4403.9337471905274</v>
      </c>
      <c r="P536">
        <v>173.9306373409942</v>
      </c>
      <c r="Q536">
        <v>173.22972978840431</v>
      </c>
      <c r="R536">
        <v>145.92843184111729</v>
      </c>
      <c r="S536">
        <v>195.6541859110946</v>
      </c>
      <c r="T536">
        <v>252641.97419578381</v>
      </c>
      <c r="U536">
        <v>252642.39138261791</v>
      </c>
      <c r="V536">
        <v>252472.9810523263</v>
      </c>
      <c r="W536">
        <v>252811.5849924208</v>
      </c>
      <c r="X536">
        <v>19840.55759370419</v>
      </c>
      <c r="Y536">
        <v>19948.205781328681</v>
      </c>
      <c r="Z536">
        <v>18984.4857368189</v>
      </c>
      <c r="AA536">
        <v>20378.910480178522</v>
      </c>
      <c r="AB536">
        <v>3786.235638614176</v>
      </c>
      <c r="AC536">
        <v>3733.224582288778</v>
      </c>
      <c r="AD536">
        <v>3177.6021397794698</v>
      </c>
      <c r="AE536">
        <v>4573.7402194946753</v>
      </c>
      <c r="AF536">
        <v>56.226443138351939</v>
      </c>
      <c r="AG536">
        <v>55.895917944917329</v>
      </c>
      <c r="AH536">
        <v>54.723240401497733</v>
      </c>
      <c r="AI536">
        <v>58.696456458877982</v>
      </c>
      <c r="AJ536">
        <v>0.4634518964685701</v>
      </c>
      <c r="AK536">
        <v>0.46345124987829761</v>
      </c>
      <c r="AL536">
        <v>0.46314000570053221</v>
      </c>
      <c r="AM536">
        <v>0.46375881338374059</v>
      </c>
      <c r="AN536">
        <v>0.98988961366156547</v>
      </c>
      <c r="AO536">
        <v>0.98988961366156569</v>
      </c>
      <c r="AP536">
        <v>0.98988961366156569</v>
      </c>
      <c r="AQ536">
        <v>0.98988961366156569</v>
      </c>
      <c r="AR536">
        <v>11.79002909131129</v>
      </c>
      <c r="AS536">
        <v>11.79002909131129</v>
      </c>
      <c r="AT536">
        <v>11.79002909131129</v>
      </c>
      <c r="AU536">
        <v>11.79002909131129</v>
      </c>
      <c r="AV536" t="str">
        <f>VLOOKUP(Sheet1[[#This Row],[NPDES ID2]],Combined_Sheet__Major_Only___2[[NPDES ID2]:[ECHO BFR]],3,FALSE)</f>
        <v>MD</v>
      </c>
      <c r="AW536" t="s">
        <v>87</v>
      </c>
      <c r="AX536" t="str">
        <f>VLOOKUP(Sheet1[[#This Row],[NPDES ID2]],Combined_Sheet__Major_Only___2[[NPDES ID2]:[ECHO BFR]],27,FALSE)</f>
        <v>-</v>
      </c>
      <c r="AY536" t="str">
        <f>VLOOKUP(Sheet1[[#This Row],[NPDES ID2]],Combined_Sheet__Major_Only___2[[NPDES ID2]:[ECHO BFR]],28,FALSE)</f>
        <v>-</v>
      </c>
      <c r="AZ536" t="str">
        <f>VLOOKUP(Sheet1[[#This Row],[NPDES ID2]],Combined_Sheet__Major_Only___2[[NPDES ID2]:[ECHO BFR]],29,FALSE)</f>
        <v>-</v>
      </c>
      <c r="BA536">
        <f>VLOOKUP(Sheet1[[#This Row],[NPDES ID2]],Combined_Sheet__Major_Only___2[[NPDES ID2]:[ECHO BFR]],17,FALSE)</f>
        <v>39.357849999999999</v>
      </c>
      <c r="BB536">
        <f>VLOOKUP(Sheet1[[#This Row],[NPDES ID2]],Combined_Sheet__Major_Only___2[[NPDES ID2]:[ECHO BFR]],18,FALSE)</f>
        <v>-77.415599999999998</v>
      </c>
      <c r="BC536" s="2" t="str">
        <f>IF(ISNUMBER(SEARCH("aerobic",$AW536)),"aerobic","")</f>
        <v/>
      </c>
      <c r="BD536" s="2" t="str">
        <f>IF(ISNUMBER(SEARCH("anaer",$AW536)),"anaer","")</f>
        <v/>
      </c>
      <c r="BE536" s="2" t="str">
        <f>IF(ISNUMBER(SEARCH("thickening",$AZ536)),"thickening","")</f>
        <v/>
      </c>
      <c r="BF536" s="4" t="str">
        <f>IF(ISNUMBER(SEARCH("airDry",$AW536)),"airDry","")</f>
        <v/>
      </c>
      <c r="BG536" s="4" t="str">
        <f>IF(ISNUMBER(SEARCH("heatDry",$AY536)),"heatDry","")</f>
        <v/>
      </c>
      <c r="BH536" s="4" t="str">
        <f>IF(AND(ISNUMBER(SEARCH("aerobic",$AW536)),ISNUMBER(SEARCH("anaer",$AW536))),"Combined Aer and Anaer.","")</f>
        <v/>
      </c>
    </row>
    <row r="537" spans="1:60" x14ac:dyDescent="0.25">
      <c r="A537" s="5">
        <v>1021</v>
      </c>
      <c r="B537" t="s">
        <v>4933</v>
      </c>
      <c r="C537">
        <v>440</v>
      </c>
      <c r="D537">
        <v>371.58047057323762</v>
      </c>
      <c r="E537">
        <v>367.73828400360458</v>
      </c>
      <c r="F537">
        <v>295.00133636683751</v>
      </c>
      <c r="G537">
        <v>455.18152567941502</v>
      </c>
      <c r="H537">
        <v>-109.90982074877761</v>
      </c>
      <c r="I537">
        <v>-111.3107961613788</v>
      </c>
      <c r="J537">
        <v>-130.68507763746589</v>
      </c>
      <c r="K537">
        <v>-88.273245347811695</v>
      </c>
      <c r="L537">
        <v>305.07926009120871</v>
      </c>
      <c r="M537">
        <v>303.98013391043219</v>
      </c>
      <c r="N537">
        <v>300.13794613824848</v>
      </c>
      <c r="O537">
        <v>313.2223919179545</v>
      </c>
      <c r="P537">
        <v>10.30782305737703</v>
      </c>
      <c r="Q537">
        <v>10.406251337303059</v>
      </c>
      <c r="R537">
        <v>8.4237830840247003</v>
      </c>
      <c r="S537">
        <v>12.05174373461859</v>
      </c>
      <c r="T537">
        <v>252633.36437539611</v>
      </c>
      <c r="U537">
        <v>252633.7815481156</v>
      </c>
      <c r="V537">
        <v>252464.37694946761</v>
      </c>
      <c r="W537">
        <v>252802.9694336071</v>
      </c>
      <c r="X537">
        <v>16399.351869496058</v>
      </c>
      <c r="Y537">
        <v>16456.773072563639</v>
      </c>
      <c r="Z537">
        <v>15962.11071416549</v>
      </c>
      <c r="AA537">
        <v>16670.827822108029</v>
      </c>
      <c r="AB537">
        <v>2514.460202317252</v>
      </c>
      <c r="AC537">
        <v>2484.5106011292128</v>
      </c>
      <c r="AD537">
        <v>2190.984605729187</v>
      </c>
      <c r="AE537">
        <v>2904.9169238587988</v>
      </c>
      <c r="AF537">
        <v>67.953181275612621</v>
      </c>
      <c r="AG537">
        <v>67.708779601919133</v>
      </c>
      <c r="AH537">
        <v>66.85231967256091</v>
      </c>
      <c r="AI537">
        <v>69.766444151692468</v>
      </c>
      <c r="AJ537">
        <v>0.60663316039582726</v>
      </c>
      <c r="AK537">
        <v>0.60663310632984668</v>
      </c>
      <c r="AL537">
        <v>0.60660337034486767</v>
      </c>
      <c r="AM537">
        <v>0.60666245432180244</v>
      </c>
      <c r="AN537">
        <v>0.98988927409333938</v>
      </c>
      <c r="AO537">
        <v>0.98988927409333904</v>
      </c>
      <c r="AP537">
        <v>0.98988927409333904</v>
      </c>
      <c r="AQ537">
        <v>0.98988927409333904</v>
      </c>
      <c r="AR537">
        <v>16.20382499514227</v>
      </c>
      <c r="AS537">
        <v>16.20382499514227</v>
      </c>
      <c r="AT537">
        <v>16.20382499514227</v>
      </c>
      <c r="AU537">
        <v>16.20382499514227</v>
      </c>
      <c r="AV537" t="str">
        <f>VLOOKUP(Sheet1[[#This Row],[NPDES ID2]],Combined_Sheet__Major_Only___2[[NPDES ID2]:[ECHO BFR]],3,FALSE)</f>
        <v>VT</v>
      </c>
      <c r="AW537" t="s">
        <v>41</v>
      </c>
      <c r="AX537" t="str">
        <f>VLOOKUP(Sheet1[[#This Row],[NPDES ID2]],Combined_Sheet__Major_Only___2[[NPDES ID2]:[ECHO BFR]],27,FALSE)</f>
        <v>other</v>
      </c>
      <c r="AY537" t="str">
        <f>VLOOKUP(Sheet1[[#This Row],[NPDES ID2]],Combined_Sheet__Major_Only___2[[NPDES ID2]:[ECHO BFR]],28,FALSE)</f>
        <v>-</v>
      </c>
      <c r="AZ537" t="str">
        <f>VLOOKUP(Sheet1[[#This Row],[NPDES ID2]],Combined_Sheet__Major_Only___2[[NPDES ID2]:[ECHO BFR]],29,FALSE)</f>
        <v>preliminaryOps</v>
      </c>
      <c r="BA537">
        <f>VLOOKUP(Sheet1[[#This Row],[NPDES ID2]],Combined_Sheet__Major_Only___2[[NPDES ID2]:[ECHO BFR]],17,FALSE)</f>
        <v>44.163119999999999</v>
      </c>
      <c r="BB537">
        <f>VLOOKUP(Sheet1[[#This Row],[NPDES ID2]],Combined_Sheet__Major_Only___2[[NPDES ID2]:[ECHO BFR]],18,FALSE)</f>
        <v>-72.657190999999997</v>
      </c>
      <c r="BC537" s="2" t="str">
        <f>IF(ISNUMBER(SEARCH("aerobic",$AW537)),"aerobic","")</f>
        <v>aerobic</v>
      </c>
      <c r="BD537" s="2" t="str">
        <f>IF(ISNUMBER(SEARCH("anaer",$AW537)),"anaer","")</f>
        <v/>
      </c>
      <c r="BE537" s="2" t="str">
        <f>IF(ISNUMBER(SEARCH("thickening",$AZ537)),"thickening","")</f>
        <v/>
      </c>
      <c r="BF537" s="4" t="str">
        <f>IF(ISNUMBER(SEARCH("airDry",$AW537)),"airDry","")</f>
        <v/>
      </c>
      <c r="BG537" s="4" t="str">
        <f>IF(ISNUMBER(SEARCH("heatDry",$AY537)),"heatDry","")</f>
        <v/>
      </c>
      <c r="BH537" s="4" t="str">
        <f>IF(AND(ISNUMBER(SEARCH("aerobic",$AW537)),ISNUMBER(SEARCH("anaer",$AW537))),"Combined Aer and Anaer.","")</f>
        <v/>
      </c>
    </row>
    <row r="538" spans="1:60" x14ac:dyDescent="0.25">
      <c r="A538" s="5">
        <v>1248</v>
      </c>
      <c r="B538" t="s">
        <v>5963</v>
      </c>
      <c r="C538">
        <v>213</v>
      </c>
      <c r="D538">
        <v>510.93607379693049</v>
      </c>
      <c r="E538">
        <v>507.19048798468941</v>
      </c>
      <c r="F538">
        <v>374.0607998634236</v>
      </c>
      <c r="G538">
        <v>645.81462557804173</v>
      </c>
      <c r="H538">
        <v>-138.84580600559079</v>
      </c>
      <c r="I538">
        <v>-140.1387038083885</v>
      </c>
      <c r="J538">
        <v>-158.75344344589431</v>
      </c>
      <c r="K538">
        <v>-115.94600426920169</v>
      </c>
      <c r="L538">
        <v>160.1124366473469</v>
      </c>
      <c r="M538">
        <v>159.15379146475101</v>
      </c>
      <c r="N538">
        <v>155.80137157650631</v>
      </c>
      <c r="O538">
        <v>167.21627341016159</v>
      </c>
      <c r="P538">
        <v>6.6274611559965022</v>
      </c>
      <c r="Q538">
        <v>6.596676919811058</v>
      </c>
      <c r="R538">
        <v>5.561124165444256</v>
      </c>
      <c r="S538">
        <v>7.4525422787605997</v>
      </c>
      <c r="T538">
        <v>252632.90540546991</v>
      </c>
      <c r="U538">
        <v>252633.32257743701</v>
      </c>
      <c r="V538">
        <v>252463.91828432991</v>
      </c>
      <c r="W538">
        <v>252802.51015777839</v>
      </c>
      <c r="X538">
        <v>19898.947823902119</v>
      </c>
      <c r="Y538">
        <v>20007.239536250108</v>
      </c>
      <c r="Z538">
        <v>19034.199788976232</v>
      </c>
      <c r="AA538">
        <v>20441.42949202978</v>
      </c>
      <c r="AB538">
        <v>3811.219784670162</v>
      </c>
      <c r="AC538">
        <v>3758.3516002292859</v>
      </c>
      <c r="AD538">
        <v>3197.2729160243971</v>
      </c>
      <c r="AE538">
        <v>4612.6977301046754</v>
      </c>
      <c r="AF538">
        <v>56.019612136459394</v>
      </c>
      <c r="AG538">
        <v>55.684384334976343</v>
      </c>
      <c r="AH538">
        <v>54.511169450250733</v>
      </c>
      <c r="AI538">
        <v>58.504843779496049</v>
      </c>
      <c r="AJ538">
        <v>0.46093187177766209</v>
      </c>
      <c r="AK538">
        <v>0.46093185031941458</v>
      </c>
      <c r="AL538">
        <v>0.46091998523562511</v>
      </c>
      <c r="AM538">
        <v>0.46094356004691578</v>
      </c>
      <c r="AN538">
        <v>0.98988925599108957</v>
      </c>
      <c r="AO538">
        <v>0.98988925599108968</v>
      </c>
      <c r="AP538">
        <v>0.98988925599108968</v>
      </c>
      <c r="AQ538">
        <v>0.98988925599108968</v>
      </c>
      <c r="AR538">
        <v>11.722769290665109</v>
      </c>
      <c r="AS538">
        <v>11.722769290665109</v>
      </c>
      <c r="AT538">
        <v>11.722769290665109</v>
      </c>
      <c r="AU538">
        <v>11.722769290665109</v>
      </c>
      <c r="AV538" t="str">
        <f>VLOOKUP(Sheet1[[#This Row],[NPDES ID2]],Combined_Sheet__Major_Only___2[[NPDES ID2]:[ECHO BFR]],3,FALSE)</f>
        <v>TN</v>
      </c>
      <c r="AW538" t="s">
        <v>38</v>
      </c>
      <c r="AX538" t="str">
        <f>VLOOKUP(Sheet1[[#This Row],[NPDES ID2]],Combined_Sheet__Major_Only___2[[NPDES ID2]:[ECHO BFR]],27,FALSE)</f>
        <v/>
      </c>
      <c r="AY538" t="str">
        <f>VLOOKUP(Sheet1[[#This Row],[NPDES ID2]],Combined_Sheet__Major_Only___2[[NPDES ID2]:[ECHO BFR]],28,FALSE)</f>
        <v/>
      </c>
      <c r="AZ538" t="str">
        <f>VLOOKUP(Sheet1[[#This Row],[NPDES ID2]],Combined_Sheet__Major_Only___2[[NPDES ID2]:[ECHO BFR]],29,FALSE)</f>
        <v/>
      </c>
      <c r="BA538">
        <f>VLOOKUP(Sheet1[[#This Row],[NPDES ID2]],Combined_Sheet__Major_Only___2[[NPDES ID2]:[ECHO BFR]],17,FALSE)</f>
        <v>35.611742</v>
      </c>
      <c r="BB538">
        <f>VLOOKUP(Sheet1[[#This Row],[NPDES ID2]],Combined_Sheet__Major_Only___2[[NPDES ID2]:[ECHO BFR]],18,FALSE)</f>
        <v>-84.458539000000002</v>
      </c>
      <c r="BC538" s="2" t="str">
        <f>IF(ISNUMBER(SEARCH("aerobic",$AW538)),"aerobic","")</f>
        <v/>
      </c>
      <c r="BD538" s="2" t="str">
        <f>IF(ISNUMBER(SEARCH("anaer",$AW538)),"anaer","")</f>
        <v/>
      </c>
      <c r="BE538" s="2" t="str">
        <f>IF(ISNUMBER(SEARCH("thickening",$AZ538)),"thickening","")</f>
        <v/>
      </c>
      <c r="BF538" s="3" t="str">
        <f>IF(ISNUMBER(SEARCH("airDry",$AW538)),"airDry","")</f>
        <v/>
      </c>
      <c r="BG538" s="3" t="str">
        <f>IF(ISNUMBER(SEARCH("heatDry",$AY538)),"heatDry","")</f>
        <v/>
      </c>
      <c r="BH538" s="3" t="str">
        <f>IF(AND(ISNUMBER(SEARCH("aerobic",$AW538)),ISNUMBER(SEARCH("anaer",$AW538))),"Combined Aer and Anaer.","")</f>
        <v/>
      </c>
    </row>
    <row r="539" spans="1:60" x14ac:dyDescent="0.25">
      <c r="A539" s="5">
        <v>1325</v>
      </c>
      <c r="B539" t="s">
        <v>6299</v>
      </c>
      <c r="C539">
        <v>170.95</v>
      </c>
      <c r="D539">
        <v>595.77773987261651</v>
      </c>
      <c r="E539">
        <v>588.43710940279288</v>
      </c>
      <c r="F539">
        <v>428.79713041783828</v>
      </c>
      <c r="G539">
        <v>765.19027977617327</v>
      </c>
      <c r="H539">
        <v>-138.39137757072351</v>
      </c>
      <c r="I539">
        <v>-139.67776349894751</v>
      </c>
      <c r="J539">
        <v>-158.32454904291839</v>
      </c>
      <c r="K539">
        <v>-115.5207880923663</v>
      </c>
      <c r="L539">
        <v>129.90813569476461</v>
      </c>
      <c r="M539">
        <v>129.13721066170049</v>
      </c>
      <c r="N539">
        <v>126.4411304655184</v>
      </c>
      <c r="O539">
        <v>135.62105448605681</v>
      </c>
      <c r="P539">
        <v>5.3554212187857306</v>
      </c>
      <c r="Q539">
        <v>5.3336747034967704</v>
      </c>
      <c r="R539">
        <v>4.4914029041865851</v>
      </c>
      <c r="S539">
        <v>6.0264415183111559</v>
      </c>
      <c r="T539">
        <v>252578.94445343889</v>
      </c>
      <c r="U539">
        <v>252579.36153694431</v>
      </c>
      <c r="V539">
        <v>252409.99316618359</v>
      </c>
      <c r="W539">
        <v>252748.51324089349</v>
      </c>
      <c r="X539">
        <v>19817.05598598635</v>
      </c>
      <c r="Y539">
        <v>19924.024043361849</v>
      </c>
      <c r="Z539">
        <v>18963.14406639701</v>
      </c>
      <c r="AA539">
        <v>20352.533006956601</v>
      </c>
      <c r="AB539">
        <v>3774.6996496953211</v>
      </c>
      <c r="AC539">
        <v>3722.2415276770489</v>
      </c>
      <c r="AD539">
        <v>3169.9972824291331</v>
      </c>
      <c r="AE539">
        <v>4562.5152851949306</v>
      </c>
      <c r="AF539">
        <v>56.238254888947253</v>
      </c>
      <c r="AG539">
        <v>55.904660035534938</v>
      </c>
      <c r="AH539">
        <v>54.737279416366803</v>
      </c>
      <c r="AI539">
        <v>58.711233159101283</v>
      </c>
      <c r="AJ539">
        <v>0.46359557655330391</v>
      </c>
      <c r="AK539">
        <v>0.4635955592797999</v>
      </c>
      <c r="AL539">
        <v>0.46358599685413759</v>
      </c>
      <c r="AM539">
        <v>0.46360499640329023</v>
      </c>
      <c r="AN539">
        <v>0.98988712726331596</v>
      </c>
      <c r="AO539">
        <v>0.98988712726331629</v>
      </c>
      <c r="AP539">
        <v>0.98988712726331629</v>
      </c>
      <c r="AQ539">
        <v>0.98988712726331629</v>
      </c>
      <c r="AR539">
        <v>11.804781807116321</v>
      </c>
      <c r="AS539">
        <v>11.804781807116321</v>
      </c>
      <c r="AT539">
        <v>11.804781807116321</v>
      </c>
      <c r="AU539">
        <v>11.804781807116321</v>
      </c>
      <c r="AV539" t="str">
        <f>VLOOKUP(Sheet1[[#This Row],[NPDES ID2]],Combined_Sheet__Major_Only___2[[NPDES ID2]:[ECHO BFR]],3,FALSE)</f>
        <v>TN</v>
      </c>
      <c r="AW539" t="s">
        <v>38</v>
      </c>
      <c r="AX539" t="str">
        <f>VLOOKUP(Sheet1[[#This Row],[NPDES ID2]],Combined_Sheet__Major_Only___2[[NPDES ID2]:[ECHO BFR]],27,FALSE)</f>
        <v/>
      </c>
      <c r="AY539" t="str">
        <f>VLOOKUP(Sheet1[[#This Row],[NPDES ID2]],Combined_Sheet__Major_Only___2[[NPDES ID2]:[ECHO BFR]],28,FALSE)</f>
        <v/>
      </c>
      <c r="AZ539" t="str">
        <f>VLOOKUP(Sheet1[[#This Row],[NPDES ID2]],Combined_Sheet__Major_Only___2[[NPDES ID2]:[ECHO BFR]],29,FALSE)</f>
        <v/>
      </c>
      <c r="BA539">
        <f>VLOOKUP(Sheet1[[#This Row],[NPDES ID2]],Combined_Sheet__Major_Only___2[[NPDES ID2]:[ECHO BFR]],17,FALSE)</f>
        <v>36.108409999999999</v>
      </c>
      <c r="BB539">
        <f>VLOOKUP(Sheet1[[#This Row],[NPDES ID2]],Combined_Sheet__Major_Only___2[[NPDES ID2]:[ECHO BFR]],18,FALSE)</f>
        <v>-82.837050000000005</v>
      </c>
      <c r="BC539" s="2" t="str">
        <f>IF(ISNUMBER(SEARCH("aerobic",$AW539)),"aerobic","")</f>
        <v/>
      </c>
      <c r="BD539" s="2" t="str">
        <f>IF(ISNUMBER(SEARCH("anaer",$AW539)),"anaer","")</f>
        <v/>
      </c>
      <c r="BE539" s="2" t="str">
        <f>IF(ISNUMBER(SEARCH("thickening",$AZ539)),"thickening","")</f>
        <v/>
      </c>
      <c r="BF539" s="4" t="str">
        <f>IF(ISNUMBER(SEARCH("airDry",$AW539)),"airDry","")</f>
        <v/>
      </c>
      <c r="BG539" s="4" t="str">
        <f>IF(ISNUMBER(SEARCH("heatDry",$AY539)),"heatDry","")</f>
        <v/>
      </c>
      <c r="BH539" s="4" t="str">
        <f>IF(AND(ISNUMBER(SEARCH("aerobic",$AW539)),ISNUMBER(SEARCH("anaer",$AW539))),"Combined Aer and Anaer.","")</f>
        <v/>
      </c>
    </row>
    <row r="540" spans="1:60" x14ac:dyDescent="0.25">
      <c r="A540" s="5">
        <v>1677</v>
      </c>
      <c r="B540" t="s">
        <v>7872</v>
      </c>
      <c r="C540">
        <v>53</v>
      </c>
      <c r="D540">
        <v>1843.0350523979421</v>
      </c>
      <c r="E540">
        <v>1823.5797325445401</v>
      </c>
      <c r="F540">
        <v>1255.351226571833</v>
      </c>
      <c r="G540">
        <v>2412.4120547461362</v>
      </c>
      <c r="H540">
        <v>-110.7499845674798</v>
      </c>
      <c r="I540">
        <v>-112.1593897781466</v>
      </c>
      <c r="J540">
        <v>-131.51189557662121</v>
      </c>
      <c r="K540">
        <v>-89.194068752005975</v>
      </c>
      <c r="L540">
        <v>36.567874190711223</v>
      </c>
      <c r="M540">
        <v>36.434138376791537</v>
      </c>
      <c r="N540">
        <v>35.966382587903567</v>
      </c>
      <c r="O540">
        <v>37.558982019837828</v>
      </c>
      <c r="P540">
        <v>1.242050050371065</v>
      </c>
      <c r="Q540">
        <v>1.253502336465049</v>
      </c>
      <c r="R540">
        <v>1.015701133609151</v>
      </c>
      <c r="S540">
        <v>1.450243593937895</v>
      </c>
      <c r="T540">
        <v>252572.71764312501</v>
      </c>
      <c r="U540">
        <v>252573.1347164223</v>
      </c>
      <c r="V540">
        <v>252403.7704909117</v>
      </c>
      <c r="W540">
        <v>252742.28228042441</v>
      </c>
      <c r="X540">
        <v>16476.35643851908</v>
      </c>
      <c r="Y540">
        <v>16534.739034484111</v>
      </c>
      <c r="Z540">
        <v>16030.542946078691</v>
      </c>
      <c r="AA540">
        <v>16753.31294081689</v>
      </c>
      <c r="AB540">
        <v>2537.9049665497569</v>
      </c>
      <c r="AC540">
        <v>2507.4228275418818</v>
      </c>
      <c r="AD540">
        <v>2210.0497131496468</v>
      </c>
      <c r="AE540">
        <v>2934.5438667625522</v>
      </c>
      <c r="AF540">
        <v>67.616514860670222</v>
      </c>
      <c r="AG540">
        <v>67.369278234006288</v>
      </c>
      <c r="AH540">
        <v>66.504287157797009</v>
      </c>
      <c r="AI540">
        <v>69.449077288593728</v>
      </c>
      <c r="AJ540">
        <v>0.60251497063587545</v>
      </c>
      <c r="AK540">
        <v>0.60251496421744632</v>
      </c>
      <c r="AL540">
        <v>0.60251139897202444</v>
      </c>
      <c r="AM540">
        <v>0.60251848264251207</v>
      </c>
      <c r="AN540">
        <v>0.98988688156162952</v>
      </c>
      <c r="AO540">
        <v>0.98988688156162963</v>
      </c>
      <c r="AP540">
        <v>0.98988688156162963</v>
      </c>
      <c r="AQ540">
        <v>0.98988688156162963</v>
      </c>
      <c r="AR540">
        <v>16.078048666853519</v>
      </c>
      <c r="AS540">
        <v>16.078048666853519</v>
      </c>
      <c r="AT540">
        <v>16.078048666853519</v>
      </c>
      <c r="AU540">
        <v>16.078048666853519</v>
      </c>
      <c r="AV540" t="str">
        <f>VLOOKUP(Sheet1[[#This Row],[NPDES ID2]],Combined_Sheet__Major_Only___2[[NPDES ID2]:[ECHO BFR]],3,FALSE)</f>
        <v>TN</v>
      </c>
      <c r="AW540" t="s">
        <v>41</v>
      </c>
      <c r="AX540" t="str">
        <f>VLOOKUP(Sheet1[[#This Row],[NPDES ID2]],Combined_Sheet__Major_Only___2[[NPDES ID2]:[ECHO BFR]],27,FALSE)</f>
        <v>-</v>
      </c>
      <c r="AY540" t="str">
        <f>VLOOKUP(Sheet1[[#This Row],[NPDES ID2]],Combined_Sheet__Major_Only___2[[NPDES ID2]:[ECHO BFR]],28,FALSE)</f>
        <v>-</v>
      </c>
      <c r="AZ540" t="str">
        <f>VLOOKUP(Sheet1[[#This Row],[NPDES ID2]],Combined_Sheet__Major_Only___2[[NPDES ID2]:[ECHO BFR]],29,FALSE)</f>
        <v>-</v>
      </c>
      <c r="BA540">
        <f>VLOOKUP(Sheet1[[#This Row],[NPDES ID2]],Combined_Sheet__Major_Only___2[[NPDES ID2]:[ECHO BFR]],17,FALSE)</f>
        <v>35.222974999999998</v>
      </c>
      <c r="BB540">
        <f>VLOOKUP(Sheet1[[#This Row],[NPDES ID2]],Combined_Sheet__Major_Only___2[[NPDES ID2]:[ECHO BFR]],18,FALSE)</f>
        <v>-89.522953000000001</v>
      </c>
      <c r="BC540" s="2" t="str">
        <f>IF(ISNUMBER(SEARCH("aerobic",$AW540)),"aerobic","")</f>
        <v>aerobic</v>
      </c>
      <c r="BD540" s="2" t="str">
        <f>IF(ISNUMBER(SEARCH("anaer",$AW540)),"anaer","")</f>
        <v/>
      </c>
      <c r="BE540" s="2" t="str">
        <f>IF(ISNUMBER(SEARCH("thickening",$AZ540)),"thickening","")</f>
        <v/>
      </c>
      <c r="BF540" s="4" t="str">
        <f>IF(ISNUMBER(SEARCH("airDry",$AW540)),"airDry","")</f>
        <v/>
      </c>
      <c r="BG540" s="4" t="str">
        <f>IF(ISNUMBER(SEARCH("heatDry",$AY540)),"heatDry","")</f>
        <v/>
      </c>
      <c r="BH540" s="4" t="str">
        <f>IF(AND(ISNUMBER(SEARCH("aerobic",$AW540)),ISNUMBER(SEARCH("anaer",$AW540))),"Combined Aer and Anaer.","")</f>
        <v/>
      </c>
    </row>
    <row r="541" spans="1:60" x14ac:dyDescent="0.25">
      <c r="A541" s="5">
        <v>625</v>
      </c>
      <c r="B541" t="s">
        <v>3086</v>
      </c>
      <c r="C541">
        <v>430</v>
      </c>
      <c r="D541">
        <v>341.53188034853468</v>
      </c>
      <c r="E541">
        <v>340.44492493601842</v>
      </c>
      <c r="F541">
        <v>271.52729689991588</v>
      </c>
      <c r="G541">
        <v>422.92660846499967</v>
      </c>
      <c r="H541">
        <v>-138.10098492534371</v>
      </c>
      <c r="I541">
        <v>-139.49946246896619</v>
      </c>
      <c r="J541">
        <v>-158.23315642639841</v>
      </c>
      <c r="K541">
        <v>-115.1307017876387</v>
      </c>
      <c r="L541">
        <v>327.18284216149368</v>
      </c>
      <c r="M541">
        <v>325.24296039108413</v>
      </c>
      <c r="N541">
        <v>318.46077804572639</v>
      </c>
      <c r="O541">
        <v>341.55603382652839</v>
      </c>
      <c r="P541">
        <v>13.481197523762511</v>
      </c>
      <c r="Q541">
        <v>13.42715194683962</v>
      </c>
      <c r="R541">
        <v>11.30567668178959</v>
      </c>
      <c r="S541">
        <v>15.1716633494778</v>
      </c>
      <c r="T541">
        <v>252557.62616544799</v>
      </c>
      <c r="U541">
        <v>252558.04321400481</v>
      </c>
      <c r="V541">
        <v>252388.6890350421</v>
      </c>
      <c r="W541">
        <v>252727.18074431119</v>
      </c>
      <c r="X541">
        <v>19806.46164487924</v>
      </c>
      <c r="Y541">
        <v>19913.288337046972</v>
      </c>
      <c r="Z541">
        <v>18953.871419772811</v>
      </c>
      <c r="AA541">
        <v>20341.04762717467</v>
      </c>
      <c r="AB541">
        <v>3770.4054023932322</v>
      </c>
      <c r="AC541">
        <v>3717.9755097106431</v>
      </c>
      <c r="AD541">
        <v>3166.712392021293</v>
      </c>
      <c r="AE541">
        <v>4556.4410503675799</v>
      </c>
      <c r="AF541">
        <v>56.265480838862871</v>
      </c>
      <c r="AG541">
        <v>55.932244251646978</v>
      </c>
      <c r="AH541">
        <v>54.765346178252592</v>
      </c>
      <c r="AI541">
        <v>58.736755716800303</v>
      </c>
      <c r="AJ541">
        <v>0.46392729641760838</v>
      </c>
      <c r="AK541">
        <v>0.46392725263493723</v>
      </c>
      <c r="AL541">
        <v>0.4639031881176135</v>
      </c>
      <c r="AM541">
        <v>0.46395100329478128</v>
      </c>
      <c r="AN541">
        <v>0.98988628602237516</v>
      </c>
      <c r="AO541">
        <v>0.98988628602237527</v>
      </c>
      <c r="AP541">
        <v>0.98988628602237527</v>
      </c>
      <c r="AQ541">
        <v>0.98988628602237527</v>
      </c>
      <c r="AR541">
        <v>11.81448862800486</v>
      </c>
      <c r="AS541">
        <v>11.814488628004851</v>
      </c>
      <c r="AT541">
        <v>11.814488628004851</v>
      </c>
      <c r="AU541">
        <v>11.814488628004851</v>
      </c>
      <c r="AV541" t="str">
        <f>VLOOKUP(Sheet1[[#This Row],[NPDES ID2]],Combined_Sheet__Major_Only___2[[NPDES ID2]:[ECHO BFR]],3,FALSE)</f>
        <v>MA</v>
      </c>
      <c r="AW541" t="s">
        <v>54</v>
      </c>
      <c r="AX541" t="str">
        <f>VLOOKUP(Sheet1[[#This Row],[NPDES ID2]],Combined_Sheet__Major_Only___2[[NPDES ID2]:[ECHO BFR]],27,FALSE)</f>
        <v>-</v>
      </c>
      <c r="AY541" t="str">
        <f>VLOOKUP(Sheet1[[#This Row],[NPDES ID2]],Combined_Sheet__Major_Only___2[[NPDES ID2]:[ECHO BFR]],28,FALSE)</f>
        <v>highTempCompost</v>
      </c>
      <c r="AZ541" t="str">
        <f>VLOOKUP(Sheet1[[#This Row],[NPDES ID2]],Combined_Sheet__Major_Only___2[[NPDES ID2]:[ECHO BFR]],29,FALSE)</f>
        <v>-</v>
      </c>
      <c r="BA541">
        <f>VLOOKUP(Sheet1[[#This Row],[NPDES ID2]],Combined_Sheet__Major_Only___2[[NPDES ID2]:[ECHO BFR]],17,FALSE)</f>
        <v>42.691173999999997</v>
      </c>
      <c r="BB541">
        <f>VLOOKUP(Sheet1[[#This Row],[NPDES ID2]],Combined_Sheet__Major_Only___2[[NPDES ID2]:[ECHO BFR]],18,FALSE)</f>
        <v>-70.838883999999993</v>
      </c>
      <c r="BC541" s="2" t="str">
        <f>IF(ISNUMBER(SEARCH("aerobic",$AW541)),"aerobic","")</f>
        <v/>
      </c>
      <c r="BD541" s="2" t="str">
        <f>IF(ISNUMBER(SEARCH("anaer",$AW541)),"anaer","")</f>
        <v/>
      </c>
      <c r="BE541" s="2" t="str">
        <f>IF(ISNUMBER(SEARCH("thickening",$AZ541)),"thickening","")</f>
        <v/>
      </c>
      <c r="BF541" s="4" t="str">
        <f>IF(ISNUMBER(SEARCH("airDry",$AW541)),"airDry","")</f>
        <v/>
      </c>
      <c r="BG541" s="4" t="str">
        <f>IF(ISNUMBER(SEARCH("heatDry",$AY541)),"heatDry","")</f>
        <v/>
      </c>
      <c r="BH541" s="4" t="str">
        <f>IF(AND(ISNUMBER(SEARCH("aerobic",$AW541)),ISNUMBER(SEARCH("anaer",$AW541))),"Combined Aer and Anaer.","")</f>
        <v/>
      </c>
    </row>
    <row r="542" spans="1:60" x14ac:dyDescent="0.25">
      <c r="A542" s="5">
        <v>1663</v>
      </c>
      <c r="B542" t="s">
        <v>7808</v>
      </c>
      <c r="C542">
        <v>58.71</v>
      </c>
      <c r="D542">
        <v>1681.5764750269061</v>
      </c>
      <c r="E542">
        <v>1663.1932548603249</v>
      </c>
      <c r="F542">
        <v>1149.252605424914</v>
      </c>
      <c r="G542">
        <v>2198.5252149720882</v>
      </c>
      <c r="H542">
        <v>-111.3097939084841</v>
      </c>
      <c r="I542">
        <v>-112.6987595647401</v>
      </c>
      <c r="J542">
        <v>-132.0499154287767</v>
      </c>
      <c r="K542">
        <v>-89.726798663268994</v>
      </c>
      <c r="L542">
        <v>40.317467974389103</v>
      </c>
      <c r="M542">
        <v>40.167877223980867</v>
      </c>
      <c r="N542">
        <v>39.644670937554558</v>
      </c>
      <c r="O542">
        <v>41.426071318081213</v>
      </c>
      <c r="P542">
        <v>1.376243863193785</v>
      </c>
      <c r="Q542">
        <v>1.3884947588309839</v>
      </c>
      <c r="R542">
        <v>1.126151450184107</v>
      </c>
      <c r="S542">
        <v>1.604960980404994</v>
      </c>
      <c r="T542">
        <v>252553.19500397699</v>
      </c>
      <c r="U542">
        <v>252553.61204526961</v>
      </c>
      <c r="V542">
        <v>252384.26081617549</v>
      </c>
      <c r="W542">
        <v>252722.746629481</v>
      </c>
      <c r="X542">
        <v>16552.850343277769</v>
      </c>
      <c r="Y542">
        <v>16612.206342364851</v>
      </c>
      <c r="Z542">
        <v>16098.704804686349</v>
      </c>
      <c r="AA542">
        <v>16835.13051937606</v>
      </c>
      <c r="AB542">
        <v>2561.135162788154</v>
      </c>
      <c r="AC542">
        <v>2530.1522826834521</v>
      </c>
      <c r="AD542">
        <v>2228.8751517235141</v>
      </c>
      <c r="AE542">
        <v>2964.025843100203</v>
      </c>
      <c r="AF542">
        <v>67.299280678320869</v>
      </c>
      <c r="AG542">
        <v>67.049634085232285</v>
      </c>
      <c r="AH542">
        <v>66.176193793604</v>
      </c>
      <c r="AI542">
        <v>69.149727975826437</v>
      </c>
      <c r="AJ542">
        <v>0.59863485819107354</v>
      </c>
      <c r="AK542">
        <v>0.59863485111040871</v>
      </c>
      <c r="AL542">
        <v>0.59863091860512063</v>
      </c>
      <c r="AM542">
        <v>0.59863873197735007</v>
      </c>
      <c r="AN542">
        <v>0.98988611114674729</v>
      </c>
      <c r="AO542">
        <v>0.98988611114674752</v>
      </c>
      <c r="AP542">
        <v>0.98988611114674752</v>
      </c>
      <c r="AQ542">
        <v>0.98988611114674752</v>
      </c>
      <c r="AR542">
        <v>15.958686598324549</v>
      </c>
      <c r="AS542">
        <v>15.958686598324549</v>
      </c>
      <c r="AT542">
        <v>15.958686598324549</v>
      </c>
      <c r="AU542">
        <v>15.958686598324549</v>
      </c>
      <c r="AV542" t="str">
        <f>VLOOKUP(Sheet1[[#This Row],[NPDES ID2]],Combined_Sheet__Major_Only___2[[NPDES ID2]:[ECHO BFR]],3,FALSE)</f>
        <v>IA</v>
      </c>
      <c r="AW542" t="s">
        <v>41</v>
      </c>
      <c r="AX542" t="str">
        <f>VLOOKUP(Sheet1[[#This Row],[NPDES ID2]],Combined_Sheet__Major_Only___2[[NPDES ID2]:[ECHO BFR]],27,FALSE)</f>
        <v>-</v>
      </c>
      <c r="AY542" t="str">
        <f>VLOOKUP(Sheet1[[#This Row],[NPDES ID2]],Combined_Sheet__Major_Only___2[[NPDES ID2]:[ECHO BFR]],28,FALSE)</f>
        <v>-</v>
      </c>
      <c r="AZ542" t="str">
        <f>VLOOKUP(Sheet1[[#This Row],[NPDES ID2]],Combined_Sheet__Major_Only___2[[NPDES ID2]:[ECHO BFR]],29,FALSE)</f>
        <v>preliminaryOps</v>
      </c>
      <c r="BA542">
        <f>VLOOKUP(Sheet1[[#This Row],[NPDES ID2]],Combined_Sheet__Major_Only___2[[NPDES ID2]:[ECHO BFR]],17,FALSE)</f>
        <v>43.278930000000003</v>
      </c>
      <c r="BB542">
        <f>VLOOKUP(Sheet1[[#This Row],[NPDES ID2]],Combined_Sheet__Major_Only___2[[NPDES ID2]:[ECHO BFR]],18,FALSE)</f>
        <v>-92.830770000000001</v>
      </c>
      <c r="BC542" s="2" t="str">
        <f>IF(ISNUMBER(SEARCH("aerobic",$AW542)),"aerobic","")</f>
        <v>aerobic</v>
      </c>
      <c r="BD542" s="2" t="str">
        <f>IF(ISNUMBER(SEARCH("anaer",$AW542)),"anaer","")</f>
        <v/>
      </c>
      <c r="BE542" s="2" t="str">
        <f>IF(ISNUMBER(SEARCH("thickening",$AZ542)),"thickening","")</f>
        <v/>
      </c>
      <c r="BF542" s="4" t="str">
        <f>IF(ISNUMBER(SEARCH("airDry",$AW542)),"airDry","")</f>
        <v/>
      </c>
      <c r="BG542" s="4" t="str">
        <f>IF(ISNUMBER(SEARCH("heatDry",$AY542)),"heatDry","")</f>
        <v/>
      </c>
      <c r="BH542" s="4" t="str">
        <f>IF(AND(ISNUMBER(SEARCH("aerobic",$AW542)),ISNUMBER(SEARCH("anaer",$AW542))),"Combined Aer and Anaer.","")</f>
        <v/>
      </c>
    </row>
    <row r="543" spans="1:60" x14ac:dyDescent="0.25">
      <c r="A543" s="5">
        <v>1544</v>
      </c>
      <c r="B543" t="s">
        <v>7265</v>
      </c>
      <c r="C543">
        <v>93.73</v>
      </c>
      <c r="D543">
        <v>1078.606970183376</v>
      </c>
      <c r="E543">
        <v>1067.061260647054</v>
      </c>
      <c r="F543">
        <v>751.99229177428856</v>
      </c>
      <c r="G543">
        <v>1400.68347753884</v>
      </c>
      <c r="H543">
        <v>-109.5738380619553</v>
      </c>
      <c r="I543">
        <v>-110.95690207792281</v>
      </c>
      <c r="J543">
        <v>-130.37936708692339</v>
      </c>
      <c r="K543">
        <v>-88.059174562570718</v>
      </c>
      <c r="L543">
        <v>65.297766049377316</v>
      </c>
      <c r="M543">
        <v>65.066027507407057</v>
      </c>
      <c r="N543">
        <v>64.255544872527707</v>
      </c>
      <c r="O543">
        <v>67.015110726458886</v>
      </c>
      <c r="P543">
        <v>2.1952779883341451</v>
      </c>
      <c r="Q543">
        <v>2.216963726942601</v>
      </c>
      <c r="R543">
        <v>1.7928643600660501</v>
      </c>
      <c r="S543">
        <v>2.569776717387783</v>
      </c>
      <c r="T543">
        <v>252549.68612873819</v>
      </c>
      <c r="U543">
        <v>252550.10316427841</v>
      </c>
      <c r="V543">
        <v>252380.75427107769</v>
      </c>
      <c r="W543">
        <v>252719.23541558461</v>
      </c>
      <c r="X543">
        <v>16316.263493495509</v>
      </c>
      <c r="Y543">
        <v>16372.66773271515</v>
      </c>
      <c r="Z543">
        <v>15887.386029784449</v>
      </c>
      <c r="AA543">
        <v>16582.40983456629</v>
      </c>
      <c r="AB543">
        <v>2490.552138116283</v>
      </c>
      <c r="AC543">
        <v>2461.0736712791072</v>
      </c>
      <c r="AD543">
        <v>2171.5546635518208</v>
      </c>
      <c r="AE543">
        <v>2874.688119964072</v>
      </c>
      <c r="AF543">
        <v>68.273288160744144</v>
      </c>
      <c r="AG543">
        <v>68.031078679634021</v>
      </c>
      <c r="AH543">
        <v>67.183524106846761</v>
      </c>
      <c r="AI543">
        <v>70.068775812615456</v>
      </c>
      <c r="AJ543">
        <v>0.61054911291927727</v>
      </c>
      <c r="AK543">
        <v>0.61054910145963714</v>
      </c>
      <c r="AL543">
        <v>0.6105427425784874</v>
      </c>
      <c r="AM543">
        <v>0.61055537688926154</v>
      </c>
      <c r="AN543">
        <v>0.98988597266482248</v>
      </c>
      <c r="AO543">
        <v>0.98988597266482226</v>
      </c>
      <c r="AP543">
        <v>0.98988597266482226</v>
      </c>
      <c r="AQ543">
        <v>0.98988597266482226</v>
      </c>
      <c r="AR543">
        <v>16.325077482488961</v>
      </c>
      <c r="AS543">
        <v>16.325077482488961</v>
      </c>
      <c r="AT543">
        <v>16.325077482488961</v>
      </c>
      <c r="AU543">
        <v>16.325077482488961</v>
      </c>
      <c r="AV543" t="str">
        <f>VLOOKUP(Sheet1[[#This Row],[NPDES ID2]],Combined_Sheet__Major_Only___2[[NPDES ID2]:[ECHO BFR]],3,FALSE)</f>
        <v>TX</v>
      </c>
      <c r="AW543" t="s">
        <v>41</v>
      </c>
      <c r="AX543" t="str">
        <f>VLOOKUP(Sheet1[[#This Row],[NPDES ID2]],Combined_Sheet__Major_Only___2[[NPDES ID2]:[ECHO BFR]],27,FALSE)</f>
        <v>-</v>
      </c>
      <c r="AY543" t="str">
        <f>VLOOKUP(Sheet1[[#This Row],[NPDES ID2]],Combined_Sheet__Major_Only___2[[NPDES ID2]:[ECHO BFR]],28,FALSE)</f>
        <v>-</v>
      </c>
      <c r="AZ543" t="str">
        <f>VLOOKUP(Sheet1[[#This Row],[NPDES ID2]],Combined_Sheet__Major_Only___2[[NPDES ID2]:[ECHO BFR]],29,FALSE)</f>
        <v>-</v>
      </c>
      <c r="BA543">
        <f>VLOOKUP(Sheet1[[#This Row],[NPDES ID2]],Combined_Sheet__Major_Only___2[[NPDES ID2]:[ECHO BFR]],17,FALSE)</f>
        <v>29.895778</v>
      </c>
      <c r="BB543">
        <f>VLOOKUP(Sheet1[[#This Row],[NPDES ID2]],Combined_Sheet__Major_Only___2[[NPDES ID2]:[ECHO BFR]],18,FALSE)</f>
        <v>-95.550471999999999</v>
      </c>
      <c r="BC543" s="2" t="str">
        <f>IF(ISNUMBER(SEARCH("aerobic",$AW543)),"aerobic","")</f>
        <v>aerobic</v>
      </c>
      <c r="BD543" s="2" t="str">
        <f>IF(ISNUMBER(SEARCH("anaer",$AW543)),"anaer","")</f>
        <v/>
      </c>
      <c r="BE543" s="2" t="str">
        <f>IF(ISNUMBER(SEARCH("thickening",$AZ543)),"thickening","")</f>
        <v/>
      </c>
      <c r="BF543" s="3" t="str">
        <f>IF(ISNUMBER(SEARCH("airDry",$AW543)),"airDry","")</f>
        <v/>
      </c>
      <c r="BG543" s="3" t="str">
        <f>IF(ISNUMBER(SEARCH("heatDry",$AY543)),"heatDry","")</f>
        <v/>
      </c>
      <c r="BH543" s="3" t="str">
        <f>IF(AND(ISNUMBER(SEARCH("aerobic",$AW543)),ISNUMBER(SEARCH("anaer",$AW543))),"Combined Aer and Anaer.","")</f>
        <v/>
      </c>
    </row>
    <row r="544" spans="1:60" x14ac:dyDescent="0.25">
      <c r="A544" s="5">
        <v>1780</v>
      </c>
      <c r="B544" t="s">
        <v>8329</v>
      </c>
      <c r="C544">
        <v>11.8</v>
      </c>
      <c r="D544">
        <v>7607.041433303737</v>
      </c>
      <c r="E544">
        <v>7536.2413595159396</v>
      </c>
      <c r="F544">
        <v>5056.1212665676421</v>
      </c>
      <c r="G544">
        <v>10033.573065729999</v>
      </c>
      <c r="H544">
        <v>-105.5743821546989</v>
      </c>
      <c r="I544">
        <v>-107.0341003807259</v>
      </c>
      <c r="J544">
        <v>-126.5433015605804</v>
      </c>
      <c r="K544">
        <v>-84.271706387848184</v>
      </c>
      <c r="L544">
        <v>8.5115367519407723</v>
      </c>
      <c r="M544">
        <v>8.484579028488902</v>
      </c>
      <c r="N544">
        <v>8.3902860384847493</v>
      </c>
      <c r="O544">
        <v>8.711324891634078</v>
      </c>
      <c r="P544">
        <v>0.27578317557708287</v>
      </c>
      <c r="Q544">
        <v>0.2795333652695573</v>
      </c>
      <c r="R544">
        <v>0.2241383427620946</v>
      </c>
      <c r="S544">
        <v>0.32568343592014171</v>
      </c>
      <c r="T544">
        <v>252549.30274745979</v>
      </c>
      <c r="U544">
        <v>252549.7197823716</v>
      </c>
      <c r="V544">
        <v>252380.37114439171</v>
      </c>
      <c r="W544">
        <v>252718.8517787836</v>
      </c>
      <c r="X544">
        <v>15757.864617398111</v>
      </c>
      <c r="Y544">
        <v>15807.265839037131</v>
      </c>
      <c r="Z544">
        <v>15386.63693105058</v>
      </c>
      <c r="AA544">
        <v>15987.314578842919</v>
      </c>
      <c r="AB544">
        <v>2331.079507644678</v>
      </c>
      <c r="AC544">
        <v>2304.8282695550229</v>
      </c>
      <c r="AD544">
        <v>2041.2519024023011</v>
      </c>
      <c r="AE544">
        <v>2674.47929407121</v>
      </c>
      <c r="AF544">
        <v>70.68913548127756</v>
      </c>
      <c r="AG544">
        <v>70.465260395756644</v>
      </c>
      <c r="AH544">
        <v>69.682130120806335</v>
      </c>
      <c r="AI544">
        <v>72.348380751486161</v>
      </c>
      <c r="AJ544">
        <v>0.64011390234137489</v>
      </c>
      <c r="AK544">
        <v>0.6401139008580593</v>
      </c>
      <c r="AL544">
        <v>0.64011307603875001</v>
      </c>
      <c r="AM544">
        <v>0.6401147148379972</v>
      </c>
      <c r="AN544">
        <v>0.98988595753399578</v>
      </c>
      <c r="AO544">
        <v>0.98988595753399533</v>
      </c>
      <c r="AP544">
        <v>0.98988595753399533</v>
      </c>
      <c r="AQ544">
        <v>0.98988595753399533</v>
      </c>
      <c r="AR544">
        <v>17.23465883756522</v>
      </c>
      <c r="AS544">
        <v>17.23465883756522</v>
      </c>
      <c r="AT544">
        <v>17.23465883756522</v>
      </c>
      <c r="AU544">
        <v>17.23465883756522</v>
      </c>
      <c r="AV544" t="str">
        <f>VLOOKUP(Sheet1[[#This Row],[NPDES ID2]],Combined_Sheet__Major_Only___2[[NPDES ID2]:[ECHO BFR]],3,FALSE)</f>
        <v>MO</v>
      </c>
      <c r="AW544" t="s">
        <v>12185</v>
      </c>
      <c r="AX544" t="str">
        <f>VLOOKUP(Sheet1[[#This Row],[NPDES ID2]],Combined_Sheet__Major_Only___2[[NPDES ID2]:[ECHO BFR]],27,FALSE)</f>
        <v>tempSludgeStore</v>
      </c>
      <c r="AY544" t="str">
        <f>VLOOKUP(Sheet1[[#This Row],[NPDES ID2]],Combined_Sheet__Major_Only___2[[NPDES ID2]:[ECHO BFR]],28,FALSE)</f>
        <v>-</v>
      </c>
      <c r="AZ544" t="str">
        <f>VLOOKUP(Sheet1[[#This Row],[NPDES ID2]],Combined_Sheet__Major_Only___2[[NPDES ID2]:[ECHO BFR]],29,FALSE)</f>
        <v>-</v>
      </c>
      <c r="BA544">
        <f>VLOOKUP(Sheet1[[#This Row],[NPDES ID2]],Combined_Sheet__Major_Only___2[[NPDES ID2]:[ECHO BFR]],17,FALSE)</f>
        <v>39.335805999999998</v>
      </c>
      <c r="BB544">
        <f>VLOOKUP(Sheet1[[#This Row],[NPDES ID2]],Combined_Sheet__Major_Only___2[[NPDES ID2]:[ECHO BFR]],18,FALSE)</f>
        <v>-93.479194000000007</v>
      </c>
      <c r="BC544" s="2" t="str">
        <f>IF(ISNUMBER(SEARCH("aerobic",$AW544)),"aerobic","")</f>
        <v/>
      </c>
      <c r="BD544" s="2" t="str">
        <f>IF(ISNUMBER(SEARCH("anaer",$AW544)),"anaer","")</f>
        <v>anaer</v>
      </c>
      <c r="BE544" s="2" t="str">
        <f>IF(ISNUMBER(SEARCH("thickening",$AZ544)),"thickening","")</f>
        <v/>
      </c>
      <c r="BF544" s="3" t="str">
        <f>IF(ISNUMBER(SEARCH("airDry",$AW544)),"airDry","")</f>
        <v/>
      </c>
      <c r="BG544" s="3" t="str">
        <f>IF(ISNUMBER(SEARCH("heatDry",$AY544)),"heatDry","")</f>
        <v/>
      </c>
      <c r="BH544" s="3" t="str">
        <f>IF(AND(ISNUMBER(SEARCH("aerobic",$AW544)),ISNUMBER(SEARCH("anaer",$AW544))),"Combined Aer and Anaer.","")</f>
        <v/>
      </c>
    </row>
    <row r="545" spans="1:60" x14ac:dyDescent="0.25">
      <c r="A545" s="5">
        <v>2582</v>
      </c>
      <c r="B545" t="s">
        <v>11962</v>
      </c>
      <c r="C545">
        <v>82.97</v>
      </c>
      <c r="D545">
        <v>1179.6586064128519</v>
      </c>
      <c r="E545">
        <v>1168.706152527971</v>
      </c>
      <c r="F545">
        <v>817.38365026130032</v>
      </c>
      <c r="G545">
        <v>1536.055240234273</v>
      </c>
      <c r="H545">
        <v>-107.2021935399641</v>
      </c>
      <c r="I545">
        <v>-108.5399800778039</v>
      </c>
      <c r="J545">
        <v>-128.1020928599672</v>
      </c>
      <c r="K545">
        <v>-85.801443613735898</v>
      </c>
      <c r="L545">
        <v>58.98627104810268</v>
      </c>
      <c r="M545">
        <v>58.790153893327698</v>
      </c>
      <c r="N545">
        <v>58.104245915161137</v>
      </c>
      <c r="O545">
        <v>60.439645010094509</v>
      </c>
      <c r="P545">
        <v>1.9408681571934689</v>
      </c>
      <c r="Q545">
        <v>1.963961160345534</v>
      </c>
      <c r="R545">
        <v>1.5806488965076191</v>
      </c>
      <c r="S545">
        <v>2.2842546636418128</v>
      </c>
      <c r="T545">
        <v>252544.0498618595</v>
      </c>
      <c r="U545">
        <v>252544.46688815989</v>
      </c>
      <c r="V545">
        <v>252375.12174707849</v>
      </c>
      <c r="W545">
        <v>252713.5953921467</v>
      </c>
      <c r="X545">
        <v>15987.884462105691</v>
      </c>
      <c r="Y545">
        <v>16040.2550136467</v>
      </c>
      <c r="Z545">
        <v>15593.22920220276</v>
      </c>
      <c r="AA545">
        <v>16232.227606915319</v>
      </c>
      <c r="AB545">
        <v>2395.6327958983229</v>
      </c>
      <c r="AC545">
        <v>2368.1038536741098</v>
      </c>
      <c r="AD545">
        <v>2094.127069743673</v>
      </c>
      <c r="AE545">
        <v>2755.2563224013102</v>
      </c>
      <c r="AF545">
        <v>69.672331225526904</v>
      </c>
      <c r="AG545">
        <v>69.440764790690721</v>
      </c>
      <c r="AH545">
        <v>68.630471703442609</v>
      </c>
      <c r="AI545">
        <v>71.388899406109232</v>
      </c>
      <c r="AJ545">
        <v>0.62766808311551003</v>
      </c>
      <c r="AK545">
        <v>0.62766807279445258</v>
      </c>
      <c r="AL545">
        <v>0.62766234400316601</v>
      </c>
      <c r="AM545">
        <v>0.62767372638880725</v>
      </c>
      <c r="AN545">
        <v>0.98988575021492353</v>
      </c>
      <c r="AO545">
        <v>0.9898857502149232</v>
      </c>
      <c r="AP545">
        <v>0.9898857502149232</v>
      </c>
      <c r="AQ545">
        <v>0.9898857502149232</v>
      </c>
      <c r="AR545">
        <v>16.85166637394428</v>
      </c>
      <c r="AS545">
        <v>16.85166637394429</v>
      </c>
      <c r="AT545">
        <v>16.85166637394429</v>
      </c>
      <c r="AU545">
        <v>16.85166637394429</v>
      </c>
      <c r="AV545" t="str">
        <f>VLOOKUP(Sheet1[[#This Row],[NPDES ID2]],Combined_Sheet__Major_Only___2[[NPDES ID2]:[ECHO BFR]],3,FALSE)</f>
        <v>IA</v>
      </c>
      <c r="AW545" t="s">
        <v>12185</v>
      </c>
      <c r="AX545" t="str">
        <f>VLOOKUP(Sheet1[[#This Row],[NPDES ID2]],Combined_Sheet__Major_Only___2[[NPDES ID2]:[ECHO BFR]],27,FALSE)</f>
        <v>methaneBioCaptureRecover</v>
      </c>
      <c r="AY545" t="str">
        <f>VLOOKUP(Sheet1[[#This Row],[NPDES ID2]],Combined_Sheet__Major_Only___2[[NPDES ID2]:[ECHO BFR]],28,FALSE)</f>
        <v>-</v>
      </c>
      <c r="AZ545" t="str">
        <f>VLOOKUP(Sheet1[[#This Row],[NPDES ID2]],Combined_Sheet__Major_Only___2[[NPDES ID2]:[ECHO BFR]],29,FALSE)</f>
        <v>preliminaryOps</v>
      </c>
      <c r="BA545">
        <f>VLOOKUP(Sheet1[[#This Row],[NPDES ID2]],Combined_Sheet__Major_Only___2[[NPDES ID2]:[ECHO BFR]],17,FALSE)</f>
        <v>42.710799999999999</v>
      </c>
      <c r="BB545">
        <f>VLOOKUP(Sheet1[[#This Row],[NPDES ID2]],Combined_Sheet__Major_Only___2[[NPDES ID2]:[ECHO BFR]],18,FALSE)</f>
        <v>-92.464699999999993</v>
      </c>
      <c r="BC545" s="2" t="str">
        <f>IF(ISNUMBER(SEARCH("aerobic",$AW545)),"aerobic","")</f>
        <v/>
      </c>
      <c r="BD545" s="2" t="str">
        <f>IF(ISNUMBER(SEARCH("anaer",$AW545)),"anaer","")</f>
        <v>anaer</v>
      </c>
      <c r="BE545" s="2" t="str">
        <f>IF(ISNUMBER(SEARCH("thickening",$AZ545)),"thickening","")</f>
        <v/>
      </c>
      <c r="BF545" s="3" t="str">
        <f>IF(ISNUMBER(SEARCH("airDry",$AW545)),"airDry","")</f>
        <v/>
      </c>
      <c r="BG545" s="3" t="str">
        <f>IF(ISNUMBER(SEARCH("heatDry",$AY545)),"heatDry","")</f>
        <v/>
      </c>
      <c r="BH545" s="3" t="str">
        <f>IF(AND(ISNUMBER(SEARCH("aerobic",$AW545)),ISNUMBER(SEARCH("anaer",$AW545))),"Combined Aer and Anaer.","")</f>
        <v/>
      </c>
    </row>
    <row r="546" spans="1:60" x14ac:dyDescent="0.25">
      <c r="A546" s="5">
        <v>1421</v>
      </c>
      <c r="B546" t="s">
        <v>6722</v>
      </c>
      <c r="C546">
        <v>132.69999999999999</v>
      </c>
      <c r="D546">
        <v>781.93314589294152</v>
      </c>
      <c r="E546">
        <v>777.03916228795345</v>
      </c>
      <c r="F546">
        <v>556.68942560504399</v>
      </c>
      <c r="G546">
        <v>1007.885143877837</v>
      </c>
      <c r="H546">
        <v>-107.2328616706212</v>
      </c>
      <c r="I546">
        <v>-108.5591377140772</v>
      </c>
      <c r="J546">
        <v>-128.12919699719501</v>
      </c>
      <c r="K546">
        <v>-85.815981397206883</v>
      </c>
      <c r="L546">
        <v>94.290770998337464</v>
      </c>
      <c r="M546">
        <v>93.976713670250263</v>
      </c>
      <c r="N546">
        <v>92.878398329201858</v>
      </c>
      <c r="O546">
        <v>96.618076690553025</v>
      </c>
      <c r="P546">
        <v>3.1042548078933301</v>
      </c>
      <c r="Q546">
        <v>3.1410065681346362</v>
      </c>
      <c r="R546">
        <v>2.52830497574312</v>
      </c>
      <c r="S546">
        <v>3.652972810638726</v>
      </c>
      <c r="T546">
        <v>252539.1011879078</v>
      </c>
      <c r="U546">
        <v>252539.5182060955</v>
      </c>
      <c r="V546">
        <v>252370.1763593959</v>
      </c>
      <c r="W546">
        <v>252708.64341991491</v>
      </c>
      <c r="X546">
        <v>15996.10788025074</v>
      </c>
      <c r="Y546">
        <v>16048.58825343534</v>
      </c>
      <c r="Z546">
        <v>15600.585641628229</v>
      </c>
      <c r="AA546">
        <v>16241.002187252239</v>
      </c>
      <c r="AB546">
        <v>2398.0248929114568</v>
      </c>
      <c r="AC546">
        <v>2370.450729885863</v>
      </c>
      <c r="AD546">
        <v>2096.0729023175759</v>
      </c>
      <c r="AE546">
        <v>2758.2751662192059</v>
      </c>
      <c r="AF546">
        <v>69.635612825359644</v>
      </c>
      <c r="AG546">
        <v>69.403802602297631</v>
      </c>
      <c r="AH546">
        <v>68.592475341462105</v>
      </c>
      <c r="AI546">
        <v>71.35421189793388</v>
      </c>
      <c r="AJ546">
        <v>0.62721870965148374</v>
      </c>
      <c r="AK546">
        <v>0.62721869313109246</v>
      </c>
      <c r="AL546">
        <v>0.62720953491766085</v>
      </c>
      <c r="AM546">
        <v>0.62722773123079767</v>
      </c>
      <c r="AN546">
        <v>0.98988555489459562</v>
      </c>
      <c r="AO546">
        <v>0.98988555489459551</v>
      </c>
      <c r="AP546">
        <v>0.98988555489459551</v>
      </c>
      <c r="AQ546">
        <v>0.98988555489459551</v>
      </c>
      <c r="AR546">
        <v>16.837726522574791</v>
      </c>
      <c r="AS546">
        <v>16.837726522574791</v>
      </c>
      <c r="AT546">
        <v>16.837726522574791</v>
      </c>
      <c r="AU546">
        <v>16.837726522574791</v>
      </c>
      <c r="AV546" t="str">
        <f>VLOOKUP(Sheet1[[#This Row],[NPDES ID2]],Combined_Sheet__Major_Only___2[[NPDES ID2]:[ECHO BFR]],3,FALSE)</f>
        <v>NY</v>
      </c>
      <c r="AW546" t="s">
        <v>12185</v>
      </c>
      <c r="AX546" t="str">
        <f>VLOOKUP(Sheet1[[#This Row],[NPDES ID2]],Combined_Sheet__Major_Only___2[[NPDES ID2]:[ECHO BFR]],27,FALSE)</f>
        <v>methaneBioCaptureRecover</v>
      </c>
      <c r="AY546" t="str">
        <f>VLOOKUP(Sheet1[[#This Row],[NPDES ID2]],Combined_Sheet__Major_Only___2[[NPDES ID2]:[ECHO BFR]],28,FALSE)</f>
        <v>-</v>
      </c>
      <c r="AZ546" t="str">
        <f>VLOOKUP(Sheet1[[#This Row],[NPDES ID2]],Combined_Sheet__Major_Only___2[[NPDES ID2]:[ECHO BFR]],29,FALSE)</f>
        <v>-</v>
      </c>
      <c r="BA546">
        <f>VLOOKUP(Sheet1[[#This Row],[NPDES ID2]],Combined_Sheet__Major_Only___2[[NPDES ID2]:[ECHO BFR]],17,FALSE)</f>
        <v>44.679471999999997</v>
      </c>
      <c r="BB546">
        <f>VLOOKUP(Sheet1[[#This Row],[NPDES ID2]],Combined_Sheet__Major_Only___2[[NPDES ID2]:[ECHO BFR]],18,FALSE)</f>
        <v>-74.993667000000002</v>
      </c>
      <c r="BC546" s="2" t="str">
        <f>IF(ISNUMBER(SEARCH("aerobic",$AW546)),"aerobic","")</f>
        <v/>
      </c>
      <c r="BD546" s="2" t="str">
        <f>IF(ISNUMBER(SEARCH("anaer",$AW546)),"anaer","")</f>
        <v>anaer</v>
      </c>
      <c r="BE546" s="2" t="str">
        <f>IF(ISNUMBER(SEARCH("thickening",$AZ546)),"thickening","")</f>
        <v/>
      </c>
      <c r="BF546" s="4" t="str">
        <f>IF(ISNUMBER(SEARCH("airDry",$AW546)),"airDry","")</f>
        <v/>
      </c>
      <c r="BG546" s="4" t="str">
        <f>IF(ISNUMBER(SEARCH("heatDry",$AY546)),"heatDry","")</f>
        <v/>
      </c>
      <c r="BH546" s="4" t="str">
        <f>IF(AND(ISNUMBER(SEARCH("aerobic",$AW546)),ISNUMBER(SEARCH("anaer",$AW546))),"Combined Aer and Anaer.","")</f>
        <v/>
      </c>
    </row>
    <row r="547" spans="1:60" x14ac:dyDescent="0.25">
      <c r="A547" s="5">
        <v>1588</v>
      </c>
      <c r="B547" t="s">
        <v>7467</v>
      </c>
      <c r="C547">
        <v>82</v>
      </c>
      <c r="D547">
        <v>1235.4166394212809</v>
      </c>
      <c r="E547">
        <v>1221.348608180816</v>
      </c>
      <c r="F547">
        <v>855.73723467229217</v>
      </c>
      <c r="G547">
        <v>1607.7747567976421</v>
      </c>
      <c r="H547">
        <v>-111.3847424633709</v>
      </c>
      <c r="I547">
        <v>-112.7648188950285</v>
      </c>
      <c r="J547">
        <v>-132.1208170317384</v>
      </c>
      <c r="K547">
        <v>-89.791099010102954</v>
      </c>
      <c r="L547">
        <v>56.268849187268472</v>
      </c>
      <c r="M547">
        <v>56.059591078690019</v>
      </c>
      <c r="N547">
        <v>55.327717012763159</v>
      </c>
      <c r="O547">
        <v>57.819614684719838</v>
      </c>
      <c r="P547">
        <v>1.922272837995503</v>
      </c>
      <c r="Q547">
        <v>1.9392857496235709</v>
      </c>
      <c r="R547">
        <v>1.5731146112839931</v>
      </c>
      <c r="S547">
        <v>2.2413013881844681</v>
      </c>
      <c r="T547">
        <v>252507.85839342119</v>
      </c>
      <c r="U547">
        <v>252508.27536039049</v>
      </c>
      <c r="V547">
        <v>252338.95431233229</v>
      </c>
      <c r="W547">
        <v>252677.37980217551</v>
      </c>
      <c r="X547">
        <v>16562.359692246151</v>
      </c>
      <c r="Y547">
        <v>16621.864642695011</v>
      </c>
      <c r="Z547">
        <v>16106.949444069371</v>
      </c>
      <c r="AA547">
        <v>16845.44923465039</v>
      </c>
      <c r="AB547">
        <v>2564.4611297475658</v>
      </c>
      <c r="AC547">
        <v>2533.403704151297</v>
      </c>
      <c r="AD547">
        <v>2231.5387726434201</v>
      </c>
      <c r="AE547">
        <v>2968.2610398729871</v>
      </c>
      <c r="AF547">
        <v>67.24882415442552</v>
      </c>
      <c r="AG547">
        <v>66.998809896568446</v>
      </c>
      <c r="AH547">
        <v>66.124001212699213</v>
      </c>
      <c r="AI547">
        <v>69.10209802476021</v>
      </c>
      <c r="AJ547">
        <v>0.59801775449941297</v>
      </c>
      <c r="AK547">
        <v>0.59801774461207513</v>
      </c>
      <c r="AL547">
        <v>0.59801225662374646</v>
      </c>
      <c r="AM547">
        <v>0.5980231605648223</v>
      </c>
      <c r="AN547">
        <v>0.98988432159152107</v>
      </c>
      <c r="AO547">
        <v>0.98988432159152118</v>
      </c>
      <c r="AP547">
        <v>0.98988432159152118</v>
      </c>
      <c r="AQ547">
        <v>0.98988432159152118</v>
      </c>
      <c r="AR547">
        <v>15.93965165988746</v>
      </c>
      <c r="AS547">
        <v>15.93965165988746</v>
      </c>
      <c r="AT547">
        <v>15.93965165988746</v>
      </c>
      <c r="AU547">
        <v>15.93965165988746</v>
      </c>
      <c r="AV547" t="str">
        <f>VLOOKUP(Sheet1[[#This Row],[NPDES ID2]],Combined_Sheet__Major_Only___2[[NPDES ID2]:[ECHO BFR]],3,FALSE)</f>
        <v>NC</v>
      </c>
      <c r="AW547" t="s">
        <v>41</v>
      </c>
      <c r="AX547" t="str">
        <f>VLOOKUP(Sheet1[[#This Row],[NPDES ID2]],Combined_Sheet__Major_Only___2[[NPDES ID2]:[ECHO BFR]],27,FALSE)</f>
        <v>-</v>
      </c>
      <c r="AY547" t="str">
        <f>VLOOKUP(Sheet1[[#This Row],[NPDES ID2]],Combined_Sheet__Major_Only___2[[NPDES ID2]:[ECHO BFR]],28,FALSE)</f>
        <v>-</v>
      </c>
      <c r="AZ547" t="str">
        <f>VLOOKUP(Sheet1[[#This Row],[NPDES ID2]],Combined_Sheet__Major_Only___2[[NPDES ID2]:[ECHO BFR]],29,FALSE)</f>
        <v>-</v>
      </c>
      <c r="BA547">
        <f>VLOOKUP(Sheet1[[#This Row],[NPDES ID2]],Combined_Sheet__Major_Only___2[[NPDES ID2]:[ECHO BFR]],17,FALSE)</f>
        <v>35.235773000000002</v>
      </c>
      <c r="BB547">
        <f>VLOOKUP(Sheet1[[#This Row],[NPDES ID2]],Combined_Sheet__Major_Only___2[[NPDES ID2]:[ECHO BFR]],18,FALSE)</f>
        <v>-80.268946</v>
      </c>
      <c r="BC547" s="2" t="str">
        <f>IF(ISNUMBER(SEARCH("aerobic",$AW547)),"aerobic","")</f>
        <v>aerobic</v>
      </c>
      <c r="BD547" s="2" t="str">
        <f>IF(ISNUMBER(SEARCH("anaer",$AW547)),"anaer","")</f>
        <v/>
      </c>
      <c r="BE547" s="2" t="str">
        <f>IF(ISNUMBER(SEARCH("thickening",$AZ547)),"thickening","")</f>
        <v/>
      </c>
      <c r="BF547" s="3" t="str">
        <f>IF(ISNUMBER(SEARCH("airDry",$AW547)),"airDry","")</f>
        <v/>
      </c>
      <c r="BG547" s="3" t="str">
        <f>IF(ISNUMBER(SEARCH("heatDry",$AY547)),"heatDry","")</f>
        <v/>
      </c>
      <c r="BH547" s="3" t="str">
        <f>IF(AND(ISNUMBER(SEARCH("aerobic",$AW547)),ISNUMBER(SEARCH("anaer",$AW547))),"Combined Aer and Anaer.","")</f>
        <v/>
      </c>
    </row>
    <row r="548" spans="1:60" x14ac:dyDescent="0.25">
      <c r="A548" s="5">
        <v>1747</v>
      </c>
      <c r="B548" t="s">
        <v>8185</v>
      </c>
      <c r="C548">
        <v>27.09</v>
      </c>
      <c r="D548">
        <v>3500.5403046494698</v>
      </c>
      <c r="E548">
        <v>3465.645220679613</v>
      </c>
      <c r="F548">
        <v>2347.6953564619448</v>
      </c>
      <c r="G548">
        <v>4602.6468735320159</v>
      </c>
      <c r="H548">
        <v>-110.30213101441591</v>
      </c>
      <c r="I548">
        <v>-111.7232752830531</v>
      </c>
      <c r="J548">
        <v>-131.0826265337783</v>
      </c>
      <c r="K548">
        <v>-88.774542703106476</v>
      </c>
      <c r="L548">
        <v>18.763966375356759</v>
      </c>
      <c r="M548">
        <v>18.696165913640449</v>
      </c>
      <c r="N548">
        <v>18.45901765799514</v>
      </c>
      <c r="O548">
        <v>19.266441248856871</v>
      </c>
      <c r="P548">
        <v>0.63470707949476102</v>
      </c>
      <c r="Q548">
        <v>0.64072776842625112</v>
      </c>
      <c r="R548">
        <v>0.51876586756003829</v>
      </c>
      <c r="S548">
        <v>0.741851403109272</v>
      </c>
      <c r="T548">
        <v>252505.10815522479</v>
      </c>
      <c r="U548">
        <v>252505.52511768541</v>
      </c>
      <c r="V548">
        <v>252336.2059004883</v>
      </c>
      <c r="W548">
        <v>252674.62773095141</v>
      </c>
      <c r="X548">
        <v>16407.827287217078</v>
      </c>
      <c r="Y548">
        <v>16465.389940790901</v>
      </c>
      <c r="Z548">
        <v>15968.988503650409</v>
      </c>
      <c r="AA548">
        <v>16680.332637000269</v>
      </c>
      <c r="AB548">
        <v>2518.0598703448632</v>
      </c>
      <c r="AC548">
        <v>2487.9923121191791</v>
      </c>
      <c r="AD548">
        <v>2193.901960268473</v>
      </c>
      <c r="AE548">
        <v>2909.484192783244</v>
      </c>
      <c r="AF548">
        <v>67.880209887976207</v>
      </c>
      <c r="AG548">
        <v>67.634961727252346</v>
      </c>
      <c r="AH548">
        <v>66.777018005386964</v>
      </c>
      <c r="AI548">
        <v>69.697921734630739</v>
      </c>
      <c r="AJ548">
        <v>0.60574050588681905</v>
      </c>
      <c r="AK548">
        <v>0.60574050259772716</v>
      </c>
      <c r="AL548">
        <v>0.60573867438138085</v>
      </c>
      <c r="AM548">
        <v>0.60574230679474894</v>
      </c>
      <c r="AN548">
        <v>0.98988421301201412</v>
      </c>
      <c r="AO548">
        <v>0.98988421301201401</v>
      </c>
      <c r="AP548">
        <v>0.98988421301201401</v>
      </c>
      <c r="AQ548">
        <v>0.98988421301201401</v>
      </c>
      <c r="AR548">
        <v>16.177323316742282</v>
      </c>
      <c r="AS548">
        <v>16.177323316742282</v>
      </c>
      <c r="AT548">
        <v>16.177323316742282</v>
      </c>
      <c r="AU548">
        <v>16.177323316742282</v>
      </c>
      <c r="AV548" t="str">
        <f>VLOOKUP(Sheet1[[#This Row],[NPDES ID2]],Combined_Sheet__Major_Only___2[[NPDES ID2]:[ECHO BFR]],3,FALSE)</f>
        <v>IA</v>
      </c>
      <c r="AW548" t="s">
        <v>41</v>
      </c>
      <c r="AX548" t="str">
        <f>VLOOKUP(Sheet1[[#This Row],[NPDES ID2]],Combined_Sheet__Major_Only___2[[NPDES ID2]:[ECHO BFR]],27,FALSE)</f>
        <v>-</v>
      </c>
      <c r="AY548" t="str">
        <f>VLOOKUP(Sheet1[[#This Row],[NPDES ID2]],Combined_Sheet__Major_Only___2[[NPDES ID2]:[ECHO BFR]],28,FALSE)</f>
        <v>-</v>
      </c>
      <c r="AZ548" t="str">
        <f>VLOOKUP(Sheet1[[#This Row],[NPDES ID2]],Combined_Sheet__Major_Only___2[[NPDES ID2]:[ECHO BFR]],29,FALSE)</f>
        <v>-</v>
      </c>
      <c r="BA548">
        <f>VLOOKUP(Sheet1[[#This Row],[NPDES ID2]],Combined_Sheet__Major_Only___2[[NPDES ID2]:[ECHO BFR]],17,FALSE)</f>
        <v>42.354999999999997</v>
      </c>
      <c r="BB548">
        <f>VLOOKUP(Sheet1[[#This Row],[NPDES ID2]],Combined_Sheet__Major_Only___2[[NPDES ID2]:[ECHO BFR]],18,FALSE)</f>
        <v>-93.082534999999993</v>
      </c>
      <c r="BC548" s="2" t="str">
        <f>IF(ISNUMBER(SEARCH("aerobic",$AW548)),"aerobic","")</f>
        <v>aerobic</v>
      </c>
      <c r="BD548" s="2" t="str">
        <f>IF(ISNUMBER(SEARCH("anaer",$AW548)),"anaer","")</f>
        <v/>
      </c>
      <c r="BE548" s="2" t="str">
        <f>IF(ISNUMBER(SEARCH("thickening",$AZ548)),"thickening","")</f>
        <v/>
      </c>
      <c r="BF548" s="4" t="str">
        <f>IF(ISNUMBER(SEARCH("airDry",$AW548)),"airDry","")</f>
        <v/>
      </c>
      <c r="BG548" s="4" t="str">
        <f>IF(ISNUMBER(SEARCH("heatDry",$AY548)),"heatDry","")</f>
        <v/>
      </c>
      <c r="BH548" s="4" t="str">
        <f>IF(AND(ISNUMBER(SEARCH("aerobic",$AW548)),ISNUMBER(SEARCH("anaer",$AW548))),"Combined Aer and Anaer.","")</f>
        <v/>
      </c>
    </row>
    <row r="549" spans="1:60" x14ac:dyDescent="0.25">
      <c r="A549" s="5">
        <v>1772</v>
      </c>
      <c r="B549" t="s">
        <v>8295</v>
      </c>
      <c r="C549">
        <v>16.04</v>
      </c>
      <c r="D549">
        <v>5832.2535658390734</v>
      </c>
      <c r="E549">
        <v>5774.8423773116374</v>
      </c>
      <c r="F549">
        <v>3885.2641197066851</v>
      </c>
      <c r="G549">
        <v>7681.9205221966013</v>
      </c>
      <c r="H549">
        <v>-109.9270038352664</v>
      </c>
      <c r="I549">
        <v>-111.3338074920386</v>
      </c>
      <c r="J549">
        <v>-130.72259095027511</v>
      </c>
      <c r="K549">
        <v>-88.419881579011189</v>
      </c>
      <c r="L549">
        <v>11.14592074712472</v>
      </c>
      <c r="M549">
        <v>11.10604853540138</v>
      </c>
      <c r="N549">
        <v>10.96658380306449</v>
      </c>
      <c r="O549">
        <v>11.44141951550391</v>
      </c>
      <c r="P549">
        <v>0.37573882587189977</v>
      </c>
      <c r="Q549">
        <v>0.37938543288053961</v>
      </c>
      <c r="R549">
        <v>0.30696901436804169</v>
      </c>
      <c r="S549">
        <v>0.43953737882378452</v>
      </c>
      <c r="T549">
        <v>252500.91546215469</v>
      </c>
      <c r="U549">
        <v>252501.33241774191</v>
      </c>
      <c r="V549">
        <v>252332.0159916626</v>
      </c>
      <c r="W549">
        <v>252670.4322434607</v>
      </c>
      <c r="X549">
        <v>16354.83854249584</v>
      </c>
      <c r="Y549">
        <v>16411.74262827343</v>
      </c>
      <c r="Z549">
        <v>15921.61610946689</v>
      </c>
      <c r="AA549">
        <v>16623.759551540981</v>
      </c>
      <c r="AB549">
        <v>2502.367689450281</v>
      </c>
      <c r="AC549">
        <v>2472.630832212883</v>
      </c>
      <c r="AD549">
        <v>2181.1487303321542</v>
      </c>
      <c r="AE549">
        <v>2889.6425630967528</v>
      </c>
      <c r="AF549">
        <v>68.098653600487438</v>
      </c>
      <c r="AG549">
        <v>67.855060054657116</v>
      </c>
      <c r="AH549">
        <v>67.002943277367251</v>
      </c>
      <c r="AI549">
        <v>69.904054141986336</v>
      </c>
      <c r="AJ549">
        <v>0.60841270514044643</v>
      </c>
      <c r="AK549">
        <v>0.60841270318801088</v>
      </c>
      <c r="AL549">
        <v>0.6084116176322395</v>
      </c>
      <c r="AM549">
        <v>0.60841377447899514</v>
      </c>
      <c r="AN549">
        <v>0.98988404747984915</v>
      </c>
      <c r="AO549">
        <v>0.98988404747984926</v>
      </c>
      <c r="AP549">
        <v>0.98988404747984926</v>
      </c>
      <c r="AQ549">
        <v>0.98988404747984926</v>
      </c>
      <c r="AR549">
        <v>16.25954369293401</v>
      </c>
      <c r="AS549">
        <v>16.25954369293401</v>
      </c>
      <c r="AT549">
        <v>16.25954369293401</v>
      </c>
      <c r="AU549">
        <v>16.25954369293401</v>
      </c>
      <c r="AV549" t="str">
        <f>VLOOKUP(Sheet1[[#This Row],[NPDES ID2]],Combined_Sheet__Major_Only___2[[NPDES ID2]:[ECHO BFR]],3,FALSE)</f>
        <v>IA</v>
      </c>
      <c r="AW549" t="s">
        <v>41</v>
      </c>
      <c r="AX549" t="str">
        <f>VLOOKUP(Sheet1[[#This Row],[NPDES ID2]],Combined_Sheet__Major_Only___2[[NPDES ID2]:[ECHO BFR]],27,FALSE)</f>
        <v>-</v>
      </c>
      <c r="AY549" t="str">
        <f>VLOOKUP(Sheet1[[#This Row],[NPDES ID2]],Combined_Sheet__Major_Only___2[[NPDES ID2]:[ECHO BFR]],28,FALSE)</f>
        <v>-</v>
      </c>
      <c r="AZ549" t="str">
        <f>VLOOKUP(Sheet1[[#This Row],[NPDES ID2]],Combined_Sheet__Major_Only___2[[NPDES ID2]:[ECHO BFR]],29,FALSE)</f>
        <v>-</v>
      </c>
      <c r="BA549">
        <f>VLOOKUP(Sheet1[[#This Row],[NPDES ID2]],Combined_Sheet__Major_Only___2[[NPDES ID2]:[ECHO BFR]],17,FALSE)</f>
        <v>41.954444000000002</v>
      </c>
      <c r="BB549">
        <f>VLOOKUP(Sheet1[[#This Row],[NPDES ID2]],Combined_Sheet__Major_Only___2[[NPDES ID2]:[ECHO BFR]],18,FALSE)</f>
        <v>-92.591667000000001</v>
      </c>
      <c r="BC549" s="2" t="str">
        <f>IF(ISNUMBER(SEARCH("aerobic",$AW549)),"aerobic","")</f>
        <v>aerobic</v>
      </c>
      <c r="BD549" s="2" t="str">
        <f>IF(ISNUMBER(SEARCH("anaer",$AW549)),"anaer","")</f>
        <v/>
      </c>
      <c r="BE549" s="2" t="str">
        <f>IF(ISNUMBER(SEARCH("thickening",$AZ549)),"thickening","")</f>
        <v/>
      </c>
      <c r="BF549" s="3" t="str">
        <f>IF(ISNUMBER(SEARCH("airDry",$AW549)),"airDry","")</f>
        <v/>
      </c>
      <c r="BG549" s="3" t="str">
        <f>IF(ISNUMBER(SEARCH("heatDry",$AY549)),"heatDry","")</f>
        <v/>
      </c>
      <c r="BH549" s="3" t="str">
        <f>IF(AND(ISNUMBER(SEARCH("aerobic",$AW549)),ISNUMBER(SEARCH("anaer",$AW549))),"Combined Aer and Anaer.","")</f>
        <v/>
      </c>
    </row>
    <row r="550" spans="1:60" x14ac:dyDescent="0.25">
      <c r="A550" s="5">
        <v>2170</v>
      </c>
      <c r="B550" t="s">
        <v>10190</v>
      </c>
      <c r="C550">
        <v>734</v>
      </c>
      <c r="D550">
        <v>312.38064273909163</v>
      </c>
      <c r="E550">
        <v>304.86265377596789</v>
      </c>
      <c r="F550">
        <v>262.66113763996759</v>
      </c>
      <c r="G550">
        <v>374.80438098827062</v>
      </c>
      <c r="H550">
        <v>-137.96811194331369</v>
      </c>
      <c r="I550">
        <v>-139.25360951776861</v>
      </c>
      <c r="J550">
        <v>-158.3087566968168</v>
      </c>
      <c r="K550">
        <v>-114.8751343922312</v>
      </c>
      <c r="L550">
        <v>556.7481281773953</v>
      </c>
      <c r="M550">
        <v>553.438182745365</v>
      </c>
      <c r="N550">
        <v>541.86994715646051</v>
      </c>
      <c r="O550">
        <v>581.2680639351222</v>
      </c>
      <c r="P550">
        <v>22.966197345861129</v>
      </c>
      <c r="Q550">
        <v>22.87100793564839</v>
      </c>
      <c r="R550">
        <v>19.263247070312929</v>
      </c>
      <c r="S550">
        <v>25.83971213046129</v>
      </c>
      <c r="T550">
        <v>252491.53373110029</v>
      </c>
      <c r="U550">
        <v>252491.95067130751</v>
      </c>
      <c r="V550">
        <v>252322.64049074051</v>
      </c>
      <c r="W550">
        <v>252661.04425950351</v>
      </c>
      <c r="X550">
        <v>19823.667509240418</v>
      </c>
      <c r="Y550">
        <v>19930.859173131441</v>
      </c>
      <c r="Z550">
        <v>18968.268243930779</v>
      </c>
      <c r="AA550">
        <v>20360.032029916871</v>
      </c>
      <c r="AB550">
        <v>3779.775509706642</v>
      </c>
      <c r="AC550">
        <v>3727.2210708873999</v>
      </c>
      <c r="AD550">
        <v>3173.5464376639161</v>
      </c>
      <c r="AE550">
        <v>4569.2578821596944</v>
      </c>
      <c r="AF550">
        <v>56.204373530202098</v>
      </c>
      <c r="AG550">
        <v>55.870851412535707</v>
      </c>
      <c r="AH550">
        <v>54.702053502697723</v>
      </c>
      <c r="AI550">
        <v>58.678877363802393</v>
      </c>
      <c r="AJ550">
        <v>0.46318281005992568</v>
      </c>
      <c r="AK550">
        <v>0.46318273480225802</v>
      </c>
      <c r="AL550">
        <v>0.46314171456502562</v>
      </c>
      <c r="AM550">
        <v>0.46322322299124957</v>
      </c>
      <c r="AN550">
        <v>0.98988367705909452</v>
      </c>
      <c r="AO550">
        <v>0.98988367705909452</v>
      </c>
      <c r="AP550">
        <v>0.98988367705909452</v>
      </c>
      <c r="AQ550">
        <v>0.98988367705909452</v>
      </c>
      <c r="AR550">
        <v>11.79100807459236</v>
      </c>
      <c r="AS550">
        <v>11.79100807459236</v>
      </c>
      <c r="AT550">
        <v>11.79100807459236</v>
      </c>
      <c r="AU550">
        <v>11.79100807459236</v>
      </c>
      <c r="AV550" t="str">
        <f>VLOOKUP(Sheet1[[#This Row],[NPDES ID2]],Combined_Sheet__Major_Only___2[[NPDES ID2]:[ECHO BFR]],3,FALSE)</f>
        <v>FL</v>
      </c>
      <c r="AW550" t="s">
        <v>54</v>
      </c>
      <c r="AX550" t="str">
        <f>VLOOKUP(Sheet1[[#This Row],[NPDES ID2]],Combined_Sheet__Major_Only___2[[NPDES ID2]:[ECHO BFR]],27,FALSE)</f>
        <v>other</v>
      </c>
      <c r="AY550" t="str">
        <f>VLOOKUP(Sheet1[[#This Row],[NPDES ID2]],Combined_Sheet__Major_Only___2[[NPDES ID2]:[ECHO BFR]],28,FALSE)</f>
        <v>-</v>
      </c>
      <c r="AZ550" t="str">
        <f>VLOOKUP(Sheet1[[#This Row],[NPDES ID2]],Combined_Sheet__Major_Only___2[[NPDES ID2]:[ECHO BFR]],29,FALSE)</f>
        <v>-</v>
      </c>
      <c r="BA550">
        <f>VLOOKUP(Sheet1[[#This Row],[NPDES ID2]],Combined_Sheet__Major_Only___2[[NPDES ID2]:[ECHO BFR]],17,FALSE)</f>
        <v>28.81617</v>
      </c>
      <c r="BB550">
        <f>VLOOKUP(Sheet1[[#This Row],[NPDES ID2]],Combined_Sheet__Major_Only___2[[NPDES ID2]:[ECHO BFR]],18,FALSE)</f>
        <v>-81.279110000000003</v>
      </c>
      <c r="BC550" s="2" t="str">
        <f>IF(ISNUMBER(SEARCH("aerobic",$AW550)),"aerobic","")</f>
        <v/>
      </c>
      <c r="BD550" s="2" t="str">
        <f>IF(ISNUMBER(SEARCH("anaer",$AW550)),"anaer","")</f>
        <v/>
      </c>
      <c r="BE550" s="2" t="str">
        <f>IF(ISNUMBER(SEARCH("thickening",$AZ550)),"thickening","")</f>
        <v/>
      </c>
      <c r="BF550" s="3" t="str">
        <f>IF(ISNUMBER(SEARCH("airDry",$AW550)),"airDry","")</f>
        <v/>
      </c>
      <c r="BG550" s="3" t="str">
        <f>IF(ISNUMBER(SEARCH("heatDry",$AY550)),"heatDry","")</f>
        <v/>
      </c>
      <c r="BH550" s="3" t="str">
        <f>IF(AND(ISNUMBER(SEARCH("aerobic",$AW550)),ISNUMBER(SEARCH("anaer",$AW550))),"Combined Aer and Anaer.","")</f>
        <v/>
      </c>
    </row>
    <row r="551" spans="1:60" x14ac:dyDescent="0.25">
      <c r="A551" s="5">
        <v>2315</v>
      </c>
      <c r="B551" t="s">
        <v>10816</v>
      </c>
      <c r="C551">
        <v>398</v>
      </c>
      <c r="D551">
        <v>387.93816974229969</v>
      </c>
      <c r="E551">
        <v>383.24731505420499</v>
      </c>
      <c r="F551">
        <v>302.46102678351463</v>
      </c>
      <c r="G551">
        <v>477.85879728779258</v>
      </c>
      <c r="H551">
        <v>-110.5291033514096</v>
      </c>
      <c r="I551">
        <v>-111.90638185250729</v>
      </c>
      <c r="J551">
        <v>-131.28226813594941</v>
      </c>
      <c r="K551">
        <v>-88.876403674612931</v>
      </c>
      <c r="L551">
        <v>274.58832563723013</v>
      </c>
      <c r="M551">
        <v>273.58371786614259</v>
      </c>
      <c r="N551">
        <v>270.07170744604991</v>
      </c>
      <c r="O551">
        <v>282.03145600451791</v>
      </c>
      <c r="P551">
        <v>9.3267003516444529</v>
      </c>
      <c r="Q551">
        <v>9.4126090747043882</v>
      </c>
      <c r="R551">
        <v>7.6271141336840973</v>
      </c>
      <c r="S551">
        <v>10.8903637880316</v>
      </c>
      <c r="T551">
        <v>252481.59015088659</v>
      </c>
      <c r="U551">
        <v>252482.00707479261</v>
      </c>
      <c r="V551">
        <v>252312.70351376661</v>
      </c>
      <c r="W551">
        <v>252651.09405191589</v>
      </c>
      <c r="X551">
        <v>16471.354300536212</v>
      </c>
      <c r="Y551">
        <v>16529.7605916457</v>
      </c>
      <c r="Z551">
        <v>16025.625032928099</v>
      </c>
      <c r="AA551">
        <v>16748.254985994608</v>
      </c>
      <c r="AB551">
        <v>2537.3736503514888</v>
      </c>
      <c r="AC551">
        <v>2506.919474327538</v>
      </c>
      <c r="AD551">
        <v>2209.5067105320841</v>
      </c>
      <c r="AE551">
        <v>2934.079056969575</v>
      </c>
      <c r="AF551">
        <v>67.615546044263283</v>
      </c>
      <c r="AG551">
        <v>67.368544129545427</v>
      </c>
      <c r="AH551">
        <v>66.503146007261975</v>
      </c>
      <c r="AI551">
        <v>69.447885856017024</v>
      </c>
      <c r="AJ551">
        <v>0.60250313794488508</v>
      </c>
      <c r="AK551">
        <v>0.6025030893319574</v>
      </c>
      <c r="AL551">
        <v>0.60247632436396958</v>
      </c>
      <c r="AM551">
        <v>0.6025295048313829</v>
      </c>
      <c r="AN551">
        <v>0.98988328442512274</v>
      </c>
      <c r="AO551">
        <v>0.98988328442512297</v>
      </c>
      <c r="AP551">
        <v>0.98988328442512297</v>
      </c>
      <c r="AQ551">
        <v>0.98988328442512297</v>
      </c>
      <c r="AR551">
        <v>16.076890197571629</v>
      </c>
      <c r="AS551">
        <v>16.076890197571618</v>
      </c>
      <c r="AT551">
        <v>16.076890197571618</v>
      </c>
      <c r="AU551">
        <v>16.076890197571618</v>
      </c>
      <c r="AV551" t="str">
        <f>VLOOKUP(Sheet1[[#This Row],[NPDES ID2]],Combined_Sheet__Major_Only___2[[NPDES ID2]:[ECHO BFR]],3,FALSE)</f>
        <v>OR</v>
      </c>
      <c r="AW551" t="s">
        <v>41</v>
      </c>
      <c r="AX551" t="str">
        <f>VLOOKUP(Sheet1[[#This Row],[NPDES ID2]],Combined_Sheet__Major_Only___2[[NPDES ID2]:[ECHO BFR]],27,FALSE)</f>
        <v>methaneBioCaptureRecover</v>
      </c>
      <c r="AY551" t="str">
        <f>VLOOKUP(Sheet1[[#This Row],[NPDES ID2]],Combined_Sheet__Major_Only___2[[NPDES ID2]:[ECHO BFR]],28,FALSE)</f>
        <v>-</v>
      </c>
      <c r="AZ551" t="str">
        <f>VLOOKUP(Sheet1[[#This Row],[NPDES ID2]],Combined_Sheet__Major_Only___2[[NPDES ID2]:[ECHO BFR]],29,FALSE)</f>
        <v>preliminaryOps</v>
      </c>
      <c r="BA551">
        <f>VLOOKUP(Sheet1[[#This Row],[NPDES ID2]],Combined_Sheet__Major_Only___2[[NPDES ID2]:[ECHO BFR]],17,FALSE)</f>
        <v>43.208917999999997</v>
      </c>
      <c r="BB551">
        <f>VLOOKUP(Sheet1[[#This Row],[NPDES ID2]],Combined_Sheet__Major_Only___2[[NPDES ID2]:[ECHO BFR]],18,FALSE)</f>
        <v>-123.396131</v>
      </c>
      <c r="BC551" s="2" t="str">
        <f>IF(ISNUMBER(SEARCH("aerobic",$AW551)),"aerobic","")</f>
        <v>aerobic</v>
      </c>
      <c r="BD551" s="2" t="str">
        <f>IF(ISNUMBER(SEARCH("anaer",$AW551)),"anaer","")</f>
        <v/>
      </c>
      <c r="BE551" s="2" t="str">
        <f>IF(ISNUMBER(SEARCH("thickening",$AZ551)),"thickening","")</f>
        <v/>
      </c>
      <c r="BF551" s="4" t="str">
        <f>IF(ISNUMBER(SEARCH("airDry",$AW551)),"airDry","")</f>
        <v/>
      </c>
      <c r="BG551" s="4" t="str">
        <f>IF(ISNUMBER(SEARCH("heatDry",$AY551)),"heatDry","")</f>
        <v/>
      </c>
      <c r="BH551" s="4" t="str">
        <f>IF(AND(ISNUMBER(SEARCH("aerobic",$AW551)),ISNUMBER(SEARCH("anaer",$AW551))),"Combined Aer and Anaer.","")</f>
        <v/>
      </c>
    </row>
    <row r="552" spans="1:60" x14ac:dyDescent="0.25">
      <c r="A552" s="5">
        <v>674</v>
      </c>
      <c r="B552" t="s">
        <v>3298</v>
      </c>
      <c r="C552">
        <v>4.08</v>
      </c>
      <c r="D552">
        <v>21245.080261822761</v>
      </c>
      <c r="E552">
        <v>20909.28257560384</v>
      </c>
      <c r="F552">
        <v>14067.070228874451</v>
      </c>
      <c r="G552">
        <v>27895.395211443811</v>
      </c>
      <c r="H552">
        <v>-139.60484014098819</v>
      </c>
      <c r="I552">
        <v>-140.76992794758971</v>
      </c>
      <c r="J552">
        <v>-159.29000325293561</v>
      </c>
      <c r="K552">
        <v>-116.7731693826245</v>
      </c>
      <c r="L552">
        <v>3.0290858340493401</v>
      </c>
      <c r="M552">
        <v>3.0107668891664772</v>
      </c>
      <c r="N552">
        <v>2.9466898349548898</v>
      </c>
      <c r="O552">
        <v>3.1648515497281209</v>
      </c>
      <c r="P552">
        <v>0.12597280346371961</v>
      </c>
      <c r="Q552">
        <v>0.12530241008030471</v>
      </c>
      <c r="R552">
        <v>0.1057659667386369</v>
      </c>
      <c r="S552">
        <v>0.14170586351115669</v>
      </c>
      <c r="T552">
        <v>252481.47881727529</v>
      </c>
      <c r="U552">
        <v>252481.89574099871</v>
      </c>
      <c r="V552">
        <v>252312.5922540887</v>
      </c>
      <c r="W552">
        <v>252650.98264410091</v>
      </c>
      <c r="X552">
        <v>19976.587845256021</v>
      </c>
      <c r="Y552">
        <v>20086.30480612208</v>
      </c>
      <c r="Z552">
        <v>19099.97667096831</v>
      </c>
      <c r="AA552">
        <v>20526.794410769919</v>
      </c>
      <c r="AB552">
        <v>3850.5157079038222</v>
      </c>
      <c r="AC552">
        <v>3797.233235127454</v>
      </c>
      <c r="AD552">
        <v>3226.3025939646741</v>
      </c>
      <c r="AE552">
        <v>4667.6010249931751</v>
      </c>
      <c r="AF552">
        <v>55.767475765333387</v>
      </c>
      <c r="AG552">
        <v>55.430215293608207</v>
      </c>
      <c r="AH552">
        <v>54.250508931677487</v>
      </c>
      <c r="AI552">
        <v>58.267007986240188</v>
      </c>
      <c r="AJ552">
        <v>0.4578604186544698</v>
      </c>
      <c r="AK552">
        <v>0.45786041824807289</v>
      </c>
      <c r="AL552">
        <v>0.45786019222367308</v>
      </c>
      <c r="AM552">
        <v>0.45786064130181853</v>
      </c>
      <c r="AN552">
        <v>0.98988328002881143</v>
      </c>
      <c r="AO552">
        <v>0.98988328002881187</v>
      </c>
      <c r="AP552">
        <v>0.98988328002881187</v>
      </c>
      <c r="AQ552">
        <v>0.98988328002881187</v>
      </c>
      <c r="AR552">
        <v>11.62869217520787</v>
      </c>
      <c r="AS552">
        <v>11.62869217520787</v>
      </c>
      <c r="AT552">
        <v>11.62869217520787</v>
      </c>
      <c r="AU552">
        <v>11.62869217520787</v>
      </c>
      <c r="AV552" t="str">
        <f>VLOOKUP(Sheet1[[#This Row],[NPDES ID2]],Combined_Sheet__Major_Only___2[[NPDES ID2]:[ECHO BFR]],3,FALSE)</f>
        <v>TX</v>
      </c>
      <c r="AW552" t="s">
        <v>54</v>
      </c>
      <c r="AX552" t="str">
        <f>VLOOKUP(Sheet1[[#This Row],[NPDES ID2]],Combined_Sheet__Major_Only___2[[NPDES ID2]:[ECHO BFR]],27,FALSE)</f>
        <v>other</v>
      </c>
      <c r="AY552" t="str">
        <f>VLOOKUP(Sheet1[[#This Row],[NPDES ID2]],Combined_Sheet__Major_Only___2[[NPDES ID2]:[ECHO BFR]],28,FALSE)</f>
        <v>-</v>
      </c>
      <c r="AZ552" t="str">
        <f>VLOOKUP(Sheet1[[#This Row],[NPDES ID2]],Combined_Sheet__Major_Only___2[[NPDES ID2]:[ECHO BFR]],29,FALSE)</f>
        <v>-</v>
      </c>
      <c r="BA552">
        <f>VLOOKUP(Sheet1[[#This Row],[NPDES ID2]],Combined_Sheet__Major_Only___2[[NPDES ID2]:[ECHO BFR]],17,FALSE)</f>
        <v>28.890999999999998</v>
      </c>
      <c r="BB552">
        <f>VLOOKUP(Sheet1[[#This Row],[NPDES ID2]],Combined_Sheet__Major_Only___2[[NPDES ID2]:[ECHO BFR]],18,FALSE)</f>
        <v>-96.823194000000001</v>
      </c>
      <c r="BC552" s="2" t="str">
        <f>IF(ISNUMBER(SEARCH("aerobic",$AW552)),"aerobic","")</f>
        <v/>
      </c>
      <c r="BD552" s="2" t="str">
        <f>IF(ISNUMBER(SEARCH("anaer",$AW552)),"anaer","")</f>
        <v/>
      </c>
      <c r="BE552" s="2" t="str">
        <f>IF(ISNUMBER(SEARCH("thickening",$AZ552)),"thickening","")</f>
        <v/>
      </c>
      <c r="BF552" s="3" t="str">
        <f>IF(ISNUMBER(SEARCH("airDry",$AW552)),"airDry","")</f>
        <v/>
      </c>
      <c r="BG552" s="3" t="str">
        <f>IF(ISNUMBER(SEARCH("heatDry",$AY552)),"heatDry","")</f>
        <v/>
      </c>
      <c r="BH552" s="3" t="str">
        <f>IF(AND(ISNUMBER(SEARCH("aerobic",$AW552)),ISNUMBER(SEARCH("anaer",$AW552))),"Combined Aer and Anaer.","")</f>
        <v/>
      </c>
    </row>
    <row r="553" spans="1:60" x14ac:dyDescent="0.25">
      <c r="A553" s="5">
        <v>2598</v>
      </c>
      <c r="B553" t="s">
        <v>12029</v>
      </c>
      <c r="C553">
        <v>54.19</v>
      </c>
      <c r="D553">
        <v>1755.581542237383</v>
      </c>
      <c r="E553">
        <v>1739.9179218280119</v>
      </c>
      <c r="F553">
        <v>1196.4177838771141</v>
      </c>
      <c r="G553">
        <v>2298.7845008205541</v>
      </c>
      <c r="H553">
        <v>-107.49759881226611</v>
      </c>
      <c r="I553">
        <v>-108.8199598781285</v>
      </c>
      <c r="J553">
        <v>-128.38703640175211</v>
      </c>
      <c r="K553">
        <v>-86.091440427899585</v>
      </c>
      <c r="L553">
        <v>38.433783977033997</v>
      </c>
      <c r="M553">
        <v>38.304998021360667</v>
      </c>
      <c r="N553">
        <v>37.85455735383259</v>
      </c>
      <c r="O553">
        <v>39.388205923078992</v>
      </c>
      <c r="P553">
        <v>1.2678259464211019</v>
      </c>
      <c r="Q553">
        <v>1.282555860947787</v>
      </c>
      <c r="R553">
        <v>1.0328655175243231</v>
      </c>
      <c r="S553">
        <v>1.491176116072273</v>
      </c>
      <c r="T553">
        <v>252478.70292977069</v>
      </c>
      <c r="U553">
        <v>252479.11984894349</v>
      </c>
      <c r="V553">
        <v>252309.81820996961</v>
      </c>
      <c r="W553">
        <v>252648.20490647361</v>
      </c>
      <c r="X553">
        <v>16021.957997904679</v>
      </c>
      <c r="Y553">
        <v>16074.788256603841</v>
      </c>
      <c r="Z553">
        <v>15623.46784893847</v>
      </c>
      <c r="AA553">
        <v>16268.743813253041</v>
      </c>
      <c r="AB553">
        <v>2405.8774849145511</v>
      </c>
      <c r="AC553">
        <v>2378.1343995088491</v>
      </c>
      <c r="AD553">
        <v>2102.4725576747542</v>
      </c>
      <c r="AE553">
        <v>2768.163659633718</v>
      </c>
      <c r="AF553">
        <v>69.506105546637912</v>
      </c>
      <c r="AG553">
        <v>69.273252765437817</v>
      </c>
      <c r="AH553">
        <v>68.458565769846643</v>
      </c>
      <c r="AI553">
        <v>71.232076738060258</v>
      </c>
      <c r="AJ553">
        <v>0.62563377310419255</v>
      </c>
      <c r="AK553">
        <v>0.62563376638342505</v>
      </c>
      <c r="AL553">
        <v>0.62563003324100808</v>
      </c>
      <c r="AM553">
        <v>0.6256374505009531</v>
      </c>
      <c r="AN553">
        <v>0.9898831704140888</v>
      </c>
      <c r="AO553">
        <v>0.98988317041408846</v>
      </c>
      <c r="AP553">
        <v>0.98988317041408846</v>
      </c>
      <c r="AQ553">
        <v>0.98988317041408846</v>
      </c>
      <c r="AR553">
        <v>16.789160791851199</v>
      </c>
      <c r="AS553">
        <v>16.789160791851209</v>
      </c>
      <c r="AT553">
        <v>16.789160791851209</v>
      </c>
      <c r="AU553">
        <v>16.789160791851209</v>
      </c>
      <c r="AV553" t="str">
        <f>VLOOKUP(Sheet1[[#This Row],[NPDES ID2]],Combined_Sheet__Major_Only___2[[NPDES ID2]:[ECHO BFR]],3,FALSE)</f>
        <v>IL</v>
      </c>
      <c r="AW553" t="s">
        <v>12185</v>
      </c>
      <c r="AX553" t="str">
        <f>VLOOKUP(Sheet1[[#This Row],[NPDES ID2]],Combined_Sheet__Major_Only___2[[NPDES ID2]:[ECHO BFR]],27,FALSE)</f>
        <v>-</v>
      </c>
      <c r="AY553" t="str">
        <f>VLOOKUP(Sheet1[[#This Row],[NPDES ID2]],Combined_Sheet__Major_Only___2[[NPDES ID2]:[ECHO BFR]],28,FALSE)</f>
        <v>-</v>
      </c>
      <c r="AZ553" t="str">
        <f>VLOOKUP(Sheet1[[#This Row],[NPDES ID2]],Combined_Sheet__Major_Only___2[[NPDES ID2]:[ECHO BFR]],29,FALSE)</f>
        <v>-</v>
      </c>
      <c r="BA553">
        <f>VLOOKUP(Sheet1[[#This Row],[NPDES ID2]],Combined_Sheet__Major_Only___2[[NPDES ID2]:[ECHO BFR]],17,FALSE)</f>
        <v>38.551625000000001</v>
      </c>
      <c r="BB553">
        <f>VLOOKUP(Sheet1[[#This Row],[NPDES ID2]],Combined_Sheet__Major_Only___2[[NPDES ID2]:[ECHO BFR]],18,FALSE)</f>
        <v>-89.848048000000006</v>
      </c>
      <c r="BC553" s="2" t="str">
        <f>IF(ISNUMBER(SEARCH("aerobic",$AW553)),"aerobic","")</f>
        <v/>
      </c>
      <c r="BD553" s="2" t="str">
        <f>IF(ISNUMBER(SEARCH("anaer",$AW553)),"anaer","")</f>
        <v>anaer</v>
      </c>
      <c r="BE553" s="2" t="str">
        <f>IF(ISNUMBER(SEARCH("thickening",$AZ553)),"thickening","")</f>
        <v/>
      </c>
      <c r="BF553" s="3" t="str">
        <f>IF(ISNUMBER(SEARCH("airDry",$AW553)),"airDry","")</f>
        <v/>
      </c>
      <c r="BG553" s="3" t="str">
        <f>IF(ISNUMBER(SEARCH("heatDry",$AY553)),"heatDry","")</f>
        <v/>
      </c>
      <c r="BH553" s="3" t="str">
        <f>IF(AND(ISNUMBER(SEARCH("aerobic",$AW553)),ISNUMBER(SEARCH("anaer",$AW553))),"Combined Aer and Anaer.","")</f>
        <v/>
      </c>
    </row>
    <row r="554" spans="1:60" x14ac:dyDescent="0.25">
      <c r="A554" s="5">
        <v>1794</v>
      </c>
      <c r="B554" t="s">
        <v>8384</v>
      </c>
      <c r="C554">
        <v>0.54900000000000004</v>
      </c>
      <c r="D554">
        <v>168861.4613542103</v>
      </c>
      <c r="E554">
        <v>167204.91097957591</v>
      </c>
      <c r="F554">
        <v>111668.90689949589</v>
      </c>
      <c r="G554">
        <v>222868.7518739028</v>
      </c>
      <c r="H554">
        <v>-110.5110678310561</v>
      </c>
      <c r="I554">
        <v>-111.94274012116659</v>
      </c>
      <c r="J554">
        <v>-131.28480765872129</v>
      </c>
      <c r="K554">
        <v>-88.982178281876998</v>
      </c>
      <c r="L554">
        <v>0.37965619429112102</v>
      </c>
      <c r="M554">
        <v>0.37827754334700869</v>
      </c>
      <c r="N554">
        <v>0.37345520098913332</v>
      </c>
      <c r="O554">
        <v>0.38987369927869331</v>
      </c>
      <c r="P554">
        <v>1.286410724400301E-2</v>
      </c>
      <c r="Q554">
        <v>1.298473253929157E-2</v>
      </c>
      <c r="R554">
        <v>1.051651750963651E-2</v>
      </c>
      <c r="S554">
        <v>1.50293047455322E-2</v>
      </c>
      <c r="T554">
        <v>252476.60092196561</v>
      </c>
      <c r="U554">
        <v>252477.01783769249</v>
      </c>
      <c r="V554">
        <v>252307.71759804621</v>
      </c>
      <c r="W554">
        <v>252646.10149768501</v>
      </c>
      <c r="X554">
        <v>16432.376490239119</v>
      </c>
      <c r="Y554">
        <v>16490.259872134389</v>
      </c>
      <c r="Z554">
        <v>15990.76634857132</v>
      </c>
      <c r="AA554">
        <v>16706.652416851281</v>
      </c>
      <c r="AB554">
        <v>2525.639470034278</v>
      </c>
      <c r="AC554">
        <v>2495.4062421476679</v>
      </c>
      <c r="AD554">
        <v>2200.045280072497</v>
      </c>
      <c r="AE554">
        <v>2919.1000293735328</v>
      </c>
      <c r="AF554">
        <v>67.771055695364609</v>
      </c>
      <c r="AG554">
        <v>67.524958215206951</v>
      </c>
      <c r="AH554">
        <v>66.664138488798685</v>
      </c>
      <c r="AI554">
        <v>69.594944934222923</v>
      </c>
      <c r="AJ554">
        <v>0.60440529356949502</v>
      </c>
      <c r="AK554">
        <v>0.60440529350298622</v>
      </c>
      <c r="AL554">
        <v>0.60440525650928578</v>
      </c>
      <c r="AM554">
        <v>0.60440533001044427</v>
      </c>
      <c r="AN554">
        <v>0.98988308740806208</v>
      </c>
      <c r="AO554">
        <v>0.9898830874080623</v>
      </c>
      <c r="AP554">
        <v>0.9898830874080623</v>
      </c>
      <c r="AQ554">
        <v>0.9898830874080623</v>
      </c>
      <c r="AR554">
        <v>16.136314480130519</v>
      </c>
      <c r="AS554">
        <v>16.136314480130519</v>
      </c>
      <c r="AT554">
        <v>16.136314480130519</v>
      </c>
      <c r="AU554">
        <v>16.136314480130519</v>
      </c>
      <c r="AV554" t="str">
        <f>VLOOKUP(Sheet1[[#This Row],[NPDES ID2]],Combined_Sheet__Major_Only___2[[NPDES ID2]:[ECHO BFR]],3,FALSE)</f>
        <v>MO</v>
      </c>
      <c r="AW554" t="s">
        <v>41</v>
      </c>
      <c r="AX554" t="str">
        <f>VLOOKUP(Sheet1[[#This Row],[NPDES ID2]],Combined_Sheet__Major_Only___2[[NPDES ID2]:[ECHO BFR]],27,FALSE)</f>
        <v>-</v>
      </c>
      <c r="AY554" t="str">
        <f>VLOOKUP(Sheet1[[#This Row],[NPDES ID2]],Combined_Sheet__Major_Only___2[[NPDES ID2]:[ECHO BFR]],28,FALSE)</f>
        <v>-</v>
      </c>
      <c r="AZ554" t="str">
        <f>VLOOKUP(Sheet1[[#This Row],[NPDES ID2]],Combined_Sheet__Major_Only___2[[NPDES ID2]:[ECHO BFR]],29,FALSE)</f>
        <v>-</v>
      </c>
      <c r="BA554">
        <f>VLOOKUP(Sheet1[[#This Row],[NPDES ID2]],Combined_Sheet__Major_Only___2[[NPDES ID2]:[ECHO BFR]],17,FALSE)</f>
        <v>39.381027000000003</v>
      </c>
      <c r="BB554">
        <f>VLOOKUP(Sheet1[[#This Row],[NPDES ID2]],Combined_Sheet__Major_Only___2[[NPDES ID2]:[ECHO BFR]],18,FALSE)</f>
        <v>-94.566282000000001</v>
      </c>
      <c r="BC554" s="2" t="str">
        <f>IF(ISNUMBER(SEARCH("aerobic",$AW554)),"aerobic","")</f>
        <v>aerobic</v>
      </c>
      <c r="BD554" s="2" t="str">
        <f>IF(ISNUMBER(SEARCH("anaer",$AW554)),"anaer","")</f>
        <v/>
      </c>
      <c r="BE554" s="2" t="str">
        <f>IF(ISNUMBER(SEARCH("thickening",$AZ554)),"thickening","")</f>
        <v/>
      </c>
      <c r="BF554" s="3" t="str">
        <f>IF(ISNUMBER(SEARCH("airDry",$AW554)),"airDry","")</f>
        <v/>
      </c>
      <c r="BG554" s="3" t="str">
        <f>IF(ISNUMBER(SEARCH("heatDry",$AY554)),"heatDry","")</f>
        <v/>
      </c>
      <c r="BH554" s="3" t="str">
        <f>IF(AND(ISNUMBER(SEARCH("aerobic",$AW554)),ISNUMBER(SEARCH("anaer",$AW554))),"Combined Aer and Anaer.","")</f>
        <v/>
      </c>
    </row>
    <row r="555" spans="1:60" x14ac:dyDescent="0.25">
      <c r="A555" s="5">
        <v>1673</v>
      </c>
      <c r="B555" t="s">
        <v>7854</v>
      </c>
      <c r="C555">
        <v>54.8</v>
      </c>
      <c r="D555">
        <v>1768.906707780463</v>
      </c>
      <c r="E555">
        <v>1751.1987864182761</v>
      </c>
      <c r="F555">
        <v>1206.0648665799549</v>
      </c>
      <c r="G555">
        <v>2315.089431348767</v>
      </c>
      <c r="H555">
        <v>-109.62006831949191</v>
      </c>
      <c r="I555">
        <v>-111.0095619868424</v>
      </c>
      <c r="J555">
        <v>-130.42570179743291</v>
      </c>
      <c r="K555">
        <v>-88.115153644744154</v>
      </c>
      <c r="L555">
        <v>38.17012117067874</v>
      </c>
      <c r="M555">
        <v>38.0345852578821</v>
      </c>
      <c r="N555">
        <v>37.560535211713649</v>
      </c>
      <c r="O555">
        <v>39.174567382793541</v>
      </c>
      <c r="P555">
        <v>1.2835071394142989</v>
      </c>
      <c r="Q555">
        <v>1.2961713596031099</v>
      </c>
      <c r="R555">
        <v>1.048253801197025</v>
      </c>
      <c r="S555">
        <v>1.5023869048971199</v>
      </c>
      <c r="T555">
        <v>252465.29033336879</v>
      </c>
      <c r="U555">
        <v>252465.7072305535</v>
      </c>
      <c r="V555">
        <v>252296.41452047939</v>
      </c>
      <c r="W555">
        <v>252634.78337060619</v>
      </c>
      <c r="X555">
        <v>16313.69635432125</v>
      </c>
      <c r="Y555">
        <v>16370.113904353349</v>
      </c>
      <c r="Z555">
        <v>15884.654195673909</v>
      </c>
      <c r="AA555">
        <v>16579.95077068172</v>
      </c>
      <c r="AB555">
        <v>2490.5585631414228</v>
      </c>
      <c r="AC555">
        <v>2461.0695806316749</v>
      </c>
      <c r="AD555">
        <v>2171.5176686075802</v>
      </c>
      <c r="AE555">
        <v>2874.7747313669338</v>
      </c>
      <c r="AF555">
        <v>68.260898495452111</v>
      </c>
      <c r="AG555">
        <v>68.01856714918685</v>
      </c>
      <c r="AH555">
        <v>67.170726170755643</v>
      </c>
      <c r="AI555">
        <v>70.057116548555356</v>
      </c>
      <c r="AJ555">
        <v>0.610397537700621</v>
      </c>
      <c r="AK555">
        <v>0.61039753101032601</v>
      </c>
      <c r="AL555">
        <v>0.61039381489830569</v>
      </c>
      <c r="AM555">
        <v>0.61040119832198825</v>
      </c>
      <c r="AN555">
        <v>0.98988264074170662</v>
      </c>
      <c r="AO555">
        <v>0.98988264074170607</v>
      </c>
      <c r="AP555">
        <v>0.98988264074170607</v>
      </c>
      <c r="AQ555">
        <v>0.98988264074170607</v>
      </c>
      <c r="AR555">
        <v>16.320505641075052</v>
      </c>
      <c r="AS555">
        <v>16.320505641075059</v>
      </c>
      <c r="AT555">
        <v>16.320505641075059</v>
      </c>
      <c r="AU555">
        <v>16.320505641075059</v>
      </c>
      <c r="AV555" t="str">
        <f>VLOOKUP(Sheet1[[#This Row],[NPDES ID2]],Combined_Sheet__Major_Only___2[[NPDES ID2]:[ECHO BFR]],3,FALSE)</f>
        <v>IL</v>
      </c>
      <c r="AW555" t="s">
        <v>41</v>
      </c>
      <c r="AX555" t="str">
        <f>VLOOKUP(Sheet1[[#This Row],[NPDES ID2]],Combined_Sheet__Major_Only___2[[NPDES ID2]:[ECHO BFR]],27,FALSE)</f>
        <v>-</v>
      </c>
      <c r="AY555" t="str">
        <f>VLOOKUP(Sheet1[[#This Row],[NPDES ID2]],Combined_Sheet__Major_Only___2[[NPDES ID2]:[ECHO BFR]],28,FALSE)</f>
        <v>-</v>
      </c>
      <c r="AZ555" t="str">
        <f>VLOOKUP(Sheet1[[#This Row],[NPDES ID2]],Combined_Sheet__Major_Only___2[[NPDES ID2]:[ECHO BFR]],29,FALSE)</f>
        <v>-</v>
      </c>
      <c r="BA555">
        <f>VLOOKUP(Sheet1[[#This Row],[NPDES ID2]],Combined_Sheet__Major_Only___2[[NPDES ID2]:[ECHO BFR]],17,FALSE)</f>
        <v>41.637500000000003</v>
      </c>
      <c r="BB555">
        <f>VLOOKUP(Sheet1[[#This Row],[NPDES ID2]],Combined_Sheet__Major_Only___2[[NPDES ID2]:[ECHO BFR]],18,FALSE)</f>
        <v>-87.95</v>
      </c>
      <c r="BC555" s="2" t="str">
        <f>IF(ISNUMBER(SEARCH("aerobic",$AW555)),"aerobic","")</f>
        <v>aerobic</v>
      </c>
      <c r="BD555" s="2" t="str">
        <f>IF(ISNUMBER(SEARCH("anaer",$AW555)),"anaer","")</f>
        <v/>
      </c>
      <c r="BE555" s="2" t="str">
        <f>IF(ISNUMBER(SEARCH("thickening",$AZ555)),"thickening","")</f>
        <v/>
      </c>
      <c r="BF555" s="4" t="str">
        <f>IF(ISNUMBER(SEARCH("airDry",$AW555)),"airDry","")</f>
        <v/>
      </c>
      <c r="BG555" s="4" t="str">
        <f>IF(ISNUMBER(SEARCH("heatDry",$AY555)),"heatDry","")</f>
        <v/>
      </c>
      <c r="BH555" s="4" t="str">
        <f>IF(AND(ISNUMBER(SEARCH("aerobic",$AW555)),ISNUMBER(SEARCH("anaer",$AW555))),"Combined Aer and Anaer.","")</f>
        <v/>
      </c>
    </row>
    <row r="556" spans="1:60" x14ac:dyDescent="0.25">
      <c r="A556" s="5">
        <v>1347</v>
      </c>
      <c r="B556" t="s">
        <v>6400</v>
      </c>
      <c r="C556">
        <v>162.88</v>
      </c>
      <c r="D556">
        <v>681.21529586572296</v>
      </c>
      <c r="E556">
        <v>677.6479555957651</v>
      </c>
      <c r="F556">
        <v>490.298221864781</v>
      </c>
      <c r="G556">
        <v>872.07935647571969</v>
      </c>
      <c r="H556">
        <v>-110.6732823852727</v>
      </c>
      <c r="I556">
        <v>-112.0554830727216</v>
      </c>
      <c r="J556">
        <v>-131.43265479609829</v>
      </c>
      <c r="K556">
        <v>-89.086841251415706</v>
      </c>
      <c r="L556">
        <v>112.3846148001299</v>
      </c>
      <c r="M556">
        <v>111.97361982814169</v>
      </c>
      <c r="N556">
        <v>110.5363431532838</v>
      </c>
      <c r="O556">
        <v>115.4302182239561</v>
      </c>
      <c r="P556">
        <v>3.817014398409615</v>
      </c>
      <c r="Q556">
        <v>3.8522114448043459</v>
      </c>
      <c r="R556">
        <v>3.1213985814525351</v>
      </c>
      <c r="S556">
        <v>4.4569288106780567</v>
      </c>
      <c r="T556">
        <v>252461.76689683981</v>
      </c>
      <c r="U556">
        <v>252462.18378824831</v>
      </c>
      <c r="V556">
        <v>252292.8934237611</v>
      </c>
      <c r="W556">
        <v>252631.25758571451</v>
      </c>
      <c r="X556">
        <v>16468.539107411911</v>
      </c>
      <c r="Y556">
        <v>16526.899297496231</v>
      </c>
      <c r="Z556">
        <v>16022.991365859691</v>
      </c>
      <c r="AA556">
        <v>16745.327749874588</v>
      </c>
      <c r="AB556">
        <v>2536.6486921486162</v>
      </c>
      <c r="AC556">
        <v>2506.1909863434221</v>
      </c>
      <c r="AD556">
        <v>2208.9458204099542</v>
      </c>
      <c r="AE556">
        <v>2933.1096488444068</v>
      </c>
      <c r="AF556">
        <v>67.619813527760925</v>
      </c>
      <c r="AG556">
        <v>67.372679094135208</v>
      </c>
      <c r="AH556">
        <v>66.507654410316448</v>
      </c>
      <c r="AI556">
        <v>69.452101648203438</v>
      </c>
      <c r="AJ556">
        <v>0.60255532426056335</v>
      </c>
      <c r="AK556">
        <v>0.60255530448591443</v>
      </c>
      <c r="AL556">
        <v>0.60254435127900918</v>
      </c>
      <c r="AM556">
        <v>0.60256611411382432</v>
      </c>
      <c r="AN556">
        <v>0.98988250158964763</v>
      </c>
      <c r="AO556">
        <v>0.98988250158964763</v>
      </c>
      <c r="AP556">
        <v>0.98988250158964763</v>
      </c>
      <c r="AQ556">
        <v>0.98988250158964763</v>
      </c>
      <c r="AR556">
        <v>16.079036907125911</v>
      </c>
      <c r="AS556">
        <v>16.079036907125911</v>
      </c>
      <c r="AT556">
        <v>16.079036907125911</v>
      </c>
      <c r="AU556">
        <v>16.079036907125911</v>
      </c>
      <c r="AV556" t="str">
        <f>VLOOKUP(Sheet1[[#This Row],[NPDES ID2]],Combined_Sheet__Major_Only___2[[NPDES ID2]:[ECHO BFR]],3,FALSE)</f>
        <v>TX</v>
      </c>
      <c r="AW556" t="s">
        <v>41</v>
      </c>
      <c r="AX556" t="str">
        <f>VLOOKUP(Sheet1[[#This Row],[NPDES ID2]],Combined_Sheet__Major_Only___2[[NPDES ID2]:[ECHO BFR]],27,FALSE)</f>
        <v>-</v>
      </c>
      <c r="AY556" t="str">
        <f>VLOOKUP(Sheet1[[#This Row],[NPDES ID2]],Combined_Sheet__Major_Only___2[[NPDES ID2]:[ECHO BFR]],28,FALSE)</f>
        <v>-</v>
      </c>
      <c r="AZ556" t="str">
        <f>VLOOKUP(Sheet1[[#This Row],[NPDES ID2]],Combined_Sheet__Major_Only___2[[NPDES ID2]:[ECHO BFR]],29,FALSE)</f>
        <v>-</v>
      </c>
      <c r="BA556">
        <f>VLOOKUP(Sheet1[[#This Row],[NPDES ID2]],Combined_Sheet__Major_Only___2[[NPDES ID2]:[ECHO BFR]],17,FALSE)</f>
        <v>29.689944000000001</v>
      </c>
      <c r="BB556">
        <f>VLOOKUP(Sheet1[[#This Row],[NPDES ID2]],Combined_Sheet__Major_Only___2[[NPDES ID2]:[ECHO BFR]],18,FALSE)</f>
        <v>-95.723832999999999</v>
      </c>
      <c r="BC556" s="2" t="str">
        <f>IF(ISNUMBER(SEARCH("aerobic",$AW556)),"aerobic","")</f>
        <v>aerobic</v>
      </c>
      <c r="BD556" s="2" t="str">
        <f>IF(ISNUMBER(SEARCH("anaer",$AW556)),"anaer","")</f>
        <v/>
      </c>
      <c r="BE556" s="2" t="str">
        <f>IF(ISNUMBER(SEARCH("thickening",$AZ556)),"thickening","")</f>
        <v/>
      </c>
      <c r="BF556" s="4" t="str">
        <f>IF(ISNUMBER(SEARCH("airDry",$AW556)),"airDry","")</f>
        <v/>
      </c>
      <c r="BG556" s="4" t="str">
        <f>IF(ISNUMBER(SEARCH("heatDry",$AY556)),"heatDry","")</f>
        <v/>
      </c>
      <c r="BH556" s="4" t="str">
        <f>IF(AND(ISNUMBER(SEARCH("aerobic",$AW556)),ISNUMBER(SEARCH("anaer",$AW556))),"Combined Aer and Anaer.","")</f>
        <v/>
      </c>
    </row>
    <row r="557" spans="1:60" x14ac:dyDescent="0.25">
      <c r="A557" s="5">
        <v>529</v>
      </c>
      <c r="B557" t="s">
        <v>2611</v>
      </c>
      <c r="C557">
        <v>287</v>
      </c>
      <c r="D557">
        <v>456.51789457488638</v>
      </c>
      <c r="E557">
        <v>453.8443694726484</v>
      </c>
      <c r="F557">
        <v>346.26153018147028</v>
      </c>
      <c r="G557">
        <v>564.45206054601317</v>
      </c>
      <c r="H557">
        <v>-110.3089267942978</v>
      </c>
      <c r="I557">
        <v>-111.6746709503564</v>
      </c>
      <c r="J557">
        <v>-131.07622694265109</v>
      </c>
      <c r="K557">
        <v>-88.700910374903287</v>
      </c>
      <c r="L557">
        <v>198.49538774683271</v>
      </c>
      <c r="M557">
        <v>197.77472304596361</v>
      </c>
      <c r="N557">
        <v>195.25495780231299</v>
      </c>
      <c r="O557">
        <v>203.8352329813525</v>
      </c>
      <c r="P557">
        <v>6.7246523402068172</v>
      </c>
      <c r="Q557">
        <v>6.7877308730560557</v>
      </c>
      <c r="R557">
        <v>5.4973957450054636</v>
      </c>
      <c r="S557">
        <v>7.8570232178639881</v>
      </c>
      <c r="T557">
        <v>252449.88025970009</v>
      </c>
      <c r="U557">
        <v>252450.29713162201</v>
      </c>
      <c r="V557">
        <v>252281.01468018829</v>
      </c>
      <c r="W557">
        <v>252619.36302615769</v>
      </c>
      <c r="X557">
        <v>16428.728424794459</v>
      </c>
      <c r="Y557">
        <v>16486.608989480461</v>
      </c>
      <c r="Z557">
        <v>15987.38924676364</v>
      </c>
      <c r="AA557">
        <v>16702.828170907269</v>
      </c>
      <c r="AB557">
        <v>2524.8862949203299</v>
      </c>
      <c r="AC557">
        <v>2494.687392048686</v>
      </c>
      <c r="AD557">
        <v>2199.3704511357741</v>
      </c>
      <c r="AE557">
        <v>2918.26420690332</v>
      </c>
      <c r="AF557">
        <v>67.78132795654507</v>
      </c>
      <c r="AG557">
        <v>67.535510062652463</v>
      </c>
      <c r="AH557">
        <v>66.674646556019241</v>
      </c>
      <c r="AI557">
        <v>69.604407215427997</v>
      </c>
      <c r="AJ557">
        <v>0.60453096015340824</v>
      </c>
      <c r="AK557">
        <v>0.60453092512575402</v>
      </c>
      <c r="AL557">
        <v>0.60451158479712919</v>
      </c>
      <c r="AM557">
        <v>0.6045500124574904</v>
      </c>
      <c r="AN557">
        <v>0.98988203211914239</v>
      </c>
      <c r="AO557">
        <v>0.98988203211914216</v>
      </c>
      <c r="AP557">
        <v>0.98988203211914216</v>
      </c>
      <c r="AQ557">
        <v>0.98988203211914216</v>
      </c>
      <c r="AR557">
        <v>16.13951883041846</v>
      </c>
      <c r="AS557">
        <v>16.139518830418449</v>
      </c>
      <c r="AT557">
        <v>16.139518830418449</v>
      </c>
      <c r="AU557">
        <v>16.139518830418449</v>
      </c>
      <c r="AV557" t="str">
        <f>VLOOKUP(Sheet1[[#This Row],[NPDES ID2]],Combined_Sheet__Major_Only___2[[NPDES ID2]:[ECHO BFR]],3,FALSE)</f>
        <v>AL</v>
      </c>
      <c r="AW557" t="s">
        <v>12185</v>
      </c>
      <c r="AX557" t="str">
        <f>VLOOKUP(Sheet1[[#This Row],[NPDES ID2]],Combined_Sheet__Major_Only___2[[NPDES ID2]:[ECHO BFR]],27,FALSE)</f>
        <v>-</v>
      </c>
      <c r="AY557" t="str">
        <f>VLOOKUP(Sheet1[[#This Row],[NPDES ID2]],Combined_Sheet__Major_Only___2[[NPDES ID2]:[ECHO BFR]],28,FALSE)</f>
        <v>-</v>
      </c>
      <c r="AZ557" t="str">
        <f>VLOOKUP(Sheet1[[#This Row],[NPDES ID2]],Combined_Sheet__Major_Only___2[[NPDES ID2]:[ECHO BFR]],29,FALSE)</f>
        <v>preliminaryOps</v>
      </c>
      <c r="BA557">
        <f>VLOOKUP(Sheet1[[#This Row],[NPDES ID2]],Combined_Sheet__Major_Only___2[[NPDES ID2]:[ECHO BFR]],17,FALSE)</f>
        <v>34.1858</v>
      </c>
      <c r="BB557">
        <f>VLOOKUP(Sheet1[[#This Row],[NPDES ID2]],Combined_Sheet__Major_Only___2[[NPDES ID2]:[ECHO BFR]],18,FALSE)</f>
        <v>-86.184700000000007</v>
      </c>
      <c r="BC557" s="2" t="str">
        <f>IF(ISNUMBER(SEARCH("aerobic",$AW557)),"aerobic","")</f>
        <v/>
      </c>
      <c r="BD557" s="2" t="str">
        <f>IF(ISNUMBER(SEARCH("anaer",$AW557)),"anaer","")</f>
        <v>anaer</v>
      </c>
      <c r="BE557" s="2" t="str">
        <f>IF(ISNUMBER(SEARCH("thickening",$AZ557)),"thickening","")</f>
        <v/>
      </c>
      <c r="BF557" s="4" t="str">
        <f>IF(ISNUMBER(SEARCH("airDry",$AW557)),"airDry","")</f>
        <v/>
      </c>
      <c r="BG557" s="4" t="str">
        <f>IF(ISNUMBER(SEARCH("heatDry",$AY557)),"heatDry","")</f>
        <v/>
      </c>
      <c r="BH557" s="4" t="str">
        <f>IF(AND(ISNUMBER(SEARCH("aerobic",$AW557)),ISNUMBER(SEARCH("anaer",$AW557))),"Combined Aer and Anaer.","")</f>
        <v/>
      </c>
    </row>
    <row r="558" spans="1:60" x14ac:dyDescent="0.25">
      <c r="A558" s="5">
        <v>55</v>
      </c>
      <c r="B558" t="s">
        <v>324</v>
      </c>
      <c r="C558">
        <v>84</v>
      </c>
      <c r="D558">
        <v>1189.0084548455541</v>
      </c>
      <c r="E558">
        <v>1176.5992628601809</v>
      </c>
      <c r="F558">
        <v>824.44018445733377</v>
      </c>
      <c r="G558">
        <v>1547.2793100272499</v>
      </c>
      <c r="H558">
        <v>-109.4330511644751</v>
      </c>
      <c r="I558">
        <v>-110.8113634395888</v>
      </c>
      <c r="J558">
        <v>-130.2445624983832</v>
      </c>
      <c r="K558">
        <v>-87.927852311262271</v>
      </c>
      <c r="L558">
        <v>58.592083654096129</v>
      </c>
      <c r="M558">
        <v>58.384956927109251</v>
      </c>
      <c r="N558">
        <v>57.660541688604347</v>
      </c>
      <c r="O558">
        <v>60.127048954234922</v>
      </c>
      <c r="P558">
        <v>1.9672444018926289</v>
      </c>
      <c r="Q558">
        <v>1.9868453177653951</v>
      </c>
      <c r="R558">
        <v>1.606358263594603</v>
      </c>
      <c r="S558">
        <v>2.3035948237735671</v>
      </c>
      <c r="T558">
        <v>252445.40816569759</v>
      </c>
      <c r="U558">
        <v>252445.82503028811</v>
      </c>
      <c r="V558">
        <v>252276.5455559722</v>
      </c>
      <c r="W558">
        <v>252614.88795151451</v>
      </c>
      <c r="X558">
        <v>16289.238200010141</v>
      </c>
      <c r="Y558">
        <v>16345.366942622089</v>
      </c>
      <c r="Z558">
        <v>15862.6816811073</v>
      </c>
      <c r="AA558">
        <v>16553.907280814841</v>
      </c>
      <c r="AB558">
        <v>2483.5519816040669</v>
      </c>
      <c r="AC558">
        <v>2454.2100559827959</v>
      </c>
      <c r="AD558">
        <v>2165.8003311365942</v>
      </c>
      <c r="AE558">
        <v>2865.9595619763131</v>
      </c>
      <c r="AF558">
        <v>68.358140840150796</v>
      </c>
      <c r="AG558">
        <v>68.116570305339451</v>
      </c>
      <c r="AH558">
        <v>67.271285404258407</v>
      </c>
      <c r="AI558">
        <v>70.148850222506908</v>
      </c>
      <c r="AJ558">
        <v>0.61158720078039142</v>
      </c>
      <c r="AK558">
        <v>0.61158719050533916</v>
      </c>
      <c r="AL558">
        <v>0.61158148750989527</v>
      </c>
      <c r="AM558">
        <v>0.61159281864466264</v>
      </c>
      <c r="AN558">
        <v>0.98988185547958596</v>
      </c>
      <c r="AO558">
        <v>0.98988185547958596</v>
      </c>
      <c r="AP558">
        <v>0.98988185547958596</v>
      </c>
      <c r="AQ558">
        <v>0.98988185547958596</v>
      </c>
      <c r="AR558">
        <v>16.357030786160799</v>
      </c>
      <c r="AS558">
        <v>16.357030786160799</v>
      </c>
      <c r="AT558">
        <v>16.357030786160799</v>
      </c>
      <c r="AU558">
        <v>16.357030786160799</v>
      </c>
      <c r="AV558" t="str">
        <f>VLOOKUP(Sheet1[[#This Row],[NPDES ID2]],Combined_Sheet__Major_Only___2[[NPDES ID2]:[ECHO BFR]],3,FALSE)</f>
        <v>AL</v>
      </c>
      <c r="AW558" t="s">
        <v>41</v>
      </c>
      <c r="AX558" t="str">
        <f>VLOOKUP(Sheet1[[#This Row],[NPDES ID2]],Combined_Sheet__Major_Only___2[[NPDES ID2]:[ECHO BFR]],27,FALSE)</f>
        <v>-</v>
      </c>
      <c r="AY558" t="str">
        <f>VLOOKUP(Sheet1[[#This Row],[NPDES ID2]],Combined_Sheet__Major_Only___2[[NPDES ID2]:[ECHO BFR]],28,FALSE)</f>
        <v>-</v>
      </c>
      <c r="AZ558" t="str">
        <f>VLOOKUP(Sheet1[[#This Row],[NPDES ID2]],Combined_Sheet__Major_Only___2[[NPDES ID2]:[ECHO BFR]],29,FALSE)</f>
        <v>preliminaryOps</v>
      </c>
      <c r="BA558">
        <f>VLOOKUP(Sheet1[[#This Row],[NPDES ID2]],Combined_Sheet__Major_Only___2[[NPDES ID2]:[ECHO BFR]],17,FALSE)</f>
        <v>32.387661000000001</v>
      </c>
      <c r="BB558">
        <f>VLOOKUP(Sheet1[[#This Row],[NPDES ID2]],Combined_Sheet__Major_Only___2[[NPDES ID2]:[ECHO BFR]],18,FALSE)</f>
        <v>-86.041448000000003</v>
      </c>
      <c r="BC558" s="2" t="str">
        <f>IF(ISNUMBER(SEARCH("aerobic",$AW558)),"aerobic","")</f>
        <v>aerobic</v>
      </c>
      <c r="BD558" s="2" t="str">
        <f>IF(ISNUMBER(SEARCH("anaer",$AW558)),"anaer","")</f>
        <v/>
      </c>
      <c r="BE558" s="2" t="str">
        <f>IF(ISNUMBER(SEARCH("thickening",$AZ558)),"thickening","")</f>
        <v/>
      </c>
      <c r="BF558" s="4" t="str">
        <f>IF(ISNUMBER(SEARCH("airDry",$AW558)),"airDry","")</f>
        <v/>
      </c>
      <c r="BG558" s="4" t="str">
        <f>IF(ISNUMBER(SEARCH("heatDry",$AY558)),"heatDry","")</f>
        <v/>
      </c>
      <c r="BH558" s="4" t="str">
        <f>IF(AND(ISNUMBER(SEARCH("aerobic",$AW558)),ISNUMBER(SEARCH("anaer",$AW558))),"Combined Aer and Anaer.","")</f>
        <v/>
      </c>
    </row>
    <row r="559" spans="1:60" x14ac:dyDescent="0.25">
      <c r="A559" s="5">
        <v>1578</v>
      </c>
      <c r="B559" t="s">
        <v>7421</v>
      </c>
      <c r="C559">
        <v>84.7</v>
      </c>
      <c r="D559">
        <v>1174.6356142777879</v>
      </c>
      <c r="E559">
        <v>1162.6859093037931</v>
      </c>
      <c r="F559">
        <v>814.77296826509064</v>
      </c>
      <c r="G559">
        <v>1528.502298390179</v>
      </c>
      <c r="H559">
        <v>-108.8864883082928</v>
      </c>
      <c r="I559">
        <v>-110.24181954794329</v>
      </c>
      <c r="J559">
        <v>-129.71941317099009</v>
      </c>
      <c r="K559">
        <v>-87.406363848499694</v>
      </c>
      <c r="L559">
        <v>59.354407406551317</v>
      </c>
      <c r="M559">
        <v>59.147640437961407</v>
      </c>
      <c r="N559">
        <v>58.424484877924328</v>
      </c>
      <c r="O559">
        <v>60.886704981013118</v>
      </c>
      <c r="P559">
        <v>1.9830842399263851</v>
      </c>
      <c r="Q559">
        <v>2.0034728892723228</v>
      </c>
      <c r="R559">
        <v>1.6182650308128259</v>
      </c>
      <c r="S559">
        <v>2.324987073970846</v>
      </c>
      <c r="T559">
        <v>252444.81103374719</v>
      </c>
      <c r="U559">
        <v>252445.22789735891</v>
      </c>
      <c r="V559">
        <v>252275.94882055969</v>
      </c>
      <c r="W559">
        <v>252614.29042157711</v>
      </c>
      <c r="X559">
        <v>16213.90135338716</v>
      </c>
      <c r="Y559">
        <v>16269.100429617511</v>
      </c>
      <c r="Z559">
        <v>15795.27252053015</v>
      </c>
      <c r="AA559">
        <v>16473.515505175339</v>
      </c>
      <c r="AB559">
        <v>2461.5117460773058</v>
      </c>
      <c r="AC559">
        <v>2432.6286667872291</v>
      </c>
      <c r="AD559">
        <v>2147.851741688643</v>
      </c>
      <c r="AE559">
        <v>2838.1659263904739</v>
      </c>
      <c r="AF559">
        <v>68.675238478482058</v>
      </c>
      <c r="AG559">
        <v>68.436082155027776</v>
      </c>
      <c r="AH559">
        <v>67.599238134392351</v>
      </c>
      <c r="AI559">
        <v>70.448060169050166</v>
      </c>
      <c r="AJ559">
        <v>0.61546679060894138</v>
      </c>
      <c r="AK559">
        <v>0.61546678020605716</v>
      </c>
      <c r="AL559">
        <v>0.61546100633483458</v>
      </c>
      <c r="AM559">
        <v>0.61547247829149909</v>
      </c>
      <c r="AN559">
        <v>0.98988183189349643</v>
      </c>
      <c r="AO559">
        <v>0.98988183189349621</v>
      </c>
      <c r="AP559">
        <v>0.98988183189349621</v>
      </c>
      <c r="AQ559">
        <v>0.98988183189349621</v>
      </c>
      <c r="AR559">
        <v>16.47636177501818</v>
      </c>
      <c r="AS559">
        <v>16.47636177501818</v>
      </c>
      <c r="AT559">
        <v>16.47636177501818</v>
      </c>
      <c r="AU559">
        <v>16.47636177501818</v>
      </c>
      <c r="AV559" t="str">
        <f>VLOOKUP(Sheet1[[#This Row],[NPDES ID2]],Combined_Sheet__Major_Only___2[[NPDES ID2]:[ECHO BFR]],3,FALSE)</f>
        <v>IN</v>
      </c>
      <c r="AW559" t="s">
        <v>41</v>
      </c>
      <c r="AX559" t="str">
        <f>VLOOKUP(Sheet1[[#This Row],[NPDES ID2]],Combined_Sheet__Major_Only___2[[NPDES ID2]:[ECHO BFR]],27,FALSE)</f>
        <v>-</v>
      </c>
      <c r="AY559" t="str">
        <f>VLOOKUP(Sheet1[[#This Row],[NPDES ID2]],Combined_Sheet__Major_Only___2[[NPDES ID2]:[ECHO BFR]],28,FALSE)</f>
        <v>-</v>
      </c>
      <c r="AZ559" t="str">
        <f>VLOOKUP(Sheet1[[#This Row],[NPDES ID2]],Combined_Sheet__Major_Only___2[[NPDES ID2]:[ECHO BFR]],29,FALSE)</f>
        <v>-</v>
      </c>
      <c r="BA559">
        <f>VLOOKUP(Sheet1[[#This Row],[NPDES ID2]],Combined_Sheet__Major_Only___2[[NPDES ID2]:[ECHO BFR]],17,FALSE)</f>
        <v>39.758611000000002</v>
      </c>
      <c r="BB559">
        <f>VLOOKUP(Sheet1[[#This Row],[NPDES ID2]],Combined_Sheet__Major_Only___2[[NPDES ID2]:[ECHO BFR]],18,FALSE)</f>
        <v>-87.222860999999995</v>
      </c>
      <c r="BC559" s="2" t="str">
        <f>IF(ISNUMBER(SEARCH("aerobic",$AW559)),"aerobic","")</f>
        <v>aerobic</v>
      </c>
      <c r="BD559" s="2" t="str">
        <f>IF(ISNUMBER(SEARCH("anaer",$AW559)),"anaer","")</f>
        <v/>
      </c>
      <c r="BE559" s="2" t="str">
        <f>IF(ISNUMBER(SEARCH("thickening",$AZ559)),"thickening","")</f>
        <v/>
      </c>
      <c r="BF559" s="3" t="str">
        <f>IF(ISNUMBER(SEARCH("airDry",$AW559)),"airDry","")</f>
        <v/>
      </c>
      <c r="BG559" s="3" t="str">
        <f>IF(ISNUMBER(SEARCH("heatDry",$AY559)),"heatDry","")</f>
        <v/>
      </c>
      <c r="BH559" s="3" t="str">
        <f>IF(AND(ISNUMBER(SEARCH("aerobic",$AW559)),ISNUMBER(SEARCH("anaer",$AW559))),"Combined Aer and Anaer.","")</f>
        <v/>
      </c>
    </row>
    <row r="560" spans="1:60" x14ac:dyDescent="0.25">
      <c r="A560" s="5">
        <v>381</v>
      </c>
      <c r="B560" t="s">
        <v>1922</v>
      </c>
      <c r="C560">
        <v>746</v>
      </c>
      <c r="D560">
        <v>314.85875274831432</v>
      </c>
      <c r="E560">
        <v>307.49765921503439</v>
      </c>
      <c r="F560">
        <v>265.0324079596727</v>
      </c>
      <c r="G560">
        <v>377.60671778461318</v>
      </c>
      <c r="H560">
        <v>-138.28884514683139</v>
      </c>
      <c r="I560">
        <v>-139.5629279621825</v>
      </c>
      <c r="J560">
        <v>-158.60135470325409</v>
      </c>
      <c r="K560">
        <v>-115.18180047472001</v>
      </c>
      <c r="L560">
        <v>561.70330884770203</v>
      </c>
      <c r="M560">
        <v>558.34381092190995</v>
      </c>
      <c r="N560">
        <v>546.60252041160243</v>
      </c>
      <c r="O560">
        <v>586.59017868946933</v>
      </c>
      <c r="P560">
        <v>23.23443818154821</v>
      </c>
      <c r="Q560">
        <v>23.128941018323609</v>
      </c>
      <c r="R560">
        <v>19.495114340884989</v>
      </c>
      <c r="S560">
        <v>26.127129025388481</v>
      </c>
      <c r="T560">
        <v>252404.93306822001</v>
      </c>
      <c r="U560">
        <v>252405.34986645711</v>
      </c>
      <c r="V560">
        <v>252236.09733681919</v>
      </c>
      <c r="W560">
        <v>252574.385877475</v>
      </c>
      <c r="X560">
        <v>19869.357668287648</v>
      </c>
      <c r="Y560">
        <v>19977.39099514631</v>
      </c>
      <c r="Z560">
        <v>19007.04900728006</v>
      </c>
      <c r="AA560">
        <v>20410.19852928667</v>
      </c>
      <c r="AB560">
        <v>3802.6153010036919</v>
      </c>
      <c r="AC560">
        <v>3749.8102153783038</v>
      </c>
      <c r="AD560">
        <v>3190.4357848622449</v>
      </c>
      <c r="AE560">
        <v>4600.9571973252696</v>
      </c>
      <c r="AF560">
        <v>56.056340254322748</v>
      </c>
      <c r="AG560">
        <v>55.721701856784009</v>
      </c>
      <c r="AH560">
        <v>54.548970643257817</v>
      </c>
      <c r="AI560">
        <v>58.539152538903139</v>
      </c>
      <c r="AJ560">
        <v>0.46137933221249278</v>
      </c>
      <c r="AK560">
        <v>0.46137925594273083</v>
      </c>
      <c r="AL560">
        <v>0.46133769828592253</v>
      </c>
      <c r="AM560">
        <v>0.46142027470390679</v>
      </c>
      <c r="AN560">
        <v>0.98988025650650469</v>
      </c>
      <c r="AO560">
        <v>0.98988025650650446</v>
      </c>
      <c r="AP560">
        <v>0.98988025650650446</v>
      </c>
      <c r="AQ560">
        <v>0.98988025650650446</v>
      </c>
      <c r="AR560">
        <v>11.735515976940849</v>
      </c>
      <c r="AS560">
        <v>11.735515976940849</v>
      </c>
      <c r="AT560">
        <v>11.735515976940849</v>
      </c>
      <c r="AU560">
        <v>11.735515976940849</v>
      </c>
      <c r="AV560" t="str">
        <f>VLOOKUP(Sheet1[[#This Row],[NPDES ID2]],Combined_Sheet__Major_Only___2[[NPDES ID2]:[ECHO BFR]],3,FALSE)</f>
        <v>TN</v>
      </c>
      <c r="AW560" t="s">
        <v>38</v>
      </c>
      <c r="AX560" t="str">
        <f>VLOOKUP(Sheet1[[#This Row],[NPDES ID2]],Combined_Sheet__Major_Only___2[[NPDES ID2]:[ECHO BFR]],27,FALSE)</f>
        <v/>
      </c>
      <c r="AY560" t="str">
        <f>VLOOKUP(Sheet1[[#This Row],[NPDES ID2]],Combined_Sheet__Major_Only___2[[NPDES ID2]:[ECHO BFR]],28,FALSE)</f>
        <v/>
      </c>
      <c r="AZ560" t="str">
        <f>VLOOKUP(Sheet1[[#This Row],[NPDES ID2]],Combined_Sheet__Major_Only___2[[NPDES ID2]:[ECHO BFR]],29,FALSE)</f>
        <v/>
      </c>
      <c r="BA560">
        <f>VLOOKUP(Sheet1[[#This Row],[NPDES ID2]],Combined_Sheet__Major_Only___2[[NPDES ID2]:[ECHO BFR]],17,FALSE)</f>
        <v>35.852699999999999</v>
      </c>
      <c r="BB560">
        <f>VLOOKUP(Sheet1[[#This Row],[NPDES ID2]],Combined_Sheet__Major_Only___2[[NPDES ID2]:[ECHO BFR]],18,FALSE)</f>
        <v>-83.949579999999997</v>
      </c>
      <c r="BC560" s="2" t="str">
        <f>IF(ISNUMBER(SEARCH("aerobic",$AW560)),"aerobic","")</f>
        <v/>
      </c>
      <c r="BD560" s="2" t="str">
        <f>IF(ISNUMBER(SEARCH("anaer",$AW560)),"anaer","")</f>
        <v/>
      </c>
      <c r="BE560" s="2" t="str">
        <f>IF(ISNUMBER(SEARCH("thickening",$AZ560)),"thickening","")</f>
        <v/>
      </c>
      <c r="BF560" s="4" t="str">
        <f>IF(ISNUMBER(SEARCH("airDry",$AW560)),"airDry","")</f>
        <v/>
      </c>
      <c r="BG560" s="4" t="str">
        <f>IF(ISNUMBER(SEARCH("heatDry",$AY560)),"heatDry","")</f>
        <v/>
      </c>
      <c r="BH560" s="4" t="str">
        <f>IF(AND(ISNUMBER(SEARCH("aerobic",$AW560)),ISNUMBER(SEARCH("anaer",$AW560))),"Combined Aer and Anaer.","")</f>
        <v/>
      </c>
    </row>
    <row r="561" spans="1:60" x14ac:dyDescent="0.25">
      <c r="A561" s="5">
        <v>1149</v>
      </c>
      <c r="B561" t="s">
        <v>5519</v>
      </c>
      <c r="C561">
        <v>296</v>
      </c>
      <c r="D561">
        <v>430.88095024881687</v>
      </c>
      <c r="E561">
        <v>428.99544136764149</v>
      </c>
      <c r="F561">
        <v>328.29446638357763</v>
      </c>
      <c r="G561">
        <v>531.87995560785726</v>
      </c>
      <c r="H561">
        <v>-105.6685080237833</v>
      </c>
      <c r="I561">
        <v>-107.0761365990528</v>
      </c>
      <c r="J561">
        <v>-126.62064111154589</v>
      </c>
      <c r="K561">
        <v>-84.279256613323824</v>
      </c>
      <c r="L561">
        <v>213.00967740625771</v>
      </c>
      <c r="M561">
        <v>212.32951646006629</v>
      </c>
      <c r="N561">
        <v>209.95147452111419</v>
      </c>
      <c r="O561">
        <v>218.04928675251631</v>
      </c>
      <c r="P561">
        <v>6.9187181849070534</v>
      </c>
      <c r="Q561">
        <v>7.0110062109936351</v>
      </c>
      <c r="R561">
        <v>5.6249772654890862</v>
      </c>
      <c r="S561">
        <v>8.1682382201696591</v>
      </c>
      <c r="T561">
        <v>252403.08592810729</v>
      </c>
      <c r="U561">
        <v>252403.50272331631</v>
      </c>
      <c r="V561">
        <v>252234.25142333799</v>
      </c>
      <c r="W561">
        <v>252572.53750624749</v>
      </c>
      <c r="X561">
        <v>15785.74974776769</v>
      </c>
      <c r="Y561">
        <v>15835.594530731059</v>
      </c>
      <c r="Z561">
        <v>15411.02186030319</v>
      </c>
      <c r="AA561">
        <v>16017.423315418129</v>
      </c>
      <c r="AB561">
        <v>2340.0737894793342</v>
      </c>
      <c r="AC561">
        <v>2313.6534540818152</v>
      </c>
      <c r="AD561">
        <v>2048.5146257587612</v>
      </c>
      <c r="AE561">
        <v>2685.9232334348649</v>
      </c>
      <c r="AF561">
        <v>70.52601479318291</v>
      </c>
      <c r="AG561">
        <v>70.301104092567513</v>
      </c>
      <c r="AH561">
        <v>69.513303284110719</v>
      </c>
      <c r="AI561">
        <v>72.194229905722722</v>
      </c>
      <c r="AJ561">
        <v>0.63811707592016276</v>
      </c>
      <c r="AK561">
        <v>0.6381170385350684</v>
      </c>
      <c r="AL561">
        <v>0.63809639823327879</v>
      </c>
      <c r="AM561">
        <v>0.63813740884891401</v>
      </c>
      <c r="AN561">
        <v>0.98988018352297713</v>
      </c>
      <c r="AO561">
        <v>0.98988018352297746</v>
      </c>
      <c r="AP561">
        <v>0.98988018352297746</v>
      </c>
      <c r="AQ561">
        <v>0.98988018352297746</v>
      </c>
      <c r="AR561">
        <v>17.172559277507041</v>
      </c>
      <c r="AS561">
        <v>17.172559277507052</v>
      </c>
      <c r="AT561">
        <v>17.172559277507052</v>
      </c>
      <c r="AU561">
        <v>17.172559277507052</v>
      </c>
      <c r="AV561" t="str">
        <f>VLOOKUP(Sheet1[[#This Row],[NPDES ID2]],Combined_Sheet__Major_Only___2[[NPDES ID2]:[ECHO BFR]],3,FALSE)</f>
        <v>MO</v>
      </c>
      <c r="AW561" t="s">
        <v>12185</v>
      </c>
      <c r="AX561" t="str">
        <f>VLOOKUP(Sheet1[[#This Row],[NPDES ID2]],Combined_Sheet__Major_Only___2[[NPDES ID2]:[ECHO BFR]],27,FALSE)</f>
        <v>other</v>
      </c>
      <c r="AY561" t="str">
        <f>VLOOKUP(Sheet1[[#This Row],[NPDES ID2]],Combined_Sheet__Major_Only___2[[NPDES ID2]:[ECHO BFR]],28,FALSE)</f>
        <v>-</v>
      </c>
      <c r="AZ561" t="str">
        <f>VLOOKUP(Sheet1[[#This Row],[NPDES ID2]],Combined_Sheet__Major_Only___2[[NPDES ID2]:[ECHO BFR]],29,FALSE)</f>
        <v>preliminaryOps</v>
      </c>
      <c r="BA561">
        <f>VLOOKUP(Sheet1[[#This Row],[NPDES ID2]],Combined_Sheet__Major_Only___2[[NPDES ID2]:[ECHO BFR]],17,FALSE)</f>
        <v>38.182839999999999</v>
      </c>
      <c r="BB561">
        <f>VLOOKUP(Sheet1[[#This Row],[NPDES ID2]],Combined_Sheet__Major_Only___2[[NPDES ID2]:[ECHO BFR]],18,FALSE)</f>
        <v>-92.597149999999999</v>
      </c>
      <c r="BC561" s="2" t="str">
        <f>IF(ISNUMBER(SEARCH("aerobic",$AW561)),"aerobic","")</f>
        <v/>
      </c>
      <c r="BD561" s="2" t="str">
        <f>IF(ISNUMBER(SEARCH("anaer",$AW561)),"anaer","")</f>
        <v>anaer</v>
      </c>
      <c r="BE561" s="2" t="str">
        <f>IF(ISNUMBER(SEARCH("thickening",$AZ561)),"thickening","")</f>
        <v/>
      </c>
      <c r="BF561" s="4" t="str">
        <f>IF(ISNUMBER(SEARCH("airDry",$AW561)),"airDry","")</f>
        <v/>
      </c>
      <c r="BG561" s="4" t="str">
        <f>IF(ISNUMBER(SEARCH("heatDry",$AY561)),"heatDry","")</f>
        <v/>
      </c>
      <c r="BH561" s="4" t="str">
        <f>IF(AND(ISNUMBER(SEARCH("aerobic",$AW561)),ISNUMBER(SEARCH("anaer",$AW561))),"Combined Aer and Anaer.","")</f>
        <v/>
      </c>
    </row>
    <row r="562" spans="1:60" x14ac:dyDescent="0.25">
      <c r="A562" s="5">
        <v>795</v>
      </c>
      <c r="B562" t="s">
        <v>3895</v>
      </c>
      <c r="C562">
        <v>1447</v>
      </c>
      <c r="D562">
        <v>410.9388647465002</v>
      </c>
      <c r="E562">
        <v>408.33065016792131</v>
      </c>
      <c r="F562">
        <v>346.19040400029178</v>
      </c>
      <c r="G562">
        <v>477.62576501585039</v>
      </c>
      <c r="H562">
        <v>-109.26284483714829</v>
      </c>
      <c r="I562">
        <v>-110.6900393265025</v>
      </c>
      <c r="J562">
        <v>-130.01290131606211</v>
      </c>
      <c r="K562">
        <v>-87.346692773328854</v>
      </c>
      <c r="L562">
        <v>1003.193237951397</v>
      </c>
      <c r="M562">
        <v>999.57563780341115</v>
      </c>
      <c r="N562">
        <v>986.94784329837034</v>
      </c>
      <c r="O562">
        <v>1029.97437813958</v>
      </c>
      <c r="P562">
        <v>33.894398735715207</v>
      </c>
      <c r="Q562">
        <v>34.217273600763413</v>
      </c>
      <c r="R562">
        <v>27.70001449606325</v>
      </c>
      <c r="S562">
        <v>39.632791265241288</v>
      </c>
      <c r="T562">
        <v>252402.52210578939</v>
      </c>
      <c r="U562">
        <v>252402.93890007399</v>
      </c>
      <c r="V562">
        <v>252233.6879754379</v>
      </c>
      <c r="W562">
        <v>252571.97330814321</v>
      </c>
      <c r="X562">
        <v>16386.024018817901</v>
      </c>
      <c r="Y562">
        <v>16443.50830776693</v>
      </c>
      <c r="Z562">
        <v>15949.07636306287</v>
      </c>
      <c r="AA562">
        <v>16657.305626947251</v>
      </c>
      <c r="AB562">
        <v>2512.9493114108918</v>
      </c>
      <c r="AC562">
        <v>2483.083048607376</v>
      </c>
      <c r="AD562">
        <v>2189.4558792931612</v>
      </c>
      <c r="AE562">
        <v>2903.5655864765231</v>
      </c>
      <c r="AF562">
        <v>67.954788104929449</v>
      </c>
      <c r="AG562">
        <v>67.711107955939326</v>
      </c>
      <c r="AH562">
        <v>66.853573249949335</v>
      </c>
      <c r="AI562">
        <v>69.767147512149307</v>
      </c>
      <c r="AJ562">
        <v>0.60665286773033755</v>
      </c>
      <c r="AK562">
        <v>0.60665268549559137</v>
      </c>
      <c r="AL562">
        <v>0.60655496294482592</v>
      </c>
      <c r="AM562">
        <v>0.60674915444827349</v>
      </c>
      <c r="AN562">
        <v>0.98988016124522593</v>
      </c>
      <c r="AO562">
        <v>0.98988016124522582</v>
      </c>
      <c r="AP562">
        <v>0.98988016124522582</v>
      </c>
      <c r="AQ562">
        <v>0.98988016124522582</v>
      </c>
      <c r="AR562">
        <v>16.202102794316769</v>
      </c>
      <c r="AS562">
        <v>16.202102794316769</v>
      </c>
      <c r="AT562">
        <v>16.202102794316769</v>
      </c>
      <c r="AU562">
        <v>16.202102794316769</v>
      </c>
      <c r="AV562" t="str">
        <f>VLOOKUP(Sheet1[[#This Row],[NPDES ID2]],Combined_Sheet__Major_Only___2[[NPDES ID2]:[ECHO BFR]],3,FALSE)</f>
        <v>NC</v>
      </c>
      <c r="AW562" t="s">
        <v>41</v>
      </c>
      <c r="AX562" t="str">
        <f>VLOOKUP(Sheet1[[#This Row],[NPDES ID2]],Combined_Sheet__Major_Only___2[[NPDES ID2]:[ECHO BFR]],27,FALSE)</f>
        <v>-</v>
      </c>
      <c r="AY562" t="str">
        <f>VLOOKUP(Sheet1[[#This Row],[NPDES ID2]],Combined_Sheet__Major_Only___2[[NPDES ID2]:[ECHO BFR]],28,FALSE)</f>
        <v>-</v>
      </c>
      <c r="AZ562" t="str">
        <f>VLOOKUP(Sheet1[[#This Row],[NPDES ID2]],Combined_Sheet__Major_Only___2[[NPDES ID2]:[ECHO BFR]],29,FALSE)</f>
        <v>-</v>
      </c>
      <c r="BA562">
        <f>VLOOKUP(Sheet1[[#This Row],[NPDES ID2]],Combined_Sheet__Major_Only___2[[NPDES ID2]:[ECHO BFR]],17,FALSE)</f>
        <v>35.546512999999997</v>
      </c>
      <c r="BB562">
        <f>VLOOKUP(Sheet1[[#This Row],[NPDES ID2]],Combined_Sheet__Major_Only___2[[NPDES ID2]:[ECHO BFR]],18,FALSE)</f>
        <v>-79.219919000000004</v>
      </c>
      <c r="BC562" s="2" t="str">
        <f>IF(ISNUMBER(SEARCH("aerobic",$AW562)),"aerobic","")</f>
        <v>aerobic</v>
      </c>
      <c r="BD562" s="2" t="str">
        <f>IF(ISNUMBER(SEARCH("anaer",$AW562)),"anaer","")</f>
        <v/>
      </c>
      <c r="BE562" s="2" t="str">
        <f>IF(ISNUMBER(SEARCH("thickening",$AZ562)),"thickening","")</f>
        <v/>
      </c>
      <c r="BF562" s="4" t="str">
        <f>IF(ISNUMBER(SEARCH("airDry",$AW562)),"airDry","")</f>
        <v/>
      </c>
      <c r="BG562" s="4" t="str">
        <f>IF(ISNUMBER(SEARCH("heatDry",$AY562)),"heatDry","")</f>
        <v/>
      </c>
      <c r="BH562" s="4" t="str">
        <f>IF(AND(ISNUMBER(SEARCH("aerobic",$AW562)),ISNUMBER(SEARCH("anaer",$AW562))),"Combined Aer and Anaer.","")</f>
        <v/>
      </c>
    </row>
    <row r="563" spans="1:60" x14ac:dyDescent="0.25">
      <c r="A563" s="5">
        <v>624</v>
      </c>
      <c r="B563" t="s">
        <v>3081</v>
      </c>
      <c r="C563">
        <v>438</v>
      </c>
      <c r="D563">
        <v>368.5155097423152</v>
      </c>
      <c r="E563">
        <v>364.88376883752812</v>
      </c>
      <c r="F563">
        <v>292.24843687576259</v>
      </c>
      <c r="G563">
        <v>451.37219237552841</v>
      </c>
      <c r="H563">
        <v>-108.74858061408349</v>
      </c>
      <c r="I563">
        <v>-110.1152419175035</v>
      </c>
      <c r="J563">
        <v>-129.56980540382449</v>
      </c>
      <c r="K563">
        <v>-87.168071632249323</v>
      </c>
      <c r="L563">
        <v>306.69972277294528</v>
      </c>
      <c r="M563">
        <v>305.62848201336669</v>
      </c>
      <c r="N563">
        <v>301.88379994724079</v>
      </c>
      <c r="O563">
        <v>314.63622771980329</v>
      </c>
      <c r="P563">
        <v>10.254907529939221</v>
      </c>
      <c r="Q563">
        <v>10.3597475259406</v>
      </c>
      <c r="R563">
        <v>8.3692717513014951</v>
      </c>
      <c r="S563">
        <v>12.021065702550921</v>
      </c>
      <c r="T563">
        <v>252402.38723039301</v>
      </c>
      <c r="U563">
        <v>252402.80402445639</v>
      </c>
      <c r="V563">
        <v>252233.5531896083</v>
      </c>
      <c r="W563">
        <v>252571.8383428526</v>
      </c>
      <c r="X563">
        <v>16223.52333290816</v>
      </c>
      <c r="Y563">
        <v>16278.89768614967</v>
      </c>
      <c r="Z563">
        <v>15803.692784971579</v>
      </c>
      <c r="AA563">
        <v>16483.899976295961</v>
      </c>
      <c r="AB563">
        <v>2464.7998422788928</v>
      </c>
      <c r="AC563">
        <v>2435.8697192923469</v>
      </c>
      <c r="AD563">
        <v>2150.4499064236638</v>
      </c>
      <c r="AE563">
        <v>2842.4591813425141</v>
      </c>
      <c r="AF563">
        <v>68.626021011702647</v>
      </c>
      <c r="AG563">
        <v>68.386741080073051</v>
      </c>
      <c r="AH563">
        <v>67.54819138170059</v>
      </c>
      <c r="AI563">
        <v>70.40133159111852</v>
      </c>
      <c r="AJ563">
        <v>0.61486462641971307</v>
      </c>
      <c r="AK563">
        <v>0.61486457217906954</v>
      </c>
      <c r="AL563">
        <v>0.6148347367558441</v>
      </c>
      <c r="AM563">
        <v>0.61489401828287937</v>
      </c>
      <c r="AN563">
        <v>0.98988015591601353</v>
      </c>
      <c r="AO563">
        <v>0.98988015591601364</v>
      </c>
      <c r="AP563">
        <v>0.98988015591601364</v>
      </c>
      <c r="AQ563">
        <v>0.98988015591601364</v>
      </c>
      <c r="AR563">
        <v>16.457015613808728</v>
      </c>
      <c r="AS563">
        <v>16.457015613808728</v>
      </c>
      <c r="AT563">
        <v>16.457015613808728</v>
      </c>
      <c r="AU563">
        <v>16.457015613808728</v>
      </c>
      <c r="AV563" t="str">
        <f>VLOOKUP(Sheet1[[#This Row],[NPDES ID2]],Combined_Sheet__Major_Only___2[[NPDES ID2]:[ECHO BFR]],3,FALSE)</f>
        <v>RI</v>
      </c>
      <c r="AW563" t="s">
        <v>41</v>
      </c>
      <c r="AX563" t="str">
        <f>VLOOKUP(Sheet1[[#This Row],[NPDES ID2]],Combined_Sheet__Major_Only___2[[NPDES ID2]:[ECHO BFR]],27,FALSE)</f>
        <v>other</v>
      </c>
      <c r="AY563" t="str">
        <f>VLOOKUP(Sheet1[[#This Row],[NPDES ID2]],Combined_Sheet__Major_Only___2[[NPDES ID2]:[ECHO BFR]],28,FALSE)</f>
        <v>highTempCompost</v>
      </c>
      <c r="AZ563" t="str">
        <f>VLOOKUP(Sheet1[[#This Row],[NPDES ID2]],Combined_Sheet__Major_Only___2[[NPDES ID2]:[ECHO BFR]],29,FALSE)</f>
        <v>preliminaryOps</v>
      </c>
      <c r="BA563">
        <f>VLOOKUP(Sheet1[[#This Row],[NPDES ID2]],Combined_Sheet__Major_Only___2[[NPDES ID2]:[ECHO BFR]],17,FALSE)</f>
        <v>41.661599000000002</v>
      </c>
      <c r="BB563">
        <f>VLOOKUP(Sheet1[[#This Row],[NPDES ID2]],Combined_Sheet__Major_Only___2[[NPDES ID2]:[ECHO BFR]],18,FALSE)</f>
        <v>-71.264893000000001</v>
      </c>
      <c r="BC563" s="2" t="str">
        <f>IF(ISNUMBER(SEARCH("aerobic",$AW563)),"aerobic","")</f>
        <v>aerobic</v>
      </c>
      <c r="BD563" s="2" t="str">
        <f>IF(ISNUMBER(SEARCH("anaer",$AW563)),"anaer","")</f>
        <v/>
      </c>
      <c r="BE563" s="2" t="str">
        <f>IF(ISNUMBER(SEARCH("thickening",$AZ563)),"thickening","")</f>
        <v/>
      </c>
      <c r="BF563" s="3" t="str">
        <f>IF(ISNUMBER(SEARCH("airDry",$AW563)),"airDry","")</f>
        <v/>
      </c>
      <c r="BG563" s="3" t="str">
        <f>IF(ISNUMBER(SEARCH("heatDry",$AY563)),"heatDry","")</f>
        <v/>
      </c>
      <c r="BH563" s="3" t="str">
        <f>IF(AND(ISNUMBER(SEARCH("aerobic",$AW563)),ISNUMBER(SEARCH("anaer",$AW563))),"Combined Aer and Anaer.","")</f>
        <v/>
      </c>
    </row>
    <row r="564" spans="1:60" x14ac:dyDescent="0.25">
      <c r="A564" s="5">
        <v>1644</v>
      </c>
      <c r="B564" t="s">
        <v>7718</v>
      </c>
      <c r="C564">
        <v>65</v>
      </c>
      <c r="D564">
        <v>1525.3158650792129</v>
      </c>
      <c r="E564">
        <v>1508.702434934705</v>
      </c>
      <c r="F564">
        <v>1046.268123791064</v>
      </c>
      <c r="G564">
        <v>1991.9435665111939</v>
      </c>
      <c r="H564">
        <v>-111.02152042080741</v>
      </c>
      <c r="I564">
        <v>-112.4185017601996</v>
      </c>
      <c r="J564">
        <v>-131.77238405037701</v>
      </c>
      <c r="K564">
        <v>-89.449596676784907</v>
      </c>
      <c r="L564">
        <v>44.742802871484614</v>
      </c>
      <c r="M564">
        <v>44.577990234459968</v>
      </c>
      <c r="N564">
        <v>44.001549384982077</v>
      </c>
      <c r="O564">
        <v>45.964208215405321</v>
      </c>
      <c r="P564">
        <v>1.523476572093051</v>
      </c>
      <c r="Q564">
        <v>1.537282196079389</v>
      </c>
      <c r="R564">
        <v>1.246232808500404</v>
      </c>
      <c r="S564">
        <v>1.7777610877736409</v>
      </c>
      <c r="T564">
        <v>252382.89030571131</v>
      </c>
      <c r="U564">
        <v>252383.30706781219</v>
      </c>
      <c r="V564">
        <v>252214.06921226211</v>
      </c>
      <c r="W564">
        <v>252552.32842351421</v>
      </c>
      <c r="X564">
        <v>16502.50611718839</v>
      </c>
      <c r="Y564">
        <v>16561.329637720639</v>
      </c>
      <c r="Z564">
        <v>16052.889633807939</v>
      </c>
      <c r="AA564">
        <v>16781.897589106939</v>
      </c>
      <c r="AB564">
        <v>2547.581796168387</v>
      </c>
      <c r="AC564">
        <v>2516.8750727250958</v>
      </c>
      <c r="AD564">
        <v>2217.7838319684301</v>
      </c>
      <c r="AE564">
        <v>2947.025711264429</v>
      </c>
      <c r="AF564">
        <v>67.458925198923438</v>
      </c>
      <c r="AG564">
        <v>67.210497762898456</v>
      </c>
      <c r="AH564">
        <v>66.341299276573466</v>
      </c>
      <c r="AI564">
        <v>69.300365015249284</v>
      </c>
      <c r="AJ564">
        <v>0.60058743774363488</v>
      </c>
      <c r="AK564">
        <v>0.60058742989092662</v>
      </c>
      <c r="AL564">
        <v>0.6005830692994748</v>
      </c>
      <c r="AM564">
        <v>0.60059173322867554</v>
      </c>
      <c r="AN564">
        <v>0.9898793854922241</v>
      </c>
      <c r="AO564">
        <v>0.98987938549222398</v>
      </c>
      <c r="AP564">
        <v>0.98987938549222398</v>
      </c>
      <c r="AQ564">
        <v>0.98987938549222398</v>
      </c>
      <c r="AR564">
        <v>16.01873189249611</v>
      </c>
      <c r="AS564">
        <v>16.018731892496099</v>
      </c>
      <c r="AT564">
        <v>16.018731892496099</v>
      </c>
      <c r="AU564">
        <v>16.018731892496099</v>
      </c>
      <c r="AV564" t="str">
        <f>VLOOKUP(Sheet1[[#This Row],[NPDES ID2]],Combined_Sheet__Major_Only___2[[NPDES ID2]:[ECHO BFR]],3,FALSE)</f>
        <v>SC</v>
      </c>
      <c r="AW564" t="s">
        <v>41</v>
      </c>
      <c r="AX564" t="str">
        <f>VLOOKUP(Sheet1[[#This Row],[NPDES ID2]],Combined_Sheet__Major_Only___2[[NPDES ID2]:[ECHO BFR]],27,FALSE)</f>
        <v>-</v>
      </c>
      <c r="AY564" t="str">
        <f>VLOOKUP(Sheet1[[#This Row],[NPDES ID2]],Combined_Sheet__Major_Only___2[[NPDES ID2]:[ECHO BFR]],28,FALSE)</f>
        <v>-</v>
      </c>
      <c r="AZ564" t="str">
        <f>VLOOKUP(Sheet1[[#This Row],[NPDES ID2]],Combined_Sheet__Major_Only___2[[NPDES ID2]:[ECHO BFR]],29,FALSE)</f>
        <v>-</v>
      </c>
      <c r="BA564">
        <f>VLOOKUP(Sheet1[[#This Row],[NPDES ID2]],Combined_Sheet__Major_Only___2[[NPDES ID2]:[ECHO BFR]],17,FALSE)</f>
        <v>34.692169999999997</v>
      </c>
      <c r="BB564">
        <f>VLOOKUP(Sheet1[[#This Row],[NPDES ID2]],Combined_Sheet__Major_Only___2[[NPDES ID2]:[ECHO BFR]],18,FALSE)</f>
        <v>-82.767060000000001</v>
      </c>
      <c r="BC564" s="2" t="str">
        <f>IF(ISNUMBER(SEARCH("aerobic",$AW564)),"aerobic","")</f>
        <v>aerobic</v>
      </c>
      <c r="BD564" s="2" t="str">
        <f>IF(ISNUMBER(SEARCH("anaer",$AW564)),"anaer","")</f>
        <v/>
      </c>
      <c r="BE564" s="2" t="str">
        <f>IF(ISNUMBER(SEARCH("thickening",$AZ564)),"thickening","")</f>
        <v/>
      </c>
      <c r="BF564" s="3" t="str">
        <f>IF(ISNUMBER(SEARCH("airDry",$AW564)),"airDry","")</f>
        <v/>
      </c>
      <c r="BG564" s="3" t="str">
        <f>IF(ISNUMBER(SEARCH("heatDry",$AY564)),"heatDry","")</f>
        <v/>
      </c>
      <c r="BH564" s="3" t="str">
        <f>IF(AND(ISNUMBER(SEARCH("aerobic",$AW564)),ISNUMBER(SEARCH("anaer",$AW564))),"Combined Aer and Anaer.","")</f>
        <v/>
      </c>
    </row>
    <row r="565" spans="1:60" x14ac:dyDescent="0.25">
      <c r="A565" s="5">
        <v>160</v>
      </c>
      <c r="B565" t="s">
        <v>876</v>
      </c>
      <c r="C565">
        <v>5321</v>
      </c>
      <c r="D565">
        <v>962.50587043728956</v>
      </c>
      <c r="E565">
        <v>961.95128857298891</v>
      </c>
      <c r="F565">
        <v>775.82267274721357</v>
      </c>
      <c r="G565">
        <v>1133.262623483166</v>
      </c>
      <c r="H565">
        <v>-132.8342859619631</v>
      </c>
      <c r="I565">
        <v>-132.30219711608521</v>
      </c>
      <c r="J565">
        <v>-153.25035326218631</v>
      </c>
      <c r="K565">
        <v>-111.10225798077001</v>
      </c>
      <c r="L565">
        <v>4132.9863990661552</v>
      </c>
      <c r="M565">
        <v>4108.8245868111608</v>
      </c>
      <c r="N565">
        <v>4024.8169097407522</v>
      </c>
      <c r="O565">
        <v>4311.477717438459</v>
      </c>
      <c r="P565">
        <v>168.90911473747329</v>
      </c>
      <c r="Q565">
        <v>168.2524781796661</v>
      </c>
      <c r="R565">
        <v>141.55057768190571</v>
      </c>
      <c r="S565">
        <v>190.34806323023631</v>
      </c>
      <c r="T565">
        <v>252380.3159438851</v>
      </c>
      <c r="U565">
        <v>252380.73270176569</v>
      </c>
      <c r="V565">
        <v>252211.49655999409</v>
      </c>
      <c r="W565">
        <v>252549.7523458816</v>
      </c>
      <c r="X565">
        <v>19650.724195386189</v>
      </c>
      <c r="Y565">
        <v>19755.423968325849</v>
      </c>
      <c r="Z565">
        <v>18818.579759242519</v>
      </c>
      <c r="AA565">
        <v>20173.69203528354</v>
      </c>
      <c r="AB565">
        <v>3705.5206953447941</v>
      </c>
      <c r="AC565">
        <v>3653.4420937919072</v>
      </c>
      <c r="AD565">
        <v>3117.0079198865242</v>
      </c>
      <c r="AE565">
        <v>4463.8025925421744</v>
      </c>
      <c r="AF565">
        <v>56.707689639338277</v>
      </c>
      <c r="AG565">
        <v>56.380696850800497</v>
      </c>
      <c r="AH565">
        <v>55.22096162424436</v>
      </c>
      <c r="AI565">
        <v>59.15080087416171</v>
      </c>
      <c r="AJ565">
        <v>0.46931571894244872</v>
      </c>
      <c r="AK565">
        <v>0.46931509911895208</v>
      </c>
      <c r="AL565">
        <v>0.46901482527090782</v>
      </c>
      <c r="AM565">
        <v>0.46961180327744639</v>
      </c>
      <c r="AN565">
        <v>0.98987928375717804</v>
      </c>
      <c r="AO565">
        <v>0.98987928375717826</v>
      </c>
      <c r="AP565">
        <v>0.98987928375717826</v>
      </c>
      <c r="AQ565">
        <v>0.98987928375717826</v>
      </c>
      <c r="AR565">
        <v>11.970771928528119</v>
      </c>
      <c r="AS565">
        <v>11.970771928528119</v>
      </c>
      <c r="AT565">
        <v>11.970771928528119</v>
      </c>
      <c r="AU565">
        <v>11.970771928528119</v>
      </c>
      <c r="AV565" t="str">
        <f>VLOOKUP(Sheet1[[#This Row],[NPDES ID2]],Combined_Sheet__Major_Only___2[[NPDES ID2]:[ECHO BFR]],3,FALSE)</f>
        <v>IL</v>
      </c>
      <c r="AW565" t="s">
        <v>54</v>
      </c>
      <c r="AX565" t="str">
        <f>VLOOKUP(Sheet1[[#This Row],[NPDES ID2]],Combined_Sheet__Major_Only___2[[NPDES ID2]:[ECHO BFR]],27,FALSE)</f>
        <v>-</v>
      </c>
      <c r="AY565" t="str">
        <f>VLOOKUP(Sheet1[[#This Row],[NPDES ID2]],Combined_Sheet__Major_Only___2[[NPDES ID2]:[ECHO BFR]],28,FALSE)</f>
        <v>-</v>
      </c>
      <c r="AZ565" t="str">
        <f>VLOOKUP(Sheet1[[#This Row],[NPDES ID2]],Combined_Sheet__Major_Only___2[[NPDES ID2]:[ECHO BFR]],29,FALSE)</f>
        <v>preliminaryOps</v>
      </c>
      <c r="BA565">
        <f>VLOOKUP(Sheet1[[#This Row],[NPDES ID2]],Combined_Sheet__Major_Only___2[[NPDES ID2]:[ECHO BFR]],17,FALSE)</f>
        <v>42.021349999999998</v>
      </c>
      <c r="BB565">
        <f>VLOOKUP(Sheet1[[#This Row],[NPDES ID2]],Combined_Sheet__Major_Only___2[[NPDES ID2]:[ECHO BFR]],18,FALSE)</f>
        <v>-87.937070000000006</v>
      </c>
      <c r="BC565" s="2" t="str">
        <f>IF(ISNUMBER(SEARCH("aerobic",$AW565)),"aerobic","")</f>
        <v/>
      </c>
      <c r="BD565" s="2" t="str">
        <f>IF(ISNUMBER(SEARCH("anaer",$AW565)),"anaer","")</f>
        <v/>
      </c>
      <c r="BE565" s="2" t="str">
        <f>IF(ISNUMBER(SEARCH("thickening",$AZ565)),"thickening","")</f>
        <v/>
      </c>
      <c r="BF565" s="3" t="str">
        <f>IF(ISNUMBER(SEARCH("airDry",$AW565)),"airDry","")</f>
        <v/>
      </c>
      <c r="BG565" s="3" t="str">
        <f>IF(ISNUMBER(SEARCH("heatDry",$AY565)),"heatDry","")</f>
        <v/>
      </c>
      <c r="BH565" s="3" t="str">
        <f>IF(AND(ISNUMBER(SEARCH("aerobic",$AW565)),ISNUMBER(SEARCH("anaer",$AW565))),"Combined Aer and Anaer.","")</f>
        <v/>
      </c>
    </row>
    <row r="566" spans="1:60" x14ac:dyDescent="0.25">
      <c r="A566" s="5">
        <v>1700</v>
      </c>
      <c r="B566" t="s">
        <v>7972</v>
      </c>
      <c r="C566">
        <v>45.7</v>
      </c>
      <c r="D566">
        <v>2103.007191854882</v>
      </c>
      <c r="E566">
        <v>2082.1525327099198</v>
      </c>
      <c r="F566">
        <v>1426.1837285996451</v>
      </c>
      <c r="G566">
        <v>2756.82171723081</v>
      </c>
      <c r="H566">
        <v>-109.70989925241889</v>
      </c>
      <c r="I566">
        <v>-111.1041995006893</v>
      </c>
      <c r="J566">
        <v>-130.5124768965475</v>
      </c>
      <c r="K566">
        <v>-88.203644061379734</v>
      </c>
      <c r="L566">
        <v>31.809122592541179</v>
      </c>
      <c r="M566">
        <v>31.695922720805509</v>
      </c>
      <c r="N566">
        <v>31.2999899276302</v>
      </c>
      <c r="O566">
        <v>32.648044077649857</v>
      </c>
      <c r="P566">
        <v>1.0704167285600079</v>
      </c>
      <c r="Q566">
        <v>1.0809267222908521</v>
      </c>
      <c r="R566">
        <v>0.87430494481645549</v>
      </c>
      <c r="S566">
        <v>1.2527224156653489</v>
      </c>
      <c r="T566">
        <v>252370.94403953169</v>
      </c>
      <c r="U566">
        <v>252371.36078204829</v>
      </c>
      <c r="V566">
        <v>252202.1308792473</v>
      </c>
      <c r="W566">
        <v>252540.3741951749</v>
      </c>
      <c r="X566">
        <v>16319.16371543915</v>
      </c>
      <c r="Y566">
        <v>16375.702782054581</v>
      </c>
      <c r="Z566">
        <v>15889.056913081749</v>
      </c>
      <c r="AA566">
        <v>16586.100230290911</v>
      </c>
      <c r="AB566">
        <v>2493.034569801212</v>
      </c>
      <c r="AC566">
        <v>2463.4844424613511</v>
      </c>
      <c r="AD566">
        <v>2173.4788979665641</v>
      </c>
      <c r="AE566">
        <v>2877.999963317623</v>
      </c>
      <c r="AF566">
        <v>68.212508552461728</v>
      </c>
      <c r="AG566">
        <v>67.969802463358178</v>
      </c>
      <c r="AH566">
        <v>67.120683493003398</v>
      </c>
      <c r="AI566">
        <v>70.011463382505582</v>
      </c>
      <c r="AJ566">
        <v>0.60980554723027702</v>
      </c>
      <c r="AK566">
        <v>0.60980554165752276</v>
      </c>
      <c r="AL566">
        <v>0.60980244555858132</v>
      </c>
      <c r="AM566">
        <v>0.60980859709204505</v>
      </c>
      <c r="AN566">
        <v>0.98987891337583289</v>
      </c>
      <c r="AO566">
        <v>0.98987891337583322</v>
      </c>
      <c r="AP566">
        <v>0.98987891337583322</v>
      </c>
      <c r="AQ566">
        <v>0.98987891337583322</v>
      </c>
      <c r="AR566">
        <v>16.302317669357759</v>
      </c>
      <c r="AS566">
        <v>16.302317669357759</v>
      </c>
      <c r="AT566">
        <v>16.302317669357759</v>
      </c>
      <c r="AU566">
        <v>16.302317669357759</v>
      </c>
      <c r="AV566" t="str">
        <f>VLOOKUP(Sheet1[[#This Row],[NPDES ID2]],Combined_Sheet__Major_Only___2[[NPDES ID2]:[ECHO BFR]],3,FALSE)</f>
        <v>IA</v>
      </c>
      <c r="AW566" t="s">
        <v>41</v>
      </c>
      <c r="AX566" t="str">
        <f>VLOOKUP(Sheet1[[#This Row],[NPDES ID2]],Combined_Sheet__Major_Only___2[[NPDES ID2]:[ECHO BFR]],27,FALSE)</f>
        <v>-</v>
      </c>
      <c r="AY566" t="str">
        <f>VLOOKUP(Sheet1[[#This Row],[NPDES ID2]],Combined_Sheet__Major_Only___2[[NPDES ID2]:[ECHO BFR]],28,FALSE)</f>
        <v>-</v>
      </c>
      <c r="AZ566" t="str">
        <f>VLOOKUP(Sheet1[[#This Row],[NPDES ID2]],Combined_Sheet__Major_Only___2[[NPDES ID2]:[ECHO BFR]],29,FALSE)</f>
        <v>-</v>
      </c>
      <c r="BA566">
        <f>VLOOKUP(Sheet1[[#This Row],[NPDES ID2]],Combined_Sheet__Major_Only___2[[NPDES ID2]:[ECHO BFR]],17,FALSE)</f>
        <v>40.737499999999997</v>
      </c>
      <c r="BB566">
        <f>VLOOKUP(Sheet1[[#This Row],[NPDES ID2]],Combined_Sheet__Major_Only___2[[NPDES ID2]:[ECHO BFR]],18,FALSE)</f>
        <v>-92.859166999999999</v>
      </c>
      <c r="BC566" s="2" t="str">
        <f>IF(ISNUMBER(SEARCH("aerobic",$AW566)),"aerobic","")</f>
        <v>aerobic</v>
      </c>
      <c r="BD566" s="2" t="str">
        <f>IF(ISNUMBER(SEARCH("anaer",$AW566)),"anaer","")</f>
        <v/>
      </c>
      <c r="BE566" s="2" t="str">
        <f>IF(ISNUMBER(SEARCH("thickening",$AZ566)),"thickening","")</f>
        <v/>
      </c>
      <c r="BF566" s="3" t="str">
        <f>IF(ISNUMBER(SEARCH("airDry",$AW566)),"airDry","")</f>
        <v/>
      </c>
      <c r="BG566" s="3" t="str">
        <f>IF(ISNUMBER(SEARCH("heatDry",$AY566)),"heatDry","")</f>
        <v/>
      </c>
      <c r="BH566" s="3" t="str">
        <f>IF(AND(ISNUMBER(SEARCH("aerobic",$AW566)),ISNUMBER(SEARCH("anaer",$AW566))),"Combined Aer and Anaer.","")</f>
        <v/>
      </c>
    </row>
    <row r="567" spans="1:60" x14ac:dyDescent="0.25">
      <c r="A567" s="5">
        <v>499</v>
      </c>
      <c r="B567" t="s">
        <v>2473</v>
      </c>
      <c r="C567">
        <v>365</v>
      </c>
      <c r="D567">
        <v>372.37698064365873</v>
      </c>
      <c r="E567">
        <v>369.19387482964783</v>
      </c>
      <c r="F567">
        <v>287.79136434819992</v>
      </c>
      <c r="G567">
        <v>462.71051617537063</v>
      </c>
      <c r="H567">
        <v>-139.00117692935149</v>
      </c>
      <c r="I567">
        <v>-140.35271027390439</v>
      </c>
      <c r="J567">
        <v>-158.9887627491554</v>
      </c>
      <c r="K567">
        <v>-116.0339853920491</v>
      </c>
      <c r="L567">
        <v>272.61617504086018</v>
      </c>
      <c r="M567">
        <v>270.97523073912242</v>
      </c>
      <c r="N567">
        <v>265.23775320125492</v>
      </c>
      <c r="O567">
        <v>284.77494118109018</v>
      </c>
      <c r="P567">
        <v>11.31135825721277</v>
      </c>
      <c r="Q567">
        <v>11.25494679086232</v>
      </c>
      <c r="R567">
        <v>9.4943981410840124</v>
      </c>
      <c r="S567">
        <v>12.72271437857354</v>
      </c>
      <c r="T567">
        <v>252369.85704361351</v>
      </c>
      <c r="U567">
        <v>252370.2737843481</v>
      </c>
      <c r="V567">
        <v>252201.04460517119</v>
      </c>
      <c r="W567">
        <v>252539.28647477631</v>
      </c>
      <c r="X567">
        <v>19924.484263144539</v>
      </c>
      <c r="Y567">
        <v>20033.448723499889</v>
      </c>
      <c r="Z567">
        <v>19054.280113272249</v>
      </c>
      <c r="AA567">
        <v>20470.495420826341</v>
      </c>
      <c r="AB567">
        <v>3828.76034530575</v>
      </c>
      <c r="AC567">
        <v>3775.6960838330851</v>
      </c>
      <c r="AD567">
        <v>3209.908849051797</v>
      </c>
      <c r="AE567">
        <v>4637.4826429462191</v>
      </c>
      <c r="AF567">
        <v>55.891009036894623</v>
      </c>
      <c r="AG567">
        <v>55.554894631471598</v>
      </c>
      <c r="AH567">
        <v>54.378132115028663</v>
      </c>
      <c r="AI567">
        <v>58.383362868907071</v>
      </c>
      <c r="AJ567">
        <v>0.45936523441299382</v>
      </c>
      <c r="AK567">
        <v>0.45936519761078071</v>
      </c>
      <c r="AL567">
        <v>0.45934493386353059</v>
      </c>
      <c r="AM567">
        <v>0.45938519676317757</v>
      </c>
      <c r="AN567">
        <v>0.98987887041557254</v>
      </c>
      <c r="AO567">
        <v>0.98987887041557254</v>
      </c>
      <c r="AP567">
        <v>0.98987887041557254</v>
      </c>
      <c r="AQ567">
        <v>0.98987887041557254</v>
      </c>
      <c r="AR567">
        <v>11.67429301825865</v>
      </c>
      <c r="AS567">
        <v>11.67429301825865</v>
      </c>
      <c r="AT567">
        <v>11.67429301825865</v>
      </c>
      <c r="AU567">
        <v>11.67429301825865</v>
      </c>
      <c r="AV567" t="str">
        <f>VLOOKUP(Sheet1[[#This Row],[NPDES ID2]],Combined_Sheet__Major_Only___2[[NPDES ID2]:[ECHO BFR]],3,FALSE)</f>
        <v>LA</v>
      </c>
      <c r="AW567" t="s">
        <v>87</v>
      </c>
      <c r="AX567" t="str">
        <f>VLOOKUP(Sheet1[[#This Row],[NPDES ID2]],Combined_Sheet__Major_Only___2[[NPDES ID2]:[ECHO BFR]],27,FALSE)</f>
        <v>-</v>
      </c>
      <c r="AY567" t="str">
        <f>VLOOKUP(Sheet1[[#This Row],[NPDES ID2]],Combined_Sheet__Major_Only___2[[NPDES ID2]:[ECHO BFR]],28,FALSE)</f>
        <v>-</v>
      </c>
      <c r="AZ567" t="str">
        <f>VLOOKUP(Sheet1[[#This Row],[NPDES ID2]],Combined_Sheet__Major_Only___2[[NPDES ID2]:[ECHO BFR]],29,FALSE)</f>
        <v>-</v>
      </c>
      <c r="BA567">
        <f>VLOOKUP(Sheet1[[#This Row],[NPDES ID2]],Combined_Sheet__Major_Only___2[[NPDES ID2]:[ECHO BFR]],17,FALSE)</f>
        <v>32.550167000000002</v>
      </c>
      <c r="BB567">
        <f>VLOOKUP(Sheet1[[#This Row],[NPDES ID2]],Combined_Sheet__Major_Only___2[[NPDES ID2]:[ECHO BFR]],18,FALSE)</f>
        <v>-93.765753000000004</v>
      </c>
      <c r="BC567" s="2" t="str">
        <f>IF(ISNUMBER(SEARCH("aerobic",$AW567)),"aerobic","")</f>
        <v/>
      </c>
      <c r="BD567" s="2" t="str">
        <f>IF(ISNUMBER(SEARCH("anaer",$AW567)),"anaer","")</f>
        <v/>
      </c>
      <c r="BE567" s="2" t="str">
        <f>IF(ISNUMBER(SEARCH("thickening",$AZ567)),"thickening","")</f>
        <v/>
      </c>
      <c r="BF567" s="4" t="str">
        <f>IF(ISNUMBER(SEARCH("airDry",$AW567)),"airDry","")</f>
        <v/>
      </c>
      <c r="BG567" s="4" t="str">
        <f>IF(ISNUMBER(SEARCH("heatDry",$AY567)),"heatDry","")</f>
        <v/>
      </c>
      <c r="BH567" s="4" t="str">
        <f>IF(AND(ISNUMBER(SEARCH("aerobic",$AW567)),ISNUMBER(SEARCH("anaer",$AW567))),"Combined Aer and Anaer.","")</f>
        <v/>
      </c>
    </row>
    <row r="568" spans="1:60" x14ac:dyDescent="0.25">
      <c r="A568" s="5">
        <v>766</v>
      </c>
      <c r="B568" t="s">
        <v>3761</v>
      </c>
      <c r="C568">
        <v>1993.02</v>
      </c>
      <c r="D568">
        <v>495.51294949872238</v>
      </c>
      <c r="E568">
        <v>492.68032523083372</v>
      </c>
      <c r="F568">
        <v>410.99389510466301</v>
      </c>
      <c r="G568">
        <v>574.80412389264995</v>
      </c>
      <c r="H568">
        <v>-109.2573203947731</v>
      </c>
      <c r="I568">
        <v>-110.7442252849327</v>
      </c>
      <c r="J568">
        <v>-129.9555014015051</v>
      </c>
      <c r="K568">
        <v>-87.170780698713173</v>
      </c>
      <c r="L568">
        <v>1377.5991970614709</v>
      </c>
      <c r="M568">
        <v>1372.583314075509</v>
      </c>
      <c r="N568">
        <v>1355.0879852085211</v>
      </c>
      <c r="O568">
        <v>1414.716588053828</v>
      </c>
      <c r="P568">
        <v>46.689295965049268</v>
      </c>
      <c r="Q568">
        <v>47.124093541295167</v>
      </c>
      <c r="R568">
        <v>38.172384096410077</v>
      </c>
      <c r="S568">
        <v>54.554677145229007</v>
      </c>
      <c r="T568">
        <v>252364.05178684331</v>
      </c>
      <c r="U568">
        <v>252364.46851806101</v>
      </c>
      <c r="V568">
        <v>252195.24320350171</v>
      </c>
      <c r="W568">
        <v>252533.47734881539</v>
      </c>
      <c r="X568">
        <v>16432.88249962261</v>
      </c>
      <c r="Y568">
        <v>16491.027125715162</v>
      </c>
      <c r="Z568">
        <v>15990.772329897331</v>
      </c>
      <c r="AA568">
        <v>16707.453375561909</v>
      </c>
      <c r="AB568">
        <v>2527.4382984102208</v>
      </c>
      <c r="AC568">
        <v>2497.3010019066501</v>
      </c>
      <c r="AD568">
        <v>2201.1085312575569</v>
      </c>
      <c r="AE568">
        <v>2922.1161512525259</v>
      </c>
      <c r="AF568">
        <v>67.75553393825254</v>
      </c>
      <c r="AG568">
        <v>67.510718477315024</v>
      </c>
      <c r="AH568">
        <v>66.647279523700405</v>
      </c>
      <c r="AI568">
        <v>69.578693927177781</v>
      </c>
      <c r="AJ568">
        <v>0.604215530876139</v>
      </c>
      <c r="AK568">
        <v>0.6042152771423297</v>
      </c>
      <c r="AL568">
        <v>0.60408104304116395</v>
      </c>
      <c r="AM568">
        <v>0.60434780535583066</v>
      </c>
      <c r="AN568">
        <v>0.98987864097399725</v>
      </c>
      <c r="AO568">
        <v>0.98987864097399736</v>
      </c>
      <c r="AP568">
        <v>0.98987864097399736</v>
      </c>
      <c r="AQ568">
        <v>0.98987864097399736</v>
      </c>
      <c r="AR568">
        <v>16.125881556384769</v>
      </c>
      <c r="AS568">
        <v>16.125881556384769</v>
      </c>
      <c r="AT568">
        <v>16.125881556384769</v>
      </c>
      <c r="AU568">
        <v>16.125881556384769</v>
      </c>
      <c r="AV568" t="str">
        <f>VLOOKUP(Sheet1[[#This Row],[NPDES ID2]],Combined_Sheet__Major_Only___2[[NPDES ID2]:[ECHO BFR]],3,FALSE)</f>
        <v>NC</v>
      </c>
      <c r="AW568" t="s">
        <v>41</v>
      </c>
      <c r="AX568" t="str">
        <f>VLOOKUP(Sheet1[[#This Row],[NPDES ID2]],Combined_Sheet__Major_Only___2[[NPDES ID2]:[ECHO BFR]],27,FALSE)</f>
        <v>-</v>
      </c>
      <c r="AY568" t="str">
        <f>VLOOKUP(Sheet1[[#This Row],[NPDES ID2]],Combined_Sheet__Major_Only___2[[NPDES ID2]:[ECHO BFR]],28,FALSE)</f>
        <v>-</v>
      </c>
      <c r="AZ568" t="str">
        <f>VLOOKUP(Sheet1[[#This Row],[NPDES ID2]],Combined_Sheet__Major_Only___2[[NPDES ID2]:[ECHO BFR]],29,FALSE)</f>
        <v>-</v>
      </c>
      <c r="BA568">
        <f>VLOOKUP(Sheet1[[#This Row],[NPDES ID2]],Combined_Sheet__Major_Only___2[[NPDES ID2]:[ECHO BFR]],17,FALSE)</f>
        <v>34.604568</v>
      </c>
      <c r="BB568">
        <f>VLOOKUP(Sheet1[[#This Row],[NPDES ID2]],Combined_Sheet__Major_Only___2[[NPDES ID2]:[ECHO BFR]],18,FALSE)</f>
        <v>-78.991259999999997</v>
      </c>
      <c r="BC568" s="2" t="str">
        <f>IF(ISNUMBER(SEARCH("aerobic",$AW568)),"aerobic","")</f>
        <v>aerobic</v>
      </c>
      <c r="BD568" s="2" t="str">
        <f>IF(ISNUMBER(SEARCH("anaer",$AW568)),"anaer","")</f>
        <v/>
      </c>
      <c r="BE568" s="2" t="str">
        <f>IF(ISNUMBER(SEARCH("thickening",$AZ568)),"thickening","")</f>
        <v/>
      </c>
      <c r="BF568" s="3" t="str">
        <f>IF(ISNUMBER(SEARCH("airDry",$AW568)),"airDry","")</f>
        <v/>
      </c>
      <c r="BG568" s="3" t="str">
        <f>IF(ISNUMBER(SEARCH("heatDry",$AY568)),"heatDry","")</f>
        <v/>
      </c>
      <c r="BH568" s="3" t="str">
        <f>IF(AND(ISNUMBER(SEARCH("aerobic",$AW568)),ISNUMBER(SEARCH("anaer",$AW568))),"Combined Aer and Anaer.","")</f>
        <v/>
      </c>
    </row>
    <row r="569" spans="1:60" x14ac:dyDescent="0.25">
      <c r="A569" s="5">
        <v>1920</v>
      </c>
      <c r="B569" t="s">
        <v>9060</v>
      </c>
      <c r="C569">
        <v>3154.4</v>
      </c>
      <c r="D569">
        <v>633.24349349754027</v>
      </c>
      <c r="E569">
        <v>629.98618203663887</v>
      </c>
      <c r="F569">
        <v>515.39460583800781</v>
      </c>
      <c r="G569">
        <v>739.96155130272541</v>
      </c>
      <c r="H569">
        <v>-135.9004571917358</v>
      </c>
      <c r="I569">
        <v>-136.49747308473721</v>
      </c>
      <c r="J569">
        <v>-155.99893723243991</v>
      </c>
      <c r="K569">
        <v>-112.6671047423618</v>
      </c>
      <c r="L569">
        <v>2386.650499070854</v>
      </c>
      <c r="M569">
        <v>2372.414031031994</v>
      </c>
      <c r="N569">
        <v>2322.7924511907509</v>
      </c>
      <c r="O569">
        <v>2491.9601980384532</v>
      </c>
      <c r="P569">
        <v>98.51669899143198</v>
      </c>
      <c r="Q569">
        <v>98.101627374935305</v>
      </c>
      <c r="R569">
        <v>82.653394604601402</v>
      </c>
      <c r="S569">
        <v>110.8127247045043</v>
      </c>
      <c r="T569">
        <v>252355.26580324781</v>
      </c>
      <c r="U569">
        <v>252355.68252006211</v>
      </c>
      <c r="V569">
        <v>252186.46305442011</v>
      </c>
      <c r="W569">
        <v>252524.68550938161</v>
      </c>
      <c r="X569">
        <v>19832.168409334459</v>
      </c>
      <c r="Y569">
        <v>19939.77726323505</v>
      </c>
      <c r="Z569">
        <v>18974.865526074449</v>
      </c>
      <c r="AA569">
        <v>20370.115590576908</v>
      </c>
      <c r="AB569">
        <v>3787.4823175443771</v>
      </c>
      <c r="AC569">
        <v>3734.6586471839828</v>
      </c>
      <c r="AD569">
        <v>3178.6113363484828</v>
      </c>
      <c r="AE569">
        <v>4578.199019898525</v>
      </c>
      <c r="AF569">
        <v>56.168312211020492</v>
      </c>
      <c r="AG569">
        <v>55.835931599090628</v>
      </c>
      <c r="AH569">
        <v>54.66394703438727</v>
      </c>
      <c r="AI569">
        <v>58.643218095281917</v>
      </c>
      <c r="AJ569">
        <v>0.46274356901352381</v>
      </c>
      <c r="AK569">
        <v>0.46274322451808519</v>
      </c>
      <c r="AL569">
        <v>0.46256711826565688</v>
      </c>
      <c r="AM569">
        <v>0.46291714751440488</v>
      </c>
      <c r="AN569">
        <v>0.98987829370515767</v>
      </c>
      <c r="AO569">
        <v>0.98987829370515767</v>
      </c>
      <c r="AP569">
        <v>0.98987829370515767</v>
      </c>
      <c r="AQ569">
        <v>0.98987829370515767</v>
      </c>
      <c r="AR569">
        <v>11.77287063149293</v>
      </c>
      <c r="AS569">
        <v>11.77287063149293</v>
      </c>
      <c r="AT569">
        <v>11.77287063149293</v>
      </c>
      <c r="AU569">
        <v>11.77287063149293</v>
      </c>
      <c r="AV569" t="str">
        <f>VLOOKUP(Sheet1[[#This Row],[NPDES ID2]],Combined_Sheet__Major_Only___2[[NPDES ID2]:[ECHO BFR]],3,FALSE)</f>
        <v>TX</v>
      </c>
      <c r="AW569" t="s">
        <v>54</v>
      </c>
      <c r="AX569" t="str">
        <f>VLOOKUP(Sheet1[[#This Row],[NPDES ID2]],Combined_Sheet__Major_Only___2[[NPDES ID2]:[ECHO BFR]],27,FALSE)</f>
        <v>other</v>
      </c>
      <c r="AY569" t="str">
        <f>VLOOKUP(Sheet1[[#This Row],[NPDES ID2]],Combined_Sheet__Major_Only___2[[NPDES ID2]:[ECHO BFR]],28,FALSE)</f>
        <v>-</v>
      </c>
      <c r="AZ569" t="str">
        <f>VLOOKUP(Sheet1[[#This Row],[NPDES ID2]],Combined_Sheet__Major_Only___2[[NPDES ID2]:[ECHO BFR]],29,FALSE)</f>
        <v>preliminaryOps</v>
      </c>
      <c r="BA569">
        <f>VLOOKUP(Sheet1[[#This Row],[NPDES ID2]],Combined_Sheet__Major_Only___2[[NPDES ID2]:[ECHO BFR]],17,FALSE)</f>
        <v>27.498694</v>
      </c>
      <c r="BB569">
        <f>VLOOKUP(Sheet1[[#This Row],[NPDES ID2]],Combined_Sheet__Major_Only___2[[NPDES ID2]:[ECHO BFR]],18,FALSE)</f>
        <v>-99.493806000000006</v>
      </c>
      <c r="BC569" s="2" t="str">
        <f>IF(ISNUMBER(SEARCH("aerobic",$AW569)),"aerobic","")</f>
        <v/>
      </c>
      <c r="BD569" s="2" t="str">
        <f>IF(ISNUMBER(SEARCH("anaer",$AW569)),"anaer","")</f>
        <v/>
      </c>
      <c r="BE569" s="2" t="str">
        <f>IF(ISNUMBER(SEARCH("thickening",$AZ569)),"thickening","")</f>
        <v/>
      </c>
      <c r="BF569" s="3" t="str">
        <f>IF(ISNUMBER(SEARCH("airDry",$AW569)),"airDry","")</f>
        <v/>
      </c>
      <c r="BG569" s="3" t="str">
        <f>IF(ISNUMBER(SEARCH("heatDry",$AY569)),"heatDry","")</f>
        <v/>
      </c>
      <c r="BH569" s="3" t="str">
        <f>IF(AND(ISNUMBER(SEARCH("aerobic",$AW569)),ISNUMBER(SEARCH("anaer",$AW569))),"Combined Aer and Anaer.","")</f>
        <v/>
      </c>
    </row>
    <row r="570" spans="1:60" x14ac:dyDescent="0.25">
      <c r="A570" s="5">
        <v>681</v>
      </c>
      <c r="B570" t="s">
        <v>3367</v>
      </c>
      <c r="C570">
        <v>26320</v>
      </c>
      <c r="D570">
        <v>4352.1182186657607</v>
      </c>
      <c r="E570">
        <v>4376.3653909674977</v>
      </c>
      <c r="F570">
        <v>3482.937792533362</v>
      </c>
      <c r="G570">
        <v>5160.8953986220813</v>
      </c>
      <c r="H570">
        <v>-113.7529076109107</v>
      </c>
      <c r="I570">
        <v>-117.5672828762364</v>
      </c>
      <c r="J570">
        <v>-143.47768064397431</v>
      </c>
      <c r="K570">
        <v>-70.381222534659202</v>
      </c>
      <c r="L570">
        <v>20685.6250178222</v>
      </c>
      <c r="M570">
        <v>20565.484141362918</v>
      </c>
      <c r="N570">
        <v>20147.70327152688</v>
      </c>
      <c r="O570">
        <v>21569.260591655489</v>
      </c>
      <c r="P570">
        <v>839.79376636601683</v>
      </c>
      <c r="Q570">
        <v>837.41364438486607</v>
      </c>
      <c r="R570">
        <v>704.19355987954702</v>
      </c>
      <c r="S570">
        <v>946.51202469145119</v>
      </c>
      <c r="T570">
        <v>252347.06650021169</v>
      </c>
      <c r="U570">
        <v>252347.4832035843</v>
      </c>
      <c r="V570">
        <v>252178.26919630051</v>
      </c>
      <c r="W570">
        <v>252516.4807415283</v>
      </c>
      <c r="X570">
        <v>19578.278380953241</v>
      </c>
      <c r="Y570">
        <v>19683.521931565949</v>
      </c>
      <c r="Z570">
        <v>18757.93133641444</v>
      </c>
      <c r="AA570">
        <v>20098.603195864809</v>
      </c>
      <c r="AB570">
        <v>3682.0280300355171</v>
      </c>
      <c r="AC570">
        <v>3628.6132855176329</v>
      </c>
      <c r="AD570">
        <v>3095.2266116040601</v>
      </c>
      <c r="AE570">
        <v>4414.9394678392191</v>
      </c>
      <c r="AF570">
        <v>57.069582487204158</v>
      </c>
      <c r="AG570">
        <v>56.754873647507637</v>
      </c>
      <c r="AH570">
        <v>55.616481180218983</v>
      </c>
      <c r="AI570">
        <v>59.478460097101006</v>
      </c>
      <c r="AJ570">
        <v>0.47372697257245672</v>
      </c>
      <c r="AK570">
        <v>0.4737223016492329</v>
      </c>
      <c r="AL570">
        <v>0.47222529018798409</v>
      </c>
      <c r="AM570">
        <v>0.47520896929074341</v>
      </c>
      <c r="AN570">
        <v>0.98987796960355967</v>
      </c>
      <c r="AO570">
        <v>0.98987796960355967</v>
      </c>
      <c r="AP570">
        <v>0.98987796960355967</v>
      </c>
      <c r="AQ570">
        <v>0.98987796960355967</v>
      </c>
      <c r="AR570">
        <v>12.065434549279511</v>
      </c>
      <c r="AS570">
        <v>12.065434549279519</v>
      </c>
      <c r="AT570">
        <v>12.065434549279519</v>
      </c>
      <c r="AU570">
        <v>12.065434549279519</v>
      </c>
      <c r="AV570" t="str">
        <f>VLOOKUP(Sheet1[[#This Row],[NPDES ID2]],Combined_Sheet__Major_Only___2[[NPDES ID2]:[ECHO BFR]],3,FALSE)</f>
        <v>TX</v>
      </c>
      <c r="AW570" t="s">
        <v>54</v>
      </c>
      <c r="AX570" t="str">
        <f>VLOOKUP(Sheet1[[#This Row],[NPDES ID2]],Combined_Sheet__Major_Only___2[[NPDES ID2]:[ECHO BFR]],27,FALSE)</f>
        <v>other</v>
      </c>
      <c r="AY570" t="str">
        <f>VLOOKUP(Sheet1[[#This Row],[NPDES ID2]],Combined_Sheet__Major_Only___2[[NPDES ID2]:[ECHO BFR]],28,FALSE)</f>
        <v>-</v>
      </c>
      <c r="AZ570" t="str">
        <f>VLOOKUP(Sheet1[[#This Row],[NPDES ID2]],Combined_Sheet__Major_Only___2[[NPDES ID2]:[ECHO BFR]],29,FALSE)</f>
        <v>-</v>
      </c>
      <c r="BA570">
        <f>VLOOKUP(Sheet1[[#This Row],[NPDES ID2]],Combined_Sheet__Major_Only___2[[NPDES ID2]:[ECHO BFR]],17,FALSE)</f>
        <v>32.729222</v>
      </c>
      <c r="BB570">
        <f>VLOOKUP(Sheet1[[#This Row],[NPDES ID2]],Combined_Sheet__Major_Only___2[[NPDES ID2]:[ECHO BFR]],18,FALSE)</f>
        <v>-96.763056000000006</v>
      </c>
      <c r="BC570" s="2" t="str">
        <f>IF(ISNUMBER(SEARCH("aerobic",$AW570)),"aerobic","")</f>
        <v/>
      </c>
      <c r="BD570" s="2" t="str">
        <f>IF(ISNUMBER(SEARCH("anaer",$AW570)),"anaer","")</f>
        <v/>
      </c>
      <c r="BE570" s="2" t="str">
        <f>IF(ISNUMBER(SEARCH("thickening",$AZ570)),"thickening","")</f>
        <v/>
      </c>
      <c r="BF570" s="4" t="str">
        <f>IF(ISNUMBER(SEARCH("airDry",$AW570)),"airDry","")</f>
        <v/>
      </c>
      <c r="BG570" s="4" t="str">
        <f>IF(ISNUMBER(SEARCH("heatDry",$AY570)),"heatDry","")</f>
        <v/>
      </c>
      <c r="BH570" s="4" t="str">
        <f>IF(AND(ISNUMBER(SEARCH("aerobic",$AW570)),ISNUMBER(SEARCH("anaer",$AW570))),"Combined Aer and Anaer.","")</f>
        <v/>
      </c>
    </row>
    <row r="571" spans="1:60" x14ac:dyDescent="0.25">
      <c r="A571" s="5">
        <v>478</v>
      </c>
      <c r="B571" t="s">
        <v>2381</v>
      </c>
      <c r="C571">
        <v>428</v>
      </c>
      <c r="D571">
        <v>369.87586634504811</v>
      </c>
      <c r="E571">
        <v>365.74409469508407</v>
      </c>
      <c r="F571">
        <v>292.03488802600731</v>
      </c>
      <c r="G571">
        <v>453.67817488698381</v>
      </c>
      <c r="H571">
        <v>-108.2195166131948</v>
      </c>
      <c r="I571">
        <v>-109.5571644546843</v>
      </c>
      <c r="J571">
        <v>-129.06230909756749</v>
      </c>
      <c r="K571">
        <v>-86.667482468717026</v>
      </c>
      <c r="L571">
        <v>301.07011086056639</v>
      </c>
      <c r="M571">
        <v>300.03378297259832</v>
      </c>
      <c r="N571">
        <v>296.41110918211109</v>
      </c>
      <c r="O571">
        <v>308.74799640193191</v>
      </c>
      <c r="P571">
        <v>10.01801391313335</v>
      </c>
      <c r="Q571">
        <v>10.125082613838</v>
      </c>
      <c r="R571">
        <v>8.1707887801161405</v>
      </c>
      <c r="S571">
        <v>11.757604901170611</v>
      </c>
      <c r="T571">
        <v>252345.9708544678</v>
      </c>
      <c r="U571">
        <v>252346.38755604421</v>
      </c>
      <c r="V571">
        <v>252177.1742781428</v>
      </c>
      <c r="W571">
        <v>252515.38436553889</v>
      </c>
      <c r="X571">
        <v>16145.862372164571</v>
      </c>
      <c r="Y571">
        <v>16200.31312409302</v>
      </c>
      <c r="Z571">
        <v>15733.87631753423</v>
      </c>
      <c r="AA571">
        <v>16401.24130644196</v>
      </c>
      <c r="AB571">
        <v>2442.7314989085021</v>
      </c>
      <c r="AC571">
        <v>2414.2514095372489</v>
      </c>
      <c r="AD571">
        <v>2132.4315524564672</v>
      </c>
      <c r="AE571">
        <v>2814.7203589571391</v>
      </c>
      <c r="AF571">
        <v>68.940245794635132</v>
      </c>
      <c r="AG571">
        <v>68.703351671646161</v>
      </c>
      <c r="AH571">
        <v>67.873177551109151</v>
      </c>
      <c r="AI571">
        <v>70.69783713167233</v>
      </c>
      <c r="AJ571">
        <v>0.61870934756143559</v>
      </c>
      <c r="AK571">
        <v>0.6187092943728677</v>
      </c>
      <c r="AL571">
        <v>0.61868002945902723</v>
      </c>
      <c r="AM571">
        <v>0.6187381773415952</v>
      </c>
      <c r="AN571">
        <v>0.98987792629336302</v>
      </c>
      <c r="AO571">
        <v>0.98987792629336302</v>
      </c>
      <c r="AP571">
        <v>0.98987792629336302</v>
      </c>
      <c r="AQ571">
        <v>0.98987792629336302</v>
      </c>
      <c r="AR571">
        <v>16.575296032072451</v>
      </c>
      <c r="AS571">
        <v>16.575296032072458</v>
      </c>
      <c r="AT571">
        <v>16.575296032072458</v>
      </c>
      <c r="AU571">
        <v>16.575296032072458</v>
      </c>
      <c r="AV571" t="str">
        <f>VLOOKUP(Sheet1[[#This Row],[NPDES ID2]],Combined_Sheet__Major_Only___2[[NPDES ID2]:[ECHO BFR]],3,FALSE)</f>
        <v>VA</v>
      </c>
      <c r="AW571" t="s">
        <v>41</v>
      </c>
      <c r="AX571" t="str">
        <f>VLOOKUP(Sheet1[[#This Row],[NPDES ID2]],Combined_Sheet__Major_Only___2[[NPDES ID2]:[ECHO BFR]],27,FALSE)</f>
        <v>-</v>
      </c>
      <c r="AY571" t="str">
        <f>VLOOKUP(Sheet1[[#This Row],[NPDES ID2]],Combined_Sheet__Major_Only___2[[NPDES ID2]:[ECHO BFR]],28,FALSE)</f>
        <v>-</v>
      </c>
      <c r="AZ571" t="str">
        <f>VLOOKUP(Sheet1[[#This Row],[NPDES ID2]],Combined_Sheet__Major_Only___2[[NPDES ID2]:[ECHO BFR]],29,FALSE)</f>
        <v>sludgeLagoon</v>
      </c>
      <c r="BA571">
        <f>VLOOKUP(Sheet1[[#This Row],[NPDES ID2]],Combined_Sheet__Major_Only___2[[NPDES ID2]:[ECHO BFR]],17,FALSE)</f>
        <v>36.564695</v>
      </c>
      <c r="BB571">
        <f>VLOOKUP(Sheet1[[#This Row],[NPDES ID2]],Combined_Sheet__Major_Only___2[[NPDES ID2]:[ECHO BFR]],18,FALSE)</f>
        <v>-79.360352000000006</v>
      </c>
      <c r="BC571" s="2" t="str">
        <f>IF(ISNUMBER(SEARCH("aerobic",$AW571)),"aerobic","")</f>
        <v>aerobic</v>
      </c>
      <c r="BD571" s="2" t="str">
        <f>IF(ISNUMBER(SEARCH("anaer",$AW571)),"anaer","")</f>
        <v/>
      </c>
      <c r="BE571" s="2" t="str">
        <f>IF(ISNUMBER(SEARCH("thickening",$AZ571)),"thickening","")</f>
        <v/>
      </c>
      <c r="BF571" s="3" t="str">
        <f>IF(ISNUMBER(SEARCH("airDry",$AW571)),"airDry","")</f>
        <v/>
      </c>
      <c r="BG571" s="3" t="str">
        <f>IF(ISNUMBER(SEARCH("heatDry",$AY571)),"heatDry","")</f>
        <v/>
      </c>
      <c r="BH571" s="3" t="str">
        <f>IF(AND(ISNUMBER(SEARCH("aerobic",$AW571)),ISNUMBER(SEARCH("anaer",$AW571))),"Combined Aer and Anaer.","")</f>
        <v/>
      </c>
    </row>
    <row r="572" spans="1:60" x14ac:dyDescent="0.25">
      <c r="A572" s="5">
        <v>707</v>
      </c>
      <c r="B572" t="s">
        <v>3491</v>
      </c>
      <c r="C572">
        <v>4958</v>
      </c>
      <c r="D572">
        <v>990.77792441077531</v>
      </c>
      <c r="E572">
        <v>989.08438712305247</v>
      </c>
      <c r="F572">
        <v>797.34504898074977</v>
      </c>
      <c r="G572">
        <v>1163.101759080746</v>
      </c>
      <c r="H572">
        <v>-104.52859376650299</v>
      </c>
      <c r="I572">
        <v>-106.0158132296911</v>
      </c>
      <c r="J572">
        <v>-125.148634316125</v>
      </c>
      <c r="K572">
        <v>-82.364312274787352</v>
      </c>
      <c r="L572">
        <v>3512.594716376103</v>
      </c>
      <c r="M572">
        <v>3500.746199661387</v>
      </c>
      <c r="N572">
        <v>3459.6051899252079</v>
      </c>
      <c r="O572">
        <v>3600.060929051449</v>
      </c>
      <c r="P572">
        <v>115.93071144189381</v>
      </c>
      <c r="Q572">
        <v>117.2987232615166</v>
      </c>
      <c r="R572">
        <v>94.466153176748008</v>
      </c>
      <c r="S572">
        <v>136.3981698931718</v>
      </c>
      <c r="T572">
        <v>252345.1147005434</v>
      </c>
      <c r="U572">
        <v>252345.53140071631</v>
      </c>
      <c r="V572">
        <v>252176.31869276511</v>
      </c>
      <c r="W572">
        <v>252514.52764098981</v>
      </c>
      <c r="X572">
        <v>16030.917871094151</v>
      </c>
      <c r="Y572">
        <v>16083.945762290579</v>
      </c>
      <c r="Z572">
        <v>15631.163661456911</v>
      </c>
      <c r="AA572">
        <v>16278.446846837751</v>
      </c>
      <c r="AB572">
        <v>2410.9632140309</v>
      </c>
      <c r="AC572">
        <v>2383.4419720065689</v>
      </c>
      <c r="AD572">
        <v>2105.7870956533852</v>
      </c>
      <c r="AE572">
        <v>2776.0955769952079</v>
      </c>
      <c r="AF572">
        <v>69.47231481641478</v>
      </c>
      <c r="AG572">
        <v>69.242725060059215</v>
      </c>
      <c r="AH572">
        <v>68.421586755657742</v>
      </c>
      <c r="AI572">
        <v>71.19615304265939</v>
      </c>
      <c r="AJ572">
        <v>0.62522050105921001</v>
      </c>
      <c r="AK572">
        <v>0.62521980978850644</v>
      </c>
      <c r="AL572">
        <v>0.62487845554132571</v>
      </c>
      <c r="AM572">
        <v>0.62555704303202331</v>
      </c>
      <c r="AN572">
        <v>0.98987789244987157</v>
      </c>
      <c r="AO572">
        <v>0.98987789244987157</v>
      </c>
      <c r="AP572">
        <v>0.98987789244987157</v>
      </c>
      <c r="AQ572">
        <v>0.98987789244987157</v>
      </c>
      <c r="AR572">
        <v>16.764885049594142</v>
      </c>
      <c r="AS572">
        <v>16.764885049594142</v>
      </c>
      <c r="AT572">
        <v>16.764885049594142</v>
      </c>
      <c r="AU572">
        <v>16.764885049594142</v>
      </c>
      <c r="AV572" t="str">
        <f>VLOOKUP(Sheet1[[#This Row],[NPDES ID2]],Combined_Sheet__Major_Only___2[[NPDES ID2]:[ECHO BFR]],3,FALSE)</f>
        <v>VA</v>
      </c>
      <c r="AW572" t="s">
        <v>12185</v>
      </c>
      <c r="AX572" t="str">
        <f>VLOOKUP(Sheet1[[#This Row],[NPDES ID2]],Combined_Sheet__Major_Only___2[[NPDES ID2]:[ECHO BFR]],27,FALSE)</f>
        <v>methaneBioCaptureRecover</v>
      </c>
      <c r="AY572" t="str">
        <f>VLOOKUP(Sheet1[[#This Row],[NPDES ID2]],Combined_Sheet__Major_Only___2[[NPDES ID2]:[ECHO BFR]],28,FALSE)</f>
        <v>pasteurize</v>
      </c>
      <c r="AZ572" t="str">
        <f>VLOOKUP(Sheet1[[#This Row],[NPDES ID2]],Combined_Sheet__Major_Only___2[[NPDES ID2]:[ECHO BFR]],29,FALSE)</f>
        <v>preliminaryOps</v>
      </c>
      <c r="BA572">
        <f>VLOOKUP(Sheet1[[#This Row],[NPDES ID2]],Combined_Sheet__Major_Only___2[[NPDES ID2]:[ECHO BFR]],17,FALSE)</f>
        <v>38.798900000000003</v>
      </c>
      <c r="BB572">
        <f>VLOOKUP(Sheet1[[#This Row],[NPDES ID2]],Combined_Sheet__Major_Only___2[[NPDES ID2]:[ECHO BFR]],18,FALSE)</f>
        <v>-77.060599999999994</v>
      </c>
      <c r="BC572" s="2" t="str">
        <f>IF(ISNUMBER(SEARCH("aerobic",$AW572)),"aerobic","")</f>
        <v/>
      </c>
      <c r="BD572" s="2" t="str">
        <f>IF(ISNUMBER(SEARCH("anaer",$AW572)),"anaer","")</f>
        <v>anaer</v>
      </c>
      <c r="BE572" s="2" t="str">
        <f>IF(ISNUMBER(SEARCH("thickening",$AZ572)),"thickening","")</f>
        <v/>
      </c>
      <c r="BF572" s="4" t="str">
        <f>IF(ISNUMBER(SEARCH("airDry",$AW572)),"airDry","")</f>
        <v/>
      </c>
      <c r="BG572" s="4" t="str">
        <f>IF(ISNUMBER(SEARCH("heatDry",$AY572)),"heatDry","")</f>
        <v/>
      </c>
      <c r="BH572" s="4" t="str">
        <f>IF(AND(ISNUMBER(SEARCH("aerobic",$AW572)),ISNUMBER(SEARCH("anaer",$AW572))),"Combined Aer and Anaer.","")</f>
        <v/>
      </c>
    </row>
    <row r="573" spans="1:60" x14ac:dyDescent="0.25">
      <c r="A573" s="5">
        <v>44</v>
      </c>
      <c r="B573" t="s">
        <v>270</v>
      </c>
      <c r="C573">
        <v>163.24</v>
      </c>
      <c r="D573">
        <v>678.74332408704572</v>
      </c>
      <c r="E573">
        <v>675.18779118348084</v>
      </c>
      <c r="F573">
        <v>488.60133137308691</v>
      </c>
      <c r="G573">
        <v>868.72607517863139</v>
      </c>
      <c r="H573">
        <v>-110.4486356271516</v>
      </c>
      <c r="I573">
        <v>-111.8384476230102</v>
      </c>
      <c r="J573">
        <v>-131.216690319262</v>
      </c>
      <c r="K573">
        <v>-88.872419571072015</v>
      </c>
      <c r="L573">
        <v>112.8450911937438</v>
      </c>
      <c r="M573">
        <v>112.4348016111803</v>
      </c>
      <c r="N573">
        <v>110.99999331556759</v>
      </c>
      <c r="O573">
        <v>115.8854656482072</v>
      </c>
      <c r="P573">
        <v>3.8250244243268452</v>
      </c>
      <c r="Q573">
        <v>3.8607842204641432</v>
      </c>
      <c r="R573">
        <v>3.1271547265123858</v>
      </c>
      <c r="S573">
        <v>4.468481292012294</v>
      </c>
      <c r="T573">
        <v>252297.29140240079</v>
      </c>
      <c r="U573">
        <v>252297.70802417389</v>
      </c>
      <c r="V573">
        <v>252128.52715267139</v>
      </c>
      <c r="W573">
        <v>252466.67246872591</v>
      </c>
      <c r="X573">
        <v>16426.841718044048</v>
      </c>
      <c r="Y573">
        <v>16484.776171565929</v>
      </c>
      <c r="Z573">
        <v>15984.90060895842</v>
      </c>
      <c r="AA573">
        <v>16701.332164204759</v>
      </c>
      <c r="AB573">
        <v>2525.7261850596092</v>
      </c>
      <c r="AC573">
        <v>2495.4861849011991</v>
      </c>
      <c r="AD573">
        <v>2199.982622905216</v>
      </c>
      <c r="AE573">
        <v>2919.4576888360439</v>
      </c>
      <c r="AF573">
        <v>67.747139151872943</v>
      </c>
      <c r="AG573">
        <v>67.500973965094516</v>
      </c>
      <c r="AH573">
        <v>66.639337669684068</v>
      </c>
      <c r="AI573">
        <v>69.572246318726997</v>
      </c>
      <c r="AJ573">
        <v>0.6041127520563403</v>
      </c>
      <c r="AK573">
        <v>0.6041127322156421</v>
      </c>
      <c r="AL573">
        <v>0.60410174245855164</v>
      </c>
      <c r="AM573">
        <v>0.604123577914917</v>
      </c>
      <c r="AN573">
        <v>0.98987600165069933</v>
      </c>
      <c r="AO573">
        <v>0.98987600165069922</v>
      </c>
      <c r="AP573">
        <v>0.98987600165069922</v>
      </c>
      <c r="AQ573">
        <v>0.98987600165069922</v>
      </c>
      <c r="AR573">
        <v>16.126941023612929</v>
      </c>
      <c r="AS573">
        <v>16.126941023612929</v>
      </c>
      <c r="AT573">
        <v>16.126941023612929</v>
      </c>
      <c r="AU573">
        <v>16.126941023612929</v>
      </c>
      <c r="AV573" t="str">
        <f>VLOOKUP(Sheet1[[#This Row],[NPDES ID2]],Combined_Sheet__Major_Only___2[[NPDES ID2]:[ECHO BFR]],3,FALSE)</f>
        <v>TX</v>
      </c>
      <c r="AW573" t="s">
        <v>41</v>
      </c>
      <c r="AX573" t="str">
        <f>VLOOKUP(Sheet1[[#This Row],[NPDES ID2]],Combined_Sheet__Major_Only___2[[NPDES ID2]:[ECHO BFR]],27,FALSE)</f>
        <v>-</v>
      </c>
      <c r="AY573" t="str">
        <f>VLOOKUP(Sheet1[[#This Row],[NPDES ID2]],Combined_Sheet__Major_Only___2[[NPDES ID2]:[ECHO BFR]],28,FALSE)</f>
        <v>-</v>
      </c>
      <c r="AZ573" t="str">
        <f>VLOOKUP(Sheet1[[#This Row],[NPDES ID2]],Combined_Sheet__Major_Only___2[[NPDES ID2]:[ECHO BFR]],29,FALSE)</f>
        <v>-</v>
      </c>
      <c r="BA573">
        <f>VLOOKUP(Sheet1[[#This Row],[NPDES ID2]],Combined_Sheet__Major_Only___2[[NPDES ID2]:[ECHO BFR]],17,FALSE)</f>
        <v>29.962416999999999</v>
      </c>
      <c r="BB573">
        <f>VLOOKUP(Sheet1[[#This Row],[NPDES ID2]],Combined_Sheet__Major_Only___2[[NPDES ID2]:[ECHO BFR]],18,FALSE)</f>
        <v>-95.357139000000004</v>
      </c>
      <c r="BC573" s="2" t="str">
        <f>IF(ISNUMBER(SEARCH("aerobic",$AW573)),"aerobic","")</f>
        <v>aerobic</v>
      </c>
      <c r="BD573" s="2" t="str">
        <f>IF(ISNUMBER(SEARCH("anaer",$AW573)),"anaer","")</f>
        <v/>
      </c>
      <c r="BE573" s="2" t="str">
        <f>IF(ISNUMBER(SEARCH("thickening",$AZ573)),"thickening","")</f>
        <v/>
      </c>
      <c r="BF573" s="3" t="str">
        <f>IF(ISNUMBER(SEARCH("airDry",$AW573)),"airDry","")</f>
        <v/>
      </c>
      <c r="BG573" s="3" t="str">
        <f>IF(ISNUMBER(SEARCH("heatDry",$AY573)),"heatDry","")</f>
        <v/>
      </c>
      <c r="BH573" s="3" t="str">
        <f>IF(AND(ISNUMBER(SEARCH("aerobic",$AW573)),ISNUMBER(SEARCH("anaer",$AW573))),"Combined Aer and Anaer.","")</f>
        <v/>
      </c>
    </row>
    <row r="574" spans="1:60" x14ac:dyDescent="0.25">
      <c r="A574" s="5">
        <v>658</v>
      </c>
      <c r="B574" t="s">
        <v>3238</v>
      </c>
      <c r="C574">
        <v>43.84</v>
      </c>
      <c r="D574">
        <v>2026.677615723358</v>
      </c>
      <c r="E574">
        <v>1991.059032071066</v>
      </c>
      <c r="F574">
        <v>1374.630210023776</v>
      </c>
      <c r="G574">
        <v>2645.1551150122482</v>
      </c>
      <c r="H574">
        <v>-138.98094057072359</v>
      </c>
      <c r="I574">
        <v>-140.20150069140291</v>
      </c>
      <c r="J574">
        <v>-158.76425834225921</v>
      </c>
      <c r="K574">
        <v>-116.14812456171261</v>
      </c>
      <c r="L574">
        <v>32.967554806541962</v>
      </c>
      <c r="M574">
        <v>32.770248502805039</v>
      </c>
      <c r="N574">
        <v>32.080129914711847</v>
      </c>
      <c r="O574">
        <v>34.429800116830833</v>
      </c>
      <c r="P574">
        <v>1.364435298507044</v>
      </c>
      <c r="Q574">
        <v>1.3581201277878161</v>
      </c>
      <c r="R574">
        <v>1.1448697685966061</v>
      </c>
      <c r="S574">
        <v>1.534312041169577</v>
      </c>
      <c r="T574">
        <v>252295.20001034171</v>
      </c>
      <c r="U574">
        <v>252295.6166286862</v>
      </c>
      <c r="V574">
        <v>252126.43714944439</v>
      </c>
      <c r="W574">
        <v>252464.5796827586</v>
      </c>
      <c r="X574">
        <v>19869.43663880934</v>
      </c>
      <c r="Y574">
        <v>19977.523962674659</v>
      </c>
      <c r="Z574">
        <v>19006.22619974547</v>
      </c>
      <c r="AA574">
        <v>20410.970511093019</v>
      </c>
      <c r="AB574">
        <v>3804.7139224667922</v>
      </c>
      <c r="AC574">
        <v>3751.9454102379</v>
      </c>
      <c r="AD574">
        <v>3191.9828836407269</v>
      </c>
      <c r="AE574">
        <v>4604.7261447834308</v>
      </c>
      <c r="AF574">
        <v>56.026528354378499</v>
      </c>
      <c r="AG574">
        <v>55.691254224247452</v>
      </c>
      <c r="AH574">
        <v>54.518378183832127</v>
      </c>
      <c r="AI574">
        <v>58.511484650856247</v>
      </c>
      <c r="AJ574">
        <v>0.46101612057049268</v>
      </c>
      <c r="AK574">
        <v>0.46101611617871707</v>
      </c>
      <c r="AL574">
        <v>0.46101367632658702</v>
      </c>
      <c r="AM574">
        <v>0.46101852398665683</v>
      </c>
      <c r="AN574">
        <v>0.98987591894679705</v>
      </c>
      <c r="AO574">
        <v>0.98987591894679716</v>
      </c>
      <c r="AP574">
        <v>0.98987591894679716</v>
      </c>
      <c r="AQ574">
        <v>0.98987591894679716</v>
      </c>
      <c r="AR574">
        <v>11.72568350091259</v>
      </c>
      <c r="AS574">
        <v>11.7256835009126</v>
      </c>
      <c r="AT574">
        <v>11.7256835009126</v>
      </c>
      <c r="AU574">
        <v>11.7256835009126</v>
      </c>
      <c r="AV574" t="str">
        <f>VLOOKUP(Sheet1[[#This Row],[NPDES ID2]],Combined_Sheet__Major_Only___2[[NPDES ID2]:[ECHO BFR]],3,FALSE)</f>
        <v>TX</v>
      </c>
      <c r="AW574" t="s">
        <v>54</v>
      </c>
      <c r="AX574" t="str">
        <f>VLOOKUP(Sheet1[[#This Row],[NPDES ID2]],Combined_Sheet__Major_Only___2[[NPDES ID2]:[ECHO BFR]],27,FALSE)</f>
        <v>other</v>
      </c>
      <c r="AY574" t="str">
        <f>VLOOKUP(Sheet1[[#This Row],[NPDES ID2]],Combined_Sheet__Major_Only___2[[NPDES ID2]:[ECHO BFR]],28,FALSE)</f>
        <v>-</v>
      </c>
      <c r="AZ574" t="str">
        <f>VLOOKUP(Sheet1[[#This Row],[NPDES ID2]],Combined_Sheet__Major_Only___2[[NPDES ID2]:[ECHO BFR]],29,FALSE)</f>
        <v>-</v>
      </c>
      <c r="BA574">
        <f>VLOOKUP(Sheet1[[#This Row],[NPDES ID2]],Combined_Sheet__Major_Only___2[[NPDES ID2]:[ECHO BFR]],17,FALSE)</f>
        <v>30.236583</v>
      </c>
      <c r="BB574">
        <f>VLOOKUP(Sheet1[[#This Row],[NPDES ID2]],Combined_Sheet__Major_Only___2[[NPDES ID2]:[ECHO BFR]],18,FALSE)</f>
        <v>-95.159916999999993</v>
      </c>
      <c r="BC574" s="2" t="str">
        <f>IF(ISNUMBER(SEARCH("aerobic",$AW574)),"aerobic","")</f>
        <v/>
      </c>
      <c r="BD574" s="2" t="str">
        <f>IF(ISNUMBER(SEARCH("anaer",$AW574)),"anaer","")</f>
        <v/>
      </c>
      <c r="BE574" s="2" t="str">
        <f>IF(ISNUMBER(SEARCH("thickening",$AZ574)),"thickening","")</f>
        <v/>
      </c>
      <c r="BF574" s="3" t="str">
        <f>IF(ISNUMBER(SEARCH("airDry",$AW574)),"airDry","")</f>
        <v/>
      </c>
      <c r="BG574" s="3" t="str">
        <f>IF(ISNUMBER(SEARCH("heatDry",$AY574)),"heatDry","")</f>
        <v/>
      </c>
      <c r="BH574" s="3" t="str">
        <f>IF(AND(ISNUMBER(SEARCH("aerobic",$AW574)),ISNUMBER(SEARCH("anaer",$AW574))),"Combined Aer and Anaer.","")</f>
        <v/>
      </c>
    </row>
    <row r="575" spans="1:60" x14ac:dyDescent="0.25">
      <c r="A575" s="5">
        <v>2499</v>
      </c>
      <c r="B575" t="s">
        <v>11618</v>
      </c>
      <c r="C575">
        <v>175.5</v>
      </c>
      <c r="D575">
        <v>648.02224228033265</v>
      </c>
      <c r="E575">
        <v>644.47264292779573</v>
      </c>
      <c r="F575">
        <v>468.66127998164978</v>
      </c>
      <c r="G575">
        <v>825.64545939814752</v>
      </c>
      <c r="H575">
        <v>-111.6793036553054</v>
      </c>
      <c r="I575">
        <v>-113.02380819355101</v>
      </c>
      <c r="J575">
        <v>-132.3993637851122</v>
      </c>
      <c r="K575">
        <v>-90.043078066978779</v>
      </c>
      <c r="L575">
        <v>120.0722407365608</v>
      </c>
      <c r="M575">
        <v>119.6216376436094</v>
      </c>
      <c r="N575">
        <v>118.0458713201956</v>
      </c>
      <c r="O575">
        <v>123.4113272197789</v>
      </c>
      <c r="P575">
        <v>4.1147966870858177</v>
      </c>
      <c r="Q575">
        <v>4.1503839823127979</v>
      </c>
      <c r="R575">
        <v>3.3687319095505561</v>
      </c>
      <c r="S575">
        <v>4.7940634250676712</v>
      </c>
      <c r="T575">
        <v>252290.30218243669</v>
      </c>
      <c r="U575">
        <v>252290.71879275181</v>
      </c>
      <c r="V575">
        <v>252121.54257404321</v>
      </c>
      <c r="W575">
        <v>252459.67859046219</v>
      </c>
      <c r="X575">
        <v>16597.32731852305</v>
      </c>
      <c r="Y575">
        <v>16657.412204239819</v>
      </c>
      <c r="Z575">
        <v>16136.98485675126</v>
      </c>
      <c r="AA575">
        <v>16883.575325326012</v>
      </c>
      <c r="AB575">
        <v>2577.2399316916508</v>
      </c>
      <c r="AC575">
        <v>2545.8909867911179</v>
      </c>
      <c r="AD575">
        <v>2241.7393065977631</v>
      </c>
      <c r="AE575">
        <v>2984.216122717442</v>
      </c>
      <c r="AF575">
        <v>67.050354268086679</v>
      </c>
      <c r="AG575">
        <v>66.798894903433279</v>
      </c>
      <c r="AH575">
        <v>65.918702214656975</v>
      </c>
      <c r="AI575">
        <v>68.914744818072492</v>
      </c>
      <c r="AJ575">
        <v>0.59559047409997123</v>
      </c>
      <c r="AK575">
        <v>0.59559045295913116</v>
      </c>
      <c r="AL575">
        <v>0.5955787469978131</v>
      </c>
      <c r="AM575">
        <v>0.59560200550793529</v>
      </c>
      <c r="AN575">
        <v>0.98987572525736633</v>
      </c>
      <c r="AO575">
        <v>0.98987572525736633</v>
      </c>
      <c r="AP575">
        <v>0.98987572525736633</v>
      </c>
      <c r="AQ575">
        <v>0.98987572525736633</v>
      </c>
      <c r="AR575">
        <v>15.86477730478842</v>
      </c>
      <c r="AS575">
        <v>15.86477730478842</v>
      </c>
      <c r="AT575">
        <v>15.86477730478842</v>
      </c>
      <c r="AU575">
        <v>15.86477730478842</v>
      </c>
      <c r="AV575" t="str">
        <f>VLOOKUP(Sheet1[[#This Row],[NPDES ID2]],Combined_Sheet__Major_Only___2[[NPDES ID2]:[ECHO BFR]],3,FALSE)</f>
        <v>IA</v>
      </c>
      <c r="AW575" t="s">
        <v>12185</v>
      </c>
      <c r="AX575" t="str">
        <f>VLOOKUP(Sheet1[[#This Row],[NPDES ID2]],Combined_Sheet__Major_Only___2[[NPDES ID2]:[ECHO BFR]],27,FALSE)</f>
        <v>-</v>
      </c>
      <c r="AY575" t="str">
        <f>VLOOKUP(Sheet1[[#This Row],[NPDES ID2]],Combined_Sheet__Major_Only___2[[NPDES ID2]:[ECHO BFR]],28,FALSE)</f>
        <v>-</v>
      </c>
      <c r="AZ575" t="str">
        <f>VLOOKUP(Sheet1[[#This Row],[NPDES ID2]],Combined_Sheet__Major_Only___2[[NPDES ID2]:[ECHO BFR]],29,FALSE)</f>
        <v>-</v>
      </c>
      <c r="BA575">
        <f>VLOOKUP(Sheet1[[#This Row],[NPDES ID2]],Combined_Sheet__Major_Only___2[[NPDES ID2]:[ECHO BFR]],17,FALSE)</f>
        <v>41.702778000000002</v>
      </c>
      <c r="BB575">
        <f>VLOOKUP(Sheet1[[#This Row],[NPDES ID2]],Combined_Sheet__Major_Only___2[[NPDES ID2]:[ECHO BFR]],18,FALSE)</f>
        <v>-93.088333000000006</v>
      </c>
      <c r="BC575" s="2" t="str">
        <f>IF(ISNUMBER(SEARCH("aerobic",$AW575)),"aerobic","")</f>
        <v/>
      </c>
      <c r="BD575" s="2" t="str">
        <f>IF(ISNUMBER(SEARCH("anaer",$AW575)),"anaer","")</f>
        <v>anaer</v>
      </c>
      <c r="BE575" s="2" t="str">
        <f>IF(ISNUMBER(SEARCH("thickening",$AZ575)),"thickening","")</f>
        <v/>
      </c>
      <c r="BF575" s="4" t="str">
        <f>IF(ISNUMBER(SEARCH("airDry",$AW575)),"airDry","")</f>
        <v/>
      </c>
      <c r="BG575" s="4" t="str">
        <f>IF(ISNUMBER(SEARCH("heatDry",$AY575)),"heatDry","")</f>
        <v/>
      </c>
      <c r="BH575" s="4" t="str">
        <f>IF(AND(ISNUMBER(SEARCH("aerobic",$AW575)),ISNUMBER(SEARCH("anaer",$AW575))),"Combined Aer and Anaer.","")</f>
        <v/>
      </c>
    </row>
    <row r="576" spans="1:60" x14ac:dyDescent="0.25">
      <c r="A576" s="5">
        <v>1549</v>
      </c>
      <c r="B576" t="s">
        <v>7286</v>
      </c>
      <c r="C576">
        <v>92.4</v>
      </c>
      <c r="D576">
        <v>1097.0128545739481</v>
      </c>
      <c r="E576">
        <v>1085.027809199755</v>
      </c>
      <c r="F576">
        <v>764.27707673519387</v>
      </c>
      <c r="G576">
        <v>1424.8678278708439</v>
      </c>
      <c r="H576">
        <v>-110.0638372335692</v>
      </c>
      <c r="I576">
        <v>-111.4674530838026</v>
      </c>
      <c r="J576">
        <v>-130.8503425974391</v>
      </c>
      <c r="K576">
        <v>-88.52708126599407</v>
      </c>
      <c r="L576">
        <v>64.106387179102853</v>
      </c>
      <c r="M576">
        <v>63.875921714432252</v>
      </c>
      <c r="N576">
        <v>63.069889153768671</v>
      </c>
      <c r="O576">
        <v>65.814300185649657</v>
      </c>
      <c r="P576">
        <v>2.164661862161315</v>
      </c>
      <c r="Q576">
        <v>2.1854355478889178</v>
      </c>
      <c r="R576">
        <v>1.7688528329445981</v>
      </c>
      <c r="S576">
        <v>2.5311892565406922</v>
      </c>
      <c r="T576">
        <v>252283.11702409649</v>
      </c>
      <c r="U576">
        <v>252283.53362263259</v>
      </c>
      <c r="V576">
        <v>252114.36218715581</v>
      </c>
      <c r="W576">
        <v>252452.48864323011</v>
      </c>
      <c r="X576">
        <v>16366.452338261861</v>
      </c>
      <c r="Y576">
        <v>16423.63460453635</v>
      </c>
      <c r="Z576">
        <v>15930.874914869701</v>
      </c>
      <c r="AA576">
        <v>16636.88169884367</v>
      </c>
      <c r="AB576">
        <v>2507.8542606917058</v>
      </c>
      <c r="AC576">
        <v>2477.9871282610629</v>
      </c>
      <c r="AD576">
        <v>2185.4690869137639</v>
      </c>
      <c r="AE576">
        <v>2896.8376588295569</v>
      </c>
      <c r="AF576">
        <v>67.992401098855936</v>
      </c>
      <c r="AG576">
        <v>67.748052739043516</v>
      </c>
      <c r="AH576">
        <v>66.893022891568407</v>
      </c>
      <c r="AI576">
        <v>69.80373276530041</v>
      </c>
      <c r="AJ576">
        <v>0.60711291257439537</v>
      </c>
      <c r="AK576">
        <v>0.60711290132885853</v>
      </c>
      <c r="AL576">
        <v>0.60710666105583277</v>
      </c>
      <c r="AM576">
        <v>0.60711905970525781</v>
      </c>
      <c r="AN576">
        <v>0.98987544109978776</v>
      </c>
      <c r="AO576">
        <v>0.98987544109978798</v>
      </c>
      <c r="AP576">
        <v>0.98987544109978798</v>
      </c>
      <c r="AQ576">
        <v>0.98987544109978798</v>
      </c>
      <c r="AR576">
        <v>16.219386472551658</v>
      </c>
      <c r="AS576">
        <v>16.219386472551651</v>
      </c>
      <c r="AT576">
        <v>16.219386472551651</v>
      </c>
      <c r="AU576">
        <v>16.219386472551651</v>
      </c>
      <c r="AV576" t="str">
        <f>VLOOKUP(Sheet1[[#This Row],[NPDES ID2]],Combined_Sheet__Major_Only___2[[NPDES ID2]:[ECHO BFR]],3,FALSE)</f>
        <v>IA</v>
      </c>
      <c r="AW576" t="s">
        <v>12185</v>
      </c>
      <c r="AX576" t="str">
        <f>VLOOKUP(Sheet1[[#This Row],[NPDES ID2]],Combined_Sheet__Major_Only___2[[NPDES ID2]:[ECHO BFR]],27,FALSE)</f>
        <v>methaneBioCaptureRecover</v>
      </c>
      <c r="AY576" t="str">
        <f>VLOOKUP(Sheet1[[#This Row],[NPDES ID2]],Combined_Sheet__Major_Only___2[[NPDES ID2]:[ECHO BFR]],28,FALSE)</f>
        <v>-</v>
      </c>
      <c r="AZ576" t="str">
        <f>VLOOKUP(Sheet1[[#This Row],[NPDES ID2]],Combined_Sheet__Major_Only___2[[NPDES ID2]:[ECHO BFR]],29,FALSE)</f>
        <v>preliminaryOps</v>
      </c>
      <c r="BA576">
        <f>VLOOKUP(Sheet1[[#This Row],[NPDES ID2]],Combined_Sheet__Major_Only___2[[NPDES ID2]:[ECHO BFR]],17,FALSE)</f>
        <v>42.458379999999998</v>
      </c>
      <c r="BB576">
        <f>VLOOKUP(Sheet1[[#This Row],[NPDES ID2]],Combined_Sheet__Major_Only___2[[NPDES ID2]:[ECHO BFR]],18,FALSE)</f>
        <v>-93.808310000000006</v>
      </c>
      <c r="BC576" s="2" t="str">
        <f>IF(ISNUMBER(SEARCH("aerobic",$AW576)),"aerobic","")</f>
        <v/>
      </c>
      <c r="BD576" s="2" t="str">
        <f>IF(ISNUMBER(SEARCH("anaer",$AW576)),"anaer","")</f>
        <v>anaer</v>
      </c>
      <c r="BE576" s="2" t="str">
        <f>IF(ISNUMBER(SEARCH("thickening",$AZ576)),"thickening","")</f>
        <v/>
      </c>
      <c r="BF576" s="4" t="str">
        <f>IF(ISNUMBER(SEARCH("airDry",$AW576)),"airDry","")</f>
        <v/>
      </c>
      <c r="BG576" s="4" t="str">
        <f>IF(ISNUMBER(SEARCH("heatDry",$AY576)),"heatDry","")</f>
        <v/>
      </c>
      <c r="BH576" s="4" t="str">
        <f>IF(AND(ISNUMBER(SEARCH("aerobic",$AW576)),ISNUMBER(SEARCH("anaer",$AW576))),"Combined Aer and Anaer.","")</f>
        <v/>
      </c>
    </row>
    <row r="577" spans="1:60" x14ac:dyDescent="0.25">
      <c r="A577" s="5">
        <v>1459</v>
      </c>
      <c r="B577" t="s">
        <v>6893</v>
      </c>
      <c r="C577">
        <v>116.01</v>
      </c>
      <c r="D577">
        <v>897.53011767339933</v>
      </c>
      <c r="E577">
        <v>889.62958895366182</v>
      </c>
      <c r="F577">
        <v>633.44819198504365</v>
      </c>
      <c r="G577">
        <v>1159.663713281903</v>
      </c>
      <c r="H577">
        <v>-109.995327931538</v>
      </c>
      <c r="I577">
        <v>-111.3933481658034</v>
      </c>
      <c r="J577">
        <v>-130.78333076103459</v>
      </c>
      <c r="K577">
        <v>-88.454478098909533</v>
      </c>
      <c r="L577">
        <v>80.522779909982461</v>
      </c>
      <c r="M577">
        <v>80.233695570263023</v>
      </c>
      <c r="N577">
        <v>79.222682908189967</v>
      </c>
      <c r="O577">
        <v>82.665061474344554</v>
      </c>
      <c r="P577">
        <v>2.7176942753153241</v>
      </c>
      <c r="Q577">
        <v>2.743857056227359</v>
      </c>
      <c r="R577">
        <v>2.220629092019303</v>
      </c>
      <c r="S577">
        <v>3.1782454287935589</v>
      </c>
      <c r="T577">
        <v>252280.25126260301</v>
      </c>
      <c r="U577">
        <v>252280.667856441</v>
      </c>
      <c r="V577">
        <v>252111.49832873041</v>
      </c>
      <c r="W577">
        <v>252449.62097171289</v>
      </c>
      <c r="X577">
        <v>16358.948407614729</v>
      </c>
      <c r="Y577">
        <v>16416.041115898701</v>
      </c>
      <c r="Z577">
        <v>15924.15604097185</v>
      </c>
      <c r="AA577">
        <v>16628.876485931029</v>
      </c>
      <c r="AB577">
        <v>2505.6615728693132</v>
      </c>
      <c r="AC577">
        <v>2475.8422176703889</v>
      </c>
      <c r="AD577">
        <v>2183.6814909016221</v>
      </c>
      <c r="AE577">
        <v>2894.0755297924611</v>
      </c>
      <c r="AF577">
        <v>68.022979250881804</v>
      </c>
      <c r="AG577">
        <v>67.778880261152821</v>
      </c>
      <c r="AH577">
        <v>66.924638127188885</v>
      </c>
      <c r="AI577">
        <v>69.832567220076868</v>
      </c>
      <c r="AJ577">
        <v>0.60748697512952032</v>
      </c>
      <c r="AK577">
        <v>0.60748696099647881</v>
      </c>
      <c r="AL577">
        <v>0.60747912315972941</v>
      </c>
      <c r="AM577">
        <v>0.60749469601067219</v>
      </c>
      <c r="AN577">
        <v>0.98987532776062703</v>
      </c>
      <c r="AO577">
        <v>0.98987532776062692</v>
      </c>
      <c r="AP577">
        <v>0.98987532776062692</v>
      </c>
      <c r="AQ577">
        <v>0.98987532776062692</v>
      </c>
      <c r="AR577">
        <v>16.23083765973141</v>
      </c>
      <c r="AS577">
        <v>16.23083765973141</v>
      </c>
      <c r="AT577">
        <v>16.23083765973141</v>
      </c>
      <c r="AU577">
        <v>16.23083765973141</v>
      </c>
      <c r="AV577" t="str">
        <f>VLOOKUP(Sheet1[[#This Row],[NPDES ID2]],Combined_Sheet__Major_Only___2[[NPDES ID2]:[ECHO BFR]],3,FALSE)</f>
        <v>NY</v>
      </c>
      <c r="AW577" t="s">
        <v>12185</v>
      </c>
      <c r="AX577" t="str">
        <f>VLOOKUP(Sheet1[[#This Row],[NPDES ID2]],Combined_Sheet__Major_Only___2[[NPDES ID2]:[ECHO BFR]],27,FALSE)</f>
        <v>-</v>
      </c>
      <c r="AY577" t="str">
        <f>VLOOKUP(Sheet1[[#This Row],[NPDES ID2]],Combined_Sheet__Major_Only___2[[NPDES ID2]:[ECHO BFR]],28,FALSE)</f>
        <v>-</v>
      </c>
      <c r="AZ577" t="str">
        <f>VLOOKUP(Sheet1[[#This Row],[NPDES ID2]],Combined_Sheet__Major_Only___2[[NPDES ID2]:[ECHO BFR]],29,FALSE)</f>
        <v>preliminaryOps</v>
      </c>
      <c r="BA577">
        <f>VLOOKUP(Sheet1[[#This Row],[NPDES ID2]],Combined_Sheet__Major_Only___2[[NPDES ID2]:[ECHO BFR]],17,FALSE)</f>
        <v>43.40831</v>
      </c>
      <c r="BB577">
        <f>VLOOKUP(Sheet1[[#This Row],[NPDES ID2]],Combined_Sheet__Major_Only___2[[NPDES ID2]:[ECHO BFR]],18,FALSE)</f>
        <v>-73.259460000000004</v>
      </c>
      <c r="BC577" s="2" t="str">
        <f>IF(ISNUMBER(SEARCH("aerobic",$AW577)),"aerobic","")</f>
        <v/>
      </c>
      <c r="BD577" s="2" t="str">
        <f>IF(ISNUMBER(SEARCH("anaer",$AW577)),"anaer","")</f>
        <v>anaer</v>
      </c>
      <c r="BE577" s="2" t="str">
        <f>IF(ISNUMBER(SEARCH("thickening",$AZ577)),"thickening","")</f>
        <v/>
      </c>
      <c r="BF577" s="4" t="str">
        <f>IF(ISNUMBER(SEARCH("airDry",$AW577)),"airDry","")</f>
        <v/>
      </c>
      <c r="BG577" s="4" t="str">
        <f>IF(ISNUMBER(SEARCH("heatDry",$AY577)),"heatDry","")</f>
        <v/>
      </c>
      <c r="BH577" s="4" t="str">
        <f>IF(AND(ISNUMBER(SEARCH("aerobic",$AW577)),ISNUMBER(SEARCH("anaer",$AW577))),"Combined Aer and Anaer.","")</f>
        <v/>
      </c>
    </row>
    <row r="578" spans="1:60" x14ac:dyDescent="0.25">
      <c r="A578" s="5">
        <v>2556</v>
      </c>
      <c r="B578" t="s">
        <v>11855</v>
      </c>
      <c r="C578">
        <v>113.99</v>
      </c>
      <c r="D578">
        <v>917.03761708599382</v>
      </c>
      <c r="E578">
        <v>908.33362785451527</v>
      </c>
      <c r="F578">
        <v>646.53751904730984</v>
      </c>
      <c r="G578">
        <v>1185.2594307706049</v>
      </c>
      <c r="H578">
        <v>-110.7478245631891</v>
      </c>
      <c r="I578">
        <v>-112.140776376746</v>
      </c>
      <c r="J578">
        <v>-131.50677057273921</v>
      </c>
      <c r="K578">
        <v>-89.173146363845689</v>
      </c>
      <c r="L578">
        <v>78.623502001685068</v>
      </c>
      <c r="M578">
        <v>78.335668125567452</v>
      </c>
      <c r="N578">
        <v>77.329024074290686</v>
      </c>
      <c r="O578">
        <v>80.756522186653484</v>
      </c>
      <c r="P578">
        <v>2.6713738446176598</v>
      </c>
      <c r="Q578">
        <v>2.6959448493949112</v>
      </c>
      <c r="R578">
        <v>2.184643096894253</v>
      </c>
      <c r="S578">
        <v>3.1189164758801931</v>
      </c>
      <c r="T578">
        <v>252278.3785173872</v>
      </c>
      <c r="U578">
        <v>252278.79510815509</v>
      </c>
      <c r="V578">
        <v>252109.62682714971</v>
      </c>
      <c r="W578">
        <v>252447.74697831651</v>
      </c>
      <c r="X578">
        <v>16462.399997050328</v>
      </c>
      <c r="Y578">
        <v>16520.786174766668</v>
      </c>
      <c r="Z578">
        <v>16016.54776511928</v>
      </c>
      <c r="AA578">
        <v>16739.389434646881</v>
      </c>
      <c r="AB578">
        <v>2536.5385315455992</v>
      </c>
      <c r="AC578">
        <v>2506.0623199184879</v>
      </c>
      <c r="AD578">
        <v>2208.755156681555</v>
      </c>
      <c r="AE578">
        <v>2933.1590619195622</v>
      </c>
      <c r="AF578">
        <v>67.595511160325529</v>
      </c>
      <c r="AG578">
        <v>67.348157423276689</v>
      </c>
      <c r="AH578">
        <v>66.482540050166762</v>
      </c>
      <c r="AI578">
        <v>69.429209155012643</v>
      </c>
      <c r="AJ578">
        <v>0.6022580652545666</v>
      </c>
      <c r="AK578">
        <v>0.6022580514458471</v>
      </c>
      <c r="AL578">
        <v>0.60225039314149731</v>
      </c>
      <c r="AM578">
        <v>0.60226560928008621</v>
      </c>
      <c r="AN578">
        <v>0.98987525369329754</v>
      </c>
      <c r="AO578">
        <v>0.98987525369329765</v>
      </c>
      <c r="AP578">
        <v>0.98987525369329765</v>
      </c>
      <c r="AQ578">
        <v>0.98987525369329765</v>
      </c>
      <c r="AR578">
        <v>16.070006269689799</v>
      </c>
      <c r="AS578">
        <v>16.070006269689799</v>
      </c>
      <c r="AT578">
        <v>16.070006269689799</v>
      </c>
      <c r="AU578">
        <v>16.070006269689799</v>
      </c>
      <c r="AV578" t="str">
        <f>VLOOKUP(Sheet1[[#This Row],[NPDES ID2]],Combined_Sheet__Major_Only___2[[NPDES ID2]:[ECHO BFR]],3,FALSE)</f>
        <v>MI</v>
      </c>
      <c r="AW578" t="s">
        <v>12185</v>
      </c>
      <c r="AX578" t="str">
        <f>VLOOKUP(Sheet1[[#This Row],[NPDES ID2]],Combined_Sheet__Major_Only___2[[NPDES ID2]:[ECHO BFR]],27,FALSE)</f>
        <v>methaneBioCaptureRecover</v>
      </c>
      <c r="AY578" t="str">
        <f>VLOOKUP(Sheet1[[#This Row],[NPDES ID2]],Combined_Sheet__Major_Only___2[[NPDES ID2]:[ECHO BFR]],28,FALSE)</f>
        <v>-</v>
      </c>
      <c r="AZ578" t="str">
        <f>VLOOKUP(Sheet1[[#This Row],[NPDES ID2]],Combined_Sheet__Major_Only___2[[NPDES ID2]:[ECHO BFR]],29,FALSE)</f>
        <v>-</v>
      </c>
      <c r="BA578">
        <f>VLOOKUP(Sheet1[[#This Row],[NPDES ID2]],Combined_Sheet__Major_Only___2[[NPDES ID2]:[ECHO BFR]],17,FALSE)</f>
        <v>45.801034999999999</v>
      </c>
      <c r="BB578">
        <f>VLOOKUP(Sheet1[[#This Row],[NPDES ID2]],Combined_Sheet__Major_Only___2[[NPDES ID2]:[ECHO BFR]],18,FALSE)</f>
        <v>-88.056449000000001</v>
      </c>
      <c r="BC578" s="2" t="str">
        <f>IF(ISNUMBER(SEARCH("aerobic",$AW578)),"aerobic","")</f>
        <v/>
      </c>
      <c r="BD578" s="2" t="str">
        <f>IF(ISNUMBER(SEARCH("anaer",$AW578)),"anaer","")</f>
        <v>anaer</v>
      </c>
      <c r="BE578" s="2" t="str">
        <f>IF(ISNUMBER(SEARCH("thickening",$AZ578)),"thickening","")</f>
        <v/>
      </c>
      <c r="BF578" s="3" t="str">
        <f>IF(ISNUMBER(SEARCH("airDry",$AW578)),"airDry","")</f>
        <v/>
      </c>
      <c r="BG578" s="3" t="str">
        <f>IF(ISNUMBER(SEARCH("heatDry",$AY578)),"heatDry","")</f>
        <v/>
      </c>
      <c r="BH578" s="3" t="str">
        <f>IF(AND(ISNUMBER(SEARCH("aerobic",$AW578)),ISNUMBER(SEARCH("anaer",$AW578))),"Combined Aer and Anaer.","")</f>
        <v/>
      </c>
    </row>
    <row r="579" spans="1:60" x14ac:dyDescent="0.25">
      <c r="A579" s="5">
        <v>2548</v>
      </c>
      <c r="B579" t="s">
        <v>11822</v>
      </c>
      <c r="C579">
        <v>120.24</v>
      </c>
      <c r="D579">
        <v>866.31629161968795</v>
      </c>
      <c r="E579">
        <v>859.44857465712039</v>
      </c>
      <c r="F579">
        <v>612.78910934032945</v>
      </c>
      <c r="G579">
        <v>1118.3450705763721</v>
      </c>
      <c r="H579">
        <v>-109.44831609935611</v>
      </c>
      <c r="I579">
        <v>-110.82309931967031</v>
      </c>
      <c r="J579">
        <v>-130.25746109751501</v>
      </c>
      <c r="K579">
        <v>-87.931405596717923</v>
      </c>
      <c r="L579">
        <v>83.842933181270638</v>
      </c>
      <c r="M579">
        <v>83.546230594876064</v>
      </c>
      <c r="N579">
        <v>82.508582357955234</v>
      </c>
      <c r="O579">
        <v>86.041661604857623</v>
      </c>
      <c r="P579">
        <v>2.816011881533353</v>
      </c>
      <c r="Q579">
        <v>2.8440048517682031</v>
      </c>
      <c r="R579">
        <v>2.2995254340141269</v>
      </c>
      <c r="S579">
        <v>3.2972108786425198</v>
      </c>
      <c r="T579">
        <v>252265.6809819749</v>
      </c>
      <c r="U579">
        <v>252266.097551927</v>
      </c>
      <c r="V579">
        <v>252096.9377237981</v>
      </c>
      <c r="W579">
        <v>252435.0409800254</v>
      </c>
      <c r="X579">
        <v>16282.97641293484</v>
      </c>
      <c r="Y579">
        <v>16339.134643698349</v>
      </c>
      <c r="Z579">
        <v>15856.16243897907</v>
      </c>
      <c r="AA579">
        <v>16547.814462937269</v>
      </c>
      <c r="AB579">
        <v>2483.3626399629538</v>
      </c>
      <c r="AC579">
        <v>2454.0111438273861</v>
      </c>
      <c r="AD579">
        <v>2165.5373724533119</v>
      </c>
      <c r="AE579">
        <v>2865.9227689710119</v>
      </c>
      <c r="AF579">
        <v>68.336074052947936</v>
      </c>
      <c r="AG579">
        <v>68.0943611665258</v>
      </c>
      <c r="AH579">
        <v>67.248448507024264</v>
      </c>
      <c r="AI579">
        <v>70.127998812523913</v>
      </c>
      <c r="AJ579">
        <v>0.61131723503797353</v>
      </c>
      <c r="AK579">
        <v>0.61131722032939995</v>
      </c>
      <c r="AL579">
        <v>0.61130906414413722</v>
      </c>
      <c r="AM579">
        <v>0.61132526952280941</v>
      </c>
      <c r="AN579">
        <v>0.98987475147545179</v>
      </c>
      <c r="AO579">
        <v>0.9898747514754519</v>
      </c>
      <c r="AP579">
        <v>0.9898747514754519</v>
      </c>
      <c r="AQ579">
        <v>0.9898747514754519</v>
      </c>
      <c r="AR579">
        <v>16.348642820462</v>
      </c>
      <c r="AS579">
        <v>16.348642820462</v>
      </c>
      <c r="AT579">
        <v>16.348642820462</v>
      </c>
      <c r="AU579">
        <v>16.348642820462</v>
      </c>
      <c r="AV579" t="str">
        <f>VLOOKUP(Sheet1[[#This Row],[NPDES ID2]],Combined_Sheet__Major_Only___2[[NPDES ID2]:[ECHO BFR]],3,FALSE)</f>
        <v>IA</v>
      </c>
      <c r="AW579" t="s">
        <v>12185</v>
      </c>
      <c r="AX579" t="str">
        <f>VLOOKUP(Sheet1[[#This Row],[NPDES ID2]],Combined_Sheet__Major_Only___2[[NPDES ID2]:[ECHO BFR]],27,FALSE)</f>
        <v>methaneBioCaptureRecover, tempSludgeStore</v>
      </c>
      <c r="AY579" t="str">
        <f>VLOOKUP(Sheet1[[#This Row],[NPDES ID2]],Combined_Sheet__Major_Only___2[[NPDES ID2]:[ECHO BFR]],28,FALSE)</f>
        <v>-</v>
      </c>
      <c r="AZ579" t="str">
        <f>VLOOKUP(Sheet1[[#This Row],[NPDES ID2]],Combined_Sheet__Major_Only___2[[NPDES ID2]:[ECHO BFR]],29,FALSE)</f>
        <v>-</v>
      </c>
      <c r="BA579">
        <f>VLOOKUP(Sheet1[[#This Row],[NPDES ID2]],Combined_Sheet__Major_Only___2[[NPDES ID2]:[ECHO BFR]],17,FALSE)</f>
        <v>41.313907</v>
      </c>
      <c r="BB579">
        <f>VLOOKUP(Sheet1[[#This Row],[NPDES ID2]],Combined_Sheet__Major_Only___2[[NPDES ID2]:[ECHO BFR]],18,FALSE)</f>
        <v>-92.622890999999996</v>
      </c>
      <c r="BC579" s="2" t="str">
        <f>IF(ISNUMBER(SEARCH("aerobic",$AW579)),"aerobic","")</f>
        <v/>
      </c>
      <c r="BD579" s="2" t="str">
        <f>IF(ISNUMBER(SEARCH("anaer",$AW579)),"anaer","")</f>
        <v>anaer</v>
      </c>
      <c r="BE579" s="2" t="str">
        <f>IF(ISNUMBER(SEARCH("thickening",$AZ579)),"thickening","")</f>
        <v/>
      </c>
      <c r="BF579" s="3" t="str">
        <f>IF(ISNUMBER(SEARCH("airDry",$AW579)),"airDry","")</f>
        <v/>
      </c>
      <c r="BG579" s="3" t="str">
        <f>IF(ISNUMBER(SEARCH("heatDry",$AY579)),"heatDry","")</f>
        <v/>
      </c>
      <c r="BH579" s="3" t="str">
        <f>IF(AND(ISNUMBER(SEARCH("aerobic",$AW579)),ISNUMBER(SEARCH("anaer",$AW579))),"Combined Aer and Anaer.","")</f>
        <v/>
      </c>
    </row>
    <row r="580" spans="1:60" x14ac:dyDescent="0.25">
      <c r="A580" s="5">
        <v>1534</v>
      </c>
      <c r="B580" t="s">
        <v>7222</v>
      </c>
      <c r="C580">
        <v>97</v>
      </c>
      <c r="D580">
        <v>1042.3267020622141</v>
      </c>
      <c r="E580">
        <v>1031.3257786055281</v>
      </c>
      <c r="F580">
        <v>728.00411468130039</v>
      </c>
      <c r="G580">
        <v>1352.7150420660789</v>
      </c>
      <c r="H580">
        <v>-109.1429484132169</v>
      </c>
      <c r="I580">
        <v>-110.50763983780389</v>
      </c>
      <c r="J580">
        <v>-129.9651983295044</v>
      </c>
      <c r="K580">
        <v>-87.647230784812109</v>
      </c>
      <c r="L580">
        <v>67.821471754027002</v>
      </c>
      <c r="M580">
        <v>67.583517495236535</v>
      </c>
      <c r="N580">
        <v>66.751300539591782</v>
      </c>
      <c r="O580">
        <v>69.584874071739748</v>
      </c>
      <c r="P580">
        <v>2.2713687733814032</v>
      </c>
      <c r="Q580">
        <v>2.2943708971707379</v>
      </c>
      <c r="R580">
        <v>1.854086478685834</v>
      </c>
      <c r="S580">
        <v>2.6613979562443761</v>
      </c>
      <c r="T580">
        <v>252262.91629801679</v>
      </c>
      <c r="U580">
        <v>252263.3328634364</v>
      </c>
      <c r="V580">
        <v>252094.17487578539</v>
      </c>
      <c r="W580">
        <v>252432.27445341149</v>
      </c>
      <c r="X580">
        <v>16238.64144972446</v>
      </c>
      <c r="Y580">
        <v>16294.250956563499</v>
      </c>
      <c r="Z580">
        <v>15816.487277012349</v>
      </c>
      <c r="AA580">
        <v>16500.508190819892</v>
      </c>
      <c r="AB580">
        <v>2470.3767885563252</v>
      </c>
      <c r="AC580">
        <v>2441.294438695299</v>
      </c>
      <c r="AD580">
        <v>2154.9683183397501</v>
      </c>
      <c r="AE580">
        <v>2849.5351595619031</v>
      </c>
      <c r="AF580">
        <v>68.521482454600005</v>
      </c>
      <c r="AG580">
        <v>68.281164417425458</v>
      </c>
      <c r="AH580">
        <v>67.440213384658662</v>
      </c>
      <c r="AI580">
        <v>70.302967596785081</v>
      </c>
      <c r="AJ580">
        <v>0.61358559247597677</v>
      </c>
      <c r="AK580">
        <v>0.61358558058927692</v>
      </c>
      <c r="AL580">
        <v>0.61357898524336163</v>
      </c>
      <c r="AM580">
        <v>0.61359208938471033</v>
      </c>
      <c r="AN580">
        <v>0.98987464211899445</v>
      </c>
      <c r="AO580">
        <v>0.98987464211899434</v>
      </c>
      <c r="AP580">
        <v>0.98987464211899434</v>
      </c>
      <c r="AQ580">
        <v>0.98987464211899434</v>
      </c>
      <c r="AR580">
        <v>16.41846932995557</v>
      </c>
      <c r="AS580">
        <v>16.41846932995557</v>
      </c>
      <c r="AT580">
        <v>16.41846932995557</v>
      </c>
      <c r="AU580">
        <v>16.41846932995557</v>
      </c>
      <c r="AV580" t="str">
        <f>VLOOKUP(Sheet1[[#This Row],[NPDES ID2]],Combined_Sheet__Major_Only___2[[NPDES ID2]:[ECHO BFR]],3,FALSE)</f>
        <v>SC</v>
      </c>
      <c r="AW580" t="s">
        <v>41</v>
      </c>
      <c r="AX580" t="str">
        <f>VLOOKUP(Sheet1[[#This Row],[NPDES ID2]],Combined_Sheet__Major_Only___2[[NPDES ID2]:[ECHO BFR]],27,FALSE)</f>
        <v>-</v>
      </c>
      <c r="AY580" t="str">
        <f>VLOOKUP(Sheet1[[#This Row],[NPDES ID2]],Combined_Sheet__Major_Only___2[[NPDES ID2]:[ECHO BFR]],28,FALSE)</f>
        <v>-</v>
      </c>
      <c r="AZ580" t="str">
        <f>VLOOKUP(Sheet1[[#This Row],[NPDES ID2]],Combined_Sheet__Major_Only___2[[NPDES ID2]:[ECHO BFR]],29,FALSE)</f>
        <v>-</v>
      </c>
      <c r="BA580">
        <f>VLOOKUP(Sheet1[[#This Row],[NPDES ID2]],Combined_Sheet__Major_Only___2[[NPDES ID2]:[ECHO BFR]],17,FALSE)</f>
        <v>34.635599999999997</v>
      </c>
      <c r="BB580">
        <f>VLOOKUP(Sheet1[[#This Row],[NPDES ID2]],Combined_Sheet__Major_Only___2[[NPDES ID2]:[ECHO BFR]],18,FALSE)</f>
        <v>-82.801400000000001</v>
      </c>
      <c r="BC580" s="2" t="str">
        <f>IF(ISNUMBER(SEARCH("aerobic",$AW580)),"aerobic","")</f>
        <v>aerobic</v>
      </c>
      <c r="BD580" s="2" t="str">
        <f>IF(ISNUMBER(SEARCH("anaer",$AW580)),"anaer","")</f>
        <v/>
      </c>
      <c r="BE580" s="2" t="str">
        <f>IF(ISNUMBER(SEARCH("thickening",$AZ580)),"thickening","")</f>
        <v/>
      </c>
      <c r="BF580" s="3" t="str">
        <f>IF(ISNUMBER(SEARCH("airDry",$AW580)),"airDry","")</f>
        <v/>
      </c>
      <c r="BG580" s="3" t="str">
        <f>IF(ISNUMBER(SEARCH("heatDry",$AY580)),"heatDry","")</f>
        <v/>
      </c>
      <c r="BH580" s="3" t="str">
        <f>IF(AND(ISNUMBER(SEARCH("aerobic",$AW580)),ISNUMBER(SEARCH("anaer",$AW580))),"Combined Aer and Anaer.","")</f>
        <v/>
      </c>
    </row>
    <row r="581" spans="1:60" x14ac:dyDescent="0.25">
      <c r="A581" s="5">
        <v>1000</v>
      </c>
      <c r="B581" t="s">
        <v>4839</v>
      </c>
      <c r="C581">
        <v>479.5</v>
      </c>
      <c r="D581">
        <v>359.90437454355612</v>
      </c>
      <c r="E581">
        <v>355.75839015718822</v>
      </c>
      <c r="F581">
        <v>289.96240580898763</v>
      </c>
      <c r="G581">
        <v>438.22381947400999</v>
      </c>
      <c r="H581">
        <v>-109.3444814899937</v>
      </c>
      <c r="I581">
        <v>-110.7529676918198</v>
      </c>
      <c r="J581">
        <v>-130.14007094250599</v>
      </c>
      <c r="K581">
        <v>-87.722863990358221</v>
      </c>
      <c r="L581">
        <v>333.98818339243161</v>
      </c>
      <c r="M581">
        <v>332.80193428897047</v>
      </c>
      <c r="N581">
        <v>328.65544562904432</v>
      </c>
      <c r="O581">
        <v>342.77649785286928</v>
      </c>
      <c r="P581">
        <v>11.230062585182919</v>
      </c>
      <c r="Q581">
        <v>11.340791592641519</v>
      </c>
      <c r="R581">
        <v>9.1717637805377148</v>
      </c>
      <c r="S581">
        <v>13.145854867965349</v>
      </c>
      <c r="T581">
        <v>252259.559830132</v>
      </c>
      <c r="U581">
        <v>252259.97639004921</v>
      </c>
      <c r="V581">
        <v>252090.82063683239</v>
      </c>
      <c r="W581">
        <v>252428.91574844829</v>
      </c>
      <c r="X581">
        <v>16300.4197636401</v>
      </c>
      <c r="Y581">
        <v>16356.83109608077</v>
      </c>
      <c r="Z581">
        <v>15871.75473256903</v>
      </c>
      <c r="AA581">
        <v>16566.43383397998</v>
      </c>
      <c r="AB581">
        <v>2488.6570922763049</v>
      </c>
      <c r="AC581">
        <v>2459.2197022054461</v>
      </c>
      <c r="AD581">
        <v>2169.7831686134332</v>
      </c>
      <c r="AE581">
        <v>2872.72189655489</v>
      </c>
      <c r="AF581">
        <v>68.264405796778007</v>
      </c>
      <c r="AG581">
        <v>68.022401396344492</v>
      </c>
      <c r="AH581">
        <v>67.17418090309657</v>
      </c>
      <c r="AI581">
        <v>70.060082145469792</v>
      </c>
      <c r="AJ581">
        <v>0.61044046713653222</v>
      </c>
      <c r="AK581">
        <v>0.61044040799589649</v>
      </c>
      <c r="AL581">
        <v>0.61040791230982694</v>
      </c>
      <c r="AM581">
        <v>0.61047247994914344</v>
      </c>
      <c r="AN581">
        <v>0.98987450935148058</v>
      </c>
      <c r="AO581">
        <v>0.98987450935148091</v>
      </c>
      <c r="AP581">
        <v>0.98987450935148091</v>
      </c>
      <c r="AQ581">
        <v>0.98987450935148091</v>
      </c>
      <c r="AR581">
        <v>16.320840524293232</v>
      </c>
      <c r="AS581">
        <v>16.320840524293221</v>
      </c>
      <c r="AT581">
        <v>16.320840524293221</v>
      </c>
      <c r="AU581">
        <v>16.320840524293221</v>
      </c>
      <c r="AV581" t="str">
        <f>VLOOKUP(Sheet1[[#This Row],[NPDES ID2]],Combined_Sheet__Major_Only___2[[NPDES ID2]:[ECHO BFR]],3,FALSE)</f>
        <v>VA</v>
      </c>
      <c r="AW581" t="s">
        <v>41</v>
      </c>
      <c r="AX581" t="str">
        <f>VLOOKUP(Sheet1[[#This Row],[NPDES ID2]],Combined_Sheet__Major_Only___2[[NPDES ID2]:[ECHO BFR]],27,FALSE)</f>
        <v>-</v>
      </c>
      <c r="AY581" t="str">
        <f>VLOOKUP(Sheet1[[#This Row],[NPDES ID2]],Combined_Sheet__Major_Only___2[[NPDES ID2]:[ECHO BFR]],28,FALSE)</f>
        <v>-</v>
      </c>
      <c r="AZ581" t="str">
        <f>VLOOKUP(Sheet1[[#This Row],[NPDES ID2]],Combined_Sheet__Major_Only___2[[NPDES ID2]:[ECHO BFR]],29,FALSE)</f>
        <v>-</v>
      </c>
      <c r="BA581">
        <f>VLOOKUP(Sheet1[[#This Row],[NPDES ID2]],Combined_Sheet__Major_Only___2[[NPDES ID2]:[ECHO BFR]],17,FALSE)</f>
        <v>38.530059999999999</v>
      </c>
      <c r="BB581">
        <f>VLOOKUP(Sheet1[[#This Row],[NPDES ID2]],Combined_Sheet__Major_Only___2[[NPDES ID2]:[ECHO BFR]],18,FALSE)</f>
        <v>-77.798100000000005</v>
      </c>
      <c r="BC581" s="2" t="str">
        <f>IF(ISNUMBER(SEARCH("aerobic",$AW581)),"aerobic","")</f>
        <v>aerobic</v>
      </c>
      <c r="BD581" s="2" t="str">
        <f>IF(ISNUMBER(SEARCH("anaer",$AW581)),"anaer","")</f>
        <v/>
      </c>
      <c r="BE581" s="2" t="str">
        <f>IF(ISNUMBER(SEARCH("thickening",$AZ581)),"thickening","")</f>
        <v/>
      </c>
      <c r="BF581" s="3" t="str">
        <f>IF(ISNUMBER(SEARCH("airDry",$AW581)),"airDry","")</f>
        <v/>
      </c>
      <c r="BG581" s="3" t="str">
        <f>IF(ISNUMBER(SEARCH("heatDry",$AY581)),"heatDry","")</f>
        <v/>
      </c>
      <c r="BH581" s="3" t="str">
        <f>IF(AND(ISNUMBER(SEARCH("aerobic",$AW581)),ISNUMBER(SEARCH("anaer",$AW581))),"Combined Aer and Anaer.","")</f>
        <v/>
      </c>
    </row>
    <row r="582" spans="1:60" x14ac:dyDescent="0.25">
      <c r="A582" s="5">
        <v>1042</v>
      </c>
      <c r="B582" t="s">
        <v>5034</v>
      </c>
      <c r="C582">
        <v>407</v>
      </c>
      <c r="D582">
        <v>372.04644526750928</v>
      </c>
      <c r="E582">
        <v>367.6177922863148</v>
      </c>
      <c r="F582">
        <v>291.19110865613482</v>
      </c>
      <c r="G582">
        <v>457.62983220795928</v>
      </c>
      <c r="H582">
        <v>-106.6850430430832</v>
      </c>
      <c r="I582">
        <v>-107.9989741266445</v>
      </c>
      <c r="J582">
        <v>-127.5906270726525</v>
      </c>
      <c r="K582">
        <v>-85.213745742355499</v>
      </c>
      <c r="L582">
        <v>290.13716161108198</v>
      </c>
      <c r="M582">
        <v>289.18092344833792</v>
      </c>
      <c r="N582">
        <v>285.83816335160537</v>
      </c>
      <c r="O582">
        <v>297.2217451689221</v>
      </c>
      <c r="P582">
        <v>9.5187091972443163</v>
      </c>
      <c r="Q582">
        <v>9.6351809774231825</v>
      </c>
      <c r="R582">
        <v>7.7491439241489362</v>
      </c>
      <c r="S582">
        <v>11.21104346786014</v>
      </c>
      <c r="T582">
        <v>252258.17354506391</v>
      </c>
      <c r="U582">
        <v>252258.5901027084</v>
      </c>
      <c r="V582">
        <v>252089.43527235559</v>
      </c>
      <c r="W582">
        <v>252427.52853942441</v>
      </c>
      <c r="X582">
        <v>15926.440744397451</v>
      </c>
      <c r="Y582">
        <v>15978.1871716939</v>
      </c>
      <c r="Z582">
        <v>15536.701119104069</v>
      </c>
      <c r="AA582">
        <v>16167.65992705345</v>
      </c>
      <c r="AB582">
        <v>2380.7328355227401</v>
      </c>
      <c r="AC582">
        <v>2353.501677027873</v>
      </c>
      <c r="AD582">
        <v>2081.7352112975218</v>
      </c>
      <c r="AE582">
        <v>2736.9532457745709</v>
      </c>
      <c r="AF582">
        <v>69.864511873819779</v>
      </c>
      <c r="AG582">
        <v>69.63464237155037</v>
      </c>
      <c r="AH582">
        <v>68.829099306562071</v>
      </c>
      <c r="AI582">
        <v>71.569968198036932</v>
      </c>
      <c r="AJ582">
        <v>0.63002016324881327</v>
      </c>
      <c r="AK582">
        <v>0.63002011213335862</v>
      </c>
      <c r="AL582">
        <v>0.62999197091525749</v>
      </c>
      <c r="AM582">
        <v>0.63004788592675964</v>
      </c>
      <c r="AN582">
        <v>0.98987445451495726</v>
      </c>
      <c r="AO582">
        <v>0.98987445451495704</v>
      </c>
      <c r="AP582">
        <v>0.98987445451495704</v>
      </c>
      <c r="AQ582">
        <v>0.98987445451495704</v>
      </c>
      <c r="AR582">
        <v>16.923247138374361</v>
      </c>
      <c r="AS582">
        <v>16.923247138374361</v>
      </c>
      <c r="AT582">
        <v>16.923247138374361</v>
      </c>
      <c r="AU582">
        <v>16.923247138374361</v>
      </c>
      <c r="AV582" t="str">
        <f>VLOOKUP(Sheet1[[#This Row],[NPDES ID2]],Combined_Sheet__Major_Only___2[[NPDES ID2]:[ECHO BFR]],3,FALSE)</f>
        <v>CA</v>
      </c>
      <c r="AW582" t="s">
        <v>12185</v>
      </c>
      <c r="AX582" t="str">
        <f>VLOOKUP(Sheet1[[#This Row],[NPDES ID2]],Combined_Sheet__Major_Only___2[[NPDES ID2]:[ECHO BFR]],27,FALSE)</f>
        <v>tempSludgeStore</v>
      </c>
      <c r="AY582" t="str">
        <f>VLOOKUP(Sheet1[[#This Row],[NPDES ID2]],Combined_Sheet__Major_Only___2[[NPDES ID2]:[ECHO BFR]],28,FALSE)</f>
        <v>-</v>
      </c>
      <c r="AZ582" t="str">
        <f>VLOOKUP(Sheet1[[#This Row],[NPDES ID2]],Combined_Sheet__Major_Only___2[[NPDES ID2]:[ECHO BFR]],29,FALSE)</f>
        <v>-</v>
      </c>
      <c r="BA582">
        <f>VLOOKUP(Sheet1[[#This Row],[NPDES ID2]],Combined_Sheet__Major_Only___2[[NPDES ID2]:[ECHO BFR]],17,FALSE)</f>
        <v>38.025278</v>
      </c>
      <c r="BB582">
        <f>VLOOKUP(Sheet1[[#This Row],[NPDES ID2]],Combined_Sheet__Major_Only___2[[NPDES ID2]:[ECHO BFR]],18,FALSE)</f>
        <v>-122.52</v>
      </c>
      <c r="BC582" s="2" t="str">
        <f>IF(ISNUMBER(SEARCH("aerobic",$AW582)),"aerobic","")</f>
        <v/>
      </c>
      <c r="BD582" s="2" t="str">
        <f>IF(ISNUMBER(SEARCH("anaer",$AW582)),"anaer","")</f>
        <v>anaer</v>
      </c>
      <c r="BE582" s="2" t="str">
        <f>IF(ISNUMBER(SEARCH("thickening",$AZ582)),"thickening","")</f>
        <v/>
      </c>
      <c r="BF582" s="3" t="str">
        <f>IF(ISNUMBER(SEARCH("airDry",$AW582)),"airDry","")</f>
        <v/>
      </c>
      <c r="BG582" s="3" t="str">
        <f>IF(ISNUMBER(SEARCH("heatDry",$AY582)),"heatDry","")</f>
        <v/>
      </c>
      <c r="BH582" s="3" t="str">
        <f>IF(AND(ISNUMBER(SEARCH("aerobic",$AW582)),ISNUMBER(SEARCH("anaer",$AW582))),"Combined Aer and Anaer.","")</f>
        <v/>
      </c>
    </row>
    <row r="583" spans="1:60" x14ac:dyDescent="0.25">
      <c r="A583" s="5">
        <v>853</v>
      </c>
      <c r="B583" t="s">
        <v>4170</v>
      </c>
      <c r="C583">
        <v>966</v>
      </c>
      <c r="D583">
        <v>351.38471152675402</v>
      </c>
      <c r="E583">
        <v>344.6196789891751</v>
      </c>
      <c r="F583">
        <v>298.81205863350021</v>
      </c>
      <c r="G583">
        <v>414.56398813802718</v>
      </c>
      <c r="H583">
        <v>-108.6622387331286</v>
      </c>
      <c r="I583">
        <v>-110.17942999237241</v>
      </c>
      <c r="J583">
        <v>-129.46105072759229</v>
      </c>
      <c r="K583">
        <v>-86.925316557270634</v>
      </c>
      <c r="L583">
        <v>674.95703313288175</v>
      </c>
      <c r="M583">
        <v>672.58253096507678</v>
      </c>
      <c r="N583">
        <v>664.28841602924217</v>
      </c>
      <c r="O583">
        <v>692.54182284724584</v>
      </c>
      <c r="P583">
        <v>22.61837875175549</v>
      </c>
      <c r="Q583">
        <v>22.84606321035147</v>
      </c>
      <c r="R583">
        <v>18.465006173095329</v>
      </c>
      <c r="S583">
        <v>26.50042496566893</v>
      </c>
      <c r="T583">
        <v>252251.64923401951</v>
      </c>
      <c r="U583">
        <v>252252.06578096829</v>
      </c>
      <c r="V583">
        <v>252082.91529391479</v>
      </c>
      <c r="W583">
        <v>252420.99987994129</v>
      </c>
      <c r="X583">
        <v>16249.015289189751</v>
      </c>
      <c r="Y583">
        <v>16304.839572038351</v>
      </c>
      <c r="Z583">
        <v>15825.770772519099</v>
      </c>
      <c r="AA583">
        <v>16511.565793253321</v>
      </c>
      <c r="AB583">
        <v>2473.7663035589972</v>
      </c>
      <c r="AC583">
        <v>2444.6737839122188</v>
      </c>
      <c r="AD583">
        <v>2157.5814141379569</v>
      </c>
      <c r="AE583">
        <v>2854.0818329713388</v>
      </c>
      <c r="AF583">
        <v>68.482068613786836</v>
      </c>
      <c r="AG583">
        <v>68.242066637562445</v>
      </c>
      <c r="AH583">
        <v>67.399095914355684</v>
      </c>
      <c r="AI583">
        <v>70.265071291086159</v>
      </c>
      <c r="AJ583">
        <v>0.61310342307845056</v>
      </c>
      <c r="AK583">
        <v>0.61310330212987374</v>
      </c>
      <c r="AL583">
        <v>0.61303765301553304</v>
      </c>
      <c r="AM583">
        <v>0.6131681021338341</v>
      </c>
      <c r="AN583">
        <v>0.98987419642836005</v>
      </c>
      <c r="AO583">
        <v>0.98987419642835994</v>
      </c>
      <c r="AP583">
        <v>0.98987419642835994</v>
      </c>
      <c r="AQ583">
        <v>0.98987419642835994</v>
      </c>
      <c r="AR583">
        <v>16.401615735630031</v>
      </c>
      <c r="AS583">
        <v>16.401615735630031</v>
      </c>
      <c r="AT583">
        <v>16.401615735630031</v>
      </c>
      <c r="AU583">
        <v>16.401615735630031</v>
      </c>
      <c r="AV583" t="str">
        <f>VLOOKUP(Sheet1[[#This Row],[NPDES ID2]],Combined_Sheet__Major_Only___2[[NPDES ID2]:[ECHO BFR]],3,FALSE)</f>
        <v>NC</v>
      </c>
      <c r="AW583" t="s">
        <v>41</v>
      </c>
      <c r="AX583" t="str">
        <f>VLOOKUP(Sheet1[[#This Row],[NPDES ID2]],Combined_Sheet__Major_Only___2[[NPDES ID2]:[ECHO BFR]],27,FALSE)</f>
        <v>-</v>
      </c>
      <c r="AY583" t="str">
        <f>VLOOKUP(Sheet1[[#This Row],[NPDES ID2]],Combined_Sheet__Major_Only___2[[NPDES ID2]:[ECHO BFR]],28,FALSE)</f>
        <v>-</v>
      </c>
      <c r="AZ583" t="str">
        <f>VLOOKUP(Sheet1[[#This Row],[NPDES ID2]],Combined_Sheet__Major_Only___2[[NPDES ID2]:[ECHO BFR]],29,FALSE)</f>
        <v>-</v>
      </c>
      <c r="BA583">
        <f>VLOOKUP(Sheet1[[#This Row],[NPDES ID2]],Combined_Sheet__Major_Only___2[[NPDES ID2]:[ECHO BFR]],17,FALSE)</f>
        <v>35.760855999999997</v>
      </c>
      <c r="BB583">
        <f>VLOOKUP(Sheet1[[#This Row],[NPDES ID2]],Combined_Sheet__Major_Only___2[[NPDES ID2]:[ECHO BFR]],18,FALSE)</f>
        <v>-79.462200999999993</v>
      </c>
      <c r="BC583" s="2" t="str">
        <f>IF(ISNUMBER(SEARCH("aerobic",$AW583)),"aerobic","")</f>
        <v>aerobic</v>
      </c>
      <c r="BD583" s="2" t="str">
        <f>IF(ISNUMBER(SEARCH("anaer",$AW583)),"anaer","")</f>
        <v/>
      </c>
      <c r="BE583" s="2" t="str">
        <f>IF(ISNUMBER(SEARCH("thickening",$AZ583)),"thickening","")</f>
        <v/>
      </c>
      <c r="BF583" s="4" t="str">
        <f>IF(ISNUMBER(SEARCH("airDry",$AW583)),"airDry","")</f>
        <v/>
      </c>
      <c r="BG583" s="4" t="str">
        <f>IF(ISNUMBER(SEARCH("heatDry",$AY583)),"heatDry","")</f>
        <v/>
      </c>
      <c r="BH583" s="4" t="str">
        <f>IF(AND(ISNUMBER(SEARCH("aerobic",$AW583)),ISNUMBER(SEARCH("anaer",$AW583))),"Combined Aer and Anaer.","")</f>
        <v/>
      </c>
    </row>
    <row r="584" spans="1:60" x14ac:dyDescent="0.25">
      <c r="A584" s="5">
        <v>413</v>
      </c>
      <c r="B584" t="s">
        <v>2075</v>
      </c>
      <c r="C584">
        <v>654</v>
      </c>
      <c r="D584">
        <v>342.82479314284461</v>
      </c>
      <c r="E584">
        <v>335.98363777033461</v>
      </c>
      <c r="F584">
        <v>289.44833692451277</v>
      </c>
      <c r="G584">
        <v>409.64337624638313</v>
      </c>
      <c r="H584">
        <v>-109.9614439225427</v>
      </c>
      <c r="I584">
        <v>-111.3947245254187</v>
      </c>
      <c r="J584">
        <v>-130.72401801061329</v>
      </c>
      <c r="K584">
        <v>-88.256513276322224</v>
      </c>
      <c r="L584">
        <v>452.72704975186571</v>
      </c>
      <c r="M584">
        <v>451.08756943937158</v>
      </c>
      <c r="N584">
        <v>445.35821009291942</v>
      </c>
      <c r="O584">
        <v>464.8715486924329</v>
      </c>
      <c r="P584">
        <v>15.3222154008269</v>
      </c>
      <c r="Q584">
        <v>15.46678765073721</v>
      </c>
      <c r="R584">
        <v>12.524433239900031</v>
      </c>
      <c r="S584">
        <v>17.907386255155899</v>
      </c>
      <c r="T584">
        <v>252249.5503083865</v>
      </c>
      <c r="U584">
        <v>252249.96685189451</v>
      </c>
      <c r="V584">
        <v>252080.81776211661</v>
      </c>
      <c r="W584">
        <v>252418.899555379</v>
      </c>
      <c r="X584">
        <v>16400.931441103628</v>
      </c>
      <c r="Y584">
        <v>16458.61632030088</v>
      </c>
      <c r="Z584">
        <v>15961.54468358136</v>
      </c>
      <c r="AA584">
        <v>16673.785644156949</v>
      </c>
      <c r="AB584">
        <v>2518.5872401481238</v>
      </c>
      <c r="AC584">
        <v>2488.5301287190409</v>
      </c>
      <c r="AD584">
        <v>2194.0763976243038</v>
      </c>
      <c r="AE584">
        <v>2910.6239569867512</v>
      </c>
      <c r="AF584">
        <v>67.845335592981158</v>
      </c>
      <c r="AG584">
        <v>67.600262899659441</v>
      </c>
      <c r="AH584">
        <v>66.74069654449552</v>
      </c>
      <c r="AI584">
        <v>69.664509328887263</v>
      </c>
      <c r="AJ584">
        <v>0.60531393915820664</v>
      </c>
      <c r="AK584">
        <v>0.60531385857575071</v>
      </c>
      <c r="AL584">
        <v>0.60526977869028742</v>
      </c>
      <c r="AM584">
        <v>0.60535736536751172</v>
      </c>
      <c r="AN584">
        <v>0.98987411339693798</v>
      </c>
      <c r="AO584">
        <v>0.98987411339693787</v>
      </c>
      <c r="AP584">
        <v>0.98987411339693787</v>
      </c>
      <c r="AQ584">
        <v>0.98987411339693787</v>
      </c>
      <c r="AR584">
        <v>16.162755456334679</v>
      </c>
      <c r="AS584">
        <v>16.162755456334679</v>
      </c>
      <c r="AT584">
        <v>16.162755456334679</v>
      </c>
      <c r="AU584">
        <v>16.162755456334679</v>
      </c>
      <c r="AV584" t="str">
        <f>VLOOKUP(Sheet1[[#This Row],[NPDES ID2]],Combined_Sheet__Major_Only___2[[NPDES ID2]:[ECHO BFR]],3,FALSE)</f>
        <v>NC</v>
      </c>
      <c r="AW584" t="s">
        <v>41</v>
      </c>
      <c r="AX584" t="str">
        <f>VLOOKUP(Sheet1[[#This Row],[NPDES ID2]],Combined_Sheet__Major_Only___2[[NPDES ID2]:[ECHO BFR]],27,FALSE)</f>
        <v>-</v>
      </c>
      <c r="AY584" t="str">
        <f>VLOOKUP(Sheet1[[#This Row],[NPDES ID2]],Combined_Sheet__Major_Only___2[[NPDES ID2]:[ECHO BFR]],28,FALSE)</f>
        <v>-</v>
      </c>
      <c r="AZ584" t="str">
        <f>VLOOKUP(Sheet1[[#This Row],[NPDES ID2]],Combined_Sheet__Major_Only___2[[NPDES ID2]:[ECHO BFR]],29,FALSE)</f>
        <v>-</v>
      </c>
      <c r="BA584">
        <f>VLOOKUP(Sheet1[[#This Row],[NPDES ID2]],Combined_Sheet__Major_Only___2[[NPDES ID2]:[ECHO BFR]],17,FALSE)</f>
        <v>35.812449999999998</v>
      </c>
      <c r="BB584">
        <f>VLOOKUP(Sheet1[[#This Row],[NPDES ID2]],Combined_Sheet__Major_Only___2[[NPDES ID2]:[ECHO BFR]],18,FALSE)</f>
        <v>-80.552369999999996</v>
      </c>
      <c r="BC584" s="2" t="str">
        <f>IF(ISNUMBER(SEARCH("aerobic",$AW584)),"aerobic","")</f>
        <v>aerobic</v>
      </c>
      <c r="BD584" s="2" t="str">
        <f>IF(ISNUMBER(SEARCH("anaer",$AW584)),"anaer","")</f>
        <v/>
      </c>
      <c r="BE584" s="2" t="str">
        <f>IF(ISNUMBER(SEARCH("thickening",$AZ584)),"thickening","")</f>
        <v/>
      </c>
      <c r="BF584" s="4" t="str">
        <f>IF(ISNUMBER(SEARCH("airDry",$AW584)),"airDry","")</f>
        <v/>
      </c>
      <c r="BG584" s="4" t="str">
        <f>IF(ISNUMBER(SEARCH("heatDry",$AY584)),"heatDry","")</f>
        <v/>
      </c>
      <c r="BH584" s="4" t="str">
        <f>IF(AND(ISNUMBER(SEARCH("aerobic",$AW584)),ISNUMBER(SEARCH("anaer",$AW584))),"Combined Aer and Anaer.","")</f>
        <v/>
      </c>
    </row>
    <row r="585" spans="1:60" x14ac:dyDescent="0.25">
      <c r="A585" s="5">
        <v>1566</v>
      </c>
      <c r="B585" t="s">
        <v>7368</v>
      </c>
      <c r="C585">
        <v>87.07</v>
      </c>
      <c r="D585">
        <v>1151.63373956696</v>
      </c>
      <c r="E585">
        <v>1139.5085002382029</v>
      </c>
      <c r="F585">
        <v>799.91211303745331</v>
      </c>
      <c r="G585">
        <v>1497.6624242968469</v>
      </c>
      <c r="H585">
        <v>-109.49493120511769</v>
      </c>
      <c r="I585">
        <v>-110.87548154360439</v>
      </c>
      <c r="J585">
        <v>-130.30387508431559</v>
      </c>
      <c r="K585">
        <v>-87.985962551677432</v>
      </c>
      <c r="L585">
        <v>60.700722194178113</v>
      </c>
      <c r="M585">
        <v>60.485775731871392</v>
      </c>
      <c r="N585">
        <v>59.734014542041074</v>
      </c>
      <c r="O585">
        <v>62.29363401230232</v>
      </c>
      <c r="P585">
        <v>2.0392078169710381</v>
      </c>
      <c r="Q585">
        <v>2.0594502892324238</v>
      </c>
      <c r="R585">
        <v>1.665243034688132</v>
      </c>
      <c r="S585">
        <v>2.387523129764094</v>
      </c>
      <c r="T585">
        <v>252242.2349714844</v>
      </c>
      <c r="U585">
        <v>252242.6515029998</v>
      </c>
      <c r="V585">
        <v>252073.50728311509</v>
      </c>
      <c r="W585">
        <v>252411.57934282121</v>
      </c>
      <c r="X585">
        <v>16284.923384783549</v>
      </c>
      <c r="Y585">
        <v>16341.11617902802</v>
      </c>
      <c r="Z585">
        <v>15857.781109660729</v>
      </c>
      <c r="AA585">
        <v>16549.971980165439</v>
      </c>
      <c r="AB585">
        <v>2484.1399499347358</v>
      </c>
      <c r="AC585">
        <v>2454.767721552349</v>
      </c>
      <c r="AD585">
        <v>2166.1618433587769</v>
      </c>
      <c r="AE585">
        <v>2866.918968415448</v>
      </c>
      <c r="AF585">
        <v>68.321290737392488</v>
      </c>
      <c r="AG585">
        <v>68.079441848350513</v>
      </c>
      <c r="AH585">
        <v>67.233172628159863</v>
      </c>
      <c r="AI585">
        <v>70.114076250974733</v>
      </c>
      <c r="AJ585">
        <v>0.61113637349068584</v>
      </c>
      <c r="AK585">
        <v>0.61113636285161588</v>
      </c>
      <c r="AL585">
        <v>0.61113045827319135</v>
      </c>
      <c r="AM585">
        <v>0.61114218993188929</v>
      </c>
      <c r="AN585">
        <v>0.9898738239988023</v>
      </c>
      <c r="AO585">
        <v>0.98987382399880208</v>
      </c>
      <c r="AP585">
        <v>0.98987382399880208</v>
      </c>
      <c r="AQ585">
        <v>0.98987382399880208</v>
      </c>
      <c r="AR585">
        <v>16.343156756865</v>
      </c>
      <c r="AS585">
        <v>16.343156756865</v>
      </c>
      <c r="AT585">
        <v>16.343156756865</v>
      </c>
      <c r="AU585">
        <v>16.343156756865</v>
      </c>
      <c r="AV585" t="str">
        <f>VLOOKUP(Sheet1[[#This Row],[NPDES ID2]],Combined_Sheet__Major_Only___2[[NPDES ID2]:[ECHO BFR]],3,FALSE)</f>
        <v>TX</v>
      </c>
      <c r="AW585" t="s">
        <v>41</v>
      </c>
      <c r="AX585" t="str">
        <f>VLOOKUP(Sheet1[[#This Row],[NPDES ID2]],Combined_Sheet__Major_Only___2[[NPDES ID2]:[ECHO BFR]],27,FALSE)</f>
        <v>-</v>
      </c>
      <c r="AY585" t="str">
        <f>VLOOKUP(Sheet1[[#This Row],[NPDES ID2]],Combined_Sheet__Major_Only___2[[NPDES ID2]:[ECHO BFR]],28,FALSE)</f>
        <v>-</v>
      </c>
      <c r="AZ585" t="str">
        <f>VLOOKUP(Sheet1[[#This Row],[NPDES ID2]],Combined_Sheet__Major_Only___2[[NPDES ID2]:[ECHO BFR]],29,FALSE)</f>
        <v>-</v>
      </c>
      <c r="BA585">
        <f>VLOOKUP(Sheet1[[#This Row],[NPDES ID2]],Combined_Sheet__Major_Only___2[[NPDES ID2]:[ECHO BFR]],17,FALSE)</f>
        <v>29.817001000000001</v>
      </c>
      <c r="BB585">
        <f>VLOOKUP(Sheet1[[#This Row],[NPDES ID2]],Combined_Sheet__Major_Only___2[[NPDES ID2]:[ECHO BFR]],18,FALSE)</f>
        <v>-95.164479999999998</v>
      </c>
      <c r="BC585" s="2" t="str">
        <f>IF(ISNUMBER(SEARCH("aerobic",$AW585)),"aerobic","")</f>
        <v>aerobic</v>
      </c>
      <c r="BD585" s="2" t="str">
        <f>IF(ISNUMBER(SEARCH("anaer",$AW585)),"anaer","")</f>
        <v/>
      </c>
      <c r="BE585" s="2" t="str">
        <f>IF(ISNUMBER(SEARCH("thickening",$AZ585)),"thickening","")</f>
        <v/>
      </c>
      <c r="BF585" s="3" t="str">
        <f>IF(ISNUMBER(SEARCH("airDry",$AW585)),"airDry","")</f>
        <v/>
      </c>
      <c r="BG585" s="3" t="str">
        <f>IF(ISNUMBER(SEARCH("heatDry",$AY585)),"heatDry","")</f>
        <v/>
      </c>
      <c r="BH585" s="3" t="str">
        <f>IF(AND(ISNUMBER(SEARCH("aerobic",$AW585)),ISNUMBER(SEARCH("anaer",$AW585))),"Combined Aer and Anaer.","")</f>
        <v/>
      </c>
    </row>
    <row r="586" spans="1:60" x14ac:dyDescent="0.25">
      <c r="A586" s="5">
        <v>584</v>
      </c>
      <c r="B586" t="s">
        <v>2861</v>
      </c>
      <c r="C586">
        <v>103.2</v>
      </c>
      <c r="D586">
        <v>1006.822720928604</v>
      </c>
      <c r="E586">
        <v>995.30568988798791</v>
      </c>
      <c r="F586">
        <v>705.70776302042805</v>
      </c>
      <c r="G586">
        <v>1304.295743750225</v>
      </c>
      <c r="H586">
        <v>-111.53797618105671</v>
      </c>
      <c r="I586">
        <v>-112.9071024255641</v>
      </c>
      <c r="J586">
        <v>-132.2671183087337</v>
      </c>
      <c r="K586">
        <v>-89.930813952078339</v>
      </c>
      <c r="L586">
        <v>70.717925271732099</v>
      </c>
      <c r="M586">
        <v>70.453813701020948</v>
      </c>
      <c r="N586">
        <v>69.530118337555933</v>
      </c>
      <c r="O586">
        <v>72.675166786635799</v>
      </c>
      <c r="P586">
        <v>2.4194412859952128</v>
      </c>
      <c r="Q586">
        <v>2.4406261080973408</v>
      </c>
      <c r="R586">
        <v>1.980347376739573</v>
      </c>
      <c r="S586">
        <v>2.8199685910129801</v>
      </c>
      <c r="T586">
        <v>252238.3610334355</v>
      </c>
      <c r="U586">
        <v>252238.77755860009</v>
      </c>
      <c r="V586">
        <v>252069.6359176347</v>
      </c>
      <c r="W586">
        <v>252407.70282280119</v>
      </c>
      <c r="X586">
        <v>16567.751329907631</v>
      </c>
      <c r="Y586">
        <v>16627.486058236471</v>
      </c>
      <c r="Z586">
        <v>16110.33355141327</v>
      </c>
      <c r="AA586">
        <v>16852.13226225906</v>
      </c>
      <c r="AB586">
        <v>2568.7290352034202</v>
      </c>
      <c r="AC586">
        <v>2537.5545772022788</v>
      </c>
      <c r="AD586">
        <v>2234.8280663617602</v>
      </c>
      <c r="AE586">
        <v>2973.7435263667312</v>
      </c>
      <c r="AF586">
        <v>67.155482572688186</v>
      </c>
      <c r="AG586">
        <v>66.904772794270457</v>
      </c>
      <c r="AH586">
        <v>66.027456931874212</v>
      </c>
      <c r="AI586">
        <v>69.014002935442477</v>
      </c>
      <c r="AJ586">
        <v>0.59687617157019646</v>
      </c>
      <c r="AK586">
        <v>0.59687615914654801</v>
      </c>
      <c r="AL586">
        <v>0.59686926714308597</v>
      </c>
      <c r="AM586">
        <v>0.59688296071728364</v>
      </c>
      <c r="AN586">
        <v>0.98987367073730848</v>
      </c>
      <c r="AO586">
        <v>0.98987367073730836</v>
      </c>
      <c r="AP586">
        <v>0.98987367073730836</v>
      </c>
      <c r="AQ586">
        <v>0.98987367073730836</v>
      </c>
      <c r="AR586">
        <v>15.904489301281769</v>
      </c>
      <c r="AS586">
        <v>15.904489301281769</v>
      </c>
      <c r="AT586">
        <v>15.904489301281769</v>
      </c>
      <c r="AU586">
        <v>15.904489301281769</v>
      </c>
      <c r="AV586" t="str">
        <f>VLOOKUP(Sheet1[[#This Row],[NPDES ID2]],Combined_Sheet__Major_Only___2[[NPDES ID2]:[ECHO BFR]],3,FALSE)</f>
        <v>MO</v>
      </c>
      <c r="AW586" t="s">
        <v>12185</v>
      </c>
      <c r="AX586" t="str">
        <f>VLOOKUP(Sheet1[[#This Row],[NPDES ID2]],Combined_Sheet__Major_Only___2[[NPDES ID2]:[ECHO BFR]],27,FALSE)</f>
        <v>other</v>
      </c>
      <c r="AY586" t="str">
        <f>VLOOKUP(Sheet1[[#This Row],[NPDES ID2]],Combined_Sheet__Major_Only___2[[NPDES ID2]:[ECHO BFR]],28,FALSE)</f>
        <v>-</v>
      </c>
      <c r="AZ586" t="str">
        <f>VLOOKUP(Sheet1[[#This Row],[NPDES ID2]],Combined_Sheet__Major_Only___2[[NPDES ID2]:[ECHO BFR]],29,FALSE)</f>
        <v>sludgeLagoon</v>
      </c>
      <c r="BA586">
        <f>VLOOKUP(Sheet1[[#This Row],[NPDES ID2]],Combined_Sheet__Major_Only___2[[NPDES ID2]:[ECHO BFR]],17,FALSE)</f>
        <v>37.883279999999999</v>
      </c>
      <c r="BB586">
        <f>VLOOKUP(Sheet1[[#This Row],[NPDES ID2]],Combined_Sheet__Major_Only___2[[NPDES ID2]:[ECHO BFR]],18,FALSE)</f>
        <v>-90.503309999999999</v>
      </c>
      <c r="BC586" s="2" t="str">
        <f>IF(ISNUMBER(SEARCH("aerobic",$AW586)),"aerobic","")</f>
        <v/>
      </c>
      <c r="BD586" s="2" t="str">
        <f>IF(ISNUMBER(SEARCH("anaer",$AW586)),"anaer","")</f>
        <v>anaer</v>
      </c>
      <c r="BE586" s="2" t="str">
        <f>IF(ISNUMBER(SEARCH("thickening",$AZ586)),"thickening","")</f>
        <v/>
      </c>
      <c r="BF586" s="3" t="str">
        <f>IF(ISNUMBER(SEARCH("airDry",$AW586)),"airDry","")</f>
        <v/>
      </c>
      <c r="BG586" s="3" t="str">
        <f>IF(ISNUMBER(SEARCH("heatDry",$AY586)),"heatDry","")</f>
        <v/>
      </c>
      <c r="BH586" s="3" t="str">
        <f>IF(AND(ISNUMBER(SEARCH("aerobic",$AW586)),ISNUMBER(SEARCH("anaer",$AW586))),"Combined Aer and Anaer.","")</f>
        <v/>
      </c>
    </row>
    <row r="587" spans="1:60" x14ac:dyDescent="0.25">
      <c r="A587" s="5">
        <v>323</v>
      </c>
      <c r="B587" t="s">
        <v>1639</v>
      </c>
      <c r="C587">
        <v>1129.8</v>
      </c>
      <c r="D587">
        <v>346.38693602163193</v>
      </c>
      <c r="E587">
        <v>343.06448982752408</v>
      </c>
      <c r="F587">
        <v>293.40727598497853</v>
      </c>
      <c r="G587">
        <v>410.40907870646868</v>
      </c>
      <c r="H587">
        <v>-138.62730195231109</v>
      </c>
      <c r="I587">
        <v>-139.87348270725539</v>
      </c>
      <c r="J587">
        <v>-159.13884128216279</v>
      </c>
      <c r="K587">
        <v>-115.34922932302059</v>
      </c>
      <c r="L587">
        <v>837.95094402377595</v>
      </c>
      <c r="M587">
        <v>832.87609837454329</v>
      </c>
      <c r="N587">
        <v>815.14723511720319</v>
      </c>
      <c r="O587">
        <v>875.53643536560332</v>
      </c>
      <c r="P587">
        <v>34.857303195200998</v>
      </c>
      <c r="Q587">
        <v>34.670993450939477</v>
      </c>
      <c r="R587">
        <v>29.269207491215809</v>
      </c>
      <c r="S587">
        <v>39.209841061429998</v>
      </c>
      <c r="T587">
        <v>252212.55619217671</v>
      </c>
      <c r="U587">
        <v>252212.97267503769</v>
      </c>
      <c r="V587">
        <v>252043.84821261381</v>
      </c>
      <c r="W587">
        <v>252381.88078267331</v>
      </c>
      <c r="X587">
        <v>19963.197086241689</v>
      </c>
      <c r="Y587">
        <v>20073.002964333089</v>
      </c>
      <c r="Z587">
        <v>19086.554248628749</v>
      </c>
      <c r="AA587">
        <v>20513.27835437387</v>
      </c>
      <c r="AB587">
        <v>3850.548533986992</v>
      </c>
      <c r="AC587">
        <v>3797.1864767262491</v>
      </c>
      <c r="AD587">
        <v>3225.704755147467</v>
      </c>
      <c r="AE587">
        <v>4667.3885374114698</v>
      </c>
      <c r="AF587">
        <v>55.75392664519849</v>
      </c>
      <c r="AG587">
        <v>55.417216195769498</v>
      </c>
      <c r="AH587">
        <v>54.236122548420823</v>
      </c>
      <c r="AI587">
        <v>58.253471781591927</v>
      </c>
      <c r="AJ587">
        <v>0.45769542397995039</v>
      </c>
      <c r="AK587">
        <v>0.45769530802276942</v>
      </c>
      <c r="AL587">
        <v>0.4576327850247493</v>
      </c>
      <c r="AM587">
        <v>0.45775702596483742</v>
      </c>
      <c r="AN587">
        <v>0.98987264972275169</v>
      </c>
      <c r="AO587">
        <v>0.98987264972275135</v>
      </c>
      <c r="AP587">
        <v>0.98987264972275135</v>
      </c>
      <c r="AQ587">
        <v>0.98987264972275135</v>
      </c>
      <c r="AR587">
        <v>11.62148356868871</v>
      </c>
      <c r="AS587">
        <v>11.621483568688699</v>
      </c>
      <c r="AT587">
        <v>11.621483568688699</v>
      </c>
      <c r="AU587">
        <v>11.621483568688699</v>
      </c>
      <c r="AV587" t="str">
        <f>VLOOKUP(Sheet1[[#This Row],[NPDES ID2]],Combined_Sheet__Major_Only___2[[NPDES ID2]:[ECHO BFR]],3,FALSE)</f>
        <v>TN</v>
      </c>
      <c r="AW587" t="s">
        <v>38</v>
      </c>
      <c r="AX587" t="str">
        <f>VLOOKUP(Sheet1[[#This Row],[NPDES ID2]],Combined_Sheet__Major_Only___2[[NPDES ID2]:[ECHO BFR]],27,FALSE)</f>
        <v/>
      </c>
      <c r="AY587" t="str">
        <f>VLOOKUP(Sheet1[[#This Row],[NPDES ID2]],Combined_Sheet__Major_Only___2[[NPDES ID2]:[ECHO BFR]],28,FALSE)</f>
        <v/>
      </c>
      <c r="AZ587" t="str">
        <f>VLOOKUP(Sheet1[[#This Row],[NPDES ID2]],Combined_Sheet__Major_Only___2[[NPDES ID2]:[ECHO BFR]],29,FALSE)</f>
        <v/>
      </c>
      <c r="BA587">
        <f>VLOOKUP(Sheet1[[#This Row],[NPDES ID2]],Combined_Sheet__Major_Only___2[[NPDES ID2]:[ECHO BFR]],17,FALSE)</f>
        <v>35.993209999999998</v>
      </c>
      <c r="BB587">
        <f>VLOOKUP(Sheet1[[#This Row],[NPDES ID2]],Combined_Sheet__Major_Only___2[[NPDES ID2]:[ECHO BFR]],18,FALSE)</f>
        <v>-86.514340000000004</v>
      </c>
      <c r="BC587" s="2" t="str">
        <f>IF(ISNUMBER(SEARCH("aerobic",$AW587)),"aerobic","")</f>
        <v/>
      </c>
      <c r="BD587" s="2" t="str">
        <f>IF(ISNUMBER(SEARCH("anaer",$AW587)),"anaer","")</f>
        <v/>
      </c>
      <c r="BE587" s="2" t="str">
        <f>IF(ISNUMBER(SEARCH("thickening",$AZ587)),"thickening","")</f>
        <v/>
      </c>
      <c r="BF587" s="4" t="str">
        <f>IF(ISNUMBER(SEARCH("airDry",$AW587)),"airDry","")</f>
        <v/>
      </c>
      <c r="BG587" s="4" t="str">
        <f>IF(ISNUMBER(SEARCH("heatDry",$AY587)),"heatDry","")</f>
        <v/>
      </c>
      <c r="BH587" s="4" t="str">
        <f>IF(AND(ISNUMBER(SEARCH("aerobic",$AW587)),ISNUMBER(SEARCH("anaer",$AW587))),"Combined Aer and Anaer.","")</f>
        <v/>
      </c>
    </row>
    <row r="588" spans="1:60" x14ac:dyDescent="0.25">
      <c r="A588" s="5">
        <v>1444</v>
      </c>
      <c r="B588" t="s">
        <v>6828</v>
      </c>
      <c r="C588">
        <v>120.28</v>
      </c>
      <c r="D588">
        <v>878.85249393280185</v>
      </c>
      <c r="E588">
        <v>871.05416400905142</v>
      </c>
      <c r="F588">
        <v>621.72789813303166</v>
      </c>
      <c r="G588">
        <v>1134.9327269007799</v>
      </c>
      <c r="H588">
        <v>-111.1890163972317</v>
      </c>
      <c r="I588">
        <v>-112.5652878881728</v>
      </c>
      <c r="J588">
        <v>-131.93066607245791</v>
      </c>
      <c r="K588">
        <v>-89.592326544748332</v>
      </c>
      <c r="L588">
        <v>82.65399121369741</v>
      </c>
      <c r="M588">
        <v>82.347930036281497</v>
      </c>
      <c r="N588">
        <v>81.277547833009294</v>
      </c>
      <c r="O588">
        <v>84.922077022491337</v>
      </c>
      <c r="P588">
        <v>2.8193968716346891</v>
      </c>
      <c r="Q588">
        <v>2.8446184955494829</v>
      </c>
      <c r="R588">
        <v>2.306849226198691</v>
      </c>
      <c r="S588">
        <v>3.2885469029181849</v>
      </c>
      <c r="T588">
        <v>252180.11344050811</v>
      </c>
      <c r="U588">
        <v>252180.52987018361</v>
      </c>
      <c r="V588">
        <v>252011.42700522451</v>
      </c>
      <c r="W588">
        <v>252349.4164079832</v>
      </c>
      <c r="X588">
        <v>16517.37974817658</v>
      </c>
      <c r="Y588">
        <v>16576.51526560984</v>
      </c>
      <c r="Z588">
        <v>16065.098154911029</v>
      </c>
      <c r="AA588">
        <v>16798.479614527951</v>
      </c>
      <c r="AB588">
        <v>2554.0385152732629</v>
      </c>
      <c r="AC588">
        <v>2523.1774440373092</v>
      </c>
      <c r="AD588">
        <v>2222.8869384286322</v>
      </c>
      <c r="AE588">
        <v>2955.4618852550689</v>
      </c>
      <c r="AF588">
        <v>67.344632195332778</v>
      </c>
      <c r="AG588">
        <v>67.095373647274002</v>
      </c>
      <c r="AH588">
        <v>66.223072648408262</v>
      </c>
      <c r="AI588">
        <v>69.192472936758122</v>
      </c>
      <c r="AJ588">
        <v>0.59918953732785285</v>
      </c>
      <c r="AK588">
        <v>0.59918952280790272</v>
      </c>
      <c r="AL588">
        <v>0.59918147139475031</v>
      </c>
      <c r="AM588">
        <v>0.59919746860509215</v>
      </c>
      <c r="AN588">
        <v>0.98987136577524604</v>
      </c>
      <c r="AO588">
        <v>0.98987136577524637</v>
      </c>
      <c r="AP588">
        <v>0.98987136577524637</v>
      </c>
      <c r="AQ588">
        <v>0.98987136577524637</v>
      </c>
      <c r="AR588">
        <v>15.97560707681386</v>
      </c>
      <c r="AS588">
        <v>15.97560707681386</v>
      </c>
      <c r="AT588">
        <v>15.97560707681386</v>
      </c>
      <c r="AU588">
        <v>15.97560707681386</v>
      </c>
      <c r="AV588" t="str">
        <f>VLOOKUP(Sheet1[[#This Row],[NPDES ID2]],Combined_Sheet__Major_Only___2[[NPDES ID2]:[ECHO BFR]],3,FALSE)</f>
        <v>CO</v>
      </c>
      <c r="AW588" t="s">
        <v>41</v>
      </c>
      <c r="AX588" t="str">
        <f>VLOOKUP(Sheet1[[#This Row],[NPDES ID2]],Combined_Sheet__Major_Only___2[[NPDES ID2]:[ECHO BFR]],27,FALSE)</f>
        <v>-</v>
      </c>
      <c r="AY588" t="str">
        <f>VLOOKUP(Sheet1[[#This Row],[NPDES ID2]],Combined_Sheet__Major_Only___2[[NPDES ID2]:[ECHO BFR]],28,FALSE)</f>
        <v>-</v>
      </c>
      <c r="AZ588" t="str">
        <f>VLOOKUP(Sheet1[[#This Row],[NPDES ID2]],Combined_Sheet__Major_Only___2[[NPDES ID2]:[ECHO BFR]],29,FALSE)</f>
        <v>-</v>
      </c>
      <c r="BA588">
        <f>VLOOKUP(Sheet1[[#This Row],[NPDES ID2]],Combined_Sheet__Major_Only___2[[NPDES ID2]:[ECHO BFR]],17,FALSE)</f>
        <v>39.601959999999998</v>
      </c>
      <c r="BB588">
        <f>VLOOKUP(Sheet1[[#This Row],[NPDES ID2]],Combined_Sheet__Major_Only___2[[NPDES ID2]:[ECHO BFR]],18,FALSE)</f>
        <v>-106.01152999999999</v>
      </c>
      <c r="BC588" s="2" t="str">
        <f>IF(ISNUMBER(SEARCH("aerobic",$AW588)),"aerobic","")</f>
        <v>aerobic</v>
      </c>
      <c r="BD588" s="2" t="str">
        <f>IF(ISNUMBER(SEARCH("anaer",$AW588)),"anaer","")</f>
        <v/>
      </c>
      <c r="BE588" s="2" t="str">
        <f>IF(ISNUMBER(SEARCH("thickening",$AZ588)),"thickening","")</f>
        <v/>
      </c>
      <c r="BF588" s="3" t="str">
        <f>IF(ISNUMBER(SEARCH("airDry",$AW588)),"airDry","")</f>
        <v/>
      </c>
      <c r="BG588" s="3" t="str">
        <f>IF(ISNUMBER(SEARCH("heatDry",$AY588)),"heatDry","")</f>
        <v/>
      </c>
      <c r="BH588" s="3" t="str">
        <f>IF(AND(ISNUMBER(SEARCH("aerobic",$AW588)),ISNUMBER(SEARCH("anaer",$AW588))),"Combined Aer and Anaer.","")</f>
        <v/>
      </c>
    </row>
    <row r="589" spans="1:60" x14ac:dyDescent="0.25">
      <c r="A589" s="5">
        <v>1701</v>
      </c>
      <c r="B589" t="s">
        <v>7976</v>
      </c>
      <c r="C589">
        <v>45.7</v>
      </c>
      <c r="D589">
        <v>2095.5179503545228</v>
      </c>
      <c r="E589">
        <v>2075.1861004440962</v>
      </c>
      <c r="F589">
        <v>1421.0737314013061</v>
      </c>
      <c r="G589">
        <v>2747.2123769640261</v>
      </c>
      <c r="H589">
        <v>-109.2888406344899</v>
      </c>
      <c r="I589">
        <v>-110.665520416729</v>
      </c>
      <c r="J589">
        <v>-130.1078667390012</v>
      </c>
      <c r="K589">
        <v>-87.801935318656561</v>
      </c>
      <c r="L589">
        <v>31.922499907168639</v>
      </c>
      <c r="M589">
        <v>31.810162930247639</v>
      </c>
      <c r="N589">
        <v>31.41724837537884</v>
      </c>
      <c r="O589">
        <v>32.755026340082388</v>
      </c>
      <c r="P589">
        <v>1.0701879131328429</v>
      </c>
      <c r="Q589">
        <v>1.080956433721475</v>
      </c>
      <c r="R589">
        <v>0.87369314715090507</v>
      </c>
      <c r="S589">
        <v>1.2536310477647661</v>
      </c>
      <c r="T589">
        <v>252163.01046993109</v>
      </c>
      <c r="U589">
        <v>252163.4268715686</v>
      </c>
      <c r="V589">
        <v>251994.33539222839</v>
      </c>
      <c r="W589">
        <v>252332.30203831449</v>
      </c>
      <c r="X589">
        <v>16247.738651542881</v>
      </c>
      <c r="Y589">
        <v>16303.513216114239</v>
      </c>
      <c r="Z589">
        <v>15824.112533432801</v>
      </c>
      <c r="AA589">
        <v>16510.547586238019</v>
      </c>
      <c r="AB589">
        <v>2473.9310478996381</v>
      </c>
      <c r="AC589">
        <v>2444.7621521977981</v>
      </c>
      <c r="AD589">
        <v>2157.8138503623509</v>
      </c>
      <c r="AE589">
        <v>2854.1080853636358</v>
      </c>
      <c r="AF589">
        <v>68.45563757848457</v>
      </c>
      <c r="AG589">
        <v>68.214781963654133</v>
      </c>
      <c r="AH589">
        <v>67.37213533046571</v>
      </c>
      <c r="AI589">
        <v>70.240878582986312</v>
      </c>
      <c r="AJ589">
        <v>0.61278000471376859</v>
      </c>
      <c r="AK589">
        <v>0.61277999912749492</v>
      </c>
      <c r="AL589">
        <v>0.6127768955085402</v>
      </c>
      <c r="AM589">
        <v>0.61278306198318655</v>
      </c>
      <c r="AN589">
        <v>0.98987068878062645</v>
      </c>
      <c r="AO589">
        <v>0.98987068878062623</v>
      </c>
      <c r="AP589">
        <v>0.98987068878062623</v>
      </c>
      <c r="AQ589">
        <v>0.98987068878062623</v>
      </c>
      <c r="AR589">
        <v>16.39380960253283</v>
      </c>
      <c r="AS589">
        <v>16.39380960253283</v>
      </c>
      <c r="AT589">
        <v>16.39380960253283</v>
      </c>
      <c r="AU589">
        <v>16.39380960253283</v>
      </c>
      <c r="AV589" t="str">
        <f>VLOOKUP(Sheet1[[#This Row],[NPDES ID2]],Combined_Sheet__Major_Only___2[[NPDES ID2]:[ECHO BFR]],3,FALSE)</f>
        <v>TX</v>
      </c>
      <c r="AW589" t="s">
        <v>41</v>
      </c>
      <c r="AX589" t="str">
        <f>VLOOKUP(Sheet1[[#This Row],[NPDES ID2]],Combined_Sheet__Major_Only___2[[NPDES ID2]:[ECHO BFR]],27,FALSE)</f>
        <v>other</v>
      </c>
      <c r="AY589" t="str">
        <f>VLOOKUP(Sheet1[[#This Row],[NPDES ID2]],Combined_Sheet__Major_Only___2[[NPDES ID2]:[ECHO BFR]],28,FALSE)</f>
        <v>-</v>
      </c>
      <c r="AZ589" t="str">
        <f>VLOOKUP(Sheet1[[#This Row],[NPDES ID2]],Combined_Sheet__Major_Only___2[[NPDES ID2]:[ECHO BFR]],29,FALSE)</f>
        <v>preliminaryOps</v>
      </c>
      <c r="BA589">
        <f>VLOOKUP(Sheet1[[#This Row],[NPDES ID2]],Combined_Sheet__Major_Only___2[[NPDES ID2]:[ECHO BFR]],17,FALSE)</f>
        <v>30.084806</v>
      </c>
      <c r="BB589">
        <f>VLOOKUP(Sheet1[[#This Row],[NPDES ID2]],Combined_Sheet__Major_Only___2[[NPDES ID2]:[ECHO BFR]],18,FALSE)</f>
        <v>-93.745193999999998</v>
      </c>
      <c r="BC589" s="2" t="str">
        <f>IF(ISNUMBER(SEARCH("aerobic",$AW589)),"aerobic","")</f>
        <v>aerobic</v>
      </c>
      <c r="BD589" s="2" t="str">
        <f>IF(ISNUMBER(SEARCH("anaer",$AW589)),"anaer","")</f>
        <v/>
      </c>
      <c r="BE589" s="2" t="str">
        <f>IF(ISNUMBER(SEARCH("thickening",$AZ589)),"thickening","")</f>
        <v/>
      </c>
      <c r="BF589" s="4" t="str">
        <f>IF(ISNUMBER(SEARCH("airDry",$AW589)),"airDry","")</f>
        <v/>
      </c>
      <c r="BG589" s="4" t="str">
        <f>IF(ISNUMBER(SEARCH("heatDry",$AY589)),"heatDry","")</f>
        <v/>
      </c>
      <c r="BH589" s="4" t="str">
        <f>IF(AND(ISNUMBER(SEARCH("aerobic",$AW589)),ISNUMBER(SEARCH("anaer",$AW589))),"Combined Aer and Anaer.","")</f>
        <v/>
      </c>
    </row>
    <row r="590" spans="1:60" x14ac:dyDescent="0.25">
      <c r="A590" s="5">
        <v>1449</v>
      </c>
      <c r="B590" t="s">
        <v>6851</v>
      </c>
      <c r="C590">
        <v>119.24</v>
      </c>
      <c r="D590">
        <v>880.69613636320264</v>
      </c>
      <c r="E590">
        <v>873.06434652982182</v>
      </c>
      <c r="F590">
        <v>622.66443704497544</v>
      </c>
      <c r="G590">
        <v>1137.1719973657121</v>
      </c>
      <c r="H590">
        <v>-110.5511887136516</v>
      </c>
      <c r="I590">
        <v>-111.9494224975859</v>
      </c>
      <c r="J590">
        <v>-131.31747056815411</v>
      </c>
      <c r="K590">
        <v>-88.983877848742182</v>
      </c>
      <c r="L590">
        <v>82.377797154956625</v>
      </c>
      <c r="M590">
        <v>82.077718926578399</v>
      </c>
      <c r="N590">
        <v>81.028260788108412</v>
      </c>
      <c r="O590">
        <v>84.601545929042601</v>
      </c>
      <c r="P590">
        <v>2.7941389259193601</v>
      </c>
      <c r="Q590">
        <v>2.8201458783448889</v>
      </c>
      <c r="R590">
        <v>2.284541656383146</v>
      </c>
      <c r="S590">
        <v>3.2636318093985648</v>
      </c>
      <c r="T590">
        <v>252158.79282988669</v>
      </c>
      <c r="U590">
        <v>252159.20922460989</v>
      </c>
      <c r="V590">
        <v>251990.12055299489</v>
      </c>
      <c r="W590">
        <v>252328.0815872224</v>
      </c>
      <c r="X590">
        <v>16427.96642437714</v>
      </c>
      <c r="Y590">
        <v>16485.99182626617</v>
      </c>
      <c r="Z590">
        <v>15985.17961367823</v>
      </c>
      <c r="AA590">
        <v>16703.001732089771</v>
      </c>
      <c r="AB590">
        <v>2527.3591081559061</v>
      </c>
      <c r="AC590">
        <v>2497.0681540027472</v>
      </c>
      <c r="AD590">
        <v>2201.2334337613702</v>
      </c>
      <c r="AE590">
        <v>2921.6649559972739</v>
      </c>
      <c r="AF590">
        <v>67.704994777747345</v>
      </c>
      <c r="AG590">
        <v>67.458477900818053</v>
      </c>
      <c r="AH590">
        <v>66.595768659167149</v>
      </c>
      <c r="AI590">
        <v>69.532514196079191</v>
      </c>
      <c r="AJ590">
        <v>0.60359724001963677</v>
      </c>
      <c r="AK590">
        <v>0.60359722555799</v>
      </c>
      <c r="AL590">
        <v>0.60358920619485412</v>
      </c>
      <c r="AM590">
        <v>0.60360513972320773</v>
      </c>
      <c r="AN590">
        <v>0.98987052181796176</v>
      </c>
      <c r="AO590">
        <v>0.98987052181796187</v>
      </c>
      <c r="AP590">
        <v>0.98987052181796187</v>
      </c>
      <c r="AQ590">
        <v>0.98987052181796187</v>
      </c>
      <c r="AR590">
        <v>16.11118596547804</v>
      </c>
      <c r="AS590">
        <v>16.11118596547804</v>
      </c>
      <c r="AT590">
        <v>16.11118596547804</v>
      </c>
      <c r="AU590">
        <v>16.11118596547804</v>
      </c>
      <c r="AV590" t="str">
        <f>VLOOKUP(Sheet1[[#This Row],[NPDES ID2]],Combined_Sheet__Major_Only___2[[NPDES ID2]:[ECHO BFR]],3,FALSE)</f>
        <v>CA</v>
      </c>
      <c r="AW590" t="s">
        <v>41</v>
      </c>
      <c r="AX590" t="str">
        <f>VLOOKUP(Sheet1[[#This Row],[NPDES ID2]],Combined_Sheet__Major_Only___2[[NPDES ID2]:[ECHO BFR]],27,FALSE)</f>
        <v>-</v>
      </c>
      <c r="AY590" t="str">
        <f>VLOOKUP(Sheet1[[#This Row],[NPDES ID2]],Combined_Sheet__Major_Only___2[[NPDES ID2]:[ECHO BFR]],28,FALSE)</f>
        <v>-</v>
      </c>
      <c r="AZ590" t="str">
        <f>VLOOKUP(Sheet1[[#This Row],[NPDES ID2]],Combined_Sheet__Major_Only___2[[NPDES ID2]:[ECHO BFR]],29,FALSE)</f>
        <v>sludgeLagoon</v>
      </c>
      <c r="BA590">
        <f>VLOOKUP(Sheet1[[#This Row],[NPDES ID2]],Combined_Sheet__Major_Only___2[[NPDES ID2]:[ECHO BFR]],17,FALSE)</f>
        <v>40.662999999999997</v>
      </c>
      <c r="BB590">
        <f>VLOOKUP(Sheet1[[#This Row],[NPDES ID2]],Combined_Sheet__Major_Only___2[[NPDES ID2]:[ECHO BFR]],18,FALSE)</f>
        <v>-122.383347</v>
      </c>
      <c r="BC590" s="2" t="str">
        <f>IF(ISNUMBER(SEARCH("aerobic",$AW590)),"aerobic","")</f>
        <v>aerobic</v>
      </c>
      <c r="BD590" s="2" t="str">
        <f>IF(ISNUMBER(SEARCH("anaer",$AW590)),"anaer","")</f>
        <v/>
      </c>
      <c r="BE590" s="2" t="str">
        <f>IF(ISNUMBER(SEARCH("thickening",$AZ590)),"thickening","")</f>
        <v/>
      </c>
      <c r="BF590" s="4" t="str">
        <f>IF(ISNUMBER(SEARCH("airDry",$AW590)),"airDry","")</f>
        <v/>
      </c>
      <c r="BG590" s="4" t="str">
        <f>IF(ISNUMBER(SEARCH("heatDry",$AY590)),"heatDry","")</f>
        <v/>
      </c>
      <c r="BH590" s="4" t="str">
        <f>IF(AND(ISNUMBER(SEARCH("aerobic",$AW590)),ISNUMBER(SEARCH("anaer",$AW590))),"Combined Aer and Anaer.","")</f>
        <v/>
      </c>
    </row>
    <row r="591" spans="1:60" x14ac:dyDescent="0.25">
      <c r="A591" s="5">
        <v>1770</v>
      </c>
      <c r="B591" t="s">
        <v>8285</v>
      </c>
      <c r="C591">
        <v>17</v>
      </c>
      <c r="D591">
        <v>5478.3755262217928</v>
      </c>
      <c r="E591">
        <v>5425.9663257893408</v>
      </c>
      <c r="F591">
        <v>3651.540464209786</v>
      </c>
      <c r="G591">
        <v>7215.6166046351154</v>
      </c>
      <c r="H591">
        <v>-109.2939517812311</v>
      </c>
      <c r="I591">
        <v>-110.6741323830303</v>
      </c>
      <c r="J591">
        <v>-130.1141737940435</v>
      </c>
      <c r="K591">
        <v>-87.815508369450882</v>
      </c>
      <c r="L591">
        <v>11.876240192460489</v>
      </c>
      <c r="M591">
        <v>11.83446282696733</v>
      </c>
      <c r="N591">
        <v>11.688334491074359</v>
      </c>
      <c r="O591">
        <v>12.185858071376529</v>
      </c>
      <c r="P591">
        <v>0.39809930730951398</v>
      </c>
      <c r="Q591">
        <v>0.40210837490435708</v>
      </c>
      <c r="R591">
        <v>0.32500001671821671</v>
      </c>
      <c r="S591">
        <v>0.46635065680375037</v>
      </c>
      <c r="T591">
        <v>252143.66446031671</v>
      </c>
      <c r="U591">
        <v>252144.08083023899</v>
      </c>
      <c r="V591">
        <v>251975.00222973121</v>
      </c>
      <c r="W591">
        <v>252312.94313462789</v>
      </c>
      <c r="X591">
        <v>16244.643788762971</v>
      </c>
      <c r="Y591">
        <v>16300.38859115475</v>
      </c>
      <c r="Z591">
        <v>15821.24299735702</v>
      </c>
      <c r="AA591">
        <v>16507.30998422228</v>
      </c>
      <c r="AB591">
        <v>2473.1912950081</v>
      </c>
      <c r="AC591">
        <v>2444.034078719621</v>
      </c>
      <c r="AD591">
        <v>2157.205189030446</v>
      </c>
      <c r="AE591">
        <v>2853.1868113976188</v>
      </c>
      <c r="AF591">
        <v>68.463175335435565</v>
      </c>
      <c r="AG591">
        <v>68.222356756829498</v>
      </c>
      <c r="AH591">
        <v>67.379942817237534</v>
      </c>
      <c r="AI591">
        <v>70.248014439974511</v>
      </c>
      <c r="AJ591">
        <v>0.61287222387761742</v>
      </c>
      <c r="AK591">
        <v>0.61287222180103818</v>
      </c>
      <c r="AL591">
        <v>0.61287106724784124</v>
      </c>
      <c r="AM591">
        <v>0.61287336118300983</v>
      </c>
      <c r="AN591">
        <v>0.98986992288968667</v>
      </c>
      <c r="AO591">
        <v>0.98986992288968678</v>
      </c>
      <c r="AP591">
        <v>0.98986992288968678</v>
      </c>
      <c r="AQ591">
        <v>0.98986992288968678</v>
      </c>
      <c r="AR591">
        <v>16.396712945727259</v>
      </c>
      <c r="AS591">
        <v>16.396712945727259</v>
      </c>
      <c r="AT591">
        <v>16.396712945727259</v>
      </c>
      <c r="AU591">
        <v>16.396712945727259</v>
      </c>
      <c r="AV591" t="str">
        <f>VLOOKUP(Sheet1[[#This Row],[NPDES ID2]],Combined_Sheet__Major_Only___2[[NPDES ID2]:[ECHO BFR]],3,FALSE)</f>
        <v>SD</v>
      </c>
      <c r="AW591" t="s">
        <v>41</v>
      </c>
      <c r="AX591" t="str">
        <f>VLOOKUP(Sheet1[[#This Row],[NPDES ID2]],Combined_Sheet__Major_Only___2[[NPDES ID2]:[ECHO BFR]],27,FALSE)</f>
        <v>tempSludgeStore</v>
      </c>
      <c r="AY591" t="str">
        <f>VLOOKUP(Sheet1[[#This Row],[NPDES ID2]],Combined_Sheet__Major_Only___2[[NPDES ID2]:[ECHO BFR]],28,FALSE)</f>
        <v>-</v>
      </c>
      <c r="AZ591" t="str">
        <f>VLOOKUP(Sheet1[[#This Row],[NPDES ID2]],Combined_Sheet__Major_Only___2[[NPDES ID2]:[ECHO BFR]],29,FALSE)</f>
        <v>preliminaryOps</v>
      </c>
      <c r="BA591">
        <f>VLOOKUP(Sheet1[[#This Row],[NPDES ID2]],Combined_Sheet__Major_Only___2[[NPDES ID2]:[ECHO BFR]],17,FALSE)</f>
        <v>45.219230000000003</v>
      </c>
      <c r="BB591">
        <f>VLOOKUP(Sheet1[[#This Row],[NPDES ID2]],Combined_Sheet__Major_Only___2[[NPDES ID2]:[ECHO BFR]],18,FALSE)</f>
        <v>-96.625</v>
      </c>
      <c r="BC591" s="2" t="str">
        <f>IF(ISNUMBER(SEARCH("aerobic",$AW591)),"aerobic","")</f>
        <v>aerobic</v>
      </c>
      <c r="BD591" s="2" t="str">
        <f>IF(ISNUMBER(SEARCH("anaer",$AW591)),"anaer","")</f>
        <v/>
      </c>
      <c r="BE591" s="2" t="str">
        <f>IF(ISNUMBER(SEARCH("thickening",$AZ591)),"thickening","")</f>
        <v/>
      </c>
      <c r="BF591" s="3" t="str">
        <f>IF(ISNUMBER(SEARCH("airDry",$AW591)),"airDry","")</f>
        <v/>
      </c>
      <c r="BG591" s="3" t="str">
        <f>IF(ISNUMBER(SEARCH("heatDry",$AY591)),"heatDry","")</f>
        <v/>
      </c>
      <c r="BH591" s="3" t="str">
        <f>IF(AND(ISNUMBER(SEARCH("aerobic",$AW591)),ISNUMBER(SEARCH("anaer",$AW591))),"Combined Aer and Anaer.","")</f>
        <v/>
      </c>
    </row>
    <row r="592" spans="1:60" x14ac:dyDescent="0.25">
      <c r="A592" s="5">
        <v>1627</v>
      </c>
      <c r="B592" t="s">
        <v>7643</v>
      </c>
      <c r="C592">
        <v>70</v>
      </c>
      <c r="D592">
        <v>1417.9152537929599</v>
      </c>
      <c r="E592">
        <v>1402.71345324447</v>
      </c>
      <c r="F592">
        <v>975.38833757656971</v>
      </c>
      <c r="G592">
        <v>1850.050092518585</v>
      </c>
      <c r="H592">
        <v>-110.5122084138526</v>
      </c>
      <c r="I592">
        <v>-111.9250844524548</v>
      </c>
      <c r="J592">
        <v>-131.28245083943301</v>
      </c>
      <c r="K592">
        <v>-88.961869542897261</v>
      </c>
      <c r="L592">
        <v>48.38892516916728</v>
      </c>
      <c r="M592">
        <v>48.212989205387771</v>
      </c>
      <c r="N592">
        <v>47.597648652698183</v>
      </c>
      <c r="O592">
        <v>49.692758688402463</v>
      </c>
      <c r="P592">
        <v>1.6402554189223351</v>
      </c>
      <c r="Q592">
        <v>1.6555903697523811</v>
      </c>
      <c r="R592">
        <v>1.340995105612552</v>
      </c>
      <c r="S592">
        <v>1.91615195789635</v>
      </c>
      <c r="T592">
        <v>252139.10740506661</v>
      </c>
      <c r="U592">
        <v>252139.5237675182</v>
      </c>
      <c r="V592">
        <v>251970.4482006878</v>
      </c>
      <c r="W592">
        <v>252308.3830421106</v>
      </c>
      <c r="X592">
        <v>16416.85123662437</v>
      </c>
      <c r="Y592">
        <v>16474.74441933231</v>
      </c>
      <c r="Z592">
        <v>15975.14758735581</v>
      </c>
      <c r="AA592">
        <v>16691.196166974001</v>
      </c>
      <c r="AB592">
        <v>2524.2075207437501</v>
      </c>
      <c r="AC592">
        <v>2493.9783367241821</v>
      </c>
      <c r="AD592">
        <v>2198.6714347304642</v>
      </c>
      <c r="AE592">
        <v>2917.680730441185</v>
      </c>
      <c r="AF592">
        <v>67.745083491012807</v>
      </c>
      <c r="AG592">
        <v>67.498837134665152</v>
      </c>
      <c r="AH592">
        <v>66.637249315831269</v>
      </c>
      <c r="AI592">
        <v>69.570381627436603</v>
      </c>
      <c r="AJ592">
        <v>0.60408760234390935</v>
      </c>
      <c r="AK592">
        <v>0.60408759386104427</v>
      </c>
      <c r="AL592">
        <v>0.60408288392801879</v>
      </c>
      <c r="AM592">
        <v>0.60409224195853262</v>
      </c>
      <c r="AN592">
        <v>0.9898697424631564</v>
      </c>
      <c r="AO592">
        <v>0.9898697424631564</v>
      </c>
      <c r="AP592">
        <v>0.9898697424631564</v>
      </c>
      <c r="AQ592">
        <v>0.9898697424631564</v>
      </c>
      <c r="AR592">
        <v>16.126382495623432</v>
      </c>
      <c r="AS592">
        <v>16.126382495623432</v>
      </c>
      <c r="AT592">
        <v>16.126382495623432</v>
      </c>
      <c r="AU592">
        <v>16.126382495623432</v>
      </c>
      <c r="AV592" t="str">
        <f>VLOOKUP(Sheet1[[#This Row],[NPDES ID2]],Combined_Sheet__Major_Only___2[[NPDES ID2]:[ECHO BFR]],3,FALSE)</f>
        <v>IA</v>
      </c>
      <c r="AW592" t="s">
        <v>41</v>
      </c>
      <c r="AX592" t="str">
        <f>VLOOKUP(Sheet1[[#This Row],[NPDES ID2]],Combined_Sheet__Major_Only___2[[NPDES ID2]:[ECHO BFR]],27,FALSE)</f>
        <v>other</v>
      </c>
      <c r="AY592" t="str">
        <f>VLOOKUP(Sheet1[[#This Row],[NPDES ID2]],Combined_Sheet__Major_Only___2[[NPDES ID2]:[ECHO BFR]],28,FALSE)</f>
        <v>-</v>
      </c>
      <c r="AZ592" t="str">
        <f>VLOOKUP(Sheet1[[#This Row],[NPDES ID2]],Combined_Sheet__Major_Only___2[[NPDES ID2]:[ECHO BFR]],29,FALSE)</f>
        <v>preliminaryOps</v>
      </c>
      <c r="BA592">
        <f>VLOOKUP(Sheet1[[#This Row],[NPDES ID2]],Combined_Sheet__Major_Only___2[[NPDES ID2]:[ECHO BFR]],17,FALSE)</f>
        <v>42.172221999999998</v>
      </c>
      <c r="BB592">
        <f>VLOOKUP(Sheet1[[#This Row],[NPDES ID2]],Combined_Sheet__Major_Only___2[[NPDES ID2]:[ECHO BFR]],18,FALSE)</f>
        <v>-92.005555999999999</v>
      </c>
      <c r="BC592" s="2" t="str">
        <f>IF(ISNUMBER(SEARCH("aerobic",$AW592)),"aerobic","")</f>
        <v>aerobic</v>
      </c>
      <c r="BD592" s="2" t="str">
        <f>IF(ISNUMBER(SEARCH("anaer",$AW592)),"anaer","")</f>
        <v/>
      </c>
      <c r="BE592" s="2" t="str">
        <f>IF(ISNUMBER(SEARCH("thickening",$AZ592)),"thickening","")</f>
        <v/>
      </c>
      <c r="BF592" s="4" t="str">
        <f>IF(ISNUMBER(SEARCH("airDry",$AW592)),"airDry","")</f>
        <v/>
      </c>
      <c r="BG592" s="4" t="str">
        <f>IF(ISNUMBER(SEARCH("heatDry",$AY592)),"heatDry","")</f>
        <v/>
      </c>
      <c r="BH592" s="4" t="str">
        <f>IF(AND(ISNUMBER(SEARCH("aerobic",$AW592)),ISNUMBER(SEARCH("anaer",$AW592))),"Combined Aer and Anaer.","")</f>
        <v/>
      </c>
    </row>
    <row r="593" spans="1:60" x14ac:dyDescent="0.25">
      <c r="A593" s="5">
        <v>370</v>
      </c>
      <c r="B593" t="s">
        <v>1867</v>
      </c>
      <c r="C593">
        <v>797</v>
      </c>
      <c r="D593">
        <v>357.66558007209233</v>
      </c>
      <c r="E593">
        <v>348.23608770125782</v>
      </c>
      <c r="F593">
        <v>301.97827952708269</v>
      </c>
      <c r="G593">
        <v>424.7355643253178</v>
      </c>
      <c r="H593">
        <v>-114.6269419967237</v>
      </c>
      <c r="I593">
        <v>-115.9394983948654</v>
      </c>
      <c r="J593">
        <v>-135.20262925687049</v>
      </c>
      <c r="K593">
        <v>-92.65532234236467</v>
      </c>
      <c r="L593">
        <v>530.37913202264326</v>
      </c>
      <c r="M593">
        <v>528.21866534598234</v>
      </c>
      <c r="N593">
        <v>520.66967750037122</v>
      </c>
      <c r="O593">
        <v>546.38169153232661</v>
      </c>
      <c r="P593">
        <v>18.714664951957619</v>
      </c>
      <c r="Q593">
        <v>18.829189486789989</v>
      </c>
      <c r="R593">
        <v>15.377330114871061</v>
      </c>
      <c r="S593">
        <v>21.651292159018109</v>
      </c>
      <c r="T593">
        <v>252137.31385612531</v>
      </c>
      <c r="U593">
        <v>252137.73021563661</v>
      </c>
      <c r="V593">
        <v>251968.65584278971</v>
      </c>
      <c r="W593">
        <v>252306.58829777289</v>
      </c>
      <c r="X593">
        <v>17054.06956700459</v>
      </c>
      <c r="Y593">
        <v>17120.184512388088</v>
      </c>
      <c r="Z593">
        <v>16542.41996132657</v>
      </c>
      <c r="AA593">
        <v>17372.694642477829</v>
      </c>
      <c r="AB593">
        <v>2722.0268310337892</v>
      </c>
      <c r="AC593">
        <v>2687.463657221836</v>
      </c>
      <c r="AD593">
        <v>2358.267172006987</v>
      </c>
      <c r="AE593">
        <v>3166.7042815165678</v>
      </c>
      <c r="AF593">
        <v>65.222568352333127</v>
      </c>
      <c r="AG593">
        <v>64.957625649698059</v>
      </c>
      <c r="AH593">
        <v>64.028145621214236</v>
      </c>
      <c r="AI593">
        <v>67.189510849709663</v>
      </c>
      <c r="AJ593">
        <v>0.5732433269848104</v>
      </c>
      <c r="AK593">
        <v>0.5732432319047549</v>
      </c>
      <c r="AL593">
        <v>0.57319142842779913</v>
      </c>
      <c r="AM593">
        <v>0.57329436365433195</v>
      </c>
      <c r="AN593">
        <v>0.98986967144978721</v>
      </c>
      <c r="AO593">
        <v>0.98986967144978755</v>
      </c>
      <c r="AP593">
        <v>0.98986967144978755</v>
      </c>
      <c r="AQ593">
        <v>0.98986967144978755</v>
      </c>
      <c r="AR593">
        <v>15.17602178579042</v>
      </c>
      <c r="AS593">
        <v>15.176021785790409</v>
      </c>
      <c r="AT593">
        <v>15.176021785790409</v>
      </c>
      <c r="AU593">
        <v>15.176021785790409</v>
      </c>
      <c r="AV593" t="str">
        <f>VLOOKUP(Sheet1[[#This Row],[NPDES ID2]],Combined_Sheet__Major_Only___2[[NPDES ID2]:[ECHO BFR]],3,FALSE)</f>
        <v>IA</v>
      </c>
      <c r="AW593" t="s">
        <v>12186</v>
      </c>
      <c r="AX593" t="str">
        <f>VLOOKUP(Sheet1[[#This Row],[NPDES ID2]],Combined_Sheet__Major_Only___2[[NPDES ID2]:[ECHO BFR]],27,FALSE)</f>
        <v>methaneBioCaptureRecover</v>
      </c>
      <c r="AY593" t="str">
        <f>VLOOKUP(Sheet1[[#This Row],[NPDES ID2]],Combined_Sheet__Major_Only___2[[NPDES ID2]:[ECHO BFR]],28,FALSE)</f>
        <v>-</v>
      </c>
      <c r="AZ593" t="str">
        <f>VLOOKUP(Sheet1[[#This Row],[NPDES ID2]],Combined_Sheet__Major_Only___2[[NPDES ID2]:[ECHO BFR]],29,FALSE)</f>
        <v>sludgeLagoon</v>
      </c>
      <c r="BA593">
        <f>VLOOKUP(Sheet1[[#This Row],[NPDES ID2]],Combined_Sheet__Major_Only___2[[NPDES ID2]:[ECHO BFR]],17,FALSE)</f>
        <v>42.486111000000001</v>
      </c>
      <c r="BB593">
        <f>VLOOKUP(Sheet1[[#This Row],[NPDES ID2]],Combined_Sheet__Major_Only___2[[NPDES ID2]:[ECHO BFR]],18,FALSE)</f>
        <v>-94.18</v>
      </c>
      <c r="BC593" s="2" t="str">
        <f>IF(ISNUMBER(SEARCH("aerobic",$AW593)),"aerobic","")</f>
        <v>aerobic</v>
      </c>
      <c r="BD593" s="2" t="str">
        <f>IF(ISNUMBER(SEARCH("anaer",$AW593)),"anaer","")</f>
        <v>anaer</v>
      </c>
      <c r="BE593" s="2" t="str">
        <f>IF(ISNUMBER(SEARCH("thickening",$AZ593)),"thickening","")</f>
        <v/>
      </c>
      <c r="BF593" s="3" t="str">
        <f>IF(ISNUMBER(SEARCH("airDry",$AW593)),"airDry","")</f>
        <v/>
      </c>
      <c r="BG593" s="3" t="str">
        <f>IF(ISNUMBER(SEARCH("heatDry",$AY593)),"heatDry","")</f>
        <v/>
      </c>
      <c r="BH593" s="3" t="str">
        <f>IF(AND(ISNUMBER(SEARCH("aerobic",$AW593)),ISNUMBER(SEARCH("anaer",$AW593))),"Combined Aer and Anaer.","")</f>
        <v>Combined Aer and Anaer.</v>
      </c>
    </row>
    <row r="594" spans="1:60" x14ac:dyDescent="0.25">
      <c r="A594" s="5">
        <v>2494</v>
      </c>
      <c r="B594" t="s">
        <v>11599</v>
      </c>
      <c r="C594">
        <v>184.5</v>
      </c>
      <c r="D594">
        <v>612.76971926994088</v>
      </c>
      <c r="E594">
        <v>609.33153918499829</v>
      </c>
      <c r="F594">
        <v>444.8831428395078</v>
      </c>
      <c r="G594">
        <v>778.92812504336416</v>
      </c>
      <c r="H594">
        <v>-109.57381708697559</v>
      </c>
      <c r="I594">
        <v>-110.94641165176211</v>
      </c>
      <c r="J594">
        <v>-130.37490400290511</v>
      </c>
      <c r="K594">
        <v>-88.031535434429358</v>
      </c>
      <c r="L594">
        <v>128.46959491792259</v>
      </c>
      <c r="M594">
        <v>128.0129251690731</v>
      </c>
      <c r="N594">
        <v>126.4159756279255</v>
      </c>
      <c r="O594">
        <v>131.85360043847271</v>
      </c>
      <c r="P594">
        <v>4.3213063380993262</v>
      </c>
      <c r="Q594">
        <v>4.3638406470856221</v>
      </c>
      <c r="R594">
        <v>3.5294166250158159</v>
      </c>
      <c r="S594">
        <v>5.0578858316937074</v>
      </c>
      <c r="T594">
        <v>252111.36957469271</v>
      </c>
      <c r="U594">
        <v>252111.78589167181</v>
      </c>
      <c r="V594">
        <v>251942.72879019301</v>
      </c>
      <c r="W594">
        <v>252280.6267245347</v>
      </c>
      <c r="X594">
        <v>16296.047297782099</v>
      </c>
      <c r="Y594">
        <v>16352.462622574591</v>
      </c>
      <c r="Z594">
        <v>15867.0629139009</v>
      </c>
      <c r="AA594">
        <v>16562.273492717639</v>
      </c>
      <c r="AB594">
        <v>2488.643272125043</v>
      </c>
      <c r="AC594">
        <v>2459.171789385211</v>
      </c>
      <c r="AD594">
        <v>2169.734597176202</v>
      </c>
      <c r="AE594">
        <v>2872.7741132652059</v>
      </c>
      <c r="AF594">
        <v>68.240148572040681</v>
      </c>
      <c r="AG594">
        <v>67.997750879044048</v>
      </c>
      <c r="AH594">
        <v>67.149213310257053</v>
      </c>
      <c r="AI594">
        <v>70.037432137563528</v>
      </c>
      <c r="AJ594">
        <v>0.61014369417152647</v>
      </c>
      <c r="AK594">
        <v>0.61014367160469363</v>
      </c>
      <c r="AL594">
        <v>0.61013117841537889</v>
      </c>
      <c r="AM594">
        <v>0.610156001084596</v>
      </c>
      <c r="AN594">
        <v>0.98986864410643483</v>
      </c>
      <c r="AO594">
        <v>0.9898686441064346</v>
      </c>
      <c r="AP594">
        <v>0.9898686441064346</v>
      </c>
      <c r="AQ594">
        <v>0.9898686441064346</v>
      </c>
      <c r="AR594">
        <v>16.31239701481525</v>
      </c>
      <c r="AS594">
        <v>16.31239701481525</v>
      </c>
      <c r="AT594">
        <v>16.31239701481525</v>
      </c>
      <c r="AU594">
        <v>16.31239701481525</v>
      </c>
      <c r="AV594" t="str">
        <f>VLOOKUP(Sheet1[[#This Row],[NPDES ID2]],Combined_Sheet__Major_Only___2[[NPDES ID2]:[ECHO BFR]],3,FALSE)</f>
        <v>NJ</v>
      </c>
      <c r="AW594" t="s">
        <v>41</v>
      </c>
      <c r="AX594" t="str">
        <f>VLOOKUP(Sheet1[[#This Row],[NPDES ID2]],Combined_Sheet__Major_Only___2[[NPDES ID2]:[ECHO BFR]],27,FALSE)</f>
        <v>-</v>
      </c>
      <c r="AY594" t="str">
        <f>VLOOKUP(Sheet1[[#This Row],[NPDES ID2]],Combined_Sheet__Major_Only___2[[NPDES ID2]:[ECHO BFR]],28,FALSE)</f>
        <v>-</v>
      </c>
      <c r="AZ594" t="str">
        <f>VLOOKUP(Sheet1[[#This Row],[NPDES ID2]],Combined_Sheet__Major_Only___2[[NPDES ID2]:[ECHO BFR]],29,FALSE)</f>
        <v>-</v>
      </c>
      <c r="BA594">
        <f>VLOOKUP(Sheet1[[#This Row],[NPDES ID2]],Combined_Sheet__Major_Only___2[[NPDES ID2]:[ECHO BFR]],17,FALSE)</f>
        <v>39.890400999999997</v>
      </c>
      <c r="BB594">
        <f>VLOOKUP(Sheet1[[#This Row],[NPDES ID2]],Combined_Sheet__Major_Only___2[[NPDES ID2]:[ECHO BFR]],18,FALSE)</f>
        <v>-74.881416999999999</v>
      </c>
      <c r="BC594" s="2" t="str">
        <f>IF(ISNUMBER(SEARCH("aerobic",$AW594)),"aerobic","")</f>
        <v>aerobic</v>
      </c>
      <c r="BD594" s="2" t="str">
        <f>IF(ISNUMBER(SEARCH("anaer",$AW594)),"anaer","")</f>
        <v/>
      </c>
      <c r="BE594" s="2" t="str">
        <f>IF(ISNUMBER(SEARCH("thickening",$AZ594)),"thickening","")</f>
        <v/>
      </c>
      <c r="BF594" s="3" t="str">
        <f>IF(ISNUMBER(SEARCH("airDry",$AW594)),"airDry","")</f>
        <v/>
      </c>
      <c r="BG594" s="3" t="str">
        <f>IF(ISNUMBER(SEARCH("heatDry",$AY594)),"heatDry","")</f>
        <v/>
      </c>
      <c r="BH594" s="3" t="str">
        <f>IF(AND(ISNUMBER(SEARCH("aerobic",$AW594)),ISNUMBER(SEARCH("anaer",$AW594))),"Combined Aer and Anaer.","")</f>
        <v/>
      </c>
    </row>
    <row r="595" spans="1:60" x14ac:dyDescent="0.25">
      <c r="A595" s="5">
        <v>41</v>
      </c>
      <c r="B595" t="s">
        <v>257</v>
      </c>
      <c r="C595">
        <v>171.06</v>
      </c>
      <c r="D595">
        <v>651.11724910741304</v>
      </c>
      <c r="E595">
        <v>647.62563134499953</v>
      </c>
      <c r="F595">
        <v>470.18300700560383</v>
      </c>
      <c r="G595">
        <v>830.5924421960076</v>
      </c>
      <c r="H595">
        <v>-109.87789119435961</v>
      </c>
      <c r="I595">
        <v>-111.2646441075711</v>
      </c>
      <c r="J595">
        <v>-130.66775587168181</v>
      </c>
      <c r="K595">
        <v>-88.325617157510663</v>
      </c>
      <c r="L595">
        <v>118.81469793294499</v>
      </c>
      <c r="M595">
        <v>118.3890417678697</v>
      </c>
      <c r="N595">
        <v>116.9005147734605</v>
      </c>
      <c r="O595">
        <v>121.96892169749179</v>
      </c>
      <c r="P595">
        <v>4.0071231533063401</v>
      </c>
      <c r="Q595">
        <v>4.0458834171385991</v>
      </c>
      <c r="R595">
        <v>3.2739186484645808</v>
      </c>
      <c r="S595">
        <v>4.6870650889206642</v>
      </c>
      <c r="T595">
        <v>252110.6576569989</v>
      </c>
      <c r="U595">
        <v>252111.07397281099</v>
      </c>
      <c r="V595">
        <v>251942.0173452629</v>
      </c>
      <c r="W595">
        <v>252279.91433234941</v>
      </c>
      <c r="X595">
        <v>16336.71031403244</v>
      </c>
      <c r="Y595">
        <v>16393.6299361565</v>
      </c>
      <c r="Z595">
        <v>15903.40883329315</v>
      </c>
      <c r="AA595">
        <v>16605.69124180017</v>
      </c>
      <c r="AB595">
        <v>2500.6617322378111</v>
      </c>
      <c r="AC595">
        <v>2470.9363540525928</v>
      </c>
      <c r="AD595">
        <v>2179.5096061141862</v>
      </c>
      <c r="AE595">
        <v>2887.9555087109761</v>
      </c>
      <c r="AF595">
        <v>68.070191076002487</v>
      </c>
      <c r="AG595">
        <v>67.826490185417939</v>
      </c>
      <c r="AH595">
        <v>66.973443681673942</v>
      </c>
      <c r="AI595">
        <v>69.877071821958552</v>
      </c>
      <c r="AJ595">
        <v>0.60806452463028848</v>
      </c>
      <c r="AK595">
        <v>0.60806450376043641</v>
      </c>
      <c r="AL595">
        <v>0.60805294612660288</v>
      </c>
      <c r="AM595">
        <v>0.60807590991099814</v>
      </c>
      <c r="AN595">
        <v>0.98986861591293418</v>
      </c>
      <c r="AO595">
        <v>0.98986861591293385</v>
      </c>
      <c r="AP595">
        <v>0.98986861591293385</v>
      </c>
      <c r="AQ595">
        <v>0.98986861591293385</v>
      </c>
      <c r="AR595">
        <v>16.248475281858411</v>
      </c>
      <c r="AS595">
        <v>16.248475281858411</v>
      </c>
      <c r="AT595">
        <v>16.248475281858411</v>
      </c>
      <c r="AU595">
        <v>16.248475281858411</v>
      </c>
      <c r="AV595" t="str">
        <f>VLOOKUP(Sheet1[[#This Row],[NPDES ID2]],Combined_Sheet__Major_Only___2[[NPDES ID2]:[ECHO BFR]],3,FALSE)</f>
        <v>IA</v>
      </c>
      <c r="AW595" t="s">
        <v>41</v>
      </c>
      <c r="AX595" t="str">
        <f>VLOOKUP(Sheet1[[#This Row],[NPDES ID2]],Combined_Sheet__Major_Only___2[[NPDES ID2]:[ECHO BFR]],27,FALSE)</f>
        <v>other</v>
      </c>
      <c r="AY595" t="str">
        <f>VLOOKUP(Sheet1[[#This Row],[NPDES ID2]],Combined_Sheet__Major_Only___2[[NPDES ID2]:[ECHO BFR]],28,FALSE)</f>
        <v>-</v>
      </c>
      <c r="AZ595" t="str">
        <f>VLOOKUP(Sheet1[[#This Row],[NPDES ID2]],Combined_Sheet__Major_Only___2[[NPDES ID2]:[ECHO BFR]],29,FALSE)</f>
        <v>-</v>
      </c>
      <c r="BA595">
        <f>VLOOKUP(Sheet1[[#This Row],[NPDES ID2]],Combined_Sheet__Major_Only___2[[NPDES ID2]:[ECHO BFR]],17,FALSE)</f>
        <v>41.745277999999999</v>
      </c>
      <c r="BB595">
        <f>VLOOKUP(Sheet1[[#This Row],[NPDES ID2]],Combined_Sheet__Major_Only___2[[NPDES ID2]:[ECHO BFR]],18,FALSE)</f>
        <v>-92.734722000000005</v>
      </c>
      <c r="BC595" s="2" t="str">
        <f>IF(ISNUMBER(SEARCH("aerobic",$AW595)),"aerobic","")</f>
        <v>aerobic</v>
      </c>
      <c r="BD595" s="2" t="str">
        <f>IF(ISNUMBER(SEARCH("anaer",$AW595)),"anaer","")</f>
        <v/>
      </c>
      <c r="BE595" s="2" t="str">
        <f>IF(ISNUMBER(SEARCH("thickening",$AZ595)),"thickening","")</f>
        <v/>
      </c>
      <c r="BF595" s="4" t="str">
        <f>IF(ISNUMBER(SEARCH("airDry",$AW595)),"airDry","")</f>
        <v/>
      </c>
      <c r="BG595" s="4" t="str">
        <f>IF(ISNUMBER(SEARCH("heatDry",$AY595)),"heatDry","")</f>
        <v/>
      </c>
      <c r="BH595" s="4" t="str">
        <f>IF(AND(ISNUMBER(SEARCH("aerobic",$AW595)),ISNUMBER(SEARCH("anaer",$AW595))),"Combined Aer and Anaer.","")</f>
        <v/>
      </c>
    </row>
    <row r="596" spans="1:60" x14ac:dyDescent="0.25">
      <c r="A596" s="5">
        <v>0</v>
      </c>
      <c r="B596" t="s">
        <v>34</v>
      </c>
      <c r="C596">
        <v>1955</v>
      </c>
      <c r="D596">
        <v>570.25924181280698</v>
      </c>
      <c r="E596">
        <v>570.38966267792398</v>
      </c>
      <c r="F596">
        <v>474.58453255673078</v>
      </c>
      <c r="G596">
        <v>667.02065966751854</v>
      </c>
      <c r="H596">
        <v>-128.57737380763399</v>
      </c>
      <c r="I596">
        <v>-129.9075357676202</v>
      </c>
      <c r="J596">
        <v>-149.26808471901111</v>
      </c>
      <c r="K596">
        <v>-105.5496724049375</v>
      </c>
      <c r="L596">
        <v>1159.933554192316</v>
      </c>
      <c r="M596">
        <v>1153.5589965081999</v>
      </c>
      <c r="N596">
        <v>1131.3121144491811</v>
      </c>
      <c r="O596">
        <v>1207.1193924627321</v>
      </c>
      <c r="P596">
        <v>46.168276566042671</v>
      </c>
      <c r="Q596">
        <v>46.076013318915301</v>
      </c>
      <c r="R596">
        <v>38.547178932338703</v>
      </c>
      <c r="S596">
        <v>52.318996548942593</v>
      </c>
      <c r="T596">
        <v>252110.10525323401</v>
      </c>
      <c r="U596">
        <v>252110.52156814051</v>
      </c>
      <c r="V596">
        <v>251941.46530833311</v>
      </c>
      <c r="W596">
        <v>252279.36156040861</v>
      </c>
      <c r="X596">
        <v>19129.74652976789</v>
      </c>
      <c r="Y596">
        <v>19225.95567875394</v>
      </c>
      <c r="Z596">
        <v>18364.8139471498</v>
      </c>
      <c r="AA596">
        <v>19608.38101227767</v>
      </c>
      <c r="AB596">
        <v>3483.9987706951938</v>
      </c>
      <c r="AC596">
        <v>3434.6078800238311</v>
      </c>
      <c r="AD596">
        <v>2950.3246604574451</v>
      </c>
      <c r="AE596">
        <v>4166.2829801779408</v>
      </c>
      <c r="AF596">
        <v>58.16007579505451</v>
      </c>
      <c r="AG596">
        <v>57.842138255987336</v>
      </c>
      <c r="AH596">
        <v>56.724017888651908</v>
      </c>
      <c r="AI596">
        <v>60.523813980724697</v>
      </c>
      <c r="AJ596">
        <v>0.48701950543531131</v>
      </c>
      <c r="AK596">
        <v>0.48701929082066142</v>
      </c>
      <c r="AL596">
        <v>0.48690601233408748</v>
      </c>
      <c r="AM596">
        <v>0.48713113204885772</v>
      </c>
      <c r="AN596">
        <v>0.98986859403642613</v>
      </c>
      <c r="AO596">
        <v>0.98986859403642613</v>
      </c>
      <c r="AP596">
        <v>0.98986859403642613</v>
      </c>
      <c r="AQ596">
        <v>0.98986859403642613</v>
      </c>
      <c r="AR596">
        <v>12.521733075690729</v>
      </c>
      <c r="AS596">
        <v>12.521733075690729</v>
      </c>
      <c r="AT596">
        <v>12.521733075690729</v>
      </c>
      <c r="AU596">
        <v>12.521733075690729</v>
      </c>
      <c r="AV596" t="str">
        <f>VLOOKUP(Sheet1[[#This Row],[NPDES ID2]],Combined_Sheet__Major_Only___2[[NPDES ID2]:[ECHO BFR]],3,FALSE)</f>
        <v>CA</v>
      </c>
      <c r="AW596" t="s">
        <v>41</v>
      </c>
      <c r="AX596" t="str">
        <f>VLOOKUP(Sheet1[[#This Row],[NPDES ID2]],Combined_Sheet__Major_Only___2[[NPDES ID2]:[ECHO BFR]],27,FALSE)</f>
        <v>methaneBioCaptureRecover</v>
      </c>
      <c r="AY596" t="str">
        <f>VLOOKUP(Sheet1[[#This Row],[NPDES ID2]],Combined_Sheet__Major_Only___2[[NPDES ID2]:[ECHO BFR]],28,FALSE)</f>
        <v>highTempCompost</v>
      </c>
      <c r="AZ596" t="str">
        <f>VLOOKUP(Sheet1[[#This Row],[NPDES ID2]],Combined_Sheet__Major_Only___2[[NPDES ID2]:[ECHO BFR]],29,FALSE)</f>
        <v>preliminaryOps</v>
      </c>
      <c r="BA596">
        <f>VLOOKUP(Sheet1[[#This Row],[NPDES ID2]],Combined_Sheet__Major_Only___2[[NPDES ID2]:[ECHO BFR]],17,FALSE)</f>
        <v>34.081958999999998</v>
      </c>
      <c r="BB596">
        <f>VLOOKUP(Sheet1[[#This Row],[NPDES ID2]],Combined_Sheet__Major_Only___2[[NPDES ID2]:[ECHO BFR]],18,FALSE)</f>
        <v>-118.708687</v>
      </c>
      <c r="BC596" s="2" t="str">
        <f>IF(ISNUMBER(SEARCH("aerobic",$AW596)),"aerobic","")</f>
        <v>aerobic</v>
      </c>
      <c r="BD596" s="2" t="str">
        <f>IF(ISNUMBER(SEARCH("anaer",$AW596)),"anaer","")</f>
        <v/>
      </c>
      <c r="BE596" s="2" t="str">
        <f>IF(ISNUMBER(SEARCH("thickening",$AZ596)),"thickening","")</f>
        <v/>
      </c>
      <c r="BF596" s="3" t="str">
        <f>IF(ISNUMBER(SEARCH("airDry",$AW596)),"airDry","")</f>
        <v/>
      </c>
      <c r="BG596" s="3" t="str">
        <f>IF(ISNUMBER(SEARCH("heatDry",$AY596)),"heatDry","")</f>
        <v/>
      </c>
      <c r="BH596" s="3" t="str">
        <f>IF(AND(ISNUMBER(SEARCH("aerobic",$AW596)),ISNUMBER(SEARCH("anaer",$AW596))),"Combined Aer and Anaer.","")</f>
        <v/>
      </c>
    </row>
    <row r="597" spans="1:60" x14ac:dyDescent="0.25">
      <c r="A597" s="5">
        <v>1520</v>
      </c>
      <c r="B597" t="s">
        <v>7157</v>
      </c>
      <c r="C597">
        <v>100</v>
      </c>
      <c r="D597">
        <v>1027.588168040327</v>
      </c>
      <c r="E597">
        <v>1015.8900346174941</v>
      </c>
      <c r="F597">
        <v>718.96062420851013</v>
      </c>
      <c r="G597">
        <v>1332.3501770097739</v>
      </c>
      <c r="H597">
        <v>-110.65517218396791</v>
      </c>
      <c r="I597">
        <v>-112.05508184605399</v>
      </c>
      <c r="J597">
        <v>-131.41839690127799</v>
      </c>
      <c r="K597">
        <v>-89.089064024491847</v>
      </c>
      <c r="L597">
        <v>69.032891742033968</v>
      </c>
      <c r="M597">
        <v>68.780833726692919</v>
      </c>
      <c r="N597">
        <v>67.89929158003477</v>
      </c>
      <c r="O597">
        <v>70.900811282385092</v>
      </c>
      <c r="P597">
        <v>2.3434020363692771</v>
      </c>
      <c r="Q597">
        <v>2.36509263209006</v>
      </c>
      <c r="R597">
        <v>1.9162077992681681</v>
      </c>
      <c r="S597">
        <v>2.736604159483059</v>
      </c>
      <c r="T597">
        <v>252108.8701255378</v>
      </c>
      <c r="U597">
        <v>252109.28643841951</v>
      </c>
      <c r="V597">
        <v>251940.23100084899</v>
      </c>
      <c r="W597">
        <v>252278.1256095026</v>
      </c>
      <c r="X597">
        <v>16437.29541255669</v>
      </c>
      <c r="Y597">
        <v>16495.465048915419</v>
      </c>
      <c r="Z597">
        <v>15993.247442044551</v>
      </c>
      <c r="AA597">
        <v>16713.137906694541</v>
      </c>
      <c r="AB597">
        <v>2530.6195652178772</v>
      </c>
      <c r="AC597">
        <v>2500.2529293627031</v>
      </c>
      <c r="AD597">
        <v>2203.8533267733592</v>
      </c>
      <c r="AE597">
        <v>2925.8440595004872</v>
      </c>
      <c r="AF597">
        <v>67.65307359659549</v>
      </c>
      <c r="AG597">
        <v>67.406148071131028</v>
      </c>
      <c r="AH597">
        <v>66.542078218487305</v>
      </c>
      <c r="AI597">
        <v>69.483536632656339</v>
      </c>
      <c r="AJ597">
        <v>0.60296214780033186</v>
      </c>
      <c r="AK597">
        <v>0.60296213568845913</v>
      </c>
      <c r="AL597">
        <v>0.60295541601859681</v>
      </c>
      <c r="AM597">
        <v>0.60296876718155246</v>
      </c>
      <c r="AN597">
        <v>0.98986854512207911</v>
      </c>
      <c r="AO597">
        <v>0.98986854512207922</v>
      </c>
      <c r="AP597">
        <v>0.98986854512207922</v>
      </c>
      <c r="AQ597">
        <v>0.98986854512207922</v>
      </c>
      <c r="AR597">
        <v>16.091695491136289</v>
      </c>
      <c r="AS597">
        <v>16.091695491136289</v>
      </c>
      <c r="AT597">
        <v>16.091695491136289</v>
      </c>
      <c r="AU597">
        <v>16.091695491136289</v>
      </c>
      <c r="AV597" t="str">
        <f>VLOOKUP(Sheet1[[#This Row],[NPDES ID2]],Combined_Sheet__Major_Only___2[[NPDES ID2]:[ECHO BFR]],3,FALSE)</f>
        <v>SC</v>
      </c>
      <c r="AW597" t="s">
        <v>41</v>
      </c>
      <c r="AX597" t="str">
        <f>VLOOKUP(Sheet1[[#This Row],[NPDES ID2]],Combined_Sheet__Major_Only___2[[NPDES ID2]:[ECHO BFR]],27,FALSE)</f>
        <v>-</v>
      </c>
      <c r="AY597" t="str">
        <f>VLOOKUP(Sheet1[[#This Row],[NPDES ID2]],Combined_Sheet__Major_Only___2[[NPDES ID2]:[ECHO BFR]],28,FALSE)</f>
        <v>-</v>
      </c>
      <c r="AZ597" t="str">
        <f>VLOOKUP(Sheet1[[#This Row],[NPDES ID2]],Combined_Sheet__Major_Only___2[[NPDES ID2]:[ECHO BFR]],29,FALSE)</f>
        <v>-</v>
      </c>
      <c r="BA597">
        <f>VLOOKUP(Sheet1[[#This Row],[NPDES ID2]],Combined_Sheet__Major_Only___2[[NPDES ID2]:[ECHO BFR]],17,FALSE)</f>
        <v>34.760829999999999</v>
      </c>
      <c r="BB597">
        <f>VLOOKUP(Sheet1[[#This Row],[NPDES ID2]],Combined_Sheet__Major_Only___2[[NPDES ID2]:[ECHO BFR]],18,FALSE)</f>
        <v>-82.685789999999997</v>
      </c>
      <c r="BC597" s="2" t="str">
        <f>IF(ISNUMBER(SEARCH("aerobic",$AW597)),"aerobic","")</f>
        <v>aerobic</v>
      </c>
      <c r="BD597" s="2" t="str">
        <f>IF(ISNUMBER(SEARCH("anaer",$AW597)),"anaer","")</f>
        <v/>
      </c>
      <c r="BE597" s="2" t="str">
        <f>IF(ISNUMBER(SEARCH("thickening",$AZ597)),"thickening","")</f>
        <v/>
      </c>
      <c r="BF597" s="3" t="str">
        <f>IF(ISNUMBER(SEARCH("airDry",$AW597)),"airDry","")</f>
        <v/>
      </c>
      <c r="BG597" s="3" t="str">
        <f>IF(ISNUMBER(SEARCH("heatDry",$AY597)),"heatDry","")</f>
        <v/>
      </c>
      <c r="BH597" s="3" t="str">
        <f>IF(AND(ISNUMBER(SEARCH("aerobic",$AW597)),ISNUMBER(SEARCH("anaer",$AW597))),"Combined Aer and Anaer.","")</f>
        <v/>
      </c>
    </row>
    <row r="598" spans="1:60" x14ac:dyDescent="0.25">
      <c r="A598" s="5">
        <v>2491</v>
      </c>
      <c r="B598" t="s">
        <v>11587</v>
      </c>
      <c r="C598">
        <v>186.1</v>
      </c>
      <c r="D598">
        <v>618.72052343856558</v>
      </c>
      <c r="E598">
        <v>615.20667254509931</v>
      </c>
      <c r="F598">
        <v>449.38224115386839</v>
      </c>
      <c r="G598">
        <v>785.84303359628814</v>
      </c>
      <c r="H598">
        <v>-111.5012251932994</v>
      </c>
      <c r="I598">
        <v>-112.8489088850487</v>
      </c>
      <c r="J598">
        <v>-132.22756839089089</v>
      </c>
      <c r="K598">
        <v>-89.869805430801634</v>
      </c>
      <c r="L598">
        <v>127.50564465963851</v>
      </c>
      <c r="M598">
        <v>127.0292011388312</v>
      </c>
      <c r="N598">
        <v>125.3630957930993</v>
      </c>
      <c r="O598">
        <v>131.03618654294749</v>
      </c>
      <c r="P598">
        <v>4.3629569076285462</v>
      </c>
      <c r="Q598">
        <v>4.4011082046662544</v>
      </c>
      <c r="R598">
        <v>3.5712201891493551</v>
      </c>
      <c r="S598">
        <v>5.0850744871454578</v>
      </c>
      <c r="T598">
        <v>252099.50993818071</v>
      </c>
      <c r="U598">
        <v>252099.9262357176</v>
      </c>
      <c r="V598">
        <v>251930.87702931761</v>
      </c>
      <c r="W598">
        <v>252268.75918360151</v>
      </c>
      <c r="X598">
        <v>16561.18029162168</v>
      </c>
      <c r="Y598">
        <v>16620.922397020491</v>
      </c>
      <c r="Z598">
        <v>16103.744236728209</v>
      </c>
      <c r="AA598">
        <v>16845.576137507851</v>
      </c>
      <c r="AB598">
        <v>2568.114157269988</v>
      </c>
      <c r="AC598">
        <v>2536.945656600848</v>
      </c>
      <c r="AD598">
        <v>2234.2310880285022</v>
      </c>
      <c r="AE598">
        <v>2973.0928532163089</v>
      </c>
      <c r="AF598">
        <v>67.145850857887339</v>
      </c>
      <c r="AG598">
        <v>66.89512550128552</v>
      </c>
      <c r="AH598">
        <v>66.017462442460825</v>
      </c>
      <c r="AI598">
        <v>69.004848237884744</v>
      </c>
      <c r="AJ598">
        <v>0.59675837990804903</v>
      </c>
      <c r="AK598">
        <v>0.59675835746988004</v>
      </c>
      <c r="AL598">
        <v>0.59674593647731877</v>
      </c>
      <c r="AM598">
        <v>0.59677061570732581</v>
      </c>
      <c r="AN598">
        <v>0.98986817441837327</v>
      </c>
      <c r="AO598">
        <v>0.98986817441837338</v>
      </c>
      <c r="AP598">
        <v>0.98986817441837338</v>
      </c>
      <c r="AQ598">
        <v>0.98986817441837338</v>
      </c>
      <c r="AR598">
        <v>15.900676767362251</v>
      </c>
      <c r="AS598">
        <v>15.90067676736224</v>
      </c>
      <c r="AT598">
        <v>15.90067676736224</v>
      </c>
      <c r="AU598">
        <v>15.90067676736224</v>
      </c>
      <c r="AV598" t="str">
        <f>VLOOKUP(Sheet1[[#This Row],[NPDES ID2]],Combined_Sheet__Major_Only___2[[NPDES ID2]:[ECHO BFR]],3,FALSE)</f>
        <v>VA</v>
      </c>
      <c r="AW598" t="s">
        <v>41</v>
      </c>
      <c r="AX598" t="str">
        <f>VLOOKUP(Sheet1[[#This Row],[NPDES ID2]],Combined_Sheet__Major_Only___2[[NPDES ID2]:[ECHO BFR]],27,FALSE)</f>
        <v>-</v>
      </c>
      <c r="AY598" t="str">
        <f>VLOOKUP(Sheet1[[#This Row],[NPDES ID2]],Combined_Sheet__Major_Only___2[[NPDES ID2]:[ECHO BFR]],28,FALSE)</f>
        <v>-</v>
      </c>
      <c r="AZ598" t="str">
        <f>VLOOKUP(Sheet1[[#This Row],[NPDES ID2]],Combined_Sheet__Major_Only___2[[NPDES ID2]:[ECHO BFR]],29,FALSE)</f>
        <v>preliminaryOps</v>
      </c>
      <c r="BA598">
        <f>VLOOKUP(Sheet1[[#This Row],[NPDES ID2]],Combined_Sheet__Major_Only___2[[NPDES ID2]:[ECHO BFR]],17,FALSE)</f>
        <v>36.927380999999997</v>
      </c>
      <c r="BB598">
        <f>VLOOKUP(Sheet1[[#This Row],[NPDES ID2]],Combined_Sheet__Major_Only___2[[NPDES ID2]:[ECHO BFR]],18,FALSE)</f>
        <v>-82.478245999999999</v>
      </c>
      <c r="BC598" s="2" t="str">
        <f>IF(ISNUMBER(SEARCH("aerobic",$AW598)),"aerobic","")</f>
        <v>aerobic</v>
      </c>
      <c r="BD598" s="2" t="str">
        <f>IF(ISNUMBER(SEARCH("anaer",$AW598)),"anaer","")</f>
        <v/>
      </c>
      <c r="BE598" s="2" t="str">
        <f>IF(ISNUMBER(SEARCH("thickening",$AZ598)),"thickening","")</f>
        <v/>
      </c>
      <c r="BF598" s="4" t="str">
        <f>IF(ISNUMBER(SEARCH("airDry",$AW598)),"airDry","")</f>
        <v/>
      </c>
      <c r="BG598" s="4" t="str">
        <f>IF(ISNUMBER(SEARCH("heatDry",$AY598)),"heatDry","")</f>
        <v/>
      </c>
      <c r="BH598" s="4" t="str">
        <f>IF(AND(ISNUMBER(SEARCH("aerobic",$AW598)),ISNUMBER(SEARCH("anaer",$AW598))),"Combined Aer and Anaer.","")</f>
        <v/>
      </c>
    </row>
    <row r="599" spans="1:60" x14ac:dyDescent="0.25">
      <c r="A599" s="5">
        <v>642</v>
      </c>
      <c r="B599" t="s">
        <v>3165</v>
      </c>
      <c r="C599">
        <v>196.45</v>
      </c>
      <c r="D599">
        <v>582.94447015838989</v>
      </c>
      <c r="E599">
        <v>579.53278790059801</v>
      </c>
      <c r="F599">
        <v>425.30649497864459</v>
      </c>
      <c r="G599">
        <v>738.69324272863105</v>
      </c>
      <c r="H599">
        <v>-109.22740540386231</v>
      </c>
      <c r="I599">
        <v>-110.5842355909118</v>
      </c>
      <c r="J599">
        <v>-130.04149870789391</v>
      </c>
      <c r="K599">
        <v>-87.697629239354683</v>
      </c>
      <c r="L599">
        <v>137.18307487020439</v>
      </c>
      <c r="M599">
        <v>136.69981092091979</v>
      </c>
      <c r="N599">
        <v>135.00989422269029</v>
      </c>
      <c r="O599">
        <v>140.76411252456339</v>
      </c>
      <c r="P599">
        <v>4.600396482626488</v>
      </c>
      <c r="Q599">
        <v>4.646579881135013</v>
      </c>
      <c r="R599">
        <v>3.755892230988402</v>
      </c>
      <c r="S599">
        <v>5.3886289681540536</v>
      </c>
      <c r="T599">
        <v>252091.50217130111</v>
      </c>
      <c r="U599">
        <v>252091.91845571031</v>
      </c>
      <c r="V599">
        <v>251922.87458016109</v>
      </c>
      <c r="W599">
        <v>252260.74607956319</v>
      </c>
      <c r="X599">
        <v>16248.081403387379</v>
      </c>
      <c r="Y599">
        <v>16303.91526425277</v>
      </c>
      <c r="Z599">
        <v>15824.063876411739</v>
      </c>
      <c r="AA599">
        <v>16511.13997099769</v>
      </c>
      <c r="AB599">
        <v>2474.7242304698052</v>
      </c>
      <c r="AC599">
        <v>2445.5430779763351</v>
      </c>
      <c r="AD599">
        <v>2158.3944665281142</v>
      </c>
      <c r="AE599">
        <v>2855.2294627683909</v>
      </c>
      <c r="AF599">
        <v>68.436076854709285</v>
      </c>
      <c r="AG599">
        <v>68.195179103148121</v>
      </c>
      <c r="AH599">
        <v>67.351843622928357</v>
      </c>
      <c r="AI599">
        <v>70.222298987020011</v>
      </c>
      <c r="AJ599">
        <v>0.61254069778811115</v>
      </c>
      <c r="AK599">
        <v>0.61254067369344745</v>
      </c>
      <c r="AL599">
        <v>0.61252733865718378</v>
      </c>
      <c r="AM599">
        <v>0.61255383402266372</v>
      </c>
      <c r="AN599">
        <v>0.9898678572548073</v>
      </c>
      <c r="AO599">
        <v>0.98986785725480719</v>
      </c>
      <c r="AP599">
        <v>0.98986785725480719</v>
      </c>
      <c r="AQ599">
        <v>0.98986785725480719</v>
      </c>
      <c r="AR599">
        <v>16.386098306380031</v>
      </c>
      <c r="AS599">
        <v>16.386098306380031</v>
      </c>
      <c r="AT599">
        <v>16.386098306380031</v>
      </c>
      <c r="AU599">
        <v>16.386098306380031</v>
      </c>
      <c r="AV599" t="str">
        <f>VLOOKUP(Sheet1[[#This Row],[NPDES ID2]],Combined_Sheet__Major_Only___2[[NPDES ID2]:[ECHO BFR]],3,FALSE)</f>
        <v>CO</v>
      </c>
      <c r="AW599" t="s">
        <v>41</v>
      </c>
      <c r="AX599" t="str">
        <f>VLOOKUP(Sheet1[[#This Row],[NPDES ID2]],Combined_Sheet__Major_Only___2[[NPDES ID2]:[ECHO BFR]],27,FALSE)</f>
        <v>-</v>
      </c>
      <c r="AY599" t="str">
        <f>VLOOKUP(Sheet1[[#This Row],[NPDES ID2]],Combined_Sheet__Major_Only___2[[NPDES ID2]:[ECHO BFR]],28,FALSE)</f>
        <v>-</v>
      </c>
      <c r="AZ599" t="str">
        <f>VLOOKUP(Sheet1[[#This Row],[NPDES ID2]],Combined_Sheet__Major_Only___2[[NPDES ID2]:[ECHO BFR]],29,FALSE)</f>
        <v>-</v>
      </c>
      <c r="BA599">
        <f>VLOOKUP(Sheet1[[#This Row],[NPDES ID2]],Combined_Sheet__Major_Only___2[[NPDES ID2]:[ECHO BFR]],17,FALSE)</f>
        <v>39.551402000000003</v>
      </c>
      <c r="BB599">
        <f>VLOOKUP(Sheet1[[#This Row],[NPDES ID2]],Combined_Sheet__Major_Only___2[[NPDES ID2]:[ECHO BFR]],18,FALSE)</f>
        <v>-104.79351</v>
      </c>
      <c r="BC599" s="2" t="str">
        <f>IF(ISNUMBER(SEARCH("aerobic",$AW599)),"aerobic","")</f>
        <v>aerobic</v>
      </c>
      <c r="BD599" s="2" t="str">
        <f>IF(ISNUMBER(SEARCH("anaer",$AW599)),"anaer","")</f>
        <v/>
      </c>
      <c r="BE599" s="2" t="str">
        <f>IF(ISNUMBER(SEARCH("thickening",$AZ599)),"thickening","")</f>
        <v/>
      </c>
      <c r="BF599" s="3" t="str">
        <f>IF(ISNUMBER(SEARCH("airDry",$AW599)),"airDry","")</f>
        <v/>
      </c>
      <c r="BG599" s="3" t="str">
        <f>IF(ISNUMBER(SEARCH("heatDry",$AY599)),"heatDry","")</f>
        <v/>
      </c>
      <c r="BH599" s="3" t="str">
        <f>IF(AND(ISNUMBER(SEARCH("aerobic",$AW599)),ISNUMBER(SEARCH("anaer",$AW599))),"Combined Aer and Anaer.","")</f>
        <v/>
      </c>
    </row>
    <row r="600" spans="1:60" x14ac:dyDescent="0.25">
      <c r="A600" s="5">
        <v>768</v>
      </c>
      <c r="B600" t="s">
        <v>3770</v>
      </c>
      <c r="C600">
        <v>1985.6</v>
      </c>
      <c r="D600">
        <v>494.45414891934871</v>
      </c>
      <c r="E600">
        <v>491.67658491227849</v>
      </c>
      <c r="F600">
        <v>410.29465189785589</v>
      </c>
      <c r="G600">
        <v>573.59722887394787</v>
      </c>
      <c r="H600">
        <v>-109.2962298688612</v>
      </c>
      <c r="I600">
        <v>-110.7788677875749</v>
      </c>
      <c r="J600">
        <v>-129.9937422043412</v>
      </c>
      <c r="K600">
        <v>-87.210501467408207</v>
      </c>
      <c r="L600">
        <v>1372.0866784760269</v>
      </c>
      <c r="M600">
        <v>1367.0865769077909</v>
      </c>
      <c r="N600">
        <v>1349.6460400565411</v>
      </c>
      <c r="O600">
        <v>1409.0875761533939</v>
      </c>
      <c r="P600">
        <v>46.516299056466643</v>
      </c>
      <c r="Q600">
        <v>46.948607932235923</v>
      </c>
      <c r="R600">
        <v>38.032377106596563</v>
      </c>
      <c r="S600">
        <v>54.348494229423018</v>
      </c>
      <c r="T600">
        <v>252081.66414874629</v>
      </c>
      <c r="U600">
        <v>252082.08041702749</v>
      </c>
      <c r="V600">
        <v>251913.0430907484</v>
      </c>
      <c r="W600">
        <v>252250.90149998839</v>
      </c>
      <c r="X600">
        <v>16419.09074542372</v>
      </c>
      <c r="Y600">
        <v>16477.227113005869</v>
      </c>
      <c r="Z600">
        <v>15976.98293474843</v>
      </c>
      <c r="AA600">
        <v>16693.668859342131</v>
      </c>
      <c r="AB600">
        <v>2525.9816941829522</v>
      </c>
      <c r="AC600">
        <v>2495.848302838092</v>
      </c>
      <c r="AD600">
        <v>2199.760310521981</v>
      </c>
      <c r="AE600">
        <v>2920.580742558921</v>
      </c>
      <c r="AF600">
        <v>67.736514313184401</v>
      </c>
      <c r="AG600">
        <v>67.491547244122756</v>
      </c>
      <c r="AH600">
        <v>66.627612885647267</v>
      </c>
      <c r="AI600">
        <v>69.56075481993274</v>
      </c>
      <c r="AJ600">
        <v>0.60398288110025411</v>
      </c>
      <c r="AK600">
        <v>0.60398262866999153</v>
      </c>
      <c r="AL600">
        <v>0.60384905457071925</v>
      </c>
      <c r="AM600">
        <v>0.60411450500512542</v>
      </c>
      <c r="AN600">
        <v>0.98986746757313315</v>
      </c>
      <c r="AO600">
        <v>0.98986746757313326</v>
      </c>
      <c r="AP600">
        <v>0.98986746757313326</v>
      </c>
      <c r="AQ600">
        <v>0.98986746757313326</v>
      </c>
      <c r="AR600">
        <v>16.11874802004867</v>
      </c>
      <c r="AS600">
        <v>16.11874802004867</v>
      </c>
      <c r="AT600">
        <v>16.11874802004867</v>
      </c>
      <c r="AU600">
        <v>16.11874802004867</v>
      </c>
      <c r="AV600" t="str">
        <f>VLOOKUP(Sheet1[[#This Row],[NPDES ID2]],Combined_Sheet__Major_Only___2[[NPDES ID2]:[ECHO BFR]],3,FALSE)</f>
        <v>TX</v>
      </c>
      <c r="AW600" t="s">
        <v>41</v>
      </c>
      <c r="AX600" t="str">
        <f>VLOOKUP(Sheet1[[#This Row],[NPDES ID2]],Combined_Sheet__Major_Only___2[[NPDES ID2]:[ECHO BFR]],27,FALSE)</f>
        <v>-</v>
      </c>
      <c r="AY600" t="str">
        <f>VLOOKUP(Sheet1[[#This Row],[NPDES ID2]],Combined_Sheet__Major_Only___2[[NPDES ID2]:[ECHO BFR]],28,FALSE)</f>
        <v>-</v>
      </c>
      <c r="AZ600" t="str">
        <f>VLOOKUP(Sheet1[[#This Row],[NPDES ID2]],Combined_Sheet__Major_Only___2[[NPDES ID2]:[ECHO BFR]],29,FALSE)</f>
        <v>-</v>
      </c>
      <c r="BA600">
        <f>VLOOKUP(Sheet1[[#This Row],[NPDES ID2]],Combined_Sheet__Major_Only___2[[NPDES ID2]:[ECHO BFR]],17,FALSE)</f>
        <v>30.639333000000001</v>
      </c>
      <c r="BB600">
        <f>VLOOKUP(Sheet1[[#This Row],[NPDES ID2]],Combined_Sheet__Major_Only___2[[NPDES ID2]:[ECHO BFR]],18,FALSE)</f>
        <v>-97.002499999999998</v>
      </c>
      <c r="BC600" s="2" t="str">
        <f>IF(ISNUMBER(SEARCH("aerobic",$AW600)),"aerobic","")</f>
        <v>aerobic</v>
      </c>
      <c r="BD600" s="2" t="str">
        <f>IF(ISNUMBER(SEARCH("anaer",$AW600)),"anaer","")</f>
        <v/>
      </c>
      <c r="BE600" s="2" t="str">
        <f>IF(ISNUMBER(SEARCH("thickening",$AZ600)),"thickening","")</f>
        <v/>
      </c>
      <c r="BF600" s="3" t="str">
        <f>IF(ISNUMBER(SEARCH("airDry",$AW600)),"airDry","")</f>
        <v/>
      </c>
      <c r="BG600" s="3" t="str">
        <f>IF(ISNUMBER(SEARCH("heatDry",$AY600)),"heatDry","")</f>
        <v/>
      </c>
      <c r="BH600" s="3" t="str">
        <f>IF(AND(ISNUMBER(SEARCH("aerobic",$AW600)),ISNUMBER(SEARCH("anaer",$AW600))),"Combined Aer and Anaer.","")</f>
        <v/>
      </c>
    </row>
    <row r="601" spans="1:60" x14ac:dyDescent="0.25">
      <c r="A601" s="5">
        <v>1629</v>
      </c>
      <c r="B601" t="s">
        <v>7650</v>
      </c>
      <c r="C601">
        <v>69.64</v>
      </c>
      <c r="D601">
        <v>1429.271871959178</v>
      </c>
      <c r="E601">
        <v>1413.680074571017</v>
      </c>
      <c r="F601">
        <v>983.01620886621242</v>
      </c>
      <c r="G601">
        <v>1864.871771030874</v>
      </c>
      <c r="H601">
        <v>-110.8947712083751</v>
      </c>
      <c r="I601">
        <v>-112.2947933164219</v>
      </c>
      <c r="J601">
        <v>-131.65027918253699</v>
      </c>
      <c r="K601">
        <v>-89.327169531186897</v>
      </c>
      <c r="L601">
        <v>47.986303961131881</v>
      </c>
      <c r="M601">
        <v>47.810102808138041</v>
      </c>
      <c r="N601">
        <v>47.193834100291667</v>
      </c>
      <c r="O601">
        <v>49.292103495977678</v>
      </c>
      <c r="P601">
        <v>1.6321288904472919</v>
      </c>
      <c r="Q601">
        <v>1.6470333022460859</v>
      </c>
      <c r="R601">
        <v>1.3349270480595721</v>
      </c>
      <c r="S601">
        <v>1.905063584697517</v>
      </c>
      <c r="T601">
        <v>252078.1532217456</v>
      </c>
      <c r="U601">
        <v>252078.56948427111</v>
      </c>
      <c r="V601">
        <v>251909.5344952512</v>
      </c>
      <c r="W601">
        <v>252247.38823296261</v>
      </c>
      <c r="X601">
        <v>16465.53867980374</v>
      </c>
      <c r="Y601">
        <v>16524.077626600862</v>
      </c>
      <c r="Z601">
        <v>16018.297458958161</v>
      </c>
      <c r="AA601">
        <v>16743.422126380639</v>
      </c>
      <c r="AB601">
        <v>2539.3791009939482</v>
      </c>
      <c r="AC601">
        <v>2508.8198570764448</v>
      </c>
      <c r="AD601">
        <v>2210.9472596404721</v>
      </c>
      <c r="AE601">
        <v>2936.9689443948741</v>
      </c>
      <c r="AF601">
        <v>67.528697124723891</v>
      </c>
      <c r="AG601">
        <v>67.280803824186336</v>
      </c>
      <c r="AH601">
        <v>66.413457227435629</v>
      </c>
      <c r="AI601">
        <v>69.366198654928169</v>
      </c>
      <c r="AJ601">
        <v>0.60144083184580321</v>
      </c>
      <c r="AK601">
        <v>0.60144082343237071</v>
      </c>
      <c r="AL601">
        <v>0.6014361520183239</v>
      </c>
      <c r="AM601">
        <v>0.60144543351631408</v>
      </c>
      <c r="AN601">
        <v>0.98986732849891379</v>
      </c>
      <c r="AO601">
        <v>0.98986732849891368</v>
      </c>
      <c r="AP601">
        <v>0.98986732849891368</v>
      </c>
      <c r="AQ601">
        <v>0.98986732849891368</v>
      </c>
      <c r="AR601">
        <v>16.04497104199001</v>
      </c>
      <c r="AS601">
        <v>16.04497104199001</v>
      </c>
      <c r="AT601">
        <v>16.04497104199001</v>
      </c>
      <c r="AU601">
        <v>16.04497104199001</v>
      </c>
      <c r="AV601" t="str">
        <f>VLOOKUP(Sheet1[[#This Row],[NPDES ID2]],Combined_Sheet__Major_Only___2[[NPDES ID2]:[ECHO BFR]],3,FALSE)</f>
        <v>TX</v>
      </c>
      <c r="AW601" t="s">
        <v>41</v>
      </c>
      <c r="AX601" t="str">
        <f>VLOOKUP(Sheet1[[#This Row],[NPDES ID2]],Combined_Sheet__Major_Only___2[[NPDES ID2]:[ECHO BFR]],27,FALSE)</f>
        <v>-</v>
      </c>
      <c r="AY601" t="str">
        <f>VLOOKUP(Sheet1[[#This Row],[NPDES ID2]],Combined_Sheet__Major_Only___2[[NPDES ID2]:[ECHO BFR]],28,FALSE)</f>
        <v>highTempCompost</v>
      </c>
      <c r="AZ601" t="str">
        <f>VLOOKUP(Sheet1[[#This Row],[NPDES ID2]],Combined_Sheet__Major_Only___2[[NPDES ID2]:[ECHO BFR]],29,FALSE)</f>
        <v>-</v>
      </c>
      <c r="BA601">
        <f>VLOOKUP(Sheet1[[#This Row],[NPDES ID2]],Combined_Sheet__Major_Only___2[[NPDES ID2]:[ECHO BFR]],17,FALSE)</f>
        <v>29.89141</v>
      </c>
      <c r="BB601">
        <f>VLOOKUP(Sheet1[[#This Row],[NPDES ID2]],Combined_Sheet__Major_Only___2[[NPDES ID2]:[ECHO BFR]],18,FALSE)</f>
        <v>-95.608459999999994</v>
      </c>
      <c r="BC601" s="2" t="str">
        <f>IF(ISNUMBER(SEARCH("aerobic",$AW601)),"aerobic","")</f>
        <v>aerobic</v>
      </c>
      <c r="BD601" s="2" t="str">
        <f>IF(ISNUMBER(SEARCH("anaer",$AW601)),"anaer","")</f>
        <v/>
      </c>
      <c r="BE601" s="2" t="str">
        <f>IF(ISNUMBER(SEARCH("thickening",$AZ601)),"thickening","")</f>
        <v/>
      </c>
      <c r="BF601" s="4" t="str">
        <f>IF(ISNUMBER(SEARCH("airDry",$AW601)),"airDry","")</f>
        <v/>
      </c>
      <c r="BG601" s="4" t="str">
        <f>IF(ISNUMBER(SEARCH("heatDry",$AY601)),"heatDry","")</f>
        <v/>
      </c>
      <c r="BH601" s="4" t="str">
        <f>IF(AND(ISNUMBER(SEARCH("aerobic",$AW601)),ISNUMBER(SEARCH("anaer",$AW601))),"Combined Aer and Anaer.","")</f>
        <v/>
      </c>
    </row>
    <row r="602" spans="1:60" x14ac:dyDescent="0.25">
      <c r="A602" s="5">
        <v>561</v>
      </c>
      <c r="B602" t="s">
        <v>2757</v>
      </c>
      <c r="C602">
        <v>211</v>
      </c>
      <c r="D602">
        <v>564.20533171617342</v>
      </c>
      <c r="E602">
        <v>560.69422950558294</v>
      </c>
      <c r="F602">
        <v>413.99360034528632</v>
      </c>
      <c r="G602">
        <v>712.8001942310442</v>
      </c>
      <c r="H602">
        <v>-111.516758057405</v>
      </c>
      <c r="I602">
        <v>-112.85709436020031</v>
      </c>
      <c r="J602">
        <v>-132.2412414328013</v>
      </c>
      <c r="K602">
        <v>-89.876839796506914</v>
      </c>
      <c r="L602">
        <v>144.52715098590241</v>
      </c>
      <c r="M602">
        <v>143.98665794195639</v>
      </c>
      <c r="N602">
        <v>142.0966393032889</v>
      </c>
      <c r="O602">
        <v>148.5322380107244</v>
      </c>
      <c r="P602">
        <v>4.9467774361482126</v>
      </c>
      <c r="Q602">
        <v>4.9899426787020724</v>
      </c>
      <c r="R602">
        <v>4.0492419299019202</v>
      </c>
      <c r="S602">
        <v>5.7651415740577328</v>
      </c>
      <c r="T602">
        <v>252069.25472568409</v>
      </c>
      <c r="U602">
        <v>252069.6709736216</v>
      </c>
      <c r="V602">
        <v>251900.64190841981</v>
      </c>
      <c r="W602">
        <v>252238.48380607329</v>
      </c>
      <c r="X602">
        <v>16563.623717953811</v>
      </c>
      <c r="Y602">
        <v>16623.417070854961</v>
      </c>
      <c r="Z602">
        <v>16105.76444637985</v>
      </c>
      <c r="AA602">
        <v>16848.290717145159</v>
      </c>
      <c r="AB602">
        <v>2569.1601794574149</v>
      </c>
      <c r="AC602">
        <v>2537.9678702169781</v>
      </c>
      <c r="AD602">
        <v>2235.055468564045</v>
      </c>
      <c r="AE602">
        <v>2974.408616945449</v>
      </c>
      <c r="AF602">
        <v>67.128118845823749</v>
      </c>
      <c r="AG602">
        <v>66.877275875708548</v>
      </c>
      <c r="AH602">
        <v>65.999113685408076</v>
      </c>
      <c r="AI602">
        <v>68.988096258812917</v>
      </c>
      <c r="AJ602">
        <v>0.59654151957592172</v>
      </c>
      <c r="AK602">
        <v>0.59654149412782764</v>
      </c>
      <c r="AL602">
        <v>0.59652741597214209</v>
      </c>
      <c r="AM602">
        <v>0.5965553878910953</v>
      </c>
      <c r="AN602">
        <v>0.98986697599616036</v>
      </c>
      <c r="AO602">
        <v>0.98986697599616036</v>
      </c>
      <c r="AP602">
        <v>0.98986697599616036</v>
      </c>
      <c r="AQ602">
        <v>0.98986697599616036</v>
      </c>
      <c r="AR602">
        <v>15.89394954663679</v>
      </c>
      <c r="AS602">
        <v>15.89394954663679</v>
      </c>
      <c r="AT602">
        <v>15.89394954663679</v>
      </c>
      <c r="AU602">
        <v>15.89394954663679</v>
      </c>
      <c r="AV602" t="str">
        <f>VLOOKUP(Sheet1[[#This Row],[NPDES ID2]],Combined_Sheet__Major_Only___2[[NPDES ID2]:[ECHO BFR]],3,FALSE)</f>
        <v>NC</v>
      </c>
      <c r="AW602" t="s">
        <v>41</v>
      </c>
      <c r="AX602" t="str">
        <f>VLOOKUP(Sheet1[[#This Row],[NPDES ID2]],Combined_Sheet__Major_Only___2[[NPDES ID2]:[ECHO BFR]],27,FALSE)</f>
        <v>-</v>
      </c>
      <c r="AY602" t="str">
        <f>VLOOKUP(Sheet1[[#This Row],[NPDES ID2]],Combined_Sheet__Major_Only___2[[NPDES ID2]:[ECHO BFR]],28,FALSE)</f>
        <v>-</v>
      </c>
      <c r="AZ602" t="str">
        <f>VLOOKUP(Sheet1[[#This Row],[NPDES ID2]],Combined_Sheet__Major_Only___2[[NPDES ID2]:[ECHO BFR]],29,FALSE)</f>
        <v>-</v>
      </c>
      <c r="BA602">
        <f>VLOOKUP(Sheet1[[#This Row],[NPDES ID2]],Combined_Sheet__Major_Only___2[[NPDES ID2]:[ECHO BFR]],17,FALSE)</f>
        <v>35.552078000000002</v>
      </c>
      <c r="BB602">
        <f>VLOOKUP(Sheet1[[#This Row],[NPDES ID2]],Combined_Sheet__Major_Only___2[[NPDES ID2]:[ECHO BFR]],18,FALSE)</f>
        <v>-77.072846999999996</v>
      </c>
      <c r="BC602" s="2" t="str">
        <f>IF(ISNUMBER(SEARCH("aerobic",$AW602)),"aerobic","")</f>
        <v>aerobic</v>
      </c>
      <c r="BD602" s="2" t="str">
        <f>IF(ISNUMBER(SEARCH("anaer",$AW602)),"anaer","")</f>
        <v/>
      </c>
      <c r="BE602" s="2" t="str">
        <f>IF(ISNUMBER(SEARCH("thickening",$AZ602)),"thickening","")</f>
        <v/>
      </c>
      <c r="BF602" s="4" t="str">
        <f>IF(ISNUMBER(SEARCH("airDry",$AW602)),"airDry","")</f>
        <v/>
      </c>
      <c r="BG602" s="4" t="str">
        <f>IF(ISNUMBER(SEARCH("heatDry",$AY602)),"heatDry","")</f>
        <v/>
      </c>
      <c r="BH602" s="4" t="str">
        <f>IF(AND(ISNUMBER(SEARCH("aerobic",$AW602)),ISNUMBER(SEARCH("anaer",$AW602))),"Combined Aer and Anaer.","")</f>
        <v/>
      </c>
    </row>
    <row r="603" spans="1:60" x14ac:dyDescent="0.25">
      <c r="A603" s="5">
        <v>355</v>
      </c>
      <c r="B603" t="s">
        <v>1798</v>
      </c>
      <c r="C603">
        <v>909.35</v>
      </c>
      <c r="D603">
        <v>344.59282025513812</v>
      </c>
      <c r="E603">
        <v>337.35051732016058</v>
      </c>
      <c r="F603">
        <v>292.71849385994921</v>
      </c>
      <c r="G603">
        <v>406.77694029543233</v>
      </c>
      <c r="H603">
        <v>-107.9059081200124</v>
      </c>
      <c r="I603">
        <v>-109.374714242051</v>
      </c>
      <c r="J603">
        <v>-128.73806525460699</v>
      </c>
      <c r="K603">
        <v>-86.224424762259247</v>
      </c>
      <c r="L603">
        <v>639.7050102673295</v>
      </c>
      <c r="M603">
        <v>637.50279864821027</v>
      </c>
      <c r="N603">
        <v>629.80997711928865</v>
      </c>
      <c r="O603">
        <v>656.0144598921928</v>
      </c>
      <c r="P603">
        <v>21.283358060848951</v>
      </c>
      <c r="Q603">
        <v>21.51161146026968</v>
      </c>
      <c r="R603">
        <v>17.358884543191621</v>
      </c>
      <c r="S603">
        <v>24.981023396846041</v>
      </c>
      <c r="T603">
        <v>252055.70087307299</v>
      </c>
      <c r="U603">
        <v>252056.1170987908</v>
      </c>
      <c r="V603">
        <v>251887.09705652451</v>
      </c>
      <c r="W603">
        <v>252224.92091984971</v>
      </c>
      <c r="X603">
        <v>16126.3665146529</v>
      </c>
      <c r="Y603">
        <v>16180.786923680331</v>
      </c>
      <c r="Z603">
        <v>15714.98308369685</v>
      </c>
      <c r="AA603">
        <v>16381.36320528081</v>
      </c>
      <c r="AB603">
        <v>2439.7911608377508</v>
      </c>
      <c r="AC603">
        <v>2411.379918638585</v>
      </c>
      <c r="AD603">
        <v>2129.7957823480392</v>
      </c>
      <c r="AE603">
        <v>2811.4594092316252</v>
      </c>
      <c r="AF603">
        <v>68.948261122378256</v>
      </c>
      <c r="AG603">
        <v>68.711770751542986</v>
      </c>
      <c r="AH603">
        <v>67.881270124645411</v>
      </c>
      <c r="AI603">
        <v>70.705007608714368</v>
      </c>
      <c r="AJ603">
        <v>0.61880744883373806</v>
      </c>
      <c r="AK603">
        <v>0.61880733455139991</v>
      </c>
      <c r="AL603">
        <v>0.61874521003528959</v>
      </c>
      <c r="AM603">
        <v>0.61886865473028674</v>
      </c>
      <c r="AN603">
        <v>0.98986643903016802</v>
      </c>
      <c r="AO603">
        <v>0.98986643903016824</v>
      </c>
      <c r="AP603">
        <v>0.98986643903016824</v>
      </c>
      <c r="AQ603">
        <v>0.98986643903016824</v>
      </c>
      <c r="AR603">
        <v>16.577188209445239</v>
      </c>
      <c r="AS603">
        <v>16.577188209445239</v>
      </c>
      <c r="AT603">
        <v>16.577188209445239</v>
      </c>
      <c r="AU603">
        <v>16.577188209445239</v>
      </c>
      <c r="AV603" t="str">
        <f>VLOOKUP(Sheet1[[#This Row],[NPDES ID2]],Combined_Sheet__Major_Only___2[[NPDES ID2]:[ECHO BFR]],3,FALSE)</f>
        <v>MO</v>
      </c>
      <c r="AW603" t="s">
        <v>41</v>
      </c>
      <c r="AX603" t="str">
        <f>VLOOKUP(Sheet1[[#This Row],[NPDES ID2]],Combined_Sheet__Major_Only___2[[NPDES ID2]:[ECHO BFR]],27,FALSE)</f>
        <v>other</v>
      </c>
      <c r="AY603" t="str">
        <f>VLOOKUP(Sheet1[[#This Row],[NPDES ID2]],Combined_Sheet__Major_Only___2[[NPDES ID2]:[ECHO BFR]],28,FALSE)</f>
        <v>-</v>
      </c>
      <c r="AZ603" t="str">
        <f>VLOOKUP(Sheet1[[#This Row],[NPDES ID2]],Combined_Sheet__Major_Only___2[[NPDES ID2]:[ECHO BFR]],29,FALSE)</f>
        <v>preliminaryOps</v>
      </c>
      <c r="BA603">
        <f>VLOOKUP(Sheet1[[#This Row],[NPDES ID2]],Combined_Sheet__Major_Only___2[[NPDES ID2]:[ECHO BFR]],17,FALSE)</f>
        <v>39.33231</v>
      </c>
      <c r="BB603">
        <f>VLOOKUP(Sheet1[[#This Row],[NPDES ID2]],Combined_Sheet__Major_Only___2[[NPDES ID2]:[ECHO BFR]],18,FALSE)</f>
        <v>-94.573680999999993</v>
      </c>
      <c r="BC603" s="2" t="str">
        <f>IF(ISNUMBER(SEARCH("aerobic",$AW603)),"aerobic","")</f>
        <v>aerobic</v>
      </c>
      <c r="BD603" s="2" t="str">
        <f>IF(ISNUMBER(SEARCH("anaer",$AW603)),"anaer","")</f>
        <v/>
      </c>
      <c r="BE603" s="2" t="str">
        <f>IF(ISNUMBER(SEARCH("thickening",$AZ603)),"thickening","")</f>
        <v/>
      </c>
      <c r="BF603" s="4" t="str">
        <f>IF(ISNUMBER(SEARCH("airDry",$AW603)),"airDry","")</f>
        <v/>
      </c>
      <c r="BG603" s="4" t="str">
        <f>IF(ISNUMBER(SEARCH("heatDry",$AY603)),"heatDry","")</f>
        <v/>
      </c>
      <c r="BH603" s="4" t="str">
        <f>IF(AND(ISNUMBER(SEARCH("aerobic",$AW603)),ISNUMBER(SEARCH("anaer",$AW603))),"Combined Aer and Anaer.","")</f>
        <v/>
      </c>
    </row>
    <row r="604" spans="1:60" x14ac:dyDescent="0.25">
      <c r="A604" s="5">
        <v>2621</v>
      </c>
      <c r="B604" t="s">
        <v>12119</v>
      </c>
      <c r="C604">
        <v>6.85</v>
      </c>
      <c r="D604">
        <v>13689.30086040159</v>
      </c>
      <c r="E604">
        <v>13549.424489578851</v>
      </c>
      <c r="F604">
        <v>9069.6928500866816</v>
      </c>
      <c r="G604">
        <v>18050.118832660639</v>
      </c>
      <c r="H604">
        <v>-111.2084631877438</v>
      </c>
      <c r="I604">
        <v>-112.6149898268398</v>
      </c>
      <c r="J604">
        <v>-131.95508190643039</v>
      </c>
      <c r="K604">
        <v>-89.646191945574841</v>
      </c>
      <c r="L604">
        <v>4.7093722134952314</v>
      </c>
      <c r="M604">
        <v>4.6919597349494628</v>
      </c>
      <c r="N604">
        <v>4.6310536803448201</v>
      </c>
      <c r="O604">
        <v>4.8384195553063298</v>
      </c>
      <c r="P604">
        <v>0.16056392534468519</v>
      </c>
      <c r="Q604">
        <v>0.16200563803572221</v>
      </c>
      <c r="R604">
        <v>0.13136606775688911</v>
      </c>
      <c r="S604">
        <v>0.18730191335105831</v>
      </c>
      <c r="T604">
        <v>252052.4920447809</v>
      </c>
      <c r="U604">
        <v>252052.90826523819</v>
      </c>
      <c r="V604">
        <v>251883.890359121</v>
      </c>
      <c r="W604">
        <v>252221.70995288069</v>
      </c>
      <c r="X604">
        <v>16501.333366819319</v>
      </c>
      <c r="Y604">
        <v>16560.331309428089</v>
      </c>
      <c r="Z604">
        <v>16050.101282447649</v>
      </c>
      <c r="AA604">
        <v>16781.768185064131</v>
      </c>
      <c r="AB604">
        <v>2550.390535180416</v>
      </c>
      <c r="AC604">
        <v>2519.587529223711</v>
      </c>
      <c r="AD604">
        <v>2219.8716698840012</v>
      </c>
      <c r="AE604">
        <v>2950.9422332371801</v>
      </c>
      <c r="AF604">
        <v>67.375017519363297</v>
      </c>
      <c r="AG604">
        <v>67.12591092593965</v>
      </c>
      <c r="AH604">
        <v>66.254543388943873</v>
      </c>
      <c r="AI604">
        <v>69.221235575379438</v>
      </c>
      <c r="AJ604">
        <v>0.59956116620188415</v>
      </c>
      <c r="AK604">
        <v>0.59956116537740722</v>
      </c>
      <c r="AL604">
        <v>0.59956070685950813</v>
      </c>
      <c r="AM604">
        <v>0.59956161786921769</v>
      </c>
      <c r="AN604">
        <v>0.98986631189697316</v>
      </c>
      <c r="AO604">
        <v>0.98986631189697283</v>
      </c>
      <c r="AP604">
        <v>0.98986631189697283</v>
      </c>
      <c r="AQ604">
        <v>0.98986631189697283</v>
      </c>
      <c r="AR604">
        <v>15.987298141857909</v>
      </c>
      <c r="AS604">
        <v>15.987298141857909</v>
      </c>
      <c r="AT604">
        <v>15.987298141857909</v>
      </c>
      <c r="AU604">
        <v>15.987298141857909</v>
      </c>
      <c r="AV604" t="str">
        <f>VLOOKUP(Sheet1[[#This Row],[NPDES ID2]],Combined_Sheet__Major_Only___2[[NPDES ID2]:[ECHO BFR]],3,FALSE)</f>
        <v>MO</v>
      </c>
      <c r="AW604" t="s">
        <v>41</v>
      </c>
      <c r="AX604" t="str">
        <f>VLOOKUP(Sheet1[[#This Row],[NPDES ID2]],Combined_Sheet__Major_Only___2[[NPDES ID2]:[ECHO BFR]],27,FALSE)</f>
        <v>tempSludgeStore</v>
      </c>
      <c r="AY604" t="str">
        <f>VLOOKUP(Sheet1[[#This Row],[NPDES ID2]],Combined_Sheet__Major_Only___2[[NPDES ID2]:[ECHO BFR]],28,FALSE)</f>
        <v>-</v>
      </c>
      <c r="AZ604" t="str">
        <f>VLOOKUP(Sheet1[[#This Row],[NPDES ID2]],Combined_Sheet__Major_Only___2[[NPDES ID2]:[ECHO BFR]],29,FALSE)</f>
        <v>sludgeLagoon</v>
      </c>
      <c r="BA604">
        <f>VLOOKUP(Sheet1[[#This Row],[NPDES ID2]],Combined_Sheet__Major_Only___2[[NPDES ID2]:[ECHO BFR]],17,FALSE)</f>
        <v>37.932693999999998</v>
      </c>
      <c r="BB604">
        <f>VLOOKUP(Sheet1[[#This Row],[NPDES ID2]],Combined_Sheet__Major_Only___2[[NPDES ID2]:[ECHO BFR]],18,FALSE)</f>
        <v>-91.726457999999994</v>
      </c>
      <c r="BC604" s="2" t="str">
        <f>IF(ISNUMBER(SEARCH("aerobic",$AW604)),"aerobic","")</f>
        <v>aerobic</v>
      </c>
      <c r="BD604" s="2" t="str">
        <f>IF(ISNUMBER(SEARCH("anaer",$AW604)),"anaer","")</f>
        <v/>
      </c>
      <c r="BE604" s="2" t="str">
        <f>IF(ISNUMBER(SEARCH("thickening",$AZ604)),"thickening","")</f>
        <v/>
      </c>
      <c r="BF604" s="4" t="str">
        <f>IF(ISNUMBER(SEARCH("airDry",$AW604)),"airDry","")</f>
        <v/>
      </c>
      <c r="BG604" s="4" t="str">
        <f>IF(ISNUMBER(SEARCH("heatDry",$AY604)),"heatDry","")</f>
        <v/>
      </c>
      <c r="BH604" s="4" t="str">
        <f>IF(AND(ISNUMBER(SEARCH("aerobic",$AW604)),ISNUMBER(SEARCH("anaer",$AW604))),"Combined Aer and Anaer.","")</f>
        <v/>
      </c>
    </row>
    <row r="605" spans="1:60" x14ac:dyDescent="0.25">
      <c r="A605" s="5">
        <v>1293</v>
      </c>
      <c r="B605" t="s">
        <v>6159</v>
      </c>
      <c r="C605">
        <v>184</v>
      </c>
      <c r="D605">
        <v>617.33836647197359</v>
      </c>
      <c r="E605">
        <v>613.87325614334031</v>
      </c>
      <c r="F605">
        <v>448.07343056671101</v>
      </c>
      <c r="G605">
        <v>784.7379488589396</v>
      </c>
      <c r="H605">
        <v>-110.20966636144</v>
      </c>
      <c r="I605">
        <v>-111.6021073191102</v>
      </c>
      <c r="J605">
        <v>-130.98597192730739</v>
      </c>
      <c r="K605">
        <v>-88.638103063945024</v>
      </c>
      <c r="L605">
        <v>127.43714090444131</v>
      </c>
      <c r="M605">
        <v>126.97650115323781</v>
      </c>
      <c r="N605">
        <v>125.3656636314774</v>
      </c>
      <c r="O605">
        <v>130.85057067771939</v>
      </c>
      <c r="P605">
        <v>4.310974333200968</v>
      </c>
      <c r="Q605">
        <v>4.3518311537959686</v>
      </c>
      <c r="R605">
        <v>3.5235422055218062</v>
      </c>
      <c r="S605">
        <v>5.0386919450145413</v>
      </c>
      <c r="T605">
        <v>252042.48980466899</v>
      </c>
      <c r="U605">
        <v>252042.90600872901</v>
      </c>
      <c r="V605">
        <v>251873.89476120329</v>
      </c>
      <c r="W605">
        <v>252211.70104629811</v>
      </c>
      <c r="X605">
        <v>16379.179640575159</v>
      </c>
      <c r="Y605">
        <v>16436.669343535101</v>
      </c>
      <c r="Z605">
        <v>15941.004990047921</v>
      </c>
      <c r="AA605">
        <v>16651.272806559071</v>
      </c>
      <c r="AB605">
        <v>2513.9130912281639</v>
      </c>
      <c r="AC605">
        <v>2483.902033131948</v>
      </c>
      <c r="AD605">
        <v>2190.2356838391561</v>
      </c>
      <c r="AE605">
        <v>2904.792022508881</v>
      </c>
      <c r="AF605">
        <v>67.875676709600071</v>
      </c>
      <c r="AG605">
        <v>67.630504335468345</v>
      </c>
      <c r="AH605">
        <v>66.772266275331276</v>
      </c>
      <c r="AI605">
        <v>69.693517928713362</v>
      </c>
      <c r="AJ605">
        <v>0.60568506167467706</v>
      </c>
      <c r="AK605">
        <v>0.60568503928048001</v>
      </c>
      <c r="AL605">
        <v>0.60567264164374446</v>
      </c>
      <c r="AM605">
        <v>0.60569727445974286</v>
      </c>
      <c r="AN605">
        <v>0.98986591558956261</v>
      </c>
      <c r="AO605">
        <v>0.98986591558956261</v>
      </c>
      <c r="AP605">
        <v>0.98986591558956261</v>
      </c>
      <c r="AQ605">
        <v>0.98986591558956261</v>
      </c>
      <c r="AR605">
        <v>16.175255931561569</v>
      </c>
      <c r="AS605">
        <v>16.175255931561569</v>
      </c>
      <c r="AT605">
        <v>16.175255931561569</v>
      </c>
      <c r="AU605">
        <v>16.175255931561569</v>
      </c>
      <c r="AV605" t="str">
        <f>VLOOKUP(Sheet1[[#This Row],[NPDES ID2]],Combined_Sheet__Major_Only___2[[NPDES ID2]:[ECHO BFR]],3,FALSE)</f>
        <v>MN</v>
      </c>
      <c r="AW605" t="s">
        <v>41</v>
      </c>
      <c r="AX605" t="str">
        <f>VLOOKUP(Sheet1[[#This Row],[NPDES ID2]],Combined_Sheet__Major_Only___2[[NPDES ID2]:[ECHO BFR]],27,FALSE)</f>
        <v>-</v>
      </c>
      <c r="AY605" t="str">
        <f>VLOOKUP(Sheet1[[#This Row],[NPDES ID2]],Combined_Sheet__Major_Only___2[[NPDES ID2]:[ECHO BFR]],28,FALSE)</f>
        <v>-</v>
      </c>
      <c r="AZ605" t="str">
        <f>VLOOKUP(Sheet1[[#This Row],[NPDES ID2]],Combined_Sheet__Major_Only___2[[NPDES ID2]:[ECHO BFR]],29,FALSE)</f>
        <v>-</v>
      </c>
      <c r="BA605">
        <f>VLOOKUP(Sheet1[[#This Row],[NPDES ID2]],Combined_Sheet__Major_Only___2[[NPDES ID2]:[ECHO BFR]],17,FALSE)</f>
        <v>43.86074</v>
      </c>
      <c r="BB605">
        <f>VLOOKUP(Sheet1[[#This Row],[NPDES ID2]],Combined_Sheet__Major_Only___2[[NPDES ID2]:[ECHO BFR]],18,FALSE)</f>
        <v>-95.108969999999999</v>
      </c>
      <c r="BC605" s="2" t="str">
        <f>IF(ISNUMBER(SEARCH("aerobic",$AW605)),"aerobic","")</f>
        <v>aerobic</v>
      </c>
      <c r="BD605" s="2" t="str">
        <f>IF(ISNUMBER(SEARCH("anaer",$AW605)),"anaer","")</f>
        <v/>
      </c>
      <c r="BE605" s="2" t="str">
        <f>IF(ISNUMBER(SEARCH("thickening",$AZ605)),"thickening","")</f>
        <v/>
      </c>
      <c r="BF605" s="4" t="str">
        <f>IF(ISNUMBER(SEARCH("airDry",$AW605)),"airDry","")</f>
        <v/>
      </c>
      <c r="BG605" s="4" t="str">
        <f>IF(ISNUMBER(SEARCH("heatDry",$AY605)),"heatDry","")</f>
        <v/>
      </c>
      <c r="BH605" s="4" t="str">
        <f>IF(AND(ISNUMBER(SEARCH("aerobic",$AW605)),ISNUMBER(SEARCH("anaer",$AW605))),"Combined Aer and Anaer.","")</f>
        <v/>
      </c>
    </row>
    <row r="606" spans="1:60" x14ac:dyDescent="0.25">
      <c r="A606" s="5">
        <v>1681</v>
      </c>
      <c r="B606" t="s">
        <v>7890</v>
      </c>
      <c r="C606">
        <v>51.83</v>
      </c>
      <c r="D606">
        <v>1860.042400133714</v>
      </c>
      <c r="E606">
        <v>1841.7779068111749</v>
      </c>
      <c r="F606">
        <v>1265.969803804973</v>
      </c>
      <c r="G606">
        <v>2435.8126916496208</v>
      </c>
      <c r="H606">
        <v>-109.3359096856601</v>
      </c>
      <c r="I606">
        <v>-110.71386291967301</v>
      </c>
      <c r="J606">
        <v>-130.1527960210141</v>
      </c>
      <c r="K606">
        <v>-87.844985520055957</v>
      </c>
      <c r="L606">
        <v>36.188818512921131</v>
      </c>
      <c r="M606">
        <v>36.061293724728003</v>
      </c>
      <c r="N606">
        <v>35.615261550294782</v>
      </c>
      <c r="O606">
        <v>37.133896966741389</v>
      </c>
      <c r="P606">
        <v>1.2137688711357419</v>
      </c>
      <c r="Q606">
        <v>1.225946089923297</v>
      </c>
      <c r="R606">
        <v>0.99097019445536016</v>
      </c>
      <c r="S606">
        <v>1.421662426155518</v>
      </c>
      <c r="T606">
        <v>252035.24959319981</v>
      </c>
      <c r="U606">
        <v>252035.66578539051</v>
      </c>
      <c r="V606">
        <v>251866.6593577461</v>
      </c>
      <c r="W606">
        <v>252204.4560092442</v>
      </c>
      <c r="X606">
        <v>16246.527288857769</v>
      </c>
      <c r="Y606">
        <v>16302.36096527761</v>
      </c>
      <c r="Z606">
        <v>15822.37598422765</v>
      </c>
      <c r="AA606">
        <v>16509.674770976879</v>
      </c>
      <c r="AB606">
        <v>2474.7379533730818</v>
      </c>
      <c r="AC606">
        <v>2445.5412789765378</v>
      </c>
      <c r="AD606">
        <v>2158.3969268374899</v>
      </c>
      <c r="AE606">
        <v>2855.2630888975868</v>
      </c>
      <c r="AF606">
        <v>68.426141182215048</v>
      </c>
      <c r="AG606">
        <v>68.185065384356164</v>
      </c>
      <c r="AH606">
        <v>67.341626696906019</v>
      </c>
      <c r="AI606">
        <v>70.213041045978585</v>
      </c>
      <c r="AJ606">
        <v>0.61241913341474852</v>
      </c>
      <c r="AK606">
        <v>0.61241912708328883</v>
      </c>
      <c r="AL606">
        <v>0.61241561000527145</v>
      </c>
      <c r="AM606">
        <v>0.61242259797230336</v>
      </c>
      <c r="AN606">
        <v>0.98986562869953854</v>
      </c>
      <c r="AO606">
        <v>0.98986562869953876</v>
      </c>
      <c r="AP606">
        <v>0.98986562869953876</v>
      </c>
      <c r="AQ606">
        <v>0.98986562869953876</v>
      </c>
      <c r="AR606">
        <v>16.38269529947382</v>
      </c>
      <c r="AS606">
        <v>16.38269529947382</v>
      </c>
      <c r="AT606">
        <v>16.38269529947382</v>
      </c>
      <c r="AU606">
        <v>16.38269529947382</v>
      </c>
      <c r="AV606" t="str">
        <f>VLOOKUP(Sheet1[[#This Row],[NPDES ID2]],Combined_Sheet__Major_Only___2[[NPDES ID2]:[ECHO BFR]],3,FALSE)</f>
        <v>IA</v>
      </c>
      <c r="AW606" t="s">
        <v>41</v>
      </c>
      <c r="AX606" t="str">
        <f>VLOOKUP(Sheet1[[#This Row],[NPDES ID2]],Combined_Sheet__Major_Only___2[[NPDES ID2]:[ECHO BFR]],27,FALSE)</f>
        <v>longTermSludgeStore</v>
      </c>
      <c r="AY606" t="str">
        <f>VLOOKUP(Sheet1[[#This Row],[NPDES ID2]],Combined_Sheet__Major_Only___2[[NPDES ID2]:[ECHO BFR]],28,FALSE)</f>
        <v>-</v>
      </c>
      <c r="AZ606" t="str">
        <f>VLOOKUP(Sheet1[[#This Row],[NPDES ID2]],Combined_Sheet__Major_Only___2[[NPDES ID2]:[ECHO BFR]],29,FALSE)</f>
        <v>preliminaryOps</v>
      </c>
      <c r="BA606">
        <f>VLOOKUP(Sheet1[[#This Row],[NPDES ID2]],Combined_Sheet__Major_Only___2[[NPDES ID2]:[ECHO BFR]],17,FALSE)</f>
        <v>43.053959999999996</v>
      </c>
      <c r="BB606">
        <f>VLOOKUP(Sheet1[[#This Row],[NPDES ID2]],Combined_Sheet__Major_Only___2[[NPDES ID2]:[ECHO BFR]],18,FALSE)</f>
        <v>-92.663359999999997</v>
      </c>
      <c r="BC606" s="2" t="str">
        <f>IF(ISNUMBER(SEARCH("aerobic",$AW606)),"aerobic","")</f>
        <v>aerobic</v>
      </c>
      <c r="BD606" s="2" t="str">
        <f>IF(ISNUMBER(SEARCH("anaer",$AW606)),"anaer","")</f>
        <v/>
      </c>
      <c r="BE606" s="2" t="str">
        <f>IF(ISNUMBER(SEARCH("thickening",$AZ606)),"thickening","")</f>
        <v/>
      </c>
      <c r="BF606" s="4" t="str">
        <f>IF(ISNUMBER(SEARCH("airDry",$AW606)),"airDry","")</f>
        <v/>
      </c>
      <c r="BG606" s="4" t="str">
        <f>IF(ISNUMBER(SEARCH("heatDry",$AY606)),"heatDry","")</f>
        <v/>
      </c>
      <c r="BH606" s="4" t="str">
        <f>IF(AND(ISNUMBER(SEARCH("aerobic",$AW606)),ISNUMBER(SEARCH("anaer",$AW606))),"Combined Aer and Anaer.","")</f>
        <v/>
      </c>
    </row>
    <row r="607" spans="1:60" x14ac:dyDescent="0.25">
      <c r="A607" s="5">
        <v>2487</v>
      </c>
      <c r="B607" t="s">
        <v>11569</v>
      </c>
      <c r="C607">
        <v>191.9</v>
      </c>
      <c r="D607">
        <v>591.85074833533326</v>
      </c>
      <c r="E607">
        <v>588.44720612161689</v>
      </c>
      <c r="F607">
        <v>431.01783687355271</v>
      </c>
      <c r="G607">
        <v>750.94204467066299</v>
      </c>
      <c r="H607">
        <v>-108.9650784247693</v>
      </c>
      <c r="I607">
        <v>-110.31150712638539</v>
      </c>
      <c r="J607">
        <v>-129.789721785654</v>
      </c>
      <c r="K607">
        <v>-87.448957756704928</v>
      </c>
      <c r="L607">
        <v>134.30764995768951</v>
      </c>
      <c r="M607">
        <v>133.8378780202892</v>
      </c>
      <c r="N607">
        <v>132.1951321827845</v>
      </c>
      <c r="O607">
        <v>137.7887207275931</v>
      </c>
      <c r="P607">
        <v>4.4932390668504318</v>
      </c>
      <c r="Q607">
        <v>4.5390410069583247</v>
      </c>
      <c r="R607">
        <v>3.6672739880091458</v>
      </c>
      <c r="S607">
        <v>5.266241086449595</v>
      </c>
      <c r="T607">
        <v>252031.90427105411</v>
      </c>
      <c r="U607">
        <v>252032.32045776059</v>
      </c>
      <c r="V607">
        <v>251863.31625713059</v>
      </c>
      <c r="W607">
        <v>252201.10845744869</v>
      </c>
      <c r="X607">
        <v>16207.6854838381</v>
      </c>
      <c r="Y607">
        <v>16263.05435784148</v>
      </c>
      <c r="Z607">
        <v>15787.61625934093</v>
      </c>
      <c r="AA607">
        <v>16468.228266493981</v>
      </c>
      <c r="AB607">
        <v>2463.439575482174</v>
      </c>
      <c r="AC607">
        <v>2434.48773770257</v>
      </c>
      <c r="AD607">
        <v>2149.1721161717742</v>
      </c>
      <c r="AE607">
        <v>2841.05954479395</v>
      </c>
      <c r="AF607">
        <v>68.590208573421222</v>
      </c>
      <c r="AG607">
        <v>68.350480952749436</v>
      </c>
      <c r="AH607">
        <v>67.511253596008686</v>
      </c>
      <c r="AI607">
        <v>70.36773986985817</v>
      </c>
      <c r="AJ607">
        <v>0.6144264488398401</v>
      </c>
      <c r="AK607">
        <v>0.61442642526447677</v>
      </c>
      <c r="AL607">
        <v>0.61441337603405799</v>
      </c>
      <c r="AM607">
        <v>0.61443930351868192</v>
      </c>
      <c r="AN607">
        <v>0.98986549613721264</v>
      </c>
      <c r="AO607">
        <v>0.98986549613721253</v>
      </c>
      <c r="AP607">
        <v>0.98986549613721253</v>
      </c>
      <c r="AQ607">
        <v>0.98986549613721253</v>
      </c>
      <c r="AR607">
        <v>16.4441124515224</v>
      </c>
      <c r="AS607">
        <v>16.4441124515224</v>
      </c>
      <c r="AT607">
        <v>16.4441124515224</v>
      </c>
      <c r="AU607">
        <v>16.4441124515224</v>
      </c>
      <c r="AV607" t="str">
        <f>VLOOKUP(Sheet1[[#This Row],[NPDES ID2]],Combined_Sheet__Major_Only___2[[NPDES ID2]:[ECHO BFR]],3,FALSE)</f>
        <v>TX</v>
      </c>
      <c r="AW607" t="s">
        <v>41</v>
      </c>
      <c r="AX607" t="str">
        <f>VLOOKUP(Sheet1[[#This Row],[NPDES ID2]],Combined_Sheet__Major_Only___2[[NPDES ID2]:[ECHO BFR]],27,FALSE)</f>
        <v>-</v>
      </c>
      <c r="AY607" t="str">
        <f>VLOOKUP(Sheet1[[#This Row],[NPDES ID2]],Combined_Sheet__Major_Only___2[[NPDES ID2]:[ECHO BFR]],28,FALSE)</f>
        <v>-</v>
      </c>
      <c r="AZ607" t="str">
        <f>VLOOKUP(Sheet1[[#This Row],[NPDES ID2]],Combined_Sheet__Major_Only___2[[NPDES ID2]:[ECHO BFR]],29,FALSE)</f>
        <v>-</v>
      </c>
      <c r="BA607">
        <f>VLOOKUP(Sheet1[[#This Row],[NPDES ID2]],Combined_Sheet__Major_Only___2[[NPDES ID2]:[ECHO BFR]],17,FALSE)</f>
        <v>29.885539999999999</v>
      </c>
      <c r="BB607">
        <f>VLOOKUP(Sheet1[[#This Row],[NPDES ID2]],Combined_Sheet__Major_Only___2[[NPDES ID2]:[ECHO BFR]],18,FALSE)</f>
        <v>-95.550319999999999</v>
      </c>
      <c r="BC607" s="2" t="str">
        <f>IF(ISNUMBER(SEARCH("aerobic",$AW607)),"aerobic","")</f>
        <v>aerobic</v>
      </c>
      <c r="BD607" s="2" t="str">
        <f>IF(ISNUMBER(SEARCH("anaer",$AW607)),"anaer","")</f>
        <v/>
      </c>
      <c r="BE607" s="2" t="str">
        <f>IF(ISNUMBER(SEARCH("thickening",$AZ607)),"thickening","")</f>
        <v/>
      </c>
      <c r="BF607" s="4" t="str">
        <f>IF(ISNUMBER(SEARCH("airDry",$AW607)),"airDry","")</f>
        <v/>
      </c>
      <c r="BG607" s="4" t="str">
        <f>IF(ISNUMBER(SEARCH("heatDry",$AY607)),"heatDry","")</f>
        <v/>
      </c>
      <c r="BH607" s="4" t="str">
        <f>IF(AND(ISNUMBER(SEARCH("aerobic",$AW607)),ISNUMBER(SEARCH("anaer",$AW607))),"Combined Aer and Anaer.","")</f>
        <v/>
      </c>
    </row>
    <row r="608" spans="1:60" x14ac:dyDescent="0.25">
      <c r="A608" s="5">
        <v>2420</v>
      </c>
      <c r="B608" t="s">
        <v>11285</v>
      </c>
      <c r="C608">
        <v>259</v>
      </c>
      <c r="D608">
        <v>487.86287445740982</v>
      </c>
      <c r="E608">
        <v>484.64485020136073</v>
      </c>
      <c r="F608">
        <v>365.39936492305748</v>
      </c>
      <c r="G608">
        <v>607.71150308793358</v>
      </c>
      <c r="H608">
        <v>-110.7223103193358</v>
      </c>
      <c r="I608">
        <v>-112.0768071395445</v>
      </c>
      <c r="J608">
        <v>-131.47498125530541</v>
      </c>
      <c r="K608">
        <v>-89.103911708965029</v>
      </c>
      <c r="L608">
        <v>178.5379903090257</v>
      </c>
      <c r="M608">
        <v>177.8831406529338</v>
      </c>
      <c r="N608">
        <v>175.59339720710139</v>
      </c>
      <c r="O608">
        <v>183.39028213686299</v>
      </c>
      <c r="P608">
        <v>6.0698009771268104</v>
      </c>
      <c r="Q608">
        <v>6.1253746464491874</v>
      </c>
      <c r="R608">
        <v>4.9642706048886227</v>
      </c>
      <c r="S608">
        <v>7.085735164849754</v>
      </c>
      <c r="T608">
        <v>252031.44898383811</v>
      </c>
      <c r="U608">
        <v>252031.86516979829</v>
      </c>
      <c r="V608">
        <v>251862.86127225749</v>
      </c>
      <c r="W608">
        <v>252200.65286678489</v>
      </c>
      <c r="X608">
        <v>16455.948006922739</v>
      </c>
      <c r="Y608">
        <v>16514.412091936389</v>
      </c>
      <c r="Z608">
        <v>16009.5054567529</v>
      </c>
      <c r="AA608">
        <v>16733.320081899001</v>
      </c>
      <c r="AB608">
        <v>2536.999032119887</v>
      </c>
      <c r="AC608">
        <v>2506.5001928946208</v>
      </c>
      <c r="AD608">
        <v>2208.95703028658</v>
      </c>
      <c r="AE608">
        <v>2934.0630050205018</v>
      </c>
      <c r="AF608">
        <v>67.557087909474106</v>
      </c>
      <c r="AG608">
        <v>67.309543225268712</v>
      </c>
      <c r="AH608">
        <v>66.442743459102616</v>
      </c>
      <c r="AI608">
        <v>69.392836564844472</v>
      </c>
      <c r="AJ608">
        <v>0.601788099418327</v>
      </c>
      <c r="AK608">
        <v>0.60178806796799611</v>
      </c>
      <c r="AL608">
        <v>0.60177069040679176</v>
      </c>
      <c r="AM608">
        <v>0.60180521810172671</v>
      </c>
      <c r="AN608">
        <v>0.98986547809565251</v>
      </c>
      <c r="AO608">
        <v>0.98986547809565284</v>
      </c>
      <c r="AP608">
        <v>0.98986547809565284</v>
      </c>
      <c r="AQ608">
        <v>0.98986547809565284</v>
      </c>
      <c r="AR608">
        <v>16.055217608153779</v>
      </c>
      <c r="AS608">
        <v>16.055217608153779</v>
      </c>
      <c r="AT608">
        <v>16.055217608153779</v>
      </c>
      <c r="AU608">
        <v>16.055217608153779</v>
      </c>
      <c r="AV608" t="str">
        <f>VLOOKUP(Sheet1[[#This Row],[NPDES ID2]],Combined_Sheet__Major_Only___2[[NPDES ID2]:[ECHO BFR]],3,FALSE)</f>
        <v>IN</v>
      </c>
      <c r="AW608" t="s">
        <v>41</v>
      </c>
      <c r="AX608" t="str">
        <f>VLOOKUP(Sheet1[[#This Row],[NPDES ID2]],Combined_Sheet__Major_Only___2[[NPDES ID2]:[ECHO BFR]],27,FALSE)</f>
        <v>-</v>
      </c>
      <c r="AY608" t="str">
        <f>VLOOKUP(Sheet1[[#This Row],[NPDES ID2]],Combined_Sheet__Major_Only___2[[NPDES ID2]:[ECHO BFR]],28,FALSE)</f>
        <v>-</v>
      </c>
      <c r="AZ608" t="str">
        <f>VLOOKUP(Sheet1[[#This Row],[NPDES ID2]],Combined_Sheet__Major_Only___2[[NPDES ID2]:[ECHO BFR]],29,FALSE)</f>
        <v>sludgeLagoon</v>
      </c>
      <c r="BA608">
        <f>VLOOKUP(Sheet1[[#This Row],[NPDES ID2]],Combined_Sheet__Major_Only___2[[NPDES ID2]:[ECHO BFR]],17,FALSE)</f>
        <v>40.745193999999998</v>
      </c>
      <c r="BB608">
        <f>VLOOKUP(Sheet1[[#This Row],[NPDES ID2]],Combined_Sheet__Major_Only___2[[NPDES ID2]:[ECHO BFR]],18,FALSE)</f>
        <v>-86.072193999999996</v>
      </c>
      <c r="BC608" s="2" t="str">
        <f>IF(ISNUMBER(SEARCH("aerobic",$AW608)),"aerobic","")</f>
        <v>aerobic</v>
      </c>
      <c r="BD608" s="2" t="str">
        <f>IF(ISNUMBER(SEARCH("anaer",$AW608)),"anaer","")</f>
        <v/>
      </c>
      <c r="BE608" s="2" t="str">
        <f>IF(ISNUMBER(SEARCH("thickening",$AZ608)),"thickening","")</f>
        <v/>
      </c>
      <c r="BF608" s="3" t="str">
        <f>IF(ISNUMBER(SEARCH("airDry",$AW608)),"airDry","")</f>
        <v/>
      </c>
      <c r="BG608" s="3" t="str">
        <f>IF(ISNUMBER(SEARCH("heatDry",$AY608)),"heatDry","")</f>
        <v/>
      </c>
      <c r="BH608" s="3" t="str">
        <f>IF(AND(ISNUMBER(SEARCH("aerobic",$AW608)),ISNUMBER(SEARCH("anaer",$AW608))),"Combined Aer and Anaer.","")</f>
        <v/>
      </c>
    </row>
    <row r="609" spans="1:60" x14ac:dyDescent="0.25">
      <c r="A609" s="5">
        <v>1656</v>
      </c>
      <c r="B609" t="s">
        <v>7774</v>
      </c>
      <c r="C609">
        <v>60.45</v>
      </c>
      <c r="D609">
        <v>1604.8617235887541</v>
      </c>
      <c r="E609">
        <v>1589.1390585944739</v>
      </c>
      <c r="F609">
        <v>1097.8067205049731</v>
      </c>
      <c r="G609">
        <v>2098.404643407524</v>
      </c>
      <c r="H609">
        <v>-109.01747745251831</v>
      </c>
      <c r="I609">
        <v>-110.3810836652158</v>
      </c>
      <c r="J609">
        <v>-129.84643059889899</v>
      </c>
      <c r="K609">
        <v>-87.538637671284363</v>
      </c>
      <c r="L609">
        <v>42.319518972920477</v>
      </c>
      <c r="M609">
        <v>42.171637071183397</v>
      </c>
      <c r="N609">
        <v>41.654410260781752</v>
      </c>
      <c r="O609">
        <v>43.415455191357623</v>
      </c>
      <c r="P609">
        <v>1.415406403751243</v>
      </c>
      <c r="Q609">
        <v>1.429863895971532</v>
      </c>
      <c r="R609">
        <v>1.155175418929014</v>
      </c>
      <c r="S609">
        <v>1.6590007739619901</v>
      </c>
      <c r="T609">
        <v>252027.74301585171</v>
      </c>
      <c r="U609">
        <v>252028.1591957364</v>
      </c>
      <c r="V609">
        <v>251859.15776529579</v>
      </c>
      <c r="W609">
        <v>252196.9444287791</v>
      </c>
      <c r="X609">
        <v>16202.986178183901</v>
      </c>
      <c r="Y609">
        <v>16258.28744534685</v>
      </c>
      <c r="Z609">
        <v>15783.38065523429</v>
      </c>
      <c r="AA609">
        <v>16463.235232223171</v>
      </c>
      <c r="AB609">
        <v>2462.0672151606459</v>
      </c>
      <c r="AC609">
        <v>2433.1342755733899</v>
      </c>
      <c r="AD609">
        <v>2148.0729767011649</v>
      </c>
      <c r="AE609">
        <v>2839.2949212306389</v>
      </c>
      <c r="AF609">
        <v>68.607837151818188</v>
      </c>
      <c r="AG609">
        <v>68.36815046775547</v>
      </c>
      <c r="AH609">
        <v>67.529539280424586</v>
      </c>
      <c r="AI609">
        <v>70.384480805914507</v>
      </c>
      <c r="AJ609">
        <v>0.61464212708432886</v>
      </c>
      <c r="AK609">
        <v>0.61464211968127036</v>
      </c>
      <c r="AL609">
        <v>0.61463800823690318</v>
      </c>
      <c r="AM609">
        <v>0.61464617713858127</v>
      </c>
      <c r="AN609">
        <v>0.98986533123773923</v>
      </c>
      <c r="AO609">
        <v>0.98986533123773912</v>
      </c>
      <c r="AP609">
        <v>0.98986533123773912</v>
      </c>
      <c r="AQ609">
        <v>0.98986533123773912</v>
      </c>
      <c r="AR609">
        <v>16.451052644600399</v>
      </c>
      <c r="AS609">
        <v>16.451052644600399</v>
      </c>
      <c r="AT609">
        <v>16.451052644600399</v>
      </c>
      <c r="AU609">
        <v>16.451052644600399</v>
      </c>
      <c r="AV609" t="str">
        <f>VLOOKUP(Sheet1[[#This Row],[NPDES ID2]],Combined_Sheet__Major_Only___2[[NPDES ID2]:[ECHO BFR]],3,FALSE)</f>
        <v>CO</v>
      </c>
      <c r="AW609" t="s">
        <v>12185</v>
      </c>
      <c r="AX609" t="str">
        <f>VLOOKUP(Sheet1[[#This Row],[NPDES ID2]],Combined_Sheet__Major_Only___2[[NPDES ID2]:[ECHO BFR]],27,FALSE)</f>
        <v>-</v>
      </c>
      <c r="AY609" t="str">
        <f>VLOOKUP(Sheet1[[#This Row],[NPDES ID2]],Combined_Sheet__Major_Only___2[[NPDES ID2]:[ECHO BFR]],28,FALSE)</f>
        <v>-</v>
      </c>
      <c r="AZ609" t="str">
        <f>VLOOKUP(Sheet1[[#This Row],[NPDES ID2]],Combined_Sheet__Major_Only___2[[NPDES ID2]:[ECHO BFR]],29,FALSE)</f>
        <v>-</v>
      </c>
      <c r="BA609">
        <f>VLOOKUP(Sheet1[[#This Row],[NPDES ID2]],Combined_Sheet__Major_Only___2[[NPDES ID2]:[ECHO BFR]],17,FALSE)</f>
        <v>40.29889</v>
      </c>
      <c r="BB609">
        <f>VLOOKUP(Sheet1[[#This Row],[NPDES ID2]],Combined_Sheet__Major_Only___2[[NPDES ID2]:[ECHO BFR]],18,FALSE)</f>
        <v>-103.6219</v>
      </c>
      <c r="BC609" s="2" t="str">
        <f>IF(ISNUMBER(SEARCH("aerobic",$AW609)),"aerobic","")</f>
        <v/>
      </c>
      <c r="BD609" s="2" t="str">
        <f>IF(ISNUMBER(SEARCH("anaer",$AW609)),"anaer","")</f>
        <v>anaer</v>
      </c>
      <c r="BE609" s="2" t="str">
        <f>IF(ISNUMBER(SEARCH("thickening",$AZ609)),"thickening","")</f>
        <v/>
      </c>
      <c r="BF609" s="3" t="str">
        <f>IF(ISNUMBER(SEARCH("airDry",$AW609)),"airDry","")</f>
        <v/>
      </c>
      <c r="BG609" s="3" t="str">
        <f>IF(ISNUMBER(SEARCH("heatDry",$AY609)),"heatDry","")</f>
        <v/>
      </c>
      <c r="BH609" s="3" t="str">
        <f>IF(AND(ISNUMBER(SEARCH("aerobic",$AW609)),ISNUMBER(SEARCH("anaer",$AW609))),"Combined Aer and Anaer.","")</f>
        <v/>
      </c>
    </row>
    <row r="610" spans="1:60" x14ac:dyDescent="0.25">
      <c r="A610" s="5">
        <v>1088</v>
      </c>
      <c r="B610" t="s">
        <v>5245</v>
      </c>
      <c r="C610">
        <v>350.68</v>
      </c>
      <c r="D610">
        <v>404.60640916800952</v>
      </c>
      <c r="E610">
        <v>401.33324093540352</v>
      </c>
      <c r="F610">
        <v>313.25130012227999</v>
      </c>
      <c r="G610">
        <v>498.60033190019271</v>
      </c>
      <c r="H610">
        <v>-108.8037087781351</v>
      </c>
      <c r="I610">
        <v>-110.14613325951559</v>
      </c>
      <c r="J610">
        <v>-129.62702065996399</v>
      </c>
      <c r="K610">
        <v>-87.247179044368153</v>
      </c>
      <c r="L610">
        <v>245.55876894217471</v>
      </c>
      <c r="M610">
        <v>244.70116014052661</v>
      </c>
      <c r="N610">
        <v>241.70287833899471</v>
      </c>
      <c r="O610">
        <v>251.91297355214289</v>
      </c>
      <c r="P610">
        <v>8.2105701623725729</v>
      </c>
      <c r="Q610">
        <v>8.2945282397727276</v>
      </c>
      <c r="R610">
        <v>6.700821080821985</v>
      </c>
      <c r="S610">
        <v>9.6245648639513508</v>
      </c>
      <c r="T610">
        <v>252004.0577830518</v>
      </c>
      <c r="U610">
        <v>252004.4739241077</v>
      </c>
      <c r="V610">
        <v>251835.4882611639</v>
      </c>
      <c r="W610">
        <v>252173.24340982441</v>
      </c>
      <c r="X610">
        <v>16197.72708545617</v>
      </c>
      <c r="Y610">
        <v>16253.0036973887</v>
      </c>
      <c r="Z610">
        <v>15778.573292528719</v>
      </c>
      <c r="AA610">
        <v>16457.68491317251</v>
      </c>
      <c r="AB610">
        <v>2460.8284956918101</v>
      </c>
      <c r="AC610">
        <v>2431.9395551117941</v>
      </c>
      <c r="AD610">
        <v>2147.0038891805912</v>
      </c>
      <c r="AE610">
        <v>2837.844517546956</v>
      </c>
      <c r="AF610">
        <v>68.626095609652523</v>
      </c>
      <c r="AG610">
        <v>68.386753861690181</v>
      </c>
      <c r="AH610">
        <v>67.548304408329827</v>
      </c>
      <c r="AI610">
        <v>70.401473436610388</v>
      </c>
      <c r="AJ610">
        <v>0.6148655346162144</v>
      </c>
      <c r="AK610">
        <v>0.61486549134414392</v>
      </c>
      <c r="AL610">
        <v>0.6148416361808372</v>
      </c>
      <c r="AM610">
        <v>0.61488903476889589</v>
      </c>
      <c r="AN610">
        <v>0.98986439255276704</v>
      </c>
      <c r="AO610">
        <v>0.98986439255276715</v>
      </c>
      <c r="AP610">
        <v>0.98986439255276715</v>
      </c>
      <c r="AQ610">
        <v>0.98986439255276715</v>
      </c>
      <c r="AR610">
        <v>16.457248352914149</v>
      </c>
      <c r="AS610">
        <v>16.457248352914149</v>
      </c>
      <c r="AT610">
        <v>16.457248352914149</v>
      </c>
      <c r="AU610">
        <v>16.457248352914149</v>
      </c>
      <c r="AV610" t="str">
        <f>VLOOKUP(Sheet1[[#This Row],[NPDES ID2]],Combined_Sheet__Major_Only___2[[NPDES ID2]:[ECHO BFR]],3,FALSE)</f>
        <v>TX</v>
      </c>
      <c r="AW610" t="s">
        <v>41</v>
      </c>
      <c r="AX610" t="str">
        <f>VLOOKUP(Sheet1[[#This Row],[NPDES ID2]],Combined_Sheet__Major_Only___2[[NPDES ID2]:[ECHO BFR]],27,FALSE)</f>
        <v>-</v>
      </c>
      <c r="AY610" t="str">
        <f>VLOOKUP(Sheet1[[#This Row],[NPDES ID2]],Combined_Sheet__Major_Only___2[[NPDES ID2]:[ECHO BFR]],28,FALSE)</f>
        <v>-</v>
      </c>
      <c r="AZ610" t="str">
        <f>VLOOKUP(Sheet1[[#This Row],[NPDES ID2]],Combined_Sheet__Major_Only___2[[NPDES ID2]:[ECHO BFR]],29,FALSE)</f>
        <v>-</v>
      </c>
      <c r="BA610">
        <f>VLOOKUP(Sheet1[[#This Row],[NPDES ID2]],Combined_Sheet__Major_Only___2[[NPDES ID2]:[ECHO BFR]],17,FALSE)</f>
        <v>30.139749999999999</v>
      </c>
      <c r="BB610">
        <f>VLOOKUP(Sheet1[[#This Row],[NPDES ID2]],Combined_Sheet__Major_Only___2[[NPDES ID2]:[ECHO BFR]],18,FALSE)</f>
        <v>-95.499167</v>
      </c>
      <c r="BC610" s="2" t="str">
        <f>IF(ISNUMBER(SEARCH("aerobic",$AW610)),"aerobic","")</f>
        <v>aerobic</v>
      </c>
      <c r="BD610" s="2" t="str">
        <f>IF(ISNUMBER(SEARCH("anaer",$AW610)),"anaer","")</f>
        <v/>
      </c>
      <c r="BE610" s="2" t="str">
        <f>IF(ISNUMBER(SEARCH("thickening",$AZ610)),"thickening","")</f>
        <v/>
      </c>
      <c r="BF610" s="3" t="str">
        <f>IF(ISNUMBER(SEARCH("airDry",$AW610)),"airDry","")</f>
        <v/>
      </c>
      <c r="BG610" s="3" t="str">
        <f>IF(ISNUMBER(SEARCH("heatDry",$AY610)),"heatDry","")</f>
        <v/>
      </c>
      <c r="BH610" s="3" t="str">
        <f>IF(AND(ISNUMBER(SEARCH("aerobic",$AW610)),ISNUMBER(SEARCH("anaer",$AW610))),"Combined Aer and Anaer.","")</f>
        <v/>
      </c>
    </row>
    <row r="611" spans="1:60" x14ac:dyDescent="0.25">
      <c r="A611" s="5">
        <v>1640</v>
      </c>
      <c r="B611" t="s">
        <v>7700</v>
      </c>
      <c r="C611">
        <v>66.39</v>
      </c>
      <c r="D611">
        <v>1432.1726234787079</v>
      </c>
      <c r="E611">
        <v>1420.2284182382459</v>
      </c>
      <c r="F611">
        <v>982.90700005002998</v>
      </c>
      <c r="G611">
        <v>1871.5056409954759</v>
      </c>
      <c r="H611">
        <v>-105.9498433869034</v>
      </c>
      <c r="I611">
        <v>-107.3795797077176</v>
      </c>
      <c r="J611">
        <v>-126.9010228443092</v>
      </c>
      <c r="K611">
        <v>-84.613497017140602</v>
      </c>
      <c r="L611">
        <v>47.717819470632627</v>
      </c>
      <c r="M611">
        <v>47.564845015140449</v>
      </c>
      <c r="N611">
        <v>47.0298137986669</v>
      </c>
      <c r="O611">
        <v>48.851487892483377</v>
      </c>
      <c r="P611">
        <v>1.5519681249318431</v>
      </c>
      <c r="Q611">
        <v>1.5724238512255031</v>
      </c>
      <c r="R611">
        <v>1.261978667027394</v>
      </c>
      <c r="S611">
        <v>1.831630857290065</v>
      </c>
      <c r="T611">
        <v>252004.0176261118</v>
      </c>
      <c r="U611">
        <v>252004.4337671019</v>
      </c>
      <c r="V611">
        <v>251835.4481308909</v>
      </c>
      <c r="W611">
        <v>252173.20322611989</v>
      </c>
      <c r="X611">
        <v>15780.04642231475</v>
      </c>
      <c r="Y611">
        <v>15830.060664024209</v>
      </c>
      <c r="Z611">
        <v>15403.94894585084</v>
      </c>
      <c r="AA611">
        <v>16012.60330193608</v>
      </c>
      <c r="AB611">
        <v>2341.6689884746202</v>
      </c>
      <c r="AC611">
        <v>2315.1710367985702</v>
      </c>
      <c r="AD611">
        <v>2049.6533207581961</v>
      </c>
      <c r="AE611">
        <v>2688.227587279473</v>
      </c>
      <c r="AF611">
        <v>70.438078969247144</v>
      </c>
      <c r="AG611">
        <v>70.212331567850413</v>
      </c>
      <c r="AH611">
        <v>69.422451524566995</v>
      </c>
      <c r="AI611">
        <v>72.111448274357457</v>
      </c>
      <c r="AJ611">
        <v>0.63704063263429145</v>
      </c>
      <c r="AK611">
        <v>0.63704062431771602</v>
      </c>
      <c r="AL611">
        <v>0.63703600612999645</v>
      </c>
      <c r="AM611">
        <v>0.63704518186944414</v>
      </c>
      <c r="AN611">
        <v>0.98986439096113377</v>
      </c>
      <c r="AO611">
        <v>0.98986439096113354</v>
      </c>
      <c r="AP611">
        <v>0.98986439096113354</v>
      </c>
      <c r="AQ611">
        <v>0.98986439096113354</v>
      </c>
      <c r="AR611">
        <v>17.139997346014241</v>
      </c>
      <c r="AS611">
        <v>17.13999734601423</v>
      </c>
      <c r="AT611">
        <v>17.13999734601423</v>
      </c>
      <c r="AU611">
        <v>17.13999734601423</v>
      </c>
      <c r="AV611" t="str">
        <f>VLOOKUP(Sheet1[[#This Row],[NPDES ID2]],Combined_Sheet__Major_Only___2[[NPDES ID2]:[ECHO BFR]],3,FALSE)</f>
        <v>PA</v>
      </c>
      <c r="AW611" t="s">
        <v>12188</v>
      </c>
      <c r="AX611" t="str">
        <f>VLOOKUP(Sheet1[[#This Row],[NPDES ID2]],Combined_Sheet__Major_Only___2[[NPDES ID2]:[ECHO BFR]],27,FALSE)</f>
        <v>-</v>
      </c>
      <c r="AY611" t="str">
        <f>VLOOKUP(Sheet1[[#This Row],[NPDES ID2]],Combined_Sheet__Major_Only___2[[NPDES ID2]:[ECHO BFR]],28,FALSE)</f>
        <v>-</v>
      </c>
      <c r="AZ611" t="str">
        <f>VLOOKUP(Sheet1[[#This Row],[NPDES ID2]],Combined_Sheet__Major_Only___2[[NPDES ID2]:[ECHO BFR]],29,FALSE)</f>
        <v>-</v>
      </c>
      <c r="BA611">
        <f>VLOOKUP(Sheet1[[#This Row],[NPDES ID2]],Combined_Sheet__Major_Only___2[[NPDES ID2]:[ECHO BFR]],17,FALSE)</f>
        <v>40.653669999999998</v>
      </c>
      <c r="BB611">
        <f>VLOOKUP(Sheet1[[#This Row],[NPDES ID2]],Combined_Sheet__Major_Only___2[[NPDES ID2]:[ECHO BFR]],18,FALSE)</f>
        <v>-75.474230000000006</v>
      </c>
      <c r="BC611" s="2" t="str">
        <f>IF(ISNUMBER(SEARCH("aerobic",$AW611)),"aerobic","")</f>
        <v/>
      </c>
      <c r="BD611" s="2" t="str">
        <f>IF(ISNUMBER(SEARCH("anaer",$AW611)),"anaer","")</f>
        <v>anaer</v>
      </c>
      <c r="BE611" s="2" t="str">
        <f>IF(ISNUMBER(SEARCH("thickening",$AZ611)),"thickening","")</f>
        <v/>
      </c>
      <c r="BF611" s="3" t="str">
        <f>IF(ISNUMBER(SEARCH("airDry",$AW611)),"airDry","")</f>
        <v/>
      </c>
      <c r="BG611" s="3" t="str">
        <f>IF(ISNUMBER(SEARCH("heatDry",$AY611)),"heatDry","")</f>
        <v/>
      </c>
      <c r="BH611" s="3" t="str">
        <f>IF(AND(ISNUMBER(SEARCH("aerobic",$AW611)),ISNUMBER(SEARCH("anaer",$AW611))),"Combined Aer and Anaer.","")</f>
        <v/>
      </c>
    </row>
    <row r="612" spans="1:60" x14ac:dyDescent="0.25">
      <c r="A612" s="5">
        <v>1411</v>
      </c>
      <c r="B612" t="s">
        <v>6682</v>
      </c>
      <c r="C612">
        <v>135.61000000000001</v>
      </c>
      <c r="D612">
        <v>785.08965997102382</v>
      </c>
      <c r="E612">
        <v>780.16407515613741</v>
      </c>
      <c r="F612">
        <v>559.36351126264526</v>
      </c>
      <c r="G612">
        <v>1012.5079679073179</v>
      </c>
      <c r="H612">
        <v>-109.827076875014</v>
      </c>
      <c r="I612">
        <v>-111.21585111380369</v>
      </c>
      <c r="J612">
        <v>-130.62067356694979</v>
      </c>
      <c r="K612">
        <v>-88.288014491255254</v>
      </c>
      <c r="L612">
        <v>94.250598326755778</v>
      </c>
      <c r="M612">
        <v>93.913608177135927</v>
      </c>
      <c r="N612">
        <v>92.735088164882583</v>
      </c>
      <c r="O612">
        <v>96.747851598459022</v>
      </c>
      <c r="P612">
        <v>3.1765945273549629</v>
      </c>
      <c r="Q612">
        <v>3.2074582211096399</v>
      </c>
      <c r="R612">
        <v>2.5951349576755192</v>
      </c>
      <c r="S612">
        <v>3.716202244955233</v>
      </c>
      <c r="T612">
        <v>251990.78075384549</v>
      </c>
      <c r="U612">
        <v>251991.19687313549</v>
      </c>
      <c r="V612">
        <v>251822.22004884301</v>
      </c>
      <c r="W612">
        <v>252159.95753150771</v>
      </c>
      <c r="X612">
        <v>16318.755612735289</v>
      </c>
      <c r="Y612">
        <v>16375.518198816821</v>
      </c>
      <c r="Z612">
        <v>15886.73943253027</v>
      </c>
      <c r="AA612">
        <v>16586.920408584429</v>
      </c>
      <c r="AB612">
        <v>2496.4470455379751</v>
      </c>
      <c r="AC612">
        <v>2466.7970471048538</v>
      </c>
      <c r="AD612">
        <v>2176.0192761107119</v>
      </c>
      <c r="AE612">
        <v>2882.7475560144471</v>
      </c>
      <c r="AF612">
        <v>68.112333406162506</v>
      </c>
      <c r="AG612">
        <v>67.868928251541917</v>
      </c>
      <c r="AH612">
        <v>67.017042900087404</v>
      </c>
      <c r="AI612">
        <v>69.916865870431167</v>
      </c>
      <c r="AJ612">
        <v>0.60858006032753953</v>
      </c>
      <c r="AK612">
        <v>0.60858004379542407</v>
      </c>
      <c r="AL612">
        <v>0.60857088004647431</v>
      </c>
      <c r="AM612">
        <v>0.60858908736624462</v>
      </c>
      <c r="AN612">
        <v>0.98986386628606804</v>
      </c>
      <c r="AO612">
        <v>0.98986386628606782</v>
      </c>
      <c r="AP612">
        <v>0.98986386628606782</v>
      </c>
      <c r="AQ612">
        <v>0.98986386628606782</v>
      </c>
      <c r="AR612">
        <v>16.26441477350615</v>
      </c>
      <c r="AS612">
        <v>16.26441477350615</v>
      </c>
      <c r="AT612">
        <v>16.26441477350615</v>
      </c>
      <c r="AU612">
        <v>16.26441477350615</v>
      </c>
      <c r="AV612" t="str">
        <f>VLOOKUP(Sheet1[[#This Row],[NPDES ID2]],Combined_Sheet__Major_Only___2[[NPDES ID2]:[ECHO BFR]],3,FALSE)</f>
        <v>TX</v>
      </c>
      <c r="AW612" t="s">
        <v>41</v>
      </c>
      <c r="AX612" t="str">
        <f>VLOOKUP(Sheet1[[#This Row],[NPDES ID2]],Combined_Sheet__Major_Only___2[[NPDES ID2]:[ECHO BFR]],27,FALSE)</f>
        <v>-</v>
      </c>
      <c r="AY612" t="str">
        <f>VLOOKUP(Sheet1[[#This Row],[NPDES ID2]],Combined_Sheet__Major_Only___2[[NPDES ID2]:[ECHO BFR]],28,FALSE)</f>
        <v>-</v>
      </c>
      <c r="AZ612" t="str">
        <f>VLOOKUP(Sheet1[[#This Row],[NPDES ID2]],Combined_Sheet__Major_Only___2[[NPDES ID2]:[ECHO BFR]],29,FALSE)</f>
        <v>-</v>
      </c>
      <c r="BA612">
        <f>VLOOKUP(Sheet1[[#This Row],[NPDES ID2]],Combined_Sheet__Major_Only___2[[NPDES ID2]:[ECHO BFR]],17,FALSE)</f>
        <v>29.838282</v>
      </c>
      <c r="BB612">
        <f>VLOOKUP(Sheet1[[#This Row],[NPDES ID2]],Combined_Sheet__Major_Only___2[[NPDES ID2]:[ECHO BFR]],18,FALSE)</f>
        <v>-95.666777999999994</v>
      </c>
      <c r="BC612" s="2" t="str">
        <f>IF(ISNUMBER(SEARCH("aerobic",$AW612)),"aerobic","")</f>
        <v>aerobic</v>
      </c>
      <c r="BD612" s="2" t="str">
        <f>IF(ISNUMBER(SEARCH("anaer",$AW612)),"anaer","")</f>
        <v/>
      </c>
      <c r="BE612" s="2" t="str">
        <f>IF(ISNUMBER(SEARCH("thickening",$AZ612)),"thickening","")</f>
        <v/>
      </c>
      <c r="BF612" s="4" t="str">
        <f>IF(ISNUMBER(SEARCH("airDry",$AW612)),"airDry","")</f>
        <v/>
      </c>
      <c r="BG612" s="4" t="str">
        <f>IF(ISNUMBER(SEARCH("heatDry",$AY612)),"heatDry","")</f>
        <v/>
      </c>
      <c r="BH612" s="4" t="str">
        <f>IF(AND(ISNUMBER(SEARCH("aerobic",$AW612)),ISNUMBER(SEARCH("anaer",$AW612))),"Combined Aer and Anaer.","")</f>
        <v/>
      </c>
    </row>
    <row r="613" spans="1:60" x14ac:dyDescent="0.25">
      <c r="A613" s="5">
        <v>1592</v>
      </c>
      <c r="B613" t="s">
        <v>7486</v>
      </c>
      <c r="C613">
        <v>81.63</v>
      </c>
      <c r="D613">
        <v>1227.814120966696</v>
      </c>
      <c r="E613">
        <v>1214.6049337050099</v>
      </c>
      <c r="F613">
        <v>850.23791338395597</v>
      </c>
      <c r="G613">
        <v>1598.3554990977771</v>
      </c>
      <c r="H613">
        <v>-110.1584318303878</v>
      </c>
      <c r="I613">
        <v>-111.56724055890071</v>
      </c>
      <c r="J613">
        <v>-130.94180032882809</v>
      </c>
      <c r="K613">
        <v>-88.620673575264306</v>
      </c>
      <c r="L613">
        <v>56.592592727256608</v>
      </c>
      <c r="M613">
        <v>56.388674307210543</v>
      </c>
      <c r="N613">
        <v>55.675476526961923</v>
      </c>
      <c r="O613">
        <v>58.103785966436263</v>
      </c>
      <c r="P613">
        <v>1.9124388517784059</v>
      </c>
      <c r="Q613">
        <v>1.930696413777369</v>
      </c>
      <c r="R613">
        <v>1.562904689457538</v>
      </c>
      <c r="S613">
        <v>2.235823854464392</v>
      </c>
      <c r="T613">
        <v>251988.59596916789</v>
      </c>
      <c r="U613">
        <v>251989.0120848763</v>
      </c>
      <c r="V613">
        <v>251820.0367150169</v>
      </c>
      <c r="W613">
        <v>252157.77129067609</v>
      </c>
      <c r="X613">
        <v>16359.39226451055</v>
      </c>
      <c r="Y613">
        <v>16416.65692136078</v>
      </c>
      <c r="Z613">
        <v>15923.040000137529</v>
      </c>
      <c r="AA613">
        <v>16630.325163314341</v>
      </c>
      <c r="AB613">
        <v>2508.501199529187</v>
      </c>
      <c r="AC613">
        <v>2478.5925135513548</v>
      </c>
      <c r="AD613">
        <v>2185.8242661431868</v>
      </c>
      <c r="AE613">
        <v>2897.9732717238048</v>
      </c>
      <c r="AF613">
        <v>67.942302341214386</v>
      </c>
      <c r="AG613">
        <v>67.69756504749499</v>
      </c>
      <c r="AH613">
        <v>66.841213731051312</v>
      </c>
      <c r="AI613">
        <v>69.756468347336479</v>
      </c>
      <c r="AJ613">
        <v>0.60650006276042268</v>
      </c>
      <c r="AK613">
        <v>0.60650005284472852</v>
      </c>
      <c r="AL613">
        <v>0.60649454898731303</v>
      </c>
      <c r="AM613">
        <v>0.60650548445716168</v>
      </c>
      <c r="AN613">
        <v>0.98986377968168315</v>
      </c>
      <c r="AO613">
        <v>0.98986377968168315</v>
      </c>
      <c r="AP613">
        <v>0.98986377968168315</v>
      </c>
      <c r="AQ613">
        <v>0.98986377968168315</v>
      </c>
      <c r="AR613">
        <v>16.200560868668251</v>
      </c>
      <c r="AS613">
        <v>16.200560868668251</v>
      </c>
      <c r="AT613">
        <v>16.200560868668251</v>
      </c>
      <c r="AU613">
        <v>16.200560868668251</v>
      </c>
      <c r="AV613" t="str">
        <f>VLOOKUP(Sheet1[[#This Row],[NPDES ID2]],Combined_Sheet__Major_Only___2[[NPDES ID2]:[ECHO BFR]],3,FALSE)</f>
        <v>TX</v>
      </c>
      <c r="AW613" t="s">
        <v>41</v>
      </c>
      <c r="AX613" t="str">
        <f>VLOOKUP(Sheet1[[#This Row],[NPDES ID2]],Combined_Sheet__Major_Only___2[[NPDES ID2]:[ECHO BFR]],27,FALSE)</f>
        <v>-</v>
      </c>
      <c r="AY613" t="str">
        <f>VLOOKUP(Sheet1[[#This Row],[NPDES ID2]],Combined_Sheet__Major_Only___2[[NPDES ID2]:[ECHO BFR]],28,FALSE)</f>
        <v>-</v>
      </c>
      <c r="AZ613" t="str">
        <f>VLOOKUP(Sheet1[[#This Row],[NPDES ID2]],Combined_Sheet__Major_Only___2[[NPDES ID2]:[ECHO BFR]],29,FALSE)</f>
        <v>-</v>
      </c>
      <c r="BA613">
        <f>VLOOKUP(Sheet1[[#This Row],[NPDES ID2]],Combined_Sheet__Major_Only___2[[NPDES ID2]:[ECHO BFR]],17,FALSE)</f>
        <v>29.738527999999999</v>
      </c>
      <c r="BB613">
        <f>VLOOKUP(Sheet1[[#This Row],[NPDES ID2]],Combined_Sheet__Major_Only___2[[NPDES ID2]:[ECHO BFR]],18,FALSE)</f>
        <v>-95.828833000000003</v>
      </c>
      <c r="BC613" s="2" t="str">
        <f>IF(ISNUMBER(SEARCH("aerobic",$AW613)),"aerobic","")</f>
        <v>aerobic</v>
      </c>
      <c r="BD613" s="2" t="str">
        <f>IF(ISNUMBER(SEARCH("anaer",$AW613)),"anaer","")</f>
        <v/>
      </c>
      <c r="BE613" s="2" t="str">
        <f>IF(ISNUMBER(SEARCH("thickening",$AZ613)),"thickening","")</f>
        <v/>
      </c>
      <c r="BF613" s="3" t="str">
        <f>IF(ISNUMBER(SEARCH("airDry",$AW613)),"airDry","")</f>
        <v/>
      </c>
      <c r="BG613" s="3" t="str">
        <f>IF(ISNUMBER(SEARCH("heatDry",$AY613)),"heatDry","")</f>
        <v/>
      </c>
      <c r="BH613" s="3" t="str">
        <f>IF(AND(ISNUMBER(SEARCH("aerobic",$AW613)),ISNUMBER(SEARCH("anaer",$AW613))),"Combined Aer and Anaer.","")</f>
        <v/>
      </c>
    </row>
    <row r="614" spans="1:60" x14ac:dyDescent="0.25">
      <c r="A614" s="5">
        <v>840</v>
      </c>
      <c r="B614" t="s">
        <v>4107</v>
      </c>
      <c r="C614">
        <v>1015</v>
      </c>
      <c r="D614">
        <v>362.04120903949638</v>
      </c>
      <c r="E614">
        <v>355.74605045543308</v>
      </c>
      <c r="F614">
        <v>308.27165208453681</v>
      </c>
      <c r="G614">
        <v>427.26764717935339</v>
      </c>
      <c r="H614">
        <v>-110.6957446446029</v>
      </c>
      <c r="I614">
        <v>-112.1193779043742</v>
      </c>
      <c r="J614">
        <v>-131.41113923746761</v>
      </c>
      <c r="K614">
        <v>-88.842616670568788</v>
      </c>
      <c r="L614">
        <v>696.90091915376684</v>
      </c>
      <c r="M614">
        <v>694.31233904948499</v>
      </c>
      <c r="N614">
        <v>685.2706968870549</v>
      </c>
      <c r="O614">
        <v>716.07082204090466</v>
      </c>
      <c r="P614">
        <v>23.790254685973789</v>
      </c>
      <c r="Q614">
        <v>24.00138029012669</v>
      </c>
      <c r="R614">
        <v>19.467777179309451</v>
      </c>
      <c r="S614">
        <v>27.746040442777161</v>
      </c>
      <c r="T614">
        <v>251974.01261171291</v>
      </c>
      <c r="U614">
        <v>251974.42870351381</v>
      </c>
      <c r="V614">
        <v>251805.46304194149</v>
      </c>
      <c r="W614">
        <v>252143.17821344579</v>
      </c>
      <c r="X614">
        <v>16517.787157703689</v>
      </c>
      <c r="Y614">
        <v>16577.13570953274</v>
      </c>
      <c r="Z614">
        <v>16064.43854388902</v>
      </c>
      <c r="AA614">
        <v>16799.562768412328</v>
      </c>
      <c r="AB614">
        <v>2556.4217073991258</v>
      </c>
      <c r="AC614">
        <v>2525.555209967577</v>
      </c>
      <c r="AD614">
        <v>2224.5431161456409</v>
      </c>
      <c r="AE614">
        <v>2958.7448941460229</v>
      </c>
      <c r="AF614">
        <v>67.295481448130545</v>
      </c>
      <c r="AG614">
        <v>67.04647300046804</v>
      </c>
      <c r="AH614">
        <v>66.171880858960265</v>
      </c>
      <c r="AI614">
        <v>69.145378808600469</v>
      </c>
      <c r="AJ614">
        <v>0.59858843990867139</v>
      </c>
      <c r="AK614">
        <v>0.5985883147187343</v>
      </c>
      <c r="AL614">
        <v>0.59852045969794931</v>
      </c>
      <c r="AM614">
        <v>0.59865529293378128</v>
      </c>
      <c r="AN614">
        <v>0.9898632015626867</v>
      </c>
      <c r="AO614">
        <v>0.98986320156268692</v>
      </c>
      <c r="AP614">
        <v>0.98986320156268692</v>
      </c>
      <c r="AQ614">
        <v>0.98986320156268692</v>
      </c>
      <c r="AR614">
        <v>15.955069656888501</v>
      </c>
      <c r="AS614">
        <v>15.95506965688849</v>
      </c>
      <c r="AT614">
        <v>15.95506965688849</v>
      </c>
      <c r="AU614">
        <v>15.95506965688849</v>
      </c>
      <c r="AV614" t="str">
        <f>VLOOKUP(Sheet1[[#This Row],[NPDES ID2]],Combined_Sheet__Major_Only___2[[NPDES ID2]:[ECHO BFR]],3,FALSE)</f>
        <v>IL</v>
      </c>
      <c r="AW614" t="s">
        <v>12185</v>
      </c>
      <c r="AX614" t="str">
        <f>VLOOKUP(Sheet1[[#This Row],[NPDES ID2]],Combined_Sheet__Major_Only___2[[NPDES ID2]:[ECHO BFR]],27,FALSE)</f>
        <v>-</v>
      </c>
      <c r="AY614" t="str">
        <f>VLOOKUP(Sheet1[[#This Row],[NPDES ID2]],Combined_Sheet__Major_Only___2[[NPDES ID2]:[ECHO BFR]],28,FALSE)</f>
        <v>-</v>
      </c>
      <c r="AZ614" t="str">
        <f>VLOOKUP(Sheet1[[#This Row],[NPDES ID2]],Combined_Sheet__Major_Only___2[[NPDES ID2]:[ECHO BFR]],29,FALSE)</f>
        <v>sludgeLagoon</v>
      </c>
      <c r="BA614">
        <f>VLOOKUP(Sheet1[[#This Row],[NPDES ID2]],Combined_Sheet__Major_Only___2[[NPDES ID2]:[ECHO BFR]],17,FALSE)</f>
        <v>40.944685999999997</v>
      </c>
      <c r="BB614">
        <f>VLOOKUP(Sheet1[[#This Row],[NPDES ID2]],Combined_Sheet__Major_Only___2[[NPDES ID2]:[ECHO BFR]],18,FALSE)</f>
        <v>-90.642554000000004</v>
      </c>
      <c r="BC614" s="2" t="str">
        <f>IF(ISNUMBER(SEARCH("aerobic",$AW614)),"aerobic","")</f>
        <v/>
      </c>
      <c r="BD614" s="2" t="str">
        <f>IF(ISNUMBER(SEARCH("anaer",$AW614)),"anaer","")</f>
        <v>anaer</v>
      </c>
      <c r="BE614" s="2" t="str">
        <f>IF(ISNUMBER(SEARCH("thickening",$AZ614)),"thickening","")</f>
        <v/>
      </c>
      <c r="BF614" s="3" t="str">
        <f>IF(ISNUMBER(SEARCH("airDry",$AW614)),"airDry","")</f>
        <v/>
      </c>
      <c r="BG614" s="3" t="str">
        <f>IF(ISNUMBER(SEARCH("heatDry",$AY614)),"heatDry","")</f>
        <v/>
      </c>
      <c r="BH614" s="3" t="str">
        <f>IF(AND(ISNUMBER(SEARCH("aerobic",$AW614)),ISNUMBER(SEARCH("anaer",$AW614))),"Combined Aer and Anaer.","")</f>
        <v/>
      </c>
    </row>
    <row r="615" spans="1:60" x14ac:dyDescent="0.25">
      <c r="A615" s="5">
        <v>70</v>
      </c>
      <c r="B615" t="s">
        <v>390</v>
      </c>
      <c r="C615">
        <v>43.41</v>
      </c>
      <c r="D615">
        <v>2203.6653589666898</v>
      </c>
      <c r="E615">
        <v>2182.1955374036902</v>
      </c>
      <c r="F615">
        <v>1492.393456055474</v>
      </c>
      <c r="G615">
        <v>2890.075460528662</v>
      </c>
      <c r="H615">
        <v>-109.4336700747096</v>
      </c>
      <c r="I615">
        <v>-110.8166865925492</v>
      </c>
      <c r="J615">
        <v>-130.2471435705107</v>
      </c>
      <c r="K615">
        <v>-87.940806606951085</v>
      </c>
      <c r="L615">
        <v>30.286139648454871</v>
      </c>
      <c r="M615">
        <v>30.179152315391509</v>
      </c>
      <c r="N615">
        <v>29.80494759823139</v>
      </c>
      <c r="O615">
        <v>31.07902149337097</v>
      </c>
      <c r="P615">
        <v>1.016635928236771</v>
      </c>
      <c r="Q615">
        <v>1.026781132760316</v>
      </c>
      <c r="R615">
        <v>0.83011142991606279</v>
      </c>
      <c r="S615">
        <v>1.190517928632514</v>
      </c>
      <c r="T615">
        <v>251964.98434086499</v>
      </c>
      <c r="U615">
        <v>251965.40041786531</v>
      </c>
      <c r="V615">
        <v>251796.44076650339</v>
      </c>
      <c r="W615">
        <v>252134.1439252756</v>
      </c>
      <c r="X615">
        <v>16254.6979865497</v>
      </c>
      <c r="Y615">
        <v>16310.67242436862</v>
      </c>
      <c r="Z615">
        <v>15829.32419332296</v>
      </c>
      <c r="AA615">
        <v>16518.627291689259</v>
      </c>
      <c r="AB615">
        <v>2477.7736078888051</v>
      </c>
      <c r="AC615">
        <v>2448.506644919773</v>
      </c>
      <c r="AD615">
        <v>2160.8290828140589</v>
      </c>
      <c r="AE615">
        <v>2859.1655719429868</v>
      </c>
      <c r="AF615">
        <v>68.372669599515021</v>
      </c>
      <c r="AG615">
        <v>68.131180845861778</v>
      </c>
      <c r="AH615">
        <v>67.286328070218488</v>
      </c>
      <c r="AI615">
        <v>70.16259244991457</v>
      </c>
      <c r="AJ615">
        <v>0.6117649460967064</v>
      </c>
      <c r="AK615">
        <v>0.61176494079985599</v>
      </c>
      <c r="AL615">
        <v>0.61176199780571006</v>
      </c>
      <c r="AM615">
        <v>0.61176784513893556</v>
      </c>
      <c r="AN615">
        <v>0.98986284362749244</v>
      </c>
      <c r="AO615">
        <v>0.98986284362749277</v>
      </c>
      <c r="AP615">
        <v>0.98986284362749277</v>
      </c>
      <c r="AQ615">
        <v>0.98986284362749277</v>
      </c>
      <c r="AR615">
        <v>16.36259262419091</v>
      </c>
      <c r="AS615">
        <v>16.36259262419091</v>
      </c>
      <c r="AT615">
        <v>16.36259262419091</v>
      </c>
      <c r="AU615">
        <v>16.36259262419091</v>
      </c>
      <c r="AV615" t="str">
        <f>VLOOKUP(Sheet1[[#This Row],[NPDES ID2]],Combined_Sheet__Major_Only___2[[NPDES ID2]:[ECHO BFR]],3,FALSE)</f>
        <v>PR</v>
      </c>
      <c r="AW615" t="s">
        <v>41</v>
      </c>
      <c r="AX615" t="str">
        <f>VLOOKUP(Sheet1[[#This Row],[NPDES ID2]],Combined_Sheet__Major_Only___2[[NPDES ID2]:[ECHO BFR]],27,FALSE)</f>
        <v>-</v>
      </c>
      <c r="AY615" t="str">
        <f>VLOOKUP(Sheet1[[#This Row],[NPDES ID2]],Combined_Sheet__Major_Only___2[[NPDES ID2]:[ECHO BFR]],28,FALSE)</f>
        <v>highTempCompost, thermoAerobicDigest</v>
      </c>
      <c r="AZ615" t="str">
        <f>VLOOKUP(Sheet1[[#This Row],[NPDES ID2]],Combined_Sheet__Major_Only___2[[NPDES ID2]:[ECHO BFR]],29,FALSE)</f>
        <v>-</v>
      </c>
      <c r="BA615">
        <f>VLOOKUP(Sheet1[[#This Row],[NPDES ID2]],Combined_Sheet__Major_Only___2[[NPDES ID2]:[ECHO BFR]],17,FALSE)</f>
        <v>18.3093</v>
      </c>
      <c r="BB615">
        <f>VLOOKUP(Sheet1[[#This Row],[NPDES ID2]],Combined_Sheet__Major_Only___2[[NPDES ID2]:[ECHO BFR]],18,FALSE)</f>
        <v>-66.687700000000007</v>
      </c>
      <c r="BC615" s="2" t="str">
        <f>IF(ISNUMBER(SEARCH("aerobic",$AW615)),"aerobic","")</f>
        <v>aerobic</v>
      </c>
      <c r="BD615" s="2" t="str">
        <f>IF(ISNUMBER(SEARCH("anaer",$AW615)),"anaer","")</f>
        <v/>
      </c>
      <c r="BE615" s="2" t="str">
        <f>IF(ISNUMBER(SEARCH("thickening",$AZ615)),"thickening","")</f>
        <v/>
      </c>
      <c r="BF615" s="3" t="str">
        <f>IF(ISNUMBER(SEARCH("airDry",$AW615)),"airDry","")</f>
        <v/>
      </c>
      <c r="BG615" s="3" t="str">
        <f>IF(ISNUMBER(SEARCH("heatDry",$AY615)),"heatDry","")</f>
        <v/>
      </c>
      <c r="BH615" s="3" t="str">
        <f>IF(AND(ISNUMBER(SEARCH("aerobic",$AW615)),ISNUMBER(SEARCH("anaer",$AW615))),"Combined Aer and Anaer.","")</f>
        <v/>
      </c>
    </row>
    <row r="616" spans="1:60" x14ac:dyDescent="0.25">
      <c r="A616" s="5">
        <v>1628</v>
      </c>
      <c r="B616" t="s">
        <v>7647</v>
      </c>
      <c r="C616">
        <v>69.97</v>
      </c>
      <c r="D616">
        <v>1416.55128920773</v>
      </c>
      <c r="E616">
        <v>1401.481019737435</v>
      </c>
      <c r="F616">
        <v>974.42497324795227</v>
      </c>
      <c r="G616">
        <v>1848.3351056579411</v>
      </c>
      <c r="H616">
        <v>-110.3506598822044</v>
      </c>
      <c r="I616">
        <v>-111.76880545638009</v>
      </c>
      <c r="J616">
        <v>-131.12715487979449</v>
      </c>
      <c r="K616">
        <v>-88.807704277577358</v>
      </c>
      <c r="L616">
        <v>48.433780943857052</v>
      </c>
      <c r="M616">
        <v>48.258419537013928</v>
      </c>
      <c r="N616">
        <v>47.645088586300673</v>
      </c>
      <c r="O616">
        <v>49.733356427721283</v>
      </c>
      <c r="P616">
        <v>1.639420528307207</v>
      </c>
      <c r="Q616">
        <v>1.654898832860747</v>
      </c>
      <c r="R616">
        <v>1.340066881559782</v>
      </c>
      <c r="S616">
        <v>1.91585695821504</v>
      </c>
      <c r="T616">
        <v>251956.5309340563</v>
      </c>
      <c r="U616">
        <v>251956.94699719831</v>
      </c>
      <c r="V616">
        <v>251787.992973354</v>
      </c>
      <c r="W616">
        <v>252125.68488429009</v>
      </c>
      <c r="X616">
        <v>16382.719686810229</v>
      </c>
      <c r="Y616">
        <v>16440.292987506749</v>
      </c>
      <c r="Z616">
        <v>15943.71263073059</v>
      </c>
      <c r="AA616">
        <v>16655.34843584519</v>
      </c>
      <c r="AB616">
        <v>2515.7412005171659</v>
      </c>
      <c r="AC616">
        <v>2485.675138316014</v>
      </c>
      <c r="AD616">
        <v>2191.6887247486038</v>
      </c>
      <c r="AE616">
        <v>2907.1646971635528</v>
      </c>
      <c r="AF616">
        <v>67.83695410181052</v>
      </c>
      <c r="AG616">
        <v>67.591406852011716</v>
      </c>
      <c r="AH616">
        <v>66.732264385375444</v>
      </c>
      <c r="AI616">
        <v>69.657071035614905</v>
      </c>
      <c r="AJ616">
        <v>0.60521138377506811</v>
      </c>
      <c r="AK616">
        <v>0.60521137529086189</v>
      </c>
      <c r="AL616">
        <v>0.6052066645987958</v>
      </c>
      <c r="AM616">
        <v>0.60521602413730347</v>
      </c>
      <c r="AN616">
        <v>0.98986250846046642</v>
      </c>
      <c r="AO616">
        <v>0.98986250846046653</v>
      </c>
      <c r="AP616">
        <v>0.98986250846046653</v>
      </c>
      <c r="AQ616">
        <v>0.98986250846046653</v>
      </c>
      <c r="AR616">
        <v>16.16094918493183</v>
      </c>
      <c r="AS616">
        <v>16.160949184931841</v>
      </c>
      <c r="AT616">
        <v>16.160949184931841</v>
      </c>
      <c r="AU616">
        <v>16.160949184931841</v>
      </c>
      <c r="AV616" t="str">
        <f>VLOOKUP(Sheet1[[#This Row],[NPDES ID2]],Combined_Sheet__Major_Only___2[[NPDES ID2]:[ECHO BFR]],3,FALSE)</f>
        <v>TX</v>
      </c>
      <c r="AW616" t="s">
        <v>41</v>
      </c>
      <c r="AX616" t="str">
        <f>VLOOKUP(Sheet1[[#This Row],[NPDES ID2]],Combined_Sheet__Major_Only___2[[NPDES ID2]:[ECHO BFR]],27,FALSE)</f>
        <v>-</v>
      </c>
      <c r="AY616" t="str">
        <f>VLOOKUP(Sheet1[[#This Row],[NPDES ID2]],Combined_Sheet__Major_Only___2[[NPDES ID2]:[ECHO BFR]],28,FALSE)</f>
        <v>-</v>
      </c>
      <c r="AZ616" t="str">
        <f>VLOOKUP(Sheet1[[#This Row],[NPDES ID2]],Combined_Sheet__Major_Only___2[[NPDES ID2]:[ECHO BFR]],29,FALSE)</f>
        <v>-</v>
      </c>
      <c r="BA616">
        <f>VLOOKUP(Sheet1[[#This Row],[NPDES ID2]],Combined_Sheet__Major_Only___2[[NPDES ID2]:[ECHO BFR]],17,FALSE)</f>
        <v>30.110365000000002</v>
      </c>
      <c r="BB616">
        <f>VLOOKUP(Sheet1[[#This Row],[NPDES ID2]],Combined_Sheet__Major_Only___2[[NPDES ID2]:[ECHO BFR]],18,FALSE)</f>
        <v>-95.405315999999999</v>
      </c>
      <c r="BC616" s="2" t="str">
        <f>IF(ISNUMBER(SEARCH("aerobic",$AW616)),"aerobic","")</f>
        <v>aerobic</v>
      </c>
      <c r="BD616" s="2" t="str">
        <f>IF(ISNUMBER(SEARCH("anaer",$AW616)),"anaer","")</f>
        <v/>
      </c>
      <c r="BE616" s="2" t="str">
        <f>IF(ISNUMBER(SEARCH("thickening",$AZ616)),"thickening","")</f>
        <v/>
      </c>
      <c r="BF616" s="3" t="str">
        <f>IF(ISNUMBER(SEARCH("airDry",$AW616)),"airDry","")</f>
        <v/>
      </c>
      <c r="BG616" s="3" t="str">
        <f>IF(ISNUMBER(SEARCH("heatDry",$AY616)),"heatDry","")</f>
        <v/>
      </c>
      <c r="BH616" s="3" t="str">
        <f>IF(AND(ISNUMBER(SEARCH("aerobic",$AW616)),ISNUMBER(SEARCH("anaer",$AW616))),"Combined Aer and Anaer.","")</f>
        <v/>
      </c>
    </row>
    <row r="617" spans="1:60" x14ac:dyDescent="0.25">
      <c r="A617" s="5">
        <v>1363</v>
      </c>
      <c r="B617" t="s">
        <v>6471</v>
      </c>
      <c r="C617">
        <v>158.19999999999999</v>
      </c>
      <c r="D617">
        <v>701.42718777451523</v>
      </c>
      <c r="E617">
        <v>697.79745464991606</v>
      </c>
      <c r="F617">
        <v>503.88851527292121</v>
      </c>
      <c r="G617">
        <v>899.86209841804862</v>
      </c>
      <c r="H617">
        <v>-111.39601465691371</v>
      </c>
      <c r="I617">
        <v>-112.7549362330073</v>
      </c>
      <c r="J617">
        <v>-132.12781048960881</v>
      </c>
      <c r="K617">
        <v>-89.77813103161327</v>
      </c>
      <c r="L617">
        <v>108.50183774403381</v>
      </c>
      <c r="M617">
        <v>108.0976794017716</v>
      </c>
      <c r="N617">
        <v>106.68429786386351</v>
      </c>
      <c r="O617">
        <v>111.4967944005373</v>
      </c>
      <c r="P617">
        <v>3.708654823779534</v>
      </c>
      <c r="Q617">
        <v>3.741344423053711</v>
      </c>
      <c r="R617">
        <v>3.0352335755286242</v>
      </c>
      <c r="S617">
        <v>4.3236214038038074</v>
      </c>
      <c r="T617">
        <v>251945.20812725119</v>
      </c>
      <c r="U617">
        <v>251945.624171831</v>
      </c>
      <c r="V617">
        <v>251776.6776856927</v>
      </c>
      <c r="W617">
        <v>252114.35453085959</v>
      </c>
      <c r="X617">
        <v>16533.9741343756</v>
      </c>
      <c r="Y617">
        <v>16593.46143276554</v>
      </c>
      <c r="Z617">
        <v>16078.66308236805</v>
      </c>
      <c r="AA617">
        <v>16817.016940195201</v>
      </c>
      <c r="AB617">
        <v>2561.3519722594742</v>
      </c>
      <c r="AC617">
        <v>2530.3129850571559</v>
      </c>
      <c r="AD617">
        <v>2228.664165159078</v>
      </c>
      <c r="AE617">
        <v>2964.86307699995</v>
      </c>
      <c r="AF617">
        <v>67.214850995278979</v>
      </c>
      <c r="AG617">
        <v>66.964631220856162</v>
      </c>
      <c r="AH617">
        <v>66.088834991032016</v>
      </c>
      <c r="AI617">
        <v>69.069979880160886</v>
      </c>
      <c r="AJ617">
        <v>0.59760225707484149</v>
      </c>
      <c r="AK617">
        <v>0.59760223800664247</v>
      </c>
      <c r="AL617">
        <v>0.59759167488180531</v>
      </c>
      <c r="AM617">
        <v>0.59761266265543722</v>
      </c>
      <c r="AN617">
        <v>0.9898620594905867</v>
      </c>
      <c r="AO617">
        <v>0.98986205949058625</v>
      </c>
      <c r="AP617">
        <v>0.98986205949058625</v>
      </c>
      <c r="AQ617">
        <v>0.98986205949058625</v>
      </c>
      <c r="AR617">
        <v>15.926697451989339</v>
      </c>
      <c r="AS617">
        <v>15.926697451989339</v>
      </c>
      <c r="AT617">
        <v>15.926697451989339</v>
      </c>
      <c r="AU617">
        <v>15.926697451989339</v>
      </c>
      <c r="AV617" t="str">
        <f>VLOOKUP(Sheet1[[#This Row],[NPDES ID2]],Combined_Sheet__Major_Only___2[[NPDES ID2]:[ECHO BFR]],3,FALSE)</f>
        <v>PA</v>
      </c>
      <c r="AW617" t="s">
        <v>41</v>
      </c>
      <c r="AX617" t="str">
        <f>VLOOKUP(Sheet1[[#This Row],[NPDES ID2]],Combined_Sheet__Major_Only___2[[NPDES ID2]:[ECHO BFR]],27,FALSE)</f>
        <v>longTermSludgeStore</v>
      </c>
      <c r="AY617" t="str">
        <f>VLOOKUP(Sheet1[[#This Row],[NPDES ID2]],Combined_Sheet__Major_Only___2[[NPDES ID2]:[ECHO BFR]],28,FALSE)</f>
        <v>-</v>
      </c>
      <c r="AZ617" t="str">
        <f>VLOOKUP(Sheet1[[#This Row],[NPDES ID2]],Combined_Sheet__Major_Only___2[[NPDES ID2]:[ECHO BFR]],29,FALSE)</f>
        <v>-</v>
      </c>
      <c r="BA617">
        <f>VLOOKUP(Sheet1[[#This Row],[NPDES ID2]],Combined_Sheet__Major_Only___2[[NPDES ID2]:[ECHO BFR]],17,FALSE)</f>
        <v>40.349443999999998</v>
      </c>
      <c r="BB617">
        <f>VLOOKUP(Sheet1[[#This Row],[NPDES ID2]],Combined_Sheet__Major_Only___2[[NPDES ID2]:[ECHO BFR]],18,FALSE)</f>
        <v>-76.084444000000005</v>
      </c>
      <c r="BC617" s="2" t="str">
        <f>IF(ISNUMBER(SEARCH("aerobic",$AW617)),"aerobic","")</f>
        <v>aerobic</v>
      </c>
      <c r="BD617" s="2" t="str">
        <f>IF(ISNUMBER(SEARCH("anaer",$AW617)),"anaer","")</f>
        <v/>
      </c>
      <c r="BE617" s="2" t="str">
        <f>IF(ISNUMBER(SEARCH("thickening",$AZ617)),"thickening","")</f>
        <v/>
      </c>
      <c r="BF617" s="4" t="str">
        <f>IF(ISNUMBER(SEARCH("airDry",$AW617)),"airDry","")</f>
        <v/>
      </c>
      <c r="BG617" s="4" t="str">
        <f>IF(ISNUMBER(SEARCH("heatDry",$AY617)),"heatDry","")</f>
        <v/>
      </c>
      <c r="BH617" s="4" t="str">
        <f>IF(AND(ISNUMBER(SEARCH("aerobic",$AW617)),ISNUMBER(SEARCH("anaer",$AW617))),"Combined Aer and Anaer.","")</f>
        <v/>
      </c>
    </row>
    <row r="618" spans="1:60" x14ac:dyDescent="0.25">
      <c r="A618" s="5">
        <v>1645</v>
      </c>
      <c r="B618" t="s">
        <v>7722</v>
      </c>
      <c r="C618">
        <v>63.79</v>
      </c>
      <c r="D618">
        <v>1562.1234697162711</v>
      </c>
      <c r="E618">
        <v>1544.5390234364111</v>
      </c>
      <c r="F618">
        <v>1070.8056389484921</v>
      </c>
      <c r="G618">
        <v>2040.207318042625</v>
      </c>
      <c r="H618">
        <v>-111.78173948468989</v>
      </c>
      <c r="I618">
        <v>-113.15348191302959</v>
      </c>
      <c r="J618">
        <v>-132.50358557857649</v>
      </c>
      <c r="K618">
        <v>-90.175973984064299</v>
      </c>
      <c r="L618">
        <v>43.633334297953859</v>
      </c>
      <c r="M618">
        <v>43.469485601812778</v>
      </c>
      <c r="N618">
        <v>42.896414604066948</v>
      </c>
      <c r="O618">
        <v>44.847597803518461</v>
      </c>
      <c r="P618">
        <v>1.495671095392652</v>
      </c>
      <c r="Q618">
        <v>1.508586133253365</v>
      </c>
      <c r="R618">
        <v>1.22452257294664</v>
      </c>
      <c r="S618">
        <v>1.742446452230739</v>
      </c>
      <c r="T618">
        <v>251926.3065523839</v>
      </c>
      <c r="U618">
        <v>251926.72256597719</v>
      </c>
      <c r="V618">
        <v>251757.78866280659</v>
      </c>
      <c r="W618">
        <v>252095.44035813489</v>
      </c>
      <c r="X618">
        <v>16577.191374892111</v>
      </c>
      <c r="Y618">
        <v>16637.227004085311</v>
      </c>
      <c r="Z618">
        <v>16117.091462239991</v>
      </c>
      <c r="AA618">
        <v>16863.297512508161</v>
      </c>
      <c r="AB618">
        <v>2574.6494431781898</v>
      </c>
      <c r="AC618">
        <v>2543.312872188571</v>
      </c>
      <c r="AD618">
        <v>2239.4370123162798</v>
      </c>
      <c r="AE618">
        <v>2981.3053363316508</v>
      </c>
      <c r="AF618">
        <v>67.034029558235389</v>
      </c>
      <c r="AG618">
        <v>66.78236816726232</v>
      </c>
      <c r="AH618">
        <v>65.901863612933084</v>
      </c>
      <c r="AI618">
        <v>68.899429698132195</v>
      </c>
      <c r="AJ618">
        <v>0.59539082356506701</v>
      </c>
      <c r="AK618">
        <v>0.59539081591408172</v>
      </c>
      <c r="AL618">
        <v>0.59538656721661565</v>
      </c>
      <c r="AM618">
        <v>0.59539500882595331</v>
      </c>
      <c r="AN618">
        <v>0.98986130992016019</v>
      </c>
      <c r="AO618">
        <v>0.9898613099201603</v>
      </c>
      <c r="AP618">
        <v>0.9898613099201603</v>
      </c>
      <c r="AQ618">
        <v>0.9898613099201603</v>
      </c>
      <c r="AR618">
        <v>15.85889157868602</v>
      </c>
      <c r="AS618">
        <v>15.858891578686009</v>
      </c>
      <c r="AT618">
        <v>15.858891578686009</v>
      </c>
      <c r="AU618">
        <v>15.858891578686009</v>
      </c>
      <c r="AV618" t="str">
        <f>VLOOKUP(Sheet1[[#This Row],[NPDES ID2]],Combined_Sheet__Major_Only___2[[NPDES ID2]:[ECHO BFR]],3,FALSE)</f>
        <v>TX</v>
      </c>
      <c r="AW618" t="s">
        <v>41</v>
      </c>
      <c r="AX618" t="str">
        <f>VLOOKUP(Sheet1[[#This Row],[NPDES ID2]],Combined_Sheet__Major_Only___2[[NPDES ID2]:[ECHO BFR]],27,FALSE)</f>
        <v>other</v>
      </c>
      <c r="AY618" t="str">
        <f>VLOOKUP(Sheet1[[#This Row],[NPDES ID2]],Combined_Sheet__Major_Only___2[[NPDES ID2]:[ECHO BFR]],28,FALSE)</f>
        <v>-</v>
      </c>
      <c r="AZ618" t="str">
        <f>VLOOKUP(Sheet1[[#This Row],[NPDES ID2]],Combined_Sheet__Major_Only___2[[NPDES ID2]:[ECHO BFR]],29,FALSE)</f>
        <v>-</v>
      </c>
      <c r="BA618">
        <f>VLOOKUP(Sheet1[[#This Row],[NPDES ID2]],Combined_Sheet__Major_Only___2[[NPDES ID2]:[ECHO BFR]],17,FALSE)</f>
        <v>29.939319999999999</v>
      </c>
      <c r="BB618">
        <f>VLOOKUP(Sheet1[[#This Row],[NPDES ID2]],Combined_Sheet__Major_Only___2[[NPDES ID2]:[ECHO BFR]],18,FALSE)</f>
        <v>-95.619789999999995</v>
      </c>
      <c r="BC618" s="2" t="str">
        <f>IF(ISNUMBER(SEARCH("aerobic",$AW618)),"aerobic","")</f>
        <v>aerobic</v>
      </c>
      <c r="BD618" s="2" t="str">
        <f>IF(ISNUMBER(SEARCH("anaer",$AW618)),"anaer","")</f>
        <v/>
      </c>
      <c r="BE618" s="2" t="str">
        <f>IF(ISNUMBER(SEARCH("thickening",$AZ618)),"thickening","")</f>
        <v/>
      </c>
      <c r="BF618" s="4" t="str">
        <f>IF(ISNUMBER(SEARCH("airDry",$AW618)),"airDry","")</f>
        <v/>
      </c>
      <c r="BG618" s="4" t="str">
        <f>IF(ISNUMBER(SEARCH("heatDry",$AY618)),"heatDry","")</f>
        <v/>
      </c>
      <c r="BH618" s="4" t="str">
        <f>IF(AND(ISNUMBER(SEARCH("aerobic",$AW618)),ISNUMBER(SEARCH("anaer",$AW618))),"Combined Aer and Anaer.","")</f>
        <v/>
      </c>
    </row>
    <row r="619" spans="1:60" x14ac:dyDescent="0.25">
      <c r="A619" s="5">
        <v>937</v>
      </c>
      <c r="B619" t="s">
        <v>4551</v>
      </c>
      <c r="C619">
        <v>654.79999999999995</v>
      </c>
      <c r="D619">
        <v>343.84878172925818</v>
      </c>
      <c r="E619">
        <v>337.00370447932272</v>
      </c>
      <c r="F619">
        <v>290.34252542910059</v>
      </c>
      <c r="G619">
        <v>410.89714041684817</v>
      </c>
      <c r="H619">
        <v>-110.3236179132807</v>
      </c>
      <c r="I619">
        <v>-111.74715315870201</v>
      </c>
      <c r="J619">
        <v>-131.07194341652709</v>
      </c>
      <c r="K619">
        <v>-88.601217437724145</v>
      </c>
      <c r="L619">
        <v>451.89966750096443</v>
      </c>
      <c r="M619">
        <v>450.24767076655081</v>
      </c>
      <c r="N619">
        <v>444.47454478350062</v>
      </c>
      <c r="O619">
        <v>464.13691248300319</v>
      </c>
      <c r="P619">
        <v>15.3437335878645</v>
      </c>
      <c r="Q619">
        <v>15.4853249161183</v>
      </c>
      <c r="R619">
        <v>12.54719535885158</v>
      </c>
      <c r="S619">
        <v>17.918210057485531</v>
      </c>
      <c r="T619">
        <v>251925.7384436439</v>
      </c>
      <c r="U619">
        <v>251926.15445630581</v>
      </c>
      <c r="V619">
        <v>251757.2209313309</v>
      </c>
      <c r="W619">
        <v>252094.87187075161</v>
      </c>
      <c r="X619">
        <v>16430.001198756869</v>
      </c>
      <c r="Y619">
        <v>16488.239516874321</v>
      </c>
      <c r="Z619">
        <v>15985.8169739721</v>
      </c>
      <c r="AA619">
        <v>16705.928605805919</v>
      </c>
      <c r="AB619">
        <v>2530.336307249665</v>
      </c>
      <c r="AC619">
        <v>2499.99880901186</v>
      </c>
      <c r="AD619">
        <v>2203.4223403159958</v>
      </c>
      <c r="AE619">
        <v>2925.8598502125778</v>
      </c>
      <c r="AF619">
        <v>67.63861519119888</v>
      </c>
      <c r="AG619">
        <v>67.391968298540803</v>
      </c>
      <c r="AH619">
        <v>66.526901471142949</v>
      </c>
      <c r="AI619">
        <v>69.469448429657206</v>
      </c>
      <c r="AJ619">
        <v>0.60278532475181312</v>
      </c>
      <c r="AK619">
        <v>0.60278524437482095</v>
      </c>
      <c r="AL619">
        <v>0.60274127805251454</v>
      </c>
      <c r="AM619">
        <v>0.60282863908998296</v>
      </c>
      <c r="AN619">
        <v>0.9898612873892364</v>
      </c>
      <c r="AO619">
        <v>0.98986128738923651</v>
      </c>
      <c r="AP619">
        <v>0.98986128738923651</v>
      </c>
      <c r="AQ619">
        <v>0.98986128738923651</v>
      </c>
      <c r="AR619">
        <v>16.084980969783199</v>
      </c>
      <c r="AS619">
        <v>16.084980969783199</v>
      </c>
      <c r="AT619">
        <v>16.084980969783199</v>
      </c>
      <c r="AU619">
        <v>16.084980969783199</v>
      </c>
      <c r="AV619" t="str">
        <f>VLOOKUP(Sheet1[[#This Row],[NPDES ID2]],Combined_Sheet__Major_Only___2[[NPDES ID2]:[ECHO BFR]],3,FALSE)</f>
        <v>TX</v>
      </c>
      <c r="AW619" t="s">
        <v>41</v>
      </c>
      <c r="AX619" t="str">
        <f>VLOOKUP(Sheet1[[#This Row],[NPDES ID2]],Combined_Sheet__Major_Only___2[[NPDES ID2]:[ECHO BFR]],27,FALSE)</f>
        <v>-</v>
      </c>
      <c r="AY619" t="str">
        <f>VLOOKUP(Sheet1[[#This Row],[NPDES ID2]],Combined_Sheet__Major_Only___2[[NPDES ID2]:[ECHO BFR]],28,FALSE)</f>
        <v>-</v>
      </c>
      <c r="AZ619" t="str">
        <f>VLOOKUP(Sheet1[[#This Row],[NPDES ID2]],Combined_Sheet__Major_Only___2[[NPDES ID2]:[ECHO BFR]],29,FALSE)</f>
        <v>preliminaryOps</v>
      </c>
      <c r="BA619">
        <f>VLOOKUP(Sheet1[[#This Row],[NPDES ID2]],Combined_Sheet__Major_Only___2[[NPDES ID2]:[ECHO BFR]],17,FALSE)</f>
        <v>28.648890999999999</v>
      </c>
      <c r="BB619">
        <f>VLOOKUP(Sheet1[[#This Row],[NPDES ID2]],Combined_Sheet__Major_Only___2[[NPDES ID2]:[ECHO BFR]],18,FALSE)</f>
        <v>-100.453502</v>
      </c>
      <c r="BC619" s="2" t="str">
        <f>IF(ISNUMBER(SEARCH("aerobic",$AW619)),"aerobic","")</f>
        <v>aerobic</v>
      </c>
      <c r="BD619" s="2" t="str">
        <f>IF(ISNUMBER(SEARCH("anaer",$AW619)),"anaer","")</f>
        <v/>
      </c>
      <c r="BE619" s="2" t="str">
        <f>IF(ISNUMBER(SEARCH("thickening",$AZ619)),"thickening","")</f>
        <v/>
      </c>
      <c r="BF619" s="4" t="str">
        <f>IF(ISNUMBER(SEARCH("airDry",$AW619)),"airDry","")</f>
        <v/>
      </c>
      <c r="BG619" s="4" t="str">
        <f>IF(ISNUMBER(SEARCH("heatDry",$AY619)),"heatDry","")</f>
        <v/>
      </c>
      <c r="BH619" s="4" t="str">
        <f>IF(AND(ISNUMBER(SEARCH("aerobic",$AW619)),ISNUMBER(SEARCH("anaer",$AW619))),"Combined Aer and Anaer.","")</f>
        <v/>
      </c>
    </row>
    <row r="620" spans="1:60" x14ac:dyDescent="0.25">
      <c r="A620" s="5">
        <v>949</v>
      </c>
      <c r="B620" t="s">
        <v>4606</v>
      </c>
      <c r="C620">
        <v>625</v>
      </c>
      <c r="D620">
        <v>341.74374901721308</v>
      </c>
      <c r="E620">
        <v>334.69017938850908</v>
      </c>
      <c r="F620">
        <v>286.47505673230683</v>
      </c>
      <c r="G620">
        <v>409.22455607091268</v>
      </c>
      <c r="H620">
        <v>-109.19013278490139</v>
      </c>
      <c r="I620">
        <v>-110.6357459519166</v>
      </c>
      <c r="J620">
        <v>-129.9846959360716</v>
      </c>
      <c r="K620">
        <v>-87.531655944355919</v>
      </c>
      <c r="L620">
        <v>435.55693912783983</v>
      </c>
      <c r="M620">
        <v>434.01229432120391</v>
      </c>
      <c r="N620">
        <v>428.61417551797649</v>
      </c>
      <c r="O620">
        <v>446.99913872718128</v>
      </c>
      <c r="P620">
        <v>14.636997229950079</v>
      </c>
      <c r="Q620">
        <v>14.781798180073221</v>
      </c>
      <c r="R620">
        <v>11.953446635640089</v>
      </c>
      <c r="S620">
        <v>17.136622605978729</v>
      </c>
      <c r="T620">
        <v>251921.96442308</v>
      </c>
      <c r="U620">
        <v>251922.38042955479</v>
      </c>
      <c r="V620">
        <v>251753.44941698329</v>
      </c>
      <c r="W620">
        <v>252091.0953348114</v>
      </c>
      <c r="X620">
        <v>16270.259837663471</v>
      </c>
      <c r="Y620">
        <v>16326.50568738324</v>
      </c>
      <c r="Z620">
        <v>15843.06116905389</v>
      </c>
      <c r="AA620">
        <v>16535.346450821711</v>
      </c>
      <c r="AB620">
        <v>2482.9105916289191</v>
      </c>
      <c r="AC620">
        <v>2453.5735097119668</v>
      </c>
      <c r="AD620">
        <v>2164.8903607151492</v>
      </c>
      <c r="AE620">
        <v>2865.8703033562851</v>
      </c>
      <c r="AF620">
        <v>68.30059875045599</v>
      </c>
      <c r="AG620">
        <v>68.058972374142684</v>
      </c>
      <c r="AH620">
        <v>67.211553805365</v>
      </c>
      <c r="AI620">
        <v>70.094116153773115</v>
      </c>
      <c r="AJ620">
        <v>0.61088325537573729</v>
      </c>
      <c r="AK620">
        <v>0.61088317805795733</v>
      </c>
      <c r="AL620">
        <v>0.61084084999201349</v>
      </c>
      <c r="AM620">
        <v>0.6109249555129036</v>
      </c>
      <c r="AN620">
        <v>0.98986113771082485</v>
      </c>
      <c r="AO620">
        <v>0.98986113771082485</v>
      </c>
      <c r="AP620">
        <v>0.98986113771082485</v>
      </c>
      <c r="AQ620">
        <v>0.98986113771082485</v>
      </c>
      <c r="AR620">
        <v>16.33412364594712</v>
      </c>
      <c r="AS620">
        <v>16.33412364594712</v>
      </c>
      <c r="AT620">
        <v>16.33412364594712</v>
      </c>
      <c r="AU620">
        <v>16.33412364594712</v>
      </c>
      <c r="AV620" t="str">
        <f>VLOOKUP(Sheet1[[#This Row],[NPDES ID2]],Combined_Sheet__Major_Only___2[[NPDES ID2]:[ECHO BFR]],3,FALSE)</f>
        <v>IN</v>
      </c>
      <c r="AW620" t="s">
        <v>41</v>
      </c>
      <c r="AX620" t="str">
        <f>VLOOKUP(Sheet1[[#This Row],[NPDES ID2]],Combined_Sheet__Major_Only___2[[NPDES ID2]:[ECHO BFR]],27,FALSE)</f>
        <v>-</v>
      </c>
      <c r="AY620" t="str">
        <f>VLOOKUP(Sheet1[[#This Row],[NPDES ID2]],Combined_Sheet__Major_Only___2[[NPDES ID2]:[ECHO BFR]],28,FALSE)</f>
        <v>-</v>
      </c>
      <c r="AZ620" t="str">
        <f>VLOOKUP(Sheet1[[#This Row],[NPDES ID2]],Combined_Sheet__Major_Only___2[[NPDES ID2]:[ECHO BFR]],29,FALSE)</f>
        <v>preliminaryOps</v>
      </c>
      <c r="BA620">
        <f>VLOOKUP(Sheet1[[#This Row],[NPDES ID2]],Combined_Sheet__Major_Only___2[[NPDES ID2]:[ECHO BFR]],17,FALSE)</f>
        <v>40.211388999999997</v>
      </c>
      <c r="BB620">
        <f>VLOOKUP(Sheet1[[#This Row],[NPDES ID2]],Combined_Sheet__Major_Only___2[[NPDES ID2]:[ECHO BFR]],18,FALSE)</f>
        <v>-84.823639</v>
      </c>
      <c r="BC620" s="2" t="str">
        <f>IF(ISNUMBER(SEARCH("aerobic",$AW620)),"aerobic","")</f>
        <v>aerobic</v>
      </c>
      <c r="BD620" s="2" t="str">
        <f>IF(ISNUMBER(SEARCH("anaer",$AW620)),"anaer","")</f>
        <v/>
      </c>
      <c r="BE620" s="2" t="str">
        <f>IF(ISNUMBER(SEARCH("thickening",$AZ620)),"thickening","")</f>
        <v/>
      </c>
      <c r="BF620" s="4" t="str">
        <f>IF(ISNUMBER(SEARCH("airDry",$AW620)),"airDry","")</f>
        <v/>
      </c>
      <c r="BG620" s="4" t="str">
        <f>IF(ISNUMBER(SEARCH("heatDry",$AY620)),"heatDry","")</f>
        <v/>
      </c>
      <c r="BH620" s="4" t="str">
        <f>IF(AND(ISNUMBER(SEARCH("aerobic",$AW620)),ISNUMBER(SEARCH("anaer",$AW620))),"Combined Aer and Anaer.","")</f>
        <v/>
      </c>
    </row>
    <row r="621" spans="1:60" x14ac:dyDescent="0.25">
      <c r="A621" s="5">
        <v>869</v>
      </c>
      <c r="B621" t="s">
        <v>4243</v>
      </c>
      <c r="C621">
        <v>893.2</v>
      </c>
      <c r="D621">
        <v>347.19560138932979</v>
      </c>
      <c r="E621">
        <v>339.86759925382819</v>
      </c>
      <c r="F621">
        <v>294.92029759861538</v>
      </c>
      <c r="G621">
        <v>410.27005230443268</v>
      </c>
      <c r="H621">
        <v>-109.17704470950029</v>
      </c>
      <c r="I621">
        <v>-110.6689456672872</v>
      </c>
      <c r="J621">
        <v>-129.95886596849019</v>
      </c>
      <c r="K621">
        <v>-87.437050450494425</v>
      </c>
      <c r="L621">
        <v>621.61312343654038</v>
      </c>
      <c r="M621">
        <v>619.39881029160529</v>
      </c>
      <c r="N621">
        <v>611.66334042077949</v>
      </c>
      <c r="O621">
        <v>638.01262400985627</v>
      </c>
      <c r="P621">
        <v>20.919003730379739</v>
      </c>
      <c r="Q621">
        <v>21.12390620864371</v>
      </c>
      <c r="R621">
        <v>17.086955335443768</v>
      </c>
      <c r="S621">
        <v>24.483444498595109</v>
      </c>
      <c r="T621">
        <v>251907.5148778432</v>
      </c>
      <c r="U621">
        <v>251907.93086063</v>
      </c>
      <c r="V621">
        <v>251739.00946726551</v>
      </c>
      <c r="W621">
        <v>252076.63615898509</v>
      </c>
      <c r="X621">
        <v>16291.59898540798</v>
      </c>
      <c r="Y621">
        <v>16348.142924848309</v>
      </c>
      <c r="Z621">
        <v>15862.085988544481</v>
      </c>
      <c r="AA621">
        <v>16558.158734358909</v>
      </c>
      <c r="AB621">
        <v>2489.410562024379</v>
      </c>
      <c r="AC621">
        <v>2459.954993426999</v>
      </c>
      <c r="AD621">
        <v>2170.1257560703039</v>
      </c>
      <c r="AE621">
        <v>2874.1755784995839</v>
      </c>
      <c r="AF621">
        <v>68.209593945629834</v>
      </c>
      <c r="AG621">
        <v>67.967463710310085</v>
      </c>
      <c r="AH621">
        <v>67.117325166353965</v>
      </c>
      <c r="AI621">
        <v>70.008028119621116</v>
      </c>
      <c r="AJ621">
        <v>0.60976993420289838</v>
      </c>
      <c r="AK621">
        <v>0.60976982309100802</v>
      </c>
      <c r="AL621">
        <v>0.60970940416229946</v>
      </c>
      <c r="AM621">
        <v>0.60982945960991053</v>
      </c>
      <c r="AN621">
        <v>0.98986056459811211</v>
      </c>
      <c r="AO621">
        <v>0.98986056459811178</v>
      </c>
      <c r="AP621">
        <v>0.98986056459811178</v>
      </c>
      <c r="AQ621">
        <v>0.98986056459811178</v>
      </c>
      <c r="AR621">
        <v>16.299259116772209</v>
      </c>
      <c r="AS621">
        <v>16.299259116772209</v>
      </c>
      <c r="AT621">
        <v>16.299259116772209</v>
      </c>
      <c r="AU621">
        <v>16.299259116772209</v>
      </c>
      <c r="AV621" t="str">
        <f>VLOOKUP(Sheet1[[#This Row],[NPDES ID2]],Combined_Sheet__Major_Only___2[[NPDES ID2]:[ECHO BFR]],3,FALSE)</f>
        <v>FL</v>
      </c>
      <c r="AW621" t="s">
        <v>41</v>
      </c>
      <c r="AX621" t="str">
        <f>VLOOKUP(Sheet1[[#This Row],[NPDES ID2]],Combined_Sheet__Major_Only___2[[NPDES ID2]:[ECHO BFR]],27,FALSE)</f>
        <v>-</v>
      </c>
      <c r="AY621" t="str">
        <f>VLOOKUP(Sheet1[[#This Row],[NPDES ID2]],Combined_Sheet__Major_Only___2[[NPDES ID2]:[ECHO BFR]],28,FALSE)</f>
        <v>-</v>
      </c>
      <c r="AZ621" t="str">
        <f>VLOOKUP(Sheet1[[#This Row],[NPDES ID2]],Combined_Sheet__Major_Only___2[[NPDES ID2]:[ECHO BFR]],29,FALSE)</f>
        <v>-</v>
      </c>
      <c r="BA621">
        <f>VLOOKUP(Sheet1[[#This Row],[NPDES ID2]],Combined_Sheet__Major_Only___2[[NPDES ID2]:[ECHO BFR]],17,FALSE)</f>
        <v>26.241299999999999</v>
      </c>
      <c r="BB621">
        <f>VLOOKUP(Sheet1[[#This Row],[NPDES ID2]],Combined_Sheet__Major_Only___2[[NPDES ID2]:[ECHO BFR]],18,FALSE)</f>
        <v>-80.215069999999997</v>
      </c>
      <c r="BC621" s="2" t="str">
        <f>IF(ISNUMBER(SEARCH("aerobic",$AW621)),"aerobic","")</f>
        <v>aerobic</v>
      </c>
      <c r="BD621" s="2" t="str">
        <f>IF(ISNUMBER(SEARCH("anaer",$AW621)),"anaer","")</f>
        <v/>
      </c>
      <c r="BE621" s="2" t="str">
        <f>IF(ISNUMBER(SEARCH("thickening",$AZ621)),"thickening","")</f>
        <v/>
      </c>
      <c r="BF621" s="4" t="str">
        <f>IF(ISNUMBER(SEARCH("airDry",$AW621)),"airDry","")</f>
        <v/>
      </c>
      <c r="BG621" s="4" t="str">
        <f>IF(ISNUMBER(SEARCH("heatDry",$AY621)),"heatDry","")</f>
        <v/>
      </c>
      <c r="BH621" s="4" t="str">
        <f>IF(AND(ISNUMBER(SEARCH("aerobic",$AW621)),ISNUMBER(SEARCH("anaer",$AW621))),"Combined Aer and Anaer.","")</f>
        <v/>
      </c>
    </row>
    <row r="622" spans="1:60" x14ac:dyDescent="0.25">
      <c r="A622" s="5">
        <v>1710</v>
      </c>
      <c r="B622" t="s">
        <v>8015</v>
      </c>
      <c r="C622">
        <v>43.2</v>
      </c>
      <c r="D622">
        <v>2217.3497965249312</v>
      </c>
      <c r="E622">
        <v>2195.5466895440909</v>
      </c>
      <c r="F622">
        <v>1501.487698508402</v>
      </c>
      <c r="G622">
        <v>2908.032531039491</v>
      </c>
      <c r="H622">
        <v>-109.61700591422409</v>
      </c>
      <c r="I622">
        <v>-111.007720705005</v>
      </c>
      <c r="J622">
        <v>-130.42333132360909</v>
      </c>
      <c r="K622">
        <v>-88.11579243193296</v>
      </c>
      <c r="L622">
        <v>30.093020355021721</v>
      </c>
      <c r="M622">
        <v>29.986195880709719</v>
      </c>
      <c r="N622">
        <v>29.61256060732704</v>
      </c>
      <c r="O622">
        <v>30.884695460772981</v>
      </c>
      <c r="P622">
        <v>1.011811940146633</v>
      </c>
      <c r="Q622">
        <v>1.021801788378941</v>
      </c>
      <c r="R622">
        <v>0.82634720027700115</v>
      </c>
      <c r="S622">
        <v>1.1843851558503551</v>
      </c>
      <c r="T622">
        <v>251898.87611223859</v>
      </c>
      <c r="U622">
        <v>251899.29208086329</v>
      </c>
      <c r="V622">
        <v>251730.37643841159</v>
      </c>
      <c r="W622">
        <v>252067.99163566239</v>
      </c>
      <c r="X622">
        <v>16275.6307822935</v>
      </c>
      <c r="Y622">
        <v>16331.902621568141</v>
      </c>
      <c r="Z622">
        <v>15847.705308205621</v>
      </c>
      <c r="AA622">
        <v>16541.18963969194</v>
      </c>
      <c r="AB622">
        <v>2484.5358466662892</v>
      </c>
      <c r="AC622">
        <v>2455.121326363871</v>
      </c>
      <c r="AD622">
        <v>2166.2937705877912</v>
      </c>
      <c r="AE622">
        <v>2867.772207224154</v>
      </c>
      <c r="AF622">
        <v>68.266938128246395</v>
      </c>
      <c r="AG622">
        <v>68.024644484350205</v>
      </c>
      <c r="AH622">
        <v>67.176977298906465</v>
      </c>
      <c r="AI622">
        <v>70.062824983053943</v>
      </c>
      <c r="AJ622">
        <v>0.61047142496037454</v>
      </c>
      <c r="AK622">
        <v>0.61047141969751173</v>
      </c>
      <c r="AL622">
        <v>0.61046849557330707</v>
      </c>
      <c r="AM622">
        <v>0.61047430541438075</v>
      </c>
      <c r="AN622">
        <v>0.98986022192756362</v>
      </c>
      <c r="AO622">
        <v>0.98986022192756373</v>
      </c>
      <c r="AP622">
        <v>0.98986022192756373</v>
      </c>
      <c r="AQ622">
        <v>0.98986022192756373</v>
      </c>
      <c r="AR622">
        <v>16.322805482840351</v>
      </c>
      <c r="AS622">
        <v>16.322805482840351</v>
      </c>
      <c r="AT622">
        <v>16.322805482840351</v>
      </c>
      <c r="AU622">
        <v>16.322805482840351</v>
      </c>
      <c r="AV622" t="str">
        <f>VLOOKUP(Sheet1[[#This Row],[NPDES ID2]],Combined_Sheet__Major_Only___2[[NPDES ID2]:[ECHO BFR]],3,FALSE)</f>
        <v>TX</v>
      </c>
      <c r="AW622" t="s">
        <v>41</v>
      </c>
      <c r="AX622" t="str">
        <f>VLOOKUP(Sheet1[[#This Row],[NPDES ID2]],Combined_Sheet__Major_Only___2[[NPDES ID2]:[ECHO BFR]],27,FALSE)</f>
        <v>-</v>
      </c>
      <c r="AY622" t="str">
        <f>VLOOKUP(Sheet1[[#This Row],[NPDES ID2]],Combined_Sheet__Major_Only___2[[NPDES ID2]:[ECHO BFR]],28,FALSE)</f>
        <v>-</v>
      </c>
      <c r="AZ622" t="str">
        <f>VLOOKUP(Sheet1[[#This Row],[NPDES ID2]],Combined_Sheet__Major_Only___2[[NPDES ID2]:[ECHO BFR]],29,FALSE)</f>
        <v>-</v>
      </c>
      <c r="BA622">
        <f>VLOOKUP(Sheet1[[#This Row],[NPDES ID2]],Combined_Sheet__Major_Only___2[[NPDES ID2]:[ECHO BFR]],17,FALSE)</f>
        <v>32.995832999999998</v>
      </c>
      <c r="BB622">
        <f>VLOOKUP(Sheet1[[#This Row],[NPDES ID2]],Combined_Sheet__Major_Only___2[[NPDES ID2]:[ECHO BFR]],18,FALSE)</f>
        <v>-94.940555000000003</v>
      </c>
      <c r="BC622" s="2" t="str">
        <f>IF(ISNUMBER(SEARCH("aerobic",$AW622)),"aerobic","")</f>
        <v>aerobic</v>
      </c>
      <c r="BD622" s="2" t="str">
        <f>IF(ISNUMBER(SEARCH("anaer",$AW622)),"anaer","")</f>
        <v/>
      </c>
      <c r="BE622" s="2" t="str">
        <f>IF(ISNUMBER(SEARCH("thickening",$AZ622)),"thickening","")</f>
        <v/>
      </c>
      <c r="BF622" s="3" t="str">
        <f>IF(ISNUMBER(SEARCH("airDry",$AW622)),"airDry","")</f>
        <v/>
      </c>
      <c r="BG622" s="3" t="str">
        <f>IF(ISNUMBER(SEARCH("heatDry",$AY622)),"heatDry","")</f>
        <v/>
      </c>
      <c r="BH622" s="3" t="str">
        <f>IF(AND(ISNUMBER(SEARCH("aerobic",$AW622)),ISNUMBER(SEARCH("anaer",$AW622))),"Combined Aer and Anaer.","")</f>
        <v/>
      </c>
    </row>
    <row r="623" spans="1:60" x14ac:dyDescent="0.25">
      <c r="A623" s="5">
        <v>2612</v>
      </c>
      <c r="B623" t="s">
        <v>12080</v>
      </c>
      <c r="C623">
        <v>21.75</v>
      </c>
      <c r="D623">
        <v>4385.1065423127811</v>
      </c>
      <c r="E623">
        <v>4338.7799081557241</v>
      </c>
      <c r="F623">
        <v>2931.6390781282339</v>
      </c>
      <c r="G623">
        <v>5769.1452994189422</v>
      </c>
      <c r="H623">
        <v>-111.5958175347992</v>
      </c>
      <c r="I623">
        <v>-112.9853037256474</v>
      </c>
      <c r="J623">
        <v>-132.3268831104678</v>
      </c>
      <c r="K623">
        <v>-90.011536784054044</v>
      </c>
      <c r="L623">
        <v>14.903780698251429</v>
      </c>
      <c r="M623">
        <v>14.84811704235447</v>
      </c>
      <c r="N623">
        <v>14.65341855383036</v>
      </c>
      <c r="O623">
        <v>15.31631051613844</v>
      </c>
      <c r="P623">
        <v>0.50991767078480299</v>
      </c>
      <c r="Q623">
        <v>0.51438221977267118</v>
      </c>
      <c r="R623">
        <v>0.41737607878508298</v>
      </c>
      <c r="S623">
        <v>0.59432153707958468</v>
      </c>
      <c r="T623">
        <v>251889.95790842999</v>
      </c>
      <c r="U623">
        <v>251890.3738624345</v>
      </c>
      <c r="V623">
        <v>251721.46415692041</v>
      </c>
      <c r="W623">
        <v>252059.06748789101</v>
      </c>
      <c r="X623">
        <v>16545.348952480799</v>
      </c>
      <c r="Y623">
        <v>16604.999444111461</v>
      </c>
      <c r="Z623">
        <v>16088.504885788439</v>
      </c>
      <c r="AA623">
        <v>16829.375337453319</v>
      </c>
      <c r="AB623">
        <v>2565.303126051102</v>
      </c>
      <c r="AC623">
        <v>2534.1630554897279</v>
      </c>
      <c r="AD623">
        <v>2231.853905743515</v>
      </c>
      <c r="AE623">
        <v>2969.787671368329</v>
      </c>
      <c r="AF623">
        <v>67.152848848697829</v>
      </c>
      <c r="AG623">
        <v>66.902062245888629</v>
      </c>
      <c r="AH623">
        <v>66.024765717846449</v>
      </c>
      <c r="AI623">
        <v>69.011582744879121</v>
      </c>
      <c r="AJ623">
        <v>0.5968439570020202</v>
      </c>
      <c r="AK623">
        <v>0.59684395439231941</v>
      </c>
      <c r="AL623">
        <v>0.59684250361342506</v>
      </c>
      <c r="AM623">
        <v>0.59684538610903703</v>
      </c>
      <c r="AN623">
        <v>0.98985986814835103</v>
      </c>
      <c r="AO623">
        <v>0.98985986814835081</v>
      </c>
      <c r="AP623">
        <v>0.98985986814835081</v>
      </c>
      <c r="AQ623">
        <v>0.98985986814835081</v>
      </c>
      <c r="AR623">
        <v>15.90368474405369</v>
      </c>
      <c r="AS623">
        <v>15.903684744053701</v>
      </c>
      <c r="AT623">
        <v>15.903684744053701</v>
      </c>
      <c r="AU623">
        <v>15.903684744053701</v>
      </c>
      <c r="AV623" t="str">
        <f>VLOOKUP(Sheet1[[#This Row],[NPDES ID2]],Combined_Sheet__Major_Only___2[[NPDES ID2]:[ECHO BFR]],3,FALSE)</f>
        <v>AL</v>
      </c>
      <c r="AW623" t="s">
        <v>41</v>
      </c>
      <c r="AX623" t="str">
        <f>VLOOKUP(Sheet1[[#This Row],[NPDES ID2]],Combined_Sheet__Major_Only___2[[NPDES ID2]:[ECHO BFR]],27,FALSE)</f>
        <v>-</v>
      </c>
      <c r="AY623" t="str">
        <f>VLOOKUP(Sheet1[[#This Row],[NPDES ID2]],Combined_Sheet__Major_Only___2[[NPDES ID2]:[ECHO BFR]],28,FALSE)</f>
        <v>-</v>
      </c>
      <c r="AZ623" t="str">
        <f>VLOOKUP(Sheet1[[#This Row],[NPDES ID2]],Combined_Sheet__Major_Only___2[[NPDES ID2]:[ECHO BFR]],29,FALSE)</f>
        <v>-</v>
      </c>
      <c r="BA623">
        <f>VLOOKUP(Sheet1[[#This Row],[NPDES ID2]],Combined_Sheet__Major_Only___2[[NPDES ID2]:[ECHO BFR]],17,FALSE)</f>
        <v>34.468899999999998</v>
      </c>
      <c r="BB623">
        <f>VLOOKUP(Sheet1[[#This Row],[NPDES ID2]],Combined_Sheet__Major_Only___2[[NPDES ID2]:[ECHO BFR]],18,FALSE)</f>
        <v>-87.728300000000004</v>
      </c>
      <c r="BC623" s="2" t="str">
        <f>IF(ISNUMBER(SEARCH("aerobic",$AW623)),"aerobic","")</f>
        <v>aerobic</v>
      </c>
      <c r="BD623" s="2" t="str">
        <f>IF(ISNUMBER(SEARCH("anaer",$AW623)),"anaer","")</f>
        <v/>
      </c>
      <c r="BE623" s="2" t="str">
        <f>IF(ISNUMBER(SEARCH("thickening",$AZ623)),"thickening","")</f>
        <v/>
      </c>
      <c r="BF623" s="3" t="str">
        <f>IF(ISNUMBER(SEARCH("airDry",$AW623)),"airDry","")</f>
        <v/>
      </c>
      <c r="BG623" s="3" t="str">
        <f>IF(ISNUMBER(SEARCH("heatDry",$AY623)),"heatDry","")</f>
        <v/>
      </c>
      <c r="BH623" s="3" t="str">
        <f>IF(AND(ISNUMBER(SEARCH("aerobic",$AW623)),ISNUMBER(SEARCH("anaer",$AW623))),"Combined Aer and Anaer.","")</f>
        <v/>
      </c>
    </row>
    <row r="624" spans="1:60" x14ac:dyDescent="0.25">
      <c r="A624" s="5">
        <v>2564</v>
      </c>
      <c r="B624" t="s">
        <v>11888</v>
      </c>
      <c r="C624">
        <v>105.8</v>
      </c>
      <c r="D624">
        <v>964.30245330186301</v>
      </c>
      <c r="E624">
        <v>954.95889544277793</v>
      </c>
      <c r="F624">
        <v>676.77745255665639</v>
      </c>
      <c r="G624">
        <v>1249.0543979038241</v>
      </c>
      <c r="H624">
        <v>-109.00954680499621</v>
      </c>
      <c r="I624">
        <v>-110.3676605688328</v>
      </c>
      <c r="J624">
        <v>-129.8366177857466</v>
      </c>
      <c r="K624">
        <v>-87.517395150322784</v>
      </c>
      <c r="L624">
        <v>74.05457944406767</v>
      </c>
      <c r="M624">
        <v>73.795646874340093</v>
      </c>
      <c r="N624">
        <v>72.890072364287136</v>
      </c>
      <c r="O624">
        <v>75.9734320282395</v>
      </c>
      <c r="P624">
        <v>2.4772661532231099</v>
      </c>
      <c r="Q624">
        <v>2.5025374678802161</v>
      </c>
      <c r="R624">
        <v>2.0218570537628282</v>
      </c>
      <c r="S624">
        <v>2.903486984219231</v>
      </c>
      <c r="T624">
        <v>251873.5765143398</v>
      </c>
      <c r="U624">
        <v>251873.9924414893</v>
      </c>
      <c r="V624">
        <v>251705.0936412334</v>
      </c>
      <c r="W624">
        <v>252042.6751756382</v>
      </c>
      <c r="X624">
        <v>16195.992678314309</v>
      </c>
      <c r="Y624">
        <v>16251.30027110234</v>
      </c>
      <c r="Z624">
        <v>15776.34025143679</v>
      </c>
      <c r="AA624">
        <v>16456.275450851299</v>
      </c>
      <c r="AB624">
        <v>2461.426060565896</v>
      </c>
      <c r="AC624">
        <v>2432.496040434316</v>
      </c>
      <c r="AD624">
        <v>2147.4562758218772</v>
      </c>
      <c r="AE624">
        <v>2838.6617927576021</v>
      </c>
      <c r="AF624">
        <v>68.59587307137744</v>
      </c>
      <c r="AG624">
        <v>68.356127451801314</v>
      </c>
      <c r="AH624">
        <v>67.517147146457674</v>
      </c>
      <c r="AI624">
        <v>70.373154822736979</v>
      </c>
      <c r="AJ624">
        <v>0.6144957492241292</v>
      </c>
      <c r="AK624">
        <v>0.614495736260953</v>
      </c>
      <c r="AL624">
        <v>0.61448854521329643</v>
      </c>
      <c r="AM624">
        <v>0.61450283295419872</v>
      </c>
      <c r="AN624">
        <v>0.98985921824501943</v>
      </c>
      <c r="AO624">
        <v>0.98985921824501966</v>
      </c>
      <c r="AP624">
        <v>0.98985921824501966</v>
      </c>
      <c r="AQ624">
        <v>0.98985921824501966</v>
      </c>
      <c r="AR624">
        <v>16.44644470195561</v>
      </c>
      <c r="AS624">
        <v>16.446444701955599</v>
      </c>
      <c r="AT624">
        <v>16.446444701955599</v>
      </c>
      <c r="AU624">
        <v>16.446444701955599</v>
      </c>
      <c r="AV624" t="str">
        <f>VLOOKUP(Sheet1[[#This Row],[NPDES ID2]],Combined_Sheet__Major_Only___2[[NPDES ID2]:[ECHO BFR]],3,FALSE)</f>
        <v>MO</v>
      </c>
      <c r="AW624" t="s">
        <v>41</v>
      </c>
      <c r="AX624" t="str">
        <f>VLOOKUP(Sheet1[[#This Row],[NPDES ID2]],Combined_Sheet__Major_Only___2[[NPDES ID2]:[ECHO BFR]],27,FALSE)</f>
        <v>-</v>
      </c>
      <c r="AY624" t="str">
        <f>VLOOKUP(Sheet1[[#This Row],[NPDES ID2]],Combined_Sheet__Major_Only___2[[NPDES ID2]:[ECHO BFR]],28,FALSE)</f>
        <v>-</v>
      </c>
      <c r="AZ624" t="str">
        <f>VLOOKUP(Sheet1[[#This Row],[NPDES ID2]],Combined_Sheet__Major_Only___2[[NPDES ID2]:[ECHO BFR]],29,FALSE)</f>
        <v>-</v>
      </c>
      <c r="BA624">
        <f>VLOOKUP(Sheet1[[#This Row],[NPDES ID2]],Combined_Sheet__Major_Only___2[[NPDES ID2]:[ECHO BFR]],17,FALSE)</f>
        <v>38.846823999999998</v>
      </c>
      <c r="BB624">
        <f>VLOOKUP(Sheet1[[#This Row],[NPDES ID2]],Combined_Sheet__Major_Only___2[[NPDES ID2]:[ECHO BFR]],18,FALSE)</f>
        <v>-91.124426999999997</v>
      </c>
      <c r="BC624" s="2" t="str">
        <f>IF(ISNUMBER(SEARCH("aerobic",$AW624)),"aerobic","")</f>
        <v>aerobic</v>
      </c>
      <c r="BD624" s="2" t="str">
        <f>IF(ISNUMBER(SEARCH("anaer",$AW624)),"anaer","")</f>
        <v/>
      </c>
      <c r="BE624" s="2" t="str">
        <f>IF(ISNUMBER(SEARCH("thickening",$AZ624)),"thickening","")</f>
        <v/>
      </c>
      <c r="BF624" s="3" t="str">
        <f>IF(ISNUMBER(SEARCH("airDry",$AW624)),"airDry","")</f>
        <v/>
      </c>
      <c r="BG624" s="3" t="str">
        <f>IF(ISNUMBER(SEARCH("heatDry",$AY624)),"heatDry","")</f>
        <v/>
      </c>
      <c r="BH624" s="3" t="str">
        <f>IF(AND(ISNUMBER(SEARCH("aerobic",$AW624)),ISNUMBER(SEARCH("anaer",$AW624))),"Combined Aer and Anaer.","")</f>
        <v/>
      </c>
    </row>
    <row r="625" spans="1:60" x14ac:dyDescent="0.25">
      <c r="A625" s="5">
        <v>1659</v>
      </c>
      <c r="B625" t="s">
        <v>7789</v>
      </c>
      <c r="C625">
        <v>59.25</v>
      </c>
      <c r="D625">
        <v>1650.294644462854</v>
      </c>
      <c r="E625">
        <v>1633.2562660817539</v>
      </c>
      <c r="F625">
        <v>1128.1581847675891</v>
      </c>
      <c r="G625">
        <v>2157.8798013184619</v>
      </c>
      <c r="H625">
        <v>-110.0954807562061</v>
      </c>
      <c r="I625">
        <v>-111.5042885463729</v>
      </c>
      <c r="J625">
        <v>-130.88239982272009</v>
      </c>
      <c r="K625">
        <v>-88.567470726663402</v>
      </c>
      <c r="L625">
        <v>41.103751778128732</v>
      </c>
      <c r="M625">
        <v>40.955946424847617</v>
      </c>
      <c r="N625">
        <v>40.438985732345763</v>
      </c>
      <c r="O625">
        <v>42.199122547014568</v>
      </c>
      <c r="P625">
        <v>1.3880672459983541</v>
      </c>
      <c r="Q625">
        <v>1.4013810003069489</v>
      </c>
      <c r="R625">
        <v>1.1342710976168311</v>
      </c>
      <c r="S625">
        <v>1.6230567941221179</v>
      </c>
      <c r="T625">
        <v>251827.3931781876</v>
      </c>
      <c r="U625">
        <v>251827.80902962561</v>
      </c>
      <c r="V625">
        <v>251658.94097407939</v>
      </c>
      <c r="W625">
        <v>251996.46105839551</v>
      </c>
      <c r="X625">
        <v>16338.25231766869</v>
      </c>
      <c r="Y625">
        <v>16395.34525846201</v>
      </c>
      <c r="Z625">
        <v>15903.314115793841</v>
      </c>
      <c r="AA625">
        <v>16608.287796786459</v>
      </c>
      <c r="AB625">
        <v>2503.719358792403</v>
      </c>
      <c r="AC625">
        <v>2473.895439383914</v>
      </c>
      <c r="AD625">
        <v>2181.8479599687271</v>
      </c>
      <c r="AE625">
        <v>2892.0945433916709</v>
      </c>
      <c r="AF625">
        <v>67.986450612592179</v>
      </c>
      <c r="AG625">
        <v>67.742033542748118</v>
      </c>
      <c r="AH625">
        <v>66.886882191132344</v>
      </c>
      <c r="AI625">
        <v>69.79814471122171</v>
      </c>
      <c r="AJ625">
        <v>0.60704011918409062</v>
      </c>
      <c r="AK625">
        <v>0.6070401119908444</v>
      </c>
      <c r="AL625">
        <v>0.60703611697045845</v>
      </c>
      <c r="AM625">
        <v>0.6070440545520821</v>
      </c>
      <c r="AN625">
        <v>0.98985738555286285</v>
      </c>
      <c r="AO625">
        <v>0.98985738555286262</v>
      </c>
      <c r="AP625">
        <v>0.98985738555286262</v>
      </c>
      <c r="AQ625">
        <v>0.98985738555286262</v>
      </c>
      <c r="AR625">
        <v>16.217224290655679</v>
      </c>
      <c r="AS625">
        <v>16.217224290655679</v>
      </c>
      <c r="AT625">
        <v>16.217224290655679</v>
      </c>
      <c r="AU625">
        <v>16.217224290655679</v>
      </c>
      <c r="AV625" t="str">
        <f>VLOOKUP(Sheet1[[#This Row],[NPDES ID2]],Combined_Sheet__Major_Only___2[[NPDES ID2]:[ECHO BFR]],3,FALSE)</f>
        <v>IA</v>
      </c>
      <c r="AW625" t="s">
        <v>41</v>
      </c>
      <c r="AX625" t="str">
        <f>VLOOKUP(Sheet1[[#This Row],[NPDES ID2]],Combined_Sheet__Major_Only___2[[NPDES ID2]:[ECHO BFR]],27,FALSE)</f>
        <v>-</v>
      </c>
      <c r="AY625" t="str">
        <f>VLOOKUP(Sheet1[[#This Row],[NPDES ID2]],Combined_Sheet__Major_Only___2[[NPDES ID2]:[ECHO BFR]],28,FALSE)</f>
        <v>-</v>
      </c>
      <c r="AZ625" t="str">
        <f>VLOOKUP(Sheet1[[#This Row],[NPDES ID2]],Combined_Sheet__Major_Only___2[[NPDES ID2]:[ECHO BFR]],29,FALSE)</f>
        <v>-</v>
      </c>
      <c r="BA625">
        <f>VLOOKUP(Sheet1[[#This Row],[NPDES ID2]],Combined_Sheet__Major_Only___2[[NPDES ID2]:[ECHO BFR]],17,FALSE)</f>
        <v>42.365278000000004</v>
      </c>
      <c r="BB625">
        <f>VLOOKUP(Sheet1[[#This Row],[NPDES ID2]],Combined_Sheet__Major_Only___2[[NPDES ID2]:[ECHO BFR]],18,FALSE)</f>
        <v>-92.759167000000005</v>
      </c>
      <c r="BC625" s="2" t="str">
        <f>IF(ISNUMBER(SEARCH("aerobic",$AW625)),"aerobic","")</f>
        <v>aerobic</v>
      </c>
      <c r="BD625" s="2" t="str">
        <f>IF(ISNUMBER(SEARCH("anaer",$AW625)),"anaer","")</f>
        <v/>
      </c>
      <c r="BE625" s="2" t="str">
        <f>IF(ISNUMBER(SEARCH("thickening",$AZ625)),"thickening","")</f>
        <v/>
      </c>
      <c r="BF625" s="4" t="str">
        <f>IF(ISNUMBER(SEARCH("airDry",$AW625)),"airDry","")</f>
        <v/>
      </c>
      <c r="BG625" s="4" t="str">
        <f>IF(ISNUMBER(SEARCH("heatDry",$AY625)),"heatDry","")</f>
        <v/>
      </c>
      <c r="BH625" s="4" t="str">
        <f>IF(AND(ISNUMBER(SEARCH("aerobic",$AW625)),ISNUMBER(SEARCH("anaer",$AW625))),"Combined Aer and Anaer.","")</f>
        <v/>
      </c>
    </row>
    <row r="626" spans="1:60" x14ac:dyDescent="0.25">
      <c r="A626" s="5">
        <v>834</v>
      </c>
      <c r="B626" t="s">
        <v>4078</v>
      </c>
      <c r="C626">
        <v>1058</v>
      </c>
      <c r="D626">
        <v>360.52734857336151</v>
      </c>
      <c r="E626">
        <v>355.61603400560438</v>
      </c>
      <c r="F626">
        <v>307.04007210240093</v>
      </c>
      <c r="G626">
        <v>425.0194794607894</v>
      </c>
      <c r="H626">
        <v>-108.7926743762292</v>
      </c>
      <c r="I626">
        <v>-110.32056423395279</v>
      </c>
      <c r="J626">
        <v>-129.58176269117129</v>
      </c>
      <c r="K626">
        <v>-87.021480001328442</v>
      </c>
      <c r="L626">
        <v>738.04756127708765</v>
      </c>
      <c r="M626">
        <v>735.43770548842815</v>
      </c>
      <c r="N626">
        <v>726.32265611977346</v>
      </c>
      <c r="O626">
        <v>757.37398878296597</v>
      </c>
      <c r="P626">
        <v>24.77461908824473</v>
      </c>
      <c r="Q626">
        <v>25.021234086101771</v>
      </c>
      <c r="R626">
        <v>20.229789492593699</v>
      </c>
      <c r="S626">
        <v>29.014717719787619</v>
      </c>
      <c r="T626">
        <v>251819.5706659233</v>
      </c>
      <c r="U626">
        <v>251819.9865045374</v>
      </c>
      <c r="V626">
        <v>251651.12365651591</v>
      </c>
      <c r="W626">
        <v>251988.6333324443</v>
      </c>
      <c r="X626">
        <v>16247.39109950129</v>
      </c>
      <c r="Y626">
        <v>16303.4526372127</v>
      </c>
      <c r="Z626">
        <v>15822.113461206511</v>
      </c>
      <c r="AA626">
        <v>16511.24951561369</v>
      </c>
      <c r="AB626">
        <v>2477.2451051354719</v>
      </c>
      <c r="AC626">
        <v>2448.047962378228</v>
      </c>
      <c r="AD626">
        <v>2160.1515980433069</v>
      </c>
      <c r="AE626">
        <v>2858.9569952516272</v>
      </c>
      <c r="AF626">
        <v>68.37249794724076</v>
      </c>
      <c r="AG626">
        <v>68.131725133569603</v>
      </c>
      <c r="AH626">
        <v>67.285737976737167</v>
      </c>
      <c r="AI626">
        <v>70.16160881904085</v>
      </c>
      <c r="AJ626">
        <v>0.6117628979669919</v>
      </c>
      <c r="AK626">
        <v>0.6117627655758735</v>
      </c>
      <c r="AL626">
        <v>0.61169106943291185</v>
      </c>
      <c r="AM626">
        <v>0.61183353581871658</v>
      </c>
      <c r="AN626">
        <v>0.98985707506670151</v>
      </c>
      <c r="AO626">
        <v>0.98985707506670184</v>
      </c>
      <c r="AP626">
        <v>0.98985707506670184</v>
      </c>
      <c r="AQ626">
        <v>0.98985707506670184</v>
      </c>
      <c r="AR626">
        <v>16.360175041491338</v>
      </c>
      <c r="AS626">
        <v>16.360175041491331</v>
      </c>
      <c r="AT626">
        <v>16.360175041491331</v>
      </c>
      <c r="AU626">
        <v>16.360175041491331</v>
      </c>
      <c r="AV626" t="str">
        <f>VLOOKUP(Sheet1[[#This Row],[NPDES ID2]],Combined_Sheet__Major_Only___2[[NPDES ID2]:[ECHO BFR]],3,FALSE)</f>
        <v>NC</v>
      </c>
      <c r="AW626" t="s">
        <v>12185</v>
      </c>
      <c r="AX626" t="str">
        <f>VLOOKUP(Sheet1[[#This Row],[NPDES ID2]],Combined_Sheet__Major_Only___2[[NPDES ID2]:[ECHO BFR]],27,FALSE)</f>
        <v>-</v>
      </c>
      <c r="AY626" t="str">
        <f>VLOOKUP(Sheet1[[#This Row],[NPDES ID2]],Combined_Sheet__Major_Only___2[[NPDES ID2]:[ECHO BFR]],28,FALSE)</f>
        <v>-</v>
      </c>
      <c r="AZ626" t="str">
        <f>VLOOKUP(Sheet1[[#This Row],[NPDES ID2]],Combined_Sheet__Major_Only___2[[NPDES ID2]:[ECHO BFR]],29,FALSE)</f>
        <v>-</v>
      </c>
      <c r="BA626">
        <f>VLOOKUP(Sheet1[[#This Row],[NPDES ID2]],Combined_Sheet__Major_Only___2[[NPDES ID2]:[ECHO BFR]],17,FALSE)</f>
        <v>35.334409999999998</v>
      </c>
      <c r="BB626">
        <f>VLOOKUP(Sheet1[[#This Row],[NPDES ID2]],Combined_Sheet__Major_Only___2[[NPDES ID2]:[ECHO BFR]],18,FALSE)</f>
        <v>-80.696481000000006</v>
      </c>
      <c r="BC626" s="2" t="str">
        <f>IF(ISNUMBER(SEARCH("aerobic",$AW626)),"aerobic","")</f>
        <v/>
      </c>
      <c r="BD626" s="2" t="str">
        <f>IF(ISNUMBER(SEARCH("anaer",$AW626)),"anaer","")</f>
        <v>anaer</v>
      </c>
      <c r="BE626" s="2" t="str">
        <f>IF(ISNUMBER(SEARCH("thickening",$AZ626)),"thickening","")</f>
        <v/>
      </c>
      <c r="BF626" s="3" t="str">
        <f>IF(ISNUMBER(SEARCH("airDry",$AW626)),"airDry","")</f>
        <v/>
      </c>
      <c r="BG626" s="3" t="str">
        <f>IF(ISNUMBER(SEARCH("heatDry",$AY626)),"heatDry","")</f>
        <v/>
      </c>
      <c r="BH626" s="3" t="str">
        <f>IF(AND(ISNUMBER(SEARCH("aerobic",$AW626)),ISNUMBER(SEARCH("anaer",$AW626))),"Combined Aer and Anaer.","")</f>
        <v/>
      </c>
    </row>
    <row r="627" spans="1:60" x14ac:dyDescent="0.25">
      <c r="A627" s="5">
        <v>535</v>
      </c>
      <c r="B627" t="s">
        <v>2637</v>
      </c>
      <c r="C627">
        <v>275.02</v>
      </c>
      <c r="D627">
        <v>454.93857321386662</v>
      </c>
      <c r="E627">
        <v>452.28906937020099</v>
      </c>
      <c r="F627">
        <v>343.33602960728501</v>
      </c>
      <c r="G627">
        <v>564.64287469408328</v>
      </c>
      <c r="H627">
        <v>-106.90952492236229</v>
      </c>
      <c r="I627">
        <v>-108.23218383332819</v>
      </c>
      <c r="J627">
        <v>-127.8122218379422</v>
      </c>
      <c r="K627">
        <v>-85.466309896108058</v>
      </c>
      <c r="L627">
        <v>195.81270398820129</v>
      </c>
      <c r="M627">
        <v>195.16477578656409</v>
      </c>
      <c r="N627">
        <v>192.89933556824971</v>
      </c>
      <c r="O627">
        <v>200.6135933399492</v>
      </c>
      <c r="P627">
        <v>6.4326273715888744</v>
      </c>
      <c r="Q627">
        <v>6.5103614640381373</v>
      </c>
      <c r="R627">
        <v>5.2376699601915391</v>
      </c>
      <c r="S627">
        <v>7.5738119210091828</v>
      </c>
      <c r="T627">
        <v>251815.02596685689</v>
      </c>
      <c r="U627">
        <v>251815.44179802059</v>
      </c>
      <c r="V627">
        <v>251646.5819754508</v>
      </c>
      <c r="W627">
        <v>251984.08560434621</v>
      </c>
      <c r="X627">
        <v>15917.98391868462</v>
      </c>
      <c r="Y627">
        <v>15969.893560695071</v>
      </c>
      <c r="Z627">
        <v>15526.919242744039</v>
      </c>
      <c r="AA627">
        <v>16160.059488382471</v>
      </c>
      <c r="AB627">
        <v>2382.036350515225</v>
      </c>
      <c r="AC627">
        <v>2354.7341485201341</v>
      </c>
      <c r="AD627">
        <v>2082.5873793058481</v>
      </c>
      <c r="AE627">
        <v>2738.98183355631</v>
      </c>
      <c r="AF627">
        <v>69.777796076774706</v>
      </c>
      <c r="AG627">
        <v>69.547170665998806</v>
      </c>
      <c r="AH627">
        <v>68.739468850867411</v>
      </c>
      <c r="AI627">
        <v>71.488255159484609</v>
      </c>
      <c r="AJ627">
        <v>0.62895884300898863</v>
      </c>
      <c r="AK627">
        <v>0.62895880867241227</v>
      </c>
      <c r="AL627">
        <v>0.62893984192064312</v>
      </c>
      <c r="AM627">
        <v>0.62897752724587308</v>
      </c>
      <c r="AN627">
        <v>0.98985689467267901</v>
      </c>
      <c r="AO627">
        <v>0.98985689467267879</v>
      </c>
      <c r="AP627">
        <v>0.98985689467267879</v>
      </c>
      <c r="AQ627">
        <v>0.98985689467267879</v>
      </c>
      <c r="AR627">
        <v>16.890915878095889</v>
      </c>
      <c r="AS627">
        <v>16.890915878095889</v>
      </c>
      <c r="AT627">
        <v>16.890915878095889</v>
      </c>
      <c r="AU627">
        <v>16.890915878095889</v>
      </c>
      <c r="AV627" t="str">
        <f>VLOOKUP(Sheet1[[#This Row],[NPDES ID2]],Combined_Sheet__Major_Only___2[[NPDES ID2]:[ECHO BFR]],3,FALSE)</f>
        <v>MI</v>
      </c>
      <c r="AW627" t="s">
        <v>12185</v>
      </c>
      <c r="AX627" t="str">
        <f>VLOOKUP(Sheet1[[#This Row],[NPDES ID2]],Combined_Sheet__Major_Only___2[[NPDES ID2]:[ECHO BFR]],27,FALSE)</f>
        <v>methaneBioCaptureRecover</v>
      </c>
      <c r="AY627" t="str">
        <f>VLOOKUP(Sheet1[[#This Row],[NPDES ID2]],Combined_Sheet__Major_Only___2[[NPDES ID2]:[ECHO BFR]],28,FALSE)</f>
        <v>-</v>
      </c>
      <c r="AZ627" t="str">
        <f>VLOOKUP(Sheet1[[#This Row],[NPDES ID2]],Combined_Sheet__Major_Only___2[[NPDES ID2]:[ECHO BFR]],29,FALSE)</f>
        <v>preliminaryOps</v>
      </c>
      <c r="BA627">
        <f>VLOOKUP(Sheet1[[#This Row],[NPDES ID2]],Combined_Sheet__Major_Only___2[[NPDES ID2]:[ECHO BFR]],17,FALSE)</f>
        <v>43.614542</v>
      </c>
      <c r="BB627">
        <f>VLOOKUP(Sheet1[[#This Row],[NPDES ID2]],Combined_Sheet__Major_Only___2[[NPDES ID2]:[ECHO BFR]],18,FALSE)</f>
        <v>-84.774300999999994</v>
      </c>
      <c r="BC627" s="2" t="str">
        <f>IF(ISNUMBER(SEARCH("aerobic",$AW627)),"aerobic","")</f>
        <v/>
      </c>
      <c r="BD627" s="2" t="str">
        <f>IF(ISNUMBER(SEARCH("anaer",$AW627)),"anaer","")</f>
        <v>anaer</v>
      </c>
      <c r="BE627" s="2" t="str">
        <f>IF(ISNUMBER(SEARCH("thickening",$AZ627)),"thickening","")</f>
        <v/>
      </c>
      <c r="BF627" s="4" t="str">
        <f>IF(ISNUMBER(SEARCH("airDry",$AW627)),"airDry","")</f>
        <v/>
      </c>
      <c r="BG627" s="4" t="str">
        <f>IF(ISNUMBER(SEARCH("heatDry",$AY627)),"heatDry","")</f>
        <v/>
      </c>
      <c r="BH627" s="4" t="str">
        <f>IF(AND(ISNUMBER(SEARCH("aerobic",$AW627)),ISNUMBER(SEARCH("anaer",$AW627))),"Combined Aer and Anaer.","")</f>
        <v/>
      </c>
    </row>
    <row r="628" spans="1:60" x14ac:dyDescent="0.25">
      <c r="A628" s="5">
        <v>1778</v>
      </c>
      <c r="B628" t="s">
        <v>8320</v>
      </c>
      <c r="C628">
        <v>12.37</v>
      </c>
      <c r="D628">
        <v>7563.0603983619549</v>
      </c>
      <c r="E628">
        <v>7485.950048482965</v>
      </c>
      <c r="F628">
        <v>5027.0953573659444</v>
      </c>
      <c r="G628">
        <v>9966.2016155565307</v>
      </c>
      <c r="H628">
        <v>-110.3354736091995</v>
      </c>
      <c r="I628">
        <v>-111.75973244275519</v>
      </c>
      <c r="J628">
        <v>-131.115410714891</v>
      </c>
      <c r="K628">
        <v>-88.810907820143285</v>
      </c>
      <c r="L628">
        <v>8.5664143316754195</v>
      </c>
      <c r="M628">
        <v>8.5354421999990855</v>
      </c>
      <c r="N628">
        <v>8.4271075175538304</v>
      </c>
      <c r="O628">
        <v>8.7959539776166853</v>
      </c>
      <c r="P628">
        <v>0.28982778120622282</v>
      </c>
      <c r="Q628">
        <v>0.29257317027056051</v>
      </c>
      <c r="R628">
        <v>0.2368916009726354</v>
      </c>
      <c r="S628">
        <v>0.33873505947739319</v>
      </c>
      <c r="T628">
        <v>251801.5732249273</v>
      </c>
      <c r="U628">
        <v>251801.98903403699</v>
      </c>
      <c r="V628">
        <v>251633.13816709229</v>
      </c>
      <c r="W628">
        <v>251970.6238961941</v>
      </c>
      <c r="X628">
        <v>16365.365746001349</v>
      </c>
      <c r="Y628">
        <v>16422.807381856681</v>
      </c>
      <c r="Z628">
        <v>15927.401338915421</v>
      </c>
      <c r="AA628">
        <v>16637.334336288011</v>
      </c>
      <c r="AB628">
        <v>2512.0086877500098</v>
      </c>
      <c r="AC628">
        <v>2482.003376820674</v>
      </c>
      <c r="AD628">
        <v>2188.5753355214551</v>
      </c>
      <c r="AE628">
        <v>2902.5938168008988</v>
      </c>
      <c r="AF628">
        <v>67.866603890405585</v>
      </c>
      <c r="AG628">
        <v>67.621241803336375</v>
      </c>
      <c r="AH628">
        <v>66.76295227342122</v>
      </c>
      <c r="AI628">
        <v>69.685094981876958</v>
      </c>
      <c r="AJ628">
        <v>0.60557406974549355</v>
      </c>
      <c r="AK628">
        <v>0.6055740682479952</v>
      </c>
      <c r="AL628">
        <v>0.60557323555883624</v>
      </c>
      <c r="AM628">
        <v>0.60557488999450215</v>
      </c>
      <c r="AN628">
        <v>0.98985636065158455</v>
      </c>
      <c r="AO628">
        <v>0.98985636065158455</v>
      </c>
      <c r="AP628">
        <v>0.98985636065158455</v>
      </c>
      <c r="AQ628">
        <v>0.98985636065158455</v>
      </c>
      <c r="AR628">
        <v>16.172237952433331</v>
      </c>
      <c r="AS628">
        <v>16.172237952433331</v>
      </c>
      <c r="AT628">
        <v>16.172237952433331</v>
      </c>
      <c r="AU628">
        <v>16.172237952433331</v>
      </c>
      <c r="AV628" t="str">
        <f>VLOOKUP(Sheet1[[#This Row],[NPDES ID2]],Combined_Sheet__Major_Only___2[[NPDES ID2]:[ECHO BFR]],3,FALSE)</f>
        <v>NC</v>
      </c>
      <c r="AW628" t="s">
        <v>41</v>
      </c>
      <c r="AX628" t="str">
        <f>VLOOKUP(Sheet1[[#This Row],[NPDES ID2]],Combined_Sheet__Major_Only___2[[NPDES ID2]:[ECHO BFR]],27,FALSE)</f>
        <v>other</v>
      </c>
      <c r="AY628" t="str">
        <f>VLOOKUP(Sheet1[[#This Row],[NPDES ID2]],Combined_Sheet__Major_Only___2[[NPDES ID2]:[ECHO BFR]],28,FALSE)</f>
        <v>-</v>
      </c>
      <c r="AZ628" t="str">
        <f>VLOOKUP(Sheet1[[#This Row],[NPDES ID2]],Combined_Sheet__Major_Only___2[[NPDES ID2]:[ECHO BFR]],29,FALSE)</f>
        <v>preliminaryOps</v>
      </c>
      <c r="BA628">
        <f>VLOOKUP(Sheet1[[#This Row],[NPDES ID2]],Combined_Sheet__Major_Only___2[[NPDES ID2]:[ECHO BFR]],17,FALSE)</f>
        <v>34.880634000000001</v>
      </c>
      <c r="BB628">
        <f>VLOOKUP(Sheet1[[#This Row],[NPDES ID2]],Combined_Sheet__Major_Only___2[[NPDES ID2]:[ECHO BFR]],18,FALSE)</f>
        <v>-77.531378000000004</v>
      </c>
      <c r="BC628" s="2" t="str">
        <f>IF(ISNUMBER(SEARCH("aerobic",$AW628)),"aerobic","")</f>
        <v>aerobic</v>
      </c>
      <c r="BD628" s="2" t="str">
        <f>IF(ISNUMBER(SEARCH("anaer",$AW628)),"anaer","")</f>
        <v/>
      </c>
      <c r="BE628" s="2" t="str">
        <f>IF(ISNUMBER(SEARCH("thickening",$AZ628)),"thickening","")</f>
        <v/>
      </c>
      <c r="BF628" s="3" t="str">
        <f>IF(ISNUMBER(SEARCH("airDry",$AW628)),"airDry","")</f>
        <v/>
      </c>
      <c r="BG628" s="3" t="str">
        <f>IF(ISNUMBER(SEARCH("heatDry",$AY628)),"heatDry","")</f>
        <v/>
      </c>
      <c r="BH628" s="3" t="str">
        <f>IF(AND(ISNUMBER(SEARCH("aerobic",$AW628)),ISNUMBER(SEARCH("anaer",$AW628))),"Combined Aer and Anaer.","")</f>
        <v/>
      </c>
    </row>
    <row r="629" spans="1:60" x14ac:dyDescent="0.25">
      <c r="A629" s="5">
        <v>963</v>
      </c>
      <c r="B629" t="s">
        <v>4675</v>
      </c>
      <c r="C629">
        <v>601.79999999999995</v>
      </c>
      <c r="D629">
        <v>347.0540509476736</v>
      </c>
      <c r="E629">
        <v>340.1459660675124</v>
      </c>
      <c r="F629">
        <v>289.03307754469341</v>
      </c>
      <c r="G629">
        <v>416.68457711342722</v>
      </c>
      <c r="H629">
        <v>-110.5386924805525</v>
      </c>
      <c r="I629">
        <v>-111.94795855947901</v>
      </c>
      <c r="J629">
        <v>-131.28127635414111</v>
      </c>
      <c r="K629">
        <v>-88.822550078800205</v>
      </c>
      <c r="L629">
        <v>414.69492886055991</v>
      </c>
      <c r="M629">
        <v>413.17191825861607</v>
      </c>
      <c r="N629">
        <v>407.84913945542269</v>
      </c>
      <c r="O629">
        <v>425.97717269938909</v>
      </c>
      <c r="P629">
        <v>14.10315929592374</v>
      </c>
      <c r="Q629">
        <v>14.2318671341043</v>
      </c>
      <c r="R629">
        <v>11.53506911448283</v>
      </c>
      <c r="S629">
        <v>16.462864059076381</v>
      </c>
      <c r="T629">
        <v>251794.00910066089</v>
      </c>
      <c r="U629">
        <v>251794.42489737031</v>
      </c>
      <c r="V629">
        <v>251625.579065939</v>
      </c>
      <c r="W629">
        <v>251963.0547304558</v>
      </c>
      <c r="X629">
        <v>16446.294431724491</v>
      </c>
      <c r="Y629">
        <v>16504.80954776828</v>
      </c>
      <c r="Z629">
        <v>15999.668442510831</v>
      </c>
      <c r="AA629">
        <v>16723.786231639031</v>
      </c>
      <c r="AB629">
        <v>2536.4674319716419</v>
      </c>
      <c r="AC629">
        <v>2505.9824613853739</v>
      </c>
      <c r="AD629">
        <v>2208.3266072038382</v>
      </c>
      <c r="AE629">
        <v>2933.7606540427892</v>
      </c>
      <c r="AF629">
        <v>67.53595587775213</v>
      </c>
      <c r="AG629">
        <v>67.288489954158223</v>
      </c>
      <c r="AH629">
        <v>66.420750421458095</v>
      </c>
      <c r="AI629">
        <v>69.372621820163175</v>
      </c>
      <c r="AJ629">
        <v>0.60152964292707611</v>
      </c>
      <c r="AK629">
        <v>0.60152956928742407</v>
      </c>
      <c r="AL629">
        <v>0.60148923429903367</v>
      </c>
      <c r="AM629">
        <v>0.60156937941427124</v>
      </c>
      <c r="AN629">
        <v>0.98985606036081886</v>
      </c>
      <c r="AO629">
        <v>0.98985606036081886</v>
      </c>
      <c r="AP629">
        <v>0.98985606036081886</v>
      </c>
      <c r="AQ629">
        <v>0.98985606036081886</v>
      </c>
      <c r="AR629">
        <v>16.046481454989571</v>
      </c>
      <c r="AS629">
        <v>16.046481454989571</v>
      </c>
      <c r="AT629">
        <v>16.046481454989571</v>
      </c>
      <c r="AU629">
        <v>16.046481454989571</v>
      </c>
      <c r="AV629" t="str">
        <f>VLOOKUP(Sheet1[[#This Row],[NPDES ID2]],Combined_Sheet__Major_Only___2[[NPDES ID2]:[ECHO BFR]],3,FALSE)</f>
        <v>CA</v>
      </c>
      <c r="AW629" t="s">
        <v>12185</v>
      </c>
      <c r="AX629" t="str">
        <f>VLOOKUP(Sheet1[[#This Row],[NPDES ID2]],Combined_Sheet__Major_Only___2[[NPDES ID2]:[ECHO BFR]],27,FALSE)</f>
        <v>tempSludgeStore</v>
      </c>
      <c r="AY629" t="str">
        <f>VLOOKUP(Sheet1[[#This Row],[NPDES ID2]],Combined_Sheet__Major_Only___2[[NPDES ID2]:[ECHO BFR]],28,FALSE)</f>
        <v>-</v>
      </c>
      <c r="AZ629" t="str">
        <f>VLOOKUP(Sheet1[[#This Row],[NPDES ID2]],Combined_Sheet__Major_Only___2[[NPDES ID2]:[ECHO BFR]],29,FALSE)</f>
        <v>sludgeLagoon</v>
      </c>
      <c r="BA629">
        <f>VLOOKUP(Sheet1[[#This Row],[NPDES ID2]],Combined_Sheet__Major_Only___2[[NPDES ID2]:[ECHO BFR]],17,FALSE)</f>
        <v>38.100299999999997</v>
      </c>
      <c r="BB629">
        <f>VLOOKUP(Sheet1[[#This Row],[NPDES ID2]],Combined_Sheet__Major_Only___2[[NPDES ID2]:[ECHO BFR]],18,FALSE)</f>
        <v>-122.5544</v>
      </c>
      <c r="BC629" s="2" t="str">
        <f>IF(ISNUMBER(SEARCH("aerobic",$AW629)),"aerobic","")</f>
        <v/>
      </c>
      <c r="BD629" s="2" t="str">
        <f>IF(ISNUMBER(SEARCH("anaer",$AW629)),"anaer","")</f>
        <v>anaer</v>
      </c>
      <c r="BE629" s="2" t="str">
        <f>IF(ISNUMBER(SEARCH("thickening",$AZ629)),"thickening","")</f>
        <v/>
      </c>
      <c r="BF629" s="4" t="str">
        <f>IF(ISNUMBER(SEARCH("airDry",$AW629)),"airDry","")</f>
        <v/>
      </c>
      <c r="BG629" s="4" t="str">
        <f>IF(ISNUMBER(SEARCH("heatDry",$AY629)),"heatDry","")</f>
        <v/>
      </c>
      <c r="BH629" s="4" t="str">
        <f>IF(AND(ISNUMBER(SEARCH("aerobic",$AW629)),ISNUMBER(SEARCH("anaer",$AW629))),"Combined Aer and Anaer.","")</f>
        <v/>
      </c>
    </row>
    <row r="630" spans="1:60" x14ac:dyDescent="0.25">
      <c r="A630" s="5">
        <v>1242</v>
      </c>
      <c r="B630" t="s">
        <v>5937</v>
      </c>
      <c r="C630">
        <v>216</v>
      </c>
      <c r="D630">
        <v>549.81142364172979</v>
      </c>
      <c r="E630">
        <v>546.33557387174653</v>
      </c>
      <c r="F630">
        <v>404.3309114772307</v>
      </c>
      <c r="G630">
        <v>694.04066565373739</v>
      </c>
      <c r="H630">
        <v>-110.41901734693219</v>
      </c>
      <c r="I630">
        <v>-111.7956653342216</v>
      </c>
      <c r="J630">
        <v>-131.18560705659971</v>
      </c>
      <c r="K630">
        <v>-88.827985755949413</v>
      </c>
      <c r="L630">
        <v>149.31114396232081</v>
      </c>
      <c r="M630">
        <v>148.76818349544709</v>
      </c>
      <c r="N630">
        <v>146.8695580530472</v>
      </c>
      <c r="O630">
        <v>153.3344903567509</v>
      </c>
      <c r="P630">
        <v>5.0612690909827913</v>
      </c>
      <c r="Q630">
        <v>5.1085682197939803</v>
      </c>
      <c r="R630">
        <v>4.137874103420879</v>
      </c>
      <c r="S630">
        <v>5.9126671010378162</v>
      </c>
      <c r="T630">
        <v>251792.84478453279</v>
      </c>
      <c r="U630">
        <v>251793.26057933329</v>
      </c>
      <c r="V630">
        <v>251624.41552299901</v>
      </c>
      <c r="W630">
        <v>251961.8896383135</v>
      </c>
      <c r="X630">
        <v>16394.663234155851</v>
      </c>
      <c r="Y630">
        <v>16452.49524136091</v>
      </c>
      <c r="Z630">
        <v>15953.538137610851</v>
      </c>
      <c r="AA630">
        <v>16668.647255851349</v>
      </c>
      <c r="AB630">
        <v>2520.8904433669099</v>
      </c>
      <c r="AC630">
        <v>2490.7101435828909</v>
      </c>
      <c r="AD630">
        <v>2195.7492257343629</v>
      </c>
      <c r="AE630">
        <v>2913.9078483290068</v>
      </c>
      <c r="AF630">
        <v>67.74483210782688</v>
      </c>
      <c r="AG630">
        <v>67.49868616695349</v>
      </c>
      <c r="AH630">
        <v>66.636930507070304</v>
      </c>
      <c r="AI630">
        <v>69.570027236524183</v>
      </c>
      <c r="AJ630">
        <v>0.60408453480583002</v>
      </c>
      <c r="AK630">
        <v>0.60408450856247109</v>
      </c>
      <c r="AL630">
        <v>0.60406999189781496</v>
      </c>
      <c r="AM630">
        <v>0.6040988351034936</v>
      </c>
      <c r="AN630">
        <v>0.98985601413665392</v>
      </c>
      <c r="AO630">
        <v>0.98985601413665414</v>
      </c>
      <c r="AP630">
        <v>0.98985601413665414</v>
      </c>
      <c r="AQ630">
        <v>0.98985601413665414</v>
      </c>
      <c r="AR630">
        <v>16.12595229791307</v>
      </c>
      <c r="AS630">
        <v>16.125952297913081</v>
      </c>
      <c r="AT630">
        <v>16.125952297913081</v>
      </c>
      <c r="AU630">
        <v>16.125952297913081</v>
      </c>
      <c r="AV630" t="str">
        <f>VLOOKUP(Sheet1[[#This Row],[NPDES ID2]],Combined_Sheet__Major_Only___2[[NPDES ID2]:[ECHO BFR]],3,FALSE)</f>
        <v>PA</v>
      </c>
      <c r="AW630" t="s">
        <v>12185</v>
      </c>
      <c r="AX630" t="str">
        <f>VLOOKUP(Sheet1[[#This Row],[NPDES ID2]],Combined_Sheet__Major_Only___2[[NPDES ID2]:[ECHO BFR]],27,FALSE)</f>
        <v>-</v>
      </c>
      <c r="AY630" t="str">
        <f>VLOOKUP(Sheet1[[#This Row],[NPDES ID2]],Combined_Sheet__Major_Only___2[[NPDES ID2]:[ECHO BFR]],28,FALSE)</f>
        <v>-</v>
      </c>
      <c r="AZ630" t="str">
        <f>VLOOKUP(Sheet1[[#This Row],[NPDES ID2]],Combined_Sheet__Major_Only___2[[NPDES ID2]:[ECHO BFR]],29,FALSE)</f>
        <v>preliminaryOps</v>
      </c>
      <c r="BA630">
        <f>VLOOKUP(Sheet1[[#This Row],[NPDES ID2]],Combined_Sheet__Major_Only___2[[NPDES ID2]:[ECHO BFR]],17,FALSE)</f>
        <v>40.286689000000003</v>
      </c>
      <c r="BB630">
        <f>VLOOKUP(Sheet1[[#This Row],[NPDES ID2]],Combined_Sheet__Major_Only___2[[NPDES ID2]:[ECHO BFR]],18,FALSE)</f>
        <v>-79.990876999999998</v>
      </c>
      <c r="BC630" s="2" t="str">
        <f>IF(ISNUMBER(SEARCH("aerobic",$AW630)),"aerobic","")</f>
        <v/>
      </c>
      <c r="BD630" s="2" t="str">
        <f>IF(ISNUMBER(SEARCH("anaer",$AW630)),"anaer","")</f>
        <v>anaer</v>
      </c>
      <c r="BE630" s="2" t="str">
        <f>IF(ISNUMBER(SEARCH("thickening",$AZ630)),"thickening","")</f>
        <v/>
      </c>
      <c r="BF630" s="3" t="str">
        <f>IF(ISNUMBER(SEARCH("airDry",$AW630)),"airDry","")</f>
        <v/>
      </c>
      <c r="BG630" s="3" t="str">
        <f>IF(ISNUMBER(SEARCH("heatDry",$AY630)),"heatDry","")</f>
        <v/>
      </c>
      <c r="BH630" s="3" t="str">
        <f>IF(AND(ISNUMBER(SEARCH("aerobic",$AW630)),ISNUMBER(SEARCH("anaer",$AW630))),"Combined Aer and Anaer.","")</f>
        <v/>
      </c>
    </row>
    <row r="631" spans="1:60" x14ac:dyDescent="0.25">
      <c r="A631" s="5">
        <v>1519</v>
      </c>
      <c r="B631" t="s">
        <v>7152</v>
      </c>
      <c r="C631">
        <v>100</v>
      </c>
      <c r="D631">
        <v>1032.3490938858811</v>
      </c>
      <c r="E631">
        <v>1020.308214589224</v>
      </c>
      <c r="F631">
        <v>722.31276112635157</v>
      </c>
      <c r="G631">
        <v>1338.390422586531</v>
      </c>
      <c r="H631">
        <v>-111.2071384810896</v>
      </c>
      <c r="I631">
        <v>-112.5883622316268</v>
      </c>
      <c r="J631">
        <v>-131.94912206261861</v>
      </c>
      <c r="K631">
        <v>-89.615983297269537</v>
      </c>
      <c r="L631">
        <v>68.715364097500014</v>
      </c>
      <c r="M631">
        <v>68.460890008542052</v>
      </c>
      <c r="N631">
        <v>67.570896854472551</v>
      </c>
      <c r="O631">
        <v>70.601189608033934</v>
      </c>
      <c r="P631">
        <v>2.3440395577573252</v>
      </c>
      <c r="Q631">
        <v>2.365003475372808</v>
      </c>
      <c r="R631">
        <v>1.917917990701119</v>
      </c>
      <c r="S631">
        <v>2.7340554827068728</v>
      </c>
      <c r="T631">
        <v>251790.90384580399</v>
      </c>
      <c r="U631">
        <v>251791.31963742271</v>
      </c>
      <c r="V631">
        <v>251622.47587319059</v>
      </c>
      <c r="W631">
        <v>251959.9474059534</v>
      </c>
      <c r="X631">
        <v>16492.516798663361</v>
      </c>
      <c r="Y631">
        <v>16551.56709648536</v>
      </c>
      <c r="Z631">
        <v>16040.86380097105</v>
      </c>
      <c r="AA631">
        <v>16773.22744668843</v>
      </c>
      <c r="AB631">
        <v>2550.2808953351182</v>
      </c>
      <c r="AC631">
        <v>2519.461987951493</v>
      </c>
      <c r="AD631">
        <v>2219.608943079033</v>
      </c>
      <c r="AE631">
        <v>2951.1278863843081</v>
      </c>
      <c r="AF631">
        <v>67.341893605094242</v>
      </c>
      <c r="AG631">
        <v>67.092599959688769</v>
      </c>
      <c r="AH631">
        <v>66.220248532977905</v>
      </c>
      <c r="AI631">
        <v>69.189905104684826</v>
      </c>
      <c r="AJ631">
        <v>0.59915604150621893</v>
      </c>
      <c r="AK631">
        <v>0.59915602945696267</v>
      </c>
      <c r="AL631">
        <v>0.59914934454638902</v>
      </c>
      <c r="AM631">
        <v>0.59916262664705267</v>
      </c>
      <c r="AN631">
        <v>0.9898559370790927</v>
      </c>
      <c r="AO631">
        <v>0.98985593707909258</v>
      </c>
      <c r="AP631">
        <v>0.98985593707909258</v>
      </c>
      <c r="AQ631">
        <v>0.98985593707909258</v>
      </c>
      <c r="AR631">
        <v>15.97462356654199</v>
      </c>
      <c r="AS631">
        <v>15.974623566541981</v>
      </c>
      <c r="AT631">
        <v>15.974623566541981</v>
      </c>
      <c r="AU631">
        <v>15.974623566541981</v>
      </c>
      <c r="AV631" t="str">
        <f>VLOOKUP(Sheet1[[#This Row],[NPDES ID2]],Combined_Sheet__Major_Only___2[[NPDES ID2]:[ECHO BFR]],3,FALSE)</f>
        <v>SC</v>
      </c>
      <c r="AW631" t="s">
        <v>41</v>
      </c>
      <c r="AX631" t="str">
        <f>VLOOKUP(Sheet1[[#This Row],[NPDES ID2]],Combined_Sheet__Major_Only___2[[NPDES ID2]:[ECHO BFR]],27,FALSE)</f>
        <v>-</v>
      </c>
      <c r="AY631" t="str">
        <f>VLOOKUP(Sheet1[[#This Row],[NPDES ID2]],Combined_Sheet__Major_Only___2[[NPDES ID2]:[ECHO BFR]],28,FALSE)</f>
        <v>-</v>
      </c>
      <c r="AZ631" t="str">
        <f>VLOOKUP(Sheet1[[#This Row],[NPDES ID2]],Combined_Sheet__Major_Only___2[[NPDES ID2]:[ECHO BFR]],29,FALSE)</f>
        <v>-</v>
      </c>
      <c r="BA631">
        <f>VLOOKUP(Sheet1[[#This Row],[NPDES ID2]],Combined_Sheet__Major_Only___2[[NPDES ID2]:[ECHO BFR]],17,FALSE)</f>
        <v>34.391111000000002</v>
      </c>
      <c r="BB631">
        <f>VLOOKUP(Sheet1[[#This Row],[NPDES ID2]],Combined_Sheet__Major_Only___2[[NPDES ID2]:[ECHO BFR]],18,FALSE)</f>
        <v>-81.810833000000002</v>
      </c>
      <c r="BC631" s="2" t="str">
        <f>IF(ISNUMBER(SEARCH("aerobic",$AW631)),"aerobic","")</f>
        <v>aerobic</v>
      </c>
      <c r="BD631" s="2" t="str">
        <f>IF(ISNUMBER(SEARCH("anaer",$AW631)),"anaer","")</f>
        <v/>
      </c>
      <c r="BE631" s="2" t="str">
        <f>IF(ISNUMBER(SEARCH("thickening",$AZ631)),"thickening","")</f>
        <v/>
      </c>
      <c r="BF631" s="4" t="str">
        <f>IF(ISNUMBER(SEARCH("airDry",$AW631)),"airDry","")</f>
        <v/>
      </c>
      <c r="BG631" s="4" t="str">
        <f>IF(ISNUMBER(SEARCH("heatDry",$AY631)),"heatDry","")</f>
        <v/>
      </c>
      <c r="BH631" s="4" t="str">
        <f>IF(AND(ISNUMBER(SEARCH("aerobic",$AW631)),ISNUMBER(SEARCH("anaer",$AW631))),"Combined Aer and Anaer.","")</f>
        <v/>
      </c>
    </row>
    <row r="632" spans="1:60" x14ac:dyDescent="0.25">
      <c r="A632" s="5">
        <v>841</v>
      </c>
      <c r="B632" t="s">
        <v>4112</v>
      </c>
      <c r="C632">
        <v>1007</v>
      </c>
      <c r="D632">
        <v>352.00089132798632</v>
      </c>
      <c r="E632">
        <v>345.79163629889871</v>
      </c>
      <c r="F632">
        <v>299.45161010200547</v>
      </c>
      <c r="G632">
        <v>414.96724051157167</v>
      </c>
      <c r="H632">
        <v>-107.64418621583511</v>
      </c>
      <c r="I632">
        <v>-109.12921682084399</v>
      </c>
      <c r="J632">
        <v>-128.48228664420279</v>
      </c>
      <c r="K632">
        <v>-85.946778129246027</v>
      </c>
      <c r="L632">
        <v>709.6194718915624</v>
      </c>
      <c r="M632">
        <v>707.18991984465947</v>
      </c>
      <c r="N632">
        <v>698.70418539561649</v>
      </c>
      <c r="O632">
        <v>727.61118005563276</v>
      </c>
      <c r="P632">
        <v>23.566091295315601</v>
      </c>
      <c r="Q632">
        <v>23.82366214833359</v>
      </c>
      <c r="R632">
        <v>19.216147913263889</v>
      </c>
      <c r="S632">
        <v>27.673349318211741</v>
      </c>
      <c r="T632">
        <v>251781.61878896449</v>
      </c>
      <c r="U632">
        <v>251782.03456536171</v>
      </c>
      <c r="V632">
        <v>251613.19698228489</v>
      </c>
      <c r="W632">
        <v>251950.65616064431</v>
      </c>
      <c r="X632">
        <v>16081.1020698509</v>
      </c>
      <c r="Y632">
        <v>16135.132200079281</v>
      </c>
      <c r="Z632">
        <v>15673.062343851339</v>
      </c>
      <c r="AA632">
        <v>16333.9750129446</v>
      </c>
      <c r="AB632">
        <v>2429.1537825351552</v>
      </c>
      <c r="AC632">
        <v>2400.9437952997359</v>
      </c>
      <c r="AD632">
        <v>2120.9512844927931</v>
      </c>
      <c r="AE632">
        <v>2798.384719877341</v>
      </c>
      <c r="AF632">
        <v>69.067829654726992</v>
      </c>
      <c r="AG632">
        <v>68.832319431908573</v>
      </c>
      <c r="AH632">
        <v>68.004892238183388</v>
      </c>
      <c r="AI632">
        <v>70.817750429279656</v>
      </c>
      <c r="AJ632">
        <v>0.62027053330404724</v>
      </c>
      <c r="AK632">
        <v>0.62027040637354403</v>
      </c>
      <c r="AL632">
        <v>0.62020157096765793</v>
      </c>
      <c r="AM632">
        <v>0.62033835198381226</v>
      </c>
      <c r="AN632">
        <v>0.9898555684351652</v>
      </c>
      <c r="AO632">
        <v>0.98985556843516531</v>
      </c>
      <c r="AP632">
        <v>0.98985556843516531</v>
      </c>
      <c r="AQ632">
        <v>0.98985556843516531</v>
      </c>
      <c r="AR632">
        <v>16.621961811673209</v>
      </c>
      <c r="AS632">
        <v>16.62196181167322</v>
      </c>
      <c r="AT632">
        <v>16.62196181167322</v>
      </c>
      <c r="AU632">
        <v>16.62196181167322</v>
      </c>
      <c r="AV632" t="str">
        <f>VLOOKUP(Sheet1[[#This Row],[NPDES ID2]],Combined_Sheet__Major_Only___2[[NPDES ID2]:[ECHO BFR]],3,FALSE)</f>
        <v>IL</v>
      </c>
      <c r="AW632" t="s">
        <v>12185</v>
      </c>
      <c r="AX632" t="str">
        <f>VLOOKUP(Sheet1[[#This Row],[NPDES ID2]],Combined_Sheet__Major_Only___2[[NPDES ID2]:[ECHO BFR]],27,FALSE)</f>
        <v>-</v>
      </c>
      <c r="AY632" t="str">
        <f>VLOOKUP(Sheet1[[#This Row],[NPDES ID2]],Combined_Sheet__Major_Only___2[[NPDES ID2]:[ECHO BFR]],28,FALSE)</f>
        <v>-</v>
      </c>
      <c r="AZ632" t="str">
        <f>VLOOKUP(Sheet1[[#This Row],[NPDES ID2]],Combined_Sheet__Major_Only___2[[NPDES ID2]:[ECHO BFR]],29,FALSE)</f>
        <v>sludgeLagoon</v>
      </c>
      <c r="BA632">
        <f>VLOOKUP(Sheet1[[#This Row],[NPDES ID2]],Combined_Sheet__Major_Only___2[[NPDES ID2]:[ECHO BFR]],17,FALSE)</f>
        <v>41.764163000000003</v>
      </c>
      <c r="BB632">
        <f>VLOOKUP(Sheet1[[#This Row],[NPDES ID2]],Combined_Sheet__Major_Only___2[[NPDES ID2]:[ECHO BFR]],18,FALSE)</f>
        <v>-87.906670000000005</v>
      </c>
      <c r="BC632" s="2" t="str">
        <f>IF(ISNUMBER(SEARCH("aerobic",$AW632)),"aerobic","")</f>
        <v/>
      </c>
      <c r="BD632" s="2" t="str">
        <f>IF(ISNUMBER(SEARCH("anaer",$AW632)),"anaer","")</f>
        <v>anaer</v>
      </c>
      <c r="BE632" s="2" t="str">
        <f>IF(ISNUMBER(SEARCH("thickening",$AZ632)),"thickening","")</f>
        <v/>
      </c>
      <c r="BF632" s="4" t="str">
        <f>IF(ISNUMBER(SEARCH("airDry",$AW632)),"airDry","")</f>
        <v/>
      </c>
      <c r="BG632" s="4" t="str">
        <f>IF(ISNUMBER(SEARCH("heatDry",$AY632)),"heatDry","")</f>
        <v/>
      </c>
      <c r="BH632" s="4" t="str">
        <f>IF(AND(ISNUMBER(SEARCH("aerobic",$AW632)),ISNUMBER(SEARCH("anaer",$AW632))),"Combined Aer and Anaer.","")</f>
        <v/>
      </c>
    </row>
    <row r="633" spans="1:60" x14ac:dyDescent="0.25">
      <c r="A633" s="5">
        <v>958</v>
      </c>
      <c r="B633" t="s">
        <v>4650</v>
      </c>
      <c r="C633">
        <v>605.49</v>
      </c>
      <c r="D633">
        <v>342.38096013536648</v>
      </c>
      <c r="E633">
        <v>335.36308489949653</v>
      </c>
      <c r="F633">
        <v>285.54108762889319</v>
      </c>
      <c r="G633">
        <v>410.69403044036051</v>
      </c>
      <c r="H633">
        <v>-109.0219542942107</v>
      </c>
      <c r="I633">
        <v>-110.45317018571519</v>
      </c>
      <c r="J633">
        <v>-129.82417483191571</v>
      </c>
      <c r="K633">
        <v>-87.37767996253298</v>
      </c>
      <c r="L633">
        <v>422.6098856219532</v>
      </c>
      <c r="M633">
        <v>421.11841846974579</v>
      </c>
      <c r="N633">
        <v>415.9060049090848</v>
      </c>
      <c r="O633">
        <v>433.6583187421864</v>
      </c>
      <c r="P633">
        <v>14.178815727233779</v>
      </c>
      <c r="Q633">
        <v>14.32058189967977</v>
      </c>
      <c r="R633">
        <v>11.57683158659397</v>
      </c>
      <c r="S633">
        <v>16.606890877104711</v>
      </c>
      <c r="T633">
        <v>251781.16739520879</v>
      </c>
      <c r="U633">
        <v>251781.5831708659</v>
      </c>
      <c r="V633">
        <v>251612.74588828659</v>
      </c>
      <c r="W633">
        <v>251950.20446603571</v>
      </c>
      <c r="X633">
        <v>16236.154134371231</v>
      </c>
      <c r="Y633">
        <v>16292.056889095969</v>
      </c>
      <c r="Z633">
        <v>15811.83482450303</v>
      </c>
      <c r="AA633">
        <v>16499.408632806499</v>
      </c>
      <c r="AB633">
        <v>2474.164475605814</v>
      </c>
      <c r="AC633">
        <v>2444.996213419699</v>
      </c>
      <c r="AD633">
        <v>2157.695621252029</v>
      </c>
      <c r="AE633">
        <v>2854.974361952141</v>
      </c>
      <c r="AF633">
        <v>68.405525220934493</v>
      </c>
      <c r="AG633">
        <v>68.164683995747339</v>
      </c>
      <c r="AH633">
        <v>67.32007988710626</v>
      </c>
      <c r="AI633">
        <v>70.193139576138506</v>
      </c>
      <c r="AJ633">
        <v>0.61216693892555685</v>
      </c>
      <c r="AK633">
        <v>0.6121668639943908</v>
      </c>
      <c r="AL633">
        <v>0.61212582151073813</v>
      </c>
      <c r="AM633">
        <v>0.61220737240941414</v>
      </c>
      <c r="AN633">
        <v>0.98985555051282914</v>
      </c>
      <c r="AO633">
        <v>0.98985555051282936</v>
      </c>
      <c r="AP633">
        <v>0.98985555051282936</v>
      </c>
      <c r="AQ633">
        <v>0.98985555051282936</v>
      </c>
      <c r="AR633">
        <v>16.373652863825839</v>
      </c>
      <c r="AS633">
        <v>16.373652863825839</v>
      </c>
      <c r="AT633">
        <v>16.373652863825839</v>
      </c>
      <c r="AU633">
        <v>16.373652863825839</v>
      </c>
      <c r="AV633" t="str">
        <f>VLOOKUP(Sheet1[[#This Row],[NPDES ID2]],Combined_Sheet__Major_Only___2[[NPDES ID2]:[ECHO BFR]],3,FALSE)</f>
        <v>NJ</v>
      </c>
      <c r="AW633" t="s">
        <v>41</v>
      </c>
      <c r="AX633" t="str">
        <f>VLOOKUP(Sheet1[[#This Row],[NPDES ID2]],Combined_Sheet__Major_Only___2[[NPDES ID2]:[ECHO BFR]],27,FALSE)</f>
        <v>-</v>
      </c>
      <c r="AY633" t="str">
        <f>VLOOKUP(Sheet1[[#This Row],[NPDES ID2]],Combined_Sheet__Major_Only___2[[NPDES ID2]:[ECHO BFR]],28,FALSE)</f>
        <v>-</v>
      </c>
      <c r="AZ633" t="str">
        <f>VLOOKUP(Sheet1[[#This Row],[NPDES ID2]],Combined_Sheet__Major_Only___2[[NPDES ID2]:[ECHO BFR]],29,FALSE)</f>
        <v>preliminaryOps</v>
      </c>
      <c r="BA633">
        <f>VLOOKUP(Sheet1[[#This Row],[NPDES ID2]],Combined_Sheet__Major_Only___2[[NPDES ID2]:[ECHO BFR]],17,FALSE)</f>
        <v>40.175727000000002</v>
      </c>
      <c r="BB633">
        <f>VLOOKUP(Sheet1[[#This Row],[NPDES ID2]],Combined_Sheet__Major_Only___2[[NPDES ID2]:[ECHO BFR]],18,FALSE)</f>
        <v>-74.726641999999998</v>
      </c>
      <c r="BC633" s="2" t="str">
        <f>IF(ISNUMBER(SEARCH("aerobic",$AW633)),"aerobic","")</f>
        <v>aerobic</v>
      </c>
      <c r="BD633" s="2" t="str">
        <f>IF(ISNUMBER(SEARCH("anaer",$AW633)),"anaer","")</f>
        <v/>
      </c>
      <c r="BE633" s="2" t="str">
        <f>IF(ISNUMBER(SEARCH("thickening",$AZ633)),"thickening","")</f>
        <v/>
      </c>
      <c r="BF633" s="3" t="str">
        <f>IF(ISNUMBER(SEARCH("airDry",$AW633)),"airDry","")</f>
        <v/>
      </c>
      <c r="BG633" s="3" t="str">
        <f>IF(ISNUMBER(SEARCH("heatDry",$AY633)),"heatDry","")</f>
        <v/>
      </c>
      <c r="BH633" s="3" t="str">
        <f>IF(AND(ISNUMBER(SEARCH("aerobic",$AW633)),ISNUMBER(SEARCH("anaer",$AW633))),"Combined Aer and Anaer.","")</f>
        <v/>
      </c>
    </row>
    <row r="634" spans="1:60" x14ac:dyDescent="0.25">
      <c r="A634" s="5">
        <v>2411</v>
      </c>
      <c r="B634" t="s">
        <v>11243</v>
      </c>
      <c r="C634">
        <v>264.27463260000002</v>
      </c>
      <c r="D634">
        <v>464.25180869191172</v>
      </c>
      <c r="E634">
        <v>462.31318727670998</v>
      </c>
      <c r="F634">
        <v>348.6970633495423</v>
      </c>
      <c r="G634">
        <v>577.91290702012213</v>
      </c>
      <c r="H634">
        <v>-106.4049458567233</v>
      </c>
      <c r="I634">
        <v>-107.7656740426164</v>
      </c>
      <c r="J634">
        <v>-127.3285643836022</v>
      </c>
      <c r="K634">
        <v>-84.989259097349318</v>
      </c>
      <c r="L634">
        <v>188.99690311593889</v>
      </c>
      <c r="M634">
        <v>188.38065121765879</v>
      </c>
      <c r="N634">
        <v>186.22593758050351</v>
      </c>
      <c r="O634">
        <v>193.56311516361549</v>
      </c>
      <c r="P634">
        <v>6.1796056743855106</v>
      </c>
      <c r="Q634">
        <v>6.2574837361633051</v>
      </c>
      <c r="R634">
        <v>5.0285146807567704</v>
      </c>
      <c r="S634">
        <v>7.2840509454201969</v>
      </c>
      <c r="T634">
        <v>251778.58086513579</v>
      </c>
      <c r="U634">
        <v>251778.99663655271</v>
      </c>
      <c r="V634">
        <v>251610.16107585229</v>
      </c>
      <c r="W634">
        <v>251947.61621204621</v>
      </c>
      <c r="X634">
        <v>15845.302970111299</v>
      </c>
      <c r="Y634">
        <v>15896.293555602721</v>
      </c>
      <c r="Z634">
        <v>15461.491570323091</v>
      </c>
      <c r="AA634">
        <v>16082.76644723665</v>
      </c>
      <c r="AB634">
        <v>2361.8350859732318</v>
      </c>
      <c r="AC634">
        <v>2334.9329842155371</v>
      </c>
      <c r="AD634">
        <v>2066.0334756180432</v>
      </c>
      <c r="AE634">
        <v>2713.7139593045908</v>
      </c>
      <c r="AF634">
        <v>70.087290082972274</v>
      </c>
      <c r="AG634">
        <v>69.859014122768173</v>
      </c>
      <c r="AH634">
        <v>69.05956615669956</v>
      </c>
      <c r="AI634">
        <v>71.780292649539902</v>
      </c>
      <c r="AJ634">
        <v>0.63274684602551501</v>
      </c>
      <c r="AK634">
        <v>0.6327468129197954</v>
      </c>
      <c r="AL634">
        <v>0.63272852082695541</v>
      </c>
      <c r="AM634">
        <v>0.63276486561746559</v>
      </c>
      <c r="AN634">
        <v>0.98985544781488199</v>
      </c>
      <c r="AO634">
        <v>0.98985544781488211</v>
      </c>
      <c r="AP634">
        <v>0.98985544781488211</v>
      </c>
      <c r="AQ634">
        <v>0.98985544781488211</v>
      </c>
      <c r="AR634">
        <v>17.007455253786471</v>
      </c>
      <c r="AS634">
        <v>17.007455253786471</v>
      </c>
      <c r="AT634">
        <v>17.007455253786471</v>
      </c>
      <c r="AU634">
        <v>17.007455253786471</v>
      </c>
      <c r="AV634" t="str">
        <f>VLOOKUP(Sheet1[[#This Row],[NPDES ID2]],Combined_Sheet__Major_Only___2[[NPDES ID2]:[ECHO BFR]],3,FALSE)</f>
        <v>MO</v>
      </c>
      <c r="AW634" t="s">
        <v>12185</v>
      </c>
      <c r="AX634" t="str">
        <f>VLOOKUP(Sheet1[[#This Row],[NPDES ID2]],Combined_Sheet__Major_Only___2[[NPDES ID2]:[ECHO BFR]],27,FALSE)</f>
        <v>-</v>
      </c>
      <c r="AY634" t="str">
        <f>VLOOKUP(Sheet1[[#This Row],[NPDES ID2]],Combined_Sheet__Major_Only___2[[NPDES ID2]:[ECHO BFR]],28,FALSE)</f>
        <v>-</v>
      </c>
      <c r="AZ634" t="str">
        <f>VLOOKUP(Sheet1[[#This Row],[NPDES ID2]],Combined_Sheet__Major_Only___2[[NPDES ID2]:[ECHO BFR]],29,FALSE)</f>
        <v>preliminaryOps</v>
      </c>
      <c r="BA634">
        <f>VLOOKUP(Sheet1[[#This Row],[NPDES ID2]],Combined_Sheet__Major_Only___2[[NPDES ID2]:[ECHO BFR]],17,FALSE)</f>
        <v>36.869444000000001</v>
      </c>
      <c r="BB634">
        <f>VLOOKUP(Sheet1[[#This Row],[NPDES ID2]],Combined_Sheet__Major_Only___2[[NPDES ID2]:[ECHO BFR]],18,FALSE)</f>
        <v>-89.566249999999997</v>
      </c>
      <c r="BC634" s="2" t="str">
        <f>IF(ISNUMBER(SEARCH("aerobic",$AW634)),"aerobic","")</f>
        <v/>
      </c>
      <c r="BD634" s="2" t="str">
        <f>IF(ISNUMBER(SEARCH("anaer",$AW634)),"anaer","")</f>
        <v>anaer</v>
      </c>
      <c r="BE634" s="2" t="str">
        <f>IF(ISNUMBER(SEARCH("thickening",$AZ634)),"thickening","")</f>
        <v/>
      </c>
      <c r="BF634" s="4" t="str">
        <f>IF(ISNUMBER(SEARCH("airDry",$AW634)),"airDry","")</f>
        <v/>
      </c>
      <c r="BG634" s="4" t="str">
        <f>IF(ISNUMBER(SEARCH("heatDry",$AY634)),"heatDry","")</f>
        <v/>
      </c>
      <c r="BH634" s="4" t="str">
        <f>IF(AND(ISNUMBER(SEARCH("aerobic",$AW634)),ISNUMBER(SEARCH("anaer",$AW634))),"Combined Aer and Anaer.","")</f>
        <v/>
      </c>
    </row>
    <row r="635" spans="1:60" x14ac:dyDescent="0.25">
      <c r="A635" s="5">
        <v>1397</v>
      </c>
      <c r="B635" t="s">
        <v>6622</v>
      </c>
      <c r="C635">
        <v>141.38999999999999</v>
      </c>
      <c r="D635">
        <v>765.93536310484137</v>
      </c>
      <c r="E635">
        <v>761.32095354130695</v>
      </c>
      <c r="F635">
        <v>546.78773691917877</v>
      </c>
      <c r="G635">
        <v>987.74247816830359</v>
      </c>
      <c r="H635">
        <v>-111.0052846049485</v>
      </c>
      <c r="I635">
        <v>-112.38209667655261</v>
      </c>
      <c r="J635">
        <v>-131.75294448198659</v>
      </c>
      <c r="K635">
        <v>-89.410442829245369</v>
      </c>
      <c r="L635">
        <v>97.298151689206165</v>
      </c>
      <c r="M635">
        <v>96.939418562383509</v>
      </c>
      <c r="N635">
        <v>95.684865172328614</v>
      </c>
      <c r="O635">
        <v>99.9565236361709</v>
      </c>
      <c r="P635">
        <v>3.313935593370481</v>
      </c>
      <c r="Q635">
        <v>3.3438980920960688</v>
      </c>
      <c r="R635">
        <v>2.7109691002583971</v>
      </c>
      <c r="S635">
        <v>3.8668162392547161</v>
      </c>
      <c r="T635">
        <v>251778.0032608984</v>
      </c>
      <c r="U635">
        <v>251778.41903136839</v>
      </c>
      <c r="V635">
        <v>251609.5838551849</v>
      </c>
      <c r="W635">
        <v>251947.03822283691</v>
      </c>
      <c r="X635">
        <v>16467.658718492759</v>
      </c>
      <c r="Y635">
        <v>16526.407800020628</v>
      </c>
      <c r="Z635">
        <v>16018.61890337632</v>
      </c>
      <c r="AA635">
        <v>16746.699483612989</v>
      </c>
      <c r="AB635">
        <v>2542.915761003439</v>
      </c>
      <c r="AC635">
        <v>2512.2572611370838</v>
      </c>
      <c r="AD635">
        <v>2213.6232741346539</v>
      </c>
      <c r="AE635">
        <v>2941.8121111212859</v>
      </c>
      <c r="AF635">
        <v>67.440315931284744</v>
      </c>
      <c r="AG635">
        <v>67.191800153723563</v>
      </c>
      <c r="AH635">
        <v>66.322022519313819</v>
      </c>
      <c r="AI635">
        <v>69.282744162785235</v>
      </c>
      <c r="AJ635">
        <v>0.60035983090845435</v>
      </c>
      <c r="AK635">
        <v>0.60035981383229953</v>
      </c>
      <c r="AL635">
        <v>0.6003503500622922</v>
      </c>
      <c r="AM635">
        <v>0.60036915350264453</v>
      </c>
      <c r="AN635">
        <v>0.98985542488087275</v>
      </c>
      <c r="AO635">
        <v>0.98985542488087308</v>
      </c>
      <c r="AP635">
        <v>0.98985542488087308</v>
      </c>
      <c r="AQ635">
        <v>0.98985542488087308</v>
      </c>
      <c r="AR635">
        <v>16.011556104963379</v>
      </c>
      <c r="AS635">
        <v>16.01155610496339</v>
      </c>
      <c r="AT635">
        <v>16.01155610496339</v>
      </c>
      <c r="AU635">
        <v>16.01155610496339</v>
      </c>
      <c r="AV635" t="str">
        <f>VLOOKUP(Sheet1[[#This Row],[NPDES ID2]],Combined_Sheet__Major_Only___2[[NPDES ID2]:[ECHO BFR]],3,FALSE)</f>
        <v>GA</v>
      </c>
      <c r="AW635" t="s">
        <v>41</v>
      </c>
      <c r="AX635" t="str">
        <f>VLOOKUP(Sheet1[[#This Row],[NPDES ID2]],Combined_Sheet__Major_Only___2[[NPDES ID2]:[ECHO BFR]],27,FALSE)</f>
        <v>-</v>
      </c>
      <c r="AY635" t="str">
        <f>VLOOKUP(Sheet1[[#This Row],[NPDES ID2]],Combined_Sheet__Major_Only___2[[NPDES ID2]:[ECHO BFR]],28,FALSE)</f>
        <v>-</v>
      </c>
      <c r="AZ635" t="str">
        <f>VLOOKUP(Sheet1[[#This Row],[NPDES ID2]],Combined_Sheet__Major_Only___2[[NPDES ID2]:[ECHO BFR]],29,FALSE)</f>
        <v>-</v>
      </c>
      <c r="BA635">
        <f>VLOOKUP(Sheet1[[#This Row],[NPDES ID2]],Combined_Sheet__Major_Only___2[[NPDES ID2]:[ECHO BFR]],17,FALSE)</f>
        <v>32.098649999999999</v>
      </c>
      <c r="BB635">
        <f>VLOOKUP(Sheet1[[#This Row],[NPDES ID2]],Combined_Sheet__Major_Only___2[[NPDES ID2]:[ECHO BFR]],18,FALSE)</f>
        <v>-83.77713</v>
      </c>
      <c r="BC635" s="2" t="str">
        <f>IF(ISNUMBER(SEARCH("aerobic",$AW635)),"aerobic","")</f>
        <v>aerobic</v>
      </c>
      <c r="BD635" s="2" t="str">
        <f>IF(ISNUMBER(SEARCH("anaer",$AW635)),"anaer","")</f>
        <v/>
      </c>
      <c r="BE635" s="2" t="str">
        <f>IF(ISNUMBER(SEARCH("thickening",$AZ635)),"thickening","")</f>
        <v/>
      </c>
      <c r="BF635" s="4" t="str">
        <f>IF(ISNUMBER(SEARCH("airDry",$AW635)),"airDry","")</f>
        <v/>
      </c>
      <c r="BG635" s="4" t="str">
        <f>IF(ISNUMBER(SEARCH("heatDry",$AY635)),"heatDry","")</f>
        <v/>
      </c>
      <c r="BH635" s="4" t="str">
        <f>IF(AND(ISNUMBER(SEARCH("aerobic",$AW635)),ISNUMBER(SEARCH("anaer",$AW635))),"Combined Aer and Anaer.","")</f>
        <v/>
      </c>
    </row>
    <row r="636" spans="1:60" x14ac:dyDescent="0.25">
      <c r="A636" s="5">
        <v>1761</v>
      </c>
      <c r="B636" t="s">
        <v>8244</v>
      </c>
      <c r="C636">
        <v>21.6</v>
      </c>
      <c r="D636">
        <v>4295.5852666564206</v>
      </c>
      <c r="E636">
        <v>4257.3097387536482</v>
      </c>
      <c r="F636">
        <v>2871.0514571188678</v>
      </c>
      <c r="G636">
        <v>5654.8109380278111</v>
      </c>
      <c r="H636">
        <v>-108.3488742254318</v>
      </c>
      <c r="I636">
        <v>-109.688654306541</v>
      </c>
      <c r="J636">
        <v>-129.2060433069137</v>
      </c>
      <c r="K636">
        <v>-86.912683031328868</v>
      </c>
      <c r="L636">
        <v>15.211081107846191</v>
      </c>
      <c r="M636">
        <v>15.15892219254199</v>
      </c>
      <c r="N636">
        <v>14.97648268970986</v>
      </c>
      <c r="O636">
        <v>15.597636634463139</v>
      </c>
      <c r="P636">
        <v>0.50557465446566463</v>
      </c>
      <c r="Q636">
        <v>0.51103006988301791</v>
      </c>
      <c r="R636">
        <v>0.41228601116908969</v>
      </c>
      <c r="S636">
        <v>0.59351083199017873</v>
      </c>
      <c r="T636">
        <v>251762.26417684669</v>
      </c>
      <c r="U636">
        <v>251762.6799215145</v>
      </c>
      <c r="V636">
        <v>251593.85522299711</v>
      </c>
      <c r="W636">
        <v>251931.28864872071</v>
      </c>
      <c r="X636">
        <v>16090.611104804409</v>
      </c>
      <c r="Y636">
        <v>16144.67989994504</v>
      </c>
      <c r="Z636">
        <v>15681.41759966929</v>
      </c>
      <c r="AA636">
        <v>16344.232706155781</v>
      </c>
      <c r="AB636">
        <v>2431.7897027624281</v>
      </c>
      <c r="AC636">
        <v>2403.4559885892741</v>
      </c>
      <c r="AD636">
        <v>2123.247030720589</v>
      </c>
      <c r="AE636">
        <v>2801.4329280319239</v>
      </c>
      <c r="AF636">
        <v>69.013421367591576</v>
      </c>
      <c r="AG636">
        <v>68.776794391052618</v>
      </c>
      <c r="AH636">
        <v>67.949025180134726</v>
      </c>
      <c r="AI636">
        <v>70.767216470099285</v>
      </c>
      <c r="AJ636">
        <v>0.61960471910764248</v>
      </c>
      <c r="AK636">
        <v>0.61960471645382253</v>
      </c>
      <c r="AL636">
        <v>0.61960324113130094</v>
      </c>
      <c r="AM636">
        <v>0.61960617239153803</v>
      </c>
      <c r="AN636">
        <v>0.9898547999142846</v>
      </c>
      <c r="AO636">
        <v>0.98985479991428449</v>
      </c>
      <c r="AP636">
        <v>0.98985479991428449</v>
      </c>
      <c r="AQ636">
        <v>0.98985479991428449</v>
      </c>
      <c r="AR636">
        <v>16.60378871212713</v>
      </c>
      <c r="AS636">
        <v>16.60378871212713</v>
      </c>
      <c r="AT636">
        <v>16.60378871212713</v>
      </c>
      <c r="AU636">
        <v>16.60378871212713</v>
      </c>
      <c r="AV636" t="str">
        <f>VLOOKUP(Sheet1[[#This Row],[NPDES ID2]],Combined_Sheet__Major_Only___2[[NPDES ID2]:[ECHO BFR]],3,FALSE)</f>
        <v>IA</v>
      </c>
      <c r="AW636" t="s">
        <v>41</v>
      </c>
      <c r="AX636" t="str">
        <f>VLOOKUP(Sheet1[[#This Row],[NPDES ID2]],Combined_Sheet__Major_Only___2[[NPDES ID2]:[ECHO BFR]],27,FALSE)</f>
        <v>-</v>
      </c>
      <c r="AY636" t="str">
        <f>VLOOKUP(Sheet1[[#This Row],[NPDES ID2]],Combined_Sheet__Major_Only___2[[NPDES ID2]:[ECHO BFR]],28,FALSE)</f>
        <v>-</v>
      </c>
      <c r="AZ636" t="str">
        <f>VLOOKUP(Sheet1[[#This Row],[NPDES ID2]],Combined_Sheet__Major_Only___2[[NPDES ID2]:[ECHO BFR]],29,FALSE)</f>
        <v>preliminaryOps</v>
      </c>
      <c r="BA636">
        <f>VLOOKUP(Sheet1[[#This Row],[NPDES ID2]],Combined_Sheet__Major_Only___2[[NPDES ID2]:[ECHO BFR]],17,FALSE)</f>
        <v>40.742778000000001</v>
      </c>
      <c r="BB636">
        <f>VLOOKUP(Sheet1[[#This Row],[NPDES ID2]],Combined_Sheet__Major_Only___2[[NPDES ID2]:[ECHO BFR]],18,FALSE)</f>
        <v>-95.020555999999999</v>
      </c>
      <c r="BC636" s="2" t="str">
        <f>IF(ISNUMBER(SEARCH("aerobic",$AW636)),"aerobic","")</f>
        <v>aerobic</v>
      </c>
      <c r="BD636" s="2" t="str">
        <f>IF(ISNUMBER(SEARCH("anaer",$AW636)),"anaer","")</f>
        <v/>
      </c>
      <c r="BE636" s="2" t="str">
        <f>IF(ISNUMBER(SEARCH("thickening",$AZ636)),"thickening","")</f>
        <v/>
      </c>
      <c r="BF636" s="4" t="str">
        <f>IF(ISNUMBER(SEARCH("airDry",$AW636)),"airDry","")</f>
        <v/>
      </c>
      <c r="BG636" s="4" t="str">
        <f>IF(ISNUMBER(SEARCH("heatDry",$AY636)),"heatDry","")</f>
        <v/>
      </c>
      <c r="BH636" s="4" t="str">
        <f>IF(AND(ISNUMBER(SEARCH("aerobic",$AW636)),ISNUMBER(SEARCH("anaer",$AW636))),"Combined Aer and Anaer.","")</f>
        <v/>
      </c>
    </row>
    <row r="637" spans="1:60" x14ac:dyDescent="0.25">
      <c r="A637" s="5">
        <v>1693</v>
      </c>
      <c r="B637" t="s">
        <v>7940</v>
      </c>
      <c r="C637">
        <v>47.36</v>
      </c>
      <c r="D637">
        <v>1984.9846199420019</v>
      </c>
      <c r="E637">
        <v>1968.0554098214991</v>
      </c>
      <c r="F637">
        <v>1347.2749192638951</v>
      </c>
      <c r="G637">
        <v>2602.6423064746969</v>
      </c>
      <c r="H637">
        <v>-106.93199049711571</v>
      </c>
      <c r="I637">
        <v>-108.2955661093097</v>
      </c>
      <c r="J637">
        <v>-127.8443996283759</v>
      </c>
      <c r="K637">
        <v>-85.55452276232171</v>
      </c>
      <c r="L637">
        <v>33.754928284682578</v>
      </c>
      <c r="M637">
        <v>33.643632983080508</v>
      </c>
      <c r="N637">
        <v>33.254363710019902</v>
      </c>
      <c r="O637">
        <v>34.579732750679938</v>
      </c>
      <c r="P637">
        <v>1.1076965923191819</v>
      </c>
      <c r="Q637">
        <v>1.121200519418253</v>
      </c>
      <c r="R637">
        <v>0.90179166647692321</v>
      </c>
      <c r="S637">
        <v>1.304511465953782</v>
      </c>
      <c r="T637">
        <v>251761.30923164959</v>
      </c>
      <c r="U637">
        <v>251761.72497475191</v>
      </c>
      <c r="V637">
        <v>251592.900911951</v>
      </c>
      <c r="W637">
        <v>251930.33306705469</v>
      </c>
      <c r="X637">
        <v>15898.129759834979</v>
      </c>
      <c r="Y637">
        <v>15949.815934421311</v>
      </c>
      <c r="Z637">
        <v>15508.820925532071</v>
      </c>
      <c r="AA637">
        <v>16139.09273996155</v>
      </c>
      <c r="AB637">
        <v>2376.8082108185431</v>
      </c>
      <c r="AC637">
        <v>2349.5911937232431</v>
      </c>
      <c r="AD637">
        <v>2078.316079311966</v>
      </c>
      <c r="AE637">
        <v>2732.4186061754299</v>
      </c>
      <c r="AF637">
        <v>69.848017095742549</v>
      </c>
      <c r="AG637">
        <v>69.61776261838051</v>
      </c>
      <c r="AH637">
        <v>68.812188766177755</v>
      </c>
      <c r="AI637">
        <v>71.554701245261143</v>
      </c>
      <c r="AJ637">
        <v>0.62981826326852175</v>
      </c>
      <c r="AK637">
        <v>0.62981825738559383</v>
      </c>
      <c r="AL637">
        <v>0.62981498904576183</v>
      </c>
      <c r="AM637">
        <v>0.62982148279949901</v>
      </c>
      <c r="AN637">
        <v>0.98985476199290134</v>
      </c>
      <c r="AO637">
        <v>0.98985476199290112</v>
      </c>
      <c r="AP637">
        <v>0.98985476199290112</v>
      </c>
      <c r="AQ637">
        <v>0.98985476199290112</v>
      </c>
      <c r="AR637">
        <v>16.917888642376049</v>
      </c>
      <c r="AS637">
        <v>16.917888642376049</v>
      </c>
      <c r="AT637">
        <v>16.917888642376049</v>
      </c>
      <c r="AU637">
        <v>16.917888642376049</v>
      </c>
      <c r="AV637" t="str">
        <f>VLOOKUP(Sheet1[[#This Row],[NPDES ID2]],Combined_Sheet__Major_Only___2[[NPDES ID2]:[ECHO BFR]],3,FALSE)</f>
        <v>AL</v>
      </c>
      <c r="AW637" t="s">
        <v>12185</v>
      </c>
      <c r="AX637" t="str">
        <f>VLOOKUP(Sheet1[[#This Row],[NPDES ID2]],Combined_Sheet__Major_Only___2[[NPDES ID2]:[ECHO BFR]],27,FALSE)</f>
        <v>-</v>
      </c>
      <c r="AY637" t="str">
        <f>VLOOKUP(Sheet1[[#This Row],[NPDES ID2]],Combined_Sheet__Major_Only___2[[NPDES ID2]:[ECHO BFR]],28,FALSE)</f>
        <v>-</v>
      </c>
      <c r="AZ637" t="str">
        <f>VLOOKUP(Sheet1[[#This Row],[NPDES ID2]],Combined_Sheet__Major_Only___2[[NPDES ID2]:[ECHO BFR]],29,FALSE)</f>
        <v>-</v>
      </c>
      <c r="BA637">
        <f>VLOOKUP(Sheet1[[#This Row],[NPDES ID2]],Combined_Sheet__Major_Only___2[[NPDES ID2]:[ECHO BFR]],17,FALSE)</f>
        <v>33.4101</v>
      </c>
      <c r="BB637">
        <f>VLOOKUP(Sheet1[[#This Row],[NPDES ID2]],Combined_Sheet__Major_Only___2[[NPDES ID2]:[ECHO BFR]],18,FALSE)</f>
        <v>-86.1267</v>
      </c>
      <c r="BC637" s="2" t="str">
        <f>IF(ISNUMBER(SEARCH("aerobic",$AW637)),"aerobic","")</f>
        <v/>
      </c>
      <c r="BD637" s="2" t="str">
        <f>IF(ISNUMBER(SEARCH("anaer",$AW637)),"anaer","")</f>
        <v>anaer</v>
      </c>
      <c r="BE637" s="2" t="str">
        <f>IF(ISNUMBER(SEARCH("thickening",$AZ637)),"thickening","")</f>
        <v/>
      </c>
      <c r="BF637" s="4" t="str">
        <f>IF(ISNUMBER(SEARCH("airDry",$AW637)),"airDry","")</f>
        <v/>
      </c>
      <c r="BG637" s="4" t="str">
        <f>IF(ISNUMBER(SEARCH("heatDry",$AY637)),"heatDry","")</f>
        <v/>
      </c>
      <c r="BH637" s="4" t="str">
        <f>IF(AND(ISNUMBER(SEARCH("aerobic",$AW637)),ISNUMBER(SEARCH("anaer",$AW637))),"Combined Aer and Anaer.","")</f>
        <v/>
      </c>
    </row>
    <row r="638" spans="1:60" x14ac:dyDescent="0.25">
      <c r="A638" s="5">
        <v>1789</v>
      </c>
      <c r="B638" t="s">
        <v>8364</v>
      </c>
      <c r="C638">
        <v>2.27</v>
      </c>
      <c r="D638">
        <v>41136.257456630497</v>
      </c>
      <c r="E638">
        <v>40717.810784975067</v>
      </c>
      <c r="F638">
        <v>27213.607996987241</v>
      </c>
      <c r="G638">
        <v>54274.003112086481</v>
      </c>
      <c r="H638">
        <v>-111.1950573456806</v>
      </c>
      <c r="I638">
        <v>-112.60328039939</v>
      </c>
      <c r="J638">
        <v>-131.9424197826952</v>
      </c>
      <c r="K638">
        <v>-89.634811828749946</v>
      </c>
      <c r="L638">
        <v>1.5608379143363049</v>
      </c>
      <c r="M638">
        <v>1.5550692905110779</v>
      </c>
      <c r="N638">
        <v>1.5348914404658729</v>
      </c>
      <c r="O638">
        <v>1.6035904809761961</v>
      </c>
      <c r="P638">
        <v>5.3208378355646742E-2</v>
      </c>
      <c r="Q638">
        <v>5.3686636830923617E-2</v>
      </c>
      <c r="R638">
        <v>4.3531861026499107E-2</v>
      </c>
      <c r="S638">
        <v>6.2071111371585531E-2</v>
      </c>
      <c r="T638">
        <v>251757.02219502971</v>
      </c>
      <c r="U638">
        <v>251757.43793110401</v>
      </c>
      <c r="V638">
        <v>251588.6167222264</v>
      </c>
      <c r="W638">
        <v>251926.04317313459</v>
      </c>
      <c r="X638">
        <v>16479.728760633061</v>
      </c>
      <c r="Y638">
        <v>16538.62871519956</v>
      </c>
      <c r="Z638">
        <v>16029.268873361731</v>
      </c>
      <c r="AA638">
        <v>16759.679451221571</v>
      </c>
      <c r="AB638">
        <v>2546.7170068644159</v>
      </c>
      <c r="AC638">
        <v>2515.9645122721599</v>
      </c>
      <c r="AD638">
        <v>2216.7158302694261</v>
      </c>
      <c r="AE638">
        <v>2946.6140423793781</v>
      </c>
      <c r="AF638">
        <v>67.384210895489261</v>
      </c>
      <c r="AG638">
        <v>67.135171051286747</v>
      </c>
      <c r="AH638">
        <v>66.264053230305336</v>
      </c>
      <c r="AI638">
        <v>69.229914201121261</v>
      </c>
      <c r="AJ638">
        <v>0.59967360827676719</v>
      </c>
      <c r="AK638">
        <v>0.59967360800381608</v>
      </c>
      <c r="AL638">
        <v>0.599673456189044</v>
      </c>
      <c r="AM638">
        <v>0.59967375782320453</v>
      </c>
      <c r="AN638">
        <v>0.98985459174889612</v>
      </c>
      <c r="AO638">
        <v>0.98985459174889623</v>
      </c>
      <c r="AP638">
        <v>0.98985459174889623</v>
      </c>
      <c r="AQ638">
        <v>0.98985459174889623</v>
      </c>
      <c r="AR638">
        <v>15.990767283188401</v>
      </c>
      <c r="AS638">
        <v>15.99076728318839</v>
      </c>
      <c r="AT638">
        <v>15.99076728318839</v>
      </c>
      <c r="AU638">
        <v>15.99076728318839</v>
      </c>
      <c r="AV638" t="str">
        <f>VLOOKUP(Sheet1[[#This Row],[NPDES ID2]],Combined_Sheet__Major_Only___2[[NPDES ID2]:[ECHO BFR]],3,FALSE)</f>
        <v>TX</v>
      </c>
      <c r="AW638" t="s">
        <v>41</v>
      </c>
      <c r="AX638" t="str">
        <f>VLOOKUP(Sheet1[[#This Row],[NPDES ID2]],Combined_Sheet__Major_Only___2[[NPDES ID2]:[ECHO BFR]],27,FALSE)</f>
        <v>-</v>
      </c>
      <c r="AY638" t="str">
        <f>VLOOKUP(Sheet1[[#This Row],[NPDES ID2]],Combined_Sheet__Major_Only___2[[NPDES ID2]:[ECHO BFR]],28,FALSE)</f>
        <v>-</v>
      </c>
      <c r="AZ638" t="str">
        <f>VLOOKUP(Sheet1[[#This Row],[NPDES ID2]],Combined_Sheet__Major_Only___2[[NPDES ID2]:[ECHO BFR]],29,FALSE)</f>
        <v>-</v>
      </c>
      <c r="BA638">
        <f>VLOOKUP(Sheet1[[#This Row],[NPDES ID2]],Combined_Sheet__Major_Only___2[[NPDES ID2]:[ECHO BFR]],17,FALSE)</f>
        <v>28.631305999999999</v>
      </c>
      <c r="BB638">
        <f>VLOOKUP(Sheet1[[#This Row],[NPDES ID2]],Combined_Sheet__Major_Only___2[[NPDES ID2]:[ECHO BFR]],18,FALSE)</f>
        <v>-95.969306000000003</v>
      </c>
      <c r="BC638" s="2" t="str">
        <f>IF(ISNUMBER(SEARCH("aerobic",$AW638)),"aerobic","")</f>
        <v>aerobic</v>
      </c>
      <c r="BD638" s="2" t="str">
        <f>IF(ISNUMBER(SEARCH("anaer",$AW638)),"anaer","")</f>
        <v/>
      </c>
      <c r="BE638" s="2" t="str">
        <f>IF(ISNUMBER(SEARCH("thickening",$AZ638)),"thickening","")</f>
        <v/>
      </c>
      <c r="BF638" s="4" t="str">
        <f>IF(ISNUMBER(SEARCH("airDry",$AW638)),"airDry","")</f>
        <v/>
      </c>
      <c r="BG638" s="4" t="str">
        <f>IF(ISNUMBER(SEARCH("heatDry",$AY638)),"heatDry","")</f>
        <v/>
      </c>
      <c r="BH638" s="4" t="str">
        <f>IF(AND(ISNUMBER(SEARCH("aerobic",$AW638)),ISNUMBER(SEARCH("anaer",$AW638))),"Combined Aer and Anaer.","")</f>
        <v/>
      </c>
    </row>
    <row r="639" spans="1:60" x14ac:dyDescent="0.25">
      <c r="A639" s="5">
        <v>1760</v>
      </c>
      <c r="B639" t="s">
        <v>8239</v>
      </c>
      <c r="C639">
        <v>21.9</v>
      </c>
      <c r="D639">
        <v>4140.6022514467013</v>
      </c>
      <c r="E639">
        <v>4106.714431367086</v>
      </c>
      <c r="F639">
        <v>2767.5836166780509</v>
      </c>
      <c r="G639">
        <v>5453.1717226500496</v>
      </c>
      <c r="H639">
        <v>-105.6619661128823</v>
      </c>
      <c r="I639">
        <v>-107.1203606779402</v>
      </c>
      <c r="J639">
        <v>-126.6268667537154</v>
      </c>
      <c r="K639">
        <v>-84.352214377355594</v>
      </c>
      <c r="L639">
        <v>15.783918359660319</v>
      </c>
      <c r="M639">
        <v>15.733787957575631</v>
      </c>
      <c r="N639">
        <v>15.55844403626365</v>
      </c>
      <c r="O639">
        <v>16.155439979395911</v>
      </c>
      <c r="P639">
        <v>0.51186061552871365</v>
      </c>
      <c r="Q639">
        <v>0.51877184092193396</v>
      </c>
      <c r="R639">
        <v>0.41605510679717023</v>
      </c>
      <c r="S639">
        <v>0.60450181875229325</v>
      </c>
      <c r="T639">
        <v>251756.31723587529</v>
      </c>
      <c r="U639">
        <v>251756.73297079391</v>
      </c>
      <c r="V639">
        <v>251587.91223121461</v>
      </c>
      <c r="W639">
        <v>251925.3377441265</v>
      </c>
      <c r="X639">
        <v>15721.25408786214</v>
      </c>
      <c r="Y639">
        <v>15770.66474243718</v>
      </c>
      <c r="Z639">
        <v>15349.89584734621</v>
      </c>
      <c r="AA639">
        <v>15950.80673790935</v>
      </c>
      <c r="AB639">
        <v>2327.3276661180971</v>
      </c>
      <c r="AC639">
        <v>2301.0896023168252</v>
      </c>
      <c r="AD639">
        <v>2037.76890045254</v>
      </c>
      <c r="AE639">
        <v>2670.5372157943821</v>
      </c>
      <c r="AF639">
        <v>70.631420521729495</v>
      </c>
      <c r="AG639">
        <v>70.407113215539255</v>
      </c>
      <c r="AH639">
        <v>69.622434022202711</v>
      </c>
      <c r="AI639">
        <v>72.293914869219009</v>
      </c>
      <c r="AJ639">
        <v>0.63940737577640749</v>
      </c>
      <c r="AK639">
        <v>0.63940737303213646</v>
      </c>
      <c r="AL639">
        <v>0.63940584742734963</v>
      </c>
      <c r="AM639">
        <v>0.6394088785914549</v>
      </c>
      <c r="AN639">
        <v>0.98985456375347036</v>
      </c>
      <c r="AO639">
        <v>0.98985456375347058</v>
      </c>
      <c r="AP639">
        <v>0.98985456375347058</v>
      </c>
      <c r="AQ639">
        <v>0.98985456375347058</v>
      </c>
      <c r="AR639">
        <v>17.21290258534583</v>
      </c>
      <c r="AS639">
        <v>17.212902585345841</v>
      </c>
      <c r="AT639">
        <v>17.212902585345841</v>
      </c>
      <c r="AU639">
        <v>17.212902585345841</v>
      </c>
      <c r="AV639" t="str">
        <f>VLOOKUP(Sheet1[[#This Row],[NPDES ID2]],Combined_Sheet__Major_Only___2[[NPDES ID2]:[ECHO BFR]],3,FALSE)</f>
        <v>IA</v>
      </c>
      <c r="AW639" t="s">
        <v>12185</v>
      </c>
      <c r="AX639" t="str">
        <f>VLOOKUP(Sheet1[[#This Row],[NPDES ID2]],Combined_Sheet__Major_Only___2[[NPDES ID2]:[ECHO BFR]],27,FALSE)</f>
        <v>methaneBioCaptureRecover</v>
      </c>
      <c r="AY639" t="str">
        <f>VLOOKUP(Sheet1[[#This Row],[NPDES ID2]],Combined_Sheet__Major_Only___2[[NPDES ID2]:[ECHO BFR]],28,FALSE)</f>
        <v>-</v>
      </c>
      <c r="AZ639" t="str">
        <f>VLOOKUP(Sheet1[[#This Row],[NPDES ID2]],Combined_Sheet__Major_Only___2[[NPDES ID2]:[ECHO BFR]],29,FALSE)</f>
        <v>-</v>
      </c>
      <c r="BA639">
        <f>VLOOKUP(Sheet1[[#This Row],[NPDES ID2]],Combined_Sheet__Major_Only___2[[NPDES ID2]:[ECHO BFR]],17,FALSE)</f>
        <v>41.047499999999999</v>
      </c>
      <c r="BB639">
        <f>VLOOKUP(Sheet1[[#This Row],[NPDES ID2]],Combined_Sheet__Major_Only___2[[NPDES ID2]:[ECHO BFR]],18,FALSE)</f>
        <v>-94.388610999999997</v>
      </c>
      <c r="BC639" s="2" t="str">
        <f>IF(ISNUMBER(SEARCH("aerobic",$AW639)),"aerobic","")</f>
        <v/>
      </c>
      <c r="BD639" s="2" t="str">
        <f>IF(ISNUMBER(SEARCH("anaer",$AW639)),"anaer","")</f>
        <v>anaer</v>
      </c>
      <c r="BE639" s="2" t="str">
        <f>IF(ISNUMBER(SEARCH("thickening",$AZ639)),"thickening","")</f>
        <v/>
      </c>
      <c r="BF639" s="3" t="str">
        <f>IF(ISNUMBER(SEARCH("airDry",$AW639)),"airDry","")</f>
        <v/>
      </c>
      <c r="BG639" s="3" t="str">
        <f>IF(ISNUMBER(SEARCH("heatDry",$AY639)),"heatDry","")</f>
        <v/>
      </c>
      <c r="BH639" s="3" t="str">
        <f>IF(AND(ISNUMBER(SEARCH("aerobic",$AW639)),ISNUMBER(SEARCH("anaer",$AW639))),"Combined Aer and Anaer.","")</f>
        <v/>
      </c>
    </row>
    <row r="640" spans="1:60" x14ac:dyDescent="0.25">
      <c r="A640" s="5">
        <v>58</v>
      </c>
      <c r="B640" t="s">
        <v>336</v>
      </c>
      <c r="C640">
        <v>78.03</v>
      </c>
      <c r="D640">
        <v>1285.7618357581889</v>
      </c>
      <c r="E640">
        <v>1271.6307535723911</v>
      </c>
      <c r="F640">
        <v>888.57201134861054</v>
      </c>
      <c r="G640">
        <v>1674.8491992142699</v>
      </c>
      <c r="H640">
        <v>-110.7517884830056</v>
      </c>
      <c r="I640">
        <v>-112.1543998662482</v>
      </c>
      <c r="J640">
        <v>-131.5123883505438</v>
      </c>
      <c r="K640">
        <v>-89.188107444040284</v>
      </c>
      <c r="L640">
        <v>53.829381694666218</v>
      </c>
      <c r="M640">
        <v>53.632422008296281</v>
      </c>
      <c r="N640">
        <v>52.943557930735572</v>
      </c>
      <c r="O640">
        <v>55.289010159187413</v>
      </c>
      <c r="P640">
        <v>1.828636235064349</v>
      </c>
      <c r="Q640">
        <v>1.8454775115856361</v>
      </c>
      <c r="R640">
        <v>1.495420094537161</v>
      </c>
      <c r="S640">
        <v>2.1350756784072771</v>
      </c>
      <c r="T640">
        <v>251722.66094997071</v>
      </c>
      <c r="U640">
        <v>251723.07662971431</v>
      </c>
      <c r="V640">
        <v>251554.27829546179</v>
      </c>
      <c r="W640">
        <v>251891.65902638249</v>
      </c>
      <c r="X640">
        <v>16423.40466517835</v>
      </c>
      <c r="Y640">
        <v>16481.624655192791</v>
      </c>
      <c r="Z640">
        <v>15978.82494525035</v>
      </c>
      <c r="AA640">
        <v>16699.59892615748</v>
      </c>
      <c r="AB640">
        <v>2530.120795483389</v>
      </c>
      <c r="AC640">
        <v>2499.7268636611011</v>
      </c>
      <c r="AD640">
        <v>2203.2220636646521</v>
      </c>
      <c r="AE640">
        <v>2925.6347118782251</v>
      </c>
      <c r="AF640">
        <v>67.606439157698986</v>
      </c>
      <c r="AG640">
        <v>67.359143269323326</v>
      </c>
      <c r="AH640">
        <v>66.493856605774155</v>
      </c>
      <c r="AI640">
        <v>69.439549860341998</v>
      </c>
      <c r="AJ640">
        <v>0.60239172992360279</v>
      </c>
      <c r="AK640">
        <v>0.60239172049612211</v>
      </c>
      <c r="AL640">
        <v>0.60238648716142829</v>
      </c>
      <c r="AM640">
        <v>0.60239688513280842</v>
      </c>
      <c r="AN640">
        <v>0.98985322701106648</v>
      </c>
      <c r="AO640">
        <v>0.98985322701106659</v>
      </c>
      <c r="AP640">
        <v>0.98985322701106659</v>
      </c>
      <c r="AQ640">
        <v>0.98985322701106659</v>
      </c>
      <c r="AR640">
        <v>16.074200745129922</v>
      </c>
      <c r="AS640">
        <v>16.074200745129911</v>
      </c>
      <c r="AT640">
        <v>16.074200745129911</v>
      </c>
      <c r="AU640">
        <v>16.074200745129911</v>
      </c>
      <c r="AV640" t="str">
        <f>VLOOKUP(Sheet1[[#This Row],[NPDES ID2]],Combined_Sheet__Major_Only___2[[NPDES ID2]:[ECHO BFR]],3,FALSE)</f>
        <v>TX</v>
      </c>
      <c r="AW640" t="s">
        <v>41</v>
      </c>
      <c r="AX640" t="str">
        <f>VLOOKUP(Sheet1[[#This Row],[NPDES ID2]],Combined_Sheet__Major_Only___2[[NPDES ID2]:[ECHO BFR]],27,FALSE)</f>
        <v>-</v>
      </c>
      <c r="AY640" t="str">
        <f>VLOOKUP(Sheet1[[#This Row],[NPDES ID2]],Combined_Sheet__Major_Only___2[[NPDES ID2]:[ECHO BFR]],28,FALSE)</f>
        <v>-</v>
      </c>
      <c r="AZ640" t="str">
        <f>VLOOKUP(Sheet1[[#This Row],[NPDES ID2]],Combined_Sheet__Major_Only___2[[NPDES ID2]:[ECHO BFR]],29,FALSE)</f>
        <v>-</v>
      </c>
      <c r="BA640">
        <f>VLOOKUP(Sheet1[[#This Row],[NPDES ID2]],Combined_Sheet__Major_Only___2[[NPDES ID2]:[ECHO BFR]],17,FALSE)</f>
        <v>29.807185</v>
      </c>
      <c r="BB640">
        <f>VLOOKUP(Sheet1[[#This Row],[NPDES ID2]],Combined_Sheet__Major_Only___2[[NPDES ID2]:[ECHO BFR]],18,FALSE)</f>
        <v>-95.293567999999993</v>
      </c>
      <c r="BC640" s="2" t="str">
        <f>IF(ISNUMBER(SEARCH("aerobic",$AW640)),"aerobic","")</f>
        <v>aerobic</v>
      </c>
      <c r="BD640" s="2" t="str">
        <f>IF(ISNUMBER(SEARCH("anaer",$AW640)),"anaer","")</f>
        <v/>
      </c>
      <c r="BE640" s="2" t="str">
        <f>IF(ISNUMBER(SEARCH("thickening",$AZ640)),"thickening","")</f>
        <v/>
      </c>
      <c r="BF640" s="3" t="str">
        <f>IF(ISNUMBER(SEARCH("airDry",$AW640)),"airDry","")</f>
        <v/>
      </c>
      <c r="BG640" s="3" t="str">
        <f>IF(ISNUMBER(SEARCH("heatDry",$AY640)),"heatDry","")</f>
        <v/>
      </c>
      <c r="BH640" s="3" t="str">
        <f>IF(AND(ISNUMBER(SEARCH("aerobic",$AW640)),ISNUMBER(SEARCH("anaer",$AW640))),"Combined Aer and Anaer.","")</f>
        <v/>
      </c>
    </row>
    <row r="641" spans="1:60" x14ac:dyDescent="0.25">
      <c r="A641" s="5">
        <v>1510</v>
      </c>
      <c r="B641" t="s">
        <v>7115</v>
      </c>
      <c r="C641">
        <v>104.8</v>
      </c>
      <c r="D641">
        <v>976.37731271799566</v>
      </c>
      <c r="E641">
        <v>966.519847611768</v>
      </c>
      <c r="F641">
        <v>684.89453926632939</v>
      </c>
      <c r="G641">
        <v>1264.86809548473</v>
      </c>
      <c r="H641">
        <v>-109.4938760660788</v>
      </c>
      <c r="I641">
        <v>-110.87236087245159</v>
      </c>
      <c r="J641">
        <v>-130.30200306743839</v>
      </c>
      <c r="K641">
        <v>-87.979617644587194</v>
      </c>
      <c r="L641">
        <v>73.05479422128127</v>
      </c>
      <c r="M641">
        <v>72.796027107167674</v>
      </c>
      <c r="N641">
        <v>71.891028898647306</v>
      </c>
      <c r="O641">
        <v>74.972423358797215</v>
      </c>
      <c r="P641">
        <v>2.4544574139259279</v>
      </c>
      <c r="Q641">
        <v>2.478806576015256</v>
      </c>
      <c r="R641">
        <v>2.004365484366037</v>
      </c>
      <c r="S641">
        <v>2.873641395604599</v>
      </c>
      <c r="T641">
        <v>251714.01483303419</v>
      </c>
      <c r="U641">
        <v>251714.4304986037</v>
      </c>
      <c r="V641">
        <v>251545.6379201579</v>
      </c>
      <c r="W641">
        <v>251883.00714682831</v>
      </c>
      <c r="X641">
        <v>16252.24003685654</v>
      </c>
      <c r="Y641">
        <v>16308.33446606217</v>
      </c>
      <c r="Z641">
        <v>15825.84335595449</v>
      </c>
      <c r="AA641">
        <v>16516.828271359889</v>
      </c>
      <c r="AB641">
        <v>2479.3603959908351</v>
      </c>
      <c r="AC641">
        <v>2450.0420807049509</v>
      </c>
      <c r="AD641">
        <v>2161.9666384653929</v>
      </c>
      <c r="AE641">
        <v>2861.45395191538</v>
      </c>
      <c r="AF641">
        <v>68.315480883310016</v>
      </c>
      <c r="AG641">
        <v>68.073600183510237</v>
      </c>
      <c r="AH641">
        <v>67.227156759410718</v>
      </c>
      <c r="AI641">
        <v>70.108579894451978</v>
      </c>
      <c r="AJ641">
        <v>0.61106529653383013</v>
      </c>
      <c r="AK641">
        <v>0.61106528374635183</v>
      </c>
      <c r="AL641">
        <v>0.61105819001035966</v>
      </c>
      <c r="AM641">
        <v>0.61107228440346761</v>
      </c>
      <c r="AN641">
        <v>0.98985288355233603</v>
      </c>
      <c r="AO641">
        <v>0.98985288355233647</v>
      </c>
      <c r="AP641">
        <v>0.98985288355233647</v>
      </c>
      <c r="AQ641">
        <v>0.98985288355233647</v>
      </c>
      <c r="AR641">
        <v>16.34092975645644</v>
      </c>
      <c r="AS641">
        <v>16.34092975645644</v>
      </c>
      <c r="AT641">
        <v>16.34092975645644</v>
      </c>
      <c r="AU641">
        <v>16.34092975645644</v>
      </c>
      <c r="AV641" t="str">
        <f>VLOOKUP(Sheet1[[#This Row],[NPDES ID2]],Combined_Sheet__Major_Only___2[[NPDES ID2]:[ECHO BFR]],3,FALSE)</f>
        <v>IA</v>
      </c>
      <c r="AW641" t="s">
        <v>12185</v>
      </c>
      <c r="AX641" t="str">
        <f>VLOOKUP(Sheet1[[#This Row],[NPDES ID2]],Combined_Sheet__Major_Only___2[[NPDES ID2]:[ECHO BFR]],27,FALSE)</f>
        <v>other</v>
      </c>
      <c r="AY641" t="str">
        <f>VLOOKUP(Sheet1[[#This Row],[NPDES ID2]],Combined_Sheet__Major_Only___2[[NPDES ID2]:[ECHO BFR]],28,FALSE)</f>
        <v>-</v>
      </c>
      <c r="AZ641" t="str">
        <f>VLOOKUP(Sheet1[[#This Row],[NPDES ID2]],Combined_Sheet__Major_Only___2[[NPDES ID2]:[ECHO BFR]],29,FALSE)</f>
        <v>preliminaryOps</v>
      </c>
      <c r="BA641">
        <f>VLOOKUP(Sheet1[[#This Row],[NPDES ID2]],Combined_Sheet__Major_Only___2[[NPDES ID2]:[ECHO BFR]],17,FALSE)</f>
        <v>42.456409999999998</v>
      </c>
      <c r="BB641">
        <f>VLOOKUP(Sheet1[[#This Row],[NPDES ID2]],Combined_Sheet__Major_Only___2[[NPDES ID2]:[ECHO BFR]],18,FALSE)</f>
        <v>-91.880179999999996</v>
      </c>
      <c r="BC641" s="2" t="str">
        <f>IF(ISNUMBER(SEARCH("aerobic",$AW641)),"aerobic","")</f>
        <v/>
      </c>
      <c r="BD641" s="2" t="str">
        <f>IF(ISNUMBER(SEARCH("anaer",$AW641)),"anaer","")</f>
        <v>anaer</v>
      </c>
      <c r="BE641" s="2" t="str">
        <f>IF(ISNUMBER(SEARCH("thickening",$AZ641)),"thickening","")</f>
        <v/>
      </c>
      <c r="BF641" s="3" t="str">
        <f>IF(ISNUMBER(SEARCH("airDry",$AW641)),"airDry","")</f>
        <v/>
      </c>
      <c r="BG641" s="3" t="str">
        <f>IF(ISNUMBER(SEARCH("heatDry",$AY641)),"heatDry","")</f>
        <v/>
      </c>
      <c r="BH641" s="3" t="str">
        <f>IF(AND(ISNUMBER(SEARCH("aerobic",$AW641)),ISNUMBER(SEARCH("anaer",$AW641))),"Combined Aer and Anaer.","")</f>
        <v/>
      </c>
    </row>
    <row r="642" spans="1:60" x14ac:dyDescent="0.25">
      <c r="A642" s="5">
        <v>798</v>
      </c>
      <c r="B642" t="s">
        <v>3909</v>
      </c>
      <c r="C642">
        <v>1414</v>
      </c>
      <c r="D642">
        <v>394.16410857506497</v>
      </c>
      <c r="E642">
        <v>391.64145015758982</v>
      </c>
      <c r="F642">
        <v>332.15293807741421</v>
      </c>
      <c r="G642">
        <v>457.5215449265782</v>
      </c>
      <c r="H642">
        <v>-105.7635722297147</v>
      </c>
      <c r="I642">
        <v>-107.2737461976062</v>
      </c>
      <c r="J642">
        <v>-126.6571842813095</v>
      </c>
      <c r="K642">
        <v>-84.043125021537023</v>
      </c>
      <c r="L642">
        <v>1010.593110226727</v>
      </c>
      <c r="M642">
        <v>1007.288611427264</v>
      </c>
      <c r="N642">
        <v>995.75443849094574</v>
      </c>
      <c r="O642">
        <v>1035.0555645332579</v>
      </c>
      <c r="P642">
        <v>33.060313565252862</v>
      </c>
      <c r="Q642">
        <v>33.476902832392113</v>
      </c>
      <c r="R642">
        <v>26.9048593207824</v>
      </c>
      <c r="S642">
        <v>38.968456954053273</v>
      </c>
      <c r="T642">
        <v>251713.2409900504</v>
      </c>
      <c r="U642">
        <v>251713.6566543513</v>
      </c>
      <c r="V642">
        <v>251544.8645910605</v>
      </c>
      <c r="W642">
        <v>251882.23278807991</v>
      </c>
      <c r="X642">
        <v>15851.13349303515</v>
      </c>
      <c r="Y642">
        <v>15902.23310936033</v>
      </c>
      <c r="Z642">
        <v>15466.481925708449</v>
      </c>
      <c r="AA642">
        <v>16089.11803169001</v>
      </c>
      <c r="AB642">
        <v>2364.3348691656138</v>
      </c>
      <c r="AC642">
        <v>2337.4544427271039</v>
      </c>
      <c r="AD642">
        <v>2067.870707764178</v>
      </c>
      <c r="AE642">
        <v>2717.2279081031679</v>
      </c>
      <c r="AF642">
        <v>70.053175415511461</v>
      </c>
      <c r="AG642">
        <v>69.825468908355418</v>
      </c>
      <c r="AH642">
        <v>69.023805937997437</v>
      </c>
      <c r="AI642">
        <v>71.747152999453633</v>
      </c>
      <c r="AJ642">
        <v>0.63232934985571521</v>
      </c>
      <c r="AK642">
        <v>0.63232916770691139</v>
      </c>
      <c r="AL642">
        <v>0.63223135171512101</v>
      </c>
      <c r="AM642">
        <v>0.63242572767517458</v>
      </c>
      <c r="AN642">
        <v>0.98985285281102975</v>
      </c>
      <c r="AO642">
        <v>0.98985285281103019</v>
      </c>
      <c r="AP642">
        <v>0.98985285281103019</v>
      </c>
      <c r="AQ642">
        <v>0.98985285281103019</v>
      </c>
      <c r="AR642">
        <v>16.991889876638218</v>
      </c>
      <c r="AS642">
        <v>16.991889876638218</v>
      </c>
      <c r="AT642">
        <v>16.991889876638218</v>
      </c>
      <c r="AU642">
        <v>16.991889876638218</v>
      </c>
      <c r="AV642" t="str">
        <f>VLOOKUP(Sheet1[[#This Row],[NPDES ID2]],Combined_Sheet__Major_Only___2[[NPDES ID2]:[ECHO BFR]],3,FALSE)</f>
        <v>NC</v>
      </c>
      <c r="AW642" t="s">
        <v>12185</v>
      </c>
      <c r="AX642" t="str">
        <f>VLOOKUP(Sheet1[[#This Row],[NPDES ID2]],Combined_Sheet__Major_Only___2[[NPDES ID2]:[ECHO BFR]],27,FALSE)</f>
        <v>-</v>
      </c>
      <c r="AY642" t="str">
        <f>VLOOKUP(Sheet1[[#This Row],[NPDES ID2]],Combined_Sheet__Major_Only___2[[NPDES ID2]:[ECHO BFR]],28,FALSE)</f>
        <v>-</v>
      </c>
      <c r="AZ642" t="str">
        <f>VLOOKUP(Sheet1[[#This Row],[NPDES ID2]],Combined_Sheet__Major_Only___2[[NPDES ID2]:[ECHO BFR]],29,FALSE)</f>
        <v>-</v>
      </c>
      <c r="BA642">
        <f>VLOOKUP(Sheet1[[#This Row],[NPDES ID2]],Combined_Sheet__Major_Only___2[[NPDES ID2]:[ECHO BFR]],17,FALSE)</f>
        <v>35.383595999999997</v>
      </c>
      <c r="BB642">
        <f>VLOOKUP(Sheet1[[#This Row],[NPDES ID2]],Combined_Sheet__Major_Only___2[[NPDES ID2]:[ECHO BFR]],18,FALSE)</f>
        <v>-80.941433000000004</v>
      </c>
      <c r="BC642" s="2" t="str">
        <f>IF(ISNUMBER(SEARCH("aerobic",$AW642)),"aerobic","")</f>
        <v/>
      </c>
      <c r="BD642" s="2" t="str">
        <f>IF(ISNUMBER(SEARCH("anaer",$AW642)),"anaer","")</f>
        <v>anaer</v>
      </c>
      <c r="BE642" s="2" t="str">
        <f>IF(ISNUMBER(SEARCH("thickening",$AZ642)),"thickening","")</f>
        <v/>
      </c>
      <c r="BF642" s="3" t="str">
        <f>IF(ISNUMBER(SEARCH("airDry",$AW642)),"airDry","")</f>
        <v/>
      </c>
      <c r="BG642" s="3" t="str">
        <f>IF(ISNUMBER(SEARCH("heatDry",$AY642)),"heatDry","")</f>
        <v/>
      </c>
      <c r="BH642" s="3" t="str">
        <f>IF(AND(ISNUMBER(SEARCH("aerobic",$AW642)),ISNUMBER(SEARCH("anaer",$AW642))),"Combined Aer and Anaer.","")</f>
        <v/>
      </c>
    </row>
    <row r="643" spans="1:60" x14ac:dyDescent="0.25">
      <c r="A643" s="5">
        <v>569</v>
      </c>
      <c r="B643" t="s">
        <v>2796</v>
      </c>
      <c r="C643">
        <v>199.12</v>
      </c>
      <c r="D643">
        <v>568.89530809351777</v>
      </c>
      <c r="E643">
        <v>565.55090616889629</v>
      </c>
      <c r="F643">
        <v>415.60048758415093</v>
      </c>
      <c r="G643">
        <v>720.62080319013421</v>
      </c>
      <c r="H643">
        <v>-107.53740336501509</v>
      </c>
      <c r="I643">
        <v>-108.8296994305453</v>
      </c>
      <c r="J643">
        <v>-128.41843027517299</v>
      </c>
      <c r="K643">
        <v>-86.086556805957969</v>
      </c>
      <c r="L643">
        <v>141.06535311575959</v>
      </c>
      <c r="M643">
        <v>140.59088007242011</v>
      </c>
      <c r="N643">
        <v>138.93172217011741</v>
      </c>
      <c r="O643">
        <v>144.58122862733441</v>
      </c>
      <c r="P643">
        <v>4.6588342299080328</v>
      </c>
      <c r="Q643">
        <v>4.7123937581723734</v>
      </c>
      <c r="R643">
        <v>3.7960367443464942</v>
      </c>
      <c r="S643">
        <v>5.478021103302912</v>
      </c>
      <c r="T643">
        <v>251682.91526751799</v>
      </c>
      <c r="U643">
        <v>251683.330882104</v>
      </c>
      <c r="V643">
        <v>251514.55900695061</v>
      </c>
      <c r="W643">
        <v>251851.88685352131</v>
      </c>
      <c r="X643">
        <v>15989.45320486733</v>
      </c>
      <c r="Y643">
        <v>16042.348568254871</v>
      </c>
      <c r="Z643">
        <v>15590.37063656461</v>
      </c>
      <c r="AA643">
        <v>16236.635790159309</v>
      </c>
      <c r="AB643">
        <v>2403.4712993915709</v>
      </c>
      <c r="AC643">
        <v>2375.7206624691221</v>
      </c>
      <c r="AD643">
        <v>2100.0539838302002</v>
      </c>
      <c r="AE643">
        <v>2765.9779356364861</v>
      </c>
      <c r="AF643">
        <v>69.429195745152612</v>
      </c>
      <c r="AG643">
        <v>69.195861053754584</v>
      </c>
      <c r="AH643">
        <v>68.378962803463551</v>
      </c>
      <c r="AI643">
        <v>71.159387734764124</v>
      </c>
      <c r="AJ643">
        <v>0.62469257104092302</v>
      </c>
      <c r="AK643">
        <v>0.6246925463451658</v>
      </c>
      <c r="AL643">
        <v>0.62467887897895191</v>
      </c>
      <c r="AM643">
        <v>0.62470603465326757</v>
      </c>
      <c r="AN643">
        <v>0.9898516479595717</v>
      </c>
      <c r="AO643">
        <v>0.9898516479595717</v>
      </c>
      <c r="AP643">
        <v>0.9898516479595717</v>
      </c>
      <c r="AQ643">
        <v>0.9898516479595717</v>
      </c>
      <c r="AR643">
        <v>16.7598698794997</v>
      </c>
      <c r="AS643">
        <v>16.7598698794997</v>
      </c>
      <c r="AT643">
        <v>16.7598698794997</v>
      </c>
      <c r="AU643">
        <v>16.7598698794997</v>
      </c>
      <c r="AV643" t="str">
        <f>VLOOKUP(Sheet1[[#This Row],[NPDES ID2]],Combined_Sheet__Major_Only___2[[NPDES ID2]:[ECHO BFR]],3,FALSE)</f>
        <v>PA</v>
      </c>
      <c r="AW643" t="s">
        <v>12185</v>
      </c>
      <c r="AX643" t="str">
        <f>VLOOKUP(Sheet1[[#This Row],[NPDES ID2]],Combined_Sheet__Major_Only___2[[NPDES ID2]:[ECHO BFR]],27,FALSE)</f>
        <v>-</v>
      </c>
      <c r="AY643" t="str">
        <f>VLOOKUP(Sheet1[[#This Row],[NPDES ID2]],Combined_Sheet__Major_Only___2[[NPDES ID2]:[ECHO BFR]],28,FALSE)</f>
        <v>-</v>
      </c>
      <c r="AZ643" t="str">
        <f>VLOOKUP(Sheet1[[#This Row],[NPDES ID2]],Combined_Sheet__Major_Only___2[[NPDES ID2]:[ECHO BFR]],29,FALSE)</f>
        <v>-</v>
      </c>
      <c r="BA643">
        <f>VLOOKUP(Sheet1[[#This Row],[NPDES ID2]],Combined_Sheet__Major_Only___2[[NPDES ID2]:[ECHO BFR]],17,FALSE)</f>
        <v>40.128059999999998</v>
      </c>
      <c r="BB643">
        <f>VLOOKUP(Sheet1[[#This Row],[NPDES ID2]],Combined_Sheet__Major_Only___2[[NPDES ID2]:[ECHO BFR]],18,FALSE)</f>
        <v>-75.503420000000006</v>
      </c>
      <c r="BC643" s="2" t="str">
        <f>IF(ISNUMBER(SEARCH("aerobic",$AW643)),"aerobic","")</f>
        <v/>
      </c>
      <c r="BD643" s="2" t="str">
        <f>IF(ISNUMBER(SEARCH("anaer",$AW643)),"anaer","")</f>
        <v>anaer</v>
      </c>
      <c r="BE643" s="2" t="str">
        <f>IF(ISNUMBER(SEARCH("thickening",$AZ643)),"thickening","")</f>
        <v/>
      </c>
      <c r="BF643" s="4" t="str">
        <f>IF(ISNUMBER(SEARCH("airDry",$AW643)),"airDry","")</f>
        <v/>
      </c>
      <c r="BG643" s="4" t="str">
        <f>IF(ISNUMBER(SEARCH("heatDry",$AY643)),"heatDry","")</f>
        <v/>
      </c>
      <c r="BH643" s="4" t="str">
        <f>IF(AND(ISNUMBER(SEARCH("aerobic",$AW643)),ISNUMBER(SEARCH("anaer",$AW643))),"Combined Aer and Anaer.","")</f>
        <v/>
      </c>
    </row>
    <row r="644" spans="1:60" x14ac:dyDescent="0.25">
      <c r="A644" s="5">
        <v>423</v>
      </c>
      <c r="B644" t="s">
        <v>2122</v>
      </c>
      <c r="C644">
        <v>619</v>
      </c>
      <c r="D644">
        <v>343.29181809906441</v>
      </c>
      <c r="E644">
        <v>336.21221771899042</v>
      </c>
      <c r="F644">
        <v>287.28831023505921</v>
      </c>
      <c r="G644">
        <v>411.36436927891413</v>
      </c>
      <c r="H644">
        <v>-109.6143923365693</v>
      </c>
      <c r="I644">
        <v>-111.05135639253859</v>
      </c>
      <c r="J644">
        <v>-130.392470261124</v>
      </c>
      <c r="K644">
        <v>-87.93738680918031</v>
      </c>
      <c r="L644">
        <v>429.84281817265992</v>
      </c>
      <c r="M644">
        <v>428.30134214271908</v>
      </c>
      <c r="N644">
        <v>422.91421781546609</v>
      </c>
      <c r="O644">
        <v>441.26163527498159</v>
      </c>
      <c r="P644">
        <v>14.49958315617625</v>
      </c>
      <c r="Q644">
        <v>14.63949798576505</v>
      </c>
      <c r="R644">
        <v>11.846969519608731</v>
      </c>
      <c r="S644">
        <v>16.959823961418689</v>
      </c>
      <c r="T644">
        <v>251666.01356889101</v>
      </c>
      <c r="U644">
        <v>251666.42915576891</v>
      </c>
      <c r="V644">
        <v>251497.6685322455</v>
      </c>
      <c r="W644">
        <v>251834.97388994979</v>
      </c>
      <c r="X644">
        <v>16311.75668950372</v>
      </c>
      <c r="Y644">
        <v>16368.665812519561</v>
      </c>
      <c r="Z644">
        <v>15878.84031203825</v>
      </c>
      <c r="AA644">
        <v>16580.49896581022</v>
      </c>
      <c r="AB644">
        <v>2497.5243751574171</v>
      </c>
      <c r="AC644">
        <v>2467.8565533134652</v>
      </c>
      <c r="AD644">
        <v>2176.6273869783408</v>
      </c>
      <c r="AE644">
        <v>2884.606823784336</v>
      </c>
      <c r="AF644">
        <v>68.057865520425523</v>
      </c>
      <c r="AG644">
        <v>67.81438588119758</v>
      </c>
      <c r="AH644">
        <v>66.96051505150426</v>
      </c>
      <c r="AI644">
        <v>69.865080570808558</v>
      </c>
      <c r="AJ644">
        <v>0.60791376700328559</v>
      </c>
      <c r="AK644">
        <v>0.60791369074402002</v>
      </c>
      <c r="AL644">
        <v>0.60787193641291248</v>
      </c>
      <c r="AM644">
        <v>0.60795490187781154</v>
      </c>
      <c r="AN644">
        <v>0.98985097632505115</v>
      </c>
      <c r="AO644">
        <v>0.98985097632505115</v>
      </c>
      <c r="AP644">
        <v>0.98985097632505115</v>
      </c>
      <c r="AQ644">
        <v>0.98985097632505115</v>
      </c>
      <c r="AR644">
        <v>16.24280395016164</v>
      </c>
      <c r="AS644">
        <v>16.24280395016164</v>
      </c>
      <c r="AT644">
        <v>16.24280395016164</v>
      </c>
      <c r="AU644">
        <v>16.24280395016164</v>
      </c>
      <c r="AV644" t="str">
        <f>VLOOKUP(Sheet1[[#This Row],[NPDES ID2]],Combined_Sheet__Major_Only___2[[NPDES ID2]:[ECHO BFR]],3,FALSE)</f>
        <v>OR</v>
      </c>
      <c r="AW644" t="s">
        <v>41</v>
      </c>
      <c r="AX644" t="str">
        <f>VLOOKUP(Sheet1[[#This Row],[NPDES ID2]],Combined_Sheet__Major_Only___2[[NPDES ID2]:[ECHO BFR]],27,FALSE)</f>
        <v>-</v>
      </c>
      <c r="AY644" t="str">
        <f>VLOOKUP(Sheet1[[#This Row],[NPDES ID2]],Combined_Sheet__Major_Only___2[[NPDES ID2]:[ECHO BFR]],28,FALSE)</f>
        <v>-</v>
      </c>
      <c r="AZ644" t="str">
        <f>VLOOKUP(Sheet1[[#This Row],[NPDES ID2]],Combined_Sheet__Major_Only___2[[NPDES ID2]:[ECHO BFR]],29,FALSE)</f>
        <v>sludgeLagoon</v>
      </c>
      <c r="BA644">
        <f>VLOOKUP(Sheet1[[#This Row],[NPDES ID2]],Combined_Sheet__Major_Only___2[[NPDES ID2]:[ECHO BFR]],17,FALSE)</f>
        <v>44.576070999999999</v>
      </c>
      <c r="BB644">
        <f>VLOOKUP(Sheet1[[#This Row],[NPDES ID2]],Combined_Sheet__Major_Only___2[[NPDES ID2]:[ECHO BFR]],18,FALSE)</f>
        <v>-123.254392</v>
      </c>
      <c r="BC644" s="2" t="str">
        <f>IF(ISNUMBER(SEARCH("aerobic",$AW644)),"aerobic","")</f>
        <v>aerobic</v>
      </c>
      <c r="BD644" s="2" t="str">
        <f>IF(ISNUMBER(SEARCH("anaer",$AW644)),"anaer","")</f>
        <v/>
      </c>
      <c r="BE644" s="2" t="str">
        <f>IF(ISNUMBER(SEARCH("thickening",$AZ644)),"thickening","")</f>
        <v/>
      </c>
      <c r="BF644" s="4" t="str">
        <f>IF(ISNUMBER(SEARCH("airDry",$AW644)),"airDry","")</f>
        <v/>
      </c>
      <c r="BG644" s="4" t="str">
        <f>IF(ISNUMBER(SEARCH("heatDry",$AY644)),"heatDry","")</f>
        <v/>
      </c>
      <c r="BH644" s="4" t="str">
        <f>IF(AND(ISNUMBER(SEARCH("aerobic",$AW644)),ISNUMBER(SEARCH("anaer",$AW644))),"Combined Aer and Anaer.","")</f>
        <v/>
      </c>
    </row>
    <row r="645" spans="1:60" x14ac:dyDescent="0.25">
      <c r="A645" s="5">
        <v>1420</v>
      </c>
      <c r="B645" t="s">
        <v>6718</v>
      </c>
      <c r="C645">
        <v>132.88</v>
      </c>
      <c r="D645">
        <v>811.70184152523336</v>
      </c>
      <c r="E645">
        <v>805.59020558101338</v>
      </c>
      <c r="F645">
        <v>577.60853107714343</v>
      </c>
      <c r="G645">
        <v>1047.598412642016</v>
      </c>
      <c r="H645">
        <v>-111.77635709639161</v>
      </c>
      <c r="I645">
        <v>-113.12935986176559</v>
      </c>
      <c r="J645">
        <v>-132.4948977752681</v>
      </c>
      <c r="K645">
        <v>-90.149209580385673</v>
      </c>
      <c r="L645">
        <v>90.861246903226899</v>
      </c>
      <c r="M645">
        <v>90.519688631199912</v>
      </c>
      <c r="N645">
        <v>89.325182072673542</v>
      </c>
      <c r="O645">
        <v>93.392364555634487</v>
      </c>
      <c r="P645">
        <v>3.115643292947099</v>
      </c>
      <c r="Q645">
        <v>3.1424722975343151</v>
      </c>
      <c r="R645">
        <v>2.5509291207944749</v>
      </c>
      <c r="S645">
        <v>3.62941637426119</v>
      </c>
      <c r="T645">
        <v>251660.5187196811</v>
      </c>
      <c r="U645">
        <v>251660.93429755091</v>
      </c>
      <c r="V645">
        <v>251492.1773320038</v>
      </c>
      <c r="W645">
        <v>251829.47537843519</v>
      </c>
      <c r="X645">
        <v>16565.304537388962</v>
      </c>
      <c r="Y645">
        <v>16625.35451279215</v>
      </c>
      <c r="Z645">
        <v>16105.086748139771</v>
      </c>
      <c r="AA645">
        <v>16851.493567630921</v>
      </c>
      <c r="AB645">
        <v>2573.662036452447</v>
      </c>
      <c r="AC645">
        <v>2542.325984588088</v>
      </c>
      <c r="AD645">
        <v>2238.462199271823</v>
      </c>
      <c r="AE645">
        <v>2980.2958600308962</v>
      </c>
      <c r="AF645">
        <v>67.011961972870225</v>
      </c>
      <c r="AG645">
        <v>66.760180610468439</v>
      </c>
      <c r="AH645">
        <v>65.879013340987598</v>
      </c>
      <c r="AI645">
        <v>68.8785515056083</v>
      </c>
      <c r="AJ645">
        <v>0.59512095045112223</v>
      </c>
      <c r="AK645">
        <v>0.59512093450393799</v>
      </c>
      <c r="AL645">
        <v>0.59511209456747793</v>
      </c>
      <c r="AM645">
        <v>0.59512965850538435</v>
      </c>
      <c r="AN645">
        <v>0.98985075795326738</v>
      </c>
      <c r="AO645">
        <v>0.98985075795326782</v>
      </c>
      <c r="AP645">
        <v>0.98985075795326782</v>
      </c>
      <c r="AQ645">
        <v>0.98985075795326782</v>
      </c>
      <c r="AR645">
        <v>15.85043324250586</v>
      </c>
      <c r="AS645">
        <v>15.850433242505851</v>
      </c>
      <c r="AT645">
        <v>15.850433242505851</v>
      </c>
      <c r="AU645">
        <v>15.850433242505851</v>
      </c>
      <c r="AV645" t="str">
        <f>VLOOKUP(Sheet1[[#This Row],[NPDES ID2]],Combined_Sheet__Major_Only___2[[NPDES ID2]:[ECHO BFR]],3,FALSE)</f>
        <v>TX</v>
      </c>
      <c r="AW645" t="s">
        <v>41</v>
      </c>
      <c r="AX645" t="str">
        <f>VLOOKUP(Sheet1[[#This Row],[NPDES ID2]],Combined_Sheet__Major_Only___2[[NPDES ID2]:[ECHO BFR]],27,FALSE)</f>
        <v>-</v>
      </c>
      <c r="AY645" t="str">
        <f>VLOOKUP(Sheet1[[#This Row],[NPDES ID2]],Combined_Sheet__Major_Only___2[[NPDES ID2]:[ECHO BFR]],28,FALSE)</f>
        <v>-</v>
      </c>
      <c r="AZ645" t="str">
        <f>VLOOKUP(Sheet1[[#This Row],[NPDES ID2]],Combined_Sheet__Major_Only___2[[NPDES ID2]:[ECHO BFR]],29,FALSE)</f>
        <v>-</v>
      </c>
      <c r="BA645">
        <f>VLOOKUP(Sheet1[[#This Row],[NPDES ID2]],Combined_Sheet__Major_Only___2[[NPDES ID2]:[ECHO BFR]],17,FALSE)</f>
        <v>30.027044</v>
      </c>
      <c r="BB645">
        <f>VLOOKUP(Sheet1[[#This Row],[NPDES ID2]],Combined_Sheet__Major_Only___2[[NPDES ID2]:[ECHO BFR]],18,FALSE)</f>
        <v>-95.302245999999997</v>
      </c>
      <c r="BC645" s="2" t="str">
        <f>IF(ISNUMBER(SEARCH("aerobic",$AW645)),"aerobic","")</f>
        <v>aerobic</v>
      </c>
      <c r="BD645" s="2" t="str">
        <f>IF(ISNUMBER(SEARCH("anaer",$AW645)),"anaer","")</f>
        <v/>
      </c>
      <c r="BE645" s="2" t="str">
        <f>IF(ISNUMBER(SEARCH("thickening",$AZ645)),"thickening","")</f>
        <v/>
      </c>
      <c r="BF645" s="3" t="str">
        <f>IF(ISNUMBER(SEARCH("airDry",$AW645)),"airDry","")</f>
        <v/>
      </c>
      <c r="BG645" s="3" t="str">
        <f>IF(ISNUMBER(SEARCH("heatDry",$AY645)),"heatDry","")</f>
        <v/>
      </c>
      <c r="BH645" s="3" t="str">
        <f>IF(AND(ISNUMBER(SEARCH("aerobic",$AW645)),ISNUMBER(SEARCH("anaer",$AW645))),"Combined Aer and Anaer.","")</f>
        <v/>
      </c>
    </row>
    <row r="646" spans="1:60" x14ac:dyDescent="0.25">
      <c r="A646" s="5">
        <v>24</v>
      </c>
      <c r="B646" t="s">
        <v>170</v>
      </c>
      <c r="C646">
        <v>385</v>
      </c>
      <c r="D646">
        <v>396.69971909813358</v>
      </c>
      <c r="E646">
        <v>392.08329460276133</v>
      </c>
      <c r="F646">
        <v>307.55741554749108</v>
      </c>
      <c r="G646">
        <v>488.93860944437512</v>
      </c>
      <c r="H646">
        <v>-111.5326126745379</v>
      </c>
      <c r="I646">
        <v>-112.880237849545</v>
      </c>
      <c r="J646">
        <v>-132.24764572571681</v>
      </c>
      <c r="K646">
        <v>-89.837539020949791</v>
      </c>
      <c r="L646">
        <v>263.42194878551032</v>
      </c>
      <c r="M646">
        <v>262.43344301686329</v>
      </c>
      <c r="N646">
        <v>258.97762949976391</v>
      </c>
      <c r="O646">
        <v>270.74588686514198</v>
      </c>
      <c r="P646">
        <v>9.0264818125502373</v>
      </c>
      <c r="Q646">
        <v>9.104554051624401</v>
      </c>
      <c r="R646">
        <v>7.3898290658951424</v>
      </c>
      <c r="S646">
        <v>10.517005742703549</v>
      </c>
      <c r="T646">
        <v>251654.62036417489</v>
      </c>
      <c r="U646">
        <v>251655.03593237521</v>
      </c>
      <c r="V646">
        <v>251486.28289342241</v>
      </c>
      <c r="W646">
        <v>251823.57309168819</v>
      </c>
      <c r="X646">
        <v>16554.525104097302</v>
      </c>
      <c r="Y646">
        <v>16614.46655035442</v>
      </c>
      <c r="Z646">
        <v>16095.46407882285</v>
      </c>
      <c r="AA646">
        <v>16839.971144335392</v>
      </c>
      <c r="AB646">
        <v>2570.5088903639062</v>
      </c>
      <c r="AC646">
        <v>2539.2595926258568</v>
      </c>
      <c r="AD646">
        <v>2235.8634996520482</v>
      </c>
      <c r="AE646">
        <v>2976.4017085835821</v>
      </c>
      <c r="AF646">
        <v>67.056072788902952</v>
      </c>
      <c r="AG646">
        <v>66.804802220107916</v>
      </c>
      <c r="AH646">
        <v>65.924532887395571</v>
      </c>
      <c r="AI646">
        <v>68.919974495460494</v>
      </c>
      <c r="AJ646">
        <v>0.59566042012818321</v>
      </c>
      <c r="AK646">
        <v>0.59566037359624335</v>
      </c>
      <c r="AL646">
        <v>0.5956347461527034</v>
      </c>
      <c r="AM646">
        <v>0.59568566635348985</v>
      </c>
      <c r="AN646">
        <v>0.98985052353521052</v>
      </c>
      <c r="AO646">
        <v>0.98985052353521075</v>
      </c>
      <c r="AP646">
        <v>0.98985052353521075</v>
      </c>
      <c r="AQ646">
        <v>0.98985052353521075</v>
      </c>
      <c r="AR646">
        <v>15.86645203423765</v>
      </c>
      <c r="AS646">
        <v>15.866452034237639</v>
      </c>
      <c r="AT646">
        <v>15.866452034237639</v>
      </c>
      <c r="AU646">
        <v>15.866452034237639</v>
      </c>
      <c r="AV646" t="str">
        <f>VLOOKUP(Sheet1[[#This Row],[NPDES ID2]],Combined_Sheet__Major_Only___2[[NPDES ID2]:[ECHO BFR]],3,FALSE)</f>
        <v>SC</v>
      </c>
      <c r="AW646" t="s">
        <v>41</v>
      </c>
      <c r="AX646" t="str">
        <f>VLOOKUP(Sheet1[[#This Row],[NPDES ID2]],Combined_Sheet__Major_Only___2[[NPDES ID2]:[ECHO BFR]],27,FALSE)</f>
        <v>-</v>
      </c>
      <c r="AY646" t="str">
        <f>VLOOKUP(Sheet1[[#This Row],[NPDES ID2]],Combined_Sheet__Major_Only___2[[NPDES ID2]:[ECHO BFR]],28,FALSE)</f>
        <v>-</v>
      </c>
      <c r="AZ646" t="str">
        <f>VLOOKUP(Sheet1[[#This Row],[NPDES ID2]],Combined_Sheet__Major_Only___2[[NPDES ID2]:[ECHO BFR]],29,FALSE)</f>
        <v>-</v>
      </c>
      <c r="BA646">
        <f>VLOOKUP(Sheet1[[#This Row],[NPDES ID2]],Combined_Sheet__Major_Only___2[[NPDES ID2]:[ECHO BFR]],17,FALSE)</f>
        <v>34.703251999999999</v>
      </c>
      <c r="BB646">
        <f>VLOOKUP(Sheet1[[#This Row],[NPDES ID2]],Combined_Sheet__Major_Only___2[[NPDES ID2]:[ECHO BFR]],18,FALSE)</f>
        <v>-81.655710999999997</v>
      </c>
      <c r="BC646" s="2" t="str">
        <f>IF(ISNUMBER(SEARCH("aerobic",$AW646)),"aerobic","")</f>
        <v>aerobic</v>
      </c>
      <c r="BD646" s="2" t="str">
        <f>IF(ISNUMBER(SEARCH("anaer",$AW646)),"anaer","")</f>
        <v/>
      </c>
      <c r="BE646" s="2" t="str">
        <f>IF(ISNUMBER(SEARCH("thickening",$AZ646)),"thickening","")</f>
        <v/>
      </c>
      <c r="BF646" s="3" t="str">
        <f>IF(ISNUMBER(SEARCH("airDry",$AW646)),"airDry","")</f>
        <v/>
      </c>
      <c r="BG646" s="3" t="str">
        <f>IF(ISNUMBER(SEARCH("heatDry",$AY646)),"heatDry","")</f>
        <v/>
      </c>
      <c r="BH646" s="3" t="str">
        <f>IF(AND(ISNUMBER(SEARCH("aerobic",$AW646)),ISNUMBER(SEARCH("anaer",$AW646))),"Combined Aer and Anaer.","")</f>
        <v/>
      </c>
    </row>
    <row r="647" spans="1:60" x14ac:dyDescent="0.25">
      <c r="A647" s="5">
        <v>373</v>
      </c>
      <c r="B647" t="s">
        <v>1882</v>
      </c>
      <c r="C647">
        <v>764.64</v>
      </c>
      <c r="D647">
        <v>346.66524460939053</v>
      </c>
      <c r="E647">
        <v>338.27253224171511</v>
      </c>
      <c r="F647">
        <v>291.89806392875039</v>
      </c>
      <c r="G647">
        <v>411.68453224312663</v>
      </c>
      <c r="H647">
        <v>-111.2377225670989</v>
      </c>
      <c r="I647">
        <v>-112.6543796149686</v>
      </c>
      <c r="J647">
        <v>-131.94475925124331</v>
      </c>
      <c r="K647">
        <v>-89.437259244459099</v>
      </c>
      <c r="L647">
        <v>523.35833696351858</v>
      </c>
      <c r="M647">
        <v>521.39603109585028</v>
      </c>
      <c r="N647">
        <v>514.53944635917048</v>
      </c>
      <c r="O647">
        <v>537.893119881659</v>
      </c>
      <c r="P647">
        <v>17.926035265684991</v>
      </c>
      <c r="Q647">
        <v>18.081392404685499</v>
      </c>
      <c r="R647">
        <v>14.67514006973733</v>
      </c>
      <c r="S647">
        <v>20.889014155284389</v>
      </c>
      <c r="T647">
        <v>251621.69108932521</v>
      </c>
      <c r="U647">
        <v>251622.10660354231</v>
      </c>
      <c r="V647">
        <v>251453.37548593769</v>
      </c>
      <c r="W647">
        <v>251790.62186955029</v>
      </c>
      <c r="X647">
        <v>16546.600073367979</v>
      </c>
      <c r="Y647">
        <v>16606.497530943849</v>
      </c>
      <c r="Z647">
        <v>16088.251007125749</v>
      </c>
      <c r="AA647">
        <v>16831.586619190959</v>
      </c>
      <c r="AB647">
        <v>2568.5312727774958</v>
      </c>
      <c r="AC647">
        <v>2537.349838178247</v>
      </c>
      <c r="AD647">
        <v>2234.178124328495</v>
      </c>
      <c r="AE647">
        <v>2973.9807113543288</v>
      </c>
      <c r="AF647">
        <v>67.082544921058087</v>
      </c>
      <c r="AG647">
        <v>66.831739615133472</v>
      </c>
      <c r="AH647">
        <v>65.95175911602027</v>
      </c>
      <c r="AI647">
        <v>68.944651704562787</v>
      </c>
      <c r="AJ647">
        <v>0.59598418571036094</v>
      </c>
      <c r="AK647">
        <v>0.5959840923718781</v>
      </c>
      <c r="AL647">
        <v>0.59593318072409807</v>
      </c>
      <c r="AM647">
        <v>0.59603434336279215</v>
      </c>
      <c r="AN647">
        <v>0.98984921462963049</v>
      </c>
      <c r="AO647">
        <v>0.98984921462963038</v>
      </c>
      <c r="AP647">
        <v>0.98984921462963038</v>
      </c>
      <c r="AQ647">
        <v>0.98984921462963038</v>
      </c>
      <c r="AR647">
        <v>15.87554492501639</v>
      </c>
      <c r="AS647">
        <v>15.87554492501639</v>
      </c>
      <c r="AT647">
        <v>15.87554492501639</v>
      </c>
      <c r="AU647">
        <v>15.87554492501639</v>
      </c>
      <c r="AV647" t="str">
        <f>VLOOKUP(Sheet1[[#This Row],[NPDES ID2]],Combined_Sheet__Major_Only___2[[NPDES ID2]:[ECHO BFR]],3,FALSE)</f>
        <v>IL</v>
      </c>
      <c r="AW647" t="s">
        <v>41</v>
      </c>
      <c r="AX647" t="str">
        <f>VLOOKUP(Sheet1[[#This Row],[NPDES ID2]],Combined_Sheet__Major_Only___2[[NPDES ID2]:[ECHO BFR]],27,FALSE)</f>
        <v>tempSludgeStore</v>
      </c>
      <c r="AY647" t="str">
        <f>VLOOKUP(Sheet1[[#This Row],[NPDES ID2]],Combined_Sheet__Major_Only___2[[NPDES ID2]:[ECHO BFR]],28,FALSE)</f>
        <v>-</v>
      </c>
      <c r="AZ647" t="str">
        <f>VLOOKUP(Sheet1[[#This Row],[NPDES ID2]],Combined_Sheet__Major_Only___2[[NPDES ID2]:[ECHO BFR]],29,FALSE)</f>
        <v>sludgeLagoon</v>
      </c>
      <c r="BA647">
        <f>VLOOKUP(Sheet1[[#This Row],[NPDES ID2]],Combined_Sheet__Major_Only___2[[NPDES ID2]:[ECHO BFR]],17,FALSE)</f>
        <v>38.5627</v>
      </c>
      <c r="BB647">
        <f>VLOOKUP(Sheet1[[#This Row],[NPDES ID2]],Combined_Sheet__Major_Only___2[[NPDES ID2]:[ECHO BFR]],18,FALSE)</f>
        <v>-89.850859999999997</v>
      </c>
      <c r="BC647" s="2" t="str">
        <f>IF(ISNUMBER(SEARCH("aerobic",$AW647)),"aerobic","")</f>
        <v>aerobic</v>
      </c>
      <c r="BD647" s="2" t="str">
        <f>IF(ISNUMBER(SEARCH("anaer",$AW647)),"anaer","")</f>
        <v/>
      </c>
      <c r="BE647" s="2" t="str">
        <f>IF(ISNUMBER(SEARCH("thickening",$AZ647)),"thickening","")</f>
        <v/>
      </c>
      <c r="BF647" s="4" t="str">
        <f>IF(ISNUMBER(SEARCH("airDry",$AW647)),"airDry","")</f>
        <v/>
      </c>
      <c r="BG647" s="4" t="str">
        <f>IF(ISNUMBER(SEARCH("heatDry",$AY647)),"heatDry","")</f>
        <v/>
      </c>
      <c r="BH647" s="4" t="str">
        <f>IF(AND(ISNUMBER(SEARCH("aerobic",$AW647)),ISNUMBER(SEARCH("anaer",$AW647))),"Combined Aer and Anaer.","")</f>
        <v/>
      </c>
    </row>
    <row r="648" spans="1:60" x14ac:dyDescent="0.25">
      <c r="A648" s="5">
        <v>1769</v>
      </c>
      <c r="B648" t="s">
        <v>8280</v>
      </c>
      <c r="C648">
        <v>17.399999999999999</v>
      </c>
      <c r="D648">
        <v>5386.8778517002147</v>
      </c>
      <c r="E648">
        <v>5334.5749037306241</v>
      </c>
      <c r="F648">
        <v>3591.5603781323339</v>
      </c>
      <c r="G648">
        <v>7093.7703669335233</v>
      </c>
      <c r="H648">
        <v>-110.0080079245888</v>
      </c>
      <c r="I648">
        <v>-111.41804053547381</v>
      </c>
      <c r="J648">
        <v>-130.80038493839919</v>
      </c>
      <c r="K648">
        <v>-88.496793869632</v>
      </c>
      <c r="L648">
        <v>12.08263425878293</v>
      </c>
      <c r="M648">
        <v>12.039317954876269</v>
      </c>
      <c r="N648">
        <v>11.88780678133047</v>
      </c>
      <c r="O648">
        <v>12.40365737761072</v>
      </c>
      <c r="P648">
        <v>0.40761369087441268</v>
      </c>
      <c r="Q648">
        <v>0.41155046814092111</v>
      </c>
      <c r="R648">
        <v>0.33304117027056762</v>
      </c>
      <c r="S648">
        <v>0.47673811716475939</v>
      </c>
      <c r="T648">
        <v>251591.22131931901</v>
      </c>
      <c r="U648">
        <v>251591.63678358501</v>
      </c>
      <c r="V648">
        <v>251422.92595001159</v>
      </c>
      <c r="W648">
        <v>251760.13179151039</v>
      </c>
      <c r="X648">
        <v>16307.160527924219</v>
      </c>
      <c r="Y648">
        <v>16363.99975144782</v>
      </c>
      <c r="Z648">
        <v>15874.304329560209</v>
      </c>
      <c r="AA648">
        <v>16575.87487763082</v>
      </c>
      <c r="AB648">
        <v>2496.6823420672972</v>
      </c>
      <c r="AC648">
        <v>2466.9824786931022</v>
      </c>
      <c r="AD648">
        <v>2175.9975836869639</v>
      </c>
      <c r="AE648">
        <v>2883.4412734961452</v>
      </c>
      <c r="AF648">
        <v>68.051764531705388</v>
      </c>
      <c r="AG648">
        <v>67.80781506522969</v>
      </c>
      <c r="AH648">
        <v>66.954448679042144</v>
      </c>
      <c r="AI648">
        <v>69.859808621841964</v>
      </c>
      <c r="AJ648">
        <v>0.60783910224533011</v>
      </c>
      <c r="AK648">
        <v>0.60783910013504716</v>
      </c>
      <c r="AL648">
        <v>0.60783792685553273</v>
      </c>
      <c r="AM648">
        <v>0.60784025799737285</v>
      </c>
      <c r="AN648">
        <v>0.98984800318614097</v>
      </c>
      <c r="AO648">
        <v>0.98984800318614086</v>
      </c>
      <c r="AP648">
        <v>0.98984800318614086</v>
      </c>
      <c r="AQ648">
        <v>0.98984800318614086</v>
      </c>
      <c r="AR648">
        <v>16.241897072819079</v>
      </c>
      <c r="AS648">
        <v>16.241897072819079</v>
      </c>
      <c r="AT648">
        <v>16.241897072819079</v>
      </c>
      <c r="AU648">
        <v>16.241897072819079</v>
      </c>
      <c r="AV648" t="str">
        <f>VLOOKUP(Sheet1[[#This Row],[NPDES ID2]],Combined_Sheet__Major_Only___2[[NPDES ID2]:[ECHO BFR]],3,FALSE)</f>
        <v>IA</v>
      </c>
      <c r="AW648" t="s">
        <v>41</v>
      </c>
      <c r="AX648" t="str">
        <f>VLOOKUP(Sheet1[[#This Row],[NPDES ID2]],Combined_Sheet__Major_Only___2[[NPDES ID2]:[ECHO BFR]],27,FALSE)</f>
        <v>-</v>
      </c>
      <c r="AY648" t="str">
        <f>VLOOKUP(Sheet1[[#This Row],[NPDES ID2]],Combined_Sheet__Major_Only___2[[NPDES ID2]:[ECHO BFR]],28,FALSE)</f>
        <v>-</v>
      </c>
      <c r="AZ648" t="str">
        <f>VLOOKUP(Sheet1[[#This Row],[NPDES ID2]],Combined_Sheet__Major_Only___2[[NPDES ID2]:[ECHO BFR]],29,FALSE)</f>
        <v>preliminaryOps</v>
      </c>
      <c r="BA648">
        <f>VLOOKUP(Sheet1[[#This Row],[NPDES ID2]],Combined_Sheet__Major_Only___2[[NPDES ID2]:[ECHO BFR]],17,FALSE)</f>
        <v>41.017221999999997</v>
      </c>
      <c r="BB648">
        <f>VLOOKUP(Sheet1[[#This Row],[NPDES ID2]],Combined_Sheet__Major_Only___2[[NPDES ID2]:[ECHO BFR]],18,FALSE)</f>
        <v>-93.278610999999998</v>
      </c>
      <c r="BC648" s="2" t="str">
        <f>IF(ISNUMBER(SEARCH("aerobic",$AW648)),"aerobic","")</f>
        <v>aerobic</v>
      </c>
      <c r="BD648" s="2" t="str">
        <f>IF(ISNUMBER(SEARCH("anaer",$AW648)),"anaer","")</f>
        <v/>
      </c>
      <c r="BE648" s="2" t="str">
        <f>IF(ISNUMBER(SEARCH("thickening",$AZ648)),"thickening","")</f>
        <v/>
      </c>
      <c r="BF648" s="4" t="str">
        <f>IF(ISNUMBER(SEARCH("airDry",$AW648)),"airDry","")</f>
        <v/>
      </c>
      <c r="BG648" s="4" t="str">
        <f>IF(ISNUMBER(SEARCH("heatDry",$AY648)),"heatDry","")</f>
        <v/>
      </c>
      <c r="BH648" s="4" t="str">
        <f>IF(AND(ISNUMBER(SEARCH("aerobic",$AW648)),ISNUMBER(SEARCH("anaer",$AW648))),"Combined Aer and Anaer.","")</f>
        <v/>
      </c>
    </row>
    <row r="649" spans="1:60" x14ac:dyDescent="0.25">
      <c r="A649" s="5">
        <v>2514</v>
      </c>
      <c r="B649" t="s">
        <v>11679</v>
      </c>
      <c r="C649">
        <v>160</v>
      </c>
      <c r="D649">
        <v>685.14602090159838</v>
      </c>
      <c r="E649">
        <v>681.60349618639088</v>
      </c>
      <c r="F649">
        <v>492.64227854101921</v>
      </c>
      <c r="G649">
        <v>877.85251360654502</v>
      </c>
      <c r="H649">
        <v>-109.67532097615251</v>
      </c>
      <c r="I649">
        <v>-111.054995615992</v>
      </c>
      <c r="J649">
        <v>-130.47365436173311</v>
      </c>
      <c r="K649">
        <v>-88.135893176496083</v>
      </c>
      <c r="L649">
        <v>111.3296258854073</v>
      </c>
      <c r="M649">
        <v>110.93299260115499</v>
      </c>
      <c r="N649">
        <v>109.5459375670125</v>
      </c>
      <c r="O649">
        <v>114.2688070562717</v>
      </c>
      <c r="P649">
        <v>3.7476484815699962</v>
      </c>
      <c r="Q649">
        <v>3.7843529534587552</v>
      </c>
      <c r="R649">
        <v>3.0611829376800661</v>
      </c>
      <c r="S649">
        <v>4.3855991414819284</v>
      </c>
      <c r="T649">
        <v>251580.38117483709</v>
      </c>
      <c r="U649">
        <v>251580.79662133209</v>
      </c>
      <c r="V649">
        <v>251412.0930041516</v>
      </c>
      <c r="W649">
        <v>251749.28442209639</v>
      </c>
      <c r="X649">
        <v>16273.4712829079</v>
      </c>
      <c r="Y649">
        <v>16329.91136165538</v>
      </c>
      <c r="Z649">
        <v>15844.144392694971</v>
      </c>
      <c r="AA649">
        <v>16539.93198366477</v>
      </c>
      <c r="AB649">
        <v>2486.8598859475869</v>
      </c>
      <c r="AC649">
        <v>2457.3760915494531</v>
      </c>
      <c r="AD649">
        <v>2167.9815723750689</v>
      </c>
      <c r="AE649">
        <v>2871.083879462607</v>
      </c>
      <c r="AF649">
        <v>68.190742443588363</v>
      </c>
      <c r="AG649">
        <v>67.947951163221262</v>
      </c>
      <c r="AH649">
        <v>67.098126060756584</v>
      </c>
      <c r="AI649">
        <v>69.990832813518153</v>
      </c>
      <c r="AJ649">
        <v>0.60953927471010583</v>
      </c>
      <c r="AK649">
        <v>0.609539255199813</v>
      </c>
      <c r="AL649">
        <v>0.609528447308189</v>
      </c>
      <c r="AM649">
        <v>0.60954992140782727</v>
      </c>
      <c r="AN649">
        <v>0.9898475721245551</v>
      </c>
      <c r="AO649">
        <v>0.98984757212455454</v>
      </c>
      <c r="AP649">
        <v>0.98984757212455454</v>
      </c>
      <c r="AQ649">
        <v>0.98984757212455454</v>
      </c>
      <c r="AR649">
        <v>16.293863218262761</v>
      </c>
      <c r="AS649">
        <v>16.293863218262771</v>
      </c>
      <c r="AT649">
        <v>16.293863218262771</v>
      </c>
      <c r="AU649">
        <v>16.293863218262771</v>
      </c>
      <c r="AV649" t="str">
        <f>VLOOKUP(Sheet1[[#This Row],[NPDES ID2]],Combined_Sheet__Major_Only___2[[NPDES ID2]:[ECHO BFR]],3,FALSE)</f>
        <v>IL</v>
      </c>
      <c r="AW649" t="s">
        <v>41</v>
      </c>
      <c r="AX649" t="str">
        <f>VLOOKUP(Sheet1[[#This Row],[NPDES ID2]],Combined_Sheet__Major_Only___2[[NPDES ID2]:[ECHO BFR]],27,FALSE)</f>
        <v>-</v>
      </c>
      <c r="AY649" t="str">
        <f>VLOOKUP(Sheet1[[#This Row],[NPDES ID2]],Combined_Sheet__Major_Only___2[[NPDES ID2]:[ECHO BFR]],28,FALSE)</f>
        <v>-</v>
      </c>
      <c r="AZ649" t="str">
        <f>VLOOKUP(Sheet1[[#This Row],[NPDES ID2]],Combined_Sheet__Major_Only___2[[NPDES ID2]:[ECHO BFR]],29,FALSE)</f>
        <v>-</v>
      </c>
      <c r="BA649">
        <f>VLOOKUP(Sheet1[[#This Row],[NPDES ID2]],Combined_Sheet__Major_Only___2[[NPDES ID2]:[ECHO BFR]],17,FALSE)</f>
        <v>41.326349999999998</v>
      </c>
      <c r="BB649">
        <f>VLOOKUP(Sheet1[[#This Row],[NPDES ID2]],Combined_Sheet__Major_Only___2[[NPDES ID2]:[ECHO BFR]],18,FALSE)</f>
        <v>-89.114260000000002</v>
      </c>
      <c r="BC649" s="2" t="str">
        <f>IF(ISNUMBER(SEARCH("aerobic",$AW649)),"aerobic","")</f>
        <v>aerobic</v>
      </c>
      <c r="BD649" s="2" t="str">
        <f>IF(ISNUMBER(SEARCH("anaer",$AW649)),"anaer","")</f>
        <v/>
      </c>
      <c r="BE649" s="2" t="str">
        <f>IF(ISNUMBER(SEARCH("thickening",$AZ649)),"thickening","")</f>
        <v/>
      </c>
      <c r="BF649" s="3" t="str">
        <f>IF(ISNUMBER(SEARCH("airDry",$AW649)),"airDry","")</f>
        <v/>
      </c>
      <c r="BG649" s="3" t="str">
        <f>IF(ISNUMBER(SEARCH("heatDry",$AY649)),"heatDry","")</f>
        <v/>
      </c>
      <c r="BH649" s="3" t="str">
        <f>IF(AND(ISNUMBER(SEARCH("aerobic",$AW649)),ISNUMBER(SEARCH("anaer",$AW649))),"Combined Aer and Anaer.","")</f>
        <v/>
      </c>
    </row>
    <row r="650" spans="1:60" x14ac:dyDescent="0.25">
      <c r="A650" s="5">
        <v>1366</v>
      </c>
      <c r="B650" t="s">
        <v>6486</v>
      </c>
      <c r="C650">
        <v>157.91</v>
      </c>
      <c r="D650">
        <v>701.34978903869501</v>
      </c>
      <c r="E650">
        <v>697.72619822482579</v>
      </c>
      <c r="F650">
        <v>503.78914337624082</v>
      </c>
      <c r="G650">
        <v>899.81407600293039</v>
      </c>
      <c r="H650">
        <v>-111.2073131639375</v>
      </c>
      <c r="I650">
        <v>-112.5727833278266</v>
      </c>
      <c r="J650">
        <v>-131.9463765310293</v>
      </c>
      <c r="K650">
        <v>-89.598165397979059</v>
      </c>
      <c r="L650">
        <v>108.4736126790479</v>
      </c>
      <c r="M650">
        <v>108.07149390400799</v>
      </c>
      <c r="N650">
        <v>106.66524477474771</v>
      </c>
      <c r="O650">
        <v>111.45345559793979</v>
      </c>
      <c r="P650">
        <v>3.7015145178277109</v>
      </c>
      <c r="Q650">
        <v>3.7345352105664</v>
      </c>
      <c r="R650">
        <v>3.0287510844745831</v>
      </c>
      <c r="S650">
        <v>4.3170662095080461</v>
      </c>
      <c r="T650">
        <v>251577.51254721321</v>
      </c>
      <c r="U650">
        <v>251577.92798900549</v>
      </c>
      <c r="V650">
        <v>251409.22628149911</v>
      </c>
      <c r="W650">
        <v>251746.41388253859</v>
      </c>
      <c r="X650">
        <v>16483.835269890169</v>
      </c>
      <c r="Y650">
        <v>16542.907814137699</v>
      </c>
      <c r="Z650">
        <v>16031.997857179431</v>
      </c>
      <c r="AA650">
        <v>16764.669634814429</v>
      </c>
      <c r="AB650">
        <v>2549.737453310443</v>
      </c>
      <c r="AC650">
        <v>2518.913998465061</v>
      </c>
      <c r="AD650">
        <v>2219.0294988870919</v>
      </c>
      <c r="AE650">
        <v>2950.6979503752491</v>
      </c>
      <c r="AF650">
        <v>67.320768274628094</v>
      </c>
      <c r="AG650">
        <v>67.071354184727198</v>
      </c>
      <c r="AH650">
        <v>66.198377078707765</v>
      </c>
      <c r="AI650">
        <v>69.169924877620389</v>
      </c>
      <c r="AJ650">
        <v>0.59889766836851432</v>
      </c>
      <c r="AK650">
        <v>0.59889764933214851</v>
      </c>
      <c r="AL650">
        <v>0.59888710367808351</v>
      </c>
      <c r="AM650">
        <v>0.59890805673780845</v>
      </c>
      <c r="AN650">
        <v>0.98984745804659402</v>
      </c>
      <c r="AO650">
        <v>0.98984745804659402</v>
      </c>
      <c r="AP650">
        <v>0.98984745804659402</v>
      </c>
      <c r="AQ650">
        <v>0.98984745804659402</v>
      </c>
      <c r="AR650">
        <v>15.966543977759811</v>
      </c>
      <c r="AS650">
        <v>15.966543977759819</v>
      </c>
      <c r="AT650">
        <v>15.966543977759819</v>
      </c>
      <c r="AU650">
        <v>15.966543977759819</v>
      </c>
      <c r="AV650" t="str">
        <f>VLOOKUP(Sheet1[[#This Row],[NPDES ID2]],Combined_Sheet__Major_Only___2[[NPDES ID2]:[ECHO BFR]],3,FALSE)</f>
        <v>NC</v>
      </c>
      <c r="AW650" t="s">
        <v>41</v>
      </c>
      <c r="AX650" t="str">
        <f>VLOOKUP(Sheet1[[#This Row],[NPDES ID2]],Combined_Sheet__Major_Only___2[[NPDES ID2]:[ECHO BFR]],27,FALSE)</f>
        <v>-</v>
      </c>
      <c r="AY650" t="str">
        <f>VLOOKUP(Sheet1[[#This Row],[NPDES ID2]],Combined_Sheet__Major_Only___2[[NPDES ID2]:[ECHO BFR]],28,FALSE)</f>
        <v>-</v>
      </c>
      <c r="AZ650" t="str">
        <f>VLOOKUP(Sheet1[[#This Row],[NPDES ID2]],Combined_Sheet__Major_Only___2[[NPDES ID2]:[ECHO BFR]],29,FALSE)</f>
        <v>-</v>
      </c>
      <c r="BA650">
        <f>VLOOKUP(Sheet1[[#This Row],[NPDES ID2]],Combined_Sheet__Major_Only___2[[NPDES ID2]:[ECHO BFR]],17,FALSE)</f>
        <v>34.855387999999998</v>
      </c>
      <c r="BB650">
        <f>VLOOKUP(Sheet1[[#This Row],[NPDES ID2]],Combined_Sheet__Major_Only___2[[NPDES ID2]:[ECHO BFR]],18,FALSE)</f>
        <v>-79.724997999999999</v>
      </c>
      <c r="BC650" s="2" t="str">
        <f>IF(ISNUMBER(SEARCH("aerobic",$AW650)),"aerobic","")</f>
        <v>aerobic</v>
      </c>
      <c r="BD650" s="2" t="str">
        <f>IF(ISNUMBER(SEARCH("anaer",$AW650)),"anaer","")</f>
        <v/>
      </c>
      <c r="BE650" s="2" t="str">
        <f>IF(ISNUMBER(SEARCH("thickening",$AZ650)),"thickening","")</f>
        <v/>
      </c>
      <c r="BF650" s="3" t="str">
        <f>IF(ISNUMBER(SEARCH("airDry",$AW650)),"airDry","")</f>
        <v/>
      </c>
      <c r="BG650" s="3" t="str">
        <f>IF(ISNUMBER(SEARCH("heatDry",$AY650)),"heatDry","")</f>
        <v/>
      </c>
      <c r="BH650" s="3" t="str">
        <f>IF(AND(ISNUMBER(SEARCH("aerobic",$AW650)),ISNUMBER(SEARCH("anaer",$AW650))),"Combined Aer and Anaer.","")</f>
        <v/>
      </c>
    </row>
    <row r="651" spans="1:60" x14ac:dyDescent="0.25">
      <c r="A651" s="5">
        <v>1751</v>
      </c>
      <c r="B651" t="s">
        <v>8202</v>
      </c>
      <c r="C651">
        <v>24.753</v>
      </c>
      <c r="D651">
        <v>3858.4815358720598</v>
      </c>
      <c r="E651">
        <v>3817.9292681199622</v>
      </c>
      <c r="F651">
        <v>2584.2459217604028</v>
      </c>
      <c r="G651">
        <v>5074.1166555241607</v>
      </c>
      <c r="H651">
        <v>-111.4210083920149</v>
      </c>
      <c r="I651">
        <v>-112.81553930206449</v>
      </c>
      <c r="J651">
        <v>-132.1585967127846</v>
      </c>
      <c r="K651">
        <v>-89.843635539246236</v>
      </c>
      <c r="L651">
        <v>16.985914835756819</v>
      </c>
      <c r="M651">
        <v>16.92275117133121</v>
      </c>
      <c r="N651">
        <v>16.701820338645909</v>
      </c>
      <c r="O651">
        <v>17.454027020370841</v>
      </c>
      <c r="P651">
        <v>0.58027238217927601</v>
      </c>
      <c r="Q651">
        <v>0.58540919409013803</v>
      </c>
      <c r="R651">
        <v>0.47487135136020731</v>
      </c>
      <c r="S651">
        <v>0.67657472312377709</v>
      </c>
      <c r="T651">
        <v>251566.13979186601</v>
      </c>
      <c r="U651">
        <v>251566.5552150142</v>
      </c>
      <c r="V651">
        <v>251397.86107846501</v>
      </c>
      <c r="W651">
        <v>251735.03354727541</v>
      </c>
      <c r="X651">
        <v>16500.32793228126</v>
      </c>
      <c r="Y651">
        <v>16559.602311376701</v>
      </c>
      <c r="Z651">
        <v>16046.64022534114</v>
      </c>
      <c r="AA651">
        <v>16782.34701065296</v>
      </c>
      <c r="AB651">
        <v>2554.8003733623418</v>
      </c>
      <c r="AC651">
        <v>2523.856656327775</v>
      </c>
      <c r="AD651">
        <v>2223.1476605315029</v>
      </c>
      <c r="AE651">
        <v>2957.072130391713</v>
      </c>
      <c r="AF651">
        <v>67.249415159729281</v>
      </c>
      <c r="AG651">
        <v>66.99936535988779</v>
      </c>
      <c r="AH651">
        <v>66.124635455402256</v>
      </c>
      <c r="AI651">
        <v>69.102701552888632</v>
      </c>
      <c r="AJ651">
        <v>0.59802497980281888</v>
      </c>
      <c r="AK651">
        <v>0.59802497683196232</v>
      </c>
      <c r="AL651">
        <v>0.59802332540632952</v>
      </c>
      <c r="AM651">
        <v>0.59802660656013695</v>
      </c>
      <c r="AN651">
        <v>0.9898470057560631</v>
      </c>
      <c r="AO651">
        <v>0.98984700575606299</v>
      </c>
      <c r="AP651">
        <v>0.98984700575606299</v>
      </c>
      <c r="AQ651">
        <v>0.98984700575606299</v>
      </c>
      <c r="AR651">
        <v>15.940005291736551</v>
      </c>
      <c r="AS651">
        <v>15.94000529173656</v>
      </c>
      <c r="AT651">
        <v>15.94000529173656</v>
      </c>
      <c r="AU651">
        <v>15.94000529173656</v>
      </c>
      <c r="AV651" t="str">
        <f>VLOOKUP(Sheet1[[#This Row],[NPDES ID2]],Combined_Sheet__Major_Only___2[[NPDES ID2]:[ECHO BFR]],3,FALSE)</f>
        <v>TX</v>
      </c>
      <c r="AW651" t="s">
        <v>41</v>
      </c>
      <c r="AX651" t="str">
        <f>VLOOKUP(Sheet1[[#This Row],[NPDES ID2]],Combined_Sheet__Major_Only___2[[NPDES ID2]:[ECHO BFR]],27,FALSE)</f>
        <v>-</v>
      </c>
      <c r="AY651" t="str">
        <f>VLOOKUP(Sheet1[[#This Row],[NPDES ID2]],Combined_Sheet__Major_Only___2[[NPDES ID2]:[ECHO BFR]],28,FALSE)</f>
        <v>-</v>
      </c>
      <c r="AZ651" t="str">
        <f>VLOOKUP(Sheet1[[#This Row],[NPDES ID2]],Combined_Sheet__Major_Only___2[[NPDES ID2]:[ECHO BFR]],29,FALSE)</f>
        <v>-</v>
      </c>
      <c r="BA651">
        <f>VLOOKUP(Sheet1[[#This Row],[NPDES ID2]],Combined_Sheet__Major_Only___2[[NPDES ID2]:[ECHO BFR]],17,FALSE)</f>
        <v>29.701111000000001</v>
      </c>
      <c r="BB651">
        <f>VLOOKUP(Sheet1[[#This Row],[NPDES ID2]],Combined_Sheet__Major_Only___2[[NPDES ID2]:[ECHO BFR]],18,FALSE)</f>
        <v>-95.793054999999995</v>
      </c>
      <c r="BC651" s="2" t="str">
        <f>IF(ISNUMBER(SEARCH("aerobic",$AW651)),"aerobic","")</f>
        <v>aerobic</v>
      </c>
      <c r="BD651" s="2" t="str">
        <f>IF(ISNUMBER(SEARCH("anaer",$AW651)),"anaer","")</f>
        <v/>
      </c>
      <c r="BE651" s="2" t="str">
        <f>IF(ISNUMBER(SEARCH("thickening",$AZ651)),"thickening","")</f>
        <v/>
      </c>
      <c r="BF651" s="4" t="str">
        <f>IF(ISNUMBER(SEARCH("airDry",$AW651)),"airDry","")</f>
        <v/>
      </c>
      <c r="BG651" s="4" t="str">
        <f>IF(ISNUMBER(SEARCH("heatDry",$AY651)),"heatDry","")</f>
        <v/>
      </c>
      <c r="BH651" s="4" t="str">
        <f>IF(AND(ISNUMBER(SEARCH("aerobic",$AW651)),ISNUMBER(SEARCH("anaer",$AW651))),"Combined Aer and Anaer.","")</f>
        <v/>
      </c>
    </row>
    <row r="652" spans="1:60" x14ac:dyDescent="0.25">
      <c r="A652" s="5">
        <v>1317</v>
      </c>
      <c r="B652" t="s">
        <v>6267</v>
      </c>
      <c r="C652">
        <v>174</v>
      </c>
      <c r="D652">
        <v>638.15303751129784</v>
      </c>
      <c r="E652">
        <v>634.70660458334146</v>
      </c>
      <c r="F652">
        <v>461.40429993381463</v>
      </c>
      <c r="G652">
        <v>813.36320785228634</v>
      </c>
      <c r="H652">
        <v>-109.1135919148079</v>
      </c>
      <c r="I652">
        <v>-110.4765760858358</v>
      </c>
      <c r="J652">
        <v>-129.93679145664939</v>
      </c>
      <c r="K652">
        <v>-87.617968994478517</v>
      </c>
      <c r="L652">
        <v>121.6866330612248</v>
      </c>
      <c r="M652">
        <v>121.2599954783027</v>
      </c>
      <c r="N652">
        <v>119.7678899634722</v>
      </c>
      <c r="O652">
        <v>124.848296295333</v>
      </c>
      <c r="P652">
        <v>4.074356299127742</v>
      </c>
      <c r="Q652">
        <v>4.1156801971220993</v>
      </c>
      <c r="R652">
        <v>3.3257370041976282</v>
      </c>
      <c r="S652">
        <v>4.7742742674144099</v>
      </c>
      <c r="T652">
        <v>128391.71971018449</v>
      </c>
      <c r="U652">
        <v>128391.9332054345</v>
      </c>
      <c r="V652">
        <v>128305.23751452631</v>
      </c>
      <c r="W652">
        <v>128478.5179896909</v>
      </c>
      <c r="X652">
        <v>8262.9482573433979</v>
      </c>
      <c r="Y652">
        <v>8291.2535394067181</v>
      </c>
      <c r="Z652">
        <v>8048.2580689771112</v>
      </c>
      <c r="AA652">
        <v>8396.10798207878</v>
      </c>
      <c r="AB652">
        <v>1256.776467589264</v>
      </c>
      <c r="AC652">
        <v>1241.988010348442</v>
      </c>
      <c r="AD652">
        <v>1096.351536988549</v>
      </c>
      <c r="AE652">
        <v>1449.6123718514509</v>
      </c>
      <c r="AF652">
        <v>68.537005370678443</v>
      </c>
      <c r="AG652">
        <v>68.296808459978095</v>
      </c>
      <c r="AH652">
        <v>67.456266001551072</v>
      </c>
      <c r="AI652">
        <v>70.317611481669402</v>
      </c>
      <c r="AJ652">
        <v>0.61377551134420161</v>
      </c>
      <c r="AK652">
        <v>0.61377549894150296</v>
      </c>
      <c r="AL652">
        <v>0.61376861802666505</v>
      </c>
      <c r="AM652">
        <v>0.61378228956458047</v>
      </c>
      <c r="AN652">
        <v>0.98038067840014664</v>
      </c>
      <c r="AO652">
        <v>0.9803806784001462</v>
      </c>
      <c r="AP652">
        <v>0.9803806784001462</v>
      </c>
      <c r="AQ652">
        <v>0.9803806784001462</v>
      </c>
      <c r="AR652">
        <v>16.42430131928559</v>
      </c>
      <c r="AS652">
        <v>16.42430131928559</v>
      </c>
      <c r="AT652">
        <v>16.42430131928559</v>
      </c>
      <c r="AU652">
        <v>16.42430131928559</v>
      </c>
      <c r="AV652" t="str">
        <f>VLOOKUP(Sheet1[[#This Row],[NPDES ID2]],Combined_Sheet__Major_Only___2[[NPDES ID2]:[ECHO BFR]],3,FALSE)</f>
        <v>CO</v>
      </c>
      <c r="AW652" t="s">
        <v>41</v>
      </c>
      <c r="AX652" t="str">
        <f>VLOOKUP(Sheet1[[#This Row],[NPDES ID2]],Combined_Sheet__Major_Only___2[[NPDES ID2]:[ECHO BFR]],27,FALSE)</f>
        <v>-</v>
      </c>
      <c r="AY652" t="str">
        <f>VLOOKUP(Sheet1[[#This Row],[NPDES ID2]],Combined_Sheet__Major_Only___2[[NPDES ID2]:[ECHO BFR]],28,FALSE)</f>
        <v>-</v>
      </c>
      <c r="AZ652" t="str">
        <f>VLOOKUP(Sheet1[[#This Row],[NPDES ID2]],Combined_Sheet__Major_Only___2[[NPDES ID2]:[ECHO BFR]],29,FALSE)</f>
        <v>thickening</v>
      </c>
      <c r="BA652">
        <f>VLOOKUP(Sheet1[[#This Row],[NPDES ID2]],Combined_Sheet__Major_Only___2[[NPDES ID2]:[ECHO BFR]],17,FALSE)</f>
        <v>39.574860000000001</v>
      </c>
      <c r="BB652">
        <f>VLOOKUP(Sheet1[[#This Row],[NPDES ID2]],Combined_Sheet__Major_Only___2[[NPDES ID2]:[ECHO BFR]],18,FALSE)</f>
        <v>-106.09134</v>
      </c>
      <c r="BC652" s="2" t="str">
        <f>IF(ISNUMBER(SEARCH("aerobic",$AW652)),"aerobic","")</f>
        <v>aerobic</v>
      </c>
      <c r="BD652" s="2" t="str">
        <f>IF(ISNUMBER(SEARCH("anaer",$AW652)),"anaer","")</f>
        <v/>
      </c>
      <c r="BE652" s="2" t="str">
        <f>IF(ISNUMBER(SEARCH("thickening",$AZ652)),"thickening","")</f>
        <v>thickening</v>
      </c>
      <c r="BF652" s="4" t="str">
        <f>IF(ISNUMBER(SEARCH("airDry",$AW652)),"airDry","")</f>
        <v/>
      </c>
      <c r="BG652" s="4" t="str">
        <f>IF(ISNUMBER(SEARCH("heatDry",$AY652)),"heatDry","")</f>
        <v/>
      </c>
      <c r="BH652" s="4" t="str">
        <f>IF(AND(ISNUMBER(SEARCH("aerobic",$AW652)),ISNUMBER(SEARCH("anaer",$AW652))),"Combined Aer and Anaer.","")</f>
        <v/>
      </c>
    </row>
    <row r="653" spans="1:60" x14ac:dyDescent="0.25">
      <c r="A653" s="5">
        <v>1447</v>
      </c>
      <c r="B653" t="s">
        <v>6841</v>
      </c>
      <c r="C653">
        <v>119.71</v>
      </c>
      <c r="D653">
        <v>852.3880276489964</v>
      </c>
      <c r="E653">
        <v>845.91110573647984</v>
      </c>
      <c r="F653">
        <v>602.68955202074903</v>
      </c>
      <c r="G653">
        <v>1100.9593404680579</v>
      </c>
      <c r="H653">
        <v>-107.1440632160932</v>
      </c>
      <c r="I653">
        <v>-108.4885584637067</v>
      </c>
      <c r="J653">
        <v>-128.0469421952503</v>
      </c>
      <c r="K653">
        <v>-85.750146971539934</v>
      </c>
      <c r="L653">
        <v>85.155035897529402</v>
      </c>
      <c r="M653">
        <v>84.872451647062235</v>
      </c>
      <c r="N653">
        <v>83.884109843285557</v>
      </c>
      <c r="O653">
        <v>87.249218528404597</v>
      </c>
      <c r="P653">
        <v>2.8002106234773421</v>
      </c>
      <c r="Q653">
        <v>2.8337142171134522</v>
      </c>
      <c r="R653">
        <v>2.2803155386221752</v>
      </c>
      <c r="S653">
        <v>3.2961375554820642</v>
      </c>
      <c r="T653">
        <v>128353.99649980391</v>
      </c>
      <c r="U653">
        <v>128354.20993321179</v>
      </c>
      <c r="V653">
        <v>128267.5393550227</v>
      </c>
      <c r="W653">
        <v>128440.7696368749</v>
      </c>
      <c r="X653">
        <v>8121.0640581240004</v>
      </c>
      <c r="Y653">
        <v>8147.6293474801241</v>
      </c>
      <c r="Z653">
        <v>7920.9364485098567</v>
      </c>
      <c r="AA653">
        <v>8244.949756869064</v>
      </c>
      <c r="AB653">
        <v>1216.2351931017049</v>
      </c>
      <c r="AC653">
        <v>1202.2718010170361</v>
      </c>
      <c r="AD653">
        <v>1063.244297280092</v>
      </c>
      <c r="AE653">
        <v>1398.673343291329</v>
      </c>
      <c r="AF653">
        <v>69.712339383681666</v>
      </c>
      <c r="AG653">
        <v>69.481067592220967</v>
      </c>
      <c r="AH653">
        <v>68.671855660125217</v>
      </c>
      <c r="AI653">
        <v>71.426661473313402</v>
      </c>
      <c r="AJ653">
        <v>0.62815772494447597</v>
      </c>
      <c r="AK653">
        <v>0.62815771634714501</v>
      </c>
      <c r="AL653">
        <v>0.62815294264202315</v>
      </c>
      <c r="AM653">
        <v>0.62816242737763572</v>
      </c>
      <c r="AN653">
        <v>0.9803750745887122</v>
      </c>
      <c r="AO653">
        <v>0.98037507458871243</v>
      </c>
      <c r="AP653">
        <v>0.98037507458871243</v>
      </c>
      <c r="AQ653">
        <v>0.98037507458871243</v>
      </c>
      <c r="AR653">
        <v>16.866760115231759</v>
      </c>
      <c r="AS653">
        <v>16.866760115231759</v>
      </c>
      <c r="AT653">
        <v>16.866760115231759</v>
      </c>
      <c r="AU653">
        <v>16.866760115231759</v>
      </c>
      <c r="AV653" t="str">
        <f>VLOOKUP(Sheet1[[#This Row],[NPDES ID2]],Combined_Sheet__Major_Only___2[[NPDES ID2]:[ECHO BFR]],3,FALSE)</f>
        <v>NJ</v>
      </c>
      <c r="AW653" t="s">
        <v>12185</v>
      </c>
      <c r="AX653" t="str">
        <f>VLOOKUP(Sheet1[[#This Row],[NPDES ID2]],Combined_Sheet__Major_Only___2[[NPDES ID2]:[ECHO BFR]],27,FALSE)</f>
        <v>methaneBioCaptureRecover</v>
      </c>
      <c r="AY653" t="str">
        <f>VLOOKUP(Sheet1[[#This Row],[NPDES ID2]],Combined_Sheet__Major_Only___2[[NPDES ID2]:[ECHO BFR]],28,FALSE)</f>
        <v>-</v>
      </c>
      <c r="AZ653" t="str">
        <f>VLOOKUP(Sheet1[[#This Row],[NPDES ID2]],Combined_Sheet__Major_Only___2[[NPDES ID2]:[ECHO BFR]],29,FALSE)</f>
        <v>thickening, preliminaryOps</v>
      </c>
      <c r="BA653">
        <f>VLOOKUP(Sheet1[[#This Row],[NPDES ID2]],Combined_Sheet__Major_Only___2[[NPDES ID2]:[ECHO BFR]],17,FALSE)</f>
        <v>40.274929999999998</v>
      </c>
      <c r="BB653">
        <f>VLOOKUP(Sheet1[[#This Row],[NPDES ID2]],Combined_Sheet__Major_Only___2[[NPDES ID2]:[ECHO BFR]],18,FALSE)</f>
        <v>-74.533050000000003</v>
      </c>
      <c r="BC653" s="2" t="str">
        <f>IF(ISNUMBER(SEARCH("aerobic",$AW653)),"aerobic","")</f>
        <v/>
      </c>
      <c r="BD653" s="2" t="str">
        <f>IF(ISNUMBER(SEARCH("anaer",$AW653)),"anaer","")</f>
        <v>anaer</v>
      </c>
      <c r="BE653" s="2" t="str">
        <f>IF(ISNUMBER(SEARCH("thickening",$AZ653)),"thickening","")</f>
        <v>thickening</v>
      </c>
      <c r="BF653" s="4" t="str">
        <f>IF(ISNUMBER(SEARCH("airDry",$AW653)),"airDry","")</f>
        <v/>
      </c>
      <c r="BG653" s="4" t="str">
        <f>IF(ISNUMBER(SEARCH("heatDry",$AY653)),"heatDry","")</f>
        <v/>
      </c>
      <c r="BH653" s="4" t="str">
        <f>IF(AND(ISNUMBER(SEARCH("aerobic",$AW653)),ISNUMBER(SEARCH("anaer",$AW653))),"Combined Aer and Anaer.","")</f>
        <v/>
      </c>
    </row>
    <row r="654" spans="1:60" x14ac:dyDescent="0.25">
      <c r="A654" s="5">
        <v>2100</v>
      </c>
      <c r="B654" t="s">
        <v>9871</v>
      </c>
      <c r="C654">
        <v>1009</v>
      </c>
      <c r="D654">
        <v>356.7890445990364</v>
      </c>
      <c r="E654">
        <v>350.46482681145261</v>
      </c>
      <c r="F654">
        <v>303.65184653906658</v>
      </c>
      <c r="G654">
        <v>420.84412841887962</v>
      </c>
      <c r="H654">
        <v>-109.4321173518213</v>
      </c>
      <c r="I654">
        <v>-110.86931940725449</v>
      </c>
      <c r="J654">
        <v>-130.21889646004499</v>
      </c>
      <c r="K654">
        <v>-87.773149407566081</v>
      </c>
      <c r="L654">
        <v>701.86310423708937</v>
      </c>
      <c r="M654">
        <v>699.35959079968222</v>
      </c>
      <c r="N654">
        <v>690.60999931141464</v>
      </c>
      <c r="O654">
        <v>720.40882610191136</v>
      </c>
      <c r="P654">
        <v>23.632702441000792</v>
      </c>
      <c r="Q654">
        <v>23.863518204637831</v>
      </c>
      <c r="R654">
        <v>19.304739959122589</v>
      </c>
      <c r="S654">
        <v>27.65494792748596</v>
      </c>
      <c r="T654">
        <v>128347.6423680173</v>
      </c>
      <c r="U654">
        <v>128347.85579100849</v>
      </c>
      <c r="V654">
        <v>128261.1894428286</v>
      </c>
      <c r="W654">
        <v>128434.4112700737</v>
      </c>
      <c r="X654">
        <v>8304.6429962967195</v>
      </c>
      <c r="Y654">
        <v>8333.5131120098958</v>
      </c>
      <c r="Z654">
        <v>8085.339972176952</v>
      </c>
      <c r="AA654">
        <v>8440.7427137190207</v>
      </c>
      <c r="AB654">
        <v>1269.50535831605</v>
      </c>
      <c r="AC654">
        <v>1254.4643750471139</v>
      </c>
      <c r="AD654">
        <v>1106.6448829954129</v>
      </c>
      <c r="AE654">
        <v>1465.7999343519241</v>
      </c>
      <c r="AF654">
        <v>68.174019616862495</v>
      </c>
      <c r="AG654">
        <v>67.931403348102634</v>
      </c>
      <c r="AH654">
        <v>67.080656973578002</v>
      </c>
      <c r="AI654">
        <v>69.974706968668627</v>
      </c>
      <c r="AJ654">
        <v>0.6093347169336305</v>
      </c>
      <c r="AK654">
        <v>0.60933464433405304</v>
      </c>
      <c r="AL654">
        <v>0.60929486301189772</v>
      </c>
      <c r="AM654">
        <v>0.60937390786139434</v>
      </c>
      <c r="AN654">
        <v>0.9803741303625948</v>
      </c>
      <c r="AO654">
        <v>0.98037413036259502</v>
      </c>
      <c r="AP654">
        <v>0.98037413036259502</v>
      </c>
      <c r="AQ654">
        <v>0.98037413036259502</v>
      </c>
      <c r="AR654">
        <v>16.286578926299178</v>
      </c>
      <c r="AS654">
        <v>16.286578926299189</v>
      </c>
      <c r="AT654">
        <v>16.286578926299189</v>
      </c>
      <c r="AU654">
        <v>16.286578926299189</v>
      </c>
      <c r="AV654" t="str">
        <f>VLOOKUP(Sheet1[[#This Row],[NPDES ID2]],Combined_Sheet__Major_Only___2[[NPDES ID2]:[ECHO BFR]],3,FALSE)</f>
        <v>GA</v>
      </c>
      <c r="AW654" t="s">
        <v>41</v>
      </c>
      <c r="AX654" t="str">
        <f>VLOOKUP(Sheet1[[#This Row],[NPDES ID2]],Combined_Sheet__Major_Only___2[[NPDES ID2]:[ECHO BFR]],27,FALSE)</f>
        <v>-</v>
      </c>
      <c r="AY654" t="str">
        <f>VLOOKUP(Sheet1[[#This Row],[NPDES ID2]],Combined_Sheet__Major_Only___2[[NPDES ID2]:[ECHO BFR]],28,FALSE)</f>
        <v>-</v>
      </c>
      <c r="AZ654" t="str">
        <f>VLOOKUP(Sheet1[[#This Row],[NPDES ID2]],Combined_Sheet__Major_Only___2[[NPDES ID2]:[ECHO BFR]],29,FALSE)</f>
        <v>thickening</v>
      </c>
      <c r="BA654">
        <f>VLOOKUP(Sheet1[[#This Row],[NPDES ID2]],Combined_Sheet__Major_Only___2[[NPDES ID2]:[ECHO BFR]],17,FALSE)</f>
        <v>34.136305999999998</v>
      </c>
      <c r="BB654">
        <f>VLOOKUP(Sheet1[[#This Row],[NPDES ID2]],Combined_Sheet__Major_Only___2[[NPDES ID2]:[ECHO BFR]],18,FALSE)</f>
        <v>-84.567306000000002</v>
      </c>
      <c r="BC654" s="2" t="str">
        <f>IF(ISNUMBER(SEARCH("aerobic",$AW654)),"aerobic","")</f>
        <v>aerobic</v>
      </c>
      <c r="BD654" s="2" t="str">
        <f>IF(ISNUMBER(SEARCH("anaer",$AW654)),"anaer","")</f>
        <v/>
      </c>
      <c r="BE654" s="2" t="str">
        <f>IF(ISNUMBER(SEARCH("thickening",$AZ654)),"thickening","")</f>
        <v>thickening</v>
      </c>
      <c r="BF654" s="3" t="str">
        <f>IF(ISNUMBER(SEARCH("airDry",$AW654)),"airDry","")</f>
        <v/>
      </c>
      <c r="BG654" s="3" t="str">
        <f>IF(ISNUMBER(SEARCH("heatDry",$AY654)),"heatDry","")</f>
        <v/>
      </c>
      <c r="BH654" s="3" t="str">
        <f>IF(AND(ISNUMBER(SEARCH("aerobic",$AW654)),ISNUMBER(SEARCH("anaer",$AW654))),"Combined Aer and Anaer.","")</f>
        <v/>
      </c>
    </row>
    <row r="655" spans="1:60" x14ac:dyDescent="0.25">
      <c r="A655" s="5">
        <v>2400</v>
      </c>
      <c r="B655" t="s">
        <v>11191</v>
      </c>
      <c r="C655">
        <v>281.5</v>
      </c>
      <c r="D655">
        <v>461.88774013302589</v>
      </c>
      <c r="E655">
        <v>459.03607720784089</v>
      </c>
      <c r="F655">
        <v>349.47074709330292</v>
      </c>
      <c r="G655">
        <v>571.93476816691964</v>
      </c>
      <c r="H655">
        <v>-110.4097916191453</v>
      </c>
      <c r="I655">
        <v>-111.8006631121266</v>
      </c>
      <c r="J655">
        <v>-131.1793022776726</v>
      </c>
      <c r="K655">
        <v>-88.83505197382668</v>
      </c>
      <c r="L655">
        <v>194.6586103419684</v>
      </c>
      <c r="M655">
        <v>193.9515585608865</v>
      </c>
      <c r="N655">
        <v>191.47895814231941</v>
      </c>
      <c r="O655">
        <v>199.89808138470309</v>
      </c>
      <c r="P655">
        <v>6.5959554432351446</v>
      </c>
      <c r="Q655">
        <v>6.6577640177915782</v>
      </c>
      <c r="R655">
        <v>5.3923002939986633</v>
      </c>
      <c r="S655">
        <v>7.706194166448685</v>
      </c>
      <c r="T655">
        <v>128311.4744427414</v>
      </c>
      <c r="U655">
        <v>128311.6878064401</v>
      </c>
      <c r="V655">
        <v>128225.04553561049</v>
      </c>
      <c r="W655">
        <v>128398.2192389563</v>
      </c>
      <c r="X655">
        <v>8351.5614195958806</v>
      </c>
      <c r="Y655">
        <v>8381.0172955434628</v>
      </c>
      <c r="Z655">
        <v>8127.0609572807589</v>
      </c>
      <c r="AA655">
        <v>8490.9824799548114</v>
      </c>
      <c r="AB655">
        <v>1283.7147862309839</v>
      </c>
      <c r="AC655">
        <v>1268.354441811573</v>
      </c>
      <c r="AD655">
        <v>1118.205343994365</v>
      </c>
      <c r="AE655">
        <v>1483.7445363867751</v>
      </c>
      <c r="AF655">
        <v>67.768854791278841</v>
      </c>
      <c r="AG655">
        <v>67.522855585489054</v>
      </c>
      <c r="AH655">
        <v>66.661796142628233</v>
      </c>
      <c r="AI655">
        <v>69.592736438553544</v>
      </c>
      <c r="AJ655">
        <v>0.60437838010104472</v>
      </c>
      <c r="AK655">
        <v>0.60437836013257529</v>
      </c>
      <c r="AL655">
        <v>0.60436729987978299</v>
      </c>
      <c r="AM655">
        <v>0.60438927540582421</v>
      </c>
      <c r="AN655">
        <v>0.98036875406578761</v>
      </c>
      <c r="AO655">
        <v>0.98036875406578727</v>
      </c>
      <c r="AP655">
        <v>0.98036875406578727</v>
      </c>
      <c r="AQ655">
        <v>0.98036875406578727</v>
      </c>
      <c r="AR655">
        <v>16.135109138606911</v>
      </c>
      <c r="AS655">
        <v>16.135109138606911</v>
      </c>
      <c r="AT655">
        <v>16.135109138606911</v>
      </c>
      <c r="AU655">
        <v>16.135109138606911</v>
      </c>
      <c r="AV655" t="str">
        <f>VLOOKUP(Sheet1[[#This Row],[NPDES ID2]],Combined_Sheet__Major_Only___2[[NPDES ID2]:[ECHO BFR]],3,FALSE)</f>
        <v>WA</v>
      </c>
      <c r="AW655" t="s">
        <v>12185</v>
      </c>
      <c r="AX655" t="str">
        <f>VLOOKUP(Sheet1[[#This Row],[NPDES ID2]],Combined_Sheet__Major_Only___2[[NPDES ID2]:[ECHO BFR]],27,FALSE)</f>
        <v>methaneBioCaptureRecover</v>
      </c>
      <c r="AY655" t="str">
        <f>VLOOKUP(Sheet1[[#This Row],[NPDES ID2]],Combined_Sheet__Major_Only___2[[NPDES ID2]:[ECHO BFR]],28,FALSE)</f>
        <v>-</v>
      </c>
      <c r="AZ655" t="str">
        <f>VLOOKUP(Sheet1[[#This Row],[NPDES ID2]],Combined_Sheet__Major_Only___2[[NPDES ID2]:[ECHO BFR]],29,FALSE)</f>
        <v>thickening, preliminaryOps</v>
      </c>
      <c r="BA655">
        <f>VLOOKUP(Sheet1[[#This Row],[NPDES ID2]],Combined_Sheet__Major_Only___2[[NPDES ID2]:[ECHO BFR]],17,FALSE)</f>
        <v>47.490988999999999</v>
      </c>
      <c r="BB655">
        <f>VLOOKUP(Sheet1[[#This Row],[NPDES ID2]],Combined_Sheet__Major_Only___2[[NPDES ID2]:[ECHO BFR]],18,FALSE)</f>
        <v>-122.36102099999999</v>
      </c>
      <c r="BC655" s="2" t="str">
        <f>IF(ISNUMBER(SEARCH("aerobic",$AW655)),"aerobic","")</f>
        <v/>
      </c>
      <c r="BD655" s="2" t="str">
        <f>IF(ISNUMBER(SEARCH("anaer",$AW655)),"anaer","")</f>
        <v>anaer</v>
      </c>
      <c r="BE655" s="2" t="str">
        <f>IF(ISNUMBER(SEARCH("thickening",$AZ655)),"thickening","")</f>
        <v>thickening</v>
      </c>
      <c r="BF655" s="3" t="str">
        <f>IF(ISNUMBER(SEARCH("airDry",$AW655)),"airDry","")</f>
        <v/>
      </c>
      <c r="BG655" s="3" t="str">
        <f>IF(ISNUMBER(SEARCH("heatDry",$AY655)),"heatDry","")</f>
        <v/>
      </c>
      <c r="BH655" s="3" t="str">
        <f>IF(AND(ISNUMBER(SEARCH("aerobic",$AW655)),ISNUMBER(SEARCH("anaer",$AW655))),"Combined Aer and Anaer.","")</f>
        <v/>
      </c>
    </row>
    <row r="656" spans="1:60" x14ac:dyDescent="0.25">
      <c r="A656" s="5">
        <v>2387</v>
      </c>
      <c r="B656" t="s">
        <v>11131</v>
      </c>
      <c r="C656">
        <v>303.81</v>
      </c>
      <c r="D656">
        <v>434.13582143566862</v>
      </c>
      <c r="E656">
        <v>432.19142387325053</v>
      </c>
      <c r="F656">
        <v>331.50707058403651</v>
      </c>
      <c r="G656">
        <v>535.37184401703917</v>
      </c>
      <c r="H656">
        <v>-108.3291664368259</v>
      </c>
      <c r="I656">
        <v>-109.650741488498</v>
      </c>
      <c r="J656">
        <v>-129.17971208502911</v>
      </c>
      <c r="K656">
        <v>-86.847591693758332</v>
      </c>
      <c r="L656">
        <v>213.80408422081001</v>
      </c>
      <c r="M656">
        <v>213.06928794881011</v>
      </c>
      <c r="N656">
        <v>210.49972660044219</v>
      </c>
      <c r="O656">
        <v>219.2490784779485</v>
      </c>
      <c r="P656">
        <v>7.1111960770653386</v>
      </c>
      <c r="Q656">
        <v>7.18744485240288</v>
      </c>
      <c r="R656">
        <v>5.7995900219415359</v>
      </c>
      <c r="S656">
        <v>8.3467357022684538</v>
      </c>
      <c r="T656">
        <v>128284.0090958338</v>
      </c>
      <c r="U656">
        <v>128284.2224145067</v>
      </c>
      <c r="V656">
        <v>128197.5984276337</v>
      </c>
      <c r="W656">
        <v>128370.7355864563</v>
      </c>
      <c r="X656">
        <v>8204.4059722180482</v>
      </c>
      <c r="Y656">
        <v>8232.0562013083363</v>
      </c>
      <c r="Z656">
        <v>7995.3054291417429</v>
      </c>
      <c r="AA656">
        <v>8334.0057057702106</v>
      </c>
      <c r="AB656">
        <v>1240.7242306854689</v>
      </c>
      <c r="AC656">
        <v>1226.260900263843</v>
      </c>
      <c r="AD656">
        <v>1083.201449144334</v>
      </c>
      <c r="AE656">
        <v>1429.516298131392</v>
      </c>
      <c r="AF656">
        <v>68.968283874716391</v>
      </c>
      <c r="AG656">
        <v>68.731423566662727</v>
      </c>
      <c r="AH656">
        <v>67.902278874213934</v>
      </c>
      <c r="AI656">
        <v>70.724499162620191</v>
      </c>
      <c r="AJ656">
        <v>0.61905241262618493</v>
      </c>
      <c r="AK656">
        <v>0.61905239087268815</v>
      </c>
      <c r="AL656">
        <v>0.61904034513163519</v>
      </c>
      <c r="AM656">
        <v>0.61906427874361303</v>
      </c>
      <c r="AN656">
        <v>0.98036466942343237</v>
      </c>
      <c r="AO656">
        <v>0.98036466942343237</v>
      </c>
      <c r="AP656">
        <v>0.98036466942343237</v>
      </c>
      <c r="AQ656">
        <v>0.98036466942343237</v>
      </c>
      <c r="AR656">
        <v>16.586438163895711</v>
      </c>
      <c r="AS656">
        <v>16.5864381638957</v>
      </c>
      <c r="AT656">
        <v>16.5864381638957</v>
      </c>
      <c r="AU656">
        <v>16.5864381638957</v>
      </c>
      <c r="AV656" t="str">
        <f>VLOOKUP(Sheet1[[#This Row],[NPDES ID2]],Combined_Sheet__Major_Only___2[[NPDES ID2]:[ECHO BFR]],3,FALSE)</f>
        <v>IN</v>
      </c>
      <c r="AW656" t="s">
        <v>41</v>
      </c>
      <c r="AX656" t="str">
        <f>VLOOKUP(Sheet1[[#This Row],[NPDES ID2]],Combined_Sheet__Major_Only___2[[NPDES ID2]:[ECHO BFR]],27,FALSE)</f>
        <v>-</v>
      </c>
      <c r="AY656" t="str">
        <f>VLOOKUP(Sheet1[[#This Row],[NPDES ID2]],Combined_Sheet__Major_Only___2[[NPDES ID2]:[ECHO BFR]],28,FALSE)</f>
        <v>-</v>
      </c>
      <c r="AZ656" t="str">
        <f>VLOOKUP(Sheet1[[#This Row],[NPDES ID2]],Combined_Sheet__Major_Only___2[[NPDES ID2]:[ECHO BFR]],29,FALSE)</f>
        <v>thickening</v>
      </c>
      <c r="BA656">
        <f>VLOOKUP(Sheet1[[#This Row],[NPDES ID2]],Combined_Sheet__Major_Only___2[[NPDES ID2]:[ECHO BFR]],17,FALSE)</f>
        <v>41.499611000000002</v>
      </c>
      <c r="BB656">
        <f>VLOOKUP(Sheet1[[#This Row],[NPDES ID2]],Combined_Sheet__Major_Only___2[[NPDES ID2]:[ECHO BFR]],18,FALSE)</f>
        <v>-87.515861000000001</v>
      </c>
      <c r="BC656" s="2" t="str">
        <f>IF(ISNUMBER(SEARCH("aerobic",$AW656)),"aerobic","")</f>
        <v>aerobic</v>
      </c>
      <c r="BD656" s="2" t="str">
        <f>IF(ISNUMBER(SEARCH("anaer",$AW656)),"anaer","")</f>
        <v/>
      </c>
      <c r="BE656" s="2" t="str">
        <f>IF(ISNUMBER(SEARCH("thickening",$AZ656)),"thickening","")</f>
        <v>thickening</v>
      </c>
      <c r="BF656" s="4" t="str">
        <f>IF(ISNUMBER(SEARCH("airDry",$AW656)),"airDry","")</f>
        <v/>
      </c>
      <c r="BG656" s="4" t="str">
        <f>IF(ISNUMBER(SEARCH("heatDry",$AY656)),"heatDry","")</f>
        <v/>
      </c>
      <c r="BH656" s="4" t="str">
        <f>IF(AND(ISNUMBER(SEARCH("aerobic",$AW656)),ISNUMBER(SEARCH("anaer",$AW656))),"Combined Aer and Anaer.","")</f>
        <v/>
      </c>
    </row>
    <row r="657" spans="1:60" x14ac:dyDescent="0.25">
      <c r="A657" s="5">
        <v>2451</v>
      </c>
      <c r="B657" t="s">
        <v>11421</v>
      </c>
      <c r="C657">
        <v>226.84</v>
      </c>
      <c r="D657">
        <v>533.75030762443112</v>
      </c>
      <c r="E657">
        <v>530.22728029874486</v>
      </c>
      <c r="F657">
        <v>394.28400526719429</v>
      </c>
      <c r="G657">
        <v>673.00044544146522</v>
      </c>
      <c r="H657">
        <v>-111.0212037440289</v>
      </c>
      <c r="I657">
        <v>-112.39989330597081</v>
      </c>
      <c r="J657">
        <v>-131.76869796308131</v>
      </c>
      <c r="K657">
        <v>-89.428398594538692</v>
      </c>
      <c r="L657">
        <v>156.08786836598449</v>
      </c>
      <c r="M657">
        <v>155.51223600175331</v>
      </c>
      <c r="N657">
        <v>153.4991222447936</v>
      </c>
      <c r="O657">
        <v>160.35358885860981</v>
      </c>
      <c r="P657">
        <v>5.316767387739076</v>
      </c>
      <c r="Q657">
        <v>5.3648088030216803</v>
      </c>
      <c r="R657">
        <v>4.3494365488219158</v>
      </c>
      <c r="S657">
        <v>6.2036480038978414</v>
      </c>
      <c r="T657">
        <v>127901.74791756499</v>
      </c>
      <c r="U657">
        <v>127901.9606095721</v>
      </c>
      <c r="V657">
        <v>127815.5910977957</v>
      </c>
      <c r="W657">
        <v>127988.2196319659</v>
      </c>
      <c r="X657">
        <v>8366.1757488052463</v>
      </c>
      <c r="Y657">
        <v>8396.0539477316088</v>
      </c>
      <c r="Z657">
        <v>8137.9622835316686</v>
      </c>
      <c r="AA657">
        <v>8507.9810886510495</v>
      </c>
      <c r="AB657">
        <v>1291.9964472665961</v>
      </c>
      <c r="AC657">
        <v>1276.4190916947271</v>
      </c>
      <c r="AD657">
        <v>1124.683206480393</v>
      </c>
      <c r="AE657">
        <v>1494.689926049999</v>
      </c>
      <c r="AF657">
        <v>67.434591619416921</v>
      </c>
      <c r="AG657">
        <v>67.186026064665612</v>
      </c>
      <c r="AH657">
        <v>66.316105876963789</v>
      </c>
      <c r="AI657">
        <v>69.277349775731196</v>
      </c>
      <c r="AJ657">
        <v>0.60028981641751344</v>
      </c>
      <c r="AK657">
        <v>0.6002898004208328</v>
      </c>
      <c r="AL657">
        <v>0.60028093287984008</v>
      </c>
      <c r="AM657">
        <v>0.60029855166335711</v>
      </c>
      <c r="AN657">
        <v>0.98030764262549996</v>
      </c>
      <c r="AO657">
        <v>0.98030764262549985</v>
      </c>
      <c r="AP657">
        <v>0.98030764262549985</v>
      </c>
      <c r="AQ657">
        <v>0.98030764262549985</v>
      </c>
      <c r="AR657">
        <v>16.00942292767721</v>
      </c>
      <c r="AS657">
        <v>16.009422927677221</v>
      </c>
      <c r="AT657">
        <v>16.009422927677221</v>
      </c>
      <c r="AU657">
        <v>16.009422927677221</v>
      </c>
      <c r="AV657" t="str">
        <f>VLOOKUP(Sheet1[[#This Row],[NPDES ID2]],Combined_Sheet__Major_Only___2[[NPDES ID2]:[ECHO BFR]],3,FALSE)</f>
        <v>KS</v>
      </c>
      <c r="AW657" t="s">
        <v>41</v>
      </c>
      <c r="AX657" t="str">
        <f>VLOOKUP(Sheet1[[#This Row],[NPDES ID2]],Combined_Sheet__Major_Only___2[[NPDES ID2]:[ECHO BFR]],27,FALSE)</f>
        <v>-</v>
      </c>
      <c r="AY657" t="str">
        <f>VLOOKUP(Sheet1[[#This Row],[NPDES ID2]],Combined_Sheet__Major_Only___2[[NPDES ID2]:[ECHO BFR]],28,FALSE)</f>
        <v>-</v>
      </c>
      <c r="AZ657" t="str">
        <f>VLOOKUP(Sheet1[[#This Row],[NPDES ID2]],Combined_Sheet__Major_Only___2[[NPDES ID2]:[ECHO BFR]],29,FALSE)</f>
        <v>thickening</v>
      </c>
      <c r="BA657">
        <f>VLOOKUP(Sheet1[[#This Row],[NPDES ID2]],Combined_Sheet__Major_Only___2[[NPDES ID2]:[ECHO BFR]],17,FALSE)</f>
        <v>38.210654239702301</v>
      </c>
      <c r="BB657">
        <f>VLOOKUP(Sheet1[[#This Row],[NPDES ID2]],Combined_Sheet__Major_Only___2[[NPDES ID2]:[ECHO BFR]],18,FALSE)</f>
        <v>-97.354419015424597</v>
      </c>
      <c r="BC657" s="2" t="str">
        <f>IF(ISNUMBER(SEARCH("aerobic",$AW657)),"aerobic","")</f>
        <v>aerobic</v>
      </c>
      <c r="BD657" s="2" t="str">
        <f>IF(ISNUMBER(SEARCH("anaer",$AW657)),"anaer","")</f>
        <v/>
      </c>
      <c r="BE657" s="2" t="str">
        <f>IF(ISNUMBER(SEARCH("thickening",$AZ657)),"thickening","")</f>
        <v>thickening</v>
      </c>
      <c r="BF657" s="4" t="str">
        <f>IF(ISNUMBER(SEARCH("airDry",$AW657)),"airDry","")</f>
        <v/>
      </c>
      <c r="BG657" s="4" t="str">
        <f>IF(ISNUMBER(SEARCH("heatDry",$AY657)),"heatDry","")</f>
        <v/>
      </c>
      <c r="BH657" s="4" t="str">
        <f>IF(AND(ISNUMBER(SEARCH("aerobic",$AW657)),ISNUMBER(SEARCH("anaer",$AW657))),"Combined Aer and Anaer.","")</f>
        <v/>
      </c>
    </row>
    <row r="658" spans="1:60" x14ac:dyDescent="0.25">
      <c r="A658" s="5">
        <v>2366</v>
      </c>
      <c r="B658" t="s">
        <v>11035</v>
      </c>
      <c r="C658">
        <v>331.46</v>
      </c>
      <c r="D658">
        <v>412.72545342925127</v>
      </c>
      <c r="E658">
        <v>410.59628033357518</v>
      </c>
      <c r="F658">
        <v>319.13648777393348</v>
      </c>
      <c r="G658">
        <v>508.65812722259892</v>
      </c>
      <c r="H658">
        <v>-107.9164708095565</v>
      </c>
      <c r="I658">
        <v>-109.2190137352941</v>
      </c>
      <c r="J658">
        <v>-128.78271984758439</v>
      </c>
      <c r="K658">
        <v>-86.449932018497492</v>
      </c>
      <c r="L658">
        <v>234.06822101987959</v>
      </c>
      <c r="M658">
        <v>233.27267594311849</v>
      </c>
      <c r="N658">
        <v>230.49074310140011</v>
      </c>
      <c r="O658">
        <v>239.9633021946139</v>
      </c>
      <c r="P658">
        <v>7.7567439986180853</v>
      </c>
      <c r="Q658">
        <v>7.8430204379335322</v>
      </c>
      <c r="R658">
        <v>6.3230502894621106</v>
      </c>
      <c r="S658">
        <v>9.1128264924806643</v>
      </c>
      <c r="T658">
        <v>127452.5048734631</v>
      </c>
      <c r="U658">
        <v>127452.71682899669</v>
      </c>
      <c r="V658">
        <v>127366.64638281611</v>
      </c>
      <c r="W658">
        <v>127538.6771683785</v>
      </c>
      <c r="X658">
        <v>8123.1398604815431</v>
      </c>
      <c r="Y658">
        <v>8150.2683128118888</v>
      </c>
      <c r="Z658">
        <v>7918.3172625612988</v>
      </c>
      <c r="AA658">
        <v>8250.0377205438017</v>
      </c>
      <c r="AB658">
        <v>1224.5877395672651</v>
      </c>
      <c r="AC658">
        <v>1210.384403707463</v>
      </c>
      <c r="AD658">
        <v>1069.573532371511</v>
      </c>
      <c r="AE658">
        <v>1410.0740053740969</v>
      </c>
      <c r="AF658">
        <v>69.20661247620059</v>
      </c>
      <c r="AG658">
        <v>68.971577401081703</v>
      </c>
      <c r="AH658">
        <v>68.14876135881596</v>
      </c>
      <c r="AI658">
        <v>70.949369435975228</v>
      </c>
      <c r="AJ658">
        <v>0.62196874214926301</v>
      </c>
      <c r="AK658">
        <v>0.621968718481681</v>
      </c>
      <c r="AL658">
        <v>0.6219556176805765</v>
      </c>
      <c r="AM658">
        <v>0.62198164762638675</v>
      </c>
      <c r="AN658">
        <v>0.98024019843983534</v>
      </c>
      <c r="AO658">
        <v>0.98024019843983579</v>
      </c>
      <c r="AP658">
        <v>0.98024019843983579</v>
      </c>
      <c r="AQ658">
        <v>0.98024019843983579</v>
      </c>
      <c r="AR658">
        <v>16.676106248220439</v>
      </c>
      <c r="AS658">
        <v>16.676106248220439</v>
      </c>
      <c r="AT658">
        <v>16.676106248220439</v>
      </c>
      <c r="AU658">
        <v>16.676106248220439</v>
      </c>
      <c r="AV658" t="str">
        <f>VLOOKUP(Sheet1[[#This Row],[NPDES ID2]],Combined_Sheet__Major_Only___2[[NPDES ID2]:[ECHO BFR]],3,FALSE)</f>
        <v>PA</v>
      </c>
      <c r="AW658" t="s">
        <v>12185</v>
      </c>
      <c r="AX658" t="str">
        <f>VLOOKUP(Sheet1[[#This Row],[NPDES ID2]],Combined_Sheet__Major_Only___2[[NPDES ID2]:[ECHO BFR]],27,FALSE)</f>
        <v>methaneBioCaptureRecover</v>
      </c>
      <c r="AY658" t="str">
        <f>VLOOKUP(Sheet1[[#This Row],[NPDES ID2]],Combined_Sheet__Major_Only___2[[NPDES ID2]:[ECHO BFR]],28,FALSE)</f>
        <v>-</v>
      </c>
      <c r="AZ658" t="str">
        <f>VLOOKUP(Sheet1[[#This Row],[NPDES ID2]],Combined_Sheet__Major_Only___2[[NPDES ID2]:[ECHO BFR]],29,FALSE)</f>
        <v>preliminaryOps, thickening</v>
      </c>
      <c r="BA658">
        <f>VLOOKUP(Sheet1[[#This Row],[NPDES ID2]],Combined_Sheet__Major_Only___2[[NPDES ID2]:[ECHO BFR]],17,FALSE)</f>
        <v>40.340854</v>
      </c>
      <c r="BB658">
        <f>VLOOKUP(Sheet1[[#This Row],[NPDES ID2]],Combined_Sheet__Major_Only___2[[NPDES ID2]:[ECHO BFR]],18,FALSE)</f>
        <v>-79.730035000000001</v>
      </c>
      <c r="BC658" s="2" t="str">
        <f>IF(ISNUMBER(SEARCH("aerobic",$AW658)),"aerobic","")</f>
        <v/>
      </c>
      <c r="BD658" s="2" t="str">
        <f>IF(ISNUMBER(SEARCH("anaer",$AW658)),"anaer","")</f>
        <v>anaer</v>
      </c>
      <c r="BE658" s="2" t="str">
        <f>IF(ISNUMBER(SEARCH("thickening",$AZ658)),"thickening","")</f>
        <v>thickening</v>
      </c>
      <c r="BF658" s="3" t="str">
        <f>IF(ISNUMBER(SEARCH("airDry",$AW658)),"airDry","")</f>
        <v/>
      </c>
      <c r="BG658" s="3" t="str">
        <f>IF(ISNUMBER(SEARCH("heatDry",$AY658)),"heatDry","")</f>
        <v/>
      </c>
      <c r="BH658" s="3" t="str">
        <f>IF(AND(ISNUMBER(SEARCH("aerobic",$AW658)),ISNUMBER(SEARCH("anaer",$AW658))),"Combined Aer and Anaer.","")</f>
        <v/>
      </c>
    </row>
    <row r="659" spans="1:60" x14ac:dyDescent="0.25">
      <c r="A659" s="5">
        <v>1622</v>
      </c>
      <c r="B659" t="s">
        <v>7619</v>
      </c>
      <c r="C659">
        <v>72.69</v>
      </c>
      <c r="D659">
        <v>1359.094968695842</v>
      </c>
      <c r="E659">
        <v>1345.077121616773</v>
      </c>
      <c r="F659">
        <v>936.3292065386496</v>
      </c>
      <c r="G659">
        <v>1772.6424960100351</v>
      </c>
      <c r="H659">
        <v>-109.63416094468261</v>
      </c>
      <c r="I659">
        <v>-111.0257254131087</v>
      </c>
      <c r="J659">
        <v>-130.4398734093669</v>
      </c>
      <c r="K659">
        <v>-88.132510182153709</v>
      </c>
      <c r="L659">
        <v>50.628672972980368</v>
      </c>
      <c r="M659">
        <v>50.448872707691933</v>
      </c>
      <c r="N659">
        <v>49.819992167877153</v>
      </c>
      <c r="O659">
        <v>51.961172124905637</v>
      </c>
      <c r="P659">
        <v>1.702528523352846</v>
      </c>
      <c r="Q659">
        <v>1.719321867008504</v>
      </c>
      <c r="R659">
        <v>1.3904819621059781</v>
      </c>
      <c r="S659">
        <v>1.99283631996898</v>
      </c>
      <c r="T659">
        <v>127047.05590819901</v>
      </c>
      <c r="U659">
        <v>127047.2671990535</v>
      </c>
      <c r="V659">
        <v>126961.46666431169</v>
      </c>
      <c r="W659">
        <v>127132.95797228441</v>
      </c>
      <c r="X659">
        <v>8209.8728824038772</v>
      </c>
      <c r="Y659">
        <v>8238.2935544182383</v>
      </c>
      <c r="Z659">
        <v>7993.897088596128</v>
      </c>
      <c r="AA659">
        <v>8343.8920480682627</v>
      </c>
      <c r="AB659">
        <v>1253.429224344595</v>
      </c>
      <c r="AC659">
        <v>1238.5885247199319</v>
      </c>
      <c r="AD659">
        <v>1092.8634134078841</v>
      </c>
      <c r="AE659">
        <v>1446.806680031716</v>
      </c>
      <c r="AF659">
        <v>68.2574730721403</v>
      </c>
      <c r="AG659">
        <v>68.015106578736862</v>
      </c>
      <c r="AH659">
        <v>67.16718870719366</v>
      </c>
      <c r="AI659">
        <v>70.053894727398188</v>
      </c>
      <c r="AJ659">
        <v>0.61035563104367296</v>
      </c>
      <c r="AK659">
        <v>0.61035562592150239</v>
      </c>
      <c r="AL659">
        <v>0.61035277988448955</v>
      </c>
      <c r="AM659">
        <v>0.61035843457611838</v>
      </c>
      <c r="AN659">
        <v>0.98017893114406074</v>
      </c>
      <c r="AO659">
        <v>0.98017893114406063</v>
      </c>
      <c r="AP659">
        <v>0.98017893114406063</v>
      </c>
      <c r="AQ659">
        <v>0.98017893114406063</v>
      </c>
      <c r="AR659">
        <v>16.31924641871791</v>
      </c>
      <c r="AS659">
        <v>16.31924641871792</v>
      </c>
      <c r="AT659">
        <v>16.31924641871792</v>
      </c>
      <c r="AU659">
        <v>16.31924641871792</v>
      </c>
      <c r="AV659" t="str">
        <f>VLOOKUP(Sheet1[[#This Row],[NPDES ID2]],Combined_Sheet__Major_Only___2[[NPDES ID2]:[ECHO BFR]],3,FALSE)</f>
        <v>MO</v>
      </c>
      <c r="AW659" t="s">
        <v>41</v>
      </c>
      <c r="AX659" t="str">
        <f>VLOOKUP(Sheet1[[#This Row],[NPDES ID2]],Combined_Sheet__Major_Only___2[[NPDES ID2]:[ECHO BFR]],27,FALSE)</f>
        <v>tempSludgeStore</v>
      </c>
      <c r="AY659" t="str">
        <f>VLOOKUP(Sheet1[[#This Row],[NPDES ID2]],Combined_Sheet__Major_Only___2[[NPDES ID2]:[ECHO BFR]],28,FALSE)</f>
        <v>-</v>
      </c>
      <c r="AZ659" t="str">
        <f>VLOOKUP(Sheet1[[#This Row],[NPDES ID2]],Combined_Sheet__Major_Only___2[[NPDES ID2]:[ECHO BFR]],29,FALSE)</f>
        <v>preliminaryOps, thickening</v>
      </c>
      <c r="BA659">
        <f>VLOOKUP(Sheet1[[#This Row],[NPDES ID2]],Combined_Sheet__Major_Only___2[[NPDES ID2]:[ECHO BFR]],17,FALSE)</f>
        <v>38.238972599999997</v>
      </c>
      <c r="BB659">
        <f>VLOOKUP(Sheet1[[#This Row],[NPDES ID2]],Combined_Sheet__Major_Only___2[[NPDES ID2]:[ECHO BFR]],18,FALSE)</f>
        <v>-91.129642000000004</v>
      </c>
      <c r="BC659" s="2" t="str">
        <f>IF(ISNUMBER(SEARCH("aerobic",$AW659)),"aerobic","")</f>
        <v>aerobic</v>
      </c>
      <c r="BD659" s="2" t="str">
        <f>IF(ISNUMBER(SEARCH("anaer",$AW659)),"anaer","")</f>
        <v/>
      </c>
      <c r="BE659" s="2" t="str">
        <f>IF(ISNUMBER(SEARCH("thickening",$AZ659)),"thickening","")</f>
        <v>thickening</v>
      </c>
      <c r="BF659" s="3" t="str">
        <f>IF(ISNUMBER(SEARCH("airDry",$AW659)),"airDry","")</f>
        <v/>
      </c>
      <c r="BG659" s="3" t="str">
        <f>IF(ISNUMBER(SEARCH("heatDry",$AY659)),"heatDry","")</f>
        <v/>
      </c>
      <c r="BH659" s="3" t="str">
        <f>IF(AND(ISNUMBER(SEARCH("aerobic",$AW659)),ISNUMBER(SEARCH("anaer",$AW659))),"Combined Aer and Anaer.","")</f>
        <v/>
      </c>
    </row>
    <row r="660" spans="1:60" x14ac:dyDescent="0.25">
      <c r="A660" s="5">
        <v>1631</v>
      </c>
      <c r="B660" t="s">
        <v>7659</v>
      </c>
      <c r="C660">
        <v>69</v>
      </c>
      <c r="D660">
        <v>1421.3818364807919</v>
      </c>
      <c r="E660">
        <v>1407.096601628878</v>
      </c>
      <c r="F660">
        <v>977.14288432618264</v>
      </c>
      <c r="G660">
        <v>1855.3665580126869</v>
      </c>
      <c r="H660">
        <v>-109.2444514439421</v>
      </c>
      <c r="I660">
        <v>-110.61994774984331</v>
      </c>
      <c r="J660">
        <v>-130.06550422228861</v>
      </c>
      <c r="K660">
        <v>-87.761386994720141</v>
      </c>
      <c r="L660">
        <v>48.21776437078659</v>
      </c>
      <c r="M660">
        <v>48.04830313865169</v>
      </c>
      <c r="N660">
        <v>47.455583320769883</v>
      </c>
      <c r="O660">
        <v>49.47364294333012</v>
      </c>
      <c r="P660">
        <v>1.6157813314448941</v>
      </c>
      <c r="Q660">
        <v>1.63208515933013</v>
      </c>
      <c r="R660">
        <v>1.3190375240360559</v>
      </c>
      <c r="S660">
        <v>1.892948590139423</v>
      </c>
      <c r="T660">
        <v>126762.47355019589</v>
      </c>
      <c r="U660">
        <v>126762.6843745159</v>
      </c>
      <c r="V660">
        <v>126677.0732891012</v>
      </c>
      <c r="W660">
        <v>126848.18594077521</v>
      </c>
      <c r="X660">
        <v>8164.4091438387368</v>
      </c>
      <c r="Y660">
        <v>8192.4310332980021</v>
      </c>
      <c r="Z660">
        <v>7951.7756100416564</v>
      </c>
      <c r="AA660">
        <v>8296.304964584664</v>
      </c>
      <c r="AB660">
        <v>1242.667719280365</v>
      </c>
      <c r="AC660">
        <v>1228.0264927923049</v>
      </c>
      <c r="AD660">
        <v>1083.9420997170851</v>
      </c>
      <c r="AE660">
        <v>1433.5276912572999</v>
      </c>
      <c r="AF660">
        <v>68.483537652456519</v>
      </c>
      <c r="AG660">
        <v>68.242890193296262</v>
      </c>
      <c r="AH660">
        <v>67.400992932633713</v>
      </c>
      <c r="AI660">
        <v>70.267209690699488</v>
      </c>
      <c r="AJ660">
        <v>0.61312134862361967</v>
      </c>
      <c r="AK660">
        <v>0.61312134376149352</v>
      </c>
      <c r="AL660">
        <v>0.61311864205322908</v>
      </c>
      <c r="AM660">
        <v>0.61312400998174577</v>
      </c>
      <c r="AN660">
        <v>0.98013570055398058</v>
      </c>
      <c r="AO660">
        <v>0.98013570055398047</v>
      </c>
      <c r="AP660">
        <v>0.98013570055398047</v>
      </c>
      <c r="AQ660">
        <v>0.98013570055398047</v>
      </c>
      <c r="AR660">
        <v>16.404322861539161</v>
      </c>
      <c r="AS660">
        <v>16.40432286153915</v>
      </c>
      <c r="AT660">
        <v>16.40432286153915</v>
      </c>
      <c r="AU660">
        <v>16.40432286153915</v>
      </c>
      <c r="AV660" t="str">
        <f>VLOOKUP(Sheet1[[#This Row],[NPDES ID2]],Combined_Sheet__Major_Only___2[[NPDES ID2]:[ECHO BFR]],3,FALSE)</f>
        <v>NC</v>
      </c>
      <c r="AW660" t="s">
        <v>41</v>
      </c>
      <c r="AX660" t="str">
        <f>VLOOKUP(Sheet1[[#This Row],[NPDES ID2]],Combined_Sheet__Major_Only___2[[NPDES ID2]:[ECHO BFR]],27,FALSE)</f>
        <v>-</v>
      </c>
      <c r="AY660" t="str">
        <f>VLOOKUP(Sheet1[[#This Row],[NPDES ID2]],Combined_Sheet__Major_Only___2[[NPDES ID2]:[ECHO BFR]],28,FALSE)</f>
        <v>-</v>
      </c>
      <c r="AZ660" t="str">
        <f>VLOOKUP(Sheet1[[#This Row],[NPDES ID2]],Combined_Sheet__Major_Only___2[[NPDES ID2]:[ECHO BFR]],29,FALSE)</f>
        <v>thickening</v>
      </c>
      <c r="BA660">
        <f>VLOOKUP(Sheet1[[#This Row],[NPDES ID2]],Combined_Sheet__Major_Only___2[[NPDES ID2]:[ECHO BFR]],17,FALSE)</f>
        <v>34.329051</v>
      </c>
      <c r="BB660">
        <f>VLOOKUP(Sheet1[[#This Row],[NPDES ID2]],Combined_Sheet__Major_Only___2[[NPDES ID2]:[ECHO BFR]],18,FALSE)</f>
        <v>-78.679360000000003</v>
      </c>
      <c r="BC660" s="2" t="str">
        <f>IF(ISNUMBER(SEARCH("aerobic",$AW660)),"aerobic","")</f>
        <v>aerobic</v>
      </c>
      <c r="BD660" s="2" t="str">
        <f>IF(ISNUMBER(SEARCH("anaer",$AW660)),"anaer","")</f>
        <v/>
      </c>
      <c r="BE660" s="2" t="str">
        <f>IF(ISNUMBER(SEARCH("thickening",$AZ660)),"thickening","")</f>
        <v>thickening</v>
      </c>
      <c r="BF660" s="4" t="str">
        <f>IF(ISNUMBER(SEARCH("airDry",$AW660)),"airDry","")</f>
        <v/>
      </c>
      <c r="BG660" s="4" t="str">
        <f>IF(ISNUMBER(SEARCH("heatDry",$AY660)),"heatDry","")</f>
        <v/>
      </c>
      <c r="BH660" s="4" t="str">
        <f>IF(AND(ISNUMBER(SEARCH("aerobic",$AW660)),ISNUMBER(SEARCH("anaer",$AW660))),"Combined Aer and Anaer.","")</f>
        <v/>
      </c>
    </row>
    <row r="661" spans="1:60" x14ac:dyDescent="0.25">
      <c r="A661" s="5">
        <v>388</v>
      </c>
      <c r="B661" t="s">
        <v>1957</v>
      </c>
      <c r="C661">
        <v>722.4</v>
      </c>
      <c r="D661">
        <v>331.40845222491879</v>
      </c>
      <c r="E661">
        <v>324.59392506797752</v>
      </c>
      <c r="F661">
        <v>279.0007367675783</v>
      </c>
      <c r="G661">
        <v>393.62496055797283</v>
      </c>
      <c r="H661">
        <v>-106.4299669416951</v>
      </c>
      <c r="I661">
        <v>-107.76125304565841</v>
      </c>
      <c r="J661">
        <v>-127.3456692468441</v>
      </c>
      <c r="K661">
        <v>-84.969595342542419</v>
      </c>
      <c r="L661">
        <v>516.10104425159113</v>
      </c>
      <c r="M661">
        <v>514.41234383497113</v>
      </c>
      <c r="N661">
        <v>508.50914785893963</v>
      </c>
      <c r="O661">
        <v>528.61222849173612</v>
      </c>
      <c r="P661">
        <v>16.89282143682502</v>
      </c>
      <c r="Q661">
        <v>17.103850726564101</v>
      </c>
      <c r="R661">
        <v>13.748153658333591</v>
      </c>
      <c r="S661">
        <v>19.907212797837989</v>
      </c>
      <c r="T661">
        <v>126550.21727870499</v>
      </c>
      <c r="U661">
        <v>126550.4277550594</v>
      </c>
      <c r="V661">
        <v>126464.9579707715</v>
      </c>
      <c r="W661">
        <v>126635.7882009535</v>
      </c>
      <c r="X661">
        <v>7972.3677894216644</v>
      </c>
      <c r="Y661">
        <v>7998.1107132171765</v>
      </c>
      <c r="Z661">
        <v>7778.6034505172356</v>
      </c>
      <c r="AA661">
        <v>8092.2513048408973</v>
      </c>
      <c r="AB661">
        <v>1189.4223980619849</v>
      </c>
      <c r="AC661">
        <v>1175.8615294660001</v>
      </c>
      <c r="AD661">
        <v>1040.3204605240319</v>
      </c>
      <c r="AE661">
        <v>1366.8880681323469</v>
      </c>
      <c r="AF661">
        <v>70.017232017194971</v>
      </c>
      <c r="AG661">
        <v>69.788529697924986</v>
      </c>
      <c r="AH661">
        <v>68.987047161917801</v>
      </c>
      <c r="AI661">
        <v>71.714065405317797</v>
      </c>
      <c r="AJ661">
        <v>0.63188936203634227</v>
      </c>
      <c r="AK661">
        <v>0.63188931015271166</v>
      </c>
      <c r="AL661">
        <v>0.63186074949772186</v>
      </c>
      <c r="AM661">
        <v>0.6319174979364135</v>
      </c>
      <c r="AN661">
        <v>0.9801033339628753</v>
      </c>
      <c r="AO661">
        <v>0.98010333396287552</v>
      </c>
      <c r="AP661">
        <v>0.98010333396287552</v>
      </c>
      <c r="AQ661">
        <v>0.98010333396287552</v>
      </c>
      <c r="AR661">
        <v>16.980727995632979</v>
      </c>
      <c r="AS661">
        <v>16.980727995632979</v>
      </c>
      <c r="AT661">
        <v>16.980727995632979</v>
      </c>
      <c r="AU661">
        <v>16.980727995632979</v>
      </c>
      <c r="AV661" t="str">
        <f>VLOOKUP(Sheet1[[#This Row],[NPDES ID2]],Combined_Sheet__Major_Only___2[[NPDES ID2]:[ECHO BFR]],3,FALSE)</f>
        <v>NJ</v>
      </c>
      <c r="AW661" t="s">
        <v>12185</v>
      </c>
      <c r="AX661" t="str">
        <f>VLOOKUP(Sheet1[[#This Row],[NPDES ID2]],Combined_Sheet__Major_Only___2[[NPDES ID2]:[ECHO BFR]],27,FALSE)</f>
        <v>-</v>
      </c>
      <c r="AY661" t="str">
        <f>VLOOKUP(Sheet1[[#This Row],[NPDES ID2]],Combined_Sheet__Major_Only___2[[NPDES ID2]:[ECHO BFR]],28,FALSE)</f>
        <v>-</v>
      </c>
      <c r="AZ661" t="str">
        <f>VLOOKUP(Sheet1[[#This Row],[NPDES ID2]],Combined_Sheet__Major_Only___2[[NPDES ID2]:[ECHO BFR]],29,FALSE)</f>
        <v>thickening, preliminaryOps</v>
      </c>
      <c r="BA661">
        <f>VLOOKUP(Sheet1[[#This Row],[NPDES ID2]],Combined_Sheet__Major_Only___2[[NPDES ID2]:[ECHO BFR]],17,FALSE)</f>
        <v>40.609386999999998</v>
      </c>
      <c r="BB661">
        <f>VLOOKUP(Sheet1[[#This Row],[NPDES ID2]],Combined_Sheet__Major_Only___2[[NPDES ID2]:[ECHO BFR]],18,FALSE)</f>
        <v>-74.220416999999998</v>
      </c>
      <c r="BC661" s="2" t="str">
        <f>IF(ISNUMBER(SEARCH("aerobic",$AW661)),"aerobic","")</f>
        <v/>
      </c>
      <c r="BD661" s="2" t="str">
        <f>IF(ISNUMBER(SEARCH("anaer",$AW661)),"anaer","")</f>
        <v>anaer</v>
      </c>
      <c r="BE661" s="2" t="str">
        <f>IF(ISNUMBER(SEARCH("thickening",$AZ661)),"thickening","")</f>
        <v>thickening</v>
      </c>
      <c r="BF661" s="3" t="str">
        <f>IF(ISNUMBER(SEARCH("airDry",$AW661)),"airDry","")</f>
        <v/>
      </c>
      <c r="BG661" s="3" t="str">
        <f>IF(ISNUMBER(SEARCH("heatDry",$AY661)),"heatDry","")</f>
        <v/>
      </c>
      <c r="BH661" s="3" t="str">
        <f>IF(AND(ISNUMBER(SEARCH("aerobic",$AW661)),ISNUMBER(SEARCH("anaer",$AW661))),"Combined Aer and Anaer.","")</f>
        <v/>
      </c>
    </row>
    <row r="662" spans="1:60" x14ac:dyDescent="0.25">
      <c r="A662" s="5">
        <v>1153</v>
      </c>
      <c r="B662" t="s">
        <v>5537</v>
      </c>
      <c r="C662">
        <v>292.35000000000002</v>
      </c>
      <c r="D662">
        <v>451.23114540776447</v>
      </c>
      <c r="E662">
        <v>448.7344232031316</v>
      </c>
      <c r="F662">
        <v>343.07671373947471</v>
      </c>
      <c r="G662">
        <v>557.11871298637641</v>
      </c>
      <c r="H662">
        <v>-110.2902196347809</v>
      </c>
      <c r="I662">
        <v>-111.6840323049005</v>
      </c>
      <c r="J662">
        <v>-131.0641569574681</v>
      </c>
      <c r="K662">
        <v>-88.71966173603613</v>
      </c>
      <c r="L662">
        <v>202.359697573246</v>
      </c>
      <c r="M662">
        <v>201.62690035185739</v>
      </c>
      <c r="N662">
        <v>199.06428324599901</v>
      </c>
      <c r="O662">
        <v>207.7899313410949</v>
      </c>
      <c r="P662">
        <v>6.8497841276134137</v>
      </c>
      <c r="Q662">
        <v>6.9144276495679664</v>
      </c>
      <c r="R662">
        <v>5.5990671486486674</v>
      </c>
      <c r="S662">
        <v>8.0048082733630874</v>
      </c>
      <c r="T662">
        <v>126283.081546648</v>
      </c>
      <c r="U662">
        <v>126283.2915850693</v>
      </c>
      <c r="V662">
        <v>126197.99963571491</v>
      </c>
      <c r="W662">
        <v>126368.4744235276</v>
      </c>
      <c r="X662">
        <v>8211.4743181503454</v>
      </c>
      <c r="Y662">
        <v>8240.3647850596535</v>
      </c>
      <c r="Z662">
        <v>7991.3834365368211</v>
      </c>
      <c r="AA662">
        <v>8348.1414903435762</v>
      </c>
      <c r="AB662">
        <v>1261.016425959634</v>
      </c>
      <c r="AC662">
        <v>1245.950255113908</v>
      </c>
      <c r="AD662">
        <v>1098.575200984496</v>
      </c>
      <c r="AE662">
        <v>1457.245530767442</v>
      </c>
      <c r="AF662">
        <v>67.835351085693617</v>
      </c>
      <c r="AG662">
        <v>67.58986100077442</v>
      </c>
      <c r="AH662">
        <v>66.730566631266228</v>
      </c>
      <c r="AI662">
        <v>69.655478993460349</v>
      </c>
      <c r="AJ662">
        <v>0.60519178009590857</v>
      </c>
      <c r="AK662">
        <v>0.60519175958705684</v>
      </c>
      <c r="AL662">
        <v>0.60518040124839156</v>
      </c>
      <c r="AM662">
        <v>0.60520296904924287</v>
      </c>
      <c r="AN662">
        <v>0.98006244868270687</v>
      </c>
      <c r="AO662">
        <v>0.98006244868270675</v>
      </c>
      <c r="AP662">
        <v>0.98006244868270675</v>
      </c>
      <c r="AQ662">
        <v>0.98006244868270675</v>
      </c>
      <c r="AR662">
        <v>16.160118534009719</v>
      </c>
      <c r="AS662">
        <v>16.160118534009719</v>
      </c>
      <c r="AT662">
        <v>16.160118534009719</v>
      </c>
      <c r="AU662">
        <v>16.160118534009719</v>
      </c>
      <c r="AV662" t="str">
        <f>VLOOKUP(Sheet1[[#This Row],[NPDES ID2]],Combined_Sheet__Major_Only___2[[NPDES ID2]:[ECHO BFR]],3,FALSE)</f>
        <v>FL</v>
      </c>
      <c r="AW662" t="s">
        <v>41</v>
      </c>
      <c r="AX662" t="str">
        <f>VLOOKUP(Sheet1[[#This Row],[NPDES ID2]],Combined_Sheet__Major_Only___2[[NPDES ID2]:[ECHO BFR]],27,FALSE)</f>
        <v>-</v>
      </c>
      <c r="AY662" t="str">
        <f>VLOOKUP(Sheet1[[#This Row],[NPDES ID2]],Combined_Sheet__Major_Only___2[[NPDES ID2]:[ECHO BFR]],28,FALSE)</f>
        <v>-</v>
      </c>
      <c r="AZ662" t="str">
        <f>VLOOKUP(Sheet1[[#This Row],[NPDES ID2]],Combined_Sheet__Major_Only___2[[NPDES ID2]:[ECHO BFR]],29,FALSE)</f>
        <v>thickening</v>
      </c>
      <c r="BA662">
        <f>VLOOKUP(Sheet1[[#This Row],[NPDES ID2]],Combined_Sheet__Major_Only___2[[NPDES ID2]:[ECHO BFR]],17,FALSE)</f>
        <v>30.770890000000001</v>
      </c>
      <c r="BB662">
        <f>VLOOKUP(Sheet1[[#This Row],[NPDES ID2]],Combined_Sheet__Major_Only___2[[NPDES ID2]:[ECHO BFR]],18,FALSE)</f>
        <v>-85.219719999999995</v>
      </c>
      <c r="BC662" s="2" t="str">
        <f>IF(ISNUMBER(SEARCH("aerobic",$AW662)),"aerobic","")</f>
        <v>aerobic</v>
      </c>
      <c r="BD662" s="2" t="str">
        <f>IF(ISNUMBER(SEARCH("anaer",$AW662)),"anaer","")</f>
        <v/>
      </c>
      <c r="BE662" s="2" t="str">
        <f>IF(ISNUMBER(SEARCH("thickening",$AZ662)),"thickening","")</f>
        <v>thickening</v>
      </c>
      <c r="BF662" s="4" t="str">
        <f>IF(ISNUMBER(SEARCH("airDry",$AW662)),"airDry","")</f>
        <v/>
      </c>
      <c r="BG662" s="4" t="str">
        <f>IF(ISNUMBER(SEARCH("heatDry",$AY662)),"heatDry","")</f>
        <v/>
      </c>
      <c r="BH662" s="4" t="str">
        <f>IF(AND(ISNUMBER(SEARCH("aerobic",$AW662)),ISNUMBER(SEARCH("anaer",$AW662))),"Combined Aer and Anaer.","")</f>
        <v/>
      </c>
    </row>
    <row r="663" spans="1:60" x14ac:dyDescent="0.25">
      <c r="A663" s="5">
        <v>613</v>
      </c>
      <c r="B663" t="s">
        <v>3028</v>
      </c>
      <c r="C663">
        <v>872</v>
      </c>
      <c r="D663">
        <v>334.62496487510441</v>
      </c>
      <c r="E663">
        <v>327.16363454289842</v>
      </c>
      <c r="F663">
        <v>283.78989592029598</v>
      </c>
      <c r="G663">
        <v>395.09742161130208</v>
      </c>
      <c r="H663">
        <v>-105.61762717150231</v>
      </c>
      <c r="I663">
        <v>-106.9922002369954</v>
      </c>
      <c r="J663">
        <v>-126.5627024240538</v>
      </c>
      <c r="K663">
        <v>-84.173078089855764</v>
      </c>
      <c r="L663">
        <v>627.12150760014822</v>
      </c>
      <c r="M663">
        <v>625.1145349202543</v>
      </c>
      <c r="N663">
        <v>618.0996991101805</v>
      </c>
      <c r="O663">
        <v>641.98961841767709</v>
      </c>
      <c r="P663">
        <v>20.38244703750744</v>
      </c>
      <c r="Q663">
        <v>20.653071560084229</v>
      </c>
      <c r="R663">
        <v>16.572625293223499</v>
      </c>
      <c r="S663">
        <v>24.060273691573091</v>
      </c>
      <c r="T663">
        <v>126273.69658657419</v>
      </c>
      <c r="U663">
        <v>126273.9066096101</v>
      </c>
      <c r="V663">
        <v>126188.6209079176</v>
      </c>
      <c r="W663">
        <v>126359.08320839889</v>
      </c>
      <c r="X663">
        <v>7902.3475537468466</v>
      </c>
      <c r="Y663">
        <v>7927.356443226905</v>
      </c>
      <c r="Z663">
        <v>7714.3541439001856</v>
      </c>
      <c r="AA663">
        <v>8018.5693811620567</v>
      </c>
      <c r="AB663">
        <v>1172.1126833812959</v>
      </c>
      <c r="AC663">
        <v>1158.8755839892181</v>
      </c>
      <c r="AD663">
        <v>1025.985853251153</v>
      </c>
      <c r="AE663">
        <v>1345.5157188505659</v>
      </c>
      <c r="AF663">
        <v>70.483502259820156</v>
      </c>
      <c r="AG663">
        <v>70.25841257542487</v>
      </c>
      <c r="AH663">
        <v>69.46925136164279</v>
      </c>
      <c r="AI663">
        <v>72.153950891947289</v>
      </c>
      <c r="AJ663">
        <v>0.63759668318144802</v>
      </c>
      <c r="AK663">
        <v>0.63759662033713227</v>
      </c>
      <c r="AL663">
        <v>0.63756209681398623</v>
      </c>
      <c r="AM663">
        <v>0.63763069374695858</v>
      </c>
      <c r="AN663">
        <v>0.98006100925358164</v>
      </c>
      <c r="AO663">
        <v>0.98006100925358197</v>
      </c>
      <c r="AP663">
        <v>0.98006100925358197</v>
      </c>
      <c r="AQ663">
        <v>0.98006100925358197</v>
      </c>
      <c r="AR663">
        <v>17.15607691485528</v>
      </c>
      <c r="AS663">
        <v>17.156076914855291</v>
      </c>
      <c r="AT663">
        <v>17.156076914855291</v>
      </c>
      <c r="AU663">
        <v>17.156076914855291</v>
      </c>
      <c r="AV663" t="str">
        <f>VLOOKUP(Sheet1[[#This Row],[NPDES ID2]],Combined_Sheet__Major_Only___2[[NPDES ID2]:[ECHO BFR]],3,FALSE)</f>
        <v>UT</v>
      </c>
      <c r="AW663" t="s">
        <v>12185</v>
      </c>
      <c r="AX663" t="str">
        <f>VLOOKUP(Sheet1[[#This Row],[NPDES ID2]],Combined_Sheet__Major_Only___2[[NPDES ID2]:[ECHO BFR]],27,FALSE)</f>
        <v>other</v>
      </c>
      <c r="AY663" t="str">
        <f>VLOOKUP(Sheet1[[#This Row],[NPDES ID2]],Combined_Sheet__Major_Only___2[[NPDES ID2]:[ECHO BFR]],28,FALSE)</f>
        <v>highTempCompost</v>
      </c>
      <c r="AZ663" t="str">
        <f>VLOOKUP(Sheet1[[#This Row],[NPDES ID2]],Combined_Sheet__Major_Only___2[[NPDES ID2]:[ECHO BFR]],29,FALSE)</f>
        <v>thickening</v>
      </c>
      <c r="BA663">
        <f>VLOOKUP(Sheet1[[#This Row],[NPDES ID2]],Combined_Sheet__Major_Only___2[[NPDES ID2]:[ECHO BFR]],17,FALSE)</f>
        <v>40.243070000000003</v>
      </c>
      <c r="BB663">
        <f>VLOOKUP(Sheet1[[#This Row],[NPDES ID2]],Combined_Sheet__Major_Only___2[[NPDES ID2]:[ECHO BFR]],18,FALSE)</f>
        <v>-111.66745</v>
      </c>
      <c r="BC663" s="2" t="str">
        <f>IF(ISNUMBER(SEARCH("aerobic",$AW663)),"aerobic","")</f>
        <v/>
      </c>
      <c r="BD663" s="2" t="str">
        <f>IF(ISNUMBER(SEARCH("anaer",$AW663)),"anaer","")</f>
        <v>anaer</v>
      </c>
      <c r="BE663" s="2" t="str">
        <f>IF(ISNUMBER(SEARCH("thickening",$AZ663)),"thickening","")</f>
        <v>thickening</v>
      </c>
      <c r="BF663" s="4" t="str">
        <f>IF(ISNUMBER(SEARCH("airDry",$AW663)),"airDry","")</f>
        <v/>
      </c>
      <c r="BG663" s="4" t="str">
        <f>IF(ISNUMBER(SEARCH("heatDry",$AY663)),"heatDry","")</f>
        <v/>
      </c>
      <c r="BH663" s="4" t="str">
        <f>IF(AND(ISNUMBER(SEARCH("aerobic",$AW663)),ISNUMBER(SEARCH("anaer",$AW663))),"Combined Aer and Anaer.","")</f>
        <v/>
      </c>
    </row>
    <row r="664" spans="1:60" x14ac:dyDescent="0.25">
      <c r="A664" s="5">
        <v>884</v>
      </c>
      <c r="B664" t="s">
        <v>4312</v>
      </c>
      <c r="C664">
        <v>805.2</v>
      </c>
      <c r="D664">
        <v>346.24880261555262</v>
      </c>
      <c r="E664">
        <v>336.95929858811633</v>
      </c>
      <c r="F664">
        <v>292.44589245224478</v>
      </c>
      <c r="G664">
        <v>410.41547182298689</v>
      </c>
      <c r="H664">
        <v>-110.8109897072589</v>
      </c>
      <c r="I664">
        <v>-112.1911996373811</v>
      </c>
      <c r="J664">
        <v>-131.5498243758237</v>
      </c>
      <c r="K664">
        <v>-89.124291384266485</v>
      </c>
      <c r="L664">
        <v>554.00807313999235</v>
      </c>
      <c r="M664">
        <v>551.96401945391608</v>
      </c>
      <c r="N664">
        <v>544.81886154350127</v>
      </c>
      <c r="O664">
        <v>569.15170463578215</v>
      </c>
      <c r="P664">
        <v>18.871869594865721</v>
      </c>
      <c r="Q664">
        <v>19.04218230659329</v>
      </c>
      <c r="R664">
        <v>15.43857556992946</v>
      </c>
      <c r="S664">
        <v>22.020290707600331</v>
      </c>
      <c r="T664">
        <v>126223.61309954889</v>
      </c>
      <c r="U664">
        <v>126223.82304047971</v>
      </c>
      <c r="V664">
        <v>126138.5706798663</v>
      </c>
      <c r="W664">
        <v>126308.9663408413</v>
      </c>
      <c r="X664">
        <v>8257.1146462256147</v>
      </c>
      <c r="Y664">
        <v>8286.626383075185</v>
      </c>
      <c r="Z664">
        <v>8031.8304367831388</v>
      </c>
      <c r="AA664">
        <v>8397.0983085790886</v>
      </c>
      <c r="AB664">
        <v>1275.3072500841929</v>
      </c>
      <c r="AC664">
        <v>1259.9408982975549</v>
      </c>
      <c r="AD664">
        <v>1110.111830336265</v>
      </c>
      <c r="AE664">
        <v>1475.4636792696861</v>
      </c>
      <c r="AF664">
        <v>67.431609044924755</v>
      </c>
      <c r="AG664">
        <v>67.183253559473002</v>
      </c>
      <c r="AH664">
        <v>66.312887394750462</v>
      </c>
      <c r="AI664">
        <v>69.274268796265403</v>
      </c>
      <c r="AJ664">
        <v>0.60025335342891095</v>
      </c>
      <c r="AK664">
        <v>0.60025329671221928</v>
      </c>
      <c r="AL664">
        <v>0.60022212363707872</v>
      </c>
      <c r="AM664">
        <v>0.60028406322147565</v>
      </c>
      <c r="AN664">
        <v>0.98005332412519008</v>
      </c>
      <c r="AO664">
        <v>0.98005332412518975</v>
      </c>
      <c r="AP664">
        <v>0.98005332412518975</v>
      </c>
      <c r="AQ664">
        <v>0.98005332412518975</v>
      </c>
      <c r="AR664">
        <v>16.007537467355512</v>
      </c>
      <c r="AS664">
        <v>16.007537467355512</v>
      </c>
      <c r="AT664">
        <v>16.007537467355512</v>
      </c>
      <c r="AU664">
        <v>16.007537467355512</v>
      </c>
      <c r="AV664" t="str">
        <f>VLOOKUP(Sheet1[[#This Row],[NPDES ID2]],Combined_Sheet__Major_Only___2[[NPDES ID2]:[ECHO BFR]],3,FALSE)</f>
        <v>IN</v>
      </c>
      <c r="AW664" t="s">
        <v>41</v>
      </c>
      <c r="AX664" t="str">
        <f>VLOOKUP(Sheet1[[#This Row],[NPDES ID2]],Combined_Sheet__Major_Only___2[[NPDES ID2]:[ECHO BFR]],27,FALSE)</f>
        <v>-</v>
      </c>
      <c r="AY664" t="str">
        <f>VLOOKUP(Sheet1[[#This Row],[NPDES ID2]],Combined_Sheet__Major_Only___2[[NPDES ID2]:[ECHO BFR]],28,FALSE)</f>
        <v>-</v>
      </c>
      <c r="AZ664" t="str">
        <f>VLOOKUP(Sheet1[[#This Row],[NPDES ID2]],Combined_Sheet__Major_Only___2[[NPDES ID2]:[ECHO BFR]],29,FALSE)</f>
        <v>thickening</v>
      </c>
      <c r="BA664">
        <f>VLOOKUP(Sheet1[[#This Row],[NPDES ID2]],Combined_Sheet__Major_Only___2[[NPDES ID2]:[ECHO BFR]],17,FALSE)</f>
        <v>39.758499999999998</v>
      </c>
      <c r="BB664">
        <f>VLOOKUP(Sheet1[[#This Row],[NPDES ID2]],Combined_Sheet__Major_Only___2[[NPDES ID2]:[ECHO BFR]],18,FALSE)</f>
        <v>-86.414299999999997</v>
      </c>
      <c r="BC664" s="2" t="str">
        <f>IF(ISNUMBER(SEARCH("aerobic",$AW664)),"aerobic","")</f>
        <v>aerobic</v>
      </c>
      <c r="BD664" s="2" t="str">
        <f>IF(ISNUMBER(SEARCH("anaer",$AW664)),"anaer","")</f>
        <v/>
      </c>
      <c r="BE664" s="2" t="str">
        <f>IF(ISNUMBER(SEARCH("thickening",$AZ664)),"thickening","")</f>
        <v>thickening</v>
      </c>
      <c r="BF664" s="3" t="str">
        <f>IF(ISNUMBER(SEARCH("airDry",$AW664)),"airDry","")</f>
        <v/>
      </c>
      <c r="BG664" s="3" t="str">
        <f>IF(ISNUMBER(SEARCH("heatDry",$AY664)),"heatDry","")</f>
        <v/>
      </c>
      <c r="BH664" s="3" t="str">
        <f>IF(AND(ISNUMBER(SEARCH("aerobic",$AW664)),ISNUMBER(SEARCH("anaer",$AW664))),"Combined Aer and Anaer.","")</f>
        <v/>
      </c>
    </row>
    <row r="665" spans="1:60" x14ac:dyDescent="0.25">
      <c r="A665" s="5">
        <v>308</v>
      </c>
      <c r="B665" t="s">
        <v>1571</v>
      </c>
      <c r="C665">
        <v>1271</v>
      </c>
      <c r="D665">
        <v>388.50960200852359</v>
      </c>
      <c r="E665">
        <v>386.44078936123668</v>
      </c>
      <c r="F665">
        <v>328.1479177891506</v>
      </c>
      <c r="G665">
        <v>453.19585005137941</v>
      </c>
      <c r="H665">
        <v>-110.08067457226571</v>
      </c>
      <c r="I665">
        <v>-111.52323242374899</v>
      </c>
      <c r="J665">
        <v>-130.8345982247333</v>
      </c>
      <c r="K665">
        <v>-88.345579444658455</v>
      </c>
      <c r="L665">
        <v>878.57358407267816</v>
      </c>
      <c r="M665">
        <v>875.3775795700941</v>
      </c>
      <c r="N665">
        <v>864.20998416913471</v>
      </c>
      <c r="O665">
        <v>902.24668830226085</v>
      </c>
      <c r="P665">
        <v>29.77981720464183</v>
      </c>
      <c r="Q665">
        <v>30.05784493036322</v>
      </c>
      <c r="R665">
        <v>24.346901596407861</v>
      </c>
      <c r="S665">
        <v>34.791481623563271</v>
      </c>
      <c r="T665">
        <v>126192.1055374158</v>
      </c>
      <c r="U665">
        <v>126192.3154266941</v>
      </c>
      <c r="V665">
        <v>126107.0840409806</v>
      </c>
      <c r="W665">
        <v>126277.4377789884</v>
      </c>
      <c r="X665">
        <v>8216.6947094601819</v>
      </c>
      <c r="Y665">
        <v>8245.7303913598553</v>
      </c>
      <c r="Z665">
        <v>7995.5922480901236</v>
      </c>
      <c r="AA665">
        <v>8354.0065777276723</v>
      </c>
      <c r="AB665">
        <v>1263.514479322462</v>
      </c>
      <c r="AC665">
        <v>1248.4071765586079</v>
      </c>
      <c r="AD665">
        <v>1100.50312444676</v>
      </c>
      <c r="AE665">
        <v>1460.594876989692</v>
      </c>
      <c r="AF665">
        <v>67.748261933659236</v>
      </c>
      <c r="AG665">
        <v>67.502505265356774</v>
      </c>
      <c r="AH665">
        <v>66.640268849577723</v>
      </c>
      <c r="AI665">
        <v>69.572847612584397</v>
      </c>
      <c r="AJ665">
        <v>0.60412651492803748</v>
      </c>
      <c r="AK665">
        <v>0.60412642457942589</v>
      </c>
      <c r="AL665">
        <v>0.60407710145440385</v>
      </c>
      <c r="AM665">
        <v>0.60417510729539681</v>
      </c>
      <c r="AN665">
        <v>0.98004848636821695</v>
      </c>
      <c r="AO665">
        <v>0.98004848636821684</v>
      </c>
      <c r="AP665">
        <v>0.98004848636821684</v>
      </c>
      <c r="AQ665">
        <v>0.98004848636821684</v>
      </c>
      <c r="AR665">
        <v>16.126051567522499</v>
      </c>
      <c r="AS665">
        <v>16.126051567522499</v>
      </c>
      <c r="AT665">
        <v>16.126051567522499</v>
      </c>
      <c r="AU665">
        <v>16.126051567522499</v>
      </c>
      <c r="AV665" t="str">
        <f>VLOOKUP(Sheet1[[#This Row],[NPDES ID2]],Combined_Sheet__Major_Only___2[[NPDES ID2]:[ECHO BFR]],3,FALSE)</f>
        <v>TX</v>
      </c>
      <c r="AW665" t="s">
        <v>41</v>
      </c>
      <c r="AX665" t="str">
        <f>VLOOKUP(Sheet1[[#This Row],[NPDES ID2]],Combined_Sheet__Major_Only___2[[NPDES ID2]:[ECHO BFR]],27,FALSE)</f>
        <v>other</v>
      </c>
      <c r="AY665" t="str">
        <f>VLOOKUP(Sheet1[[#This Row],[NPDES ID2]],Combined_Sheet__Major_Only___2[[NPDES ID2]:[ECHO BFR]],28,FALSE)</f>
        <v>-</v>
      </c>
      <c r="AZ665" t="str">
        <f>VLOOKUP(Sheet1[[#This Row],[NPDES ID2]],Combined_Sheet__Major_Only___2[[NPDES ID2]:[ECHO BFR]],29,FALSE)</f>
        <v>preliminaryOps, thickening</v>
      </c>
      <c r="BA665">
        <f>VLOOKUP(Sheet1[[#This Row],[NPDES ID2]],Combined_Sheet__Major_Only___2[[NPDES ID2]:[ECHO BFR]],17,FALSE)</f>
        <v>25.954014000000001</v>
      </c>
      <c r="BB665">
        <f>VLOOKUP(Sheet1[[#This Row],[NPDES ID2]],Combined_Sheet__Major_Only___2[[NPDES ID2]:[ECHO BFR]],18,FALSE)</f>
        <v>-97.453935000000001</v>
      </c>
      <c r="BC665" s="2" t="str">
        <f>IF(ISNUMBER(SEARCH("aerobic",$AW665)),"aerobic","")</f>
        <v>aerobic</v>
      </c>
      <c r="BD665" s="2" t="str">
        <f>IF(ISNUMBER(SEARCH("anaer",$AW665)),"anaer","")</f>
        <v/>
      </c>
      <c r="BE665" s="2" t="str">
        <f>IF(ISNUMBER(SEARCH("thickening",$AZ665)),"thickening","")</f>
        <v>thickening</v>
      </c>
      <c r="BF665" s="3" t="str">
        <f>IF(ISNUMBER(SEARCH("airDry",$AW665)),"airDry","")</f>
        <v/>
      </c>
      <c r="BG665" s="3" t="str">
        <f>IF(ISNUMBER(SEARCH("heatDry",$AY665)),"heatDry","")</f>
        <v/>
      </c>
      <c r="BH665" s="3" t="str">
        <f>IF(AND(ISNUMBER(SEARCH("aerobic",$AW665)),ISNUMBER(SEARCH("anaer",$AW665))),"Combined Aer and Anaer.","")</f>
        <v/>
      </c>
    </row>
    <row r="666" spans="1:60" x14ac:dyDescent="0.25">
      <c r="A666" s="5">
        <v>296</v>
      </c>
      <c r="B666" t="s">
        <v>1513</v>
      </c>
      <c r="C666">
        <v>1349</v>
      </c>
      <c r="D666">
        <v>394.21723359708187</v>
      </c>
      <c r="E666">
        <v>391.73307884994051</v>
      </c>
      <c r="F666">
        <v>332.0107722440564</v>
      </c>
      <c r="G666">
        <v>458.21738997594099</v>
      </c>
      <c r="H666">
        <v>-108.72032669168721</v>
      </c>
      <c r="I666">
        <v>-110.1888727426301</v>
      </c>
      <c r="J666">
        <v>-129.52624083167819</v>
      </c>
      <c r="K666">
        <v>-87.039027544666865</v>
      </c>
      <c r="L666">
        <v>943.0924398091696</v>
      </c>
      <c r="M666">
        <v>939.78090425792811</v>
      </c>
      <c r="N666">
        <v>928.21054615900005</v>
      </c>
      <c r="O666">
        <v>967.62023290015259</v>
      </c>
      <c r="P666">
        <v>31.58584806920766</v>
      </c>
      <c r="Q666">
        <v>31.905112732025511</v>
      </c>
      <c r="R666">
        <v>25.783749200847328</v>
      </c>
      <c r="S666">
        <v>37.011589235040411</v>
      </c>
      <c r="T666">
        <v>126145.32670393441</v>
      </c>
      <c r="U666">
        <v>126145.5365165252</v>
      </c>
      <c r="V666">
        <v>126060.3362719498</v>
      </c>
      <c r="W666">
        <v>126230.62776751901</v>
      </c>
      <c r="X666">
        <v>8121.2077503802266</v>
      </c>
      <c r="Y666">
        <v>8149.0846655931946</v>
      </c>
      <c r="Z666">
        <v>7909.9979469429763</v>
      </c>
      <c r="AA666">
        <v>8252.2085895869895</v>
      </c>
      <c r="AB666">
        <v>1235.7126201358519</v>
      </c>
      <c r="AC666">
        <v>1221.18747924892</v>
      </c>
      <c r="AD666">
        <v>1077.86859717691</v>
      </c>
      <c r="AE666">
        <v>1425.516673631503</v>
      </c>
      <c r="AF666">
        <v>68.518822980346513</v>
      </c>
      <c r="AG666">
        <v>68.278965104899257</v>
      </c>
      <c r="AH666">
        <v>67.437186585241577</v>
      </c>
      <c r="AI666">
        <v>70.299907856648232</v>
      </c>
      <c r="AJ666">
        <v>0.61355308937026787</v>
      </c>
      <c r="AK666">
        <v>0.61355299284264375</v>
      </c>
      <c r="AL666">
        <v>0.61350034623018179</v>
      </c>
      <c r="AM666">
        <v>0.61360495632380863</v>
      </c>
      <c r="AN666">
        <v>0.98004129948869279</v>
      </c>
      <c r="AO666">
        <v>0.98004129948869279</v>
      </c>
      <c r="AP666">
        <v>0.98004129948869279</v>
      </c>
      <c r="AQ666">
        <v>0.98004129948869279</v>
      </c>
      <c r="AR666">
        <v>16.415892454023279</v>
      </c>
      <c r="AS666">
        <v>16.415892454023279</v>
      </c>
      <c r="AT666">
        <v>16.415892454023279</v>
      </c>
      <c r="AU666">
        <v>16.415892454023279</v>
      </c>
      <c r="AV666" t="str">
        <f>VLOOKUP(Sheet1[[#This Row],[NPDES ID2]],Combined_Sheet__Major_Only___2[[NPDES ID2]:[ECHO BFR]],3,FALSE)</f>
        <v>IL</v>
      </c>
      <c r="AW666" t="s">
        <v>12185</v>
      </c>
      <c r="AX666" t="str">
        <f>VLOOKUP(Sheet1[[#This Row],[NPDES ID2]],Combined_Sheet__Major_Only___2[[NPDES ID2]:[ECHO BFR]],27,FALSE)</f>
        <v>-</v>
      </c>
      <c r="AY666" t="str">
        <f>VLOOKUP(Sheet1[[#This Row],[NPDES ID2]],Combined_Sheet__Major_Only___2[[NPDES ID2]:[ECHO BFR]],28,FALSE)</f>
        <v>-</v>
      </c>
      <c r="AZ666" t="str">
        <f>VLOOKUP(Sheet1[[#This Row],[NPDES ID2]],Combined_Sheet__Major_Only___2[[NPDES ID2]:[ECHO BFR]],29,FALSE)</f>
        <v>thickening</v>
      </c>
      <c r="BA666">
        <f>VLOOKUP(Sheet1[[#This Row],[NPDES ID2]],Combined_Sheet__Major_Only___2[[NPDES ID2]:[ECHO BFR]],17,FALSE)</f>
        <v>41.517249999999997</v>
      </c>
      <c r="BB666">
        <f>VLOOKUP(Sheet1[[#This Row],[NPDES ID2]],Combined_Sheet__Major_Only___2[[NPDES ID2]:[ECHO BFR]],18,FALSE)</f>
        <v>-87.626559999999998</v>
      </c>
      <c r="BC666" s="2" t="str">
        <f>IF(ISNUMBER(SEARCH("aerobic",$AW666)),"aerobic","")</f>
        <v/>
      </c>
      <c r="BD666" s="2" t="str">
        <f>IF(ISNUMBER(SEARCH("anaer",$AW666)),"anaer","")</f>
        <v>anaer</v>
      </c>
      <c r="BE666" s="2" t="str">
        <f>IF(ISNUMBER(SEARCH("thickening",$AZ666)),"thickening","")</f>
        <v>thickening</v>
      </c>
      <c r="BF666" s="3" t="str">
        <f>IF(ISNUMBER(SEARCH("airDry",$AW666)),"airDry","")</f>
        <v/>
      </c>
      <c r="BG666" s="3" t="str">
        <f>IF(ISNUMBER(SEARCH("heatDry",$AY666)),"heatDry","")</f>
        <v/>
      </c>
      <c r="BH666" s="3" t="str">
        <f>IF(AND(ISNUMBER(SEARCH("aerobic",$AW666)),ISNUMBER(SEARCH("anaer",$AW666))),"Combined Aer and Anaer.","")</f>
        <v/>
      </c>
    </row>
    <row r="667" spans="1:60" x14ac:dyDescent="0.25">
      <c r="A667" s="5">
        <v>2522</v>
      </c>
      <c r="B667" t="s">
        <v>11710</v>
      </c>
      <c r="C667">
        <v>154.71</v>
      </c>
      <c r="D667">
        <v>708.67294437437045</v>
      </c>
      <c r="E667">
        <v>705.05619384817055</v>
      </c>
      <c r="F667">
        <v>508.47470483809161</v>
      </c>
      <c r="G667">
        <v>910.17945100870509</v>
      </c>
      <c r="H667">
        <v>-110.53049985042441</v>
      </c>
      <c r="I667">
        <v>-111.93758260381399</v>
      </c>
      <c r="J667">
        <v>-131.29908252890741</v>
      </c>
      <c r="K667">
        <v>-88.973426651129643</v>
      </c>
      <c r="L667">
        <v>106.918772990785</v>
      </c>
      <c r="M667">
        <v>106.5297143881821</v>
      </c>
      <c r="N667">
        <v>105.16900880861741</v>
      </c>
      <c r="O667">
        <v>109.8019825605865</v>
      </c>
      <c r="P667">
        <v>3.625245299601132</v>
      </c>
      <c r="Q667">
        <v>3.6590732907383852</v>
      </c>
      <c r="R667">
        <v>2.9639331400643538</v>
      </c>
      <c r="S667">
        <v>4.2347472102707071</v>
      </c>
      <c r="T667">
        <v>126009.4070388915</v>
      </c>
      <c r="U667">
        <v>126009.6166286603</v>
      </c>
      <c r="V667">
        <v>125924.5068671678</v>
      </c>
      <c r="W667">
        <v>126094.6175123229</v>
      </c>
      <c r="X667">
        <v>8206.6348487678279</v>
      </c>
      <c r="Y667">
        <v>8235.6210565485853</v>
      </c>
      <c r="Z667">
        <v>7985.6333322734472</v>
      </c>
      <c r="AA667">
        <v>8343.8922966151113</v>
      </c>
      <c r="AB667">
        <v>1262.139677148466</v>
      </c>
      <c r="AC667">
        <v>1247.021240071299</v>
      </c>
      <c r="AD667">
        <v>1099.3320995883209</v>
      </c>
      <c r="AE667">
        <v>1458.9567300280969</v>
      </c>
      <c r="AF667">
        <v>67.727720408879335</v>
      </c>
      <c r="AG667">
        <v>67.48135534868041</v>
      </c>
      <c r="AH667">
        <v>66.619284241531034</v>
      </c>
      <c r="AI667">
        <v>69.553982381945502</v>
      </c>
      <c r="AJ667">
        <v>0.60387521755248597</v>
      </c>
      <c r="AK667">
        <v>0.60387520674791861</v>
      </c>
      <c r="AL667">
        <v>0.60386921069052979</v>
      </c>
      <c r="AM667">
        <v>0.60388112410963257</v>
      </c>
      <c r="AN667">
        <v>0.98002038802303848</v>
      </c>
      <c r="AO667">
        <v>0.98002038802303837</v>
      </c>
      <c r="AP667">
        <v>0.98002038802303837</v>
      </c>
      <c r="AQ667">
        <v>0.98002038802303837</v>
      </c>
      <c r="AR667">
        <v>16.119805646323631</v>
      </c>
      <c r="AS667">
        <v>16.119805646323631</v>
      </c>
      <c r="AT667">
        <v>16.119805646323631</v>
      </c>
      <c r="AU667">
        <v>16.119805646323631</v>
      </c>
      <c r="AV667" t="str">
        <f>VLOOKUP(Sheet1[[#This Row],[NPDES ID2]],Combined_Sheet__Major_Only___2[[NPDES ID2]:[ECHO BFR]],3,FALSE)</f>
        <v>SD</v>
      </c>
      <c r="AW667" t="s">
        <v>41</v>
      </c>
      <c r="AX667" t="str">
        <f>VLOOKUP(Sheet1[[#This Row],[NPDES ID2]],Combined_Sheet__Major_Only___2[[NPDES ID2]:[ECHO BFR]],27,FALSE)</f>
        <v>-</v>
      </c>
      <c r="AY667" t="str">
        <f>VLOOKUP(Sheet1[[#This Row],[NPDES ID2]],Combined_Sheet__Major_Only___2[[NPDES ID2]:[ECHO BFR]],28,FALSE)</f>
        <v>-</v>
      </c>
      <c r="AZ667" t="str">
        <f>VLOOKUP(Sheet1[[#This Row],[NPDES ID2]],Combined_Sheet__Major_Only___2[[NPDES ID2]:[ECHO BFR]],29,FALSE)</f>
        <v>thickening</v>
      </c>
      <c r="BA667">
        <f>VLOOKUP(Sheet1[[#This Row],[NPDES ID2]],Combined_Sheet__Major_Only___2[[NPDES ID2]:[ECHO BFR]],17,FALSE)</f>
        <v>44.104640000000003</v>
      </c>
      <c r="BB667">
        <f>VLOOKUP(Sheet1[[#This Row],[NPDES ID2]],Combined_Sheet__Major_Only___2[[NPDES ID2]:[ECHO BFR]],18,FALSE)</f>
        <v>-102.99018</v>
      </c>
      <c r="BC667" s="2" t="str">
        <f>IF(ISNUMBER(SEARCH("aerobic",$AW667)),"aerobic","")</f>
        <v>aerobic</v>
      </c>
      <c r="BD667" s="2" t="str">
        <f>IF(ISNUMBER(SEARCH("anaer",$AW667)),"anaer","")</f>
        <v/>
      </c>
      <c r="BE667" s="2" t="str">
        <f>IF(ISNUMBER(SEARCH("thickening",$AZ667)),"thickening","")</f>
        <v>thickening</v>
      </c>
      <c r="BF667" s="3" t="str">
        <f>IF(ISNUMBER(SEARCH("airDry",$AW667)),"airDry","")</f>
        <v/>
      </c>
      <c r="BG667" s="3" t="str">
        <f>IF(ISNUMBER(SEARCH("heatDry",$AY667)),"heatDry","")</f>
        <v/>
      </c>
      <c r="BH667" s="3" t="str">
        <f>IF(AND(ISNUMBER(SEARCH("aerobic",$AW667)),ISNUMBER(SEARCH("anaer",$AW667))),"Combined Aer and Anaer.","")</f>
        <v/>
      </c>
    </row>
    <row r="668" spans="1:60" x14ac:dyDescent="0.25">
      <c r="A668" s="5">
        <v>213</v>
      </c>
      <c r="B668" t="s">
        <v>1120</v>
      </c>
      <c r="C668">
        <v>2794</v>
      </c>
      <c r="D668">
        <v>634.49310457850299</v>
      </c>
      <c r="E668">
        <v>630.24632050692867</v>
      </c>
      <c r="F668">
        <v>518.50116677532515</v>
      </c>
      <c r="G668">
        <v>736.23704969212531</v>
      </c>
      <c r="H668">
        <v>-110.3131860073062</v>
      </c>
      <c r="I668">
        <v>-111.6480775376147</v>
      </c>
      <c r="J668">
        <v>-131.00623588141281</v>
      </c>
      <c r="K668">
        <v>-88.290661389202469</v>
      </c>
      <c r="L668">
        <v>1918.118137302803</v>
      </c>
      <c r="M668">
        <v>1910.988109620637</v>
      </c>
      <c r="N668">
        <v>1886.1045689864341</v>
      </c>
      <c r="O668">
        <v>1970.896211851097</v>
      </c>
      <c r="P668">
        <v>65.482981437506112</v>
      </c>
      <c r="Q668">
        <v>66.062905194593611</v>
      </c>
      <c r="R668">
        <v>53.586671053786162</v>
      </c>
      <c r="S668">
        <v>76.374570370446278</v>
      </c>
      <c r="T668">
        <v>125965.6767072121</v>
      </c>
      <c r="U668">
        <v>125965.8862252908</v>
      </c>
      <c r="V668">
        <v>125880.8055755183</v>
      </c>
      <c r="W668">
        <v>126050.8580344751</v>
      </c>
      <c r="X668">
        <v>8258.5614606942072</v>
      </c>
      <c r="Y668">
        <v>8288.299095826027</v>
      </c>
      <c r="Z668">
        <v>8031.8032982793738</v>
      </c>
      <c r="AA668">
        <v>8399.4869197685075</v>
      </c>
      <c r="AB668">
        <v>1278.4059161496341</v>
      </c>
      <c r="AC668">
        <v>1262.990329493236</v>
      </c>
      <c r="AD668">
        <v>1112.370811368374</v>
      </c>
      <c r="AE668">
        <v>1479.62208222498</v>
      </c>
      <c r="AF668">
        <v>67.291812650238512</v>
      </c>
      <c r="AG668">
        <v>67.043194085874646</v>
      </c>
      <c r="AH668">
        <v>66.167845889330877</v>
      </c>
      <c r="AI668">
        <v>69.141437933423163</v>
      </c>
      <c r="AJ668">
        <v>0.59854359894579667</v>
      </c>
      <c r="AK668">
        <v>0.59854339687934499</v>
      </c>
      <c r="AL668">
        <v>0.59843550137663548</v>
      </c>
      <c r="AM668">
        <v>0.59864991234347253</v>
      </c>
      <c r="AN668">
        <v>0.98001365071878854</v>
      </c>
      <c r="AO668">
        <v>0.98001365071878821</v>
      </c>
      <c r="AP668">
        <v>0.98001365071878821</v>
      </c>
      <c r="AQ668">
        <v>0.98001365071878821</v>
      </c>
      <c r="AR668">
        <v>15.95231905587077</v>
      </c>
      <c r="AS668">
        <v>15.95231905587077</v>
      </c>
      <c r="AT668">
        <v>15.95231905587077</v>
      </c>
      <c r="AU668">
        <v>15.95231905587077</v>
      </c>
      <c r="AV668" t="str">
        <f>VLOOKUP(Sheet1[[#This Row],[NPDES ID2]],Combined_Sheet__Major_Only___2[[NPDES ID2]:[ECHO BFR]],3,FALSE)</f>
        <v>AL</v>
      </c>
      <c r="AW668" t="s">
        <v>12188</v>
      </c>
      <c r="AX668" t="str">
        <f>VLOOKUP(Sheet1[[#This Row],[NPDES ID2]],Combined_Sheet__Major_Only___2[[NPDES ID2]:[ECHO BFR]],27,FALSE)</f>
        <v>methaneBioCaptureRecover</v>
      </c>
      <c r="AY668" t="str">
        <f>VLOOKUP(Sheet1[[#This Row],[NPDES ID2]],Combined_Sheet__Major_Only___2[[NPDES ID2]:[ECHO BFR]],28,FALSE)</f>
        <v>-</v>
      </c>
      <c r="AZ668" t="str">
        <f>VLOOKUP(Sheet1[[#This Row],[NPDES ID2]],Combined_Sheet__Major_Only___2[[NPDES ID2]:[ECHO BFR]],29,FALSE)</f>
        <v>preliminaryOps, thickening</v>
      </c>
      <c r="BA668">
        <f>VLOOKUP(Sheet1[[#This Row],[NPDES ID2]],Combined_Sheet__Major_Only___2[[NPDES ID2]:[ECHO BFR]],17,FALSE)</f>
        <v>33.526314999999997</v>
      </c>
      <c r="BB668">
        <f>VLOOKUP(Sheet1[[#This Row],[NPDES ID2]],Combined_Sheet__Major_Only___2[[NPDES ID2]:[ECHO BFR]],18,FALSE)</f>
        <v>-86.894837999999993</v>
      </c>
      <c r="BC668" s="2" t="str">
        <f>IF(ISNUMBER(SEARCH("aerobic",$AW668)),"aerobic","")</f>
        <v/>
      </c>
      <c r="BD668" s="2" t="str">
        <f>IF(ISNUMBER(SEARCH("anaer",$AW668)),"anaer","")</f>
        <v>anaer</v>
      </c>
      <c r="BE668" s="2" t="str">
        <f>IF(ISNUMBER(SEARCH("thickening",$AZ668)),"thickening","")</f>
        <v>thickening</v>
      </c>
      <c r="BF668" s="4" t="str">
        <f>IF(ISNUMBER(SEARCH("airDry",$AW668)),"airDry","")</f>
        <v/>
      </c>
      <c r="BG668" s="4" t="str">
        <f>IF(ISNUMBER(SEARCH("heatDry",$AY668)),"heatDry","")</f>
        <v/>
      </c>
      <c r="BH668" s="4" t="str">
        <f>IF(AND(ISNUMBER(SEARCH("aerobic",$AW668)),ISNUMBER(SEARCH("anaer",$AW668))),"Combined Aer and Anaer.","")</f>
        <v/>
      </c>
    </row>
    <row r="669" spans="1:60" x14ac:dyDescent="0.25">
      <c r="A669" s="5">
        <v>1993</v>
      </c>
      <c r="B669" t="s">
        <v>9387</v>
      </c>
      <c r="C669">
        <v>1794</v>
      </c>
      <c r="D669">
        <v>467.75360511671659</v>
      </c>
      <c r="E669">
        <v>465.73555500844651</v>
      </c>
      <c r="F669">
        <v>392.89644911893578</v>
      </c>
      <c r="G669">
        <v>543.18785365818144</v>
      </c>
      <c r="H669">
        <v>-110.86948991374619</v>
      </c>
      <c r="I669">
        <v>-112.2763478926571</v>
      </c>
      <c r="J669">
        <v>-131.57699661062529</v>
      </c>
      <c r="K669">
        <v>-89.001367468294831</v>
      </c>
      <c r="L669">
        <v>1229.8291164217071</v>
      </c>
      <c r="M669">
        <v>1225.239056054105</v>
      </c>
      <c r="N669">
        <v>1209.206849407997</v>
      </c>
      <c r="O669">
        <v>1263.82066092992</v>
      </c>
      <c r="P669">
        <v>42.052743182164257</v>
      </c>
      <c r="Q669">
        <v>42.421457331489663</v>
      </c>
      <c r="R669">
        <v>34.419384423674927</v>
      </c>
      <c r="S669">
        <v>49.025243011590618</v>
      </c>
      <c r="T669">
        <v>125720.2238993823</v>
      </c>
      <c r="U669">
        <v>125720.4330150741</v>
      </c>
      <c r="V669">
        <v>125635.51576569529</v>
      </c>
      <c r="W669">
        <v>125805.241632897</v>
      </c>
      <c r="X669">
        <v>8254.3859155039918</v>
      </c>
      <c r="Y669">
        <v>8284.1884657305527</v>
      </c>
      <c r="Z669">
        <v>8026.7607833589555</v>
      </c>
      <c r="AA669">
        <v>8395.8772819355036</v>
      </c>
      <c r="AB669">
        <v>1279.4421399284461</v>
      </c>
      <c r="AC669">
        <v>1263.9591024715021</v>
      </c>
      <c r="AD669">
        <v>1113.1092360816319</v>
      </c>
      <c r="AE669">
        <v>1481.097214818443</v>
      </c>
      <c r="AF669">
        <v>67.18996021404601</v>
      </c>
      <c r="AG669">
        <v>66.940162126770872</v>
      </c>
      <c r="AH669">
        <v>66.06274089682347</v>
      </c>
      <c r="AI669">
        <v>69.045792550059403</v>
      </c>
      <c r="AJ669">
        <v>0.59729788260324901</v>
      </c>
      <c r="AK669">
        <v>0.59729775501328153</v>
      </c>
      <c r="AL669">
        <v>0.59722863593508069</v>
      </c>
      <c r="AM669">
        <v>0.59736598127201146</v>
      </c>
      <c r="AN669">
        <v>0.97997575059839848</v>
      </c>
      <c r="AO669">
        <v>0.97997575059839814</v>
      </c>
      <c r="AP669">
        <v>0.97997575059839814</v>
      </c>
      <c r="AQ669">
        <v>0.97997575059839814</v>
      </c>
      <c r="AR669">
        <v>15.915329743201911</v>
      </c>
      <c r="AS669">
        <v>15.915329743201911</v>
      </c>
      <c r="AT669">
        <v>15.915329743201911</v>
      </c>
      <c r="AU669">
        <v>15.915329743201911</v>
      </c>
      <c r="AV669" t="str">
        <f>VLOOKUP(Sheet1[[#This Row],[NPDES ID2]],Combined_Sheet__Major_Only___2[[NPDES ID2]:[ECHO BFR]],3,FALSE)</f>
        <v>GA</v>
      </c>
      <c r="AW669" t="s">
        <v>41</v>
      </c>
      <c r="AX669" t="str">
        <f>VLOOKUP(Sheet1[[#This Row],[NPDES ID2]],Combined_Sheet__Major_Only___2[[NPDES ID2]:[ECHO BFR]],27,FALSE)</f>
        <v>-</v>
      </c>
      <c r="AY669" t="str">
        <f>VLOOKUP(Sheet1[[#This Row],[NPDES ID2]],Combined_Sheet__Major_Only___2[[NPDES ID2]:[ECHO BFR]],28,FALSE)</f>
        <v>-</v>
      </c>
      <c r="AZ669" t="str">
        <f>VLOOKUP(Sheet1[[#This Row],[NPDES ID2]],Combined_Sheet__Major_Only___2[[NPDES ID2]:[ECHO BFR]],29,FALSE)</f>
        <v>thickening</v>
      </c>
      <c r="BA669">
        <f>VLOOKUP(Sheet1[[#This Row],[NPDES ID2]],Combined_Sheet__Major_Only___2[[NPDES ID2]:[ECHO BFR]],17,FALSE)</f>
        <v>33.977594000000003</v>
      </c>
      <c r="BB669">
        <f>VLOOKUP(Sheet1[[#This Row],[NPDES ID2]],Combined_Sheet__Major_Only___2[[NPDES ID2]:[ECHO BFR]],18,FALSE)</f>
        <v>-84.265494000000004</v>
      </c>
      <c r="BC669" s="2" t="str">
        <f>IF(ISNUMBER(SEARCH("aerobic",$AW669)),"aerobic","")</f>
        <v>aerobic</v>
      </c>
      <c r="BD669" s="2" t="str">
        <f>IF(ISNUMBER(SEARCH("anaer",$AW669)),"anaer","")</f>
        <v/>
      </c>
      <c r="BE669" s="2" t="str">
        <f>IF(ISNUMBER(SEARCH("thickening",$AZ669)),"thickening","")</f>
        <v>thickening</v>
      </c>
      <c r="BF669" s="4" t="str">
        <f>IF(ISNUMBER(SEARCH("airDry",$AW669)),"airDry","")</f>
        <v/>
      </c>
      <c r="BG669" s="4" t="str">
        <f>IF(ISNUMBER(SEARCH("heatDry",$AY669)),"heatDry","")</f>
        <v/>
      </c>
      <c r="BH669" s="4" t="str">
        <f>IF(AND(ISNUMBER(SEARCH("aerobic",$AW669)),ISNUMBER(SEARCH("anaer",$AW669))),"Combined Aer and Anaer.","")</f>
        <v/>
      </c>
    </row>
    <row r="670" spans="1:60" x14ac:dyDescent="0.25">
      <c r="A670" s="5">
        <v>1815</v>
      </c>
      <c r="B670" t="s">
        <v>8583</v>
      </c>
      <c r="C670">
        <v>505.05</v>
      </c>
      <c r="D670">
        <v>359.00345820477588</v>
      </c>
      <c r="E670">
        <v>354.34814180538137</v>
      </c>
      <c r="F670">
        <v>291.51899540592399</v>
      </c>
      <c r="G670">
        <v>435.84703471498477</v>
      </c>
      <c r="H670">
        <v>-110.83674990060079</v>
      </c>
      <c r="I670">
        <v>-112.1884549641407</v>
      </c>
      <c r="J670">
        <v>-131.58338338068049</v>
      </c>
      <c r="K670">
        <v>-89.203133031103732</v>
      </c>
      <c r="L670">
        <v>347.75431453053483</v>
      </c>
      <c r="M670">
        <v>346.47432938426613</v>
      </c>
      <c r="N670">
        <v>341.99893949511841</v>
      </c>
      <c r="O670">
        <v>357.23849644878209</v>
      </c>
      <c r="P670">
        <v>11.836854600003139</v>
      </c>
      <c r="Q670">
        <v>11.944313350633051</v>
      </c>
      <c r="R670">
        <v>9.6824172912673969</v>
      </c>
      <c r="S670">
        <v>13.814012852486361</v>
      </c>
      <c r="T670">
        <v>125718.9327735566</v>
      </c>
      <c r="U670">
        <v>125719.1418871318</v>
      </c>
      <c r="V670">
        <v>125634.2254972683</v>
      </c>
      <c r="W670">
        <v>125803.94964653879</v>
      </c>
      <c r="X670">
        <v>8217.9251749681443</v>
      </c>
      <c r="Y670">
        <v>8247.2331368623127</v>
      </c>
      <c r="Z670">
        <v>7994.1997240840228</v>
      </c>
      <c r="AA670">
        <v>8356.9298851895928</v>
      </c>
      <c r="AB670">
        <v>1268.322249727287</v>
      </c>
      <c r="AC670">
        <v>1253.051502194457</v>
      </c>
      <c r="AD670">
        <v>1104.1585416119281</v>
      </c>
      <c r="AE670">
        <v>1467.145545148494</v>
      </c>
      <c r="AF670">
        <v>67.480754094712935</v>
      </c>
      <c r="AG670">
        <v>67.232650767081381</v>
      </c>
      <c r="AH670">
        <v>66.363784407390227</v>
      </c>
      <c r="AI670">
        <v>69.320781984399034</v>
      </c>
      <c r="AJ670">
        <v>0.60085444077858419</v>
      </c>
      <c r="AK670">
        <v>0.60085440545256696</v>
      </c>
      <c r="AL670">
        <v>0.60083490247321103</v>
      </c>
      <c r="AM670">
        <v>0.60087365332518639</v>
      </c>
      <c r="AN670">
        <v>0.97997555085692056</v>
      </c>
      <c r="AO670">
        <v>0.97997555085692056</v>
      </c>
      <c r="AP670">
        <v>0.97997555085692056</v>
      </c>
      <c r="AQ670">
        <v>0.97997555085692056</v>
      </c>
      <c r="AR670">
        <v>16.026426146435231</v>
      </c>
      <c r="AS670">
        <v>16.026426146435231</v>
      </c>
      <c r="AT670">
        <v>16.026426146435231</v>
      </c>
      <c r="AU670">
        <v>16.026426146435231</v>
      </c>
      <c r="AV670" t="str">
        <f>VLOOKUP(Sheet1[[#This Row],[NPDES ID2]],Combined_Sheet__Major_Only___2[[NPDES ID2]:[ECHO BFR]],3,FALSE)</f>
        <v>AR</v>
      </c>
      <c r="AW670" t="s">
        <v>41</v>
      </c>
      <c r="AX670" t="str">
        <f>VLOOKUP(Sheet1[[#This Row],[NPDES ID2]],Combined_Sheet__Major_Only___2[[NPDES ID2]:[ECHO BFR]],27,FALSE)</f>
        <v>other</v>
      </c>
      <c r="AY670" t="str">
        <f>VLOOKUP(Sheet1[[#This Row],[NPDES ID2]],Combined_Sheet__Major_Only___2[[NPDES ID2]:[ECHO BFR]],28,FALSE)</f>
        <v>highTempCompost</v>
      </c>
      <c r="AZ670" t="str">
        <f>VLOOKUP(Sheet1[[#This Row],[NPDES ID2]],Combined_Sheet__Major_Only___2[[NPDES ID2]:[ECHO BFR]],29,FALSE)</f>
        <v>thickening, preliminaryOps</v>
      </c>
      <c r="BA670">
        <f>VLOOKUP(Sheet1[[#This Row],[NPDES ID2]],Combined_Sheet__Major_Only___2[[NPDES ID2]:[ECHO BFR]],17,FALSE)</f>
        <v>36.389499999999998</v>
      </c>
      <c r="BB670">
        <f>VLOOKUP(Sheet1[[#This Row],[NPDES ID2]],Combined_Sheet__Major_Only___2[[NPDES ID2]:[ECHO BFR]],18,FALSE)</f>
        <v>-94.203599999999994</v>
      </c>
      <c r="BC670" s="2" t="str">
        <f>IF(ISNUMBER(SEARCH("aerobic",$AW670)),"aerobic","")</f>
        <v>aerobic</v>
      </c>
      <c r="BD670" s="2" t="str">
        <f>IF(ISNUMBER(SEARCH("anaer",$AW670)),"anaer","")</f>
        <v/>
      </c>
      <c r="BE670" s="2" t="str">
        <f>IF(ISNUMBER(SEARCH("thickening",$AZ670)),"thickening","")</f>
        <v>thickening</v>
      </c>
      <c r="BF670" s="4" t="str">
        <f>IF(ISNUMBER(SEARCH("airDry",$AW670)),"airDry","")</f>
        <v/>
      </c>
      <c r="BG670" s="4" t="str">
        <f>IF(ISNUMBER(SEARCH("heatDry",$AY670)),"heatDry","")</f>
        <v/>
      </c>
      <c r="BH670" s="4" t="str">
        <f>IF(AND(ISNUMBER(SEARCH("aerobic",$AW670)),ISNUMBER(SEARCH("anaer",$AW670))),"Combined Aer and Anaer.","")</f>
        <v/>
      </c>
    </row>
    <row r="671" spans="1:60" x14ac:dyDescent="0.25">
      <c r="A671" s="5">
        <v>580</v>
      </c>
      <c r="B671" t="s">
        <v>2842</v>
      </c>
      <c r="C671">
        <v>110.39</v>
      </c>
      <c r="D671">
        <v>932.98262687436329</v>
      </c>
      <c r="E671">
        <v>924.30060744823811</v>
      </c>
      <c r="F671">
        <v>656.45326503646459</v>
      </c>
      <c r="G671">
        <v>1207.1305940820539</v>
      </c>
      <c r="H671">
        <v>-109.52036129842411</v>
      </c>
      <c r="I671">
        <v>-110.9047292433489</v>
      </c>
      <c r="J671">
        <v>-130.32948078837461</v>
      </c>
      <c r="K671">
        <v>-88.017497874227715</v>
      </c>
      <c r="L671">
        <v>76.951772232397047</v>
      </c>
      <c r="M671">
        <v>76.679211417441593</v>
      </c>
      <c r="N671">
        <v>75.725914952994614</v>
      </c>
      <c r="O671">
        <v>78.971686323069321</v>
      </c>
      <c r="P671">
        <v>2.585390959226888</v>
      </c>
      <c r="Q671">
        <v>2.6110413294561599</v>
      </c>
      <c r="R671">
        <v>2.1112866498241458</v>
      </c>
      <c r="S671">
        <v>3.0269232332454958</v>
      </c>
      <c r="T671">
        <v>125398.04194273301</v>
      </c>
      <c r="U671">
        <v>125398.25053025081</v>
      </c>
      <c r="V671">
        <v>125313.5477606287</v>
      </c>
      <c r="W671">
        <v>125482.8449426931</v>
      </c>
      <c r="X671">
        <v>8096.4592599772768</v>
      </c>
      <c r="Y671">
        <v>8124.4277358229992</v>
      </c>
      <c r="Z671">
        <v>7884.0115935833664</v>
      </c>
      <c r="AA671">
        <v>8228.276079392308</v>
      </c>
      <c r="AB671">
        <v>1235.1454988938449</v>
      </c>
      <c r="AC671">
        <v>1220.5404499048991</v>
      </c>
      <c r="AD671">
        <v>1077.0376776629951</v>
      </c>
      <c r="AE671">
        <v>1425.487213616515</v>
      </c>
      <c r="AF671">
        <v>68.315359528018405</v>
      </c>
      <c r="AG671">
        <v>68.073448574044107</v>
      </c>
      <c r="AH671">
        <v>67.227048108428633</v>
      </c>
      <c r="AI671">
        <v>70.108498970890309</v>
      </c>
      <c r="AJ671">
        <v>0.61106380975189145</v>
      </c>
      <c r="AK671">
        <v>0.61106380204045652</v>
      </c>
      <c r="AL671">
        <v>0.61105951964805028</v>
      </c>
      <c r="AM671">
        <v>0.61106802820377837</v>
      </c>
      <c r="AN671">
        <v>0.97992578409977493</v>
      </c>
      <c r="AO671">
        <v>0.97992578409977482</v>
      </c>
      <c r="AP671">
        <v>0.97992578409977482</v>
      </c>
      <c r="AQ671">
        <v>0.97992578409977482</v>
      </c>
      <c r="AR671">
        <v>16.340980301357501</v>
      </c>
      <c r="AS671">
        <v>16.340980301357501</v>
      </c>
      <c r="AT671">
        <v>16.340980301357501</v>
      </c>
      <c r="AU671">
        <v>16.340980301357501</v>
      </c>
      <c r="AV671" t="str">
        <f>VLOOKUP(Sheet1[[#This Row],[NPDES ID2]],Combined_Sheet__Major_Only___2[[NPDES ID2]:[ECHO BFR]],3,FALSE)</f>
        <v>NY</v>
      </c>
      <c r="AW671" t="s">
        <v>12185</v>
      </c>
      <c r="AX671" t="str">
        <f>VLOOKUP(Sheet1[[#This Row],[NPDES ID2]],Combined_Sheet__Major_Only___2[[NPDES ID2]:[ECHO BFR]],27,FALSE)</f>
        <v>methaneBioCaptureRecover</v>
      </c>
      <c r="AY671" t="str">
        <f>VLOOKUP(Sheet1[[#This Row],[NPDES ID2]],Combined_Sheet__Major_Only___2[[NPDES ID2]:[ECHO BFR]],28,FALSE)</f>
        <v>-</v>
      </c>
      <c r="AZ671" t="str">
        <f>VLOOKUP(Sheet1[[#This Row],[NPDES ID2]],Combined_Sheet__Major_Only___2[[NPDES ID2]:[ECHO BFR]],29,FALSE)</f>
        <v>thickening, preliminaryOps</v>
      </c>
      <c r="BA671">
        <f>VLOOKUP(Sheet1[[#This Row],[NPDES ID2]],Combined_Sheet__Major_Only___2[[NPDES ID2]:[ECHO BFR]],17,FALSE)</f>
        <v>44.705500000000001</v>
      </c>
      <c r="BB671">
        <f>VLOOKUP(Sheet1[[#This Row],[NPDES ID2]],Combined_Sheet__Major_Only___2[[NPDES ID2]:[ECHO BFR]],18,FALSE)</f>
        <v>-75.487971999999999</v>
      </c>
      <c r="BC671" s="2" t="str">
        <f>IF(ISNUMBER(SEARCH("aerobic",$AW671)),"aerobic","")</f>
        <v/>
      </c>
      <c r="BD671" s="2" t="str">
        <f>IF(ISNUMBER(SEARCH("anaer",$AW671)),"anaer","")</f>
        <v>anaer</v>
      </c>
      <c r="BE671" s="2" t="str">
        <f>IF(ISNUMBER(SEARCH("thickening",$AZ671)),"thickening","")</f>
        <v>thickening</v>
      </c>
      <c r="BF671" s="3" t="str">
        <f>IF(ISNUMBER(SEARCH("airDry",$AW671)),"airDry","")</f>
        <v/>
      </c>
      <c r="BG671" s="3" t="str">
        <f>IF(ISNUMBER(SEARCH("heatDry",$AY671)),"heatDry","")</f>
        <v/>
      </c>
      <c r="BH671" s="3" t="str">
        <f>IF(AND(ISNUMBER(SEARCH("aerobic",$AW671)),ISNUMBER(SEARCH("anaer",$AW671))),"Combined Aer and Anaer.","")</f>
        <v/>
      </c>
    </row>
    <row r="672" spans="1:60" x14ac:dyDescent="0.25">
      <c r="A672" s="5">
        <v>199</v>
      </c>
      <c r="B672" t="s">
        <v>1057</v>
      </c>
      <c r="C672">
        <v>3186.46</v>
      </c>
      <c r="D672">
        <v>702.89667982527953</v>
      </c>
      <c r="E672">
        <v>699.57560144902027</v>
      </c>
      <c r="F672">
        <v>569.00541279864876</v>
      </c>
      <c r="G672">
        <v>817.98890317362145</v>
      </c>
      <c r="H672">
        <v>-110.08417248424691</v>
      </c>
      <c r="I672">
        <v>-111.4901563813732</v>
      </c>
      <c r="J672">
        <v>-130.7649644397531</v>
      </c>
      <c r="K672">
        <v>-88.004124254489057</v>
      </c>
      <c r="L672">
        <v>2189.0819570081721</v>
      </c>
      <c r="M672">
        <v>2180.9610262031879</v>
      </c>
      <c r="N672">
        <v>2152.6280972931008</v>
      </c>
      <c r="O672">
        <v>2249.1848613898628</v>
      </c>
      <c r="P672">
        <v>74.675828863716745</v>
      </c>
      <c r="Q672">
        <v>75.340444317719346</v>
      </c>
      <c r="R672">
        <v>61.103890340479701</v>
      </c>
      <c r="S672">
        <v>87.114774990256066</v>
      </c>
      <c r="T672">
        <v>125379.37114703641</v>
      </c>
      <c r="U672">
        <v>125379.579703946</v>
      </c>
      <c r="V672">
        <v>125294.88936365971</v>
      </c>
      <c r="W672">
        <v>125464.1617029529</v>
      </c>
      <c r="X672">
        <v>8214.351335542473</v>
      </c>
      <c r="Y672">
        <v>8243.8884536910355</v>
      </c>
      <c r="Z672">
        <v>7989.2789500534309</v>
      </c>
      <c r="AA672">
        <v>8354.2164066870282</v>
      </c>
      <c r="AB672">
        <v>1270.741924402754</v>
      </c>
      <c r="AC672">
        <v>1255.4430768257221</v>
      </c>
      <c r="AD672">
        <v>1105.7864150725061</v>
      </c>
      <c r="AE672">
        <v>1470.6186094373591</v>
      </c>
      <c r="AF672">
        <v>67.34086355111323</v>
      </c>
      <c r="AG672">
        <v>67.092772472817785</v>
      </c>
      <c r="AH672">
        <v>66.218486524472993</v>
      </c>
      <c r="AI672">
        <v>69.187545976414512</v>
      </c>
      <c r="AJ672">
        <v>0.59914353086353722</v>
      </c>
      <c r="AK672">
        <v>0.5991432998513867</v>
      </c>
      <c r="AL672">
        <v>0.59902061638356041</v>
      </c>
      <c r="AM672">
        <v>0.59926442003247971</v>
      </c>
      <c r="AN672">
        <v>0.97992288084144763</v>
      </c>
      <c r="AO672">
        <v>0.97992288084144752</v>
      </c>
      <c r="AP672">
        <v>0.97992288084144752</v>
      </c>
      <c r="AQ672">
        <v>0.97992288084144752</v>
      </c>
      <c r="AR672">
        <v>15.97026605673657</v>
      </c>
      <c r="AS672">
        <v>15.97026605673657</v>
      </c>
      <c r="AT672">
        <v>15.97026605673657</v>
      </c>
      <c r="AU672">
        <v>15.97026605673657</v>
      </c>
      <c r="AV672" t="str">
        <f>VLOOKUP(Sheet1[[#This Row],[NPDES ID2]],Combined_Sheet__Major_Only___2[[NPDES ID2]:[ECHO BFR]],3,FALSE)</f>
        <v>CA</v>
      </c>
      <c r="AW672" t="s">
        <v>12185</v>
      </c>
      <c r="AX672" t="str">
        <f>VLOOKUP(Sheet1[[#This Row],[NPDES ID2]],Combined_Sheet__Major_Only___2[[NPDES ID2]:[ECHO BFR]],27,FALSE)</f>
        <v>-</v>
      </c>
      <c r="AY672" t="str">
        <f>VLOOKUP(Sheet1[[#This Row],[NPDES ID2]],Combined_Sheet__Major_Only___2[[NPDES ID2]:[ECHO BFR]],28,FALSE)</f>
        <v>-</v>
      </c>
      <c r="AZ672" t="str">
        <f>VLOOKUP(Sheet1[[#This Row],[NPDES ID2]],Combined_Sheet__Major_Only___2[[NPDES ID2]:[ECHO BFR]],29,FALSE)</f>
        <v>thickening, preliminaryOps</v>
      </c>
      <c r="BA672">
        <f>VLOOKUP(Sheet1[[#This Row],[NPDES ID2]],Combined_Sheet__Major_Only___2[[NPDES ID2]:[ECHO BFR]],17,FALSE)</f>
        <v>33.466574000000001</v>
      </c>
      <c r="BB672">
        <f>VLOOKUP(Sheet1[[#This Row],[NPDES ID2]],Combined_Sheet__Major_Only___2[[NPDES ID2]:[ECHO BFR]],18,FALSE)</f>
        <v>-117.685766</v>
      </c>
      <c r="BC672" s="2" t="str">
        <f>IF(ISNUMBER(SEARCH("aerobic",$AW672)),"aerobic","")</f>
        <v/>
      </c>
      <c r="BD672" s="2" t="str">
        <f>IF(ISNUMBER(SEARCH("anaer",$AW672)),"anaer","")</f>
        <v>anaer</v>
      </c>
      <c r="BE672" s="2" t="str">
        <f>IF(ISNUMBER(SEARCH("thickening",$AZ672)),"thickening","")</f>
        <v>thickening</v>
      </c>
      <c r="BF672" s="4" t="str">
        <f>IF(ISNUMBER(SEARCH("airDry",$AW672)),"airDry","")</f>
        <v/>
      </c>
      <c r="BG672" s="4" t="str">
        <f>IF(ISNUMBER(SEARCH("heatDry",$AY672)),"heatDry","")</f>
        <v/>
      </c>
      <c r="BH672" s="4" t="str">
        <f>IF(AND(ISNUMBER(SEARCH("aerobic",$AW672)),ISNUMBER(SEARCH("anaer",$AW672))),"Combined Aer and Anaer.","")</f>
        <v/>
      </c>
    </row>
    <row r="673" spans="1:60" x14ac:dyDescent="0.25">
      <c r="A673" s="5">
        <v>1136</v>
      </c>
      <c r="B673" t="s">
        <v>5457</v>
      </c>
      <c r="C673">
        <v>306.91000000000003</v>
      </c>
      <c r="D673">
        <v>450.46423849341818</v>
      </c>
      <c r="E673">
        <v>448.04539841413413</v>
      </c>
      <c r="F673">
        <v>344.53327119756659</v>
      </c>
      <c r="G673">
        <v>556.4049972477618</v>
      </c>
      <c r="H673">
        <v>-113.4142511491013</v>
      </c>
      <c r="I673">
        <v>-114.69968543879639</v>
      </c>
      <c r="J673">
        <v>-134.0685307537567</v>
      </c>
      <c r="K673">
        <v>-91.699442568646262</v>
      </c>
      <c r="L673">
        <v>206.99362423747169</v>
      </c>
      <c r="M673">
        <v>206.18290741287549</v>
      </c>
      <c r="N673">
        <v>203.3478094552342</v>
      </c>
      <c r="O673">
        <v>213.00125667046339</v>
      </c>
      <c r="P673">
        <v>7.2018085147262934</v>
      </c>
      <c r="Q673">
        <v>7.2571819767036496</v>
      </c>
      <c r="R673">
        <v>5.9071969493044811</v>
      </c>
      <c r="S673">
        <v>8.3597294830584001</v>
      </c>
      <c r="T673">
        <v>125199.2147947448</v>
      </c>
      <c r="U673">
        <v>125199.4230563123</v>
      </c>
      <c r="V673">
        <v>125114.8526479148</v>
      </c>
      <c r="W673">
        <v>125283.88527685479</v>
      </c>
      <c r="X673">
        <v>8355.3916605897375</v>
      </c>
      <c r="Y673">
        <v>8386.7535540189674</v>
      </c>
      <c r="Z673">
        <v>8113.8813501020986</v>
      </c>
      <c r="AA673">
        <v>8505.6852017762303</v>
      </c>
      <c r="AB673">
        <v>1315.70966574111</v>
      </c>
      <c r="AC673">
        <v>1299.3425536565589</v>
      </c>
      <c r="AD673">
        <v>1142.1616207293271</v>
      </c>
      <c r="AE673">
        <v>1526.757267167038</v>
      </c>
      <c r="AF673">
        <v>66.09698958108595</v>
      </c>
      <c r="AG673">
        <v>65.83827776915706</v>
      </c>
      <c r="AH673">
        <v>64.932718168937782</v>
      </c>
      <c r="AI673">
        <v>68.015128217161305</v>
      </c>
      <c r="AJ673">
        <v>0.58393277895218931</v>
      </c>
      <c r="AK673">
        <v>0.58393275785738852</v>
      </c>
      <c r="AL673">
        <v>0.58392107832213214</v>
      </c>
      <c r="AM673">
        <v>0.58394428433440659</v>
      </c>
      <c r="AN673">
        <v>0.97989482380953175</v>
      </c>
      <c r="AO673">
        <v>0.97989482380953175</v>
      </c>
      <c r="AP673">
        <v>0.97989482380953175</v>
      </c>
      <c r="AQ673">
        <v>0.97989482380953175</v>
      </c>
      <c r="AR673">
        <v>15.506195821672859</v>
      </c>
      <c r="AS673">
        <v>15.506195821672859</v>
      </c>
      <c r="AT673">
        <v>15.506195821672859</v>
      </c>
      <c r="AU673">
        <v>15.506195821672859</v>
      </c>
      <c r="AV673" t="str">
        <f>VLOOKUP(Sheet1[[#This Row],[NPDES ID2]],Combined_Sheet__Major_Only___2[[NPDES ID2]:[ECHO BFR]],3,FALSE)</f>
        <v>NJ</v>
      </c>
      <c r="AW673" t="s">
        <v>12186</v>
      </c>
      <c r="AX673" t="str">
        <f>VLOOKUP(Sheet1[[#This Row],[NPDES ID2]],Combined_Sheet__Major_Only___2[[NPDES ID2]:[ECHO BFR]],27,FALSE)</f>
        <v>-</v>
      </c>
      <c r="AY673" t="str">
        <f>VLOOKUP(Sheet1[[#This Row],[NPDES ID2]],Combined_Sheet__Major_Only___2[[NPDES ID2]:[ECHO BFR]],28,FALSE)</f>
        <v>-</v>
      </c>
      <c r="AZ673" t="str">
        <f>VLOOKUP(Sheet1[[#This Row],[NPDES ID2]],Combined_Sheet__Major_Only___2[[NPDES ID2]:[ECHO BFR]],29,FALSE)</f>
        <v>thickening</v>
      </c>
      <c r="BA673">
        <f>VLOOKUP(Sheet1[[#This Row],[NPDES ID2]],Combined_Sheet__Major_Only___2[[NPDES ID2]:[ECHO BFR]],17,FALSE)</f>
        <v>39.976399999999998</v>
      </c>
      <c r="BB673">
        <f>VLOOKUP(Sheet1[[#This Row],[NPDES ID2]],Combined_Sheet__Major_Only___2[[NPDES ID2]:[ECHO BFR]],18,FALSE)</f>
        <v>-74.707700000000003</v>
      </c>
      <c r="BC673" s="2" t="str">
        <f>IF(ISNUMBER(SEARCH("aerobic",$AW673)),"aerobic","")</f>
        <v>aerobic</v>
      </c>
      <c r="BD673" s="2" t="str">
        <f>IF(ISNUMBER(SEARCH("anaer",$AW673)),"anaer","")</f>
        <v>anaer</v>
      </c>
      <c r="BE673" s="2" t="str">
        <f>IF(ISNUMBER(SEARCH("thickening",$AZ673)),"thickening","")</f>
        <v>thickening</v>
      </c>
      <c r="BF673" s="3" t="str">
        <f>IF(ISNUMBER(SEARCH("airDry",$AW673)),"airDry","")</f>
        <v/>
      </c>
      <c r="BG673" s="3" t="str">
        <f>IF(ISNUMBER(SEARCH("heatDry",$AY673)),"heatDry","")</f>
        <v/>
      </c>
      <c r="BH673" s="3" t="str">
        <f>IF(AND(ISNUMBER(SEARCH("aerobic",$AW673)),ISNUMBER(SEARCH("anaer",$AW673))),"Combined Aer and Anaer.","")</f>
        <v>Combined Aer and Anaer.</v>
      </c>
    </row>
    <row r="674" spans="1:60" x14ac:dyDescent="0.25">
      <c r="A674" s="5">
        <v>2331</v>
      </c>
      <c r="B674" t="s">
        <v>10881</v>
      </c>
      <c r="C674">
        <v>376.53</v>
      </c>
      <c r="D674">
        <v>396.73228484802843</v>
      </c>
      <c r="E674">
        <v>392.24229706217392</v>
      </c>
      <c r="F674">
        <v>307.3222639474476</v>
      </c>
      <c r="G674">
        <v>488.88404830816359</v>
      </c>
      <c r="H674">
        <v>-110.4882748741922</v>
      </c>
      <c r="I674">
        <v>-111.8625709256642</v>
      </c>
      <c r="J674">
        <v>-131.25218297880369</v>
      </c>
      <c r="K674">
        <v>-88.89408160831853</v>
      </c>
      <c r="L674">
        <v>260.1273331505156</v>
      </c>
      <c r="M674">
        <v>259.17969830903252</v>
      </c>
      <c r="N674">
        <v>255.8660050411747</v>
      </c>
      <c r="O674">
        <v>267.14932534922428</v>
      </c>
      <c r="P674">
        <v>8.8230798996537949</v>
      </c>
      <c r="Q674">
        <v>8.9051862063441689</v>
      </c>
      <c r="R674">
        <v>7.2139330420422034</v>
      </c>
      <c r="S674">
        <v>10.30571675394015</v>
      </c>
      <c r="T674">
        <v>124960.8381629744</v>
      </c>
      <c r="U674">
        <v>124961.0460337554</v>
      </c>
      <c r="V674">
        <v>124876.6343150702</v>
      </c>
      <c r="W674">
        <v>125045.3497675917</v>
      </c>
      <c r="X674">
        <v>8141.1436470991384</v>
      </c>
      <c r="Y674">
        <v>8169.9300661302277</v>
      </c>
      <c r="Z674">
        <v>7921.6855508176604</v>
      </c>
      <c r="AA674">
        <v>8277.4466155061873</v>
      </c>
      <c r="AB674">
        <v>1252.4924605824431</v>
      </c>
      <c r="AC674">
        <v>1237.4861697198401</v>
      </c>
      <c r="AD674">
        <v>1090.868325581198</v>
      </c>
      <c r="AE674">
        <v>1447.9189353642189</v>
      </c>
      <c r="AF674">
        <v>67.705523501046542</v>
      </c>
      <c r="AG674">
        <v>67.459078285509108</v>
      </c>
      <c r="AH674">
        <v>66.596276596632919</v>
      </c>
      <c r="AI674">
        <v>69.532935642115817</v>
      </c>
      <c r="AJ674">
        <v>0.60360371221176268</v>
      </c>
      <c r="AK674">
        <v>0.60360368599590641</v>
      </c>
      <c r="AL674">
        <v>0.60358918452450105</v>
      </c>
      <c r="AM674">
        <v>0.6036179975424919</v>
      </c>
      <c r="AN674">
        <v>0.9798575789707864</v>
      </c>
      <c r="AO674">
        <v>0.97985757897078651</v>
      </c>
      <c r="AP674">
        <v>0.97985757897078651</v>
      </c>
      <c r="AQ674">
        <v>0.97985757897078651</v>
      </c>
      <c r="AR674">
        <v>16.11116305816871</v>
      </c>
      <c r="AS674">
        <v>16.1111630581687</v>
      </c>
      <c r="AT674">
        <v>16.1111630581687</v>
      </c>
      <c r="AU674">
        <v>16.1111630581687</v>
      </c>
      <c r="AV674" t="str">
        <f>VLOOKUP(Sheet1[[#This Row],[NPDES ID2]],Combined_Sheet__Major_Only___2[[NPDES ID2]:[ECHO BFR]],3,FALSE)</f>
        <v>TX</v>
      </c>
      <c r="AW674" t="s">
        <v>41</v>
      </c>
      <c r="AX674" t="str">
        <f>VLOOKUP(Sheet1[[#This Row],[NPDES ID2]],Combined_Sheet__Major_Only___2[[NPDES ID2]:[ECHO BFR]],27,FALSE)</f>
        <v>-</v>
      </c>
      <c r="AY674" t="str">
        <f>VLOOKUP(Sheet1[[#This Row],[NPDES ID2]],Combined_Sheet__Major_Only___2[[NPDES ID2]:[ECHO BFR]],28,FALSE)</f>
        <v>-</v>
      </c>
      <c r="AZ674" t="str">
        <f>VLOOKUP(Sheet1[[#This Row],[NPDES ID2]],Combined_Sheet__Major_Only___2[[NPDES ID2]:[ECHO BFR]],29,FALSE)</f>
        <v>thickening</v>
      </c>
      <c r="BA674">
        <f>VLOOKUP(Sheet1[[#This Row],[NPDES ID2]],Combined_Sheet__Major_Only___2[[NPDES ID2]:[ECHO BFR]],17,FALSE)</f>
        <v>30.772434000000001</v>
      </c>
      <c r="BB674">
        <f>VLOOKUP(Sheet1[[#This Row],[NPDES ID2]],Combined_Sheet__Major_Only___2[[NPDES ID2]:[ECHO BFR]],18,FALSE)</f>
        <v>-95.512743999999998</v>
      </c>
      <c r="BC674" s="2" t="str">
        <f>IF(ISNUMBER(SEARCH("aerobic",$AW674)),"aerobic","")</f>
        <v>aerobic</v>
      </c>
      <c r="BD674" s="2" t="str">
        <f>IF(ISNUMBER(SEARCH("anaer",$AW674)),"anaer","")</f>
        <v/>
      </c>
      <c r="BE674" s="2" t="str">
        <f>IF(ISNUMBER(SEARCH("thickening",$AZ674)),"thickening","")</f>
        <v>thickening</v>
      </c>
      <c r="BF674" s="4" t="str">
        <f>IF(ISNUMBER(SEARCH("airDry",$AW674)),"airDry","")</f>
        <v/>
      </c>
      <c r="BG674" s="4" t="str">
        <f>IF(ISNUMBER(SEARCH("heatDry",$AY674)),"heatDry","")</f>
        <v/>
      </c>
      <c r="BH674" s="4" t="str">
        <f>IF(AND(ISNUMBER(SEARCH("aerobic",$AW674)),ISNUMBER(SEARCH("anaer",$AW674))),"Combined Aer and Anaer.","")</f>
        <v/>
      </c>
    </row>
    <row r="675" spans="1:60" x14ac:dyDescent="0.25">
      <c r="A675" s="5">
        <v>314</v>
      </c>
      <c r="B675" t="s">
        <v>1598</v>
      </c>
      <c r="C675">
        <v>1180</v>
      </c>
      <c r="D675">
        <v>363.30905144270548</v>
      </c>
      <c r="E675">
        <v>360.4673113191335</v>
      </c>
      <c r="F675">
        <v>308.11458646265731</v>
      </c>
      <c r="G675">
        <v>425.47956515300331</v>
      </c>
      <c r="H675">
        <v>-105.7196187924706</v>
      </c>
      <c r="I675">
        <v>-107.0553097294022</v>
      </c>
      <c r="J675">
        <v>-126.6526552220065</v>
      </c>
      <c r="K675">
        <v>-84.220483992837771</v>
      </c>
      <c r="L675">
        <v>847.09498230425322</v>
      </c>
      <c r="M675">
        <v>844.36715349122187</v>
      </c>
      <c r="N675">
        <v>834.83519533716458</v>
      </c>
      <c r="O675">
        <v>867.30058208028993</v>
      </c>
      <c r="P675">
        <v>27.584271811319709</v>
      </c>
      <c r="Q675">
        <v>27.944930470096299</v>
      </c>
      <c r="R675">
        <v>22.434117797001331</v>
      </c>
      <c r="S675">
        <v>32.547315067417387</v>
      </c>
      <c r="T675">
        <v>124921.57446111229</v>
      </c>
      <c r="U675">
        <v>124921.78226752581</v>
      </c>
      <c r="V675">
        <v>124837.3966870803</v>
      </c>
      <c r="W675">
        <v>125006.05989655999</v>
      </c>
      <c r="X675">
        <v>7831.8900919188782</v>
      </c>
      <c r="Y675">
        <v>7856.8127932954549</v>
      </c>
      <c r="Z675">
        <v>7644.4806132532558</v>
      </c>
      <c r="AA675">
        <v>7947.7742110547479</v>
      </c>
      <c r="AB675">
        <v>1163.5315605883429</v>
      </c>
      <c r="AC675">
        <v>1150.36356615712</v>
      </c>
      <c r="AD675">
        <v>1018.242008219344</v>
      </c>
      <c r="AE675">
        <v>1336.092206851755</v>
      </c>
      <c r="AF675">
        <v>70.357659940222035</v>
      </c>
      <c r="AG675">
        <v>70.131734771509329</v>
      </c>
      <c r="AH675">
        <v>69.339028126117171</v>
      </c>
      <c r="AI675">
        <v>72.035070014358524</v>
      </c>
      <c r="AJ675">
        <v>0.63605626822924521</v>
      </c>
      <c r="AK675">
        <v>0.63605618358772587</v>
      </c>
      <c r="AL675">
        <v>0.63600988303128503</v>
      </c>
      <c r="AM675">
        <v>0.63610188217638675</v>
      </c>
      <c r="AN675">
        <v>0.97985143102561478</v>
      </c>
      <c r="AO675">
        <v>0.97985143102561512</v>
      </c>
      <c r="AP675">
        <v>0.97985143102561512</v>
      </c>
      <c r="AQ675">
        <v>0.97985143102561512</v>
      </c>
      <c r="AR675">
        <v>17.108291521893769</v>
      </c>
      <c r="AS675">
        <v>17.108291521893769</v>
      </c>
      <c r="AT675">
        <v>17.108291521893769</v>
      </c>
      <c r="AU675">
        <v>17.108291521893769</v>
      </c>
      <c r="AV675" t="str">
        <f>VLOOKUP(Sheet1[[#This Row],[NPDES ID2]],Combined_Sheet__Major_Only___2[[NPDES ID2]:[ECHO BFR]],3,FALSE)</f>
        <v>CA</v>
      </c>
      <c r="AW675" t="s">
        <v>12185</v>
      </c>
      <c r="AX675" t="str">
        <f>VLOOKUP(Sheet1[[#This Row],[NPDES ID2]],Combined_Sheet__Major_Only___2[[NPDES ID2]:[ECHO BFR]],27,FALSE)</f>
        <v>methaneBioCaptureRecover</v>
      </c>
      <c r="AY675" t="str">
        <f>VLOOKUP(Sheet1[[#This Row],[NPDES ID2]],Combined_Sheet__Major_Only___2[[NPDES ID2]:[ECHO BFR]],28,FALSE)</f>
        <v>thermoAerobicDigest</v>
      </c>
      <c r="AZ675" t="str">
        <f>VLOOKUP(Sheet1[[#This Row],[NPDES ID2]],Combined_Sheet__Major_Only___2[[NPDES ID2]:[ECHO BFR]],29,FALSE)</f>
        <v>thickening, preliminaryOps</v>
      </c>
      <c r="BA675">
        <f>VLOOKUP(Sheet1[[#This Row],[NPDES ID2]],Combined_Sheet__Major_Only___2[[NPDES ID2]:[ECHO BFR]],17,FALSE)</f>
        <v>33.9876593271171</v>
      </c>
      <c r="BB675">
        <f>VLOOKUP(Sheet1[[#This Row],[NPDES ID2]],Combined_Sheet__Major_Only___2[[NPDES ID2]:[ECHO BFR]],18,FALSE)</f>
        <v>-117.146260457553</v>
      </c>
      <c r="BC675" s="2" t="str">
        <f>IF(ISNUMBER(SEARCH("aerobic",$AW675)),"aerobic","")</f>
        <v/>
      </c>
      <c r="BD675" s="2" t="str">
        <f>IF(ISNUMBER(SEARCH("anaer",$AW675)),"anaer","")</f>
        <v>anaer</v>
      </c>
      <c r="BE675" s="2" t="str">
        <f>IF(ISNUMBER(SEARCH("thickening",$AZ675)),"thickening","")</f>
        <v>thickening</v>
      </c>
      <c r="BF675" s="3" t="str">
        <f>IF(ISNUMBER(SEARCH("airDry",$AW675)),"airDry","")</f>
        <v/>
      </c>
      <c r="BG675" s="3" t="str">
        <f>IF(ISNUMBER(SEARCH("heatDry",$AY675)),"heatDry","")</f>
        <v/>
      </c>
      <c r="BH675" s="3" t="str">
        <f>IF(AND(ISNUMBER(SEARCH("aerobic",$AW675)),ISNUMBER(SEARCH("anaer",$AW675))),"Combined Aer and Anaer.","")</f>
        <v/>
      </c>
    </row>
    <row r="676" spans="1:60" x14ac:dyDescent="0.25">
      <c r="A676" s="5">
        <v>512</v>
      </c>
      <c r="B676" t="s">
        <v>2531</v>
      </c>
      <c r="C676">
        <v>328</v>
      </c>
      <c r="D676">
        <v>414.0136226888078</v>
      </c>
      <c r="E676">
        <v>412.10128767526209</v>
      </c>
      <c r="F676">
        <v>319.68495542650669</v>
      </c>
      <c r="G676">
        <v>510.23967779852802</v>
      </c>
      <c r="H676">
        <v>-107.6463350309477</v>
      </c>
      <c r="I676">
        <v>-108.93805552181681</v>
      </c>
      <c r="J676">
        <v>-128.5236159354003</v>
      </c>
      <c r="K676">
        <v>-86.194150710396684</v>
      </c>
      <c r="L676">
        <v>232.1685867597788</v>
      </c>
      <c r="M676">
        <v>231.3854880052173</v>
      </c>
      <c r="N676">
        <v>228.64706071964849</v>
      </c>
      <c r="O676">
        <v>237.97145957942999</v>
      </c>
      <c r="P676">
        <v>7.674675909860972</v>
      </c>
      <c r="Q676">
        <v>7.7621275331466926</v>
      </c>
      <c r="R676">
        <v>6.2541101082961124</v>
      </c>
      <c r="S676">
        <v>9.0220512567546614</v>
      </c>
      <c r="T676">
        <v>124710.9217116372</v>
      </c>
      <c r="U676">
        <v>124711.1291727139</v>
      </c>
      <c r="V676">
        <v>124626.8838259145</v>
      </c>
      <c r="W676">
        <v>124795.2667474979</v>
      </c>
      <c r="X676">
        <v>7929.7708994036839</v>
      </c>
      <c r="Y676">
        <v>7956.0894821262918</v>
      </c>
      <c r="Z676">
        <v>7731.2838486867759</v>
      </c>
      <c r="AA676">
        <v>8052.7099349490354</v>
      </c>
      <c r="AB676">
        <v>1192.901388067474</v>
      </c>
      <c r="AC676">
        <v>1179.1122595172719</v>
      </c>
      <c r="AD676">
        <v>1042.2019588358171</v>
      </c>
      <c r="AE676">
        <v>1373.0273933426679</v>
      </c>
      <c r="AF676">
        <v>69.369024609479681</v>
      </c>
      <c r="AG676">
        <v>69.135222470004095</v>
      </c>
      <c r="AH676">
        <v>68.316736662516931</v>
      </c>
      <c r="AI676">
        <v>71.102622272905492</v>
      </c>
      <c r="AJ676">
        <v>0.62395621933812317</v>
      </c>
      <c r="AK676">
        <v>0.62395619627306087</v>
      </c>
      <c r="AL676">
        <v>0.62394342722681262</v>
      </c>
      <c r="AM676">
        <v>0.62396879799481719</v>
      </c>
      <c r="AN676">
        <v>0.97981838264586485</v>
      </c>
      <c r="AO676">
        <v>0.97981838264586507</v>
      </c>
      <c r="AP676">
        <v>0.97981838264586507</v>
      </c>
      <c r="AQ676">
        <v>0.97981838264586507</v>
      </c>
      <c r="AR676">
        <v>16.73725099036136</v>
      </c>
      <c r="AS676">
        <v>16.73725099036135</v>
      </c>
      <c r="AT676">
        <v>16.73725099036135</v>
      </c>
      <c r="AU676">
        <v>16.73725099036135</v>
      </c>
      <c r="AV676" t="str">
        <f>VLOOKUP(Sheet1[[#This Row],[NPDES ID2]],Combined_Sheet__Major_Only___2[[NPDES ID2]:[ECHO BFR]],3,FALSE)</f>
        <v>MN</v>
      </c>
      <c r="AW676" t="s">
        <v>12185</v>
      </c>
      <c r="AX676" t="str">
        <f>VLOOKUP(Sheet1[[#This Row],[NPDES ID2]],Combined_Sheet__Major_Only___2[[NPDES ID2]:[ECHO BFR]],27,FALSE)</f>
        <v>methaneBioCaptureRecover</v>
      </c>
      <c r="AY676" t="str">
        <f>VLOOKUP(Sheet1[[#This Row],[NPDES ID2]],Combined_Sheet__Major_Only___2[[NPDES ID2]:[ECHO BFR]],28,FALSE)</f>
        <v>-</v>
      </c>
      <c r="AZ676" t="str">
        <f>VLOOKUP(Sheet1[[#This Row],[NPDES ID2]],Combined_Sheet__Major_Only___2[[NPDES ID2]:[ECHO BFR]],29,FALSE)</f>
        <v>preliminaryOps, thickening</v>
      </c>
      <c r="BA676">
        <f>VLOOKUP(Sheet1[[#This Row],[NPDES ID2]],Combined_Sheet__Major_Only___2[[NPDES ID2]:[ECHO BFR]],17,FALSE)</f>
        <v>43.658569999606698</v>
      </c>
      <c r="BB676">
        <f>VLOOKUP(Sheet1[[#This Row],[NPDES ID2]],Combined_Sheet__Major_Only___2[[NPDES ID2]:[ECHO BFR]],18,FALSE)</f>
        <v>-93.3702864403663</v>
      </c>
      <c r="BC676" s="2" t="str">
        <f>IF(ISNUMBER(SEARCH("aerobic",$AW676)),"aerobic","")</f>
        <v/>
      </c>
      <c r="BD676" s="2" t="str">
        <f>IF(ISNUMBER(SEARCH("anaer",$AW676)),"anaer","")</f>
        <v>anaer</v>
      </c>
      <c r="BE676" s="2" t="str">
        <f>IF(ISNUMBER(SEARCH("thickening",$AZ676)),"thickening","")</f>
        <v>thickening</v>
      </c>
      <c r="BF676" s="3" t="str">
        <f>IF(ISNUMBER(SEARCH("airDry",$AW676)),"airDry","")</f>
        <v/>
      </c>
      <c r="BG676" s="3" t="str">
        <f>IF(ISNUMBER(SEARCH("heatDry",$AY676)),"heatDry","")</f>
        <v/>
      </c>
      <c r="BH676" s="3" t="str">
        <f>IF(AND(ISNUMBER(SEARCH("aerobic",$AW676)),ISNUMBER(SEARCH("anaer",$AW676))),"Combined Aer and Anaer.","")</f>
        <v/>
      </c>
    </row>
    <row r="677" spans="1:60" x14ac:dyDescent="0.25">
      <c r="A677" s="5">
        <v>378</v>
      </c>
      <c r="B677" t="s">
        <v>1906</v>
      </c>
      <c r="C677">
        <v>751.36</v>
      </c>
      <c r="D677">
        <v>336.86746272157069</v>
      </c>
      <c r="E677">
        <v>328.91191867496912</v>
      </c>
      <c r="F677">
        <v>283.27945674130018</v>
      </c>
      <c r="G677">
        <v>399.7904266945161</v>
      </c>
      <c r="H677">
        <v>-108.1777798563222</v>
      </c>
      <c r="I677">
        <v>-109.5128250638063</v>
      </c>
      <c r="J677">
        <v>-129.0223275244783</v>
      </c>
      <c r="K677">
        <v>-86.628302462289085</v>
      </c>
      <c r="L677">
        <v>528.72674701314406</v>
      </c>
      <c r="M677">
        <v>526.90893733036091</v>
      </c>
      <c r="N677">
        <v>520.5544366153498</v>
      </c>
      <c r="O677">
        <v>542.19444552172399</v>
      </c>
      <c r="P677">
        <v>17.58637534607217</v>
      </c>
      <c r="Q677">
        <v>17.775075941204769</v>
      </c>
      <c r="R677">
        <v>14.342889475039559</v>
      </c>
      <c r="S677">
        <v>20.642193060463502</v>
      </c>
      <c r="T677">
        <v>124605.12392140549</v>
      </c>
      <c r="U677">
        <v>124605.3312090409</v>
      </c>
      <c r="V677">
        <v>124521.1562928905</v>
      </c>
      <c r="W677">
        <v>124689.3984432752</v>
      </c>
      <c r="X677">
        <v>7969.6868762991944</v>
      </c>
      <c r="Y677">
        <v>7996.5637342669143</v>
      </c>
      <c r="Z677">
        <v>7766.5307449345</v>
      </c>
      <c r="AA677">
        <v>8095.6008388150103</v>
      </c>
      <c r="AB677">
        <v>1205.341439919401</v>
      </c>
      <c r="AC677">
        <v>1191.2974992140921</v>
      </c>
      <c r="AD677">
        <v>1052.280099916012</v>
      </c>
      <c r="AE677">
        <v>1388.8069281132809</v>
      </c>
      <c r="AF677">
        <v>68.965527578048892</v>
      </c>
      <c r="AG677">
        <v>68.728824702158249</v>
      </c>
      <c r="AH677">
        <v>67.899325623301749</v>
      </c>
      <c r="AI677">
        <v>70.721694023643821</v>
      </c>
      <c r="AJ677">
        <v>0.61901869896838635</v>
      </c>
      <c r="AK677">
        <v>0.61901864599094991</v>
      </c>
      <c r="AL677">
        <v>0.61898949584936602</v>
      </c>
      <c r="AM677">
        <v>0.61904741567339905</v>
      </c>
      <c r="AN677">
        <v>0.9798017435657641</v>
      </c>
      <c r="AO677">
        <v>0.97980174356576444</v>
      </c>
      <c r="AP677">
        <v>0.97980174356576444</v>
      </c>
      <c r="AQ677">
        <v>0.97980174356576444</v>
      </c>
      <c r="AR677">
        <v>16.58481539128411</v>
      </c>
      <c r="AS677">
        <v>16.58481539128411</v>
      </c>
      <c r="AT677">
        <v>16.58481539128411</v>
      </c>
      <c r="AU677">
        <v>16.58481539128411</v>
      </c>
      <c r="AV677" t="str">
        <f>VLOOKUP(Sheet1[[#This Row],[NPDES ID2]],Combined_Sheet__Major_Only___2[[NPDES ID2]:[ECHO BFR]],3,FALSE)</f>
        <v>MO</v>
      </c>
      <c r="AW677" t="s">
        <v>41</v>
      </c>
      <c r="AX677" t="str">
        <f>VLOOKUP(Sheet1[[#This Row],[NPDES ID2]],Combined_Sheet__Major_Only___2[[NPDES ID2]:[ECHO BFR]],27,FALSE)</f>
        <v>-</v>
      </c>
      <c r="AY677" t="str">
        <f>VLOOKUP(Sheet1[[#This Row],[NPDES ID2]],Combined_Sheet__Major_Only___2[[NPDES ID2]:[ECHO BFR]],28,FALSE)</f>
        <v>thermoAerobicDigest</v>
      </c>
      <c r="AZ677" t="str">
        <f>VLOOKUP(Sheet1[[#This Row],[NPDES ID2]],Combined_Sheet__Major_Only___2[[NPDES ID2]:[ECHO BFR]],29,FALSE)</f>
        <v>thickening, preliminaryOps</v>
      </c>
      <c r="BA677">
        <f>VLOOKUP(Sheet1[[#This Row],[NPDES ID2]],Combined_Sheet__Major_Only___2[[NPDES ID2]:[ECHO BFR]],17,FALSE)</f>
        <v>39.197004</v>
      </c>
      <c r="BB677">
        <f>VLOOKUP(Sheet1[[#This Row],[NPDES ID2]],Combined_Sheet__Major_Only___2[[NPDES ID2]:[ECHO BFR]],18,FALSE)</f>
        <v>-94.436847</v>
      </c>
      <c r="BC677" s="2" t="str">
        <f>IF(ISNUMBER(SEARCH("aerobic",$AW677)),"aerobic","")</f>
        <v>aerobic</v>
      </c>
      <c r="BD677" s="2" t="str">
        <f>IF(ISNUMBER(SEARCH("anaer",$AW677)),"anaer","")</f>
        <v/>
      </c>
      <c r="BE677" s="2" t="str">
        <f>IF(ISNUMBER(SEARCH("thickening",$AZ677)),"thickening","")</f>
        <v>thickening</v>
      </c>
      <c r="BF677" s="3" t="str">
        <f>IF(ISNUMBER(SEARCH("airDry",$AW677)),"airDry","")</f>
        <v/>
      </c>
      <c r="BG677" s="3" t="str">
        <f>IF(ISNUMBER(SEARCH("heatDry",$AY677)),"heatDry","")</f>
        <v/>
      </c>
      <c r="BH677" s="3" t="str">
        <f>IF(AND(ISNUMBER(SEARCH("aerobic",$AW677)),ISNUMBER(SEARCH("anaer",$AW677))),"Combined Aer and Anaer.","")</f>
        <v/>
      </c>
    </row>
    <row r="678" spans="1:60" x14ac:dyDescent="0.25">
      <c r="A678" s="5">
        <v>1472</v>
      </c>
      <c r="B678" t="s">
        <v>6948</v>
      </c>
      <c r="C678">
        <v>113.3</v>
      </c>
      <c r="D678">
        <v>906.4937646099977</v>
      </c>
      <c r="E678">
        <v>898.78730067725508</v>
      </c>
      <c r="F678">
        <v>638.7970114577455</v>
      </c>
      <c r="G678">
        <v>1172.23356109731</v>
      </c>
      <c r="H678">
        <v>-108.7901093288468</v>
      </c>
      <c r="I678">
        <v>-110.1437034356899</v>
      </c>
      <c r="J678">
        <v>-129.6278140089878</v>
      </c>
      <c r="K678">
        <v>-87.320605254576179</v>
      </c>
      <c r="L678">
        <v>79.470044898362445</v>
      </c>
      <c r="M678">
        <v>79.194026405507884</v>
      </c>
      <c r="N678">
        <v>78.22863915904469</v>
      </c>
      <c r="O678">
        <v>81.515580400144955</v>
      </c>
      <c r="P678">
        <v>2.652554730413196</v>
      </c>
      <c r="Q678">
        <v>2.679996999946948</v>
      </c>
      <c r="R678">
        <v>2.1642983422057078</v>
      </c>
      <c r="S678">
        <v>3.1106397306705622</v>
      </c>
      <c r="T678">
        <v>124578.48745934331</v>
      </c>
      <c r="U678">
        <v>124578.6947033118</v>
      </c>
      <c r="V678">
        <v>124494.53751932119</v>
      </c>
      <c r="W678">
        <v>124662.7442280706</v>
      </c>
      <c r="X678">
        <v>7993.9179968732178</v>
      </c>
      <c r="Y678">
        <v>8021.0913744611098</v>
      </c>
      <c r="Z678">
        <v>7788.081638949936</v>
      </c>
      <c r="AA678">
        <v>8121.5430320591659</v>
      </c>
      <c r="AB678">
        <v>1212.5551980646039</v>
      </c>
      <c r="AC678">
        <v>1198.347810669233</v>
      </c>
      <c r="AD678">
        <v>1058.1755924194831</v>
      </c>
      <c r="AE678">
        <v>1397.8637833214659</v>
      </c>
      <c r="AF678">
        <v>68.738977546003667</v>
      </c>
      <c r="AG678">
        <v>68.500291913829784</v>
      </c>
      <c r="AH678">
        <v>67.665167669737045</v>
      </c>
      <c r="AI678">
        <v>70.50822021383037</v>
      </c>
      <c r="AJ678">
        <v>0.61624665769150011</v>
      </c>
      <c r="AK678">
        <v>0.61624664979028165</v>
      </c>
      <c r="AL678">
        <v>0.61624226211872934</v>
      </c>
      <c r="AM678">
        <v>0.61625097985136534</v>
      </c>
      <c r="AN678">
        <v>0.97979755005919911</v>
      </c>
      <c r="AO678">
        <v>0.97979755005919889</v>
      </c>
      <c r="AP678">
        <v>0.97979755005919889</v>
      </c>
      <c r="AQ678">
        <v>0.97979755005919889</v>
      </c>
      <c r="AR678">
        <v>16.500397402007451</v>
      </c>
      <c r="AS678">
        <v>16.500397402007462</v>
      </c>
      <c r="AT678">
        <v>16.500397402007462</v>
      </c>
      <c r="AU678">
        <v>16.500397402007462</v>
      </c>
      <c r="AV678" t="str">
        <f>VLOOKUP(Sheet1[[#This Row],[NPDES ID2]],Combined_Sheet__Major_Only___2[[NPDES ID2]:[ECHO BFR]],3,FALSE)</f>
        <v>MO</v>
      </c>
      <c r="AW678" t="s">
        <v>41</v>
      </c>
      <c r="AX678" t="str">
        <f>VLOOKUP(Sheet1[[#This Row],[NPDES ID2]],Combined_Sheet__Major_Only___2[[NPDES ID2]:[ECHO BFR]],27,FALSE)</f>
        <v>other</v>
      </c>
      <c r="AY678" t="str">
        <f>VLOOKUP(Sheet1[[#This Row],[NPDES ID2]],Combined_Sheet__Major_Only___2[[NPDES ID2]:[ECHO BFR]],28,FALSE)</f>
        <v>-</v>
      </c>
      <c r="AZ678" t="str">
        <f>VLOOKUP(Sheet1[[#This Row],[NPDES ID2]],Combined_Sheet__Major_Only___2[[NPDES ID2]:[ECHO BFR]],29,FALSE)</f>
        <v>thickening</v>
      </c>
      <c r="BA678">
        <f>VLOOKUP(Sheet1[[#This Row],[NPDES ID2]],Combined_Sheet__Major_Only___2[[NPDES ID2]:[ECHO BFR]],17,FALSE)</f>
        <v>38.084860999999997</v>
      </c>
      <c r="BB678">
        <f>VLOOKUP(Sheet1[[#This Row],[NPDES ID2]],Combined_Sheet__Major_Only___2[[NPDES ID2]:[ECHO BFR]],18,FALSE)</f>
        <v>-91.414162000000005</v>
      </c>
      <c r="BC678" s="2" t="str">
        <f>IF(ISNUMBER(SEARCH("aerobic",$AW678)),"aerobic","")</f>
        <v>aerobic</v>
      </c>
      <c r="BD678" s="2" t="str">
        <f>IF(ISNUMBER(SEARCH("anaer",$AW678)),"anaer","")</f>
        <v/>
      </c>
      <c r="BE678" s="2" t="str">
        <f>IF(ISNUMBER(SEARCH("thickening",$AZ678)),"thickening","")</f>
        <v>thickening</v>
      </c>
      <c r="BF678" s="3" t="str">
        <f>IF(ISNUMBER(SEARCH("airDry",$AW678)),"airDry","")</f>
        <v/>
      </c>
      <c r="BG678" s="3" t="str">
        <f>IF(ISNUMBER(SEARCH("heatDry",$AY678)),"heatDry","")</f>
        <v/>
      </c>
      <c r="BH678" s="3" t="str">
        <f>IF(AND(ISNUMBER(SEARCH("aerobic",$AW678)),ISNUMBER(SEARCH("anaer",$AW678))),"Combined Aer and Anaer.","")</f>
        <v/>
      </c>
    </row>
    <row r="679" spans="1:60" x14ac:dyDescent="0.25">
      <c r="A679" s="5">
        <v>2543</v>
      </c>
      <c r="B679" t="s">
        <v>11801</v>
      </c>
      <c r="C679">
        <v>128.49</v>
      </c>
      <c r="D679">
        <v>824.86047593791625</v>
      </c>
      <c r="E679">
        <v>818.83321855697272</v>
      </c>
      <c r="F679">
        <v>586.05236308258759</v>
      </c>
      <c r="G679">
        <v>1064.4347966225989</v>
      </c>
      <c r="H679">
        <v>-110.3585349497356</v>
      </c>
      <c r="I679">
        <v>-111.7757617176412</v>
      </c>
      <c r="J679">
        <v>-131.1345624927246</v>
      </c>
      <c r="K679">
        <v>-88.814212523031813</v>
      </c>
      <c r="L679">
        <v>88.934301802774286</v>
      </c>
      <c r="M679">
        <v>88.612217842043066</v>
      </c>
      <c r="N679">
        <v>87.485726283869212</v>
      </c>
      <c r="O679">
        <v>91.321208827125432</v>
      </c>
      <c r="P679">
        <v>3.010577477419333</v>
      </c>
      <c r="Q679">
        <v>3.0389839280866502</v>
      </c>
      <c r="R679">
        <v>2.4608824973186141</v>
      </c>
      <c r="S679">
        <v>3.51814003082024</v>
      </c>
      <c r="T679">
        <v>124190.7537000267</v>
      </c>
      <c r="U679">
        <v>124190.9603083579</v>
      </c>
      <c r="V679">
        <v>124107.0612426158</v>
      </c>
      <c r="W679">
        <v>124274.7520450693</v>
      </c>
      <c r="X679">
        <v>8075.8122927983932</v>
      </c>
      <c r="Y679">
        <v>8104.2253814674623</v>
      </c>
      <c r="Z679">
        <v>7859.3221012803788</v>
      </c>
      <c r="AA679">
        <v>8210.2446331372212</v>
      </c>
      <c r="AB679">
        <v>1240.2257896093131</v>
      </c>
      <c r="AC679">
        <v>1225.403730156014</v>
      </c>
      <c r="AD679">
        <v>1080.464613958897</v>
      </c>
      <c r="AE679">
        <v>1433.21654874975</v>
      </c>
      <c r="AF679">
        <v>67.831276139721552</v>
      </c>
      <c r="AG679">
        <v>67.585687980840675</v>
      </c>
      <c r="AH679">
        <v>66.726390759759553</v>
      </c>
      <c r="AI679">
        <v>69.651710663383</v>
      </c>
      <c r="AJ679">
        <v>0.6051419290247092</v>
      </c>
      <c r="AK679">
        <v>0.60514192014302126</v>
      </c>
      <c r="AL679">
        <v>0.60513698917227454</v>
      </c>
      <c r="AM679">
        <v>0.60514678637968122</v>
      </c>
      <c r="AN679">
        <v>0.97973630951166668</v>
      </c>
      <c r="AO679">
        <v>0.97973630951166679</v>
      </c>
      <c r="AP679">
        <v>0.97973630951166679</v>
      </c>
      <c r="AQ679">
        <v>0.97973630951166679</v>
      </c>
      <c r="AR679">
        <v>16.158805262691459</v>
      </c>
      <c r="AS679">
        <v>16.158805262691459</v>
      </c>
      <c r="AT679">
        <v>16.158805262691459</v>
      </c>
      <c r="AU679">
        <v>16.158805262691459</v>
      </c>
      <c r="AV679" t="str">
        <f>VLOOKUP(Sheet1[[#This Row],[NPDES ID2]],Combined_Sheet__Major_Only___2[[NPDES ID2]:[ECHO BFR]],3,FALSE)</f>
        <v>NY</v>
      </c>
      <c r="AW679" t="s">
        <v>12185</v>
      </c>
      <c r="AX679" t="str">
        <f>VLOOKUP(Sheet1[[#This Row],[NPDES ID2]],Combined_Sheet__Major_Only___2[[NPDES ID2]:[ECHO BFR]],27,FALSE)</f>
        <v>methaneBioCaptureRecover</v>
      </c>
      <c r="AY679" t="str">
        <f>VLOOKUP(Sheet1[[#This Row],[NPDES ID2]],Combined_Sheet__Major_Only___2[[NPDES ID2]:[ECHO BFR]],28,FALSE)</f>
        <v>-</v>
      </c>
      <c r="AZ679" t="str">
        <f>VLOOKUP(Sheet1[[#This Row],[NPDES ID2]],Combined_Sheet__Major_Only___2[[NPDES ID2]:[ECHO BFR]],29,FALSE)</f>
        <v>thickening, preliminaryOps</v>
      </c>
      <c r="BA679">
        <f>VLOOKUP(Sheet1[[#This Row],[NPDES ID2]],Combined_Sheet__Major_Only___2[[NPDES ID2]:[ECHO BFR]],17,FALSE)</f>
        <v>42.140839999999997</v>
      </c>
      <c r="BB679">
        <f>VLOOKUP(Sheet1[[#This Row],[NPDES ID2]],Combined_Sheet__Major_Only___2[[NPDES ID2]:[ECHO BFR]],18,FALSE)</f>
        <v>-77.040260000000004</v>
      </c>
      <c r="BC679" s="2" t="str">
        <f>IF(ISNUMBER(SEARCH("aerobic",$AW679)),"aerobic","")</f>
        <v/>
      </c>
      <c r="BD679" s="2" t="str">
        <f>IF(ISNUMBER(SEARCH("anaer",$AW679)),"anaer","")</f>
        <v>anaer</v>
      </c>
      <c r="BE679" s="2" t="str">
        <f>IF(ISNUMBER(SEARCH("thickening",$AZ679)),"thickening","")</f>
        <v>thickening</v>
      </c>
      <c r="BF679" s="4" t="str">
        <f>IF(ISNUMBER(SEARCH("airDry",$AW679)),"airDry","")</f>
        <v/>
      </c>
      <c r="BG679" s="4" t="str">
        <f>IF(ISNUMBER(SEARCH("heatDry",$AY679)),"heatDry","")</f>
        <v/>
      </c>
      <c r="BH679" s="4" t="str">
        <f>IF(AND(ISNUMBER(SEARCH("aerobic",$AW679)),ISNUMBER(SEARCH("anaer",$AW679))),"Combined Aer and Anaer.","")</f>
        <v/>
      </c>
    </row>
    <row r="680" spans="1:60" x14ac:dyDescent="0.25">
      <c r="A680" s="5">
        <v>458</v>
      </c>
      <c r="B680" t="s">
        <v>2288</v>
      </c>
      <c r="C680">
        <v>486.81</v>
      </c>
      <c r="D680">
        <v>373.62432868425651</v>
      </c>
      <c r="E680">
        <v>369.75656005859543</v>
      </c>
      <c r="F680">
        <v>300.71811190923319</v>
      </c>
      <c r="G680">
        <v>455.33450744010622</v>
      </c>
      <c r="H680">
        <v>-114.4958025844452</v>
      </c>
      <c r="I680">
        <v>-115.80332733670021</v>
      </c>
      <c r="J680">
        <v>-135.10433879644009</v>
      </c>
      <c r="K680">
        <v>-92.699879916484704</v>
      </c>
      <c r="L680">
        <v>325.2550033623076</v>
      </c>
      <c r="M680">
        <v>323.9456395201131</v>
      </c>
      <c r="N680">
        <v>319.3673729513211</v>
      </c>
      <c r="O680">
        <v>334.95704757497867</v>
      </c>
      <c r="P680">
        <v>11.42919690044388</v>
      </c>
      <c r="Q680">
        <v>11.50534580572536</v>
      </c>
      <c r="R680">
        <v>9.3861469722579791</v>
      </c>
      <c r="S680">
        <v>13.23517146569017</v>
      </c>
      <c r="T680">
        <v>123423.6250977031</v>
      </c>
      <c r="U680">
        <v>123423.8304484301</v>
      </c>
      <c r="V680">
        <v>123340.4420678851</v>
      </c>
      <c r="W680">
        <v>123507.1121532455</v>
      </c>
      <c r="X680">
        <v>8314.774110547356</v>
      </c>
      <c r="Y680">
        <v>8346.7044065987029</v>
      </c>
      <c r="Z680">
        <v>8068.0168930074869</v>
      </c>
      <c r="AA680">
        <v>8468.3691023937245</v>
      </c>
      <c r="AB680">
        <v>1321.6905848330159</v>
      </c>
      <c r="AC680">
        <v>1305.0010752163339</v>
      </c>
      <c r="AD680">
        <v>1145.7932017220151</v>
      </c>
      <c r="AE680">
        <v>1536.486433047246</v>
      </c>
      <c r="AF680">
        <v>65.479578565313091</v>
      </c>
      <c r="AG680">
        <v>65.216239716376649</v>
      </c>
      <c r="AH680">
        <v>64.294147880979864</v>
      </c>
      <c r="AI680">
        <v>67.432438434602091</v>
      </c>
      <c r="AJ680">
        <v>0.57638486579975412</v>
      </c>
      <c r="AK680">
        <v>0.57638483277264019</v>
      </c>
      <c r="AL680">
        <v>0.57636659555913139</v>
      </c>
      <c r="AM680">
        <v>0.57640283140688242</v>
      </c>
      <c r="AN680">
        <v>0.97961404493514526</v>
      </c>
      <c r="AO680">
        <v>0.97961404493514515</v>
      </c>
      <c r="AP680">
        <v>0.97961404493514515</v>
      </c>
      <c r="AQ680">
        <v>0.97961404493514515</v>
      </c>
      <c r="AR680">
        <v>15.27380282035063</v>
      </c>
      <c r="AS680">
        <v>15.27380282035063</v>
      </c>
      <c r="AT680">
        <v>15.27380282035063</v>
      </c>
      <c r="AU680">
        <v>15.27380282035063</v>
      </c>
      <c r="AV680" t="str">
        <f>VLOOKUP(Sheet1[[#This Row],[NPDES ID2]],Combined_Sheet__Major_Only___2[[NPDES ID2]:[ECHO BFR]],3,FALSE)</f>
        <v>CA</v>
      </c>
      <c r="AW680" t="s">
        <v>12186</v>
      </c>
      <c r="AX680" t="str">
        <f>VLOOKUP(Sheet1[[#This Row],[NPDES ID2]],Combined_Sheet__Major_Only___2[[NPDES ID2]:[ECHO BFR]],27,FALSE)</f>
        <v>-</v>
      </c>
      <c r="AY680" t="str">
        <f>VLOOKUP(Sheet1[[#This Row],[NPDES ID2]],Combined_Sheet__Major_Only___2[[NPDES ID2]:[ECHO BFR]],28,FALSE)</f>
        <v>-</v>
      </c>
      <c r="AZ680" t="str">
        <f>VLOOKUP(Sheet1[[#This Row],[NPDES ID2]],Combined_Sheet__Major_Only___2[[NPDES ID2]:[ECHO BFR]],29,FALSE)</f>
        <v>preliminaryOps, sludgeLagoon, thickening</v>
      </c>
      <c r="BA680">
        <f>VLOOKUP(Sheet1[[#This Row],[NPDES ID2]],Combined_Sheet__Major_Only___2[[NPDES ID2]:[ECHO BFR]],17,FALSE)</f>
        <v>40.496917000000003</v>
      </c>
      <c r="BB680">
        <f>VLOOKUP(Sheet1[[#This Row],[NPDES ID2]],Combined_Sheet__Major_Only___2[[NPDES ID2]:[ECHO BFR]],18,FALSE)</f>
        <v>-122.356472</v>
      </c>
      <c r="BC680" s="2" t="str">
        <f>IF(ISNUMBER(SEARCH("aerobic",$AW680)),"aerobic","")</f>
        <v>aerobic</v>
      </c>
      <c r="BD680" s="2" t="str">
        <f>IF(ISNUMBER(SEARCH("anaer",$AW680)),"anaer","")</f>
        <v>anaer</v>
      </c>
      <c r="BE680" s="2" t="str">
        <f>IF(ISNUMBER(SEARCH("thickening",$AZ680)),"thickening","")</f>
        <v>thickening</v>
      </c>
      <c r="BF680" s="3" t="str">
        <f>IF(ISNUMBER(SEARCH("airDry",$AW680)),"airDry","")</f>
        <v/>
      </c>
      <c r="BG680" s="3" t="str">
        <f>IF(ISNUMBER(SEARCH("heatDry",$AY680)),"heatDry","")</f>
        <v/>
      </c>
      <c r="BH680" s="3" t="str">
        <f>IF(AND(ISNUMBER(SEARCH("aerobic",$AW680)),ISNUMBER(SEARCH("anaer",$AW680))),"Combined Aer and Anaer.","")</f>
        <v>Combined Aer and Anaer.</v>
      </c>
    </row>
    <row r="681" spans="1:60" x14ac:dyDescent="0.25">
      <c r="A681" s="5">
        <v>1262</v>
      </c>
      <c r="B681" t="s">
        <v>6026</v>
      </c>
      <c r="C681">
        <v>205.27</v>
      </c>
      <c r="D681">
        <v>565.39134359822253</v>
      </c>
      <c r="E681">
        <v>561.96951631321735</v>
      </c>
      <c r="F681">
        <v>413.99023449445838</v>
      </c>
      <c r="G681">
        <v>714.70447030207288</v>
      </c>
      <c r="H681">
        <v>-109.4681433531386</v>
      </c>
      <c r="I681">
        <v>-110.84427384407731</v>
      </c>
      <c r="J681">
        <v>-130.27673328335669</v>
      </c>
      <c r="K681">
        <v>-87.951690723954371</v>
      </c>
      <c r="L681">
        <v>143.1136075310543</v>
      </c>
      <c r="M681">
        <v>142.6069318420443</v>
      </c>
      <c r="N681">
        <v>140.83493994275369</v>
      </c>
      <c r="O681">
        <v>146.86836470088409</v>
      </c>
      <c r="P681">
        <v>4.8074522887676574</v>
      </c>
      <c r="Q681">
        <v>4.8551947651440202</v>
      </c>
      <c r="R681">
        <v>3.9257909548349419</v>
      </c>
      <c r="S681">
        <v>5.6287324286121887</v>
      </c>
      <c r="T681">
        <v>122947.35393529219</v>
      </c>
      <c r="U681">
        <v>122947.55850523659</v>
      </c>
      <c r="V681">
        <v>122864.48718317661</v>
      </c>
      <c r="W681">
        <v>123030.5235571684</v>
      </c>
      <c r="X681">
        <v>7937.0100566275141</v>
      </c>
      <c r="Y681">
        <v>7964.420230024989</v>
      </c>
      <c r="Z681">
        <v>7728.8437093957164</v>
      </c>
      <c r="AA681">
        <v>8066.1673826511051</v>
      </c>
      <c r="AB681">
        <v>1210.655856597303</v>
      </c>
      <c r="AC681">
        <v>1196.345476085276</v>
      </c>
      <c r="AD681">
        <v>1055.699343657443</v>
      </c>
      <c r="AE681">
        <v>1397.1933934493291</v>
      </c>
      <c r="AF681">
        <v>68.326273312868395</v>
      </c>
      <c r="AG681">
        <v>68.084482627576747</v>
      </c>
      <c r="AH681">
        <v>67.238314109622706</v>
      </c>
      <c r="AI681">
        <v>70.118754557959235</v>
      </c>
      <c r="AJ681">
        <v>0.61119733196122839</v>
      </c>
      <c r="AK681">
        <v>0.61119731780880815</v>
      </c>
      <c r="AL681">
        <v>0.61118946911551564</v>
      </c>
      <c r="AM681">
        <v>0.61120506353618853</v>
      </c>
      <c r="AN681">
        <v>0.97953739192724465</v>
      </c>
      <c r="AO681">
        <v>0.97953739192724498</v>
      </c>
      <c r="AP681">
        <v>0.97953739192724498</v>
      </c>
      <c r="AQ681">
        <v>0.97953739192724498</v>
      </c>
      <c r="AR681">
        <v>16.344965217729001</v>
      </c>
      <c r="AS681">
        <v>16.344965217729008</v>
      </c>
      <c r="AT681">
        <v>16.344965217729008</v>
      </c>
      <c r="AU681">
        <v>16.344965217729008</v>
      </c>
      <c r="AV681" t="str">
        <f>VLOOKUP(Sheet1[[#This Row],[NPDES ID2]],Combined_Sheet__Major_Only___2[[NPDES ID2]:[ECHO BFR]],3,FALSE)</f>
        <v>TX</v>
      </c>
      <c r="AW681" t="s">
        <v>41</v>
      </c>
      <c r="AX681" t="str">
        <f>VLOOKUP(Sheet1[[#This Row],[NPDES ID2]],Combined_Sheet__Major_Only___2[[NPDES ID2]:[ECHO BFR]],27,FALSE)</f>
        <v>-</v>
      </c>
      <c r="AY681" t="str">
        <f>VLOOKUP(Sheet1[[#This Row],[NPDES ID2]],Combined_Sheet__Major_Only___2[[NPDES ID2]:[ECHO BFR]],28,FALSE)</f>
        <v>-</v>
      </c>
      <c r="AZ681" t="str">
        <f>VLOOKUP(Sheet1[[#This Row],[NPDES ID2]],Combined_Sheet__Major_Only___2[[NPDES ID2]:[ECHO BFR]],29,FALSE)</f>
        <v>thickening</v>
      </c>
      <c r="BA681">
        <f>VLOOKUP(Sheet1[[#This Row],[NPDES ID2]],Combined_Sheet__Major_Only___2[[NPDES ID2]:[ECHO BFR]],17,FALSE)</f>
        <v>30.072454</v>
      </c>
      <c r="BB681">
        <f>VLOOKUP(Sheet1[[#This Row],[NPDES ID2]],Combined_Sheet__Major_Only___2[[NPDES ID2]:[ECHO BFR]],18,FALSE)</f>
        <v>-95.377182000000005</v>
      </c>
      <c r="BC681" s="2" t="str">
        <f>IF(ISNUMBER(SEARCH("aerobic",$AW681)),"aerobic","")</f>
        <v>aerobic</v>
      </c>
      <c r="BD681" s="2" t="str">
        <f>IF(ISNUMBER(SEARCH("anaer",$AW681)),"anaer","")</f>
        <v/>
      </c>
      <c r="BE681" s="2" t="str">
        <f>IF(ISNUMBER(SEARCH("thickening",$AZ681)),"thickening","")</f>
        <v>thickening</v>
      </c>
      <c r="BF681" s="3" t="str">
        <f>IF(ISNUMBER(SEARCH("airDry",$AW681)),"airDry","")</f>
        <v/>
      </c>
      <c r="BG681" s="3" t="str">
        <f>IF(ISNUMBER(SEARCH("heatDry",$AY681)),"heatDry","")</f>
        <v/>
      </c>
      <c r="BH681" s="3" t="str">
        <f>IF(AND(ISNUMBER(SEARCH("aerobic",$AW681)),ISNUMBER(SEARCH("anaer",$AW681))),"Combined Aer and Anaer.","")</f>
        <v/>
      </c>
    </row>
    <row r="682" spans="1:60" x14ac:dyDescent="0.25">
      <c r="A682" s="5">
        <v>1516</v>
      </c>
      <c r="B682" t="s">
        <v>7140</v>
      </c>
      <c r="C682">
        <v>100.73</v>
      </c>
      <c r="D682">
        <v>1006.356527122018</v>
      </c>
      <c r="E682">
        <v>995.90877347956075</v>
      </c>
      <c r="F682">
        <v>704.32488522457231</v>
      </c>
      <c r="G682">
        <v>1305.01077614478</v>
      </c>
      <c r="H682">
        <v>-108.9743440719819</v>
      </c>
      <c r="I682">
        <v>-110.3365629321312</v>
      </c>
      <c r="J682">
        <v>-129.80517281018251</v>
      </c>
      <c r="K682">
        <v>-87.498627489903299</v>
      </c>
      <c r="L682">
        <v>70.545783449744903</v>
      </c>
      <c r="M682">
        <v>70.299570543267976</v>
      </c>
      <c r="N682">
        <v>69.43841986731789</v>
      </c>
      <c r="O682">
        <v>72.37044500148852</v>
      </c>
      <c r="P682">
        <v>2.3584884406820348</v>
      </c>
      <c r="Q682">
        <v>2.382641695361202</v>
      </c>
      <c r="R682">
        <v>1.9247638655983961</v>
      </c>
      <c r="S682">
        <v>2.7646707595573221</v>
      </c>
      <c r="T682">
        <v>122872.86430687419</v>
      </c>
      <c r="U682">
        <v>122873.06875470289</v>
      </c>
      <c r="V682">
        <v>122790.0470211349</v>
      </c>
      <c r="W682">
        <v>122955.9842815794</v>
      </c>
      <c r="X682">
        <v>7896.5009734483656</v>
      </c>
      <c r="Y682">
        <v>7923.4507860176082</v>
      </c>
      <c r="Z682">
        <v>7692.2198259569968</v>
      </c>
      <c r="AA682">
        <v>8023.1834092519748</v>
      </c>
      <c r="AB682">
        <v>1199.456923052682</v>
      </c>
      <c r="AC682">
        <v>1185.3712766127201</v>
      </c>
      <c r="AD682">
        <v>1046.54316815379</v>
      </c>
      <c r="AE682">
        <v>1383.138074356825</v>
      </c>
      <c r="AF682">
        <v>68.634320322660557</v>
      </c>
      <c r="AG682">
        <v>68.394832571295694</v>
      </c>
      <c r="AH682">
        <v>67.556930619159928</v>
      </c>
      <c r="AI682">
        <v>70.409473094076205</v>
      </c>
      <c r="AJ682">
        <v>0.6149661494400066</v>
      </c>
      <c r="AK682">
        <v>0.61496614249330306</v>
      </c>
      <c r="AL682">
        <v>0.61496228412537324</v>
      </c>
      <c r="AM682">
        <v>0.61496995019416367</v>
      </c>
      <c r="AN682">
        <v>0.97952535110559991</v>
      </c>
      <c r="AO682">
        <v>0.97952535110560024</v>
      </c>
      <c r="AP682">
        <v>0.97952535110560024</v>
      </c>
      <c r="AQ682">
        <v>0.97952535110560024</v>
      </c>
      <c r="AR682">
        <v>16.46102800799807</v>
      </c>
      <c r="AS682">
        <v>16.46102800799807</v>
      </c>
      <c r="AT682">
        <v>16.46102800799807</v>
      </c>
      <c r="AU682">
        <v>16.46102800799807</v>
      </c>
      <c r="AV682" t="str">
        <f>VLOOKUP(Sheet1[[#This Row],[NPDES ID2]],Combined_Sheet__Major_Only___2[[NPDES ID2]:[ECHO BFR]],3,FALSE)</f>
        <v>SC</v>
      </c>
      <c r="AW682" t="s">
        <v>41</v>
      </c>
      <c r="AX682" t="str">
        <f>VLOOKUP(Sheet1[[#This Row],[NPDES ID2]],Combined_Sheet__Major_Only___2[[NPDES ID2]:[ECHO BFR]],27,FALSE)</f>
        <v>-</v>
      </c>
      <c r="AY682" t="str">
        <f>VLOOKUP(Sheet1[[#This Row],[NPDES ID2]],Combined_Sheet__Major_Only___2[[NPDES ID2]:[ECHO BFR]],28,FALSE)</f>
        <v>-</v>
      </c>
      <c r="AZ682" t="str">
        <f>VLOOKUP(Sheet1[[#This Row],[NPDES ID2]],Combined_Sheet__Major_Only___2[[NPDES ID2]:[ECHO BFR]],29,FALSE)</f>
        <v>thickening, preliminaryOps</v>
      </c>
      <c r="BA682">
        <f>VLOOKUP(Sheet1[[#This Row],[NPDES ID2]],Combined_Sheet__Major_Only___2[[NPDES ID2]:[ECHO BFR]],17,FALSE)</f>
        <v>34.235278000000001</v>
      </c>
      <c r="BB682">
        <f>VLOOKUP(Sheet1[[#This Row],[NPDES ID2]],Combined_Sheet__Major_Only___2[[NPDES ID2]:[ECHO BFR]],18,FALSE)</f>
        <v>-80.628332999999998</v>
      </c>
      <c r="BC682" s="2" t="str">
        <f>IF(ISNUMBER(SEARCH("aerobic",$AW682)),"aerobic","")</f>
        <v>aerobic</v>
      </c>
      <c r="BD682" s="2" t="str">
        <f>IF(ISNUMBER(SEARCH("anaer",$AW682)),"anaer","")</f>
        <v/>
      </c>
      <c r="BE682" s="2" t="str">
        <f>IF(ISNUMBER(SEARCH("thickening",$AZ682)),"thickening","")</f>
        <v>thickening</v>
      </c>
      <c r="BF682" s="3" t="str">
        <f>IF(ISNUMBER(SEARCH("airDry",$AW682)),"airDry","")</f>
        <v/>
      </c>
      <c r="BG682" s="3" t="str">
        <f>IF(ISNUMBER(SEARCH("heatDry",$AY682)),"heatDry","")</f>
        <v/>
      </c>
      <c r="BH682" s="3" t="str">
        <f>IF(AND(ISNUMBER(SEARCH("aerobic",$AW682)),ISNUMBER(SEARCH("anaer",$AW682))),"Combined Aer and Anaer.","")</f>
        <v/>
      </c>
    </row>
    <row r="683" spans="1:60" x14ac:dyDescent="0.25">
      <c r="A683" s="5">
        <v>2353</v>
      </c>
      <c r="B683" t="s">
        <v>10979</v>
      </c>
      <c r="C683">
        <v>347.47</v>
      </c>
      <c r="D683">
        <v>401.13301327205448</v>
      </c>
      <c r="E683">
        <v>398.14318853064623</v>
      </c>
      <c r="F683">
        <v>310.59761357876113</v>
      </c>
      <c r="G683">
        <v>494.11192524736509</v>
      </c>
      <c r="H683">
        <v>-107.3721618985909</v>
      </c>
      <c r="I683">
        <v>-108.67698019006021</v>
      </c>
      <c r="J683">
        <v>-128.2600127694144</v>
      </c>
      <c r="K683">
        <v>-85.930454613489871</v>
      </c>
      <c r="L683">
        <v>246.51876104186121</v>
      </c>
      <c r="M683">
        <v>245.69350292685851</v>
      </c>
      <c r="N683">
        <v>242.80768837725219</v>
      </c>
      <c r="O683">
        <v>252.63399476757519</v>
      </c>
      <c r="P683">
        <v>8.1290787096595629</v>
      </c>
      <c r="Q683">
        <v>8.2238984963259316</v>
      </c>
      <c r="R683">
        <v>6.6222700067217311</v>
      </c>
      <c r="S683">
        <v>9.5621464975311472</v>
      </c>
      <c r="T683">
        <v>122821.3275728826</v>
      </c>
      <c r="U683">
        <v>122821.53193622371</v>
      </c>
      <c r="V683">
        <v>122738.54451117601</v>
      </c>
      <c r="W683">
        <v>122904.4131984697</v>
      </c>
      <c r="X683">
        <v>7791.5847401205456</v>
      </c>
      <c r="Y683">
        <v>7817.2734387146666</v>
      </c>
      <c r="Z683">
        <v>7597.9673711866626</v>
      </c>
      <c r="AA683">
        <v>7911.4752029311658</v>
      </c>
      <c r="AB683">
        <v>1169.6772999684381</v>
      </c>
      <c r="AC683">
        <v>1156.2017731105529</v>
      </c>
      <c r="AD683">
        <v>1022.2021764167461</v>
      </c>
      <c r="AE683">
        <v>1345.7607696525979</v>
      </c>
      <c r="AF683">
        <v>69.529496315463319</v>
      </c>
      <c r="AG683">
        <v>69.296922308765218</v>
      </c>
      <c r="AH683">
        <v>68.482699633273981</v>
      </c>
      <c r="AI683">
        <v>71.254032413834608</v>
      </c>
      <c r="AJ683">
        <v>0.62592003661733564</v>
      </c>
      <c r="AK683">
        <v>0.62592001242899087</v>
      </c>
      <c r="AL683">
        <v>0.62590662437275313</v>
      </c>
      <c r="AM683">
        <v>0.62593322507355664</v>
      </c>
      <c r="AN683">
        <v>0.97951701219095144</v>
      </c>
      <c r="AO683">
        <v>0.97951701219095122</v>
      </c>
      <c r="AP683">
        <v>0.97951701219095122</v>
      </c>
      <c r="AQ683">
        <v>0.97951701219095122</v>
      </c>
      <c r="AR683">
        <v>16.797635410472878</v>
      </c>
      <c r="AS683">
        <v>16.797635410472878</v>
      </c>
      <c r="AT683">
        <v>16.797635410472878</v>
      </c>
      <c r="AU683">
        <v>16.797635410472878</v>
      </c>
      <c r="AV683" t="str">
        <f>VLOOKUP(Sheet1[[#This Row],[NPDES ID2]],Combined_Sheet__Major_Only___2[[NPDES ID2]:[ECHO BFR]],3,FALSE)</f>
        <v>SD</v>
      </c>
      <c r="AW683" t="s">
        <v>12185</v>
      </c>
      <c r="AX683" t="str">
        <f>VLOOKUP(Sheet1[[#This Row],[NPDES ID2]],Combined_Sheet__Major_Only___2[[NPDES ID2]:[ECHO BFR]],27,FALSE)</f>
        <v>methaneBioCaptureRecover</v>
      </c>
      <c r="AY683" t="str">
        <f>VLOOKUP(Sheet1[[#This Row],[NPDES ID2]],Combined_Sheet__Major_Only___2[[NPDES ID2]:[ECHO BFR]],28,FALSE)</f>
        <v>-</v>
      </c>
      <c r="AZ683" t="str">
        <f>VLOOKUP(Sheet1[[#This Row],[NPDES ID2]],Combined_Sheet__Major_Only___2[[NPDES ID2]:[ECHO BFR]],29,FALSE)</f>
        <v>thickening, sludgeLagoon, preliminaryOps</v>
      </c>
      <c r="BA683">
        <f>VLOOKUP(Sheet1[[#This Row],[NPDES ID2]],Combined_Sheet__Major_Only___2[[NPDES ID2]:[ECHO BFR]],17,FALSE)</f>
        <v>42.869349999999997</v>
      </c>
      <c r="BB683">
        <f>VLOOKUP(Sheet1[[#This Row],[NPDES ID2]],Combined_Sheet__Major_Only___2[[NPDES ID2]:[ECHO BFR]],18,FALSE)</f>
        <v>-97.382400000000004</v>
      </c>
      <c r="BC683" s="2" t="str">
        <f>IF(ISNUMBER(SEARCH("aerobic",$AW683)),"aerobic","")</f>
        <v/>
      </c>
      <c r="BD683" s="2" t="str">
        <f>IF(ISNUMBER(SEARCH("anaer",$AW683)),"anaer","")</f>
        <v>anaer</v>
      </c>
      <c r="BE683" s="2" t="str">
        <f>IF(ISNUMBER(SEARCH("thickening",$AZ683)),"thickening","")</f>
        <v>thickening</v>
      </c>
      <c r="BF683" s="4" t="str">
        <f>IF(ISNUMBER(SEARCH("airDry",$AW683)),"airDry","")</f>
        <v/>
      </c>
      <c r="BG683" s="4" t="str">
        <f>IF(ISNUMBER(SEARCH("heatDry",$AY683)),"heatDry","")</f>
        <v/>
      </c>
      <c r="BH683" s="4" t="str">
        <f>IF(AND(ISNUMBER(SEARCH("aerobic",$AW683)),ISNUMBER(SEARCH("anaer",$AW683))),"Combined Aer and Anaer.","")</f>
        <v/>
      </c>
    </row>
    <row r="684" spans="1:60" x14ac:dyDescent="0.25">
      <c r="A684" s="5">
        <v>2519</v>
      </c>
      <c r="B684" t="s">
        <v>11698</v>
      </c>
      <c r="C684">
        <v>156.59</v>
      </c>
      <c r="D684">
        <v>694.40858993557742</v>
      </c>
      <c r="E684">
        <v>690.86142171882761</v>
      </c>
      <c r="F684">
        <v>498.67817315516589</v>
      </c>
      <c r="G684">
        <v>890.82223147682066</v>
      </c>
      <c r="H684">
        <v>-109.2729829336549</v>
      </c>
      <c r="I684">
        <v>-110.644132506928</v>
      </c>
      <c r="J684">
        <v>-130.09056318377509</v>
      </c>
      <c r="K684">
        <v>-87.773934462530278</v>
      </c>
      <c r="L684">
        <v>109.37099221545191</v>
      </c>
      <c r="M684">
        <v>108.9859805412333</v>
      </c>
      <c r="N684">
        <v>107.63943003155219</v>
      </c>
      <c r="O684">
        <v>112.2242096828698</v>
      </c>
      <c r="P684">
        <v>3.6669755476660049</v>
      </c>
      <c r="Q684">
        <v>3.7038465271475278</v>
      </c>
      <c r="R684">
        <v>2.9937323915145919</v>
      </c>
      <c r="S684">
        <v>4.2954511874553054</v>
      </c>
      <c r="T684">
        <v>122793.2168918504</v>
      </c>
      <c r="U684">
        <v>122793.4212091079</v>
      </c>
      <c r="V684">
        <v>122710.4524976222</v>
      </c>
      <c r="W684">
        <v>122876.2837817314</v>
      </c>
      <c r="X684">
        <v>7912.7698544610184</v>
      </c>
      <c r="Y684">
        <v>7939.967636020192</v>
      </c>
      <c r="Z684">
        <v>7706.371785559335</v>
      </c>
      <c r="AA684">
        <v>8040.8041020253531</v>
      </c>
      <c r="AB684">
        <v>1204.938171886937</v>
      </c>
      <c r="AC684">
        <v>1190.732544664447</v>
      </c>
      <c r="AD684">
        <v>1050.9595726826119</v>
      </c>
      <c r="AE684">
        <v>1390.1378182063349</v>
      </c>
      <c r="AF684">
        <v>68.449287211708139</v>
      </c>
      <c r="AG684">
        <v>68.20841334733953</v>
      </c>
      <c r="AH684">
        <v>67.365550278523074</v>
      </c>
      <c r="AI684">
        <v>70.234851973623933</v>
      </c>
      <c r="AJ684">
        <v>0.6127023135200117</v>
      </c>
      <c r="AK684">
        <v>0.61270230273180615</v>
      </c>
      <c r="AL684">
        <v>0.61269631553676329</v>
      </c>
      <c r="AM684">
        <v>0.61270821134563958</v>
      </c>
      <c r="AN684">
        <v>0.97951246087132104</v>
      </c>
      <c r="AO684">
        <v>0.97951246087132116</v>
      </c>
      <c r="AP684">
        <v>0.97951246087132116</v>
      </c>
      <c r="AQ684">
        <v>0.97951246087132116</v>
      </c>
      <c r="AR684">
        <v>16.391321125995951</v>
      </c>
      <c r="AS684">
        <v>16.39132112599594</v>
      </c>
      <c r="AT684">
        <v>16.39132112599594</v>
      </c>
      <c r="AU684">
        <v>16.39132112599594</v>
      </c>
      <c r="AV684" t="str">
        <f>VLOOKUP(Sheet1[[#This Row],[NPDES ID2]],Combined_Sheet__Major_Only___2[[NPDES ID2]:[ECHO BFR]],3,FALSE)</f>
        <v>GA</v>
      </c>
      <c r="AW684" t="s">
        <v>41</v>
      </c>
      <c r="AX684" t="str">
        <f>VLOOKUP(Sheet1[[#This Row],[NPDES ID2]],Combined_Sheet__Major_Only___2[[NPDES ID2]:[ECHO BFR]],27,FALSE)</f>
        <v>-</v>
      </c>
      <c r="AY684" t="str">
        <f>VLOOKUP(Sheet1[[#This Row],[NPDES ID2]],Combined_Sheet__Major_Only___2[[NPDES ID2]:[ECHO BFR]],28,FALSE)</f>
        <v>-</v>
      </c>
      <c r="AZ684" t="str">
        <f>VLOOKUP(Sheet1[[#This Row],[NPDES ID2]],Combined_Sheet__Major_Only___2[[NPDES ID2]:[ECHO BFR]],29,FALSE)</f>
        <v>thickening</v>
      </c>
      <c r="BA684">
        <f>VLOOKUP(Sheet1[[#This Row],[NPDES ID2]],Combined_Sheet__Major_Only___2[[NPDES ID2]:[ECHO BFR]],17,FALSE)</f>
        <v>33.51</v>
      </c>
      <c r="BB684">
        <f>VLOOKUP(Sheet1[[#This Row],[NPDES ID2]],Combined_Sheet__Major_Only___2[[NPDES ID2]:[ECHO BFR]],18,FALSE)</f>
        <v>-82.163556</v>
      </c>
      <c r="BC684" s="2" t="str">
        <f>IF(ISNUMBER(SEARCH("aerobic",$AW684)),"aerobic","")</f>
        <v>aerobic</v>
      </c>
      <c r="BD684" s="2" t="str">
        <f>IF(ISNUMBER(SEARCH("anaer",$AW684)),"anaer","")</f>
        <v/>
      </c>
      <c r="BE684" s="2" t="str">
        <f>IF(ISNUMBER(SEARCH("thickening",$AZ684)),"thickening","")</f>
        <v>thickening</v>
      </c>
      <c r="BF684" s="4" t="str">
        <f>IF(ISNUMBER(SEARCH("airDry",$AW684)),"airDry","")</f>
        <v/>
      </c>
      <c r="BG684" s="4" t="str">
        <f>IF(ISNUMBER(SEARCH("heatDry",$AY684)),"heatDry","")</f>
        <v/>
      </c>
      <c r="BH684" s="4" t="str">
        <f>IF(AND(ISNUMBER(SEARCH("aerobic",$AW684)),ISNUMBER(SEARCH("anaer",$AW684))),"Combined Aer and Anaer.","")</f>
        <v/>
      </c>
    </row>
    <row r="685" spans="1:60" x14ac:dyDescent="0.25">
      <c r="A685" s="5">
        <v>2439</v>
      </c>
      <c r="B685" t="s">
        <v>11366</v>
      </c>
      <c r="C685">
        <v>239.84</v>
      </c>
      <c r="D685">
        <v>516.26575843919113</v>
      </c>
      <c r="E685">
        <v>512.67800013184137</v>
      </c>
      <c r="F685">
        <v>383.44855478054222</v>
      </c>
      <c r="G685">
        <v>647.42279617043653</v>
      </c>
      <c r="H685">
        <v>-111.5663870949959</v>
      </c>
      <c r="I685">
        <v>-112.9256187610443</v>
      </c>
      <c r="J685">
        <v>-132.2927868633906</v>
      </c>
      <c r="K685">
        <v>-89.947732835374339</v>
      </c>
      <c r="L685">
        <v>164.28212825277831</v>
      </c>
      <c r="M685">
        <v>163.6677915601322</v>
      </c>
      <c r="N685">
        <v>161.51932782433369</v>
      </c>
      <c r="O685">
        <v>168.83465828294331</v>
      </c>
      <c r="P685">
        <v>5.6229696089632579</v>
      </c>
      <c r="Q685">
        <v>5.6720435638068203</v>
      </c>
      <c r="R685">
        <v>4.602739692043408</v>
      </c>
      <c r="S685">
        <v>6.55314300097886</v>
      </c>
      <c r="T685">
        <v>122570.78239278479</v>
      </c>
      <c r="U685">
        <v>122570.98634539091</v>
      </c>
      <c r="V685">
        <v>122488.1657107799</v>
      </c>
      <c r="W685">
        <v>122653.7010305689</v>
      </c>
      <c r="X685">
        <v>8054.168722295195</v>
      </c>
      <c r="Y685">
        <v>8083.266672634416</v>
      </c>
      <c r="Z685">
        <v>7831.5022576459942</v>
      </c>
      <c r="AA685">
        <v>8192.5964504632066</v>
      </c>
      <c r="AB685">
        <v>1249.2550753148739</v>
      </c>
      <c r="AC685">
        <v>1234.087224575092</v>
      </c>
      <c r="AD685">
        <v>1086.8085848155131</v>
      </c>
      <c r="AE685">
        <v>1446.300803419412</v>
      </c>
      <c r="AF685">
        <v>67.127756376003148</v>
      </c>
      <c r="AG685">
        <v>66.876858344342821</v>
      </c>
      <c r="AH685">
        <v>65.998768878980144</v>
      </c>
      <c r="AI685">
        <v>68.987814127128345</v>
      </c>
      <c r="AJ685">
        <v>0.59653708282102746</v>
      </c>
      <c r="AK685">
        <v>0.59653706646396909</v>
      </c>
      <c r="AL685">
        <v>0.59652800004342088</v>
      </c>
      <c r="AM685">
        <v>0.59654601398530605</v>
      </c>
      <c r="AN685">
        <v>0.97947637569225821</v>
      </c>
      <c r="AO685">
        <v>0.97947637569225832</v>
      </c>
      <c r="AP685">
        <v>0.97947637569225832</v>
      </c>
      <c r="AQ685">
        <v>0.97947637569225832</v>
      </c>
      <c r="AR685">
        <v>15.893984707975649</v>
      </c>
      <c r="AS685">
        <v>15.89398470797564</v>
      </c>
      <c r="AT685">
        <v>15.89398470797564</v>
      </c>
      <c r="AU685">
        <v>15.89398470797564</v>
      </c>
      <c r="AV685" t="str">
        <f>VLOOKUP(Sheet1[[#This Row],[NPDES ID2]],Combined_Sheet__Major_Only___2[[NPDES ID2]:[ECHO BFR]],3,FALSE)</f>
        <v>TX</v>
      </c>
      <c r="AW685" t="s">
        <v>41</v>
      </c>
      <c r="AX685" t="str">
        <f>VLOOKUP(Sheet1[[#This Row],[NPDES ID2]],Combined_Sheet__Major_Only___2[[NPDES ID2]:[ECHO BFR]],27,FALSE)</f>
        <v>-</v>
      </c>
      <c r="AY685" t="str">
        <f>VLOOKUP(Sheet1[[#This Row],[NPDES ID2]],Combined_Sheet__Major_Only___2[[NPDES ID2]:[ECHO BFR]],28,FALSE)</f>
        <v>-</v>
      </c>
      <c r="AZ685" t="str">
        <f>VLOOKUP(Sheet1[[#This Row],[NPDES ID2]],Combined_Sheet__Major_Only___2[[NPDES ID2]:[ECHO BFR]],29,FALSE)</f>
        <v>thickening</v>
      </c>
      <c r="BA685">
        <f>VLOOKUP(Sheet1[[#This Row],[NPDES ID2]],Combined_Sheet__Major_Only___2[[NPDES ID2]:[ECHO BFR]],17,FALSE)</f>
        <v>29.890847999999998</v>
      </c>
      <c r="BB685">
        <f>VLOOKUP(Sheet1[[#This Row],[NPDES ID2]],Combined_Sheet__Major_Only___2[[NPDES ID2]:[ECHO BFR]],18,FALSE)</f>
        <v>-95.638902999999999</v>
      </c>
      <c r="BC685" s="2" t="str">
        <f>IF(ISNUMBER(SEARCH("aerobic",$AW685)),"aerobic","")</f>
        <v>aerobic</v>
      </c>
      <c r="BD685" s="2" t="str">
        <f>IF(ISNUMBER(SEARCH("anaer",$AW685)),"anaer","")</f>
        <v/>
      </c>
      <c r="BE685" s="2" t="str">
        <f>IF(ISNUMBER(SEARCH("thickening",$AZ685)),"thickening","")</f>
        <v>thickening</v>
      </c>
      <c r="BF685" s="4" t="str">
        <f>IF(ISNUMBER(SEARCH("airDry",$AW685)),"airDry","")</f>
        <v/>
      </c>
      <c r="BG685" s="4" t="str">
        <f>IF(ISNUMBER(SEARCH("heatDry",$AY685)),"heatDry","")</f>
        <v/>
      </c>
      <c r="BH685" s="4" t="str">
        <f>IF(AND(ISNUMBER(SEARCH("aerobic",$AW685)),ISNUMBER(SEARCH("anaer",$AW685))),"Combined Aer and Anaer.","")</f>
        <v/>
      </c>
    </row>
    <row r="686" spans="1:60" x14ac:dyDescent="0.25">
      <c r="A686" s="5">
        <v>2417</v>
      </c>
      <c r="B686" t="s">
        <v>11270</v>
      </c>
      <c r="C686">
        <v>261.89999999999998</v>
      </c>
      <c r="D686">
        <v>481.46490651935488</v>
      </c>
      <c r="E686">
        <v>478.57204502215939</v>
      </c>
      <c r="F686">
        <v>361.10501733150818</v>
      </c>
      <c r="G686">
        <v>599.35198345073866</v>
      </c>
      <c r="H686">
        <v>-110.0667438552743</v>
      </c>
      <c r="I686">
        <v>-111.46408343374451</v>
      </c>
      <c r="J686">
        <v>-130.8504259409645</v>
      </c>
      <c r="K686">
        <v>-88.513040293665995</v>
      </c>
      <c r="L686">
        <v>181.64494926144781</v>
      </c>
      <c r="M686">
        <v>180.99124221257401</v>
      </c>
      <c r="N686">
        <v>178.7051383671762</v>
      </c>
      <c r="O686">
        <v>186.48917982290379</v>
      </c>
      <c r="P686">
        <v>6.1356263378267446</v>
      </c>
      <c r="Q686">
        <v>6.1943666222658678</v>
      </c>
      <c r="R686">
        <v>5.0139507851992073</v>
      </c>
      <c r="S686">
        <v>7.1739656364390676</v>
      </c>
      <c r="T686">
        <v>122113.73526735271</v>
      </c>
      <c r="U686">
        <v>122113.9384706914</v>
      </c>
      <c r="V686">
        <v>122031.42209693151</v>
      </c>
      <c r="W686">
        <v>122196.3492842484</v>
      </c>
      <c r="X686">
        <v>7924.5123305906091</v>
      </c>
      <c r="Y686">
        <v>7952.2518654903979</v>
      </c>
      <c r="Z686">
        <v>7713.3754243158164</v>
      </c>
      <c r="AA686">
        <v>8055.5894706960053</v>
      </c>
      <c r="AB686">
        <v>1214.663068189338</v>
      </c>
      <c r="AC686">
        <v>1200.193752724806</v>
      </c>
      <c r="AD686">
        <v>1058.4724966745359</v>
      </c>
      <c r="AE686">
        <v>1403.1591569376851</v>
      </c>
      <c r="AF686">
        <v>67.970712874958821</v>
      </c>
      <c r="AG686">
        <v>67.726238049280653</v>
      </c>
      <c r="AH686">
        <v>66.87057012619691</v>
      </c>
      <c r="AI686">
        <v>69.783223567662006</v>
      </c>
      <c r="AJ686">
        <v>0.606847606095689</v>
      </c>
      <c r="AK686">
        <v>0.60684758816132689</v>
      </c>
      <c r="AL686">
        <v>0.60683765016830415</v>
      </c>
      <c r="AM686">
        <v>0.60685739584808074</v>
      </c>
      <c r="AN686">
        <v>0.97940182931257824</v>
      </c>
      <c r="AO686">
        <v>0.97940182931257813</v>
      </c>
      <c r="AP686">
        <v>0.97940182931257813</v>
      </c>
      <c r="AQ686">
        <v>0.97940182931257813</v>
      </c>
      <c r="AR686">
        <v>16.21109920213183</v>
      </c>
      <c r="AS686">
        <v>16.21109920213183</v>
      </c>
      <c r="AT686">
        <v>16.21109920213183</v>
      </c>
      <c r="AU686">
        <v>16.21109920213183</v>
      </c>
      <c r="AV686" t="str">
        <f>VLOOKUP(Sheet1[[#This Row],[NPDES ID2]],Combined_Sheet__Major_Only___2[[NPDES ID2]:[ECHO BFR]],3,FALSE)</f>
        <v>WA</v>
      </c>
      <c r="AW686" t="s">
        <v>41</v>
      </c>
      <c r="AX686" t="str">
        <f>VLOOKUP(Sheet1[[#This Row],[NPDES ID2]],Combined_Sheet__Major_Only___2[[NPDES ID2]:[ECHO BFR]],27,FALSE)</f>
        <v>-</v>
      </c>
      <c r="AY686" t="str">
        <f>VLOOKUP(Sheet1[[#This Row],[NPDES ID2]],Combined_Sheet__Major_Only___2[[NPDES ID2]:[ECHO BFR]],28,FALSE)</f>
        <v>-</v>
      </c>
      <c r="AZ686" t="str">
        <f>VLOOKUP(Sheet1[[#This Row],[NPDES ID2]],Combined_Sheet__Major_Only___2[[NPDES ID2]:[ECHO BFR]],29,FALSE)</f>
        <v>thickening</v>
      </c>
      <c r="BA686">
        <f>VLOOKUP(Sheet1[[#This Row],[NPDES ID2]],Combined_Sheet__Major_Only___2[[NPDES ID2]:[ECHO BFR]],17,FALSE)</f>
        <v>47.188881000000002</v>
      </c>
      <c r="BB686">
        <f>VLOOKUP(Sheet1[[#This Row],[NPDES ID2]],Combined_Sheet__Major_Only___2[[NPDES ID2]:[ECHO BFR]],18,FALSE)</f>
        <v>-122.004636</v>
      </c>
      <c r="BC686" s="2" t="str">
        <f>IF(ISNUMBER(SEARCH("aerobic",$AW686)),"aerobic","")</f>
        <v>aerobic</v>
      </c>
      <c r="BD686" s="2" t="str">
        <f>IF(ISNUMBER(SEARCH("anaer",$AW686)),"anaer","")</f>
        <v/>
      </c>
      <c r="BE686" s="2" t="str">
        <f>IF(ISNUMBER(SEARCH("thickening",$AZ686)),"thickening","")</f>
        <v>thickening</v>
      </c>
      <c r="BF686" s="4" t="str">
        <f>IF(ISNUMBER(SEARCH("airDry",$AW686)),"airDry","")</f>
        <v/>
      </c>
      <c r="BG686" s="4" t="str">
        <f>IF(ISNUMBER(SEARCH("heatDry",$AY686)),"heatDry","")</f>
        <v/>
      </c>
      <c r="BH686" s="4" t="str">
        <f>IF(AND(ISNUMBER(SEARCH("aerobic",$AW686)),ISNUMBER(SEARCH("anaer",$AW686))),"Combined Aer and Anaer.","")</f>
        <v/>
      </c>
    </row>
    <row r="687" spans="1:60" x14ac:dyDescent="0.25">
      <c r="A687" s="5">
        <v>1989</v>
      </c>
      <c r="B687" t="s">
        <v>9370</v>
      </c>
      <c r="C687">
        <v>1809.57</v>
      </c>
      <c r="D687">
        <v>464.05106762480779</v>
      </c>
      <c r="E687">
        <v>461.81924139093479</v>
      </c>
      <c r="F687">
        <v>389.33804226267108</v>
      </c>
      <c r="G687">
        <v>538.50534100817504</v>
      </c>
      <c r="H687">
        <v>-109.32164904943021</v>
      </c>
      <c r="I687">
        <v>-110.8293045200123</v>
      </c>
      <c r="J687">
        <v>-130.0914923155824</v>
      </c>
      <c r="K687">
        <v>-87.536136839895249</v>
      </c>
      <c r="L687">
        <v>1256.9400246075911</v>
      </c>
      <c r="M687">
        <v>1252.4352670194701</v>
      </c>
      <c r="N687">
        <v>1236.701105329297</v>
      </c>
      <c r="O687">
        <v>1290.2997484750281</v>
      </c>
      <c r="P687">
        <v>42.38481976506521</v>
      </c>
      <c r="Q687">
        <v>42.794346236148193</v>
      </c>
      <c r="R687">
        <v>34.629648244599878</v>
      </c>
      <c r="S687">
        <v>49.582639403529441</v>
      </c>
      <c r="T687">
        <v>122104.916027849</v>
      </c>
      <c r="U687">
        <v>122105.1192167297</v>
      </c>
      <c r="V687">
        <v>122022.6087140259</v>
      </c>
      <c r="W687">
        <v>122187.52416674131</v>
      </c>
      <c r="X687">
        <v>7912.0495919303294</v>
      </c>
      <c r="Y687">
        <v>7939.6784628805181</v>
      </c>
      <c r="Z687">
        <v>7702.2217661654313</v>
      </c>
      <c r="AA687">
        <v>8042.2857547199583</v>
      </c>
      <c r="AB687">
        <v>1211.171482258675</v>
      </c>
      <c r="AC687">
        <v>1196.805294014734</v>
      </c>
      <c r="AD687">
        <v>1055.560574592801</v>
      </c>
      <c r="AE687">
        <v>1398.8820990878021</v>
      </c>
      <c r="AF687">
        <v>68.080055637527494</v>
      </c>
      <c r="AG687">
        <v>67.837026224521452</v>
      </c>
      <c r="AH687">
        <v>66.983302823750591</v>
      </c>
      <c r="AI687">
        <v>69.885696750715823</v>
      </c>
      <c r="AJ687">
        <v>0.60818524284992881</v>
      </c>
      <c r="AK687">
        <v>0.60818511606865999</v>
      </c>
      <c r="AL687">
        <v>0.60811639292085407</v>
      </c>
      <c r="AM687">
        <v>0.60825295114430333</v>
      </c>
      <c r="AN687">
        <v>0.97940038553016107</v>
      </c>
      <c r="AO687">
        <v>0.97940038553016151</v>
      </c>
      <c r="AP687">
        <v>0.97940038553016151</v>
      </c>
      <c r="AQ687">
        <v>0.97940038553016151</v>
      </c>
      <c r="AR687">
        <v>16.250230740195519</v>
      </c>
      <c r="AS687">
        <v>16.250230740195519</v>
      </c>
      <c r="AT687">
        <v>16.250230740195519</v>
      </c>
      <c r="AU687">
        <v>16.250230740195519</v>
      </c>
      <c r="AV687" t="str">
        <f>VLOOKUP(Sheet1[[#This Row],[NPDES ID2]],Combined_Sheet__Major_Only___2[[NPDES ID2]:[ECHO BFR]],3,FALSE)</f>
        <v>NC</v>
      </c>
      <c r="AW687" t="s">
        <v>12185</v>
      </c>
      <c r="AX687" t="str">
        <f>VLOOKUP(Sheet1[[#This Row],[NPDES ID2]],Combined_Sheet__Major_Only___2[[NPDES ID2]:[ECHO BFR]],27,FALSE)</f>
        <v>tempSludgeStore</v>
      </c>
      <c r="AY687" t="str">
        <f>VLOOKUP(Sheet1[[#This Row],[NPDES ID2]],Combined_Sheet__Major_Only___2[[NPDES ID2]:[ECHO BFR]],28,FALSE)</f>
        <v>-</v>
      </c>
      <c r="AZ687" t="str">
        <f>VLOOKUP(Sheet1[[#This Row],[NPDES ID2]],Combined_Sheet__Major_Only___2[[NPDES ID2]:[ECHO BFR]],29,FALSE)</f>
        <v>preliminaryOps, thickening, sludgeLagoon</v>
      </c>
      <c r="BA687">
        <f>VLOOKUP(Sheet1[[#This Row],[NPDES ID2]],Combined_Sheet__Major_Only___2[[NPDES ID2]:[ECHO BFR]],17,FALSE)</f>
        <v>35.306944000000001</v>
      </c>
      <c r="BB687">
        <f>VLOOKUP(Sheet1[[#This Row],[NPDES ID2]],Combined_Sheet__Major_Only___2[[NPDES ID2]:[ECHO BFR]],18,FALSE)</f>
        <v>-81.134444000000002</v>
      </c>
      <c r="BC687" s="2" t="str">
        <f>IF(ISNUMBER(SEARCH("aerobic",$AW687)),"aerobic","")</f>
        <v/>
      </c>
      <c r="BD687" s="2" t="str">
        <f>IF(ISNUMBER(SEARCH("anaer",$AW687)),"anaer","")</f>
        <v>anaer</v>
      </c>
      <c r="BE687" s="2" t="str">
        <f>IF(ISNUMBER(SEARCH("thickening",$AZ687)),"thickening","")</f>
        <v>thickening</v>
      </c>
      <c r="BF687" s="4" t="str">
        <f>IF(ISNUMBER(SEARCH("airDry",$AW687)),"airDry","")</f>
        <v/>
      </c>
      <c r="BG687" s="4" t="str">
        <f>IF(ISNUMBER(SEARCH("heatDry",$AY687)),"heatDry","")</f>
        <v/>
      </c>
      <c r="BH687" s="4" t="str">
        <f>IF(AND(ISNUMBER(SEARCH("aerobic",$AW687)),ISNUMBER(SEARCH("anaer",$AW687))),"Combined Aer and Anaer.","")</f>
        <v/>
      </c>
    </row>
    <row r="688" spans="1:60" x14ac:dyDescent="0.25">
      <c r="A688" s="5">
        <v>522</v>
      </c>
      <c r="B688" t="s">
        <v>2577</v>
      </c>
      <c r="C688">
        <v>300</v>
      </c>
      <c r="D688">
        <v>432.3247363337955</v>
      </c>
      <c r="E688">
        <v>430.41520596445082</v>
      </c>
      <c r="F688">
        <v>329.86418235672909</v>
      </c>
      <c r="G688">
        <v>532.96946992891651</v>
      </c>
      <c r="H688">
        <v>-107.0175515138548</v>
      </c>
      <c r="I688">
        <v>-108.3527046791811</v>
      </c>
      <c r="J688">
        <v>-127.9209386174829</v>
      </c>
      <c r="K688">
        <v>-85.600875616415948</v>
      </c>
      <c r="L688">
        <v>213.52349060161461</v>
      </c>
      <c r="M688">
        <v>212.8161897458657</v>
      </c>
      <c r="N688">
        <v>210.34275796941719</v>
      </c>
      <c r="O688">
        <v>218.76476208494299</v>
      </c>
      <c r="P688">
        <v>7.017151866877839</v>
      </c>
      <c r="Q688">
        <v>7.1016145620408633</v>
      </c>
      <c r="R688">
        <v>5.7138833532952766</v>
      </c>
      <c r="S688">
        <v>8.2611902662043786</v>
      </c>
      <c r="T688">
        <v>122065.5084995807</v>
      </c>
      <c r="U688">
        <v>122065.71162385809</v>
      </c>
      <c r="V688">
        <v>121983.2273551407</v>
      </c>
      <c r="W688">
        <v>122148.0903734434</v>
      </c>
      <c r="X688">
        <v>7718.834633600678</v>
      </c>
      <c r="Y688">
        <v>7744.042482575891</v>
      </c>
      <c r="Z688">
        <v>7528.959189550802</v>
      </c>
      <c r="AA688">
        <v>7836.364419834822</v>
      </c>
      <c r="AB688">
        <v>1155.4272596579681</v>
      </c>
      <c r="AC688">
        <v>1142.175885017786</v>
      </c>
      <c r="AD688">
        <v>1010.147094196369</v>
      </c>
      <c r="AE688">
        <v>1328.6312840150661</v>
      </c>
      <c r="AF688">
        <v>69.752430781827073</v>
      </c>
      <c r="AG688">
        <v>69.521534615603287</v>
      </c>
      <c r="AH688">
        <v>68.713279539253676</v>
      </c>
      <c r="AI688">
        <v>71.464410056509195</v>
      </c>
      <c r="AJ688">
        <v>0.62864839653067772</v>
      </c>
      <c r="AK688">
        <v>0.62864837572723276</v>
      </c>
      <c r="AL688">
        <v>0.62863685307037054</v>
      </c>
      <c r="AM688">
        <v>0.62865974734394192</v>
      </c>
      <c r="AN688">
        <v>0.97939393171847466</v>
      </c>
      <c r="AO688">
        <v>0.97939393171847455</v>
      </c>
      <c r="AP688">
        <v>0.97939393171847455</v>
      </c>
      <c r="AQ688">
        <v>0.97939393171847455</v>
      </c>
      <c r="AR688">
        <v>16.881621698261831</v>
      </c>
      <c r="AS688">
        <v>16.881621698261831</v>
      </c>
      <c r="AT688">
        <v>16.881621698261831</v>
      </c>
      <c r="AU688">
        <v>16.881621698261831</v>
      </c>
      <c r="AV688" t="str">
        <f>VLOOKUP(Sheet1[[#This Row],[NPDES ID2]],Combined_Sheet__Major_Only___2[[NPDES ID2]:[ECHO BFR]],3,FALSE)</f>
        <v>NM</v>
      </c>
      <c r="AW688" t="s">
        <v>12185</v>
      </c>
      <c r="AX688" t="str">
        <f>VLOOKUP(Sheet1[[#This Row],[NPDES ID2]],Combined_Sheet__Major_Only___2[[NPDES ID2]:[ECHO BFR]],27,FALSE)</f>
        <v>-</v>
      </c>
      <c r="AY688" t="str">
        <f>VLOOKUP(Sheet1[[#This Row],[NPDES ID2]],Combined_Sheet__Major_Only___2[[NPDES ID2]:[ECHO BFR]],28,FALSE)</f>
        <v>highTempCompost</v>
      </c>
      <c r="AZ688" t="str">
        <f>VLOOKUP(Sheet1[[#This Row],[NPDES ID2]],Combined_Sheet__Major_Only___2[[NPDES ID2]:[ECHO BFR]],29,FALSE)</f>
        <v>thickening</v>
      </c>
      <c r="BA688">
        <f>VLOOKUP(Sheet1[[#This Row],[NPDES ID2]],Combined_Sheet__Major_Only___2[[NPDES ID2]:[ECHO BFR]],17,FALSE)</f>
        <v>35.625084999999999</v>
      </c>
      <c r="BB688">
        <f>VLOOKUP(Sheet1[[#This Row],[NPDES ID2]],Combined_Sheet__Major_Only___2[[NPDES ID2]:[ECHO BFR]],18,FALSE)</f>
        <v>-106.089213</v>
      </c>
      <c r="BC688" s="2" t="str">
        <f>IF(ISNUMBER(SEARCH("aerobic",$AW688)),"aerobic","")</f>
        <v/>
      </c>
      <c r="BD688" s="2" t="str">
        <f>IF(ISNUMBER(SEARCH("anaer",$AW688)),"anaer","")</f>
        <v>anaer</v>
      </c>
      <c r="BE688" s="2" t="str">
        <f>IF(ISNUMBER(SEARCH("thickening",$AZ688)),"thickening","")</f>
        <v>thickening</v>
      </c>
      <c r="BF688" s="3" t="str">
        <f>IF(ISNUMBER(SEARCH("airDry",$AW688)),"airDry","")</f>
        <v/>
      </c>
      <c r="BG688" s="3" t="str">
        <f>IF(ISNUMBER(SEARCH("heatDry",$AY688)),"heatDry","")</f>
        <v/>
      </c>
      <c r="BH688" s="3" t="str">
        <f>IF(AND(ISNUMBER(SEARCH("aerobic",$AW688)),ISNUMBER(SEARCH("anaer",$AW688))),"Combined Aer and Anaer.","")</f>
        <v/>
      </c>
    </row>
    <row r="689" spans="1:60" x14ac:dyDescent="0.25">
      <c r="A689" s="5">
        <v>115</v>
      </c>
      <c r="B689" t="s">
        <v>645</v>
      </c>
      <c r="C689">
        <v>10968.24</v>
      </c>
      <c r="D689">
        <v>2105.9027044771501</v>
      </c>
      <c r="E689">
        <v>2110.9642147965228</v>
      </c>
      <c r="F689">
        <v>1686.317744225053</v>
      </c>
      <c r="G689">
        <v>2482.6945164897088</v>
      </c>
      <c r="H689">
        <v>-105.9920554510676</v>
      </c>
      <c r="I689">
        <v>-106.4212793779383</v>
      </c>
      <c r="J689">
        <v>-126.493152399232</v>
      </c>
      <c r="K689">
        <v>-84.378409254307414</v>
      </c>
      <c r="L689">
        <v>7616.9893261337083</v>
      </c>
      <c r="M689">
        <v>7589.587396291352</v>
      </c>
      <c r="N689">
        <v>7494.580222816855</v>
      </c>
      <c r="O689">
        <v>7819.112929823219</v>
      </c>
      <c r="P689">
        <v>256.7343821175146</v>
      </c>
      <c r="Q689">
        <v>259.19230165763491</v>
      </c>
      <c r="R689">
        <v>209.7801274149401</v>
      </c>
      <c r="S689">
        <v>300.5116519952561</v>
      </c>
      <c r="T689">
        <v>122028.79793282899</v>
      </c>
      <c r="U689">
        <v>122029.0009969244</v>
      </c>
      <c r="V689">
        <v>121946.5411667991</v>
      </c>
      <c r="W689">
        <v>122111.355339181</v>
      </c>
      <c r="X689">
        <v>7908.8014915675003</v>
      </c>
      <c r="Y689">
        <v>7936.5224529432371</v>
      </c>
      <c r="Z689">
        <v>7699.0987003655009</v>
      </c>
      <c r="AA689">
        <v>8038.9256986419332</v>
      </c>
      <c r="AB689">
        <v>1211.640672638114</v>
      </c>
      <c r="AC689">
        <v>1197.43648319762</v>
      </c>
      <c r="AD689">
        <v>1055.489014376587</v>
      </c>
      <c r="AE689">
        <v>1400.303786731524</v>
      </c>
      <c r="AF689">
        <v>68.108888432630096</v>
      </c>
      <c r="AG689">
        <v>67.869706920635991</v>
      </c>
      <c r="AH689">
        <v>67.011025245742545</v>
      </c>
      <c r="AI689">
        <v>69.908735468448242</v>
      </c>
      <c r="AJ689">
        <v>0.60853822580916817</v>
      </c>
      <c r="AK689">
        <v>0.6085373579933766</v>
      </c>
      <c r="AL689">
        <v>0.60812071785048838</v>
      </c>
      <c r="AM689">
        <v>0.60894908179755558</v>
      </c>
      <c r="AN689">
        <v>0.97938791595164121</v>
      </c>
      <c r="AO689">
        <v>0.9793879159516411</v>
      </c>
      <c r="AP689">
        <v>0.9793879159516411</v>
      </c>
      <c r="AQ689">
        <v>0.9793879159516411</v>
      </c>
      <c r="AR689">
        <v>16.249171043577061</v>
      </c>
      <c r="AS689">
        <v>16.249171043577071</v>
      </c>
      <c r="AT689">
        <v>16.249171043577071</v>
      </c>
      <c r="AU689">
        <v>16.249171043577071</v>
      </c>
      <c r="AV689" t="str">
        <f>VLOOKUP(Sheet1[[#This Row],[NPDES ID2]],Combined_Sheet__Major_Only___2[[NPDES ID2]:[ECHO BFR]],3,FALSE)</f>
        <v>NJ</v>
      </c>
      <c r="AW689" t="s">
        <v>12185</v>
      </c>
      <c r="AX689" t="str">
        <f>VLOOKUP(Sheet1[[#This Row],[NPDES ID2]],Combined_Sheet__Major_Only___2[[NPDES ID2]:[ECHO BFR]],27,FALSE)</f>
        <v>-</v>
      </c>
      <c r="AY689" t="str">
        <f>VLOOKUP(Sheet1[[#This Row],[NPDES ID2]],Combined_Sheet__Major_Only___2[[NPDES ID2]:[ECHO BFR]],28,FALSE)</f>
        <v>heatTreatment</v>
      </c>
      <c r="AZ689" t="str">
        <f>VLOOKUP(Sheet1[[#This Row],[NPDES ID2]],Combined_Sheet__Major_Only___2[[NPDES ID2]:[ECHO BFR]],29,FALSE)</f>
        <v>thickening</v>
      </c>
      <c r="BA689">
        <f>VLOOKUP(Sheet1[[#This Row],[NPDES ID2]],Combined_Sheet__Major_Only___2[[NPDES ID2]:[ECHO BFR]],17,FALSE)</f>
        <v>40.846420000000002</v>
      </c>
      <c r="BB689">
        <f>VLOOKUP(Sheet1[[#This Row],[NPDES ID2]],Combined_Sheet__Major_Only___2[[NPDES ID2]:[ECHO BFR]],18,FALSE)</f>
        <v>-74.039019999999994</v>
      </c>
      <c r="BC689" s="2" t="str">
        <f>IF(ISNUMBER(SEARCH("aerobic",$AW689)),"aerobic","")</f>
        <v/>
      </c>
      <c r="BD689" s="2" t="str">
        <f>IF(ISNUMBER(SEARCH("anaer",$AW689)),"anaer","")</f>
        <v>anaer</v>
      </c>
      <c r="BE689" s="2" t="str">
        <f>IF(ISNUMBER(SEARCH("thickening",$AZ689)),"thickening","")</f>
        <v>thickening</v>
      </c>
      <c r="BF689" s="4" t="str">
        <f>IF(ISNUMBER(SEARCH("airDry",$AW689)),"airDry","")</f>
        <v/>
      </c>
      <c r="BG689" s="4" t="str">
        <f>IF(ISNUMBER(SEARCH("heatDry",$AY689)),"heatDry","")</f>
        <v/>
      </c>
      <c r="BH689" s="4" t="str">
        <f>IF(AND(ISNUMBER(SEARCH("aerobic",$AW689)),ISNUMBER(SEARCH("anaer",$AW689))),"Combined Aer and Anaer.","")</f>
        <v/>
      </c>
    </row>
    <row r="690" spans="1:60" x14ac:dyDescent="0.25">
      <c r="A690" s="5">
        <v>565</v>
      </c>
      <c r="B690" t="s">
        <v>2777</v>
      </c>
      <c r="C690">
        <v>204.9</v>
      </c>
      <c r="D690">
        <v>564.87007313349704</v>
      </c>
      <c r="E690">
        <v>561.45892407760607</v>
      </c>
      <c r="F690">
        <v>413.55912199512608</v>
      </c>
      <c r="G690">
        <v>714.15662327071084</v>
      </c>
      <c r="H690">
        <v>-109.2058208155192</v>
      </c>
      <c r="I690">
        <v>-110.57113549242069</v>
      </c>
      <c r="J690">
        <v>-130.02474968434441</v>
      </c>
      <c r="K690">
        <v>-87.701875067100772</v>
      </c>
      <c r="L690">
        <v>143.17407546454851</v>
      </c>
      <c r="M690">
        <v>142.67073700610999</v>
      </c>
      <c r="N690">
        <v>140.9104144783295</v>
      </c>
      <c r="O690">
        <v>146.90410399685791</v>
      </c>
      <c r="P690">
        <v>4.7981447053197401</v>
      </c>
      <c r="Q690">
        <v>4.8465271079494787</v>
      </c>
      <c r="R690">
        <v>3.9169967269629931</v>
      </c>
      <c r="S690">
        <v>5.6211383163325621</v>
      </c>
      <c r="T690">
        <v>121675.01012485589</v>
      </c>
      <c r="U690">
        <v>121675.2126089637</v>
      </c>
      <c r="V690">
        <v>121592.9882989271</v>
      </c>
      <c r="W690">
        <v>121757.3317324239</v>
      </c>
      <c r="X690">
        <v>7837.3823143524396</v>
      </c>
      <c r="Y690">
        <v>7864.2928983204429</v>
      </c>
      <c r="Z690">
        <v>7633.2151484345304</v>
      </c>
      <c r="AA690">
        <v>7964.0261818590498</v>
      </c>
      <c r="AB690">
        <v>1192.9931864563191</v>
      </c>
      <c r="AC690">
        <v>1178.938126357936</v>
      </c>
      <c r="AD690">
        <v>1040.5954827711039</v>
      </c>
      <c r="AE690">
        <v>1376.255982018625</v>
      </c>
      <c r="AF690">
        <v>68.478564133780438</v>
      </c>
      <c r="AG690">
        <v>68.23793183570254</v>
      </c>
      <c r="AH690">
        <v>67.395818680833855</v>
      </c>
      <c r="AI690">
        <v>70.26245600839367</v>
      </c>
      <c r="AJ690">
        <v>0.61306050361536624</v>
      </c>
      <c r="AK690">
        <v>0.61306048958111681</v>
      </c>
      <c r="AL690">
        <v>0.61305270616231422</v>
      </c>
      <c r="AM690">
        <v>0.61306817088811405</v>
      </c>
      <c r="AN690">
        <v>0.97932976013617634</v>
      </c>
      <c r="AO690">
        <v>0.97932976013617612</v>
      </c>
      <c r="AP690">
        <v>0.97932976013617612</v>
      </c>
      <c r="AQ690">
        <v>0.97932976013617612</v>
      </c>
      <c r="AR690">
        <v>16.402277284327031</v>
      </c>
      <c r="AS690">
        <v>16.402277284327031</v>
      </c>
      <c r="AT690">
        <v>16.402277284327031</v>
      </c>
      <c r="AU690">
        <v>16.402277284327031</v>
      </c>
      <c r="AV690" t="str">
        <f>VLOOKUP(Sheet1[[#This Row],[NPDES ID2]],Combined_Sheet__Major_Only___2[[NPDES ID2]:[ECHO BFR]],3,FALSE)</f>
        <v>WV</v>
      </c>
      <c r="AW690" t="s">
        <v>41</v>
      </c>
      <c r="AX690" t="str">
        <f>VLOOKUP(Sheet1[[#This Row],[NPDES ID2]],Combined_Sheet__Major_Only___2[[NPDES ID2]:[ECHO BFR]],27,FALSE)</f>
        <v>-</v>
      </c>
      <c r="AY690" t="str">
        <f>VLOOKUP(Sheet1[[#This Row],[NPDES ID2]],Combined_Sheet__Major_Only___2[[NPDES ID2]:[ECHO BFR]],28,FALSE)</f>
        <v>-</v>
      </c>
      <c r="AZ690" t="str">
        <f>VLOOKUP(Sheet1[[#This Row],[NPDES ID2]],Combined_Sheet__Major_Only___2[[NPDES ID2]:[ECHO BFR]],29,FALSE)</f>
        <v>thickening</v>
      </c>
      <c r="BA690">
        <f>VLOOKUP(Sheet1[[#This Row],[NPDES ID2]],Combined_Sheet__Major_Only___2[[NPDES ID2]:[ECHO BFR]],17,FALSE)</f>
        <v>37.976816999999997</v>
      </c>
      <c r="BB690">
        <f>VLOOKUP(Sheet1[[#This Row],[NPDES ID2]],Combined_Sheet__Major_Only___2[[NPDES ID2]:[ECHO BFR]],18,FALSE)</f>
        <v>-80.760912000000005</v>
      </c>
      <c r="BC690" s="2" t="str">
        <f>IF(ISNUMBER(SEARCH("aerobic",$AW690)),"aerobic","")</f>
        <v>aerobic</v>
      </c>
      <c r="BD690" s="2" t="str">
        <f>IF(ISNUMBER(SEARCH("anaer",$AW690)),"anaer","")</f>
        <v/>
      </c>
      <c r="BE690" s="2" t="str">
        <f>IF(ISNUMBER(SEARCH("thickening",$AZ690)),"thickening","")</f>
        <v>thickening</v>
      </c>
      <c r="BF690" s="4" t="str">
        <f>IF(ISNUMBER(SEARCH("airDry",$AW690)),"airDry","")</f>
        <v/>
      </c>
      <c r="BG690" s="4" t="str">
        <f>IF(ISNUMBER(SEARCH("heatDry",$AY690)),"heatDry","")</f>
        <v/>
      </c>
      <c r="BH690" s="4" t="str">
        <f>IF(AND(ISNUMBER(SEARCH("aerobic",$AW690)),ISNUMBER(SEARCH("anaer",$AW690))),"Combined Aer and Anaer.","")</f>
        <v/>
      </c>
    </row>
    <row r="691" spans="1:60" x14ac:dyDescent="0.25">
      <c r="A691" s="5">
        <v>1168</v>
      </c>
      <c r="B691" t="s">
        <v>5604</v>
      </c>
      <c r="C691">
        <v>278.2</v>
      </c>
      <c r="D691">
        <v>454.82144697627831</v>
      </c>
      <c r="E691">
        <v>452.18062817142697</v>
      </c>
      <c r="F691">
        <v>343.71015775184122</v>
      </c>
      <c r="G691">
        <v>563.93934407009783</v>
      </c>
      <c r="H691">
        <v>-107.76587988014479</v>
      </c>
      <c r="I691">
        <v>-109.0661170044218</v>
      </c>
      <c r="J691">
        <v>-128.6398649221461</v>
      </c>
      <c r="K691">
        <v>-86.317302760039453</v>
      </c>
      <c r="L691">
        <v>196.75002224559719</v>
      </c>
      <c r="M691">
        <v>196.08455041260169</v>
      </c>
      <c r="N691">
        <v>193.75734593527969</v>
      </c>
      <c r="O691">
        <v>201.68138615375389</v>
      </c>
      <c r="P691">
        <v>6.5098040954621119</v>
      </c>
      <c r="Q691">
        <v>6.5833212751968126</v>
      </c>
      <c r="R691">
        <v>5.3054841197333316</v>
      </c>
      <c r="S691">
        <v>7.6508923306210406</v>
      </c>
      <c r="T691">
        <v>121516.4354628791</v>
      </c>
      <c r="U691">
        <v>121516.6376870251</v>
      </c>
      <c r="V691">
        <v>121434.5189417298</v>
      </c>
      <c r="W691">
        <v>121598.6513807891</v>
      </c>
      <c r="X691">
        <v>7733.2763853609295</v>
      </c>
      <c r="Y691">
        <v>7759.0014936340503</v>
      </c>
      <c r="Z691">
        <v>7539.1851277309779</v>
      </c>
      <c r="AA691">
        <v>7853.504240475183</v>
      </c>
      <c r="AB691">
        <v>1164.2388793129701</v>
      </c>
      <c r="AC691">
        <v>1150.7635309029549</v>
      </c>
      <c r="AD691">
        <v>1017.055354641921</v>
      </c>
      <c r="AE691">
        <v>1340.23137498285</v>
      </c>
      <c r="AF691">
        <v>69.309374739794677</v>
      </c>
      <c r="AG691">
        <v>69.075096066793236</v>
      </c>
      <c r="AH691">
        <v>68.255057177680357</v>
      </c>
      <c r="AI691">
        <v>71.046363569471467</v>
      </c>
      <c r="AJ691">
        <v>0.62322625744719595</v>
      </c>
      <c r="AK691">
        <v>0.62322623828185209</v>
      </c>
      <c r="AL691">
        <v>0.62321561978175422</v>
      </c>
      <c r="AM691">
        <v>0.62323671756669208</v>
      </c>
      <c r="AN691">
        <v>0.97930358690982133</v>
      </c>
      <c r="AO691">
        <v>0.97930358690982122</v>
      </c>
      <c r="AP691">
        <v>0.97930358690982122</v>
      </c>
      <c r="AQ691">
        <v>0.97930358690982122</v>
      </c>
      <c r="AR691">
        <v>16.714871531181981</v>
      </c>
      <c r="AS691">
        <v>16.714871531181981</v>
      </c>
      <c r="AT691">
        <v>16.714871531181981</v>
      </c>
      <c r="AU691">
        <v>16.714871531181981</v>
      </c>
      <c r="AV691" t="str">
        <f>VLOOKUP(Sheet1[[#This Row],[NPDES ID2]],Combined_Sheet__Major_Only___2[[NPDES ID2]:[ECHO BFR]],3,FALSE)</f>
        <v>IA</v>
      </c>
      <c r="AW691" t="s">
        <v>12185</v>
      </c>
      <c r="AX691" t="str">
        <f>VLOOKUP(Sheet1[[#This Row],[NPDES ID2]],Combined_Sheet__Major_Only___2[[NPDES ID2]:[ECHO BFR]],27,FALSE)</f>
        <v>tempSludgeStore</v>
      </c>
      <c r="AY691" t="str">
        <f>VLOOKUP(Sheet1[[#This Row],[NPDES ID2]],Combined_Sheet__Major_Only___2[[NPDES ID2]:[ECHO BFR]],28,FALSE)</f>
        <v>-</v>
      </c>
      <c r="AZ691" t="str">
        <f>VLOOKUP(Sheet1[[#This Row],[NPDES ID2]],Combined_Sheet__Major_Only___2[[NPDES ID2]:[ECHO BFR]],29,FALSE)</f>
        <v>thickening</v>
      </c>
      <c r="BA691">
        <f>VLOOKUP(Sheet1[[#This Row],[NPDES ID2]],Combined_Sheet__Major_Only___2[[NPDES ID2]:[ECHO BFR]],17,FALSE)</f>
        <v>43.314722000000003</v>
      </c>
      <c r="BB691">
        <f>VLOOKUP(Sheet1[[#This Row],[NPDES ID2]],Combined_Sheet__Major_Only___2[[NPDES ID2]:[ECHO BFR]],18,FALSE)</f>
        <v>-95.150555999999995</v>
      </c>
      <c r="BC691" s="2" t="str">
        <f>IF(ISNUMBER(SEARCH("aerobic",$AW691)),"aerobic","")</f>
        <v/>
      </c>
      <c r="BD691" s="2" t="str">
        <f>IF(ISNUMBER(SEARCH("anaer",$AW691)),"anaer","")</f>
        <v>anaer</v>
      </c>
      <c r="BE691" s="2" t="str">
        <f>IF(ISNUMBER(SEARCH("thickening",$AZ691)),"thickening","")</f>
        <v>thickening</v>
      </c>
      <c r="BF691" s="3" t="str">
        <f>IF(ISNUMBER(SEARCH("airDry",$AW691)),"airDry","")</f>
        <v/>
      </c>
      <c r="BG691" s="3" t="str">
        <f>IF(ISNUMBER(SEARCH("heatDry",$AY691)),"heatDry","")</f>
        <v/>
      </c>
      <c r="BH691" s="3" t="str">
        <f>IF(AND(ISNUMBER(SEARCH("aerobic",$AW691)),ISNUMBER(SEARCH("anaer",$AW691))),"Combined Aer and Anaer.","")</f>
        <v/>
      </c>
    </row>
    <row r="692" spans="1:60" x14ac:dyDescent="0.25">
      <c r="A692" s="5">
        <v>385</v>
      </c>
      <c r="B692" t="s">
        <v>1942</v>
      </c>
      <c r="C692">
        <v>729</v>
      </c>
      <c r="D692">
        <v>344.537263020355</v>
      </c>
      <c r="E692">
        <v>337.29755213399648</v>
      </c>
      <c r="F692">
        <v>289.33330539683078</v>
      </c>
      <c r="G692">
        <v>409.78240520547752</v>
      </c>
      <c r="H692">
        <v>-110.96662992760299</v>
      </c>
      <c r="I692">
        <v>-112.3337282289521</v>
      </c>
      <c r="J692">
        <v>-131.70223374194501</v>
      </c>
      <c r="K692">
        <v>-89.289959819062588</v>
      </c>
      <c r="L692">
        <v>501.08113257671522</v>
      </c>
      <c r="M692">
        <v>499.22678614455219</v>
      </c>
      <c r="N692">
        <v>492.74425254321142</v>
      </c>
      <c r="O692">
        <v>514.8198783191549</v>
      </c>
      <c r="P692">
        <v>17.087057399842259</v>
      </c>
      <c r="Q692">
        <v>17.240127670321399</v>
      </c>
      <c r="R692">
        <v>13.980323413870259</v>
      </c>
      <c r="S692">
        <v>19.932407062308741</v>
      </c>
      <c r="T692">
        <v>121455.2452872985</v>
      </c>
      <c r="U692">
        <v>121455.44741113151</v>
      </c>
      <c r="V692">
        <v>121373.3694007492</v>
      </c>
      <c r="W692">
        <v>121537.4204220931</v>
      </c>
      <c r="X692">
        <v>7953.0978099765516</v>
      </c>
      <c r="Y692">
        <v>7981.5937082570617</v>
      </c>
      <c r="Z692">
        <v>7735.4676426193646</v>
      </c>
      <c r="AA692">
        <v>8088.3400087115324</v>
      </c>
      <c r="AB692">
        <v>1229.5097743875001</v>
      </c>
      <c r="AC692">
        <v>1214.670877411229</v>
      </c>
      <c r="AD692">
        <v>1070.10924158378</v>
      </c>
      <c r="AE692">
        <v>1422.735920654937</v>
      </c>
      <c r="AF692">
        <v>67.364133796167224</v>
      </c>
      <c r="AG692">
        <v>67.115225826669445</v>
      </c>
      <c r="AH692">
        <v>66.243125397414715</v>
      </c>
      <c r="AI692">
        <v>69.21064326857865</v>
      </c>
      <c r="AJ692">
        <v>0.59942807032657219</v>
      </c>
      <c r="AK692">
        <v>0.59942802049520849</v>
      </c>
      <c r="AL692">
        <v>0.5994005930609172</v>
      </c>
      <c r="AM692">
        <v>0.5994550898828469</v>
      </c>
      <c r="AN692">
        <v>0.97929346955490926</v>
      </c>
      <c r="AO692">
        <v>0.97929346955490959</v>
      </c>
      <c r="AP692">
        <v>0.97929346955490959</v>
      </c>
      <c r="AQ692">
        <v>0.97929346955490959</v>
      </c>
      <c r="AR692">
        <v>15.982280623580859</v>
      </c>
      <c r="AS692">
        <v>15.982280623580859</v>
      </c>
      <c r="AT692">
        <v>15.982280623580859</v>
      </c>
      <c r="AU692">
        <v>15.982280623580859</v>
      </c>
      <c r="AV692" t="str">
        <f>VLOOKUP(Sheet1[[#This Row],[NPDES ID2]],Combined_Sheet__Major_Only___2[[NPDES ID2]:[ECHO BFR]],3,FALSE)</f>
        <v>OR</v>
      </c>
      <c r="AW692" t="s">
        <v>12185</v>
      </c>
      <c r="AX692" t="str">
        <f>VLOOKUP(Sheet1[[#This Row],[NPDES ID2]],Combined_Sheet__Major_Only___2[[NPDES ID2]:[ECHO BFR]],27,FALSE)</f>
        <v>methaneBioCaptureRecover</v>
      </c>
      <c r="AY692" t="str">
        <f>VLOOKUP(Sheet1[[#This Row],[NPDES ID2]],Combined_Sheet__Major_Only___2[[NPDES ID2]:[ECHO BFR]],28,FALSE)</f>
        <v>-</v>
      </c>
      <c r="AZ692" t="str">
        <f>VLOOKUP(Sheet1[[#This Row],[NPDES ID2]],Combined_Sheet__Major_Only___2[[NPDES ID2]:[ECHO BFR]],29,FALSE)</f>
        <v>preliminaryOps, thickening</v>
      </c>
      <c r="BA692">
        <f>VLOOKUP(Sheet1[[#This Row],[NPDES ID2]],Combined_Sheet__Major_Only___2[[NPDES ID2]:[ECHO BFR]],17,FALSE)</f>
        <v>45.440114000000001</v>
      </c>
      <c r="BB692">
        <f>VLOOKUP(Sheet1[[#This Row],[NPDES ID2]],Combined_Sheet__Major_Only___2[[NPDES ID2]:[ECHO BFR]],18,FALSE)</f>
        <v>-122.642494</v>
      </c>
      <c r="BC692" s="2" t="str">
        <f>IF(ISNUMBER(SEARCH("aerobic",$AW692)),"aerobic","")</f>
        <v/>
      </c>
      <c r="BD692" s="2" t="str">
        <f>IF(ISNUMBER(SEARCH("anaer",$AW692)),"anaer","")</f>
        <v>anaer</v>
      </c>
      <c r="BE692" s="2" t="str">
        <f>IF(ISNUMBER(SEARCH("thickening",$AZ692)),"thickening","")</f>
        <v>thickening</v>
      </c>
      <c r="BF692" s="4" t="str">
        <f>IF(ISNUMBER(SEARCH("airDry",$AW692)),"airDry","")</f>
        <v/>
      </c>
      <c r="BG692" s="4" t="str">
        <f>IF(ISNUMBER(SEARCH("heatDry",$AY692)),"heatDry","")</f>
        <v/>
      </c>
      <c r="BH692" s="4" t="str">
        <f>IF(AND(ISNUMBER(SEARCH("aerobic",$AW692)),ISNUMBER(SEARCH("anaer",$AW692))),"Combined Aer and Anaer.","")</f>
        <v/>
      </c>
    </row>
    <row r="693" spans="1:60" x14ac:dyDescent="0.25">
      <c r="A693" s="5">
        <v>926</v>
      </c>
      <c r="B693" t="s">
        <v>4505</v>
      </c>
      <c r="C693">
        <v>675</v>
      </c>
      <c r="D693">
        <v>340.93487543939551</v>
      </c>
      <c r="E693">
        <v>334.53831320339822</v>
      </c>
      <c r="F693">
        <v>288.15473853205339</v>
      </c>
      <c r="G693">
        <v>406.6577439324912</v>
      </c>
      <c r="H693">
        <v>-109.6712122441492</v>
      </c>
      <c r="I693">
        <v>-111.0639788499895</v>
      </c>
      <c r="J693">
        <v>-130.4589777979746</v>
      </c>
      <c r="K693">
        <v>-88.065384938509027</v>
      </c>
      <c r="L693">
        <v>469.12661877428559</v>
      </c>
      <c r="M693">
        <v>467.44895090581588</v>
      </c>
      <c r="N693">
        <v>461.58385214862483</v>
      </c>
      <c r="O693">
        <v>481.55660063979508</v>
      </c>
      <c r="P693">
        <v>15.81103935214189</v>
      </c>
      <c r="Q693">
        <v>15.964582833978421</v>
      </c>
      <c r="R693">
        <v>12.916975009580661</v>
      </c>
      <c r="S693">
        <v>18.497355365796739</v>
      </c>
      <c r="T693">
        <v>121292.4536452419</v>
      </c>
      <c r="U693">
        <v>121292.65550219989</v>
      </c>
      <c r="V693">
        <v>121210.6858638449</v>
      </c>
      <c r="W693">
        <v>121374.5202797707</v>
      </c>
      <c r="X693">
        <v>7854.9288308991227</v>
      </c>
      <c r="Y693">
        <v>7882.2897333489118</v>
      </c>
      <c r="Z693">
        <v>7646.9506467370466</v>
      </c>
      <c r="AA693">
        <v>7984.0131245724306</v>
      </c>
      <c r="AB693">
        <v>1201.698351040576</v>
      </c>
      <c r="AC693">
        <v>1187.435534219906</v>
      </c>
      <c r="AD693">
        <v>1047.4377900796719</v>
      </c>
      <c r="AE693">
        <v>1387.6933426042749</v>
      </c>
      <c r="AF693">
        <v>68.113415335868055</v>
      </c>
      <c r="AG693">
        <v>67.87018901037456</v>
      </c>
      <c r="AH693">
        <v>67.018063782944594</v>
      </c>
      <c r="AI693">
        <v>69.91769139667494</v>
      </c>
      <c r="AJ693">
        <v>0.60859330825534119</v>
      </c>
      <c r="AK693">
        <v>0.60859326193960872</v>
      </c>
      <c r="AL693">
        <v>0.6085677471474954</v>
      </c>
      <c r="AM693">
        <v>0.6086184434616202</v>
      </c>
      <c r="AN693">
        <v>0.97926650490265443</v>
      </c>
      <c r="AO693">
        <v>0.97926650490265466</v>
      </c>
      <c r="AP693">
        <v>0.97926650490265466</v>
      </c>
      <c r="AQ693">
        <v>0.97926650490265466</v>
      </c>
      <c r="AR693">
        <v>16.264262306973269</v>
      </c>
      <c r="AS693">
        <v>16.264262306973269</v>
      </c>
      <c r="AT693">
        <v>16.264262306973269</v>
      </c>
      <c r="AU693">
        <v>16.264262306973269</v>
      </c>
      <c r="AV693" t="str">
        <f>VLOOKUP(Sheet1[[#This Row],[NPDES ID2]],Combined_Sheet__Major_Only___2[[NPDES ID2]:[ECHO BFR]],3,FALSE)</f>
        <v>MS</v>
      </c>
      <c r="AW693" t="s">
        <v>41</v>
      </c>
      <c r="AX693" t="str">
        <f>VLOOKUP(Sheet1[[#This Row],[NPDES ID2]],Combined_Sheet__Major_Only___2[[NPDES ID2]:[ECHO BFR]],27,FALSE)</f>
        <v>-</v>
      </c>
      <c r="AY693" t="str">
        <f>VLOOKUP(Sheet1[[#This Row],[NPDES ID2]],Combined_Sheet__Major_Only___2[[NPDES ID2]:[ECHO BFR]],28,FALSE)</f>
        <v>-</v>
      </c>
      <c r="AZ693" t="str">
        <f>VLOOKUP(Sheet1[[#This Row],[NPDES ID2]],Combined_Sheet__Major_Only___2[[NPDES ID2]:[ECHO BFR]],29,FALSE)</f>
        <v>thickening</v>
      </c>
      <c r="BA693">
        <f>VLOOKUP(Sheet1[[#This Row],[NPDES ID2]],Combined_Sheet__Major_Only___2[[NPDES ID2]:[ECHO BFR]],17,FALSE)</f>
        <v>30.407105000000001</v>
      </c>
      <c r="BB693">
        <f>VLOOKUP(Sheet1[[#This Row],[NPDES ID2]],Combined_Sheet__Major_Only___2[[NPDES ID2]:[ECHO BFR]],18,FALSE)</f>
        <v>-88.968923000000004</v>
      </c>
      <c r="BC693" s="2" t="str">
        <f>IF(ISNUMBER(SEARCH("aerobic",$AW693)),"aerobic","")</f>
        <v>aerobic</v>
      </c>
      <c r="BD693" s="2" t="str">
        <f>IF(ISNUMBER(SEARCH("anaer",$AW693)),"anaer","")</f>
        <v/>
      </c>
      <c r="BE693" s="2" t="str">
        <f>IF(ISNUMBER(SEARCH("thickening",$AZ693)),"thickening","")</f>
        <v>thickening</v>
      </c>
      <c r="BF693" s="3" t="str">
        <f>IF(ISNUMBER(SEARCH("airDry",$AW693)),"airDry","")</f>
        <v/>
      </c>
      <c r="BG693" s="3" t="str">
        <f>IF(ISNUMBER(SEARCH("heatDry",$AY693)),"heatDry","")</f>
        <v/>
      </c>
      <c r="BH693" s="3" t="str">
        <f>IF(AND(ISNUMBER(SEARCH("aerobic",$AW693)),ISNUMBER(SEARCH("anaer",$AW693))),"Combined Aer and Anaer.","")</f>
        <v/>
      </c>
    </row>
    <row r="694" spans="1:60" x14ac:dyDescent="0.25">
      <c r="A694" s="5">
        <v>2039</v>
      </c>
      <c r="B694" t="s">
        <v>9594</v>
      </c>
      <c r="C694">
        <v>1326</v>
      </c>
      <c r="D694">
        <v>387.97008390956768</v>
      </c>
      <c r="E694">
        <v>385.95035053686172</v>
      </c>
      <c r="F694">
        <v>327.03329182782068</v>
      </c>
      <c r="G694">
        <v>450.95270418777523</v>
      </c>
      <c r="H694">
        <v>-107.77863689068801</v>
      </c>
      <c r="I694">
        <v>-109.1884903453753</v>
      </c>
      <c r="J694">
        <v>-128.62426599750509</v>
      </c>
      <c r="K694">
        <v>-86.155361158868828</v>
      </c>
      <c r="L694">
        <v>934.70851864817973</v>
      </c>
      <c r="M694">
        <v>931.51209965135615</v>
      </c>
      <c r="N694">
        <v>920.34352097450892</v>
      </c>
      <c r="O694">
        <v>958.38416213782</v>
      </c>
      <c r="P694">
        <v>31.031910105176909</v>
      </c>
      <c r="Q694">
        <v>31.371686003774251</v>
      </c>
      <c r="R694">
        <v>25.30269766810974</v>
      </c>
      <c r="S694">
        <v>36.442183829238438</v>
      </c>
      <c r="T694">
        <v>121243.1234234189</v>
      </c>
      <c r="U694">
        <v>121243.32519950659</v>
      </c>
      <c r="V694">
        <v>121161.38840077459</v>
      </c>
      <c r="W694">
        <v>121325.15717946499</v>
      </c>
      <c r="X694">
        <v>7741.2687993864893</v>
      </c>
      <c r="Y694">
        <v>7767.271357523241</v>
      </c>
      <c r="Z694">
        <v>7544.9972036337158</v>
      </c>
      <c r="AA694">
        <v>7862.8889699109477</v>
      </c>
      <c r="AB694">
        <v>1168.996873042478</v>
      </c>
      <c r="AC694">
        <v>1155.420654026914</v>
      </c>
      <c r="AD694">
        <v>1020.7458468651359</v>
      </c>
      <c r="AE694">
        <v>1346.5697497749941</v>
      </c>
      <c r="AF694">
        <v>69.087278054180757</v>
      </c>
      <c r="AG694">
        <v>68.851724164787299</v>
      </c>
      <c r="AH694">
        <v>68.025116866851576</v>
      </c>
      <c r="AI694">
        <v>70.836321296491704</v>
      </c>
      <c r="AJ694">
        <v>0.62050850082487918</v>
      </c>
      <c r="AK694">
        <v>0.6205084084110094</v>
      </c>
      <c r="AL694">
        <v>0.62045795401262493</v>
      </c>
      <c r="AM694">
        <v>0.62055820767906211</v>
      </c>
      <c r="AN694">
        <v>0.97925832002141378</v>
      </c>
      <c r="AO694">
        <v>0.97925832002141366</v>
      </c>
      <c r="AP694">
        <v>0.97925832002141366</v>
      </c>
      <c r="AQ694">
        <v>0.97925832002141366</v>
      </c>
      <c r="AR694">
        <v>16.629911027429451</v>
      </c>
      <c r="AS694">
        <v>16.629911027429451</v>
      </c>
      <c r="AT694">
        <v>16.629911027429451</v>
      </c>
      <c r="AU694">
        <v>16.629911027429451</v>
      </c>
      <c r="AV694" t="str">
        <f>VLOOKUP(Sheet1[[#This Row],[NPDES ID2]],Combined_Sheet__Major_Only___2[[NPDES ID2]:[ECHO BFR]],3,FALSE)</f>
        <v>IN</v>
      </c>
      <c r="AW694" t="s">
        <v>12185</v>
      </c>
      <c r="AX694" t="str">
        <f>VLOOKUP(Sheet1[[#This Row],[NPDES ID2]],Combined_Sheet__Major_Only___2[[NPDES ID2]:[ECHO BFR]],27,FALSE)</f>
        <v>methaneBioCaptureRecover, tempSludgeStore</v>
      </c>
      <c r="AY694" t="str">
        <f>VLOOKUP(Sheet1[[#This Row],[NPDES ID2]],Combined_Sheet__Major_Only___2[[NPDES ID2]:[ECHO BFR]],28,FALSE)</f>
        <v>pasteurize</v>
      </c>
      <c r="AZ694" t="str">
        <f>VLOOKUP(Sheet1[[#This Row],[NPDES ID2]],Combined_Sheet__Major_Only___2[[NPDES ID2]:[ECHO BFR]],29,FALSE)</f>
        <v>thickening, preliminaryOps</v>
      </c>
      <c r="BA694">
        <f>VLOOKUP(Sheet1[[#This Row],[NPDES ID2]],Combined_Sheet__Major_Only___2[[NPDES ID2]:[ECHO BFR]],17,FALSE)</f>
        <v>39.936677000000003</v>
      </c>
      <c r="BB694">
        <f>VLOOKUP(Sheet1[[#This Row],[NPDES ID2]],Combined_Sheet__Major_Only___2[[NPDES ID2]:[ECHO BFR]],18,FALSE)</f>
        <v>-86.079162999999994</v>
      </c>
      <c r="BC694" s="2" t="str">
        <f>IF(ISNUMBER(SEARCH("aerobic",$AW694)),"aerobic","")</f>
        <v/>
      </c>
      <c r="BD694" s="2" t="str">
        <f>IF(ISNUMBER(SEARCH("anaer",$AW694)),"anaer","")</f>
        <v>anaer</v>
      </c>
      <c r="BE694" s="2" t="str">
        <f>IF(ISNUMBER(SEARCH("thickening",$AZ694)),"thickening","")</f>
        <v>thickening</v>
      </c>
      <c r="BF694" s="4" t="str">
        <f>IF(ISNUMBER(SEARCH("airDry",$AW694)),"airDry","")</f>
        <v/>
      </c>
      <c r="BG694" s="4" t="str">
        <f>IF(ISNUMBER(SEARCH("heatDry",$AY694)),"heatDry","")</f>
        <v/>
      </c>
      <c r="BH694" s="4" t="str">
        <f>IF(AND(ISNUMBER(SEARCH("aerobic",$AW694)),ISNUMBER(SEARCH("anaer",$AW694))),"Combined Aer and Anaer.","")</f>
        <v/>
      </c>
    </row>
    <row r="695" spans="1:60" x14ac:dyDescent="0.25">
      <c r="A695" s="5">
        <v>2472</v>
      </c>
      <c r="B695" t="s">
        <v>11507</v>
      </c>
      <c r="C695">
        <v>205.62</v>
      </c>
      <c r="D695">
        <v>575.33848953146605</v>
      </c>
      <c r="E695">
        <v>571.82818130611258</v>
      </c>
      <c r="F695">
        <v>421.21510029553059</v>
      </c>
      <c r="G695">
        <v>727.21625012617631</v>
      </c>
      <c r="H695">
        <v>-111.6921945263901</v>
      </c>
      <c r="I695">
        <v>-113.0527296134081</v>
      </c>
      <c r="J695">
        <v>-132.41481739973131</v>
      </c>
      <c r="K695">
        <v>-90.074204857548665</v>
      </c>
      <c r="L695">
        <v>140.71130664649851</v>
      </c>
      <c r="M695">
        <v>140.18362991430649</v>
      </c>
      <c r="N695">
        <v>138.33818141678711</v>
      </c>
      <c r="O695">
        <v>144.621704834902</v>
      </c>
      <c r="P695">
        <v>4.8209688269101596</v>
      </c>
      <c r="Q695">
        <v>4.8627416557064391</v>
      </c>
      <c r="R695">
        <v>3.946743883030198</v>
      </c>
      <c r="S695">
        <v>5.6170965446064534</v>
      </c>
      <c r="T695">
        <v>121223.3039707275</v>
      </c>
      <c r="U695">
        <v>121223.5057143239</v>
      </c>
      <c r="V695">
        <v>121141.5821096001</v>
      </c>
      <c r="W695">
        <v>121305.32451715269</v>
      </c>
      <c r="X695">
        <v>7973.0677518577777</v>
      </c>
      <c r="Y695">
        <v>8001.9395840805428</v>
      </c>
      <c r="Z695">
        <v>7752.0410943574461</v>
      </c>
      <c r="AA695">
        <v>8110.4901393398823</v>
      </c>
      <c r="AB695">
        <v>1237.7832151200239</v>
      </c>
      <c r="AC695">
        <v>1222.7322771053921</v>
      </c>
      <c r="AD695">
        <v>1076.693957570677</v>
      </c>
      <c r="AE695">
        <v>1433.1951992824011</v>
      </c>
      <c r="AF695">
        <v>67.065006957959582</v>
      </c>
      <c r="AG695">
        <v>66.813617337082462</v>
      </c>
      <c r="AH695">
        <v>65.933880309025852</v>
      </c>
      <c r="AI695">
        <v>68.928619111823494</v>
      </c>
      <c r="AJ695">
        <v>0.59576966863483927</v>
      </c>
      <c r="AK695">
        <v>0.59576965473737897</v>
      </c>
      <c r="AL695">
        <v>0.5957619476092475</v>
      </c>
      <c r="AM695">
        <v>0.59577726075820625</v>
      </c>
      <c r="AN695">
        <v>0.97925502975344669</v>
      </c>
      <c r="AO695">
        <v>0.9792550297534468</v>
      </c>
      <c r="AP695">
        <v>0.9792550297534468</v>
      </c>
      <c r="AQ695">
        <v>0.9792550297534468</v>
      </c>
      <c r="AR695">
        <v>15.870426145388899</v>
      </c>
      <c r="AS695">
        <v>15.870426145388899</v>
      </c>
      <c r="AT695">
        <v>15.870426145388899</v>
      </c>
      <c r="AU695">
        <v>15.870426145388899</v>
      </c>
      <c r="AV695" t="str">
        <f>VLOOKUP(Sheet1[[#This Row],[NPDES ID2]],Combined_Sheet__Major_Only___2[[NPDES ID2]:[ECHO BFR]],3,FALSE)</f>
        <v>WV</v>
      </c>
      <c r="AW695" t="s">
        <v>41</v>
      </c>
      <c r="AX695" t="str">
        <f>VLOOKUP(Sheet1[[#This Row],[NPDES ID2]],Combined_Sheet__Major_Only___2[[NPDES ID2]:[ECHO BFR]],27,FALSE)</f>
        <v>-</v>
      </c>
      <c r="AY695" t="str">
        <f>VLOOKUP(Sheet1[[#This Row],[NPDES ID2]],Combined_Sheet__Major_Only___2[[NPDES ID2]:[ECHO BFR]],28,FALSE)</f>
        <v>thermoAerobicDigest</v>
      </c>
      <c r="AZ695" t="str">
        <f>VLOOKUP(Sheet1[[#This Row],[NPDES ID2]],Combined_Sheet__Major_Only___2[[NPDES ID2]:[ECHO BFR]],29,FALSE)</f>
        <v>thickening</v>
      </c>
      <c r="BA695">
        <f>VLOOKUP(Sheet1[[#This Row],[NPDES ID2]],Combined_Sheet__Major_Only___2[[NPDES ID2]:[ECHO BFR]],17,FALSE)</f>
        <v>40.381830000000001</v>
      </c>
      <c r="BB695">
        <f>VLOOKUP(Sheet1[[#This Row],[NPDES ID2]],Combined_Sheet__Major_Only___2[[NPDES ID2]:[ECHO BFR]],18,FALSE)</f>
        <v>-80.611140000000006</v>
      </c>
      <c r="BC695" s="2" t="str">
        <f>IF(ISNUMBER(SEARCH("aerobic",$AW695)),"aerobic","")</f>
        <v>aerobic</v>
      </c>
      <c r="BD695" s="2" t="str">
        <f>IF(ISNUMBER(SEARCH("anaer",$AW695)),"anaer","")</f>
        <v/>
      </c>
      <c r="BE695" s="2" t="str">
        <f>IF(ISNUMBER(SEARCH("thickening",$AZ695)),"thickening","")</f>
        <v>thickening</v>
      </c>
      <c r="BF695" s="3" t="str">
        <f>IF(ISNUMBER(SEARCH("airDry",$AW695)),"airDry","")</f>
        <v/>
      </c>
      <c r="BG695" s="3" t="str">
        <f>IF(ISNUMBER(SEARCH("heatDry",$AY695)),"heatDry","")</f>
        <v/>
      </c>
      <c r="BH695" s="3" t="str">
        <f>IF(AND(ISNUMBER(SEARCH("aerobic",$AW695)),ISNUMBER(SEARCH("anaer",$AW695))),"Combined Aer and Anaer.","")</f>
        <v/>
      </c>
    </row>
    <row r="696" spans="1:60" x14ac:dyDescent="0.25">
      <c r="A696" s="5">
        <v>878</v>
      </c>
      <c r="B696" t="s">
        <v>4284</v>
      </c>
      <c r="C696">
        <v>842.09</v>
      </c>
      <c r="D696">
        <v>342.24265965171531</v>
      </c>
      <c r="E696">
        <v>334.09465616589767</v>
      </c>
      <c r="F696">
        <v>289.75389291733791</v>
      </c>
      <c r="G696">
        <v>404.86051295790452</v>
      </c>
      <c r="H696">
        <v>-108.8249643616406</v>
      </c>
      <c r="I696">
        <v>-110.20467852080149</v>
      </c>
      <c r="J696">
        <v>-129.64167444886129</v>
      </c>
      <c r="K696">
        <v>-87.23158127764097</v>
      </c>
      <c r="L696">
        <v>589.17340048045457</v>
      </c>
      <c r="M696">
        <v>587.11015235579885</v>
      </c>
      <c r="N696">
        <v>579.89807114718997</v>
      </c>
      <c r="O696">
        <v>604.45903957536927</v>
      </c>
      <c r="P696">
        <v>19.716773343820631</v>
      </c>
      <c r="Q696">
        <v>19.917230011686311</v>
      </c>
      <c r="R696">
        <v>16.093134702315869</v>
      </c>
      <c r="S696">
        <v>23.107600290430359</v>
      </c>
      <c r="T696">
        <v>121001.0523329907</v>
      </c>
      <c r="U696">
        <v>121001.2537122354</v>
      </c>
      <c r="V696">
        <v>120919.4780626538</v>
      </c>
      <c r="W696">
        <v>121082.9247491956</v>
      </c>
      <c r="X696">
        <v>7783.8762606456294</v>
      </c>
      <c r="Y696">
        <v>7810.5290369267614</v>
      </c>
      <c r="Z696">
        <v>7581.9138537235176</v>
      </c>
      <c r="AA696">
        <v>7909.1314965146448</v>
      </c>
      <c r="AB696">
        <v>1183.4804581495389</v>
      </c>
      <c r="AC696">
        <v>1169.5756891654919</v>
      </c>
      <c r="AD696">
        <v>1032.4388201793811</v>
      </c>
      <c r="AE696">
        <v>1365.02049897699</v>
      </c>
      <c r="AF696">
        <v>68.57026111614158</v>
      </c>
      <c r="AG696">
        <v>68.330578105651284</v>
      </c>
      <c r="AH696">
        <v>67.490510294478256</v>
      </c>
      <c r="AI696">
        <v>70.348692640978385</v>
      </c>
      <c r="AJ696">
        <v>0.61418240792445777</v>
      </c>
      <c r="AK696">
        <v>0.61418234992294818</v>
      </c>
      <c r="AL696">
        <v>0.61415047047415972</v>
      </c>
      <c r="AM696">
        <v>0.61421381359144589</v>
      </c>
      <c r="AN696">
        <v>0.97921806168974646</v>
      </c>
      <c r="AO696">
        <v>0.97921806168974657</v>
      </c>
      <c r="AP696">
        <v>0.97921806168974657</v>
      </c>
      <c r="AQ696">
        <v>0.97921806168974657</v>
      </c>
      <c r="AR696">
        <v>16.43596105827482</v>
      </c>
      <c r="AS696">
        <v>16.43596105827481</v>
      </c>
      <c r="AT696">
        <v>16.43596105827481</v>
      </c>
      <c r="AU696">
        <v>16.43596105827481</v>
      </c>
      <c r="AV696" t="str">
        <f>VLOOKUP(Sheet1[[#This Row],[NPDES ID2]],Combined_Sheet__Major_Only___2[[NPDES ID2]:[ECHO BFR]],3,FALSE)</f>
        <v>TX</v>
      </c>
      <c r="AW696" t="s">
        <v>41</v>
      </c>
      <c r="AX696" t="str">
        <f>VLOOKUP(Sheet1[[#This Row],[NPDES ID2]],Combined_Sheet__Major_Only___2[[NPDES ID2]:[ECHO BFR]],27,FALSE)</f>
        <v>-</v>
      </c>
      <c r="AY696" t="str">
        <f>VLOOKUP(Sheet1[[#This Row],[NPDES ID2]],Combined_Sheet__Major_Only___2[[NPDES ID2]:[ECHO BFR]],28,FALSE)</f>
        <v>-</v>
      </c>
      <c r="AZ696" t="str">
        <f>VLOOKUP(Sheet1[[#This Row],[NPDES ID2]],Combined_Sheet__Major_Only___2[[NPDES ID2]:[ECHO BFR]],29,FALSE)</f>
        <v>thickening</v>
      </c>
      <c r="BA696">
        <f>VLOOKUP(Sheet1[[#This Row],[NPDES ID2]],Combined_Sheet__Major_Only___2[[NPDES ID2]:[ECHO BFR]],17,FALSE)</f>
        <v>29.594764000000001</v>
      </c>
      <c r="BB696">
        <f>VLOOKUP(Sheet1[[#This Row],[NPDES ID2]],Combined_Sheet__Major_Only___2[[NPDES ID2]:[ECHO BFR]],18,FALSE)</f>
        <v>-95.629577999999995</v>
      </c>
      <c r="BC696" s="2" t="str">
        <f>IF(ISNUMBER(SEARCH("aerobic",$AW696)),"aerobic","")</f>
        <v>aerobic</v>
      </c>
      <c r="BD696" s="2" t="str">
        <f>IF(ISNUMBER(SEARCH("anaer",$AW696)),"anaer","")</f>
        <v/>
      </c>
      <c r="BE696" s="2" t="str">
        <f>IF(ISNUMBER(SEARCH("thickening",$AZ696)),"thickening","")</f>
        <v>thickening</v>
      </c>
      <c r="BF696" s="3" t="str">
        <f>IF(ISNUMBER(SEARCH("airDry",$AW696)),"airDry","")</f>
        <v/>
      </c>
      <c r="BG696" s="3" t="str">
        <f>IF(ISNUMBER(SEARCH("heatDry",$AY696)),"heatDry","")</f>
        <v/>
      </c>
      <c r="BH696" s="3" t="str">
        <f>IF(AND(ISNUMBER(SEARCH("aerobic",$AW696)),ISNUMBER(SEARCH("anaer",$AW696))),"Combined Aer and Anaer.","")</f>
        <v/>
      </c>
    </row>
    <row r="697" spans="1:60" x14ac:dyDescent="0.25">
      <c r="A697" s="5">
        <v>1532</v>
      </c>
      <c r="B697" t="s">
        <v>7214</v>
      </c>
      <c r="C697">
        <v>97.46</v>
      </c>
      <c r="D697">
        <v>1029.4732870413161</v>
      </c>
      <c r="E697">
        <v>1019.100013073146</v>
      </c>
      <c r="F697">
        <v>719.17276502844527</v>
      </c>
      <c r="G697">
        <v>1336.129185777002</v>
      </c>
      <c r="H697">
        <v>-108.2089121154935</v>
      </c>
      <c r="I697">
        <v>-109.53912403688859</v>
      </c>
      <c r="J697">
        <v>-129.07007003928391</v>
      </c>
      <c r="K697">
        <v>-86.769528194727016</v>
      </c>
      <c r="L697">
        <v>68.702869896294942</v>
      </c>
      <c r="M697">
        <v>68.468054355555012</v>
      </c>
      <c r="N697">
        <v>67.64676453531257</v>
      </c>
      <c r="O697">
        <v>70.443069341037301</v>
      </c>
      <c r="P697">
        <v>2.281020217410032</v>
      </c>
      <c r="Q697">
        <v>2.3059072065039681</v>
      </c>
      <c r="R697">
        <v>1.8598648474762689</v>
      </c>
      <c r="S697">
        <v>2.678501986901487</v>
      </c>
      <c r="T697">
        <v>120858.8540572971</v>
      </c>
      <c r="U697">
        <v>120859.0552034268</v>
      </c>
      <c r="V697">
        <v>120777.37421666209</v>
      </c>
      <c r="W697">
        <v>120940.6316986688</v>
      </c>
      <c r="X697">
        <v>7716.4534284866622</v>
      </c>
      <c r="Y697">
        <v>7742.3407925824922</v>
      </c>
      <c r="Z697">
        <v>7520.8109012118693</v>
      </c>
      <c r="AA697">
        <v>7837.6879667844287</v>
      </c>
      <c r="AB697">
        <v>1165.118286773182</v>
      </c>
      <c r="AC697">
        <v>1151.566025026269</v>
      </c>
      <c r="AD697">
        <v>1017.420892753643</v>
      </c>
      <c r="AE697">
        <v>1341.988170901634</v>
      </c>
      <c r="AF697">
        <v>69.083992987509916</v>
      </c>
      <c r="AG697">
        <v>68.847926418026873</v>
      </c>
      <c r="AH697">
        <v>68.021999764962047</v>
      </c>
      <c r="AI697">
        <v>70.833780144224974</v>
      </c>
      <c r="AJ697">
        <v>0.62046826754813988</v>
      </c>
      <c r="AK697">
        <v>0.62046826088822682</v>
      </c>
      <c r="AL697">
        <v>0.62046456154423768</v>
      </c>
      <c r="AM697">
        <v>0.62047191165114479</v>
      </c>
      <c r="AN697">
        <v>0.97919434004793615</v>
      </c>
      <c r="AO697">
        <v>0.97919434004793604</v>
      </c>
      <c r="AP697">
        <v>0.97919434004793604</v>
      </c>
      <c r="AQ697">
        <v>0.97919434004793604</v>
      </c>
      <c r="AR697">
        <v>16.630274682624961</v>
      </c>
      <c r="AS697">
        <v>16.63027468262495</v>
      </c>
      <c r="AT697">
        <v>16.63027468262495</v>
      </c>
      <c r="AU697">
        <v>16.63027468262495</v>
      </c>
      <c r="AV697" t="str">
        <f>VLOOKUP(Sheet1[[#This Row],[NPDES ID2]],Combined_Sheet__Major_Only___2[[NPDES ID2]:[ECHO BFR]],3,FALSE)</f>
        <v>TX</v>
      </c>
      <c r="AW697" t="s">
        <v>41</v>
      </c>
      <c r="AX697" t="str">
        <f>VLOOKUP(Sheet1[[#This Row],[NPDES ID2]],Combined_Sheet__Major_Only___2[[NPDES ID2]:[ECHO BFR]],27,FALSE)</f>
        <v>-</v>
      </c>
      <c r="AY697" t="str">
        <f>VLOOKUP(Sheet1[[#This Row],[NPDES ID2]],Combined_Sheet__Major_Only___2[[NPDES ID2]:[ECHO BFR]],28,FALSE)</f>
        <v>-</v>
      </c>
      <c r="AZ697" t="str">
        <f>VLOOKUP(Sheet1[[#This Row],[NPDES ID2]],Combined_Sheet__Major_Only___2[[NPDES ID2]:[ECHO BFR]],29,FALSE)</f>
        <v>thickening</v>
      </c>
      <c r="BA697">
        <f>VLOOKUP(Sheet1[[#This Row],[NPDES ID2]],Combined_Sheet__Major_Only___2[[NPDES ID2]:[ECHO BFR]],17,FALSE)</f>
        <v>29.951301999999998</v>
      </c>
      <c r="BB697">
        <f>VLOOKUP(Sheet1[[#This Row],[NPDES ID2]],Combined_Sheet__Major_Only___2[[NPDES ID2]:[ECHO BFR]],18,FALSE)</f>
        <v>-95.340699999999998</v>
      </c>
      <c r="BC697" s="2" t="str">
        <f>IF(ISNUMBER(SEARCH("aerobic",$AW697)),"aerobic","")</f>
        <v>aerobic</v>
      </c>
      <c r="BD697" s="2" t="str">
        <f>IF(ISNUMBER(SEARCH("anaer",$AW697)),"anaer","")</f>
        <v/>
      </c>
      <c r="BE697" s="2" t="str">
        <f>IF(ISNUMBER(SEARCH("thickening",$AZ697)),"thickening","")</f>
        <v>thickening</v>
      </c>
      <c r="BF697" s="3" t="str">
        <f>IF(ISNUMBER(SEARCH("airDry",$AW697)),"airDry","")</f>
        <v/>
      </c>
      <c r="BG697" s="3" t="str">
        <f>IF(ISNUMBER(SEARCH("heatDry",$AY697)),"heatDry","")</f>
        <v/>
      </c>
      <c r="BH697" s="3" t="str">
        <f>IF(AND(ISNUMBER(SEARCH("aerobic",$AW697)),ISNUMBER(SEARCH("anaer",$AW697))),"Combined Aer and Anaer.","")</f>
        <v/>
      </c>
    </row>
    <row r="698" spans="1:60" x14ac:dyDescent="0.25">
      <c r="A698" s="5">
        <v>2399</v>
      </c>
      <c r="B698" t="s">
        <v>11186</v>
      </c>
      <c r="C698">
        <v>285</v>
      </c>
      <c r="D698">
        <v>469.45116388784368</v>
      </c>
      <c r="E698">
        <v>466.55786910799861</v>
      </c>
      <c r="F698">
        <v>355.64535436280931</v>
      </c>
      <c r="G698">
        <v>580.47090562427729</v>
      </c>
      <c r="H698">
        <v>-113.2536183407145</v>
      </c>
      <c r="I698">
        <v>-114.5491609176095</v>
      </c>
      <c r="J698">
        <v>-133.91480753555169</v>
      </c>
      <c r="K698">
        <v>-91.55137303640592</v>
      </c>
      <c r="L698">
        <v>192.48800196884889</v>
      </c>
      <c r="M698">
        <v>191.73723341696979</v>
      </c>
      <c r="N698">
        <v>189.11171692630231</v>
      </c>
      <c r="O698">
        <v>198.0514688347393</v>
      </c>
      <c r="P698">
        <v>6.6871535691809854</v>
      </c>
      <c r="Q698">
        <v>6.7392008156509213</v>
      </c>
      <c r="R698">
        <v>5.4840419137174914</v>
      </c>
      <c r="S698">
        <v>7.7651219830527181</v>
      </c>
      <c r="T698">
        <v>120842.2419788986</v>
      </c>
      <c r="U698">
        <v>120842.4430977951</v>
      </c>
      <c r="V698">
        <v>120760.77316985741</v>
      </c>
      <c r="W698">
        <v>120924.0085483572</v>
      </c>
      <c r="X698">
        <v>8053.2335722149173</v>
      </c>
      <c r="Y698">
        <v>8083.3586988424959</v>
      </c>
      <c r="Z698">
        <v>7821.3843592530602</v>
      </c>
      <c r="AA698">
        <v>8197.5116654250269</v>
      </c>
      <c r="AB698">
        <v>1266.357632604645</v>
      </c>
      <c r="AC698">
        <v>1250.6394723863859</v>
      </c>
      <c r="AD698">
        <v>1099.5409640501871</v>
      </c>
      <c r="AE698">
        <v>1469.0943743140781</v>
      </c>
      <c r="AF698">
        <v>66.19019021614767</v>
      </c>
      <c r="AG698">
        <v>65.932175833821148</v>
      </c>
      <c r="AH698">
        <v>65.029113858243349</v>
      </c>
      <c r="AI698">
        <v>68.103088264020911</v>
      </c>
      <c r="AJ698">
        <v>0.58507228700824787</v>
      </c>
      <c r="AK698">
        <v>0.58507226790306999</v>
      </c>
      <c r="AL698">
        <v>0.58506168529718283</v>
      </c>
      <c r="AM698">
        <v>0.58508271178607529</v>
      </c>
      <c r="AN698">
        <v>0.9791915652731018</v>
      </c>
      <c r="AO698">
        <v>0.97919156527310203</v>
      </c>
      <c r="AP698">
        <v>0.97919156527310203</v>
      </c>
      <c r="AQ698">
        <v>0.97919156527310203</v>
      </c>
      <c r="AR698">
        <v>15.54128384237093</v>
      </c>
      <c r="AS698">
        <v>15.54128384237093</v>
      </c>
      <c r="AT698">
        <v>15.54128384237093</v>
      </c>
      <c r="AU698">
        <v>15.54128384237093</v>
      </c>
      <c r="AV698" t="str">
        <f>VLOOKUP(Sheet1[[#This Row],[NPDES ID2]],Combined_Sheet__Major_Only___2[[NPDES ID2]:[ECHO BFR]],3,FALSE)</f>
        <v>NM</v>
      </c>
      <c r="AW698" t="s">
        <v>41</v>
      </c>
      <c r="AX698" t="str">
        <f>VLOOKUP(Sheet1[[#This Row],[NPDES ID2]],Combined_Sheet__Major_Only___2[[NPDES ID2]:[ECHO BFR]],27,FALSE)</f>
        <v>longTermSludgeStore</v>
      </c>
      <c r="AY698" t="str">
        <f>VLOOKUP(Sheet1[[#This Row],[NPDES ID2]],Combined_Sheet__Major_Only___2[[NPDES ID2]:[ECHO BFR]],28,FALSE)</f>
        <v>highTempCompost</v>
      </c>
      <c r="AZ698" t="str">
        <f>VLOOKUP(Sheet1[[#This Row],[NPDES ID2]],Combined_Sheet__Major_Only___2[[NPDES ID2]:[ECHO BFR]],29,FALSE)</f>
        <v>thickening</v>
      </c>
      <c r="BA698">
        <f>VLOOKUP(Sheet1[[#This Row],[NPDES ID2]],Combined_Sheet__Major_Only___2[[NPDES ID2]:[ECHO BFR]],17,FALSE)</f>
        <v>32.858161000000003</v>
      </c>
      <c r="BB698">
        <f>VLOOKUP(Sheet1[[#This Row],[NPDES ID2]],Combined_Sheet__Major_Only___2[[NPDES ID2]:[ECHO BFR]],18,FALSE)</f>
        <v>-104.360985</v>
      </c>
      <c r="BC698" s="2" t="str">
        <f>IF(ISNUMBER(SEARCH("aerobic",$AW698)),"aerobic","")</f>
        <v>aerobic</v>
      </c>
      <c r="BD698" s="2" t="str">
        <f>IF(ISNUMBER(SEARCH("anaer",$AW698)),"anaer","")</f>
        <v/>
      </c>
      <c r="BE698" s="2" t="str">
        <f>IF(ISNUMBER(SEARCH("thickening",$AZ698)),"thickening","")</f>
        <v>thickening</v>
      </c>
      <c r="BF698" s="4" t="str">
        <f>IF(ISNUMBER(SEARCH("airDry",$AW698)),"airDry","")</f>
        <v/>
      </c>
      <c r="BG698" s="4" t="str">
        <f>IF(ISNUMBER(SEARCH("heatDry",$AY698)),"heatDry","")</f>
        <v/>
      </c>
      <c r="BH698" s="4" t="str">
        <f>IF(AND(ISNUMBER(SEARCH("aerobic",$AW698)),ISNUMBER(SEARCH("anaer",$AW698))),"Combined Aer and Anaer.","")</f>
        <v/>
      </c>
    </row>
    <row r="699" spans="1:60" x14ac:dyDescent="0.25">
      <c r="A699" s="5">
        <v>424</v>
      </c>
      <c r="B699" t="s">
        <v>2127</v>
      </c>
      <c r="C699">
        <v>618.64</v>
      </c>
      <c r="D699">
        <v>336.89124937375402</v>
      </c>
      <c r="E699">
        <v>329.82834018506139</v>
      </c>
      <c r="F699">
        <v>282.0683541150417</v>
      </c>
      <c r="G699">
        <v>403.36954880339749</v>
      </c>
      <c r="H699">
        <v>-107.58058630938829</v>
      </c>
      <c r="I699">
        <v>-108.8606964981624</v>
      </c>
      <c r="J699">
        <v>-128.45309064688041</v>
      </c>
      <c r="K699">
        <v>-86.08510453449658</v>
      </c>
      <c r="L699">
        <v>437.76857350050273</v>
      </c>
      <c r="M699">
        <v>436.29048388729262</v>
      </c>
      <c r="N699">
        <v>431.12292747073218</v>
      </c>
      <c r="O699">
        <v>448.72006812059618</v>
      </c>
      <c r="P699">
        <v>14.4751446627882</v>
      </c>
      <c r="Q699">
        <v>14.639751843573009</v>
      </c>
      <c r="R699">
        <v>11.796316364506559</v>
      </c>
      <c r="S699">
        <v>17.015463637431779</v>
      </c>
      <c r="T699">
        <v>120657.79693577409</v>
      </c>
      <c r="U699">
        <v>120657.9977522977</v>
      </c>
      <c r="V699">
        <v>120576.45061127339</v>
      </c>
      <c r="W699">
        <v>120739.4405730233</v>
      </c>
      <c r="X699">
        <v>7674.2279726205288</v>
      </c>
      <c r="Y699">
        <v>7699.7240677850205</v>
      </c>
      <c r="Z699">
        <v>7481.969801860806</v>
      </c>
      <c r="AA699">
        <v>7793.3110241600707</v>
      </c>
      <c r="AB699">
        <v>1154.77577783428</v>
      </c>
      <c r="AC699">
        <v>1141.426955081442</v>
      </c>
      <c r="AD699">
        <v>1008.844762830517</v>
      </c>
      <c r="AE699">
        <v>1329.2340544467861</v>
      </c>
      <c r="AF699">
        <v>69.35070488246302</v>
      </c>
      <c r="AG699">
        <v>69.116875152554343</v>
      </c>
      <c r="AH699">
        <v>68.297725312776322</v>
      </c>
      <c r="AI699">
        <v>71.08520803479982</v>
      </c>
      <c r="AJ699">
        <v>0.62373204007214322</v>
      </c>
      <c r="AK699">
        <v>0.62373199746350261</v>
      </c>
      <c r="AL699">
        <v>0.62370850196108019</v>
      </c>
      <c r="AM699">
        <v>0.62375518587543555</v>
      </c>
      <c r="AN699">
        <v>0.97916070695519342</v>
      </c>
      <c r="AO699">
        <v>0.97916070695519308</v>
      </c>
      <c r="AP699">
        <v>0.97916070695519308</v>
      </c>
      <c r="AQ699">
        <v>0.97916070695519308</v>
      </c>
      <c r="AR699">
        <v>16.72998805408119</v>
      </c>
      <c r="AS699">
        <v>16.72998805408119</v>
      </c>
      <c r="AT699">
        <v>16.72998805408119</v>
      </c>
      <c r="AU699">
        <v>16.72998805408119</v>
      </c>
      <c r="AV699" t="str">
        <f>VLOOKUP(Sheet1[[#This Row],[NPDES ID2]],Combined_Sheet__Major_Only___2[[NPDES ID2]:[ECHO BFR]],3,FALSE)</f>
        <v>IL</v>
      </c>
      <c r="AW699" t="s">
        <v>12185</v>
      </c>
      <c r="AX699" t="str">
        <f>VLOOKUP(Sheet1[[#This Row],[NPDES ID2]],Combined_Sheet__Major_Only___2[[NPDES ID2]:[ECHO BFR]],27,FALSE)</f>
        <v>tempSludgeStore</v>
      </c>
      <c r="AY699" t="str">
        <f>VLOOKUP(Sheet1[[#This Row],[NPDES ID2]],Combined_Sheet__Major_Only___2[[NPDES ID2]:[ECHO BFR]],28,FALSE)</f>
        <v>-</v>
      </c>
      <c r="AZ699" t="str">
        <f>VLOOKUP(Sheet1[[#This Row],[NPDES ID2]],Combined_Sheet__Major_Only___2[[NPDES ID2]:[ECHO BFR]],29,FALSE)</f>
        <v>thickening</v>
      </c>
      <c r="BA699">
        <f>VLOOKUP(Sheet1[[#This Row],[NPDES ID2]],Combined_Sheet__Major_Only___2[[NPDES ID2]:[ECHO BFR]],17,FALSE)</f>
        <v>42.25468</v>
      </c>
      <c r="BB699">
        <f>VLOOKUP(Sheet1[[#This Row],[NPDES ID2]],Combined_Sheet__Major_Only___2[[NPDES ID2]:[ECHO BFR]],18,FALSE)</f>
        <v>-88.864649999999997</v>
      </c>
      <c r="BC699" s="2" t="str">
        <f>IF(ISNUMBER(SEARCH("aerobic",$AW699)),"aerobic","")</f>
        <v/>
      </c>
      <c r="BD699" s="2" t="str">
        <f>IF(ISNUMBER(SEARCH("anaer",$AW699)),"anaer","")</f>
        <v>anaer</v>
      </c>
      <c r="BE699" s="2" t="str">
        <f>IF(ISNUMBER(SEARCH("thickening",$AZ699)),"thickening","")</f>
        <v>thickening</v>
      </c>
      <c r="BF699" s="3" t="str">
        <f>IF(ISNUMBER(SEARCH("airDry",$AW699)),"airDry","")</f>
        <v/>
      </c>
      <c r="BG699" s="3" t="str">
        <f>IF(ISNUMBER(SEARCH("heatDry",$AY699)),"heatDry","")</f>
        <v/>
      </c>
      <c r="BH699" s="3" t="str">
        <f>IF(AND(ISNUMBER(SEARCH("aerobic",$AW699)),ISNUMBER(SEARCH("anaer",$AW699))),"Combined Aer and Anaer.","")</f>
        <v/>
      </c>
    </row>
    <row r="700" spans="1:60" x14ac:dyDescent="0.25">
      <c r="A700" s="5">
        <v>848</v>
      </c>
      <c r="B700" t="s">
        <v>4145</v>
      </c>
      <c r="C700">
        <v>975.25</v>
      </c>
      <c r="D700">
        <v>353.99402740058792</v>
      </c>
      <c r="E700">
        <v>347.43372114803418</v>
      </c>
      <c r="F700">
        <v>301.12085709542617</v>
      </c>
      <c r="G700">
        <v>417.69008285975372</v>
      </c>
      <c r="H700">
        <v>-109.5422536346627</v>
      </c>
      <c r="I700">
        <v>-110.9693527618591</v>
      </c>
      <c r="J700">
        <v>-130.32691692506879</v>
      </c>
      <c r="K700">
        <v>-87.891853968913253</v>
      </c>
      <c r="L700">
        <v>677.92302113813787</v>
      </c>
      <c r="M700">
        <v>675.49978651777087</v>
      </c>
      <c r="N700">
        <v>667.03020673732703</v>
      </c>
      <c r="O700">
        <v>695.87468171575097</v>
      </c>
      <c r="P700">
        <v>22.843282503193581</v>
      </c>
      <c r="Q700">
        <v>23.065337709518449</v>
      </c>
      <c r="R700">
        <v>18.66161558463752</v>
      </c>
      <c r="S700">
        <v>26.726208842590179</v>
      </c>
      <c r="T700">
        <v>120536.9947061514</v>
      </c>
      <c r="U700">
        <v>120537.19532463601</v>
      </c>
      <c r="V700">
        <v>120455.72860286639</v>
      </c>
      <c r="W700">
        <v>120618.5578289844</v>
      </c>
      <c r="X700">
        <v>7804.5992458116907</v>
      </c>
      <c r="Y700">
        <v>7831.7799534785336</v>
      </c>
      <c r="Z700">
        <v>7598.0707890588046</v>
      </c>
      <c r="AA700">
        <v>7932.7798218260887</v>
      </c>
      <c r="AB700">
        <v>1193.820773952772</v>
      </c>
      <c r="AC700">
        <v>1179.66074037557</v>
      </c>
      <c r="AD700">
        <v>1040.5816004726551</v>
      </c>
      <c r="AE700">
        <v>1378.5776605174469</v>
      </c>
      <c r="AF700">
        <v>68.127061879737013</v>
      </c>
      <c r="AG700">
        <v>67.884056108198024</v>
      </c>
      <c r="AH700">
        <v>67.032110334442208</v>
      </c>
      <c r="AI700">
        <v>69.930434571986964</v>
      </c>
      <c r="AJ700">
        <v>0.60876025957500435</v>
      </c>
      <c r="AK700">
        <v>0.60876019267415327</v>
      </c>
      <c r="AL700">
        <v>0.60872349218574096</v>
      </c>
      <c r="AM700">
        <v>0.60879641510818794</v>
      </c>
      <c r="AN700">
        <v>0.97914044665840227</v>
      </c>
      <c r="AO700">
        <v>0.97914044665840227</v>
      </c>
      <c r="AP700">
        <v>0.97914044665840227</v>
      </c>
      <c r="AQ700">
        <v>0.97914044665840227</v>
      </c>
      <c r="AR700">
        <v>16.269014536820599</v>
      </c>
      <c r="AS700">
        <v>16.269014536820599</v>
      </c>
      <c r="AT700">
        <v>16.269014536820599</v>
      </c>
      <c r="AU700">
        <v>16.269014536820599</v>
      </c>
      <c r="AV700" t="str">
        <f>VLOOKUP(Sheet1[[#This Row],[NPDES ID2]],Combined_Sheet__Major_Only___2[[NPDES ID2]:[ECHO BFR]],3,FALSE)</f>
        <v>TX</v>
      </c>
      <c r="AW700" t="s">
        <v>544</v>
      </c>
      <c r="AX700" t="str">
        <f>VLOOKUP(Sheet1[[#This Row],[NPDES ID2]],Combined_Sheet__Major_Only___2[[NPDES ID2]:[ECHO BFR]],27,FALSE)</f>
        <v>-</v>
      </c>
      <c r="AY700" t="str">
        <f>VLOOKUP(Sheet1[[#This Row],[NPDES ID2]],Combined_Sheet__Major_Only___2[[NPDES ID2]:[ECHO BFR]],28,FALSE)</f>
        <v>pasteurize</v>
      </c>
      <c r="AZ700" t="str">
        <f>VLOOKUP(Sheet1[[#This Row],[NPDES ID2]],Combined_Sheet__Major_Only___2[[NPDES ID2]:[ECHO BFR]],29,FALSE)</f>
        <v>thickening</v>
      </c>
      <c r="BA700">
        <f>VLOOKUP(Sheet1[[#This Row],[NPDES ID2]],Combined_Sheet__Major_Only___2[[NPDES ID2]:[ECHO BFR]],17,FALSE)</f>
        <v>29.604351999999999</v>
      </c>
      <c r="BB700">
        <f>VLOOKUP(Sheet1[[#This Row],[NPDES ID2]],Combined_Sheet__Major_Only___2[[NPDES ID2]:[ECHO BFR]],18,FALSE)</f>
        <v>-95.554741000000007</v>
      </c>
      <c r="BC700" s="2" t="str">
        <f>IF(ISNUMBER(SEARCH("aerobic",$AW700)),"aerobic","")</f>
        <v>aerobic</v>
      </c>
      <c r="BD700" s="2" t="str">
        <f>IF(ISNUMBER(SEARCH("anaer",$AW700)),"anaer","")</f>
        <v/>
      </c>
      <c r="BE700" s="2" t="str">
        <f>IF(ISNUMBER(SEARCH("thickening",$AZ700)),"thickening","")</f>
        <v>thickening</v>
      </c>
      <c r="BF700" s="3" t="str">
        <f>IF(ISNUMBER(SEARCH("airDry",$AW700)),"airDry","")</f>
        <v/>
      </c>
      <c r="BG700" s="3" t="str">
        <f>IF(ISNUMBER(SEARCH("heatDry",$AY700)),"heatDry","")</f>
        <v/>
      </c>
      <c r="BH700" s="3" t="str">
        <f>IF(AND(ISNUMBER(SEARCH("aerobic",$AW700)),ISNUMBER(SEARCH("anaer",$AW700))),"Combined Aer and Anaer.","")</f>
        <v/>
      </c>
    </row>
    <row r="701" spans="1:60" x14ac:dyDescent="0.25">
      <c r="A701" s="5">
        <v>671</v>
      </c>
      <c r="B701" t="s">
        <v>3289</v>
      </c>
      <c r="C701">
        <v>5.8</v>
      </c>
      <c r="D701">
        <v>16195.96742616391</v>
      </c>
      <c r="E701">
        <v>16027.96126502488</v>
      </c>
      <c r="F701">
        <v>10725.78235285325</v>
      </c>
      <c r="G701">
        <v>21357.105941272581</v>
      </c>
      <c r="H701">
        <v>-111.5335401252095</v>
      </c>
      <c r="I701">
        <v>-112.93016642781031</v>
      </c>
      <c r="J701">
        <v>-132.26791720394641</v>
      </c>
      <c r="K701">
        <v>-89.957822706646652</v>
      </c>
      <c r="L701">
        <v>3.9768055986962341</v>
      </c>
      <c r="M701">
        <v>3.9619808672386738</v>
      </c>
      <c r="N701">
        <v>3.9101260723510269</v>
      </c>
      <c r="O701">
        <v>4.086674933136452</v>
      </c>
      <c r="P701">
        <v>0.13597344025084149</v>
      </c>
      <c r="Q701">
        <v>0.1371696771426536</v>
      </c>
      <c r="R701">
        <v>0.1112872696553317</v>
      </c>
      <c r="S701">
        <v>0.15850554824571661</v>
      </c>
      <c r="T701">
        <v>120287.9973220536</v>
      </c>
      <c r="U701">
        <v>120288.19753234051</v>
      </c>
      <c r="V701">
        <v>120206.89657062441</v>
      </c>
      <c r="W701">
        <v>120369.3944886862</v>
      </c>
      <c r="X701">
        <v>7896.1949225618337</v>
      </c>
      <c r="Y701">
        <v>7924.6450808575592</v>
      </c>
      <c r="Z701">
        <v>7678.5327434478804</v>
      </c>
      <c r="AA701">
        <v>8031.4969744951086</v>
      </c>
      <c r="AB701">
        <v>1223.5487120476789</v>
      </c>
      <c r="AC701">
        <v>1208.7116600198101</v>
      </c>
      <c r="AD701">
        <v>1064.6022333037711</v>
      </c>
      <c r="AE701">
        <v>1416.3513239650499</v>
      </c>
      <c r="AF701">
        <v>67.194328606134391</v>
      </c>
      <c r="AG701">
        <v>66.943844710519869</v>
      </c>
      <c r="AH701">
        <v>66.067672361148979</v>
      </c>
      <c r="AI701">
        <v>69.050738343831284</v>
      </c>
      <c r="AJ701">
        <v>0.59735125666296973</v>
      </c>
      <c r="AK701">
        <v>0.59735125627388186</v>
      </c>
      <c r="AL701">
        <v>0.59735103986953597</v>
      </c>
      <c r="AM701">
        <v>0.59735146983395471</v>
      </c>
      <c r="AN701">
        <v>0.97909856162852127</v>
      </c>
      <c r="AO701">
        <v>0.97909856162852127</v>
      </c>
      <c r="AP701">
        <v>0.97909856162852127</v>
      </c>
      <c r="AQ701">
        <v>0.97909856162852127</v>
      </c>
      <c r="AR701">
        <v>15.919331192007441</v>
      </c>
      <c r="AS701">
        <v>15.91933119200745</v>
      </c>
      <c r="AT701">
        <v>15.91933119200745</v>
      </c>
      <c r="AU701">
        <v>15.91933119200745</v>
      </c>
      <c r="AV701" t="str">
        <f>VLOOKUP(Sheet1[[#This Row],[NPDES ID2]],Combined_Sheet__Major_Only___2[[NPDES ID2]:[ECHO BFR]],3,FALSE)</f>
        <v>TX</v>
      </c>
      <c r="AW701" t="s">
        <v>41</v>
      </c>
      <c r="AX701" t="str">
        <f>VLOOKUP(Sheet1[[#This Row],[NPDES ID2]],Combined_Sheet__Major_Only___2[[NPDES ID2]:[ECHO BFR]],27,FALSE)</f>
        <v>-</v>
      </c>
      <c r="AY701" t="str">
        <f>VLOOKUP(Sheet1[[#This Row],[NPDES ID2]],Combined_Sheet__Major_Only___2[[NPDES ID2]:[ECHO BFR]],28,FALSE)</f>
        <v>-</v>
      </c>
      <c r="AZ701" t="str">
        <f>VLOOKUP(Sheet1[[#This Row],[NPDES ID2]],Combined_Sheet__Major_Only___2[[NPDES ID2]:[ECHO BFR]],29,FALSE)</f>
        <v>preliminaryOps, thickening</v>
      </c>
      <c r="BA701">
        <f>VLOOKUP(Sheet1[[#This Row],[NPDES ID2]],Combined_Sheet__Major_Only___2[[NPDES ID2]:[ECHO BFR]],17,FALSE)</f>
        <v>33.043123000000001</v>
      </c>
      <c r="BB701">
        <f>VLOOKUP(Sheet1[[#This Row],[NPDES ID2]],Combined_Sheet__Major_Only___2[[NPDES ID2]:[ECHO BFR]],18,FALSE)</f>
        <v>-97.485605000000007</v>
      </c>
      <c r="BC701" s="2" t="str">
        <f>IF(ISNUMBER(SEARCH("aerobic",$AW701)),"aerobic","")</f>
        <v>aerobic</v>
      </c>
      <c r="BD701" s="2" t="str">
        <f>IF(ISNUMBER(SEARCH("anaer",$AW701)),"anaer","")</f>
        <v/>
      </c>
      <c r="BE701" s="2" t="str">
        <f>IF(ISNUMBER(SEARCH("thickening",$AZ701)),"thickening","")</f>
        <v>thickening</v>
      </c>
      <c r="BF701" s="4" t="str">
        <f>IF(ISNUMBER(SEARCH("airDry",$AW701)),"airDry","")</f>
        <v/>
      </c>
      <c r="BG701" s="4" t="str">
        <f>IF(ISNUMBER(SEARCH("heatDry",$AY701)),"heatDry","")</f>
        <v/>
      </c>
      <c r="BH701" s="4" t="str">
        <f>IF(AND(ISNUMBER(SEARCH("aerobic",$AW701)),ISNUMBER(SEARCH("anaer",$AW701))),"Combined Aer and Anaer.","")</f>
        <v/>
      </c>
    </row>
    <row r="702" spans="1:60" x14ac:dyDescent="0.25">
      <c r="A702" s="5">
        <v>2110</v>
      </c>
      <c r="B702" t="s">
        <v>9915</v>
      </c>
      <c r="C702">
        <v>951</v>
      </c>
      <c r="D702">
        <v>352.49576998303212</v>
      </c>
      <c r="E702">
        <v>345.54357736842633</v>
      </c>
      <c r="F702">
        <v>299.74687001361912</v>
      </c>
      <c r="G702">
        <v>416.07318676104421</v>
      </c>
      <c r="H702">
        <v>-109.73480593190919</v>
      </c>
      <c r="I702">
        <v>-111.1544354179923</v>
      </c>
      <c r="J702">
        <v>-130.51256978472821</v>
      </c>
      <c r="K702">
        <v>-88.079483502729573</v>
      </c>
      <c r="L702">
        <v>660.0416933089391</v>
      </c>
      <c r="M702">
        <v>657.67093648028435</v>
      </c>
      <c r="N702">
        <v>649.3845919829073</v>
      </c>
      <c r="O702">
        <v>677.6047993120352</v>
      </c>
      <c r="P702">
        <v>22.277378973446659</v>
      </c>
      <c r="Q702">
        <v>22.491579212165099</v>
      </c>
      <c r="R702">
        <v>18.20314106282509</v>
      </c>
      <c r="S702">
        <v>26.05343781223711</v>
      </c>
      <c r="T702">
        <v>120278.59334615299</v>
      </c>
      <c r="U702">
        <v>120278.7935410233</v>
      </c>
      <c r="V702">
        <v>120197.4988396282</v>
      </c>
      <c r="W702">
        <v>120359.98424505661</v>
      </c>
      <c r="X702">
        <v>7799.9704316590241</v>
      </c>
      <c r="Y702">
        <v>7827.2430155205584</v>
      </c>
      <c r="Z702">
        <v>7592.5984170897527</v>
      </c>
      <c r="AA702">
        <v>7928.6970873780774</v>
      </c>
      <c r="AB702">
        <v>1194.844056743613</v>
      </c>
      <c r="AC702">
        <v>1180.6383892363349</v>
      </c>
      <c r="AD702">
        <v>1041.2641667066539</v>
      </c>
      <c r="AE702">
        <v>1380.1488971638439</v>
      </c>
      <c r="AF702">
        <v>68.021367418541075</v>
      </c>
      <c r="AG702">
        <v>67.777546908098003</v>
      </c>
      <c r="AH702">
        <v>66.922803945066207</v>
      </c>
      <c r="AI702">
        <v>69.830713288198979</v>
      </c>
      <c r="AJ702">
        <v>0.60746727859230076</v>
      </c>
      <c r="AK702">
        <v>0.60746721352962019</v>
      </c>
      <c r="AL702">
        <v>0.60743150911324084</v>
      </c>
      <c r="AM702">
        <v>0.60750245276047032</v>
      </c>
      <c r="AN702">
        <v>0.97909697644460336</v>
      </c>
      <c r="AO702">
        <v>0.97909697644460303</v>
      </c>
      <c r="AP702">
        <v>0.97909697644460303</v>
      </c>
      <c r="AQ702">
        <v>0.97909697644460303</v>
      </c>
      <c r="AR702">
        <v>16.229277476325471</v>
      </c>
      <c r="AS702">
        <v>16.229277476325471</v>
      </c>
      <c r="AT702">
        <v>16.229277476325471</v>
      </c>
      <c r="AU702">
        <v>16.229277476325471</v>
      </c>
      <c r="AV702" t="str">
        <f>VLOOKUP(Sheet1[[#This Row],[NPDES ID2]],Combined_Sheet__Major_Only___2[[NPDES ID2]:[ECHO BFR]],3,FALSE)</f>
        <v>TX</v>
      </c>
      <c r="AW702" t="s">
        <v>41</v>
      </c>
      <c r="AX702" t="str">
        <f>VLOOKUP(Sheet1[[#This Row],[NPDES ID2]],Combined_Sheet__Major_Only___2[[NPDES ID2]:[ECHO BFR]],27,FALSE)</f>
        <v>-</v>
      </c>
      <c r="AY702" t="str">
        <f>VLOOKUP(Sheet1[[#This Row],[NPDES ID2]],Combined_Sheet__Major_Only___2[[NPDES ID2]:[ECHO BFR]],28,FALSE)</f>
        <v>-</v>
      </c>
      <c r="AZ702" t="str">
        <f>VLOOKUP(Sheet1[[#This Row],[NPDES ID2]],Combined_Sheet__Major_Only___2[[NPDES ID2]:[ECHO BFR]],29,FALSE)</f>
        <v>preliminaryOps, thickening</v>
      </c>
      <c r="BA702">
        <f>VLOOKUP(Sheet1[[#This Row],[NPDES ID2]],Combined_Sheet__Major_Only___2[[NPDES ID2]:[ECHO BFR]],17,FALSE)</f>
        <v>29.940988999999998</v>
      </c>
      <c r="BB702">
        <f>VLOOKUP(Sheet1[[#This Row],[NPDES ID2]],Combined_Sheet__Major_Only___2[[NPDES ID2]:[ECHO BFR]],18,FALSE)</f>
        <v>-93.887922000000003</v>
      </c>
      <c r="BC702" s="2" t="str">
        <f>IF(ISNUMBER(SEARCH("aerobic",$AW702)),"aerobic","")</f>
        <v>aerobic</v>
      </c>
      <c r="BD702" s="2" t="str">
        <f>IF(ISNUMBER(SEARCH("anaer",$AW702)),"anaer","")</f>
        <v/>
      </c>
      <c r="BE702" s="2" t="str">
        <f>IF(ISNUMBER(SEARCH("thickening",$AZ702)),"thickening","")</f>
        <v>thickening</v>
      </c>
      <c r="BF702" s="3" t="str">
        <f>IF(ISNUMBER(SEARCH("airDry",$AW702)),"airDry","")</f>
        <v/>
      </c>
      <c r="BG702" s="3" t="str">
        <f>IF(ISNUMBER(SEARCH("heatDry",$AY702)),"heatDry","")</f>
        <v/>
      </c>
      <c r="BH702" s="3" t="str">
        <f>IF(AND(ISNUMBER(SEARCH("aerobic",$AW702)),ISNUMBER(SEARCH("anaer",$AW702))),"Combined Aer and Anaer.","")</f>
        <v/>
      </c>
    </row>
    <row r="703" spans="1:60" x14ac:dyDescent="0.25">
      <c r="A703" s="5">
        <v>1355</v>
      </c>
      <c r="B703" t="s">
        <v>6432</v>
      </c>
      <c r="C703">
        <v>160.74</v>
      </c>
      <c r="D703">
        <v>681.08707290842551</v>
      </c>
      <c r="E703">
        <v>677.56063941230548</v>
      </c>
      <c r="F703">
        <v>489.88038642647467</v>
      </c>
      <c r="G703">
        <v>872.31711767237425</v>
      </c>
      <c r="H703">
        <v>-109.45350877845161</v>
      </c>
      <c r="I703">
        <v>-110.83209259537109</v>
      </c>
      <c r="J703">
        <v>-130.26397219557381</v>
      </c>
      <c r="K703">
        <v>-87.945825487870522</v>
      </c>
      <c r="L703">
        <v>112.09763465350321</v>
      </c>
      <c r="M703">
        <v>111.7011103750489</v>
      </c>
      <c r="N703">
        <v>110.3142968602758</v>
      </c>
      <c r="O703">
        <v>115.03616721577271</v>
      </c>
      <c r="P703">
        <v>3.764505597224205</v>
      </c>
      <c r="Q703">
        <v>3.8019617143111879</v>
      </c>
      <c r="R703">
        <v>3.0740008726968289</v>
      </c>
      <c r="S703">
        <v>4.4079127924251393</v>
      </c>
      <c r="T703">
        <v>120199.2064369531</v>
      </c>
      <c r="U703">
        <v>120199.4065016793</v>
      </c>
      <c r="V703">
        <v>120118.16464894509</v>
      </c>
      <c r="W703">
        <v>120280.54442465911</v>
      </c>
      <c r="X703">
        <v>7757.5069396897088</v>
      </c>
      <c r="Y703">
        <v>7784.2784780361044</v>
      </c>
      <c r="Z703">
        <v>7554.2126252927364</v>
      </c>
      <c r="AA703">
        <v>7883.6372230817806</v>
      </c>
      <c r="AB703">
        <v>1182.975808712011</v>
      </c>
      <c r="AC703">
        <v>1168.9974363765241</v>
      </c>
      <c r="AD703">
        <v>1031.6004856363379</v>
      </c>
      <c r="AE703">
        <v>1365.177686718398</v>
      </c>
      <c r="AF703">
        <v>68.344464190776478</v>
      </c>
      <c r="AG703">
        <v>68.102793141774725</v>
      </c>
      <c r="AH703">
        <v>67.257138514613189</v>
      </c>
      <c r="AI703">
        <v>70.135940915771485</v>
      </c>
      <c r="AJ703">
        <v>0.6114198791558918</v>
      </c>
      <c r="AK703">
        <v>0.61141986826189409</v>
      </c>
      <c r="AL703">
        <v>0.6114138225170177</v>
      </c>
      <c r="AM703">
        <v>0.61142583465847988</v>
      </c>
      <c r="AN703">
        <v>0.97908358497868009</v>
      </c>
      <c r="AO703">
        <v>0.97908358497867998</v>
      </c>
      <c r="AP703">
        <v>0.97908358497867998</v>
      </c>
      <c r="AQ703">
        <v>0.97908358497867998</v>
      </c>
      <c r="AR703">
        <v>16.351872354534201</v>
      </c>
      <c r="AS703">
        <v>16.351872354534201</v>
      </c>
      <c r="AT703">
        <v>16.351872354534201</v>
      </c>
      <c r="AU703">
        <v>16.351872354534201</v>
      </c>
      <c r="AV703" t="str">
        <f>VLOOKUP(Sheet1[[#This Row],[NPDES ID2]],Combined_Sheet__Major_Only___2[[NPDES ID2]:[ECHO BFR]],3,FALSE)</f>
        <v>TX</v>
      </c>
      <c r="AW703" t="s">
        <v>41</v>
      </c>
      <c r="AX703" t="str">
        <f>VLOOKUP(Sheet1[[#This Row],[NPDES ID2]],Combined_Sheet__Major_Only___2[[NPDES ID2]:[ECHO BFR]],27,FALSE)</f>
        <v>-</v>
      </c>
      <c r="AY703" t="str">
        <f>VLOOKUP(Sheet1[[#This Row],[NPDES ID2]],Combined_Sheet__Major_Only___2[[NPDES ID2]:[ECHO BFR]],28,FALSE)</f>
        <v>-</v>
      </c>
      <c r="AZ703" t="str">
        <f>VLOOKUP(Sheet1[[#This Row],[NPDES ID2]],Combined_Sheet__Major_Only___2[[NPDES ID2]:[ECHO BFR]],29,FALSE)</f>
        <v>thickening</v>
      </c>
      <c r="BA703">
        <f>VLOOKUP(Sheet1[[#This Row],[NPDES ID2]],Combined_Sheet__Major_Only___2[[NPDES ID2]:[ECHO BFR]],17,FALSE)</f>
        <v>30.0669</v>
      </c>
      <c r="BB703">
        <f>VLOOKUP(Sheet1[[#This Row],[NPDES ID2]],Combined_Sheet__Major_Only___2[[NPDES ID2]:[ECHO BFR]],18,FALSE)</f>
        <v>-95.614699999999999</v>
      </c>
      <c r="BC703" s="2" t="str">
        <f>IF(ISNUMBER(SEARCH("aerobic",$AW703)),"aerobic","")</f>
        <v>aerobic</v>
      </c>
      <c r="BD703" s="2" t="str">
        <f>IF(ISNUMBER(SEARCH("anaer",$AW703)),"anaer","")</f>
        <v/>
      </c>
      <c r="BE703" s="2" t="str">
        <f>IF(ISNUMBER(SEARCH("thickening",$AZ703)),"thickening","")</f>
        <v>thickening</v>
      </c>
      <c r="BF703" s="4" t="str">
        <f>IF(ISNUMBER(SEARCH("airDry",$AW703)),"airDry","")</f>
        <v/>
      </c>
      <c r="BG703" s="4" t="str">
        <f>IF(ISNUMBER(SEARCH("heatDry",$AY703)),"heatDry","")</f>
        <v/>
      </c>
      <c r="BH703" s="4" t="str">
        <f>IF(AND(ISNUMBER(SEARCH("aerobic",$AW703)),ISNUMBER(SEARCH("anaer",$AW703))),"Combined Aer and Anaer.","")</f>
        <v/>
      </c>
    </row>
    <row r="704" spans="1:60" x14ac:dyDescent="0.25">
      <c r="A704" s="5">
        <v>2313</v>
      </c>
      <c r="B704" t="s">
        <v>10807</v>
      </c>
      <c r="C704">
        <v>399</v>
      </c>
      <c r="D704">
        <v>375.43414971653908</v>
      </c>
      <c r="E704">
        <v>370.90113370428787</v>
      </c>
      <c r="F704">
        <v>292.93494651375431</v>
      </c>
      <c r="G704">
        <v>461.89204252440419</v>
      </c>
      <c r="H704">
        <v>-106.9233242939558</v>
      </c>
      <c r="I704">
        <v>-108.2553692374081</v>
      </c>
      <c r="J704">
        <v>-127.8280556617248</v>
      </c>
      <c r="K704">
        <v>-85.495741841073013</v>
      </c>
      <c r="L704">
        <v>284.13692957194928</v>
      </c>
      <c r="M704">
        <v>283.19733553102139</v>
      </c>
      <c r="N704">
        <v>279.91183244465662</v>
      </c>
      <c r="O704">
        <v>291.09925587596399</v>
      </c>
      <c r="P704">
        <v>9.3324418866077608</v>
      </c>
      <c r="Q704">
        <v>9.4453824050551933</v>
      </c>
      <c r="R704">
        <v>7.5986027253229507</v>
      </c>
      <c r="S704">
        <v>10.98849279831518</v>
      </c>
      <c r="T704">
        <v>120113.4584566062</v>
      </c>
      <c r="U704">
        <v>120113.6583807601</v>
      </c>
      <c r="V704">
        <v>120032.4736113156</v>
      </c>
      <c r="W704">
        <v>120194.7392934747</v>
      </c>
      <c r="X704">
        <v>7591.3639486628999</v>
      </c>
      <c r="Y704">
        <v>7616.1164522613244</v>
      </c>
      <c r="Z704">
        <v>7404.9394702707068</v>
      </c>
      <c r="AA704">
        <v>7706.7498070107195</v>
      </c>
      <c r="AB704">
        <v>1135.814660761989</v>
      </c>
      <c r="AC704">
        <v>1122.799732438076</v>
      </c>
      <c r="AD704">
        <v>993.06053190374428</v>
      </c>
      <c r="AE704">
        <v>1305.968373136513</v>
      </c>
      <c r="AF704">
        <v>69.789888956046653</v>
      </c>
      <c r="AG704">
        <v>69.559315766283476</v>
      </c>
      <c r="AH704">
        <v>68.751998770424507</v>
      </c>
      <c r="AI704">
        <v>71.499711309287008</v>
      </c>
      <c r="AJ704">
        <v>0.62910684323082466</v>
      </c>
      <c r="AK704">
        <v>0.62910681585038497</v>
      </c>
      <c r="AL704">
        <v>0.62909167035553515</v>
      </c>
      <c r="AM704">
        <v>0.62912176298716027</v>
      </c>
      <c r="AN704">
        <v>0.97906910119951496</v>
      </c>
      <c r="AO704">
        <v>0.97906910119951485</v>
      </c>
      <c r="AP704">
        <v>0.97906910119951485</v>
      </c>
      <c r="AQ704">
        <v>0.97906910119951485</v>
      </c>
      <c r="AR704">
        <v>16.895599123321411</v>
      </c>
      <c r="AS704">
        <v>16.895599123321411</v>
      </c>
      <c r="AT704">
        <v>16.895599123321411</v>
      </c>
      <c r="AU704">
        <v>16.895599123321411</v>
      </c>
      <c r="AV704" t="str">
        <f>VLOOKUP(Sheet1[[#This Row],[NPDES ID2]],Combined_Sheet__Major_Only___2[[NPDES ID2]:[ECHO BFR]],3,FALSE)</f>
        <v>IA</v>
      </c>
      <c r="AW704" t="s">
        <v>12185</v>
      </c>
      <c r="AX704" t="str">
        <f>VLOOKUP(Sheet1[[#This Row],[NPDES ID2]],Combined_Sheet__Major_Only___2[[NPDES ID2]:[ECHO BFR]],27,FALSE)</f>
        <v>-</v>
      </c>
      <c r="AY704" t="str">
        <f>VLOOKUP(Sheet1[[#This Row],[NPDES ID2]],Combined_Sheet__Major_Only___2[[NPDES ID2]:[ECHO BFR]],28,FALSE)</f>
        <v>-</v>
      </c>
      <c r="AZ704" t="str">
        <f>VLOOKUP(Sheet1[[#This Row],[NPDES ID2]],Combined_Sheet__Major_Only___2[[NPDES ID2]:[ECHO BFR]],29,FALSE)</f>
        <v>thickening</v>
      </c>
      <c r="BA704">
        <f>VLOOKUP(Sheet1[[#This Row],[NPDES ID2]],Combined_Sheet__Major_Only___2[[NPDES ID2]:[ECHO BFR]],17,FALSE)</f>
        <v>40.808332999999998</v>
      </c>
      <c r="BB704">
        <f>VLOOKUP(Sheet1[[#This Row],[NPDES ID2]],Combined_Sheet__Major_Only___2[[NPDES ID2]:[ECHO BFR]],18,FALSE)</f>
        <v>-91.099166999999994</v>
      </c>
      <c r="BC704" s="2" t="str">
        <f>IF(ISNUMBER(SEARCH("aerobic",$AW704)),"aerobic","")</f>
        <v/>
      </c>
      <c r="BD704" s="2" t="str">
        <f>IF(ISNUMBER(SEARCH("anaer",$AW704)),"anaer","")</f>
        <v>anaer</v>
      </c>
      <c r="BE704" s="2" t="str">
        <f>IF(ISNUMBER(SEARCH("thickening",$AZ704)),"thickening","")</f>
        <v>thickening</v>
      </c>
      <c r="BF704" s="4" t="str">
        <f>IF(ISNUMBER(SEARCH("airDry",$AW704)),"airDry","")</f>
        <v/>
      </c>
      <c r="BG704" s="4" t="str">
        <f>IF(ISNUMBER(SEARCH("heatDry",$AY704)),"heatDry","")</f>
        <v/>
      </c>
      <c r="BH704" s="4" t="str">
        <f>IF(AND(ISNUMBER(SEARCH("aerobic",$AW704)),ISNUMBER(SEARCH("anaer",$AW704))),"Combined Aer and Anaer.","")</f>
        <v/>
      </c>
    </row>
    <row r="705" spans="1:60" x14ac:dyDescent="0.25">
      <c r="A705" s="5">
        <v>2116</v>
      </c>
      <c r="B705" t="s">
        <v>9944</v>
      </c>
      <c r="C705">
        <v>915.8</v>
      </c>
      <c r="D705">
        <v>342.26881775851422</v>
      </c>
      <c r="E705">
        <v>335.0479158272268</v>
      </c>
      <c r="F705">
        <v>290.70384431691821</v>
      </c>
      <c r="G705">
        <v>403.84351341506903</v>
      </c>
      <c r="H705">
        <v>-107.2206823762662</v>
      </c>
      <c r="I705">
        <v>-108.532019918312</v>
      </c>
      <c r="J705">
        <v>-128.09999580767339</v>
      </c>
      <c r="K705">
        <v>-85.694488847503436</v>
      </c>
      <c r="L705">
        <v>649.48701486805976</v>
      </c>
      <c r="M705">
        <v>647.30966684113389</v>
      </c>
      <c r="N705">
        <v>639.69927651004207</v>
      </c>
      <c r="O705">
        <v>665.61736592813986</v>
      </c>
      <c r="P705">
        <v>21.42481964021426</v>
      </c>
      <c r="Q705">
        <v>21.67420564710951</v>
      </c>
      <c r="R705">
        <v>17.454492287541061</v>
      </c>
      <c r="S705">
        <v>25.200229331142701</v>
      </c>
      <c r="T705">
        <v>120098.3401657662</v>
      </c>
      <c r="U705">
        <v>120098.5400651356</v>
      </c>
      <c r="V705">
        <v>120017.36536008881</v>
      </c>
      <c r="W705">
        <v>120179.6109263276</v>
      </c>
      <c r="X705">
        <v>7621.7026253585354</v>
      </c>
      <c r="Y705">
        <v>7646.8587199850881</v>
      </c>
      <c r="Z705">
        <v>7432.0913769839062</v>
      </c>
      <c r="AA705">
        <v>7739.1149125505644</v>
      </c>
      <c r="AB705">
        <v>1144.6018493637021</v>
      </c>
      <c r="AC705">
        <v>1131.417886063899</v>
      </c>
      <c r="AD705">
        <v>1000.217005718518</v>
      </c>
      <c r="AE705">
        <v>1317.042235744897</v>
      </c>
      <c r="AF705">
        <v>69.506070116245596</v>
      </c>
      <c r="AG705">
        <v>69.273540002378226</v>
      </c>
      <c r="AH705">
        <v>68.458343451264753</v>
      </c>
      <c r="AI705">
        <v>71.231673455224481</v>
      </c>
      <c r="AJ705">
        <v>0.62563336287818738</v>
      </c>
      <c r="AK705">
        <v>0.62563329969852299</v>
      </c>
      <c r="AL705">
        <v>0.62559860236193243</v>
      </c>
      <c r="AM705">
        <v>0.62566754474498343</v>
      </c>
      <c r="AN705">
        <v>0.97906654547320682</v>
      </c>
      <c r="AO705">
        <v>0.97906654547320693</v>
      </c>
      <c r="AP705">
        <v>0.97906654547320693</v>
      </c>
      <c r="AQ705">
        <v>0.97906654547320693</v>
      </c>
      <c r="AR705">
        <v>16.788087762110681</v>
      </c>
      <c r="AS705">
        <v>16.788087762110681</v>
      </c>
      <c r="AT705">
        <v>16.788087762110681</v>
      </c>
      <c r="AU705">
        <v>16.788087762110681</v>
      </c>
      <c r="AV705" t="str">
        <f>VLOOKUP(Sheet1[[#This Row],[NPDES ID2]],Combined_Sheet__Major_Only___2[[NPDES ID2]:[ECHO BFR]],3,FALSE)</f>
        <v>CA</v>
      </c>
      <c r="AW705" t="s">
        <v>12185</v>
      </c>
      <c r="AX705" t="str">
        <f>VLOOKUP(Sheet1[[#This Row],[NPDES ID2]],Combined_Sheet__Major_Only___2[[NPDES ID2]:[ECHO BFR]],27,FALSE)</f>
        <v>tempSludgeStore, methaneBioCaptureRecover</v>
      </c>
      <c r="AY705" t="str">
        <f>VLOOKUP(Sheet1[[#This Row],[NPDES ID2]],Combined_Sheet__Major_Only___2[[NPDES ID2]:[ECHO BFR]],28,FALSE)</f>
        <v>-</v>
      </c>
      <c r="AZ705" t="str">
        <f>VLOOKUP(Sheet1[[#This Row],[NPDES ID2]],Combined_Sheet__Major_Only___2[[NPDES ID2]:[ECHO BFR]],29,FALSE)</f>
        <v>thickening, preliminaryOps</v>
      </c>
      <c r="BA705">
        <f>VLOOKUP(Sheet1[[#This Row],[NPDES ID2]],Combined_Sheet__Major_Only___2[[NPDES ID2]:[ECHO BFR]],17,FALSE)</f>
        <v>35.658332999999999</v>
      </c>
      <c r="BB705">
        <f>VLOOKUP(Sheet1[[#This Row],[NPDES ID2]],Combined_Sheet__Major_Only___2[[NPDES ID2]:[ECHO BFR]],18,FALSE)</f>
        <v>-120.691667</v>
      </c>
      <c r="BC705" s="2" t="str">
        <f>IF(ISNUMBER(SEARCH("aerobic",$AW705)),"aerobic","")</f>
        <v/>
      </c>
      <c r="BD705" s="2" t="str">
        <f>IF(ISNUMBER(SEARCH("anaer",$AW705)),"anaer","")</f>
        <v>anaer</v>
      </c>
      <c r="BE705" s="2" t="str">
        <f>IF(ISNUMBER(SEARCH("thickening",$AZ705)),"thickening","")</f>
        <v>thickening</v>
      </c>
      <c r="BF705" s="3" t="str">
        <f>IF(ISNUMBER(SEARCH("airDry",$AW705)),"airDry","")</f>
        <v/>
      </c>
      <c r="BG705" s="3" t="str">
        <f>IF(ISNUMBER(SEARCH("heatDry",$AY705)),"heatDry","")</f>
        <v/>
      </c>
      <c r="BH705" s="3" t="str">
        <f>IF(AND(ISNUMBER(SEARCH("aerobic",$AW705)),ISNUMBER(SEARCH("anaer",$AW705))),"Combined Aer and Anaer.","")</f>
        <v/>
      </c>
    </row>
    <row r="706" spans="1:60" x14ac:dyDescent="0.25">
      <c r="A706" s="5">
        <v>2119</v>
      </c>
      <c r="B706" t="s">
        <v>9957</v>
      </c>
      <c r="C706">
        <v>910.77</v>
      </c>
      <c r="D706">
        <v>352.06307775528978</v>
      </c>
      <c r="E706">
        <v>344.90279921576769</v>
      </c>
      <c r="F706">
        <v>299.26025349574218</v>
      </c>
      <c r="G706">
        <v>415.96601770866027</v>
      </c>
      <c r="H706">
        <v>-110.65693311381369</v>
      </c>
      <c r="I706">
        <v>-112.04788318985641</v>
      </c>
      <c r="J706">
        <v>-131.39968846182171</v>
      </c>
      <c r="K706">
        <v>-88.964699415071181</v>
      </c>
      <c r="L706">
        <v>627.31075550331468</v>
      </c>
      <c r="M706">
        <v>625.00372053799367</v>
      </c>
      <c r="N706">
        <v>616.93976648626733</v>
      </c>
      <c r="O706">
        <v>644.40217419668897</v>
      </c>
      <c r="P706">
        <v>21.344712879622129</v>
      </c>
      <c r="Q706">
        <v>21.538865869516119</v>
      </c>
      <c r="R706">
        <v>17.459057649569711</v>
      </c>
      <c r="S706">
        <v>24.912722499805248</v>
      </c>
      <c r="T706">
        <v>119770.2560363607</v>
      </c>
      <c r="U706">
        <v>119770.4553978804</v>
      </c>
      <c r="V706">
        <v>119689.4991017258</v>
      </c>
      <c r="W706">
        <v>119851.3081295826</v>
      </c>
      <c r="X706">
        <v>7826.6232078130197</v>
      </c>
      <c r="Y706">
        <v>7854.5258237059743</v>
      </c>
      <c r="Z706">
        <v>7613.752067480742</v>
      </c>
      <c r="AA706">
        <v>7958.8766415308883</v>
      </c>
      <c r="AB706">
        <v>1207.600892578055</v>
      </c>
      <c r="AC706">
        <v>1193.075565879649</v>
      </c>
      <c r="AD706">
        <v>1051.3220650372591</v>
      </c>
      <c r="AE706">
        <v>1396.858711100602</v>
      </c>
      <c r="AF706">
        <v>67.503674947615266</v>
      </c>
      <c r="AG706">
        <v>67.255896860861299</v>
      </c>
      <c r="AH706">
        <v>66.387402966526693</v>
      </c>
      <c r="AI706">
        <v>69.342237511370826</v>
      </c>
      <c r="AJ706">
        <v>0.60113480092644933</v>
      </c>
      <c r="AK706">
        <v>0.60113473907819936</v>
      </c>
      <c r="AL706">
        <v>0.60110078092767549</v>
      </c>
      <c r="AM706">
        <v>0.60116825464272627</v>
      </c>
      <c r="AN706">
        <v>0.97901092915879606</v>
      </c>
      <c r="AO706">
        <v>0.97901092915879617</v>
      </c>
      <c r="AP706">
        <v>0.97901092915879617</v>
      </c>
      <c r="AQ706">
        <v>0.97901092915879617</v>
      </c>
      <c r="AR706">
        <v>16.034554783805479</v>
      </c>
      <c r="AS706">
        <v>16.034554783805479</v>
      </c>
      <c r="AT706">
        <v>16.034554783805479</v>
      </c>
      <c r="AU706">
        <v>16.034554783805479</v>
      </c>
      <c r="AV706" t="str">
        <f>VLOOKUP(Sheet1[[#This Row],[NPDES ID2]],Combined_Sheet__Major_Only___2[[NPDES ID2]:[ECHO BFR]],3,FALSE)</f>
        <v>HI</v>
      </c>
      <c r="AW706" t="s">
        <v>41</v>
      </c>
      <c r="AX706" t="str">
        <f>VLOOKUP(Sheet1[[#This Row],[NPDES ID2]],Combined_Sheet__Major_Only___2[[NPDES ID2]:[ECHO BFR]],27,FALSE)</f>
        <v>-</v>
      </c>
      <c r="AY706" t="str">
        <f>VLOOKUP(Sheet1[[#This Row],[NPDES ID2]],Combined_Sheet__Major_Only___2[[NPDES ID2]:[ECHO BFR]],28,FALSE)</f>
        <v>-</v>
      </c>
      <c r="AZ706" t="str">
        <f>VLOOKUP(Sheet1[[#This Row],[NPDES ID2]],Combined_Sheet__Major_Only___2[[NPDES ID2]:[ECHO BFR]],29,FALSE)</f>
        <v>preliminaryOps, thickening</v>
      </c>
      <c r="BA706">
        <f>VLOOKUP(Sheet1[[#This Row],[NPDES ID2]],Combined_Sheet__Major_Only___2[[NPDES ID2]:[ECHO BFR]],17,FALSE)</f>
        <v>20.735410000000002</v>
      </c>
      <c r="BB706">
        <f>VLOOKUP(Sheet1[[#This Row],[NPDES ID2]],Combined_Sheet__Major_Only___2[[NPDES ID2]:[ECHO BFR]],18,FALSE)</f>
        <v>-156.44444899999999</v>
      </c>
      <c r="BC706" s="2" t="str">
        <f>IF(ISNUMBER(SEARCH("aerobic",$AW706)),"aerobic","")</f>
        <v>aerobic</v>
      </c>
      <c r="BD706" s="2" t="str">
        <f>IF(ISNUMBER(SEARCH("anaer",$AW706)),"anaer","")</f>
        <v/>
      </c>
      <c r="BE706" s="2" t="str">
        <f>IF(ISNUMBER(SEARCH("thickening",$AZ706)),"thickening","")</f>
        <v>thickening</v>
      </c>
      <c r="BF706" s="4" t="str">
        <f>IF(ISNUMBER(SEARCH("airDry",$AW706)),"airDry","")</f>
        <v/>
      </c>
      <c r="BG706" s="4" t="str">
        <f>IF(ISNUMBER(SEARCH("heatDry",$AY706)),"heatDry","")</f>
        <v/>
      </c>
      <c r="BH706" s="4" t="str">
        <f>IF(AND(ISNUMBER(SEARCH("aerobic",$AW706)),ISNUMBER(SEARCH("anaer",$AW706))),"Combined Aer and Anaer.","")</f>
        <v/>
      </c>
    </row>
    <row r="707" spans="1:60" x14ac:dyDescent="0.25">
      <c r="A707" s="5">
        <v>436</v>
      </c>
      <c r="B707" t="s">
        <v>2184</v>
      </c>
      <c r="C707">
        <v>561</v>
      </c>
      <c r="D707">
        <v>342.31224298622641</v>
      </c>
      <c r="E707">
        <v>336.31196309219649</v>
      </c>
      <c r="F707">
        <v>282.04296478747722</v>
      </c>
      <c r="G707">
        <v>412.28662562522811</v>
      </c>
      <c r="H707">
        <v>-107.8693126475215</v>
      </c>
      <c r="I707">
        <v>-109.1568010052144</v>
      </c>
      <c r="J707">
        <v>-128.73186429406121</v>
      </c>
      <c r="K707">
        <v>-86.370089985215415</v>
      </c>
      <c r="L707">
        <v>396.07121728869282</v>
      </c>
      <c r="M707">
        <v>394.7239486926548</v>
      </c>
      <c r="N707">
        <v>390.01351114269949</v>
      </c>
      <c r="O707">
        <v>406.0537092674976</v>
      </c>
      <c r="P707">
        <v>13.12836787919133</v>
      </c>
      <c r="Q707">
        <v>13.27413439294984</v>
      </c>
      <c r="R707">
        <v>10.70218843933004</v>
      </c>
      <c r="S707">
        <v>15.42282211853844</v>
      </c>
      <c r="T707">
        <v>119423.6383089336</v>
      </c>
      <c r="U707">
        <v>119423.8371022201</v>
      </c>
      <c r="V707">
        <v>119343.1115529598</v>
      </c>
      <c r="W707">
        <v>119504.45938221421</v>
      </c>
      <c r="X707">
        <v>7613.1934176964223</v>
      </c>
      <c r="Y707">
        <v>7638.6427059838152</v>
      </c>
      <c r="Z707">
        <v>7421.090014798996</v>
      </c>
      <c r="AA707">
        <v>7732.21201932432</v>
      </c>
      <c r="AB707">
        <v>1147.9694437121709</v>
      </c>
      <c r="AC707">
        <v>1134.6541849723301</v>
      </c>
      <c r="AD707">
        <v>1002.615846366321</v>
      </c>
      <c r="AE707">
        <v>1321.9220127137</v>
      </c>
      <c r="AF707">
        <v>69.191529143638121</v>
      </c>
      <c r="AG707">
        <v>68.956462916661252</v>
      </c>
      <c r="AH707">
        <v>68.133113463012549</v>
      </c>
      <c r="AI707">
        <v>70.935041257883142</v>
      </c>
      <c r="AJ707">
        <v>0.62178417413187848</v>
      </c>
      <c r="AK707">
        <v>0.62178413585879366</v>
      </c>
      <c r="AL707">
        <v>0.62176301318049987</v>
      </c>
      <c r="AM707">
        <v>0.62180498230667836</v>
      </c>
      <c r="AN707">
        <v>0.97895184911636424</v>
      </c>
      <c r="AO707">
        <v>0.97895184911636413</v>
      </c>
      <c r="AP707">
        <v>0.97895184911636413</v>
      </c>
      <c r="AQ707">
        <v>0.97895184911636413</v>
      </c>
      <c r="AR707">
        <v>16.6701543478713</v>
      </c>
      <c r="AS707">
        <v>16.6701543478713</v>
      </c>
      <c r="AT707">
        <v>16.6701543478713</v>
      </c>
      <c r="AU707">
        <v>16.6701543478713</v>
      </c>
      <c r="AV707" t="str">
        <f>VLOOKUP(Sheet1[[#This Row],[NPDES ID2]],Combined_Sheet__Major_Only___2[[NPDES ID2]:[ECHO BFR]],3,FALSE)</f>
        <v>CA</v>
      </c>
      <c r="AW707" t="s">
        <v>12185</v>
      </c>
      <c r="AX707" t="str">
        <f>VLOOKUP(Sheet1[[#This Row],[NPDES ID2]],Combined_Sheet__Major_Only___2[[NPDES ID2]:[ECHO BFR]],27,FALSE)</f>
        <v>methaneBioCaptureRecover</v>
      </c>
      <c r="AY707" t="str">
        <f>VLOOKUP(Sheet1[[#This Row],[NPDES ID2]],Combined_Sheet__Major_Only___2[[NPDES ID2]:[ECHO BFR]],28,FALSE)</f>
        <v>-</v>
      </c>
      <c r="AZ707" t="str">
        <f>VLOOKUP(Sheet1[[#This Row],[NPDES ID2]],Combined_Sheet__Major_Only___2[[NPDES ID2]:[ECHO BFR]],29,FALSE)</f>
        <v>preliminaryOps, thickening, sludgeLagoon</v>
      </c>
      <c r="BA707">
        <f>VLOOKUP(Sheet1[[#This Row],[NPDES ID2]],Combined_Sheet__Major_Only___2[[NPDES ID2]:[ECHO BFR]],17,FALSE)</f>
        <v>40.766388999999997</v>
      </c>
      <c r="BB707">
        <f>VLOOKUP(Sheet1[[#This Row],[NPDES ID2]],Combined_Sheet__Major_Only___2[[NPDES ID2]:[ECHO BFR]],18,FALSE)</f>
        <v>-124.195278</v>
      </c>
      <c r="BC707" s="2" t="str">
        <f>IF(ISNUMBER(SEARCH("aerobic",$AW707)),"aerobic","")</f>
        <v/>
      </c>
      <c r="BD707" s="2" t="str">
        <f>IF(ISNUMBER(SEARCH("anaer",$AW707)),"anaer","")</f>
        <v>anaer</v>
      </c>
      <c r="BE707" s="2" t="str">
        <f>IF(ISNUMBER(SEARCH("thickening",$AZ707)),"thickening","")</f>
        <v>thickening</v>
      </c>
      <c r="BF707" s="3" t="str">
        <f>IF(ISNUMBER(SEARCH("airDry",$AW707)),"airDry","")</f>
        <v/>
      </c>
      <c r="BG707" s="3" t="str">
        <f>IF(ISNUMBER(SEARCH("heatDry",$AY707)),"heatDry","")</f>
        <v/>
      </c>
      <c r="BH707" s="3" t="str">
        <f>IF(AND(ISNUMBER(SEARCH("aerobic",$AW707)),ISNUMBER(SEARCH("anaer",$AW707))),"Combined Aer and Anaer.","")</f>
        <v/>
      </c>
    </row>
    <row r="708" spans="1:60" x14ac:dyDescent="0.25">
      <c r="A708" s="5">
        <v>761</v>
      </c>
      <c r="B708" t="s">
        <v>3739</v>
      </c>
      <c r="C708">
        <v>2143</v>
      </c>
      <c r="D708">
        <v>500.80224239364833</v>
      </c>
      <c r="E708">
        <v>497.05948531978657</v>
      </c>
      <c r="F708">
        <v>412.35832606840739</v>
      </c>
      <c r="G708">
        <v>582.98792389876633</v>
      </c>
      <c r="H708">
        <v>-105.4490908509521</v>
      </c>
      <c r="I708">
        <v>-106.8871821852639</v>
      </c>
      <c r="J708">
        <v>-126.3702175997629</v>
      </c>
      <c r="K708">
        <v>-83.818262019786999</v>
      </c>
      <c r="L708">
        <v>1537.9115360107471</v>
      </c>
      <c r="M708">
        <v>1532.9521311771521</v>
      </c>
      <c r="N708">
        <v>1515.635378475399</v>
      </c>
      <c r="O708">
        <v>1574.6319720024301</v>
      </c>
      <c r="P708">
        <v>50.09362727913237</v>
      </c>
      <c r="Q708">
        <v>50.748241504751618</v>
      </c>
      <c r="R708">
        <v>40.742970517861799</v>
      </c>
      <c r="S708">
        <v>59.105460439750892</v>
      </c>
      <c r="T708">
        <v>118752.8549523964</v>
      </c>
      <c r="U708">
        <v>118753.05264602391</v>
      </c>
      <c r="V708">
        <v>118672.77364396511</v>
      </c>
      <c r="W708">
        <v>118833.22895006801</v>
      </c>
      <c r="X708">
        <v>7447.5636825700522</v>
      </c>
      <c r="Y708">
        <v>7471.286422420415</v>
      </c>
      <c r="Z708">
        <v>7269.1757418821071</v>
      </c>
      <c r="AA708">
        <v>7557.8691733514661</v>
      </c>
      <c r="AB708">
        <v>1106.815247116818</v>
      </c>
      <c r="AC708">
        <v>1094.2986109552321</v>
      </c>
      <c r="AD708">
        <v>968.53159004033728</v>
      </c>
      <c r="AE708">
        <v>1271.1051278478201</v>
      </c>
      <c r="AF708">
        <v>70.339103604573012</v>
      </c>
      <c r="AG708">
        <v>70.113398232936021</v>
      </c>
      <c r="AH708">
        <v>69.319628396046681</v>
      </c>
      <c r="AI708">
        <v>72.017147136856991</v>
      </c>
      <c r="AJ708">
        <v>0.63582915232117498</v>
      </c>
      <c r="AK708">
        <v>0.63582900253217656</v>
      </c>
      <c r="AL708">
        <v>0.63574806862838307</v>
      </c>
      <c r="AM708">
        <v>0.6359088928395078</v>
      </c>
      <c r="AN708">
        <v>0.97883656612724446</v>
      </c>
      <c r="AO708">
        <v>0.97883656612724468</v>
      </c>
      <c r="AP708">
        <v>0.97883656612724468</v>
      </c>
      <c r="AQ708">
        <v>0.97883656612724468</v>
      </c>
      <c r="AR708">
        <v>17.100119488715819</v>
      </c>
      <c r="AS708">
        <v>17.100119488715809</v>
      </c>
      <c r="AT708">
        <v>17.100119488715809</v>
      </c>
      <c r="AU708">
        <v>17.100119488715809</v>
      </c>
      <c r="AV708" t="str">
        <f>VLOOKUP(Sheet1[[#This Row],[NPDES ID2]],Combined_Sheet__Major_Only___2[[NPDES ID2]:[ECHO BFR]],3,FALSE)</f>
        <v>CO</v>
      </c>
      <c r="AW708" t="s">
        <v>12185</v>
      </c>
      <c r="AX708" t="str">
        <f>VLOOKUP(Sheet1[[#This Row],[NPDES ID2]],Combined_Sheet__Major_Only___2[[NPDES ID2]:[ECHO BFR]],27,FALSE)</f>
        <v>methaneBioCaptureRecover, other</v>
      </c>
      <c r="AY708" t="str">
        <f>VLOOKUP(Sheet1[[#This Row],[NPDES ID2]],Combined_Sheet__Major_Only___2[[NPDES ID2]:[ECHO BFR]],28,FALSE)</f>
        <v>-</v>
      </c>
      <c r="AZ708" t="str">
        <f>VLOOKUP(Sheet1[[#This Row],[NPDES ID2]],Combined_Sheet__Major_Only___2[[NPDES ID2]:[ECHO BFR]],29,FALSE)</f>
        <v>thickening</v>
      </c>
      <c r="BA708">
        <f>VLOOKUP(Sheet1[[#This Row],[NPDES ID2]],Combined_Sheet__Major_Only___2[[NPDES ID2]:[ECHO BFR]],17,FALSE)</f>
        <v>38.816468</v>
      </c>
      <c r="BB708">
        <f>VLOOKUP(Sheet1[[#This Row],[NPDES ID2]],Combined_Sheet__Major_Only___2[[NPDES ID2]:[ECHO BFR]],18,FALSE)</f>
        <v>-104.813097</v>
      </c>
      <c r="BC708" s="2" t="str">
        <f>IF(ISNUMBER(SEARCH("aerobic",$AW708)),"aerobic","")</f>
        <v/>
      </c>
      <c r="BD708" s="2" t="str">
        <f>IF(ISNUMBER(SEARCH("anaer",$AW708)),"anaer","")</f>
        <v>anaer</v>
      </c>
      <c r="BE708" s="2" t="str">
        <f>IF(ISNUMBER(SEARCH("thickening",$AZ708)),"thickening","")</f>
        <v>thickening</v>
      </c>
      <c r="BF708" s="4" t="str">
        <f>IF(ISNUMBER(SEARCH("airDry",$AW708)),"airDry","")</f>
        <v/>
      </c>
      <c r="BG708" s="4" t="str">
        <f>IF(ISNUMBER(SEARCH("heatDry",$AY708)),"heatDry","")</f>
        <v/>
      </c>
      <c r="BH708" s="4" t="str">
        <f>IF(AND(ISNUMBER(SEARCH("aerobic",$AW708)),ISNUMBER(SEARCH("anaer",$AW708))),"Combined Aer and Anaer.","")</f>
        <v/>
      </c>
    </row>
    <row r="709" spans="1:60" x14ac:dyDescent="0.25">
      <c r="A709" s="5">
        <v>2188</v>
      </c>
      <c r="B709" t="s">
        <v>10263</v>
      </c>
      <c r="C709">
        <v>681.43</v>
      </c>
      <c r="D709">
        <v>343.79524634939952</v>
      </c>
      <c r="E709">
        <v>337.27228553332418</v>
      </c>
      <c r="F709">
        <v>290.24249044038459</v>
      </c>
      <c r="G709">
        <v>410.03757886028291</v>
      </c>
      <c r="H709">
        <v>-110.70094590064789</v>
      </c>
      <c r="I709">
        <v>-112.0699733146876</v>
      </c>
      <c r="J709">
        <v>-131.44854725693619</v>
      </c>
      <c r="K709">
        <v>-89.047112546055359</v>
      </c>
      <c r="L709">
        <v>469.51342513683812</v>
      </c>
      <c r="M709">
        <v>467.78871267029331</v>
      </c>
      <c r="N709">
        <v>461.75908999774759</v>
      </c>
      <c r="O709">
        <v>482.2920292015632</v>
      </c>
      <c r="P709">
        <v>15.96986624758255</v>
      </c>
      <c r="Q709">
        <v>16.11554344792863</v>
      </c>
      <c r="R709">
        <v>13.06202293867335</v>
      </c>
      <c r="S709">
        <v>18.64081426529081</v>
      </c>
      <c r="T709">
        <v>118659.2430543403</v>
      </c>
      <c r="U709">
        <v>118659.4405945035</v>
      </c>
      <c r="V709">
        <v>118579.22391082341</v>
      </c>
      <c r="W709">
        <v>118739.5546598908</v>
      </c>
      <c r="X709">
        <v>7751.2919908866888</v>
      </c>
      <c r="Y709">
        <v>7778.8961064897794</v>
      </c>
      <c r="Z709">
        <v>7540.683986577309</v>
      </c>
      <c r="AA709">
        <v>7882.1349510838299</v>
      </c>
      <c r="AB709">
        <v>1195.5598293259111</v>
      </c>
      <c r="AC709">
        <v>1181.182795647034</v>
      </c>
      <c r="AD709">
        <v>1040.8994974913589</v>
      </c>
      <c r="AE709">
        <v>1382.81834770205</v>
      </c>
      <c r="AF709">
        <v>67.526329146981837</v>
      </c>
      <c r="AG709">
        <v>67.278632470624416</v>
      </c>
      <c r="AH709">
        <v>66.41088480775646</v>
      </c>
      <c r="AI709">
        <v>69.36371839002436</v>
      </c>
      <c r="AJ709">
        <v>0.60141188389170341</v>
      </c>
      <c r="AK709">
        <v>0.6014118380728859</v>
      </c>
      <c r="AL709">
        <v>0.60138659728564814</v>
      </c>
      <c r="AM709">
        <v>0.60143674917125678</v>
      </c>
      <c r="AN709">
        <v>0.97882037719243331</v>
      </c>
      <c r="AO709">
        <v>0.97882037719243331</v>
      </c>
      <c r="AP709">
        <v>0.97882037719243331</v>
      </c>
      <c r="AQ709">
        <v>0.97882037719243331</v>
      </c>
      <c r="AR709">
        <v>16.043376199209309</v>
      </c>
      <c r="AS709">
        <v>16.043376199209309</v>
      </c>
      <c r="AT709">
        <v>16.043376199209309</v>
      </c>
      <c r="AU709">
        <v>16.043376199209309</v>
      </c>
      <c r="AV709" t="str">
        <f>VLOOKUP(Sheet1[[#This Row],[NPDES ID2]],Combined_Sheet__Major_Only___2[[NPDES ID2]:[ECHO BFR]],3,FALSE)</f>
        <v>LA</v>
      </c>
      <c r="AW709" t="s">
        <v>41</v>
      </c>
      <c r="AX709" t="str">
        <f>VLOOKUP(Sheet1[[#This Row],[NPDES ID2]],Combined_Sheet__Major_Only___2[[NPDES ID2]:[ECHO BFR]],27,FALSE)</f>
        <v>-</v>
      </c>
      <c r="AY709" t="str">
        <f>VLOOKUP(Sheet1[[#This Row],[NPDES ID2]],Combined_Sheet__Major_Only___2[[NPDES ID2]:[ECHO BFR]],28,FALSE)</f>
        <v>-</v>
      </c>
      <c r="AZ709" t="str">
        <f>VLOOKUP(Sheet1[[#This Row],[NPDES ID2]],Combined_Sheet__Major_Only___2[[NPDES ID2]:[ECHO BFR]],29,FALSE)</f>
        <v>thickening</v>
      </c>
      <c r="BA709">
        <f>VLOOKUP(Sheet1[[#This Row],[NPDES ID2]],Combined_Sheet__Major_Only___2[[NPDES ID2]:[ECHO BFR]],17,FALSE)</f>
        <v>30.205556000000001</v>
      </c>
      <c r="BB709">
        <f>VLOOKUP(Sheet1[[#This Row],[NPDES ID2]],Combined_Sheet__Major_Only___2[[NPDES ID2]:[ECHO BFR]],18,FALSE)</f>
        <v>-93.240278000000004</v>
      </c>
      <c r="BC709" s="2" t="str">
        <f>IF(ISNUMBER(SEARCH("aerobic",$AW709)),"aerobic","")</f>
        <v>aerobic</v>
      </c>
      <c r="BD709" s="2" t="str">
        <f>IF(ISNUMBER(SEARCH("anaer",$AW709)),"anaer","")</f>
        <v/>
      </c>
      <c r="BE709" s="2" t="str">
        <f>IF(ISNUMBER(SEARCH("thickening",$AZ709)),"thickening","")</f>
        <v>thickening</v>
      </c>
      <c r="BF709" s="3" t="str">
        <f>IF(ISNUMBER(SEARCH("airDry",$AW709)),"airDry","")</f>
        <v/>
      </c>
      <c r="BG709" s="3" t="str">
        <f>IF(ISNUMBER(SEARCH("heatDry",$AY709)),"heatDry","")</f>
        <v/>
      </c>
      <c r="BH709" s="3" t="str">
        <f>IF(AND(ISNUMBER(SEARCH("aerobic",$AW709)),ISNUMBER(SEARCH("anaer",$AW709))),"Combined Aer and Anaer.","")</f>
        <v/>
      </c>
    </row>
    <row r="710" spans="1:60" x14ac:dyDescent="0.25">
      <c r="A710" s="5">
        <v>2289</v>
      </c>
      <c r="B710" t="s">
        <v>10699</v>
      </c>
      <c r="C710">
        <v>443</v>
      </c>
      <c r="D710">
        <v>355.89455408229259</v>
      </c>
      <c r="E710">
        <v>352.38410928579668</v>
      </c>
      <c r="F710">
        <v>282.90658178441379</v>
      </c>
      <c r="G710">
        <v>434.98430065316649</v>
      </c>
      <c r="H710">
        <v>-105.2986351945392</v>
      </c>
      <c r="I710">
        <v>-106.74324598672111</v>
      </c>
      <c r="J710">
        <v>-126.2684890122477</v>
      </c>
      <c r="K710">
        <v>-83.943746240802042</v>
      </c>
      <c r="L710">
        <v>319.92442540810038</v>
      </c>
      <c r="M710">
        <v>318.9151211977441</v>
      </c>
      <c r="N710">
        <v>315.38600300356359</v>
      </c>
      <c r="O710">
        <v>327.40313700395359</v>
      </c>
      <c r="P710">
        <v>10.352470556603629</v>
      </c>
      <c r="Q710">
        <v>10.494856214605971</v>
      </c>
      <c r="R710">
        <v>8.4123949801456952</v>
      </c>
      <c r="S710">
        <v>12.224951128555089</v>
      </c>
      <c r="T710">
        <v>118615.15289540921</v>
      </c>
      <c r="U710">
        <v>118615.3503632926</v>
      </c>
      <c r="V710">
        <v>118535.16303087299</v>
      </c>
      <c r="W710">
        <v>118695.4351149673</v>
      </c>
      <c r="X710">
        <v>7392.1901299313349</v>
      </c>
      <c r="Y710">
        <v>7415.2888754471296</v>
      </c>
      <c r="Z710">
        <v>7218.7011415351826</v>
      </c>
      <c r="AA710">
        <v>7499.3923460387923</v>
      </c>
      <c r="AB710">
        <v>1092.4293080095731</v>
      </c>
      <c r="AC710">
        <v>1080.1558376039361</v>
      </c>
      <c r="AD710">
        <v>956.72589292189753</v>
      </c>
      <c r="AE710">
        <v>1253.1476111924021</v>
      </c>
      <c r="AF710">
        <v>70.775409109840425</v>
      </c>
      <c r="AG710">
        <v>70.552357159498641</v>
      </c>
      <c r="AH710">
        <v>69.771263496873189</v>
      </c>
      <c r="AI710">
        <v>72.429594781621546</v>
      </c>
      <c r="AJ710">
        <v>0.64117006662737086</v>
      </c>
      <c r="AK710">
        <v>0.64117003631992975</v>
      </c>
      <c r="AL710">
        <v>0.64115327969334857</v>
      </c>
      <c r="AM710">
        <v>0.64118657355538111</v>
      </c>
      <c r="AN710">
        <v>0.97881274380210637</v>
      </c>
      <c r="AO710">
        <v>0.97881274380210648</v>
      </c>
      <c r="AP710">
        <v>0.97881274380210648</v>
      </c>
      <c r="AQ710">
        <v>0.97881274380210648</v>
      </c>
      <c r="AR710">
        <v>17.266600095887501</v>
      </c>
      <c r="AS710">
        <v>17.266600095887512</v>
      </c>
      <c r="AT710">
        <v>17.266600095887512</v>
      </c>
      <c r="AU710">
        <v>17.266600095887512</v>
      </c>
      <c r="AV710" t="str">
        <f>VLOOKUP(Sheet1[[#This Row],[NPDES ID2]],Combined_Sheet__Major_Only___2[[NPDES ID2]:[ECHO BFR]],3,FALSE)</f>
        <v>CT</v>
      </c>
      <c r="AW710" t="s">
        <v>12185</v>
      </c>
      <c r="AX710" t="str">
        <f>VLOOKUP(Sheet1[[#This Row],[NPDES ID2]],Combined_Sheet__Major_Only___2[[NPDES ID2]:[ECHO BFR]],27,FALSE)</f>
        <v>methaneBioCaptureRecover</v>
      </c>
      <c r="AY710" t="str">
        <f>VLOOKUP(Sheet1[[#This Row],[NPDES ID2]],Combined_Sheet__Major_Only___2[[NPDES ID2]:[ECHO BFR]],28,FALSE)</f>
        <v>-</v>
      </c>
      <c r="AZ710" t="str">
        <f>VLOOKUP(Sheet1[[#This Row],[NPDES ID2]],Combined_Sheet__Major_Only___2[[NPDES ID2]:[ECHO BFR]],29,FALSE)</f>
        <v>thickening</v>
      </c>
      <c r="BA710">
        <f>VLOOKUP(Sheet1[[#This Row],[NPDES ID2]],Combined_Sheet__Major_Only___2[[NPDES ID2]:[ECHO BFR]],17,FALSE)</f>
        <v>41.53378</v>
      </c>
      <c r="BB710">
        <f>VLOOKUP(Sheet1[[#This Row],[NPDES ID2]],Combined_Sheet__Major_Only___2[[NPDES ID2]:[ECHO BFR]],18,FALSE)</f>
        <v>-72.866550000000004</v>
      </c>
      <c r="BC710" s="2" t="str">
        <f>IF(ISNUMBER(SEARCH("aerobic",$AW710)),"aerobic","")</f>
        <v/>
      </c>
      <c r="BD710" s="2" t="str">
        <f>IF(ISNUMBER(SEARCH("anaer",$AW710)),"anaer","")</f>
        <v>anaer</v>
      </c>
      <c r="BE710" s="2" t="str">
        <f>IF(ISNUMBER(SEARCH("thickening",$AZ710)),"thickening","")</f>
        <v>thickening</v>
      </c>
      <c r="BF710" s="4" t="str">
        <f>IF(ISNUMBER(SEARCH("airDry",$AW710)),"airDry","")</f>
        <v/>
      </c>
      <c r="BG710" s="4" t="str">
        <f>IF(ISNUMBER(SEARCH("heatDry",$AY710)),"heatDry","")</f>
        <v/>
      </c>
      <c r="BH710" s="4" t="str">
        <f>IF(AND(ISNUMBER(SEARCH("aerobic",$AW710)),ISNUMBER(SEARCH("anaer",$AW710))),"Combined Aer and Anaer.","")</f>
        <v/>
      </c>
    </row>
    <row r="711" spans="1:60" x14ac:dyDescent="0.25">
      <c r="A711" s="5">
        <v>1068</v>
      </c>
      <c r="B711" t="s">
        <v>5153</v>
      </c>
      <c r="C711">
        <v>378.34</v>
      </c>
      <c r="D711">
        <v>394.42704176401872</v>
      </c>
      <c r="E711">
        <v>389.94023240147311</v>
      </c>
      <c r="F711">
        <v>305.57561398139887</v>
      </c>
      <c r="G711">
        <v>485.95609203738519</v>
      </c>
      <c r="H711">
        <v>-110.0537787337513</v>
      </c>
      <c r="I711">
        <v>-111.4434513587712</v>
      </c>
      <c r="J711">
        <v>-130.834943890598</v>
      </c>
      <c r="K711">
        <v>-88.481936456345892</v>
      </c>
      <c r="L711">
        <v>262.34431315059788</v>
      </c>
      <c r="M711">
        <v>261.39948237998999</v>
      </c>
      <c r="N711">
        <v>258.09556606695833</v>
      </c>
      <c r="O711">
        <v>269.345559396471</v>
      </c>
      <c r="P711">
        <v>8.8635571399679005</v>
      </c>
      <c r="Q711">
        <v>8.9482680550884552</v>
      </c>
      <c r="R711">
        <v>7.2434076211567344</v>
      </c>
      <c r="S711">
        <v>10.363010455293731</v>
      </c>
      <c r="T711">
        <v>118611.2783252045</v>
      </c>
      <c r="U711">
        <v>118611.4757867361</v>
      </c>
      <c r="V711">
        <v>118531.2910336567</v>
      </c>
      <c r="W711">
        <v>118691.55796237021</v>
      </c>
      <c r="X711">
        <v>7698.9688404377157</v>
      </c>
      <c r="Y711">
        <v>7725.9387077285628</v>
      </c>
      <c r="Z711">
        <v>7493.7021391742173</v>
      </c>
      <c r="AA711">
        <v>7826.4038033068309</v>
      </c>
      <c r="AB711">
        <v>1180.351430090858</v>
      </c>
      <c r="AC711">
        <v>1166.2881360229981</v>
      </c>
      <c r="AD711">
        <v>1028.537422982065</v>
      </c>
      <c r="AE711">
        <v>1363.589497544885</v>
      </c>
      <c r="AF711">
        <v>67.955822855344834</v>
      </c>
      <c r="AG711">
        <v>67.711277662479603</v>
      </c>
      <c r="AH711">
        <v>66.85514575224903</v>
      </c>
      <c r="AI711">
        <v>69.769124154011436</v>
      </c>
      <c r="AJ711">
        <v>0.60666546242655928</v>
      </c>
      <c r="AK711">
        <v>0.60666543702477627</v>
      </c>
      <c r="AL711">
        <v>0.60665138308652211</v>
      </c>
      <c r="AM711">
        <v>0.60667930687585481</v>
      </c>
      <c r="AN711">
        <v>0.97881207272937398</v>
      </c>
      <c r="AO711">
        <v>0.97881207272937432</v>
      </c>
      <c r="AP711">
        <v>0.97881207272937432</v>
      </c>
      <c r="AQ711">
        <v>0.97881207272937432</v>
      </c>
      <c r="AR711">
        <v>16.205355637374829</v>
      </c>
      <c r="AS711">
        <v>16.205355637374829</v>
      </c>
      <c r="AT711">
        <v>16.205355637374829</v>
      </c>
      <c r="AU711">
        <v>16.205355637374829</v>
      </c>
      <c r="AV711" t="str">
        <f>VLOOKUP(Sheet1[[#This Row],[NPDES ID2]],Combined_Sheet__Major_Only___2[[NPDES ID2]:[ECHO BFR]],3,FALSE)</f>
        <v>IL</v>
      </c>
      <c r="AW711" t="s">
        <v>41</v>
      </c>
      <c r="AX711" t="str">
        <f>VLOOKUP(Sheet1[[#This Row],[NPDES ID2]],Combined_Sheet__Major_Only___2[[NPDES ID2]:[ECHO BFR]],27,FALSE)</f>
        <v>-</v>
      </c>
      <c r="AY711" t="str">
        <f>VLOOKUP(Sheet1[[#This Row],[NPDES ID2]],Combined_Sheet__Major_Only___2[[NPDES ID2]:[ECHO BFR]],28,FALSE)</f>
        <v>-</v>
      </c>
      <c r="AZ711" t="str">
        <f>VLOOKUP(Sheet1[[#This Row],[NPDES ID2]],Combined_Sheet__Major_Only___2[[NPDES ID2]:[ECHO BFR]],29,FALSE)</f>
        <v>thickening</v>
      </c>
      <c r="BA711">
        <f>VLOOKUP(Sheet1[[#This Row],[NPDES ID2]],Combined_Sheet__Major_Only___2[[NPDES ID2]:[ECHO BFR]],17,FALSE)</f>
        <v>41.535229999999999</v>
      </c>
      <c r="BB711">
        <f>VLOOKUP(Sheet1[[#This Row],[NPDES ID2]],Combined_Sheet__Major_Only___2[[NPDES ID2]:[ECHO BFR]],18,FALSE)</f>
        <v>-88.268550000000005</v>
      </c>
      <c r="BC711" s="2" t="str">
        <f>IF(ISNUMBER(SEARCH("aerobic",$AW711)),"aerobic","")</f>
        <v>aerobic</v>
      </c>
      <c r="BD711" s="2" t="str">
        <f>IF(ISNUMBER(SEARCH("anaer",$AW711)),"anaer","")</f>
        <v/>
      </c>
      <c r="BE711" s="2" t="str">
        <f>IF(ISNUMBER(SEARCH("thickening",$AZ711)),"thickening","")</f>
        <v>thickening</v>
      </c>
      <c r="BF711" s="3" t="str">
        <f>IF(ISNUMBER(SEARCH("airDry",$AW711)),"airDry","")</f>
        <v/>
      </c>
      <c r="BG711" s="3" t="str">
        <f>IF(ISNUMBER(SEARCH("heatDry",$AY711)),"heatDry","")</f>
        <v/>
      </c>
      <c r="BH711" s="3" t="str">
        <f>IF(AND(ISNUMBER(SEARCH("aerobic",$AW711)),ISNUMBER(SEARCH("anaer",$AW711))),"Combined Aer and Anaer.","")</f>
        <v/>
      </c>
    </row>
    <row r="712" spans="1:60" x14ac:dyDescent="0.25">
      <c r="A712" s="5">
        <v>2391</v>
      </c>
      <c r="B712" t="s">
        <v>11150</v>
      </c>
      <c r="C712">
        <v>292.39999999999998</v>
      </c>
      <c r="D712">
        <v>451.2078706367987</v>
      </c>
      <c r="E712">
        <v>448.71200559776747</v>
      </c>
      <c r="F712">
        <v>343.06650628714368</v>
      </c>
      <c r="G712">
        <v>557.08183906249747</v>
      </c>
      <c r="H712">
        <v>-110.3008480734503</v>
      </c>
      <c r="I712">
        <v>-111.6963250025595</v>
      </c>
      <c r="J712">
        <v>-131.07474626741441</v>
      </c>
      <c r="K712">
        <v>-88.732114977043537</v>
      </c>
      <c r="L712">
        <v>202.38461745718229</v>
      </c>
      <c r="M712">
        <v>201.6516244931305</v>
      </c>
      <c r="N712">
        <v>199.08829542374761</v>
      </c>
      <c r="O712">
        <v>207.81633300485041</v>
      </c>
      <c r="P712">
        <v>6.8509818927647324</v>
      </c>
      <c r="Q712">
        <v>6.9156152150668184</v>
      </c>
      <c r="R712">
        <v>5.600081935399686</v>
      </c>
      <c r="S712">
        <v>8.0060998930006182</v>
      </c>
      <c r="T712">
        <v>118608.711231352</v>
      </c>
      <c r="U712">
        <v>118608.9086886752</v>
      </c>
      <c r="V712">
        <v>118528.72564453589</v>
      </c>
      <c r="W712">
        <v>118688.98915755549</v>
      </c>
      <c r="X712">
        <v>7712.8231287333947</v>
      </c>
      <c r="Y712">
        <v>7739.9653187046697</v>
      </c>
      <c r="Z712">
        <v>7506.0642677640499</v>
      </c>
      <c r="AA712">
        <v>7841.21098713625</v>
      </c>
      <c r="AB712">
        <v>1184.492155520325</v>
      </c>
      <c r="AC712">
        <v>1170.339222746341</v>
      </c>
      <c r="AD712">
        <v>1031.903288528054</v>
      </c>
      <c r="AE712">
        <v>1368.824280896383</v>
      </c>
      <c r="AF712">
        <v>67.832040427322369</v>
      </c>
      <c r="AG712">
        <v>67.58651986229728</v>
      </c>
      <c r="AH712">
        <v>66.727145696599081</v>
      </c>
      <c r="AI712">
        <v>69.65236110202855</v>
      </c>
      <c r="AJ712">
        <v>0.60515128253004791</v>
      </c>
      <c r="AK712">
        <v>0.60515126293988719</v>
      </c>
      <c r="AL712">
        <v>0.605140411306896</v>
      </c>
      <c r="AM712">
        <v>0.60516197232012414</v>
      </c>
      <c r="AN712">
        <v>0.97881162808717859</v>
      </c>
      <c r="AO712">
        <v>0.9788116280871787</v>
      </c>
      <c r="AP712">
        <v>0.9788116280871787</v>
      </c>
      <c r="AQ712">
        <v>0.9788116280871787</v>
      </c>
      <c r="AR712">
        <v>16.1588902104893</v>
      </c>
      <c r="AS712">
        <v>16.1588902104893</v>
      </c>
      <c r="AT712">
        <v>16.1588902104893</v>
      </c>
      <c r="AU712">
        <v>16.1588902104893</v>
      </c>
      <c r="AV712" t="str">
        <f>VLOOKUP(Sheet1[[#This Row],[NPDES ID2]],Combined_Sheet__Major_Only___2[[NPDES ID2]:[ECHO BFR]],3,FALSE)</f>
        <v>IL</v>
      </c>
      <c r="AW712" t="s">
        <v>41</v>
      </c>
      <c r="AX712" t="str">
        <f>VLOOKUP(Sheet1[[#This Row],[NPDES ID2]],Combined_Sheet__Major_Only___2[[NPDES ID2]:[ECHO BFR]],27,FALSE)</f>
        <v>-</v>
      </c>
      <c r="AY712" t="str">
        <f>VLOOKUP(Sheet1[[#This Row],[NPDES ID2]],Combined_Sheet__Major_Only___2[[NPDES ID2]:[ECHO BFR]],28,FALSE)</f>
        <v>-</v>
      </c>
      <c r="AZ712" t="str">
        <f>VLOOKUP(Sheet1[[#This Row],[NPDES ID2]],Combined_Sheet__Major_Only___2[[NPDES ID2]:[ECHO BFR]],29,FALSE)</f>
        <v>thickening</v>
      </c>
      <c r="BA712">
        <f>VLOOKUP(Sheet1[[#This Row],[NPDES ID2]],Combined_Sheet__Major_Only___2[[NPDES ID2]:[ECHO BFR]],17,FALSE)</f>
        <v>42.2669</v>
      </c>
      <c r="BB712">
        <f>VLOOKUP(Sheet1[[#This Row],[NPDES ID2]],Combined_Sheet__Major_Only___2[[NPDES ID2]:[ECHO BFR]],18,FALSE)</f>
        <v>-88.202267000000006</v>
      </c>
      <c r="BC712" s="2" t="str">
        <f>IF(ISNUMBER(SEARCH("aerobic",$AW712)),"aerobic","")</f>
        <v>aerobic</v>
      </c>
      <c r="BD712" s="2" t="str">
        <f>IF(ISNUMBER(SEARCH("anaer",$AW712)),"anaer","")</f>
        <v/>
      </c>
      <c r="BE712" s="2" t="str">
        <f>IF(ISNUMBER(SEARCH("thickening",$AZ712)),"thickening","")</f>
        <v>thickening</v>
      </c>
      <c r="BF712" s="4" t="str">
        <f>IF(ISNUMBER(SEARCH("airDry",$AW712)),"airDry","")</f>
        <v/>
      </c>
      <c r="BG712" s="4" t="str">
        <f>IF(ISNUMBER(SEARCH("heatDry",$AY712)),"heatDry","")</f>
        <v/>
      </c>
      <c r="BH712" s="4" t="str">
        <f>IF(AND(ISNUMBER(SEARCH("aerobic",$AW712)),ISNUMBER(SEARCH("anaer",$AW712))),"Combined Aer and Anaer.","")</f>
        <v/>
      </c>
    </row>
    <row r="713" spans="1:60" x14ac:dyDescent="0.25">
      <c r="A713" s="5">
        <v>804</v>
      </c>
      <c r="B713" t="s">
        <v>3936</v>
      </c>
      <c r="C713">
        <v>1349.05</v>
      </c>
      <c r="D713">
        <v>389.27346974070059</v>
      </c>
      <c r="E713">
        <v>386.73295015884571</v>
      </c>
      <c r="F713">
        <v>327.893082900595</v>
      </c>
      <c r="G713">
        <v>452.19264459388882</v>
      </c>
      <c r="H713">
        <v>-107.27389877345681</v>
      </c>
      <c r="I713">
        <v>-108.657748408842</v>
      </c>
      <c r="J713">
        <v>-128.14007629804649</v>
      </c>
      <c r="K713">
        <v>-85.676362425683152</v>
      </c>
      <c r="L713">
        <v>955.10919856771363</v>
      </c>
      <c r="M713">
        <v>951.88883433682042</v>
      </c>
      <c r="N713">
        <v>940.63665169295052</v>
      </c>
      <c r="O713">
        <v>978.96213080723976</v>
      </c>
      <c r="P713">
        <v>31.562930765865399</v>
      </c>
      <c r="Q713">
        <v>31.924481227933871</v>
      </c>
      <c r="R713">
        <v>25.720097181326391</v>
      </c>
      <c r="S713">
        <v>37.108889777970703</v>
      </c>
      <c r="T713">
        <v>118302.8316462605</v>
      </c>
      <c r="U713">
        <v>118303.02860213519</v>
      </c>
      <c r="V713">
        <v>118223.04918510059</v>
      </c>
      <c r="W713">
        <v>118382.9057044036</v>
      </c>
      <c r="X713">
        <v>7520.6569885291574</v>
      </c>
      <c r="Y713">
        <v>7545.6052496085804</v>
      </c>
      <c r="Z713">
        <v>7332.5542572823406</v>
      </c>
      <c r="AA713">
        <v>7637.1563397791606</v>
      </c>
      <c r="AB713">
        <v>1131.205112326649</v>
      </c>
      <c r="AC713">
        <v>1118.150467790023</v>
      </c>
      <c r="AD713">
        <v>988.28257208944694</v>
      </c>
      <c r="AE713">
        <v>1302.047558722684</v>
      </c>
      <c r="AF713">
        <v>69.388930904660128</v>
      </c>
      <c r="AG713">
        <v>69.155673910654855</v>
      </c>
      <c r="AH713">
        <v>68.33709822027491</v>
      </c>
      <c r="AI713">
        <v>71.120954578004543</v>
      </c>
      <c r="AJ713">
        <v>0.62419985203843942</v>
      </c>
      <c r="AK713">
        <v>0.62419975953402473</v>
      </c>
      <c r="AL713">
        <v>0.62414925117784148</v>
      </c>
      <c r="AM713">
        <v>0.62424961202018869</v>
      </c>
      <c r="AN713">
        <v>0.97875851324968433</v>
      </c>
      <c r="AO713">
        <v>0.97875851324968444</v>
      </c>
      <c r="AP713">
        <v>0.97875851324968444</v>
      </c>
      <c r="AQ713">
        <v>0.97875851324968444</v>
      </c>
      <c r="AR713">
        <v>16.7434525102667</v>
      </c>
      <c r="AS713">
        <v>16.7434525102667</v>
      </c>
      <c r="AT713">
        <v>16.7434525102667</v>
      </c>
      <c r="AU713">
        <v>16.7434525102667</v>
      </c>
      <c r="AV713" t="str">
        <f>VLOOKUP(Sheet1[[#This Row],[NPDES ID2]],Combined_Sheet__Major_Only___2[[NPDES ID2]:[ECHO BFR]],3,FALSE)</f>
        <v>IA</v>
      </c>
      <c r="AW713" t="s">
        <v>12185</v>
      </c>
      <c r="AX713" t="str">
        <f>VLOOKUP(Sheet1[[#This Row],[NPDES ID2]],Combined_Sheet__Major_Only___2[[NPDES ID2]:[ECHO BFR]],27,FALSE)</f>
        <v>methaneBioCaptureRecover</v>
      </c>
      <c r="AY713" t="str">
        <f>VLOOKUP(Sheet1[[#This Row],[NPDES ID2]],Combined_Sheet__Major_Only___2[[NPDES ID2]:[ECHO BFR]],28,FALSE)</f>
        <v>-</v>
      </c>
      <c r="AZ713" t="str">
        <f>VLOOKUP(Sheet1[[#This Row],[NPDES ID2]],Combined_Sheet__Major_Only___2[[NPDES ID2]:[ECHO BFR]],29,FALSE)</f>
        <v>preliminaryOps, thickening</v>
      </c>
      <c r="BA713">
        <f>VLOOKUP(Sheet1[[#This Row],[NPDES ID2]],Combined_Sheet__Major_Only___2[[NPDES ID2]:[ECHO BFR]],17,FALSE)</f>
        <v>41.262777999999997</v>
      </c>
      <c r="BB713">
        <f>VLOOKUP(Sheet1[[#This Row],[NPDES ID2]],Combined_Sheet__Major_Only___2[[NPDES ID2]:[ECHO BFR]],18,FALSE)</f>
        <v>-95.848611000000005</v>
      </c>
      <c r="BC713" s="2" t="str">
        <f>IF(ISNUMBER(SEARCH("aerobic",$AW713)),"aerobic","")</f>
        <v/>
      </c>
      <c r="BD713" s="2" t="str">
        <f>IF(ISNUMBER(SEARCH("anaer",$AW713)),"anaer","")</f>
        <v>anaer</v>
      </c>
      <c r="BE713" s="2" t="str">
        <f>IF(ISNUMBER(SEARCH("thickening",$AZ713)),"thickening","")</f>
        <v>thickening</v>
      </c>
      <c r="BF713" s="3" t="str">
        <f>IF(ISNUMBER(SEARCH("airDry",$AW713)),"airDry","")</f>
        <v/>
      </c>
      <c r="BG713" s="3" t="str">
        <f>IF(ISNUMBER(SEARCH("heatDry",$AY713)),"heatDry","")</f>
        <v/>
      </c>
      <c r="BH713" s="3" t="str">
        <f>IF(AND(ISNUMBER(SEARCH("aerobic",$AW713)),ISNUMBER(SEARCH("anaer",$AW713))),"Combined Aer and Anaer.","")</f>
        <v/>
      </c>
    </row>
    <row r="714" spans="1:60" x14ac:dyDescent="0.25">
      <c r="A714" s="5">
        <v>2533</v>
      </c>
      <c r="B714" t="s">
        <v>11758</v>
      </c>
      <c r="C714">
        <v>141.1</v>
      </c>
      <c r="D714">
        <v>771.57602620864532</v>
      </c>
      <c r="E714">
        <v>766.61301029727383</v>
      </c>
      <c r="F714">
        <v>550.7076168619119</v>
      </c>
      <c r="G714">
        <v>995.22735815295778</v>
      </c>
      <c r="H714">
        <v>-111.72342363857319</v>
      </c>
      <c r="I714">
        <v>-113.0932466074164</v>
      </c>
      <c r="J714">
        <v>-132.44677278273039</v>
      </c>
      <c r="K714">
        <v>-90.115843982005941</v>
      </c>
      <c r="L714">
        <v>96.553693781478046</v>
      </c>
      <c r="M714">
        <v>96.191564145364879</v>
      </c>
      <c r="N714">
        <v>94.925018308829635</v>
      </c>
      <c r="O714">
        <v>99.237365554194014</v>
      </c>
      <c r="P714">
        <v>3.3082583397147109</v>
      </c>
      <c r="Q714">
        <v>3.336914637288475</v>
      </c>
      <c r="R714">
        <v>2.7083620222777709</v>
      </c>
      <c r="S714">
        <v>3.8545106464285941</v>
      </c>
      <c r="T714">
        <v>118188.4353436191</v>
      </c>
      <c r="U714">
        <v>118188.63211195639</v>
      </c>
      <c r="V714">
        <v>118108.7288496867</v>
      </c>
      <c r="W714">
        <v>118268.4331568819</v>
      </c>
      <c r="X714">
        <v>7773.8492314289797</v>
      </c>
      <c r="Y714">
        <v>7802.002777210726</v>
      </c>
      <c r="Z714">
        <v>7558.3110339749746</v>
      </c>
      <c r="AA714">
        <v>7907.8596121509026</v>
      </c>
      <c r="AB714">
        <v>1206.908412205878</v>
      </c>
      <c r="AC714">
        <v>1192.2305913578521</v>
      </c>
      <c r="AD714">
        <v>1049.8336857306131</v>
      </c>
      <c r="AE714">
        <v>1397.45484919297</v>
      </c>
      <c r="AF714">
        <v>67.061331375080997</v>
      </c>
      <c r="AG714">
        <v>66.809887552457681</v>
      </c>
      <c r="AH714">
        <v>65.930094028867913</v>
      </c>
      <c r="AI714">
        <v>68.92518082291717</v>
      </c>
      <c r="AJ714">
        <v>0.59572471550553541</v>
      </c>
      <c r="AK714">
        <v>0.5957247061504769</v>
      </c>
      <c r="AL714">
        <v>0.59571951305393689</v>
      </c>
      <c r="AM714">
        <v>0.59572983107751798</v>
      </c>
      <c r="AN714">
        <v>0.97873858027908112</v>
      </c>
      <c r="AO714">
        <v>0.97873858027908078</v>
      </c>
      <c r="AP714">
        <v>0.97873858027908078</v>
      </c>
      <c r="AQ714">
        <v>0.97873858027908078</v>
      </c>
      <c r="AR714">
        <v>15.869129514770741</v>
      </c>
      <c r="AS714">
        <v>15.869129514770741</v>
      </c>
      <c r="AT714">
        <v>15.869129514770741</v>
      </c>
      <c r="AU714">
        <v>15.869129514770741</v>
      </c>
      <c r="AV714" t="str">
        <f>VLOOKUP(Sheet1[[#This Row],[NPDES ID2]],Combined_Sheet__Major_Only___2[[NPDES ID2]:[ECHO BFR]],3,FALSE)</f>
        <v>TX</v>
      </c>
      <c r="AW714" t="s">
        <v>41</v>
      </c>
      <c r="AX714" t="str">
        <f>VLOOKUP(Sheet1[[#This Row],[NPDES ID2]],Combined_Sheet__Major_Only___2[[NPDES ID2]:[ECHO BFR]],27,FALSE)</f>
        <v>-</v>
      </c>
      <c r="AY714" t="str">
        <f>VLOOKUP(Sheet1[[#This Row],[NPDES ID2]],Combined_Sheet__Major_Only___2[[NPDES ID2]:[ECHO BFR]],28,FALSE)</f>
        <v>-</v>
      </c>
      <c r="AZ714" t="str">
        <f>VLOOKUP(Sheet1[[#This Row],[NPDES ID2]],Combined_Sheet__Major_Only___2[[NPDES ID2]:[ECHO BFR]],29,FALSE)</f>
        <v>thickening</v>
      </c>
      <c r="BA714">
        <f>VLOOKUP(Sheet1[[#This Row],[NPDES ID2]],Combined_Sheet__Major_Only___2[[NPDES ID2]:[ECHO BFR]],17,FALSE)</f>
        <v>30.230471999999999</v>
      </c>
      <c r="BB714">
        <f>VLOOKUP(Sheet1[[#This Row],[NPDES ID2]],Combined_Sheet__Major_Only___2[[NPDES ID2]:[ECHO BFR]],18,FALSE)</f>
        <v>-94.215889000000004</v>
      </c>
      <c r="BC714" s="2" t="str">
        <f>IF(ISNUMBER(SEARCH("aerobic",$AW714)),"aerobic","")</f>
        <v>aerobic</v>
      </c>
      <c r="BD714" s="2" t="str">
        <f>IF(ISNUMBER(SEARCH("anaer",$AW714)),"anaer","")</f>
        <v/>
      </c>
      <c r="BE714" s="2" t="str">
        <f>IF(ISNUMBER(SEARCH("thickening",$AZ714)),"thickening","")</f>
        <v>thickening</v>
      </c>
      <c r="BF714" s="4" t="str">
        <f>IF(ISNUMBER(SEARCH("airDry",$AW714)),"airDry","")</f>
        <v/>
      </c>
      <c r="BG714" s="4" t="str">
        <f>IF(ISNUMBER(SEARCH("heatDry",$AY714)),"heatDry","")</f>
        <v/>
      </c>
      <c r="BH714" s="4" t="str">
        <f>IF(AND(ISNUMBER(SEARCH("aerobic",$AW714)),ISNUMBER(SEARCH("anaer",$AW714))),"Combined Aer and Anaer.","")</f>
        <v/>
      </c>
    </row>
    <row r="715" spans="1:60" x14ac:dyDescent="0.25">
      <c r="A715" s="5">
        <v>2017</v>
      </c>
      <c r="B715" t="s">
        <v>9493</v>
      </c>
      <c r="C715">
        <v>1514.51</v>
      </c>
      <c r="D715">
        <v>414.40187663328948</v>
      </c>
      <c r="E715">
        <v>410.28822397662321</v>
      </c>
      <c r="F715">
        <v>349.92986778731517</v>
      </c>
      <c r="G715">
        <v>481.15486539491621</v>
      </c>
      <c r="H715">
        <v>-107.9496646177969</v>
      </c>
      <c r="I715">
        <v>-109.395282199779</v>
      </c>
      <c r="J715">
        <v>-128.78408034858171</v>
      </c>
      <c r="K715">
        <v>-86.291068168420964</v>
      </c>
      <c r="L715">
        <v>1065.5048150358909</v>
      </c>
      <c r="M715">
        <v>1061.8378965513759</v>
      </c>
      <c r="N715">
        <v>1049.0269693210621</v>
      </c>
      <c r="O715">
        <v>1092.663568836248</v>
      </c>
      <c r="P715">
        <v>35.447354936512021</v>
      </c>
      <c r="Q715">
        <v>35.82765111910831</v>
      </c>
      <c r="R715">
        <v>28.91080880762927</v>
      </c>
      <c r="S715">
        <v>41.606249451311257</v>
      </c>
      <c r="T715">
        <v>118037.756691104</v>
      </c>
      <c r="U715">
        <v>118037.9532124239</v>
      </c>
      <c r="V715">
        <v>117958.150258443</v>
      </c>
      <c r="W715">
        <v>118117.6540773814</v>
      </c>
      <c r="X715">
        <v>7551.3800180897697</v>
      </c>
      <c r="Y715">
        <v>7576.8812743934268</v>
      </c>
      <c r="Z715">
        <v>7358.7595672245279</v>
      </c>
      <c r="AA715">
        <v>7670.763274518592</v>
      </c>
      <c r="AB715">
        <v>1142.3696194830361</v>
      </c>
      <c r="AC715">
        <v>1129.0676285546499</v>
      </c>
      <c r="AD715">
        <v>997.24362364265255</v>
      </c>
      <c r="AE715">
        <v>1316.3642050696781</v>
      </c>
      <c r="AF715">
        <v>68.953047961589348</v>
      </c>
      <c r="AG715">
        <v>68.716534844725885</v>
      </c>
      <c r="AH715">
        <v>67.886254915870779</v>
      </c>
      <c r="AI715">
        <v>70.709592217211295</v>
      </c>
      <c r="AJ715">
        <v>0.6188660169568645</v>
      </c>
      <c r="AK715">
        <v>0.61886591332812046</v>
      </c>
      <c r="AL715">
        <v>0.61880946300970974</v>
      </c>
      <c r="AM715">
        <v>0.6189216317580355</v>
      </c>
      <c r="AN715">
        <v>0.97871226813452838</v>
      </c>
      <c r="AO715">
        <v>0.9787122681345285</v>
      </c>
      <c r="AP715">
        <v>0.9787122681345285</v>
      </c>
      <c r="AQ715">
        <v>0.9787122681345285</v>
      </c>
      <c r="AR715">
        <v>16.5791840504947</v>
      </c>
      <c r="AS715">
        <v>16.5791840504947</v>
      </c>
      <c r="AT715">
        <v>16.5791840504947</v>
      </c>
      <c r="AU715">
        <v>16.5791840504947</v>
      </c>
      <c r="AV715" t="str">
        <f>VLOOKUP(Sheet1[[#This Row],[NPDES ID2]],Combined_Sheet__Major_Only___2[[NPDES ID2]:[ECHO BFR]],3,FALSE)</f>
        <v>CO</v>
      </c>
      <c r="AW715" t="s">
        <v>12185</v>
      </c>
      <c r="AX715" t="str">
        <f>VLOOKUP(Sheet1[[#This Row],[NPDES ID2]],Combined_Sheet__Major_Only___2[[NPDES ID2]:[ECHO BFR]],27,FALSE)</f>
        <v>other, methaneBioCaptureRecover</v>
      </c>
      <c r="AY715" t="str">
        <f>VLOOKUP(Sheet1[[#This Row],[NPDES ID2]],Combined_Sheet__Major_Only___2[[NPDES ID2]:[ECHO BFR]],28,FALSE)</f>
        <v>-</v>
      </c>
      <c r="AZ715" t="str">
        <f>VLOOKUP(Sheet1[[#This Row],[NPDES ID2]],Combined_Sheet__Major_Only___2[[NPDES ID2]:[ECHO BFR]],29,FALSE)</f>
        <v>preliminaryOps, thickening</v>
      </c>
      <c r="BA715">
        <f>VLOOKUP(Sheet1[[#This Row],[NPDES ID2]],Combined_Sheet__Major_Only___2[[NPDES ID2]:[ECHO BFR]],17,FALSE)</f>
        <v>40.048596000000003</v>
      </c>
      <c r="BB715">
        <f>VLOOKUP(Sheet1[[#This Row],[NPDES ID2]],Combined_Sheet__Major_Only___2[[NPDES ID2]:[ECHO BFR]],18,FALSE)</f>
        <v>-105.18665300000001</v>
      </c>
      <c r="BC715" s="2" t="str">
        <f>IF(ISNUMBER(SEARCH("aerobic",$AW715)),"aerobic","")</f>
        <v/>
      </c>
      <c r="BD715" s="2" t="str">
        <f>IF(ISNUMBER(SEARCH("anaer",$AW715)),"anaer","")</f>
        <v>anaer</v>
      </c>
      <c r="BE715" s="2" t="str">
        <f>IF(ISNUMBER(SEARCH("thickening",$AZ715)),"thickening","")</f>
        <v>thickening</v>
      </c>
      <c r="BF715" s="4" t="str">
        <f>IF(ISNUMBER(SEARCH("airDry",$AW715)),"airDry","")</f>
        <v/>
      </c>
      <c r="BG715" s="4" t="str">
        <f>IF(ISNUMBER(SEARCH("heatDry",$AY715)),"heatDry","")</f>
        <v/>
      </c>
      <c r="BH715" s="4" t="str">
        <f>IF(AND(ISNUMBER(SEARCH("aerobic",$AW715)),ISNUMBER(SEARCH("anaer",$AW715))),"Combined Aer and Anaer.","")</f>
        <v/>
      </c>
    </row>
    <row r="716" spans="1:60" x14ac:dyDescent="0.25">
      <c r="A716" s="5">
        <v>2324</v>
      </c>
      <c r="B716" t="s">
        <v>10851</v>
      </c>
      <c r="C716">
        <v>386.7</v>
      </c>
      <c r="D716">
        <v>397.23487608363843</v>
      </c>
      <c r="E716">
        <v>392.58528389600298</v>
      </c>
      <c r="F716">
        <v>308.23868456401362</v>
      </c>
      <c r="G716">
        <v>489.6456032947292</v>
      </c>
      <c r="H716">
        <v>-112.0373434153727</v>
      </c>
      <c r="I716">
        <v>-113.3592694011957</v>
      </c>
      <c r="J716">
        <v>-132.7418008871168</v>
      </c>
      <c r="K716">
        <v>-90.372971056216386</v>
      </c>
      <c r="L716">
        <v>263.72943491579389</v>
      </c>
      <c r="M716">
        <v>262.73015470765353</v>
      </c>
      <c r="N716">
        <v>259.235834820614</v>
      </c>
      <c r="O716">
        <v>271.13415780481972</v>
      </c>
      <c r="P716">
        <v>9.0682552262631138</v>
      </c>
      <c r="Q716">
        <v>9.1447359803615651</v>
      </c>
      <c r="R716">
        <v>7.4272120312334122</v>
      </c>
      <c r="S716">
        <v>10.556577953527549</v>
      </c>
      <c r="T716">
        <v>117951.7270263238</v>
      </c>
      <c r="U716">
        <v>117951.9234066097</v>
      </c>
      <c r="V716">
        <v>117872.1777234386</v>
      </c>
      <c r="W716">
        <v>118031.5670740217</v>
      </c>
      <c r="X716">
        <v>7784.3922668049854</v>
      </c>
      <c r="Y716">
        <v>7812.8268623285776</v>
      </c>
      <c r="Z716">
        <v>7566.451020993929</v>
      </c>
      <c r="AA716">
        <v>7919.9460293227703</v>
      </c>
      <c r="AB716">
        <v>1212.489626050784</v>
      </c>
      <c r="AC716">
        <v>1197.671319682044</v>
      </c>
      <c r="AD716">
        <v>1054.192801576836</v>
      </c>
      <c r="AE716">
        <v>1404.5423542081039</v>
      </c>
      <c r="AF716">
        <v>66.837789823007</v>
      </c>
      <c r="AG716">
        <v>66.584739222040383</v>
      </c>
      <c r="AH716">
        <v>65.698849171110993</v>
      </c>
      <c r="AI716">
        <v>68.714135734328451</v>
      </c>
      <c r="AJ716">
        <v>0.59299096825693021</v>
      </c>
      <c r="AK716">
        <v>0.59299094260935736</v>
      </c>
      <c r="AL716">
        <v>0.59297675516252102</v>
      </c>
      <c r="AM716">
        <v>0.5930049442413623</v>
      </c>
      <c r="AN716">
        <v>0.97869721604297255</v>
      </c>
      <c r="AO716">
        <v>0.97869721604297244</v>
      </c>
      <c r="AP716">
        <v>0.97869721604297244</v>
      </c>
      <c r="AQ716">
        <v>0.97869721604297244</v>
      </c>
      <c r="AR716">
        <v>15.784733377612779</v>
      </c>
      <c r="AS716">
        <v>15.784733377612771</v>
      </c>
      <c r="AT716">
        <v>15.784733377612771</v>
      </c>
      <c r="AU716">
        <v>15.784733377612771</v>
      </c>
      <c r="AV716" t="str">
        <f>VLOOKUP(Sheet1[[#This Row],[NPDES ID2]],Combined_Sheet__Major_Only___2[[NPDES ID2]:[ECHO BFR]],3,FALSE)</f>
        <v>GA</v>
      </c>
      <c r="AW716" t="s">
        <v>41</v>
      </c>
      <c r="AX716" t="str">
        <f>VLOOKUP(Sheet1[[#This Row],[NPDES ID2]],Combined_Sheet__Major_Only___2[[NPDES ID2]:[ECHO BFR]],27,FALSE)</f>
        <v>-</v>
      </c>
      <c r="AY716" t="str">
        <f>VLOOKUP(Sheet1[[#This Row],[NPDES ID2]],Combined_Sheet__Major_Only___2[[NPDES ID2]:[ECHO BFR]],28,FALSE)</f>
        <v>-</v>
      </c>
      <c r="AZ716" t="str">
        <f>VLOOKUP(Sheet1[[#This Row],[NPDES ID2]],Combined_Sheet__Major_Only___2[[NPDES ID2]:[ECHO BFR]],29,FALSE)</f>
        <v>thickening</v>
      </c>
      <c r="BA716">
        <f>VLOOKUP(Sheet1[[#This Row],[NPDES ID2]],Combined_Sheet__Major_Only___2[[NPDES ID2]:[ECHO BFR]],17,FALSE)</f>
        <v>33.326382000000002</v>
      </c>
      <c r="BB716">
        <f>VLOOKUP(Sheet1[[#This Row],[NPDES ID2]],Combined_Sheet__Major_Only___2[[NPDES ID2]:[ECHO BFR]],18,FALSE)</f>
        <v>-84.132934000000006</v>
      </c>
      <c r="BC716" s="2" t="str">
        <f>IF(ISNUMBER(SEARCH("aerobic",$AW716)),"aerobic","")</f>
        <v>aerobic</v>
      </c>
      <c r="BD716" s="2" t="str">
        <f>IF(ISNUMBER(SEARCH("anaer",$AW716)),"anaer","")</f>
        <v/>
      </c>
      <c r="BE716" s="2" t="str">
        <f>IF(ISNUMBER(SEARCH("thickening",$AZ716)),"thickening","")</f>
        <v>thickening</v>
      </c>
      <c r="BF716" s="3" t="str">
        <f>IF(ISNUMBER(SEARCH("airDry",$AW716)),"airDry","")</f>
        <v/>
      </c>
      <c r="BG716" s="3" t="str">
        <f>IF(ISNUMBER(SEARCH("heatDry",$AY716)),"heatDry","")</f>
        <v/>
      </c>
      <c r="BH716" s="3" t="str">
        <f>IF(AND(ISNUMBER(SEARCH("aerobic",$AW716)),ISNUMBER(SEARCH("anaer",$AW716))),"Combined Aer and Anaer.","")</f>
        <v/>
      </c>
    </row>
    <row r="717" spans="1:60" x14ac:dyDescent="0.25">
      <c r="A717" s="5">
        <v>892</v>
      </c>
      <c r="B717" t="s">
        <v>4349</v>
      </c>
      <c r="C717">
        <v>779</v>
      </c>
      <c r="D717">
        <v>329.22776774005558</v>
      </c>
      <c r="E717">
        <v>320.78151861757829</v>
      </c>
      <c r="F717">
        <v>277.43530460452803</v>
      </c>
      <c r="G717">
        <v>389.81341311158349</v>
      </c>
      <c r="H717">
        <v>-105.2912500143737</v>
      </c>
      <c r="I717">
        <v>-106.7036328747246</v>
      </c>
      <c r="J717">
        <v>-126.25326694484551</v>
      </c>
      <c r="K717">
        <v>-83.885139157460443</v>
      </c>
      <c r="L717">
        <v>562.07273802154998</v>
      </c>
      <c r="M717">
        <v>560.2938725604597</v>
      </c>
      <c r="N717">
        <v>554.07562204833539</v>
      </c>
      <c r="O717">
        <v>575.25177902849202</v>
      </c>
      <c r="P717">
        <v>18.20506453681238</v>
      </c>
      <c r="Q717">
        <v>18.453727780030089</v>
      </c>
      <c r="R717">
        <v>14.79532107750847</v>
      </c>
      <c r="S717">
        <v>21.498892545636568</v>
      </c>
      <c r="T717">
        <v>117535.0840298309</v>
      </c>
      <c r="U717">
        <v>117535.2797270866</v>
      </c>
      <c r="V717">
        <v>117455.81140733301</v>
      </c>
      <c r="W717">
        <v>117614.6463859022</v>
      </c>
      <c r="X717">
        <v>7331.4430565739167</v>
      </c>
      <c r="Y717">
        <v>7354.4150101234281</v>
      </c>
      <c r="Z717">
        <v>7158.8782840849144</v>
      </c>
      <c r="AA717">
        <v>7438.0841677909248</v>
      </c>
      <c r="AB717">
        <v>1084.319530716688</v>
      </c>
      <c r="AC717">
        <v>1072.1273921312991</v>
      </c>
      <c r="AD717">
        <v>949.51022341455325</v>
      </c>
      <c r="AE717">
        <v>1244.0524931598829</v>
      </c>
      <c r="AF717">
        <v>70.71364662144461</v>
      </c>
      <c r="AG717">
        <v>70.49025461524414</v>
      </c>
      <c r="AH717">
        <v>69.707310454823656</v>
      </c>
      <c r="AI717">
        <v>72.371169017015063</v>
      </c>
      <c r="AJ717">
        <v>0.64041398409961237</v>
      </c>
      <c r="AK717">
        <v>0.64041393094974386</v>
      </c>
      <c r="AL717">
        <v>0.64038467648840836</v>
      </c>
      <c r="AM717">
        <v>0.64044280350949279</v>
      </c>
      <c r="AN717">
        <v>0.97862401632218099</v>
      </c>
      <c r="AO717">
        <v>0.97862401632218066</v>
      </c>
      <c r="AP717">
        <v>0.97862401632218066</v>
      </c>
      <c r="AQ717">
        <v>0.97862401632218066</v>
      </c>
      <c r="AR717">
        <v>17.242915529858411</v>
      </c>
      <c r="AS717">
        <v>17.242915529858411</v>
      </c>
      <c r="AT717">
        <v>17.242915529858411</v>
      </c>
      <c r="AU717">
        <v>17.242915529858411</v>
      </c>
      <c r="AV717" t="str">
        <f>VLOOKUP(Sheet1[[#This Row],[NPDES ID2]],Combined_Sheet__Major_Only___2[[NPDES ID2]:[ECHO BFR]],3,FALSE)</f>
        <v>CA</v>
      </c>
      <c r="AW717" t="s">
        <v>12185</v>
      </c>
      <c r="AX717" t="str">
        <f>VLOOKUP(Sheet1[[#This Row],[NPDES ID2]],Combined_Sheet__Major_Only___2[[NPDES ID2]:[ECHO BFR]],27,FALSE)</f>
        <v>methaneBioCaptureRecover</v>
      </c>
      <c r="AY717" t="str">
        <f>VLOOKUP(Sheet1[[#This Row],[NPDES ID2]],Combined_Sheet__Major_Only___2[[NPDES ID2]:[ECHO BFR]],28,FALSE)</f>
        <v>-</v>
      </c>
      <c r="AZ717" t="str">
        <f>VLOOKUP(Sheet1[[#This Row],[NPDES ID2]],Combined_Sheet__Major_Only___2[[NPDES ID2]:[ECHO BFR]],29,FALSE)</f>
        <v>thickening</v>
      </c>
      <c r="BA717">
        <f>VLOOKUP(Sheet1[[#This Row],[NPDES ID2]],Combined_Sheet__Major_Only___2[[NPDES ID2]:[ECHO BFR]],17,FALSE)</f>
        <v>33.013570000000001</v>
      </c>
      <c r="BB717">
        <f>VLOOKUP(Sheet1[[#This Row],[NPDES ID2]],Combined_Sheet__Major_Only___2[[NPDES ID2]:[ECHO BFR]],18,FALSE)</f>
        <v>-117.27297</v>
      </c>
      <c r="BC717" s="2" t="str">
        <f>IF(ISNUMBER(SEARCH("aerobic",$AW717)),"aerobic","")</f>
        <v/>
      </c>
      <c r="BD717" s="2" t="str">
        <f>IF(ISNUMBER(SEARCH("anaer",$AW717)),"anaer","")</f>
        <v>anaer</v>
      </c>
      <c r="BE717" s="2" t="str">
        <f>IF(ISNUMBER(SEARCH("thickening",$AZ717)),"thickening","")</f>
        <v>thickening</v>
      </c>
      <c r="BF717" s="3" t="str">
        <f>IF(ISNUMBER(SEARCH("airDry",$AW717)),"airDry","")</f>
        <v/>
      </c>
      <c r="BG717" s="3" t="str">
        <f>IF(ISNUMBER(SEARCH("heatDry",$AY717)),"heatDry","")</f>
        <v/>
      </c>
      <c r="BH717" s="3" t="str">
        <f>IF(AND(ISNUMBER(SEARCH("aerobic",$AW717)),ISNUMBER(SEARCH("anaer",$AW717))),"Combined Aer and Anaer.","")</f>
        <v/>
      </c>
    </row>
    <row r="718" spans="1:60" x14ac:dyDescent="0.25">
      <c r="A718" s="5">
        <v>1024</v>
      </c>
      <c r="B718" t="s">
        <v>4947</v>
      </c>
      <c r="C718">
        <v>439.09</v>
      </c>
      <c r="D718">
        <v>374.37707456396367</v>
      </c>
      <c r="E718">
        <v>370.49709901850241</v>
      </c>
      <c r="F718">
        <v>297.16059308160538</v>
      </c>
      <c r="G718">
        <v>458.81104805816437</v>
      </c>
      <c r="H718">
        <v>-110.8469303636365</v>
      </c>
      <c r="I718">
        <v>-112.20209852971659</v>
      </c>
      <c r="J718">
        <v>-131.59569697201249</v>
      </c>
      <c r="K718">
        <v>-89.228447832300503</v>
      </c>
      <c r="L718">
        <v>302.39551888241988</v>
      </c>
      <c r="M718">
        <v>301.28317753594871</v>
      </c>
      <c r="N718">
        <v>297.3936690229778</v>
      </c>
      <c r="O718">
        <v>310.6378400389886</v>
      </c>
      <c r="P718">
        <v>10.29090154120987</v>
      </c>
      <c r="Q718">
        <v>10.38446828707028</v>
      </c>
      <c r="R718">
        <v>8.4176208603253961</v>
      </c>
      <c r="S718">
        <v>12.010360402525039</v>
      </c>
      <c r="T718">
        <v>117433.7205925239</v>
      </c>
      <c r="U718">
        <v>117433.91612360789</v>
      </c>
      <c r="V718">
        <v>117354.5152825101</v>
      </c>
      <c r="W718">
        <v>117513.2153900906</v>
      </c>
      <c r="X718">
        <v>7674.8618368966654</v>
      </c>
      <c r="Y718">
        <v>7702.2209142277816</v>
      </c>
      <c r="Z718">
        <v>7466.0342397311097</v>
      </c>
      <c r="AA718">
        <v>7804.6062464295619</v>
      </c>
      <c r="AB718">
        <v>1184.284018346603</v>
      </c>
      <c r="AC718">
        <v>1170.027899908775</v>
      </c>
      <c r="AD718">
        <v>1031.0291329780839</v>
      </c>
      <c r="AE718">
        <v>1369.8760320359261</v>
      </c>
      <c r="AF718">
        <v>67.493332032221574</v>
      </c>
      <c r="AG718">
        <v>67.245289305688004</v>
      </c>
      <c r="AH718">
        <v>66.376812996845146</v>
      </c>
      <c r="AI718">
        <v>69.332690834289338</v>
      </c>
      <c r="AJ718">
        <v>0.60100828112317761</v>
      </c>
      <c r="AK718">
        <v>0.60100825192797303</v>
      </c>
      <c r="AL718">
        <v>0.60099211291090515</v>
      </c>
      <c r="AM718">
        <v>0.60102417966289234</v>
      </c>
      <c r="AN718">
        <v>0.97860613170606181</v>
      </c>
      <c r="AO718">
        <v>0.97860613170606181</v>
      </c>
      <c r="AP718">
        <v>0.97860613170606181</v>
      </c>
      <c r="AQ718">
        <v>0.97860613170606181</v>
      </c>
      <c r="AR718">
        <v>16.031273369170101</v>
      </c>
      <c r="AS718">
        <v>16.031273369170101</v>
      </c>
      <c r="AT718">
        <v>16.031273369170101</v>
      </c>
      <c r="AU718">
        <v>16.031273369170101</v>
      </c>
      <c r="AV718" t="str">
        <f>VLOOKUP(Sheet1[[#This Row],[NPDES ID2]],Combined_Sheet__Major_Only___2[[NPDES ID2]:[ECHO BFR]],3,FALSE)</f>
        <v>AL</v>
      </c>
      <c r="AW718" t="s">
        <v>41</v>
      </c>
      <c r="AX718" t="str">
        <f>VLOOKUP(Sheet1[[#This Row],[NPDES ID2]],Combined_Sheet__Major_Only___2[[NPDES ID2]:[ECHO BFR]],27,FALSE)</f>
        <v>-</v>
      </c>
      <c r="AY718" t="str">
        <f>VLOOKUP(Sheet1[[#This Row],[NPDES ID2]],Combined_Sheet__Major_Only___2[[NPDES ID2]:[ECHO BFR]],28,FALSE)</f>
        <v>-</v>
      </c>
      <c r="AZ718" t="str">
        <f>VLOOKUP(Sheet1[[#This Row],[NPDES ID2]],Combined_Sheet__Major_Only___2[[NPDES ID2]:[ECHO BFR]],29,FALSE)</f>
        <v>thickening</v>
      </c>
      <c r="BA718">
        <f>VLOOKUP(Sheet1[[#This Row],[NPDES ID2]],Combined_Sheet__Major_Only___2[[NPDES ID2]:[ECHO BFR]],17,FALSE)</f>
        <v>33.190263000000002</v>
      </c>
      <c r="BB718">
        <f>VLOOKUP(Sheet1[[#This Row],[NPDES ID2]],Combined_Sheet__Major_Only___2[[NPDES ID2]:[ECHO BFR]],18,FALSE)</f>
        <v>-86.271529999999998</v>
      </c>
      <c r="BC718" s="2" t="str">
        <f>IF(ISNUMBER(SEARCH("aerobic",$AW718)),"aerobic","")</f>
        <v>aerobic</v>
      </c>
      <c r="BD718" s="2" t="str">
        <f>IF(ISNUMBER(SEARCH("anaer",$AW718)),"anaer","")</f>
        <v/>
      </c>
      <c r="BE718" s="2" t="str">
        <f>IF(ISNUMBER(SEARCH("thickening",$AZ718)),"thickening","")</f>
        <v>thickening</v>
      </c>
      <c r="BF718" s="3" t="str">
        <f>IF(ISNUMBER(SEARCH("airDry",$AW718)),"airDry","")</f>
        <v/>
      </c>
      <c r="BG718" s="3" t="str">
        <f>IF(ISNUMBER(SEARCH("heatDry",$AY718)),"heatDry","")</f>
        <v/>
      </c>
      <c r="BH718" s="3" t="str">
        <f>IF(AND(ISNUMBER(SEARCH("aerobic",$AW718)),ISNUMBER(SEARCH("anaer",$AW718))),"Combined Aer and Anaer.","")</f>
        <v/>
      </c>
    </row>
    <row r="719" spans="1:60" x14ac:dyDescent="0.25">
      <c r="A719" s="5">
        <v>1267</v>
      </c>
      <c r="B719" t="s">
        <v>6045</v>
      </c>
      <c r="C719">
        <v>204.62</v>
      </c>
      <c r="D719">
        <v>574.122679810779</v>
      </c>
      <c r="E719">
        <v>570.63998908377641</v>
      </c>
      <c r="F719">
        <v>420.18756245635632</v>
      </c>
      <c r="G719">
        <v>725.63787764446386</v>
      </c>
      <c r="H719">
        <v>-111.017198626302</v>
      </c>
      <c r="I719">
        <v>-112.40156728239251</v>
      </c>
      <c r="J719">
        <v>-131.76587132471249</v>
      </c>
      <c r="K719">
        <v>-89.430904434883374</v>
      </c>
      <c r="L719">
        <v>140.818920551877</v>
      </c>
      <c r="M719">
        <v>140.29983673953831</v>
      </c>
      <c r="N719">
        <v>138.4844337710432</v>
      </c>
      <c r="O719">
        <v>144.66564757093661</v>
      </c>
      <c r="P719">
        <v>4.7959376748697773</v>
      </c>
      <c r="Q719">
        <v>4.83932197163886</v>
      </c>
      <c r="R719">
        <v>3.9232883569066441</v>
      </c>
      <c r="S719">
        <v>5.596138360412044</v>
      </c>
      <c r="T719">
        <v>117117.82793353721</v>
      </c>
      <c r="U719">
        <v>117118.0229467577</v>
      </c>
      <c r="V719">
        <v>117038.83239856819</v>
      </c>
      <c r="W719">
        <v>117197.11218935221</v>
      </c>
      <c r="X719">
        <v>7659.6692643666329</v>
      </c>
      <c r="Y719">
        <v>7687.0177085809464</v>
      </c>
      <c r="Z719">
        <v>7450.8124799899924</v>
      </c>
      <c r="AA719">
        <v>7789.4429484331986</v>
      </c>
      <c r="AB719">
        <v>1182.72261789704</v>
      </c>
      <c r="AC719">
        <v>1168.465591172017</v>
      </c>
      <c r="AD719">
        <v>1029.5829435717451</v>
      </c>
      <c r="AE719">
        <v>1368.2322014725719</v>
      </c>
      <c r="AF719">
        <v>67.444268876974604</v>
      </c>
      <c r="AG719">
        <v>67.195762721433425</v>
      </c>
      <c r="AH719">
        <v>66.326122507554373</v>
      </c>
      <c r="AI719">
        <v>69.286497622544132</v>
      </c>
      <c r="AJ719">
        <v>0.60040817796359935</v>
      </c>
      <c r="AK719">
        <v>0.60040816443453404</v>
      </c>
      <c r="AL719">
        <v>0.60040066084813548</v>
      </c>
      <c r="AM719">
        <v>0.60041556957736875</v>
      </c>
      <c r="AN719">
        <v>0.97855020298292505</v>
      </c>
      <c r="AO719">
        <v>0.9785502029829245</v>
      </c>
      <c r="AP719">
        <v>0.9785502029829245</v>
      </c>
      <c r="AQ719">
        <v>0.9785502029829245</v>
      </c>
      <c r="AR719">
        <v>16.013110354500949</v>
      </c>
      <c r="AS719">
        <v>16.013110354500959</v>
      </c>
      <c r="AT719">
        <v>16.013110354500959</v>
      </c>
      <c r="AU719">
        <v>16.013110354500959</v>
      </c>
      <c r="AV719" t="str">
        <f>VLOOKUP(Sheet1[[#This Row],[NPDES ID2]],Combined_Sheet__Major_Only___2[[NPDES ID2]:[ECHO BFR]],3,FALSE)</f>
        <v>OR</v>
      </c>
      <c r="AW719" t="s">
        <v>41</v>
      </c>
      <c r="AX719" t="str">
        <f>VLOOKUP(Sheet1[[#This Row],[NPDES ID2]],Combined_Sheet__Major_Only___2[[NPDES ID2]:[ECHO BFR]],27,FALSE)</f>
        <v>tempSludgeStore</v>
      </c>
      <c r="AY719" t="str">
        <f>VLOOKUP(Sheet1[[#This Row],[NPDES ID2]],Combined_Sheet__Major_Only___2[[NPDES ID2]:[ECHO BFR]],28,FALSE)</f>
        <v>-</v>
      </c>
      <c r="AZ719" t="str">
        <f>VLOOKUP(Sheet1[[#This Row],[NPDES ID2]],Combined_Sheet__Major_Only___2[[NPDES ID2]:[ECHO BFR]],29,FALSE)</f>
        <v>thickening</v>
      </c>
      <c r="BA719">
        <f>VLOOKUP(Sheet1[[#This Row],[NPDES ID2]],Combined_Sheet__Major_Only___2[[NPDES ID2]:[ECHO BFR]],17,FALSE)</f>
        <v>45.423633000000002</v>
      </c>
      <c r="BB719">
        <f>VLOOKUP(Sheet1[[#This Row],[NPDES ID2]],Combined_Sheet__Major_Only___2[[NPDES ID2]:[ECHO BFR]],18,FALSE)</f>
        <v>-122.652298</v>
      </c>
      <c r="BC719" s="2" t="str">
        <f>IF(ISNUMBER(SEARCH("aerobic",$AW719)),"aerobic","")</f>
        <v>aerobic</v>
      </c>
      <c r="BD719" s="2" t="str">
        <f>IF(ISNUMBER(SEARCH("anaer",$AW719)),"anaer","")</f>
        <v/>
      </c>
      <c r="BE719" s="2" t="str">
        <f>IF(ISNUMBER(SEARCH("thickening",$AZ719)),"thickening","")</f>
        <v>thickening</v>
      </c>
      <c r="BF719" s="4" t="str">
        <f>IF(ISNUMBER(SEARCH("airDry",$AW719)),"airDry","")</f>
        <v/>
      </c>
      <c r="BG719" s="4" t="str">
        <f>IF(ISNUMBER(SEARCH("heatDry",$AY719)),"heatDry","")</f>
        <v/>
      </c>
      <c r="BH719" s="4" t="str">
        <f>IF(AND(ISNUMBER(SEARCH("aerobic",$AW719)),ISNUMBER(SEARCH("anaer",$AW719))),"Combined Aer and Anaer.","")</f>
        <v/>
      </c>
    </row>
    <row r="720" spans="1:60" x14ac:dyDescent="0.25">
      <c r="A720" s="5">
        <v>1306</v>
      </c>
      <c r="B720" t="s">
        <v>6214</v>
      </c>
      <c r="C720">
        <v>176.83</v>
      </c>
      <c r="D720">
        <v>633.39521608158725</v>
      </c>
      <c r="E720">
        <v>629.93407284349109</v>
      </c>
      <c r="F720">
        <v>458.44413598192779</v>
      </c>
      <c r="G720">
        <v>806.65650136406362</v>
      </c>
      <c r="H720">
        <v>-109.70550429511459</v>
      </c>
      <c r="I720">
        <v>-111.09379751249369</v>
      </c>
      <c r="J720">
        <v>-130.5057829222188</v>
      </c>
      <c r="K720">
        <v>-88.184094248953627</v>
      </c>
      <c r="L720">
        <v>123.0517039322102</v>
      </c>
      <c r="M720">
        <v>122.6134549708934</v>
      </c>
      <c r="N720">
        <v>121.0807270840203</v>
      </c>
      <c r="O720">
        <v>126.2994301049651</v>
      </c>
      <c r="P720">
        <v>4.141865440003337</v>
      </c>
      <c r="Q720">
        <v>4.1824617466939671</v>
      </c>
      <c r="R720">
        <v>3.3831439357509798</v>
      </c>
      <c r="S720">
        <v>4.8470038045395736</v>
      </c>
      <c r="T720">
        <v>116728.36408667119</v>
      </c>
      <c r="U720">
        <v>116728.5584614181</v>
      </c>
      <c r="V720">
        <v>116649.6271832139</v>
      </c>
      <c r="W720">
        <v>116807.38876570199</v>
      </c>
      <c r="X720">
        <v>7549.859504993854</v>
      </c>
      <c r="Y720">
        <v>7576.0626075890177</v>
      </c>
      <c r="Z720">
        <v>7350.7034548863039</v>
      </c>
      <c r="AA720">
        <v>7673.4517887134407</v>
      </c>
      <c r="AB720">
        <v>1153.6354853041851</v>
      </c>
      <c r="AC720">
        <v>1139.960034446417</v>
      </c>
      <c r="AD720">
        <v>1005.732540741547</v>
      </c>
      <c r="AE720">
        <v>1331.843014583927</v>
      </c>
      <c r="AF720">
        <v>68.196631068219304</v>
      </c>
      <c r="AG720">
        <v>67.953839697683094</v>
      </c>
      <c r="AH720">
        <v>67.104242070879394</v>
      </c>
      <c r="AI720">
        <v>69.996440725750389</v>
      </c>
      <c r="AJ720">
        <v>0.60961131050967998</v>
      </c>
      <c r="AK720">
        <v>0.60961129878812637</v>
      </c>
      <c r="AL720">
        <v>0.60960479495371034</v>
      </c>
      <c r="AM720">
        <v>0.60961771727194203</v>
      </c>
      <c r="AN720">
        <v>0.97848084468571583</v>
      </c>
      <c r="AO720">
        <v>0.97848084468571561</v>
      </c>
      <c r="AP720">
        <v>0.97848084468571561</v>
      </c>
      <c r="AQ720">
        <v>0.97848084468571561</v>
      </c>
      <c r="AR720">
        <v>16.296226385170801</v>
      </c>
      <c r="AS720">
        <v>16.296226385170812</v>
      </c>
      <c r="AT720">
        <v>16.296226385170812</v>
      </c>
      <c r="AU720">
        <v>16.296226385170812</v>
      </c>
      <c r="AV720" t="str">
        <f>VLOOKUP(Sheet1[[#This Row],[NPDES ID2]],Combined_Sheet__Major_Only___2[[NPDES ID2]:[ECHO BFR]],3,FALSE)</f>
        <v>TX</v>
      </c>
      <c r="AW720" t="s">
        <v>41</v>
      </c>
      <c r="AX720" t="str">
        <f>VLOOKUP(Sheet1[[#This Row],[NPDES ID2]],Combined_Sheet__Major_Only___2[[NPDES ID2]:[ECHO BFR]],27,FALSE)</f>
        <v>-</v>
      </c>
      <c r="AY720" t="str">
        <f>VLOOKUP(Sheet1[[#This Row],[NPDES ID2]],Combined_Sheet__Major_Only___2[[NPDES ID2]:[ECHO BFR]],28,FALSE)</f>
        <v>-</v>
      </c>
      <c r="AZ720" t="str">
        <f>VLOOKUP(Sheet1[[#This Row],[NPDES ID2]],Combined_Sheet__Major_Only___2[[NPDES ID2]:[ECHO BFR]],29,FALSE)</f>
        <v>thickening</v>
      </c>
      <c r="BA720">
        <f>VLOOKUP(Sheet1[[#This Row],[NPDES ID2]],Combined_Sheet__Major_Only___2[[NPDES ID2]:[ECHO BFR]],17,FALSE)</f>
        <v>29.918009999999999</v>
      </c>
      <c r="BB720">
        <f>VLOOKUP(Sheet1[[#This Row],[NPDES ID2]],Combined_Sheet__Major_Only___2[[NPDES ID2]:[ECHO BFR]],18,FALSE)</f>
        <v>-95.668499999999995</v>
      </c>
      <c r="BC720" s="2" t="str">
        <f>IF(ISNUMBER(SEARCH("aerobic",$AW720)),"aerobic","")</f>
        <v>aerobic</v>
      </c>
      <c r="BD720" s="2" t="str">
        <f>IF(ISNUMBER(SEARCH("anaer",$AW720)),"anaer","")</f>
        <v/>
      </c>
      <c r="BE720" s="2" t="str">
        <f>IF(ISNUMBER(SEARCH("thickening",$AZ720)),"thickening","")</f>
        <v>thickening</v>
      </c>
      <c r="BF720" s="3" t="str">
        <f>IF(ISNUMBER(SEARCH("airDry",$AW720)),"airDry","")</f>
        <v/>
      </c>
      <c r="BG720" s="3" t="str">
        <f>IF(ISNUMBER(SEARCH("heatDry",$AY720)),"heatDry","")</f>
        <v/>
      </c>
      <c r="BH720" s="3" t="str">
        <f>IF(AND(ISNUMBER(SEARCH("aerobic",$AW720)),ISNUMBER(SEARCH("anaer",$AW720))),"Combined Aer and Anaer.","")</f>
        <v/>
      </c>
    </row>
    <row r="721" spans="1:60" x14ac:dyDescent="0.25">
      <c r="A721" s="5">
        <v>2474</v>
      </c>
      <c r="B721" t="s">
        <v>11516</v>
      </c>
      <c r="C721">
        <v>205.38</v>
      </c>
      <c r="D721">
        <v>562.37591122161098</v>
      </c>
      <c r="E721">
        <v>558.97704401042324</v>
      </c>
      <c r="F721">
        <v>411.83163828460471</v>
      </c>
      <c r="G721">
        <v>710.95717558949138</v>
      </c>
      <c r="H721">
        <v>-108.88716587457461</v>
      </c>
      <c r="I721">
        <v>-110.2395129587813</v>
      </c>
      <c r="J721">
        <v>-129.7187825596408</v>
      </c>
      <c r="K721">
        <v>-87.399015769983677</v>
      </c>
      <c r="L721">
        <v>143.90053148889569</v>
      </c>
      <c r="M721">
        <v>143.39899139038761</v>
      </c>
      <c r="N721">
        <v>141.644951234605</v>
      </c>
      <c r="O721">
        <v>147.61724113318749</v>
      </c>
      <c r="P721">
        <v>4.808596650163671</v>
      </c>
      <c r="Q721">
        <v>4.8579834444358241</v>
      </c>
      <c r="R721">
        <v>3.92406299065388</v>
      </c>
      <c r="S721">
        <v>5.6374392016152326</v>
      </c>
      <c r="T721">
        <v>116717.69848382509</v>
      </c>
      <c r="U721">
        <v>116717.8928410871</v>
      </c>
      <c r="V721">
        <v>116638.9686630815</v>
      </c>
      <c r="W721">
        <v>116796.7160542553</v>
      </c>
      <c r="X721">
        <v>7497.6157892605461</v>
      </c>
      <c r="Y721">
        <v>7523.179558875323</v>
      </c>
      <c r="Z721">
        <v>7303.9152852743246</v>
      </c>
      <c r="AA721">
        <v>7617.7291937005693</v>
      </c>
      <c r="AB721">
        <v>1138.41086116008</v>
      </c>
      <c r="AC721">
        <v>1125.052693515559</v>
      </c>
      <c r="AD721">
        <v>993.33148161867814</v>
      </c>
      <c r="AE721">
        <v>1312.6483688086921</v>
      </c>
      <c r="AF721">
        <v>68.665135314545935</v>
      </c>
      <c r="AG721">
        <v>68.425920906264253</v>
      </c>
      <c r="AH721">
        <v>67.588778269652366</v>
      </c>
      <c r="AI721">
        <v>70.438505383193046</v>
      </c>
      <c r="AJ721">
        <v>0.61534317773463165</v>
      </c>
      <c r="AK721">
        <v>0.61534316407294698</v>
      </c>
      <c r="AL721">
        <v>0.61533558661199594</v>
      </c>
      <c r="AM721">
        <v>0.61535064211841173</v>
      </c>
      <c r="AN721">
        <v>0.97847893897413429</v>
      </c>
      <c r="AO721">
        <v>0.97847893897413418</v>
      </c>
      <c r="AP721">
        <v>0.97847893897413418</v>
      </c>
      <c r="AQ721">
        <v>0.97847893897413418</v>
      </c>
      <c r="AR721">
        <v>16.47249776539806</v>
      </c>
      <c r="AS721">
        <v>16.472497765398071</v>
      </c>
      <c r="AT721">
        <v>16.472497765398071</v>
      </c>
      <c r="AU721">
        <v>16.472497765398071</v>
      </c>
      <c r="AV721" t="str">
        <f>VLOOKUP(Sheet1[[#This Row],[NPDES ID2]],Combined_Sheet__Major_Only___2[[NPDES ID2]:[ECHO BFR]],3,FALSE)</f>
        <v>NC</v>
      </c>
      <c r="AW721" t="s">
        <v>544</v>
      </c>
      <c r="AX721" t="str">
        <f>VLOOKUP(Sheet1[[#This Row],[NPDES ID2]],Combined_Sheet__Major_Only___2[[NPDES ID2]:[ECHO BFR]],27,FALSE)</f>
        <v>-</v>
      </c>
      <c r="AY721" t="str">
        <f>VLOOKUP(Sheet1[[#This Row],[NPDES ID2]],Combined_Sheet__Major_Only___2[[NPDES ID2]:[ECHO BFR]],28,FALSE)</f>
        <v>-</v>
      </c>
      <c r="AZ721" t="str">
        <f>VLOOKUP(Sheet1[[#This Row],[NPDES ID2]],Combined_Sheet__Major_Only___2[[NPDES ID2]:[ECHO BFR]],29,FALSE)</f>
        <v>thickening</v>
      </c>
      <c r="BA721">
        <f>VLOOKUP(Sheet1[[#This Row],[NPDES ID2]],Combined_Sheet__Major_Only___2[[NPDES ID2]:[ECHO BFR]],17,FALSE)</f>
        <v>35.068753000000001</v>
      </c>
      <c r="BB721">
        <f>VLOOKUP(Sheet1[[#This Row],[NPDES ID2]],Combined_Sheet__Major_Only___2[[NPDES ID2]:[ECHO BFR]],18,FALSE)</f>
        <v>-80.633831000000001</v>
      </c>
      <c r="BC721" s="2" t="str">
        <f>IF(ISNUMBER(SEARCH("aerobic",$AW721)),"aerobic","")</f>
        <v>aerobic</v>
      </c>
      <c r="BD721" s="2" t="str">
        <f>IF(ISNUMBER(SEARCH("anaer",$AW721)),"anaer","")</f>
        <v/>
      </c>
      <c r="BE721" s="2" t="str">
        <f>IF(ISNUMBER(SEARCH("thickening",$AZ721)),"thickening","")</f>
        <v>thickening</v>
      </c>
      <c r="BF721" s="3" t="str">
        <f>IF(ISNUMBER(SEARCH("airDry",$AW721)),"airDry","")</f>
        <v/>
      </c>
      <c r="BG721" s="3" t="str">
        <f>IF(ISNUMBER(SEARCH("heatDry",$AY721)),"heatDry","")</f>
        <v/>
      </c>
      <c r="BH721" s="3" t="str">
        <f>IF(AND(ISNUMBER(SEARCH("aerobic",$AW721)),ISNUMBER(SEARCH("anaer",$AW721))),"Combined Aer and Anaer.","")</f>
        <v/>
      </c>
    </row>
    <row r="722" spans="1:60" x14ac:dyDescent="0.25">
      <c r="A722" s="5">
        <v>2213</v>
      </c>
      <c r="B722" t="s">
        <v>10373</v>
      </c>
      <c r="C722">
        <v>623</v>
      </c>
      <c r="D722">
        <v>330.12331070523959</v>
      </c>
      <c r="E722">
        <v>323.21614554322008</v>
      </c>
      <c r="F722">
        <v>276.88340112760733</v>
      </c>
      <c r="G722">
        <v>394.77550564736822</v>
      </c>
      <c r="H722">
        <v>-105.3318508685425</v>
      </c>
      <c r="I722">
        <v>-106.7571469651989</v>
      </c>
      <c r="J722">
        <v>-126.2961385992472</v>
      </c>
      <c r="K722">
        <v>-83.948693117526972</v>
      </c>
      <c r="L722">
        <v>449.56260084983148</v>
      </c>
      <c r="M722">
        <v>448.14041631436493</v>
      </c>
      <c r="N722">
        <v>443.16832986313159</v>
      </c>
      <c r="O722">
        <v>460.09985937170478</v>
      </c>
      <c r="P722">
        <v>14.559441002782449</v>
      </c>
      <c r="Q722">
        <v>14.758416488331751</v>
      </c>
      <c r="R722">
        <v>11.83231374540591</v>
      </c>
      <c r="S722">
        <v>17.19355414597554</v>
      </c>
      <c r="T722">
        <v>116284.1111706576</v>
      </c>
      <c r="U722">
        <v>116284.3048171116</v>
      </c>
      <c r="V722">
        <v>116205.6692825249</v>
      </c>
      <c r="W722">
        <v>116362.83975611209</v>
      </c>
      <c r="X722">
        <v>7252.6248668302896</v>
      </c>
      <c r="Y722">
        <v>7275.3426785070933</v>
      </c>
      <c r="Z722">
        <v>7081.9728483633689</v>
      </c>
      <c r="AA722">
        <v>7358.0828922661922</v>
      </c>
      <c r="AB722">
        <v>1072.5501481529359</v>
      </c>
      <c r="AC722">
        <v>1060.4896702844251</v>
      </c>
      <c r="AD722">
        <v>939.22270139812224</v>
      </c>
      <c r="AE722">
        <v>1230.5154414110309</v>
      </c>
      <c r="AF722">
        <v>70.720566512291924</v>
      </c>
      <c r="AG722">
        <v>70.497164184144964</v>
      </c>
      <c r="AH722">
        <v>69.714503619530745</v>
      </c>
      <c r="AI722">
        <v>72.377770522695499</v>
      </c>
      <c r="AJ722">
        <v>0.64049869174717378</v>
      </c>
      <c r="AK722">
        <v>0.64049864967029568</v>
      </c>
      <c r="AL722">
        <v>0.64047543977372656</v>
      </c>
      <c r="AM722">
        <v>0.64052155614412742</v>
      </c>
      <c r="AN722">
        <v>0.97840117953021777</v>
      </c>
      <c r="AO722">
        <v>0.97840117953021732</v>
      </c>
      <c r="AP722">
        <v>0.97840117953021732</v>
      </c>
      <c r="AQ722">
        <v>0.97840117953021732</v>
      </c>
      <c r="AR722">
        <v>17.245728082240731</v>
      </c>
      <c r="AS722">
        <v>17.245728082240731</v>
      </c>
      <c r="AT722">
        <v>17.245728082240731</v>
      </c>
      <c r="AU722">
        <v>17.245728082240731</v>
      </c>
      <c r="AV722" t="str">
        <f>VLOOKUP(Sheet1[[#This Row],[NPDES ID2]],Combined_Sheet__Major_Only___2[[NPDES ID2]:[ECHO BFR]],3,FALSE)</f>
        <v>NY</v>
      </c>
      <c r="AW722" t="s">
        <v>12185</v>
      </c>
      <c r="AX722" t="str">
        <f>VLOOKUP(Sheet1[[#This Row],[NPDES ID2]],Combined_Sheet__Major_Only___2[[NPDES ID2]:[ECHO BFR]],27,FALSE)</f>
        <v>-</v>
      </c>
      <c r="AY722" t="str">
        <f>VLOOKUP(Sheet1[[#This Row],[NPDES ID2]],Combined_Sheet__Major_Only___2[[NPDES ID2]:[ECHO BFR]],28,FALSE)</f>
        <v>-</v>
      </c>
      <c r="AZ722" t="str">
        <f>VLOOKUP(Sheet1[[#This Row],[NPDES ID2]],Combined_Sheet__Major_Only___2[[NPDES ID2]:[ECHO BFR]],29,FALSE)</f>
        <v>thickening</v>
      </c>
      <c r="BA722">
        <f>VLOOKUP(Sheet1[[#This Row],[NPDES ID2]],Combined_Sheet__Major_Only___2[[NPDES ID2]:[ECHO BFR]],17,FALSE)</f>
        <v>42.07685</v>
      </c>
      <c r="BB722">
        <f>VLOOKUP(Sheet1[[#This Row],[NPDES ID2]],Combined_Sheet__Major_Only___2[[NPDES ID2]:[ECHO BFR]],18,FALSE)</f>
        <v>-76.778930000000003</v>
      </c>
      <c r="BC722" s="2" t="str">
        <f>IF(ISNUMBER(SEARCH("aerobic",$AW722)),"aerobic","")</f>
        <v/>
      </c>
      <c r="BD722" s="2" t="str">
        <f>IF(ISNUMBER(SEARCH("anaer",$AW722)),"anaer","")</f>
        <v>anaer</v>
      </c>
      <c r="BE722" s="2" t="str">
        <f>IF(ISNUMBER(SEARCH("thickening",$AZ722)),"thickening","")</f>
        <v>thickening</v>
      </c>
      <c r="BF722" s="4" t="str">
        <f>IF(ISNUMBER(SEARCH("airDry",$AW722)),"airDry","")</f>
        <v/>
      </c>
      <c r="BG722" s="4" t="str">
        <f>IF(ISNUMBER(SEARCH("heatDry",$AY722)),"heatDry","")</f>
        <v/>
      </c>
      <c r="BH722" s="4" t="str">
        <f>IF(AND(ISNUMBER(SEARCH("aerobic",$AW722)),ISNUMBER(SEARCH("anaer",$AW722))),"Combined Aer and Anaer.","")</f>
        <v/>
      </c>
    </row>
    <row r="723" spans="1:60" x14ac:dyDescent="0.25">
      <c r="A723" s="5">
        <v>1448</v>
      </c>
      <c r="B723" t="s">
        <v>6846</v>
      </c>
      <c r="C723">
        <v>119.7</v>
      </c>
      <c r="D723">
        <v>876.83707119114126</v>
      </c>
      <c r="E723">
        <v>869.3546286496429</v>
      </c>
      <c r="F723">
        <v>620.08379279383701</v>
      </c>
      <c r="G723">
        <v>1132.117640646677</v>
      </c>
      <c r="H723">
        <v>-110.45733476354521</v>
      </c>
      <c r="I723">
        <v>-111.87342201921351</v>
      </c>
      <c r="J723">
        <v>-131.22994705211059</v>
      </c>
      <c r="K723">
        <v>-88.911034544194194</v>
      </c>
      <c r="L723">
        <v>82.785411623463787</v>
      </c>
      <c r="M723">
        <v>82.484869074371815</v>
      </c>
      <c r="N723">
        <v>81.433706410742701</v>
      </c>
      <c r="O723">
        <v>85.012693186851067</v>
      </c>
      <c r="P723">
        <v>2.804757463285243</v>
      </c>
      <c r="Q723">
        <v>2.8310727070230439</v>
      </c>
      <c r="R723">
        <v>2.2928855305472231</v>
      </c>
      <c r="S723">
        <v>3.2769436394115758</v>
      </c>
      <c r="T723">
        <v>116206.769058768</v>
      </c>
      <c r="U723">
        <v>116206.9625784299</v>
      </c>
      <c r="V723">
        <v>116128.3785312621</v>
      </c>
      <c r="W723">
        <v>116285.4460958775</v>
      </c>
      <c r="X723">
        <v>7562.564609731875</v>
      </c>
      <c r="Y723">
        <v>7589.2281698938696</v>
      </c>
      <c r="Z723">
        <v>7359.354696248216</v>
      </c>
      <c r="AA723">
        <v>7688.760012941324</v>
      </c>
      <c r="AB723">
        <v>1162.262261992938</v>
      </c>
      <c r="AC723">
        <v>1148.355447473145</v>
      </c>
      <c r="AD723">
        <v>1012.440728732653</v>
      </c>
      <c r="AE723">
        <v>1343.3149464573121</v>
      </c>
      <c r="AF723">
        <v>67.778076368676366</v>
      </c>
      <c r="AG723">
        <v>67.532077583144982</v>
      </c>
      <c r="AH723">
        <v>66.671373439970893</v>
      </c>
      <c r="AI723">
        <v>69.601517829224733</v>
      </c>
      <c r="AJ723">
        <v>0.60449117485759229</v>
      </c>
      <c r="AK723">
        <v>0.60449116697809002</v>
      </c>
      <c r="AL723">
        <v>0.60448679148542639</v>
      </c>
      <c r="AM723">
        <v>0.60449548502120976</v>
      </c>
      <c r="AN723">
        <v>0.97838724992015746</v>
      </c>
      <c r="AO723">
        <v>0.97838724992015724</v>
      </c>
      <c r="AP723">
        <v>0.97838724992015724</v>
      </c>
      <c r="AQ723">
        <v>0.97838724992015724</v>
      </c>
      <c r="AR723">
        <v>16.138807551533951</v>
      </c>
      <c r="AS723">
        <v>16.138807551533951</v>
      </c>
      <c r="AT723">
        <v>16.138807551533951</v>
      </c>
      <c r="AU723">
        <v>16.138807551533951</v>
      </c>
      <c r="AV723" t="str">
        <f>VLOOKUP(Sheet1[[#This Row],[NPDES ID2]],Combined_Sheet__Major_Only___2[[NPDES ID2]:[ECHO BFR]],3,FALSE)</f>
        <v>IL</v>
      </c>
      <c r="AW723" t="s">
        <v>41</v>
      </c>
      <c r="AX723" t="str">
        <f>VLOOKUP(Sheet1[[#This Row],[NPDES ID2]],Combined_Sheet__Major_Only___2[[NPDES ID2]:[ECHO BFR]],27,FALSE)</f>
        <v>-</v>
      </c>
      <c r="AY723" t="str">
        <f>VLOOKUP(Sheet1[[#This Row],[NPDES ID2]],Combined_Sheet__Major_Only___2[[NPDES ID2]:[ECHO BFR]],28,FALSE)</f>
        <v>-</v>
      </c>
      <c r="AZ723" t="str">
        <f>VLOOKUP(Sheet1[[#This Row],[NPDES ID2]],Combined_Sheet__Major_Only___2[[NPDES ID2]:[ECHO BFR]],29,FALSE)</f>
        <v>thickening</v>
      </c>
      <c r="BA723">
        <f>VLOOKUP(Sheet1[[#This Row],[NPDES ID2]],Combined_Sheet__Major_Only___2[[NPDES ID2]:[ECHO BFR]],17,FALSE)</f>
        <v>40.632235999999999</v>
      </c>
      <c r="BB723">
        <f>VLOOKUP(Sheet1[[#This Row],[NPDES ID2]],Combined_Sheet__Major_Only___2[[NPDES ID2]:[ECHO BFR]],18,FALSE)</f>
        <v>-89.620283000000001</v>
      </c>
      <c r="BC723" s="2" t="str">
        <f>IF(ISNUMBER(SEARCH("aerobic",$AW723)),"aerobic","")</f>
        <v>aerobic</v>
      </c>
      <c r="BD723" s="2" t="str">
        <f>IF(ISNUMBER(SEARCH("anaer",$AW723)),"anaer","")</f>
        <v/>
      </c>
      <c r="BE723" s="2" t="str">
        <f>IF(ISNUMBER(SEARCH("thickening",$AZ723)),"thickening","")</f>
        <v>thickening</v>
      </c>
      <c r="BF723" s="3" t="str">
        <f>IF(ISNUMBER(SEARCH("airDry",$AW723)),"airDry","")</f>
        <v/>
      </c>
      <c r="BG723" s="3" t="str">
        <f>IF(ISNUMBER(SEARCH("heatDry",$AY723)),"heatDry","")</f>
        <v/>
      </c>
      <c r="BH723" s="3" t="str">
        <f>IF(AND(ISNUMBER(SEARCH("aerobic",$AW723)),ISNUMBER(SEARCH("anaer",$AW723))),"Combined Aer and Anaer.","")</f>
        <v/>
      </c>
    </row>
    <row r="724" spans="1:60" x14ac:dyDescent="0.25">
      <c r="A724" s="5">
        <v>1434</v>
      </c>
      <c r="B724" t="s">
        <v>6782</v>
      </c>
      <c r="C724">
        <v>125.7</v>
      </c>
      <c r="D724">
        <v>833.36572991751223</v>
      </c>
      <c r="E724">
        <v>827.33464515930586</v>
      </c>
      <c r="F724">
        <v>591.19199584770274</v>
      </c>
      <c r="G724">
        <v>1075.2904894898959</v>
      </c>
      <c r="H724">
        <v>-109.37563947114781</v>
      </c>
      <c r="I724">
        <v>-110.7534238071834</v>
      </c>
      <c r="J724">
        <v>-130.19019259603311</v>
      </c>
      <c r="K724">
        <v>-87.878038379366117</v>
      </c>
      <c r="L724">
        <v>87.729276719880417</v>
      </c>
      <c r="M724">
        <v>87.419713110122629</v>
      </c>
      <c r="N724">
        <v>86.337004735073776</v>
      </c>
      <c r="O724">
        <v>90.023405456714968</v>
      </c>
      <c r="P724">
        <v>2.943745259098689</v>
      </c>
      <c r="Q724">
        <v>2.9731923764810149</v>
      </c>
      <c r="R724">
        <v>2.4035329786387392</v>
      </c>
      <c r="S724">
        <v>3.4475693432586998</v>
      </c>
      <c r="T724">
        <v>115690.6514496708</v>
      </c>
      <c r="U724">
        <v>115690.8441232273</v>
      </c>
      <c r="V724">
        <v>115612.6036607233</v>
      </c>
      <c r="W724">
        <v>115768.98449554649</v>
      </c>
      <c r="X724">
        <v>7460.7358346572646</v>
      </c>
      <c r="Y724">
        <v>7486.4324836859514</v>
      </c>
      <c r="Z724">
        <v>7265.675946660941</v>
      </c>
      <c r="AA724">
        <v>7581.745867444406</v>
      </c>
      <c r="AB724">
        <v>1136.898431611686</v>
      </c>
      <c r="AC724">
        <v>1123.4794636627739</v>
      </c>
      <c r="AD724">
        <v>991.52031365505752</v>
      </c>
      <c r="AE724">
        <v>1311.816500135872</v>
      </c>
      <c r="AF724">
        <v>68.397303708663046</v>
      </c>
      <c r="AG724">
        <v>68.156019726214993</v>
      </c>
      <c r="AH724">
        <v>67.31179553830485</v>
      </c>
      <c r="AI724">
        <v>70.185817256275982</v>
      </c>
      <c r="AJ724">
        <v>0.61206632699964136</v>
      </c>
      <c r="AK724">
        <v>0.6120663187157882</v>
      </c>
      <c r="AL724">
        <v>0.61206171898077122</v>
      </c>
      <c r="AM724">
        <v>0.6120708580594898</v>
      </c>
      <c r="AN724">
        <v>0.97829383317939345</v>
      </c>
      <c r="AO724">
        <v>0.97829383317939367</v>
      </c>
      <c r="AP724">
        <v>0.97829383317939367</v>
      </c>
      <c r="AQ724">
        <v>0.97829383317939367</v>
      </c>
      <c r="AR724">
        <v>16.37180614916689</v>
      </c>
      <c r="AS724">
        <v>16.3718061491669</v>
      </c>
      <c r="AT724">
        <v>16.3718061491669</v>
      </c>
      <c r="AU724">
        <v>16.3718061491669</v>
      </c>
      <c r="AV724" t="str">
        <f>VLOOKUP(Sheet1[[#This Row],[NPDES ID2]],Combined_Sheet__Major_Only___2[[NPDES ID2]:[ECHO BFR]],3,FALSE)</f>
        <v>NH</v>
      </c>
      <c r="AW724" t="s">
        <v>41</v>
      </c>
      <c r="AX724" t="str">
        <f>VLOOKUP(Sheet1[[#This Row],[NPDES ID2]],Combined_Sheet__Major_Only___2[[NPDES ID2]:[ECHO BFR]],27,FALSE)</f>
        <v>-</v>
      </c>
      <c r="AY724" t="str">
        <f>VLOOKUP(Sheet1[[#This Row],[NPDES ID2]],Combined_Sheet__Major_Only___2[[NPDES ID2]:[ECHO BFR]],28,FALSE)</f>
        <v>-</v>
      </c>
      <c r="AZ724" t="str">
        <f>VLOOKUP(Sheet1[[#This Row],[NPDES ID2]],Combined_Sheet__Major_Only___2[[NPDES ID2]:[ECHO BFR]],29,FALSE)</f>
        <v>thickening</v>
      </c>
      <c r="BA724">
        <f>VLOOKUP(Sheet1[[#This Row],[NPDES ID2]],Combined_Sheet__Major_Only___2[[NPDES ID2]:[ECHO BFR]],17,FALSE)</f>
        <v>42.820041000000003</v>
      </c>
      <c r="BB724">
        <f>VLOOKUP(Sheet1[[#This Row],[NPDES ID2]],Combined_Sheet__Major_Only___2[[NPDES ID2]:[ECHO BFR]],18,FALSE)</f>
        <v>-71.99306</v>
      </c>
      <c r="BC724" s="2" t="str">
        <f>IF(ISNUMBER(SEARCH("aerobic",$AW724)),"aerobic","")</f>
        <v>aerobic</v>
      </c>
      <c r="BD724" s="2" t="str">
        <f>IF(ISNUMBER(SEARCH("anaer",$AW724)),"anaer","")</f>
        <v/>
      </c>
      <c r="BE724" s="2" t="str">
        <f>IF(ISNUMBER(SEARCH("thickening",$AZ724)),"thickening","")</f>
        <v>thickening</v>
      </c>
      <c r="BF724" s="3" t="str">
        <f>IF(ISNUMBER(SEARCH("airDry",$AW724)),"airDry","")</f>
        <v/>
      </c>
      <c r="BG724" s="3" t="str">
        <f>IF(ISNUMBER(SEARCH("heatDry",$AY724)),"heatDry","")</f>
        <v/>
      </c>
      <c r="BH724" s="3" t="str">
        <f>IF(AND(ISNUMBER(SEARCH("aerobic",$AW724)),ISNUMBER(SEARCH("anaer",$AW724))),"Combined Aer and Anaer.","")</f>
        <v/>
      </c>
    </row>
    <row r="725" spans="1:60" x14ac:dyDescent="0.25">
      <c r="A725" s="5">
        <v>2545</v>
      </c>
      <c r="B725" t="s">
        <v>11809</v>
      </c>
      <c r="C725">
        <v>123</v>
      </c>
      <c r="D725">
        <v>864.381477689907</v>
      </c>
      <c r="E725">
        <v>856.88550718910938</v>
      </c>
      <c r="F725">
        <v>612.38732625888724</v>
      </c>
      <c r="G725">
        <v>1116.1681593322371</v>
      </c>
      <c r="H725">
        <v>-111.5255402653986</v>
      </c>
      <c r="I725">
        <v>-112.9050902175162</v>
      </c>
      <c r="J725">
        <v>-132.25701114662911</v>
      </c>
      <c r="K725">
        <v>-89.930368342814333</v>
      </c>
      <c r="L725">
        <v>84.311690947198883</v>
      </c>
      <c r="M725">
        <v>83.997109860208212</v>
      </c>
      <c r="N725">
        <v>82.896847803846413</v>
      </c>
      <c r="O725">
        <v>86.643009032683182</v>
      </c>
      <c r="P725">
        <v>2.8835986598204029</v>
      </c>
      <c r="Q725">
        <v>2.9089089425268582</v>
      </c>
      <c r="R725">
        <v>2.3601691501295252</v>
      </c>
      <c r="S725">
        <v>3.3612168385621191</v>
      </c>
      <c r="T725">
        <v>115336.0886575106</v>
      </c>
      <c r="U725">
        <v>115336.2807498091</v>
      </c>
      <c r="V725">
        <v>115258.2763233085</v>
      </c>
      <c r="W725">
        <v>115414.1853880772</v>
      </c>
      <c r="X725">
        <v>7573.2904740904123</v>
      </c>
      <c r="Y725">
        <v>7600.6016473125783</v>
      </c>
      <c r="Z725">
        <v>7364.35494182</v>
      </c>
      <c r="AA725">
        <v>7703.1705914983186</v>
      </c>
      <c r="AB725">
        <v>1173.8427039084031</v>
      </c>
      <c r="AC725">
        <v>1159.6043597526209</v>
      </c>
      <c r="AD725">
        <v>1021.308937990299</v>
      </c>
      <c r="AE725">
        <v>1358.863536695329</v>
      </c>
      <c r="AF725">
        <v>67.175726257671428</v>
      </c>
      <c r="AG725">
        <v>66.925145038646235</v>
      </c>
      <c r="AH725">
        <v>66.04840800985319</v>
      </c>
      <c r="AI725">
        <v>69.033134302090772</v>
      </c>
      <c r="AJ725">
        <v>0.59712375097304982</v>
      </c>
      <c r="AK725">
        <v>0.59712374295450821</v>
      </c>
      <c r="AL725">
        <v>0.59711929047766521</v>
      </c>
      <c r="AM725">
        <v>0.59712813697292211</v>
      </c>
      <c r="AN725">
        <v>0.9782291883517279</v>
      </c>
      <c r="AO725">
        <v>0.97822918835172745</v>
      </c>
      <c r="AP725">
        <v>0.97822918835172745</v>
      </c>
      <c r="AQ725">
        <v>0.97822918835172745</v>
      </c>
      <c r="AR725">
        <v>15.912188211151619</v>
      </c>
      <c r="AS725">
        <v>15.912188211151619</v>
      </c>
      <c r="AT725">
        <v>15.912188211151619</v>
      </c>
      <c r="AU725">
        <v>15.912188211151619</v>
      </c>
      <c r="AV725" t="str">
        <f>VLOOKUP(Sheet1[[#This Row],[NPDES ID2]],Combined_Sheet__Major_Only___2[[NPDES ID2]:[ECHO BFR]],3,FALSE)</f>
        <v>KS</v>
      </c>
      <c r="AW725" t="s">
        <v>41</v>
      </c>
      <c r="AX725" t="str">
        <f>VLOOKUP(Sheet1[[#This Row],[NPDES ID2]],Combined_Sheet__Major_Only___2[[NPDES ID2]:[ECHO BFR]],27,FALSE)</f>
        <v>-</v>
      </c>
      <c r="AY725" t="str">
        <f>VLOOKUP(Sheet1[[#This Row],[NPDES ID2]],Combined_Sheet__Major_Only___2[[NPDES ID2]:[ECHO BFR]],28,FALSE)</f>
        <v>-</v>
      </c>
      <c r="AZ725" t="str">
        <f>VLOOKUP(Sheet1[[#This Row],[NPDES ID2]],Combined_Sheet__Major_Only___2[[NPDES ID2]:[ECHO BFR]],29,FALSE)</f>
        <v>thickening</v>
      </c>
      <c r="BA725">
        <f>VLOOKUP(Sheet1[[#This Row],[NPDES ID2]],Combined_Sheet__Major_Only___2[[NPDES ID2]:[ECHO BFR]],17,FALSE)</f>
        <v>37.541979298007099</v>
      </c>
      <c r="BB725">
        <f>VLOOKUP(Sheet1[[#This Row],[NPDES ID2]],Combined_Sheet__Major_Only___2[[NPDES ID2]:[ECHO BFR]],18,FALSE)</f>
        <v>-97.330239238549396</v>
      </c>
      <c r="BC725" s="2" t="str">
        <f>IF(ISNUMBER(SEARCH("aerobic",$AW725)),"aerobic","")</f>
        <v>aerobic</v>
      </c>
      <c r="BD725" s="2" t="str">
        <f>IF(ISNUMBER(SEARCH("anaer",$AW725)),"anaer","")</f>
        <v/>
      </c>
      <c r="BE725" s="2" t="str">
        <f>IF(ISNUMBER(SEARCH("thickening",$AZ725)),"thickening","")</f>
        <v>thickening</v>
      </c>
      <c r="BF725" s="4" t="str">
        <f>IF(ISNUMBER(SEARCH("airDry",$AW725)),"airDry","")</f>
        <v/>
      </c>
      <c r="BG725" s="4" t="str">
        <f>IF(ISNUMBER(SEARCH("heatDry",$AY725)),"heatDry","")</f>
        <v/>
      </c>
      <c r="BH725" s="4" t="str">
        <f>IF(AND(ISNUMBER(SEARCH("aerobic",$AW725)),ISNUMBER(SEARCH("anaer",$AW725))),"Combined Aer and Anaer.","")</f>
        <v/>
      </c>
    </row>
    <row r="726" spans="1:60" x14ac:dyDescent="0.25">
      <c r="A726" s="5">
        <v>836</v>
      </c>
      <c r="B726" t="s">
        <v>4086</v>
      </c>
      <c r="C726">
        <v>1042</v>
      </c>
      <c r="D726">
        <v>363.62929520388099</v>
      </c>
      <c r="E726">
        <v>358.09851570366999</v>
      </c>
      <c r="F726">
        <v>309.72645280143689</v>
      </c>
      <c r="G726">
        <v>428.98550996526689</v>
      </c>
      <c r="H726">
        <v>-110.6510785116982</v>
      </c>
      <c r="I726">
        <v>-112.0512958703287</v>
      </c>
      <c r="J726">
        <v>-131.3911772589525</v>
      </c>
      <c r="K726">
        <v>-88.941332847723885</v>
      </c>
      <c r="L726">
        <v>717.50599234215906</v>
      </c>
      <c r="M726">
        <v>714.8649927781305</v>
      </c>
      <c r="N726">
        <v>705.63444737810914</v>
      </c>
      <c r="O726">
        <v>737.07070797682172</v>
      </c>
      <c r="P726">
        <v>24.420407385589499</v>
      </c>
      <c r="Q726">
        <v>24.64207177819954</v>
      </c>
      <c r="R726">
        <v>19.975577872036322</v>
      </c>
      <c r="S726">
        <v>28.500769480720979</v>
      </c>
      <c r="T726">
        <v>115219.63966599861</v>
      </c>
      <c r="U726">
        <v>115219.83156739471</v>
      </c>
      <c r="V726">
        <v>115141.9046621545</v>
      </c>
      <c r="W726">
        <v>115297.65878357241</v>
      </c>
      <c r="X726">
        <v>7531.2714677769072</v>
      </c>
      <c r="Y726">
        <v>7558.143768315409</v>
      </c>
      <c r="Z726">
        <v>7326.2710806891473</v>
      </c>
      <c r="AA726">
        <v>7658.6374321719304</v>
      </c>
      <c r="AB726">
        <v>1162.333428075101</v>
      </c>
      <c r="AC726">
        <v>1148.348845273003</v>
      </c>
      <c r="AD726">
        <v>1011.872134873719</v>
      </c>
      <c r="AE726">
        <v>1344.573451715198</v>
      </c>
      <c r="AF726">
        <v>67.486095040778935</v>
      </c>
      <c r="AG726">
        <v>67.238223064866489</v>
      </c>
      <c r="AH726">
        <v>66.369198464686477</v>
      </c>
      <c r="AI726">
        <v>69.325603288018442</v>
      </c>
      <c r="AJ726">
        <v>0.60091978051651207</v>
      </c>
      <c r="AK726">
        <v>0.60091971160828916</v>
      </c>
      <c r="AL726">
        <v>0.60088193217210595</v>
      </c>
      <c r="AM726">
        <v>0.60095699912719236</v>
      </c>
      <c r="AN726">
        <v>0.97820787298347223</v>
      </c>
      <c r="AO726">
        <v>0.97820787298347245</v>
      </c>
      <c r="AP726">
        <v>0.97820787298347245</v>
      </c>
      <c r="AQ726">
        <v>0.97820787298347245</v>
      </c>
      <c r="AR726">
        <v>16.027810042170248</v>
      </c>
      <c r="AS726">
        <v>16.027810042170248</v>
      </c>
      <c r="AT726">
        <v>16.027810042170248</v>
      </c>
      <c r="AU726">
        <v>16.027810042170248</v>
      </c>
      <c r="AV726" t="str">
        <f>VLOOKUP(Sheet1[[#This Row],[NPDES ID2]],Combined_Sheet__Major_Only___2[[NPDES ID2]:[ECHO BFR]],3,FALSE)</f>
        <v>TX</v>
      </c>
      <c r="AW726" t="s">
        <v>41</v>
      </c>
      <c r="AX726" t="str">
        <f>VLOOKUP(Sheet1[[#This Row],[NPDES ID2]],Combined_Sheet__Major_Only___2[[NPDES ID2]:[ECHO BFR]],27,FALSE)</f>
        <v>-</v>
      </c>
      <c r="AY726" t="str">
        <f>VLOOKUP(Sheet1[[#This Row],[NPDES ID2]],Combined_Sheet__Major_Only___2[[NPDES ID2]:[ECHO BFR]],28,FALSE)</f>
        <v>heatTreatment, pasteurize</v>
      </c>
      <c r="AZ726" t="str">
        <f>VLOOKUP(Sheet1[[#This Row],[NPDES ID2]],Combined_Sheet__Major_Only___2[[NPDES ID2]:[ECHO BFR]],29,FALSE)</f>
        <v>thickening</v>
      </c>
      <c r="BA726">
        <f>VLOOKUP(Sheet1[[#This Row],[NPDES ID2]],Combined_Sheet__Major_Only___2[[NPDES ID2]:[ECHO BFR]],17,FALSE)</f>
        <v>30.170200000000001</v>
      </c>
      <c r="BB726">
        <f>VLOOKUP(Sheet1[[#This Row],[NPDES ID2]],Combined_Sheet__Major_Only___2[[NPDES ID2]:[ECHO BFR]],18,FALSE)</f>
        <v>-96.377520000000004</v>
      </c>
      <c r="BC726" s="2" t="str">
        <f>IF(ISNUMBER(SEARCH("aerobic",$AW726)),"aerobic","")</f>
        <v>aerobic</v>
      </c>
      <c r="BD726" s="2" t="str">
        <f>IF(ISNUMBER(SEARCH("anaer",$AW726)),"anaer","")</f>
        <v/>
      </c>
      <c r="BE726" s="2" t="str">
        <f>IF(ISNUMBER(SEARCH("thickening",$AZ726)),"thickening","")</f>
        <v>thickening</v>
      </c>
      <c r="BF726" s="3" t="str">
        <f>IF(ISNUMBER(SEARCH("airDry",$AW726)),"airDry","")</f>
        <v/>
      </c>
      <c r="BG726" s="3" t="str">
        <f>IF(ISNUMBER(SEARCH("heatDry",$AY726)),"heatDry","")</f>
        <v/>
      </c>
      <c r="BH726" s="3" t="str">
        <f>IF(AND(ISNUMBER(SEARCH("aerobic",$AW726)),ISNUMBER(SEARCH("anaer",$AW726))),"Combined Aer and Anaer.","")</f>
        <v/>
      </c>
    </row>
    <row r="727" spans="1:60" x14ac:dyDescent="0.25">
      <c r="A727" s="5">
        <v>988</v>
      </c>
      <c r="B727" t="s">
        <v>4789</v>
      </c>
      <c r="C727">
        <v>517</v>
      </c>
      <c r="D727">
        <v>352.05717609074702</v>
      </c>
      <c r="E727">
        <v>347.18583350921381</v>
      </c>
      <c r="F727">
        <v>286.5494442330957</v>
      </c>
      <c r="G727">
        <v>426.47923534393141</v>
      </c>
      <c r="H727">
        <v>-109.2054385752388</v>
      </c>
      <c r="I727">
        <v>-110.5519896781767</v>
      </c>
      <c r="J727">
        <v>-130.01641563182289</v>
      </c>
      <c r="K727">
        <v>-87.651927043916956</v>
      </c>
      <c r="L727">
        <v>360.93247365961651</v>
      </c>
      <c r="M727">
        <v>359.6598828322816</v>
      </c>
      <c r="N727">
        <v>355.21030656461397</v>
      </c>
      <c r="O727">
        <v>370.36191226429168</v>
      </c>
      <c r="P727">
        <v>12.106983273610689</v>
      </c>
      <c r="Q727">
        <v>12.22829350895465</v>
      </c>
      <c r="R727">
        <v>9.8848424838964863</v>
      </c>
      <c r="S727">
        <v>14.18056552831931</v>
      </c>
      <c r="T727">
        <v>115211.24610873791</v>
      </c>
      <c r="U727">
        <v>115211.4379963738</v>
      </c>
      <c r="V727">
        <v>115133.5166788089</v>
      </c>
      <c r="W727">
        <v>115289.25963202451</v>
      </c>
      <c r="X727">
        <v>7427.659129377148</v>
      </c>
      <c r="Y727">
        <v>7453.2316510352757</v>
      </c>
      <c r="Z727">
        <v>7233.6418597386864</v>
      </c>
      <c r="AA727">
        <v>7548.0168716640846</v>
      </c>
      <c r="AB727">
        <v>1131.5808934810871</v>
      </c>
      <c r="AC727">
        <v>1118.2370060544911</v>
      </c>
      <c r="AD727">
        <v>986.90249088816972</v>
      </c>
      <c r="AE727">
        <v>1305.644151371014</v>
      </c>
      <c r="AF727">
        <v>68.418947966137168</v>
      </c>
      <c r="AG727">
        <v>68.177977537634376</v>
      </c>
      <c r="AH727">
        <v>67.334095191437186</v>
      </c>
      <c r="AI727">
        <v>70.206070210985587</v>
      </c>
      <c r="AJ727">
        <v>0.61233114053502857</v>
      </c>
      <c r="AK727">
        <v>0.61233110637777766</v>
      </c>
      <c r="AL727">
        <v>0.61231224150879682</v>
      </c>
      <c r="AM727">
        <v>0.61234972442571212</v>
      </c>
      <c r="AN727">
        <v>0.97820633497468479</v>
      </c>
      <c r="AO727">
        <v>0.9782063349746849</v>
      </c>
      <c r="AP727">
        <v>0.9782063349746849</v>
      </c>
      <c r="AQ727">
        <v>0.9782063349746849</v>
      </c>
      <c r="AR727">
        <v>16.37946309843846</v>
      </c>
      <c r="AS727">
        <v>16.37946309843846</v>
      </c>
      <c r="AT727">
        <v>16.37946309843846</v>
      </c>
      <c r="AU727">
        <v>16.37946309843846</v>
      </c>
      <c r="AV727" t="str">
        <f>VLOOKUP(Sheet1[[#This Row],[NPDES ID2]],Combined_Sheet__Major_Only___2[[NPDES ID2]:[ECHO BFR]],3,FALSE)</f>
        <v>IN</v>
      </c>
      <c r="AW727" t="s">
        <v>41</v>
      </c>
      <c r="AX727" t="str">
        <f>VLOOKUP(Sheet1[[#This Row],[NPDES ID2]],Combined_Sheet__Major_Only___2[[NPDES ID2]:[ECHO BFR]],27,FALSE)</f>
        <v>-</v>
      </c>
      <c r="AY727" t="str">
        <f>VLOOKUP(Sheet1[[#This Row],[NPDES ID2]],Combined_Sheet__Major_Only___2[[NPDES ID2]:[ECHO BFR]],28,FALSE)</f>
        <v>-</v>
      </c>
      <c r="AZ727" t="str">
        <f>VLOOKUP(Sheet1[[#This Row],[NPDES ID2]],Combined_Sheet__Major_Only___2[[NPDES ID2]:[ECHO BFR]],29,FALSE)</f>
        <v>thickening</v>
      </c>
      <c r="BA727">
        <f>VLOOKUP(Sheet1[[#This Row],[NPDES ID2]],Combined_Sheet__Major_Only___2[[NPDES ID2]:[ECHO BFR]],17,FALSE)</f>
        <v>38.350099999999998</v>
      </c>
      <c r="BB727">
        <f>VLOOKUP(Sheet1[[#This Row],[NPDES ID2]],Combined_Sheet__Major_Only___2[[NPDES ID2]:[ECHO BFR]],18,FALSE)</f>
        <v>-87.593400000000003</v>
      </c>
      <c r="BC727" s="2" t="str">
        <f>IF(ISNUMBER(SEARCH("aerobic",$AW727)),"aerobic","")</f>
        <v>aerobic</v>
      </c>
      <c r="BD727" s="2" t="str">
        <f>IF(ISNUMBER(SEARCH("anaer",$AW727)),"anaer","")</f>
        <v/>
      </c>
      <c r="BE727" s="2" t="str">
        <f>IF(ISNUMBER(SEARCH("thickening",$AZ727)),"thickening","")</f>
        <v>thickening</v>
      </c>
      <c r="BF727" s="3" t="str">
        <f>IF(ISNUMBER(SEARCH("airDry",$AW727)),"airDry","")</f>
        <v/>
      </c>
      <c r="BG727" s="3" t="str">
        <f>IF(ISNUMBER(SEARCH("heatDry",$AY727)),"heatDry","")</f>
        <v/>
      </c>
      <c r="BH727" s="3" t="str">
        <f>IF(AND(ISNUMBER(SEARCH("aerobic",$AW727)),ISNUMBER(SEARCH("anaer",$AW727))),"Combined Aer and Anaer.","")</f>
        <v/>
      </c>
    </row>
    <row r="728" spans="1:60" x14ac:dyDescent="0.25">
      <c r="A728" s="5">
        <v>1064</v>
      </c>
      <c r="B728" t="s">
        <v>5135</v>
      </c>
      <c r="C728">
        <v>384</v>
      </c>
      <c r="D728">
        <v>390.95335894173962</v>
      </c>
      <c r="E728">
        <v>386.4283591589263</v>
      </c>
      <c r="F728">
        <v>303.05715541711851</v>
      </c>
      <c r="G728">
        <v>481.57669610863422</v>
      </c>
      <c r="H728">
        <v>-109.7775673083204</v>
      </c>
      <c r="I728">
        <v>-111.15601528050939</v>
      </c>
      <c r="J728">
        <v>-130.56958741087689</v>
      </c>
      <c r="K728">
        <v>-88.219008639512438</v>
      </c>
      <c r="L728">
        <v>266.8916788110925</v>
      </c>
      <c r="M728">
        <v>265.93745289725803</v>
      </c>
      <c r="N728">
        <v>262.6006799567287</v>
      </c>
      <c r="O728">
        <v>273.96254739964411</v>
      </c>
      <c r="P728">
        <v>8.994904351393167</v>
      </c>
      <c r="Q728">
        <v>9.0823044950739913</v>
      </c>
      <c r="R728">
        <v>7.3484133148575026</v>
      </c>
      <c r="S728">
        <v>10.52303505272589</v>
      </c>
      <c r="T728">
        <v>115174.97537375199</v>
      </c>
      <c r="U728">
        <v>115175.1672019269</v>
      </c>
      <c r="V728">
        <v>115097.2700301537</v>
      </c>
      <c r="W728">
        <v>115252.9647226747</v>
      </c>
      <c r="X728">
        <v>7458.4586689599137</v>
      </c>
      <c r="Y728">
        <v>7484.4311793984189</v>
      </c>
      <c r="Z728">
        <v>7260.9936908974287</v>
      </c>
      <c r="AA728">
        <v>7581.0172328808349</v>
      </c>
      <c r="AB728">
        <v>1140.9781533925479</v>
      </c>
      <c r="AC728">
        <v>1127.43165271762</v>
      </c>
      <c r="AD728">
        <v>994.5318947688379</v>
      </c>
      <c r="AE728">
        <v>1317.539431340987</v>
      </c>
      <c r="AF728">
        <v>68.114723036106255</v>
      </c>
      <c r="AG728">
        <v>67.871386314967737</v>
      </c>
      <c r="AH728">
        <v>67.019485442186721</v>
      </c>
      <c r="AI728">
        <v>69.919063177355937</v>
      </c>
      <c r="AJ728">
        <v>0.60860929707310063</v>
      </c>
      <c r="AK728">
        <v>0.60860927180646718</v>
      </c>
      <c r="AL728">
        <v>0.60859529201197127</v>
      </c>
      <c r="AM728">
        <v>0.6086230684796009</v>
      </c>
      <c r="AN728">
        <v>0.97819968634359566</v>
      </c>
      <c r="AO728">
        <v>0.97819968634359555</v>
      </c>
      <c r="AP728">
        <v>0.97819968634359555</v>
      </c>
      <c r="AQ728">
        <v>0.97819968634359555</v>
      </c>
      <c r="AR728">
        <v>16.26514914384521</v>
      </c>
      <c r="AS728">
        <v>16.26514914384521</v>
      </c>
      <c r="AT728">
        <v>16.26514914384521</v>
      </c>
      <c r="AU728">
        <v>16.26514914384521</v>
      </c>
      <c r="AV728" t="str">
        <f>VLOOKUP(Sheet1[[#This Row],[NPDES ID2]],Combined_Sheet__Major_Only___2[[NPDES ID2]:[ECHO BFR]],3,FALSE)</f>
        <v>NY</v>
      </c>
      <c r="AW728" t="s">
        <v>41</v>
      </c>
      <c r="AX728" t="str">
        <f>VLOOKUP(Sheet1[[#This Row],[NPDES ID2]],Combined_Sheet__Major_Only___2[[NPDES ID2]:[ECHO BFR]],27,FALSE)</f>
        <v>-</v>
      </c>
      <c r="AY728" t="str">
        <f>VLOOKUP(Sheet1[[#This Row],[NPDES ID2]],Combined_Sheet__Major_Only___2[[NPDES ID2]:[ECHO BFR]],28,FALSE)</f>
        <v>-</v>
      </c>
      <c r="AZ728" t="str">
        <f>VLOOKUP(Sheet1[[#This Row],[NPDES ID2]],Combined_Sheet__Major_Only___2[[NPDES ID2]:[ECHO BFR]],29,FALSE)</f>
        <v>thickening, preliminaryOps</v>
      </c>
      <c r="BA728">
        <f>VLOOKUP(Sheet1[[#This Row],[NPDES ID2]],Combined_Sheet__Major_Only___2[[NPDES ID2]:[ECHO BFR]],17,FALSE)</f>
        <v>41.361899999999999</v>
      </c>
      <c r="BB728">
        <f>VLOOKUP(Sheet1[[#This Row],[NPDES ID2]],Combined_Sheet__Major_Only___2[[NPDES ID2]:[ECHO BFR]],18,FALSE)</f>
        <v>-74.681730000000002</v>
      </c>
      <c r="BC728" s="2" t="str">
        <f>IF(ISNUMBER(SEARCH("aerobic",$AW728)),"aerobic","")</f>
        <v>aerobic</v>
      </c>
      <c r="BD728" s="2" t="str">
        <f>IF(ISNUMBER(SEARCH("anaer",$AW728)),"anaer","")</f>
        <v/>
      </c>
      <c r="BE728" s="2" t="str">
        <f>IF(ISNUMBER(SEARCH("thickening",$AZ728)),"thickening","")</f>
        <v>thickening</v>
      </c>
      <c r="BF728" s="3" t="str">
        <f>IF(ISNUMBER(SEARCH("airDry",$AW728)),"airDry","")</f>
        <v/>
      </c>
      <c r="BG728" s="3" t="str">
        <f>IF(ISNUMBER(SEARCH("heatDry",$AY728)),"heatDry","")</f>
        <v/>
      </c>
      <c r="BH728" s="3" t="str">
        <f>IF(AND(ISNUMBER(SEARCH("aerobic",$AW728)),ISNUMBER(SEARCH("anaer",$AW728))),"Combined Aer and Anaer.","")</f>
        <v/>
      </c>
    </row>
    <row r="729" spans="1:60" x14ac:dyDescent="0.25">
      <c r="A729" s="5">
        <v>415</v>
      </c>
      <c r="B729" t="s">
        <v>2084</v>
      </c>
      <c r="C729">
        <v>648.87</v>
      </c>
      <c r="D729">
        <v>344.88441908916968</v>
      </c>
      <c r="E729">
        <v>337.90300278368778</v>
      </c>
      <c r="F729">
        <v>290.76277818018991</v>
      </c>
      <c r="G729">
        <v>412.37374832974979</v>
      </c>
      <c r="H729">
        <v>-110.8132565706525</v>
      </c>
      <c r="I729">
        <v>-112.1751455703249</v>
      </c>
      <c r="J729">
        <v>-131.5577831241863</v>
      </c>
      <c r="K729">
        <v>-89.16210676470763</v>
      </c>
      <c r="L729">
        <v>446.72192806638719</v>
      </c>
      <c r="M729">
        <v>445.07693205098047</v>
      </c>
      <c r="N729">
        <v>439.32578888937832</v>
      </c>
      <c r="O729">
        <v>458.91014311259943</v>
      </c>
      <c r="P729">
        <v>15.207564264717981</v>
      </c>
      <c r="Q729">
        <v>15.345469767809769</v>
      </c>
      <c r="R729">
        <v>12.43985653950182</v>
      </c>
      <c r="S729">
        <v>17.74725587211379</v>
      </c>
      <c r="T729">
        <v>115165.7092235476</v>
      </c>
      <c r="U729">
        <v>115165.901036532</v>
      </c>
      <c r="V729">
        <v>115088.01003332769</v>
      </c>
      <c r="W729">
        <v>115243.692396602</v>
      </c>
      <c r="X729">
        <v>7529.1045254743194</v>
      </c>
      <c r="Y729">
        <v>7555.9720550444617</v>
      </c>
      <c r="Z729">
        <v>7324.0470888408081</v>
      </c>
      <c r="AA729">
        <v>7656.5099663577676</v>
      </c>
      <c r="AB729">
        <v>1162.169627674519</v>
      </c>
      <c r="AC729">
        <v>1148.176320984237</v>
      </c>
      <c r="AD729">
        <v>1011.72311142092</v>
      </c>
      <c r="AE729">
        <v>1344.396066477176</v>
      </c>
      <c r="AF729">
        <v>67.472155506389768</v>
      </c>
      <c r="AG729">
        <v>67.224028620519732</v>
      </c>
      <c r="AH729">
        <v>66.354867466774621</v>
      </c>
      <c r="AI729">
        <v>69.312620330331484</v>
      </c>
      <c r="AJ729">
        <v>0.60074927333245054</v>
      </c>
      <c r="AK729">
        <v>0.60074923067374941</v>
      </c>
      <c r="AL729">
        <v>0.60072571551434273</v>
      </c>
      <c r="AM729">
        <v>0.60077243855370099</v>
      </c>
      <c r="AN729">
        <v>0.97819798715519202</v>
      </c>
      <c r="AO729">
        <v>0.97819798715519191</v>
      </c>
      <c r="AP729">
        <v>0.97819798715519191</v>
      </c>
      <c r="AQ729">
        <v>0.97819798715519191</v>
      </c>
      <c r="AR729">
        <v>16.02305386780117</v>
      </c>
      <c r="AS729">
        <v>16.02305386780117</v>
      </c>
      <c r="AT729">
        <v>16.02305386780117</v>
      </c>
      <c r="AU729">
        <v>16.02305386780117</v>
      </c>
      <c r="AV729" t="str">
        <f>VLOOKUP(Sheet1[[#This Row],[NPDES ID2]],Combined_Sheet__Major_Only___2[[NPDES ID2]:[ECHO BFR]],3,FALSE)</f>
        <v>PR</v>
      </c>
      <c r="AW729" t="s">
        <v>41</v>
      </c>
      <c r="AX729" t="str">
        <f>VLOOKUP(Sheet1[[#This Row],[NPDES ID2]],Combined_Sheet__Major_Only___2[[NPDES ID2]:[ECHO BFR]],27,FALSE)</f>
        <v>-</v>
      </c>
      <c r="AY729" t="str">
        <f>VLOOKUP(Sheet1[[#This Row],[NPDES ID2]],Combined_Sheet__Major_Only___2[[NPDES ID2]:[ECHO BFR]],28,FALSE)</f>
        <v>highTempCompost</v>
      </c>
      <c r="AZ729" t="str">
        <f>VLOOKUP(Sheet1[[#This Row],[NPDES ID2]],Combined_Sheet__Major_Only___2[[NPDES ID2]:[ECHO BFR]],29,FALSE)</f>
        <v>preliminaryOps, thickening</v>
      </c>
      <c r="BA729">
        <f>VLOOKUP(Sheet1[[#This Row],[NPDES ID2]],Combined_Sheet__Major_Only___2[[NPDES ID2]:[ECHO BFR]],17,FALSE)</f>
        <v>18.480556</v>
      </c>
      <c r="BB729">
        <f>VLOOKUP(Sheet1[[#This Row],[NPDES ID2]],Combined_Sheet__Major_Only___2[[NPDES ID2]:[ECHO BFR]],18,FALSE)</f>
        <v>-66.677694000000002</v>
      </c>
      <c r="BC729" s="2" t="str">
        <f>IF(ISNUMBER(SEARCH("aerobic",$AW729)),"aerobic","")</f>
        <v>aerobic</v>
      </c>
      <c r="BD729" s="2" t="str">
        <f>IF(ISNUMBER(SEARCH("anaer",$AW729)),"anaer","")</f>
        <v/>
      </c>
      <c r="BE729" s="2" t="str">
        <f>IF(ISNUMBER(SEARCH("thickening",$AZ729)),"thickening","")</f>
        <v>thickening</v>
      </c>
      <c r="BF729" s="4" t="str">
        <f>IF(ISNUMBER(SEARCH("airDry",$AW729)),"airDry","")</f>
        <v/>
      </c>
      <c r="BG729" s="4" t="str">
        <f>IF(ISNUMBER(SEARCH("heatDry",$AY729)),"heatDry","")</f>
        <v/>
      </c>
      <c r="BH729" s="4" t="str">
        <f>IF(AND(ISNUMBER(SEARCH("aerobic",$AW729)),ISNUMBER(SEARCH("anaer",$AW729))),"Combined Aer and Anaer.","")</f>
        <v/>
      </c>
    </row>
    <row r="730" spans="1:60" x14ac:dyDescent="0.25">
      <c r="A730" s="5">
        <v>2299</v>
      </c>
      <c r="B730" t="s">
        <v>10743</v>
      </c>
      <c r="C730">
        <v>425.2</v>
      </c>
      <c r="D730">
        <v>361.34549631513897</v>
      </c>
      <c r="E730">
        <v>357.36118249529039</v>
      </c>
      <c r="F730">
        <v>285.21559265583909</v>
      </c>
      <c r="G730">
        <v>442.9234592958943</v>
      </c>
      <c r="H730">
        <v>-105.3759187741157</v>
      </c>
      <c r="I730">
        <v>-106.81778360512421</v>
      </c>
      <c r="J730">
        <v>-126.3433045491156</v>
      </c>
      <c r="K730">
        <v>-84.021695196102925</v>
      </c>
      <c r="L730">
        <v>306.88732523652368</v>
      </c>
      <c r="M730">
        <v>305.91719645406818</v>
      </c>
      <c r="N730">
        <v>302.52497674729233</v>
      </c>
      <c r="O730">
        <v>314.07584908994721</v>
      </c>
      <c r="P730">
        <v>9.9368948600220701</v>
      </c>
      <c r="Q730">
        <v>10.07285590461837</v>
      </c>
      <c r="R730">
        <v>8.0753832305702122</v>
      </c>
      <c r="S730">
        <v>11.73455898219728</v>
      </c>
      <c r="T730">
        <v>114605.88742467199</v>
      </c>
      <c r="U730">
        <v>114606.0783199038</v>
      </c>
      <c r="V730">
        <v>114528.55999568041</v>
      </c>
      <c r="W730">
        <v>114683.4974777476</v>
      </c>
      <c r="X730">
        <v>7146.5777096866541</v>
      </c>
      <c r="Y730">
        <v>7168.9505989907211</v>
      </c>
      <c r="Z730">
        <v>6978.5231945902005</v>
      </c>
      <c r="AA730">
        <v>7250.428529022256</v>
      </c>
      <c r="AB730">
        <v>1056.676878987482</v>
      </c>
      <c r="AC730">
        <v>1044.7950072461911</v>
      </c>
      <c r="AD730">
        <v>925.35171578705274</v>
      </c>
      <c r="AE730">
        <v>1212.2513250131201</v>
      </c>
      <c r="AF730">
        <v>70.73324825689221</v>
      </c>
      <c r="AG730">
        <v>70.509863902494715</v>
      </c>
      <c r="AH730">
        <v>69.72766496051004</v>
      </c>
      <c r="AI730">
        <v>72.389826517399442</v>
      </c>
      <c r="AJ730">
        <v>0.64065393436252405</v>
      </c>
      <c r="AK730">
        <v>0.64065390603019956</v>
      </c>
      <c r="AL730">
        <v>0.64063823539067521</v>
      </c>
      <c r="AM730">
        <v>0.64066937144576819</v>
      </c>
      <c r="AN730">
        <v>0.97809483560005006</v>
      </c>
      <c r="AO730">
        <v>0.97809483560005028</v>
      </c>
      <c r="AP730">
        <v>0.97809483560005028</v>
      </c>
      <c r="AQ730">
        <v>0.97809483560005028</v>
      </c>
      <c r="AR730">
        <v>17.25076142655865</v>
      </c>
      <c r="AS730">
        <v>17.25076142655864</v>
      </c>
      <c r="AT730">
        <v>17.25076142655864</v>
      </c>
      <c r="AU730">
        <v>17.25076142655864</v>
      </c>
      <c r="AV730" t="str">
        <f>VLOOKUP(Sheet1[[#This Row],[NPDES ID2]],Combined_Sheet__Major_Only___2[[NPDES ID2]:[ECHO BFR]],3,FALSE)</f>
        <v>OR</v>
      </c>
      <c r="AW730" t="s">
        <v>12185</v>
      </c>
      <c r="AX730" t="str">
        <f>VLOOKUP(Sheet1[[#This Row],[NPDES ID2]],Combined_Sheet__Major_Only___2[[NPDES ID2]:[ECHO BFR]],27,FALSE)</f>
        <v>-</v>
      </c>
      <c r="AY730" t="str">
        <f>VLOOKUP(Sheet1[[#This Row],[NPDES ID2]],Combined_Sheet__Major_Only___2[[NPDES ID2]:[ECHO BFR]],28,FALSE)</f>
        <v>-</v>
      </c>
      <c r="AZ730" t="str">
        <f>VLOOKUP(Sheet1[[#This Row],[NPDES ID2]],Combined_Sheet__Major_Only___2[[NPDES ID2]:[ECHO BFR]],29,FALSE)</f>
        <v>thickening, sludgeLagoon</v>
      </c>
      <c r="BA730">
        <f>VLOOKUP(Sheet1[[#This Row],[NPDES ID2]],Combined_Sheet__Major_Only___2[[NPDES ID2]:[ECHO BFR]],17,FALSE)</f>
        <v>43.378247000000002</v>
      </c>
      <c r="BB730">
        <f>VLOOKUP(Sheet1[[#This Row],[NPDES ID2]],Combined_Sheet__Major_Only___2[[NPDES ID2]:[ECHO BFR]],18,FALSE)</f>
        <v>-124.219065</v>
      </c>
      <c r="BC730" s="2" t="str">
        <f>IF(ISNUMBER(SEARCH("aerobic",$AW730)),"aerobic","")</f>
        <v/>
      </c>
      <c r="BD730" s="2" t="str">
        <f>IF(ISNUMBER(SEARCH("anaer",$AW730)),"anaer","")</f>
        <v>anaer</v>
      </c>
      <c r="BE730" s="2" t="str">
        <f>IF(ISNUMBER(SEARCH("thickening",$AZ730)),"thickening","")</f>
        <v>thickening</v>
      </c>
      <c r="BF730" s="4" t="str">
        <f>IF(ISNUMBER(SEARCH("airDry",$AW730)),"airDry","")</f>
        <v/>
      </c>
      <c r="BG730" s="4" t="str">
        <f>IF(ISNUMBER(SEARCH("heatDry",$AY730)),"heatDry","")</f>
        <v/>
      </c>
      <c r="BH730" s="4" t="str">
        <f>IF(AND(ISNUMBER(SEARCH("aerobic",$AW730)),ISNUMBER(SEARCH("anaer",$AW730))),"Combined Aer and Anaer.","")</f>
        <v/>
      </c>
    </row>
    <row r="731" spans="1:60" x14ac:dyDescent="0.25">
      <c r="A731" s="5">
        <v>231</v>
      </c>
      <c r="B731" t="s">
        <v>1208</v>
      </c>
      <c r="C731">
        <v>2434</v>
      </c>
      <c r="D731">
        <v>568.62586485232202</v>
      </c>
      <c r="E731">
        <v>564.00013075565266</v>
      </c>
      <c r="F731">
        <v>465.25158213262762</v>
      </c>
      <c r="G731">
        <v>661.26831989552761</v>
      </c>
      <c r="H731">
        <v>-109.72178258635221</v>
      </c>
      <c r="I731">
        <v>-111.1479844070101</v>
      </c>
      <c r="J731">
        <v>-130.46100400466631</v>
      </c>
      <c r="K731">
        <v>-87.826059243469189</v>
      </c>
      <c r="L731">
        <v>1682.233340327404</v>
      </c>
      <c r="M731">
        <v>1676.1088195292559</v>
      </c>
      <c r="N731">
        <v>1654.725705210936</v>
      </c>
      <c r="O731">
        <v>1727.5784019441339</v>
      </c>
      <c r="P731">
        <v>57.025386742028871</v>
      </c>
      <c r="Q731">
        <v>57.556660938440373</v>
      </c>
      <c r="R731">
        <v>46.623226156873983</v>
      </c>
      <c r="S731">
        <v>66.624376079909837</v>
      </c>
      <c r="T731">
        <v>114327.781287619</v>
      </c>
      <c r="U731">
        <v>114327.9717269332</v>
      </c>
      <c r="V731">
        <v>114250.6385407518</v>
      </c>
      <c r="W731">
        <v>114405.2059835754</v>
      </c>
      <c r="X731">
        <v>7445.325765652251</v>
      </c>
      <c r="Y731">
        <v>7471.6754756387654</v>
      </c>
      <c r="Z731">
        <v>7244.9011085542679</v>
      </c>
      <c r="AA731">
        <v>7569.7920288047089</v>
      </c>
      <c r="AB731">
        <v>1145.140846134178</v>
      </c>
      <c r="AC731">
        <v>1131.4641926582501</v>
      </c>
      <c r="AD731">
        <v>997.33428293324596</v>
      </c>
      <c r="AE731">
        <v>1323.8842472931269</v>
      </c>
      <c r="AF731">
        <v>67.742644824217336</v>
      </c>
      <c r="AG731">
        <v>67.497248168553654</v>
      </c>
      <c r="AH731">
        <v>66.634227641625316</v>
      </c>
      <c r="AI731">
        <v>69.567085698450796</v>
      </c>
      <c r="AJ731">
        <v>0.60405783525292367</v>
      </c>
      <c r="AK731">
        <v>0.6040576718557612</v>
      </c>
      <c r="AL731">
        <v>0.60396974628742717</v>
      </c>
      <c r="AM731">
        <v>0.60414446682500522</v>
      </c>
      <c r="AN731">
        <v>0.97804322862116522</v>
      </c>
      <c r="AO731">
        <v>0.97804322862116522</v>
      </c>
      <c r="AP731">
        <v>0.97804322862116522</v>
      </c>
      <c r="AQ731">
        <v>0.97804322862116522</v>
      </c>
      <c r="AR731">
        <v>16.12261697837263</v>
      </c>
      <c r="AS731">
        <v>16.12261697837263</v>
      </c>
      <c r="AT731">
        <v>16.12261697837263</v>
      </c>
      <c r="AU731">
        <v>16.12261697837263</v>
      </c>
      <c r="AV731" t="str">
        <f>VLOOKUP(Sheet1[[#This Row],[NPDES ID2]],Combined_Sheet__Major_Only___2[[NPDES ID2]:[ECHO BFR]],3,FALSE)</f>
        <v>CA</v>
      </c>
      <c r="AW731" t="s">
        <v>12185</v>
      </c>
      <c r="AX731" t="str">
        <f>VLOOKUP(Sheet1[[#This Row],[NPDES ID2]],Combined_Sheet__Major_Only___2[[NPDES ID2]:[ECHO BFR]],27,FALSE)</f>
        <v>methaneBioCaptureRecover</v>
      </c>
      <c r="AY731" t="str">
        <f>VLOOKUP(Sheet1[[#This Row],[NPDES ID2]],Combined_Sheet__Major_Only___2[[NPDES ID2]:[ECHO BFR]],28,FALSE)</f>
        <v>-</v>
      </c>
      <c r="AZ731" t="str">
        <f>VLOOKUP(Sheet1[[#This Row],[NPDES ID2]],Combined_Sheet__Major_Only___2[[NPDES ID2]:[ECHO BFR]],29,FALSE)</f>
        <v>thickening</v>
      </c>
      <c r="BA731">
        <f>VLOOKUP(Sheet1[[#This Row],[NPDES ID2]],Combined_Sheet__Major_Only___2[[NPDES ID2]:[ECHO BFR]],17,FALSE)</f>
        <v>37.7286</v>
      </c>
      <c r="BB731">
        <f>VLOOKUP(Sheet1[[#This Row],[NPDES ID2]],Combined_Sheet__Major_Only___2[[NPDES ID2]:[ECHO BFR]],18,FALSE)</f>
        <v>-122.50485</v>
      </c>
      <c r="BC731" s="2" t="str">
        <f>IF(ISNUMBER(SEARCH("aerobic",$AW731)),"aerobic","")</f>
        <v/>
      </c>
      <c r="BD731" s="2" t="str">
        <f>IF(ISNUMBER(SEARCH("anaer",$AW731)),"anaer","")</f>
        <v>anaer</v>
      </c>
      <c r="BE731" s="2" t="str">
        <f>IF(ISNUMBER(SEARCH("thickening",$AZ731)),"thickening","")</f>
        <v>thickening</v>
      </c>
      <c r="BF731" s="4" t="str">
        <f>IF(ISNUMBER(SEARCH("airDry",$AW731)),"airDry","")</f>
        <v/>
      </c>
      <c r="BG731" s="4" t="str">
        <f>IF(ISNUMBER(SEARCH("heatDry",$AY731)),"heatDry","")</f>
        <v/>
      </c>
      <c r="BH731" s="4" t="str">
        <f>IF(AND(ISNUMBER(SEARCH("aerobic",$AW731)),ISNUMBER(SEARCH("anaer",$AW731))),"Combined Aer and Anaer.","")</f>
        <v/>
      </c>
    </row>
    <row r="732" spans="1:60" x14ac:dyDescent="0.25">
      <c r="A732" s="5">
        <v>1823</v>
      </c>
      <c r="B732" t="s">
        <v>8620</v>
      </c>
      <c r="C732">
        <v>27994</v>
      </c>
      <c r="D732">
        <v>5139.6800403157749</v>
      </c>
      <c r="E732">
        <v>5156.7695186931414</v>
      </c>
      <c r="F732">
        <v>4102.6909751279254</v>
      </c>
      <c r="G732">
        <v>6080.6917701668872</v>
      </c>
      <c r="H732">
        <v>-98.52191043125103</v>
      </c>
      <c r="I732">
        <v>-96.870267397478329</v>
      </c>
      <c r="J732">
        <v>-121.257015075536</v>
      </c>
      <c r="K732">
        <v>-72.697015471401741</v>
      </c>
      <c r="L732">
        <v>19789.164687271321</v>
      </c>
      <c r="M732">
        <v>19721.51796331102</v>
      </c>
      <c r="N732">
        <v>19488.279853544758</v>
      </c>
      <c r="O732">
        <v>20284.66390508633</v>
      </c>
      <c r="P732">
        <v>653.81659187034757</v>
      </c>
      <c r="Q732">
        <v>661.77111937089944</v>
      </c>
      <c r="R732">
        <v>532.99517248237794</v>
      </c>
      <c r="S732">
        <v>769.74805217108121</v>
      </c>
      <c r="T732">
        <v>113871.1233767005</v>
      </c>
      <c r="U732">
        <v>113871.3130673854</v>
      </c>
      <c r="V732">
        <v>113794.283882951</v>
      </c>
      <c r="W732">
        <v>113948.24371117901</v>
      </c>
      <c r="X732">
        <v>7249.9748160791378</v>
      </c>
      <c r="Y732">
        <v>7274.0988250912878</v>
      </c>
      <c r="Z732">
        <v>7068.1965389191264</v>
      </c>
      <c r="AA732">
        <v>7363.5090689561339</v>
      </c>
      <c r="AB732">
        <v>1093.7977427173259</v>
      </c>
      <c r="AC732">
        <v>1081.5709550022609</v>
      </c>
      <c r="AD732">
        <v>954.33397120380971</v>
      </c>
      <c r="AE732">
        <v>1261.365729504452</v>
      </c>
      <c r="AF732">
        <v>69.403296850670955</v>
      </c>
      <c r="AG732">
        <v>69.180257819566933</v>
      </c>
      <c r="AH732">
        <v>68.36289922735368</v>
      </c>
      <c r="AI732">
        <v>71.12333142201814</v>
      </c>
      <c r="AJ732">
        <v>0.62437639810035372</v>
      </c>
      <c r="AK732">
        <v>0.62437386732826528</v>
      </c>
      <c r="AL732">
        <v>0.62335327675079932</v>
      </c>
      <c r="AM732">
        <v>0.62538432439511038</v>
      </c>
      <c r="AN732">
        <v>0.97795795903860028</v>
      </c>
      <c r="AO732">
        <v>0.97795795903860017</v>
      </c>
      <c r="AP732">
        <v>0.97795795903860017</v>
      </c>
      <c r="AQ732">
        <v>0.97795795903860017</v>
      </c>
      <c r="AR732">
        <v>16.715646665698721</v>
      </c>
      <c r="AS732">
        <v>16.715646665698721</v>
      </c>
      <c r="AT732">
        <v>16.715646665698721</v>
      </c>
      <c r="AU732">
        <v>16.715646665698721</v>
      </c>
      <c r="AV732" t="str">
        <f>VLOOKUP(Sheet1[[#This Row],[NPDES ID2]],Combined_Sheet__Major_Only___2[[NPDES ID2]:[ECHO BFR]],3,FALSE)</f>
        <v>CA</v>
      </c>
      <c r="AW732" t="s">
        <v>12185</v>
      </c>
      <c r="AX732" t="str">
        <f>VLOOKUP(Sheet1[[#This Row],[NPDES ID2]],Combined_Sheet__Major_Only___2[[NPDES ID2]:[ECHO BFR]],27,FALSE)</f>
        <v>methaneBioCaptureRecover</v>
      </c>
      <c r="AY732" t="str">
        <f>VLOOKUP(Sheet1[[#This Row],[NPDES ID2]],Combined_Sheet__Major_Only___2[[NPDES ID2]:[ECHO BFR]],28,FALSE)</f>
        <v>-</v>
      </c>
      <c r="AZ732" t="str">
        <f>VLOOKUP(Sheet1[[#This Row],[NPDES ID2]],Combined_Sheet__Major_Only___2[[NPDES ID2]:[ECHO BFR]],29,FALSE)</f>
        <v>preliminaryOps, thickening</v>
      </c>
      <c r="BA732">
        <f>VLOOKUP(Sheet1[[#This Row],[NPDES ID2]],Combined_Sheet__Major_Only___2[[NPDES ID2]:[ECHO BFR]],17,FALSE)</f>
        <v>33.6907</v>
      </c>
      <c r="BB732">
        <f>VLOOKUP(Sheet1[[#This Row],[NPDES ID2]],Combined_Sheet__Major_Only___2[[NPDES ID2]:[ECHO BFR]],18,FALSE)</f>
        <v>-117.9419</v>
      </c>
      <c r="BC732" s="2" t="str">
        <f>IF(ISNUMBER(SEARCH("aerobic",$AW732)),"aerobic","")</f>
        <v/>
      </c>
      <c r="BD732" s="2" t="str">
        <f>IF(ISNUMBER(SEARCH("anaer",$AW732)),"anaer","")</f>
        <v>anaer</v>
      </c>
      <c r="BE732" s="2" t="str">
        <f>IF(ISNUMBER(SEARCH("thickening",$AZ732)),"thickening","")</f>
        <v>thickening</v>
      </c>
      <c r="BF732" s="4" t="str">
        <f>IF(ISNUMBER(SEARCH("airDry",$AW732)),"airDry","")</f>
        <v/>
      </c>
      <c r="BG732" s="4" t="str">
        <f>IF(ISNUMBER(SEARCH("heatDry",$AY732)),"heatDry","")</f>
        <v/>
      </c>
      <c r="BH732" s="4" t="str">
        <f>IF(AND(ISNUMBER(SEARCH("aerobic",$AW732)),ISNUMBER(SEARCH("anaer",$AW732))),"Combined Aer and Anaer.","")</f>
        <v/>
      </c>
    </row>
    <row r="733" spans="1:60" x14ac:dyDescent="0.25">
      <c r="A733" s="5">
        <v>806</v>
      </c>
      <c r="B733" t="s">
        <v>3945</v>
      </c>
      <c r="C733">
        <v>1330.16</v>
      </c>
      <c r="D733">
        <v>397.28360982005171</v>
      </c>
      <c r="E733">
        <v>395.28237692179118</v>
      </c>
      <c r="F733">
        <v>334.76155645279482</v>
      </c>
      <c r="G733">
        <v>462.14529150829952</v>
      </c>
      <c r="H733">
        <v>-110.4192784028467</v>
      </c>
      <c r="I733">
        <v>-111.84952781033191</v>
      </c>
      <c r="J733">
        <v>-131.16090868901099</v>
      </c>
      <c r="K733">
        <v>-88.674142599339419</v>
      </c>
      <c r="L733">
        <v>916.95391637214675</v>
      </c>
      <c r="M733">
        <v>913.59006191893945</v>
      </c>
      <c r="N733">
        <v>901.83556477232025</v>
      </c>
      <c r="O733">
        <v>941.87075033469648</v>
      </c>
      <c r="P733">
        <v>31.17108163786903</v>
      </c>
      <c r="Q733">
        <v>31.456312034247009</v>
      </c>
      <c r="R733">
        <v>25.493755945198409</v>
      </c>
      <c r="S733">
        <v>36.390719087339477</v>
      </c>
      <c r="T733">
        <v>113812.1670934604</v>
      </c>
      <c r="U733">
        <v>113812.35668749439</v>
      </c>
      <c r="V733">
        <v>113735.36675084849</v>
      </c>
      <c r="W733">
        <v>113889.24813370781</v>
      </c>
      <c r="X733">
        <v>7430.9453052629033</v>
      </c>
      <c r="Y733">
        <v>7457.39176369507</v>
      </c>
      <c r="Z733">
        <v>7229.3479729978526</v>
      </c>
      <c r="AA733">
        <v>7556.1800084492088</v>
      </c>
      <c r="AB733">
        <v>1145.6505834730569</v>
      </c>
      <c r="AC733">
        <v>1131.895038872839</v>
      </c>
      <c r="AD733">
        <v>997.48543883951322</v>
      </c>
      <c r="AE733">
        <v>1325.020118791846</v>
      </c>
      <c r="AF733">
        <v>67.562878478235646</v>
      </c>
      <c r="AG733">
        <v>67.315695641396672</v>
      </c>
      <c r="AH733">
        <v>66.448549434785036</v>
      </c>
      <c r="AI733">
        <v>69.397936550995709</v>
      </c>
      <c r="AJ733">
        <v>0.60185894929028405</v>
      </c>
      <c r="AK733">
        <v>0.60185886171507386</v>
      </c>
      <c r="AL733">
        <v>0.60181102908885664</v>
      </c>
      <c r="AM733">
        <v>0.60190607308135369</v>
      </c>
      <c r="AN733">
        <v>0.97794690211335766</v>
      </c>
      <c r="AO733">
        <v>0.97794690211335755</v>
      </c>
      <c r="AP733">
        <v>0.97794690211335755</v>
      </c>
      <c r="AQ733">
        <v>0.97794690211335755</v>
      </c>
      <c r="AR733">
        <v>16.056353911199949</v>
      </c>
      <c r="AS733">
        <v>16.056353911199938</v>
      </c>
      <c r="AT733">
        <v>16.056353911199938</v>
      </c>
      <c r="AU733">
        <v>16.056353911199938</v>
      </c>
      <c r="AV733" t="str">
        <f>VLOOKUP(Sheet1[[#This Row],[NPDES ID2]],Combined_Sheet__Major_Only___2[[NPDES ID2]:[ECHO BFR]],3,FALSE)</f>
        <v>PA</v>
      </c>
      <c r="AW733" t="s">
        <v>41</v>
      </c>
      <c r="AX733" t="str">
        <f>VLOOKUP(Sheet1[[#This Row],[NPDES ID2]],Combined_Sheet__Major_Only___2[[NPDES ID2]:[ECHO BFR]],27,FALSE)</f>
        <v>-</v>
      </c>
      <c r="AY733" t="str">
        <f>VLOOKUP(Sheet1[[#This Row],[NPDES ID2]],Combined_Sheet__Major_Only___2[[NPDES ID2]:[ECHO BFR]],28,FALSE)</f>
        <v>-</v>
      </c>
      <c r="AZ733" t="str">
        <f>VLOOKUP(Sheet1[[#This Row],[NPDES ID2]],Combined_Sheet__Major_Only___2[[NPDES ID2]:[ECHO BFR]],29,FALSE)</f>
        <v>thickening</v>
      </c>
      <c r="BA733">
        <f>VLOOKUP(Sheet1[[#This Row],[NPDES ID2]],Combined_Sheet__Major_Only___2[[NPDES ID2]:[ECHO BFR]],17,FALSE)</f>
        <v>42.214497999999999</v>
      </c>
      <c r="BB733">
        <f>VLOOKUP(Sheet1[[#This Row],[NPDES ID2]],Combined_Sheet__Major_Only___2[[NPDES ID2]:[ECHO BFR]],18,FALSE)</f>
        <v>-79.846626000000001</v>
      </c>
      <c r="BC733" s="2" t="str">
        <f>IF(ISNUMBER(SEARCH("aerobic",$AW733)),"aerobic","")</f>
        <v>aerobic</v>
      </c>
      <c r="BD733" s="2" t="str">
        <f>IF(ISNUMBER(SEARCH("anaer",$AW733)),"anaer","")</f>
        <v/>
      </c>
      <c r="BE733" s="2" t="str">
        <f>IF(ISNUMBER(SEARCH("thickening",$AZ733)),"thickening","")</f>
        <v>thickening</v>
      </c>
      <c r="BF733" s="3" t="str">
        <f>IF(ISNUMBER(SEARCH("airDry",$AW733)),"airDry","")</f>
        <v/>
      </c>
      <c r="BG733" s="3" t="str">
        <f>IF(ISNUMBER(SEARCH("heatDry",$AY733)),"heatDry","")</f>
        <v/>
      </c>
      <c r="BH733" s="3" t="str">
        <f>IF(AND(ISNUMBER(SEARCH("aerobic",$AW733)),ISNUMBER(SEARCH("anaer",$AW733))),"Combined Aer and Anaer.","")</f>
        <v/>
      </c>
    </row>
    <row r="734" spans="1:60" x14ac:dyDescent="0.25">
      <c r="A734" s="5">
        <v>831</v>
      </c>
      <c r="B734" t="s">
        <v>4065</v>
      </c>
      <c r="C734">
        <v>1095</v>
      </c>
      <c r="D734">
        <v>359.32917858637398</v>
      </c>
      <c r="E734">
        <v>355.69696096613279</v>
      </c>
      <c r="F734">
        <v>305.7828078620538</v>
      </c>
      <c r="G734">
        <v>423.23641936150068</v>
      </c>
      <c r="H734">
        <v>-107.4750424903407</v>
      </c>
      <c r="I734">
        <v>-108.8218854496704</v>
      </c>
      <c r="J734">
        <v>-128.34048439955609</v>
      </c>
      <c r="K734">
        <v>-85.91389248110714</v>
      </c>
      <c r="L734">
        <v>774.55754860049626</v>
      </c>
      <c r="M734">
        <v>771.93865504146856</v>
      </c>
      <c r="N734">
        <v>762.78593796602604</v>
      </c>
      <c r="O734">
        <v>793.95785583770794</v>
      </c>
      <c r="P734">
        <v>25.62098578359711</v>
      </c>
      <c r="Q734">
        <v>25.911577822767939</v>
      </c>
      <c r="R734">
        <v>20.880646083223318</v>
      </c>
      <c r="S734">
        <v>30.11515025343116</v>
      </c>
      <c r="T734">
        <v>113697.8979396583</v>
      </c>
      <c r="U734">
        <v>113698.08734636351</v>
      </c>
      <c r="V734">
        <v>113621.17347983819</v>
      </c>
      <c r="W734">
        <v>113774.90281977</v>
      </c>
      <c r="X734">
        <v>7234.3400576824033</v>
      </c>
      <c r="Y734">
        <v>7258.4024005652773</v>
      </c>
      <c r="Z734">
        <v>7052.8876027980414</v>
      </c>
      <c r="AA734">
        <v>7346.7322499738248</v>
      </c>
      <c r="AB734">
        <v>1088.9925432610789</v>
      </c>
      <c r="AC734">
        <v>1076.40445271353</v>
      </c>
      <c r="AD734">
        <v>951.31131939095383</v>
      </c>
      <c r="AE734">
        <v>1253.630561082857</v>
      </c>
      <c r="AF734">
        <v>69.326061549516879</v>
      </c>
      <c r="AG734">
        <v>69.092214295274999</v>
      </c>
      <c r="AH734">
        <v>68.272140334499539</v>
      </c>
      <c r="AI734">
        <v>71.061760271668973</v>
      </c>
      <c r="AJ734">
        <v>0.62343048173237436</v>
      </c>
      <c r="AK734">
        <v>0.62343040911734571</v>
      </c>
      <c r="AL734">
        <v>0.62339060625202058</v>
      </c>
      <c r="AM734">
        <v>0.62346969379493311</v>
      </c>
      <c r="AN734">
        <v>0.97792543994785019</v>
      </c>
      <c r="AO734">
        <v>0.97792543994785019</v>
      </c>
      <c r="AP734">
        <v>0.97792543994785019</v>
      </c>
      <c r="AQ734">
        <v>0.97792543994785019</v>
      </c>
      <c r="AR734">
        <v>16.72015386065053</v>
      </c>
      <c r="AS734">
        <v>16.72015386065053</v>
      </c>
      <c r="AT734">
        <v>16.72015386065053</v>
      </c>
      <c r="AU734">
        <v>16.72015386065053</v>
      </c>
      <c r="AV734" t="str">
        <f>VLOOKUP(Sheet1[[#This Row],[NPDES ID2]],Combined_Sheet__Major_Only___2[[NPDES ID2]:[ECHO BFR]],3,FALSE)</f>
        <v>IL</v>
      </c>
      <c r="AW734" t="s">
        <v>12185</v>
      </c>
      <c r="AX734" t="str">
        <f>VLOOKUP(Sheet1[[#This Row],[NPDES ID2]],Combined_Sheet__Major_Only___2[[NPDES ID2]:[ECHO BFR]],27,FALSE)</f>
        <v>methaneBioCaptureRecover</v>
      </c>
      <c r="AY734" t="str">
        <f>VLOOKUP(Sheet1[[#This Row],[NPDES ID2]],Combined_Sheet__Major_Only___2[[NPDES ID2]:[ECHO BFR]],28,FALSE)</f>
        <v>-</v>
      </c>
      <c r="AZ734" t="str">
        <f>VLOOKUP(Sheet1[[#This Row],[NPDES ID2]],Combined_Sheet__Major_Only___2[[NPDES ID2]:[ECHO BFR]],29,FALSE)</f>
        <v>preliminaryOps, thickening</v>
      </c>
      <c r="BA734">
        <f>VLOOKUP(Sheet1[[#This Row],[NPDES ID2]],Combined_Sheet__Major_Only___2[[NPDES ID2]:[ECHO BFR]],17,FALSE)</f>
        <v>40.115828</v>
      </c>
      <c r="BB734">
        <f>VLOOKUP(Sheet1[[#This Row],[NPDES ID2]],Combined_Sheet__Major_Only___2[[NPDES ID2]:[ECHO BFR]],18,FALSE)</f>
        <v>-88.192989999999995</v>
      </c>
      <c r="BC734" s="2" t="str">
        <f>IF(ISNUMBER(SEARCH("aerobic",$AW734)),"aerobic","")</f>
        <v/>
      </c>
      <c r="BD734" s="2" t="str">
        <f>IF(ISNUMBER(SEARCH("anaer",$AW734)),"anaer","")</f>
        <v>anaer</v>
      </c>
      <c r="BE734" s="2" t="str">
        <f>IF(ISNUMBER(SEARCH("thickening",$AZ734)),"thickening","")</f>
        <v>thickening</v>
      </c>
      <c r="BF734" s="4" t="str">
        <f>IF(ISNUMBER(SEARCH("airDry",$AW734)),"airDry","")</f>
        <v/>
      </c>
      <c r="BG734" s="4" t="str">
        <f>IF(ISNUMBER(SEARCH("heatDry",$AY734)),"heatDry","")</f>
        <v/>
      </c>
      <c r="BH734" s="4" t="str">
        <f>IF(AND(ISNUMBER(SEARCH("aerobic",$AW734)),ISNUMBER(SEARCH("anaer",$AW734))),"Combined Aer and Anaer.","")</f>
        <v/>
      </c>
    </row>
    <row r="735" spans="1:60" x14ac:dyDescent="0.25">
      <c r="A735" s="5">
        <v>1888</v>
      </c>
      <c r="B735" t="s">
        <v>8912</v>
      </c>
      <c r="C735">
        <v>4927.78</v>
      </c>
      <c r="D735">
        <v>1017.7514336261009</v>
      </c>
      <c r="E735">
        <v>1015.3592312541369</v>
      </c>
      <c r="F735">
        <v>819.36141698787821</v>
      </c>
      <c r="G735">
        <v>1193.131521221032</v>
      </c>
      <c r="H735">
        <v>-109.7202547658874</v>
      </c>
      <c r="I735">
        <v>-111.3824241904079</v>
      </c>
      <c r="J735">
        <v>-130.33732719326659</v>
      </c>
      <c r="K735">
        <v>-87.404179766354957</v>
      </c>
      <c r="L735">
        <v>3380.4505107279401</v>
      </c>
      <c r="M735">
        <v>3367.8483229531562</v>
      </c>
      <c r="N735">
        <v>3323.9301389673801</v>
      </c>
      <c r="O735">
        <v>3473.6629702611631</v>
      </c>
      <c r="P735">
        <v>115.4818493947881</v>
      </c>
      <c r="Q735">
        <v>116.49680846581821</v>
      </c>
      <c r="R735">
        <v>94.51304557072605</v>
      </c>
      <c r="S735">
        <v>134.68083955596771</v>
      </c>
      <c r="T735">
        <v>113348.2951660382</v>
      </c>
      <c r="U735">
        <v>113348.4839996166</v>
      </c>
      <c r="V735">
        <v>113271.8028671607</v>
      </c>
      <c r="W735">
        <v>113425.067036682</v>
      </c>
      <c r="X735">
        <v>7436.9211072514854</v>
      </c>
      <c r="Y735">
        <v>7463.8002927896196</v>
      </c>
      <c r="Z735">
        <v>7232.3006875917399</v>
      </c>
      <c r="AA735">
        <v>7564.0895508332969</v>
      </c>
      <c r="AB735">
        <v>1152.181767685368</v>
      </c>
      <c r="AC735">
        <v>1138.305268307457</v>
      </c>
      <c r="AD735">
        <v>1002.353782779786</v>
      </c>
      <c r="AE735">
        <v>1333.6666551340829</v>
      </c>
      <c r="AF735">
        <v>67.249953656140548</v>
      </c>
      <c r="AG735">
        <v>67.001730605313298</v>
      </c>
      <c r="AH735">
        <v>66.124142651510766</v>
      </c>
      <c r="AI735">
        <v>69.101120192133067</v>
      </c>
      <c r="AJ735">
        <v>0.59803169778986243</v>
      </c>
      <c r="AK735">
        <v>0.59803135915489547</v>
      </c>
      <c r="AL735">
        <v>0.59785503151905628</v>
      </c>
      <c r="AM735">
        <v>0.59820547111715072</v>
      </c>
      <c r="AN735">
        <v>0.97785951695976681</v>
      </c>
      <c r="AO735">
        <v>0.97785951695976681</v>
      </c>
      <c r="AP735">
        <v>0.97785951695976681</v>
      </c>
      <c r="AQ735">
        <v>0.97785951695976681</v>
      </c>
      <c r="AR735">
        <v>15.934229534110861</v>
      </c>
      <c r="AS735">
        <v>15.93422953411085</v>
      </c>
      <c r="AT735">
        <v>15.93422953411085</v>
      </c>
      <c r="AU735">
        <v>15.93422953411085</v>
      </c>
      <c r="AV735" t="str">
        <f>VLOOKUP(Sheet1[[#This Row],[NPDES ID2]],Combined_Sheet__Major_Only___2[[NPDES ID2]:[ECHO BFR]],3,FALSE)</f>
        <v>CA</v>
      </c>
      <c r="AW735" t="s">
        <v>41</v>
      </c>
      <c r="AX735" t="str">
        <f>VLOOKUP(Sheet1[[#This Row],[NPDES ID2]],Combined_Sheet__Major_Only___2[[NPDES ID2]:[ECHO BFR]],27,FALSE)</f>
        <v>methaneBioCaptureRecover</v>
      </c>
      <c r="AY735" t="str">
        <f>VLOOKUP(Sheet1[[#This Row],[NPDES ID2]],Combined_Sheet__Major_Only___2[[NPDES ID2]:[ECHO BFR]],28,FALSE)</f>
        <v>-</v>
      </c>
      <c r="AZ735" t="str">
        <f>VLOOKUP(Sheet1[[#This Row],[NPDES ID2]],Combined_Sheet__Major_Only___2[[NPDES ID2]:[ECHO BFR]],29,FALSE)</f>
        <v>thickening</v>
      </c>
      <c r="BA735">
        <f>VLOOKUP(Sheet1[[#This Row],[NPDES ID2]],Combined_Sheet__Major_Only___2[[NPDES ID2]:[ECHO BFR]],17,FALSE)</f>
        <v>37.458333000000003</v>
      </c>
      <c r="BB735">
        <f>VLOOKUP(Sheet1[[#This Row],[NPDES ID2]],Combined_Sheet__Major_Only___2[[NPDES ID2]:[ECHO BFR]],18,FALSE)</f>
        <v>-122.110833</v>
      </c>
      <c r="BC735" s="2" t="str">
        <f>IF(ISNUMBER(SEARCH("aerobic",$AW735)),"aerobic","")</f>
        <v>aerobic</v>
      </c>
      <c r="BD735" s="2" t="str">
        <f>IF(ISNUMBER(SEARCH("anaer",$AW735)),"anaer","")</f>
        <v/>
      </c>
      <c r="BE735" s="2" t="str">
        <f>IF(ISNUMBER(SEARCH("thickening",$AZ735)),"thickening","")</f>
        <v>thickening</v>
      </c>
      <c r="BF735" s="3" t="str">
        <f>IF(ISNUMBER(SEARCH("airDry",$AW735)),"airDry","")</f>
        <v/>
      </c>
      <c r="BG735" s="3" t="str">
        <f>IF(ISNUMBER(SEARCH("heatDry",$AY735)),"heatDry","")</f>
        <v/>
      </c>
      <c r="BH735" s="3" t="str">
        <f>IF(AND(ISNUMBER(SEARCH("aerobic",$AW735)),ISNUMBER(SEARCH("anaer",$AW735))),"Combined Aer and Anaer.","")</f>
        <v/>
      </c>
    </row>
    <row r="736" spans="1:60" x14ac:dyDescent="0.25">
      <c r="A736" s="5">
        <v>2112</v>
      </c>
      <c r="B736" t="s">
        <v>9924</v>
      </c>
      <c r="C736">
        <v>938</v>
      </c>
      <c r="D736">
        <v>344.36353916521819</v>
      </c>
      <c r="E736">
        <v>337.01938907457168</v>
      </c>
      <c r="F736">
        <v>292.59495371314318</v>
      </c>
      <c r="G736">
        <v>406.19028175253078</v>
      </c>
      <c r="H736">
        <v>-107.3723957102476</v>
      </c>
      <c r="I736">
        <v>-108.6882407998086</v>
      </c>
      <c r="J736">
        <v>-128.2460545317748</v>
      </c>
      <c r="K736">
        <v>-85.841756068141933</v>
      </c>
      <c r="L736">
        <v>664.39809320907864</v>
      </c>
      <c r="M736">
        <v>662.16163432634357</v>
      </c>
      <c r="N736">
        <v>654.34450704776395</v>
      </c>
      <c r="O736">
        <v>680.96650001633418</v>
      </c>
      <c r="P736">
        <v>21.94590117413702</v>
      </c>
      <c r="Q736">
        <v>22.198136161798669</v>
      </c>
      <c r="R736">
        <v>17.882135513708899</v>
      </c>
      <c r="S736">
        <v>25.804447473896129</v>
      </c>
      <c r="T736">
        <v>113043.2517804917</v>
      </c>
      <c r="U736">
        <v>113043.4401139925</v>
      </c>
      <c r="V736">
        <v>112966.9620519749</v>
      </c>
      <c r="W736">
        <v>113119.8203404003</v>
      </c>
      <c r="X736">
        <v>7182.9777922873291</v>
      </c>
      <c r="Y736">
        <v>7206.7748819331346</v>
      </c>
      <c r="Z736">
        <v>7003.5715737677556</v>
      </c>
      <c r="AA736">
        <v>7294.0856584814201</v>
      </c>
      <c r="AB736">
        <v>1079.933228058547</v>
      </c>
      <c r="AC736">
        <v>1067.4716172057999</v>
      </c>
      <c r="AD736">
        <v>943.56148082240577</v>
      </c>
      <c r="AE736">
        <v>1242.8987049086561</v>
      </c>
      <c r="AF736">
        <v>69.418931230503887</v>
      </c>
      <c r="AG736">
        <v>69.185730153818795</v>
      </c>
      <c r="AH736">
        <v>68.368225042059635</v>
      </c>
      <c r="AI736">
        <v>71.149459826985279</v>
      </c>
      <c r="AJ736">
        <v>0.62456697237832703</v>
      </c>
      <c r="AK736">
        <v>0.62456691053615399</v>
      </c>
      <c r="AL736">
        <v>0.62453293944248134</v>
      </c>
      <c r="AM736">
        <v>0.62460043873533955</v>
      </c>
      <c r="AN736">
        <v>0.97780167382798322</v>
      </c>
      <c r="AO736">
        <v>0.97780167382798322</v>
      </c>
      <c r="AP736">
        <v>0.97780167382798322</v>
      </c>
      <c r="AQ736">
        <v>0.97780167382798322</v>
      </c>
      <c r="AR736">
        <v>16.755311222398291</v>
      </c>
      <c r="AS736">
        <v>16.755311222398291</v>
      </c>
      <c r="AT736">
        <v>16.755311222398291</v>
      </c>
      <c r="AU736">
        <v>16.755311222398291</v>
      </c>
      <c r="AV736" t="str">
        <f>VLOOKUP(Sheet1[[#This Row],[NPDES ID2]],Combined_Sheet__Major_Only___2[[NPDES ID2]:[ECHO BFR]],3,FALSE)</f>
        <v>WV</v>
      </c>
      <c r="AW736" t="s">
        <v>12185</v>
      </c>
      <c r="AX736" t="str">
        <f>VLOOKUP(Sheet1[[#This Row],[NPDES ID2]],Combined_Sheet__Major_Only___2[[NPDES ID2]:[ECHO BFR]],27,FALSE)</f>
        <v>other, methaneBioCaptureRecover</v>
      </c>
      <c r="AY736" t="str">
        <f>VLOOKUP(Sheet1[[#This Row],[NPDES ID2]],Combined_Sheet__Major_Only___2[[NPDES ID2]:[ECHO BFR]],28,FALSE)</f>
        <v>-</v>
      </c>
      <c r="AZ736" t="str">
        <f>VLOOKUP(Sheet1[[#This Row],[NPDES ID2]],Combined_Sheet__Major_Only___2[[NPDES ID2]:[ECHO BFR]],29,FALSE)</f>
        <v>thickening</v>
      </c>
      <c r="BA736">
        <f>VLOOKUP(Sheet1[[#This Row],[NPDES ID2]],Combined_Sheet__Major_Only___2[[NPDES ID2]:[ECHO BFR]],17,FALSE)</f>
        <v>39.656730000000003</v>
      </c>
      <c r="BB736">
        <f>VLOOKUP(Sheet1[[#This Row],[NPDES ID2]],Combined_Sheet__Major_Only___2[[NPDES ID2]:[ECHO BFR]],18,FALSE)</f>
        <v>-79.992267999999996</v>
      </c>
      <c r="BC736" s="2" t="str">
        <f>IF(ISNUMBER(SEARCH("aerobic",$AW736)),"aerobic","")</f>
        <v/>
      </c>
      <c r="BD736" s="2" t="str">
        <f>IF(ISNUMBER(SEARCH("anaer",$AW736)),"anaer","")</f>
        <v>anaer</v>
      </c>
      <c r="BE736" s="2" t="str">
        <f>IF(ISNUMBER(SEARCH("thickening",$AZ736)),"thickening","")</f>
        <v>thickening</v>
      </c>
      <c r="BF736" s="3" t="str">
        <f>IF(ISNUMBER(SEARCH("airDry",$AW736)),"airDry","")</f>
        <v/>
      </c>
      <c r="BG736" s="3" t="str">
        <f>IF(ISNUMBER(SEARCH("heatDry",$AY736)),"heatDry","")</f>
        <v/>
      </c>
      <c r="BH736" s="3" t="str">
        <f>IF(AND(ISNUMBER(SEARCH("aerobic",$AW736)),ISNUMBER(SEARCH("anaer",$AW736))),"Combined Aer and Anaer.","")</f>
        <v/>
      </c>
    </row>
    <row r="737" spans="1:60" x14ac:dyDescent="0.25">
      <c r="A737" s="5">
        <v>2153</v>
      </c>
      <c r="B737" t="s">
        <v>10110</v>
      </c>
      <c r="C737">
        <v>792.51</v>
      </c>
      <c r="D737">
        <v>333.57941371116658</v>
      </c>
      <c r="E737">
        <v>324.85530159476878</v>
      </c>
      <c r="F737">
        <v>281.41501009874702</v>
      </c>
      <c r="G737">
        <v>394.95399937371297</v>
      </c>
      <c r="H737">
        <v>-106.6423488435025</v>
      </c>
      <c r="I737">
        <v>-107.9577128735048</v>
      </c>
      <c r="J737">
        <v>-127.5492572185279</v>
      </c>
      <c r="K737">
        <v>-85.170568291626807</v>
      </c>
      <c r="L737">
        <v>565.13707178720733</v>
      </c>
      <c r="M737">
        <v>563.27646333904772</v>
      </c>
      <c r="N737">
        <v>556.77234737514766</v>
      </c>
      <c r="O737">
        <v>578.92185999060291</v>
      </c>
      <c r="P737">
        <v>18.534429208504569</v>
      </c>
      <c r="Q737">
        <v>18.761928389213612</v>
      </c>
      <c r="R737">
        <v>15.088123384099349</v>
      </c>
      <c r="S737">
        <v>21.831476604296249</v>
      </c>
      <c r="T737">
        <v>112903.3692476366</v>
      </c>
      <c r="U737">
        <v>112903.5573518188</v>
      </c>
      <c r="V737">
        <v>112827.1724110049</v>
      </c>
      <c r="W737">
        <v>112979.84457614939</v>
      </c>
      <c r="X737">
        <v>7125.9068346505728</v>
      </c>
      <c r="Y737">
        <v>7149.0473964895637</v>
      </c>
      <c r="Z737">
        <v>6951.676254095416</v>
      </c>
      <c r="AA737">
        <v>7233.7255839412264</v>
      </c>
      <c r="AB737">
        <v>1064.897144479824</v>
      </c>
      <c r="AC737">
        <v>1052.7244562092451</v>
      </c>
      <c r="AD737">
        <v>931.19648629444646</v>
      </c>
      <c r="AE737">
        <v>1224.1695504932991</v>
      </c>
      <c r="AF737">
        <v>69.887126871463408</v>
      </c>
      <c r="AG737">
        <v>69.657435939175571</v>
      </c>
      <c r="AH737">
        <v>68.852485119295963</v>
      </c>
      <c r="AI737">
        <v>71.591299753135829</v>
      </c>
      <c r="AJ737">
        <v>0.63029695231386496</v>
      </c>
      <c r="AK737">
        <v>0.63029690007529826</v>
      </c>
      <c r="AL737">
        <v>0.63026814680009313</v>
      </c>
      <c r="AM737">
        <v>0.63032527798814564</v>
      </c>
      <c r="AN737">
        <v>0.97777504773654522</v>
      </c>
      <c r="AO737">
        <v>0.97777504773654544</v>
      </c>
      <c r="AP737">
        <v>0.97777504773654544</v>
      </c>
      <c r="AQ737">
        <v>0.97777504773654544</v>
      </c>
      <c r="AR737">
        <v>16.93174001170749</v>
      </c>
      <c r="AS737">
        <v>16.93174001170749</v>
      </c>
      <c r="AT737">
        <v>16.93174001170749</v>
      </c>
      <c r="AU737">
        <v>16.93174001170749</v>
      </c>
      <c r="AV737" t="str">
        <f>VLOOKUP(Sheet1[[#This Row],[NPDES ID2]],Combined_Sheet__Major_Only___2[[NPDES ID2]:[ECHO BFR]],3,FALSE)</f>
        <v>CA</v>
      </c>
      <c r="AW737" t="s">
        <v>12185</v>
      </c>
      <c r="AX737" t="str">
        <f>VLOOKUP(Sheet1[[#This Row],[NPDES ID2]],Combined_Sheet__Major_Only___2[[NPDES ID2]:[ECHO BFR]],27,FALSE)</f>
        <v>-</v>
      </c>
      <c r="AY737" t="str">
        <f>VLOOKUP(Sheet1[[#This Row],[NPDES ID2]],Combined_Sheet__Major_Only___2[[NPDES ID2]:[ECHO BFR]],28,FALSE)</f>
        <v>-</v>
      </c>
      <c r="AZ737" t="str">
        <f>VLOOKUP(Sheet1[[#This Row],[NPDES ID2]],Combined_Sheet__Major_Only___2[[NPDES ID2]:[ECHO BFR]],29,FALSE)</f>
        <v>thickening, preliminaryOps</v>
      </c>
      <c r="BA737">
        <f>VLOOKUP(Sheet1[[#This Row],[NPDES ID2]],Combined_Sheet__Major_Only___2[[NPDES ID2]:[ECHO BFR]],17,FALSE)</f>
        <v>34.003979999999999</v>
      </c>
      <c r="BB737">
        <f>VLOOKUP(Sheet1[[#This Row],[NPDES ID2]],Combined_Sheet__Major_Only___2[[NPDES ID2]:[ECHO BFR]],18,FALSE)</f>
        <v>-117.063109</v>
      </c>
      <c r="BC737" s="2" t="str">
        <f>IF(ISNUMBER(SEARCH("aerobic",$AW737)),"aerobic","")</f>
        <v/>
      </c>
      <c r="BD737" s="2" t="str">
        <f>IF(ISNUMBER(SEARCH("anaer",$AW737)),"anaer","")</f>
        <v>anaer</v>
      </c>
      <c r="BE737" s="2" t="str">
        <f>IF(ISNUMBER(SEARCH("thickening",$AZ737)),"thickening","")</f>
        <v>thickening</v>
      </c>
      <c r="BF737" s="4" t="str">
        <f>IF(ISNUMBER(SEARCH("airDry",$AW737)),"airDry","")</f>
        <v/>
      </c>
      <c r="BG737" s="4" t="str">
        <f>IF(ISNUMBER(SEARCH("heatDry",$AY737)),"heatDry","")</f>
        <v/>
      </c>
      <c r="BH737" s="4" t="str">
        <f>IF(AND(ISNUMBER(SEARCH("aerobic",$AW737)),ISNUMBER(SEARCH("anaer",$AW737))),"Combined Aer and Anaer.","")</f>
        <v/>
      </c>
    </row>
    <row r="738" spans="1:60" x14ac:dyDescent="0.25">
      <c r="A738" s="5">
        <v>1767</v>
      </c>
      <c r="B738" t="s">
        <v>8270</v>
      </c>
      <c r="C738">
        <v>17.989999999999998</v>
      </c>
      <c r="D738">
        <v>5225.8829667452219</v>
      </c>
      <c r="E738">
        <v>5174.3361621987497</v>
      </c>
      <c r="F738">
        <v>3485.5251288083709</v>
      </c>
      <c r="G738">
        <v>6880.7970910809609</v>
      </c>
      <c r="H738">
        <v>-110.30466511675441</v>
      </c>
      <c r="I738">
        <v>-111.7279694316575</v>
      </c>
      <c r="J738">
        <v>-131.08593236903479</v>
      </c>
      <c r="K738">
        <v>-88.782356695061665</v>
      </c>
      <c r="L738">
        <v>12.46176356954477</v>
      </c>
      <c r="M738">
        <v>12.416746074740839</v>
      </c>
      <c r="N738">
        <v>12.25928273161216</v>
      </c>
      <c r="O738">
        <v>12.79539646327234</v>
      </c>
      <c r="P738">
        <v>0.42149706741320181</v>
      </c>
      <c r="Q738">
        <v>0.42549757406700922</v>
      </c>
      <c r="R738">
        <v>0.34449908683318231</v>
      </c>
      <c r="S738">
        <v>0.49265824254220142</v>
      </c>
      <c r="T738">
        <v>112819.34744063531</v>
      </c>
      <c r="U738">
        <v>112819.535407075</v>
      </c>
      <c r="V738">
        <v>112743.20640041991</v>
      </c>
      <c r="W738">
        <v>112895.7667688014</v>
      </c>
      <c r="X738">
        <v>7330.4688279773736</v>
      </c>
      <c r="Y738">
        <v>7356.2088120895651</v>
      </c>
      <c r="Z738">
        <v>7134.4226227564641</v>
      </c>
      <c r="AA738">
        <v>7452.1935352298633</v>
      </c>
      <c r="AB738">
        <v>1124.902982352141</v>
      </c>
      <c r="AC738">
        <v>1111.473796618124</v>
      </c>
      <c r="AD738">
        <v>980.10664116418377</v>
      </c>
      <c r="AE738">
        <v>1299.7464867502799</v>
      </c>
      <c r="AF738">
        <v>67.885173781234755</v>
      </c>
      <c r="AG738">
        <v>67.639951041268546</v>
      </c>
      <c r="AH738">
        <v>66.782158902354524</v>
      </c>
      <c r="AI738">
        <v>69.702619819164056</v>
      </c>
      <c r="AJ738">
        <v>0.6058012259855724</v>
      </c>
      <c r="AK738">
        <v>0.60580122482699172</v>
      </c>
      <c r="AL738">
        <v>0.60580058054775909</v>
      </c>
      <c r="AM738">
        <v>0.60580186063913799</v>
      </c>
      <c r="AN738">
        <v>0.97775902378709745</v>
      </c>
      <c r="AO738">
        <v>0.97775902378709734</v>
      </c>
      <c r="AP738">
        <v>0.97775902378709734</v>
      </c>
      <c r="AQ738">
        <v>0.97775902378709734</v>
      </c>
      <c r="AR738">
        <v>16.17923156861999</v>
      </c>
      <c r="AS738">
        <v>16.17923156861999</v>
      </c>
      <c r="AT738">
        <v>16.17923156861999</v>
      </c>
      <c r="AU738">
        <v>16.17923156861999</v>
      </c>
      <c r="AV738" t="str">
        <f>VLOOKUP(Sheet1[[#This Row],[NPDES ID2]],Combined_Sheet__Major_Only___2[[NPDES ID2]:[ECHO BFR]],3,FALSE)</f>
        <v>CO</v>
      </c>
      <c r="AW738" t="s">
        <v>41</v>
      </c>
      <c r="AX738" t="str">
        <f>VLOOKUP(Sheet1[[#This Row],[NPDES ID2]],Combined_Sheet__Major_Only___2[[NPDES ID2]:[ECHO BFR]],27,FALSE)</f>
        <v>-</v>
      </c>
      <c r="AY738" t="str">
        <f>VLOOKUP(Sheet1[[#This Row],[NPDES ID2]],Combined_Sheet__Major_Only___2[[NPDES ID2]:[ECHO BFR]],28,FALSE)</f>
        <v>-</v>
      </c>
      <c r="AZ738" t="str">
        <f>VLOOKUP(Sheet1[[#This Row],[NPDES ID2]],Combined_Sheet__Major_Only___2[[NPDES ID2]:[ECHO BFR]],29,FALSE)</f>
        <v>thickening</v>
      </c>
      <c r="BA738">
        <f>VLOOKUP(Sheet1[[#This Row],[NPDES ID2]],Combined_Sheet__Major_Only___2[[NPDES ID2]:[ECHO BFR]],17,FALSE)</f>
        <v>37.1875</v>
      </c>
      <c r="BB738">
        <f>VLOOKUP(Sheet1[[#This Row],[NPDES ID2]],Combined_Sheet__Major_Only___2[[NPDES ID2]:[ECHO BFR]],18,FALSE)</f>
        <v>-104.492222</v>
      </c>
      <c r="BC738" s="2" t="str">
        <f>IF(ISNUMBER(SEARCH("aerobic",$AW738)),"aerobic","")</f>
        <v>aerobic</v>
      </c>
      <c r="BD738" s="2" t="str">
        <f>IF(ISNUMBER(SEARCH("anaer",$AW738)),"anaer","")</f>
        <v/>
      </c>
      <c r="BE738" s="2" t="str">
        <f>IF(ISNUMBER(SEARCH("thickening",$AZ738)),"thickening","")</f>
        <v>thickening</v>
      </c>
      <c r="BF738" s="4" t="str">
        <f>IF(ISNUMBER(SEARCH("airDry",$AW738)),"airDry","")</f>
        <v/>
      </c>
      <c r="BG738" s="4" t="str">
        <f>IF(ISNUMBER(SEARCH("heatDry",$AY738)),"heatDry","")</f>
        <v/>
      </c>
      <c r="BH738" s="4" t="str">
        <f>IF(AND(ISNUMBER(SEARCH("aerobic",$AW738)),ISNUMBER(SEARCH("anaer",$AW738))),"Combined Aer and Anaer.","")</f>
        <v/>
      </c>
    </row>
    <row r="739" spans="1:60" x14ac:dyDescent="0.25">
      <c r="A739" s="5">
        <v>1553</v>
      </c>
      <c r="B739" t="s">
        <v>7306</v>
      </c>
      <c r="C739">
        <v>91.9</v>
      </c>
      <c r="D739">
        <v>1117.825954810342</v>
      </c>
      <c r="E739">
        <v>1104.682961228704</v>
      </c>
      <c r="F739">
        <v>778.62758652110551</v>
      </c>
      <c r="G739">
        <v>1451.6217392596091</v>
      </c>
      <c r="H739">
        <v>-111.75591415893351</v>
      </c>
      <c r="I739">
        <v>-113.13255377060059</v>
      </c>
      <c r="J739">
        <v>-132.4794914551633</v>
      </c>
      <c r="K739">
        <v>-90.155912705190488</v>
      </c>
      <c r="L739">
        <v>62.879597453551803</v>
      </c>
      <c r="M739">
        <v>62.643689936491711</v>
      </c>
      <c r="N739">
        <v>61.8185718487169</v>
      </c>
      <c r="O739">
        <v>64.627899684119328</v>
      </c>
      <c r="P739">
        <v>2.1547274816305548</v>
      </c>
      <c r="Q739">
        <v>2.1733769041981912</v>
      </c>
      <c r="R739">
        <v>1.764029451845986</v>
      </c>
      <c r="S739">
        <v>2.5104306212196219</v>
      </c>
      <c r="T739">
        <v>112724.1728475189</v>
      </c>
      <c r="U739">
        <v>112724.3606579327</v>
      </c>
      <c r="V739">
        <v>112648.09500995791</v>
      </c>
      <c r="W739">
        <v>112800.52874203119</v>
      </c>
      <c r="X739">
        <v>7415.251537296439</v>
      </c>
      <c r="Y739">
        <v>7442.1149223576676</v>
      </c>
      <c r="Z739">
        <v>7209.5864923858126</v>
      </c>
      <c r="AA739">
        <v>7543.1239587615264</v>
      </c>
      <c r="AB739">
        <v>1151.353082881174</v>
      </c>
      <c r="AC739">
        <v>1137.347770352626</v>
      </c>
      <c r="AD739">
        <v>1001.496566081869</v>
      </c>
      <c r="AE739">
        <v>1333.1470924413361</v>
      </c>
      <c r="AF739">
        <v>67.05373481925615</v>
      </c>
      <c r="AG739">
        <v>66.802213132823994</v>
      </c>
      <c r="AH739">
        <v>65.922249054148139</v>
      </c>
      <c r="AI739">
        <v>68.918035579522069</v>
      </c>
      <c r="AJ739">
        <v>0.59563181069475712</v>
      </c>
      <c r="AK739">
        <v>0.59563180480816957</v>
      </c>
      <c r="AL739">
        <v>0.59562853466241183</v>
      </c>
      <c r="AM739">
        <v>0.59563503200621071</v>
      </c>
      <c r="AN739">
        <v>0.97774084493669777</v>
      </c>
      <c r="AO739">
        <v>0.97774084493669744</v>
      </c>
      <c r="AP739">
        <v>0.97774084493669744</v>
      </c>
      <c r="AQ739">
        <v>0.97774084493669744</v>
      </c>
      <c r="AR739">
        <v>15.86633768233728</v>
      </c>
      <c r="AS739">
        <v>15.86633768233728</v>
      </c>
      <c r="AT739">
        <v>15.86633768233728</v>
      </c>
      <c r="AU739">
        <v>15.86633768233728</v>
      </c>
      <c r="AV739" t="str">
        <f>VLOOKUP(Sheet1[[#This Row],[NPDES ID2]],Combined_Sheet__Major_Only___2[[NPDES ID2]:[ECHO BFR]],3,FALSE)</f>
        <v>WV</v>
      </c>
      <c r="AW739" t="s">
        <v>544</v>
      </c>
      <c r="AX739" t="str">
        <f>VLOOKUP(Sheet1[[#This Row],[NPDES ID2]],Combined_Sheet__Major_Only___2[[NPDES ID2]:[ECHO BFR]],27,FALSE)</f>
        <v>-</v>
      </c>
      <c r="AY739" t="str">
        <f>VLOOKUP(Sheet1[[#This Row],[NPDES ID2]],Combined_Sheet__Major_Only___2[[NPDES ID2]:[ECHO BFR]],28,FALSE)</f>
        <v>-</v>
      </c>
      <c r="AZ739" t="str">
        <f>VLOOKUP(Sheet1[[#This Row],[NPDES ID2]],Combined_Sheet__Major_Only___2[[NPDES ID2]:[ECHO BFR]],29,FALSE)</f>
        <v>thickening</v>
      </c>
      <c r="BA739">
        <f>VLOOKUP(Sheet1[[#This Row],[NPDES ID2]],Combined_Sheet__Major_Only___2[[NPDES ID2]:[ECHO BFR]],17,FALSE)</f>
        <v>38.926969999999997</v>
      </c>
      <c r="BB739">
        <f>VLOOKUP(Sheet1[[#This Row],[NPDES ID2]],Combined_Sheet__Major_Only___2[[NPDES ID2]:[ECHO BFR]],18,FALSE)</f>
        <v>-79.849450000000004</v>
      </c>
      <c r="BC739" s="2" t="str">
        <f>IF(ISNUMBER(SEARCH("aerobic",$AW739)),"aerobic","")</f>
        <v>aerobic</v>
      </c>
      <c r="BD739" s="2" t="str">
        <f>IF(ISNUMBER(SEARCH("anaer",$AW739)),"anaer","")</f>
        <v/>
      </c>
      <c r="BE739" s="2" t="str">
        <f>IF(ISNUMBER(SEARCH("thickening",$AZ739)),"thickening","")</f>
        <v>thickening</v>
      </c>
      <c r="BF739" s="4" t="str">
        <f>IF(ISNUMBER(SEARCH("airDry",$AW739)),"airDry","")</f>
        <v/>
      </c>
      <c r="BG739" s="4" t="str">
        <f>IF(ISNUMBER(SEARCH("heatDry",$AY739)),"heatDry","")</f>
        <v/>
      </c>
      <c r="BH739" s="4" t="str">
        <f>IF(AND(ISNUMBER(SEARCH("aerobic",$AW739)),ISNUMBER(SEARCH("anaer",$AW739))),"Combined Aer and Anaer.","")</f>
        <v/>
      </c>
    </row>
    <row r="740" spans="1:60" x14ac:dyDescent="0.25">
      <c r="A740" s="5">
        <v>1590</v>
      </c>
      <c r="B740" t="s">
        <v>7477</v>
      </c>
      <c r="C740">
        <v>81.900000000000006</v>
      </c>
      <c r="D740">
        <v>1219.13413948426</v>
      </c>
      <c r="E740">
        <v>1206.3117240983111</v>
      </c>
      <c r="F740">
        <v>844.33440790500902</v>
      </c>
      <c r="G740">
        <v>1587.1045248743201</v>
      </c>
      <c r="H740">
        <v>-109.69887234624019</v>
      </c>
      <c r="I740">
        <v>-111.0929883037886</v>
      </c>
      <c r="J740">
        <v>-130.50199696100111</v>
      </c>
      <c r="K740">
        <v>-88.193851378484169</v>
      </c>
      <c r="L740">
        <v>57.011895539413047</v>
      </c>
      <c r="M740">
        <v>56.809073837210128</v>
      </c>
      <c r="N740">
        <v>56.099673405324687</v>
      </c>
      <c r="O740">
        <v>58.515004987945723</v>
      </c>
      <c r="P740">
        <v>1.9183063447838451</v>
      </c>
      <c r="Q740">
        <v>1.937155422867519</v>
      </c>
      <c r="R740">
        <v>1.5668294000637339</v>
      </c>
      <c r="S740">
        <v>2.2450805983794799</v>
      </c>
      <c r="T740">
        <v>112541.5057426252</v>
      </c>
      <c r="U740">
        <v>112541.6932535808</v>
      </c>
      <c r="V740">
        <v>112465.549208928</v>
      </c>
      <c r="W740">
        <v>112617.73988992001</v>
      </c>
      <c r="X740">
        <v>7276.5434437931199</v>
      </c>
      <c r="Y740">
        <v>7301.7751201128594</v>
      </c>
      <c r="Z740">
        <v>7084.7935671713221</v>
      </c>
      <c r="AA740">
        <v>7395.5344791844591</v>
      </c>
      <c r="AB740">
        <v>1111.507608685713</v>
      </c>
      <c r="AC740">
        <v>1098.336858123012</v>
      </c>
      <c r="AD740">
        <v>969.05360930112693</v>
      </c>
      <c r="AE740">
        <v>1283.1191214191149</v>
      </c>
      <c r="AF740">
        <v>68.219727740682998</v>
      </c>
      <c r="AG740">
        <v>67.977074906970415</v>
      </c>
      <c r="AH740">
        <v>67.128150771490454</v>
      </c>
      <c r="AI740">
        <v>70.018277315358901</v>
      </c>
      <c r="AJ740">
        <v>0.60989386427939973</v>
      </c>
      <c r="AK740">
        <v>0.60989385899788728</v>
      </c>
      <c r="AL740">
        <v>0.6098909245262718</v>
      </c>
      <c r="AM740">
        <v>0.60989675492638118</v>
      </c>
      <c r="AN740">
        <v>0.97770587117123231</v>
      </c>
      <c r="AO740">
        <v>0.97770587117123231</v>
      </c>
      <c r="AP740">
        <v>0.97770587117123231</v>
      </c>
      <c r="AQ740">
        <v>0.97770587117123231</v>
      </c>
      <c r="AR740">
        <v>16.305039773873609</v>
      </c>
      <c r="AS740">
        <v>16.305039773873599</v>
      </c>
      <c r="AT740">
        <v>16.305039773873599</v>
      </c>
      <c r="AU740">
        <v>16.305039773873599</v>
      </c>
      <c r="AV740" t="str">
        <f>VLOOKUP(Sheet1[[#This Row],[NPDES ID2]],Combined_Sheet__Major_Only___2[[NPDES ID2]:[ECHO BFR]],3,FALSE)</f>
        <v>NE</v>
      </c>
      <c r="AW740" t="s">
        <v>41</v>
      </c>
      <c r="AX740" t="str">
        <f>VLOOKUP(Sheet1[[#This Row],[NPDES ID2]],Combined_Sheet__Major_Only___2[[NPDES ID2]:[ECHO BFR]],27,FALSE)</f>
        <v>-</v>
      </c>
      <c r="AY740" t="str">
        <f>VLOOKUP(Sheet1[[#This Row],[NPDES ID2]],Combined_Sheet__Major_Only___2[[NPDES ID2]:[ECHO BFR]],28,FALSE)</f>
        <v>-</v>
      </c>
      <c r="AZ740" t="str">
        <f>VLOOKUP(Sheet1[[#This Row],[NPDES ID2]],Combined_Sheet__Major_Only___2[[NPDES ID2]:[ECHO BFR]],29,FALSE)</f>
        <v>preliminaryOps, thickening</v>
      </c>
      <c r="BA740">
        <f>VLOOKUP(Sheet1[[#This Row],[NPDES ID2]],Combined_Sheet__Major_Only___2[[NPDES ID2]:[ECHO BFR]],17,FALSE)</f>
        <v>40.935205000000003</v>
      </c>
      <c r="BB740">
        <f>VLOOKUP(Sheet1[[#This Row],[NPDES ID2]],Combined_Sheet__Major_Only___2[[NPDES ID2]:[ECHO BFR]],18,FALSE)</f>
        <v>-96.521068</v>
      </c>
      <c r="BC740" s="2" t="str">
        <f>IF(ISNUMBER(SEARCH("aerobic",$AW740)),"aerobic","")</f>
        <v>aerobic</v>
      </c>
      <c r="BD740" s="2" t="str">
        <f>IF(ISNUMBER(SEARCH("anaer",$AW740)),"anaer","")</f>
        <v/>
      </c>
      <c r="BE740" s="2" t="str">
        <f>IF(ISNUMBER(SEARCH("thickening",$AZ740)),"thickening","")</f>
        <v>thickening</v>
      </c>
      <c r="BF740" s="3" t="str">
        <f>IF(ISNUMBER(SEARCH("airDry",$AW740)),"airDry","")</f>
        <v/>
      </c>
      <c r="BG740" s="3" t="str">
        <f>IF(ISNUMBER(SEARCH("heatDry",$AY740)),"heatDry","")</f>
        <v/>
      </c>
      <c r="BH740" s="3" t="str">
        <f>IF(AND(ISNUMBER(SEARCH("aerobic",$AW740)),ISNUMBER(SEARCH("anaer",$AW740))),"Combined Aer and Anaer.","")</f>
        <v/>
      </c>
    </row>
    <row r="741" spans="1:60" x14ac:dyDescent="0.25">
      <c r="A741" s="5">
        <v>839</v>
      </c>
      <c r="B741" t="s">
        <v>4102</v>
      </c>
      <c r="C741">
        <v>1031.71</v>
      </c>
      <c r="D741">
        <v>360.23746211087928</v>
      </c>
      <c r="E741">
        <v>354.3743488227949</v>
      </c>
      <c r="F741">
        <v>306.72778845321977</v>
      </c>
      <c r="G741">
        <v>424.90174184006582</v>
      </c>
      <c r="H741">
        <v>-109.8823468403567</v>
      </c>
      <c r="I741">
        <v>-111.30075682100281</v>
      </c>
      <c r="J741">
        <v>-130.6534148309197</v>
      </c>
      <c r="K741">
        <v>-88.214474381086688</v>
      </c>
      <c r="L741">
        <v>715.09656675837118</v>
      </c>
      <c r="M741">
        <v>712.51725881969901</v>
      </c>
      <c r="N741">
        <v>703.50219363847339</v>
      </c>
      <c r="O741">
        <v>734.20442329396485</v>
      </c>
      <c r="P741">
        <v>24.169907528446579</v>
      </c>
      <c r="Q741">
        <v>24.400082280616221</v>
      </c>
      <c r="R741">
        <v>19.753159649546319</v>
      </c>
      <c r="S741">
        <v>28.256838937340301</v>
      </c>
      <c r="T741">
        <v>112404.61536785449</v>
      </c>
      <c r="U741">
        <v>112404.8026543968</v>
      </c>
      <c r="V741">
        <v>112328.7497390381</v>
      </c>
      <c r="W741">
        <v>112480.75827802029</v>
      </c>
      <c r="X741">
        <v>7299.1662026411504</v>
      </c>
      <c r="Y741">
        <v>7324.7799440455337</v>
      </c>
      <c r="Z741">
        <v>7104.3215043449536</v>
      </c>
      <c r="AA741">
        <v>7420.1331181324122</v>
      </c>
      <c r="AB741">
        <v>1119.5419170874479</v>
      </c>
      <c r="AC741">
        <v>1106.205341704328</v>
      </c>
      <c r="AD741">
        <v>975.46846572191646</v>
      </c>
      <c r="AE741">
        <v>1293.490884730584</v>
      </c>
      <c r="AF741">
        <v>67.93014417913156</v>
      </c>
      <c r="AG741">
        <v>67.685641575430992</v>
      </c>
      <c r="AH741">
        <v>66.828451269711664</v>
      </c>
      <c r="AI741">
        <v>69.744621119422447</v>
      </c>
      <c r="AJ741">
        <v>0.60635135906484072</v>
      </c>
      <c r="AK741">
        <v>0.60635129185661896</v>
      </c>
      <c r="AL741">
        <v>0.6063144270446208</v>
      </c>
      <c r="AM741">
        <v>0.60638767651069259</v>
      </c>
      <c r="AN741">
        <v>0.97767958977357561</v>
      </c>
      <c r="AO741">
        <v>0.97767958977357572</v>
      </c>
      <c r="AP741">
        <v>0.97767958977357572</v>
      </c>
      <c r="AQ741">
        <v>0.97767958977357572</v>
      </c>
      <c r="AR741">
        <v>16.194912847585979</v>
      </c>
      <c r="AS741">
        <v>16.194912847585979</v>
      </c>
      <c r="AT741">
        <v>16.194912847585979</v>
      </c>
      <c r="AU741">
        <v>16.194912847585979</v>
      </c>
      <c r="AV741" t="str">
        <f>VLOOKUP(Sheet1[[#This Row],[NPDES ID2]],Combined_Sheet__Major_Only___2[[NPDES ID2]:[ECHO BFR]],3,FALSE)</f>
        <v>CO</v>
      </c>
      <c r="AW741" t="s">
        <v>12185</v>
      </c>
      <c r="AX741" t="str">
        <f>VLOOKUP(Sheet1[[#This Row],[NPDES ID2]],Combined_Sheet__Major_Only___2[[NPDES ID2]:[ECHO BFR]],27,FALSE)</f>
        <v>methaneBioCaptureRecover</v>
      </c>
      <c r="AY741" t="str">
        <f>VLOOKUP(Sheet1[[#This Row],[NPDES ID2]],Combined_Sheet__Major_Only___2[[NPDES ID2]:[ECHO BFR]],28,FALSE)</f>
        <v>-</v>
      </c>
      <c r="AZ741" t="str">
        <f>VLOOKUP(Sheet1[[#This Row],[NPDES ID2]],Combined_Sheet__Major_Only___2[[NPDES ID2]:[ECHO BFR]],29,FALSE)</f>
        <v>thickening</v>
      </c>
      <c r="BA741">
        <f>VLOOKUP(Sheet1[[#This Row],[NPDES ID2]],Combined_Sheet__Major_Only___2[[NPDES ID2]:[ECHO BFR]],17,FALSE)</f>
        <v>40.383333</v>
      </c>
      <c r="BB741">
        <f>VLOOKUP(Sheet1[[#This Row],[NPDES ID2]],Combined_Sheet__Major_Only___2[[NPDES ID2]:[ECHO BFR]],18,FALSE)</f>
        <v>-105.05</v>
      </c>
      <c r="BC741" s="2" t="str">
        <f>IF(ISNUMBER(SEARCH("aerobic",$AW741)),"aerobic","")</f>
        <v/>
      </c>
      <c r="BD741" s="2" t="str">
        <f>IF(ISNUMBER(SEARCH("anaer",$AW741)),"anaer","")</f>
        <v>anaer</v>
      </c>
      <c r="BE741" s="2" t="str">
        <f>IF(ISNUMBER(SEARCH("thickening",$AZ741)),"thickening","")</f>
        <v>thickening</v>
      </c>
      <c r="BF741" s="4" t="str">
        <f>IF(ISNUMBER(SEARCH("airDry",$AW741)),"airDry","")</f>
        <v/>
      </c>
      <c r="BG741" s="4" t="str">
        <f>IF(ISNUMBER(SEARCH("heatDry",$AY741)),"heatDry","")</f>
        <v/>
      </c>
      <c r="BH741" s="4" t="str">
        <f>IF(AND(ISNUMBER(SEARCH("aerobic",$AW741)),ISNUMBER(SEARCH("anaer",$AW741))),"Combined Aer and Anaer.","")</f>
        <v/>
      </c>
    </row>
    <row r="742" spans="1:60" x14ac:dyDescent="0.25">
      <c r="A742" s="5">
        <v>2171</v>
      </c>
      <c r="B742" t="s">
        <v>10194</v>
      </c>
      <c r="C742">
        <v>731</v>
      </c>
      <c r="D742">
        <v>344.76797176204309</v>
      </c>
      <c r="E742">
        <v>337.46175331488092</v>
      </c>
      <c r="F742">
        <v>289.45819385591483</v>
      </c>
      <c r="G742">
        <v>410.02524773970782</v>
      </c>
      <c r="H742">
        <v>-111.0530557053407</v>
      </c>
      <c r="I742">
        <v>-112.4144248948634</v>
      </c>
      <c r="J742">
        <v>-131.7863801099341</v>
      </c>
      <c r="K742">
        <v>-89.37893363847644</v>
      </c>
      <c r="L742">
        <v>502.15173519990839</v>
      </c>
      <c r="M742">
        <v>500.2900108015192</v>
      </c>
      <c r="N742">
        <v>493.78148853150401</v>
      </c>
      <c r="O742">
        <v>515.94536758734307</v>
      </c>
      <c r="P742">
        <v>17.13459281945574</v>
      </c>
      <c r="Q742">
        <v>17.287392811829129</v>
      </c>
      <c r="R742">
        <v>14.02035027832105</v>
      </c>
      <c r="S742">
        <v>19.9846517231489</v>
      </c>
      <c r="T742">
        <v>112355.67236850959</v>
      </c>
      <c r="U742">
        <v>112355.85957481639</v>
      </c>
      <c r="V742">
        <v>112279.8392413027</v>
      </c>
      <c r="W742">
        <v>112431.7826582756</v>
      </c>
      <c r="X742">
        <v>7361.7032816675919</v>
      </c>
      <c r="Y742">
        <v>7388.1234525297932</v>
      </c>
      <c r="Z742">
        <v>7159.8921595473548</v>
      </c>
      <c r="AA742">
        <v>7487.1218454922173</v>
      </c>
      <c r="AB742">
        <v>1138.7388371728241</v>
      </c>
      <c r="AC742">
        <v>1124.9822732049661</v>
      </c>
      <c r="AD742">
        <v>991.02810342567932</v>
      </c>
      <c r="AE742">
        <v>1317.8474212976701</v>
      </c>
      <c r="AF742">
        <v>67.323186909390202</v>
      </c>
      <c r="AG742">
        <v>67.073952522751753</v>
      </c>
      <c r="AH742">
        <v>66.2007857450389</v>
      </c>
      <c r="AI742">
        <v>69.172022385545418</v>
      </c>
      <c r="AJ742">
        <v>0.5989272613694504</v>
      </c>
      <c r="AK742">
        <v>0.59892721415230088</v>
      </c>
      <c r="AL742">
        <v>0.59890121166167365</v>
      </c>
      <c r="AM742">
        <v>0.59895287707860101</v>
      </c>
      <c r="AN742">
        <v>0.97767017822960267</v>
      </c>
      <c r="AO742">
        <v>0.97767017822960256</v>
      </c>
      <c r="AP742">
        <v>0.97767017822960256</v>
      </c>
      <c r="AQ742">
        <v>0.97767017822960256</v>
      </c>
      <c r="AR742">
        <v>15.966924896759011</v>
      </c>
      <c r="AS742">
        <v>15.966924896759011</v>
      </c>
      <c r="AT742">
        <v>15.966924896759011</v>
      </c>
      <c r="AU742">
        <v>15.966924896759011</v>
      </c>
      <c r="AV742" t="str">
        <f>VLOOKUP(Sheet1[[#This Row],[NPDES ID2]],Combined_Sheet__Major_Only___2[[NPDES ID2]:[ECHO BFR]],3,FALSE)</f>
        <v>CT</v>
      </c>
      <c r="AW742" t="s">
        <v>12185</v>
      </c>
      <c r="AX742" t="str">
        <f>VLOOKUP(Sheet1[[#This Row],[NPDES ID2]],Combined_Sheet__Major_Only___2[[NPDES ID2]:[ECHO BFR]],27,FALSE)</f>
        <v>methaneBioCaptureRecover</v>
      </c>
      <c r="AY742" t="str">
        <f>VLOOKUP(Sheet1[[#This Row],[NPDES ID2]],Combined_Sheet__Major_Only___2[[NPDES ID2]:[ECHO BFR]],28,FALSE)</f>
        <v>highTempCompost</v>
      </c>
      <c r="AZ742" t="str">
        <f>VLOOKUP(Sheet1[[#This Row],[NPDES ID2]],Combined_Sheet__Major_Only___2[[NPDES ID2]:[ECHO BFR]],29,FALSE)</f>
        <v>preliminaryOps, thickening</v>
      </c>
      <c r="BA742">
        <f>VLOOKUP(Sheet1[[#This Row],[NPDES ID2]],Combined_Sheet__Major_Only___2[[NPDES ID2]:[ECHO BFR]],17,FALSE)</f>
        <v>41.126263999999999</v>
      </c>
      <c r="BB742">
        <f>VLOOKUP(Sheet1[[#This Row],[NPDES ID2]],Combined_Sheet__Major_Only___2[[NPDES ID2]:[ECHO BFR]],18,FALSE)</f>
        <v>-73.245169000000004</v>
      </c>
      <c r="BC742" s="2" t="str">
        <f>IF(ISNUMBER(SEARCH("aerobic",$AW742)),"aerobic","")</f>
        <v/>
      </c>
      <c r="BD742" s="2" t="str">
        <f>IF(ISNUMBER(SEARCH("anaer",$AW742)),"anaer","")</f>
        <v>anaer</v>
      </c>
      <c r="BE742" s="2" t="str">
        <f>IF(ISNUMBER(SEARCH("thickening",$AZ742)),"thickening","")</f>
        <v>thickening</v>
      </c>
      <c r="BF742" s="4" t="str">
        <f>IF(ISNUMBER(SEARCH("airDry",$AW742)),"airDry","")</f>
        <v/>
      </c>
      <c r="BG742" s="4" t="str">
        <f>IF(ISNUMBER(SEARCH("heatDry",$AY742)),"heatDry","")</f>
        <v/>
      </c>
      <c r="BH742" s="4" t="str">
        <f>IF(AND(ISNUMBER(SEARCH("aerobic",$AW742)),ISNUMBER(SEARCH("anaer",$AW742))),"Combined Aer and Anaer.","")</f>
        <v/>
      </c>
    </row>
    <row r="743" spans="1:60" x14ac:dyDescent="0.25">
      <c r="A743" s="5">
        <v>1953</v>
      </c>
      <c r="B743" t="s">
        <v>9208</v>
      </c>
      <c r="C743">
        <v>2399</v>
      </c>
      <c r="D743">
        <v>564.97577040490569</v>
      </c>
      <c r="E743">
        <v>560.34798327838371</v>
      </c>
      <c r="F743">
        <v>462.52071537951713</v>
      </c>
      <c r="G743">
        <v>657.29314928689109</v>
      </c>
      <c r="H743">
        <v>-110.2189932445246</v>
      </c>
      <c r="I743">
        <v>-111.617842957802</v>
      </c>
      <c r="J743">
        <v>-130.94013635328449</v>
      </c>
      <c r="K743">
        <v>-88.309005835320164</v>
      </c>
      <c r="L743">
        <v>1651.4117920943161</v>
      </c>
      <c r="M743">
        <v>1645.3249987405791</v>
      </c>
      <c r="N743">
        <v>1624.0722865283051</v>
      </c>
      <c r="O743">
        <v>1696.479029055087</v>
      </c>
      <c r="P743">
        <v>56.218951361185553</v>
      </c>
      <c r="Q743">
        <v>56.72744854104225</v>
      </c>
      <c r="R743">
        <v>45.988707674682097</v>
      </c>
      <c r="S743">
        <v>65.613133774806201</v>
      </c>
      <c r="T743">
        <v>112003.5397231861</v>
      </c>
      <c r="U743">
        <v>112003.7263522188</v>
      </c>
      <c r="V743">
        <v>111927.9404369355</v>
      </c>
      <c r="W743">
        <v>112079.41531733039</v>
      </c>
      <c r="X743">
        <v>7323.2915531942726</v>
      </c>
      <c r="Y743">
        <v>7349.4734915634854</v>
      </c>
      <c r="Z743">
        <v>7123.7932831628996</v>
      </c>
      <c r="AA743">
        <v>7447.2378325212749</v>
      </c>
      <c r="AB743">
        <v>1130.656464146429</v>
      </c>
      <c r="AC743">
        <v>1117.06890616952</v>
      </c>
      <c r="AD743">
        <v>984.19761519393205</v>
      </c>
      <c r="AE743">
        <v>1308.1133028692241</v>
      </c>
      <c r="AF743">
        <v>67.471419486625521</v>
      </c>
      <c r="AG743">
        <v>67.223931077562327</v>
      </c>
      <c r="AH743">
        <v>66.353735622849555</v>
      </c>
      <c r="AI743">
        <v>69.311187789040702</v>
      </c>
      <c r="AJ743">
        <v>0.60074031759269408</v>
      </c>
      <c r="AK743">
        <v>0.60074015931420188</v>
      </c>
      <c r="AL743">
        <v>0.60065491821443884</v>
      </c>
      <c r="AM743">
        <v>0.60082430372058715</v>
      </c>
      <c r="AN743">
        <v>0.97760222983564449</v>
      </c>
      <c r="AO743">
        <v>0.97760222983564471</v>
      </c>
      <c r="AP743">
        <v>0.97760222983564471</v>
      </c>
      <c r="AQ743">
        <v>0.97760222983564471</v>
      </c>
      <c r="AR743">
        <v>16.020664439473371</v>
      </c>
      <c r="AS743">
        <v>16.020664439473371</v>
      </c>
      <c r="AT743">
        <v>16.020664439473371</v>
      </c>
      <c r="AU743">
        <v>16.020664439473371</v>
      </c>
      <c r="AV743" t="str">
        <f>VLOOKUP(Sheet1[[#This Row],[NPDES ID2]],Combined_Sheet__Major_Only___2[[NPDES ID2]:[ECHO BFR]],3,FALSE)</f>
        <v>PA</v>
      </c>
      <c r="AW743" t="s">
        <v>12185</v>
      </c>
      <c r="AX743" t="str">
        <f>VLOOKUP(Sheet1[[#This Row],[NPDES ID2]],Combined_Sheet__Major_Only___2[[NPDES ID2]:[ECHO BFR]],27,FALSE)</f>
        <v>methaneBioCaptureRecover</v>
      </c>
      <c r="AY743" t="str">
        <f>VLOOKUP(Sheet1[[#This Row],[NPDES ID2]],Combined_Sheet__Major_Only___2[[NPDES ID2]:[ECHO BFR]],28,FALSE)</f>
        <v>-</v>
      </c>
      <c r="AZ743" t="str">
        <f>VLOOKUP(Sheet1[[#This Row],[NPDES ID2]],Combined_Sheet__Major_Only___2[[NPDES ID2]:[ECHO BFR]],29,FALSE)</f>
        <v>thickening</v>
      </c>
      <c r="BA743">
        <f>VLOOKUP(Sheet1[[#This Row],[NPDES ID2]],Combined_Sheet__Major_Only___2[[NPDES ID2]:[ECHO BFR]],17,FALSE)</f>
        <v>40.303621999999997</v>
      </c>
      <c r="BB743">
        <f>VLOOKUP(Sheet1[[#This Row],[NPDES ID2]],Combined_Sheet__Major_Only___2[[NPDES ID2]:[ECHO BFR]],18,FALSE)</f>
        <v>-75.919910000000002</v>
      </c>
      <c r="BC743" s="2" t="str">
        <f>IF(ISNUMBER(SEARCH("aerobic",$AW743)),"aerobic","")</f>
        <v/>
      </c>
      <c r="BD743" s="2" t="str">
        <f>IF(ISNUMBER(SEARCH("anaer",$AW743)),"anaer","")</f>
        <v>anaer</v>
      </c>
      <c r="BE743" s="2" t="str">
        <f>IF(ISNUMBER(SEARCH("thickening",$AZ743)),"thickening","")</f>
        <v>thickening</v>
      </c>
      <c r="BF743" s="4" t="str">
        <f>IF(ISNUMBER(SEARCH("airDry",$AW743)),"airDry","")</f>
        <v/>
      </c>
      <c r="BG743" s="4" t="str">
        <f>IF(ISNUMBER(SEARCH("heatDry",$AY743)),"heatDry","")</f>
        <v/>
      </c>
      <c r="BH743" s="4" t="str">
        <f>IF(AND(ISNUMBER(SEARCH("aerobic",$AW743)),ISNUMBER(SEARCH("anaer",$AW743))),"Combined Aer and Anaer.","")</f>
        <v/>
      </c>
    </row>
    <row r="744" spans="1:60" x14ac:dyDescent="0.25">
      <c r="A744" s="5">
        <v>466</v>
      </c>
      <c r="B744" t="s">
        <v>2325</v>
      </c>
      <c r="C744">
        <v>457.54</v>
      </c>
      <c r="D744">
        <v>370.12952079051928</v>
      </c>
      <c r="E744">
        <v>366.2261307016596</v>
      </c>
      <c r="F744">
        <v>295.05919994692829</v>
      </c>
      <c r="G744">
        <v>452.3717360530876</v>
      </c>
      <c r="H744">
        <v>-111.12884731574211</v>
      </c>
      <c r="I744">
        <v>-112.4738515347717</v>
      </c>
      <c r="J744">
        <v>-131.86664515283601</v>
      </c>
      <c r="K744">
        <v>-89.496850227908411</v>
      </c>
      <c r="L744">
        <v>314.35749443954069</v>
      </c>
      <c r="M744">
        <v>313.19274935236251</v>
      </c>
      <c r="N744">
        <v>309.12000610501451</v>
      </c>
      <c r="O744">
        <v>322.98811593679437</v>
      </c>
      <c r="P744">
        <v>10.72480284621628</v>
      </c>
      <c r="Q744">
        <v>10.820596803060591</v>
      </c>
      <c r="R744">
        <v>8.7753244479150982</v>
      </c>
      <c r="S744">
        <v>12.509045100799311</v>
      </c>
      <c r="T744">
        <v>111830.05672661671</v>
      </c>
      <c r="U744">
        <v>111830.2430712473</v>
      </c>
      <c r="V744">
        <v>111754.5726453331</v>
      </c>
      <c r="W744">
        <v>111905.8166947312</v>
      </c>
      <c r="X744">
        <v>7325.9610862276504</v>
      </c>
      <c r="Y744">
        <v>7352.2352400926811</v>
      </c>
      <c r="Z744">
        <v>7125.2297446641651</v>
      </c>
      <c r="AA744">
        <v>7450.7070194397184</v>
      </c>
      <c r="AB744">
        <v>1132.9984802484571</v>
      </c>
      <c r="AC744">
        <v>1119.3104300605251</v>
      </c>
      <c r="AD744">
        <v>986.06799431342483</v>
      </c>
      <c r="AE744">
        <v>1311.1377225694159</v>
      </c>
      <c r="AF744">
        <v>67.333924023147148</v>
      </c>
      <c r="AG744">
        <v>67.084669269155739</v>
      </c>
      <c r="AH744">
        <v>66.211948995468603</v>
      </c>
      <c r="AI744">
        <v>69.18227093991942</v>
      </c>
      <c r="AJ744">
        <v>0.59905857552745234</v>
      </c>
      <c r="AK744">
        <v>0.59905854618007859</v>
      </c>
      <c r="AL744">
        <v>0.59904232388873568</v>
      </c>
      <c r="AM744">
        <v>0.59907455610629823</v>
      </c>
      <c r="AN744">
        <v>0.97756860184566274</v>
      </c>
      <c r="AO744">
        <v>0.97756860184566285</v>
      </c>
      <c r="AP744">
        <v>0.97756860184566285</v>
      </c>
      <c r="AQ744">
        <v>0.97756860184566285</v>
      </c>
      <c r="AR744">
        <v>15.971298963795061</v>
      </c>
      <c r="AS744">
        <v>15.97129896379505</v>
      </c>
      <c r="AT744">
        <v>15.97129896379505</v>
      </c>
      <c r="AU744">
        <v>15.97129896379505</v>
      </c>
      <c r="AV744" t="str">
        <f>VLOOKUP(Sheet1[[#This Row],[NPDES ID2]],Combined_Sheet__Major_Only___2[[NPDES ID2]:[ECHO BFR]],3,FALSE)</f>
        <v>TX</v>
      </c>
      <c r="AW744" t="s">
        <v>41</v>
      </c>
      <c r="AX744" t="str">
        <f>VLOOKUP(Sheet1[[#This Row],[NPDES ID2]],Combined_Sheet__Major_Only___2[[NPDES ID2]:[ECHO BFR]],27,FALSE)</f>
        <v>other</v>
      </c>
      <c r="AY744" t="str">
        <f>VLOOKUP(Sheet1[[#This Row],[NPDES ID2]],Combined_Sheet__Major_Only___2[[NPDES ID2]:[ECHO BFR]],28,FALSE)</f>
        <v>-</v>
      </c>
      <c r="AZ744" t="str">
        <f>VLOOKUP(Sheet1[[#This Row],[NPDES ID2]],Combined_Sheet__Major_Only___2[[NPDES ID2]:[ECHO BFR]],29,FALSE)</f>
        <v>thickening</v>
      </c>
      <c r="BA744">
        <f>VLOOKUP(Sheet1[[#This Row],[NPDES ID2]],Combined_Sheet__Major_Only___2[[NPDES ID2]:[ECHO BFR]],17,FALSE)</f>
        <v>32.696928</v>
      </c>
      <c r="BB744">
        <f>VLOOKUP(Sheet1[[#This Row],[NPDES ID2]],Combined_Sheet__Major_Only___2[[NPDES ID2]:[ECHO BFR]],18,FALSE)</f>
        <v>-100.900824</v>
      </c>
      <c r="BC744" s="2" t="str">
        <f>IF(ISNUMBER(SEARCH("aerobic",$AW744)),"aerobic","")</f>
        <v>aerobic</v>
      </c>
      <c r="BD744" s="2" t="str">
        <f>IF(ISNUMBER(SEARCH("anaer",$AW744)),"anaer","")</f>
        <v/>
      </c>
      <c r="BE744" s="2" t="str">
        <f>IF(ISNUMBER(SEARCH("thickening",$AZ744)),"thickening","")</f>
        <v>thickening</v>
      </c>
      <c r="BF744" s="3" t="str">
        <f>IF(ISNUMBER(SEARCH("airDry",$AW744)),"airDry","")</f>
        <v/>
      </c>
      <c r="BG744" s="3" t="str">
        <f>IF(ISNUMBER(SEARCH("heatDry",$AY744)),"heatDry","")</f>
        <v/>
      </c>
      <c r="BH744" s="3" t="str">
        <f>IF(AND(ISNUMBER(SEARCH("aerobic",$AW744)),ISNUMBER(SEARCH("anaer",$AW744))),"Combined Aer and Anaer.","")</f>
        <v/>
      </c>
    </row>
    <row r="745" spans="1:60" x14ac:dyDescent="0.25">
      <c r="A745" s="5">
        <v>299</v>
      </c>
      <c r="B745" t="s">
        <v>1528</v>
      </c>
      <c r="C745">
        <v>1321.92</v>
      </c>
      <c r="D745">
        <v>382.41837107711001</v>
      </c>
      <c r="E745">
        <v>380.42607570192462</v>
      </c>
      <c r="F745">
        <v>322.44496221041697</v>
      </c>
      <c r="G745">
        <v>444.4018725363689</v>
      </c>
      <c r="H745">
        <v>-106.30107141488671</v>
      </c>
      <c r="I745">
        <v>-107.62165298019779</v>
      </c>
      <c r="J745">
        <v>-127.2091636412288</v>
      </c>
      <c r="K745">
        <v>-84.766116783396058</v>
      </c>
      <c r="L745">
        <v>944.06279435753356</v>
      </c>
      <c r="M745">
        <v>940.96942683366819</v>
      </c>
      <c r="N745">
        <v>930.16040947689669</v>
      </c>
      <c r="O745">
        <v>966.97572346440859</v>
      </c>
      <c r="P745">
        <v>30.911787082602459</v>
      </c>
      <c r="Q745">
        <v>31.297133437751981</v>
      </c>
      <c r="R745">
        <v>25.158837577158408</v>
      </c>
      <c r="S745">
        <v>36.425596774712773</v>
      </c>
      <c r="T745">
        <v>111803.307672155</v>
      </c>
      <c r="U745">
        <v>111803.4939729342</v>
      </c>
      <c r="V745">
        <v>111727.8413541335</v>
      </c>
      <c r="W745">
        <v>111879.0498120845</v>
      </c>
      <c r="X745">
        <v>7045.9657179322312</v>
      </c>
      <c r="Y745">
        <v>7068.7441893639188</v>
      </c>
      <c r="Z745">
        <v>6874.5148544263084</v>
      </c>
      <c r="AA745">
        <v>7152.0439287680647</v>
      </c>
      <c r="AB745">
        <v>1051.5902320014261</v>
      </c>
      <c r="AC745">
        <v>1039.602832682325</v>
      </c>
      <c r="AD745">
        <v>919.7055577891324</v>
      </c>
      <c r="AE745">
        <v>1208.60498334404</v>
      </c>
      <c r="AF745">
        <v>69.99359069529531</v>
      </c>
      <c r="AG745">
        <v>69.764907395274889</v>
      </c>
      <c r="AH745">
        <v>68.962481697664174</v>
      </c>
      <c r="AI745">
        <v>71.691530183041181</v>
      </c>
      <c r="AJ745">
        <v>0.63160001663288268</v>
      </c>
      <c r="AK745">
        <v>0.63159992947750154</v>
      </c>
      <c r="AL745">
        <v>0.63155228246785211</v>
      </c>
      <c r="AM745">
        <v>0.63164695726089903</v>
      </c>
      <c r="AN745">
        <v>0.97756340781463624</v>
      </c>
      <c r="AO745">
        <v>0.97756340781463602</v>
      </c>
      <c r="AP745">
        <v>0.97756340781463602</v>
      </c>
      <c r="AQ745">
        <v>0.97756340781463602</v>
      </c>
      <c r="AR745">
        <v>16.971174288731451</v>
      </c>
      <c r="AS745">
        <v>16.971174288731451</v>
      </c>
      <c r="AT745">
        <v>16.971174288731451</v>
      </c>
      <c r="AU745">
        <v>16.971174288731451</v>
      </c>
      <c r="AV745" t="str">
        <f>VLOOKUP(Sheet1[[#This Row],[NPDES ID2]],Combined_Sheet__Major_Only___2[[NPDES ID2]:[ECHO BFR]],3,FALSE)</f>
        <v>CA</v>
      </c>
      <c r="AW745" t="s">
        <v>12185</v>
      </c>
      <c r="AX745" t="str">
        <f>VLOOKUP(Sheet1[[#This Row],[NPDES ID2]],Combined_Sheet__Major_Only___2[[NPDES ID2]:[ECHO BFR]],27,FALSE)</f>
        <v>-</v>
      </c>
      <c r="AY745" t="str">
        <f>VLOOKUP(Sheet1[[#This Row],[NPDES ID2]],Combined_Sheet__Major_Only___2[[NPDES ID2]:[ECHO BFR]],28,FALSE)</f>
        <v>-</v>
      </c>
      <c r="AZ745" t="str">
        <f>VLOOKUP(Sheet1[[#This Row],[NPDES ID2]],Combined_Sheet__Major_Only___2[[NPDES ID2]:[ECHO BFR]],29,FALSE)</f>
        <v>thickening, preliminaryOps</v>
      </c>
      <c r="BA745">
        <f>VLOOKUP(Sheet1[[#This Row],[NPDES ID2]],Combined_Sheet__Major_Only___2[[NPDES ID2]:[ECHO BFR]],17,FALSE)</f>
        <v>33.555019220261698</v>
      </c>
      <c r="BB745">
        <f>VLOOKUP(Sheet1[[#This Row],[NPDES ID2]],Combined_Sheet__Major_Only___2[[NPDES ID2]:[ECHO BFR]],18,FALSE)</f>
        <v>-117.669676982406</v>
      </c>
      <c r="BC745" s="2" t="str">
        <f>IF(ISNUMBER(SEARCH("aerobic",$AW745)),"aerobic","")</f>
        <v/>
      </c>
      <c r="BD745" s="2" t="str">
        <f>IF(ISNUMBER(SEARCH("anaer",$AW745)),"anaer","")</f>
        <v>anaer</v>
      </c>
      <c r="BE745" s="2" t="str">
        <f>IF(ISNUMBER(SEARCH("thickening",$AZ745)),"thickening","")</f>
        <v>thickening</v>
      </c>
      <c r="BF745" s="4" t="str">
        <f>IF(ISNUMBER(SEARCH("airDry",$AW745)),"airDry","")</f>
        <v/>
      </c>
      <c r="BG745" s="4" t="str">
        <f>IF(ISNUMBER(SEARCH("heatDry",$AY745)),"heatDry","")</f>
        <v/>
      </c>
      <c r="BH745" s="4" t="str">
        <f>IF(AND(ISNUMBER(SEARCH("aerobic",$AW745)),ISNUMBER(SEARCH("anaer",$AW745))),"Combined Aer and Anaer.","")</f>
        <v/>
      </c>
    </row>
    <row r="746" spans="1:60" x14ac:dyDescent="0.25">
      <c r="A746" s="5">
        <v>760</v>
      </c>
      <c r="B746" t="s">
        <v>3735</v>
      </c>
      <c r="C746">
        <v>2155.1</v>
      </c>
      <c r="D746">
        <v>518.50349558351115</v>
      </c>
      <c r="E746">
        <v>514.54675261031923</v>
      </c>
      <c r="F746">
        <v>426.69833833343961</v>
      </c>
      <c r="G746">
        <v>603.42377922104652</v>
      </c>
      <c r="H746">
        <v>-109.0402622567231</v>
      </c>
      <c r="I746">
        <v>-110.5536140830185</v>
      </c>
      <c r="J746">
        <v>-129.8155378795725</v>
      </c>
      <c r="K746">
        <v>-87.232746996208974</v>
      </c>
      <c r="L746">
        <v>1499.559603838338</v>
      </c>
      <c r="M746">
        <v>1494.2141805376291</v>
      </c>
      <c r="N746">
        <v>1475.546977008763</v>
      </c>
      <c r="O746">
        <v>1539.1411544932639</v>
      </c>
      <c r="P746">
        <v>50.471990888281617</v>
      </c>
      <c r="Q746">
        <v>50.965574544921381</v>
      </c>
      <c r="R746">
        <v>41.227383222888143</v>
      </c>
      <c r="S746">
        <v>59.071148826696813</v>
      </c>
      <c r="T746">
        <v>111644.696458356</v>
      </c>
      <c r="U746">
        <v>111644.8824991134</v>
      </c>
      <c r="V746">
        <v>111569.33546938701</v>
      </c>
      <c r="W746">
        <v>111720.33288426571</v>
      </c>
      <c r="X746">
        <v>7221.6412620799383</v>
      </c>
      <c r="Y746">
        <v>7246.7555560747951</v>
      </c>
      <c r="Z746">
        <v>7031.1258239082763</v>
      </c>
      <c r="AA746">
        <v>7339.8645602678016</v>
      </c>
      <c r="AB746">
        <v>1103.6999290216661</v>
      </c>
      <c r="AC746">
        <v>1090.646573549313</v>
      </c>
      <c r="AD746">
        <v>962.10649665417111</v>
      </c>
      <c r="AE746">
        <v>1274.366089868543</v>
      </c>
      <c r="AF746">
        <v>68.199830698710144</v>
      </c>
      <c r="AG746">
        <v>67.957796779441381</v>
      </c>
      <c r="AH746">
        <v>67.107129499077359</v>
      </c>
      <c r="AI746">
        <v>69.99862001266618</v>
      </c>
      <c r="AJ746">
        <v>0.6096505065881509</v>
      </c>
      <c r="AK746">
        <v>0.60965036454156429</v>
      </c>
      <c r="AL746">
        <v>0.60957359058378136</v>
      </c>
      <c r="AM746">
        <v>0.60972614833856575</v>
      </c>
      <c r="AN746">
        <v>0.97753255979820086</v>
      </c>
      <c r="AO746">
        <v>0.97753255979820031</v>
      </c>
      <c r="AP746">
        <v>0.97753255979820031</v>
      </c>
      <c r="AQ746">
        <v>0.97753255979820031</v>
      </c>
      <c r="AR746">
        <v>16.29502548398025</v>
      </c>
      <c r="AS746">
        <v>16.29502548398025</v>
      </c>
      <c r="AT746">
        <v>16.29502548398025</v>
      </c>
      <c r="AU746">
        <v>16.29502548398025</v>
      </c>
      <c r="AV746" t="str">
        <f>VLOOKUP(Sheet1[[#This Row],[NPDES ID2]],Combined_Sheet__Major_Only___2[[NPDES ID2]:[ECHO BFR]],3,FALSE)</f>
        <v>GA</v>
      </c>
      <c r="AW746" t="s">
        <v>41</v>
      </c>
      <c r="AX746" t="str">
        <f>VLOOKUP(Sheet1[[#This Row],[NPDES ID2]],Combined_Sheet__Major_Only___2[[NPDES ID2]:[ECHO BFR]],27,FALSE)</f>
        <v>-</v>
      </c>
      <c r="AY746" t="str">
        <f>VLOOKUP(Sheet1[[#This Row],[NPDES ID2]],Combined_Sheet__Major_Only___2[[NPDES ID2]:[ECHO BFR]],28,FALSE)</f>
        <v>highTempCompost</v>
      </c>
      <c r="AZ746" t="str">
        <f>VLOOKUP(Sheet1[[#This Row],[NPDES ID2]],Combined_Sheet__Major_Only___2[[NPDES ID2]:[ECHO BFR]],29,FALSE)</f>
        <v>thickening</v>
      </c>
      <c r="BA746">
        <f>VLOOKUP(Sheet1[[#This Row],[NPDES ID2]],Combined_Sheet__Major_Only___2[[NPDES ID2]:[ECHO BFR]],17,FALSE)</f>
        <v>33.959890000000001</v>
      </c>
      <c r="BB746">
        <f>VLOOKUP(Sheet1[[#This Row],[NPDES ID2]],Combined_Sheet__Major_Only___2[[NPDES ID2]:[ECHO BFR]],18,FALSE)</f>
        <v>-83.377260000000007</v>
      </c>
      <c r="BC746" s="2" t="str">
        <f>IF(ISNUMBER(SEARCH("aerobic",$AW746)),"aerobic","")</f>
        <v>aerobic</v>
      </c>
      <c r="BD746" s="2" t="str">
        <f>IF(ISNUMBER(SEARCH("anaer",$AW746)),"anaer","")</f>
        <v/>
      </c>
      <c r="BE746" s="2" t="str">
        <f>IF(ISNUMBER(SEARCH("thickening",$AZ746)),"thickening","")</f>
        <v>thickening</v>
      </c>
      <c r="BF746" s="3" t="str">
        <f>IF(ISNUMBER(SEARCH("airDry",$AW746)),"airDry","")</f>
        <v/>
      </c>
      <c r="BG746" s="3" t="str">
        <f>IF(ISNUMBER(SEARCH("heatDry",$AY746)),"heatDry","")</f>
        <v/>
      </c>
      <c r="BH746" s="3" t="str">
        <f>IF(AND(ISNUMBER(SEARCH("aerobic",$AW746)),ISNUMBER(SEARCH("anaer",$AW746))),"Combined Aer and Anaer.","")</f>
        <v/>
      </c>
    </row>
    <row r="747" spans="1:60" x14ac:dyDescent="0.25">
      <c r="A747" s="5">
        <v>1905</v>
      </c>
      <c r="B747" t="s">
        <v>8993</v>
      </c>
      <c r="C747">
        <v>3751</v>
      </c>
      <c r="D747">
        <v>772.0256772210173</v>
      </c>
      <c r="E747">
        <v>771.8660065338446</v>
      </c>
      <c r="F747">
        <v>622.78493062271343</v>
      </c>
      <c r="G747">
        <v>903.07311687766776</v>
      </c>
      <c r="H747">
        <v>-105.3945151755875</v>
      </c>
      <c r="I747">
        <v>-106.926222772846</v>
      </c>
      <c r="J747">
        <v>-126.2551100884335</v>
      </c>
      <c r="K747">
        <v>-83.535231193208617</v>
      </c>
      <c r="L747">
        <v>2681.6957127288051</v>
      </c>
      <c r="M747">
        <v>2672.9330469521401</v>
      </c>
      <c r="N747">
        <v>2642.3722007974538</v>
      </c>
      <c r="O747">
        <v>2746.53552092165</v>
      </c>
      <c r="P747">
        <v>87.69320683937849</v>
      </c>
      <c r="Q747">
        <v>88.804384473608252</v>
      </c>
      <c r="R747">
        <v>71.36307516176673</v>
      </c>
      <c r="S747">
        <v>103.3798796016695</v>
      </c>
      <c r="T747">
        <v>111537.0501025048</v>
      </c>
      <c r="U747">
        <v>111537.23596679039</v>
      </c>
      <c r="V747">
        <v>111461.76059832179</v>
      </c>
      <c r="W747">
        <v>111612.61478235869</v>
      </c>
      <c r="X747">
        <v>7021.6265865548248</v>
      </c>
      <c r="Y747">
        <v>7044.2500678706201</v>
      </c>
      <c r="Z747">
        <v>6851.391594691655</v>
      </c>
      <c r="AA747">
        <v>7126.9313644973854</v>
      </c>
      <c r="AB747">
        <v>1047.1127077486919</v>
      </c>
      <c r="AC747">
        <v>1035.230455894093</v>
      </c>
      <c r="AD747">
        <v>915.81416527153249</v>
      </c>
      <c r="AE747">
        <v>1203.4130625496221</v>
      </c>
      <c r="AF747">
        <v>70.079624474632581</v>
      </c>
      <c r="AG747">
        <v>69.852507495740113</v>
      </c>
      <c r="AH747">
        <v>69.050937173712811</v>
      </c>
      <c r="AI747">
        <v>71.77166444130512</v>
      </c>
      <c r="AJ747">
        <v>0.63265310853965351</v>
      </c>
      <c r="AK747">
        <v>0.63265285376402369</v>
      </c>
      <c r="AL747">
        <v>0.63251780965982252</v>
      </c>
      <c r="AM747">
        <v>0.63278617937994652</v>
      </c>
      <c r="AN747">
        <v>0.97751157548189094</v>
      </c>
      <c r="AO747">
        <v>0.97751157548189127</v>
      </c>
      <c r="AP747">
        <v>0.97751157548189127</v>
      </c>
      <c r="AQ747">
        <v>0.97751157548189127</v>
      </c>
      <c r="AR747">
        <v>17.000573432357211</v>
      </c>
      <c r="AS747">
        <v>17.000573432357211</v>
      </c>
      <c r="AT747">
        <v>17.000573432357211</v>
      </c>
      <c r="AU747">
        <v>17.000573432357211</v>
      </c>
      <c r="AV747" t="str">
        <f>VLOOKUP(Sheet1[[#This Row],[NPDES ID2]],Combined_Sheet__Major_Only___2[[NPDES ID2]:[ECHO BFR]],3,FALSE)</f>
        <v>CA</v>
      </c>
      <c r="AW747" t="s">
        <v>12185</v>
      </c>
      <c r="AX747" t="str">
        <f>VLOOKUP(Sheet1[[#This Row],[NPDES ID2]],Combined_Sheet__Major_Only___2[[NPDES ID2]:[ECHO BFR]],27,FALSE)</f>
        <v>methaneBioCaptureRecover, other</v>
      </c>
      <c r="AY747" t="str">
        <f>VLOOKUP(Sheet1[[#This Row],[NPDES ID2]],Combined_Sheet__Major_Only___2[[NPDES ID2]:[ECHO BFR]],28,FALSE)</f>
        <v>-</v>
      </c>
      <c r="AZ747" t="str">
        <f>VLOOKUP(Sheet1[[#This Row],[NPDES ID2]],Combined_Sheet__Major_Only___2[[NPDES ID2]:[ECHO BFR]],29,FALSE)</f>
        <v>thickening, preliminaryOps</v>
      </c>
      <c r="BA747">
        <f>VLOOKUP(Sheet1[[#This Row],[NPDES ID2]],Combined_Sheet__Major_Only___2[[NPDES ID2]:[ECHO BFR]],17,FALSE)</f>
        <v>37.542794999999998</v>
      </c>
      <c r="BB747">
        <f>VLOOKUP(Sheet1[[#This Row],[NPDES ID2]],Combined_Sheet__Major_Only___2[[NPDES ID2]:[ECHO BFR]],18,FALSE)</f>
        <v>-122.231095</v>
      </c>
      <c r="BC747" s="2" t="str">
        <f>IF(ISNUMBER(SEARCH("aerobic",$AW747)),"aerobic","")</f>
        <v/>
      </c>
      <c r="BD747" s="2" t="str">
        <f>IF(ISNUMBER(SEARCH("anaer",$AW747)),"anaer","")</f>
        <v>anaer</v>
      </c>
      <c r="BE747" s="2" t="str">
        <f>IF(ISNUMBER(SEARCH("thickening",$AZ747)),"thickening","")</f>
        <v>thickening</v>
      </c>
      <c r="BF747" s="4" t="str">
        <f>IF(ISNUMBER(SEARCH("airDry",$AW747)),"airDry","")</f>
        <v/>
      </c>
      <c r="BG747" s="4" t="str">
        <f>IF(ISNUMBER(SEARCH("heatDry",$AY747)),"heatDry","")</f>
        <v/>
      </c>
      <c r="BH747" s="4" t="str">
        <f>IF(AND(ISNUMBER(SEARCH("aerobic",$AW747)),ISNUMBER(SEARCH("anaer",$AW747))),"Combined Aer and Anaer.","")</f>
        <v/>
      </c>
    </row>
    <row r="748" spans="1:60" x14ac:dyDescent="0.25">
      <c r="A748" s="5">
        <v>2329</v>
      </c>
      <c r="B748" t="s">
        <v>10873</v>
      </c>
      <c r="C748">
        <v>379.19</v>
      </c>
      <c r="D748">
        <v>392.1220295237548</v>
      </c>
      <c r="E748">
        <v>387.65290854750327</v>
      </c>
      <c r="F748">
        <v>303.82188391600039</v>
      </c>
      <c r="G748">
        <v>483.01774584614219</v>
      </c>
      <c r="H748">
        <v>-109.48352878788521</v>
      </c>
      <c r="I748">
        <v>-110.8506650314239</v>
      </c>
      <c r="J748">
        <v>-130.28742588530281</v>
      </c>
      <c r="K748">
        <v>-87.940928617821186</v>
      </c>
      <c r="L748">
        <v>264.21469822885928</v>
      </c>
      <c r="M748">
        <v>263.27749883501173</v>
      </c>
      <c r="N748">
        <v>260.00023387201952</v>
      </c>
      <c r="O748">
        <v>271.1594346384756</v>
      </c>
      <c r="P748">
        <v>8.8808994393386929</v>
      </c>
      <c r="Q748">
        <v>8.9687257515226211</v>
      </c>
      <c r="R748">
        <v>7.2527799212069182</v>
      </c>
      <c r="S748">
        <v>10.396563170558711</v>
      </c>
      <c r="T748">
        <v>111534.2070685072</v>
      </c>
      <c r="U748">
        <v>111534.3929281321</v>
      </c>
      <c r="V748">
        <v>111458.9194522997</v>
      </c>
      <c r="W748">
        <v>111609.7698534854</v>
      </c>
      <c r="X748">
        <v>7204.4605712468438</v>
      </c>
      <c r="Y748">
        <v>7229.3870163044612</v>
      </c>
      <c r="Z748">
        <v>7015.1672966873193</v>
      </c>
      <c r="AA748">
        <v>7321.9131337533654</v>
      </c>
      <c r="AB748">
        <v>1099.5295447011381</v>
      </c>
      <c r="AC748">
        <v>1086.5241982031371</v>
      </c>
      <c r="AD748">
        <v>958.71792479046246</v>
      </c>
      <c r="AE748">
        <v>1269.0925265496951</v>
      </c>
      <c r="AF748">
        <v>68.286817006339021</v>
      </c>
      <c r="AG748">
        <v>68.044785045338642</v>
      </c>
      <c r="AH748">
        <v>67.197473210591369</v>
      </c>
      <c r="AI748">
        <v>70.081456192159663</v>
      </c>
      <c r="AJ748">
        <v>0.61071462868249538</v>
      </c>
      <c r="AK748">
        <v>0.61071460427845659</v>
      </c>
      <c r="AL748">
        <v>0.61070109908886649</v>
      </c>
      <c r="AM748">
        <v>0.61072793254086144</v>
      </c>
      <c r="AN748">
        <v>0.97751102073651108</v>
      </c>
      <c r="AO748">
        <v>0.97751102073651097</v>
      </c>
      <c r="AP748">
        <v>0.97751102073651097</v>
      </c>
      <c r="AQ748">
        <v>0.97751102073651097</v>
      </c>
      <c r="AR748">
        <v>16.329923895992081</v>
      </c>
      <c r="AS748">
        <v>16.329923895992081</v>
      </c>
      <c r="AT748">
        <v>16.329923895992081</v>
      </c>
      <c r="AU748">
        <v>16.329923895992081</v>
      </c>
      <c r="AV748" t="str">
        <f>VLOOKUP(Sheet1[[#This Row],[NPDES ID2]],Combined_Sheet__Major_Only___2[[NPDES ID2]:[ECHO BFR]],3,FALSE)</f>
        <v>GA</v>
      </c>
      <c r="AW748" t="s">
        <v>41</v>
      </c>
      <c r="AX748" t="str">
        <f>VLOOKUP(Sheet1[[#This Row],[NPDES ID2]],Combined_Sheet__Major_Only___2[[NPDES ID2]:[ECHO BFR]],27,FALSE)</f>
        <v>-</v>
      </c>
      <c r="AY748" t="str">
        <f>VLOOKUP(Sheet1[[#This Row],[NPDES ID2]],Combined_Sheet__Major_Only___2[[NPDES ID2]:[ECHO BFR]],28,FALSE)</f>
        <v>-</v>
      </c>
      <c r="AZ748" t="str">
        <f>VLOOKUP(Sheet1[[#This Row],[NPDES ID2]],Combined_Sheet__Major_Only___2[[NPDES ID2]:[ECHO BFR]],29,FALSE)</f>
        <v>thickening</v>
      </c>
      <c r="BA748">
        <f>VLOOKUP(Sheet1[[#This Row],[NPDES ID2]],Combined_Sheet__Major_Only___2[[NPDES ID2]:[ECHO BFR]],17,FALSE)</f>
        <v>33.540139000000003</v>
      </c>
      <c r="BB748">
        <f>VLOOKUP(Sheet1[[#This Row],[NPDES ID2]],Combined_Sheet__Major_Only___2[[NPDES ID2]:[ECHO BFR]],18,FALSE)</f>
        <v>-82.051444000000004</v>
      </c>
      <c r="BC748" s="2" t="str">
        <f>IF(ISNUMBER(SEARCH("aerobic",$AW748)),"aerobic","")</f>
        <v>aerobic</v>
      </c>
      <c r="BD748" s="2" t="str">
        <f>IF(ISNUMBER(SEARCH("anaer",$AW748)),"anaer","")</f>
        <v/>
      </c>
      <c r="BE748" s="2" t="str">
        <f>IF(ISNUMBER(SEARCH("thickening",$AZ748)),"thickening","")</f>
        <v>thickening</v>
      </c>
      <c r="BF748" s="4" t="str">
        <f>IF(ISNUMBER(SEARCH("airDry",$AW748)),"airDry","")</f>
        <v/>
      </c>
      <c r="BG748" s="4" t="str">
        <f>IF(ISNUMBER(SEARCH("heatDry",$AY748)),"heatDry","")</f>
        <v/>
      </c>
      <c r="BH748" s="4" t="str">
        <f>IF(AND(ISNUMBER(SEARCH("aerobic",$AW748)),ISNUMBER(SEARCH("anaer",$AW748))),"Combined Aer and Anaer.","")</f>
        <v/>
      </c>
    </row>
    <row r="749" spans="1:60" x14ac:dyDescent="0.25">
      <c r="A749" s="5">
        <v>881</v>
      </c>
      <c r="B749" t="s">
        <v>4297</v>
      </c>
      <c r="C749">
        <v>828</v>
      </c>
      <c r="D749">
        <v>335.1392996446998</v>
      </c>
      <c r="E749">
        <v>327.07938082831407</v>
      </c>
      <c r="F749">
        <v>283.44268181737141</v>
      </c>
      <c r="G749">
        <v>396.30073458829793</v>
      </c>
      <c r="H749">
        <v>-106.65502117592909</v>
      </c>
      <c r="I749">
        <v>-107.9667382108611</v>
      </c>
      <c r="J749">
        <v>-127.5607311857636</v>
      </c>
      <c r="K749">
        <v>-85.178321230296447</v>
      </c>
      <c r="L749">
        <v>590.33341771534458</v>
      </c>
      <c r="M749">
        <v>588.38862092897512</v>
      </c>
      <c r="N749">
        <v>581.59035582065826</v>
      </c>
      <c r="O749">
        <v>604.74176849662797</v>
      </c>
      <c r="P749">
        <v>19.364623875452651</v>
      </c>
      <c r="Q749">
        <v>19.601902770381109</v>
      </c>
      <c r="R749">
        <v>15.764372750587849</v>
      </c>
      <c r="S749">
        <v>22.808305349640271</v>
      </c>
      <c r="T749">
        <v>111472.16223297799</v>
      </c>
      <c r="U749">
        <v>111472.34799088869</v>
      </c>
      <c r="V749">
        <v>111396.915818925</v>
      </c>
      <c r="W749">
        <v>111547.68366521181</v>
      </c>
      <c r="X749">
        <v>7036.9062205239561</v>
      </c>
      <c r="Y749">
        <v>7059.7708909968769</v>
      </c>
      <c r="Z749">
        <v>6864.7477945605924</v>
      </c>
      <c r="AA749">
        <v>7143.4446274590446</v>
      </c>
      <c r="AB749">
        <v>1051.775633860608</v>
      </c>
      <c r="AC749">
        <v>1039.7501759483871</v>
      </c>
      <c r="AD749">
        <v>919.70037261154084</v>
      </c>
      <c r="AE749">
        <v>1209.126327564881</v>
      </c>
      <c r="AF749">
        <v>69.874055414553624</v>
      </c>
      <c r="AG749">
        <v>69.644275447830665</v>
      </c>
      <c r="AH749">
        <v>68.838959976938753</v>
      </c>
      <c r="AI749">
        <v>71.578953885522978</v>
      </c>
      <c r="AJ749">
        <v>0.63013696920309936</v>
      </c>
      <c r="AK749">
        <v>0.63013691511710124</v>
      </c>
      <c r="AL749">
        <v>0.63010715592769706</v>
      </c>
      <c r="AM749">
        <v>0.63016628590617185</v>
      </c>
      <c r="AN749">
        <v>0.97749890745378309</v>
      </c>
      <c r="AO749">
        <v>0.97749890745378321</v>
      </c>
      <c r="AP749">
        <v>0.97749890745378321</v>
      </c>
      <c r="AQ749">
        <v>0.97749890745378321</v>
      </c>
      <c r="AR749">
        <v>16.926784596121749</v>
      </c>
      <c r="AS749">
        <v>16.926784596121749</v>
      </c>
      <c r="AT749">
        <v>16.926784596121749</v>
      </c>
      <c r="AU749">
        <v>16.926784596121749</v>
      </c>
      <c r="AV749" t="str">
        <f>VLOOKUP(Sheet1[[#This Row],[NPDES ID2]],Combined_Sheet__Major_Only___2[[NPDES ID2]:[ECHO BFR]],3,FALSE)</f>
        <v>PA</v>
      </c>
      <c r="AW749" t="s">
        <v>12185</v>
      </c>
      <c r="AX749" t="str">
        <f>VLOOKUP(Sheet1[[#This Row],[NPDES ID2]],Combined_Sheet__Major_Only___2[[NPDES ID2]:[ECHO BFR]],27,FALSE)</f>
        <v>methaneBioCaptureRecover</v>
      </c>
      <c r="AY749" t="str">
        <f>VLOOKUP(Sheet1[[#This Row],[NPDES ID2]],Combined_Sheet__Major_Only___2[[NPDES ID2]:[ECHO BFR]],28,FALSE)</f>
        <v>-</v>
      </c>
      <c r="AZ749" t="str">
        <f>VLOOKUP(Sheet1[[#This Row],[NPDES ID2]],Combined_Sheet__Major_Only___2[[NPDES ID2]:[ECHO BFR]],29,FALSE)</f>
        <v>thickening, preliminaryOps</v>
      </c>
      <c r="BA749">
        <f>VLOOKUP(Sheet1[[#This Row],[NPDES ID2]],Combined_Sheet__Major_Only___2[[NPDES ID2]:[ECHO BFR]],17,FALSE)</f>
        <v>40.530346000000002</v>
      </c>
      <c r="BB749">
        <f>VLOOKUP(Sheet1[[#This Row],[NPDES ID2]],Combined_Sheet__Major_Only___2[[NPDES ID2]:[ECHO BFR]],18,FALSE)</f>
        <v>-79.847549999999998</v>
      </c>
      <c r="BC749" s="2" t="str">
        <f>IF(ISNUMBER(SEARCH("aerobic",$AW749)),"aerobic","")</f>
        <v/>
      </c>
      <c r="BD749" s="2" t="str">
        <f>IF(ISNUMBER(SEARCH("anaer",$AW749)),"anaer","")</f>
        <v>anaer</v>
      </c>
      <c r="BE749" s="2" t="str">
        <f>IF(ISNUMBER(SEARCH("thickening",$AZ749)),"thickening","")</f>
        <v>thickening</v>
      </c>
      <c r="BF749" s="4" t="str">
        <f>IF(ISNUMBER(SEARCH("airDry",$AW749)),"airDry","")</f>
        <v/>
      </c>
      <c r="BG749" s="4" t="str">
        <f>IF(ISNUMBER(SEARCH("heatDry",$AY749)),"heatDry","")</f>
        <v/>
      </c>
      <c r="BH749" s="4" t="str">
        <f>IF(AND(ISNUMBER(SEARCH("aerobic",$AW749)),ISNUMBER(SEARCH("anaer",$AW749))),"Combined Aer and Anaer.","")</f>
        <v/>
      </c>
    </row>
    <row r="750" spans="1:60" x14ac:dyDescent="0.25">
      <c r="A750" s="5">
        <v>207</v>
      </c>
      <c r="B750" t="s">
        <v>1094</v>
      </c>
      <c r="C750">
        <v>3007.9</v>
      </c>
      <c r="D750">
        <v>649.16012449575464</v>
      </c>
      <c r="E750">
        <v>646.57582825258578</v>
      </c>
      <c r="F750">
        <v>527.62456700068446</v>
      </c>
      <c r="G750">
        <v>755.48888011095016</v>
      </c>
      <c r="H750">
        <v>-106.3343464606107</v>
      </c>
      <c r="I750">
        <v>-107.91261088487779</v>
      </c>
      <c r="J750">
        <v>-127.1908762771196</v>
      </c>
      <c r="K750">
        <v>-84.537668330086504</v>
      </c>
      <c r="L750">
        <v>2137.2700809338262</v>
      </c>
      <c r="M750">
        <v>2130.144845983772</v>
      </c>
      <c r="N750">
        <v>2105.279706100016</v>
      </c>
      <c r="O750">
        <v>2190.01076221946</v>
      </c>
      <c r="P750">
        <v>70.350804646060766</v>
      </c>
      <c r="Q750">
        <v>71.189988466400848</v>
      </c>
      <c r="R750">
        <v>57.299324517527282</v>
      </c>
      <c r="S750">
        <v>82.800967802740388</v>
      </c>
      <c r="T750">
        <v>111344.8692885388</v>
      </c>
      <c r="U750">
        <v>111345.0548377698</v>
      </c>
      <c r="V750">
        <v>111269.7074059947</v>
      </c>
      <c r="W750">
        <v>111420.3058803094</v>
      </c>
      <c r="X750">
        <v>7052.7430381905451</v>
      </c>
      <c r="Y750">
        <v>7075.8891070326044</v>
      </c>
      <c r="Z750">
        <v>6878.3637784667844</v>
      </c>
      <c r="AA750">
        <v>7160.6911255708892</v>
      </c>
      <c r="AB750">
        <v>1057.479598547432</v>
      </c>
      <c r="AC750">
        <v>1045.3632196270239</v>
      </c>
      <c r="AD750">
        <v>924.22086609760458</v>
      </c>
      <c r="AE750">
        <v>1216.54419201524</v>
      </c>
      <c r="AF750">
        <v>69.647459310570426</v>
      </c>
      <c r="AG750">
        <v>69.416768913236808</v>
      </c>
      <c r="AH750">
        <v>68.604134972020958</v>
      </c>
      <c r="AI750">
        <v>71.364210149428501</v>
      </c>
      <c r="AJ750">
        <v>0.62736376630017399</v>
      </c>
      <c r="AK750">
        <v>0.62736356461054543</v>
      </c>
      <c r="AL750">
        <v>0.62725567170775798</v>
      </c>
      <c r="AM750">
        <v>0.62747007575429969</v>
      </c>
      <c r="AN750">
        <v>0.97747401460489092</v>
      </c>
      <c r="AO750">
        <v>0.97747401460489081</v>
      </c>
      <c r="AP750">
        <v>0.97747401460489081</v>
      </c>
      <c r="AQ750">
        <v>0.97747401460489081</v>
      </c>
      <c r="AR750">
        <v>16.83880694520348</v>
      </c>
      <c r="AS750">
        <v>16.83880694520348</v>
      </c>
      <c r="AT750">
        <v>16.83880694520348</v>
      </c>
      <c r="AU750">
        <v>16.83880694520348</v>
      </c>
      <c r="AV750" t="str">
        <f>VLOOKUP(Sheet1[[#This Row],[NPDES ID2]],Combined_Sheet__Major_Only___2[[NPDES ID2]:[ECHO BFR]],3,FALSE)</f>
        <v>GA</v>
      </c>
      <c r="AW750" t="s">
        <v>12185</v>
      </c>
      <c r="AX750" t="str">
        <f>VLOOKUP(Sheet1[[#This Row],[NPDES ID2]],Combined_Sheet__Major_Only___2[[NPDES ID2]:[ECHO BFR]],27,FALSE)</f>
        <v>-</v>
      </c>
      <c r="AY750" t="str">
        <f>VLOOKUP(Sheet1[[#This Row],[NPDES ID2]],Combined_Sheet__Major_Only___2[[NPDES ID2]:[ECHO BFR]],28,FALSE)</f>
        <v>-</v>
      </c>
      <c r="AZ750" t="str">
        <f>VLOOKUP(Sheet1[[#This Row],[NPDES ID2]],Combined_Sheet__Major_Only___2[[NPDES ID2]:[ECHO BFR]],29,FALSE)</f>
        <v>thickening, preliminaryOps</v>
      </c>
      <c r="BA750">
        <f>VLOOKUP(Sheet1[[#This Row],[NPDES ID2]],Combined_Sheet__Major_Only___2[[NPDES ID2]:[ECHO BFR]],17,FALSE)</f>
        <v>33.747210000000003</v>
      </c>
      <c r="BB750">
        <f>VLOOKUP(Sheet1[[#This Row],[NPDES ID2]],Combined_Sheet__Major_Only___2[[NPDES ID2]:[ECHO BFR]],18,FALSE)</f>
        <v>-84.554743999999999</v>
      </c>
      <c r="BC750" s="2" t="str">
        <f>IF(ISNUMBER(SEARCH("aerobic",$AW750)),"aerobic","")</f>
        <v/>
      </c>
      <c r="BD750" s="2" t="str">
        <f>IF(ISNUMBER(SEARCH("anaer",$AW750)),"anaer","")</f>
        <v>anaer</v>
      </c>
      <c r="BE750" s="2" t="str">
        <f>IF(ISNUMBER(SEARCH("thickening",$AZ750)),"thickening","")</f>
        <v>thickening</v>
      </c>
      <c r="BF750" s="4" t="str">
        <f>IF(ISNUMBER(SEARCH("airDry",$AW750)),"airDry","")</f>
        <v/>
      </c>
      <c r="BG750" s="4" t="str">
        <f>IF(ISNUMBER(SEARCH("heatDry",$AY750)),"heatDry","")</f>
        <v/>
      </c>
      <c r="BH750" s="4" t="str">
        <f>IF(AND(ISNUMBER(SEARCH("aerobic",$AW750)),ISNUMBER(SEARCH("anaer",$AW750))),"Combined Aer and Anaer.","")</f>
        <v/>
      </c>
    </row>
    <row r="751" spans="1:60" x14ac:dyDescent="0.25">
      <c r="A751" s="5">
        <v>1969</v>
      </c>
      <c r="B751" t="s">
        <v>9282</v>
      </c>
      <c r="C751">
        <v>2132</v>
      </c>
      <c r="D751">
        <v>503.30921832379568</v>
      </c>
      <c r="E751">
        <v>499.50200622180171</v>
      </c>
      <c r="F751">
        <v>414.49943838400361</v>
      </c>
      <c r="G751">
        <v>586.13794545667827</v>
      </c>
      <c r="H751">
        <v>-106.4533748341763</v>
      </c>
      <c r="I751">
        <v>-107.9081701522136</v>
      </c>
      <c r="J751">
        <v>-127.3354072747188</v>
      </c>
      <c r="K751">
        <v>-84.786544877606588</v>
      </c>
      <c r="L751">
        <v>1517.109276234037</v>
      </c>
      <c r="M751">
        <v>1512.0772070762989</v>
      </c>
      <c r="N751">
        <v>1494.5047719506399</v>
      </c>
      <c r="O751">
        <v>1554.3699687150049</v>
      </c>
      <c r="P751">
        <v>49.863131415486407</v>
      </c>
      <c r="Q751">
        <v>50.464991319249492</v>
      </c>
      <c r="R751">
        <v>40.603979043739372</v>
      </c>
      <c r="S751">
        <v>58.706903715336722</v>
      </c>
      <c r="T751">
        <v>111291.0771065327</v>
      </c>
      <c r="U751">
        <v>111291.2625675787</v>
      </c>
      <c r="V751">
        <v>111215.9509457981</v>
      </c>
      <c r="W751">
        <v>111366.4778459341</v>
      </c>
      <c r="X751">
        <v>7039.0475298292913</v>
      </c>
      <c r="Y751">
        <v>7062.0496748812202</v>
      </c>
      <c r="Z751">
        <v>6865.7966056518799</v>
      </c>
      <c r="AA751">
        <v>7146.2817964302667</v>
      </c>
      <c r="AB751">
        <v>1053.9916822780619</v>
      </c>
      <c r="AC751">
        <v>1041.927294927139</v>
      </c>
      <c r="AD751">
        <v>921.3711340682438</v>
      </c>
      <c r="AE751">
        <v>1212.1655657761301</v>
      </c>
      <c r="AF751">
        <v>69.745244102975818</v>
      </c>
      <c r="AG751">
        <v>69.514970674925252</v>
      </c>
      <c r="AH751">
        <v>68.705457021016343</v>
      </c>
      <c r="AI751">
        <v>71.456852788740164</v>
      </c>
      <c r="AJ751">
        <v>0.62856048962151623</v>
      </c>
      <c r="AK751">
        <v>0.62856034824296658</v>
      </c>
      <c r="AL751">
        <v>0.62848386231345765</v>
      </c>
      <c r="AM751">
        <v>0.62863584708930687</v>
      </c>
      <c r="AN751">
        <v>0.97746347867902672</v>
      </c>
      <c r="AO751">
        <v>0.9774634786790265</v>
      </c>
      <c r="AP751">
        <v>0.9774634786790265</v>
      </c>
      <c r="AQ751">
        <v>0.9774634786790265</v>
      </c>
      <c r="AR751">
        <v>16.876692941828789</v>
      </c>
      <c r="AS751">
        <v>16.876692941828789</v>
      </c>
      <c r="AT751">
        <v>16.876692941828789</v>
      </c>
      <c r="AU751">
        <v>16.876692941828789</v>
      </c>
      <c r="AV751" t="str">
        <f>VLOOKUP(Sheet1[[#This Row],[NPDES ID2]],Combined_Sheet__Major_Only___2[[NPDES ID2]:[ECHO BFR]],3,FALSE)</f>
        <v>MT</v>
      </c>
      <c r="AW751" t="s">
        <v>12185</v>
      </c>
      <c r="AX751" t="str">
        <f>VLOOKUP(Sheet1[[#This Row],[NPDES ID2]],Combined_Sheet__Major_Only___2[[NPDES ID2]:[ECHO BFR]],27,FALSE)</f>
        <v>methaneBioCaptureRecover</v>
      </c>
      <c r="AY751" t="str">
        <f>VLOOKUP(Sheet1[[#This Row],[NPDES ID2]],Combined_Sheet__Major_Only___2[[NPDES ID2]:[ECHO BFR]],28,FALSE)</f>
        <v>highTempCompost</v>
      </c>
      <c r="AZ751" t="str">
        <f>VLOOKUP(Sheet1[[#This Row],[NPDES ID2]],Combined_Sheet__Major_Only___2[[NPDES ID2]:[ECHO BFR]],29,FALSE)</f>
        <v>thickening, preliminaryOps</v>
      </c>
      <c r="BA751">
        <f>VLOOKUP(Sheet1[[#This Row],[NPDES ID2]],Combined_Sheet__Major_Only___2[[NPDES ID2]:[ECHO BFR]],17,FALSE)</f>
        <v>46.881917000000001</v>
      </c>
      <c r="BB751">
        <f>VLOOKUP(Sheet1[[#This Row],[NPDES ID2]],Combined_Sheet__Major_Only___2[[NPDES ID2]:[ECHO BFR]],18,FALSE)</f>
        <v>-114.036417</v>
      </c>
      <c r="BC751" s="2" t="str">
        <f>IF(ISNUMBER(SEARCH("aerobic",$AW751)),"aerobic","")</f>
        <v/>
      </c>
      <c r="BD751" s="2" t="str">
        <f>IF(ISNUMBER(SEARCH("anaer",$AW751)),"anaer","")</f>
        <v>anaer</v>
      </c>
      <c r="BE751" s="2" t="str">
        <f>IF(ISNUMBER(SEARCH("thickening",$AZ751)),"thickening","")</f>
        <v>thickening</v>
      </c>
      <c r="BF751" s="4" t="str">
        <f>IF(ISNUMBER(SEARCH("airDry",$AW751)),"airDry","")</f>
        <v/>
      </c>
      <c r="BG751" s="4" t="str">
        <f>IF(ISNUMBER(SEARCH("heatDry",$AY751)),"heatDry","")</f>
        <v/>
      </c>
      <c r="BH751" s="4" t="str">
        <f>IF(AND(ISNUMBER(SEARCH("aerobic",$AW751)),ISNUMBER(SEARCH("anaer",$AW751))),"Combined Aer and Anaer.","")</f>
        <v/>
      </c>
    </row>
    <row r="752" spans="1:60" x14ac:dyDescent="0.25">
      <c r="A752" s="5">
        <v>439</v>
      </c>
      <c r="B752" t="s">
        <v>2198</v>
      </c>
      <c r="C752">
        <v>551.75</v>
      </c>
      <c r="D752">
        <v>339.9786753552716</v>
      </c>
      <c r="E752">
        <v>334.06884882820378</v>
      </c>
      <c r="F752">
        <v>279.44549069568649</v>
      </c>
      <c r="G752">
        <v>409.72794625973643</v>
      </c>
      <c r="H752">
        <v>-106.7386636440401</v>
      </c>
      <c r="I752">
        <v>-108.0713325631791</v>
      </c>
      <c r="J752">
        <v>-127.6477171161071</v>
      </c>
      <c r="K752">
        <v>-85.300248743771405</v>
      </c>
      <c r="L752">
        <v>393.39882038807377</v>
      </c>
      <c r="M752">
        <v>392.10315837142463</v>
      </c>
      <c r="N752">
        <v>387.57304204568669</v>
      </c>
      <c r="O752">
        <v>402.99906251636111</v>
      </c>
      <c r="P752">
        <v>12.904100270225459</v>
      </c>
      <c r="Q752">
        <v>13.062182614256511</v>
      </c>
      <c r="R752">
        <v>10.504883140012071</v>
      </c>
      <c r="S752">
        <v>15.198815659634491</v>
      </c>
      <c r="T752">
        <v>111235.612346725</v>
      </c>
      <c r="U752">
        <v>111235.797716844</v>
      </c>
      <c r="V752">
        <v>111160.5230185097</v>
      </c>
      <c r="W752">
        <v>111310.97611898791</v>
      </c>
      <c r="X752">
        <v>7021.5904202524061</v>
      </c>
      <c r="Y752">
        <v>7044.401988505404</v>
      </c>
      <c r="Z752">
        <v>6849.8322871839018</v>
      </c>
      <c r="AA752">
        <v>7127.8812861640026</v>
      </c>
      <c r="AB752">
        <v>1049.4178092668101</v>
      </c>
      <c r="AC752">
        <v>1037.4161207193979</v>
      </c>
      <c r="AD752">
        <v>917.65550046958992</v>
      </c>
      <c r="AE752">
        <v>1206.3847963331259</v>
      </c>
      <c r="AF752">
        <v>69.876635205919797</v>
      </c>
      <c r="AG752">
        <v>69.646771020980239</v>
      </c>
      <c r="AH752">
        <v>68.841687839978007</v>
      </c>
      <c r="AI752">
        <v>71.581507058809862</v>
      </c>
      <c r="AJ752">
        <v>0.63016853616319424</v>
      </c>
      <c r="AK752">
        <v>0.6301685003083104</v>
      </c>
      <c r="AL752">
        <v>0.63014870062596207</v>
      </c>
      <c r="AM752">
        <v>0.63018804096259051</v>
      </c>
      <c r="AN752">
        <v>0.97745260483098273</v>
      </c>
      <c r="AO752">
        <v>0.97745260483098251</v>
      </c>
      <c r="AP752">
        <v>0.97745260483098251</v>
      </c>
      <c r="AQ752">
        <v>0.97745260483098251</v>
      </c>
      <c r="AR752">
        <v>16.928096651877581</v>
      </c>
      <c r="AS752">
        <v>16.928096651877581</v>
      </c>
      <c r="AT752">
        <v>16.928096651877581</v>
      </c>
      <c r="AU752">
        <v>16.928096651877581</v>
      </c>
      <c r="AV752" t="str">
        <f>VLOOKUP(Sheet1[[#This Row],[NPDES ID2]],Combined_Sheet__Major_Only___2[[NPDES ID2]:[ECHO BFR]],3,FALSE)</f>
        <v>PA</v>
      </c>
      <c r="AW752" t="s">
        <v>12185</v>
      </c>
      <c r="AX752" t="str">
        <f>VLOOKUP(Sheet1[[#This Row],[NPDES ID2]],Combined_Sheet__Major_Only___2[[NPDES ID2]:[ECHO BFR]],27,FALSE)</f>
        <v>methaneBioCaptureRecover</v>
      </c>
      <c r="AY752" t="str">
        <f>VLOOKUP(Sheet1[[#This Row],[NPDES ID2]],Combined_Sheet__Major_Only___2[[NPDES ID2]:[ECHO BFR]],28,FALSE)</f>
        <v>-</v>
      </c>
      <c r="AZ752" t="str">
        <f>VLOOKUP(Sheet1[[#This Row],[NPDES ID2]],Combined_Sheet__Major_Only___2[[NPDES ID2]:[ECHO BFR]],29,FALSE)</f>
        <v>preliminaryOps, thickening</v>
      </c>
      <c r="BA752">
        <f>VLOOKUP(Sheet1[[#This Row],[NPDES ID2]],Combined_Sheet__Major_Only___2[[NPDES ID2]:[ECHO BFR]],17,FALSE)</f>
        <v>40.175181000000002</v>
      </c>
      <c r="BB752">
        <f>VLOOKUP(Sheet1[[#This Row],[NPDES ID2]],Combined_Sheet__Major_Only___2[[NPDES ID2]:[ECHO BFR]],18,FALSE)</f>
        <v>-76.196725999999998</v>
      </c>
      <c r="BC752" s="2" t="str">
        <f>IF(ISNUMBER(SEARCH("aerobic",$AW752)),"aerobic","")</f>
        <v/>
      </c>
      <c r="BD752" s="2" t="str">
        <f>IF(ISNUMBER(SEARCH("anaer",$AW752)),"anaer","")</f>
        <v>anaer</v>
      </c>
      <c r="BE752" s="2" t="str">
        <f>IF(ISNUMBER(SEARCH("thickening",$AZ752)),"thickening","")</f>
        <v>thickening</v>
      </c>
      <c r="BF752" s="4" t="str">
        <f>IF(ISNUMBER(SEARCH("airDry",$AW752)),"airDry","")</f>
        <v/>
      </c>
      <c r="BG752" s="4" t="str">
        <f>IF(ISNUMBER(SEARCH("heatDry",$AY752)),"heatDry","")</f>
        <v/>
      </c>
      <c r="BH752" s="4" t="str">
        <f>IF(AND(ISNUMBER(SEARCH("aerobic",$AW752)),ISNUMBER(SEARCH("anaer",$AW752))),"Combined Aer and Anaer.","")</f>
        <v/>
      </c>
    </row>
    <row r="753" spans="1:60" x14ac:dyDescent="0.25">
      <c r="A753" s="5">
        <v>293</v>
      </c>
      <c r="B753" t="s">
        <v>1498</v>
      </c>
      <c r="C753">
        <v>1375.3</v>
      </c>
      <c r="D753">
        <v>393.21626621826618</v>
      </c>
      <c r="E753">
        <v>390.57307763322109</v>
      </c>
      <c r="F753">
        <v>330.92058727200208</v>
      </c>
      <c r="G753">
        <v>456.74071706811247</v>
      </c>
      <c r="H753">
        <v>-107.42964922168341</v>
      </c>
      <c r="I753">
        <v>-108.8156446416866</v>
      </c>
      <c r="J753">
        <v>-128.29040297920409</v>
      </c>
      <c r="K753">
        <v>-85.829956981482624</v>
      </c>
      <c r="L753">
        <v>972.48654921681782</v>
      </c>
      <c r="M753">
        <v>969.19436964678391</v>
      </c>
      <c r="N753">
        <v>957.69091205285224</v>
      </c>
      <c r="O753">
        <v>996.87180636942492</v>
      </c>
      <c r="P753">
        <v>32.179614422595151</v>
      </c>
      <c r="Q753">
        <v>32.543549643881491</v>
      </c>
      <c r="R753">
        <v>26.22714745656771</v>
      </c>
      <c r="S753">
        <v>37.821304537973312</v>
      </c>
      <c r="T753">
        <v>111140.9166248984</v>
      </c>
      <c r="U753">
        <v>111141.1018397765</v>
      </c>
      <c r="V753">
        <v>111065.8901813331</v>
      </c>
      <c r="W753">
        <v>111216.2172826741</v>
      </c>
      <c r="X753">
        <v>7074.146157126137</v>
      </c>
      <c r="Y753">
        <v>7097.7002017381601</v>
      </c>
      <c r="Z753">
        <v>6896.5181529368047</v>
      </c>
      <c r="AA753">
        <v>7184.1725659492313</v>
      </c>
      <c r="AB753">
        <v>1065.2357091501549</v>
      </c>
      <c r="AC753">
        <v>1052.9200101848</v>
      </c>
      <c r="AD753">
        <v>930.50707675040587</v>
      </c>
      <c r="AE753">
        <v>1226.376620120519</v>
      </c>
      <c r="AF753">
        <v>69.302738873033093</v>
      </c>
      <c r="AG753">
        <v>69.068811712448195</v>
      </c>
      <c r="AH753">
        <v>68.247962882745199</v>
      </c>
      <c r="AI753">
        <v>71.039641599704325</v>
      </c>
      <c r="AJ753">
        <v>0.62314508140502001</v>
      </c>
      <c r="AK753">
        <v>0.6231449914022491</v>
      </c>
      <c r="AL753">
        <v>0.62309582642749262</v>
      </c>
      <c r="AM753">
        <v>0.62319351775665011</v>
      </c>
      <c r="AN753">
        <v>0.97743401549455844</v>
      </c>
      <c r="AO753">
        <v>0.97743401549455855</v>
      </c>
      <c r="AP753">
        <v>0.97743401549455855</v>
      </c>
      <c r="AQ753">
        <v>0.97743401549455855</v>
      </c>
      <c r="AR753">
        <v>16.711054524956211</v>
      </c>
      <c r="AS753">
        <v>16.711054524956211</v>
      </c>
      <c r="AT753">
        <v>16.711054524956211</v>
      </c>
      <c r="AU753">
        <v>16.711054524956211</v>
      </c>
      <c r="AV753" t="str">
        <f>VLOOKUP(Sheet1[[#This Row],[NPDES ID2]],Combined_Sheet__Major_Only___2[[NPDES ID2]:[ECHO BFR]],3,FALSE)</f>
        <v>CO</v>
      </c>
      <c r="AW753" t="s">
        <v>12185</v>
      </c>
      <c r="AX753" t="str">
        <f>VLOOKUP(Sheet1[[#This Row],[NPDES ID2]],Combined_Sheet__Major_Only___2[[NPDES ID2]:[ECHO BFR]],27,FALSE)</f>
        <v>methaneBioCaptureRecover</v>
      </c>
      <c r="AY753" t="str">
        <f>VLOOKUP(Sheet1[[#This Row],[NPDES ID2]],Combined_Sheet__Major_Only___2[[NPDES ID2]:[ECHO BFR]],28,FALSE)</f>
        <v>-</v>
      </c>
      <c r="AZ753" t="str">
        <f>VLOOKUP(Sheet1[[#This Row],[NPDES ID2]],Combined_Sheet__Major_Only___2[[NPDES ID2]:[ECHO BFR]],29,FALSE)</f>
        <v>thickening, preliminaryOps</v>
      </c>
      <c r="BA753">
        <f>VLOOKUP(Sheet1[[#This Row],[NPDES ID2]],Combined_Sheet__Major_Only___2[[NPDES ID2]:[ECHO BFR]],17,FALSE)</f>
        <v>40.157778</v>
      </c>
      <c r="BB753">
        <f>VLOOKUP(Sheet1[[#This Row],[NPDES ID2]],Combined_Sheet__Major_Only___2[[NPDES ID2]:[ECHO BFR]],18,FALSE)</f>
        <v>-105.095833</v>
      </c>
      <c r="BC753" s="2" t="str">
        <f>IF(ISNUMBER(SEARCH("aerobic",$AW753)),"aerobic","")</f>
        <v/>
      </c>
      <c r="BD753" s="2" t="str">
        <f>IF(ISNUMBER(SEARCH("anaer",$AW753)),"anaer","")</f>
        <v>anaer</v>
      </c>
      <c r="BE753" s="2" t="str">
        <f>IF(ISNUMBER(SEARCH("thickening",$AZ753)),"thickening","")</f>
        <v>thickening</v>
      </c>
      <c r="BF753" s="4" t="str">
        <f>IF(ISNUMBER(SEARCH("airDry",$AW753)),"airDry","")</f>
        <v/>
      </c>
      <c r="BG753" s="4" t="str">
        <f>IF(ISNUMBER(SEARCH("heatDry",$AY753)),"heatDry","")</f>
        <v/>
      </c>
      <c r="BH753" s="4" t="str">
        <f>IF(AND(ISNUMBER(SEARCH("aerobic",$AW753)),ISNUMBER(SEARCH("anaer",$AW753))),"Combined Aer and Anaer.","")</f>
        <v/>
      </c>
    </row>
    <row r="754" spans="1:60" x14ac:dyDescent="0.25">
      <c r="A754" s="5">
        <v>1337</v>
      </c>
      <c r="B754" t="s">
        <v>6353</v>
      </c>
      <c r="C754">
        <v>166.47</v>
      </c>
      <c r="D754">
        <v>666.47992645558463</v>
      </c>
      <c r="E754">
        <v>662.95617892326732</v>
      </c>
      <c r="F754">
        <v>480.39696069396439</v>
      </c>
      <c r="G754">
        <v>851.83009534141047</v>
      </c>
      <c r="H754">
        <v>-110.1704265122696</v>
      </c>
      <c r="I754">
        <v>-111.579047565221</v>
      </c>
      <c r="J754">
        <v>-130.953039246846</v>
      </c>
      <c r="K754">
        <v>-88.630318938413637</v>
      </c>
      <c r="L754">
        <v>115.3952634953647</v>
      </c>
      <c r="M754">
        <v>114.9792894750193</v>
      </c>
      <c r="N754">
        <v>113.524446531546</v>
      </c>
      <c r="O754">
        <v>118.4779389529586</v>
      </c>
      <c r="P754">
        <v>3.9001099354721478</v>
      </c>
      <c r="Q754">
        <v>3.9373075448287258</v>
      </c>
      <c r="R754">
        <v>3.1873492831082642</v>
      </c>
      <c r="S754">
        <v>4.5594454580617052</v>
      </c>
      <c r="T754">
        <v>111101.3066827304</v>
      </c>
      <c r="U754">
        <v>111101.4918326733</v>
      </c>
      <c r="V754">
        <v>111026.30654296531</v>
      </c>
      <c r="W754">
        <v>111176.58094056819</v>
      </c>
      <c r="X754">
        <v>7213.7868624193898</v>
      </c>
      <c r="Y754">
        <v>7239.0758644178477</v>
      </c>
      <c r="Z754">
        <v>7021.2661343740438</v>
      </c>
      <c r="AA754">
        <v>7333.3123484373064</v>
      </c>
      <c r="AB754">
        <v>1106.2799444971261</v>
      </c>
      <c r="AC754">
        <v>1093.089433498079</v>
      </c>
      <c r="AD754">
        <v>963.96309689100553</v>
      </c>
      <c r="AE754">
        <v>1278.075783774018</v>
      </c>
      <c r="AF754">
        <v>67.933311364044968</v>
      </c>
      <c r="AG754">
        <v>67.688509771492477</v>
      </c>
      <c r="AH754">
        <v>66.831912637191422</v>
      </c>
      <c r="AI754">
        <v>69.747979732049373</v>
      </c>
      <c r="AJ754">
        <v>0.6063900789301635</v>
      </c>
      <c r="AK754">
        <v>0.60639006830119391</v>
      </c>
      <c r="AL754">
        <v>0.60638416941857287</v>
      </c>
      <c r="AM754">
        <v>0.60639588976118741</v>
      </c>
      <c r="AN754">
        <v>0.97742623073072321</v>
      </c>
      <c r="AO754">
        <v>0.97742623073072332</v>
      </c>
      <c r="AP754">
        <v>0.97742623073072332</v>
      </c>
      <c r="AQ754">
        <v>0.97742623073072332</v>
      </c>
      <c r="AR754">
        <v>16.197164316462619</v>
      </c>
      <c r="AS754">
        <v>16.197164316462612</v>
      </c>
      <c r="AT754">
        <v>16.197164316462612</v>
      </c>
      <c r="AU754">
        <v>16.197164316462612</v>
      </c>
      <c r="AV754" t="str">
        <f>VLOOKUP(Sheet1[[#This Row],[NPDES ID2]],Combined_Sheet__Major_Only___2[[NPDES ID2]:[ECHO BFR]],3,FALSE)</f>
        <v>TX</v>
      </c>
      <c r="AW754" t="s">
        <v>41</v>
      </c>
      <c r="AX754" t="str">
        <f>VLOOKUP(Sheet1[[#This Row],[NPDES ID2]],Combined_Sheet__Major_Only___2[[NPDES ID2]:[ECHO BFR]],27,FALSE)</f>
        <v>-</v>
      </c>
      <c r="AY754" t="str">
        <f>VLOOKUP(Sheet1[[#This Row],[NPDES ID2]],Combined_Sheet__Major_Only___2[[NPDES ID2]:[ECHO BFR]],28,FALSE)</f>
        <v>-</v>
      </c>
      <c r="AZ754" t="str">
        <f>VLOOKUP(Sheet1[[#This Row],[NPDES ID2]],Combined_Sheet__Major_Only___2[[NPDES ID2]:[ECHO BFR]],29,FALSE)</f>
        <v>thickening</v>
      </c>
      <c r="BA754">
        <f>VLOOKUP(Sheet1[[#This Row],[NPDES ID2]],Combined_Sheet__Major_Only___2[[NPDES ID2]:[ECHO BFR]],17,FALSE)</f>
        <v>26.182831</v>
      </c>
      <c r="BB754">
        <f>VLOOKUP(Sheet1[[#This Row],[NPDES ID2]],Combined_Sheet__Major_Only___2[[NPDES ID2]:[ECHO BFR]],18,FALSE)</f>
        <v>-97.996643000000006</v>
      </c>
      <c r="BC754" s="2" t="str">
        <f>IF(ISNUMBER(SEARCH("aerobic",$AW754)),"aerobic","")</f>
        <v>aerobic</v>
      </c>
      <c r="BD754" s="2" t="str">
        <f>IF(ISNUMBER(SEARCH("anaer",$AW754)),"anaer","")</f>
        <v/>
      </c>
      <c r="BE754" s="2" t="str">
        <f>IF(ISNUMBER(SEARCH("thickening",$AZ754)),"thickening","")</f>
        <v>thickening</v>
      </c>
      <c r="BF754" s="4" t="str">
        <f>IF(ISNUMBER(SEARCH("airDry",$AW754)),"airDry","")</f>
        <v/>
      </c>
      <c r="BG754" s="4" t="str">
        <f>IF(ISNUMBER(SEARCH("heatDry",$AY754)),"heatDry","")</f>
        <v/>
      </c>
      <c r="BH754" s="4" t="str">
        <f>IF(AND(ISNUMBER(SEARCH("aerobic",$AW754)),ISNUMBER(SEARCH("anaer",$AW754))),"Combined Aer and Anaer.","")</f>
        <v/>
      </c>
    </row>
    <row r="755" spans="1:60" x14ac:dyDescent="0.25">
      <c r="A755" s="5">
        <v>1224</v>
      </c>
      <c r="B755" t="s">
        <v>5860</v>
      </c>
      <c r="C755">
        <v>231</v>
      </c>
      <c r="D755">
        <v>519.73067046652102</v>
      </c>
      <c r="E755">
        <v>516.26059642219366</v>
      </c>
      <c r="F755">
        <v>384.6852538280707</v>
      </c>
      <c r="G755">
        <v>654.4620305121955</v>
      </c>
      <c r="H755">
        <v>-109.35078717927411</v>
      </c>
      <c r="I755">
        <v>-110.72143687238911</v>
      </c>
      <c r="J755">
        <v>-130.16372462606199</v>
      </c>
      <c r="K755">
        <v>-87.838218802182297</v>
      </c>
      <c r="L755">
        <v>161.20793361355749</v>
      </c>
      <c r="M755">
        <v>160.6389289401688</v>
      </c>
      <c r="N755">
        <v>158.64896965408229</v>
      </c>
      <c r="O755">
        <v>165.42456699880691</v>
      </c>
      <c r="P755">
        <v>5.4097351467650938</v>
      </c>
      <c r="Q755">
        <v>5.4638159561145363</v>
      </c>
      <c r="R755">
        <v>4.4170359746446746</v>
      </c>
      <c r="S755">
        <v>6.3355233341304062</v>
      </c>
      <c r="T755">
        <v>110928.09644675881</v>
      </c>
      <c r="U755">
        <v>110928.2813127469</v>
      </c>
      <c r="V755">
        <v>110853.2113308285</v>
      </c>
      <c r="W755">
        <v>111003.2552603612</v>
      </c>
      <c r="X755">
        <v>7154.179513526924</v>
      </c>
      <c r="Y755">
        <v>7178.8297087351439</v>
      </c>
      <c r="Z755">
        <v>6967.0881788194956</v>
      </c>
      <c r="AA755">
        <v>7270.2458109894942</v>
      </c>
      <c r="AB755">
        <v>1090.2719358027041</v>
      </c>
      <c r="AC755">
        <v>1077.403515591014</v>
      </c>
      <c r="AD755">
        <v>950.84244327066449</v>
      </c>
      <c r="AE755">
        <v>1258.042326074918</v>
      </c>
      <c r="AF755">
        <v>68.392265199536695</v>
      </c>
      <c r="AG755">
        <v>68.150980437235148</v>
      </c>
      <c r="AH755">
        <v>67.306562953312806</v>
      </c>
      <c r="AI755">
        <v>70.181019930539435</v>
      </c>
      <c r="AJ755">
        <v>0.61200468720906931</v>
      </c>
      <c r="AK755">
        <v>0.61200467242005341</v>
      </c>
      <c r="AL755">
        <v>0.61199647173713456</v>
      </c>
      <c r="AM755">
        <v>0.61201276552833195</v>
      </c>
      <c r="AN755">
        <v>0.97739212555952026</v>
      </c>
      <c r="AO755">
        <v>0.97739212555952049</v>
      </c>
      <c r="AP755">
        <v>0.97739212555952049</v>
      </c>
      <c r="AQ755">
        <v>0.97739212555952049</v>
      </c>
      <c r="AR755">
        <v>16.369786835061181</v>
      </c>
      <c r="AS755">
        <v>16.369786835061181</v>
      </c>
      <c r="AT755">
        <v>16.369786835061181</v>
      </c>
      <c r="AU755">
        <v>16.369786835061181</v>
      </c>
      <c r="AV755" t="str">
        <f>VLOOKUP(Sheet1[[#This Row],[NPDES ID2]],Combined_Sheet__Major_Only___2[[NPDES ID2]:[ECHO BFR]],3,FALSE)</f>
        <v>TX</v>
      </c>
      <c r="AW755" t="s">
        <v>41</v>
      </c>
      <c r="AX755" t="str">
        <f>VLOOKUP(Sheet1[[#This Row],[NPDES ID2]],Combined_Sheet__Major_Only___2[[NPDES ID2]:[ECHO BFR]],27,FALSE)</f>
        <v>-</v>
      </c>
      <c r="AY755" t="str">
        <f>VLOOKUP(Sheet1[[#This Row],[NPDES ID2]],Combined_Sheet__Major_Only___2[[NPDES ID2]:[ECHO BFR]],28,FALSE)</f>
        <v>-</v>
      </c>
      <c r="AZ755" t="str">
        <f>VLOOKUP(Sheet1[[#This Row],[NPDES ID2]],Combined_Sheet__Major_Only___2[[NPDES ID2]:[ECHO BFR]],29,FALSE)</f>
        <v>thickening</v>
      </c>
      <c r="BA755">
        <f>VLOOKUP(Sheet1[[#This Row],[NPDES ID2]],Combined_Sheet__Major_Only___2[[NPDES ID2]:[ECHO BFR]],17,FALSE)</f>
        <v>31.003254999999999</v>
      </c>
      <c r="BB755">
        <f>VLOOKUP(Sheet1[[#This Row],[NPDES ID2]],Combined_Sheet__Major_Only___2[[NPDES ID2]:[ECHO BFR]],18,FALSE)</f>
        <v>-98.269212999999993</v>
      </c>
      <c r="BC755" s="2" t="str">
        <f>IF(ISNUMBER(SEARCH("aerobic",$AW755)),"aerobic","")</f>
        <v>aerobic</v>
      </c>
      <c r="BD755" s="2" t="str">
        <f>IF(ISNUMBER(SEARCH("anaer",$AW755)),"anaer","")</f>
        <v/>
      </c>
      <c r="BE755" s="2" t="str">
        <f>IF(ISNUMBER(SEARCH("thickening",$AZ755)),"thickening","")</f>
        <v>thickening</v>
      </c>
      <c r="BF755" s="3" t="str">
        <f>IF(ISNUMBER(SEARCH("airDry",$AW755)),"airDry","")</f>
        <v/>
      </c>
      <c r="BG755" s="3" t="str">
        <f>IF(ISNUMBER(SEARCH("heatDry",$AY755)),"heatDry","")</f>
        <v/>
      </c>
      <c r="BH755" s="3" t="str">
        <f>IF(AND(ISNUMBER(SEARCH("aerobic",$AW755)),ISNUMBER(SEARCH("anaer",$AW755))),"Combined Aer and Anaer.","")</f>
        <v/>
      </c>
    </row>
    <row r="756" spans="1:60" x14ac:dyDescent="0.25">
      <c r="A756" s="5">
        <v>1367</v>
      </c>
      <c r="B756" t="s">
        <v>6491</v>
      </c>
      <c r="C756">
        <v>155.6</v>
      </c>
      <c r="D756">
        <v>700.27171069985661</v>
      </c>
      <c r="E756">
        <v>696.69998838916467</v>
      </c>
      <c r="F756">
        <v>502.6733248119823</v>
      </c>
      <c r="G756">
        <v>898.81635827528623</v>
      </c>
      <c r="H756">
        <v>-109.66851795274199</v>
      </c>
      <c r="I756">
        <v>-111.05698347274129</v>
      </c>
      <c r="J756">
        <v>-130.47096670636611</v>
      </c>
      <c r="K756">
        <v>-88.153328716191524</v>
      </c>
      <c r="L756">
        <v>108.32086093963611</v>
      </c>
      <c r="M756">
        <v>107.9355553044181</v>
      </c>
      <c r="N756">
        <v>106.5879623680628</v>
      </c>
      <c r="O756">
        <v>111.1762731913449</v>
      </c>
      <c r="P756">
        <v>3.6445191681151501</v>
      </c>
      <c r="Q756">
        <v>3.6803396469476368</v>
      </c>
      <c r="R756">
        <v>2.9767430829383938</v>
      </c>
      <c r="S756">
        <v>4.2654200619088254</v>
      </c>
      <c r="T756">
        <v>110502.2055448623</v>
      </c>
      <c r="U756">
        <v>110502.38971265939</v>
      </c>
      <c r="V756">
        <v>110427.6032505818</v>
      </c>
      <c r="W756">
        <v>110577.0805031296</v>
      </c>
      <c r="X756">
        <v>7144.3445741657579</v>
      </c>
      <c r="Y756">
        <v>7169.1172424004744</v>
      </c>
      <c r="Z756">
        <v>6956.1059347536584</v>
      </c>
      <c r="AA756">
        <v>7261.1553916209587</v>
      </c>
      <c r="AB756">
        <v>1091.2697319141771</v>
      </c>
      <c r="AC756">
        <v>1078.3409260263561</v>
      </c>
      <c r="AD756">
        <v>951.41258842826983</v>
      </c>
      <c r="AE756">
        <v>1259.7511626518469</v>
      </c>
      <c r="AF756">
        <v>68.223335699838486</v>
      </c>
      <c r="AG756">
        <v>67.980737120919713</v>
      </c>
      <c r="AH756">
        <v>67.131866834001215</v>
      </c>
      <c r="AI756">
        <v>70.02165108905902</v>
      </c>
      <c r="AJ756">
        <v>0.60993800486672722</v>
      </c>
      <c r="AK756">
        <v>0.60993799495299106</v>
      </c>
      <c r="AL756">
        <v>0.60993249211529055</v>
      </c>
      <c r="AM756">
        <v>0.6099434255585241</v>
      </c>
      <c r="AN756">
        <v>0.9773078276051812</v>
      </c>
      <c r="AO756">
        <v>0.97730782760518109</v>
      </c>
      <c r="AP756">
        <v>0.97730782760518109</v>
      </c>
      <c r="AQ756">
        <v>0.97730782760518109</v>
      </c>
      <c r="AR756">
        <v>16.306309550720211</v>
      </c>
      <c r="AS756">
        <v>16.306309550720211</v>
      </c>
      <c r="AT756">
        <v>16.306309550720211</v>
      </c>
      <c r="AU756">
        <v>16.306309550720211</v>
      </c>
      <c r="AV756" t="str">
        <f>VLOOKUP(Sheet1[[#This Row],[NPDES ID2]],Combined_Sheet__Major_Only___2[[NPDES ID2]:[ECHO BFR]],3,FALSE)</f>
        <v>IN</v>
      </c>
      <c r="AW756" t="s">
        <v>41</v>
      </c>
      <c r="AX756" t="str">
        <f>VLOOKUP(Sheet1[[#This Row],[NPDES ID2]],Combined_Sheet__Major_Only___2[[NPDES ID2]:[ECHO BFR]],27,FALSE)</f>
        <v>-</v>
      </c>
      <c r="AY756" t="str">
        <f>VLOOKUP(Sheet1[[#This Row],[NPDES ID2]],Combined_Sheet__Major_Only___2[[NPDES ID2]:[ECHO BFR]],28,FALSE)</f>
        <v>-</v>
      </c>
      <c r="AZ756" t="str">
        <f>VLOOKUP(Sheet1[[#This Row],[NPDES ID2]],Combined_Sheet__Major_Only___2[[NPDES ID2]:[ECHO BFR]],29,FALSE)</f>
        <v>thickening</v>
      </c>
      <c r="BA756">
        <f>VLOOKUP(Sheet1[[#This Row],[NPDES ID2]],Combined_Sheet__Major_Only___2[[NPDES ID2]:[ECHO BFR]],17,FALSE)</f>
        <v>41.651806000000001</v>
      </c>
      <c r="BB756">
        <f>VLOOKUP(Sheet1[[#This Row],[NPDES ID2]],Combined_Sheet__Major_Only___2[[NPDES ID2]:[ECHO BFR]],18,FALSE)</f>
        <v>-85.413694000000007</v>
      </c>
      <c r="BC756" s="2" t="str">
        <f>IF(ISNUMBER(SEARCH("aerobic",$AW756)),"aerobic","")</f>
        <v>aerobic</v>
      </c>
      <c r="BD756" s="2" t="str">
        <f>IF(ISNUMBER(SEARCH("anaer",$AW756)),"anaer","")</f>
        <v/>
      </c>
      <c r="BE756" s="2" t="str">
        <f>IF(ISNUMBER(SEARCH("thickening",$AZ756)),"thickening","")</f>
        <v>thickening</v>
      </c>
      <c r="BF756" s="4" t="str">
        <f>IF(ISNUMBER(SEARCH("airDry",$AW756)),"airDry","")</f>
        <v/>
      </c>
      <c r="BG756" s="4" t="str">
        <f>IF(ISNUMBER(SEARCH("heatDry",$AY756)),"heatDry","")</f>
        <v/>
      </c>
      <c r="BH756" s="4" t="str">
        <f>IF(AND(ISNUMBER(SEARCH("aerobic",$AW756)),ISNUMBER(SEARCH("anaer",$AW756))),"Combined Aer and Anaer.","")</f>
        <v/>
      </c>
    </row>
    <row r="757" spans="1:60" x14ac:dyDescent="0.25">
      <c r="A757" s="5">
        <v>743</v>
      </c>
      <c r="B757" t="s">
        <v>3658</v>
      </c>
      <c r="C757">
        <v>2808.96</v>
      </c>
      <c r="D757">
        <v>628.48453126668267</v>
      </c>
      <c r="E757">
        <v>624.1668397477863</v>
      </c>
      <c r="F757">
        <v>513.73535126621175</v>
      </c>
      <c r="G757">
        <v>729.27665036630322</v>
      </c>
      <c r="H757">
        <v>-108.80880272977041</v>
      </c>
      <c r="I757">
        <v>-110.2648130772</v>
      </c>
      <c r="J757">
        <v>-129.57513160320551</v>
      </c>
      <c r="K757">
        <v>-86.910918931489547</v>
      </c>
      <c r="L757">
        <v>1954.7944184056751</v>
      </c>
      <c r="M757">
        <v>1947.8278124253279</v>
      </c>
      <c r="N757">
        <v>1923.5107240423249</v>
      </c>
      <c r="O757">
        <v>2006.367230540108</v>
      </c>
      <c r="P757">
        <v>65.781857424531907</v>
      </c>
      <c r="Q757">
        <v>66.425428074400969</v>
      </c>
      <c r="R757">
        <v>53.732285668804643</v>
      </c>
      <c r="S757">
        <v>76.99541941297602</v>
      </c>
      <c r="T757">
        <v>110319.88743528321</v>
      </c>
      <c r="U757">
        <v>110320.07130419429</v>
      </c>
      <c r="V757">
        <v>110245.406213109</v>
      </c>
      <c r="W757">
        <v>110394.6408789376</v>
      </c>
      <c r="X757">
        <v>7134.9724336636746</v>
      </c>
      <c r="Y757">
        <v>7159.7907161948906</v>
      </c>
      <c r="Z757">
        <v>6946.8303596626374</v>
      </c>
      <c r="AA757">
        <v>7251.7187109906754</v>
      </c>
      <c r="AB757">
        <v>1090.357425642472</v>
      </c>
      <c r="AC757">
        <v>1077.4745120056859</v>
      </c>
      <c r="AD757">
        <v>950.46651741492008</v>
      </c>
      <c r="AE757">
        <v>1258.977575196642</v>
      </c>
      <c r="AF757">
        <v>68.211928124414811</v>
      </c>
      <c r="AG757">
        <v>67.970220512541459</v>
      </c>
      <c r="AH757">
        <v>67.119506133820963</v>
      </c>
      <c r="AI757">
        <v>70.009766587307439</v>
      </c>
      <c r="AJ757">
        <v>0.60979851906065841</v>
      </c>
      <c r="AK757">
        <v>0.60979833394936167</v>
      </c>
      <c r="AL757">
        <v>0.60969910515098513</v>
      </c>
      <c r="AM757">
        <v>0.60989629014637647</v>
      </c>
      <c r="AN757">
        <v>0.97727154833006236</v>
      </c>
      <c r="AO757">
        <v>0.97727154833006225</v>
      </c>
      <c r="AP757">
        <v>0.97727154833006225</v>
      </c>
      <c r="AQ757">
        <v>0.97727154833006225</v>
      </c>
      <c r="AR757">
        <v>16.2988091993141</v>
      </c>
      <c r="AS757">
        <v>16.2988091993141</v>
      </c>
      <c r="AT757">
        <v>16.2988091993141</v>
      </c>
      <c r="AU757">
        <v>16.2988091993141</v>
      </c>
      <c r="AV757" t="str">
        <f>VLOOKUP(Sheet1[[#This Row],[NPDES ID2]],Combined_Sheet__Major_Only___2[[NPDES ID2]:[ECHO BFR]],3,FALSE)</f>
        <v>IL</v>
      </c>
      <c r="AW757" t="s">
        <v>41</v>
      </c>
      <c r="AX757" t="str">
        <f>VLOOKUP(Sheet1[[#This Row],[NPDES ID2]],Combined_Sheet__Major_Only___2[[NPDES ID2]:[ECHO BFR]],27,FALSE)</f>
        <v>-</v>
      </c>
      <c r="AY757" t="str">
        <f>VLOOKUP(Sheet1[[#This Row],[NPDES ID2]],Combined_Sheet__Major_Only___2[[NPDES ID2]:[ECHO BFR]],28,FALSE)</f>
        <v>-</v>
      </c>
      <c r="AZ757" t="str">
        <f>VLOOKUP(Sheet1[[#This Row],[NPDES ID2]],Combined_Sheet__Major_Only___2[[NPDES ID2]:[ECHO BFR]],29,FALSE)</f>
        <v>preliminaryOps, thickening</v>
      </c>
      <c r="BA757">
        <f>VLOOKUP(Sheet1[[#This Row],[NPDES ID2]],Combined_Sheet__Major_Only___2[[NPDES ID2]:[ECHO BFR]],17,FALSE)</f>
        <v>41.505940000000002</v>
      </c>
      <c r="BB757">
        <f>VLOOKUP(Sheet1[[#This Row],[NPDES ID2]],Combined_Sheet__Major_Only___2[[NPDES ID2]:[ECHO BFR]],18,FALSE)</f>
        <v>-88.090609999999998</v>
      </c>
      <c r="BC757" s="2" t="str">
        <f>IF(ISNUMBER(SEARCH("aerobic",$AW757)),"aerobic","")</f>
        <v>aerobic</v>
      </c>
      <c r="BD757" s="2" t="str">
        <f>IF(ISNUMBER(SEARCH("anaer",$AW757)),"anaer","")</f>
        <v/>
      </c>
      <c r="BE757" s="2" t="str">
        <f>IF(ISNUMBER(SEARCH("thickening",$AZ757)),"thickening","")</f>
        <v>thickening</v>
      </c>
      <c r="BF757" s="4" t="str">
        <f>IF(ISNUMBER(SEARCH("airDry",$AW757)),"airDry","")</f>
        <v/>
      </c>
      <c r="BG757" s="4" t="str">
        <f>IF(ISNUMBER(SEARCH("heatDry",$AY757)),"heatDry","")</f>
        <v/>
      </c>
      <c r="BH757" s="4" t="str">
        <f>IF(AND(ISNUMBER(SEARCH("aerobic",$AW757)),ISNUMBER(SEARCH("anaer",$AW757))),"Combined Aer and Anaer.","")</f>
        <v/>
      </c>
    </row>
    <row r="758" spans="1:60" x14ac:dyDescent="0.25">
      <c r="A758" s="5">
        <v>1016</v>
      </c>
      <c r="B758" t="s">
        <v>4911</v>
      </c>
      <c r="C758">
        <v>445.88</v>
      </c>
      <c r="D758">
        <v>364.49504304325058</v>
      </c>
      <c r="E758">
        <v>360.73773523609708</v>
      </c>
      <c r="F758">
        <v>289.88284995883942</v>
      </c>
      <c r="G758">
        <v>445.80102421023997</v>
      </c>
      <c r="H758">
        <v>-108.3157532700729</v>
      </c>
      <c r="I758">
        <v>-109.63059841401591</v>
      </c>
      <c r="J758">
        <v>-129.16420287844801</v>
      </c>
      <c r="K758">
        <v>-86.818385568212818</v>
      </c>
      <c r="L758">
        <v>313.72713400394969</v>
      </c>
      <c r="M758">
        <v>312.64825082932128</v>
      </c>
      <c r="N758">
        <v>308.87572950794839</v>
      </c>
      <c r="O758">
        <v>321.72154014865481</v>
      </c>
      <c r="P758">
        <v>10.436631187337269</v>
      </c>
      <c r="Q758">
        <v>10.54835052829408</v>
      </c>
      <c r="R758">
        <v>8.5118964064000018</v>
      </c>
      <c r="S758">
        <v>12.24943624581879</v>
      </c>
      <c r="T758">
        <v>109987.1803226292</v>
      </c>
      <c r="U758">
        <v>109987.3636461118</v>
      </c>
      <c r="V758">
        <v>109912.92004148509</v>
      </c>
      <c r="W758">
        <v>110061.71201773619</v>
      </c>
      <c r="X758">
        <v>7035.5266946641577</v>
      </c>
      <c r="Y758">
        <v>7059.2585362600457</v>
      </c>
      <c r="Z758">
        <v>6856.1082342062718</v>
      </c>
      <c r="AA758">
        <v>7146.7282685309256</v>
      </c>
      <c r="AB758">
        <v>1064.1440574362571</v>
      </c>
      <c r="AC758">
        <v>1051.7379316649369</v>
      </c>
      <c r="AD758">
        <v>929.01552849395614</v>
      </c>
      <c r="AE758">
        <v>1226.1150651651551</v>
      </c>
      <c r="AF758">
        <v>68.956070186998772</v>
      </c>
      <c r="AG758">
        <v>68.719155933177404</v>
      </c>
      <c r="AH758">
        <v>67.889624577111036</v>
      </c>
      <c r="AI758">
        <v>70.712929815880614</v>
      </c>
      <c r="AJ758">
        <v>0.61890296665471589</v>
      </c>
      <c r="AK758">
        <v>0.61890293810508379</v>
      </c>
      <c r="AL758">
        <v>0.61888715107673786</v>
      </c>
      <c r="AM758">
        <v>0.6189185184176661</v>
      </c>
      <c r="AN758">
        <v>0.97720504344121994</v>
      </c>
      <c r="AO758">
        <v>0.97720504344122006</v>
      </c>
      <c r="AP758">
        <v>0.97720504344122006</v>
      </c>
      <c r="AQ758">
        <v>0.97720504344122006</v>
      </c>
      <c r="AR758">
        <v>16.581713187418931</v>
      </c>
      <c r="AS758">
        <v>16.581713187418941</v>
      </c>
      <c r="AT758">
        <v>16.581713187418941</v>
      </c>
      <c r="AU758">
        <v>16.581713187418941</v>
      </c>
      <c r="AV758" t="str">
        <f>VLOOKUP(Sheet1[[#This Row],[NPDES ID2]],Combined_Sheet__Major_Only___2[[NPDES ID2]:[ECHO BFR]],3,FALSE)</f>
        <v>IA</v>
      </c>
      <c r="AW758" t="s">
        <v>12185</v>
      </c>
      <c r="AX758" t="str">
        <f>VLOOKUP(Sheet1[[#This Row],[NPDES ID2]],Combined_Sheet__Major_Only___2[[NPDES ID2]:[ECHO BFR]],27,FALSE)</f>
        <v>tempSludgeStore</v>
      </c>
      <c r="AY758" t="str">
        <f>VLOOKUP(Sheet1[[#This Row],[NPDES ID2]],Combined_Sheet__Major_Only___2[[NPDES ID2]:[ECHO BFR]],28,FALSE)</f>
        <v>-</v>
      </c>
      <c r="AZ758" t="str">
        <f>VLOOKUP(Sheet1[[#This Row],[NPDES ID2]],Combined_Sheet__Major_Only___2[[NPDES ID2]:[ECHO BFR]],29,FALSE)</f>
        <v>thickening</v>
      </c>
      <c r="BA758">
        <f>VLOOKUP(Sheet1[[#This Row],[NPDES ID2]],Combined_Sheet__Major_Only___2[[NPDES ID2]:[ECHO BFR]],17,FALSE)</f>
        <v>41.386099999999999</v>
      </c>
      <c r="BB758">
        <f>VLOOKUP(Sheet1[[#This Row],[NPDES ID2]],Combined_Sheet__Major_Only___2[[NPDES ID2]:[ECHO BFR]],18,FALSE)</f>
        <v>-93.5839</v>
      </c>
      <c r="BC758" s="2" t="str">
        <f>IF(ISNUMBER(SEARCH("aerobic",$AW758)),"aerobic","")</f>
        <v/>
      </c>
      <c r="BD758" s="2" t="str">
        <f>IF(ISNUMBER(SEARCH("anaer",$AW758)),"anaer","")</f>
        <v>anaer</v>
      </c>
      <c r="BE758" s="2" t="str">
        <f>IF(ISNUMBER(SEARCH("thickening",$AZ758)),"thickening","")</f>
        <v>thickening</v>
      </c>
      <c r="BF758" s="3" t="str">
        <f>IF(ISNUMBER(SEARCH("airDry",$AW758)),"airDry","")</f>
        <v/>
      </c>
      <c r="BG758" s="3" t="str">
        <f>IF(ISNUMBER(SEARCH("heatDry",$AY758)),"heatDry","")</f>
        <v/>
      </c>
      <c r="BH758" s="3" t="str">
        <f>IF(AND(ISNUMBER(SEARCH("aerobic",$AW758)),ISNUMBER(SEARCH("anaer",$AW758))),"Combined Aer and Anaer.","")</f>
        <v/>
      </c>
    </row>
    <row r="759" spans="1:60" x14ac:dyDescent="0.25">
      <c r="A759" s="5">
        <v>2468</v>
      </c>
      <c r="B759" t="s">
        <v>11489</v>
      </c>
      <c r="C759">
        <v>208</v>
      </c>
      <c r="D759">
        <v>570.06928426181457</v>
      </c>
      <c r="E759">
        <v>566.56110439107488</v>
      </c>
      <c r="F759">
        <v>417.77493574484919</v>
      </c>
      <c r="G759">
        <v>720.38599429272313</v>
      </c>
      <c r="H759">
        <v>-111.5907341938947</v>
      </c>
      <c r="I759">
        <v>-112.9564869061827</v>
      </c>
      <c r="J759">
        <v>-132.31756463993631</v>
      </c>
      <c r="K759">
        <v>-89.979371071140221</v>
      </c>
      <c r="L759">
        <v>142.46517690339959</v>
      </c>
      <c r="M759">
        <v>141.93234684333089</v>
      </c>
      <c r="N759">
        <v>140.068858966829</v>
      </c>
      <c r="O759">
        <v>146.41378322660589</v>
      </c>
      <c r="P759">
        <v>4.8765238993291682</v>
      </c>
      <c r="Q759">
        <v>4.919067755275762</v>
      </c>
      <c r="R759">
        <v>3.9917560240291521</v>
      </c>
      <c r="S759">
        <v>5.6831187014705984</v>
      </c>
      <c r="T759">
        <v>109964.87734664181</v>
      </c>
      <c r="U759">
        <v>109965.0606335617</v>
      </c>
      <c r="V759">
        <v>109890.63187624959</v>
      </c>
      <c r="W759">
        <v>110039.394176865</v>
      </c>
      <c r="X759">
        <v>7226.2188250162199</v>
      </c>
      <c r="Y759">
        <v>7252.3333282438016</v>
      </c>
      <c r="Z759">
        <v>7026.4038862849184</v>
      </c>
      <c r="AA759">
        <v>7350.4386406979611</v>
      </c>
      <c r="AB759">
        <v>1120.8889271156311</v>
      </c>
      <c r="AC759">
        <v>1107.278058815195</v>
      </c>
      <c r="AD759">
        <v>975.13049913146915</v>
      </c>
      <c r="AE759">
        <v>1297.69534457297</v>
      </c>
      <c r="AF759">
        <v>67.123928066353599</v>
      </c>
      <c r="AG759">
        <v>66.87298223398686</v>
      </c>
      <c r="AH759">
        <v>65.994820296410523</v>
      </c>
      <c r="AI759">
        <v>68.984223065898789</v>
      </c>
      <c r="AJ759">
        <v>0.59649026159428908</v>
      </c>
      <c r="AK759">
        <v>0.59649024847454912</v>
      </c>
      <c r="AL759">
        <v>0.59648297141141482</v>
      </c>
      <c r="AM759">
        <v>0.59649743006175238</v>
      </c>
      <c r="AN759">
        <v>0.97720057137304706</v>
      </c>
      <c r="AO759">
        <v>0.97720057137304717</v>
      </c>
      <c r="AP759">
        <v>0.97720057137304717</v>
      </c>
      <c r="AQ759">
        <v>0.97720057137304717</v>
      </c>
      <c r="AR759">
        <v>15.892605798898369</v>
      </c>
      <c r="AS759">
        <v>15.892605798898369</v>
      </c>
      <c r="AT759">
        <v>15.892605798898369</v>
      </c>
      <c r="AU759">
        <v>15.892605798898369</v>
      </c>
      <c r="AV759" t="str">
        <f>VLOOKUP(Sheet1[[#This Row],[NPDES ID2]],Combined_Sheet__Major_Only___2[[NPDES ID2]:[ECHO BFR]],3,FALSE)</f>
        <v>CO</v>
      </c>
      <c r="AW759" t="s">
        <v>41</v>
      </c>
      <c r="AX759" t="str">
        <f>VLOOKUP(Sheet1[[#This Row],[NPDES ID2]],Combined_Sheet__Major_Only___2[[NPDES ID2]:[ECHO BFR]],27,FALSE)</f>
        <v>-</v>
      </c>
      <c r="AY759" t="str">
        <f>VLOOKUP(Sheet1[[#This Row],[NPDES ID2]],Combined_Sheet__Major_Only___2[[NPDES ID2]:[ECHO BFR]],28,FALSE)</f>
        <v>-</v>
      </c>
      <c r="AZ759" t="str">
        <f>VLOOKUP(Sheet1[[#This Row],[NPDES ID2]],Combined_Sheet__Major_Only___2[[NPDES ID2]:[ECHO BFR]],29,FALSE)</f>
        <v>thickening, preliminaryOps</v>
      </c>
      <c r="BA759">
        <f>VLOOKUP(Sheet1[[#This Row],[NPDES ID2]],Combined_Sheet__Major_Only___2[[NPDES ID2]:[ECHO BFR]],17,FALSE)</f>
        <v>39.22</v>
      </c>
      <c r="BB759">
        <f>VLOOKUP(Sheet1[[#This Row],[NPDES ID2]],Combined_Sheet__Major_Only___2[[NPDES ID2]:[ECHO BFR]],18,FALSE)</f>
        <v>-106.85</v>
      </c>
      <c r="BC759" s="2" t="str">
        <f>IF(ISNUMBER(SEARCH("aerobic",$AW759)),"aerobic","")</f>
        <v>aerobic</v>
      </c>
      <c r="BD759" s="2" t="str">
        <f>IF(ISNUMBER(SEARCH("anaer",$AW759)),"anaer","")</f>
        <v/>
      </c>
      <c r="BE759" s="2" t="str">
        <f>IF(ISNUMBER(SEARCH("thickening",$AZ759)),"thickening","")</f>
        <v>thickening</v>
      </c>
      <c r="BF759" s="3" t="str">
        <f>IF(ISNUMBER(SEARCH("airDry",$AW759)),"airDry","")</f>
        <v/>
      </c>
      <c r="BG759" s="3" t="str">
        <f>IF(ISNUMBER(SEARCH("heatDry",$AY759)),"heatDry","")</f>
        <v/>
      </c>
      <c r="BH759" s="3" t="str">
        <f>IF(AND(ISNUMBER(SEARCH("aerobic",$AW759)),ISNUMBER(SEARCH("anaer",$AW759))),"Combined Aer and Anaer.","")</f>
        <v/>
      </c>
    </row>
    <row r="760" spans="1:60" x14ac:dyDescent="0.25">
      <c r="A760" s="5">
        <v>857</v>
      </c>
      <c r="B760" t="s">
        <v>4189</v>
      </c>
      <c r="C760">
        <v>945.2</v>
      </c>
      <c r="D760">
        <v>356.97586727577038</v>
      </c>
      <c r="E760">
        <v>350.06143639648258</v>
      </c>
      <c r="F760">
        <v>303.65721253337398</v>
      </c>
      <c r="G760">
        <v>421.65427864507473</v>
      </c>
      <c r="H760">
        <v>-111.4192835190747</v>
      </c>
      <c r="I760">
        <v>-112.78790293912709</v>
      </c>
      <c r="J760">
        <v>-132.13299820480401</v>
      </c>
      <c r="K760">
        <v>-89.694507185246479</v>
      </c>
      <c r="L760">
        <v>646.92799751595123</v>
      </c>
      <c r="M760">
        <v>644.50258989793815</v>
      </c>
      <c r="N760">
        <v>636.0246908377751</v>
      </c>
      <c r="O760">
        <v>664.89658168269591</v>
      </c>
      <c r="P760">
        <v>22.159853110479151</v>
      </c>
      <c r="Q760">
        <v>22.351964485771919</v>
      </c>
      <c r="R760">
        <v>18.141141552363042</v>
      </c>
      <c r="S760">
        <v>25.821604790798251</v>
      </c>
      <c r="T760">
        <v>109944.1300891928</v>
      </c>
      <c r="U760">
        <v>109944.3133421003</v>
      </c>
      <c r="V760">
        <v>109869.89839644539</v>
      </c>
      <c r="W760">
        <v>110018.63309141529</v>
      </c>
      <c r="X760">
        <v>7230.0728926581251</v>
      </c>
      <c r="Y760">
        <v>7256.2648496909778</v>
      </c>
      <c r="Z760">
        <v>7029.7422741022983</v>
      </c>
      <c r="AA760">
        <v>7354.6206470604566</v>
      </c>
      <c r="AB760">
        <v>1122.3152021322919</v>
      </c>
      <c r="AC760">
        <v>1108.6838302776209</v>
      </c>
      <c r="AD760">
        <v>976.24411489294084</v>
      </c>
      <c r="AE760">
        <v>1299.47220450839</v>
      </c>
      <c r="AF760">
        <v>67.078777510812756</v>
      </c>
      <c r="AG760">
        <v>66.827757193984013</v>
      </c>
      <c r="AH760">
        <v>65.947969987330808</v>
      </c>
      <c r="AI760">
        <v>68.94131021882265</v>
      </c>
      <c r="AJ760">
        <v>0.59593809774857232</v>
      </c>
      <c r="AK760">
        <v>0.5959380375592177</v>
      </c>
      <c r="AL760">
        <v>0.59590498251460755</v>
      </c>
      <c r="AM760">
        <v>0.59597066172196345</v>
      </c>
      <c r="AN760">
        <v>0.97719640967318655</v>
      </c>
      <c r="AO760">
        <v>0.97719640967318655</v>
      </c>
      <c r="AP760">
        <v>0.97719640967318655</v>
      </c>
      <c r="AQ760">
        <v>0.97719640967318655</v>
      </c>
      <c r="AR760">
        <v>15.87473882889566</v>
      </c>
      <c r="AS760">
        <v>15.87473882889566</v>
      </c>
      <c r="AT760">
        <v>15.87473882889566</v>
      </c>
      <c r="AU760">
        <v>15.87473882889566</v>
      </c>
      <c r="AV760" t="str">
        <f>VLOOKUP(Sheet1[[#This Row],[NPDES ID2]],Combined_Sheet__Major_Only___2[[NPDES ID2]:[ECHO BFR]],3,FALSE)</f>
        <v>VA</v>
      </c>
      <c r="AW760" t="s">
        <v>41</v>
      </c>
      <c r="AX760" t="str">
        <f>VLOOKUP(Sheet1[[#This Row],[NPDES ID2]],Combined_Sheet__Major_Only___2[[NPDES ID2]:[ECHO BFR]],27,FALSE)</f>
        <v>-</v>
      </c>
      <c r="AY760" t="str">
        <f>VLOOKUP(Sheet1[[#This Row],[NPDES ID2]],Combined_Sheet__Major_Only___2[[NPDES ID2]:[ECHO BFR]],28,FALSE)</f>
        <v>-</v>
      </c>
      <c r="AZ760" t="str">
        <f>VLOOKUP(Sheet1[[#This Row],[NPDES ID2]],Combined_Sheet__Major_Only___2[[NPDES ID2]:[ECHO BFR]],29,FALSE)</f>
        <v>thickening</v>
      </c>
      <c r="BA760">
        <f>VLOOKUP(Sheet1[[#This Row],[NPDES ID2]],Combined_Sheet__Major_Only___2[[NPDES ID2]:[ECHO BFR]],17,FALSE)</f>
        <v>38.261380000000003</v>
      </c>
      <c r="BB760">
        <f>VLOOKUP(Sheet1[[#This Row],[NPDES ID2]],Combined_Sheet__Major_Only___2[[NPDES ID2]:[ECHO BFR]],18,FALSE)</f>
        <v>-77.411339999999996</v>
      </c>
      <c r="BC760" s="2" t="str">
        <f>IF(ISNUMBER(SEARCH("aerobic",$AW760)),"aerobic","")</f>
        <v>aerobic</v>
      </c>
      <c r="BD760" s="2" t="str">
        <f>IF(ISNUMBER(SEARCH("anaer",$AW760)),"anaer","")</f>
        <v/>
      </c>
      <c r="BE760" s="2" t="str">
        <f>IF(ISNUMBER(SEARCH("thickening",$AZ760)),"thickening","")</f>
        <v>thickening</v>
      </c>
      <c r="BF760" s="4" t="str">
        <f>IF(ISNUMBER(SEARCH("airDry",$AW760)),"airDry","")</f>
        <v/>
      </c>
      <c r="BG760" s="4" t="str">
        <f>IF(ISNUMBER(SEARCH("heatDry",$AY760)),"heatDry","")</f>
        <v/>
      </c>
      <c r="BH760" s="4" t="str">
        <f>IF(AND(ISNUMBER(SEARCH("aerobic",$AW760)),ISNUMBER(SEARCH("anaer",$AW760))),"Combined Aer and Anaer.","")</f>
        <v/>
      </c>
    </row>
    <row r="761" spans="1:60" x14ac:dyDescent="0.25">
      <c r="A761" s="5">
        <v>542</v>
      </c>
      <c r="B761" t="s">
        <v>2667</v>
      </c>
      <c r="C761">
        <v>262.83999999999997</v>
      </c>
      <c r="D761">
        <v>482.50930028140181</v>
      </c>
      <c r="E761">
        <v>479.4928512367452</v>
      </c>
      <c r="F761">
        <v>362.02105200835427</v>
      </c>
      <c r="G761">
        <v>600.44728395873324</v>
      </c>
      <c r="H761">
        <v>-110.59985755314609</v>
      </c>
      <c r="I761">
        <v>-111.9915600784625</v>
      </c>
      <c r="J761">
        <v>-131.36335912582379</v>
      </c>
      <c r="K761">
        <v>-89.024761371018471</v>
      </c>
      <c r="L761">
        <v>181.49282950856761</v>
      </c>
      <c r="M761">
        <v>180.83066135632501</v>
      </c>
      <c r="N761">
        <v>178.5149314151939</v>
      </c>
      <c r="O761">
        <v>186.3998017681516</v>
      </c>
      <c r="P761">
        <v>6.1592737055250408</v>
      </c>
      <c r="Q761">
        <v>6.216388288082543</v>
      </c>
      <c r="R761">
        <v>5.0362863956959867</v>
      </c>
      <c r="S761">
        <v>7.193264390062776</v>
      </c>
      <c r="T761">
        <v>109889.57116769929</v>
      </c>
      <c r="U761">
        <v>109889.7543311648</v>
      </c>
      <c r="V761">
        <v>109815.3757059307</v>
      </c>
      <c r="W761">
        <v>109964.03780652249</v>
      </c>
      <c r="X761">
        <v>7162.8627356115976</v>
      </c>
      <c r="Y761">
        <v>7188.2254545455198</v>
      </c>
      <c r="Z761">
        <v>6969.4776817073753</v>
      </c>
      <c r="AA761">
        <v>7282.9764530449083</v>
      </c>
      <c r="AB761">
        <v>1102.5010431063729</v>
      </c>
      <c r="AC761">
        <v>1089.279783259416</v>
      </c>
      <c r="AD761">
        <v>960.1754687933111</v>
      </c>
      <c r="AE761">
        <v>1274.63234515358</v>
      </c>
      <c r="AF761">
        <v>67.670827392796568</v>
      </c>
      <c r="AG761">
        <v>67.424063110256384</v>
      </c>
      <c r="AH761">
        <v>66.560424622900413</v>
      </c>
      <c r="AI761">
        <v>69.500259266568975</v>
      </c>
      <c r="AJ761">
        <v>0.60317931012174053</v>
      </c>
      <c r="AK761">
        <v>0.60317929347714849</v>
      </c>
      <c r="AL761">
        <v>0.60317006788725014</v>
      </c>
      <c r="AM761">
        <v>0.60318839808219671</v>
      </c>
      <c r="AN761">
        <v>0.97718545842503768</v>
      </c>
      <c r="AO761">
        <v>0.9771854584250379</v>
      </c>
      <c r="AP761">
        <v>0.9771854584250379</v>
      </c>
      <c r="AQ761">
        <v>0.9771854584250379</v>
      </c>
      <c r="AR761">
        <v>16.098289431359049</v>
      </c>
      <c r="AS761">
        <v>16.098289431359049</v>
      </c>
      <c r="AT761">
        <v>16.098289431359049</v>
      </c>
      <c r="AU761">
        <v>16.098289431359049</v>
      </c>
      <c r="AV761" t="str">
        <f>VLOOKUP(Sheet1[[#This Row],[NPDES ID2]],Combined_Sheet__Major_Only___2[[NPDES ID2]:[ECHO BFR]],3,FALSE)</f>
        <v>IL</v>
      </c>
      <c r="AW761" t="s">
        <v>41</v>
      </c>
      <c r="AX761" t="str">
        <f>VLOOKUP(Sheet1[[#This Row],[NPDES ID2]],Combined_Sheet__Major_Only___2[[NPDES ID2]:[ECHO BFR]],27,FALSE)</f>
        <v>tempSludgeStore</v>
      </c>
      <c r="AY761" t="str">
        <f>VLOOKUP(Sheet1[[#This Row],[NPDES ID2]],Combined_Sheet__Major_Only___2[[NPDES ID2]:[ECHO BFR]],28,FALSE)</f>
        <v>-</v>
      </c>
      <c r="AZ761" t="str">
        <f>VLOOKUP(Sheet1[[#This Row],[NPDES ID2]],Combined_Sheet__Major_Only___2[[NPDES ID2]:[ECHO BFR]],29,FALSE)</f>
        <v>sludgeLagoon, preliminaryOps, thickening</v>
      </c>
      <c r="BA761">
        <f>VLOOKUP(Sheet1[[#This Row],[NPDES ID2]],Combined_Sheet__Major_Only___2[[NPDES ID2]:[ECHO BFR]],17,FALSE)</f>
        <v>40.447699999999998</v>
      </c>
      <c r="BB761">
        <f>VLOOKUP(Sheet1[[#This Row],[NPDES ID2]],Combined_Sheet__Major_Only___2[[NPDES ID2]:[ECHO BFR]],18,FALSE)</f>
        <v>-90.683689999999999</v>
      </c>
      <c r="BC761" s="2" t="str">
        <f>IF(ISNUMBER(SEARCH("aerobic",$AW761)),"aerobic","")</f>
        <v>aerobic</v>
      </c>
      <c r="BD761" s="2" t="str">
        <f>IF(ISNUMBER(SEARCH("anaer",$AW761)),"anaer","")</f>
        <v/>
      </c>
      <c r="BE761" s="2" t="str">
        <f>IF(ISNUMBER(SEARCH("thickening",$AZ761)),"thickening","")</f>
        <v>thickening</v>
      </c>
      <c r="BF761" s="3" t="str">
        <f>IF(ISNUMBER(SEARCH("airDry",$AW761)),"airDry","")</f>
        <v/>
      </c>
      <c r="BG761" s="3" t="str">
        <f>IF(ISNUMBER(SEARCH("heatDry",$AY761)),"heatDry","")</f>
        <v/>
      </c>
      <c r="BH761" s="3" t="str">
        <f>IF(AND(ISNUMBER(SEARCH("aerobic",$AW761)),ISNUMBER(SEARCH("anaer",$AW761))),"Combined Aer and Anaer.","")</f>
        <v/>
      </c>
    </row>
    <row r="762" spans="1:60" x14ac:dyDescent="0.25">
      <c r="A762" s="5">
        <v>577</v>
      </c>
      <c r="B762" t="s">
        <v>2827</v>
      </c>
      <c r="C762">
        <v>119</v>
      </c>
      <c r="D762">
        <v>880.91536180586206</v>
      </c>
      <c r="E762">
        <v>873.33670061785381</v>
      </c>
      <c r="F762">
        <v>622.7329688001588</v>
      </c>
      <c r="G762">
        <v>1137.411578273576</v>
      </c>
      <c r="H762">
        <v>-110.4126255604575</v>
      </c>
      <c r="I762">
        <v>-111.8310275235918</v>
      </c>
      <c r="J762">
        <v>-131.18711394041321</v>
      </c>
      <c r="K762">
        <v>-88.869272081887132</v>
      </c>
      <c r="L762">
        <v>82.333490238821057</v>
      </c>
      <c r="M762">
        <v>82.034950840963774</v>
      </c>
      <c r="N762">
        <v>80.990789972662796</v>
      </c>
      <c r="O762">
        <v>84.545931640010295</v>
      </c>
      <c r="P762">
        <v>2.7882916800071449</v>
      </c>
      <c r="Q762">
        <v>2.8145267816140089</v>
      </c>
      <c r="R762">
        <v>2.2793040733904939</v>
      </c>
      <c r="S762">
        <v>3.2580386195257138</v>
      </c>
      <c r="T762">
        <v>109789.58496559301</v>
      </c>
      <c r="U762">
        <v>109789.76796514459</v>
      </c>
      <c r="V762">
        <v>109715.45590172699</v>
      </c>
      <c r="W762">
        <v>109863.9849638358</v>
      </c>
      <c r="X762">
        <v>7142.1457435343964</v>
      </c>
      <c r="Y762">
        <v>7167.3046452369454</v>
      </c>
      <c r="Z762">
        <v>6950.4532732180714</v>
      </c>
      <c r="AA762">
        <v>7261.1821966729394</v>
      </c>
      <c r="AB762">
        <v>1097.2442656155461</v>
      </c>
      <c r="AC762">
        <v>1084.123297246048</v>
      </c>
      <c r="AD762">
        <v>955.8539281586302</v>
      </c>
      <c r="AE762">
        <v>1268.0765255051999</v>
      </c>
      <c r="AF762">
        <v>67.804572410090955</v>
      </c>
      <c r="AG762">
        <v>67.558773186347793</v>
      </c>
      <c r="AH762">
        <v>66.698777549201878</v>
      </c>
      <c r="AI762">
        <v>69.626521944644978</v>
      </c>
      <c r="AJ762">
        <v>0.60481528011838537</v>
      </c>
      <c r="AK762">
        <v>0.60481527259542112</v>
      </c>
      <c r="AL762">
        <v>0.60481109476956596</v>
      </c>
      <c r="AM762">
        <v>0.60481939556435871</v>
      </c>
      <c r="AN762">
        <v>0.97716536153643108</v>
      </c>
      <c r="AO762">
        <v>0.97716536153643097</v>
      </c>
      <c r="AP762">
        <v>0.97716536153643097</v>
      </c>
      <c r="AQ762">
        <v>0.97716536153643097</v>
      </c>
      <c r="AR762">
        <v>16.148783567481001</v>
      </c>
      <c r="AS762">
        <v>16.148783567481001</v>
      </c>
      <c r="AT762">
        <v>16.148783567481001</v>
      </c>
      <c r="AU762">
        <v>16.148783567481001</v>
      </c>
      <c r="AV762" t="str">
        <f>VLOOKUP(Sheet1[[#This Row],[NPDES ID2]],Combined_Sheet__Major_Only___2[[NPDES ID2]:[ECHO BFR]],3,FALSE)</f>
        <v>KY</v>
      </c>
      <c r="AW762" t="s">
        <v>41</v>
      </c>
      <c r="AX762" t="str">
        <f>VLOOKUP(Sheet1[[#This Row],[NPDES ID2]],Combined_Sheet__Major_Only___2[[NPDES ID2]:[ECHO BFR]],27,FALSE)</f>
        <v>-</v>
      </c>
      <c r="AY762" t="str">
        <f>VLOOKUP(Sheet1[[#This Row],[NPDES ID2]],Combined_Sheet__Major_Only___2[[NPDES ID2]:[ECHO BFR]],28,FALSE)</f>
        <v>-</v>
      </c>
      <c r="AZ762" t="str">
        <f>VLOOKUP(Sheet1[[#This Row],[NPDES ID2]],Combined_Sheet__Major_Only___2[[NPDES ID2]:[ECHO BFR]],29,FALSE)</f>
        <v>preliminaryOps, thickening</v>
      </c>
      <c r="BA762">
        <f>VLOOKUP(Sheet1[[#This Row],[NPDES ID2]],Combined_Sheet__Major_Only___2[[NPDES ID2]:[ECHO BFR]],17,FALSE)</f>
        <v>37.106380000000001</v>
      </c>
      <c r="BB762">
        <f>VLOOKUP(Sheet1[[#This Row],[NPDES ID2]],Combined_Sheet__Major_Only___2[[NPDES ID2]:[ECHO BFR]],18,FALSE)</f>
        <v>-84.066829999999996</v>
      </c>
      <c r="BC762" s="2" t="str">
        <f>IF(ISNUMBER(SEARCH("aerobic",$AW762)),"aerobic","")</f>
        <v>aerobic</v>
      </c>
      <c r="BD762" s="2" t="str">
        <f>IF(ISNUMBER(SEARCH("anaer",$AW762)),"anaer","")</f>
        <v/>
      </c>
      <c r="BE762" s="2" t="str">
        <f>IF(ISNUMBER(SEARCH("thickening",$AZ762)),"thickening","")</f>
        <v>thickening</v>
      </c>
      <c r="BF762" s="4" t="str">
        <f>IF(ISNUMBER(SEARCH("airDry",$AW762)),"airDry","")</f>
        <v/>
      </c>
      <c r="BG762" s="4" t="str">
        <f>IF(ISNUMBER(SEARCH("heatDry",$AY762)),"heatDry","")</f>
        <v/>
      </c>
      <c r="BH762" s="4" t="str">
        <f>IF(AND(ISNUMBER(SEARCH("aerobic",$AW762)),ISNUMBER(SEARCH("anaer",$AW762))),"Combined Aer and Anaer.","")</f>
        <v/>
      </c>
    </row>
    <row r="763" spans="1:60" x14ac:dyDescent="0.25">
      <c r="A763" s="5">
        <v>1437</v>
      </c>
      <c r="B763" t="s">
        <v>6795</v>
      </c>
      <c r="C763">
        <v>124.58</v>
      </c>
      <c r="D763">
        <v>849.53816115613711</v>
      </c>
      <c r="E763">
        <v>842.70858082657708</v>
      </c>
      <c r="F763">
        <v>602.35175684785679</v>
      </c>
      <c r="G763">
        <v>1096.6598412167491</v>
      </c>
      <c r="H763">
        <v>-110.75493956880111</v>
      </c>
      <c r="I763">
        <v>-112.16094568889071</v>
      </c>
      <c r="J763">
        <v>-131.5160637420235</v>
      </c>
      <c r="K763">
        <v>-89.195111280008177</v>
      </c>
      <c r="L763">
        <v>85.945988280647441</v>
      </c>
      <c r="M763">
        <v>85.631561052321686</v>
      </c>
      <c r="N763">
        <v>84.531835607804467</v>
      </c>
      <c r="O763">
        <v>88.276167864803284</v>
      </c>
      <c r="P763">
        <v>2.9195345973782532</v>
      </c>
      <c r="Q763">
        <v>2.946432273879894</v>
      </c>
      <c r="R763">
        <v>2.3875188710295698</v>
      </c>
      <c r="S763">
        <v>3.408819188835349</v>
      </c>
      <c r="T763">
        <v>109710.70197670101</v>
      </c>
      <c r="U763">
        <v>109710.8848469345</v>
      </c>
      <c r="V763">
        <v>109636.625296713</v>
      </c>
      <c r="W763">
        <v>109785.0493996078</v>
      </c>
      <c r="X763">
        <v>7157.6482721531656</v>
      </c>
      <c r="Y763">
        <v>7183.0475793555679</v>
      </c>
      <c r="Z763">
        <v>6963.8848856660097</v>
      </c>
      <c r="AA763">
        <v>7278.0095252274868</v>
      </c>
      <c r="AB763">
        <v>1102.6286488915291</v>
      </c>
      <c r="AC763">
        <v>1089.385551506972</v>
      </c>
      <c r="AD763">
        <v>960.17771449598808</v>
      </c>
      <c r="AE763">
        <v>1274.9830260663839</v>
      </c>
      <c r="AF763">
        <v>67.609366138515028</v>
      </c>
      <c r="AG763">
        <v>67.362083470126578</v>
      </c>
      <c r="AH763">
        <v>66.496888966230671</v>
      </c>
      <c r="AI763">
        <v>69.442322143393781</v>
      </c>
      <c r="AJ763">
        <v>0.60242753089233281</v>
      </c>
      <c r="AK763">
        <v>0.60242752303014857</v>
      </c>
      <c r="AL763">
        <v>0.60242315716312977</v>
      </c>
      <c r="AM763">
        <v>0.60243183157408231</v>
      </c>
      <c r="AN763">
        <v>0.97714948131965695</v>
      </c>
      <c r="AO763">
        <v>0.97714948131965695</v>
      </c>
      <c r="AP763">
        <v>0.97714948131965695</v>
      </c>
      <c r="AQ763">
        <v>0.97714948131965695</v>
      </c>
      <c r="AR763">
        <v>16.075331664664699</v>
      </c>
      <c r="AS763">
        <v>16.075331664664709</v>
      </c>
      <c r="AT763">
        <v>16.075331664664709</v>
      </c>
      <c r="AU763">
        <v>16.075331664664709</v>
      </c>
      <c r="AV763" t="str">
        <f>VLOOKUP(Sheet1[[#This Row],[NPDES ID2]],Combined_Sheet__Major_Only___2[[NPDES ID2]:[ECHO BFR]],3,FALSE)</f>
        <v>PA</v>
      </c>
      <c r="AW763" t="s">
        <v>41</v>
      </c>
      <c r="AX763" t="str">
        <f>VLOOKUP(Sheet1[[#This Row],[NPDES ID2]],Combined_Sheet__Major_Only___2[[NPDES ID2]:[ECHO BFR]],27,FALSE)</f>
        <v>other</v>
      </c>
      <c r="AY763" t="str">
        <f>VLOOKUP(Sheet1[[#This Row],[NPDES ID2]],Combined_Sheet__Major_Only___2[[NPDES ID2]:[ECHO BFR]],28,FALSE)</f>
        <v>-</v>
      </c>
      <c r="AZ763" t="str">
        <f>VLOOKUP(Sheet1[[#This Row],[NPDES ID2]],Combined_Sheet__Major_Only___2[[NPDES ID2]:[ECHO BFR]],29,FALSE)</f>
        <v>preliminaryOps, thickening</v>
      </c>
      <c r="BA763">
        <f>VLOOKUP(Sheet1[[#This Row],[NPDES ID2]],Combined_Sheet__Major_Only___2[[NPDES ID2]:[ECHO BFR]],17,FALSE)</f>
        <v>40.373539999999998</v>
      </c>
      <c r="BB763">
        <f>VLOOKUP(Sheet1[[#This Row],[NPDES ID2]],Combined_Sheet__Major_Only___2[[NPDES ID2]:[ECHO BFR]],18,FALSE)</f>
        <v>-76.289230000000003</v>
      </c>
      <c r="BC763" s="2" t="str">
        <f>IF(ISNUMBER(SEARCH("aerobic",$AW763)),"aerobic","")</f>
        <v>aerobic</v>
      </c>
      <c r="BD763" s="2" t="str">
        <f>IF(ISNUMBER(SEARCH("anaer",$AW763)),"anaer","")</f>
        <v/>
      </c>
      <c r="BE763" s="2" t="str">
        <f>IF(ISNUMBER(SEARCH("thickening",$AZ763)),"thickening","")</f>
        <v>thickening</v>
      </c>
      <c r="BF763" s="4" t="str">
        <f>IF(ISNUMBER(SEARCH("airDry",$AW763)),"airDry","")</f>
        <v/>
      </c>
      <c r="BG763" s="4" t="str">
        <f>IF(ISNUMBER(SEARCH("heatDry",$AY763)),"heatDry","")</f>
        <v/>
      </c>
      <c r="BH763" s="4" t="str">
        <f>IF(AND(ISNUMBER(SEARCH("aerobic",$AW763)),ISNUMBER(SEARCH("anaer",$AW763))),"Combined Aer and Anaer.","")</f>
        <v/>
      </c>
    </row>
    <row r="764" spans="1:60" x14ac:dyDescent="0.25">
      <c r="A764" s="5">
        <v>1737</v>
      </c>
      <c r="B764" t="s">
        <v>8137</v>
      </c>
      <c r="C764">
        <v>32.4</v>
      </c>
      <c r="D764">
        <v>2982.420793286813</v>
      </c>
      <c r="E764">
        <v>2950.0153713370651</v>
      </c>
      <c r="F764">
        <v>2006.791274605072</v>
      </c>
      <c r="G764">
        <v>3916.9009194408141</v>
      </c>
      <c r="H764">
        <v>-111.94713131118711</v>
      </c>
      <c r="I764">
        <v>-113.3261786808921</v>
      </c>
      <c r="J764">
        <v>-132.66506898342709</v>
      </c>
      <c r="K764">
        <v>-90.348645133151976</v>
      </c>
      <c r="L764">
        <v>22.1374765499794</v>
      </c>
      <c r="M764">
        <v>22.054070083712329</v>
      </c>
      <c r="N764">
        <v>21.762331739296929</v>
      </c>
      <c r="O764">
        <v>22.755613806857269</v>
      </c>
      <c r="P764">
        <v>0.75973014098469183</v>
      </c>
      <c r="Q764">
        <v>0.76623405394753652</v>
      </c>
      <c r="R764">
        <v>0.62209122353970037</v>
      </c>
      <c r="S764">
        <v>0.8848198940309745</v>
      </c>
      <c r="T764">
        <v>109672.1234859518</v>
      </c>
      <c r="U764">
        <v>109672.30629294099</v>
      </c>
      <c r="V764">
        <v>109598.0724248074</v>
      </c>
      <c r="W764">
        <v>109746.44519638061</v>
      </c>
      <c r="X764">
        <v>7224.6529999616378</v>
      </c>
      <c r="Y764">
        <v>7250.9179665457395</v>
      </c>
      <c r="Z764">
        <v>7023.4491444750538</v>
      </c>
      <c r="AA764">
        <v>7349.7707424911569</v>
      </c>
      <c r="AB764">
        <v>1123.2788299737031</v>
      </c>
      <c r="AC764">
        <v>1109.5842347786161</v>
      </c>
      <c r="AD764">
        <v>976.89176091076331</v>
      </c>
      <c r="AE764">
        <v>1300.8814462103951</v>
      </c>
      <c r="AF764">
        <v>66.95917577580606</v>
      </c>
      <c r="AG764">
        <v>66.706912357635701</v>
      </c>
      <c r="AH764">
        <v>65.824467089577695</v>
      </c>
      <c r="AI764">
        <v>68.828833734534285</v>
      </c>
      <c r="AJ764">
        <v>0.59447540031346424</v>
      </c>
      <c r="AK764">
        <v>0.59447539828084095</v>
      </c>
      <c r="AL764">
        <v>0.59447426817109172</v>
      </c>
      <c r="AM764">
        <v>0.59447651354059827</v>
      </c>
      <c r="AN764">
        <v>0.97714170690036573</v>
      </c>
      <c r="AO764">
        <v>0.97714170690036573</v>
      </c>
      <c r="AP764">
        <v>0.97714170690036573</v>
      </c>
      <c r="AQ764">
        <v>0.97714170690036573</v>
      </c>
      <c r="AR764">
        <v>15.83084061124406</v>
      </c>
      <c r="AS764">
        <v>15.830840611244071</v>
      </c>
      <c r="AT764">
        <v>15.830840611244071</v>
      </c>
      <c r="AU764">
        <v>15.830840611244071</v>
      </c>
      <c r="AV764" t="str">
        <f>VLOOKUP(Sheet1[[#This Row],[NPDES ID2]],Combined_Sheet__Major_Only___2[[NPDES ID2]:[ECHO BFR]],3,FALSE)</f>
        <v>GA</v>
      </c>
      <c r="AW764" t="s">
        <v>41</v>
      </c>
      <c r="AX764" t="str">
        <f>VLOOKUP(Sheet1[[#This Row],[NPDES ID2]],Combined_Sheet__Major_Only___2[[NPDES ID2]:[ECHO BFR]],27,FALSE)</f>
        <v>tempSludgeStore</v>
      </c>
      <c r="AY764" t="str">
        <f>VLOOKUP(Sheet1[[#This Row],[NPDES ID2]],Combined_Sheet__Major_Only___2[[NPDES ID2]:[ECHO BFR]],28,FALSE)</f>
        <v>-</v>
      </c>
      <c r="AZ764" t="str">
        <f>VLOOKUP(Sheet1[[#This Row],[NPDES ID2]],Combined_Sheet__Major_Only___2[[NPDES ID2]:[ECHO BFR]],29,FALSE)</f>
        <v>thickening</v>
      </c>
      <c r="BA764">
        <f>VLOOKUP(Sheet1[[#This Row],[NPDES ID2]],Combined_Sheet__Major_Only___2[[NPDES ID2]:[ECHO BFR]],17,FALSE)</f>
        <v>34.876511000000001</v>
      </c>
      <c r="BB764">
        <f>VLOOKUP(Sheet1[[#This Row],[NPDES ID2]],Combined_Sheet__Major_Only___2[[NPDES ID2]:[ECHO BFR]],18,FALSE)</f>
        <v>-85.276336000000001</v>
      </c>
      <c r="BC764" s="2" t="str">
        <f>IF(ISNUMBER(SEARCH("aerobic",$AW764)),"aerobic","")</f>
        <v>aerobic</v>
      </c>
      <c r="BD764" s="2" t="str">
        <f>IF(ISNUMBER(SEARCH("anaer",$AW764)),"anaer","")</f>
        <v/>
      </c>
      <c r="BE764" s="2" t="str">
        <f>IF(ISNUMBER(SEARCH("thickening",$AZ764)),"thickening","")</f>
        <v>thickening</v>
      </c>
      <c r="BF764" s="4" t="str">
        <f>IF(ISNUMBER(SEARCH("airDry",$AW764)),"airDry","")</f>
        <v/>
      </c>
      <c r="BG764" s="4" t="str">
        <f>IF(ISNUMBER(SEARCH("heatDry",$AY764)),"heatDry","")</f>
        <v/>
      </c>
      <c r="BH764" s="4" t="str">
        <f>IF(AND(ISNUMBER(SEARCH("aerobic",$AW764)),ISNUMBER(SEARCH("anaer",$AW764))),"Combined Aer and Anaer.","")</f>
        <v/>
      </c>
    </row>
    <row r="765" spans="1:60" x14ac:dyDescent="0.25">
      <c r="A765" s="5">
        <v>1650</v>
      </c>
      <c r="B765" t="s">
        <v>7745</v>
      </c>
      <c r="C765">
        <v>62.69</v>
      </c>
      <c r="D765">
        <v>1551.986751861504</v>
      </c>
      <c r="E765">
        <v>1536.6758397501769</v>
      </c>
      <c r="F765">
        <v>1063.0265962204371</v>
      </c>
      <c r="G765">
        <v>2028.381529600663</v>
      </c>
      <c r="H765">
        <v>-109.0974442368707</v>
      </c>
      <c r="I765">
        <v>-110.4675962374977</v>
      </c>
      <c r="J765">
        <v>-129.9246123348006</v>
      </c>
      <c r="K765">
        <v>-87.623355078478653</v>
      </c>
      <c r="L765">
        <v>43.86462632940102</v>
      </c>
      <c r="M765">
        <v>43.711091718608778</v>
      </c>
      <c r="N765">
        <v>43.174072398795289</v>
      </c>
      <c r="O765">
        <v>45.00247896287167</v>
      </c>
      <c r="P765">
        <v>1.4679068583403221</v>
      </c>
      <c r="Q765">
        <v>1.4828482599549959</v>
      </c>
      <c r="R765">
        <v>1.1981093696872549</v>
      </c>
      <c r="S765">
        <v>1.720291252557173</v>
      </c>
      <c r="T765">
        <v>109619.4142685418</v>
      </c>
      <c r="U765">
        <v>109619.5969891214</v>
      </c>
      <c r="V765">
        <v>109545.39821004189</v>
      </c>
      <c r="W765">
        <v>109693.700848395</v>
      </c>
      <c r="X765">
        <v>7051.1946953638026</v>
      </c>
      <c r="Y765">
        <v>7075.3215180587413</v>
      </c>
      <c r="Z765">
        <v>6868.2649621376177</v>
      </c>
      <c r="AA765">
        <v>7164.6457082672196</v>
      </c>
      <c r="AB765">
        <v>1071.955420611888</v>
      </c>
      <c r="AC765">
        <v>1059.3497969836919</v>
      </c>
      <c r="AD765">
        <v>935.19032874663401</v>
      </c>
      <c r="AE765">
        <v>1236.309973752446</v>
      </c>
      <c r="AF765">
        <v>68.571552082973128</v>
      </c>
      <c r="AG765">
        <v>68.331569377648265</v>
      </c>
      <c r="AH765">
        <v>67.492023409972006</v>
      </c>
      <c r="AI765">
        <v>70.350265270622572</v>
      </c>
      <c r="AJ765">
        <v>0.61419818034623075</v>
      </c>
      <c r="AK765">
        <v>0.61419817637125962</v>
      </c>
      <c r="AL765">
        <v>0.61419596720966974</v>
      </c>
      <c r="AM765">
        <v>0.61420035651112703</v>
      </c>
      <c r="AN765">
        <v>0.97713107627146845</v>
      </c>
      <c r="AO765">
        <v>0.97713107627146856</v>
      </c>
      <c r="AP765">
        <v>0.97713107627146856</v>
      </c>
      <c r="AQ765">
        <v>0.97713107627146856</v>
      </c>
      <c r="AR765">
        <v>16.437462304995531</v>
      </c>
      <c r="AS765">
        <v>16.437462304995531</v>
      </c>
      <c r="AT765">
        <v>16.437462304995531</v>
      </c>
      <c r="AU765">
        <v>16.437462304995531</v>
      </c>
      <c r="AV765" t="str">
        <f>VLOOKUP(Sheet1[[#This Row],[NPDES ID2]],Combined_Sheet__Major_Only___2[[NPDES ID2]:[ECHO BFR]],3,FALSE)</f>
        <v>PA</v>
      </c>
      <c r="AW765" t="s">
        <v>41</v>
      </c>
      <c r="AX765" t="str">
        <f>VLOOKUP(Sheet1[[#This Row],[NPDES ID2]],Combined_Sheet__Major_Only___2[[NPDES ID2]:[ECHO BFR]],27,FALSE)</f>
        <v>-</v>
      </c>
      <c r="AY765" t="str">
        <f>VLOOKUP(Sheet1[[#This Row],[NPDES ID2]],Combined_Sheet__Major_Only___2[[NPDES ID2]:[ECHO BFR]],28,FALSE)</f>
        <v>-</v>
      </c>
      <c r="AZ765" t="str">
        <f>VLOOKUP(Sheet1[[#This Row],[NPDES ID2]],Combined_Sheet__Major_Only___2[[NPDES ID2]:[ECHO BFR]],29,FALSE)</f>
        <v>thickening</v>
      </c>
      <c r="BA765">
        <f>VLOOKUP(Sheet1[[#This Row],[NPDES ID2]],Combined_Sheet__Major_Only___2[[NPDES ID2]:[ECHO BFR]],17,FALSE)</f>
        <v>40.617449999999998</v>
      </c>
      <c r="BB765">
        <f>VLOOKUP(Sheet1[[#This Row],[NPDES ID2]],Combined_Sheet__Major_Only___2[[NPDES ID2]:[ECHO BFR]],18,FALSE)</f>
        <v>-76.061139999999995</v>
      </c>
      <c r="BC765" s="2" t="str">
        <f>IF(ISNUMBER(SEARCH("aerobic",$AW765)),"aerobic","")</f>
        <v>aerobic</v>
      </c>
      <c r="BD765" s="2" t="str">
        <f>IF(ISNUMBER(SEARCH("anaer",$AW765)),"anaer","")</f>
        <v/>
      </c>
      <c r="BE765" s="2" t="str">
        <f>IF(ISNUMBER(SEARCH("thickening",$AZ765)),"thickening","")</f>
        <v>thickening</v>
      </c>
      <c r="BF765" s="3" t="str">
        <f>IF(ISNUMBER(SEARCH("airDry",$AW765)),"airDry","")</f>
        <v/>
      </c>
      <c r="BG765" s="3" t="str">
        <f>IF(ISNUMBER(SEARCH("heatDry",$AY765)),"heatDry","")</f>
        <v/>
      </c>
      <c r="BH765" s="3" t="str">
        <f>IF(AND(ISNUMBER(SEARCH("aerobic",$AW765)),ISNUMBER(SEARCH("anaer",$AW765))),"Combined Aer and Anaer.","")</f>
        <v/>
      </c>
    </row>
    <row r="766" spans="1:60" x14ac:dyDescent="0.25">
      <c r="A766" s="5">
        <v>1661</v>
      </c>
      <c r="B766" t="s">
        <v>7799</v>
      </c>
      <c r="C766">
        <v>59</v>
      </c>
      <c r="D766">
        <v>1666.1302989379581</v>
      </c>
      <c r="E766">
        <v>1648.373610657389</v>
      </c>
      <c r="F766">
        <v>1138.8560884779019</v>
      </c>
      <c r="G766">
        <v>2178.4268987235641</v>
      </c>
      <c r="H766">
        <v>-110.7781397573095</v>
      </c>
      <c r="I766">
        <v>-112.19264015216091</v>
      </c>
      <c r="J766">
        <v>-131.54008113255091</v>
      </c>
      <c r="K766">
        <v>-89.22784806643017</v>
      </c>
      <c r="L766">
        <v>40.703057205679237</v>
      </c>
      <c r="M766">
        <v>40.554148657459493</v>
      </c>
      <c r="N766">
        <v>40.033308108628233</v>
      </c>
      <c r="O766">
        <v>41.806627966143907</v>
      </c>
      <c r="P766">
        <v>1.3826727462349411</v>
      </c>
      <c r="Q766">
        <v>1.395411581418539</v>
      </c>
      <c r="R766">
        <v>1.130713801589718</v>
      </c>
      <c r="S766">
        <v>1.614385568000329</v>
      </c>
      <c r="T766">
        <v>109606.30753356819</v>
      </c>
      <c r="U766">
        <v>109606.4902326611</v>
      </c>
      <c r="V766">
        <v>109532.3001788664</v>
      </c>
      <c r="W766">
        <v>109680.5853778118</v>
      </c>
      <c r="X766">
        <v>7150.8748405242313</v>
      </c>
      <c r="Y766">
        <v>7176.2490800910218</v>
      </c>
      <c r="Z766">
        <v>6957.2907118841349</v>
      </c>
      <c r="AA766">
        <v>7271.1250164141848</v>
      </c>
      <c r="AB766">
        <v>1101.5862848813899</v>
      </c>
      <c r="AC766">
        <v>1088.3545623283319</v>
      </c>
      <c r="AD766">
        <v>959.2720933706438</v>
      </c>
      <c r="AE766">
        <v>1273.773883641202</v>
      </c>
      <c r="AF766">
        <v>67.608726160069395</v>
      </c>
      <c r="AG766">
        <v>67.361414625217805</v>
      </c>
      <c r="AH766">
        <v>66.496240876276616</v>
      </c>
      <c r="AI766">
        <v>69.441745734157664</v>
      </c>
      <c r="AJ766">
        <v>0.60241970120319865</v>
      </c>
      <c r="AK766">
        <v>0.60241969748554591</v>
      </c>
      <c r="AL766">
        <v>0.60241763125364967</v>
      </c>
      <c r="AM766">
        <v>0.6024217365727087</v>
      </c>
      <c r="AN766">
        <v>0.97712843131174731</v>
      </c>
      <c r="AO766">
        <v>0.97712843131174765</v>
      </c>
      <c r="AP766">
        <v>0.97712843131174765</v>
      </c>
      <c r="AQ766">
        <v>0.97712843131174765</v>
      </c>
      <c r="AR766">
        <v>16.07516958213602</v>
      </c>
      <c r="AS766">
        <v>16.07516958213602</v>
      </c>
      <c r="AT766">
        <v>16.07516958213602</v>
      </c>
      <c r="AU766">
        <v>16.07516958213602</v>
      </c>
      <c r="AV766" t="str">
        <f>VLOOKUP(Sheet1[[#This Row],[NPDES ID2]],Combined_Sheet__Major_Only___2[[NPDES ID2]:[ECHO BFR]],3,FALSE)</f>
        <v>NY</v>
      </c>
      <c r="AW766" t="s">
        <v>41</v>
      </c>
      <c r="AX766" t="str">
        <f>VLOOKUP(Sheet1[[#This Row],[NPDES ID2]],Combined_Sheet__Major_Only___2[[NPDES ID2]:[ECHO BFR]],27,FALSE)</f>
        <v>-</v>
      </c>
      <c r="AY766" t="str">
        <f>VLOOKUP(Sheet1[[#This Row],[NPDES ID2]],Combined_Sheet__Major_Only___2[[NPDES ID2]:[ECHO BFR]],28,FALSE)</f>
        <v>-</v>
      </c>
      <c r="AZ766" t="str">
        <f>VLOOKUP(Sheet1[[#This Row],[NPDES ID2]],Combined_Sheet__Major_Only___2[[NPDES ID2]:[ECHO BFR]],29,FALSE)</f>
        <v>preliminaryOps, thickening</v>
      </c>
      <c r="BA766">
        <f>VLOOKUP(Sheet1[[#This Row],[NPDES ID2]],Combined_Sheet__Major_Only___2[[NPDES ID2]:[ECHO BFR]],17,FALSE)</f>
        <v>42.163989999999998</v>
      </c>
      <c r="BB766">
        <f>VLOOKUP(Sheet1[[#This Row],[NPDES ID2]],Combined_Sheet__Major_Only___2[[NPDES ID2]:[ECHO BFR]],18,FALSE)</f>
        <v>-78.744519999999994</v>
      </c>
      <c r="BC766" s="2" t="str">
        <f>IF(ISNUMBER(SEARCH("aerobic",$AW766)),"aerobic","")</f>
        <v>aerobic</v>
      </c>
      <c r="BD766" s="2" t="str">
        <f>IF(ISNUMBER(SEARCH("anaer",$AW766)),"anaer","")</f>
        <v/>
      </c>
      <c r="BE766" s="2" t="str">
        <f>IF(ISNUMBER(SEARCH("thickening",$AZ766)),"thickening","")</f>
        <v>thickening</v>
      </c>
      <c r="BF766" s="4" t="str">
        <f>IF(ISNUMBER(SEARCH("airDry",$AW766)),"airDry","")</f>
        <v/>
      </c>
      <c r="BG766" s="4" t="str">
        <f>IF(ISNUMBER(SEARCH("heatDry",$AY766)),"heatDry","")</f>
        <v/>
      </c>
      <c r="BH766" s="4" t="str">
        <f>IF(AND(ISNUMBER(SEARCH("aerobic",$AW766)),ISNUMBER(SEARCH("anaer",$AW766))),"Combined Aer and Anaer.","")</f>
        <v/>
      </c>
    </row>
    <row r="767" spans="1:60" x14ac:dyDescent="0.25">
      <c r="A767" s="5">
        <v>2034</v>
      </c>
      <c r="B767" t="s">
        <v>9570</v>
      </c>
      <c r="C767">
        <v>1370.9028599999999</v>
      </c>
      <c r="D767">
        <v>399.54455147965717</v>
      </c>
      <c r="E767">
        <v>396.81764753448613</v>
      </c>
      <c r="F767">
        <v>336.22846064002192</v>
      </c>
      <c r="G767">
        <v>464.49706400997798</v>
      </c>
      <c r="H767">
        <v>-109.472259990862</v>
      </c>
      <c r="I767">
        <v>-110.9278979585328</v>
      </c>
      <c r="J767">
        <v>-130.25128341609701</v>
      </c>
      <c r="K767">
        <v>-87.773166275457825</v>
      </c>
      <c r="L767">
        <v>952.62607567927842</v>
      </c>
      <c r="M767">
        <v>949.21691743390795</v>
      </c>
      <c r="N767">
        <v>937.30426836083529</v>
      </c>
      <c r="O767">
        <v>977.87830746625286</v>
      </c>
      <c r="P767">
        <v>32.110602591758543</v>
      </c>
      <c r="Q767">
        <v>32.42190620935223</v>
      </c>
      <c r="R767">
        <v>26.233751362173152</v>
      </c>
      <c r="S767">
        <v>37.56621963396595</v>
      </c>
      <c r="T767">
        <v>109545.7628806218</v>
      </c>
      <c r="U767">
        <v>109545.94548045981</v>
      </c>
      <c r="V767">
        <v>109471.7957318472</v>
      </c>
      <c r="W767">
        <v>109620.0003719894</v>
      </c>
      <c r="X767">
        <v>7095.3632738925689</v>
      </c>
      <c r="Y767">
        <v>7120.1073186811536</v>
      </c>
      <c r="Z767">
        <v>6907.4091898961151</v>
      </c>
      <c r="AA767">
        <v>7212.017039727677</v>
      </c>
      <c r="AB767">
        <v>1085.7020882074539</v>
      </c>
      <c r="AC767">
        <v>1072.823259696383</v>
      </c>
      <c r="AD767">
        <v>946.28640452081686</v>
      </c>
      <c r="AE767">
        <v>1253.829779900032</v>
      </c>
      <c r="AF767">
        <v>68.105178195831471</v>
      </c>
      <c r="AG767">
        <v>67.862125335565736</v>
      </c>
      <c r="AH767">
        <v>67.009408849188219</v>
      </c>
      <c r="AI767">
        <v>69.909648313990502</v>
      </c>
      <c r="AJ767">
        <v>0.60849255787178991</v>
      </c>
      <c r="AK767">
        <v>0.60849246972253734</v>
      </c>
      <c r="AL767">
        <v>0.60844431978738356</v>
      </c>
      <c r="AM767">
        <v>0.60853999424390859</v>
      </c>
      <c r="AN767">
        <v>0.9771162053606407</v>
      </c>
      <c r="AO767">
        <v>0.97711620536064048</v>
      </c>
      <c r="AP767">
        <v>0.97711620536064048</v>
      </c>
      <c r="AQ767">
        <v>0.97711620536064048</v>
      </c>
      <c r="AR767">
        <v>16.26038811325942</v>
      </c>
      <c r="AS767">
        <v>16.26038811325941</v>
      </c>
      <c r="AT767">
        <v>16.26038811325941</v>
      </c>
      <c r="AU767">
        <v>16.26038811325941</v>
      </c>
      <c r="AV767" t="str">
        <f>VLOOKUP(Sheet1[[#This Row],[NPDES ID2]],Combined_Sheet__Major_Only___2[[NPDES ID2]:[ECHO BFR]],3,FALSE)</f>
        <v>FL</v>
      </c>
      <c r="AW767" t="s">
        <v>12185</v>
      </c>
      <c r="AX767" t="str">
        <f>VLOOKUP(Sheet1[[#This Row],[NPDES ID2]],Combined_Sheet__Major_Only___2[[NPDES ID2]:[ECHO BFR]],27,FALSE)</f>
        <v>-</v>
      </c>
      <c r="AY767" t="str">
        <f>VLOOKUP(Sheet1[[#This Row],[NPDES ID2]],Combined_Sheet__Major_Only___2[[NPDES ID2]:[ECHO BFR]],28,FALSE)</f>
        <v>-</v>
      </c>
      <c r="AZ767" t="str">
        <f>VLOOKUP(Sheet1[[#This Row],[NPDES ID2]],Combined_Sheet__Major_Only___2[[NPDES ID2]:[ECHO BFR]],29,FALSE)</f>
        <v>thickening, preliminaryOps</v>
      </c>
      <c r="BA767">
        <f>VLOOKUP(Sheet1[[#This Row],[NPDES ID2]],Combined_Sheet__Major_Only___2[[NPDES ID2]:[ECHO BFR]],17,FALSE)</f>
        <v>28.027090000000001</v>
      </c>
      <c r="BB767">
        <f>VLOOKUP(Sheet1[[#This Row],[NPDES ID2]],Combined_Sheet__Major_Only___2[[NPDES ID2]:[ECHO BFR]],18,FALSE)</f>
        <v>-82.701042999999999</v>
      </c>
      <c r="BC767" s="2" t="str">
        <f>IF(ISNUMBER(SEARCH("aerobic",$AW767)),"aerobic","")</f>
        <v/>
      </c>
      <c r="BD767" s="2" t="str">
        <f>IF(ISNUMBER(SEARCH("anaer",$AW767)),"anaer","")</f>
        <v>anaer</v>
      </c>
      <c r="BE767" s="2" t="str">
        <f>IF(ISNUMBER(SEARCH("thickening",$AZ767)),"thickening","")</f>
        <v>thickening</v>
      </c>
      <c r="BF767" s="3" t="str">
        <f>IF(ISNUMBER(SEARCH("airDry",$AW767)),"airDry","")</f>
        <v/>
      </c>
      <c r="BG767" s="3" t="str">
        <f>IF(ISNUMBER(SEARCH("heatDry",$AY767)),"heatDry","")</f>
        <v/>
      </c>
      <c r="BH767" s="3" t="str">
        <f>IF(AND(ISNUMBER(SEARCH("aerobic",$AW767)),ISNUMBER(SEARCH("anaer",$AW767))),"Combined Aer and Anaer.","")</f>
        <v/>
      </c>
    </row>
    <row r="768" spans="1:60" x14ac:dyDescent="0.25">
      <c r="A768" s="5">
        <v>1555</v>
      </c>
      <c r="B768" t="s">
        <v>7316</v>
      </c>
      <c r="C768">
        <v>91.12</v>
      </c>
      <c r="D768">
        <v>1114.161072405567</v>
      </c>
      <c r="E768">
        <v>1101.8160858097719</v>
      </c>
      <c r="F768">
        <v>775.68284487633332</v>
      </c>
      <c r="G768">
        <v>1447.443717259649</v>
      </c>
      <c r="H768">
        <v>-110.4501771840017</v>
      </c>
      <c r="I768">
        <v>-111.871262317552</v>
      </c>
      <c r="J768">
        <v>-131.22394156213571</v>
      </c>
      <c r="K768">
        <v>-88.90962700426175</v>
      </c>
      <c r="L768">
        <v>63.029164085614177</v>
      </c>
      <c r="M768">
        <v>62.80045786061288</v>
      </c>
      <c r="N768">
        <v>62.000526352508707</v>
      </c>
      <c r="O768">
        <v>64.724098822009509</v>
      </c>
      <c r="P768">
        <v>2.1350685883712401</v>
      </c>
      <c r="Q768">
        <v>2.155123971566427</v>
      </c>
      <c r="R768">
        <v>1.745378290542549</v>
      </c>
      <c r="S768">
        <v>2.494608443974661</v>
      </c>
      <c r="T768">
        <v>109384.30265037681</v>
      </c>
      <c r="U768">
        <v>109384.4849855225</v>
      </c>
      <c r="V768">
        <v>109310.4427226031</v>
      </c>
      <c r="W768">
        <v>109458.43252886159</v>
      </c>
      <c r="X768">
        <v>7117.4499061282522</v>
      </c>
      <c r="Y768">
        <v>7142.536387903081</v>
      </c>
      <c r="Z768">
        <v>6926.2860801408424</v>
      </c>
      <c r="AA768">
        <v>7236.1612100233287</v>
      </c>
      <c r="AB768">
        <v>1093.6900070423239</v>
      </c>
      <c r="AC768">
        <v>1080.6064743916879</v>
      </c>
      <c r="AD768">
        <v>952.72943463716149</v>
      </c>
      <c r="AE768">
        <v>1264.021586843347</v>
      </c>
      <c r="AF768">
        <v>67.788568693777279</v>
      </c>
      <c r="AG768">
        <v>67.542637383838183</v>
      </c>
      <c r="AH768">
        <v>66.682231993750861</v>
      </c>
      <c r="AI768">
        <v>69.611432584708396</v>
      </c>
      <c r="AJ768">
        <v>0.60461951810505221</v>
      </c>
      <c r="AK768">
        <v>0.60461951236243894</v>
      </c>
      <c r="AL768">
        <v>0.60461632204047222</v>
      </c>
      <c r="AM768">
        <v>0.60462266078370042</v>
      </c>
      <c r="AN768">
        <v>0.97708353724690555</v>
      </c>
      <c r="AO768">
        <v>0.97708353724690522</v>
      </c>
      <c r="AP768">
        <v>0.97708353724690522</v>
      </c>
      <c r="AQ768">
        <v>0.97708353724690522</v>
      </c>
      <c r="AR768">
        <v>16.14279588556953</v>
      </c>
      <c r="AS768">
        <v>16.14279588556953</v>
      </c>
      <c r="AT768">
        <v>16.14279588556953</v>
      </c>
      <c r="AU768">
        <v>16.14279588556953</v>
      </c>
      <c r="AV768" t="str">
        <f>VLOOKUP(Sheet1[[#This Row],[NPDES ID2]],Combined_Sheet__Major_Only___2[[NPDES ID2]:[ECHO BFR]],3,FALSE)</f>
        <v>PA</v>
      </c>
      <c r="AW768" t="s">
        <v>544</v>
      </c>
      <c r="AX768" t="str">
        <f>VLOOKUP(Sheet1[[#This Row],[NPDES ID2]],Combined_Sheet__Major_Only___2[[NPDES ID2]:[ECHO BFR]],27,FALSE)</f>
        <v>-</v>
      </c>
      <c r="AY768" t="str">
        <f>VLOOKUP(Sheet1[[#This Row],[NPDES ID2]],Combined_Sheet__Major_Only___2[[NPDES ID2]:[ECHO BFR]],28,FALSE)</f>
        <v>-</v>
      </c>
      <c r="AZ768" t="str">
        <f>VLOOKUP(Sheet1[[#This Row],[NPDES ID2]],Combined_Sheet__Major_Only___2[[NPDES ID2]:[ECHO BFR]],29,FALSE)</f>
        <v>thickening</v>
      </c>
      <c r="BA768">
        <f>VLOOKUP(Sheet1[[#This Row],[NPDES ID2]],Combined_Sheet__Major_Only___2[[NPDES ID2]:[ECHO BFR]],17,FALSE)</f>
        <v>40.78604</v>
      </c>
      <c r="BB768">
        <f>VLOOKUP(Sheet1[[#This Row],[NPDES ID2]],Combined_Sheet__Major_Only___2[[NPDES ID2]:[ECHO BFR]],18,FALSE)</f>
        <v>-76.231470000000002</v>
      </c>
      <c r="BC768" s="2" t="str">
        <f>IF(ISNUMBER(SEARCH("aerobic",$AW768)),"aerobic","")</f>
        <v>aerobic</v>
      </c>
      <c r="BD768" s="2" t="str">
        <f>IF(ISNUMBER(SEARCH("anaer",$AW768)),"anaer","")</f>
        <v/>
      </c>
      <c r="BE768" s="2" t="str">
        <f>IF(ISNUMBER(SEARCH("thickening",$AZ768)),"thickening","")</f>
        <v>thickening</v>
      </c>
      <c r="BF768" s="4" t="str">
        <f>IF(ISNUMBER(SEARCH("airDry",$AW768)),"airDry","")</f>
        <v/>
      </c>
      <c r="BG768" s="4" t="str">
        <f>IF(ISNUMBER(SEARCH("heatDry",$AY768)),"heatDry","")</f>
        <v/>
      </c>
      <c r="BH768" s="4" t="str">
        <f>IF(AND(ISNUMBER(SEARCH("aerobic",$AW768)),ISNUMBER(SEARCH("anaer",$AW768))),"Combined Aer and Anaer.","")</f>
        <v/>
      </c>
    </row>
    <row r="769" spans="1:60" x14ac:dyDescent="0.25">
      <c r="A769" s="5">
        <v>1579</v>
      </c>
      <c r="B769" t="s">
        <v>7426</v>
      </c>
      <c r="C769">
        <v>83.6</v>
      </c>
      <c r="D769">
        <v>1192.4138128869879</v>
      </c>
      <c r="E769">
        <v>1180.083198801053</v>
      </c>
      <c r="F769">
        <v>826.60627392386698</v>
      </c>
      <c r="G769">
        <v>1551.887126545693</v>
      </c>
      <c r="H769">
        <v>-109.2862028700783</v>
      </c>
      <c r="I769">
        <v>-110.6630603741017</v>
      </c>
      <c r="J769">
        <v>-130.10545474022891</v>
      </c>
      <c r="K769">
        <v>-87.800182071341879</v>
      </c>
      <c r="L769">
        <v>58.398628397013482</v>
      </c>
      <c r="M769">
        <v>58.193144290888597</v>
      </c>
      <c r="N769">
        <v>57.474431791591712</v>
      </c>
      <c r="O769">
        <v>59.921468772927533</v>
      </c>
      <c r="P769">
        <v>1.9577143215862249</v>
      </c>
      <c r="Q769">
        <v>1.977418297951006</v>
      </c>
      <c r="R769">
        <v>1.598254897689068</v>
      </c>
      <c r="S769">
        <v>2.2933113500304452</v>
      </c>
      <c r="T769">
        <v>109032.3200206614</v>
      </c>
      <c r="U769">
        <v>109032.5017787789</v>
      </c>
      <c r="V769">
        <v>108958.6938342229</v>
      </c>
      <c r="W769">
        <v>109106.2153035095</v>
      </c>
      <c r="X769">
        <v>7025.0772650010585</v>
      </c>
      <c r="Y769">
        <v>7049.2194030918527</v>
      </c>
      <c r="Z769">
        <v>6841.9011137767829</v>
      </c>
      <c r="AA769">
        <v>7138.7022796784904</v>
      </c>
      <c r="AB769">
        <v>1069.623967382352</v>
      </c>
      <c r="AC769">
        <v>1057.0152162744851</v>
      </c>
      <c r="AD769">
        <v>932.95761879686563</v>
      </c>
      <c r="AE769">
        <v>1233.9898609064919</v>
      </c>
      <c r="AF769">
        <v>68.458087152315272</v>
      </c>
      <c r="AG769">
        <v>68.217248398268111</v>
      </c>
      <c r="AH769">
        <v>67.374669786330728</v>
      </c>
      <c r="AI769">
        <v>70.243192025094601</v>
      </c>
      <c r="AJ769">
        <v>0.61280997385751101</v>
      </c>
      <c r="AK769">
        <v>0.61280996857918968</v>
      </c>
      <c r="AL769">
        <v>0.61280703586311902</v>
      </c>
      <c r="AM769">
        <v>0.61281286277504932</v>
      </c>
      <c r="AN769">
        <v>0.97701199658824223</v>
      </c>
      <c r="AO769">
        <v>0.97701199658824178</v>
      </c>
      <c r="AP769">
        <v>0.97701199658824178</v>
      </c>
      <c r="AQ769">
        <v>0.97701199658824178</v>
      </c>
      <c r="AR769">
        <v>16.394737284744849</v>
      </c>
      <c r="AS769">
        <v>16.39473728474486</v>
      </c>
      <c r="AT769">
        <v>16.39473728474486</v>
      </c>
      <c r="AU769">
        <v>16.39473728474486</v>
      </c>
      <c r="AV769" t="str">
        <f>VLOOKUP(Sheet1[[#This Row],[NPDES ID2]],Combined_Sheet__Major_Only___2[[NPDES ID2]:[ECHO BFR]],3,FALSE)</f>
        <v>PA</v>
      </c>
      <c r="AW769" t="s">
        <v>41</v>
      </c>
      <c r="AX769" t="str">
        <f>VLOOKUP(Sheet1[[#This Row],[NPDES ID2]],Combined_Sheet__Major_Only___2[[NPDES ID2]:[ECHO BFR]],27,FALSE)</f>
        <v>-</v>
      </c>
      <c r="AY769" t="str">
        <f>VLOOKUP(Sheet1[[#This Row],[NPDES ID2]],Combined_Sheet__Major_Only___2[[NPDES ID2]:[ECHO BFR]],28,FALSE)</f>
        <v>-</v>
      </c>
      <c r="AZ769" t="str">
        <f>VLOOKUP(Sheet1[[#This Row],[NPDES ID2]],Combined_Sheet__Major_Only___2[[NPDES ID2]:[ECHO BFR]],29,FALSE)</f>
        <v>thickening</v>
      </c>
      <c r="BA769">
        <f>VLOOKUP(Sheet1[[#This Row],[NPDES ID2]],Combined_Sheet__Major_Only___2[[NPDES ID2]:[ECHO BFR]],17,FALSE)</f>
        <v>40.533099999999997</v>
      </c>
      <c r="BB769">
        <f>VLOOKUP(Sheet1[[#This Row],[NPDES ID2]],Combined_Sheet__Major_Only___2[[NPDES ID2]:[ECHO BFR]],18,FALSE)</f>
        <v>-76.968000000000004</v>
      </c>
      <c r="BC769" s="2" t="str">
        <f>IF(ISNUMBER(SEARCH("aerobic",$AW769)),"aerobic","")</f>
        <v>aerobic</v>
      </c>
      <c r="BD769" s="2" t="str">
        <f>IF(ISNUMBER(SEARCH("anaer",$AW769)),"anaer","")</f>
        <v/>
      </c>
      <c r="BE769" s="2" t="str">
        <f>IF(ISNUMBER(SEARCH("thickening",$AZ769)),"thickening","")</f>
        <v>thickening</v>
      </c>
      <c r="BF769" s="4" t="str">
        <f>IF(ISNUMBER(SEARCH("airDry",$AW769)),"airDry","")</f>
        <v/>
      </c>
      <c r="BG769" s="4" t="str">
        <f>IF(ISNUMBER(SEARCH("heatDry",$AY769)),"heatDry","")</f>
        <v/>
      </c>
      <c r="BH769" s="4" t="str">
        <f>IF(AND(ISNUMBER(SEARCH("aerobic",$AW769)),ISNUMBER(SEARCH("anaer",$AW769))),"Combined Aer and Anaer.","")</f>
        <v/>
      </c>
    </row>
    <row r="770" spans="1:60" x14ac:dyDescent="0.25">
      <c r="A770" s="5">
        <v>2311</v>
      </c>
      <c r="B770" t="s">
        <v>10799</v>
      </c>
      <c r="C770">
        <v>400.83</v>
      </c>
      <c r="D770">
        <v>389.37581410293433</v>
      </c>
      <c r="E770">
        <v>384.62270456207978</v>
      </c>
      <c r="F770">
        <v>304.02165167021872</v>
      </c>
      <c r="G770">
        <v>479.72765998827578</v>
      </c>
      <c r="H770">
        <v>-111.4433939522637</v>
      </c>
      <c r="I770">
        <v>-112.7869345885087</v>
      </c>
      <c r="J770">
        <v>-132.1708209449923</v>
      </c>
      <c r="K770">
        <v>-89.807623205178174</v>
      </c>
      <c r="L770">
        <v>274.7251729668227</v>
      </c>
      <c r="M770">
        <v>273.69972214510182</v>
      </c>
      <c r="N770">
        <v>270.11387114200568</v>
      </c>
      <c r="O770">
        <v>282.32384064449423</v>
      </c>
      <c r="P770">
        <v>9.3968956251993827</v>
      </c>
      <c r="Q770">
        <v>9.479288845353345</v>
      </c>
      <c r="R770">
        <v>7.6912955720434999</v>
      </c>
      <c r="S770">
        <v>10.95323428079435</v>
      </c>
      <c r="T770">
        <v>108707.04538759741</v>
      </c>
      <c r="U770">
        <v>108707.2266124709</v>
      </c>
      <c r="V770">
        <v>108633.6352064973</v>
      </c>
      <c r="W770">
        <v>108780.723875629</v>
      </c>
      <c r="X770">
        <v>7138.7402937558691</v>
      </c>
      <c r="Y770">
        <v>7164.4998916320637</v>
      </c>
      <c r="Z770">
        <v>6941.7354694645492</v>
      </c>
      <c r="AA770">
        <v>7261.2030346162119</v>
      </c>
      <c r="AB770">
        <v>1106.615297511544</v>
      </c>
      <c r="AC770">
        <v>1093.1948425574169</v>
      </c>
      <c r="AD770">
        <v>962.79309872852036</v>
      </c>
      <c r="AE770">
        <v>1281.057207046299</v>
      </c>
      <c r="AF770">
        <v>67.170036712590715</v>
      </c>
      <c r="AG770">
        <v>66.919510962248552</v>
      </c>
      <c r="AH770">
        <v>66.042466994696639</v>
      </c>
      <c r="AI770">
        <v>69.027652477011614</v>
      </c>
      <c r="AJ770">
        <v>0.59705417455330478</v>
      </c>
      <c r="AK770">
        <v>0.59705414940121437</v>
      </c>
      <c r="AL770">
        <v>0.59704023406004991</v>
      </c>
      <c r="AM770">
        <v>0.59706788247447484</v>
      </c>
      <c r="AN770">
        <v>0.97694548607717546</v>
      </c>
      <c r="AO770">
        <v>0.9769454860771758</v>
      </c>
      <c r="AP770">
        <v>0.9769454860771758</v>
      </c>
      <c r="AQ770">
        <v>0.9769454860771758</v>
      </c>
      <c r="AR770">
        <v>15.909724023886319</v>
      </c>
      <c r="AS770">
        <v>15.90972402388631</v>
      </c>
      <c r="AT770">
        <v>15.90972402388631</v>
      </c>
      <c r="AU770">
        <v>15.90972402388631</v>
      </c>
      <c r="AV770" t="str">
        <f>VLOOKUP(Sheet1[[#This Row],[NPDES ID2]],Combined_Sheet__Major_Only___2[[NPDES ID2]:[ECHO BFR]],3,FALSE)</f>
        <v>CO</v>
      </c>
      <c r="AW770" t="s">
        <v>41</v>
      </c>
      <c r="AX770" t="str">
        <f>VLOOKUP(Sheet1[[#This Row],[NPDES ID2]],Combined_Sheet__Major_Only___2[[NPDES ID2]:[ECHO BFR]],27,FALSE)</f>
        <v>-</v>
      </c>
      <c r="AY770" t="str">
        <f>VLOOKUP(Sheet1[[#This Row],[NPDES ID2]],Combined_Sheet__Major_Only___2[[NPDES ID2]:[ECHO BFR]],28,FALSE)</f>
        <v>-</v>
      </c>
      <c r="AZ770" t="str">
        <f>VLOOKUP(Sheet1[[#This Row],[NPDES ID2]],Combined_Sheet__Major_Only___2[[NPDES ID2]:[ECHO BFR]],29,FALSE)</f>
        <v>thickening</v>
      </c>
      <c r="BA770">
        <f>VLOOKUP(Sheet1[[#This Row],[NPDES ID2]],Combined_Sheet__Major_Only___2[[NPDES ID2]:[ECHO BFR]],17,FALSE)</f>
        <v>39.978287999999999</v>
      </c>
      <c r="BB770">
        <f>VLOOKUP(Sheet1[[#This Row],[NPDES ID2]],Combined_Sheet__Major_Only___2[[NPDES ID2]:[ECHO BFR]],18,FALSE)</f>
        <v>-105.12222300000001</v>
      </c>
      <c r="BC770" s="2" t="str">
        <f>IF(ISNUMBER(SEARCH("aerobic",$AW770)),"aerobic","")</f>
        <v>aerobic</v>
      </c>
      <c r="BD770" s="2" t="str">
        <f>IF(ISNUMBER(SEARCH("anaer",$AW770)),"anaer","")</f>
        <v/>
      </c>
      <c r="BE770" s="2" t="str">
        <f>IF(ISNUMBER(SEARCH("thickening",$AZ770)),"thickening","")</f>
        <v>thickening</v>
      </c>
      <c r="BF770" s="4" t="str">
        <f>IF(ISNUMBER(SEARCH("airDry",$AW770)),"airDry","")</f>
        <v/>
      </c>
      <c r="BG770" s="4" t="str">
        <f>IF(ISNUMBER(SEARCH("heatDry",$AY770)),"heatDry","")</f>
        <v/>
      </c>
      <c r="BH770" s="4" t="str">
        <f>IF(AND(ISNUMBER(SEARCH("aerobic",$AW770)),ISNUMBER(SEARCH("anaer",$AW770))),"Combined Aer and Anaer.","")</f>
        <v/>
      </c>
    </row>
    <row r="771" spans="1:60" x14ac:dyDescent="0.25">
      <c r="A771" s="5">
        <v>1970</v>
      </c>
      <c r="B771" t="s">
        <v>9287</v>
      </c>
      <c r="C771">
        <v>2120</v>
      </c>
      <c r="D771">
        <v>496.70194567968377</v>
      </c>
      <c r="E771">
        <v>493.0146962647662</v>
      </c>
      <c r="F771">
        <v>409.20697242435381</v>
      </c>
      <c r="G771">
        <v>578.31418431644704</v>
      </c>
      <c r="H771">
        <v>-105.3980242036956</v>
      </c>
      <c r="I771">
        <v>-106.8156884592732</v>
      </c>
      <c r="J771">
        <v>-126.3253675218632</v>
      </c>
      <c r="K771">
        <v>-83.795558341948805</v>
      </c>
      <c r="L771">
        <v>1522.811276109046</v>
      </c>
      <c r="M771">
        <v>1517.916080061799</v>
      </c>
      <c r="N771">
        <v>1500.8212984686129</v>
      </c>
      <c r="O771">
        <v>1559.058834661214</v>
      </c>
      <c r="P771">
        <v>49.553688974869331</v>
      </c>
      <c r="Q771">
        <v>50.206367211765922</v>
      </c>
      <c r="R771">
        <v>40.298491472868633</v>
      </c>
      <c r="S771">
        <v>58.481478773602682</v>
      </c>
      <c r="T771">
        <v>108453.64884100189</v>
      </c>
      <c r="U771">
        <v>108453.82965046589</v>
      </c>
      <c r="V771">
        <v>108380.4069331123</v>
      </c>
      <c r="W771">
        <v>108527.1584408011</v>
      </c>
      <c r="X771">
        <v>6795.3665500527131</v>
      </c>
      <c r="Y771">
        <v>6816.9528738190038</v>
      </c>
      <c r="Z771">
        <v>6633.079724568207</v>
      </c>
      <c r="AA771">
        <v>6895.7036088683399</v>
      </c>
      <c r="AB771">
        <v>1009.058947269149</v>
      </c>
      <c r="AC771">
        <v>997.6604481080509</v>
      </c>
      <c r="AD771">
        <v>883.09284192649034</v>
      </c>
      <c r="AE771">
        <v>1158.648857890081</v>
      </c>
      <c r="AF771">
        <v>70.403329987032208</v>
      </c>
      <c r="AG771">
        <v>70.178050680376401</v>
      </c>
      <c r="AH771">
        <v>69.386090871431946</v>
      </c>
      <c r="AI771">
        <v>72.077821061693683</v>
      </c>
      <c r="AJ771">
        <v>0.63661532671294951</v>
      </c>
      <c r="AK771">
        <v>0.63661518840800824</v>
      </c>
      <c r="AL771">
        <v>0.63654029713376403</v>
      </c>
      <c r="AM771">
        <v>0.63668911258467864</v>
      </c>
      <c r="AN771">
        <v>0.97689340553815085</v>
      </c>
      <c r="AO771">
        <v>0.97689340553815063</v>
      </c>
      <c r="AP771">
        <v>0.97689340553815063</v>
      </c>
      <c r="AQ771">
        <v>0.97689340553815063</v>
      </c>
      <c r="AR771">
        <v>17.12450860051694</v>
      </c>
      <c r="AS771">
        <v>17.12450860051694</v>
      </c>
      <c r="AT771">
        <v>17.12450860051694</v>
      </c>
      <c r="AU771">
        <v>17.12450860051694</v>
      </c>
      <c r="AV771" t="str">
        <f>VLOOKUP(Sheet1[[#This Row],[NPDES ID2]],Combined_Sheet__Major_Only___2[[NPDES ID2]:[ECHO BFR]],3,FALSE)</f>
        <v>CT</v>
      </c>
      <c r="AW771" t="s">
        <v>12185</v>
      </c>
      <c r="AX771" t="str">
        <f>VLOOKUP(Sheet1[[#This Row],[NPDES ID2]],Combined_Sheet__Major_Only___2[[NPDES ID2]:[ECHO BFR]],27,FALSE)</f>
        <v>-</v>
      </c>
      <c r="AY771" t="str">
        <f>VLOOKUP(Sheet1[[#This Row],[NPDES ID2]],Combined_Sheet__Major_Only___2[[NPDES ID2]:[ECHO BFR]],28,FALSE)</f>
        <v>-</v>
      </c>
      <c r="AZ771" t="str">
        <f>VLOOKUP(Sheet1[[#This Row],[NPDES ID2]],Combined_Sheet__Major_Only___2[[NPDES ID2]:[ECHO BFR]],29,FALSE)</f>
        <v>preliminaryOps, thickening</v>
      </c>
      <c r="BA771">
        <f>VLOOKUP(Sheet1[[#This Row],[NPDES ID2]],Combined_Sheet__Major_Only___2[[NPDES ID2]:[ECHO BFR]],17,FALSE)</f>
        <v>41.402710999999996</v>
      </c>
      <c r="BB771">
        <f>VLOOKUP(Sheet1[[#This Row],[NPDES ID2]],Combined_Sheet__Major_Only___2[[NPDES ID2]:[ECHO BFR]],18,FALSE)</f>
        <v>-73.418111999999994</v>
      </c>
      <c r="BC771" s="2" t="str">
        <f>IF(ISNUMBER(SEARCH("aerobic",$AW771)),"aerobic","")</f>
        <v/>
      </c>
      <c r="BD771" s="2" t="str">
        <f>IF(ISNUMBER(SEARCH("anaer",$AW771)),"anaer","")</f>
        <v>anaer</v>
      </c>
      <c r="BE771" s="2" t="str">
        <f>IF(ISNUMBER(SEARCH("thickening",$AZ771)),"thickening","")</f>
        <v>thickening</v>
      </c>
      <c r="BF771" s="3" t="str">
        <f>IF(ISNUMBER(SEARCH("airDry",$AW771)),"airDry","")</f>
        <v/>
      </c>
      <c r="BG771" s="3" t="str">
        <f>IF(ISNUMBER(SEARCH("heatDry",$AY771)),"heatDry","")</f>
        <v/>
      </c>
      <c r="BH771" s="3" t="str">
        <f>IF(AND(ISNUMBER(SEARCH("aerobic",$AW771)),ISNUMBER(SEARCH("anaer",$AW771))),"Combined Aer and Anaer.","")</f>
        <v/>
      </c>
    </row>
    <row r="772" spans="1:60" x14ac:dyDescent="0.25">
      <c r="A772" s="5">
        <v>1624</v>
      </c>
      <c r="B772" t="s">
        <v>7629</v>
      </c>
      <c r="C772">
        <v>70.745999999999995</v>
      </c>
      <c r="D772">
        <v>1416.2223886768199</v>
      </c>
      <c r="E772">
        <v>1400.281575312664</v>
      </c>
      <c r="F772">
        <v>974.69434529128989</v>
      </c>
      <c r="G772">
        <v>1847.2260278903591</v>
      </c>
      <c r="H772">
        <v>-111.5625219554785</v>
      </c>
      <c r="I772">
        <v>-112.9490280430127</v>
      </c>
      <c r="J772">
        <v>-132.29409916048601</v>
      </c>
      <c r="K772">
        <v>-89.975054357913692</v>
      </c>
      <c r="L772">
        <v>48.486763616570883</v>
      </c>
      <c r="M772">
        <v>48.30577685621229</v>
      </c>
      <c r="N772">
        <v>47.672740640213952</v>
      </c>
      <c r="O772">
        <v>49.828062396642807</v>
      </c>
      <c r="P772">
        <v>1.6585818424209711</v>
      </c>
      <c r="Q772">
        <v>1.6731247278018551</v>
      </c>
      <c r="R772">
        <v>1.357541913381064</v>
      </c>
      <c r="S772">
        <v>1.9332187928204621</v>
      </c>
      <c r="T772">
        <v>108378.0205044264</v>
      </c>
      <c r="U772">
        <v>108378.20118990789</v>
      </c>
      <c r="V772">
        <v>108304.8288190958</v>
      </c>
      <c r="W772">
        <v>108451.4796981082</v>
      </c>
      <c r="X772">
        <v>7117.4114036216388</v>
      </c>
      <c r="Y772">
        <v>7143.0895611856613</v>
      </c>
      <c r="Z772">
        <v>6920.9672838651268</v>
      </c>
      <c r="AA772">
        <v>7239.527190564685</v>
      </c>
      <c r="AB772">
        <v>1103.3283768942599</v>
      </c>
      <c r="AC772">
        <v>1089.941737554424</v>
      </c>
      <c r="AD772">
        <v>959.94209885211296</v>
      </c>
      <c r="AE772">
        <v>1277.257658344123</v>
      </c>
      <c r="AF772">
        <v>67.165981945044962</v>
      </c>
      <c r="AG772">
        <v>66.915305697888229</v>
      </c>
      <c r="AH772">
        <v>66.038342243433007</v>
      </c>
      <c r="AI772">
        <v>69.023963361468077</v>
      </c>
      <c r="AJ772">
        <v>0.59700457587179201</v>
      </c>
      <c r="AK772">
        <v>0.59700457146164565</v>
      </c>
      <c r="AL772">
        <v>0.59700212073157588</v>
      </c>
      <c r="AM772">
        <v>0.59700698999895352</v>
      </c>
      <c r="AN772">
        <v>0.97687781603733537</v>
      </c>
      <c r="AO772">
        <v>0.97687781603733581</v>
      </c>
      <c r="AP772">
        <v>0.97687781603733581</v>
      </c>
      <c r="AQ772">
        <v>0.97687781603733581</v>
      </c>
      <c r="AR772">
        <v>15.908591021716219</v>
      </c>
      <c r="AS772">
        <v>15.908591021716219</v>
      </c>
      <c r="AT772">
        <v>15.908591021716219</v>
      </c>
      <c r="AU772">
        <v>15.908591021716219</v>
      </c>
      <c r="AV772" t="str">
        <f>VLOOKUP(Sheet1[[#This Row],[NPDES ID2]],Combined_Sheet__Major_Only___2[[NPDES ID2]:[ECHO BFR]],3,FALSE)</f>
        <v>PA</v>
      </c>
      <c r="AW772" t="s">
        <v>544</v>
      </c>
      <c r="AX772" t="str">
        <f>VLOOKUP(Sheet1[[#This Row],[NPDES ID2]],Combined_Sheet__Major_Only___2[[NPDES ID2]:[ECHO BFR]],27,FALSE)</f>
        <v>-</v>
      </c>
      <c r="AY772" t="str">
        <f>VLOOKUP(Sheet1[[#This Row],[NPDES ID2]],Combined_Sheet__Major_Only___2[[NPDES ID2]:[ECHO BFR]],28,FALSE)</f>
        <v>-</v>
      </c>
      <c r="AZ772" t="str">
        <f>VLOOKUP(Sheet1[[#This Row],[NPDES ID2]],Combined_Sheet__Major_Only___2[[NPDES ID2]:[ECHO BFR]],29,FALSE)</f>
        <v>thickening</v>
      </c>
      <c r="BA772">
        <f>VLOOKUP(Sheet1[[#This Row],[NPDES ID2]],Combined_Sheet__Major_Only___2[[NPDES ID2]:[ECHO BFR]],17,FALSE)</f>
        <v>40.685343000000003</v>
      </c>
      <c r="BB772">
        <f>VLOOKUP(Sheet1[[#This Row],[NPDES ID2]],Combined_Sheet__Major_Only___2[[NPDES ID2]:[ECHO BFR]],18,FALSE)</f>
        <v>-80.322697000000005</v>
      </c>
      <c r="BC772" s="2" t="str">
        <f>IF(ISNUMBER(SEARCH("aerobic",$AW772)),"aerobic","")</f>
        <v>aerobic</v>
      </c>
      <c r="BD772" s="2" t="str">
        <f>IF(ISNUMBER(SEARCH("anaer",$AW772)),"anaer","")</f>
        <v/>
      </c>
      <c r="BE772" s="2" t="str">
        <f>IF(ISNUMBER(SEARCH("thickening",$AZ772)),"thickening","")</f>
        <v>thickening</v>
      </c>
      <c r="BF772" s="3" t="str">
        <f>IF(ISNUMBER(SEARCH("airDry",$AW772)),"airDry","")</f>
        <v/>
      </c>
      <c r="BG772" s="3" t="str">
        <f>IF(ISNUMBER(SEARCH("heatDry",$AY772)),"heatDry","")</f>
        <v/>
      </c>
      <c r="BH772" s="3" t="str">
        <f>IF(AND(ISNUMBER(SEARCH("aerobic",$AW772)),ISNUMBER(SEARCH("anaer",$AW772))),"Combined Aer and Anaer.","")</f>
        <v/>
      </c>
    </row>
    <row r="773" spans="1:60" x14ac:dyDescent="0.25">
      <c r="A773" s="5">
        <v>1466</v>
      </c>
      <c r="B773" t="s">
        <v>6922</v>
      </c>
      <c r="C773">
        <v>114.53</v>
      </c>
      <c r="D773">
        <v>902.40819816726707</v>
      </c>
      <c r="E773">
        <v>894.61004137331713</v>
      </c>
      <c r="F773">
        <v>636.35984850255591</v>
      </c>
      <c r="G773">
        <v>1166.50253278382</v>
      </c>
      <c r="H773">
        <v>-109.3620473819811</v>
      </c>
      <c r="I773">
        <v>-110.7402856541584</v>
      </c>
      <c r="J773">
        <v>-130.1775668414856</v>
      </c>
      <c r="K773">
        <v>-87.867777429047848</v>
      </c>
      <c r="L773">
        <v>79.946534724799008</v>
      </c>
      <c r="M773">
        <v>79.664580832198041</v>
      </c>
      <c r="N773">
        <v>78.678425649804865</v>
      </c>
      <c r="O773">
        <v>82.036066473840549</v>
      </c>
      <c r="P773">
        <v>2.6821337807553189</v>
      </c>
      <c r="Q773">
        <v>2.7089944066244911</v>
      </c>
      <c r="R773">
        <v>2.1898809947028468</v>
      </c>
      <c r="S773">
        <v>3.1413151854712971</v>
      </c>
      <c r="T773">
        <v>108231.4810690279</v>
      </c>
      <c r="U773">
        <v>108231.6615142776</v>
      </c>
      <c r="V773">
        <v>108158.386696236</v>
      </c>
      <c r="W773">
        <v>108304.84259450321</v>
      </c>
      <c r="X773">
        <v>6978.5597964293129</v>
      </c>
      <c r="Y773">
        <v>7002.5884504825317</v>
      </c>
      <c r="Z773">
        <v>6796.1932570436611</v>
      </c>
      <c r="AA773">
        <v>7091.6916614584779</v>
      </c>
      <c r="AB773">
        <v>1063.259838629619</v>
      </c>
      <c r="AC773">
        <v>1050.7130605184129</v>
      </c>
      <c r="AD773">
        <v>927.31884673635102</v>
      </c>
      <c r="AE773">
        <v>1226.81088018116</v>
      </c>
      <c r="AF773">
        <v>68.408428800815614</v>
      </c>
      <c r="AG773">
        <v>68.167223186665709</v>
      </c>
      <c r="AH773">
        <v>67.323305097859958</v>
      </c>
      <c r="AI773">
        <v>70.196322041968273</v>
      </c>
      <c r="AJ773">
        <v>0.61220243428499066</v>
      </c>
      <c r="AK773">
        <v>0.6122024270909423</v>
      </c>
      <c r="AL773">
        <v>0.61219843157456411</v>
      </c>
      <c r="AM773">
        <v>0.61220637014123092</v>
      </c>
      <c r="AN773">
        <v>0.97684754946798757</v>
      </c>
      <c r="AO773">
        <v>0.97684754946798769</v>
      </c>
      <c r="AP773">
        <v>0.97684754946798769</v>
      </c>
      <c r="AQ773">
        <v>0.97684754946798769</v>
      </c>
      <c r="AR773">
        <v>16.376013404230299</v>
      </c>
      <c r="AS773">
        <v>16.376013404230299</v>
      </c>
      <c r="AT773">
        <v>16.376013404230299</v>
      </c>
      <c r="AU773">
        <v>16.376013404230299</v>
      </c>
      <c r="AV773" t="str">
        <f>VLOOKUP(Sheet1[[#This Row],[NPDES ID2]],Combined_Sheet__Major_Only___2[[NPDES ID2]:[ECHO BFR]],3,FALSE)</f>
        <v>WV</v>
      </c>
      <c r="AW773" t="s">
        <v>41</v>
      </c>
      <c r="AX773" t="str">
        <f>VLOOKUP(Sheet1[[#This Row],[NPDES ID2]],Combined_Sheet__Major_Only___2[[NPDES ID2]:[ECHO BFR]],27,FALSE)</f>
        <v>-</v>
      </c>
      <c r="AY773" t="str">
        <f>VLOOKUP(Sheet1[[#This Row],[NPDES ID2]],Combined_Sheet__Major_Only___2[[NPDES ID2]:[ECHO BFR]],28,FALSE)</f>
        <v>-</v>
      </c>
      <c r="AZ773" t="str">
        <f>VLOOKUP(Sheet1[[#This Row],[NPDES ID2]],Combined_Sheet__Major_Only___2[[NPDES ID2]:[ECHO BFR]],29,FALSE)</f>
        <v>thickening</v>
      </c>
      <c r="BA773">
        <f>VLOOKUP(Sheet1[[#This Row],[NPDES ID2]],Combined_Sheet__Major_Only___2[[NPDES ID2]:[ECHO BFR]],17,FALSE)</f>
        <v>38.403588999999997</v>
      </c>
      <c r="BB773">
        <f>VLOOKUP(Sheet1[[#This Row],[NPDES ID2]],Combined_Sheet__Major_Only___2[[NPDES ID2]:[ECHO BFR]],18,FALSE)</f>
        <v>-81.523713000000001</v>
      </c>
      <c r="BC773" s="2" t="str">
        <f>IF(ISNUMBER(SEARCH("aerobic",$AW773)),"aerobic","")</f>
        <v>aerobic</v>
      </c>
      <c r="BD773" s="2" t="str">
        <f>IF(ISNUMBER(SEARCH("anaer",$AW773)),"anaer","")</f>
        <v/>
      </c>
      <c r="BE773" s="2" t="str">
        <f>IF(ISNUMBER(SEARCH("thickening",$AZ773)),"thickening","")</f>
        <v>thickening</v>
      </c>
      <c r="BF773" s="3" t="str">
        <f>IF(ISNUMBER(SEARCH("airDry",$AW773)),"airDry","")</f>
        <v/>
      </c>
      <c r="BG773" s="3" t="str">
        <f>IF(ISNUMBER(SEARCH("heatDry",$AY773)),"heatDry","")</f>
        <v/>
      </c>
      <c r="BH773" s="3" t="str">
        <f>IF(AND(ISNUMBER(SEARCH("aerobic",$AW773)),ISNUMBER(SEARCH("anaer",$AW773))),"Combined Aer and Anaer.","")</f>
        <v/>
      </c>
    </row>
    <row r="774" spans="1:60" x14ac:dyDescent="0.25">
      <c r="A774" s="5">
        <v>1714</v>
      </c>
      <c r="B774" t="s">
        <v>8033</v>
      </c>
      <c r="C774">
        <v>41.88</v>
      </c>
      <c r="D774">
        <v>2277.747944071049</v>
      </c>
      <c r="E774">
        <v>2255.7807796110469</v>
      </c>
      <c r="F774">
        <v>1541.147815861143</v>
      </c>
      <c r="G774">
        <v>2988.1053154266851</v>
      </c>
      <c r="H774">
        <v>-109.2962260311137</v>
      </c>
      <c r="I774">
        <v>-110.67599115080991</v>
      </c>
      <c r="J774">
        <v>-130.1161419991779</v>
      </c>
      <c r="K774">
        <v>-87.816325715589358</v>
      </c>
      <c r="L774">
        <v>29.25619000306741</v>
      </c>
      <c r="M774">
        <v>29.15326023358671</v>
      </c>
      <c r="N774">
        <v>28.79323612076994</v>
      </c>
      <c r="O774">
        <v>30.01901422668179</v>
      </c>
      <c r="P774">
        <v>0.98073135822849511</v>
      </c>
      <c r="Q774">
        <v>0.9906048286580682</v>
      </c>
      <c r="R774">
        <v>0.80065357219790856</v>
      </c>
      <c r="S774">
        <v>1.148858302071865</v>
      </c>
      <c r="T774">
        <v>107837.0329348318</v>
      </c>
      <c r="U774">
        <v>107837.2127334368</v>
      </c>
      <c r="V774">
        <v>107764.20050347041</v>
      </c>
      <c r="W774">
        <v>107910.1315615066</v>
      </c>
      <c r="X774">
        <v>6947.827724452276</v>
      </c>
      <c r="Y774">
        <v>6971.7019900484966</v>
      </c>
      <c r="Z774">
        <v>6766.6832778919052</v>
      </c>
      <c r="AA774">
        <v>7060.1919127487181</v>
      </c>
      <c r="AB774">
        <v>1057.8262278868731</v>
      </c>
      <c r="AC774">
        <v>1045.3565829108741</v>
      </c>
      <c r="AD774">
        <v>922.67304650713595</v>
      </c>
      <c r="AE774">
        <v>1220.3687173971059</v>
      </c>
      <c r="AF774">
        <v>68.460224819268518</v>
      </c>
      <c r="AG774">
        <v>68.219386946769305</v>
      </c>
      <c r="AH774">
        <v>67.376889477091851</v>
      </c>
      <c r="AI774">
        <v>70.245226732800063</v>
      </c>
      <c r="AJ774">
        <v>0.61283612601438053</v>
      </c>
      <c r="AK774">
        <v>0.61283612339226812</v>
      </c>
      <c r="AL774">
        <v>0.61283466569586753</v>
      </c>
      <c r="AM774">
        <v>0.61283756193545158</v>
      </c>
      <c r="AN774">
        <v>0.97676568421180998</v>
      </c>
      <c r="AO774">
        <v>0.97676568421180998</v>
      </c>
      <c r="AP774">
        <v>0.97676568421180998</v>
      </c>
      <c r="AQ774">
        <v>0.97676568421180998</v>
      </c>
      <c r="AR774">
        <v>16.395592219799362</v>
      </c>
      <c r="AS774">
        <v>16.395592219799362</v>
      </c>
      <c r="AT774">
        <v>16.395592219799362</v>
      </c>
      <c r="AU774">
        <v>16.395592219799362</v>
      </c>
      <c r="AV774" t="str">
        <f>VLOOKUP(Sheet1[[#This Row],[NPDES ID2]],Combined_Sheet__Major_Only___2[[NPDES ID2]:[ECHO BFR]],3,FALSE)</f>
        <v>MO</v>
      </c>
      <c r="AW774" t="s">
        <v>41</v>
      </c>
      <c r="AX774" t="str">
        <f>VLOOKUP(Sheet1[[#This Row],[NPDES ID2]],Combined_Sheet__Major_Only___2[[NPDES ID2]:[ECHO BFR]],27,FALSE)</f>
        <v>tempSludgeStore</v>
      </c>
      <c r="AY774" t="str">
        <f>VLOOKUP(Sheet1[[#This Row],[NPDES ID2]],Combined_Sheet__Major_Only___2[[NPDES ID2]:[ECHO BFR]],28,FALSE)</f>
        <v>-</v>
      </c>
      <c r="AZ774" t="str">
        <f>VLOOKUP(Sheet1[[#This Row],[NPDES ID2]],Combined_Sheet__Major_Only___2[[NPDES ID2]:[ECHO BFR]],29,FALSE)</f>
        <v>thickening</v>
      </c>
      <c r="BA774">
        <f>VLOOKUP(Sheet1[[#This Row],[NPDES ID2]],Combined_Sheet__Major_Only___2[[NPDES ID2]:[ECHO BFR]],17,FALSE)</f>
        <v>38.363495</v>
      </c>
      <c r="BB774">
        <f>VLOOKUP(Sheet1[[#This Row],[NPDES ID2]],Combined_Sheet__Major_Only___2[[NPDES ID2]:[ECHO BFR]],18,FALSE)</f>
        <v>-90.998439000000005</v>
      </c>
      <c r="BC774" s="2" t="str">
        <f>IF(ISNUMBER(SEARCH("aerobic",$AW774)),"aerobic","")</f>
        <v>aerobic</v>
      </c>
      <c r="BD774" s="2" t="str">
        <f>IF(ISNUMBER(SEARCH("anaer",$AW774)),"anaer","")</f>
        <v/>
      </c>
      <c r="BE774" s="2" t="str">
        <f>IF(ISNUMBER(SEARCH("thickening",$AZ774)),"thickening","")</f>
        <v>thickening</v>
      </c>
      <c r="BF774" s="3" t="str">
        <f>IF(ISNUMBER(SEARCH("airDry",$AW774)),"airDry","")</f>
        <v/>
      </c>
      <c r="BG774" s="3" t="str">
        <f>IF(ISNUMBER(SEARCH("heatDry",$AY774)),"heatDry","")</f>
        <v/>
      </c>
      <c r="BH774" s="3" t="str">
        <f>IF(AND(ISNUMBER(SEARCH("aerobic",$AW774)),ISNUMBER(SEARCH("anaer",$AW774))),"Combined Aer and Anaer.","")</f>
        <v/>
      </c>
    </row>
    <row r="775" spans="1:60" x14ac:dyDescent="0.25">
      <c r="A775" s="5">
        <v>2148</v>
      </c>
      <c r="B775" t="s">
        <v>10089</v>
      </c>
      <c r="C775">
        <v>812.16</v>
      </c>
      <c r="D775">
        <v>344.2957383702709</v>
      </c>
      <c r="E775">
        <v>335.08228929203449</v>
      </c>
      <c r="F775">
        <v>290.92734548670268</v>
      </c>
      <c r="G775">
        <v>407.87713093167088</v>
      </c>
      <c r="H775">
        <v>-110.06692845467521</v>
      </c>
      <c r="I775">
        <v>-111.4598182370493</v>
      </c>
      <c r="J775">
        <v>-130.83721606597339</v>
      </c>
      <c r="K775">
        <v>-88.430278642897761</v>
      </c>
      <c r="L775">
        <v>562.44975631491548</v>
      </c>
      <c r="M775">
        <v>560.41589135377262</v>
      </c>
      <c r="N775">
        <v>553.30591017482732</v>
      </c>
      <c r="O775">
        <v>577.51840319372457</v>
      </c>
      <c r="P775">
        <v>19.027777270368389</v>
      </c>
      <c r="Q775">
        <v>19.207932685552649</v>
      </c>
      <c r="R775">
        <v>15.552433261392681</v>
      </c>
      <c r="S775">
        <v>22.239947887704229</v>
      </c>
      <c r="T775">
        <v>107449.0077043799</v>
      </c>
      <c r="U775">
        <v>107449.1868668697</v>
      </c>
      <c r="V775">
        <v>107376.4329491872</v>
      </c>
      <c r="W775">
        <v>107521.8477131051</v>
      </c>
      <c r="X775">
        <v>6983.2385815356338</v>
      </c>
      <c r="Y775">
        <v>7007.79347449343</v>
      </c>
      <c r="Z775">
        <v>6796.3515874942013</v>
      </c>
      <c r="AA775">
        <v>7099.2758012019158</v>
      </c>
      <c r="AB775">
        <v>1071.915778337677</v>
      </c>
      <c r="AC775">
        <v>1059.1266639621631</v>
      </c>
      <c r="AD775">
        <v>933.87870859009922</v>
      </c>
      <c r="AE775">
        <v>1238.638220849376</v>
      </c>
      <c r="AF775">
        <v>67.872000671510762</v>
      </c>
      <c r="AG775">
        <v>67.626964116305842</v>
      </c>
      <c r="AH775">
        <v>66.7683702371545</v>
      </c>
      <c r="AI775">
        <v>69.68986161343004</v>
      </c>
      <c r="AJ775">
        <v>0.60564010636959142</v>
      </c>
      <c r="AK775">
        <v>0.60564005531667831</v>
      </c>
      <c r="AL775">
        <v>0.60561195961334457</v>
      </c>
      <c r="AM775">
        <v>0.6056677842844902</v>
      </c>
      <c r="AN775">
        <v>0.97668458514311562</v>
      </c>
      <c r="AO775">
        <v>0.97668458514311574</v>
      </c>
      <c r="AP775">
        <v>0.97668458514311574</v>
      </c>
      <c r="AQ775">
        <v>0.97668458514311574</v>
      </c>
      <c r="AR775">
        <v>16.17333553576097</v>
      </c>
      <c r="AS775">
        <v>16.17333553576098</v>
      </c>
      <c r="AT775">
        <v>16.17333553576098</v>
      </c>
      <c r="AU775">
        <v>16.17333553576098</v>
      </c>
      <c r="AV775" t="str">
        <f>VLOOKUP(Sheet1[[#This Row],[NPDES ID2]],Combined_Sheet__Major_Only___2[[NPDES ID2]:[ECHO BFR]],3,FALSE)</f>
        <v>TN</v>
      </c>
      <c r="AW775" t="s">
        <v>41</v>
      </c>
      <c r="AX775" t="str">
        <f>VLOOKUP(Sheet1[[#This Row],[NPDES ID2]],Combined_Sheet__Major_Only___2[[NPDES ID2]:[ECHO BFR]],27,FALSE)</f>
        <v>-</v>
      </c>
      <c r="AY775" t="str">
        <f>VLOOKUP(Sheet1[[#This Row],[NPDES ID2]],Combined_Sheet__Major_Only___2[[NPDES ID2]:[ECHO BFR]],28,FALSE)</f>
        <v>-</v>
      </c>
      <c r="AZ775" t="str">
        <f>VLOOKUP(Sheet1[[#This Row],[NPDES ID2]],Combined_Sheet__Major_Only___2[[NPDES ID2]:[ECHO BFR]],29,FALSE)</f>
        <v>thickening</v>
      </c>
      <c r="BA775">
        <f>VLOOKUP(Sheet1[[#This Row],[NPDES ID2]],Combined_Sheet__Major_Only___2[[NPDES ID2]:[ECHO BFR]],17,FALSE)</f>
        <v>35.892499999999998</v>
      </c>
      <c r="BB775">
        <f>VLOOKUP(Sheet1[[#This Row],[NPDES ID2]],Combined_Sheet__Major_Only___2[[NPDES ID2]:[ECHO BFR]],18,FALSE)</f>
        <v>-84.243899999999996</v>
      </c>
      <c r="BC775" s="2" t="str">
        <f>IF(ISNUMBER(SEARCH("aerobic",$AW775)),"aerobic","")</f>
        <v>aerobic</v>
      </c>
      <c r="BD775" s="2" t="str">
        <f>IF(ISNUMBER(SEARCH("anaer",$AW775)),"anaer","")</f>
        <v/>
      </c>
      <c r="BE775" s="2" t="str">
        <f>IF(ISNUMBER(SEARCH("thickening",$AZ775)),"thickening","")</f>
        <v>thickening</v>
      </c>
      <c r="BF775" s="3" t="str">
        <f>IF(ISNUMBER(SEARCH("airDry",$AW775)),"airDry","")</f>
        <v/>
      </c>
      <c r="BG775" s="3" t="str">
        <f>IF(ISNUMBER(SEARCH("heatDry",$AY775)),"heatDry","")</f>
        <v/>
      </c>
      <c r="BH775" s="3" t="str">
        <f>IF(AND(ISNUMBER(SEARCH("aerobic",$AW775)),ISNUMBER(SEARCH("anaer",$AW775))),"Combined Aer and Anaer.","")</f>
        <v/>
      </c>
    </row>
    <row r="776" spans="1:60" x14ac:dyDescent="0.25">
      <c r="A776" s="5">
        <v>714</v>
      </c>
      <c r="B776" t="s">
        <v>3523</v>
      </c>
      <c r="C776">
        <v>4158.6000000000004</v>
      </c>
      <c r="D776">
        <v>857.02622514831251</v>
      </c>
      <c r="E776">
        <v>855.42351054072401</v>
      </c>
      <c r="F776">
        <v>690.81860711479874</v>
      </c>
      <c r="G776">
        <v>1003.492954532048</v>
      </c>
      <c r="H776">
        <v>-107.2416027661797</v>
      </c>
      <c r="I776">
        <v>-108.8508221725652</v>
      </c>
      <c r="J776">
        <v>-128.01003175997749</v>
      </c>
      <c r="K776">
        <v>-85.227632107236218</v>
      </c>
      <c r="L776">
        <v>2922.7319253673159</v>
      </c>
      <c r="M776">
        <v>2912.6324599360091</v>
      </c>
      <c r="N776">
        <v>2877.4149459847531</v>
      </c>
      <c r="O776">
        <v>2997.4571013947639</v>
      </c>
      <c r="P776">
        <v>97.322288219124204</v>
      </c>
      <c r="Q776">
        <v>98.362901266419584</v>
      </c>
      <c r="R776">
        <v>79.38840708847529</v>
      </c>
      <c r="S776">
        <v>114.21952434480021</v>
      </c>
      <c r="T776">
        <v>107373.8149775694</v>
      </c>
      <c r="U776">
        <v>107373.99401679089</v>
      </c>
      <c r="V776">
        <v>107301.2901556601</v>
      </c>
      <c r="W776">
        <v>107446.6048705102</v>
      </c>
      <c r="X776">
        <v>6876.154145396411</v>
      </c>
      <c r="Y776">
        <v>6899.456594666437</v>
      </c>
      <c r="Z776">
        <v>6700.2377696591711</v>
      </c>
      <c r="AA776">
        <v>6985.1869939267244</v>
      </c>
      <c r="AB776">
        <v>1041.3458520756999</v>
      </c>
      <c r="AC776">
        <v>1029.239448500151</v>
      </c>
      <c r="AD776">
        <v>908.84145729911791</v>
      </c>
      <c r="AE776">
        <v>1200.347933062113</v>
      </c>
      <c r="AF776">
        <v>68.893960228330172</v>
      </c>
      <c r="AG776">
        <v>68.657917748528803</v>
      </c>
      <c r="AH776">
        <v>67.824613943174896</v>
      </c>
      <c r="AI776">
        <v>70.652782633708128</v>
      </c>
      <c r="AJ776">
        <v>0.61814308354725855</v>
      </c>
      <c r="AK776">
        <v>0.61814280931314325</v>
      </c>
      <c r="AL776">
        <v>0.61799810974842118</v>
      </c>
      <c r="AM776">
        <v>0.61828567337780704</v>
      </c>
      <c r="AN776">
        <v>0.97666880398574785</v>
      </c>
      <c r="AO776">
        <v>0.97666880398574818</v>
      </c>
      <c r="AP776">
        <v>0.97666880398574818</v>
      </c>
      <c r="AQ776">
        <v>0.97666880398574818</v>
      </c>
      <c r="AR776">
        <v>16.55392470809074</v>
      </c>
      <c r="AS776">
        <v>16.55392470809074</v>
      </c>
      <c r="AT776">
        <v>16.55392470809074</v>
      </c>
      <c r="AU776">
        <v>16.55392470809074</v>
      </c>
      <c r="AV776" t="str">
        <f>VLOOKUP(Sheet1[[#This Row],[NPDES ID2]],Combined_Sheet__Major_Only___2[[NPDES ID2]:[ECHO BFR]],3,FALSE)</f>
        <v>TX</v>
      </c>
      <c r="AW776" t="s">
        <v>12185</v>
      </c>
      <c r="AX776" t="str">
        <f>VLOOKUP(Sheet1[[#This Row],[NPDES ID2]],Combined_Sheet__Major_Only___2[[NPDES ID2]:[ECHO BFR]],27,FALSE)</f>
        <v>tempSludgeStore</v>
      </c>
      <c r="AY776" t="str">
        <f>VLOOKUP(Sheet1[[#This Row],[NPDES ID2]],Combined_Sheet__Major_Only___2[[NPDES ID2]:[ECHO BFR]],28,FALSE)</f>
        <v>highTempCompost</v>
      </c>
      <c r="AZ776" t="str">
        <f>VLOOKUP(Sheet1[[#This Row],[NPDES ID2]],Combined_Sheet__Major_Only___2[[NPDES ID2]:[ECHO BFR]],29,FALSE)</f>
        <v>preliminaryOps, thickening</v>
      </c>
      <c r="BA776">
        <f>VLOOKUP(Sheet1[[#This Row],[NPDES ID2]],Combined_Sheet__Major_Only___2[[NPDES ID2]:[ECHO BFR]],17,FALSE)</f>
        <v>33.198259999999998</v>
      </c>
      <c r="BB776">
        <f>VLOOKUP(Sheet1[[#This Row],[NPDES ID2]],Combined_Sheet__Major_Only___2[[NPDES ID2]:[ECHO BFR]],18,FALSE)</f>
        <v>-97.084569999999999</v>
      </c>
      <c r="BC776" s="2" t="str">
        <f>IF(ISNUMBER(SEARCH("aerobic",$AW776)),"aerobic","")</f>
        <v/>
      </c>
      <c r="BD776" s="2" t="str">
        <f>IF(ISNUMBER(SEARCH("anaer",$AW776)),"anaer","")</f>
        <v>anaer</v>
      </c>
      <c r="BE776" s="2" t="str">
        <f>IF(ISNUMBER(SEARCH("thickening",$AZ776)),"thickening","")</f>
        <v>thickening</v>
      </c>
      <c r="BF776" s="3" t="str">
        <f>IF(ISNUMBER(SEARCH("airDry",$AW776)),"airDry","")</f>
        <v/>
      </c>
      <c r="BG776" s="3" t="str">
        <f>IF(ISNUMBER(SEARCH("heatDry",$AY776)),"heatDry","")</f>
        <v/>
      </c>
      <c r="BH776" s="3" t="str">
        <f>IF(AND(ISNUMBER(SEARCH("aerobic",$AW776)),ISNUMBER(SEARCH("anaer",$AW776))),"Combined Aer and Anaer.","")</f>
        <v/>
      </c>
    </row>
    <row r="777" spans="1:60" x14ac:dyDescent="0.25">
      <c r="A777" s="5">
        <v>2431</v>
      </c>
      <c r="B777" t="s">
        <v>11331</v>
      </c>
      <c r="C777">
        <v>249</v>
      </c>
      <c r="D777">
        <v>496.96071077781869</v>
      </c>
      <c r="E777">
        <v>493.61705818554572</v>
      </c>
      <c r="F777">
        <v>370.62969831640919</v>
      </c>
      <c r="G777">
        <v>621.15501645219263</v>
      </c>
      <c r="H777">
        <v>-109.9832763426553</v>
      </c>
      <c r="I777">
        <v>-111.3794813166993</v>
      </c>
      <c r="J777">
        <v>-130.77119067151699</v>
      </c>
      <c r="K777">
        <v>-88.439521005229636</v>
      </c>
      <c r="L777">
        <v>172.8382230557981</v>
      </c>
      <c r="M777">
        <v>172.21778964195849</v>
      </c>
      <c r="N777">
        <v>170.0479871916925</v>
      </c>
      <c r="O777">
        <v>177.4359523016104</v>
      </c>
      <c r="P777">
        <v>5.8331461058829692</v>
      </c>
      <c r="Q777">
        <v>5.8893154437208501</v>
      </c>
      <c r="R777">
        <v>4.7662412506200411</v>
      </c>
      <c r="S777">
        <v>6.8217343585101853</v>
      </c>
      <c r="T777">
        <v>107074.23971578421</v>
      </c>
      <c r="U777">
        <v>107074.41826389229</v>
      </c>
      <c r="V777">
        <v>107001.913833015</v>
      </c>
      <c r="W777">
        <v>107146.829942482</v>
      </c>
      <c r="X777">
        <v>6942.885364607333</v>
      </c>
      <c r="Y777">
        <v>6967.1437284639378</v>
      </c>
      <c r="Z777">
        <v>6758.3452244496311</v>
      </c>
      <c r="AA777">
        <v>7057.4375851535224</v>
      </c>
      <c r="AB777">
        <v>1063.387502374349</v>
      </c>
      <c r="AC777">
        <v>1050.735538783566</v>
      </c>
      <c r="AD777">
        <v>926.75009428510634</v>
      </c>
      <c r="AE777">
        <v>1228.222474642278</v>
      </c>
      <c r="AF777">
        <v>68.025754713891487</v>
      </c>
      <c r="AG777">
        <v>67.781684805073596</v>
      </c>
      <c r="AH777">
        <v>66.927504017275993</v>
      </c>
      <c r="AI777">
        <v>69.835177031376872</v>
      </c>
      <c r="AJ777">
        <v>0.60752092799447066</v>
      </c>
      <c r="AK777">
        <v>0.60752091248137896</v>
      </c>
      <c r="AL777">
        <v>0.60751231179188525</v>
      </c>
      <c r="AM777">
        <v>0.6075294003618098</v>
      </c>
      <c r="AN777">
        <v>0.97660571761497794</v>
      </c>
      <c r="AO777">
        <v>0.97660571761497783</v>
      </c>
      <c r="AP777">
        <v>0.97660571761497783</v>
      </c>
      <c r="AQ777">
        <v>0.97660571761497783</v>
      </c>
      <c r="AR777">
        <v>16.231855900933311</v>
      </c>
      <c r="AS777">
        <v>16.231855900933311</v>
      </c>
      <c r="AT777">
        <v>16.231855900933311</v>
      </c>
      <c r="AU777">
        <v>16.231855900933311</v>
      </c>
      <c r="AV777" t="str">
        <f>VLOOKUP(Sheet1[[#This Row],[NPDES ID2]],Combined_Sheet__Major_Only___2[[NPDES ID2]:[ECHO BFR]],3,FALSE)</f>
        <v>IL</v>
      </c>
      <c r="AW777" t="s">
        <v>41</v>
      </c>
      <c r="AX777" t="str">
        <f>VLOOKUP(Sheet1[[#This Row],[NPDES ID2]],Combined_Sheet__Major_Only___2[[NPDES ID2]:[ECHO BFR]],27,FALSE)</f>
        <v>-</v>
      </c>
      <c r="AY777" t="str">
        <f>VLOOKUP(Sheet1[[#This Row],[NPDES ID2]],Combined_Sheet__Major_Only___2[[NPDES ID2]:[ECHO BFR]],28,FALSE)</f>
        <v>-</v>
      </c>
      <c r="AZ777" t="str">
        <f>VLOOKUP(Sheet1[[#This Row],[NPDES ID2]],Combined_Sheet__Major_Only___2[[NPDES ID2]:[ECHO BFR]],29,FALSE)</f>
        <v>thickening</v>
      </c>
      <c r="BA777">
        <f>VLOOKUP(Sheet1[[#This Row],[NPDES ID2]],Combined_Sheet__Major_Only___2[[NPDES ID2]:[ECHO BFR]],17,FALSE)</f>
        <v>38.541297</v>
      </c>
      <c r="BB777">
        <f>VLOOKUP(Sheet1[[#This Row],[NPDES ID2]],Combined_Sheet__Major_Only___2[[NPDES ID2]:[ECHO BFR]],18,FALSE)</f>
        <v>-90.059870000000004</v>
      </c>
      <c r="BC777" s="2" t="str">
        <f>IF(ISNUMBER(SEARCH("aerobic",$AW777)),"aerobic","")</f>
        <v>aerobic</v>
      </c>
      <c r="BD777" s="2" t="str">
        <f>IF(ISNUMBER(SEARCH("anaer",$AW777)),"anaer","")</f>
        <v/>
      </c>
      <c r="BE777" s="2" t="str">
        <f>IF(ISNUMBER(SEARCH("thickening",$AZ777)),"thickening","")</f>
        <v>thickening</v>
      </c>
      <c r="BF777" s="4" t="str">
        <f>IF(ISNUMBER(SEARCH("airDry",$AW777)),"airDry","")</f>
        <v/>
      </c>
      <c r="BG777" s="4" t="str">
        <f>IF(ISNUMBER(SEARCH("heatDry",$AY777)),"heatDry","")</f>
        <v/>
      </c>
      <c r="BH777" s="4" t="str">
        <f>IF(AND(ISNUMBER(SEARCH("aerobic",$AW777)),ISNUMBER(SEARCH("anaer",$AW777))),"Combined Aer and Anaer.","")</f>
        <v/>
      </c>
    </row>
    <row r="778" spans="1:60" x14ac:dyDescent="0.25">
      <c r="A778" s="5">
        <v>1370</v>
      </c>
      <c r="B778" t="s">
        <v>6505</v>
      </c>
      <c r="C778">
        <v>154.06</v>
      </c>
      <c r="D778">
        <v>711.3226878979192</v>
      </c>
      <c r="E778">
        <v>707.69883406356485</v>
      </c>
      <c r="F778">
        <v>510.24704588880491</v>
      </c>
      <c r="G778">
        <v>913.83520433856336</v>
      </c>
      <c r="H778">
        <v>-110.57759053370179</v>
      </c>
      <c r="I778">
        <v>-111.9858318295495</v>
      </c>
      <c r="J778">
        <v>-131.34486157058541</v>
      </c>
      <c r="K778">
        <v>-89.021517592785187</v>
      </c>
      <c r="L778">
        <v>106.4335433155716</v>
      </c>
      <c r="M778">
        <v>106.04584758567159</v>
      </c>
      <c r="N778">
        <v>104.6898888633895</v>
      </c>
      <c r="O778">
        <v>109.3066754413628</v>
      </c>
      <c r="P778">
        <v>3.6100914211814108</v>
      </c>
      <c r="Q778">
        <v>3.6436955653280232</v>
      </c>
      <c r="R778">
        <v>2.9516780962421851</v>
      </c>
      <c r="S778">
        <v>4.2166665160836114</v>
      </c>
      <c r="T778">
        <v>107016.3779426979</v>
      </c>
      <c r="U778">
        <v>107016.5563959495</v>
      </c>
      <c r="V778">
        <v>106944.0904842342</v>
      </c>
      <c r="W778">
        <v>107088.9296046532</v>
      </c>
      <c r="X778">
        <v>6972.0344031681434</v>
      </c>
      <c r="Y778">
        <v>6996.6885702974232</v>
      </c>
      <c r="Z778">
        <v>6784.0822034234616</v>
      </c>
      <c r="AA778">
        <v>7088.7668315551291</v>
      </c>
      <c r="AB778">
        <v>1072.606042668255</v>
      </c>
      <c r="AC778">
        <v>1059.751575069319</v>
      </c>
      <c r="AD778">
        <v>934.20734276698795</v>
      </c>
      <c r="AE778">
        <v>1239.944330671816</v>
      </c>
      <c r="AF778">
        <v>67.704721626354527</v>
      </c>
      <c r="AG778">
        <v>67.458174385185146</v>
      </c>
      <c r="AH778">
        <v>66.595502417199725</v>
      </c>
      <c r="AI778">
        <v>69.532288840231303</v>
      </c>
      <c r="AJ778">
        <v>0.60359389680869524</v>
      </c>
      <c r="AK778">
        <v>0.60359388724535612</v>
      </c>
      <c r="AL778">
        <v>0.60358857862519188</v>
      </c>
      <c r="AM778">
        <v>0.60359912618035827</v>
      </c>
      <c r="AN778">
        <v>0.97659349340130741</v>
      </c>
      <c r="AO778">
        <v>0.97659349340130741</v>
      </c>
      <c r="AP778">
        <v>0.97659349340130741</v>
      </c>
      <c r="AQ778">
        <v>0.97659349340130741</v>
      </c>
      <c r="AR778">
        <v>16.11117596286342</v>
      </c>
      <c r="AS778">
        <v>16.11117596286342</v>
      </c>
      <c r="AT778">
        <v>16.11117596286342</v>
      </c>
      <c r="AU778">
        <v>16.11117596286342</v>
      </c>
      <c r="AV778" t="str">
        <f>VLOOKUP(Sheet1[[#This Row],[NPDES ID2]],Combined_Sheet__Major_Only___2[[NPDES ID2]:[ECHO BFR]],3,FALSE)</f>
        <v>CO</v>
      </c>
      <c r="AW778" t="s">
        <v>41</v>
      </c>
      <c r="AX778" t="str">
        <f>VLOOKUP(Sheet1[[#This Row],[NPDES ID2]],Combined_Sheet__Major_Only___2[[NPDES ID2]:[ECHO BFR]],27,FALSE)</f>
        <v>-</v>
      </c>
      <c r="AY778" t="str">
        <f>VLOOKUP(Sheet1[[#This Row],[NPDES ID2]],Combined_Sheet__Major_Only___2[[NPDES ID2]:[ECHO BFR]],28,FALSE)</f>
        <v>-</v>
      </c>
      <c r="AZ778" t="str">
        <f>VLOOKUP(Sheet1[[#This Row],[NPDES ID2]],Combined_Sheet__Major_Only___2[[NPDES ID2]:[ECHO BFR]],29,FALSE)</f>
        <v>thickening</v>
      </c>
      <c r="BA778">
        <f>VLOOKUP(Sheet1[[#This Row],[NPDES ID2]],Combined_Sheet__Major_Only___2[[NPDES ID2]:[ECHO BFR]],17,FALSE)</f>
        <v>39.962221999999997</v>
      </c>
      <c r="BB778">
        <f>VLOOKUP(Sheet1[[#This Row],[NPDES ID2]],Combined_Sheet__Major_Only___2[[NPDES ID2]:[ECHO BFR]],18,FALSE)</f>
        <v>-105.815556</v>
      </c>
      <c r="BC778" s="2" t="str">
        <f>IF(ISNUMBER(SEARCH("aerobic",$AW778)),"aerobic","")</f>
        <v>aerobic</v>
      </c>
      <c r="BD778" s="2" t="str">
        <f>IF(ISNUMBER(SEARCH("anaer",$AW778)),"anaer","")</f>
        <v/>
      </c>
      <c r="BE778" s="2" t="str">
        <f>IF(ISNUMBER(SEARCH("thickening",$AZ778)),"thickening","")</f>
        <v>thickening</v>
      </c>
      <c r="BF778" s="3" t="str">
        <f>IF(ISNUMBER(SEARCH("airDry",$AW778)),"airDry","")</f>
        <v/>
      </c>
      <c r="BG778" s="3" t="str">
        <f>IF(ISNUMBER(SEARCH("heatDry",$AY778)),"heatDry","")</f>
        <v/>
      </c>
      <c r="BH778" s="3" t="str">
        <f>IF(AND(ISNUMBER(SEARCH("aerobic",$AW778)),ISNUMBER(SEARCH("anaer",$AW778))),"Combined Aer and Anaer.","")</f>
        <v/>
      </c>
    </row>
    <row r="779" spans="1:60" x14ac:dyDescent="0.25">
      <c r="A779" s="5">
        <v>627</v>
      </c>
      <c r="B779" t="s">
        <v>3096</v>
      </c>
      <c r="C779">
        <v>375.16</v>
      </c>
      <c r="D779">
        <v>393.79797321939179</v>
      </c>
      <c r="E779">
        <v>389.36679690273053</v>
      </c>
      <c r="F779">
        <v>305.07245526674978</v>
      </c>
      <c r="G779">
        <v>485.11404124685077</v>
      </c>
      <c r="H779">
        <v>-109.4316606304902</v>
      </c>
      <c r="I779">
        <v>-110.7975743753387</v>
      </c>
      <c r="J779">
        <v>-130.2379865017391</v>
      </c>
      <c r="K779">
        <v>-87.893931393896352</v>
      </c>
      <c r="L779">
        <v>261.5328996407668</v>
      </c>
      <c r="M779">
        <v>260.60662617866831</v>
      </c>
      <c r="N779">
        <v>257.36753097089962</v>
      </c>
      <c r="O779">
        <v>268.39671580578681</v>
      </c>
      <c r="P779">
        <v>8.7862685388012132</v>
      </c>
      <c r="Q779">
        <v>8.8734505881843866</v>
      </c>
      <c r="R779">
        <v>7.1750235802710671</v>
      </c>
      <c r="S779">
        <v>10.2870816477297</v>
      </c>
      <c r="T779">
        <v>106874.2174010594</v>
      </c>
      <c r="U779">
        <v>106874.39562125781</v>
      </c>
      <c r="V779">
        <v>106802.0243472396</v>
      </c>
      <c r="W779">
        <v>106946.6743133311</v>
      </c>
      <c r="X779">
        <v>6900.1158896115548</v>
      </c>
      <c r="Y779">
        <v>6923.9613593560271</v>
      </c>
      <c r="Z779">
        <v>6719.0816405196447</v>
      </c>
      <c r="AA779">
        <v>7012.4368382526372</v>
      </c>
      <c r="AB779">
        <v>1052.6073402245861</v>
      </c>
      <c r="AC779">
        <v>1040.1658651871439</v>
      </c>
      <c r="AD779">
        <v>917.86303322832123</v>
      </c>
      <c r="AE779">
        <v>1214.826925950184</v>
      </c>
      <c r="AF779">
        <v>68.319729541695978</v>
      </c>
      <c r="AG779">
        <v>68.077942426239616</v>
      </c>
      <c r="AH779">
        <v>67.23151565017271</v>
      </c>
      <c r="AI779">
        <v>70.112518766905552</v>
      </c>
      <c r="AJ779">
        <v>0.61111727911018598</v>
      </c>
      <c r="AK779">
        <v>0.61111725568798425</v>
      </c>
      <c r="AL779">
        <v>0.61110429116372389</v>
      </c>
      <c r="AM779">
        <v>0.61113005034528456</v>
      </c>
      <c r="AN779">
        <v>0.97656340542047926</v>
      </c>
      <c r="AO779">
        <v>0.97656340542047915</v>
      </c>
      <c r="AP779">
        <v>0.97656340542047915</v>
      </c>
      <c r="AQ779">
        <v>0.97656340542047915</v>
      </c>
      <c r="AR779">
        <v>16.34232765170616</v>
      </c>
      <c r="AS779">
        <v>16.34232765170616</v>
      </c>
      <c r="AT779">
        <v>16.34232765170616</v>
      </c>
      <c r="AU779">
        <v>16.34232765170616</v>
      </c>
      <c r="AV779" t="str">
        <f>VLOOKUP(Sheet1[[#This Row],[NPDES ID2]],Combined_Sheet__Major_Only___2[[NPDES ID2]:[ECHO BFR]],3,FALSE)</f>
        <v>GA</v>
      </c>
      <c r="AW779" t="s">
        <v>41</v>
      </c>
      <c r="AX779" t="str">
        <f>VLOOKUP(Sheet1[[#This Row],[NPDES ID2]],Combined_Sheet__Major_Only___2[[NPDES ID2]:[ECHO BFR]],27,FALSE)</f>
        <v>-</v>
      </c>
      <c r="AY779" t="str">
        <f>VLOOKUP(Sheet1[[#This Row],[NPDES ID2]],Combined_Sheet__Major_Only___2[[NPDES ID2]:[ECHO BFR]],28,FALSE)</f>
        <v>-</v>
      </c>
      <c r="AZ779" t="str">
        <f>VLOOKUP(Sheet1[[#This Row],[NPDES ID2]],Combined_Sheet__Major_Only___2[[NPDES ID2]:[ECHO BFR]],29,FALSE)</f>
        <v>thickening</v>
      </c>
      <c r="BA779">
        <f>VLOOKUP(Sheet1[[#This Row],[NPDES ID2]],Combined_Sheet__Major_Only___2[[NPDES ID2]:[ECHO BFR]],17,FALSE)</f>
        <v>30.757992999999999</v>
      </c>
      <c r="BB779">
        <f>VLOOKUP(Sheet1[[#This Row],[NPDES ID2]],Combined_Sheet__Major_Only___2[[NPDES ID2]:[ECHO BFR]],18,FALSE)</f>
        <v>-81.538169999999994</v>
      </c>
      <c r="BC779" s="2" t="str">
        <f>IF(ISNUMBER(SEARCH("aerobic",$AW779)),"aerobic","")</f>
        <v>aerobic</v>
      </c>
      <c r="BD779" s="2" t="str">
        <f>IF(ISNUMBER(SEARCH("anaer",$AW779)),"anaer","")</f>
        <v/>
      </c>
      <c r="BE779" s="2" t="str">
        <f>IF(ISNUMBER(SEARCH("thickening",$AZ779)),"thickening","")</f>
        <v>thickening</v>
      </c>
      <c r="BF779" s="4" t="str">
        <f>IF(ISNUMBER(SEARCH("airDry",$AW779)),"airDry","")</f>
        <v/>
      </c>
      <c r="BG779" s="4" t="str">
        <f>IF(ISNUMBER(SEARCH("heatDry",$AY779)),"heatDry","")</f>
        <v/>
      </c>
      <c r="BH779" s="4" t="str">
        <f>IF(AND(ISNUMBER(SEARCH("aerobic",$AW779)),ISNUMBER(SEARCH("anaer",$AW779))),"Combined Aer and Anaer.","")</f>
        <v/>
      </c>
    </row>
    <row r="780" spans="1:60" x14ac:dyDescent="0.25">
      <c r="A780" s="5">
        <v>560</v>
      </c>
      <c r="B780" t="s">
        <v>2752</v>
      </c>
      <c r="C780">
        <v>217</v>
      </c>
      <c r="D780">
        <v>550.9166138246203</v>
      </c>
      <c r="E780">
        <v>547.41380669818636</v>
      </c>
      <c r="F780">
        <v>405.28078962076057</v>
      </c>
      <c r="G780">
        <v>695.55075633332399</v>
      </c>
      <c r="H780">
        <v>-111.11691951582139</v>
      </c>
      <c r="I780">
        <v>-112.4980870162896</v>
      </c>
      <c r="J780">
        <v>-131.86179188229229</v>
      </c>
      <c r="K780">
        <v>-89.526302117353055</v>
      </c>
      <c r="L780">
        <v>149.21512976636939</v>
      </c>
      <c r="M780">
        <v>148.66369934443111</v>
      </c>
      <c r="N780">
        <v>146.7351676734805</v>
      </c>
      <c r="O780">
        <v>153.30156737109729</v>
      </c>
      <c r="P780">
        <v>5.0863519940922757</v>
      </c>
      <c r="Q780">
        <v>5.1320780697181192</v>
      </c>
      <c r="R780">
        <v>4.1613229820750206</v>
      </c>
      <c r="S780">
        <v>5.9337253235640581</v>
      </c>
      <c r="T780">
        <v>106841.7756678986</v>
      </c>
      <c r="U780">
        <v>106841.95383491321</v>
      </c>
      <c r="V780">
        <v>106769.6041576818</v>
      </c>
      <c r="W780">
        <v>106914.2109578277</v>
      </c>
      <c r="X780">
        <v>6993.3997171760884</v>
      </c>
      <c r="Y780">
        <v>7018.4260754086272</v>
      </c>
      <c r="Z780">
        <v>6802.2388266124144</v>
      </c>
      <c r="AA780">
        <v>7112.1868996363173</v>
      </c>
      <c r="AB780">
        <v>1080.697756989819</v>
      </c>
      <c r="AC780">
        <v>1067.654339834269</v>
      </c>
      <c r="AD780">
        <v>940.6647279848321</v>
      </c>
      <c r="AE780">
        <v>1250.4000127354459</v>
      </c>
      <c r="AF780">
        <v>67.388410735365738</v>
      </c>
      <c r="AG780">
        <v>67.139479046131342</v>
      </c>
      <c r="AH780">
        <v>66.2683530062247</v>
      </c>
      <c r="AI780">
        <v>69.233789954793806</v>
      </c>
      <c r="AJ780">
        <v>0.59972498126433338</v>
      </c>
      <c r="AK780">
        <v>0.59972496782550544</v>
      </c>
      <c r="AL780">
        <v>0.59971751416842844</v>
      </c>
      <c r="AM780">
        <v>0.59973232369305918</v>
      </c>
      <c r="AN780">
        <v>0.97655652835203643</v>
      </c>
      <c r="AO780">
        <v>0.97655652835203677</v>
      </c>
      <c r="AP780">
        <v>0.97655652835203677</v>
      </c>
      <c r="AQ780">
        <v>0.97655652835203677</v>
      </c>
      <c r="AR780">
        <v>15.99209742119262</v>
      </c>
      <c r="AS780">
        <v>15.99209742119262</v>
      </c>
      <c r="AT780">
        <v>15.99209742119262</v>
      </c>
      <c r="AU780">
        <v>15.99209742119262</v>
      </c>
      <c r="AV780" t="str">
        <f>VLOOKUP(Sheet1[[#This Row],[NPDES ID2]],Combined_Sheet__Major_Only___2[[NPDES ID2]:[ECHO BFR]],3,FALSE)</f>
        <v>IL</v>
      </c>
      <c r="AW780" t="s">
        <v>12185</v>
      </c>
      <c r="AX780" t="str">
        <f>VLOOKUP(Sheet1[[#This Row],[NPDES ID2]],Combined_Sheet__Major_Only___2[[NPDES ID2]:[ECHO BFR]],27,FALSE)</f>
        <v>tempSludgeStore</v>
      </c>
      <c r="AY780" t="str">
        <f>VLOOKUP(Sheet1[[#This Row],[NPDES ID2]],Combined_Sheet__Major_Only___2[[NPDES ID2]:[ECHO BFR]],28,FALSE)</f>
        <v>-</v>
      </c>
      <c r="AZ780" t="str">
        <f>VLOOKUP(Sheet1[[#This Row],[NPDES ID2]],Combined_Sheet__Major_Only___2[[NPDES ID2]:[ECHO BFR]],29,FALSE)</f>
        <v>preliminaryOps, thickening</v>
      </c>
      <c r="BA780">
        <f>VLOOKUP(Sheet1[[#This Row],[NPDES ID2]],Combined_Sheet__Major_Only___2[[NPDES ID2]:[ECHO BFR]],17,FALSE)</f>
        <v>40.494683000000002</v>
      </c>
      <c r="BB780">
        <f>VLOOKUP(Sheet1[[#This Row],[NPDES ID2]],Combined_Sheet__Major_Only___2[[NPDES ID2]:[ECHO BFR]],18,FALSE)</f>
        <v>-88.959697000000006</v>
      </c>
      <c r="BC780" s="2" t="str">
        <f>IF(ISNUMBER(SEARCH("aerobic",$AW780)),"aerobic","")</f>
        <v/>
      </c>
      <c r="BD780" s="2" t="str">
        <f>IF(ISNUMBER(SEARCH("anaer",$AW780)),"anaer","")</f>
        <v>anaer</v>
      </c>
      <c r="BE780" s="2" t="str">
        <f>IF(ISNUMBER(SEARCH("thickening",$AZ780)),"thickening","")</f>
        <v>thickening</v>
      </c>
      <c r="BF780" s="3" t="str">
        <f>IF(ISNUMBER(SEARCH("airDry",$AW780)),"airDry","")</f>
        <v/>
      </c>
      <c r="BG780" s="3" t="str">
        <f>IF(ISNUMBER(SEARCH("heatDry",$AY780)),"heatDry","")</f>
        <v/>
      </c>
      <c r="BH780" s="3" t="str">
        <f>IF(AND(ISNUMBER(SEARCH("aerobic",$AW780)),ISNUMBER(SEARCH("anaer",$AW780))),"Combined Aer and Anaer.","")</f>
        <v/>
      </c>
    </row>
    <row r="781" spans="1:60" x14ac:dyDescent="0.25">
      <c r="A781" s="5">
        <v>1502</v>
      </c>
      <c r="B781" t="s">
        <v>7075</v>
      </c>
      <c r="C781">
        <v>107.3</v>
      </c>
      <c r="D781">
        <v>967.66945082011398</v>
      </c>
      <c r="E781">
        <v>957.50897471495523</v>
      </c>
      <c r="F781">
        <v>679.7648940826881</v>
      </c>
      <c r="G781">
        <v>1252.5717157633831</v>
      </c>
      <c r="H781">
        <v>-110.9170631932257</v>
      </c>
      <c r="I781">
        <v>-112.3203087136999</v>
      </c>
      <c r="J781">
        <v>-131.67244756547751</v>
      </c>
      <c r="K781">
        <v>-89.352990851366144</v>
      </c>
      <c r="L781">
        <v>73.928602239337778</v>
      </c>
      <c r="M781">
        <v>73.657057919908425</v>
      </c>
      <c r="N781">
        <v>72.707304037012648</v>
      </c>
      <c r="O781">
        <v>75.940997646862812</v>
      </c>
      <c r="P781">
        <v>2.5147739414054908</v>
      </c>
      <c r="Q781">
        <v>2.5377211857297448</v>
      </c>
      <c r="R781">
        <v>2.0568759686851452</v>
      </c>
      <c r="S781">
        <v>2.9352237625242399</v>
      </c>
      <c r="T781">
        <v>106823.9719037071</v>
      </c>
      <c r="U781">
        <v>106824.1500415348</v>
      </c>
      <c r="V781">
        <v>106751.81221644759</v>
      </c>
      <c r="W781">
        <v>106896.39532746701</v>
      </c>
      <c r="X781">
        <v>6978.3906906755637</v>
      </c>
      <c r="Y781">
        <v>7003.2365437869139</v>
      </c>
      <c r="Z781">
        <v>6788.749515939051</v>
      </c>
      <c r="AA781">
        <v>7096.2078694913089</v>
      </c>
      <c r="AB781">
        <v>1076.3403857676749</v>
      </c>
      <c r="AC781">
        <v>1063.387175453908</v>
      </c>
      <c r="AD781">
        <v>937.12449514304285</v>
      </c>
      <c r="AE781">
        <v>1244.886892055194</v>
      </c>
      <c r="AF781">
        <v>67.521458616776215</v>
      </c>
      <c r="AG781">
        <v>67.273499979706514</v>
      </c>
      <c r="AH781">
        <v>66.405976881194036</v>
      </c>
      <c r="AI781">
        <v>69.359380090955284</v>
      </c>
      <c r="AJ781">
        <v>0.60135229473416663</v>
      </c>
      <c r="AK781">
        <v>0.60135228809378183</v>
      </c>
      <c r="AL781">
        <v>0.60134859974287103</v>
      </c>
      <c r="AM781">
        <v>0.60135592800922477</v>
      </c>
      <c r="AN781">
        <v>0.97655275255630214</v>
      </c>
      <c r="AO781">
        <v>0.97655275255630236</v>
      </c>
      <c r="AP781">
        <v>0.97655275255630236</v>
      </c>
      <c r="AQ781">
        <v>0.97655275255630236</v>
      </c>
      <c r="AR781">
        <v>16.042281369515589</v>
      </c>
      <c r="AS781">
        <v>16.042281369515589</v>
      </c>
      <c r="AT781">
        <v>16.042281369515589</v>
      </c>
      <c r="AU781">
        <v>16.042281369515589</v>
      </c>
      <c r="AV781" t="str">
        <f>VLOOKUP(Sheet1[[#This Row],[NPDES ID2]],Combined_Sheet__Major_Only___2[[NPDES ID2]:[ECHO BFR]],3,FALSE)</f>
        <v>UT</v>
      </c>
      <c r="AW781" t="s">
        <v>4408</v>
      </c>
      <c r="AX781" t="str">
        <f>VLOOKUP(Sheet1[[#This Row],[NPDES ID2]],Combined_Sheet__Major_Only___2[[NPDES ID2]:[ECHO BFR]],27,FALSE)</f>
        <v>-</v>
      </c>
      <c r="AY781" t="str">
        <f>VLOOKUP(Sheet1[[#This Row],[NPDES ID2]],Combined_Sheet__Major_Only___2[[NPDES ID2]:[ECHO BFR]],28,FALSE)</f>
        <v>-</v>
      </c>
      <c r="AZ781" t="str">
        <f>VLOOKUP(Sheet1[[#This Row],[NPDES ID2]],Combined_Sheet__Major_Only___2[[NPDES ID2]:[ECHO BFR]],29,FALSE)</f>
        <v>thickening, preliminaryOps</v>
      </c>
      <c r="BA781">
        <f>VLOOKUP(Sheet1[[#This Row],[NPDES ID2]],Combined_Sheet__Major_Only___2[[NPDES ID2]:[ECHO BFR]],17,FALSE)</f>
        <v>41.699092999999998</v>
      </c>
      <c r="BB781">
        <f>VLOOKUP(Sheet1[[#This Row],[NPDES ID2]],Combined_Sheet__Major_Only___2[[NPDES ID2]:[ECHO BFR]],18,FALSE)</f>
        <v>-112.160814</v>
      </c>
      <c r="BC781" s="2" t="str">
        <f>IF(ISNUMBER(SEARCH("aerobic",$AW781)),"aerobic","")</f>
        <v>aerobic</v>
      </c>
      <c r="BD781" s="2" t="str">
        <f>IF(ISNUMBER(SEARCH("anaer",$AW781)),"anaer","")</f>
        <v/>
      </c>
      <c r="BE781" s="2" t="str">
        <f>IF(ISNUMBER(SEARCH("thickening",$AZ781)),"thickening","")</f>
        <v>thickening</v>
      </c>
      <c r="BF781" s="3" t="str">
        <f>IF(ISNUMBER(SEARCH("airDry",$AW781)),"airDry","")</f>
        <v/>
      </c>
      <c r="BG781" s="3" t="str">
        <f>IF(ISNUMBER(SEARCH("heatDry",$AY781)),"heatDry","")</f>
        <v/>
      </c>
      <c r="BH781" s="3" t="str">
        <f>IF(AND(ISNUMBER(SEARCH("aerobic",$AW781)),ISNUMBER(SEARCH("anaer",$AW781))),"Combined Aer and Anaer.","")</f>
        <v/>
      </c>
    </row>
    <row r="782" spans="1:60" x14ac:dyDescent="0.25">
      <c r="A782" s="5">
        <v>1768</v>
      </c>
      <c r="B782" t="s">
        <v>8275</v>
      </c>
      <c r="C782">
        <v>17.940000000000001</v>
      </c>
      <c r="D782">
        <v>5225.0078278621377</v>
      </c>
      <c r="E782">
        <v>5174.3886841676958</v>
      </c>
      <c r="F782">
        <v>3484.7740075405468</v>
      </c>
      <c r="G782">
        <v>6880.1238767906498</v>
      </c>
      <c r="H782">
        <v>-109.9603463253231</v>
      </c>
      <c r="I782">
        <v>-111.3693435865012</v>
      </c>
      <c r="J782">
        <v>-130.7549780279098</v>
      </c>
      <c r="K782">
        <v>-88.453814700680368</v>
      </c>
      <c r="L782">
        <v>12.463171750714469</v>
      </c>
      <c r="M782">
        <v>12.418553676625111</v>
      </c>
      <c r="N782">
        <v>12.26248735788826</v>
      </c>
      <c r="O782">
        <v>12.7938445550756</v>
      </c>
      <c r="P782">
        <v>0.42025302216088839</v>
      </c>
      <c r="Q782">
        <v>0.42432472562208762</v>
      </c>
      <c r="R782">
        <v>0.34334728234311979</v>
      </c>
      <c r="S782">
        <v>0.49157803215489398</v>
      </c>
      <c r="T782">
        <v>106788.3255342785</v>
      </c>
      <c r="U782">
        <v>106788.5036136688</v>
      </c>
      <c r="V782">
        <v>106716.1895187269</v>
      </c>
      <c r="W782">
        <v>106860.7251998128</v>
      </c>
      <c r="X782">
        <v>6918.5112664451517</v>
      </c>
      <c r="Y782">
        <v>6942.6276805885009</v>
      </c>
      <c r="Z782">
        <v>6735.080384137379</v>
      </c>
      <c r="AA782">
        <v>7032.3648118781584</v>
      </c>
      <c r="AB782">
        <v>1058.804562550243</v>
      </c>
      <c r="AC782">
        <v>1046.219599813501</v>
      </c>
      <c r="AD782">
        <v>922.86646639933679</v>
      </c>
      <c r="AE782">
        <v>1222.723763121001</v>
      </c>
      <c r="AF782">
        <v>68.082063283758316</v>
      </c>
      <c r="AG782">
        <v>67.838338610518008</v>
      </c>
      <c r="AH782">
        <v>66.985787874407023</v>
      </c>
      <c r="AI782">
        <v>69.888405119382142</v>
      </c>
      <c r="AJ782">
        <v>0.60820975140925082</v>
      </c>
      <c r="AK782">
        <v>0.60820975029667235</v>
      </c>
      <c r="AL782">
        <v>0.60820913159240952</v>
      </c>
      <c r="AM782">
        <v>0.60821036086989788</v>
      </c>
      <c r="AN782">
        <v>0.97654518907089893</v>
      </c>
      <c r="AO782">
        <v>0.9765451890708986</v>
      </c>
      <c r="AP782">
        <v>0.9765451890708986</v>
      </c>
      <c r="AQ782">
        <v>0.9765451890708986</v>
      </c>
      <c r="AR782">
        <v>16.25331696864346</v>
      </c>
      <c r="AS782">
        <v>16.25331696864346</v>
      </c>
      <c r="AT782">
        <v>16.25331696864346</v>
      </c>
      <c r="AU782">
        <v>16.25331696864346</v>
      </c>
      <c r="AV782" t="str">
        <f>VLOOKUP(Sheet1[[#This Row],[NPDES ID2]],Combined_Sheet__Major_Only___2[[NPDES ID2]:[ECHO BFR]],3,FALSE)</f>
        <v>IN</v>
      </c>
      <c r="AW782" t="s">
        <v>41</v>
      </c>
      <c r="AX782" t="str">
        <f>VLOOKUP(Sheet1[[#This Row],[NPDES ID2]],Combined_Sheet__Major_Only___2[[NPDES ID2]:[ECHO BFR]],27,FALSE)</f>
        <v>-</v>
      </c>
      <c r="AY782" t="str">
        <f>VLOOKUP(Sheet1[[#This Row],[NPDES ID2]],Combined_Sheet__Major_Only___2[[NPDES ID2]:[ECHO BFR]],28,FALSE)</f>
        <v>-</v>
      </c>
      <c r="AZ782" t="str">
        <f>VLOOKUP(Sheet1[[#This Row],[NPDES ID2]],Combined_Sheet__Major_Only___2[[NPDES ID2]:[ECHO BFR]],29,FALSE)</f>
        <v>thickening</v>
      </c>
      <c r="BA782">
        <f>VLOOKUP(Sheet1[[#This Row],[NPDES ID2]],Combined_Sheet__Major_Only___2[[NPDES ID2]:[ECHO BFR]],17,FALSE)</f>
        <v>38.105860999999997</v>
      </c>
      <c r="BB782">
        <f>VLOOKUP(Sheet1[[#This Row],[NPDES ID2]],Combined_Sheet__Major_Only___2[[NPDES ID2]:[ECHO BFR]],18,FALSE)</f>
        <v>-86.904916999999998</v>
      </c>
      <c r="BC782" s="2" t="str">
        <f>IF(ISNUMBER(SEARCH("aerobic",$AW782)),"aerobic","")</f>
        <v>aerobic</v>
      </c>
      <c r="BD782" s="2" t="str">
        <f>IF(ISNUMBER(SEARCH("anaer",$AW782)),"anaer","")</f>
        <v/>
      </c>
      <c r="BE782" s="2" t="str">
        <f>IF(ISNUMBER(SEARCH("thickening",$AZ782)),"thickening","")</f>
        <v>thickening</v>
      </c>
      <c r="BF782" s="3" t="str">
        <f>IF(ISNUMBER(SEARCH("airDry",$AW782)),"airDry","")</f>
        <v/>
      </c>
      <c r="BG782" s="3" t="str">
        <f>IF(ISNUMBER(SEARCH("heatDry",$AY782)),"heatDry","")</f>
        <v/>
      </c>
      <c r="BH782" s="3" t="str">
        <f>IF(AND(ISNUMBER(SEARCH("aerobic",$AW782)),ISNUMBER(SEARCH("anaer",$AW782))),"Combined Aer and Anaer.","")</f>
        <v/>
      </c>
    </row>
    <row r="783" spans="1:60" x14ac:dyDescent="0.25">
      <c r="A783" s="5">
        <v>1365</v>
      </c>
      <c r="B783" t="s">
        <v>6481</v>
      </c>
      <c r="C783">
        <v>158</v>
      </c>
      <c r="D783">
        <v>692.556888467313</v>
      </c>
      <c r="E783">
        <v>688.99671411423105</v>
      </c>
      <c r="F783">
        <v>497.58298393370052</v>
      </c>
      <c r="G783">
        <v>888.09104419234006</v>
      </c>
      <c r="H783">
        <v>-109.8109052636603</v>
      </c>
      <c r="I783">
        <v>-111.2053876066489</v>
      </c>
      <c r="J783">
        <v>-130.60783787501001</v>
      </c>
      <c r="K783">
        <v>-88.28939221250765</v>
      </c>
      <c r="L783">
        <v>109.86004260386549</v>
      </c>
      <c r="M783">
        <v>109.4677927531704</v>
      </c>
      <c r="N783">
        <v>108.0959109232012</v>
      </c>
      <c r="O783">
        <v>112.7669188415942</v>
      </c>
      <c r="P783">
        <v>3.70099848015809</v>
      </c>
      <c r="Q783">
        <v>3.7370712803923358</v>
      </c>
      <c r="R783">
        <v>3.0233668810678131</v>
      </c>
      <c r="S783">
        <v>4.3301558389390236</v>
      </c>
      <c r="T783">
        <v>106711.5747898969</v>
      </c>
      <c r="U783">
        <v>106711.7527434646</v>
      </c>
      <c r="V783">
        <v>106639.4897422623</v>
      </c>
      <c r="W783">
        <v>106783.92330123149</v>
      </c>
      <c r="X783">
        <v>6907.5401879679857</v>
      </c>
      <c r="Y783">
        <v>6931.5675446846653</v>
      </c>
      <c r="Z783">
        <v>6724.8799652290809</v>
      </c>
      <c r="AA783">
        <v>7020.9038472756602</v>
      </c>
      <c r="AB783">
        <v>1056.2777848810099</v>
      </c>
      <c r="AC783">
        <v>1043.7412350263701</v>
      </c>
      <c r="AD783">
        <v>920.76254138399815</v>
      </c>
      <c r="AE783">
        <v>1219.622696540516</v>
      </c>
      <c r="AF783">
        <v>68.14171807993533</v>
      </c>
      <c r="AG783">
        <v>67.898497786482238</v>
      </c>
      <c r="AH783">
        <v>67.04745570245953</v>
      </c>
      <c r="AI783">
        <v>69.944637583558176</v>
      </c>
      <c r="AJ783">
        <v>0.60893953105272314</v>
      </c>
      <c r="AK783">
        <v>0.60893952123746309</v>
      </c>
      <c r="AL783">
        <v>0.60893407296700497</v>
      </c>
      <c r="AM783">
        <v>0.60894489799122342</v>
      </c>
      <c r="AN783">
        <v>0.97652888743926336</v>
      </c>
      <c r="AO783">
        <v>0.9765288874392638</v>
      </c>
      <c r="AP783">
        <v>0.9765288874392638</v>
      </c>
      <c r="AQ783">
        <v>0.9765288874392638</v>
      </c>
      <c r="AR783">
        <v>16.275599077056569</v>
      </c>
      <c r="AS783">
        <v>16.275599077056569</v>
      </c>
      <c r="AT783">
        <v>16.275599077056569</v>
      </c>
      <c r="AU783">
        <v>16.275599077056569</v>
      </c>
      <c r="AV783" t="str">
        <f>VLOOKUP(Sheet1[[#This Row],[NPDES ID2]],Combined_Sheet__Major_Only___2[[NPDES ID2]:[ECHO BFR]],3,FALSE)</f>
        <v>IN</v>
      </c>
      <c r="AW783" t="s">
        <v>41</v>
      </c>
      <c r="AX783" t="str">
        <f>VLOOKUP(Sheet1[[#This Row],[NPDES ID2]],Combined_Sheet__Major_Only___2[[NPDES ID2]:[ECHO BFR]],27,FALSE)</f>
        <v>tempSludgeStore</v>
      </c>
      <c r="AY783" t="str">
        <f>VLOOKUP(Sheet1[[#This Row],[NPDES ID2]],Combined_Sheet__Major_Only___2[[NPDES ID2]:[ECHO BFR]],28,FALSE)</f>
        <v>-</v>
      </c>
      <c r="AZ783" t="str">
        <f>VLOOKUP(Sheet1[[#This Row],[NPDES ID2]],Combined_Sheet__Major_Only___2[[NPDES ID2]:[ECHO BFR]],29,FALSE)</f>
        <v>thickening</v>
      </c>
      <c r="BA783">
        <f>VLOOKUP(Sheet1[[#This Row],[NPDES ID2]],Combined_Sheet__Major_Only___2[[NPDES ID2]:[ECHO BFR]],17,FALSE)</f>
        <v>39.031999999999996</v>
      </c>
      <c r="BB783">
        <f>VLOOKUP(Sheet1[[#This Row],[NPDES ID2]],Combined_Sheet__Major_Only___2[[NPDES ID2]:[ECHO BFR]],18,FALSE)</f>
        <v>-87.146528000000004</v>
      </c>
      <c r="BC783" s="2" t="str">
        <f>IF(ISNUMBER(SEARCH("aerobic",$AW783)),"aerobic","")</f>
        <v>aerobic</v>
      </c>
      <c r="BD783" s="2" t="str">
        <f>IF(ISNUMBER(SEARCH("anaer",$AW783)),"anaer","")</f>
        <v/>
      </c>
      <c r="BE783" s="2" t="str">
        <f>IF(ISNUMBER(SEARCH("thickening",$AZ783)),"thickening","")</f>
        <v>thickening</v>
      </c>
      <c r="BF783" s="4" t="str">
        <f>IF(ISNUMBER(SEARCH("airDry",$AW783)),"airDry","")</f>
        <v/>
      </c>
      <c r="BG783" s="4" t="str">
        <f>IF(ISNUMBER(SEARCH("heatDry",$AY783)),"heatDry","")</f>
        <v/>
      </c>
      <c r="BH783" s="4" t="str">
        <f>IF(AND(ISNUMBER(SEARCH("aerobic",$AW783)),ISNUMBER(SEARCH("anaer",$AW783))),"Combined Aer and Anaer.","")</f>
        <v/>
      </c>
    </row>
    <row r="784" spans="1:60" x14ac:dyDescent="0.25">
      <c r="A784" s="5">
        <v>2227</v>
      </c>
      <c r="B784" t="s">
        <v>10433</v>
      </c>
      <c r="C784">
        <v>577.61</v>
      </c>
      <c r="D784">
        <v>344.22886620287142</v>
      </c>
      <c r="E784">
        <v>338.00272319548583</v>
      </c>
      <c r="F784">
        <v>284.88571051343001</v>
      </c>
      <c r="G784">
        <v>414.04109186845079</v>
      </c>
      <c r="H784">
        <v>-109.0975515235163</v>
      </c>
      <c r="I784">
        <v>-110.43792241365</v>
      </c>
      <c r="J784">
        <v>-129.91205364149931</v>
      </c>
      <c r="K784">
        <v>-87.544592138158009</v>
      </c>
      <c r="L784">
        <v>403.58222373755848</v>
      </c>
      <c r="M784">
        <v>402.16298770555682</v>
      </c>
      <c r="N784">
        <v>397.20078060996781</v>
      </c>
      <c r="O784">
        <v>414.0981252436809</v>
      </c>
      <c r="P784">
        <v>13.52562868247497</v>
      </c>
      <c r="Q784">
        <v>13.66192334232815</v>
      </c>
      <c r="R784">
        <v>11.04184876338044</v>
      </c>
      <c r="S784">
        <v>15.84570305404989</v>
      </c>
      <c r="T784">
        <v>106211.35781993929</v>
      </c>
      <c r="U784">
        <v>106211.5349534686</v>
      </c>
      <c r="V784">
        <v>106139.6049517153</v>
      </c>
      <c r="W784">
        <v>106283.3729377806</v>
      </c>
      <c r="X784">
        <v>6841.7267012209086</v>
      </c>
      <c r="Y784">
        <v>6865.2355543098174</v>
      </c>
      <c r="Z784">
        <v>6663.4634204809599</v>
      </c>
      <c r="AA784">
        <v>6952.2991664206129</v>
      </c>
      <c r="AB784">
        <v>1041.513452854462</v>
      </c>
      <c r="AC784">
        <v>1029.2475441947761</v>
      </c>
      <c r="AD784">
        <v>908.44737149445518</v>
      </c>
      <c r="AE784">
        <v>1201.544169040747</v>
      </c>
      <c r="AF784">
        <v>68.476112337498023</v>
      </c>
      <c r="AG784">
        <v>68.235587694717395</v>
      </c>
      <c r="AH784">
        <v>67.393210333128806</v>
      </c>
      <c r="AI784">
        <v>70.259997851234274</v>
      </c>
      <c r="AJ784">
        <v>0.61303051611795256</v>
      </c>
      <c r="AK784">
        <v>0.61303048008820826</v>
      </c>
      <c r="AL784">
        <v>0.61301058854179613</v>
      </c>
      <c r="AM784">
        <v>0.61305011144484878</v>
      </c>
      <c r="AN784">
        <v>0.97642208520016216</v>
      </c>
      <c r="AO784">
        <v>0.97642208520016227</v>
      </c>
      <c r="AP784">
        <v>0.97642208520016227</v>
      </c>
      <c r="AQ784">
        <v>0.97642208520016227</v>
      </c>
      <c r="AR784">
        <v>16.400940232556451</v>
      </c>
      <c r="AS784">
        <v>16.400940232556451</v>
      </c>
      <c r="AT784">
        <v>16.400940232556451</v>
      </c>
      <c r="AU784">
        <v>16.400940232556451</v>
      </c>
      <c r="AV784" t="str">
        <f>VLOOKUP(Sheet1[[#This Row],[NPDES ID2]],Combined_Sheet__Major_Only___2[[NPDES ID2]:[ECHO BFR]],3,FALSE)</f>
        <v>IN</v>
      </c>
      <c r="AW784" t="s">
        <v>41</v>
      </c>
      <c r="AX784" t="str">
        <f>VLOOKUP(Sheet1[[#This Row],[NPDES ID2]],Combined_Sheet__Major_Only___2[[NPDES ID2]:[ECHO BFR]],27,FALSE)</f>
        <v>-</v>
      </c>
      <c r="AY784" t="str">
        <f>VLOOKUP(Sheet1[[#This Row],[NPDES ID2]],Combined_Sheet__Major_Only___2[[NPDES ID2]:[ECHO BFR]],28,FALSE)</f>
        <v>-</v>
      </c>
      <c r="AZ784" t="str">
        <f>VLOOKUP(Sheet1[[#This Row],[NPDES ID2]],Combined_Sheet__Major_Only___2[[NPDES ID2]:[ECHO BFR]],29,FALSE)</f>
        <v>thickening</v>
      </c>
      <c r="BA784">
        <f>VLOOKUP(Sheet1[[#This Row],[NPDES ID2]],Combined_Sheet__Major_Only___2[[NPDES ID2]:[ECHO BFR]],17,FALSE)</f>
        <v>37.941972</v>
      </c>
      <c r="BB784">
        <f>VLOOKUP(Sheet1[[#This Row],[NPDES ID2]],Combined_Sheet__Major_Only___2[[NPDES ID2]:[ECHO BFR]],18,FALSE)</f>
        <v>-87.349056000000004</v>
      </c>
      <c r="BC784" s="2" t="str">
        <f>IF(ISNUMBER(SEARCH("aerobic",$AW784)),"aerobic","")</f>
        <v>aerobic</v>
      </c>
      <c r="BD784" s="2" t="str">
        <f>IF(ISNUMBER(SEARCH("anaer",$AW784)),"anaer","")</f>
        <v/>
      </c>
      <c r="BE784" s="2" t="str">
        <f>IF(ISNUMBER(SEARCH("thickening",$AZ784)),"thickening","")</f>
        <v>thickening</v>
      </c>
      <c r="BF784" s="4" t="str">
        <f>IF(ISNUMBER(SEARCH("airDry",$AW784)),"airDry","")</f>
        <v/>
      </c>
      <c r="BG784" s="4" t="str">
        <f>IF(ISNUMBER(SEARCH("heatDry",$AY784)),"heatDry","")</f>
        <v/>
      </c>
      <c r="BH784" s="4" t="str">
        <f>IF(AND(ISNUMBER(SEARCH("aerobic",$AW784)),ISNUMBER(SEARCH("anaer",$AW784))),"Combined Aer and Anaer.","")</f>
        <v/>
      </c>
    </row>
    <row r="785" spans="1:60" x14ac:dyDescent="0.25">
      <c r="A785" s="5">
        <v>2581</v>
      </c>
      <c r="B785" t="s">
        <v>11957</v>
      </c>
      <c r="C785">
        <v>83.19</v>
      </c>
      <c r="D785">
        <v>1203.5671858335761</v>
      </c>
      <c r="E785">
        <v>1190.7813044841221</v>
      </c>
      <c r="F785">
        <v>834.16969458465269</v>
      </c>
      <c r="G785">
        <v>1566.375344479643</v>
      </c>
      <c r="H785">
        <v>-109.8594191221606</v>
      </c>
      <c r="I785">
        <v>-111.26036602531811</v>
      </c>
      <c r="J785">
        <v>-130.65634671831819</v>
      </c>
      <c r="K785">
        <v>-88.347386446928908</v>
      </c>
      <c r="L785">
        <v>57.831911498445002</v>
      </c>
      <c r="M785">
        <v>57.62530189230705</v>
      </c>
      <c r="N785">
        <v>56.902651427611168</v>
      </c>
      <c r="O785">
        <v>59.363094486754939</v>
      </c>
      <c r="P785">
        <v>1.9486789257306709</v>
      </c>
      <c r="Q785">
        <v>1.9676470092693099</v>
      </c>
      <c r="R785">
        <v>1.5919292152245259</v>
      </c>
      <c r="S785">
        <v>2.2798176066260432</v>
      </c>
      <c r="T785">
        <v>106063.4171662502</v>
      </c>
      <c r="U785">
        <v>106063.5940572507</v>
      </c>
      <c r="V785">
        <v>105991.76254107289</v>
      </c>
      <c r="W785">
        <v>106135.3336819762</v>
      </c>
      <c r="X785">
        <v>6866.9496694447662</v>
      </c>
      <c r="Y785">
        <v>6890.8468638871418</v>
      </c>
      <c r="Z785">
        <v>6685.2525839897808</v>
      </c>
      <c r="AA785">
        <v>6979.7182044533438</v>
      </c>
      <c r="AB785">
        <v>1050.2610162215501</v>
      </c>
      <c r="AC785">
        <v>1037.791082348961</v>
      </c>
      <c r="AD785">
        <v>915.49701416958749</v>
      </c>
      <c r="AE785">
        <v>1212.71407236815</v>
      </c>
      <c r="AF785">
        <v>68.127863202838881</v>
      </c>
      <c r="AG785">
        <v>67.884510423553081</v>
      </c>
      <c r="AH785">
        <v>67.033142112376012</v>
      </c>
      <c r="AI785">
        <v>69.931595119723099</v>
      </c>
      <c r="AJ785">
        <v>0.6087700369218022</v>
      </c>
      <c r="AK785">
        <v>0.60877003178152755</v>
      </c>
      <c r="AL785">
        <v>0.60876717570421779</v>
      </c>
      <c r="AM785">
        <v>0.60877285034472262</v>
      </c>
      <c r="AN785">
        <v>0.9763903116276248</v>
      </c>
      <c r="AO785">
        <v>0.97639031162762446</v>
      </c>
      <c r="AP785">
        <v>0.97639031162762446</v>
      </c>
      <c r="AQ785">
        <v>0.97639031162762446</v>
      </c>
      <c r="AR785">
        <v>16.270474330591441</v>
      </c>
      <c r="AS785">
        <v>16.270474330591441</v>
      </c>
      <c r="AT785">
        <v>16.270474330591441</v>
      </c>
      <c r="AU785">
        <v>16.270474330591441</v>
      </c>
      <c r="AV785" t="str">
        <f>VLOOKUP(Sheet1[[#This Row],[NPDES ID2]],Combined_Sheet__Major_Only___2[[NPDES ID2]:[ECHO BFR]],3,FALSE)</f>
        <v>TX</v>
      </c>
      <c r="AW785" t="s">
        <v>41</v>
      </c>
      <c r="AX785" t="str">
        <f>VLOOKUP(Sheet1[[#This Row],[NPDES ID2]],Combined_Sheet__Major_Only___2[[NPDES ID2]:[ECHO BFR]],27,FALSE)</f>
        <v>-</v>
      </c>
      <c r="AY785" t="str">
        <f>VLOOKUP(Sheet1[[#This Row],[NPDES ID2]],Combined_Sheet__Major_Only___2[[NPDES ID2]:[ECHO BFR]],28,FALSE)</f>
        <v>-</v>
      </c>
      <c r="AZ785" t="str">
        <f>VLOOKUP(Sheet1[[#This Row],[NPDES ID2]],Combined_Sheet__Major_Only___2[[NPDES ID2]:[ECHO BFR]],29,FALSE)</f>
        <v>thickening</v>
      </c>
      <c r="BA785">
        <f>VLOOKUP(Sheet1[[#This Row],[NPDES ID2]],Combined_Sheet__Major_Only___2[[NPDES ID2]:[ECHO BFR]],17,FALSE)</f>
        <v>28.525271</v>
      </c>
      <c r="BB785">
        <f>VLOOKUP(Sheet1[[#This Row],[NPDES ID2]],Combined_Sheet__Major_Only___2[[NPDES ID2]:[ECHO BFR]],18,FALSE)</f>
        <v>-99.850359999999995</v>
      </c>
      <c r="BC785" s="2" t="str">
        <f>IF(ISNUMBER(SEARCH("aerobic",$AW785)),"aerobic","")</f>
        <v>aerobic</v>
      </c>
      <c r="BD785" s="2" t="str">
        <f>IF(ISNUMBER(SEARCH("anaer",$AW785)),"anaer","")</f>
        <v/>
      </c>
      <c r="BE785" s="2" t="str">
        <f>IF(ISNUMBER(SEARCH("thickening",$AZ785)),"thickening","")</f>
        <v>thickening</v>
      </c>
      <c r="BF785" s="4" t="str">
        <f>IF(ISNUMBER(SEARCH("airDry",$AW785)),"airDry","")</f>
        <v/>
      </c>
      <c r="BG785" s="4" t="str">
        <f>IF(ISNUMBER(SEARCH("heatDry",$AY785)),"heatDry","")</f>
        <v/>
      </c>
      <c r="BH785" s="4" t="str">
        <f>IF(AND(ISNUMBER(SEARCH("aerobic",$AW785)),ISNUMBER(SEARCH("anaer",$AW785))),"Combined Aer and Anaer.","")</f>
        <v/>
      </c>
    </row>
    <row r="786" spans="1:60" x14ac:dyDescent="0.25">
      <c r="A786" s="5">
        <v>472</v>
      </c>
      <c r="B786" t="s">
        <v>2352</v>
      </c>
      <c r="C786">
        <v>443</v>
      </c>
      <c r="D786">
        <v>359.14346172248412</v>
      </c>
      <c r="E786">
        <v>355.59771277171842</v>
      </c>
      <c r="F786">
        <v>285.51635311726051</v>
      </c>
      <c r="G786">
        <v>439.12685246066991</v>
      </c>
      <c r="H786">
        <v>-106.350460593287</v>
      </c>
      <c r="I786">
        <v>-107.7229358296178</v>
      </c>
      <c r="J786">
        <v>-127.2782467460941</v>
      </c>
      <c r="K786">
        <v>-84.949751981282859</v>
      </c>
      <c r="L786">
        <v>317.03497295436313</v>
      </c>
      <c r="M786">
        <v>316.00367668640661</v>
      </c>
      <c r="N786">
        <v>312.39753971427552</v>
      </c>
      <c r="O786">
        <v>324.67677933886972</v>
      </c>
      <c r="P786">
        <v>10.358393929985739</v>
      </c>
      <c r="Q786">
        <v>10.48975976249903</v>
      </c>
      <c r="R786">
        <v>8.4280706561460494</v>
      </c>
      <c r="S786">
        <v>12.211794786054959</v>
      </c>
      <c r="T786">
        <v>106015.57203354299</v>
      </c>
      <c r="U786">
        <v>106015.7488461078</v>
      </c>
      <c r="V786">
        <v>105943.94918091421</v>
      </c>
      <c r="W786">
        <v>106087.45666059489</v>
      </c>
      <c r="X786">
        <v>6667.2520947099656</v>
      </c>
      <c r="Y786">
        <v>6688.6729301555324</v>
      </c>
      <c r="Z786">
        <v>6506.0855286931137</v>
      </c>
      <c r="AA786">
        <v>6766.9444869158306</v>
      </c>
      <c r="AB786">
        <v>993.1716726008741</v>
      </c>
      <c r="AC786">
        <v>981.87113287149896</v>
      </c>
      <c r="AD786">
        <v>868.86551567150605</v>
      </c>
      <c r="AE786">
        <v>1141.0014123034291</v>
      </c>
      <c r="AF786">
        <v>70.136043200508595</v>
      </c>
      <c r="AG786">
        <v>69.908108004776864</v>
      </c>
      <c r="AH786">
        <v>69.110006514515945</v>
      </c>
      <c r="AI786">
        <v>71.826329408847698</v>
      </c>
      <c r="AJ786">
        <v>0.63334357805637698</v>
      </c>
      <c r="AK786">
        <v>0.63334355026680489</v>
      </c>
      <c r="AL786">
        <v>0.63332817915040429</v>
      </c>
      <c r="AM786">
        <v>0.6333587200760844</v>
      </c>
      <c r="AN786">
        <v>0.97638001747846959</v>
      </c>
      <c r="AO786">
        <v>0.97638001747846959</v>
      </c>
      <c r="AP786">
        <v>0.97638001747846959</v>
      </c>
      <c r="AQ786">
        <v>0.97638001747846959</v>
      </c>
      <c r="AR786">
        <v>17.025910338094519</v>
      </c>
      <c r="AS786">
        <v>17.025910338094519</v>
      </c>
      <c r="AT786">
        <v>17.025910338094519</v>
      </c>
      <c r="AU786">
        <v>17.025910338094519</v>
      </c>
      <c r="AV786" t="str">
        <f>VLOOKUP(Sheet1[[#This Row],[NPDES ID2]],Combined_Sheet__Major_Only___2[[NPDES ID2]:[ECHO BFR]],3,FALSE)</f>
        <v>NC</v>
      </c>
      <c r="AW786" t="s">
        <v>12185</v>
      </c>
      <c r="AX786" t="str">
        <f>VLOOKUP(Sheet1[[#This Row],[NPDES ID2]],Combined_Sheet__Major_Only___2[[NPDES ID2]:[ECHO BFR]],27,FALSE)</f>
        <v>-</v>
      </c>
      <c r="AY786" t="str">
        <f>VLOOKUP(Sheet1[[#This Row],[NPDES ID2]],Combined_Sheet__Major_Only___2[[NPDES ID2]:[ECHO BFR]],28,FALSE)</f>
        <v>-</v>
      </c>
      <c r="AZ786" t="str">
        <f>VLOOKUP(Sheet1[[#This Row],[NPDES ID2]],Combined_Sheet__Major_Only___2[[NPDES ID2]:[ECHO BFR]],29,FALSE)</f>
        <v>thickening</v>
      </c>
      <c r="BA786">
        <f>VLOOKUP(Sheet1[[#This Row],[NPDES ID2]],Combined_Sheet__Major_Only___2[[NPDES ID2]:[ECHO BFR]],17,FALSE)</f>
        <v>35.242809999999999</v>
      </c>
      <c r="BB786">
        <f>VLOOKUP(Sheet1[[#This Row],[NPDES ID2]],Combined_Sheet__Major_Only___2[[NPDES ID2]:[ECHO BFR]],18,FALSE)</f>
        <v>-81.571034999999995</v>
      </c>
      <c r="BC786" s="2" t="str">
        <f>IF(ISNUMBER(SEARCH("aerobic",$AW786)),"aerobic","")</f>
        <v/>
      </c>
      <c r="BD786" s="2" t="str">
        <f>IF(ISNUMBER(SEARCH("anaer",$AW786)),"anaer","")</f>
        <v>anaer</v>
      </c>
      <c r="BE786" s="2" t="str">
        <f>IF(ISNUMBER(SEARCH("thickening",$AZ786)),"thickening","")</f>
        <v>thickening</v>
      </c>
      <c r="BF786" s="3" t="str">
        <f>IF(ISNUMBER(SEARCH("airDry",$AW786)),"airDry","")</f>
        <v/>
      </c>
      <c r="BG786" s="3" t="str">
        <f>IF(ISNUMBER(SEARCH("heatDry",$AY786)),"heatDry","")</f>
        <v/>
      </c>
      <c r="BH786" s="3" t="str">
        <f>IF(AND(ISNUMBER(SEARCH("aerobic",$AW786)),ISNUMBER(SEARCH("anaer",$AW786))),"Combined Aer and Anaer.","")</f>
        <v/>
      </c>
    </row>
    <row r="787" spans="1:60" x14ac:dyDescent="0.25">
      <c r="A787" s="5">
        <v>1655</v>
      </c>
      <c r="B787" t="s">
        <v>7769</v>
      </c>
      <c r="C787">
        <v>60.93</v>
      </c>
      <c r="D787">
        <v>1624.900532538227</v>
      </c>
      <c r="E787">
        <v>1607.0285179190271</v>
      </c>
      <c r="F787">
        <v>1111.961258994816</v>
      </c>
      <c r="G787">
        <v>2123.512695274158</v>
      </c>
      <c r="H787">
        <v>-111.3887496952855</v>
      </c>
      <c r="I787">
        <v>-112.7826240953877</v>
      </c>
      <c r="J787">
        <v>-132.12724933842341</v>
      </c>
      <c r="K787">
        <v>-89.810839337267481</v>
      </c>
      <c r="L787">
        <v>41.82091450798611</v>
      </c>
      <c r="M787">
        <v>41.665509479718047</v>
      </c>
      <c r="N787">
        <v>41.121946096933527</v>
      </c>
      <c r="O787">
        <v>42.972631051440132</v>
      </c>
      <c r="P787">
        <v>1.42833122419744</v>
      </c>
      <c r="Q787">
        <v>1.4409977648078101</v>
      </c>
      <c r="R787">
        <v>1.1688518848248419</v>
      </c>
      <c r="S787">
        <v>1.6654803188441589</v>
      </c>
      <c r="T787">
        <v>105850.768485086</v>
      </c>
      <c r="U787">
        <v>105850.9450274776</v>
      </c>
      <c r="V787">
        <v>105779.25507365759</v>
      </c>
      <c r="W787">
        <v>105922.54327094099</v>
      </c>
      <c r="X787">
        <v>6941.1756324551752</v>
      </c>
      <c r="Y787">
        <v>6966.126406150237</v>
      </c>
      <c r="Z787">
        <v>6750.4209337190559</v>
      </c>
      <c r="AA787">
        <v>7059.7347325012252</v>
      </c>
      <c r="AB787">
        <v>1074.486036018857</v>
      </c>
      <c r="AC787">
        <v>1061.4788991084381</v>
      </c>
      <c r="AD787">
        <v>935.03520517622906</v>
      </c>
      <c r="AE787">
        <v>1243.6278789611581</v>
      </c>
      <c r="AF787">
        <v>67.265148113479611</v>
      </c>
      <c r="AG787">
        <v>67.015222465025218</v>
      </c>
      <c r="AH787">
        <v>66.140904264498403</v>
      </c>
      <c r="AI787">
        <v>69.117542261808026</v>
      </c>
      <c r="AJ787">
        <v>0.59821739995476264</v>
      </c>
      <c r="AK787">
        <v>0.59821739621656889</v>
      </c>
      <c r="AL787">
        <v>0.59821531858882582</v>
      </c>
      <c r="AM787">
        <v>0.59821944655004333</v>
      </c>
      <c r="AN787">
        <v>0.97634449025172998</v>
      </c>
      <c r="AO787">
        <v>0.97634449025172976</v>
      </c>
      <c r="AP787">
        <v>0.97634449025172976</v>
      </c>
      <c r="AQ787">
        <v>0.97634449025172976</v>
      </c>
      <c r="AR787">
        <v>15.94590940270237</v>
      </c>
      <c r="AS787">
        <v>15.945909402702361</v>
      </c>
      <c r="AT787">
        <v>15.945909402702361</v>
      </c>
      <c r="AU787">
        <v>15.945909402702361</v>
      </c>
      <c r="AV787" t="str">
        <f>VLOOKUP(Sheet1[[#This Row],[NPDES ID2]],Combined_Sheet__Major_Only___2[[NPDES ID2]:[ECHO BFR]],3,FALSE)</f>
        <v>TX</v>
      </c>
      <c r="AW787" t="s">
        <v>41</v>
      </c>
      <c r="AX787" t="str">
        <f>VLOOKUP(Sheet1[[#This Row],[NPDES ID2]],Combined_Sheet__Major_Only___2[[NPDES ID2]:[ECHO BFR]],27,FALSE)</f>
        <v>-</v>
      </c>
      <c r="AY787" t="str">
        <f>VLOOKUP(Sheet1[[#This Row],[NPDES ID2]],Combined_Sheet__Major_Only___2[[NPDES ID2]:[ECHO BFR]],28,FALSE)</f>
        <v>-</v>
      </c>
      <c r="AZ787" t="str">
        <f>VLOOKUP(Sheet1[[#This Row],[NPDES ID2]],Combined_Sheet__Major_Only___2[[NPDES ID2]:[ECHO BFR]],29,FALSE)</f>
        <v>thickening</v>
      </c>
      <c r="BA787">
        <f>VLOOKUP(Sheet1[[#This Row],[NPDES ID2]],Combined_Sheet__Major_Only___2[[NPDES ID2]:[ECHO BFR]],17,FALSE)</f>
        <v>29.534611000000002</v>
      </c>
      <c r="BB787">
        <f>VLOOKUP(Sheet1[[#This Row],[NPDES ID2]],Combined_Sheet__Major_Only___2[[NPDES ID2]:[ECHO BFR]],18,FALSE)</f>
        <v>-95.008778000000007</v>
      </c>
      <c r="BC787" s="2" t="str">
        <f>IF(ISNUMBER(SEARCH("aerobic",$AW787)),"aerobic","")</f>
        <v>aerobic</v>
      </c>
      <c r="BD787" s="2" t="str">
        <f>IF(ISNUMBER(SEARCH("anaer",$AW787)),"anaer","")</f>
        <v/>
      </c>
      <c r="BE787" s="2" t="str">
        <f>IF(ISNUMBER(SEARCH("thickening",$AZ787)),"thickening","")</f>
        <v>thickening</v>
      </c>
      <c r="BF787" s="4" t="str">
        <f>IF(ISNUMBER(SEARCH("airDry",$AW787)),"airDry","")</f>
        <v/>
      </c>
      <c r="BG787" s="4" t="str">
        <f>IF(ISNUMBER(SEARCH("heatDry",$AY787)),"heatDry","")</f>
        <v/>
      </c>
      <c r="BH787" s="4" t="str">
        <f>IF(AND(ISNUMBER(SEARCH("aerobic",$AW787)),ISNUMBER(SEARCH("anaer",$AW787))),"Combined Aer and Anaer.","")</f>
        <v/>
      </c>
    </row>
    <row r="788" spans="1:60" x14ac:dyDescent="0.25">
      <c r="A788" s="5">
        <v>2563</v>
      </c>
      <c r="B788" t="s">
        <v>11883</v>
      </c>
      <c r="C788">
        <v>105.86</v>
      </c>
      <c r="D788">
        <v>942.52587449291502</v>
      </c>
      <c r="E788">
        <v>934.04342093389914</v>
      </c>
      <c r="F788">
        <v>661.42260863503236</v>
      </c>
      <c r="G788">
        <v>1221.3971764308619</v>
      </c>
      <c r="H788">
        <v>-106.44370647118571</v>
      </c>
      <c r="I788">
        <v>-107.8408204513233</v>
      </c>
      <c r="J788">
        <v>-127.3755145213553</v>
      </c>
      <c r="K788">
        <v>-85.087731103092224</v>
      </c>
      <c r="L788">
        <v>75.766702423014365</v>
      </c>
      <c r="M788">
        <v>75.520345998474042</v>
      </c>
      <c r="N788">
        <v>74.65869127817966</v>
      </c>
      <c r="O788">
        <v>77.592429935071038</v>
      </c>
      <c r="P788">
        <v>2.4752975067158989</v>
      </c>
      <c r="Q788">
        <v>2.5066920164090361</v>
      </c>
      <c r="R788">
        <v>2.0139845331349902</v>
      </c>
      <c r="S788">
        <v>2.9182072935929542</v>
      </c>
      <c r="T788">
        <v>105827.4358885214</v>
      </c>
      <c r="U788">
        <v>105827.6123926623</v>
      </c>
      <c r="V788">
        <v>105755.9379715856</v>
      </c>
      <c r="W788">
        <v>105899.19512325279</v>
      </c>
      <c r="X788">
        <v>6654.7601278603879</v>
      </c>
      <c r="Y788">
        <v>6676.1348451881531</v>
      </c>
      <c r="Z788">
        <v>6493.9421314421561</v>
      </c>
      <c r="AA788">
        <v>6754.2367039348583</v>
      </c>
      <c r="AB788">
        <v>991.20435215074235</v>
      </c>
      <c r="AC788">
        <v>979.9232217147528</v>
      </c>
      <c r="AD788">
        <v>867.16666515590634</v>
      </c>
      <c r="AE788">
        <v>1138.7004771194449</v>
      </c>
      <c r="AF788">
        <v>70.141552322899088</v>
      </c>
      <c r="AG788">
        <v>69.913537042298458</v>
      </c>
      <c r="AH788">
        <v>69.115774466553646</v>
      </c>
      <c r="AI788">
        <v>71.831667380428314</v>
      </c>
      <c r="AJ788">
        <v>0.63341100091806091</v>
      </c>
      <c r="AK788">
        <v>0.63341099431408354</v>
      </c>
      <c r="AL788">
        <v>0.63340732589582993</v>
      </c>
      <c r="AM788">
        <v>0.63341461455616632</v>
      </c>
      <c r="AN788">
        <v>0.97633945173095871</v>
      </c>
      <c r="AO788">
        <v>0.97633945173095871</v>
      </c>
      <c r="AP788">
        <v>0.97633945173095871</v>
      </c>
      <c r="AQ788">
        <v>0.97633945173095871</v>
      </c>
      <c r="AR788">
        <v>17.028384988954091</v>
      </c>
      <c r="AS788">
        <v>17.028384988954102</v>
      </c>
      <c r="AT788">
        <v>17.028384988954102</v>
      </c>
      <c r="AU788">
        <v>17.028384988954102</v>
      </c>
      <c r="AV788" t="str">
        <f>VLOOKUP(Sheet1[[#This Row],[NPDES ID2]],Combined_Sheet__Major_Only___2[[NPDES ID2]:[ECHO BFR]],3,FALSE)</f>
        <v>OR</v>
      </c>
      <c r="AW788" t="s">
        <v>12185</v>
      </c>
      <c r="AX788" t="str">
        <f>VLOOKUP(Sheet1[[#This Row],[NPDES ID2]],Combined_Sheet__Major_Only___2[[NPDES ID2]:[ECHO BFR]],27,FALSE)</f>
        <v>-</v>
      </c>
      <c r="AY788" t="str">
        <f>VLOOKUP(Sheet1[[#This Row],[NPDES ID2]],Combined_Sheet__Major_Only___2[[NPDES ID2]:[ECHO BFR]],28,FALSE)</f>
        <v>-</v>
      </c>
      <c r="AZ788" t="str">
        <f>VLOOKUP(Sheet1[[#This Row],[NPDES ID2]],Combined_Sheet__Major_Only___2[[NPDES ID2]:[ECHO BFR]],29,FALSE)</f>
        <v>preliminaryOps, thickening</v>
      </c>
      <c r="BA788">
        <f>VLOOKUP(Sheet1[[#This Row],[NPDES ID2]],Combined_Sheet__Major_Only___2[[NPDES ID2]:[ECHO BFR]],17,FALSE)</f>
        <v>45.155901</v>
      </c>
      <c r="BB788">
        <f>VLOOKUP(Sheet1[[#This Row],[NPDES ID2]],Combined_Sheet__Major_Only___2[[NPDES ID2]:[ECHO BFR]],18,FALSE)</f>
        <v>-122.80584899999999</v>
      </c>
      <c r="BC788" s="2" t="str">
        <f>IF(ISNUMBER(SEARCH("aerobic",$AW788)),"aerobic","")</f>
        <v/>
      </c>
      <c r="BD788" s="2" t="str">
        <f>IF(ISNUMBER(SEARCH("anaer",$AW788)),"anaer","")</f>
        <v>anaer</v>
      </c>
      <c r="BE788" s="2" t="str">
        <f>IF(ISNUMBER(SEARCH("thickening",$AZ788)),"thickening","")</f>
        <v>thickening</v>
      </c>
      <c r="BF788" s="4" t="str">
        <f>IF(ISNUMBER(SEARCH("airDry",$AW788)),"airDry","")</f>
        <v/>
      </c>
      <c r="BG788" s="4" t="str">
        <f>IF(ISNUMBER(SEARCH("heatDry",$AY788)),"heatDry","")</f>
        <v/>
      </c>
      <c r="BH788" s="4" t="str">
        <f>IF(AND(ISNUMBER(SEARCH("aerobic",$AW788)),ISNUMBER(SEARCH("anaer",$AW788))),"Combined Aer and Anaer.","")</f>
        <v/>
      </c>
    </row>
    <row r="789" spans="1:60" x14ac:dyDescent="0.25">
      <c r="A789" s="5">
        <v>757</v>
      </c>
      <c r="B789" t="s">
        <v>3720</v>
      </c>
      <c r="C789">
        <v>2206.34</v>
      </c>
      <c r="D789">
        <v>532.14108007961318</v>
      </c>
      <c r="E789">
        <v>528.06245627633302</v>
      </c>
      <c r="F789">
        <v>437.36936691381118</v>
      </c>
      <c r="G789">
        <v>619.58440306145076</v>
      </c>
      <c r="H789">
        <v>-110.2108160037276</v>
      </c>
      <c r="I789">
        <v>-111.6438895960512</v>
      </c>
      <c r="J789">
        <v>-130.93986171366359</v>
      </c>
      <c r="K789">
        <v>-88.347792964763471</v>
      </c>
      <c r="L789">
        <v>1520.15310723894</v>
      </c>
      <c r="M789">
        <v>1514.5660083289299</v>
      </c>
      <c r="N789">
        <v>1495.0539963469271</v>
      </c>
      <c r="O789">
        <v>1561.525156725022</v>
      </c>
      <c r="P789">
        <v>51.702370685219911</v>
      </c>
      <c r="Q789">
        <v>52.173284785774008</v>
      </c>
      <c r="R789">
        <v>42.288825142182539</v>
      </c>
      <c r="S789">
        <v>60.354834128291238</v>
      </c>
      <c r="T789">
        <v>105798.14433097369</v>
      </c>
      <c r="U789">
        <v>105798.3207870951</v>
      </c>
      <c r="V789">
        <v>105726.6658657017</v>
      </c>
      <c r="W789">
        <v>105869.88404294739</v>
      </c>
      <c r="X789">
        <v>6911.3422899394718</v>
      </c>
      <c r="Y789">
        <v>6935.9924131916996</v>
      </c>
      <c r="Z789">
        <v>6723.5572664226311</v>
      </c>
      <c r="AA789">
        <v>7027.9991906712494</v>
      </c>
      <c r="AB789">
        <v>1066.125859622488</v>
      </c>
      <c r="AC789">
        <v>1053.327213816495</v>
      </c>
      <c r="AD789">
        <v>928.14922723994812</v>
      </c>
      <c r="AE789">
        <v>1233.225528845566</v>
      </c>
      <c r="AF789">
        <v>67.530748471101546</v>
      </c>
      <c r="AG789">
        <v>67.283608216200662</v>
      </c>
      <c r="AH789">
        <v>66.415154568649839</v>
      </c>
      <c r="AI789">
        <v>69.367289477933411</v>
      </c>
      <c r="AJ789">
        <v>0.60146597585368278</v>
      </c>
      <c r="AK789">
        <v>0.60146583647367702</v>
      </c>
      <c r="AL789">
        <v>0.6013904925140553</v>
      </c>
      <c r="AM789">
        <v>0.60154020861722257</v>
      </c>
      <c r="AN789">
        <v>0.97633312337233003</v>
      </c>
      <c r="AO789">
        <v>0.97633312337233036</v>
      </c>
      <c r="AP789">
        <v>0.97633312337233036</v>
      </c>
      <c r="AQ789">
        <v>0.97633312337233036</v>
      </c>
      <c r="AR789">
        <v>16.0433241296187</v>
      </c>
      <c r="AS789">
        <v>16.0433241296187</v>
      </c>
      <c r="AT789">
        <v>16.0433241296187</v>
      </c>
      <c r="AU789">
        <v>16.0433241296187</v>
      </c>
      <c r="AV789" t="str">
        <f>VLOOKUP(Sheet1[[#This Row],[NPDES ID2]],Combined_Sheet__Major_Only___2[[NPDES ID2]:[ECHO BFR]],3,FALSE)</f>
        <v>TX</v>
      </c>
      <c r="AW789" t="s">
        <v>41</v>
      </c>
      <c r="AX789" t="str">
        <f>VLOOKUP(Sheet1[[#This Row],[NPDES ID2]],Combined_Sheet__Major_Only___2[[NPDES ID2]:[ECHO BFR]],27,FALSE)</f>
        <v>-</v>
      </c>
      <c r="AY789" t="str">
        <f>VLOOKUP(Sheet1[[#This Row],[NPDES ID2]],Combined_Sheet__Major_Only___2[[NPDES ID2]:[ECHO BFR]],28,FALSE)</f>
        <v>highTempCompost</v>
      </c>
      <c r="AZ789" t="str">
        <f>VLOOKUP(Sheet1[[#This Row],[NPDES ID2]],Combined_Sheet__Major_Only___2[[NPDES ID2]:[ECHO BFR]],29,FALSE)</f>
        <v>thickening</v>
      </c>
      <c r="BA789">
        <f>VLOOKUP(Sheet1[[#This Row],[NPDES ID2]],Combined_Sheet__Major_Only___2[[NPDES ID2]:[ECHO BFR]],17,FALSE)</f>
        <v>31.045891000000001</v>
      </c>
      <c r="BB789">
        <f>VLOOKUP(Sheet1[[#This Row],[NPDES ID2]],Combined_Sheet__Major_Only___2[[NPDES ID2]:[ECHO BFR]],18,FALSE)</f>
        <v>-97.438742000000005</v>
      </c>
      <c r="BC789" s="2" t="str">
        <f>IF(ISNUMBER(SEARCH("aerobic",$AW789)),"aerobic","")</f>
        <v>aerobic</v>
      </c>
      <c r="BD789" s="2" t="str">
        <f>IF(ISNUMBER(SEARCH("anaer",$AW789)),"anaer","")</f>
        <v/>
      </c>
      <c r="BE789" s="2" t="str">
        <f>IF(ISNUMBER(SEARCH("thickening",$AZ789)),"thickening","")</f>
        <v>thickening</v>
      </c>
      <c r="BF789" s="4" t="str">
        <f>IF(ISNUMBER(SEARCH("airDry",$AW789)),"airDry","")</f>
        <v/>
      </c>
      <c r="BG789" s="4" t="str">
        <f>IF(ISNUMBER(SEARCH("heatDry",$AY789)),"heatDry","")</f>
        <v/>
      </c>
      <c r="BH789" s="4" t="str">
        <f>IF(AND(ISNUMBER(SEARCH("aerobic",$AW789)),ISNUMBER(SEARCH("anaer",$AW789))),"Combined Aer and Anaer.","")</f>
        <v/>
      </c>
    </row>
    <row r="790" spans="1:60" x14ac:dyDescent="0.25">
      <c r="A790" s="5">
        <v>786</v>
      </c>
      <c r="B790" t="s">
        <v>3850</v>
      </c>
      <c r="C790">
        <v>1555.13</v>
      </c>
      <c r="D790">
        <v>416.97989347582148</v>
      </c>
      <c r="E790">
        <v>412.46392963398142</v>
      </c>
      <c r="F790">
        <v>352.56289185001668</v>
      </c>
      <c r="G790">
        <v>483.88103152981591</v>
      </c>
      <c r="H790">
        <v>-107.0849793124778</v>
      </c>
      <c r="I790">
        <v>-108.4730227539976</v>
      </c>
      <c r="J790">
        <v>-127.9566814533721</v>
      </c>
      <c r="K790">
        <v>-85.483383550120308</v>
      </c>
      <c r="L790">
        <v>1102.5365247701909</v>
      </c>
      <c r="M790">
        <v>1098.835728699607</v>
      </c>
      <c r="N790">
        <v>1085.90578818474</v>
      </c>
      <c r="O790">
        <v>1129.9469383550891</v>
      </c>
      <c r="P790">
        <v>36.381152695614247</v>
      </c>
      <c r="Q790">
        <v>36.803862120050539</v>
      </c>
      <c r="R790">
        <v>29.640675859384508</v>
      </c>
      <c r="S790">
        <v>42.789812284977188</v>
      </c>
      <c r="T790">
        <v>105747.8870243033</v>
      </c>
      <c r="U790">
        <v>105748.0633980346</v>
      </c>
      <c r="V790">
        <v>105676.4419334338</v>
      </c>
      <c r="W790">
        <v>105819.5932398944</v>
      </c>
      <c r="X790">
        <v>6713.2122335989188</v>
      </c>
      <c r="Y790">
        <v>6735.3930302207682</v>
      </c>
      <c r="Z790">
        <v>6546.0293704558881</v>
      </c>
      <c r="AA790">
        <v>6816.7358209750428</v>
      </c>
      <c r="AB790">
        <v>1008.500316630808</v>
      </c>
      <c r="AC790">
        <v>996.88654489830606</v>
      </c>
      <c r="AD790">
        <v>881.22911932942702</v>
      </c>
      <c r="AE790">
        <v>1160.5394465083459</v>
      </c>
      <c r="AF790">
        <v>69.485452046000887</v>
      </c>
      <c r="AG790">
        <v>69.252963028848427</v>
      </c>
      <c r="AH790">
        <v>68.436905410455211</v>
      </c>
      <c r="AI790">
        <v>71.211991806379515</v>
      </c>
      <c r="AJ790">
        <v>0.62538105475972716</v>
      </c>
      <c r="AK790">
        <v>0.62538095631992885</v>
      </c>
      <c r="AL790">
        <v>0.6253272673337269</v>
      </c>
      <c r="AM790">
        <v>0.62543394865383628</v>
      </c>
      <c r="AN790">
        <v>0.97632225753206059</v>
      </c>
      <c r="AO790">
        <v>0.97632225753206026</v>
      </c>
      <c r="AP790">
        <v>0.97632225753206026</v>
      </c>
      <c r="AQ790">
        <v>0.97632225753206026</v>
      </c>
      <c r="AR790">
        <v>16.779676535506749</v>
      </c>
      <c r="AS790">
        <v>16.779676535506749</v>
      </c>
      <c r="AT790">
        <v>16.779676535506749</v>
      </c>
      <c r="AU790">
        <v>16.779676535506749</v>
      </c>
      <c r="AV790" t="str">
        <f>VLOOKUP(Sheet1[[#This Row],[NPDES ID2]],Combined_Sheet__Major_Only___2[[NPDES ID2]:[ECHO BFR]],3,FALSE)</f>
        <v>FL</v>
      </c>
      <c r="AW790" t="s">
        <v>12185</v>
      </c>
      <c r="AX790" t="str">
        <f>VLOOKUP(Sheet1[[#This Row],[NPDES ID2]],Combined_Sheet__Major_Only___2[[NPDES ID2]:[ECHO BFR]],27,FALSE)</f>
        <v>tempSludgeStore</v>
      </c>
      <c r="AY790" t="str">
        <f>VLOOKUP(Sheet1[[#This Row],[NPDES ID2]],Combined_Sheet__Major_Only___2[[NPDES ID2]:[ECHO BFR]],28,FALSE)</f>
        <v>-</v>
      </c>
      <c r="AZ790" t="str">
        <f>VLOOKUP(Sheet1[[#This Row],[NPDES ID2]],Combined_Sheet__Major_Only___2[[NPDES ID2]:[ECHO BFR]],29,FALSE)</f>
        <v>thickening</v>
      </c>
      <c r="BA790">
        <f>VLOOKUP(Sheet1[[#This Row],[NPDES ID2]],Combined_Sheet__Major_Only___2[[NPDES ID2]:[ECHO BFR]],17,FALSE)</f>
        <v>25.993110000000001</v>
      </c>
      <c r="BB790">
        <f>VLOOKUP(Sheet1[[#This Row],[NPDES ID2]],Combined_Sheet__Major_Only___2[[NPDES ID2]:[ECHO BFR]],18,FALSE)</f>
        <v>-80.334090000000003</v>
      </c>
      <c r="BC790" s="2" t="str">
        <f>IF(ISNUMBER(SEARCH("aerobic",$AW790)),"aerobic","")</f>
        <v/>
      </c>
      <c r="BD790" s="2" t="str">
        <f>IF(ISNUMBER(SEARCH("anaer",$AW790)),"anaer","")</f>
        <v>anaer</v>
      </c>
      <c r="BE790" s="2" t="str">
        <f>IF(ISNUMBER(SEARCH("thickening",$AZ790)),"thickening","")</f>
        <v>thickening</v>
      </c>
      <c r="BF790" s="3" t="str">
        <f>IF(ISNUMBER(SEARCH("airDry",$AW790)),"airDry","")</f>
        <v/>
      </c>
      <c r="BG790" s="3" t="str">
        <f>IF(ISNUMBER(SEARCH("heatDry",$AY790)),"heatDry","")</f>
        <v/>
      </c>
      <c r="BH790" s="3" t="str">
        <f>IF(AND(ISNUMBER(SEARCH("aerobic",$AW790)),ISNUMBER(SEARCH("anaer",$AW790))),"Combined Aer and Anaer.","")</f>
        <v/>
      </c>
    </row>
    <row r="791" spans="1:60" x14ac:dyDescent="0.25">
      <c r="A791" s="5">
        <v>2493</v>
      </c>
      <c r="B791" t="s">
        <v>11595</v>
      </c>
      <c r="C791">
        <v>185.03</v>
      </c>
      <c r="D791">
        <v>605.25718053182607</v>
      </c>
      <c r="E791">
        <v>601.86820299034196</v>
      </c>
      <c r="F791">
        <v>439.58985519352018</v>
      </c>
      <c r="G791">
        <v>769.44083087961747</v>
      </c>
      <c r="H791">
        <v>-108.4382159692266</v>
      </c>
      <c r="I791">
        <v>-109.7737344942059</v>
      </c>
      <c r="J791">
        <v>-129.2884268595387</v>
      </c>
      <c r="K791">
        <v>-86.976442999975106</v>
      </c>
      <c r="L791">
        <v>130.15132096980099</v>
      </c>
      <c r="M791">
        <v>129.70335615901541</v>
      </c>
      <c r="N791">
        <v>128.13664543765231</v>
      </c>
      <c r="O791">
        <v>133.4710513484994</v>
      </c>
      <c r="P791">
        <v>4.3311186686021292</v>
      </c>
      <c r="Q791">
        <v>4.3772964816561499</v>
      </c>
      <c r="R791">
        <v>3.5325062413988939</v>
      </c>
      <c r="S791">
        <v>5.0829329427249696</v>
      </c>
      <c r="T791">
        <v>105611.20600401099</v>
      </c>
      <c r="U791">
        <v>105611.3821536722</v>
      </c>
      <c r="V791">
        <v>105539.8516789961</v>
      </c>
      <c r="W791">
        <v>105682.8211220073</v>
      </c>
      <c r="X791">
        <v>6757.5981157640299</v>
      </c>
      <c r="Y791">
        <v>6780.4069323014519</v>
      </c>
      <c r="Z791">
        <v>6585.1044232600289</v>
      </c>
      <c r="AA791">
        <v>6864.5113098508318</v>
      </c>
      <c r="AB791">
        <v>1022.364683949918</v>
      </c>
      <c r="AC791">
        <v>1010.436793338509</v>
      </c>
      <c r="AD791">
        <v>892.51890313402123</v>
      </c>
      <c r="AE791">
        <v>1178.0190634159101</v>
      </c>
      <c r="AF791">
        <v>68.934635232523746</v>
      </c>
      <c r="AG791">
        <v>68.697459511167381</v>
      </c>
      <c r="AH791">
        <v>67.86751224290947</v>
      </c>
      <c r="AI791">
        <v>70.692816681028035</v>
      </c>
      <c r="AJ791">
        <v>0.61864067893197205</v>
      </c>
      <c r="AK791">
        <v>0.61864066746556756</v>
      </c>
      <c r="AL791">
        <v>0.61863430464036639</v>
      </c>
      <c r="AM791">
        <v>0.61864694678586363</v>
      </c>
      <c r="AN791">
        <v>0.97629265599430326</v>
      </c>
      <c r="AO791">
        <v>0.97629265599430337</v>
      </c>
      <c r="AP791">
        <v>0.97629265599430337</v>
      </c>
      <c r="AQ791">
        <v>0.97629265599430337</v>
      </c>
      <c r="AR791">
        <v>16.573968146788719</v>
      </c>
      <c r="AS791">
        <v>16.573968146788719</v>
      </c>
      <c r="AT791">
        <v>16.573968146788719</v>
      </c>
      <c r="AU791">
        <v>16.573968146788719</v>
      </c>
      <c r="AV791" t="str">
        <f>VLOOKUP(Sheet1[[#This Row],[NPDES ID2]],Combined_Sheet__Major_Only___2[[NPDES ID2]:[ECHO BFR]],3,FALSE)</f>
        <v>TX</v>
      </c>
      <c r="AW791" t="s">
        <v>41</v>
      </c>
      <c r="AX791" t="str">
        <f>VLOOKUP(Sheet1[[#This Row],[NPDES ID2]],Combined_Sheet__Major_Only___2[[NPDES ID2]:[ECHO BFR]],27,FALSE)</f>
        <v>-</v>
      </c>
      <c r="AY791" t="str">
        <f>VLOOKUP(Sheet1[[#This Row],[NPDES ID2]],Combined_Sheet__Major_Only___2[[NPDES ID2]:[ECHO BFR]],28,FALSE)</f>
        <v>-</v>
      </c>
      <c r="AZ791" t="str">
        <f>VLOOKUP(Sheet1[[#This Row],[NPDES ID2]],Combined_Sheet__Major_Only___2[[NPDES ID2]:[ECHO BFR]],29,FALSE)</f>
        <v>thickening</v>
      </c>
      <c r="BA791">
        <f>VLOOKUP(Sheet1[[#This Row],[NPDES ID2]],Combined_Sheet__Major_Only___2[[NPDES ID2]:[ECHO BFR]],17,FALSE)</f>
        <v>29.963249999999999</v>
      </c>
      <c r="BB791">
        <f>VLOOKUP(Sheet1[[#This Row],[NPDES ID2]],Combined_Sheet__Major_Only___2[[NPDES ID2]:[ECHO BFR]],18,FALSE)</f>
        <v>-95.205472</v>
      </c>
      <c r="BC791" s="2" t="str">
        <f>IF(ISNUMBER(SEARCH("aerobic",$AW791)),"aerobic","")</f>
        <v>aerobic</v>
      </c>
      <c r="BD791" s="2" t="str">
        <f>IF(ISNUMBER(SEARCH("anaer",$AW791)),"anaer","")</f>
        <v/>
      </c>
      <c r="BE791" s="2" t="str">
        <f>IF(ISNUMBER(SEARCH("thickening",$AZ791)),"thickening","")</f>
        <v>thickening</v>
      </c>
      <c r="BF791" s="4" t="str">
        <f>IF(ISNUMBER(SEARCH("airDry",$AW791)),"airDry","")</f>
        <v/>
      </c>
      <c r="BG791" s="4" t="str">
        <f>IF(ISNUMBER(SEARCH("heatDry",$AY791)),"heatDry","")</f>
        <v/>
      </c>
      <c r="BH791" s="4" t="str">
        <f>IF(AND(ISNUMBER(SEARCH("aerobic",$AW791)),ISNUMBER(SEARCH("anaer",$AW791))),"Combined Aer and Anaer.","")</f>
        <v/>
      </c>
    </row>
    <row r="792" spans="1:60" x14ac:dyDescent="0.25">
      <c r="A792" s="5">
        <v>936</v>
      </c>
      <c r="B792" t="s">
        <v>4548</v>
      </c>
      <c r="C792">
        <v>655.02</v>
      </c>
      <c r="D792">
        <v>346.65838580256849</v>
      </c>
      <c r="E792">
        <v>339.72707342166302</v>
      </c>
      <c r="F792">
        <v>292.65271662876569</v>
      </c>
      <c r="G792">
        <v>414.39763579776252</v>
      </c>
      <c r="H792">
        <v>-111.51002055769951</v>
      </c>
      <c r="I792">
        <v>-112.8500571347934</v>
      </c>
      <c r="J792">
        <v>-132.22852451352441</v>
      </c>
      <c r="K792">
        <v>-89.832000027398053</v>
      </c>
      <c r="L792">
        <v>448.38439536782141</v>
      </c>
      <c r="M792">
        <v>446.70425867803391</v>
      </c>
      <c r="N792">
        <v>440.83008966810883</v>
      </c>
      <c r="O792">
        <v>460.83316967288062</v>
      </c>
      <c r="P792">
        <v>15.356891121889911</v>
      </c>
      <c r="Q792">
        <v>15.490217353536449</v>
      </c>
      <c r="R792">
        <v>12.571629530908639</v>
      </c>
      <c r="S792">
        <v>17.894816441030379</v>
      </c>
      <c r="T792">
        <v>105368.95901909089</v>
      </c>
      <c r="U792">
        <v>105369.13477162069</v>
      </c>
      <c r="V792">
        <v>105297.76556318979</v>
      </c>
      <c r="W792">
        <v>105440.4126800127</v>
      </c>
      <c r="X792">
        <v>6928.1862766601689</v>
      </c>
      <c r="Y792">
        <v>6953.2710104477446</v>
      </c>
      <c r="Z792">
        <v>6736.2951684056716</v>
      </c>
      <c r="AA792">
        <v>7047.4852081754907</v>
      </c>
      <c r="AB792">
        <v>1075.281723482015</v>
      </c>
      <c r="AC792">
        <v>1062.219895672582</v>
      </c>
      <c r="AD792">
        <v>935.36383567940618</v>
      </c>
      <c r="AE792">
        <v>1244.989114749982</v>
      </c>
      <c r="AF792">
        <v>67.087259659110245</v>
      </c>
      <c r="AG792">
        <v>66.836191000867274</v>
      </c>
      <c r="AH792">
        <v>65.956807308535915</v>
      </c>
      <c r="AI792">
        <v>68.949443393478575</v>
      </c>
      <c r="AJ792">
        <v>0.59604182421260765</v>
      </c>
      <c r="AK792">
        <v>0.59604178388526963</v>
      </c>
      <c r="AL792">
        <v>0.59601954452887673</v>
      </c>
      <c r="AM792">
        <v>0.59606373255364187</v>
      </c>
      <c r="AN792">
        <v>0.97624000938410749</v>
      </c>
      <c r="AO792">
        <v>0.97624000938410749</v>
      </c>
      <c r="AP792">
        <v>0.97624000938410749</v>
      </c>
      <c r="AQ792">
        <v>0.97624000938410749</v>
      </c>
      <c r="AR792">
        <v>15.878299782135629</v>
      </c>
      <c r="AS792">
        <v>15.878299782135629</v>
      </c>
      <c r="AT792">
        <v>15.878299782135629</v>
      </c>
      <c r="AU792">
        <v>15.878299782135629</v>
      </c>
      <c r="AV792" t="str">
        <f>VLOOKUP(Sheet1[[#This Row],[NPDES ID2]],Combined_Sheet__Major_Only___2[[NPDES ID2]:[ECHO BFR]],3,FALSE)</f>
        <v>GA</v>
      </c>
      <c r="AW792" t="s">
        <v>41</v>
      </c>
      <c r="AX792" t="str">
        <f>VLOOKUP(Sheet1[[#This Row],[NPDES ID2]],Combined_Sheet__Major_Only___2[[NPDES ID2]:[ECHO BFR]],27,FALSE)</f>
        <v>tempSludgeStore</v>
      </c>
      <c r="AY792" t="str">
        <f>VLOOKUP(Sheet1[[#This Row],[NPDES ID2]],Combined_Sheet__Major_Only___2[[NPDES ID2]:[ECHO BFR]],28,FALSE)</f>
        <v>-</v>
      </c>
      <c r="AZ792" t="str">
        <f>VLOOKUP(Sheet1[[#This Row],[NPDES ID2]],Combined_Sheet__Major_Only___2[[NPDES ID2]:[ECHO BFR]],29,FALSE)</f>
        <v>thickening</v>
      </c>
      <c r="BA792">
        <f>VLOOKUP(Sheet1[[#This Row],[NPDES ID2]],Combined_Sheet__Major_Only___2[[NPDES ID2]:[ECHO BFR]],17,FALSE)</f>
        <v>33.702553000000002</v>
      </c>
      <c r="BB792">
        <f>VLOOKUP(Sheet1[[#This Row],[NPDES ID2]],Combined_Sheet__Major_Only___2[[NPDES ID2]:[ECHO BFR]],18,FALSE)</f>
        <v>-84.629155999999995</v>
      </c>
      <c r="BC792" s="2" t="str">
        <f>IF(ISNUMBER(SEARCH("aerobic",$AW792)),"aerobic","")</f>
        <v>aerobic</v>
      </c>
      <c r="BD792" s="2" t="str">
        <f>IF(ISNUMBER(SEARCH("anaer",$AW792)),"anaer","")</f>
        <v/>
      </c>
      <c r="BE792" s="2" t="str">
        <f>IF(ISNUMBER(SEARCH("thickening",$AZ792)),"thickening","")</f>
        <v>thickening</v>
      </c>
      <c r="BF792" s="3" t="str">
        <f>IF(ISNUMBER(SEARCH("airDry",$AW792)),"airDry","")</f>
        <v/>
      </c>
      <c r="BG792" s="3" t="str">
        <f>IF(ISNUMBER(SEARCH("heatDry",$AY792)),"heatDry","")</f>
        <v/>
      </c>
      <c r="BH792" s="3" t="str">
        <f>IF(AND(ISNUMBER(SEARCH("aerobic",$AW792)),ISNUMBER(SEARCH("anaer",$AW792))),"Combined Aer and Anaer.","")</f>
        <v/>
      </c>
    </row>
    <row r="793" spans="1:60" x14ac:dyDescent="0.25">
      <c r="A793" s="5">
        <v>2050</v>
      </c>
      <c r="B793" t="s">
        <v>9645</v>
      </c>
      <c r="C793">
        <v>1246</v>
      </c>
      <c r="D793">
        <v>375.07659510485132</v>
      </c>
      <c r="E793">
        <v>373.00586839001522</v>
      </c>
      <c r="F793">
        <v>317.18519377600637</v>
      </c>
      <c r="G793">
        <v>437.7291269020285</v>
      </c>
      <c r="H793">
        <v>-106.9890260059888</v>
      </c>
      <c r="I793">
        <v>-108.3244252302449</v>
      </c>
      <c r="J793">
        <v>-127.87214227116471</v>
      </c>
      <c r="K793">
        <v>-85.439229628695728</v>
      </c>
      <c r="L793">
        <v>884.86750920473776</v>
      </c>
      <c r="M793">
        <v>881.91403087368963</v>
      </c>
      <c r="N793">
        <v>871.59269762606789</v>
      </c>
      <c r="O793">
        <v>906.74554465854487</v>
      </c>
      <c r="P793">
        <v>29.14684345568358</v>
      </c>
      <c r="Q793">
        <v>29.490949584933141</v>
      </c>
      <c r="R793">
        <v>23.741037386022889</v>
      </c>
      <c r="S793">
        <v>34.295994207855358</v>
      </c>
      <c r="T793">
        <v>105158.4992466238</v>
      </c>
      <c r="U793">
        <v>105158.67465413309</v>
      </c>
      <c r="V793">
        <v>105087.4455508815</v>
      </c>
      <c r="W793">
        <v>105229.81263657731</v>
      </c>
      <c r="X793">
        <v>6664.5120107200191</v>
      </c>
      <c r="Y793">
        <v>6686.4224504880694</v>
      </c>
      <c r="Z793">
        <v>6499.4195481028901</v>
      </c>
      <c r="AA793">
        <v>6766.721972374341</v>
      </c>
      <c r="AB793">
        <v>999.64570538580028</v>
      </c>
      <c r="AC793">
        <v>988.15748630148482</v>
      </c>
      <c r="AD793">
        <v>873.68468166062553</v>
      </c>
      <c r="AE793">
        <v>1149.994492874077</v>
      </c>
      <c r="AF793">
        <v>69.601622478122124</v>
      </c>
      <c r="AG793">
        <v>69.369905047070318</v>
      </c>
      <c r="AH793">
        <v>68.557118851059812</v>
      </c>
      <c r="AI793">
        <v>71.321736766861662</v>
      </c>
      <c r="AJ793">
        <v>0.62680275007310227</v>
      </c>
      <c r="AK793">
        <v>0.62680267178245019</v>
      </c>
      <c r="AL793">
        <v>0.62675980236452422</v>
      </c>
      <c r="AM793">
        <v>0.62684498347203954</v>
      </c>
      <c r="AN793">
        <v>0.97619408078667458</v>
      </c>
      <c r="AO793">
        <v>0.9761940807866748</v>
      </c>
      <c r="AP793">
        <v>0.9761940807866748</v>
      </c>
      <c r="AQ793">
        <v>0.9761940807866748</v>
      </c>
      <c r="AR793">
        <v>16.823777409455019</v>
      </c>
      <c r="AS793">
        <v>16.823777409455019</v>
      </c>
      <c r="AT793">
        <v>16.823777409455019</v>
      </c>
      <c r="AU793">
        <v>16.823777409455019</v>
      </c>
      <c r="AV793" t="str">
        <f>VLOOKUP(Sheet1[[#This Row],[NPDES ID2]],Combined_Sheet__Major_Only___2[[NPDES ID2]:[ECHO BFR]],3,FALSE)</f>
        <v>WY</v>
      </c>
      <c r="AW793" t="s">
        <v>12185</v>
      </c>
      <c r="AX793" t="str">
        <f>VLOOKUP(Sheet1[[#This Row],[NPDES ID2]],Combined_Sheet__Major_Only___2[[NPDES ID2]:[ECHO BFR]],27,FALSE)</f>
        <v>methaneBioCaptureRecover, longTermSludgeStore</v>
      </c>
      <c r="AY793" t="str">
        <f>VLOOKUP(Sheet1[[#This Row],[NPDES ID2]],Combined_Sheet__Major_Only___2[[NPDES ID2]:[ECHO BFR]],28,FALSE)</f>
        <v>-</v>
      </c>
      <c r="AZ793" t="str">
        <f>VLOOKUP(Sheet1[[#This Row],[NPDES ID2]],Combined_Sheet__Major_Only___2[[NPDES ID2]:[ECHO BFR]],29,FALSE)</f>
        <v>preliminaryOps, thickening</v>
      </c>
      <c r="BA793">
        <f>VLOOKUP(Sheet1[[#This Row],[NPDES ID2]],Combined_Sheet__Major_Only___2[[NPDES ID2]:[ECHO BFR]],17,FALSE)</f>
        <v>42.862969999999997</v>
      </c>
      <c r="BB793">
        <f>VLOOKUP(Sheet1[[#This Row],[NPDES ID2]],Combined_Sheet__Major_Only___2[[NPDES ID2]:[ECHO BFR]],18,FALSE)</f>
        <v>-106.2914</v>
      </c>
      <c r="BC793" s="2" t="str">
        <f>IF(ISNUMBER(SEARCH("aerobic",$AW793)),"aerobic","")</f>
        <v/>
      </c>
      <c r="BD793" s="2" t="str">
        <f>IF(ISNUMBER(SEARCH("anaer",$AW793)),"anaer","")</f>
        <v>anaer</v>
      </c>
      <c r="BE793" s="2" t="str">
        <f>IF(ISNUMBER(SEARCH("thickening",$AZ793)),"thickening","")</f>
        <v>thickening</v>
      </c>
      <c r="BF793" s="3" t="str">
        <f>IF(ISNUMBER(SEARCH("airDry",$AW793)),"airDry","")</f>
        <v/>
      </c>
      <c r="BG793" s="3" t="str">
        <f>IF(ISNUMBER(SEARCH("heatDry",$AY793)),"heatDry","")</f>
        <v/>
      </c>
      <c r="BH793" s="3" t="str">
        <f>IF(AND(ISNUMBER(SEARCH("aerobic",$AW793)),ISNUMBER(SEARCH("anaer",$AW793))),"Combined Aer and Anaer.","")</f>
        <v/>
      </c>
    </row>
    <row r="794" spans="1:60" x14ac:dyDescent="0.25">
      <c r="A794" s="5">
        <v>2156</v>
      </c>
      <c r="B794" t="s">
        <v>10125</v>
      </c>
      <c r="C794">
        <v>776.4</v>
      </c>
      <c r="D794">
        <v>341.50107901878442</v>
      </c>
      <c r="E794">
        <v>332.76057303960278</v>
      </c>
      <c r="F794">
        <v>287.78930999632013</v>
      </c>
      <c r="G794">
        <v>405.04920289125317</v>
      </c>
      <c r="H794">
        <v>-109.58311345639331</v>
      </c>
      <c r="I794">
        <v>-110.97594081045401</v>
      </c>
      <c r="J794">
        <v>-130.37365051727321</v>
      </c>
      <c r="K794">
        <v>-87.977162927935282</v>
      </c>
      <c r="L794">
        <v>539.96019366737073</v>
      </c>
      <c r="M794">
        <v>538.03322878038512</v>
      </c>
      <c r="N794">
        <v>531.29673116904019</v>
      </c>
      <c r="O794">
        <v>554.23707925184624</v>
      </c>
      <c r="P794">
        <v>18.185449312689439</v>
      </c>
      <c r="Q794">
        <v>18.36287643562423</v>
      </c>
      <c r="R794">
        <v>14.85542382462897</v>
      </c>
      <c r="S794">
        <v>21.278956563356939</v>
      </c>
      <c r="T794">
        <v>105022.199229053</v>
      </c>
      <c r="U794">
        <v>105022.3744131167</v>
      </c>
      <c r="V794">
        <v>104951.2360461526</v>
      </c>
      <c r="W794">
        <v>105093.4217753492</v>
      </c>
      <c r="X794">
        <v>6796.7191493641794</v>
      </c>
      <c r="Y794">
        <v>6820.3607983187248</v>
      </c>
      <c r="Z794">
        <v>6617.1142704620906</v>
      </c>
      <c r="AA794">
        <v>6908.1815711369954</v>
      </c>
      <c r="AB794">
        <v>1039.1598579457841</v>
      </c>
      <c r="AC794">
        <v>1026.8394104516169</v>
      </c>
      <c r="AD794">
        <v>905.84292614534877</v>
      </c>
      <c r="AE794">
        <v>1199.85377577197</v>
      </c>
      <c r="AF794">
        <v>68.159016810363795</v>
      </c>
      <c r="AG794">
        <v>67.91614756256368</v>
      </c>
      <c r="AH794">
        <v>67.065220442858035</v>
      </c>
      <c r="AI794">
        <v>69.960709358989632</v>
      </c>
      <c r="AJ794">
        <v>0.60915117002514041</v>
      </c>
      <c r="AK794">
        <v>0.60915112194593091</v>
      </c>
      <c r="AL794">
        <v>0.60912464502306396</v>
      </c>
      <c r="AM794">
        <v>0.60917725311150506</v>
      </c>
      <c r="AN794">
        <v>0.97616424120601963</v>
      </c>
      <c r="AO794">
        <v>0.97616424120601963</v>
      </c>
      <c r="AP794">
        <v>0.97616424120601963</v>
      </c>
      <c r="AQ794">
        <v>0.97616424120601963</v>
      </c>
      <c r="AR794">
        <v>16.281388787434761</v>
      </c>
      <c r="AS794">
        <v>16.281388787434771</v>
      </c>
      <c r="AT794">
        <v>16.281388787434771</v>
      </c>
      <c r="AU794">
        <v>16.281388787434771</v>
      </c>
      <c r="AV794" t="str">
        <f>VLOOKUP(Sheet1[[#This Row],[NPDES ID2]],Combined_Sheet__Major_Only___2[[NPDES ID2]:[ECHO BFR]],3,FALSE)</f>
        <v>GA</v>
      </c>
      <c r="AW794" t="s">
        <v>41</v>
      </c>
      <c r="AX794" t="str">
        <f>VLOOKUP(Sheet1[[#This Row],[NPDES ID2]],Combined_Sheet__Major_Only___2[[NPDES ID2]:[ECHO BFR]],27,FALSE)</f>
        <v>-</v>
      </c>
      <c r="AY794" t="str">
        <f>VLOOKUP(Sheet1[[#This Row],[NPDES ID2]],Combined_Sheet__Major_Only___2[[NPDES ID2]:[ECHO BFR]],28,FALSE)</f>
        <v>-</v>
      </c>
      <c r="AZ794" t="str">
        <f>VLOOKUP(Sheet1[[#This Row],[NPDES ID2]],Combined_Sheet__Major_Only___2[[NPDES ID2]:[ECHO BFR]],29,FALSE)</f>
        <v>thickening</v>
      </c>
      <c r="BA794">
        <f>VLOOKUP(Sheet1[[#This Row],[NPDES ID2]],Combined_Sheet__Major_Only___2[[NPDES ID2]:[ECHO BFR]],17,FALSE)</f>
        <v>33.592269999999999</v>
      </c>
      <c r="BB794">
        <f>VLOOKUP(Sheet1[[#This Row],[NPDES ID2]],Combined_Sheet__Major_Only___2[[NPDES ID2]:[ECHO BFR]],18,FALSE)</f>
        <v>-82.139771999999994</v>
      </c>
      <c r="BC794" s="2" t="str">
        <f>IF(ISNUMBER(SEARCH("aerobic",$AW794)),"aerobic","")</f>
        <v>aerobic</v>
      </c>
      <c r="BD794" s="2" t="str">
        <f>IF(ISNUMBER(SEARCH("anaer",$AW794)),"anaer","")</f>
        <v/>
      </c>
      <c r="BE794" s="2" t="str">
        <f>IF(ISNUMBER(SEARCH("thickening",$AZ794)),"thickening","")</f>
        <v>thickening</v>
      </c>
      <c r="BF794" s="3" t="str">
        <f>IF(ISNUMBER(SEARCH("airDry",$AW794)),"airDry","")</f>
        <v/>
      </c>
      <c r="BG794" s="3" t="str">
        <f>IF(ISNUMBER(SEARCH("heatDry",$AY794)),"heatDry","")</f>
        <v/>
      </c>
      <c r="BH794" s="3" t="str">
        <f>IF(AND(ISNUMBER(SEARCH("aerobic",$AW794)),ISNUMBER(SEARCH("anaer",$AW794))),"Combined Aer and Anaer.","")</f>
        <v/>
      </c>
    </row>
    <row r="795" spans="1:60" x14ac:dyDescent="0.25">
      <c r="A795" s="5">
        <v>2049</v>
      </c>
      <c r="B795" t="s">
        <v>9640</v>
      </c>
      <c r="C795">
        <v>1260</v>
      </c>
      <c r="D795">
        <v>385.25975552143382</v>
      </c>
      <c r="E795">
        <v>383.13341566030778</v>
      </c>
      <c r="F795">
        <v>325.55926473586709</v>
      </c>
      <c r="G795">
        <v>449.60024764639797</v>
      </c>
      <c r="H795">
        <v>-109.5767192365313</v>
      </c>
      <c r="I795">
        <v>-111.0174601439208</v>
      </c>
      <c r="J795">
        <v>-130.35541709407369</v>
      </c>
      <c r="K795">
        <v>-87.896150724727079</v>
      </c>
      <c r="L795">
        <v>875.15720099163798</v>
      </c>
      <c r="M795">
        <v>872.02090956885468</v>
      </c>
      <c r="N795">
        <v>861.06052949109562</v>
      </c>
      <c r="O795">
        <v>898.38964119847583</v>
      </c>
      <c r="P795">
        <v>29.514039480271009</v>
      </c>
      <c r="Q795">
        <v>29.79927689821994</v>
      </c>
      <c r="R795">
        <v>24.113896334929041</v>
      </c>
      <c r="S795">
        <v>34.523976402636229</v>
      </c>
      <c r="T795">
        <v>105013.1671219</v>
      </c>
      <c r="U795">
        <v>105013.34229115681</v>
      </c>
      <c r="V795">
        <v>104942.2099369569</v>
      </c>
      <c r="W795">
        <v>105084.3836483169</v>
      </c>
      <c r="X795">
        <v>6804.9244469760424</v>
      </c>
      <c r="Y795">
        <v>6828.6829200405773</v>
      </c>
      <c r="Z795">
        <v>6624.4090625848721</v>
      </c>
      <c r="AA795">
        <v>6916.9667114197391</v>
      </c>
      <c r="AB795">
        <v>1041.700424702819</v>
      </c>
      <c r="AC795">
        <v>1029.332942641305</v>
      </c>
      <c r="AD795">
        <v>907.88660305196242</v>
      </c>
      <c r="AE795">
        <v>1203.105101730943</v>
      </c>
      <c r="AF795">
        <v>68.073136448539501</v>
      </c>
      <c r="AG795">
        <v>67.829785447369801</v>
      </c>
      <c r="AH795">
        <v>66.976301552207957</v>
      </c>
      <c r="AI795">
        <v>69.87947597085396</v>
      </c>
      <c r="AJ795">
        <v>0.60810057958655828</v>
      </c>
      <c r="AK795">
        <v>0.60810050111756753</v>
      </c>
      <c r="AL795">
        <v>0.60805755584008436</v>
      </c>
      <c r="AM795">
        <v>0.60814288786743609</v>
      </c>
      <c r="AN795">
        <v>0.97616226120239102</v>
      </c>
      <c r="AO795">
        <v>0.97616226120239091</v>
      </c>
      <c r="AP795">
        <v>0.97616226120239091</v>
      </c>
      <c r="AQ795">
        <v>0.97616226120239091</v>
      </c>
      <c r="AR795">
        <v>16.248509385557959</v>
      </c>
      <c r="AS795">
        <v>16.248509385557949</v>
      </c>
      <c r="AT795">
        <v>16.248509385557949</v>
      </c>
      <c r="AU795">
        <v>16.248509385557949</v>
      </c>
      <c r="AV795" t="str">
        <f>VLOOKUP(Sheet1[[#This Row],[NPDES ID2]],Combined_Sheet__Major_Only___2[[NPDES ID2]:[ECHO BFR]],3,FALSE)</f>
        <v>IN</v>
      </c>
      <c r="AW795" t="s">
        <v>12185</v>
      </c>
      <c r="AX795" t="str">
        <f>VLOOKUP(Sheet1[[#This Row],[NPDES ID2]],Combined_Sheet__Major_Only___2[[NPDES ID2]:[ECHO BFR]],27,FALSE)</f>
        <v>tempSludgeStore, methaneBioCaptureRecover</v>
      </c>
      <c r="AY795" t="str">
        <f>VLOOKUP(Sheet1[[#This Row],[NPDES ID2]],Combined_Sheet__Major_Only___2[[NPDES ID2]:[ECHO BFR]],28,FALSE)</f>
        <v>-</v>
      </c>
      <c r="AZ795" t="str">
        <f>VLOOKUP(Sheet1[[#This Row],[NPDES ID2]],Combined_Sheet__Major_Only___2[[NPDES ID2]:[ECHO BFR]],29,FALSE)</f>
        <v>thickening, preliminaryOps</v>
      </c>
      <c r="BA795">
        <f>VLOOKUP(Sheet1[[#This Row],[NPDES ID2]],Combined_Sheet__Major_Only___2[[NPDES ID2]:[ECHO BFR]],17,FALSE)</f>
        <v>41.661482999999997</v>
      </c>
      <c r="BB795">
        <f>VLOOKUP(Sheet1[[#This Row],[NPDES ID2]],Combined_Sheet__Major_Only___2[[NPDES ID2]:[ECHO BFR]],18,FALSE)</f>
        <v>-86.193006999999994</v>
      </c>
      <c r="BC795" s="2" t="str">
        <f>IF(ISNUMBER(SEARCH("aerobic",$AW795)),"aerobic","")</f>
        <v/>
      </c>
      <c r="BD795" s="2" t="str">
        <f>IF(ISNUMBER(SEARCH("anaer",$AW795)),"anaer","")</f>
        <v>anaer</v>
      </c>
      <c r="BE795" s="2" t="str">
        <f>IF(ISNUMBER(SEARCH("thickening",$AZ795)),"thickening","")</f>
        <v>thickening</v>
      </c>
      <c r="BF795" s="4" t="str">
        <f>IF(ISNUMBER(SEARCH("airDry",$AW795)),"airDry","")</f>
        <v/>
      </c>
      <c r="BG795" s="4" t="str">
        <f>IF(ISNUMBER(SEARCH("heatDry",$AY795)),"heatDry","")</f>
        <v/>
      </c>
      <c r="BH795" s="4" t="str">
        <f>IF(AND(ISNUMBER(SEARCH("aerobic",$AW795)),ISNUMBER(SEARCH("anaer",$AW795))),"Combined Aer and Anaer.","")</f>
        <v/>
      </c>
    </row>
    <row r="796" spans="1:60" x14ac:dyDescent="0.25">
      <c r="A796" s="5">
        <v>1556</v>
      </c>
      <c r="B796" t="s">
        <v>7321</v>
      </c>
      <c r="C796">
        <v>91</v>
      </c>
      <c r="D796">
        <v>1117.8834968112581</v>
      </c>
      <c r="E796">
        <v>1105.3547887541699</v>
      </c>
      <c r="F796">
        <v>778.23265850602922</v>
      </c>
      <c r="G796">
        <v>1452.2499673368079</v>
      </c>
      <c r="H796">
        <v>-110.7074400320553</v>
      </c>
      <c r="I796">
        <v>-112.12020022733471</v>
      </c>
      <c r="J796">
        <v>-131.47134397670391</v>
      </c>
      <c r="K796">
        <v>-89.15564062048837</v>
      </c>
      <c r="L796">
        <v>62.811151656786542</v>
      </c>
      <c r="M796">
        <v>62.581719485354029</v>
      </c>
      <c r="N796">
        <v>61.779247108434859</v>
      </c>
      <c r="O796">
        <v>64.511468378342087</v>
      </c>
      <c r="P796">
        <v>2.13252865038507</v>
      </c>
      <c r="Q796">
        <v>2.152248996864734</v>
      </c>
      <c r="R796">
        <v>1.743807518100333</v>
      </c>
      <c r="S796">
        <v>2.4902399986387991</v>
      </c>
      <c r="T796">
        <v>104893.47624442809</v>
      </c>
      <c r="U796">
        <v>104893.65121746781</v>
      </c>
      <c r="V796">
        <v>104822.5985426843</v>
      </c>
      <c r="W796">
        <v>104964.6129971425</v>
      </c>
      <c r="X796">
        <v>6839.9274291957854</v>
      </c>
      <c r="Y796">
        <v>6864.1698990972218</v>
      </c>
      <c r="Z796">
        <v>6655.0376366320752</v>
      </c>
      <c r="AA796">
        <v>6954.769248650633</v>
      </c>
      <c r="AB796">
        <v>1053.1804022444569</v>
      </c>
      <c r="AC796">
        <v>1040.540473568991</v>
      </c>
      <c r="AD796">
        <v>917.18079960371153</v>
      </c>
      <c r="AE796">
        <v>1217.6887531573091</v>
      </c>
      <c r="AF796">
        <v>67.643164960586518</v>
      </c>
      <c r="AG796">
        <v>67.3961261711475</v>
      </c>
      <c r="AH796">
        <v>66.531852216650577</v>
      </c>
      <c r="AI796">
        <v>69.474230149115314</v>
      </c>
      <c r="AJ796">
        <v>0.60284094533572086</v>
      </c>
      <c r="AK796">
        <v>0.60284093977234798</v>
      </c>
      <c r="AL796">
        <v>0.6028378489211188</v>
      </c>
      <c r="AM796">
        <v>0.60284399002838451</v>
      </c>
      <c r="AN796">
        <v>0.97613599166856901</v>
      </c>
      <c r="AO796">
        <v>0.97613599166856924</v>
      </c>
      <c r="AP796">
        <v>0.97613599166856924</v>
      </c>
      <c r="AQ796">
        <v>0.97613599166856924</v>
      </c>
      <c r="AR796">
        <v>16.088091662192198</v>
      </c>
      <c r="AS796">
        <v>16.088091662192191</v>
      </c>
      <c r="AT796">
        <v>16.088091662192191</v>
      </c>
      <c r="AU796">
        <v>16.088091662192191</v>
      </c>
      <c r="AV796" t="str">
        <f>VLOOKUP(Sheet1[[#This Row],[NPDES ID2]],Combined_Sheet__Major_Only___2[[NPDES ID2]:[ECHO BFR]],3,FALSE)</f>
        <v>NY</v>
      </c>
      <c r="AW796" t="s">
        <v>12185</v>
      </c>
      <c r="AX796" t="str">
        <f>VLOOKUP(Sheet1[[#This Row],[NPDES ID2]],Combined_Sheet__Major_Only___2[[NPDES ID2]:[ECHO BFR]],27,FALSE)</f>
        <v>methaneBioCaptureRecover</v>
      </c>
      <c r="AY796" t="str">
        <f>VLOOKUP(Sheet1[[#This Row],[NPDES ID2]],Combined_Sheet__Major_Only___2[[NPDES ID2]:[ECHO BFR]],28,FALSE)</f>
        <v>-</v>
      </c>
      <c r="AZ796" t="str">
        <f>VLOOKUP(Sheet1[[#This Row],[NPDES ID2]],Combined_Sheet__Major_Only___2[[NPDES ID2]:[ECHO BFR]],29,FALSE)</f>
        <v>thickening</v>
      </c>
      <c r="BA796">
        <f>VLOOKUP(Sheet1[[#This Row],[NPDES ID2]],Combined_Sheet__Major_Only___2[[NPDES ID2]:[ECHO BFR]],17,FALSE)</f>
        <v>42.074750000000002</v>
      </c>
      <c r="BB796">
        <f>VLOOKUP(Sheet1[[#This Row],[NPDES ID2]],Combined_Sheet__Major_Only___2[[NPDES ID2]:[ECHO BFR]],18,FALSE)</f>
        <v>-73.944972000000007</v>
      </c>
      <c r="BC796" s="2" t="str">
        <f>IF(ISNUMBER(SEARCH("aerobic",$AW796)),"aerobic","")</f>
        <v/>
      </c>
      <c r="BD796" s="2" t="str">
        <f>IF(ISNUMBER(SEARCH("anaer",$AW796)),"anaer","")</f>
        <v>anaer</v>
      </c>
      <c r="BE796" s="2" t="str">
        <f>IF(ISNUMBER(SEARCH("thickening",$AZ796)),"thickening","")</f>
        <v>thickening</v>
      </c>
      <c r="BF796" s="3" t="str">
        <f>IF(ISNUMBER(SEARCH("airDry",$AW796)),"airDry","")</f>
        <v/>
      </c>
      <c r="BG796" s="3" t="str">
        <f>IF(ISNUMBER(SEARCH("heatDry",$AY796)),"heatDry","")</f>
        <v/>
      </c>
      <c r="BH796" s="3" t="str">
        <f>IF(AND(ISNUMBER(SEARCH("aerobic",$AW796)),ISNUMBER(SEARCH("anaer",$AW796))),"Combined Aer and Anaer.","")</f>
        <v/>
      </c>
    </row>
    <row r="797" spans="1:60" x14ac:dyDescent="0.25">
      <c r="A797" s="5">
        <v>2190</v>
      </c>
      <c r="B797" t="s">
        <v>10272</v>
      </c>
      <c r="C797">
        <v>675</v>
      </c>
      <c r="D797">
        <v>345.90125883296082</v>
      </c>
      <c r="E797">
        <v>339.35877647367181</v>
      </c>
      <c r="F797">
        <v>292.1535891380891</v>
      </c>
      <c r="G797">
        <v>412.84935164434683</v>
      </c>
      <c r="H797">
        <v>-111.416079222889</v>
      </c>
      <c r="I797">
        <v>-112.7600510873428</v>
      </c>
      <c r="J797">
        <v>-132.13776314357801</v>
      </c>
      <c r="K797">
        <v>-89.739722030734995</v>
      </c>
      <c r="L797">
        <v>462.40103024116428</v>
      </c>
      <c r="M797">
        <v>460.67221976292899</v>
      </c>
      <c r="N797">
        <v>454.62795062014351</v>
      </c>
      <c r="O797">
        <v>475.21036137796449</v>
      </c>
      <c r="P797">
        <v>15.82462285376967</v>
      </c>
      <c r="Q797">
        <v>15.96279215065401</v>
      </c>
      <c r="R797">
        <v>12.95326010231453</v>
      </c>
      <c r="S797">
        <v>18.443387203412641</v>
      </c>
      <c r="T797">
        <v>104689.50235040369</v>
      </c>
      <c r="U797">
        <v>104689.6769890556</v>
      </c>
      <c r="V797">
        <v>104618.76010173721</v>
      </c>
      <c r="W797">
        <v>104760.5031549733</v>
      </c>
      <c r="X797">
        <v>6878.4488277136043</v>
      </c>
      <c r="Y797">
        <v>6903.3084493278257</v>
      </c>
      <c r="Z797">
        <v>6688.3435442905411</v>
      </c>
      <c r="AA797">
        <v>6996.6276635581926</v>
      </c>
      <c r="AB797">
        <v>1066.8091716490851</v>
      </c>
      <c r="AC797">
        <v>1053.865271747233</v>
      </c>
      <c r="AD797">
        <v>928.08572952551162</v>
      </c>
      <c r="AE797">
        <v>1235.0599602189029</v>
      </c>
      <c r="AF797">
        <v>67.136639359909623</v>
      </c>
      <c r="AG797">
        <v>66.885952474731425</v>
      </c>
      <c r="AH797">
        <v>66.007873307291831</v>
      </c>
      <c r="AI797">
        <v>68.996031811940227</v>
      </c>
      <c r="AJ797">
        <v>0.59664573147631117</v>
      </c>
      <c r="AK797">
        <v>0.59664569008216528</v>
      </c>
      <c r="AL797">
        <v>0.59662286733231595</v>
      </c>
      <c r="AM797">
        <v>0.59666821456059205</v>
      </c>
      <c r="AN797">
        <v>0.97609109019239426</v>
      </c>
      <c r="AO797">
        <v>0.97609109019239382</v>
      </c>
      <c r="AP797">
        <v>0.97609109019239382</v>
      </c>
      <c r="AQ797">
        <v>0.97609109019239382</v>
      </c>
      <c r="AR797">
        <v>15.89685555966037</v>
      </c>
      <c r="AS797">
        <v>15.89685555966037</v>
      </c>
      <c r="AT797">
        <v>15.89685555966037</v>
      </c>
      <c r="AU797">
        <v>15.89685555966037</v>
      </c>
      <c r="AV797" t="str">
        <f>VLOOKUP(Sheet1[[#This Row],[NPDES ID2]],Combined_Sheet__Major_Only___2[[NPDES ID2]:[ECHO BFR]],3,FALSE)</f>
        <v>VA</v>
      </c>
      <c r="AW797" t="s">
        <v>12185</v>
      </c>
      <c r="AX797" t="str">
        <f>VLOOKUP(Sheet1[[#This Row],[NPDES ID2]],Combined_Sheet__Major_Only___2[[NPDES ID2]:[ECHO BFR]],27,FALSE)</f>
        <v>-</v>
      </c>
      <c r="AY797" t="str">
        <f>VLOOKUP(Sheet1[[#This Row],[NPDES ID2]],Combined_Sheet__Major_Only___2[[NPDES ID2]:[ECHO BFR]],28,FALSE)</f>
        <v>-</v>
      </c>
      <c r="AZ797" t="str">
        <f>VLOOKUP(Sheet1[[#This Row],[NPDES ID2]],Combined_Sheet__Major_Only___2[[NPDES ID2]:[ECHO BFR]],29,FALSE)</f>
        <v>thickening, preliminaryOps</v>
      </c>
      <c r="BA797">
        <f>VLOOKUP(Sheet1[[#This Row],[NPDES ID2]],Combined_Sheet__Major_Only___2[[NPDES ID2]:[ECHO BFR]],17,FALSE)</f>
        <v>38.481943999999999</v>
      </c>
      <c r="BB797">
        <f>VLOOKUP(Sheet1[[#This Row],[NPDES ID2]],Combined_Sheet__Major_Only___2[[NPDES ID2]:[ECHO BFR]],18,FALSE)</f>
        <v>-78.009721999999996</v>
      </c>
      <c r="BC797" s="2" t="str">
        <f>IF(ISNUMBER(SEARCH("aerobic",$AW797)),"aerobic","")</f>
        <v/>
      </c>
      <c r="BD797" s="2" t="str">
        <f>IF(ISNUMBER(SEARCH("anaer",$AW797)),"anaer","")</f>
        <v>anaer</v>
      </c>
      <c r="BE797" s="2" t="str">
        <f>IF(ISNUMBER(SEARCH("thickening",$AZ797)),"thickening","")</f>
        <v>thickening</v>
      </c>
      <c r="BF797" s="3" t="str">
        <f>IF(ISNUMBER(SEARCH("airDry",$AW797)),"airDry","")</f>
        <v/>
      </c>
      <c r="BG797" s="3" t="str">
        <f>IF(ISNUMBER(SEARCH("heatDry",$AY797)),"heatDry","")</f>
        <v/>
      </c>
      <c r="BH797" s="3" t="str">
        <f>IF(AND(ISNUMBER(SEARCH("aerobic",$AW797)),ISNUMBER(SEARCH("anaer",$AW797))),"Combined Aer and Anaer.","")</f>
        <v/>
      </c>
    </row>
    <row r="798" spans="1:60" x14ac:dyDescent="0.25">
      <c r="A798" s="5">
        <v>2020</v>
      </c>
      <c r="B798" t="s">
        <v>9506</v>
      </c>
      <c r="C798">
        <v>1475.08</v>
      </c>
      <c r="D798">
        <v>413.88690544424571</v>
      </c>
      <c r="E798">
        <v>410.63095712781887</v>
      </c>
      <c r="F798">
        <v>348.9678588454849</v>
      </c>
      <c r="G798">
        <v>480.93037652527101</v>
      </c>
      <c r="H798">
        <v>-109.4377172228519</v>
      </c>
      <c r="I798">
        <v>-110.89890930991059</v>
      </c>
      <c r="J798">
        <v>-130.2166512082149</v>
      </c>
      <c r="K798">
        <v>-87.731271189356349</v>
      </c>
      <c r="L798">
        <v>1025.1514518368811</v>
      </c>
      <c r="M798">
        <v>1021.484178833186</v>
      </c>
      <c r="N798">
        <v>1008.670139472753</v>
      </c>
      <c r="O798">
        <v>1052.3149670105679</v>
      </c>
      <c r="P798">
        <v>34.550336871375052</v>
      </c>
      <c r="Q798">
        <v>34.885584832291833</v>
      </c>
      <c r="R798">
        <v>28.226477718982331</v>
      </c>
      <c r="S798">
        <v>40.422004470948544</v>
      </c>
      <c r="T798">
        <v>104577.9294404594</v>
      </c>
      <c r="U798">
        <v>104578.10389620261</v>
      </c>
      <c r="V798">
        <v>104507.26128408821</v>
      </c>
      <c r="W798">
        <v>104648.8558819337</v>
      </c>
      <c r="X798">
        <v>6772.7079350577251</v>
      </c>
      <c r="Y798">
        <v>6796.3223162787745</v>
      </c>
      <c r="Z798">
        <v>6593.3696896899828</v>
      </c>
      <c r="AA798">
        <v>6884.0113931345031</v>
      </c>
      <c r="AB798">
        <v>1036.207833613513</v>
      </c>
      <c r="AC798">
        <v>1023.919528450593</v>
      </c>
      <c r="AD798">
        <v>903.16128389273763</v>
      </c>
      <c r="AE798">
        <v>1196.6466999244849</v>
      </c>
      <c r="AF798">
        <v>68.114313553522578</v>
      </c>
      <c r="AG798">
        <v>67.871351003107407</v>
      </c>
      <c r="AH798">
        <v>67.018844951081178</v>
      </c>
      <c r="AI798">
        <v>69.918244605210006</v>
      </c>
      <c r="AJ798">
        <v>0.6086043150316035</v>
      </c>
      <c r="AK798">
        <v>0.60860422316644325</v>
      </c>
      <c r="AL798">
        <v>0.60855408061758465</v>
      </c>
      <c r="AM798">
        <v>0.60865371474022045</v>
      </c>
      <c r="AN798">
        <v>0.97606645769862377</v>
      </c>
      <c r="AO798">
        <v>0.97606645769862399</v>
      </c>
      <c r="AP798">
        <v>0.97606645769862399</v>
      </c>
      <c r="AQ798">
        <v>0.97606645769862399</v>
      </c>
      <c r="AR798">
        <v>16.263757442200561</v>
      </c>
      <c r="AS798">
        <v>16.263757442200561</v>
      </c>
      <c r="AT798">
        <v>16.263757442200561</v>
      </c>
      <c r="AU798">
        <v>16.263757442200561</v>
      </c>
      <c r="AV798" t="str">
        <f>VLOOKUP(Sheet1[[#This Row],[NPDES ID2]],Combined_Sheet__Major_Only___2[[NPDES ID2]:[ECHO BFR]],3,FALSE)</f>
        <v>MS</v>
      </c>
      <c r="AW798" t="s">
        <v>41</v>
      </c>
      <c r="AX798" t="str">
        <f>VLOOKUP(Sheet1[[#This Row],[NPDES ID2]],Combined_Sheet__Major_Only___2[[NPDES ID2]:[ECHO BFR]],27,FALSE)</f>
        <v>tempSludgeStore</v>
      </c>
      <c r="AY798" t="str">
        <f>VLOOKUP(Sheet1[[#This Row],[NPDES ID2]],Combined_Sheet__Major_Only___2[[NPDES ID2]:[ECHO BFR]],28,FALSE)</f>
        <v>-</v>
      </c>
      <c r="AZ798" t="str">
        <f>VLOOKUP(Sheet1[[#This Row],[NPDES ID2]],Combined_Sheet__Major_Only___2[[NPDES ID2]:[ECHO BFR]],29,FALSE)</f>
        <v>thickening</v>
      </c>
      <c r="BA798">
        <f>VLOOKUP(Sheet1[[#This Row],[NPDES ID2]],Combined_Sheet__Major_Only___2[[NPDES ID2]:[ECHO BFR]],17,FALSE)</f>
        <v>32.245277999999999</v>
      </c>
      <c r="BB798">
        <f>VLOOKUP(Sheet1[[#This Row],[NPDES ID2]],Combined_Sheet__Major_Only___2[[NPDES ID2]:[ECHO BFR]],18,FALSE)</f>
        <v>-90.200277999999997</v>
      </c>
      <c r="BC798" s="2" t="str">
        <f>IF(ISNUMBER(SEARCH("aerobic",$AW798)),"aerobic","")</f>
        <v>aerobic</v>
      </c>
      <c r="BD798" s="2" t="str">
        <f>IF(ISNUMBER(SEARCH("anaer",$AW798)),"anaer","")</f>
        <v/>
      </c>
      <c r="BE798" s="2" t="str">
        <f>IF(ISNUMBER(SEARCH("thickening",$AZ798)),"thickening","")</f>
        <v>thickening</v>
      </c>
      <c r="BF798" s="3" t="str">
        <f>IF(ISNUMBER(SEARCH("airDry",$AW798)),"airDry","")</f>
        <v/>
      </c>
      <c r="BG798" s="3" t="str">
        <f>IF(ISNUMBER(SEARCH("heatDry",$AY798)),"heatDry","")</f>
        <v/>
      </c>
      <c r="BH798" s="3" t="str">
        <f>IF(AND(ISNUMBER(SEARCH("aerobic",$AW798)),ISNUMBER(SEARCH("anaer",$AW798))),"Combined Aer and Anaer.","")</f>
        <v/>
      </c>
    </row>
    <row r="799" spans="1:60" x14ac:dyDescent="0.25">
      <c r="A799" s="5">
        <v>1872</v>
      </c>
      <c r="B799" t="s">
        <v>8841</v>
      </c>
      <c r="C799">
        <v>6252.82</v>
      </c>
      <c r="D799">
        <v>1201.4148974038731</v>
      </c>
      <c r="E799">
        <v>1203.4630852924729</v>
      </c>
      <c r="F799">
        <v>964.98958880628606</v>
      </c>
      <c r="G799">
        <v>1414.4297196496891</v>
      </c>
      <c r="H799">
        <v>-103.9477960543071</v>
      </c>
      <c r="I799">
        <v>-105.5463175045424</v>
      </c>
      <c r="J799">
        <v>-124.76774158302059</v>
      </c>
      <c r="K799">
        <v>-81.835591655281362</v>
      </c>
      <c r="L799">
        <v>4499.9388271140597</v>
      </c>
      <c r="M799">
        <v>4485.5467218276772</v>
      </c>
      <c r="N799">
        <v>4435.4415071010581</v>
      </c>
      <c r="O799">
        <v>4606.3325704307326</v>
      </c>
      <c r="P799">
        <v>146.1004690811171</v>
      </c>
      <c r="Q799">
        <v>148.07575881887291</v>
      </c>
      <c r="R799">
        <v>118.7842180523064</v>
      </c>
      <c r="S799">
        <v>172.54926687001691</v>
      </c>
      <c r="T799">
        <v>104483.20922665291</v>
      </c>
      <c r="U799">
        <v>104483.3835271149</v>
      </c>
      <c r="V799">
        <v>104412.603971196</v>
      </c>
      <c r="W799">
        <v>104554.0725373161</v>
      </c>
      <c r="X799">
        <v>6534.2206590895084</v>
      </c>
      <c r="Y799">
        <v>6554.8541550236387</v>
      </c>
      <c r="Z799">
        <v>6379.1776617104097</v>
      </c>
      <c r="AA799">
        <v>6630.0452365838364</v>
      </c>
      <c r="AB799">
        <v>968.90149177389185</v>
      </c>
      <c r="AC799">
        <v>958.0385446876719</v>
      </c>
      <c r="AD799">
        <v>848.00024725562662</v>
      </c>
      <c r="AE799">
        <v>1112.4426767227901</v>
      </c>
      <c r="AF799">
        <v>70.553699787680785</v>
      </c>
      <c r="AG799">
        <v>70.33102776258508</v>
      </c>
      <c r="AH799">
        <v>69.540768034182733</v>
      </c>
      <c r="AI799">
        <v>72.218027174193864</v>
      </c>
      <c r="AJ799">
        <v>0.63845612296042198</v>
      </c>
      <c r="AK799">
        <v>0.63845570596901813</v>
      </c>
      <c r="AL799">
        <v>0.63824054436170297</v>
      </c>
      <c r="AM799">
        <v>0.638668181732718</v>
      </c>
      <c r="AN799">
        <v>0.9760455059864519</v>
      </c>
      <c r="AO799">
        <v>0.97604550598645212</v>
      </c>
      <c r="AP799">
        <v>0.97604550598645212</v>
      </c>
      <c r="AQ799">
        <v>0.97604550598645212</v>
      </c>
      <c r="AR799">
        <v>17.17632593437224</v>
      </c>
      <c r="AS799">
        <v>17.17632593437224</v>
      </c>
      <c r="AT799">
        <v>17.17632593437224</v>
      </c>
      <c r="AU799">
        <v>17.17632593437224</v>
      </c>
      <c r="AV799" t="str">
        <f>VLOOKUP(Sheet1[[#This Row],[NPDES ID2]],Combined_Sheet__Major_Only___2[[NPDES ID2]:[ECHO BFR]],3,FALSE)</f>
        <v>CA</v>
      </c>
      <c r="AW799" t="s">
        <v>12185</v>
      </c>
      <c r="AX799" t="str">
        <f>VLOOKUP(Sheet1[[#This Row],[NPDES ID2]],Combined_Sheet__Major_Only___2[[NPDES ID2]:[ECHO BFR]],27,FALSE)</f>
        <v>methaneBioCaptureRecover</v>
      </c>
      <c r="AY799" t="str">
        <f>VLOOKUP(Sheet1[[#This Row],[NPDES ID2]],Combined_Sheet__Major_Only___2[[NPDES ID2]:[ECHO BFR]],28,FALSE)</f>
        <v>-</v>
      </c>
      <c r="AZ799" t="str">
        <f>VLOOKUP(Sheet1[[#This Row],[NPDES ID2]],Combined_Sheet__Major_Only___2[[NPDES ID2]:[ECHO BFR]],29,FALSE)</f>
        <v>preliminaryOps, thickening</v>
      </c>
      <c r="BA799">
        <f>VLOOKUP(Sheet1[[#This Row],[NPDES ID2]],Combined_Sheet__Major_Only___2[[NPDES ID2]:[ECHO BFR]],17,FALSE)</f>
        <v>33.963889000000002</v>
      </c>
      <c r="BB799">
        <f>VLOOKUP(Sheet1[[#This Row],[NPDES ID2]],Combined_Sheet__Major_Only___2[[NPDES ID2]:[ECHO BFR]],18,FALSE)</f>
        <v>-117.4575</v>
      </c>
      <c r="BC799" s="2" t="str">
        <f>IF(ISNUMBER(SEARCH("aerobic",$AW799)),"aerobic","")</f>
        <v/>
      </c>
      <c r="BD799" s="2" t="str">
        <f>IF(ISNUMBER(SEARCH("anaer",$AW799)),"anaer","")</f>
        <v>anaer</v>
      </c>
      <c r="BE799" s="2" t="str">
        <f>IF(ISNUMBER(SEARCH("thickening",$AZ799)),"thickening","")</f>
        <v>thickening</v>
      </c>
      <c r="BF799" s="3" t="str">
        <f>IF(ISNUMBER(SEARCH("airDry",$AW799)),"airDry","")</f>
        <v/>
      </c>
      <c r="BG799" s="3" t="str">
        <f>IF(ISNUMBER(SEARCH("heatDry",$AY799)),"heatDry","")</f>
        <v/>
      </c>
      <c r="BH799" s="3" t="str">
        <f>IF(AND(ISNUMBER(SEARCH("aerobic",$AW799)),ISNUMBER(SEARCH("anaer",$AW799))),"Combined Aer and Anaer.","")</f>
        <v/>
      </c>
    </row>
    <row r="800" spans="1:60" x14ac:dyDescent="0.25">
      <c r="A800" s="5">
        <v>1426</v>
      </c>
      <c r="B800" t="s">
        <v>6745</v>
      </c>
      <c r="C800">
        <v>130.5</v>
      </c>
      <c r="D800">
        <v>810.76565726235594</v>
      </c>
      <c r="E800">
        <v>805.25371083559662</v>
      </c>
      <c r="F800">
        <v>576.59535912242825</v>
      </c>
      <c r="G800">
        <v>1045.9682673350119</v>
      </c>
      <c r="H800">
        <v>-109.87170988636311</v>
      </c>
      <c r="I800">
        <v>-111.2704645907701</v>
      </c>
      <c r="J800">
        <v>-130.66701260537221</v>
      </c>
      <c r="K800">
        <v>-88.351990687998224</v>
      </c>
      <c r="L800">
        <v>90.699815897646744</v>
      </c>
      <c r="M800">
        <v>90.375543401619296</v>
      </c>
      <c r="N800">
        <v>89.241385824543073</v>
      </c>
      <c r="O800">
        <v>93.102954980422894</v>
      </c>
      <c r="P800">
        <v>3.0569220139812949</v>
      </c>
      <c r="Q800">
        <v>3.0866280617995869</v>
      </c>
      <c r="R800">
        <v>2.4973628198213111</v>
      </c>
      <c r="S800">
        <v>3.5761769324971122</v>
      </c>
      <c r="T800">
        <v>104450.88858755511</v>
      </c>
      <c r="U800">
        <v>104451.0628350319</v>
      </c>
      <c r="V800">
        <v>104380.3047952862</v>
      </c>
      <c r="W800">
        <v>104521.7303565847</v>
      </c>
      <c r="X800">
        <v>6764.1157976540826</v>
      </c>
      <c r="Y800">
        <v>6787.670844690334</v>
      </c>
      <c r="Z800">
        <v>6585.0145939619406</v>
      </c>
      <c r="AA800">
        <v>6875.2756231503681</v>
      </c>
      <c r="AB800">
        <v>1034.7598155351529</v>
      </c>
      <c r="AC800">
        <v>1022.470390182339</v>
      </c>
      <c r="AD800">
        <v>901.95607528408232</v>
      </c>
      <c r="AE800">
        <v>1194.8689583011401</v>
      </c>
      <c r="AF800">
        <v>68.112291568849955</v>
      </c>
      <c r="AG800">
        <v>67.868836726846581</v>
      </c>
      <c r="AH800">
        <v>67.017028007609767</v>
      </c>
      <c r="AI800">
        <v>69.916882926760536</v>
      </c>
      <c r="AJ800">
        <v>0.60857954494955768</v>
      </c>
      <c r="AK800">
        <v>0.60857953696826539</v>
      </c>
      <c r="AL800">
        <v>0.60857510499679457</v>
      </c>
      <c r="AM800">
        <v>0.60858391074901819</v>
      </c>
      <c r="AN800">
        <v>0.9760383484007441</v>
      </c>
      <c r="AO800">
        <v>0.97603834840074388</v>
      </c>
      <c r="AP800">
        <v>0.97603834840074388</v>
      </c>
      <c r="AQ800">
        <v>0.97603834840074388</v>
      </c>
      <c r="AR800">
        <v>16.264560965424121</v>
      </c>
      <c r="AS800">
        <v>16.264560965424121</v>
      </c>
      <c r="AT800">
        <v>16.264560965424121</v>
      </c>
      <c r="AU800">
        <v>16.264560965424121</v>
      </c>
      <c r="AV800" t="str">
        <f>VLOOKUP(Sheet1[[#This Row],[NPDES ID2]],Combined_Sheet__Major_Only___2[[NPDES ID2]:[ECHO BFR]],3,FALSE)</f>
        <v>MN</v>
      </c>
      <c r="AW800" t="s">
        <v>41</v>
      </c>
      <c r="AX800" t="str">
        <f>VLOOKUP(Sheet1[[#This Row],[NPDES ID2]],Combined_Sheet__Major_Only___2[[NPDES ID2]:[ECHO BFR]],27,FALSE)</f>
        <v>other</v>
      </c>
      <c r="AY800" t="str">
        <f>VLOOKUP(Sheet1[[#This Row],[NPDES ID2]],Combined_Sheet__Major_Only___2[[NPDES ID2]:[ECHO BFR]],28,FALSE)</f>
        <v>-</v>
      </c>
      <c r="AZ800" t="str">
        <f>VLOOKUP(Sheet1[[#This Row],[NPDES ID2]],Combined_Sheet__Major_Only___2[[NPDES ID2]:[ECHO BFR]],29,FALSE)</f>
        <v>thickening</v>
      </c>
      <c r="BA800">
        <f>VLOOKUP(Sheet1[[#This Row],[NPDES ID2]],Combined_Sheet__Major_Only___2[[NPDES ID2]:[ECHO BFR]],17,FALSE)</f>
        <v>45.974980000000002</v>
      </c>
      <c r="BB800">
        <f>VLOOKUP(Sheet1[[#This Row],[NPDES ID2]],Combined_Sheet__Major_Only___2[[NPDES ID2]:[ECHO BFR]],18,FALSE)</f>
        <v>-94.860519999999994</v>
      </c>
      <c r="BC800" s="2" t="str">
        <f>IF(ISNUMBER(SEARCH("aerobic",$AW800)),"aerobic","")</f>
        <v>aerobic</v>
      </c>
      <c r="BD800" s="2" t="str">
        <f>IF(ISNUMBER(SEARCH("anaer",$AW800)),"anaer","")</f>
        <v/>
      </c>
      <c r="BE800" s="2" t="str">
        <f>IF(ISNUMBER(SEARCH("thickening",$AZ800)),"thickening","")</f>
        <v>thickening</v>
      </c>
      <c r="BF800" s="3" t="str">
        <f>IF(ISNUMBER(SEARCH("airDry",$AW800)),"airDry","")</f>
        <v/>
      </c>
      <c r="BG800" s="3" t="str">
        <f>IF(ISNUMBER(SEARCH("heatDry",$AY800)),"heatDry","")</f>
        <v/>
      </c>
      <c r="BH800" s="3" t="str">
        <f>IF(AND(ISNUMBER(SEARCH("aerobic",$AW800)),ISNUMBER(SEARCH("anaer",$AW800))),"Combined Aer and Anaer.","")</f>
        <v/>
      </c>
    </row>
    <row r="801" spans="1:60" x14ac:dyDescent="0.25">
      <c r="A801" s="5">
        <v>1883</v>
      </c>
      <c r="B801" t="s">
        <v>8891</v>
      </c>
      <c r="C801">
        <v>5343</v>
      </c>
      <c r="D801">
        <v>1051.5591766727159</v>
      </c>
      <c r="E801">
        <v>1051.0496025244649</v>
      </c>
      <c r="F801">
        <v>845.70716829254013</v>
      </c>
      <c r="G801">
        <v>1235.851611018019</v>
      </c>
      <c r="H801">
        <v>-105.20571974119819</v>
      </c>
      <c r="I801">
        <v>-106.9627013094165</v>
      </c>
      <c r="J801">
        <v>-126.0112457648351</v>
      </c>
      <c r="K801">
        <v>-83.149725173015753</v>
      </c>
      <c r="L801">
        <v>3811.6442272797649</v>
      </c>
      <c r="M801">
        <v>3799.0943857945758</v>
      </c>
      <c r="N801">
        <v>3755.3704408734438</v>
      </c>
      <c r="O801">
        <v>3904.4560154925871</v>
      </c>
      <c r="P801">
        <v>124.91739881815781</v>
      </c>
      <c r="Q801">
        <v>126.474165558145</v>
      </c>
      <c r="R801">
        <v>101.68719507348131</v>
      </c>
      <c r="S801">
        <v>147.19545614293779</v>
      </c>
      <c r="T801">
        <v>104158.87722720311</v>
      </c>
      <c r="U801">
        <v>104159.05099596651</v>
      </c>
      <c r="V801">
        <v>104088.4873511093</v>
      </c>
      <c r="W801">
        <v>104229.52437131311</v>
      </c>
      <c r="X801">
        <v>6571.296347778396</v>
      </c>
      <c r="Y801">
        <v>6592.6060610379809</v>
      </c>
      <c r="Z801">
        <v>6410.8922130277206</v>
      </c>
      <c r="AA801">
        <v>6670.5393461805652</v>
      </c>
      <c r="AB801">
        <v>981.91277343623108</v>
      </c>
      <c r="AC801">
        <v>970.75516494188753</v>
      </c>
      <c r="AD801">
        <v>858.51821997026582</v>
      </c>
      <c r="AE801">
        <v>1128.981650715881</v>
      </c>
      <c r="AF801">
        <v>69.934828848558922</v>
      </c>
      <c r="AG801">
        <v>69.707108466491206</v>
      </c>
      <c r="AH801">
        <v>68.900894750303863</v>
      </c>
      <c r="AI801">
        <v>71.634467108737965</v>
      </c>
      <c r="AJ801">
        <v>0.63088090651374773</v>
      </c>
      <c r="AK801">
        <v>0.63088055560997414</v>
      </c>
      <c r="AL801">
        <v>0.63069764463453415</v>
      </c>
      <c r="AM801">
        <v>0.63106116642251453</v>
      </c>
      <c r="AN801">
        <v>0.97597348643313675</v>
      </c>
      <c r="AO801">
        <v>0.97597348643313686</v>
      </c>
      <c r="AP801">
        <v>0.97597348643313686</v>
      </c>
      <c r="AQ801">
        <v>0.97597348643313686</v>
      </c>
      <c r="AR801">
        <v>16.94442230398883</v>
      </c>
      <c r="AS801">
        <v>16.944422303988841</v>
      </c>
      <c r="AT801">
        <v>16.944422303988841</v>
      </c>
      <c r="AU801">
        <v>16.944422303988841</v>
      </c>
      <c r="AV801" t="str">
        <f>VLOOKUP(Sheet1[[#This Row],[NPDES ID2]],Combined_Sheet__Major_Only___2[[NPDES ID2]:[ECHO BFR]],3,FALSE)</f>
        <v>OR</v>
      </c>
      <c r="AW801" t="s">
        <v>12185</v>
      </c>
      <c r="AX801" t="str">
        <f>VLOOKUP(Sheet1[[#This Row],[NPDES ID2]],Combined_Sheet__Major_Only___2[[NPDES ID2]:[ECHO BFR]],27,FALSE)</f>
        <v>methaneBioCaptureRecover</v>
      </c>
      <c r="AY801" t="str">
        <f>VLOOKUP(Sheet1[[#This Row],[NPDES ID2]],Combined_Sheet__Major_Only___2[[NPDES ID2]:[ECHO BFR]],28,FALSE)</f>
        <v>-</v>
      </c>
      <c r="AZ801" t="str">
        <f>VLOOKUP(Sheet1[[#This Row],[NPDES ID2]],Combined_Sheet__Major_Only___2[[NPDES ID2]:[ECHO BFR]],29,FALSE)</f>
        <v>thickening, preliminaryOps</v>
      </c>
      <c r="BA801">
        <f>VLOOKUP(Sheet1[[#This Row],[NPDES ID2]],Combined_Sheet__Major_Only___2[[NPDES ID2]:[ECHO BFR]],17,FALSE)</f>
        <v>45.49503</v>
      </c>
      <c r="BB801">
        <f>VLOOKUP(Sheet1[[#This Row],[NPDES ID2]],Combined_Sheet__Major_Only___2[[NPDES ID2]:[ECHO BFR]],18,FALSE)</f>
        <v>-122.944973</v>
      </c>
      <c r="BC801" s="2" t="str">
        <f>IF(ISNUMBER(SEARCH("aerobic",$AW801)),"aerobic","")</f>
        <v/>
      </c>
      <c r="BD801" s="2" t="str">
        <f>IF(ISNUMBER(SEARCH("anaer",$AW801)),"anaer","")</f>
        <v>anaer</v>
      </c>
      <c r="BE801" s="2" t="str">
        <f>IF(ISNUMBER(SEARCH("thickening",$AZ801)),"thickening","")</f>
        <v>thickening</v>
      </c>
      <c r="BF801" s="4" t="str">
        <f>IF(ISNUMBER(SEARCH("airDry",$AW801)),"airDry","")</f>
        <v/>
      </c>
      <c r="BG801" s="4" t="str">
        <f>IF(ISNUMBER(SEARCH("heatDry",$AY801)),"heatDry","")</f>
        <v/>
      </c>
      <c r="BH801" s="4" t="str">
        <f>IF(AND(ISNUMBER(SEARCH("aerobic",$AW801)),ISNUMBER(SEARCH("anaer",$AW801))),"Combined Aer and Anaer.","")</f>
        <v/>
      </c>
    </row>
    <row r="802" spans="1:60" x14ac:dyDescent="0.25">
      <c r="A802" s="5">
        <v>210</v>
      </c>
      <c r="B802" t="s">
        <v>1108</v>
      </c>
      <c r="C802">
        <v>2939.43</v>
      </c>
      <c r="D802">
        <v>648.88517096851479</v>
      </c>
      <c r="E802">
        <v>645.46333123269233</v>
      </c>
      <c r="F802">
        <v>528.6415050112555</v>
      </c>
      <c r="G802">
        <v>754.07074525467499</v>
      </c>
      <c r="H802">
        <v>-108.4314150055591</v>
      </c>
      <c r="I802">
        <v>-109.913949913439</v>
      </c>
      <c r="J802">
        <v>-129.21239087477721</v>
      </c>
      <c r="K802">
        <v>-86.552253217797528</v>
      </c>
      <c r="L802">
        <v>2052.168396095266</v>
      </c>
      <c r="M802">
        <v>2044.9282640173069</v>
      </c>
      <c r="N802">
        <v>2019.656844277428</v>
      </c>
      <c r="O802">
        <v>2105.765607430666</v>
      </c>
      <c r="P802">
        <v>68.823994199030167</v>
      </c>
      <c r="Q802">
        <v>69.512455990129496</v>
      </c>
      <c r="R802">
        <v>56.192528929855911</v>
      </c>
      <c r="S802">
        <v>80.624406783004616</v>
      </c>
      <c r="T802">
        <v>104026.26558737741</v>
      </c>
      <c r="U802">
        <v>104026.4391387418</v>
      </c>
      <c r="V802">
        <v>103955.96377478199</v>
      </c>
      <c r="W802">
        <v>104096.82434612561</v>
      </c>
      <c r="X802">
        <v>6706.3395176221493</v>
      </c>
      <c r="Y802">
        <v>6729.4770009818458</v>
      </c>
      <c r="Z802">
        <v>6531.2099358477344</v>
      </c>
      <c r="AA802">
        <v>6814.9704053234636</v>
      </c>
      <c r="AB802">
        <v>1021.80003598385</v>
      </c>
      <c r="AC802">
        <v>1009.785167006238</v>
      </c>
      <c r="AD802">
        <v>891.07457665852269</v>
      </c>
      <c r="AE802">
        <v>1179.1321321693861</v>
      </c>
      <c r="AF802">
        <v>68.431289137805706</v>
      </c>
      <c r="AG802">
        <v>68.191256293717856</v>
      </c>
      <c r="AH802">
        <v>67.346373311814673</v>
      </c>
      <c r="AI802">
        <v>70.216748512887321</v>
      </c>
      <c r="AJ802">
        <v>0.61248218816953104</v>
      </c>
      <c r="AK802">
        <v>0.61248200209998438</v>
      </c>
      <c r="AL802">
        <v>0.61238226232998205</v>
      </c>
      <c r="AM802">
        <v>0.61258046273918243</v>
      </c>
      <c r="AN802">
        <v>0.9759439144651797</v>
      </c>
      <c r="AO802">
        <v>0.97594391446517992</v>
      </c>
      <c r="AP802">
        <v>0.97594391446517992</v>
      </c>
      <c r="AQ802">
        <v>0.97594391446517992</v>
      </c>
      <c r="AR802">
        <v>16.381339447514758</v>
      </c>
      <c r="AS802">
        <v>16.381339447514758</v>
      </c>
      <c r="AT802">
        <v>16.381339447514758</v>
      </c>
      <c r="AU802">
        <v>16.381339447514758</v>
      </c>
      <c r="AV802" t="str">
        <f>VLOOKUP(Sheet1[[#This Row],[NPDES ID2]],Combined_Sheet__Major_Only___2[[NPDES ID2]:[ECHO BFR]],3,FALSE)</f>
        <v>CA</v>
      </c>
      <c r="AW802" t="s">
        <v>41</v>
      </c>
      <c r="AX802" t="str">
        <f>VLOOKUP(Sheet1[[#This Row],[NPDES ID2]],Combined_Sheet__Major_Only___2[[NPDES ID2]:[ECHO BFR]],27,FALSE)</f>
        <v>methaneBioCaptureRecover</v>
      </c>
      <c r="AY802" t="str">
        <f>VLOOKUP(Sheet1[[#This Row],[NPDES ID2]],Combined_Sheet__Major_Only___2[[NPDES ID2]:[ECHO BFR]],28,FALSE)</f>
        <v>-</v>
      </c>
      <c r="AZ802" t="str">
        <f>VLOOKUP(Sheet1[[#This Row],[NPDES ID2]],Combined_Sheet__Major_Only___2[[NPDES ID2]:[ECHO BFR]],29,FALSE)</f>
        <v>preliminaryOps, thickening</v>
      </c>
      <c r="BA802">
        <f>VLOOKUP(Sheet1[[#This Row],[NPDES ID2]],Combined_Sheet__Major_Only___2[[NPDES ID2]:[ECHO BFR]],17,FALSE)</f>
        <v>33.745617000000003</v>
      </c>
      <c r="BB802">
        <f>VLOOKUP(Sheet1[[#This Row],[NPDES ID2]],Combined_Sheet__Major_Only___2[[NPDES ID2]:[ECHO BFR]],18,FALSE)</f>
        <v>-118.261318</v>
      </c>
      <c r="BC802" s="2" t="str">
        <f>IF(ISNUMBER(SEARCH("aerobic",$AW802)),"aerobic","")</f>
        <v>aerobic</v>
      </c>
      <c r="BD802" s="2" t="str">
        <f>IF(ISNUMBER(SEARCH("anaer",$AW802)),"anaer","")</f>
        <v/>
      </c>
      <c r="BE802" s="2" t="str">
        <f>IF(ISNUMBER(SEARCH("thickening",$AZ802)),"thickening","")</f>
        <v>thickening</v>
      </c>
      <c r="BF802" s="3" t="str">
        <f>IF(ISNUMBER(SEARCH("airDry",$AW802)),"airDry","")</f>
        <v/>
      </c>
      <c r="BG802" s="3" t="str">
        <f>IF(ISNUMBER(SEARCH("heatDry",$AY802)),"heatDry","")</f>
        <v/>
      </c>
      <c r="BH802" s="3" t="str">
        <f>IF(AND(ISNUMBER(SEARCH("aerobic",$AW802)),ISNUMBER(SEARCH("anaer",$AW802))),"Combined Aer and Anaer.","")</f>
        <v/>
      </c>
    </row>
    <row r="803" spans="1:60" x14ac:dyDescent="0.25">
      <c r="A803" s="5">
        <v>482</v>
      </c>
      <c r="B803" t="s">
        <v>2399</v>
      </c>
      <c r="C803">
        <v>415.5</v>
      </c>
      <c r="D803">
        <v>379.82319838764357</v>
      </c>
      <c r="E803">
        <v>375.32272112970071</v>
      </c>
      <c r="F803">
        <v>298.39875549760899</v>
      </c>
      <c r="G803">
        <v>467.17145082068799</v>
      </c>
      <c r="H803">
        <v>-110.1775780430948</v>
      </c>
      <c r="I803">
        <v>-111.5645175550239</v>
      </c>
      <c r="J803">
        <v>-130.95391579661401</v>
      </c>
      <c r="K803">
        <v>-88.599963229760476</v>
      </c>
      <c r="L803">
        <v>287.81128125751462</v>
      </c>
      <c r="M803">
        <v>286.77136668674513</v>
      </c>
      <c r="N803">
        <v>283.13495690542152</v>
      </c>
      <c r="O803">
        <v>295.51710489949772</v>
      </c>
      <c r="P803">
        <v>9.7347266047970678</v>
      </c>
      <c r="Q803">
        <v>9.8270721231380769</v>
      </c>
      <c r="R803">
        <v>7.9564622235682467</v>
      </c>
      <c r="S803">
        <v>11.3784431990942</v>
      </c>
      <c r="T803">
        <v>104002.3704336447</v>
      </c>
      <c r="U803">
        <v>104002.54394583619</v>
      </c>
      <c r="V803">
        <v>103932.0844891197</v>
      </c>
      <c r="W803">
        <v>104072.9132663263</v>
      </c>
      <c r="X803">
        <v>6757.7631103046588</v>
      </c>
      <c r="Y803">
        <v>6781.5054994988513</v>
      </c>
      <c r="Z803">
        <v>6577.0203114755823</v>
      </c>
      <c r="AA803">
        <v>6869.98322187134</v>
      </c>
      <c r="AB803">
        <v>1037.0678582499741</v>
      </c>
      <c r="AC803">
        <v>1024.692739575474</v>
      </c>
      <c r="AD803">
        <v>903.56017295032473</v>
      </c>
      <c r="AE803">
        <v>1198.292997991651</v>
      </c>
      <c r="AF803">
        <v>67.885039987855748</v>
      </c>
      <c r="AG803">
        <v>67.639956105343956</v>
      </c>
      <c r="AH803">
        <v>66.781940128966482</v>
      </c>
      <c r="AI803">
        <v>69.702333393632287</v>
      </c>
      <c r="AJ803">
        <v>0.60579959946280459</v>
      </c>
      <c r="AK803">
        <v>0.60579957406825868</v>
      </c>
      <c r="AL803">
        <v>0.60578552421923382</v>
      </c>
      <c r="AM803">
        <v>0.60581343988439762</v>
      </c>
      <c r="AN803">
        <v>0.97593857818110064</v>
      </c>
      <c r="AO803">
        <v>0.97593857818110064</v>
      </c>
      <c r="AP803">
        <v>0.97593857818110064</v>
      </c>
      <c r="AQ803">
        <v>0.97593857818110064</v>
      </c>
      <c r="AR803">
        <v>16.178722450210319</v>
      </c>
      <c r="AS803">
        <v>16.178722450210319</v>
      </c>
      <c r="AT803">
        <v>16.178722450210319</v>
      </c>
      <c r="AU803">
        <v>16.178722450210319</v>
      </c>
      <c r="AV803" t="str">
        <f>VLOOKUP(Sheet1[[#This Row],[NPDES ID2]],Combined_Sheet__Major_Only___2[[NPDES ID2]:[ECHO BFR]],3,FALSE)</f>
        <v>AL</v>
      </c>
      <c r="AW803" t="s">
        <v>544</v>
      </c>
      <c r="AX803" t="str">
        <f>VLOOKUP(Sheet1[[#This Row],[NPDES ID2]],Combined_Sheet__Major_Only___2[[NPDES ID2]:[ECHO BFR]],27,FALSE)</f>
        <v>longTermSludgeStore</v>
      </c>
      <c r="AY803" t="str">
        <f>VLOOKUP(Sheet1[[#This Row],[NPDES ID2]],Combined_Sheet__Major_Only___2[[NPDES ID2]:[ECHO BFR]],28,FALSE)</f>
        <v>heatTreatment</v>
      </c>
      <c r="AZ803" t="str">
        <f>VLOOKUP(Sheet1[[#This Row],[NPDES ID2]],Combined_Sheet__Major_Only___2[[NPDES ID2]:[ECHO BFR]],29,FALSE)</f>
        <v>thickening</v>
      </c>
      <c r="BA803">
        <f>VLOOKUP(Sheet1[[#This Row],[NPDES ID2]],Combined_Sheet__Major_Only___2[[NPDES ID2]:[ECHO BFR]],17,FALSE)</f>
        <v>32.429499999999997</v>
      </c>
      <c r="BB803">
        <f>VLOOKUP(Sheet1[[#This Row],[NPDES ID2]],Combined_Sheet__Major_Only___2[[NPDES ID2]:[ECHO BFR]],18,FALSE)</f>
        <v>-86.4054</v>
      </c>
      <c r="BC803" s="2" t="str">
        <f>IF(ISNUMBER(SEARCH("aerobic",$AW803)),"aerobic","")</f>
        <v>aerobic</v>
      </c>
      <c r="BD803" s="2" t="str">
        <f>IF(ISNUMBER(SEARCH("anaer",$AW803)),"anaer","")</f>
        <v/>
      </c>
      <c r="BE803" s="2" t="str">
        <f>IF(ISNUMBER(SEARCH("thickening",$AZ803)),"thickening","")</f>
        <v>thickening</v>
      </c>
      <c r="BF803" s="3" t="str">
        <f>IF(ISNUMBER(SEARCH("airDry",$AW803)),"airDry","")</f>
        <v/>
      </c>
      <c r="BG803" s="3" t="str">
        <f>IF(ISNUMBER(SEARCH("heatDry",$AY803)),"heatDry","")</f>
        <v/>
      </c>
      <c r="BH803" s="3" t="str">
        <f>IF(AND(ISNUMBER(SEARCH("aerobic",$AW803)),ISNUMBER(SEARCH("anaer",$AW803))),"Combined Aer and Anaer.","")</f>
        <v/>
      </c>
    </row>
    <row r="804" spans="1:60" x14ac:dyDescent="0.25">
      <c r="A804" s="5">
        <v>2500</v>
      </c>
      <c r="B804" t="s">
        <v>11622</v>
      </c>
      <c r="C804">
        <v>175.44</v>
      </c>
      <c r="D804">
        <v>648.96710149906176</v>
      </c>
      <c r="E804">
        <v>645.41098141315058</v>
      </c>
      <c r="F804">
        <v>469.32488050620532</v>
      </c>
      <c r="G804">
        <v>826.90824131298632</v>
      </c>
      <c r="H804">
        <v>-111.8809528746568</v>
      </c>
      <c r="I804">
        <v>-113.242562175705</v>
      </c>
      <c r="J804">
        <v>-132.59775913485271</v>
      </c>
      <c r="K804">
        <v>-90.262962698606444</v>
      </c>
      <c r="L804">
        <v>119.8884736879136</v>
      </c>
      <c r="M804">
        <v>119.43696204870049</v>
      </c>
      <c r="N804">
        <v>117.8578262755717</v>
      </c>
      <c r="O804">
        <v>123.2345117821834</v>
      </c>
      <c r="P804">
        <v>4.1137228483022543</v>
      </c>
      <c r="Q804">
        <v>4.1489768544192849</v>
      </c>
      <c r="R804">
        <v>3.3683826821170428</v>
      </c>
      <c r="S804">
        <v>4.7912798980965929</v>
      </c>
      <c r="T804">
        <v>103891.0683800413</v>
      </c>
      <c r="U804">
        <v>103891.2417097681</v>
      </c>
      <c r="V804">
        <v>103820.8563479439</v>
      </c>
      <c r="W804">
        <v>103961.5370301528</v>
      </c>
      <c r="X804">
        <v>6842.7891089822861</v>
      </c>
      <c r="Y804">
        <v>6867.6620881280342</v>
      </c>
      <c r="Z804">
        <v>6652.3029527260715</v>
      </c>
      <c r="AA804">
        <v>6961.2383971377067</v>
      </c>
      <c r="AB804">
        <v>1063.760505348396</v>
      </c>
      <c r="AC804">
        <v>1050.7968965449891</v>
      </c>
      <c r="AD804">
        <v>925.14399694116355</v>
      </c>
      <c r="AE804">
        <v>1231.9278131752069</v>
      </c>
      <c r="AF804">
        <v>66.969904988046522</v>
      </c>
      <c r="AG804">
        <v>66.717772916856831</v>
      </c>
      <c r="AH804">
        <v>65.835534867986112</v>
      </c>
      <c r="AI804">
        <v>68.838901061328585</v>
      </c>
      <c r="AJ804">
        <v>0.59460661510170876</v>
      </c>
      <c r="AK804">
        <v>0.59460660448093483</v>
      </c>
      <c r="AL804">
        <v>0.59460071039794327</v>
      </c>
      <c r="AM804">
        <v>0.59461242120642843</v>
      </c>
      <c r="AN804">
        <v>0.97591369089238367</v>
      </c>
      <c r="AO804">
        <v>0.97591369089238378</v>
      </c>
      <c r="AP804">
        <v>0.97591369089238378</v>
      </c>
      <c r="AQ804">
        <v>0.97591369089238378</v>
      </c>
      <c r="AR804">
        <v>15.83471353783956</v>
      </c>
      <c r="AS804">
        <v>15.83471353783956</v>
      </c>
      <c r="AT804">
        <v>15.83471353783956</v>
      </c>
      <c r="AU804">
        <v>15.83471353783956</v>
      </c>
      <c r="AV804" t="str">
        <f>VLOOKUP(Sheet1[[#This Row],[NPDES ID2]],Combined_Sheet__Major_Only___2[[NPDES ID2]:[ECHO BFR]],3,FALSE)</f>
        <v>IL</v>
      </c>
      <c r="AW804" t="s">
        <v>41</v>
      </c>
      <c r="AX804" t="str">
        <f>VLOOKUP(Sheet1[[#This Row],[NPDES ID2]],Combined_Sheet__Major_Only___2[[NPDES ID2]:[ECHO BFR]],27,FALSE)</f>
        <v>other</v>
      </c>
      <c r="AY804" t="str">
        <f>VLOOKUP(Sheet1[[#This Row],[NPDES ID2]],Combined_Sheet__Major_Only___2[[NPDES ID2]:[ECHO BFR]],28,FALSE)</f>
        <v>-</v>
      </c>
      <c r="AZ804" t="str">
        <f>VLOOKUP(Sheet1[[#This Row],[NPDES ID2]],Combined_Sheet__Major_Only___2[[NPDES ID2]:[ECHO BFR]],29,FALSE)</f>
        <v>thickening</v>
      </c>
      <c r="BA804">
        <f>VLOOKUP(Sheet1[[#This Row],[NPDES ID2]],Combined_Sheet__Major_Only___2[[NPDES ID2]:[ECHO BFR]],17,FALSE)</f>
        <v>42.430058000000002</v>
      </c>
      <c r="BB804">
        <f>VLOOKUP(Sheet1[[#This Row],[NPDES ID2]],Combined_Sheet__Major_Only___2[[NPDES ID2]:[ECHO BFR]],18,FALSE)</f>
        <v>-88.032258999999996</v>
      </c>
      <c r="BC804" s="2" t="str">
        <f>IF(ISNUMBER(SEARCH("aerobic",$AW804)),"aerobic","")</f>
        <v>aerobic</v>
      </c>
      <c r="BD804" s="2" t="str">
        <f>IF(ISNUMBER(SEARCH("anaer",$AW804)),"anaer","")</f>
        <v/>
      </c>
      <c r="BE804" s="2" t="str">
        <f>IF(ISNUMBER(SEARCH("thickening",$AZ804)),"thickening","")</f>
        <v>thickening</v>
      </c>
      <c r="BF804" s="3" t="str">
        <f>IF(ISNUMBER(SEARCH("airDry",$AW804)),"airDry","")</f>
        <v/>
      </c>
      <c r="BG804" s="3" t="str">
        <f>IF(ISNUMBER(SEARCH("heatDry",$AY804)),"heatDry","")</f>
        <v/>
      </c>
      <c r="BH804" s="3" t="str">
        <f>IF(AND(ISNUMBER(SEARCH("aerobic",$AW804)),ISNUMBER(SEARCH("anaer",$AW804))),"Combined Aer and Anaer.","")</f>
        <v/>
      </c>
    </row>
    <row r="805" spans="1:60" x14ac:dyDescent="0.25">
      <c r="A805" s="5">
        <v>1571</v>
      </c>
      <c r="B805" t="s">
        <v>7388</v>
      </c>
      <c r="C805">
        <v>85.56</v>
      </c>
      <c r="D805">
        <v>1189.6246444730109</v>
      </c>
      <c r="E805">
        <v>1175.9403913293199</v>
      </c>
      <c r="F805">
        <v>825.68293444231381</v>
      </c>
      <c r="G805">
        <v>1547.007279732547</v>
      </c>
      <c r="H805">
        <v>-111.5045104355617</v>
      </c>
      <c r="I805">
        <v>-112.8912428412537</v>
      </c>
      <c r="J805">
        <v>-132.23798384760761</v>
      </c>
      <c r="K805">
        <v>-89.917681447478529</v>
      </c>
      <c r="L805">
        <v>58.665982000870123</v>
      </c>
      <c r="M805">
        <v>58.447295949438562</v>
      </c>
      <c r="N805">
        <v>57.682405934550559</v>
      </c>
      <c r="O805">
        <v>60.286663745945859</v>
      </c>
      <c r="P805">
        <v>2.0058296674890612</v>
      </c>
      <c r="Q805">
        <v>2.0234776957750031</v>
      </c>
      <c r="R805">
        <v>1.6416646931993031</v>
      </c>
      <c r="S805">
        <v>2.338239641792569</v>
      </c>
      <c r="T805">
        <v>103539.103948572</v>
      </c>
      <c r="U805">
        <v>103539.2767013004</v>
      </c>
      <c r="V805">
        <v>103469.1256457249</v>
      </c>
      <c r="W805">
        <v>103609.3380151759</v>
      </c>
      <c r="X805">
        <v>6796.5850097157227</v>
      </c>
      <c r="Y805">
        <v>6821.0808036212011</v>
      </c>
      <c r="Z805">
        <v>6609.2389173162892</v>
      </c>
      <c r="AA805">
        <v>6913.0382914473012</v>
      </c>
      <c r="AB805">
        <v>1053.1429515356911</v>
      </c>
      <c r="AC805">
        <v>1040.3743815511129</v>
      </c>
      <c r="AD805">
        <v>916.33406336592486</v>
      </c>
      <c r="AE805">
        <v>1219.089028957517</v>
      </c>
      <c r="AF805">
        <v>67.196084848726954</v>
      </c>
      <c r="AG805">
        <v>66.94564202893244</v>
      </c>
      <c r="AH805">
        <v>66.069472776989869</v>
      </c>
      <c r="AI805">
        <v>69.05236382260901</v>
      </c>
      <c r="AJ805">
        <v>0.59737273777869904</v>
      </c>
      <c r="AK805">
        <v>0.59737273260975421</v>
      </c>
      <c r="AL805">
        <v>0.59736986067947717</v>
      </c>
      <c r="AM805">
        <v>0.59737556681834392</v>
      </c>
      <c r="AN805">
        <v>0.97583465125008273</v>
      </c>
      <c r="AO805">
        <v>0.97583465125008295</v>
      </c>
      <c r="AP805">
        <v>0.97583465125008295</v>
      </c>
      <c r="AQ805">
        <v>0.97583465125008295</v>
      </c>
      <c r="AR805">
        <v>15.91990099500398</v>
      </c>
      <c r="AS805">
        <v>15.91990099500398</v>
      </c>
      <c r="AT805">
        <v>15.91990099500398</v>
      </c>
      <c r="AU805">
        <v>15.91990099500398</v>
      </c>
      <c r="AV805" t="str">
        <f>VLOOKUP(Sheet1[[#This Row],[NPDES ID2]],Combined_Sheet__Major_Only___2[[NPDES ID2]:[ECHO BFR]],3,FALSE)</f>
        <v>MO</v>
      </c>
      <c r="AW805" t="s">
        <v>12185</v>
      </c>
      <c r="AX805" t="str">
        <f>VLOOKUP(Sheet1[[#This Row],[NPDES ID2]],Combined_Sheet__Major_Only___2[[NPDES ID2]:[ECHO BFR]],27,FALSE)</f>
        <v>-</v>
      </c>
      <c r="AY805" t="str">
        <f>VLOOKUP(Sheet1[[#This Row],[NPDES ID2]],Combined_Sheet__Major_Only___2[[NPDES ID2]:[ECHO BFR]],28,FALSE)</f>
        <v>-</v>
      </c>
      <c r="AZ805" t="str">
        <f>VLOOKUP(Sheet1[[#This Row],[NPDES ID2]],Combined_Sheet__Major_Only___2[[NPDES ID2]:[ECHO BFR]],29,FALSE)</f>
        <v>thickening</v>
      </c>
      <c r="BA805">
        <f>VLOOKUP(Sheet1[[#This Row],[NPDES ID2]],Combined_Sheet__Major_Only___2[[NPDES ID2]:[ECHO BFR]],17,FALSE)</f>
        <v>36.978917000000003</v>
      </c>
      <c r="BB805">
        <f>VLOOKUP(Sheet1[[#This Row],[NPDES ID2]],Combined_Sheet__Major_Only___2[[NPDES ID2]:[ECHO BFR]],18,FALSE)</f>
        <v>-93.741721999999996</v>
      </c>
      <c r="BC805" s="2" t="str">
        <f>IF(ISNUMBER(SEARCH("aerobic",$AW805)),"aerobic","")</f>
        <v/>
      </c>
      <c r="BD805" s="2" t="str">
        <f>IF(ISNUMBER(SEARCH("anaer",$AW805)),"anaer","")</f>
        <v>anaer</v>
      </c>
      <c r="BE805" s="2" t="str">
        <f>IF(ISNUMBER(SEARCH("thickening",$AZ805)),"thickening","")</f>
        <v>thickening</v>
      </c>
      <c r="BF805" s="4" t="str">
        <f>IF(ISNUMBER(SEARCH("airDry",$AW805)),"airDry","")</f>
        <v/>
      </c>
      <c r="BG805" s="4" t="str">
        <f>IF(ISNUMBER(SEARCH("heatDry",$AY805)),"heatDry","")</f>
        <v/>
      </c>
      <c r="BH805" s="4" t="str">
        <f>IF(AND(ISNUMBER(SEARCH("aerobic",$AW805)),ISNUMBER(SEARCH("anaer",$AW805))),"Combined Aer and Anaer.","")</f>
        <v/>
      </c>
    </row>
    <row r="806" spans="1:60" x14ac:dyDescent="0.25">
      <c r="A806" s="5">
        <v>131</v>
      </c>
      <c r="B806" t="s">
        <v>730</v>
      </c>
      <c r="C806">
        <v>7706.51</v>
      </c>
      <c r="D806">
        <v>1443.1603372723789</v>
      </c>
      <c r="E806">
        <v>1449.1681669867601</v>
      </c>
      <c r="F806">
        <v>1157.4144811948211</v>
      </c>
      <c r="G806">
        <v>1701.993034401175</v>
      </c>
      <c r="H806">
        <v>-102.50423400380789</v>
      </c>
      <c r="I806">
        <v>-104.1799874323703</v>
      </c>
      <c r="J806">
        <v>-123.3284898337443</v>
      </c>
      <c r="K806">
        <v>-80.284993687593726</v>
      </c>
      <c r="L806">
        <v>5598.1062450068239</v>
      </c>
      <c r="M806">
        <v>5580.7566568510238</v>
      </c>
      <c r="N806">
        <v>5520.4235161890492</v>
      </c>
      <c r="O806">
        <v>5726.2852793485999</v>
      </c>
      <c r="P806">
        <v>179.94505240124619</v>
      </c>
      <c r="Q806">
        <v>182.5846329210747</v>
      </c>
      <c r="R806">
        <v>146.10663046490171</v>
      </c>
      <c r="S806">
        <v>212.43959075124911</v>
      </c>
      <c r="T806">
        <v>103492.50385977011</v>
      </c>
      <c r="U806">
        <v>103492.676536104</v>
      </c>
      <c r="V806">
        <v>103422.5565026745</v>
      </c>
      <c r="W806">
        <v>103562.70686751889</v>
      </c>
      <c r="X806">
        <v>6412.0869232953064</v>
      </c>
      <c r="Y806">
        <v>6431.756646199341</v>
      </c>
      <c r="Z806">
        <v>6264.5687777321209</v>
      </c>
      <c r="AA806">
        <v>6503.1497150818959</v>
      </c>
      <c r="AB806">
        <v>943.19146477149445</v>
      </c>
      <c r="AC806">
        <v>932.76976022151905</v>
      </c>
      <c r="AD806">
        <v>826.3542547089221</v>
      </c>
      <c r="AE806">
        <v>1081.3542177935431</v>
      </c>
      <c r="AF806">
        <v>71.220836235389768</v>
      </c>
      <c r="AG806">
        <v>71.003754770106383</v>
      </c>
      <c r="AH806">
        <v>70.230463113806891</v>
      </c>
      <c r="AI806">
        <v>72.84692290312644</v>
      </c>
      <c r="AJ806">
        <v>0.64662349454591661</v>
      </c>
      <c r="AK806">
        <v>0.6466229748380663</v>
      </c>
      <c r="AL806">
        <v>0.646358867048482</v>
      </c>
      <c r="AM806">
        <v>0.64688382283683044</v>
      </c>
      <c r="AN806">
        <v>0.97582414749769741</v>
      </c>
      <c r="AO806">
        <v>0.97582414749769741</v>
      </c>
      <c r="AP806">
        <v>0.97582414749769741</v>
      </c>
      <c r="AQ806">
        <v>0.97582414749769741</v>
      </c>
      <c r="AR806">
        <v>17.425871938719951</v>
      </c>
      <c r="AS806">
        <v>17.425871938719961</v>
      </c>
      <c r="AT806">
        <v>17.425871938719961</v>
      </c>
      <c r="AU806">
        <v>17.425871938719961</v>
      </c>
      <c r="AV806" t="str">
        <f>VLOOKUP(Sheet1[[#This Row],[NPDES ID2]],Combined_Sheet__Major_Only___2[[NPDES ID2]:[ECHO BFR]],3,FALSE)</f>
        <v>GA</v>
      </c>
      <c r="AW806" t="s">
        <v>12185</v>
      </c>
      <c r="AX806" t="str">
        <f>VLOOKUP(Sheet1[[#This Row],[NPDES ID2]],Combined_Sheet__Major_Only___2[[NPDES ID2]:[ECHO BFR]],27,FALSE)</f>
        <v>methaneBioCaptureRecover</v>
      </c>
      <c r="AY806" t="str">
        <f>VLOOKUP(Sheet1[[#This Row],[NPDES ID2]],Combined_Sheet__Major_Only___2[[NPDES ID2]:[ECHO BFR]],28,FALSE)</f>
        <v>-</v>
      </c>
      <c r="AZ806" t="str">
        <f>VLOOKUP(Sheet1[[#This Row],[NPDES ID2]],Combined_Sheet__Major_Only___2[[NPDES ID2]:[ECHO BFR]],29,FALSE)</f>
        <v>thickening, preliminaryOps</v>
      </c>
      <c r="BA806">
        <f>VLOOKUP(Sheet1[[#This Row],[NPDES ID2]],Combined_Sheet__Major_Only___2[[NPDES ID2]:[ECHO BFR]],17,FALSE)</f>
        <v>33.375556000000003</v>
      </c>
      <c r="BB806">
        <f>VLOOKUP(Sheet1[[#This Row],[NPDES ID2]],Combined_Sheet__Major_Only___2[[NPDES ID2]:[ECHO BFR]],18,FALSE)</f>
        <v>-81.953971999999993</v>
      </c>
      <c r="BC806" s="2" t="str">
        <f>IF(ISNUMBER(SEARCH("aerobic",$AW806)),"aerobic","")</f>
        <v/>
      </c>
      <c r="BD806" s="2" t="str">
        <f>IF(ISNUMBER(SEARCH("anaer",$AW806)),"anaer","")</f>
        <v>anaer</v>
      </c>
      <c r="BE806" s="2" t="str">
        <f>IF(ISNUMBER(SEARCH("thickening",$AZ806)),"thickening","")</f>
        <v>thickening</v>
      </c>
      <c r="BF806" s="4" t="str">
        <f>IF(ISNUMBER(SEARCH("airDry",$AW806)),"airDry","")</f>
        <v/>
      </c>
      <c r="BG806" s="4" t="str">
        <f>IF(ISNUMBER(SEARCH("heatDry",$AY806)),"heatDry","")</f>
        <v/>
      </c>
      <c r="BH806" s="4" t="str">
        <f>IF(AND(ISNUMBER(SEARCH("aerobic",$AW806)),ISNUMBER(SEARCH("anaer",$AW806))),"Combined Aer and Anaer.","")</f>
        <v/>
      </c>
    </row>
    <row r="807" spans="1:60" x14ac:dyDescent="0.25">
      <c r="A807" s="5">
        <v>173</v>
      </c>
      <c r="B807" t="s">
        <v>934</v>
      </c>
      <c r="C807">
        <v>4073</v>
      </c>
      <c r="D807">
        <v>841.79563948810539</v>
      </c>
      <c r="E807">
        <v>840.04222274057338</v>
      </c>
      <c r="F807">
        <v>678.66751023899542</v>
      </c>
      <c r="G807">
        <v>985.35344239087965</v>
      </c>
      <c r="H807">
        <v>-107.28558927041171</v>
      </c>
      <c r="I807">
        <v>-108.8664457162465</v>
      </c>
      <c r="J807">
        <v>-128.06133762587709</v>
      </c>
      <c r="K807">
        <v>-85.299141264749011</v>
      </c>
      <c r="L807">
        <v>2863.0342403506252</v>
      </c>
      <c r="M807">
        <v>2853.146788206996</v>
      </c>
      <c r="N807">
        <v>2818.6636725013168</v>
      </c>
      <c r="O807">
        <v>2936.1963368118591</v>
      </c>
      <c r="P807">
        <v>95.319305093959599</v>
      </c>
      <c r="Q807">
        <v>96.339695088130867</v>
      </c>
      <c r="R807">
        <v>77.752681479568608</v>
      </c>
      <c r="S807">
        <v>111.8722107051495</v>
      </c>
      <c r="T807">
        <v>103444.83705302951</v>
      </c>
      <c r="U807">
        <v>103445.0096512201</v>
      </c>
      <c r="V807">
        <v>103374.9213500615</v>
      </c>
      <c r="W807">
        <v>103515.0082909581</v>
      </c>
      <c r="X807">
        <v>6623.4714739321871</v>
      </c>
      <c r="Y807">
        <v>6645.907997329844</v>
      </c>
      <c r="Z807">
        <v>6454.0995219120387</v>
      </c>
      <c r="AA807">
        <v>6728.4458870427916</v>
      </c>
      <c r="AB807">
        <v>1002.918780032128</v>
      </c>
      <c r="AC807">
        <v>991.25932027210638</v>
      </c>
      <c r="AD807">
        <v>875.32923961332369</v>
      </c>
      <c r="AE807">
        <v>1156.007406211462</v>
      </c>
      <c r="AF807">
        <v>68.90428026300502</v>
      </c>
      <c r="AG807">
        <v>68.668246718012426</v>
      </c>
      <c r="AH807">
        <v>67.835327454267684</v>
      </c>
      <c r="AI807">
        <v>70.662600336488765</v>
      </c>
      <c r="AJ807">
        <v>0.61826935406345274</v>
      </c>
      <c r="AK807">
        <v>0.61826909310349798</v>
      </c>
      <c r="AL807">
        <v>0.61813106894213532</v>
      </c>
      <c r="AM807">
        <v>0.61840536350450015</v>
      </c>
      <c r="AN807">
        <v>0.97581339385369059</v>
      </c>
      <c r="AO807">
        <v>0.97581339385369059</v>
      </c>
      <c r="AP807">
        <v>0.97581339385369059</v>
      </c>
      <c r="AQ807">
        <v>0.97581339385369059</v>
      </c>
      <c r="AR807">
        <v>16.55803733129914</v>
      </c>
      <c r="AS807">
        <v>16.55803733129914</v>
      </c>
      <c r="AT807">
        <v>16.55803733129914</v>
      </c>
      <c r="AU807">
        <v>16.55803733129914</v>
      </c>
      <c r="AV807" t="str">
        <f>VLOOKUP(Sheet1[[#This Row],[NPDES ID2]],Combined_Sheet__Major_Only___2[[NPDES ID2]:[ECHO BFR]],3,FALSE)</f>
        <v>VA</v>
      </c>
      <c r="AW807" t="s">
        <v>12185</v>
      </c>
      <c r="AX807" t="str">
        <f>VLOOKUP(Sheet1[[#This Row],[NPDES ID2]],Combined_Sheet__Major_Only___2[[NPDES ID2]:[ECHO BFR]],27,FALSE)</f>
        <v>methaneBioCaptureRecover</v>
      </c>
      <c r="AY807" t="str">
        <f>VLOOKUP(Sheet1[[#This Row],[NPDES ID2]],Combined_Sheet__Major_Only___2[[NPDES ID2]:[ECHO BFR]],28,FALSE)</f>
        <v>-</v>
      </c>
      <c r="AZ807" t="str">
        <f>VLOOKUP(Sheet1[[#This Row],[NPDES ID2]],Combined_Sheet__Major_Only___2[[NPDES ID2]:[ECHO BFR]],29,FALSE)</f>
        <v>thickening, preliminaryOps</v>
      </c>
      <c r="BA807">
        <f>VLOOKUP(Sheet1[[#This Row],[NPDES ID2]],Combined_Sheet__Major_Only___2[[NPDES ID2]:[ECHO BFR]],17,FALSE)</f>
        <v>36.771635000000003</v>
      </c>
      <c r="BB807">
        <f>VLOOKUP(Sheet1[[#This Row],[NPDES ID2]],Combined_Sheet__Major_Only___2[[NPDES ID2]:[ECHO BFR]],18,FALSE)</f>
        <v>-75.971575000000001</v>
      </c>
      <c r="BC807" s="2" t="str">
        <f>IF(ISNUMBER(SEARCH("aerobic",$AW807)),"aerobic","")</f>
        <v/>
      </c>
      <c r="BD807" s="2" t="str">
        <f>IF(ISNUMBER(SEARCH("anaer",$AW807)),"anaer","")</f>
        <v>anaer</v>
      </c>
      <c r="BE807" s="2" t="str">
        <f>IF(ISNUMBER(SEARCH("thickening",$AZ807)),"thickening","")</f>
        <v>thickening</v>
      </c>
      <c r="BF807" s="4" t="str">
        <f>IF(ISNUMBER(SEARCH("airDry",$AW807)),"airDry","")</f>
        <v/>
      </c>
      <c r="BG807" s="4" t="str">
        <f>IF(ISNUMBER(SEARCH("heatDry",$AY807)),"heatDry","")</f>
        <v/>
      </c>
      <c r="BH807" s="4" t="str">
        <f>IF(AND(ISNUMBER(SEARCH("aerobic",$AW807)),ISNUMBER(SEARCH("anaer",$AW807))),"Combined Aer and Anaer.","")</f>
        <v/>
      </c>
    </row>
    <row r="808" spans="1:60" x14ac:dyDescent="0.25">
      <c r="A808" s="5">
        <v>2584</v>
      </c>
      <c r="B808" t="s">
        <v>11971</v>
      </c>
      <c r="C808">
        <v>78.2</v>
      </c>
      <c r="D808">
        <v>1268.2119123854641</v>
      </c>
      <c r="E808">
        <v>1255.16628029298</v>
      </c>
      <c r="F808">
        <v>876.4636449824792</v>
      </c>
      <c r="G808">
        <v>1652.34388050333</v>
      </c>
      <c r="H808">
        <v>-109.38357852567989</v>
      </c>
      <c r="I808">
        <v>-110.7650086998329</v>
      </c>
      <c r="J808">
        <v>-130.19922811017739</v>
      </c>
      <c r="K808">
        <v>-87.894372825839184</v>
      </c>
      <c r="L808">
        <v>54.582754673494406</v>
      </c>
      <c r="M808">
        <v>54.390211262836793</v>
      </c>
      <c r="N808">
        <v>53.716756647277343</v>
      </c>
      <c r="O808">
        <v>56.009696492489553</v>
      </c>
      <c r="P808">
        <v>1.8313483887645821</v>
      </c>
      <c r="Q808">
        <v>1.849680119781008</v>
      </c>
      <c r="R808">
        <v>1.495255023082974</v>
      </c>
      <c r="S808">
        <v>2.1448285745187041</v>
      </c>
      <c r="T808">
        <v>103379.9084182027</v>
      </c>
      <c r="U808">
        <v>103380.0809099514</v>
      </c>
      <c r="V808">
        <v>103310.03583243561</v>
      </c>
      <c r="W808">
        <v>103450.03638134109</v>
      </c>
      <c r="X808">
        <v>6666.2265757365694</v>
      </c>
      <c r="Y808">
        <v>6689.1856929620899</v>
      </c>
      <c r="Z808">
        <v>6491.9803182707292</v>
      </c>
      <c r="AA808">
        <v>6774.3209560326477</v>
      </c>
      <c r="AB808">
        <v>1015.738823419782</v>
      </c>
      <c r="AC808">
        <v>1003.751113621114</v>
      </c>
      <c r="AD808">
        <v>885.86707972272734</v>
      </c>
      <c r="AE808">
        <v>1171.9930199685291</v>
      </c>
      <c r="AF808">
        <v>68.403269320510915</v>
      </c>
      <c r="AG808">
        <v>68.162010307484167</v>
      </c>
      <c r="AH808">
        <v>67.317977114839223</v>
      </c>
      <c r="AI808">
        <v>70.191469769320236</v>
      </c>
      <c r="AJ808">
        <v>0.61213931056950921</v>
      </c>
      <c r="AK808">
        <v>0.61213930581660936</v>
      </c>
      <c r="AL808">
        <v>0.61213666474531248</v>
      </c>
      <c r="AM808">
        <v>0.61214191219590863</v>
      </c>
      <c r="AN808">
        <v>0.97579873053688215</v>
      </c>
      <c r="AO808">
        <v>0.97579873053688237</v>
      </c>
      <c r="AP808">
        <v>0.97579873053688237</v>
      </c>
      <c r="AQ808">
        <v>0.97579873053688237</v>
      </c>
      <c r="AR808">
        <v>16.37411814798654</v>
      </c>
      <c r="AS808">
        <v>16.374118147986529</v>
      </c>
      <c r="AT808">
        <v>16.374118147986529</v>
      </c>
      <c r="AU808">
        <v>16.374118147986529</v>
      </c>
      <c r="AV808" t="str">
        <f>VLOOKUP(Sheet1[[#This Row],[NPDES ID2]],Combined_Sheet__Major_Only___2[[NPDES ID2]:[ECHO BFR]],3,FALSE)</f>
        <v>LA</v>
      </c>
      <c r="AW808" t="s">
        <v>41</v>
      </c>
      <c r="AX808" t="str">
        <f>VLOOKUP(Sheet1[[#This Row],[NPDES ID2]],Combined_Sheet__Major_Only___2[[NPDES ID2]:[ECHO BFR]],27,FALSE)</f>
        <v>-</v>
      </c>
      <c r="AY808" t="str">
        <f>VLOOKUP(Sheet1[[#This Row],[NPDES ID2]],Combined_Sheet__Major_Only___2[[NPDES ID2]:[ECHO BFR]],28,FALSE)</f>
        <v>-</v>
      </c>
      <c r="AZ808" t="str">
        <f>VLOOKUP(Sheet1[[#This Row],[NPDES ID2]],Combined_Sheet__Major_Only___2[[NPDES ID2]:[ECHO BFR]],29,FALSE)</f>
        <v>thickening</v>
      </c>
      <c r="BA808">
        <f>VLOOKUP(Sheet1[[#This Row],[NPDES ID2]],Combined_Sheet__Major_Only___2[[NPDES ID2]:[ECHO BFR]],17,FALSE)</f>
        <v>30.125209000000002</v>
      </c>
      <c r="BB808">
        <f>VLOOKUP(Sheet1[[#This Row],[NPDES ID2]],Combined_Sheet__Major_Only___2[[NPDES ID2]:[ECHO BFR]],18,FALSE)</f>
        <v>-93.289597999999998</v>
      </c>
      <c r="BC808" s="2" t="str">
        <f>IF(ISNUMBER(SEARCH("aerobic",$AW808)),"aerobic","")</f>
        <v>aerobic</v>
      </c>
      <c r="BD808" s="2" t="str">
        <f>IF(ISNUMBER(SEARCH("anaer",$AW808)),"anaer","")</f>
        <v/>
      </c>
      <c r="BE808" s="2" t="str">
        <f>IF(ISNUMBER(SEARCH("thickening",$AZ808)),"thickening","")</f>
        <v>thickening</v>
      </c>
      <c r="BF808" s="3" t="str">
        <f>IF(ISNUMBER(SEARCH("airDry",$AW808)),"airDry","")</f>
        <v/>
      </c>
      <c r="BG808" s="3" t="str">
        <f>IF(ISNUMBER(SEARCH("heatDry",$AY808)),"heatDry","")</f>
        <v/>
      </c>
      <c r="BH808" s="3" t="str">
        <f>IF(AND(ISNUMBER(SEARCH("aerobic",$AW808)),ISNUMBER(SEARCH("anaer",$AW808))),"Combined Aer and Anaer.","")</f>
        <v/>
      </c>
    </row>
    <row r="809" spans="1:60" x14ac:dyDescent="0.25">
      <c r="A809" s="5">
        <v>320</v>
      </c>
      <c r="B809" t="s">
        <v>1625</v>
      </c>
      <c r="C809">
        <v>1139</v>
      </c>
      <c r="D809">
        <v>374.18104984566111</v>
      </c>
      <c r="E809">
        <v>371.36108077118519</v>
      </c>
      <c r="F809">
        <v>318.63359313299242</v>
      </c>
      <c r="G809">
        <v>439.9615077178405</v>
      </c>
      <c r="H809">
        <v>-110.699230711296</v>
      </c>
      <c r="I809">
        <v>-112.0993032247915</v>
      </c>
      <c r="J809">
        <v>-131.43708450538901</v>
      </c>
      <c r="K809">
        <v>-88.984940501952053</v>
      </c>
      <c r="L809">
        <v>783.9506795302317</v>
      </c>
      <c r="M809">
        <v>781.06116746588646</v>
      </c>
      <c r="N809">
        <v>770.96214429484428</v>
      </c>
      <c r="O809">
        <v>805.3562830799458</v>
      </c>
      <c r="P809">
        <v>26.69438121264314</v>
      </c>
      <c r="Q809">
        <v>26.935880284691908</v>
      </c>
      <c r="R809">
        <v>21.836964403163091</v>
      </c>
      <c r="S809">
        <v>31.151116794183029</v>
      </c>
      <c r="T809">
        <v>103355.6478998235</v>
      </c>
      <c r="U809">
        <v>103355.8203518004</v>
      </c>
      <c r="V809">
        <v>103285.7914247548</v>
      </c>
      <c r="W809">
        <v>103425.75969338061</v>
      </c>
      <c r="X809">
        <v>6758.791292249155</v>
      </c>
      <c r="Y809">
        <v>6782.9400112196272</v>
      </c>
      <c r="Z809">
        <v>6574.5707635512954</v>
      </c>
      <c r="AA809">
        <v>6873.2499911800242</v>
      </c>
      <c r="AB809">
        <v>1043.5550741989291</v>
      </c>
      <c r="AC809">
        <v>1030.9916264690839</v>
      </c>
      <c r="AD809">
        <v>908.41579592368032</v>
      </c>
      <c r="AE809">
        <v>1207.274117445209</v>
      </c>
      <c r="AF809">
        <v>67.456204215954699</v>
      </c>
      <c r="AG809">
        <v>67.208109711081022</v>
      </c>
      <c r="AH809">
        <v>66.338281833358266</v>
      </c>
      <c r="AI809">
        <v>69.297392430222388</v>
      </c>
      <c r="AJ809">
        <v>0.60055418278371275</v>
      </c>
      <c r="AK809">
        <v>0.60055411300508543</v>
      </c>
      <c r="AL809">
        <v>0.6005158635234874</v>
      </c>
      <c r="AM809">
        <v>0.60059186451062707</v>
      </c>
      <c r="AN809">
        <v>0.97579324703965886</v>
      </c>
      <c r="AO809">
        <v>0.97579324703965853</v>
      </c>
      <c r="AP809">
        <v>0.97579324703965853</v>
      </c>
      <c r="AQ809">
        <v>0.97579324703965853</v>
      </c>
      <c r="AR809">
        <v>16.01654841902581</v>
      </c>
      <c r="AS809">
        <v>16.01654841902581</v>
      </c>
      <c r="AT809">
        <v>16.01654841902581</v>
      </c>
      <c r="AU809">
        <v>16.01654841902581</v>
      </c>
      <c r="AV809" t="str">
        <f>VLOOKUP(Sheet1[[#This Row],[NPDES ID2]],Combined_Sheet__Major_Only___2[[NPDES ID2]:[ECHO BFR]],3,FALSE)</f>
        <v>TX</v>
      </c>
      <c r="AW809" t="s">
        <v>41</v>
      </c>
      <c r="AX809" t="str">
        <f>VLOOKUP(Sheet1[[#This Row],[NPDES ID2]],Combined_Sheet__Major_Only___2[[NPDES ID2]:[ECHO BFR]],27,FALSE)</f>
        <v>other</v>
      </c>
      <c r="AY809" t="str">
        <f>VLOOKUP(Sheet1[[#This Row],[NPDES ID2]],Combined_Sheet__Major_Only___2[[NPDES ID2]:[ECHO BFR]],28,FALSE)</f>
        <v>-</v>
      </c>
      <c r="AZ809" t="str">
        <f>VLOOKUP(Sheet1[[#This Row],[NPDES ID2]],Combined_Sheet__Major_Only___2[[NPDES ID2]:[ECHO BFR]],29,FALSE)</f>
        <v>thickening</v>
      </c>
      <c r="BA809">
        <f>VLOOKUP(Sheet1[[#This Row],[NPDES ID2]],Combined_Sheet__Major_Only___2[[NPDES ID2]:[ECHO BFR]],17,FALSE)</f>
        <v>25.897221999999999</v>
      </c>
      <c r="BB809">
        <f>VLOOKUP(Sheet1[[#This Row],[NPDES ID2]],Combined_Sheet__Major_Only___2[[NPDES ID2]:[ECHO BFR]],18,FALSE)</f>
        <v>-97.468778</v>
      </c>
      <c r="BC809" s="2" t="str">
        <f>IF(ISNUMBER(SEARCH("aerobic",$AW809)),"aerobic","")</f>
        <v>aerobic</v>
      </c>
      <c r="BD809" s="2" t="str">
        <f>IF(ISNUMBER(SEARCH("anaer",$AW809)),"anaer","")</f>
        <v/>
      </c>
      <c r="BE809" s="2" t="str">
        <f>IF(ISNUMBER(SEARCH("thickening",$AZ809)),"thickening","")</f>
        <v>thickening</v>
      </c>
      <c r="BF809" s="3" t="str">
        <f>IF(ISNUMBER(SEARCH("airDry",$AW809)),"airDry","")</f>
        <v/>
      </c>
      <c r="BG809" s="3" t="str">
        <f>IF(ISNUMBER(SEARCH("heatDry",$AY809)),"heatDry","")</f>
        <v/>
      </c>
      <c r="BH809" s="3" t="str">
        <f>IF(AND(ISNUMBER(SEARCH("aerobic",$AW809)),ISNUMBER(SEARCH("anaer",$AW809))),"Combined Aer and Anaer.","")</f>
        <v/>
      </c>
    </row>
    <row r="810" spans="1:60" x14ac:dyDescent="0.25">
      <c r="A810" s="5">
        <v>2294</v>
      </c>
      <c r="B810" t="s">
        <v>10722</v>
      </c>
      <c r="C810">
        <v>434.92</v>
      </c>
      <c r="D810">
        <v>376.94589651502758</v>
      </c>
      <c r="E810">
        <v>372.9808281455347</v>
      </c>
      <c r="F810">
        <v>298.70079487445031</v>
      </c>
      <c r="G810">
        <v>462.33808149693277</v>
      </c>
      <c r="H810">
        <v>-111.27830078549979</v>
      </c>
      <c r="I810">
        <v>-112.6248555681947</v>
      </c>
      <c r="J810">
        <v>-132.01158168519919</v>
      </c>
      <c r="K810">
        <v>-89.647072783145802</v>
      </c>
      <c r="L810">
        <v>298.48438731925643</v>
      </c>
      <c r="M810">
        <v>297.37471671235318</v>
      </c>
      <c r="N810">
        <v>293.49441614609731</v>
      </c>
      <c r="O810">
        <v>306.70706764649782</v>
      </c>
      <c r="P810">
        <v>10.19528485247956</v>
      </c>
      <c r="Q810">
        <v>10.285587178668001</v>
      </c>
      <c r="R810">
        <v>8.3432975693417415</v>
      </c>
      <c r="S810">
        <v>11.8879562932574</v>
      </c>
      <c r="T810">
        <v>103219.91168849049</v>
      </c>
      <c r="U810">
        <v>103220.0839179461</v>
      </c>
      <c r="V810">
        <v>103150.14535185639</v>
      </c>
      <c r="W810">
        <v>103289.9330141659</v>
      </c>
      <c r="X810">
        <v>6769.4386319102823</v>
      </c>
      <c r="Y810">
        <v>6793.7878098728424</v>
      </c>
      <c r="Z810">
        <v>6583.3446420609098</v>
      </c>
      <c r="AA810">
        <v>6885.1006960077357</v>
      </c>
      <c r="AB810">
        <v>1048.039800122659</v>
      </c>
      <c r="AC810">
        <v>1035.356074108164</v>
      </c>
      <c r="AD810">
        <v>911.99305642813147</v>
      </c>
      <c r="AE810">
        <v>1213.0376413309921</v>
      </c>
      <c r="AF810">
        <v>67.258952765407471</v>
      </c>
      <c r="AG810">
        <v>67.0091103874243</v>
      </c>
      <c r="AH810">
        <v>66.134421939398905</v>
      </c>
      <c r="AI810">
        <v>69.111546918459993</v>
      </c>
      <c r="AJ810">
        <v>0.59814163788115149</v>
      </c>
      <c r="AK810">
        <v>0.59814161153278889</v>
      </c>
      <c r="AL810">
        <v>0.59812703790443056</v>
      </c>
      <c r="AM810">
        <v>0.59815599430100774</v>
      </c>
      <c r="AN810">
        <v>0.97576252128431462</v>
      </c>
      <c r="AO810">
        <v>0.97576252128431484</v>
      </c>
      <c r="AP810">
        <v>0.97576252128431484</v>
      </c>
      <c r="AQ810">
        <v>0.97576252128431484</v>
      </c>
      <c r="AR810">
        <v>15.943151076368791</v>
      </c>
      <c r="AS810">
        <v>15.943151076368791</v>
      </c>
      <c r="AT810">
        <v>15.943151076368791</v>
      </c>
      <c r="AU810">
        <v>15.943151076368791</v>
      </c>
      <c r="AV810" t="str">
        <f>VLOOKUP(Sheet1[[#This Row],[NPDES ID2]],Combined_Sheet__Major_Only___2[[NPDES ID2]:[ECHO BFR]],3,FALSE)</f>
        <v>FL</v>
      </c>
      <c r="AW810" t="s">
        <v>41</v>
      </c>
      <c r="AX810" t="str">
        <f>VLOOKUP(Sheet1[[#This Row],[NPDES ID2]],Combined_Sheet__Major_Only___2[[NPDES ID2]:[ECHO BFR]],27,FALSE)</f>
        <v>-</v>
      </c>
      <c r="AY810" t="str">
        <f>VLOOKUP(Sheet1[[#This Row],[NPDES ID2]],Combined_Sheet__Major_Only___2[[NPDES ID2]:[ECHO BFR]],28,FALSE)</f>
        <v>-</v>
      </c>
      <c r="AZ810" t="str">
        <f>VLOOKUP(Sheet1[[#This Row],[NPDES ID2]],Combined_Sheet__Major_Only___2[[NPDES ID2]:[ECHO BFR]],29,FALSE)</f>
        <v>thickening</v>
      </c>
      <c r="BA810">
        <f>VLOOKUP(Sheet1[[#This Row],[NPDES ID2]],Combined_Sheet__Major_Only___2[[NPDES ID2]:[ECHO BFR]],17,FALSE)</f>
        <v>27.192438519722799</v>
      </c>
      <c r="BB810">
        <f>VLOOKUP(Sheet1[[#This Row],[NPDES ID2]],Combined_Sheet__Major_Only___2[[NPDES ID2]:[ECHO BFR]],18,FALSE)</f>
        <v>-80.249999999599694</v>
      </c>
      <c r="BC810" s="2" t="str">
        <f>IF(ISNUMBER(SEARCH("aerobic",$AW810)),"aerobic","")</f>
        <v>aerobic</v>
      </c>
      <c r="BD810" s="2" t="str">
        <f>IF(ISNUMBER(SEARCH("anaer",$AW810)),"anaer","")</f>
        <v/>
      </c>
      <c r="BE810" s="2" t="str">
        <f>IF(ISNUMBER(SEARCH("thickening",$AZ810)),"thickening","")</f>
        <v>thickening</v>
      </c>
      <c r="BF810" s="3" t="str">
        <f>IF(ISNUMBER(SEARCH("airDry",$AW810)),"airDry","")</f>
        <v/>
      </c>
      <c r="BG810" s="3" t="str">
        <f>IF(ISNUMBER(SEARCH("heatDry",$AY810)),"heatDry","")</f>
        <v/>
      </c>
      <c r="BH810" s="3" t="str">
        <f>IF(AND(ISNUMBER(SEARCH("aerobic",$AW810)),ISNUMBER(SEARCH("anaer",$AW810))),"Combined Aer and Anaer.","")</f>
        <v/>
      </c>
    </row>
    <row r="811" spans="1:60" x14ac:dyDescent="0.25">
      <c r="A811" s="5">
        <v>873</v>
      </c>
      <c r="B811" t="s">
        <v>4261</v>
      </c>
      <c r="C811">
        <v>871.37</v>
      </c>
      <c r="D811">
        <v>347.07919863845052</v>
      </c>
      <c r="E811">
        <v>339.58733351155422</v>
      </c>
      <c r="F811">
        <v>294.39174004422608</v>
      </c>
      <c r="G811">
        <v>410.40900959336039</v>
      </c>
      <c r="H811">
        <v>-109.92092428042599</v>
      </c>
      <c r="I811">
        <v>-111.320574973437</v>
      </c>
      <c r="J811">
        <v>-130.69606730887679</v>
      </c>
      <c r="K811">
        <v>-88.285815072111674</v>
      </c>
      <c r="L811">
        <v>604.13979197817787</v>
      </c>
      <c r="M811">
        <v>601.96283951825581</v>
      </c>
      <c r="N811">
        <v>594.35285080769904</v>
      </c>
      <c r="O811">
        <v>620.26833091511378</v>
      </c>
      <c r="P811">
        <v>20.413560047444129</v>
      </c>
      <c r="Q811">
        <v>20.608408367053261</v>
      </c>
      <c r="R811">
        <v>16.68254664234318</v>
      </c>
      <c r="S811">
        <v>23.86682890025347</v>
      </c>
      <c r="T811">
        <v>103098.6521176151</v>
      </c>
      <c r="U811">
        <v>103098.824148282</v>
      </c>
      <c r="V811">
        <v>103028.9663059036</v>
      </c>
      <c r="W811">
        <v>103168.5926240573</v>
      </c>
      <c r="X811">
        <v>6692.8974047825659</v>
      </c>
      <c r="Y811">
        <v>6716.3659452715128</v>
      </c>
      <c r="Z811">
        <v>6514.3860396973714</v>
      </c>
      <c r="AA811">
        <v>6803.719049711367</v>
      </c>
      <c r="AB811">
        <v>1026.2556456113709</v>
      </c>
      <c r="AC811">
        <v>1014.032891960723</v>
      </c>
      <c r="AD811">
        <v>894.23073736976187</v>
      </c>
      <c r="AE811">
        <v>1185.6307796265039</v>
      </c>
      <c r="AF811">
        <v>67.949188736676234</v>
      </c>
      <c r="AG811">
        <v>67.704752109484147</v>
      </c>
      <c r="AH811">
        <v>66.848193103028862</v>
      </c>
      <c r="AI811">
        <v>69.762682024010445</v>
      </c>
      <c r="AJ811">
        <v>0.60658432026185383</v>
      </c>
      <c r="AK811">
        <v>0.60658426700115409</v>
      </c>
      <c r="AL811">
        <v>0.60655496910267181</v>
      </c>
      <c r="AM811">
        <v>0.60661318258147123</v>
      </c>
      <c r="AN811">
        <v>0.97573500647459221</v>
      </c>
      <c r="AO811">
        <v>0.97573500647459233</v>
      </c>
      <c r="AP811">
        <v>0.97573500647459233</v>
      </c>
      <c r="AQ811">
        <v>0.97573500647459233</v>
      </c>
      <c r="AR811">
        <v>16.202337710471429</v>
      </c>
      <c r="AS811">
        <v>16.202337710471419</v>
      </c>
      <c r="AT811">
        <v>16.202337710471419</v>
      </c>
      <c r="AU811">
        <v>16.202337710471419</v>
      </c>
      <c r="AV811" t="str">
        <f>VLOOKUP(Sheet1[[#This Row],[NPDES ID2]],Combined_Sheet__Major_Only___2[[NPDES ID2]:[ECHO BFR]],3,FALSE)</f>
        <v>NJ</v>
      </c>
      <c r="AW811" t="s">
        <v>41</v>
      </c>
      <c r="AX811" t="str">
        <f>VLOOKUP(Sheet1[[#This Row],[NPDES ID2]],Combined_Sheet__Major_Only___2[[NPDES ID2]:[ECHO BFR]],27,FALSE)</f>
        <v>other</v>
      </c>
      <c r="AY811" t="str">
        <f>VLOOKUP(Sheet1[[#This Row],[NPDES ID2]],Combined_Sheet__Major_Only___2[[NPDES ID2]:[ECHO BFR]],28,FALSE)</f>
        <v>-</v>
      </c>
      <c r="AZ811" t="str">
        <f>VLOOKUP(Sheet1[[#This Row],[NPDES ID2]],Combined_Sheet__Major_Only___2[[NPDES ID2]:[ECHO BFR]],29,FALSE)</f>
        <v>thickening, preliminaryOps</v>
      </c>
      <c r="BA811">
        <f>VLOOKUP(Sheet1[[#This Row],[NPDES ID2]],Combined_Sheet__Major_Only___2[[NPDES ID2]:[ECHO BFR]],17,FALSE)</f>
        <v>40.517687000000002</v>
      </c>
      <c r="BB811">
        <f>VLOOKUP(Sheet1[[#This Row],[NPDES ID2]],Combined_Sheet__Major_Only___2[[NPDES ID2]:[ECHO BFR]],18,FALSE)</f>
        <v>-74.805164000000005</v>
      </c>
      <c r="BC811" s="2" t="str">
        <f>IF(ISNUMBER(SEARCH("aerobic",$AW811)),"aerobic","")</f>
        <v>aerobic</v>
      </c>
      <c r="BD811" s="2" t="str">
        <f>IF(ISNUMBER(SEARCH("anaer",$AW811)),"anaer","")</f>
        <v/>
      </c>
      <c r="BE811" s="2" t="str">
        <f>IF(ISNUMBER(SEARCH("thickening",$AZ811)),"thickening","")</f>
        <v>thickening</v>
      </c>
      <c r="BF811" s="4" t="str">
        <f>IF(ISNUMBER(SEARCH("airDry",$AW811)),"airDry","")</f>
        <v/>
      </c>
      <c r="BG811" s="4" t="str">
        <f>IF(ISNUMBER(SEARCH("heatDry",$AY811)),"heatDry","")</f>
        <v/>
      </c>
      <c r="BH811" s="4" t="str">
        <f>IF(AND(ISNUMBER(SEARCH("aerobic",$AW811)),ISNUMBER(SEARCH("anaer",$AW811))),"Combined Aer and Anaer.","")</f>
        <v/>
      </c>
    </row>
    <row r="812" spans="1:60" x14ac:dyDescent="0.25">
      <c r="A812" s="5">
        <v>2272</v>
      </c>
      <c r="B812" t="s">
        <v>10626</v>
      </c>
      <c r="C812">
        <v>473</v>
      </c>
      <c r="D812">
        <v>349.77789930266567</v>
      </c>
      <c r="E812">
        <v>346.29682828745518</v>
      </c>
      <c r="F812">
        <v>281.20330712027982</v>
      </c>
      <c r="G812">
        <v>425.67309113516308</v>
      </c>
      <c r="H812">
        <v>-105.7227483889087</v>
      </c>
      <c r="I812">
        <v>-107.1384481082864</v>
      </c>
      <c r="J812">
        <v>-126.6756426999326</v>
      </c>
      <c r="K812">
        <v>-84.34969484860234</v>
      </c>
      <c r="L812">
        <v>340.34150301715812</v>
      </c>
      <c r="M812">
        <v>339.25434860914282</v>
      </c>
      <c r="N812">
        <v>335.4529602979718</v>
      </c>
      <c r="O812">
        <v>348.39713533785141</v>
      </c>
      <c r="P812">
        <v>11.056104027721981</v>
      </c>
      <c r="Q812">
        <v>11.203373148982241</v>
      </c>
      <c r="R812">
        <v>8.9888587391104711</v>
      </c>
      <c r="S812">
        <v>13.052315732051049</v>
      </c>
      <c r="T812">
        <v>102992.4631977641</v>
      </c>
      <c r="U812">
        <v>102992.6350543485</v>
      </c>
      <c r="V812">
        <v>102922.8479029981</v>
      </c>
      <c r="W812">
        <v>103062.3329295283</v>
      </c>
      <c r="X812">
        <v>6442.1363164271834</v>
      </c>
      <c r="Y812">
        <v>6462.4966267472564</v>
      </c>
      <c r="Z812">
        <v>6289.1146622670294</v>
      </c>
      <c r="AA812">
        <v>6536.7295038463644</v>
      </c>
      <c r="AB812">
        <v>955.07641527438466</v>
      </c>
      <c r="AC812">
        <v>944.29171204670274</v>
      </c>
      <c r="AD812">
        <v>836.07667639698718</v>
      </c>
      <c r="AE812">
        <v>1096.2472714186499</v>
      </c>
      <c r="AF812">
        <v>70.516711787397867</v>
      </c>
      <c r="AG812">
        <v>70.291682903769455</v>
      </c>
      <c r="AH812">
        <v>69.503708846183955</v>
      </c>
      <c r="AI812">
        <v>72.185506158295482</v>
      </c>
      <c r="AJ812">
        <v>0.63800319231211555</v>
      </c>
      <c r="AK812">
        <v>0.63800316319814077</v>
      </c>
      <c r="AL812">
        <v>0.6379870630960135</v>
      </c>
      <c r="AM812">
        <v>0.63801905247649227</v>
      </c>
      <c r="AN812">
        <v>0.97571085996353968</v>
      </c>
      <c r="AO812">
        <v>0.97571085996353957</v>
      </c>
      <c r="AP812">
        <v>0.97571085996353957</v>
      </c>
      <c r="AQ812">
        <v>0.97571085996353957</v>
      </c>
      <c r="AR812">
        <v>17.169211784183009</v>
      </c>
      <c r="AS812">
        <v>17.169211784182998</v>
      </c>
      <c r="AT812">
        <v>17.169211784182998</v>
      </c>
      <c r="AU812">
        <v>17.169211784182998</v>
      </c>
      <c r="AV812" t="str">
        <f>VLOOKUP(Sheet1[[#This Row],[NPDES ID2]],Combined_Sheet__Major_Only___2[[NPDES ID2]:[ECHO BFR]],3,FALSE)</f>
        <v>CA</v>
      </c>
      <c r="AW812" t="s">
        <v>12185</v>
      </c>
      <c r="AX812" t="str">
        <f>VLOOKUP(Sheet1[[#This Row],[NPDES ID2]],Combined_Sheet__Major_Only___2[[NPDES ID2]:[ECHO BFR]],27,FALSE)</f>
        <v>methaneBioCaptureRecover</v>
      </c>
      <c r="AY812" t="str">
        <f>VLOOKUP(Sheet1[[#This Row],[NPDES ID2]],Combined_Sheet__Major_Only___2[[NPDES ID2]:[ECHO BFR]],28,FALSE)</f>
        <v>-</v>
      </c>
      <c r="AZ812" t="str">
        <f>VLOOKUP(Sheet1[[#This Row],[NPDES ID2]],Combined_Sheet__Major_Only___2[[NPDES ID2]:[ECHO BFR]],29,FALSE)</f>
        <v>preliminaryOps, thickening</v>
      </c>
      <c r="BA812">
        <f>VLOOKUP(Sheet1[[#This Row],[NPDES ID2]],Combined_Sheet__Major_Only___2[[NPDES ID2]:[ECHO BFR]],17,FALSE)</f>
        <v>38.013150000000003</v>
      </c>
      <c r="BB812">
        <f>VLOOKUP(Sheet1[[#This Row],[NPDES ID2]],Combined_Sheet__Major_Only___2[[NPDES ID2]:[ECHO BFR]],18,FALSE)</f>
        <v>-122.29682</v>
      </c>
      <c r="BC812" s="2" t="str">
        <f>IF(ISNUMBER(SEARCH("aerobic",$AW812)),"aerobic","")</f>
        <v/>
      </c>
      <c r="BD812" s="2" t="str">
        <f>IF(ISNUMBER(SEARCH("anaer",$AW812)),"anaer","")</f>
        <v>anaer</v>
      </c>
      <c r="BE812" s="2" t="str">
        <f>IF(ISNUMBER(SEARCH("thickening",$AZ812)),"thickening","")</f>
        <v>thickening</v>
      </c>
      <c r="BF812" s="3" t="str">
        <f>IF(ISNUMBER(SEARCH("airDry",$AW812)),"airDry","")</f>
        <v/>
      </c>
      <c r="BG812" s="3" t="str">
        <f>IF(ISNUMBER(SEARCH("heatDry",$AY812)),"heatDry","")</f>
        <v/>
      </c>
      <c r="BH812" s="3" t="str">
        <f>IF(AND(ISNUMBER(SEARCH("aerobic",$AW812)),ISNUMBER(SEARCH("anaer",$AW812))),"Combined Aer and Anaer.","")</f>
        <v/>
      </c>
    </row>
    <row r="813" spans="1:60" x14ac:dyDescent="0.25">
      <c r="A813" s="5">
        <v>1081</v>
      </c>
      <c r="B813" t="s">
        <v>5213</v>
      </c>
      <c r="C813">
        <v>355.61</v>
      </c>
      <c r="D813">
        <v>407.82922150729399</v>
      </c>
      <c r="E813">
        <v>404.15801121676782</v>
      </c>
      <c r="F813">
        <v>315.71990362802183</v>
      </c>
      <c r="G813">
        <v>502.8033962554162</v>
      </c>
      <c r="H813">
        <v>-110.6515492375584</v>
      </c>
      <c r="I813">
        <v>-112.030595938372</v>
      </c>
      <c r="J813">
        <v>-131.41104293768231</v>
      </c>
      <c r="K813">
        <v>-89.061656896711455</v>
      </c>
      <c r="L813">
        <v>245.39044608950559</v>
      </c>
      <c r="M813">
        <v>244.49331961596479</v>
      </c>
      <c r="N813">
        <v>241.35607276520781</v>
      </c>
      <c r="O813">
        <v>252.03836567290799</v>
      </c>
      <c r="P813">
        <v>8.3334828031701491</v>
      </c>
      <c r="Q813">
        <v>8.4103827927978827</v>
      </c>
      <c r="R813">
        <v>6.8146891053292897</v>
      </c>
      <c r="S813">
        <v>9.7308525721418544</v>
      </c>
      <c r="T813">
        <v>102928.83836160249</v>
      </c>
      <c r="U813">
        <v>102929.0101138826</v>
      </c>
      <c r="V813">
        <v>102859.2653182231</v>
      </c>
      <c r="W813">
        <v>102998.66568755559</v>
      </c>
      <c r="X813">
        <v>6713.5447981071966</v>
      </c>
      <c r="Y813">
        <v>6737.3609496060963</v>
      </c>
      <c r="Z813">
        <v>6531.9354371771924</v>
      </c>
      <c r="AA813">
        <v>6826.351008672681</v>
      </c>
      <c r="AB813">
        <v>1033.9882426146751</v>
      </c>
      <c r="AC813">
        <v>1021.5776231445629</v>
      </c>
      <c r="AD813">
        <v>900.42654241591038</v>
      </c>
      <c r="AE813">
        <v>1195.574472470136</v>
      </c>
      <c r="AF813">
        <v>67.626876275391339</v>
      </c>
      <c r="AG813">
        <v>67.37980566954343</v>
      </c>
      <c r="AH813">
        <v>66.514953086006471</v>
      </c>
      <c r="AI813">
        <v>69.458754549241078</v>
      </c>
      <c r="AJ813">
        <v>0.60264171398432942</v>
      </c>
      <c r="AK813">
        <v>0.60264169245675969</v>
      </c>
      <c r="AL813">
        <v>0.60262977270067686</v>
      </c>
      <c r="AM813">
        <v>0.60265345600135733</v>
      </c>
      <c r="AN813">
        <v>0.975696369147531</v>
      </c>
      <c r="AO813">
        <v>0.97569636914753111</v>
      </c>
      <c r="AP813">
        <v>0.97569636914753111</v>
      </c>
      <c r="AQ813">
        <v>0.97569636914753111</v>
      </c>
      <c r="AR813">
        <v>16.08166109280873</v>
      </c>
      <c r="AS813">
        <v>16.08166109280873</v>
      </c>
      <c r="AT813">
        <v>16.08166109280873</v>
      </c>
      <c r="AU813">
        <v>16.08166109280873</v>
      </c>
      <c r="AV813" t="str">
        <f>VLOOKUP(Sheet1[[#This Row],[NPDES ID2]],Combined_Sheet__Major_Only___2[[NPDES ID2]:[ECHO BFR]],3,FALSE)</f>
        <v>GA</v>
      </c>
      <c r="AW813" t="s">
        <v>41</v>
      </c>
      <c r="AX813" t="str">
        <f>VLOOKUP(Sheet1[[#This Row],[NPDES ID2]],Combined_Sheet__Major_Only___2[[NPDES ID2]:[ECHO BFR]],27,FALSE)</f>
        <v>-</v>
      </c>
      <c r="AY813" t="str">
        <f>VLOOKUP(Sheet1[[#This Row],[NPDES ID2]],Combined_Sheet__Major_Only___2[[NPDES ID2]:[ECHO BFR]],28,FALSE)</f>
        <v>-</v>
      </c>
      <c r="AZ813" t="str">
        <f>VLOOKUP(Sheet1[[#This Row],[NPDES ID2]],Combined_Sheet__Major_Only___2[[NPDES ID2]:[ECHO BFR]],29,FALSE)</f>
        <v>thickening, preliminaryOps</v>
      </c>
      <c r="BA813">
        <f>VLOOKUP(Sheet1[[#This Row],[NPDES ID2]],Combined_Sheet__Major_Only___2[[NPDES ID2]:[ECHO BFR]],17,FALSE)</f>
        <v>34.012199000000003</v>
      </c>
      <c r="BB813">
        <f>VLOOKUP(Sheet1[[#This Row],[NPDES ID2]],Combined_Sheet__Major_Only___2[[NPDES ID2]:[ECHO BFR]],18,FALSE)</f>
        <v>-85.049932999999996</v>
      </c>
      <c r="BC813" s="2" t="str">
        <f>IF(ISNUMBER(SEARCH("aerobic",$AW813)),"aerobic","")</f>
        <v>aerobic</v>
      </c>
      <c r="BD813" s="2" t="str">
        <f>IF(ISNUMBER(SEARCH("anaer",$AW813)),"anaer","")</f>
        <v/>
      </c>
      <c r="BE813" s="2" t="str">
        <f>IF(ISNUMBER(SEARCH("thickening",$AZ813)),"thickening","")</f>
        <v>thickening</v>
      </c>
      <c r="BF813" s="4" t="str">
        <f>IF(ISNUMBER(SEARCH("airDry",$AW813)),"airDry","")</f>
        <v/>
      </c>
      <c r="BG813" s="4" t="str">
        <f>IF(ISNUMBER(SEARCH("heatDry",$AY813)),"heatDry","")</f>
        <v/>
      </c>
      <c r="BH813" s="4" t="str">
        <f>IF(AND(ISNUMBER(SEARCH("aerobic",$AW813)),ISNUMBER(SEARCH("anaer",$AW813))),"Combined Aer and Anaer.","")</f>
        <v/>
      </c>
    </row>
    <row r="814" spans="1:60" x14ac:dyDescent="0.25">
      <c r="A814" s="5">
        <v>893</v>
      </c>
      <c r="B814" t="s">
        <v>4354</v>
      </c>
      <c r="C814">
        <v>775</v>
      </c>
      <c r="D814">
        <v>337.74619075652453</v>
      </c>
      <c r="E814">
        <v>329.06371123167708</v>
      </c>
      <c r="F814">
        <v>284.57270215145638</v>
      </c>
      <c r="G814">
        <v>400.42308973274288</v>
      </c>
      <c r="H814">
        <v>-108.304113729119</v>
      </c>
      <c r="I814">
        <v>-109.63210304389671</v>
      </c>
      <c r="J814">
        <v>-129.14571227071681</v>
      </c>
      <c r="K814">
        <v>-86.761632012167979</v>
      </c>
      <c r="L814">
        <v>544.90260815814497</v>
      </c>
      <c r="M814">
        <v>543.0241579536663</v>
      </c>
      <c r="N814">
        <v>536.45725356174148</v>
      </c>
      <c r="O814">
        <v>558.82005937081976</v>
      </c>
      <c r="P814">
        <v>18.140727695898889</v>
      </c>
      <c r="Q814">
        <v>18.33355910518684</v>
      </c>
      <c r="R814">
        <v>14.796716743223641</v>
      </c>
      <c r="S814">
        <v>21.28798365914594</v>
      </c>
      <c r="T814">
        <v>102893.9055757579</v>
      </c>
      <c r="U814">
        <v>102894.0772707704</v>
      </c>
      <c r="V814">
        <v>102824.3557302165</v>
      </c>
      <c r="W814">
        <v>102963.7096190872</v>
      </c>
      <c r="X814">
        <v>6586.6024219396677</v>
      </c>
      <c r="Y814">
        <v>6608.8716652484154</v>
      </c>
      <c r="Z814">
        <v>6418.2535148495263</v>
      </c>
      <c r="AA814">
        <v>6690.9495172123261</v>
      </c>
      <c r="AB814">
        <v>996.92529331448441</v>
      </c>
      <c r="AC814">
        <v>985.29481826630786</v>
      </c>
      <c r="AD814">
        <v>870.2421624872062</v>
      </c>
      <c r="AE814">
        <v>1148.8333287564351</v>
      </c>
      <c r="AF814">
        <v>68.907060572021194</v>
      </c>
      <c r="AG814">
        <v>68.669881459592276</v>
      </c>
      <c r="AH814">
        <v>67.83887476300221</v>
      </c>
      <c r="AI814">
        <v>70.666561122551215</v>
      </c>
      <c r="AJ814">
        <v>0.61830328933879253</v>
      </c>
      <c r="AK814">
        <v>0.61830324184756336</v>
      </c>
      <c r="AL814">
        <v>0.6182770817967389</v>
      </c>
      <c r="AM814">
        <v>0.61832906021977918</v>
      </c>
      <c r="AN814">
        <v>0.97568840570798387</v>
      </c>
      <c r="AO814">
        <v>0.97568840570798354</v>
      </c>
      <c r="AP814">
        <v>0.97568840570798354</v>
      </c>
      <c r="AQ814">
        <v>0.97568840570798354</v>
      </c>
      <c r="AR814">
        <v>16.562912301848151</v>
      </c>
      <c r="AS814">
        <v>16.562912301848151</v>
      </c>
      <c r="AT814">
        <v>16.562912301848151</v>
      </c>
      <c r="AU814">
        <v>16.562912301848151</v>
      </c>
      <c r="AV814" t="str">
        <f>VLOOKUP(Sheet1[[#This Row],[NPDES ID2]],Combined_Sheet__Major_Only___2[[NPDES ID2]:[ECHO BFR]],3,FALSE)</f>
        <v>NY</v>
      </c>
      <c r="AW814" t="s">
        <v>12185</v>
      </c>
      <c r="AX814" t="str">
        <f>VLOOKUP(Sheet1[[#This Row],[NPDES ID2]],Combined_Sheet__Major_Only___2[[NPDES ID2]:[ECHO BFR]],27,FALSE)</f>
        <v>methaneBioCaptureRecover</v>
      </c>
      <c r="AY814" t="str">
        <f>VLOOKUP(Sheet1[[#This Row],[NPDES ID2]],Combined_Sheet__Major_Only___2[[NPDES ID2]:[ECHO BFR]],28,FALSE)</f>
        <v>-</v>
      </c>
      <c r="AZ814" t="str">
        <f>VLOOKUP(Sheet1[[#This Row],[NPDES ID2]],Combined_Sheet__Major_Only___2[[NPDES ID2]:[ECHO BFR]],29,FALSE)</f>
        <v>thickening, preliminaryOps</v>
      </c>
      <c r="BA814">
        <f>VLOOKUP(Sheet1[[#This Row],[NPDES ID2]],Combined_Sheet__Major_Only___2[[NPDES ID2]:[ECHO BFR]],17,FALSE)</f>
        <v>43.260089999999998</v>
      </c>
      <c r="BB814">
        <f>VLOOKUP(Sheet1[[#This Row],[NPDES ID2]],Combined_Sheet__Major_Only___2[[NPDES ID2]:[ECHO BFR]],18,FALSE)</f>
        <v>-77.41995</v>
      </c>
      <c r="BC814" s="2" t="str">
        <f>IF(ISNUMBER(SEARCH("aerobic",$AW814)),"aerobic","")</f>
        <v/>
      </c>
      <c r="BD814" s="2" t="str">
        <f>IF(ISNUMBER(SEARCH("anaer",$AW814)),"anaer","")</f>
        <v>anaer</v>
      </c>
      <c r="BE814" s="2" t="str">
        <f>IF(ISNUMBER(SEARCH("thickening",$AZ814)),"thickening","")</f>
        <v>thickening</v>
      </c>
      <c r="BF814" s="4" t="str">
        <f>IF(ISNUMBER(SEARCH("airDry",$AW814)),"airDry","")</f>
        <v/>
      </c>
      <c r="BG814" s="4" t="str">
        <f>IF(ISNUMBER(SEARCH("heatDry",$AY814)),"heatDry","")</f>
        <v/>
      </c>
      <c r="BH814" s="4" t="str">
        <f>IF(AND(ISNUMBER(SEARCH("aerobic",$AW814)),ISNUMBER(SEARCH("anaer",$AW814))),"Combined Aer and Anaer.","")</f>
        <v/>
      </c>
    </row>
    <row r="815" spans="1:60" x14ac:dyDescent="0.25">
      <c r="A815" s="5">
        <v>295</v>
      </c>
      <c r="B815" t="s">
        <v>1508</v>
      </c>
      <c r="C815">
        <v>1363</v>
      </c>
      <c r="D815">
        <v>394.78017359162271</v>
      </c>
      <c r="E815">
        <v>392.0557985158689</v>
      </c>
      <c r="F815">
        <v>332.34119232085902</v>
      </c>
      <c r="G815">
        <v>458.7659770441274</v>
      </c>
      <c r="H815">
        <v>-108.4012505009475</v>
      </c>
      <c r="I815">
        <v>-109.8230012944495</v>
      </c>
      <c r="J815">
        <v>-129.22486556222401</v>
      </c>
      <c r="K815">
        <v>-86.76620761437232</v>
      </c>
      <c r="L815">
        <v>956.00676783021254</v>
      </c>
      <c r="M815">
        <v>952.68487272981952</v>
      </c>
      <c r="N815">
        <v>941.07669533505282</v>
      </c>
      <c r="O815">
        <v>980.61314151620263</v>
      </c>
      <c r="P815">
        <v>31.907750415722681</v>
      </c>
      <c r="Q815">
        <v>32.238583830741398</v>
      </c>
      <c r="R815">
        <v>26.034761993508059</v>
      </c>
      <c r="S815">
        <v>37.420762622655282</v>
      </c>
      <c r="T815">
        <v>102814.5003963058</v>
      </c>
      <c r="U815">
        <v>102814.67196114409</v>
      </c>
      <c r="V815">
        <v>102745.0032814138</v>
      </c>
      <c r="W815">
        <v>102884.25151626029</v>
      </c>
      <c r="X815">
        <v>6597.5001366790311</v>
      </c>
      <c r="Y815">
        <v>6619.9594918045896</v>
      </c>
      <c r="Z815">
        <v>6427.6173342602024</v>
      </c>
      <c r="AA815">
        <v>6702.8253579795173</v>
      </c>
      <c r="AB815">
        <v>1000.828801122159</v>
      </c>
      <c r="AC815">
        <v>989.11924617049772</v>
      </c>
      <c r="AD815">
        <v>873.36115965203373</v>
      </c>
      <c r="AE815">
        <v>1153.8659186273901</v>
      </c>
      <c r="AF815">
        <v>68.742804472368832</v>
      </c>
      <c r="AG815">
        <v>68.504581461756487</v>
      </c>
      <c r="AH815">
        <v>67.668876339572449</v>
      </c>
      <c r="AI815">
        <v>70.511334742009552</v>
      </c>
      <c r="AJ815">
        <v>0.61629351316919267</v>
      </c>
      <c r="AK815">
        <v>0.61629342914544105</v>
      </c>
      <c r="AL815">
        <v>0.61624748487744607</v>
      </c>
      <c r="AM815">
        <v>0.61633877623609812</v>
      </c>
      <c r="AN815">
        <v>0.97567028470781381</v>
      </c>
      <c r="AO815">
        <v>0.97567028470781336</v>
      </c>
      <c r="AP815">
        <v>0.97567028470781336</v>
      </c>
      <c r="AQ815">
        <v>0.97567028470781336</v>
      </c>
      <c r="AR815">
        <v>16.5004154726414</v>
      </c>
      <c r="AS815">
        <v>16.5004154726414</v>
      </c>
      <c r="AT815">
        <v>16.5004154726414</v>
      </c>
      <c r="AU815">
        <v>16.5004154726414</v>
      </c>
      <c r="AV815" t="str">
        <f>VLOOKUP(Sheet1[[#This Row],[NPDES ID2]],Combined_Sheet__Major_Only___2[[NPDES ID2]:[ECHO BFR]],3,FALSE)</f>
        <v>AR</v>
      </c>
      <c r="AW815" t="s">
        <v>41</v>
      </c>
      <c r="AX815" t="str">
        <f>VLOOKUP(Sheet1[[#This Row],[NPDES ID2]],Combined_Sheet__Major_Only___2[[NPDES ID2]:[ECHO BFR]],27,FALSE)</f>
        <v>-</v>
      </c>
      <c r="AY815" t="str">
        <f>VLOOKUP(Sheet1[[#This Row],[NPDES ID2]],Combined_Sheet__Major_Only___2[[NPDES ID2]:[ECHO BFR]],28,FALSE)</f>
        <v>-</v>
      </c>
      <c r="AZ815" t="str">
        <f>VLOOKUP(Sheet1[[#This Row],[NPDES ID2]],Combined_Sheet__Major_Only___2[[NPDES ID2]:[ECHO BFR]],29,FALSE)</f>
        <v>thickening</v>
      </c>
      <c r="BA815">
        <f>VLOOKUP(Sheet1[[#This Row],[NPDES ID2]],Combined_Sheet__Major_Only___2[[NPDES ID2]:[ECHO BFR]],17,FALSE)</f>
        <v>35.791400000000003</v>
      </c>
      <c r="BB815">
        <f>VLOOKUP(Sheet1[[#This Row],[NPDES ID2]],Combined_Sheet__Major_Only___2[[NPDES ID2]:[ECHO BFR]],18,FALSE)</f>
        <v>-90.630799999999994</v>
      </c>
      <c r="BC815" s="2" t="str">
        <f>IF(ISNUMBER(SEARCH("aerobic",$AW815)),"aerobic","")</f>
        <v>aerobic</v>
      </c>
      <c r="BD815" s="2" t="str">
        <f>IF(ISNUMBER(SEARCH("anaer",$AW815)),"anaer","")</f>
        <v/>
      </c>
      <c r="BE815" s="2" t="str">
        <f>IF(ISNUMBER(SEARCH("thickening",$AZ815)),"thickening","")</f>
        <v>thickening</v>
      </c>
      <c r="BF815" s="4" t="str">
        <f>IF(ISNUMBER(SEARCH("airDry",$AW815)),"airDry","")</f>
        <v/>
      </c>
      <c r="BG815" s="4" t="str">
        <f>IF(ISNUMBER(SEARCH("heatDry",$AY815)),"heatDry","")</f>
        <v/>
      </c>
      <c r="BH815" s="4" t="str">
        <f>IF(AND(ISNUMBER(SEARCH("aerobic",$AW815)),ISNUMBER(SEARCH("anaer",$AW815))),"Combined Aer and Anaer.","")</f>
        <v/>
      </c>
    </row>
    <row r="816" spans="1:60" x14ac:dyDescent="0.25">
      <c r="A816" s="5">
        <v>1320</v>
      </c>
      <c r="B816" t="s">
        <v>6279</v>
      </c>
      <c r="C816">
        <v>171.9</v>
      </c>
      <c r="D816">
        <v>645.04567240064421</v>
      </c>
      <c r="E816">
        <v>641.58468449490169</v>
      </c>
      <c r="F816">
        <v>465.99202522797691</v>
      </c>
      <c r="G816">
        <v>822.54467819797401</v>
      </c>
      <c r="H816">
        <v>-109.2779904304609</v>
      </c>
      <c r="I816">
        <v>-110.649691017175</v>
      </c>
      <c r="J816">
        <v>-130.0955194817162</v>
      </c>
      <c r="K816">
        <v>-87.779613921501436</v>
      </c>
      <c r="L816">
        <v>120.06119717846749</v>
      </c>
      <c r="M816">
        <v>119.6385193522883</v>
      </c>
      <c r="N816">
        <v>118.16022782898069</v>
      </c>
      <c r="O816">
        <v>123.1935555759255</v>
      </c>
      <c r="P816">
        <v>4.025508229070704</v>
      </c>
      <c r="Q816">
        <v>4.065977194556222</v>
      </c>
      <c r="R816">
        <v>3.2864514149504438</v>
      </c>
      <c r="S816">
        <v>4.7153977789626174</v>
      </c>
      <c r="T816">
        <v>102813.675516581</v>
      </c>
      <c r="U816">
        <v>102813.847080067</v>
      </c>
      <c r="V816">
        <v>102744.1789494674</v>
      </c>
      <c r="W816">
        <v>102883.426086755</v>
      </c>
      <c r="X816">
        <v>6625.4654132908299</v>
      </c>
      <c r="Y816">
        <v>6648.2482495333898</v>
      </c>
      <c r="Z816">
        <v>6452.6226594098889</v>
      </c>
      <c r="AA816">
        <v>6732.6809355540227</v>
      </c>
      <c r="AB816">
        <v>1008.934486827784</v>
      </c>
      <c r="AC816">
        <v>997.03969270848393</v>
      </c>
      <c r="AD816">
        <v>880.00181270369933</v>
      </c>
      <c r="AE816">
        <v>1164.0138123387089</v>
      </c>
      <c r="AF816">
        <v>68.447475551739274</v>
      </c>
      <c r="AG816">
        <v>68.206585787001742</v>
      </c>
      <c r="AH816">
        <v>67.363677813217578</v>
      </c>
      <c r="AI816">
        <v>70.233144922153457</v>
      </c>
      <c r="AJ816">
        <v>0.61268014869357179</v>
      </c>
      <c r="AK816">
        <v>0.6126801382709115</v>
      </c>
      <c r="AL816">
        <v>0.61267435350420829</v>
      </c>
      <c r="AM816">
        <v>0.6126858471095098</v>
      </c>
      <c r="AN816">
        <v>0.97567009632082147</v>
      </c>
      <c r="AO816">
        <v>0.97567009632082136</v>
      </c>
      <c r="AP816">
        <v>0.97567009632082136</v>
      </c>
      <c r="AQ816">
        <v>0.97567009632082136</v>
      </c>
      <c r="AR816">
        <v>16.39064628410398</v>
      </c>
      <c r="AS816">
        <v>16.39064628410398</v>
      </c>
      <c r="AT816">
        <v>16.39064628410398</v>
      </c>
      <c r="AU816">
        <v>16.39064628410398</v>
      </c>
      <c r="AV816" t="str">
        <f>VLOOKUP(Sheet1[[#This Row],[NPDES ID2]],Combined_Sheet__Major_Only___2[[NPDES ID2]:[ECHO BFR]],3,FALSE)</f>
        <v>GA</v>
      </c>
      <c r="AW816" t="s">
        <v>41</v>
      </c>
      <c r="AX816" t="str">
        <f>VLOOKUP(Sheet1[[#This Row],[NPDES ID2]],Combined_Sheet__Major_Only___2[[NPDES ID2]:[ECHO BFR]],27,FALSE)</f>
        <v>-</v>
      </c>
      <c r="AY816" t="str">
        <f>VLOOKUP(Sheet1[[#This Row],[NPDES ID2]],Combined_Sheet__Major_Only___2[[NPDES ID2]:[ECHO BFR]],28,FALSE)</f>
        <v>-</v>
      </c>
      <c r="AZ816" t="str">
        <f>VLOOKUP(Sheet1[[#This Row],[NPDES ID2]],Combined_Sheet__Major_Only___2[[NPDES ID2]:[ECHO BFR]],29,FALSE)</f>
        <v>thickening</v>
      </c>
      <c r="BA816">
        <f>VLOOKUP(Sheet1[[#This Row],[NPDES ID2]],Combined_Sheet__Major_Only___2[[NPDES ID2]:[ECHO BFR]],17,FALSE)</f>
        <v>33.550770999999997</v>
      </c>
      <c r="BB816">
        <f>VLOOKUP(Sheet1[[#This Row],[NPDES ID2]],Combined_Sheet__Major_Only___2[[NPDES ID2]:[ECHO BFR]],18,FALSE)</f>
        <v>-84.226581999999993</v>
      </c>
      <c r="BC816" s="2" t="str">
        <f>IF(ISNUMBER(SEARCH("aerobic",$AW816)),"aerobic","")</f>
        <v>aerobic</v>
      </c>
      <c r="BD816" s="2" t="str">
        <f>IF(ISNUMBER(SEARCH("anaer",$AW816)),"anaer","")</f>
        <v/>
      </c>
      <c r="BE816" s="2" t="str">
        <f>IF(ISNUMBER(SEARCH("thickening",$AZ816)),"thickening","")</f>
        <v>thickening</v>
      </c>
      <c r="BF816" s="3" t="str">
        <f>IF(ISNUMBER(SEARCH("airDry",$AW816)),"airDry","")</f>
        <v/>
      </c>
      <c r="BG816" s="3" t="str">
        <f>IF(ISNUMBER(SEARCH("heatDry",$AY816)),"heatDry","")</f>
        <v/>
      </c>
      <c r="BH816" s="3" t="str">
        <f>IF(AND(ISNUMBER(SEARCH("aerobic",$AW816)),ISNUMBER(SEARCH("anaer",$AW816))),"Combined Aer and Anaer.","")</f>
        <v/>
      </c>
    </row>
    <row r="817" spans="1:60" x14ac:dyDescent="0.25">
      <c r="A817" s="5">
        <v>1348</v>
      </c>
      <c r="B817" t="s">
        <v>6404</v>
      </c>
      <c r="C817">
        <v>162.69999999999999</v>
      </c>
      <c r="D817">
        <v>682.30309137623317</v>
      </c>
      <c r="E817">
        <v>678.73066274019811</v>
      </c>
      <c r="F817">
        <v>491.04158274342598</v>
      </c>
      <c r="G817">
        <v>873.56045558710673</v>
      </c>
      <c r="H817">
        <v>-110.8130383990793</v>
      </c>
      <c r="I817">
        <v>-112.2127084424263</v>
      </c>
      <c r="J817">
        <v>-131.5711179550859</v>
      </c>
      <c r="K817">
        <v>-89.245586137718533</v>
      </c>
      <c r="L817">
        <v>112.1799453294694</v>
      </c>
      <c r="M817">
        <v>111.76881238463049</v>
      </c>
      <c r="N817">
        <v>110.3308863266446</v>
      </c>
      <c r="O817">
        <v>115.2267613264688</v>
      </c>
      <c r="P817">
        <v>3.8129989749115412</v>
      </c>
      <c r="Q817">
        <v>3.8479784221490791</v>
      </c>
      <c r="R817">
        <v>3.1184127845295948</v>
      </c>
      <c r="S817">
        <v>4.4513594272569348</v>
      </c>
      <c r="T817">
        <v>102756.6663887059</v>
      </c>
      <c r="U817">
        <v>102756.8378587331</v>
      </c>
      <c r="V817">
        <v>102687.2076796812</v>
      </c>
      <c r="W817">
        <v>102826.37896242351</v>
      </c>
      <c r="X817">
        <v>6707.8181571915229</v>
      </c>
      <c r="Y817">
        <v>6731.659849988604</v>
      </c>
      <c r="Z817">
        <v>6525.9193073136812</v>
      </c>
      <c r="AA817">
        <v>6820.8150967105157</v>
      </c>
      <c r="AB817">
        <v>1033.898309710434</v>
      </c>
      <c r="AC817">
        <v>1021.470513917165</v>
      </c>
      <c r="AD817">
        <v>900.25732226709454</v>
      </c>
      <c r="AE817">
        <v>1195.640148288845</v>
      </c>
      <c r="AF817">
        <v>67.570653976727655</v>
      </c>
      <c r="AG817">
        <v>67.323088005435892</v>
      </c>
      <c r="AH817">
        <v>66.456845400573656</v>
      </c>
      <c r="AI817">
        <v>69.405780194521299</v>
      </c>
      <c r="AJ817">
        <v>0.60195402289551658</v>
      </c>
      <c r="AK817">
        <v>0.60195401308529184</v>
      </c>
      <c r="AL817">
        <v>0.60194856773427952</v>
      </c>
      <c r="AM817">
        <v>0.60195938695898532</v>
      </c>
      <c r="AN817">
        <v>0.97565706943779607</v>
      </c>
      <c r="AO817">
        <v>0.97565706943779584</v>
      </c>
      <c r="AP817">
        <v>0.97565706943779584</v>
      </c>
      <c r="AQ817">
        <v>0.97565706943779584</v>
      </c>
      <c r="AR817">
        <v>16.060729928426088</v>
      </c>
      <c r="AS817">
        <v>16.060729928426081</v>
      </c>
      <c r="AT817">
        <v>16.060729928426081</v>
      </c>
      <c r="AU817">
        <v>16.060729928426081</v>
      </c>
      <c r="AV817" t="str">
        <f>VLOOKUP(Sheet1[[#This Row],[NPDES ID2]],Combined_Sheet__Major_Only___2[[NPDES ID2]:[ECHO BFR]],3,FALSE)</f>
        <v>WA</v>
      </c>
      <c r="AW817" t="s">
        <v>41</v>
      </c>
      <c r="AX817" t="str">
        <f>VLOOKUP(Sheet1[[#This Row],[NPDES ID2]],Combined_Sheet__Major_Only___2[[NPDES ID2]:[ECHO BFR]],27,FALSE)</f>
        <v>other</v>
      </c>
      <c r="AY817" t="str">
        <f>VLOOKUP(Sheet1[[#This Row],[NPDES ID2]],Combined_Sheet__Major_Only___2[[NPDES ID2]:[ECHO BFR]],28,FALSE)</f>
        <v>-</v>
      </c>
      <c r="AZ817" t="str">
        <f>VLOOKUP(Sheet1[[#This Row],[NPDES ID2]],Combined_Sheet__Major_Only___2[[NPDES ID2]:[ECHO BFR]],29,FALSE)</f>
        <v>thickening</v>
      </c>
      <c r="BA817">
        <f>VLOOKUP(Sheet1[[#This Row],[NPDES ID2]],Combined_Sheet__Major_Only___2[[NPDES ID2]:[ECHO BFR]],17,FALSE)</f>
        <v>47.499118000000003</v>
      </c>
      <c r="BB817">
        <f>VLOOKUP(Sheet1[[#This Row],[NPDES ID2]],Combined_Sheet__Major_Only___2[[NPDES ID2]:[ECHO BFR]],18,FALSE)</f>
        <v>-121.78581</v>
      </c>
      <c r="BC817" s="2" t="str">
        <f>IF(ISNUMBER(SEARCH("aerobic",$AW817)),"aerobic","")</f>
        <v>aerobic</v>
      </c>
      <c r="BD817" s="2" t="str">
        <f>IF(ISNUMBER(SEARCH("anaer",$AW817)),"anaer","")</f>
        <v/>
      </c>
      <c r="BE817" s="2" t="str">
        <f>IF(ISNUMBER(SEARCH("thickening",$AZ817)),"thickening","")</f>
        <v>thickening</v>
      </c>
      <c r="BF817" s="3" t="str">
        <f>IF(ISNUMBER(SEARCH("airDry",$AW817)),"airDry","")</f>
        <v/>
      </c>
      <c r="BG817" s="3" t="str">
        <f>IF(ISNUMBER(SEARCH("heatDry",$AY817)),"heatDry","")</f>
        <v/>
      </c>
      <c r="BH817" s="3" t="str">
        <f>IF(AND(ISNUMBER(SEARCH("aerobic",$AW817)),ISNUMBER(SEARCH("anaer",$AW817))),"Combined Aer and Anaer.","")</f>
        <v/>
      </c>
    </row>
    <row r="818" spans="1:60" x14ac:dyDescent="0.25">
      <c r="A818" s="5">
        <v>2367</v>
      </c>
      <c r="B818" t="s">
        <v>11039</v>
      </c>
      <c r="C818">
        <v>329.64</v>
      </c>
      <c r="D818">
        <v>413.99990012433022</v>
      </c>
      <c r="E818">
        <v>411.97394362684889</v>
      </c>
      <c r="F818">
        <v>319.87954243577587</v>
      </c>
      <c r="G818">
        <v>510.2539824006019</v>
      </c>
      <c r="H818">
        <v>-107.960702778265</v>
      </c>
      <c r="I818">
        <v>-109.26832419483721</v>
      </c>
      <c r="J818">
        <v>-128.82656064351531</v>
      </c>
      <c r="K818">
        <v>-86.500659527982606</v>
      </c>
      <c r="L818">
        <v>232.73124016596779</v>
      </c>
      <c r="M818">
        <v>231.93968361867289</v>
      </c>
      <c r="N818">
        <v>229.1715805758403</v>
      </c>
      <c r="O818">
        <v>238.5968999361607</v>
      </c>
      <c r="P818">
        <v>7.714286726716697</v>
      </c>
      <c r="Q818">
        <v>7.7998779451180766</v>
      </c>
      <c r="R818">
        <v>6.2886322949754021</v>
      </c>
      <c r="S818">
        <v>9.0623764567814113</v>
      </c>
      <c r="T818">
        <v>102649.95444359881</v>
      </c>
      <c r="U818">
        <v>102650.1257386862</v>
      </c>
      <c r="V818">
        <v>102580.5665988453</v>
      </c>
      <c r="W818">
        <v>102719.59589404341</v>
      </c>
      <c r="X818">
        <v>6543.8144388851806</v>
      </c>
      <c r="Y818">
        <v>6565.6902324978164</v>
      </c>
      <c r="Z818">
        <v>6378.6880039822363</v>
      </c>
      <c r="AA818">
        <v>6646.1168250807796</v>
      </c>
      <c r="AB818">
        <v>986.69540629011738</v>
      </c>
      <c r="AC818">
        <v>975.24748204402897</v>
      </c>
      <c r="AD818">
        <v>861.77460151952391</v>
      </c>
      <c r="AE818">
        <v>1136.1894159659739</v>
      </c>
      <c r="AF818">
        <v>69.190984082879268</v>
      </c>
      <c r="AG818">
        <v>68.955809421003551</v>
      </c>
      <c r="AH818">
        <v>68.132609694780541</v>
      </c>
      <c r="AI818">
        <v>70.934646380439077</v>
      </c>
      <c r="AJ818">
        <v>0.62177749671666471</v>
      </c>
      <c r="AK818">
        <v>0.62177747663438798</v>
      </c>
      <c r="AL818">
        <v>0.62176635229721555</v>
      </c>
      <c r="AM818">
        <v>0.62178845514306746</v>
      </c>
      <c r="AN818">
        <v>0.9756326476695496</v>
      </c>
      <c r="AO818">
        <v>0.9756326476695496</v>
      </c>
      <c r="AP818">
        <v>0.9756326476695496</v>
      </c>
      <c r="AQ818">
        <v>0.9756326476695496</v>
      </c>
      <c r="AR818">
        <v>16.670291361447131</v>
      </c>
      <c r="AS818">
        <v>16.670291361447131</v>
      </c>
      <c r="AT818">
        <v>16.670291361447131</v>
      </c>
      <c r="AU818">
        <v>16.670291361447131</v>
      </c>
      <c r="AV818" t="str">
        <f>VLOOKUP(Sheet1[[#This Row],[NPDES ID2]],Combined_Sheet__Major_Only___2[[NPDES ID2]:[ECHO BFR]],3,FALSE)</f>
        <v>LA</v>
      </c>
      <c r="AW818" t="s">
        <v>12185</v>
      </c>
      <c r="AX818" t="str">
        <f>VLOOKUP(Sheet1[[#This Row],[NPDES ID2]],Combined_Sheet__Major_Only___2[[NPDES ID2]:[ECHO BFR]],27,FALSE)</f>
        <v>-</v>
      </c>
      <c r="AY818" t="str">
        <f>VLOOKUP(Sheet1[[#This Row],[NPDES ID2]],Combined_Sheet__Major_Only___2[[NPDES ID2]:[ECHO BFR]],28,FALSE)</f>
        <v>-</v>
      </c>
      <c r="AZ818" t="str">
        <f>VLOOKUP(Sheet1[[#This Row],[NPDES ID2]],Combined_Sheet__Major_Only___2[[NPDES ID2]:[ECHO BFR]],29,FALSE)</f>
        <v>thickening</v>
      </c>
      <c r="BA818">
        <f>VLOOKUP(Sheet1[[#This Row],[NPDES ID2]],Combined_Sheet__Major_Only___2[[NPDES ID2]:[ECHO BFR]],17,FALSE)</f>
        <v>29.629380000000001</v>
      </c>
      <c r="BB818">
        <f>VLOOKUP(Sheet1[[#This Row],[NPDES ID2]],Combined_Sheet__Major_Only___2[[NPDES ID2]:[ECHO BFR]],18,FALSE)</f>
        <v>-90.736200999999994</v>
      </c>
      <c r="BC818" s="2" t="str">
        <f>IF(ISNUMBER(SEARCH("aerobic",$AW818)),"aerobic","")</f>
        <v/>
      </c>
      <c r="BD818" s="2" t="str">
        <f>IF(ISNUMBER(SEARCH("anaer",$AW818)),"anaer","")</f>
        <v>anaer</v>
      </c>
      <c r="BE818" s="2" t="str">
        <f>IF(ISNUMBER(SEARCH("thickening",$AZ818)),"thickening","")</f>
        <v>thickening</v>
      </c>
      <c r="BF818" s="4" t="str">
        <f>IF(ISNUMBER(SEARCH("airDry",$AW818)),"airDry","")</f>
        <v/>
      </c>
      <c r="BG818" s="4" t="str">
        <f>IF(ISNUMBER(SEARCH("heatDry",$AY818)),"heatDry","")</f>
        <v/>
      </c>
      <c r="BH818" s="4" t="str">
        <f>IF(AND(ISNUMBER(SEARCH("aerobic",$AW818)),ISNUMBER(SEARCH("anaer",$AW818))),"Combined Aer and Anaer.","")</f>
        <v/>
      </c>
    </row>
    <row r="819" spans="1:60" x14ac:dyDescent="0.25">
      <c r="A819" s="5">
        <v>1894</v>
      </c>
      <c r="B819" t="s">
        <v>8940</v>
      </c>
      <c r="C819">
        <v>4377</v>
      </c>
      <c r="D819">
        <v>901.22494042051039</v>
      </c>
      <c r="E819">
        <v>898.98435772137964</v>
      </c>
      <c r="F819">
        <v>726.16025379624966</v>
      </c>
      <c r="G819">
        <v>1055.7533111787079</v>
      </c>
      <c r="H819">
        <v>-107.93211499143121</v>
      </c>
      <c r="I819">
        <v>-109.5236713024896</v>
      </c>
      <c r="J819">
        <v>-128.66781072541971</v>
      </c>
      <c r="K819">
        <v>-85.865289913325782</v>
      </c>
      <c r="L819">
        <v>3057.1085402756871</v>
      </c>
      <c r="M819">
        <v>3046.3328127682421</v>
      </c>
      <c r="N819">
        <v>3008.758394849634</v>
      </c>
      <c r="O819">
        <v>3136.835887079289</v>
      </c>
      <c r="P819">
        <v>102.4713824009022</v>
      </c>
      <c r="Q819">
        <v>103.4982785470647</v>
      </c>
      <c r="R819">
        <v>83.660423127769633</v>
      </c>
      <c r="S819">
        <v>120.0649078990501</v>
      </c>
      <c r="T819">
        <v>102550.4969776278</v>
      </c>
      <c r="U819">
        <v>102550.668109668</v>
      </c>
      <c r="V819">
        <v>102481.17517965881</v>
      </c>
      <c r="W819">
        <v>102620.07213989329</v>
      </c>
      <c r="X819">
        <v>6608.3889199151217</v>
      </c>
      <c r="Y819">
        <v>6631.1900731457663</v>
      </c>
      <c r="Z819">
        <v>6436.0588444734576</v>
      </c>
      <c r="AA819">
        <v>6715.2736213491853</v>
      </c>
      <c r="AB819">
        <v>1006.561339573938</v>
      </c>
      <c r="AC819">
        <v>994.75247443789885</v>
      </c>
      <c r="AD819">
        <v>877.7829533323544</v>
      </c>
      <c r="AE819">
        <v>1161.551670126375</v>
      </c>
      <c r="AF819">
        <v>68.466238974115925</v>
      </c>
      <c r="AG819">
        <v>68.226965863147001</v>
      </c>
      <c r="AH819">
        <v>67.382235025511207</v>
      </c>
      <c r="AI819">
        <v>70.249160702523824</v>
      </c>
      <c r="AJ819">
        <v>0.61290981625088092</v>
      </c>
      <c r="AK819">
        <v>0.61290953715217644</v>
      </c>
      <c r="AL819">
        <v>0.61276246060706618</v>
      </c>
      <c r="AM819">
        <v>0.61305474974159613</v>
      </c>
      <c r="AN819">
        <v>0.97560984197973266</v>
      </c>
      <c r="AO819">
        <v>0.97560984197973299</v>
      </c>
      <c r="AP819">
        <v>0.97560984197973299</v>
      </c>
      <c r="AQ819">
        <v>0.97560984197973299</v>
      </c>
      <c r="AR819">
        <v>16.392871724181429</v>
      </c>
      <c r="AS819">
        <v>16.392871724181429</v>
      </c>
      <c r="AT819">
        <v>16.392871724181429</v>
      </c>
      <c r="AU819">
        <v>16.392871724181429</v>
      </c>
      <c r="AV819" t="str">
        <f>VLOOKUP(Sheet1[[#This Row],[NPDES ID2]],Combined_Sheet__Major_Only___2[[NPDES ID2]:[ECHO BFR]],3,FALSE)</f>
        <v>NY</v>
      </c>
      <c r="AW819" t="s">
        <v>41</v>
      </c>
      <c r="AX819" t="str">
        <f>VLOOKUP(Sheet1[[#This Row],[NPDES ID2]],Combined_Sheet__Major_Only___2[[NPDES ID2]:[ECHO BFR]],27,FALSE)</f>
        <v>other</v>
      </c>
      <c r="AY819" t="str">
        <f>VLOOKUP(Sheet1[[#This Row],[NPDES ID2]],Combined_Sheet__Major_Only___2[[NPDES ID2]:[ECHO BFR]],28,FALSE)</f>
        <v>-</v>
      </c>
      <c r="AZ819" t="str">
        <f>VLOOKUP(Sheet1[[#This Row],[NPDES ID2]],Combined_Sheet__Major_Only___2[[NPDES ID2]:[ECHO BFR]],29,FALSE)</f>
        <v>preliminaryOps, thickening</v>
      </c>
      <c r="BA819">
        <f>VLOOKUP(Sheet1[[#This Row],[NPDES ID2]],Combined_Sheet__Major_Only___2[[NPDES ID2]:[ECHO BFR]],17,FALSE)</f>
        <v>43.05021</v>
      </c>
      <c r="BB819">
        <f>VLOOKUP(Sheet1[[#This Row],[NPDES ID2]],Combined_Sheet__Major_Only___2[[NPDES ID2]:[ECHO BFR]],18,FALSE)</f>
        <v>-78.813599999999994</v>
      </c>
      <c r="BC819" s="2" t="str">
        <f>IF(ISNUMBER(SEARCH("aerobic",$AW819)),"aerobic","")</f>
        <v>aerobic</v>
      </c>
      <c r="BD819" s="2" t="str">
        <f>IF(ISNUMBER(SEARCH("anaer",$AW819)),"anaer","")</f>
        <v/>
      </c>
      <c r="BE819" s="2" t="str">
        <f>IF(ISNUMBER(SEARCH("thickening",$AZ819)),"thickening","")</f>
        <v>thickening</v>
      </c>
      <c r="BF819" s="3" t="str">
        <f>IF(ISNUMBER(SEARCH("airDry",$AW819)),"airDry","")</f>
        <v/>
      </c>
      <c r="BG819" s="3" t="str">
        <f>IF(ISNUMBER(SEARCH("heatDry",$AY819)),"heatDry","")</f>
        <v/>
      </c>
      <c r="BH819" s="3" t="str">
        <f>IF(AND(ISNUMBER(SEARCH("aerobic",$AW819)),ISNUMBER(SEARCH("anaer",$AW819))),"Combined Aer and Anaer.","")</f>
        <v/>
      </c>
    </row>
    <row r="820" spans="1:60" x14ac:dyDescent="0.25">
      <c r="A820" s="5">
        <v>412</v>
      </c>
      <c r="B820" t="s">
        <v>2070</v>
      </c>
      <c r="C820">
        <v>654.11</v>
      </c>
      <c r="D820">
        <v>338.43863552107632</v>
      </c>
      <c r="E820">
        <v>331.74397654357568</v>
      </c>
      <c r="F820">
        <v>285.86512355525741</v>
      </c>
      <c r="G820">
        <v>404.16542150539891</v>
      </c>
      <c r="H820">
        <v>-108.660778505625</v>
      </c>
      <c r="I820">
        <v>-109.9878150551535</v>
      </c>
      <c r="J820">
        <v>-129.4910958146684</v>
      </c>
      <c r="K820">
        <v>-87.119380458913042</v>
      </c>
      <c r="L820">
        <v>458.65818328507891</v>
      </c>
      <c r="M820">
        <v>457.06331652072879</v>
      </c>
      <c r="N820">
        <v>451.48729406034693</v>
      </c>
      <c r="O820">
        <v>470.47513478387799</v>
      </c>
      <c r="P820">
        <v>15.31365077636106</v>
      </c>
      <c r="Q820">
        <v>15.47168899857528</v>
      </c>
      <c r="R820">
        <v>12.49544149154922</v>
      </c>
      <c r="S820">
        <v>17.957355691537721</v>
      </c>
      <c r="T820">
        <v>102544.22963218451</v>
      </c>
      <c r="U820">
        <v>102544.40075395031</v>
      </c>
      <c r="V820">
        <v>102474.9119961758</v>
      </c>
      <c r="W820">
        <v>102613.80061727839</v>
      </c>
      <c r="X820">
        <v>6582.0804748151104</v>
      </c>
      <c r="Y820">
        <v>6604.491561125461</v>
      </c>
      <c r="Z820">
        <v>6412.4328021756373</v>
      </c>
      <c r="AA820">
        <v>6687.2654546790181</v>
      </c>
      <c r="AB820">
        <v>998.71674908115494</v>
      </c>
      <c r="AC820">
        <v>987.01726078394188</v>
      </c>
      <c r="AD820">
        <v>871.51107087203218</v>
      </c>
      <c r="AE820">
        <v>1151.444139012714</v>
      </c>
      <c r="AF820">
        <v>68.71977220786151</v>
      </c>
      <c r="AG820">
        <v>68.481124166421267</v>
      </c>
      <c r="AH820">
        <v>67.645199170422742</v>
      </c>
      <c r="AI820">
        <v>70.489887814460914</v>
      </c>
      <c r="AJ820">
        <v>0.61601168602369083</v>
      </c>
      <c r="AK820">
        <v>0.61601164613661763</v>
      </c>
      <c r="AL820">
        <v>0.61598964154620572</v>
      </c>
      <c r="AM820">
        <v>0.61603336303897738</v>
      </c>
      <c r="AN820">
        <v>0.97560840344172406</v>
      </c>
      <c r="AO820">
        <v>0.97560840344172417</v>
      </c>
      <c r="AP820">
        <v>0.97560840344172417</v>
      </c>
      <c r="AQ820">
        <v>0.97560840344172417</v>
      </c>
      <c r="AR820">
        <v>16.492566528382099</v>
      </c>
      <c r="AS820">
        <v>16.492566528382099</v>
      </c>
      <c r="AT820">
        <v>16.492566528382099</v>
      </c>
      <c r="AU820">
        <v>16.492566528382099</v>
      </c>
      <c r="AV820" t="str">
        <f>VLOOKUP(Sheet1[[#This Row],[NPDES ID2]],Combined_Sheet__Major_Only___2[[NPDES ID2]:[ECHO BFR]],3,FALSE)</f>
        <v>FL</v>
      </c>
      <c r="AW820" t="s">
        <v>41</v>
      </c>
      <c r="AX820" t="str">
        <f>VLOOKUP(Sheet1[[#This Row],[NPDES ID2]],Combined_Sheet__Major_Only___2[[NPDES ID2]:[ECHO BFR]],27,FALSE)</f>
        <v>-</v>
      </c>
      <c r="AY820" t="str">
        <f>VLOOKUP(Sheet1[[#This Row],[NPDES ID2]],Combined_Sheet__Major_Only___2[[NPDES ID2]:[ECHO BFR]],28,FALSE)</f>
        <v>-</v>
      </c>
      <c r="AZ820" t="str">
        <f>VLOOKUP(Sheet1[[#This Row],[NPDES ID2]],Combined_Sheet__Major_Only___2[[NPDES ID2]:[ECHO BFR]],29,FALSE)</f>
        <v>thickening</v>
      </c>
      <c r="BA820">
        <f>VLOOKUP(Sheet1[[#This Row],[NPDES ID2]],Combined_Sheet__Major_Only___2[[NPDES ID2]:[ECHO BFR]],17,FALSE)</f>
        <v>29.163056000000001</v>
      </c>
      <c r="BB820">
        <f>VLOOKUP(Sheet1[[#This Row],[NPDES ID2]],Combined_Sheet__Major_Only___2[[NPDES ID2]:[ECHO BFR]],18,FALSE)</f>
        <v>-82.077500000000001</v>
      </c>
      <c r="BC820" s="2" t="str">
        <f>IF(ISNUMBER(SEARCH("aerobic",$AW820)),"aerobic","")</f>
        <v>aerobic</v>
      </c>
      <c r="BD820" s="2" t="str">
        <f>IF(ISNUMBER(SEARCH("anaer",$AW820)),"anaer","")</f>
        <v/>
      </c>
      <c r="BE820" s="2" t="str">
        <f>IF(ISNUMBER(SEARCH("thickening",$AZ820)),"thickening","")</f>
        <v>thickening</v>
      </c>
      <c r="BF820" s="3" t="str">
        <f>IF(ISNUMBER(SEARCH("airDry",$AW820)),"airDry","")</f>
        <v/>
      </c>
      <c r="BG820" s="3" t="str">
        <f>IF(ISNUMBER(SEARCH("heatDry",$AY820)),"heatDry","")</f>
        <v/>
      </c>
      <c r="BH820" s="3" t="str">
        <f>IF(AND(ISNUMBER(SEARCH("aerobic",$AW820)),ISNUMBER(SEARCH("anaer",$AW820))),"Combined Aer and Anaer.","")</f>
        <v/>
      </c>
    </row>
    <row r="821" spans="1:60" x14ac:dyDescent="0.25">
      <c r="A821" s="5">
        <v>1461</v>
      </c>
      <c r="B821" t="s">
        <v>6901</v>
      </c>
      <c r="C821">
        <v>115.38</v>
      </c>
      <c r="D821">
        <v>890.62009823420692</v>
      </c>
      <c r="E821">
        <v>883.29205911627628</v>
      </c>
      <c r="F821">
        <v>628.30812498763055</v>
      </c>
      <c r="G821">
        <v>1151.203069590777</v>
      </c>
      <c r="H821">
        <v>-108.56908265846</v>
      </c>
      <c r="I821">
        <v>-109.9142099471222</v>
      </c>
      <c r="J821">
        <v>-129.41586345001619</v>
      </c>
      <c r="K821">
        <v>-87.112097970871602</v>
      </c>
      <c r="L821">
        <v>81.084623093175765</v>
      </c>
      <c r="M821">
        <v>80.804723364070867</v>
      </c>
      <c r="N821">
        <v>79.825750872915577</v>
      </c>
      <c r="O821">
        <v>83.15893380921716</v>
      </c>
      <c r="P821">
        <v>2.7009389081969641</v>
      </c>
      <c r="Q821">
        <v>2.7294433854648812</v>
      </c>
      <c r="R821">
        <v>2.2031925149898748</v>
      </c>
      <c r="S821">
        <v>3.1689923234325659</v>
      </c>
      <c r="T821">
        <v>102425.8132767385</v>
      </c>
      <c r="U821">
        <v>102425.9842043766</v>
      </c>
      <c r="V821">
        <v>102356.5742775564</v>
      </c>
      <c r="W821">
        <v>102495.3053375959</v>
      </c>
      <c r="X821">
        <v>6559.8014395748232</v>
      </c>
      <c r="Y821">
        <v>6581.9964033694278</v>
      </c>
      <c r="Z821">
        <v>6391.8787114469324</v>
      </c>
      <c r="AA821">
        <v>6663.8919410764329</v>
      </c>
      <c r="AB821">
        <v>993.26887761011039</v>
      </c>
      <c r="AC821">
        <v>981.66401332984026</v>
      </c>
      <c r="AD821">
        <v>867.02103638544895</v>
      </c>
      <c r="AE821">
        <v>1144.674313134565</v>
      </c>
      <c r="AF821">
        <v>68.871109859143473</v>
      </c>
      <c r="AG821">
        <v>68.633424700949362</v>
      </c>
      <c r="AH821">
        <v>67.8018267915932</v>
      </c>
      <c r="AI821">
        <v>70.632904666772376</v>
      </c>
      <c r="AJ821">
        <v>0.61786338211398995</v>
      </c>
      <c r="AK821">
        <v>0.61786337512601941</v>
      </c>
      <c r="AL821">
        <v>0.61785949384425687</v>
      </c>
      <c r="AM821">
        <v>0.6178672054398725</v>
      </c>
      <c r="AN821">
        <v>0.97558119151745581</v>
      </c>
      <c r="AO821">
        <v>0.97558119151745615</v>
      </c>
      <c r="AP821">
        <v>0.97558119151745615</v>
      </c>
      <c r="AQ821">
        <v>0.97558119151745615</v>
      </c>
      <c r="AR821">
        <v>16.550144033936519</v>
      </c>
      <c r="AS821">
        <v>16.550144033936519</v>
      </c>
      <c r="AT821">
        <v>16.550144033936519</v>
      </c>
      <c r="AU821">
        <v>16.550144033936519</v>
      </c>
      <c r="AV821" t="str">
        <f>VLOOKUP(Sheet1[[#This Row],[NPDES ID2]],Combined_Sheet__Major_Only___2[[NPDES ID2]:[ECHO BFR]],3,FALSE)</f>
        <v>MN</v>
      </c>
      <c r="AW821" t="s">
        <v>12185</v>
      </c>
      <c r="AX821" t="str">
        <f>VLOOKUP(Sheet1[[#This Row],[NPDES ID2]],Combined_Sheet__Major_Only___2[[NPDES ID2]:[ECHO BFR]],27,FALSE)</f>
        <v>-</v>
      </c>
      <c r="AY821" t="str">
        <f>VLOOKUP(Sheet1[[#This Row],[NPDES ID2]],Combined_Sheet__Major_Only___2[[NPDES ID2]:[ECHO BFR]],28,FALSE)</f>
        <v>-</v>
      </c>
      <c r="AZ821" t="str">
        <f>VLOOKUP(Sheet1[[#This Row],[NPDES ID2]],Combined_Sheet__Major_Only___2[[NPDES ID2]:[ECHO BFR]],29,FALSE)</f>
        <v>thickening</v>
      </c>
      <c r="BA821">
        <f>VLOOKUP(Sheet1[[#This Row],[NPDES ID2]],Combined_Sheet__Major_Only___2[[NPDES ID2]:[ECHO BFR]],17,FALSE)</f>
        <v>44.765709999999999</v>
      </c>
      <c r="BB821">
        <f>VLOOKUP(Sheet1[[#This Row],[NPDES ID2]],Combined_Sheet__Major_Only___2[[NPDES ID2]:[ECHO BFR]],18,FALSE)</f>
        <v>-94.134259999999998</v>
      </c>
      <c r="BC821" s="2" t="str">
        <f>IF(ISNUMBER(SEARCH("aerobic",$AW821)),"aerobic","")</f>
        <v/>
      </c>
      <c r="BD821" s="2" t="str">
        <f>IF(ISNUMBER(SEARCH("anaer",$AW821)),"anaer","")</f>
        <v>anaer</v>
      </c>
      <c r="BE821" s="2" t="str">
        <f>IF(ISNUMBER(SEARCH("thickening",$AZ821)),"thickening","")</f>
        <v>thickening</v>
      </c>
      <c r="BF821" s="4" t="str">
        <f>IF(ISNUMBER(SEARCH("airDry",$AW821)),"airDry","")</f>
        <v/>
      </c>
      <c r="BG821" s="4" t="str">
        <f>IF(ISNUMBER(SEARCH("heatDry",$AY821)),"heatDry","")</f>
        <v/>
      </c>
      <c r="BH821" s="4" t="str">
        <f>IF(AND(ISNUMBER(SEARCH("aerobic",$AW821)),ISNUMBER(SEARCH("anaer",$AW821))),"Combined Aer and Anaer.","")</f>
        <v/>
      </c>
    </row>
    <row r="822" spans="1:60" x14ac:dyDescent="0.25">
      <c r="A822" s="5">
        <v>2207</v>
      </c>
      <c r="B822" t="s">
        <v>10346</v>
      </c>
      <c r="C822">
        <v>636.54999999999995</v>
      </c>
      <c r="D822">
        <v>337.84325716323121</v>
      </c>
      <c r="E822">
        <v>330.83895604506313</v>
      </c>
      <c r="F822">
        <v>284.13594571194699</v>
      </c>
      <c r="G822">
        <v>403.97090764058453</v>
      </c>
      <c r="H822">
        <v>-108.23445102441541</v>
      </c>
      <c r="I822">
        <v>-109.537774158706</v>
      </c>
      <c r="J822">
        <v>-129.08218565180769</v>
      </c>
      <c r="K822">
        <v>-86.71627261408949</v>
      </c>
      <c r="L822">
        <v>447.99546611702698</v>
      </c>
      <c r="M822">
        <v>446.45598577789161</v>
      </c>
      <c r="N822">
        <v>441.0735469638326</v>
      </c>
      <c r="O822">
        <v>459.40210774913982</v>
      </c>
      <c r="P822">
        <v>14.89922533666236</v>
      </c>
      <c r="Q822">
        <v>15.059216448514141</v>
      </c>
      <c r="R822">
        <v>12.151093195244499</v>
      </c>
      <c r="S822">
        <v>17.488493433444891</v>
      </c>
      <c r="T822">
        <v>102329.69581292319</v>
      </c>
      <c r="U822">
        <v>102329.86658298961</v>
      </c>
      <c r="V822">
        <v>102260.52064252811</v>
      </c>
      <c r="W822">
        <v>102399.12381170561</v>
      </c>
      <c r="X822">
        <v>6544.0874997681831</v>
      </c>
      <c r="Y822">
        <v>6566.1538644327811</v>
      </c>
      <c r="Z822">
        <v>6377.3272185774667</v>
      </c>
      <c r="AA822">
        <v>6647.4386607933739</v>
      </c>
      <c r="AB822">
        <v>989.59921375325632</v>
      </c>
      <c r="AC822">
        <v>978.06878328494895</v>
      </c>
      <c r="AD822">
        <v>863.95814841707761</v>
      </c>
      <c r="AE822">
        <v>1140.1853765696551</v>
      </c>
      <c r="AF822">
        <v>68.973759595785879</v>
      </c>
      <c r="AG822">
        <v>68.73703865503893</v>
      </c>
      <c r="AH822">
        <v>67.907885912288506</v>
      </c>
      <c r="AI822">
        <v>70.729554096003369</v>
      </c>
      <c r="AJ822">
        <v>0.61911942172314183</v>
      </c>
      <c r="AK822">
        <v>0.61911938292256097</v>
      </c>
      <c r="AL822">
        <v>0.61909797212781659</v>
      </c>
      <c r="AM822">
        <v>0.61914051374474743</v>
      </c>
      <c r="AN822">
        <v>0.97555905916602415</v>
      </c>
      <c r="AO822">
        <v>0.97555905916602415</v>
      </c>
      <c r="AP822">
        <v>0.97555905916602415</v>
      </c>
      <c r="AQ822">
        <v>0.97555905916602415</v>
      </c>
      <c r="AR822">
        <v>16.588178597382779</v>
      </c>
      <c r="AS822">
        <v>16.58817859738279</v>
      </c>
      <c r="AT822">
        <v>16.58817859738279</v>
      </c>
      <c r="AU822">
        <v>16.58817859738279</v>
      </c>
      <c r="AV822" t="str">
        <f>VLOOKUP(Sheet1[[#This Row],[NPDES ID2]],Combined_Sheet__Major_Only___2[[NPDES ID2]:[ECHO BFR]],3,FALSE)</f>
        <v>CO</v>
      </c>
      <c r="AW822" t="s">
        <v>12185</v>
      </c>
      <c r="AX822" t="str">
        <f>VLOOKUP(Sheet1[[#This Row],[NPDES ID2]],Combined_Sheet__Major_Only___2[[NPDES ID2]:[ECHO BFR]],27,FALSE)</f>
        <v>other</v>
      </c>
      <c r="AY822" t="str">
        <f>VLOOKUP(Sheet1[[#This Row],[NPDES ID2]],Combined_Sheet__Major_Only___2[[NPDES ID2]:[ECHO BFR]],28,FALSE)</f>
        <v>-</v>
      </c>
      <c r="AZ822" t="str">
        <f>VLOOKUP(Sheet1[[#This Row],[NPDES ID2]],Combined_Sheet__Major_Only___2[[NPDES ID2]:[ECHO BFR]],29,FALSE)</f>
        <v>thickening, preliminaryOps, sludgeLagoon</v>
      </c>
      <c r="BA822">
        <f>VLOOKUP(Sheet1[[#This Row],[NPDES ID2]],Combined_Sheet__Major_Only___2[[NPDES ID2]:[ECHO BFR]],17,FALSE)</f>
        <v>38.737679999999997</v>
      </c>
      <c r="BB822">
        <f>VLOOKUP(Sheet1[[#This Row],[NPDES ID2]],Combined_Sheet__Major_Only___2[[NPDES ID2]:[ECHO BFR]],18,FALSE)</f>
        <v>-104.73661</v>
      </c>
      <c r="BC822" s="2" t="str">
        <f>IF(ISNUMBER(SEARCH("aerobic",$AW822)),"aerobic","")</f>
        <v/>
      </c>
      <c r="BD822" s="2" t="str">
        <f>IF(ISNUMBER(SEARCH("anaer",$AW822)),"anaer","")</f>
        <v>anaer</v>
      </c>
      <c r="BE822" s="2" t="str">
        <f>IF(ISNUMBER(SEARCH("thickening",$AZ822)),"thickening","")</f>
        <v>thickening</v>
      </c>
      <c r="BF822" s="4" t="str">
        <f>IF(ISNUMBER(SEARCH("airDry",$AW822)),"airDry","")</f>
        <v/>
      </c>
      <c r="BG822" s="4" t="str">
        <f>IF(ISNUMBER(SEARCH("heatDry",$AY822)),"heatDry","")</f>
        <v/>
      </c>
      <c r="BH822" s="4" t="str">
        <f>IF(AND(ISNUMBER(SEARCH("aerobic",$AW822)),ISNUMBER(SEARCH("anaer",$AW822))),"Combined Aer and Anaer.","")</f>
        <v/>
      </c>
    </row>
    <row r="823" spans="1:60" x14ac:dyDescent="0.25">
      <c r="A823" s="5">
        <v>759</v>
      </c>
      <c r="B823" t="s">
        <v>3730</v>
      </c>
      <c r="C823">
        <v>2161.2800000000002</v>
      </c>
      <c r="D823">
        <v>518.79563016570546</v>
      </c>
      <c r="E823">
        <v>514.77951828890707</v>
      </c>
      <c r="F823">
        <v>426.88192756950298</v>
      </c>
      <c r="G823">
        <v>603.91665772912597</v>
      </c>
      <c r="H823">
        <v>-108.9210827223328</v>
      </c>
      <c r="I823">
        <v>-110.44722571150901</v>
      </c>
      <c r="J823">
        <v>-129.70448448177419</v>
      </c>
      <c r="K823">
        <v>-87.140195156291895</v>
      </c>
      <c r="L823">
        <v>1505.9450453189679</v>
      </c>
      <c r="M823">
        <v>1500.600383585107</v>
      </c>
      <c r="N823">
        <v>1481.9341144414359</v>
      </c>
      <c r="O823">
        <v>1545.52292230329</v>
      </c>
      <c r="P823">
        <v>50.612967907249498</v>
      </c>
      <c r="Q823">
        <v>51.112782527270042</v>
      </c>
      <c r="R823">
        <v>41.334686685596793</v>
      </c>
      <c r="S823">
        <v>59.257276720280828</v>
      </c>
      <c r="T823">
        <v>102115.3666498105</v>
      </c>
      <c r="U823">
        <v>102115.53706851311</v>
      </c>
      <c r="V823">
        <v>102046.333809123</v>
      </c>
      <c r="W823">
        <v>102184.6517986844</v>
      </c>
      <c r="X823">
        <v>6596.0878652785959</v>
      </c>
      <c r="Y823">
        <v>6618.94666984176</v>
      </c>
      <c r="Z823">
        <v>6422.7964193579146</v>
      </c>
      <c r="AA823">
        <v>6703.6044727563994</v>
      </c>
      <c r="AB823">
        <v>1006.786848244231</v>
      </c>
      <c r="AC823">
        <v>994.90277119651762</v>
      </c>
      <c r="AD823">
        <v>877.78950424914615</v>
      </c>
      <c r="AE823">
        <v>1162.1656612658151</v>
      </c>
      <c r="AF823">
        <v>68.293826467922187</v>
      </c>
      <c r="AG823">
        <v>68.052461544449173</v>
      </c>
      <c r="AH823">
        <v>67.204369572628963</v>
      </c>
      <c r="AI823">
        <v>70.08736720585199</v>
      </c>
      <c r="AJ823">
        <v>0.61080042629967657</v>
      </c>
      <c r="AK823">
        <v>0.61080029269914227</v>
      </c>
      <c r="AL823">
        <v>0.61072796154952458</v>
      </c>
      <c r="AM823">
        <v>0.61087168992171281</v>
      </c>
      <c r="AN823">
        <v>0.97550956219727136</v>
      </c>
      <c r="AO823">
        <v>0.97550956219727147</v>
      </c>
      <c r="AP823">
        <v>0.97550956219727147</v>
      </c>
      <c r="AQ823">
        <v>0.97550956219727147</v>
      </c>
      <c r="AR823">
        <v>16.330548351682399</v>
      </c>
      <c r="AS823">
        <v>16.330548351682399</v>
      </c>
      <c r="AT823">
        <v>16.330548351682399</v>
      </c>
      <c r="AU823">
        <v>16.330548351682399</v>
      </c>
      <c r="AV823" t="str">
        <f>VLOOKUP(Sheet1[[#This Row],[NPDES ID2]],Combined_Sheet__Major_Only___2[[NPDES ID2]:[ECHO BFR]],3,FALSE)</f>
        <v>GA</v>
      </c>
      <c r="AW823" t="s">
        <v>41</v>
      </c>
      <c r="AX823" t="str">
        <f>VLOOKUP(Sheet1[[#This Row],[NPDES ID2]],Combined_Sheet__Major_Only___2[[NPDES ID2]:[ECHO BFR]],27,FALSE)</f>
        <v>-</v>
      </c>
      <c r="AY823" t="str">
        <f>VLOOKUP(Sheet1[[#This Row],[NPDES ID2]],Combined_Sheet__Major_Only___2[[NPDES ID2]:[ECHO BFR]],28,FALSE)</f>
        <v>-</v>
      </c>
      <c r="AZ823" t="str">
        <f>VLOOKUP(Sheet1[[#This Row],[NPDES ID2]],Combined_Sheet__Major_Only___2[[NPDES ID2]:[ECHO BFR]],29,FALSE)</f>
        <v>preliminaryOps, thickening</v>
      </c>
      <c r="BA823">
        <f>VLOOKUP(Sheet1[[#This Row],[NPDES ID2]],Combined_Sheet__Major_Only___2[[NPDES ID2]:[ECHO BFR]],17,FALSE)</f>
        <v>34.143152999999998</v>
      </c>
      <c r="BB823">
        <f>VLOOKUP(Sheet1[[#This Row],[NPDES ID2]],Combined_Sheet__Major_Only___2[[NPDES ID2]:[ECHO BFR]],18,FALSE)</f>
        <v>-84.830772999999994</v>
      </c>
      <c r="BC823" s="2" t="str">
        <f>IF(ISNUMBER(SEARCH("aerobic",$AW823)),"aerobic","")</f>
        <v>aerobic</v>
      </c>
      <c r="BD823" s="2" t="str">
        <f>IF(ISNUMBER(SEARCH("anaer",$AW823)),"anaer","")</f>
        <v/>
      </c>
      <c r="BE823" s="2" t="str">
        <f>IF(ISNUMBER(SEARCH("thickening",$AZ823)),"thickening","")</f>
        <v>thickening</v>
      </c>
      <c r="BF823" s="4" t="str">
        <f>IF(ISNUMBER(SEARCH("airDry",$AW823)),"airDry","")</f>
        <v/>
      </c>
      <c r="BG823" s="4" t="str">
        <f>IF(ISNUMBER(SEARCH("heatDry",$AY823)),"heatDry","")</f>
        <v/>
      </c>
      <c r="BH823" s="4" t="str">
        <f>IF(AND(ISNUMBER(SEARCH("aerobic",$AW823)),ISNUMBER(SEARCH("anaer",$AW823))),"Combined Aer and Anaer.","")</f>
        <v/>
      </c>
    </row>
    <row r="824" spans="1:60" x14ac:dyDescent="0.25">
      <c r="A824" s="5">
        <v>1227</v>
      </c>
      <c r="B824" t="s">
        <v>5873</v>
      </c>
      <c r="C824">
        <v>229</v>
      </c>
      <c r="D824">
        <v>524.03011927763259</v>
      </c>
      <c r="E824">
        <v>520.55573626235957</v>
      </c>
      <c r="F824">
        <v>387.52637167005929</v>
      </c>
      <c r="G824">
        <v>660.3762276585993</v>
      </c>
      <c r="H824">
        <v>-109.6251103156402</v>
      </c>
      <c r="I824">
        <v>-111.0080934841764</v>
      </c>
      <c r="J824">
        <v>-130.42769516673019</v>
      </c>
      <c r="K824">
        <v>-88.102231238887185</v>
      </c>
      <c r="L824">
        <v>159.44886706703659</v>
      </c>
      <c r="M824">
        <v>158.8820263139514</v>
      </c>
      <c r="N824">
        <v>156.89961127547329</v>
      </c>
      <c r="O824">
        <v>163.6494914685664</v>
      </c>
      <c r="P824">
        <v>5.3636362257770323</v>
      </c>
      <c r="Q824">
        <v>5.4164209763064797</v>
      </c>
      <c r="R824">
        <v>4.3807577023992073</v>
      </c>
      <c r="S824">
        <v>6.2777586672368857</v>
      </c>
      <c r="T824">
        <v>102030.1933707615</v>
      </c>
      <c r="U824">
        <v>102030.3636498339</v>
      </c>
      <c r="V824">
        <v>101961.2170911492</v>
      </c>
      <c r="W824">
        <v>102099.42175183511</v>
      </c>
      <c r="X824">
        <v>6595.3312229835101</v>
      </c>
      <c r="Y824">
        <v>6618.1940092430123</v>
      </c>
      <c r="Z824">
        <v>6421.6554498080041</v>
      </c>
      <c r="AA824">
        <v>6703.1007796383501</v>
      </c>
      <c r="AB824">
        <v>1007.233525837354</v>
      </c>
      <c r="AC824">
        <v>995.30492158857896</v>
      </c>
      <c r="AD824">
        <v>878.16667688564985</v>
      </c>
      <c r="AE824">
        <v>1162.7044809899569</v>
      </c>
      <c r="AF824">
        <v>68.236713385415982</v>
      </c>
      <c r="AG824">
        <v>67.994239084830383</v>
      </c>
      <c r="AH824">
        <v>67.145689541067412</v>
      </c>
      <c r="AI824">
        <v>70.034248498182706</v>
      </c>
      <c r="AJ824">
        <v>0.61010166532125643</v>
      </c>
      <c r="AK824">
        <v>0.61010165151674067</v>
      </c>
      <c r="AL824">
        <v>0.61009399524933161</v>
      </c>
      <c r="AM824">
        <v>0.6101092073382578</v>
      </c>
      <c r="AN824">
        <v>0.97548983665332345</v>
      </c>
      <c r="AO824">
        <v>0.97548983665332312</v>
      </c>
      <c r="AP824">
        <v>0.97548983665332312</v>
      </c>
      <c r="AQ824">
        <v>0.97548983665332312</v>
      </c>
      <c r="AR824">
        <v>16.311269883177179</v>
      </c>
      <c r="AS824">
        <v>16.311269883177189</v>
      </c>
      <c r="AT824">
        <v>16.311269883177189</v>
      </c>
      <c r="AU824">
        <v>16.311269883177189</v>
      </c>
      <c r="AV824" t="str">
        <f>VLOOKUP(Sheet1[[#This Row],[NPDES ID2]],Combined_Sheet__Major_Only___2[[NPDES ID2]:[ECHO BFR]],3,FALSE)</f>
        <v>SC</v>
      </c>
      <c r="AW824" t="s">
        <v>41</v>
      </c>
      <c r="AX824" t="str">
        <f>VLOOKUP(Sheet1[[#This Row],[NPDES ID2]],Combined_Sheet__Major_Only___2[[NPDES ID2]:[ECHO BFR]],27,FALSE)</f>
        <v>-</v>
      </c>
      <c r="AY824" t="str">
        <f>VLOOKUP(Sheet1[[#This Row],[NPDES ID2]],Combined_Sheet__Major_Only___2[[NPDES ID2]:[ECHO BFR]],28,FALSE)</f>
        <v>-</v>
      </c>
      <c r="AZ824" t="str">
        <f>VLOOKUP(Sheet1[[#This Row],[NPDES ID2]],Combined_Sheet__Major_Only___2[[NPDES ID2]:[ECHO BFR]],29,FALSE)</f>
        <v>thickening</v>
      </c>
      <c r="BA824">
        <f>VLOOKUP(Sheet1[[#This Row],[NPDES ID2]],Combined_Sheet__Major_Only___2[[NPDES ID2]:[ECHO BFR]],17,FALSE)</f>
        <v>34.700836000000002</v>
      </c>
      <c r="BB824">
        <f>VLOOKUP(Sheet1[[#This Row],[NPDES ID2]],Combined_Sheet__Major_Only___2[[NPDES ID2]:[ECHO BFR]],18,FALSE)</f>
        <v>-80.753820000000005</v>
      </c>
      <c r="BC824" s="2" t="str">
        <f>IF(ISNUMBER(SEARCH("aerobic",$AW824)),"aerobic","")</f>
        <v>aerobic</v>
      </c>
      <c r="BD824" s="2" t="str">
        <f>IF(ISNUMBER(SEARCH("anaer",$AW824)),"anaer","")</f>
        <v/>
      </c>
      <c r="BE824" s="2" t="str">
        <f>IF(ISNUMBER(SEARCH("thickening",$AZ824)),"thickening","")</f>
        <v>thickening</v>
      </c>
      <c r="BF824" s="4" t="str">
        <f>IF(ISNUMBER(SEARCH("airDry",$AW824)),"airDry","")</f>
        <v/>
      </c>
      <c r="BG824" s="4" t="str">
        <f>IF(ISNUMBER(SEARCH("heatDry",$AY824)),"heatDry","")</f>
        <v/>
      </c>
      <c r="BH824" s="4" t="str">
        <f>IF(AND(ISNUMBER(SEARCH("aerobic",$AW824)),ISNUMBER(SEARCH("anaer",$AW824))),"Combined Aer and Anaer.","")</f>
        <v/>
      </c>
    </row>
    <row r="825" spans="1:60" x14ac:dyDescent="0.25">
      <c r="A825" s="5">
        <v>930</v>
      </c>
      <c r="B825" t="s">
        <v>4523</v>
      </c>
      <c r="C825">
        <v>669.96</v>
      </c>
      <c r="D825">
        <v>343.8303886471864</v>
      </c>
      <c r="E825">
        <v>337.38348289080881</v>
      </c>
      <c r="F825">
        <v>290.65848973793038</v>
      </c>
      <c r="G825">
        <v>410.41429397302301</v>
      </c>
      <c r="H825">
        <v>-110.66915226753569</v>
      </c>
      <c r="I825">
        <v>-112.03207573667051</v>
      </c>
      <c r="J825">
        <v>-131.42019497767501</v>
      </c>
      <c r="K825">
        <v>-89.030428911646197</v>
      </c>
      <c r="L825">
        <v>461.84554045367611</v>
      </c>
      <c r="M825">
        <v>460.15169209607973</v>
      </c>
      <c r="N825">
        <v>454.22960646306939</v>
      </c>
      <c r="O825">
        <v>474.39588376629428</v>
      </c>
      <c r="P825">
        <v>15.70067620276134</v>
      </c>
      <c r="Q825">
        <v>15.844451113386659</v>
      </c>
      <c r="R825">
        <v>12.840960084977739</v>
      </c>
      <c r="S825">
        <v>18.32893817677617</v>
      </c>
      <c r="T825">
        <v>101998.7773980491</v>
      </c>
      <c r="U825">
        <v>101998.9476256193</v>
      </c>
      <c r="V825">
        <v>101929.8219808624</v>
      </c>
      <c r="W825">
        <v>102067.9848404471</v>
      </c>
      <c r="X825">
        <v>6659.5687758153208</v>
      </c>
      <c r="Y825">
        <v>6683.2600703354783</v>
      </c>
      <c r="Z825">
        <v>6478.8868501843881</v>
      </c>
      <c r="AA825">
        <v>6771.8103365523993</v>
      </c>
      <c r="AB825">
        <v>1026.6704175392131</v>
      </c>
      <c r="AC825">
        <v>1014.333207629138</v>
      </c>
      <c r="AD825">
        <v>893.92319329381849</v>
      </c>
      <c r="AE825">
        <v>1187.357181638261</v>
      </c>
      <c r="AF825">
        <v>67.560349075293459</v>
      </c>
      <c r="AG825">
        <v>67.312880647952113</v>
      </c>
      <c r="AH825">
        <v>66.446086659876144</v>
      </c>
      <c r="AI825">
        <v>69.395854904866255</v>
      </c>
      <c r="AJ825">
        <v>0.60182799181841506</v>
      </c>
      <c r="AK825">
        <v>0.60182795136991452</v>
      </c>
      <c r="AL825">
        <v>0.60180564393924818</v>
      </c>
      <c r="AM825">
        <v>0.60184996721202633</v>
      </c>
      <c r="AN825">
        <v>0.97548255290669927</v>
      </c>
      <c r="AO825">
        <v>0.97548255290669938</v>
      </c>
      <c r="AP825">
        <v>0.97548255290669938</v>
      </c>
      <c r="AQ825">
        <v>0.97548255290669938</v>
      </c>
      <c r="AR825">
        <v>16.056275839557991</v>
      </c>
      <c r="AS825">
        <v>16.056275839557991</v>
      </c>
      <c r="AT825">
        <v>16.056275839557991</v>
      </c>
      <c r="AU825">
        <v>16.056275839557991</v>
      </c>
      <c r="AV825" t="str">
        <f>VLOOKUP(Sheet1[[#This Row],[NPDES ID2]],Combined_Sheet__Major_Only___2[[NPDES ID2]:[ECHO BFR]],3,FALSE)</f>
        <v>NY</v>
      </c>
      <c r="AW825" t="s">
        <v>12185</v>
      </c>
      <c r="AX825" t="str">
        <f>VLOOKUP(Sheet1[[#This Row],[NPDES ID2]],Combined_Sheet__Major_Only___2[[NPDES ID2]:[ECHO BFR]],27,FALSE)</f>
        <v>-</v>
      </c>
      <c r="AY825" t="str">
        <f>VLOOKUP(Sheet1[[#This Row],[NPDES ID2]],Combined_Sheet__Major_Only___2[[NPDES ID2]:[ECHO BFR]],28,FALSE)</f>
        <v>-</v>
      </c>
      <c r="AZ825" t="str">
        <f>VLOOKUP(Sheet1[[#This Row],[NPDES ID2]],Combined_Sheet__Major_Only___2[[NPDES ID2]:[ECHO BFR]],29,FALSE)</f>
        <v>thickening, preliminaryOps</v>
      </c>
      <c r="BA825">
        <f>VLOOKUP(Sheet1[[#This Row],[NPDES ID2]],Combined_Sheet__Major_Only___2[[NPDES ID2]:[ECHO BFR]],17,FALSE)</f>
        <v>43.099499999999999</v>
      </c>
      <c r="BB825">
        <f>VLOOKUP(Sheet1[[#This Row],[NPDES ID2]],Combined_Sheet__Major_Only___2[[NPDES ID2]:[ECHO BFR]],18,FALSE)</f>
        <v>-75.643472000000003</v>
      </c>
      <c r="BC825" s="2" t="str">
        <f>IF(ISNUMBER(SEARCH("aerobic",$AW825)),"aerobic","")</f>
        <v/>
      </c>
      <c r="BD825" s="2" t="str">
        <f>IF(ISNUMBER(SEARCH("anaer",$AW825)),"anaer","")</f>
        <v>anaer</v>
      </c>
      <c r="BE825" s="2" t="str">
        <f>IF(ISNUMBER(SEARCH("thickening",$AZ825)),"thickening","")</f>
        <v>thickening</v>
      </c>
      <c r="BF825" s="3" t="str">
        <f>IF(ISNUMBER(SEARCH("airDry",$AW825)),"airDry","")</f>
        <v/>
      </c>
      <c r="BG825" s="3" t="str">
        <f>IF(ISNUMBER(SEARCH("heatDry",$AY825)),"heatDry","")</f>
        <v/>
      </c>
      <c r="BH825" s="3" t="str">
        <f>IF(AND(ISNUMBER(SEARCH("aerobic",$AW825)),ISNUMBER(SEARCH("anaer",$AW825))),"Combined Aer and Anaer.","")</f>
        <v/>
      </c>
    </row>
    <row r="826" spans="1:60" x14ac:dyDescent="0.25">
      <c r="A826" s="5">
        <v>1829</v>
      </c>
      <c r="B826" t="s">
        <v>8648</v>
      </c>
      <c r="C826">
        <v>17420</v>
      </c>
      <c r="D826">
        <v>3287.7257645660102</v>
      </c>
      <c r="E826">
        <v>3299.9998266832522</v>
      </c>
      <c r="F826">
        <v>2628.0393419514712</v>
      </c>
      <c r="G826">
        <v>3880.7386146123508</v>
      </c>
      <c r="H826">
        <v>-104.3474626491054</v>
      </c>
      <c r="I826">
        <v>-103.6182618937295</v>
      </c>
      <c r="J826">
        <v>-125.13828382442409</v>
      </c>
      <c r="K826">
        <v>-81.737658230692205</v>
      </c>
      <c r="L826">
        <v>12103.245197417271</v>
      </c>
      <c r="M826">
        <v>12059.704674994349</v>
      </c>
      <c r="N826">
        <v>11909.23820943035</v>
      </c>
      <c r="O826">
        <v>12423.80897401842</v>
      </c>
      <c r="P826">
        <v>407.6088663171073</v>
      </c>
      <c r="Q826">
        <v>411.5963793164342</v>
      </c>
      <c r="R826">
        <v>333.05038524568448</v>
      </c>
      <c r="S826">
        <v>477.31977148355031</v>
      </c>
      <c r="T826">
        <v>101924.6126851131</v>
      </c>
      <c r="U826">
        <v>101924.7827911002</v>
      </c>
      <c r="V826">
        <v>101855.70651853579</v>
      </c>
      <c r="W826">
        <v>101993.7706968955</v>
      </c>
      <c r="X826">
        <v>6602.6717983626286</v>
      </c>
      <c r="Y826">
        <v>6625.7810511992684</v>
      </c>
      <c r="Z826">
        <v>6427.9120108042043</v>
      </c>
      <c r="AA826">
        <v>6711.0886080929604</v>
      </c>
      <c r="AB826">
        <v>1011.375456086088</v>
      </c>
      <c r="AC826">
        <v>999.59650744179157</v>
      </c>
      <c r="AD826">
        <v>880.91064836621274</v>
      </c>
      <c r="AE826">
        <v>1168.7958637476661</v>
      </c>
      <c r="AF826">
        <v>68.16200553847257</v>
      </c>
      <c r="AG826">
        <v>67.924954555848089</v>
      </c>
      <c r="AH826">
        <v>67.064956695359001</v>
      </c>
      <c r="AI826">
        <v>69.956867142581416</v>
      </c>
      <c r="AJ826">
        <v>0.60918815488627309</v>
      </c>
      <c r="AK826">
        <v>0.60918687627018953</v>
      </c>
      <c r="AL826">
        <v>0.60860462726684605</v>
      </c>
      <c r="AM826">
        <v>0.60976256524663208</v>
      </c>
      <c r="AN826">
        <v>0.97546534074315294</v>
      </c>
      <c r="AO826">
        <v>0.97546534074315305</v>
      </c>
      <c r="AP826">
        <v>0.97546534074315305</v>
      </c>
      <c r="AQ826">
        <v>0.97546534074315305</v>
      </c>
      <c r="AR826">
        <v>16.263488542743971</v>
      </c>
      <c r="AS826">
        <v>16.263488542743971</v>
      </c>
      <c r="AT826">
        <v>16.263488542743971</v>
      </c>
      <c r="AU826">
        <v>16.263488542743971</v>
      </c>
      <c r="AV826" t="str">
        <f>VLOOKUP(Sheet1[[#This Row],[NPDES ID2]],Combined_Sheet__Major_Only___2[[NPDES ID2]:[ECHO BFR]],3,FALSE)</f>
        <v>CA</v>
      </c>
      <c r="AW826" t="s">
        <v>12185</v>
      </c>
      <c r="AX826" t="str">
        <f>VLOOKUP(Sheet1[[#This Row],[NPDES ID2]],Combined_Sheet__Major_Only___2[[NPDES ID2]:[ECHO BFR]],27,FALSE)</f>
        <v>methaneBioCaptureRecover</v>
      </c>
      <c r="AY826" t="str">
        <f>VLOOKUP(Sheet1[[#This Row],[NPDES ID2]],Combined_Sheet__Major_Only___2[[NPDES ID2]:[ECHO BFR]],28,FALSE)</f>
        <v>-</v>
      </c>
      <c r="AZ826" t="str">
        <f>VLOOKUP(Sheet1[[#This Row],[NPDES ID2]],Combined_Sheet__Major_Only___2[[NPDES ID2]:[ECHO BFR]],29,FALSE)</f>
        <v>preliminaryOps, thickening</v>
      </c>
      <c r="BA826">
        <f>VLOOKUP(Sheet1[[#This Row],[NPDES ID2]],Combined_Sheet__Major_Only___2[[NPDES ID2]:[ECHO BFR]],17,FALSE)</f>
        <v>33.6907</v>
      </c>
      <c r="BB826">
        <f>VLOOKUP(Sheet1[[#This Row],[NPDES ID2]],Combined_Sheet__Major_Only___2[[NPDES ID2]:[ECHO BFR]],18,FALSE)</f>
        <v>-117.9419</v>
      </c>
      <c r="BC826" s="2" t="str">
        <f>IF(ISNUMBER(SEARCH("aerobic",$AW826)),"aerobic","")</f>
        <v/>
      </c>
      <c r="BD826" s="2" t="str">
        <f>IF(ISNUMBER(SEARCH("anaer",$AW826)),"anaer","")</f>
        <v>anaer</v>
      </c>
      <c r="BE826" s="2" t="str">
        <f>IF(ISNUMBER(SEARCH("thickening",$AZ826)),"thickening","")</f>
        <v>thickening</v>
      </c>
      <c r="BF826" s="4" t="str">
        <f>IF(ISNUMBER(SEARCH("airDry",$AW826)),"airDry","")</f>
        <v/>
      </c>
      <c r="BG826" s="4" t="str">
        <f>IF(ISNUMBER(SEARCH("heatDry",$AY826)),"heatDry","")</f>
        <v/>
      </c>
      <c r="BH826" s="4" t="str">
        <f>IF(AND(ISNUMBER(SEARCH("aerobic",$AW826)),ISNUMBER(SEARCH("anaer",$AW826))),"Combined Aer and Anaer.","")</f>
        <v/>
      </c>
    </row>
    <row r="827" spans="1:60" x14ac:dyDescent="0.25">
      <c r="A827" s="5">
        <v>1186</v>
      </c>
      <c r="B827" t="s">
        <v>5688</v>
      </c>
      <c r="C827">
        <v>260.10000000000002</v>
      </c>
      <c r="D827">
        <v>480.52610806060648</v>
      </c>
      <c r="E827">
        <v>477.79123681623719</v>
      </c>
      <c r="F827">
        <v>360.13813621646278</v>
      </c>
      <c r="G827">
        <v>598.54676947739483</v>
      </c>
      <c r="H827">
        <v>-109.33137171015061</v>
      </c>
      <c r="I827">
        <v>-110.70037550072929</v>
      </c>
      <c r="J827">
        <v>-130.14471523739269</v>
      </c>
      <c r="K827">
        <v>-87.817493719464451</v>
      </c>
      <c r="L827">
        <v>181.53854453170041</v>
      </c>
      <c r="M827">
        <v>180.89802919696751</v>
      </c>
      <c r="N827">
        <v>178.65800187278651</v>
      </c>
      <c r="O827">
        <v>186.28508384168339</v>
      </c>
      <c r="P827">
        <v>6.0911698350362657</v>
      </c>
      <c r="Q827">
        <v>6.1521141761050986</v>
      </c>
      <c r="R827">
        <v>4.9733415610493159</v>
      </c>
      <c r="S827">
        <v>7.1338155491820068</v>
      </c>
      <c r="T827">
        <v>101883.81447784961</v>
      </c>
      <c r="U827">
        <v>101883.9845169536</v>
      </c>
      <c r="V827">
        <v>101814.9354041645</v>
      </c>
      <c r="W827">
        <v>101952.945297718</v>
      </c>
      <c r="X827">
        <v>6570.0600713672256</v>
      </c>
      <c r="Y827">
        <v>6592.694788766179</v>
      </c>
      <c r="Z827">
        <v>6398.3048656569508</v>
      </c>
      <c r="AA827">
        <v>6676.6088066766924</v>
      </c>
      <c r="AB827">
        <v>1001.139410204449</v>
      </c>
      <c r="AC827">
        <v>989.32569689681202</v>
      </c>
      <c r="AD827">
        <v>873.12280380963705</v>
      </c>
      <c r="AE827">
        <v>1155.1693944072431</v>
      </c>
      <c r="AF827">
        <v>68.400841321265702</v>
      </c>
      <c r="AG827">
        <v>68.159626990130221</v>
      </c>
      <c r="AH827">
        <v>67.315429694534899</v>
      </c>
      <c r="AI827">
        <v>70.189106398146095</v>
      </c>
      <c r="AJ827">
        <v>0.61210961026571642</v>
      </c>
      <c r="AK827">
        <v>0.61210959458193492</v>
      </c>
      <c r="AL827">
        <v>0.61210089935629897</v>
      </c>
      <c r="AM827">
        <v>0.61211817575936889</v>
      </c>
      <c r="AN827">
        <v>0.97545586197803724</v>
      </c>
      <c r="AO827">
        <v>0.97545586197803746</v>
      </c>
      <c r="AP827">
        <v>0.97545586197803746</v>
      </c>
      <c r="AQ827">
        <v>0.97545586197803746</v>
      </c>
      <c r="AR827">
        <v>16.372997257302611</v>
      </c>
      <c r="AS827">
        <v>16.372997257302622</v>
      </c>
      <c r="AT827">
        <v>16.372997257302622</v>
      </c>
      <c r="AU827">
        <v>16.372997257302622</v>
      </c>
      <c r="AV827" t="str">
        <f>VLOOKUP(Sheet1[[#This Row],[NPDES ID2]],Combined_Sheet__Major_Only___2[[NPDES ID2]:[ECHO BFR]],3,FALSE)</f>
        <v>MA</v>
      </c>
      <c r="AW827" t="s">
        <v>12185</v>
      </c>
      <c r="AX827" t="str">
        <f>VLOOKUP(Sheet1[[#This Row],[NPDES ID2]],Combined_Sheet__Major_Only___2[[NPDES ID2]:[ECHO BFR]],27,FALSE)</f>
        <v>methaneBioCaptureRecover</v>
      </c>
      <c r="AY827" t="str">
        <f>VLOOKUP(Sheet1[[#This Row],[NPDES ID2]],Combined_Sheet__Major_Only___2[[NPDES ID2]:[ECHO BFR]],28,FALSE)</f>
        <v>-</v>
      </c>
      <c r="AZ827" t="str">
        <f>VLOOKUP(Sheet1[[#This Row],[NPDES ID2]],Combined_Sheet__Major_Only___2[[NPDES ID2]:[ECHO BFR]],29,FALSE)</f>
        <v>preliminaryOps, thickening</v>
      </c>
      <c r="BA827">
        <f>VLOOKUP(Sheet1[[#This Row],[NPDES ID2]],Combined_Sheet__Major_Only___2[[NPDES ID2]:[ECHO BFR]],17,FALSE)</f>
        <v>42.107813999999998</v>
      </c>
      <c r="BB827">
        <f>VLOOKUP(Sheet1[[#This Row],[NPDES ID2]],Combined_Sheet__Major_Only___2[[NPDES ID2]:[ECHO BFR]],18,FALSE)</f>
        <v>-70.899721</v>
      </c>
      <c r="BC827" s="2" t="str">
        <f>IF(ISNUMBER(SEARCH("aerobic",$AW827)),"aerobic","")</f>
        <v/>
      </c>
      <c r="BD827" s="2" t="str">
        <f>IF(ISNUMBER(SEARCH("anaer",$AW827)),"anaer","")</f>
        <v>anaer</v>
      </c>
      <c r="BE827" s="2" t="str">
        <f>IF(ISNUMBER(SEARCH("thickening",$AZ827)),"thickening","")</f>
        <v>thickening</v>
      </c>
      <c r="BF827" s="3" t="str">
        <f>IF(ISNUMBER(SEARCH("airDry",$AW827)),"airDry","")</f>
        <v/>
      </c>
      <c r="BG827" s="3" t="str">
        <f>IF(ISNUMBER(SEARCH("heatDry",$AY827)),"heatDry","")</f>
        <v/>
      </c>
      <c r="BH827" s="3" t="str">
        <f>IF(AND(ISNUMBER(SEARCH("aerobic",$AW827)),ISNUMBER(SEARCH("anaer",$AW827))),"Combined Aer and Anaer.","")</f>
        <v/>
      </c>
    </row>
    <row r="828" spans="1:60" x14ac:dyDescent="0.25">
      <c r="A828" s="5">
        <v>1287</v>
      </c>
      <c r="B828" t="s">
        <v>6132</v>
      </c>
      <c r="C828">
        <v>188.6</v>
      </c>
      <c r="D828">
        <v>601.78685638733509</v>
      </c>
      <c r="E828">
        <v>598.36214330117207</v>
      </c>
      <c r="F828">
        <v>437.64320956675289</v>
      </c>
      <c r="G828">
        <v>764.15681129226812</v>
      </c>
      <c r="H828">
        <v>-109.4584232292609</v>
      </c>
      <c r="I828">
        <v>-110.8367897932806</v>
      </c>
      <c r="J828">
        <v>-130.26851502097099</v>
      </c>
      <c r="K828">
        <v>-87.949397060667422</v>
      </c>
      <c r="L828">
        <v>131.51866699951921</v>
      </c>
      <c r="M828">
        <v>131.05335303736871</v>
      </c>
      <c r="N828">
        <v>129.4259614174286</v>
      </c>
      <c r="O828">
        <v>134.96697124124941</v>
      </c>
      <c r="P828">
        <v>4.4169966683479096</v>
      </c>
      <c r="Q828">
        <v>4.4609260387119543</v>
      </c>
      <c r="R828">
        <v>3.6068392877605331</v>
      </c>
      <c r="S828">
        <v>5.1718420574840636</v>
      </c>
      <c r="T828">
        <v>101687.30830203999</v>
      </c>
      <c r="U828">
        <v>101687.4780189985</v>
      </c>
      <c r="V828">
        <v>101618.5597223396</v>
      </c>
      <c r="W828">
        <v>101756.308150981</v>
      </c>
      <c r="X828">
        <v>6563.1771971034759</v>
      </c>
      <c r="Y828">
        <v>6585.8387131689406</v>
      </c>
      <c r="Z828">
        <v>6391.1409123313342</v>
      </c>
      <c r="AA828">
        <v>6669.9111203885004</v>
      </c>
      <c r="AB828">
        <v>1000.90504219451</v>
      </c>
      <c r="AC828">
        <v>989.07764471254256</v>
      </c>
      <c r="AD828">
        <v>872.82190686385286</v>
      </c>
      <c r="AE828">
        <v>1155.078220158726</v>
      </c>
      <c r="AF828">
        <v>68.340281828216661</v>
      </c>
      <c r="AG828">
        <v>68.098581542021407</v>
      </c>
      <c r="AH828">
        <v>67.252811489102783</v>
      </c>
      <c r="AI828">
        <v>70.131991490427239</v>
      </c>
      <c r="AJ828">
        <v>0.61136871190948527</v>
      </c>
      <c r="AK828">
        <v>0.61136870056643067</v>
      </c>
      <c r="AL828">
        <v>0.61136240620435234</v>
      </c>
      <c r="AM828">
        <v>0.61137491232223262</v>
      </c>
      <c r="AN828">
        <v>0.97541010434609787</v>
      </c>
      <c r="AO828">
        <v>0.97541010434609798</v>
      </c>
      <c r="AP828">
        <v>0.97541010434609798</v>
      </c>
      <c r="AQ828">
        <v>0.97541010434609798</v>
      </c>
      <c r="AR828">
        <v>16.350289972382491</v>
      </c>
      <c r="AS828">
        <v>16.350289972382491</v>
      </c>
      <c r="AT828">
        <v>16.350289972382491</v>
      </c>
      <c r="AU828">
        <v>16.350289972382491</v>
      </c>
      <c r="AV828" t="str">
        <f>VLOOKUP(Sheet1[[#This Row],[NPDES ID2]],Combined_Sheet__Major_Only___2[[NPDES ID2]:[ECHO BFR]],3,FALSE)</f>
        <v>IN</v>
      </c>
      <c r="AW828" t="s">
        <v>41</v>
      </c>
      <c r="AX828" t="str">
        <f>VLOOKUP(Sheet1[[#This Row],[NPDES ID2]],Combined_Sheet__Major_Only___2[[NPDES ID2]:[ECHO BFR]],27,FALSE)</f>
        <v>-</v>
      </c>
      <c r="AY828" t="str">
        <f>VLOOKUP(Sheet1[[#This Row],[NPDES ID2]],Combined_Sheet__Major_Only___2[[NPDES ID2]:[ECHO BFR]],28,FALSE)</f>
        <v>thermoAerobicDigest</v>
      </c>
      <c r="AZ828" t="str">
        <f>VLOOKUP(Sheet1[[#This Row],[NPDES ID2]],Combined_Sheet__Major_Only___2[[NPDES ID2]:[ECHO BFR]],29,FALSE)</f>
        <v>thickening</v>
      </c>
      <c r="BA828">
        <f>VLOOKUP(Sheet1[[#This Row],[NPDES ID2]],Combined_Sheet__Major_Only___2[[NPDES ID2]:[ECHO BFR]],17,FALSE)</f>
        <v>40.848056</v>
      </c>
      <c r="BB828">
        <f>VLOOKUP(Sheet1[[#This Row],[NPDES ID2]],Combined_Sheet__Major_Only___2[[NPDES ID2]:[ECHO BFR]],18,FALSE)</f>
        <v>-84.929638999999995</v>
      </c>
      <c r="BC828" s="2" t="str">
        <f>IF(ISNUMBER(SEARCH("aerobic",$AW828)),"aerobic","")</f>
        <v>aerobic</v>
      </c>
      <c r="BD828" s="2" t="str">
        <f>IF(ISNUMBER(SEARCH("anaer",$AW828)),"anaer","")</f>
        <v/>
      </c>
      <c r="BE828" s="2" t="str">
        <f>IF(ISNUMBER(SEARCH("thickening",$AZ828)),"thickening","")</f>
        <v>thickening</v>
      </c>
      <c r="BF828" s="4" t="str">
        <f>IF(ISNUMBER(SEARCH("airDry",$AW828)),"airDry","")</f>
        <v/>
      </c>
      <c r="BG828" s="4" t="str">
        <f>IF(ISNUMBER(SEARCH("heatDry",$AY828)),"heatDry","")</f>
        <v/>
      </c>
      <c r="BH828" s="4" t="str">
        <f>IF(AND(ISNUMBER(SEARCH("aerobic",$AW828)),ISNUMBER(SEARCH("anaer",$AW828))),"Combined Aer and Anaer.","")</f>
        <v/>
      </c>
    </row>
    <row r="829" spans="1:60" x14ac:dyDescent="0.25">
      <c r="A829" s="5">
        <v>2245</v>
      </c>
      <c r="B829" t="s">
        <v>10516</v>
      </c>
      <c r="C829">
        <v>540.57000000000005</v>
      </c>
      <c r="D829">
        <v>350.07956015336163</v>
      </c>
      <c r="E829">
        <v>344.62646709679518</v>
      </c>
      <c r="F829">
        <v>286.5645133189816</v>
      </c>
      <c r="G829">
        <v>422.92214245936799</v>
      </c>
      <c r="H829">
        <v>-109.70316213921861</v>
      </c>
      <c r="I829">
        <v>-111.0716090941426</v>
      </c>
      <c r="J829">
        <v>-130.49515411217459</v>
      </c>
      <c r="K829">
        <v>-88.129827378001124</v>
      </c>
      <c r="L829">
        <v>375.82542965344442</v>
      </c>
      <c r="M829">
        <v>374.48294318846808</v>
      </c>
      <c r="N829">
        <v>369.78888793829839</v>
      </c>
      <c r="O829">
        <v>385.77287336507243</v>
      </c>
      <c r="P829">
        <v>12.662109581507639</v>
      </c>
      <c r="Q829">
        <v>12.785390316756059</v>
      </c>
      <c r="R829">
        <v>10.343932756786311</v>
      </c>
      <c r="S829">
        <v>14.814538478781101</v>
      </c>
      <c r="T829">
        <v>101643.82299900681</v>
      </c>
      <c r="U829">
        <v>101643.992644677</v>
      </c>
      <c r="V829">
        <v>101575.1032966201</v>
      </c>
      <c r="W829">
        <v>101712.7938650905</v>
      </c>
      <c r="X829">
        <v>6580.2346255804669</v>
      </c>
      <c r="Y829">
        <v>6603.1394933459487</v>
      </c>
      <c r="Z829">
        <v>6406.1735373880092</v>
      </c>
      <c r="AA829">
        <v>6688.2605650886117</v>
      </c>
      <c r="AB829">
        <v>1006.353918273089</v>
      </c>
      <c r="AC829">
        <v>994.41322903166179</v>
      </c>
      <c r="AD829">
        <v>877.21784767950032</v>
      </c>
      <c r="AE829">
        <v>1162.0273550854099</v>
      </c>
      <c r="AF829">
        <v>68.135682415914872</v>
      </c>
      <c r="AG829">
        <v>67.892547308049288</v>
      </c>
      <c r="AH829">
        <v>67.041138060086979</v>
      </c>
      <c r="AI829">
        <v>69.93879218576636</v>
      </c>
      <c r="AJ829">
        <v>0.60886570379386162</v>
      </c>
      <c r="AK829">
        <v>0.60886567118349011</v>
      </c>
      <c r="AL829">
        <v>0.60884765560194909</v>
      </c>
      <c r="AM829">
        <v>0.60888345101267383</v>
      </c>
      <c r="AN829">
        <v>0.97539995547009761</v>
      </c>
      <c r="AO829">
        <v>0.97539995547009783</v>
      </c>
      <c r="AP829">
        <v>0.97539995547009783</v>
      </c>
      <c r="AQ829">
        <v>0.97539995547009783</v>
      </c>
      <c r="AR829">
        <v>16.27289782093397</v>
      </c>
      <c r="AS829">
        <v>16.27289782093397</v>
      </c>
      <c r="AT829">
        <v>16.27289782093397</v>
      </c>
      <c r="AU829">
        <v>16.27289782093397</v>
      </c>
      <c r="AV829" t="str">
        <f>VLOOKUP(Sheet1[[#This Row],[NPDES ID2]],Combined_Sheet__Major_Only___2[[NPDES ID2]:[ECHO BFR]],3,FALSE)</f>
        <v>WA</v>
      </c>
      <c r="AW829" t="s">
        <v>12185</v>
      </c>
      <c r="AX829" t="str">
        <f>VLOOKUP(Sheet1[[#This Row],[NPDES ID2]],Combined_Sheet__Major_Only___2[[NPDES ID2]:[ECHO BFR]],27,FALSE)</f>
        <v>methaneBioCaptureRecover</v>
      </c>
      <c r="AY829" t="str">
        <f>VLOOKUP(Sheet1[[#This Row],[NPDES ID2]],Combined_Sheet__Major_Only___2[[NPDES ID2]:[ECHO BFR]],28,FALSE)</f>
        <v>-</v>
      </c>
      <c r="AZ829" t="str">
        <f>VLOOKUP(Sheet1[[#This Row],[NPDES ID2]],Combined_Sheet__Major_Only___2[[NPDES ID2]:[ECHO BFR]],29,FALSE)</f>
        <v>preliminaryOps, thickening</v>
      </c>
      <c r="BA829">
        <f>VLOOKUP(Sheet1[[#This Row],[NPDES ID2]],Combined_Sheet__Major_Only___2[[NPDES ID2]:[ECHO BFR]],17,FALSE)</f>
        <v>48.411313999999997</v>
      </c>
      <c r="BB829">
        <f>VLOOKUP(Sheet1[[#This Row],[NPDES ID2]],Combined_Sheet__Major_Only___2[[NPDES ID2]:[ECHO BFR]],18,FALSE)</f>
        <v>-122.34905000000001</v>
      </c>
      <c r="BC829" s="2" t="str">
        <f>IF(ISNUMBER(SEARCH("aerobic",$AW829)),"aerobic","")</f>
        <v/>
      </c>
      <c r="BD829" s="2" t="str">
        <f>IF(ISNUMBER(SEARCH("anaer",$AW829)),"anaer","")</f>
        <v>anaer</v>
      </c>
      <c r="BE829" s="2" t="str">
        <f>IF(ISNUMBER(SEARCH("thickening",$AZ829)),"thickening","")</f>
        <v>thickening</v>
      </c>
      <c r="BF829" s="4" t="str">
        <f>IF(ISNUMBER(SEARCH("airDry",$AW829)),"airDry","")</f>
        <v/>
      </c>
      <c r="BG829" s="4" t="str">
        <f>IF(ISNUMBER(SEARCH("heatDry",$AY829)),"heatDry","")</f>
        <v/>
      </c>
      <c r="BH829" s="4" t="str">
        <f>IF(AND(ISNUMBER(SEARCH("aerobic",$AW829)),ISNUMBER(SEARCH("anaer",$AW829))),"Combined Aer and Anaer.","")</f>
        <v/>
      </c>
    </row>
    <row r="830" spans="1:60" x14ac:dyDescent="0.25">
      <c r="A830" s="5">
        <v>1608</v>
      </c>
      <c r="B830" t="s">
        <v>7558</v>
      </c>
      <c r="C830">
        <v>75.06</v>
      </c>
      <c r="D830">
        <v>1322.59620489347</v>
      </c>
      <c r="E830">
        <v>1308.7162059692639</v>
      </c>
      <c r="F830">
        <v>912.4358461912625</v>
      </c>
      <c r="G830">
        <v>1724.1348042148441</v>
      </c>
      <c r="H830">
        <v>-109.9086611983188</v>
      </c>
      <c r="I830">
        <v>-111.3122728028568</v>
      </c>
      <c r="J830">
        <v>-130.70393261207781</v>
      </c>
      <c r="K830">
        <v>-88.395985793431407</v>
      </c>
      <c r="L830">
        <v>52.159977640713457</v>
      </c>
      <c r="M830">
        <v>51.973406985968793</v>
      </c>
      <c r="N830">
        <v>51.320841045795987</v>
      </c>
      <c r="O830">
        <v>53.5426576719086</v>
      </c>
      <c r="P830">
        <v>1.758280042670181</v>
      </c>
      <c r="Q830">
        <v>1.7753486226003159</v>
      </c>
      <c r="R830">
        <v>1.4364624813260509</v>
      </c>
      <c r="S830">
        <v>2.0568540321506799</v>
      </c>
      <c r="T830">
        <v>101541.9689153629</v>
      </c>
      <c r="U830">
        <v>101542.13839405699</v>
      </c>
      <c r="V830">
        <v>101473.31685128419</v>
      </c>
      <c r="W830">
        <v>101610.8718959273</v>
      </c>
      <c r="X830">
        <v>6576.7542451629888</v>
      </c>
      <c r="Y830">
        <v>6599.6662945213238</v>
      </c>
      <c r="Z830">
        <v>6402.5306443761428</v>
      </c>
      <c r="AA830">
        <v>6684.8881686090244</v>
      </c>
      <c r="AB830">
        <v>1006.239576888092</v>
      </c>
      <c r="AC830">
        <v>994.28541808495129</v>
      </c>
      <c r="AD830">
        <v>877.0808919938313</v>
      </c>
      <c r="AE830">
        <v>1161.9647785808841</v>
      </c>
      <c r="AF830">
        <v>68.101534677753179</v>
      </c>
      <c r="AG830">
        <v>67.857977807610666</v>
      </c>
      <c r="AH830">
        <v>67.005914496882781</v>
      </c>
      <c r="AI830">
        <v>69.906755832613968</v>
      </c>
      <c r="AJ830">
        <v>0.60844795122090656</v>
      </c>
      <c r="AK830">
        <v>0.60844794672345071</v>
      </c>
      <c r="AL830">
        <v>0.60844544747664064</v>
      </c>
      <c r="AM830">
        <v>0.60845041314019555</v>
      </c>
      <c r="AN830">
        <v>0.97537615129481348</v>
      </c>
      <c r="AO830">
        <v>0.97537615129481336</v>
      </c>
      <c r="AP830">
        <v>0.97537615129481336</v>
      </c>
      <c r="AQ830">
        <v>0.97537615129481336</v>
      </c>
      <c r="AR830">
        <v>16.260579424138111</v>
      </c>
      <c r="AS830">
        <v>16.260579424138118</v>
      </c>
      <c r="AT830">
        <v>16.260579424138118</v>
      </c>
      <c r="AU830">
        <v>16.260579424138118</v>
      </c>
      <c r="AV830" t="str">
        <f>VLOOKUP(Sheet1[[#This Row],[NPDES ID2]],Combined_Sheet__Major_Only___2[[NPDES ID2]:[ECHO BFR]],3,FALSE)</f>
        <v>AL</v>
      </c>
      <c r="AW830" t="s">
        <v>41</v>
      </c>
      <c r="AX830" t="str">
        <f>VLOOKUP(Sheet1[[#This Row],[NPDES ID2]],Combined_Sheet__Major_Only___2[[NPDES ID2]:[ECHO BFR]],27,FALSE)</f>
        <v>-</v>
      </c>
      <c r="AY830" t="str">
        <f>VLOOKUP(Sheet1[[#This Row],[NPDES ID2]],Combined_Sheet__Major_Only___2[[NPDES ID2]:[ECHO BFR]],28,FALSE)</f>
        <v>-</v>
      </c>
      <c r="AZ830" t="str">
        <f>VLOOKUP(Sheet1[[#This Row],[NPDES ID2]],Combined_Sheet__Major_Only___2[[NPDES ID2]:[ECHO BFR]],29,FALSE)</f>
        <v>thickening</v>
      </c>
      <c r="BA830">
        <f>VLOOKUP(Sheet1[[#This Row],[NPDES ID2]],Combined_Sheet__Major_Only___2[[NPDES ID2]:[ECHO BFR]],17,FALSE)</f>
        <v>32.5259</v>
      </c>
      <c r="BB830">
        <f>VLOOKUP(Sheet1[[#This Row],[NPDES ID2]],Combined_Sheet__Major_Only___2[[NPDES ID2]:[ECHO BFR]],18,FALSE)</f>
        <v>-86.364800000000002</v>
      </c>
      <c r="BC830" s="2" t="str">
        <f>IF(ISNUMBER(SEARCH("aerobic",$AW830)),"aerobic","")</f>
        <v>aerobic</v>
      </c>
      <c r="BD830" s="2" t="str">
        <f>IF(ISNUMBER(SEARCH("anaer",$AW830)),"anaer","")</f>
        <v/>
      </c>
      <c r="BE830" s="2" t="str">
        <f>IF(ISNUMBER(SEARCH("thickening",$AZ830)),"thickening","")</f>
        <v>thickening</v>
      </c>
      <c r="BF830" s="3" t="str">
        <f>IF(ISNUMBER(SEARCH("airDry",$AW830)),"airDry","")</f>
        <v/>
      </c>
      <c r="BG830" s="3" t="str">
        <f>IF(ISNUMBER(SEARCH("heatDry",$AY830)),"heatDry","")</f>
        <v/>
      </c>
      <c r="BH830" s="3" t="str">
        <f>IF(AND(ISNUMBER(SEARCH("aerobic",$AW830)),ISNUMBER(SEARCH("anaer",$AW830))),"Combined Aer and Anaer.","")</f>
        <v/>
      </c>
    </row>
    <row r="831" spans="1:60" x14ac:dyDescent="0.25">
      <c r="A831" s="5">
        <v>1935</v>
      </c>
      <c r="B831" t="s">
        <v>9128</v>
      </c>
      <c r="C831">
        <v>2761</v>
      </c>
      <c r="D831">
        <v>613.07326860937644</v>
      </c>
      <c r="E831">
        <v>608.50061331409711</v>
      </c>
      <c r="F831">
        <v>501.03530059806269</v>
      </c>
      <c r="G831">
        <v>711.40096279815941</v>
      </c>
      <c r="H831">
        <v>-107.52864007440149</v>
      </c>
      <c r="I831">
        <v>-109.1027659637583</v>
      </c>
      <c r="J831">
        <v>-128.354729552344</v>
      </c>
      <c r="K831">
        <v>-85.733131072035562</v>
      </c>
      <c r="L831">
        <v>1943.89893145311</v>
      </c>
      <c r="M831">
        <v>1937.222887129936</v>
      </c>
      <c r="N831">
        <v>1913.9170687010539</v>
      </c>
      <c r="O831">
        <v>1993.3241058354979</v>
      </c>
      <c r="P831">
        <v>64.614301202396177</v>
      </c>
      <c r="Q831">
        <v>65.315223095929014</v>
      </c>
      <c r="R831">
        <v>52.694249607906862</v>
      </c>
      <c r="S831">
        <v>75.860929096625213</v>
      </c>
      <c r="T831">
        <v>101461.0410498359</v>
      </c>
      <c r="U831">
        <v>101461.2103958596</v>
      </c>
      <c r="V831">
        <v>101392.4427275777</v>
      </c>
      <c r="W831">
        <v>101529.8900921586</v>
      </c>
      <c r="X831">
        <v>6486.0499756373583</v>
      </c>
      <c r="Y831">
        <v>6507.9209718489183</v>
      </c>
      <c r="Z831">
        <v>6320.9921162926876</v>
      </c>
      <c r="AA831">
        <v>6588.3352900396076</v>
      </c>
      <c r="AB831">
        <v>980.5986930072379</v>
      </c>
      <c r="AC831">
        <v>969.20743307883299</v>
      </c>
      <c r="AD831">
        <v>856.06854580753088</v>
      </c>
      <c r="AE831">
        <v>1129.873837339891</v>
      </c>
      <c r="AF831">
        <v>69.008953978000108</v>
      </c>
      <c r="AG831">
        <v>68.77324072112728</v>
      </c>
      <c r="AH831">
        <v>67.943859577978614</v>
      </c>
      <c r="AI831">
        <v>70.761915306097222</v>
      </c>
      <c r="AJ831">
        <v>0.61955012324629566</v>
      </c>
      <c r="AK831">
        <v>0.61954995151427705</v>
      </c>
      <c r="AL831">
        <v>0.61945761288832735</v>
      </c>
      <c r="AM831">
        <v>0.61964110342634848</v>
      </c>
      <c r="AN831">
        <v>0.97535720488824029</v>
      </c>
      <c r="AO831">
        <v>0.97535720488823996</v>
      </c>
      <c r="AP831">
        <v>0.97535720488823996</v>
      </c>
      <c r="AQ831">
        <v>0.97535720488823996</v>
      </c>
      <c r="AR831">
        <v>16.598997569941289</v>
      </c>
      <c r="AS831">
        <v>16.598997569941289</v>
      </c>
      <c r="AT831">
        <v>16.598997569941289</v>
      </c>
      <c r="AU831">
        <v>16.598997569941289</v>
      </c>
      <c r="AV831" t="str">
        <f>VLOOKUP(Sheet1[[#This Row],[NPDES ID2]],Combined_Sheet__Major_Only___2[[NPDES ID2]:[ECHO BFR]],3,FALSE)</f>
        <v>CA</v>
      </c>
      <c r="AW831" t="s">
        <v>12185</v>
      </c>
      <c r="AX831" t="str">
        <f>VLOOKUP(Sheet1[[#This Row],[NPDES ID2]],Combined_Sheet__Major_Only___2[[NPDES ID2]:[ECHO BFR]],27,FALSE)</f>
        <v>-</v>
      </c>
      <c r="AY831" t="str">
        <f>VLOOKUP(Sheet1[[#This Row],[NPDES ID2]],Combined_Sheet__Major_Only___2[[NPDES ID2]:[ECHO BFR]],28,FALSE)</f>
        <v>-</v>
      </c>
      <c r="AZ831" t="str">
        <f>VLOOKUP(Sheet1[[#This Row],[NPDES ID2]],Combined_Sheet__Major_Only___2[[NPDES ID2]:[ECHO BFR]],29,FALSE)</f>
        <v>thickening, preliminaryOps</v>
      </c>
      <c r="BA831">
        <f>VLOOKUP(Sheet1[[#This Row],[NPDES ID2]],Combined_Sheet__Major_Only___2[[NPDES ID2]:[ECHO BFR]],17,FALSE)</f>
        <v>33.105170000000001</v>
      </c>
      <c r="BB831">
        <f>VLOOKUP(Sheet1[[#This Row],[NPDES ID2]],Combined_Sheet__Major_Only___2[[NPDES ID2]:[ECHO BFR]],18,FALSE)</f>
        <v>-117.11138</v>
      </c>
      <c r="BC831" s="2" t="str">
        <f>IF(ISNUMBER(SEARCH("aerobic",$AW831)),"aerobic","")</f>
        <v/>
      </c>
      <c r="BD831" s="2" t="str">
        <f>IF(ISNUMBER(SEARCH("anaer",$AW831)),"anaer","")</f>
        <v>anaer</v>
      </c>
      <c r="BE831" s="2" t="str">
        <f>IF(ISNUMBER(SEARCH("thickening",$AZ831)),"thickening","")</f>
        <v>thickening</v>
      </c>
      <c r="BF831" s="4" t="str">
        <f>IF(ISNUMBER(SEARCH("airDry",$AW831)),"airDry","")</f>
        <v/>
      </c>
      <c r="BG831" s="4" t="str">
        <f>IF(ISNUMBER(SEARCH("heatDry",$AY831)),"heatDry","")</f>
        <v/>
      </c>
      <c r="BH831" s="4" t="str">
        <f>IF(AND(ISNUMBER(SEARCH("aerobic",$AW831)),ISNUMBER(SEARCH("anaer",$AW831))),"Combined Aer and Anaer.","")</f>
        <v/>
      </c>
    </row>
    <row r="832" spans="1:60" x14ac:dyDescent="0.25">
      <c r="A832" s="5">
        <v>1222</v>
      </c>
      <c r="B832" t="s">
        <v>5852</v>
      </c>
      <c r="C832">
        <v>231.66499999999999</v>
      </c>
      <c r="D832">
        <v>515.45485520691147</v>
      </c>
      <c r="E832">
        <v>512.01139304782714</v>
      </c>
      <c r="F832">
        <v>381.66368742817878</v>
      </c>
      <c r="G832">
        <v>649.01398611479783</v>
      </c>
      <c r="H832">
        <v>-108.6152126439931</v>
      </c>
      <c r="I832">
        <v>-109.9558966953889</v>
      </c>
      <c r="J832">
        <v>-129.4574525547412</v>
      </c>
      <c r="K832">
        <v>-87.139090839478328</v>
      </c>
      <c r="L832">
        <v>162.6911773024917</v>
      </c>
      <c r="M832">
        <v>162.12829445560661</v>
      </c>
      <c r="N832">
        <v>160.15972721709949</v>
      </c>
      <c r="O832">
        <v>166.86246466920809</v>
      </c>
      <c r="P832">
        <v>5.4232538446785199</v>
      </c>
      <c r="Q832">
        <v>5.480068737685456</v>
      </c>
      <c r="R832">
        <v>4.4242528844686468</v>
      </c>
      <c r="S832">
        <v>6.3619260024506623</v>
      </c>
      <c r="T832">
        <v>101432.26018029109</v>
      </c>
      <c r="U832">
        <v>101432.42947913249</v>
      </c>
      <c r="V832">
        <v>101363.6809705639</v>
      </c>
      <c r="W832">
        <v>101501.09004022861</v>
      </c>
      <c r="X832">
        <v>6500.7296676578289</v>
      </c>
      <c r="Y832">
        <v>6522.767900179414</v>
      </c>
      <c r="Z832">
        <v>6333.9600442855262</v>
      </c>
      <c r="AA832">
        <v>6604.1131111515751</v>
      </c>
      <c r="AB832">
        <v>984.96309815341988</v>
      </c>
      <c r="AC832">
        <v>973.44502264722689</v>
      </c>
      <c r="AD832">
        <v>859.69093799071538</v>
      </c>
      <c r="AE832">
        <v>1135.2508094581231</v>
      </c>
      <c r="AF832">
        <v>68.823335269002129</v>
      </c>
      <c r="AG832">
        <v>68.585326689439881</v>
      </c>
      <c r="AH832">
        <v>67.752393415388909</v>
      </c>
      <c r="AI832">
        <v>70.587779122040132</v>
      </c>
      <c r="AJ832">
        <v>0.61727882512245036</v>
      </c>
      <c r="AK832">
        <v>0.61727881117076833</v>
      </c>
      <c r="AL832">
        <v>0.61727107325754715</v>
      </c>
      <c r="AM832">
        <v>0.61728644756674411</v>
      </c>
      <c r="AN832">
        <v>0.97535045983214941</v>
      </c>
      <c r="AO832">
        <v>0.97535045983214952</v>
      </c>
      <c r="AP832">
        <v>0.97535045983214952</v>
      </c>
      <c r="AQ832">
        <v>0.97535045983214952</v>
      </c>
      <c r="AR832">
        <v>16.532031403621701</v>
      </c>
      <c r="AS832">
        <v>16.532031403621701</v>
      </c>
      <c r="AT832">
        <v>16.532031403621701</v>
      </c>
      <c r="AU832">
        <v>16.532031403621701</v>
      </c>
      <c r="AV832" t="str">
        <f>VLOOKUP(Sheet1[[#This Row],[NPDES ID2]],Combined_Sheet__Major_Only___2[[NPDES ID2]:[ECHO BFR]],3,FALSE)</f>
        <v>TX</v>
      </c>
      <c r="AW832" t="s">
        <v>544</v>
      </c>
      <c r="AX832" t="str">
        <f>VLOOKUP(Sheet1[[#This Row],[NPDES ID2]],Combined_Sheet__Major_Only___2[[NPDES ID2]:[ECHO BFR]],27,FALSE)</f>
        <v>-</v>
      </c>
      <c r="AY832" t="str">
        <f>VLOOKUP(Sheet1[[#This Row],[NPDES ID2]],Combined_Sheet__Major_Only___2[[NPDES ID2]:[ECHO BFR]],28,FALSE)</f>
        <v>-</v>
      </c>
      <c r="AZ832" t="str">
        <f>VLOOKUP(Sheet1[[#This Row],[NPDES ID2]],Combined_Sheet__Major_Only___2[[NPDES ID2]:[ECHO BFR]],29,FALSE)</f>
        <v>thickening</v>
      </c>
      <c r="BA832">
        <f>VLOOKUP(Sheet1[[#This Row],[NPDES ID2]],Combined_Sheet__Major_Only___2[[NPDES ID2]:[ECHO BFR]],17,FALSE)</f>
        <v>29.689388999999998</v>
      </c>
      <c r="BB832">
        <f>VLOOKUP(Sheet1[[#This Row],[NPDES ID2]],Combined_Sheet__Major_Only___2[[NPDES ID2]:[ECHO BFR]],18,FALSE)</f>
        <v>-95.679666999999995</v>
      </c>
      <c r="BC832" s="2" t="str">
        <f>IF(ISNUMBER(SEARCH("aerobic",$AW832)),"aerobic","")</f>
        <v>aerobic</v>
      </c>
      <c r="BD832" s="2" t="str">
        <f>IF(ISNUMBER(SEARCH("anaer",$AW832)),"anaer","")</f>
        <v/>
      </c>
      <c r="BE832" s="2" t="str">
        <f>IF(ISNUMBER(SEARCH("thickening",$AZ832)),"thickening","")</f>
        <v>thickening</v>
      </c>
      <c r="BF832" s="3" t="str">
        <f>IF(ISNUMBER(SEARCH("airDry",$AW832)),"airDry","")</f>
        <v/>
      </c>
      <c r="BG832" s="3" t="str">
        <f>IF(ISNUMBER(SEARCH("heatDry",$AY832)),"heatDry","")</f>
        <v/>
      </c>
      <c r="BH832" s="3" t="str">
        <f>IF(AND(ISNUMBER(SEARCH("aerobic",$AW832)),ISNUMBER(SEARCH("anaer",$AW832))),"Combined Aer and Anaer.","")</f>
        <v/>
      </c>
    </row>
    <row r="833" spans="1:60" x14ac:dyDescent="0.25">
      <c r="A833" s="5">
        <v>2465</v>
      </c>
      <c r="B833" t="s">
        <v>11476</v>
      </c>
      <c r="C833">
        <v>210.33</v>
      </c>
      <c r="D833">
        <v>560.32900154687513</v>
      </c>
      <c r="E833">
        <v>556.86177578439515</v>
      </c>
      <c r="F833">
        <v>411.09234135937538</v>
      </c>
      <c r="G833">
        <v>707.63985591436278</v>
      </c>
      <c r="H833">
        <v>-110.49174117725789</v>
      </c>
      <c r="I833">
        <v>-111.89617955372201</v>
      </c>
      <c r="J833">
        <v>-131.2610927621142</v>
      </c>
      <c r="K833">
        <v>-88.931916331620684</v>
      </c>
      <c r="L833">
        <v>145.39277355808281</v>
      </c>
      <c r="M833">
        <v>144.86410936935181</v>
      </c>
      <c r="N833">
        <v>143.0151814483269</v>
      </c>
      <c r="O833">
        <v>149.31051897905201</v>
      </c>
      <c r="P833">
        <v>4.9284812499219131</v>
      </c>
      <c r="Q833">
        <v>4.9745506772787467</v>
      </c>
      <c r="R833">
        <v>4.0293025115472432</v>
      </c>
      <c r="S833">
        <v>5.757471180753992</v>
      </c>
      <c r="T833">
        <v>101424.5201037079</v>
      </c>
      <c r="U833">
        <v>101424.6893898605</v>
      </c>
      <c r="V833">
        <v>101355.94603393839</v>
      </c>
      <c r="W833">
        <v>101493.3448049016</v>
      </c>
      <c r="X833">
        <v>6603.8766919815771</v>
      </c>
      <c r="Y833">
        <v>6627.1980586274931</v>
      </c>
      <c r="Z833">
        <v>6426.1554041648478</v>
      </c>
      <c r="AA833">
        <v>6714.2463708051073</v>
      </c>
      <c r="AB833">
        <v>1015.410924186788</v>
      </c>
      <c r="AC833">
        <v>1003.253540711499</v>
      </c>
      <c r="AD833">
        <v>884.45890504905992</v>
      </c>
      <c r="AE833">
        <v>1173.7026766896679</v>
      </c>
      <c r="AF833">
        <v>67.744379124996627</v>
      </c>
      <c r="AG833">
        <v>67.498151132049756</v>
      </c>
      <c r="AH833">
        <v>66.636507206075194</v>
      </c>
      <c r="AI833">
        <v>69.569689818631062</v>
      </c>
      <c r="AJ833">
        <v>0.6040789882112082</v>
      </c>
      <c r="AK833">
        <v>0.60407897562266066</v>
      </c>
      <c r="AL833">
        <v>0.60407199216380247</v>
      </c>
      <c r="AM833">
        <v>0.60408586744895776</v>
      </c>
      <c r="AN833">
        <v>0.97534864524538978</v>
      </c>
      <c r="AO833">
        <v>0.97534864524538967</v>
      </c>
      <c r="AP833">
        <v>0.97534864524538967</v>
      </c>
      <c r="AQ833">
        <v>0.97534864524538967</v>
      </c>
      <c r="AR833">
        <v>16.126039671880331</v>
      </c>
      <c r="AS833">
        <v>16.126039671880321</v>
      </c>
      <c r="AT833">
        <v>16.126039671880321</v>
      </c>
      <c r="AU833">
        <v>16.126039671880321</v>
      </c>
      <c r="AV833" t="str">
        <f>VLOOKUP(Sheet1[[#This Row],[NPDES ID2]],Combined_Sheet__Major_Only___2[[NPDES ID2]:[ECHO BFR]],3,FALSE)</f>
        <v>MO</v>
      </c>
      <c r="AW833" t="s">
        <v>41</v>
      </c>
      <c r="AX833" t="str">
        <f>VLOOKUP(Sheet1[[#This Row],[NPDES ID2]],Combined_Sheet__Major_Only___2[[NPDES ID2]:[ECHO BFR]],27,FALSE)</f>
        <v>-</v>
      </c>
      <c r="AY833" t="str">
        <f>VLOOKUP(Sheet1[[#This Row],[NPDES ID2]],Combined_Sheet__Major_Only___2[[NPDES ID2]:[ECHO BFR]],28,FALSE)</f>
        <v>-</v>
      </c>
      <c r="AZ833" t="str">
        <f>VLOOKUP(Sheet1[[#This Row],[NPDES ID2]],Combined_Sheet__Major_Only___2[[NPDES ID2]:[ECHO BFR]],29,FALSE)</f>
        <v>thickening</v>
      </c>
      <c r="BA833">
        <f>VLOOKUP(Sheet1[[#This Row],[NPDES ID2]],Combined_Sheet__Major_Only___2[[NPDES ID2]:[ECHO BFR]],17,FALSE)</f>
        <v>37.7624096003237</v>
      </c>
      <c r="BB833">
        <f>VLOOKUP(Sheet1[[#This Row],[NPDES ID2]],Combined_Sheet__Major_Only___2[[NPDES ID2]:[ECHO BFR]],18,FALSE)</f>
        <v>-92.107616132877595</v>
      </c>
      <c r="BC833" s="2" t="str">
        <f>IF(ISNUMBER(SEARCH("aerobic",$AW833)),"aerobic","")</f>
        <v>aerobic</v>
      </c>
      <c r="BD833" s="2" t="str">
        <f>IF(ISNUMBER(SEARCH("anaer",$AW833)),"anaer","")</f>
        <v/>
      </c>
      <c r="BE833" s="2" t="str">
        <f>IF(ISNUMBER(SEARCH("thickening",$AZ833)),"thickening","")</f>
        <v>thickening</v>
      </c>
      <c r="BF833" s="4" t="str">
        <f>IF(ISNUMBER(SEARCH("airDry",$AW833)),"airDry","")</f>
        <v/>
      </c>
      <c r="BG833" s="4" t="str">
        <f>IF(ISNUMBER(SEARCH("heatDry",$AY833)),"heatDry","")</f>
        <v/>
      </c>
      <c r="BH833" s="4" t="str">
        <f>IF(AND(ISNUMBER(SEARCH("aerobic",$AW833)),ISNUMBER(SEARCH("anaer",$AW833))),"Combined Aer and Anaer.","")</f>
        <v/>
      </c>
    </row>
    <row r="834" spans="1:60" x14ac:dyDescent="0.25">
      <c r="A834" s="5">
        <v>1598</v>
      </c>
      <c r="B834" t="s">
        <v>7512</v>
      </c>
      <c r="C834">
        <v>80.2</v>
      </c>
      <c r="D834">
        <v>1256.991278562364</v>
      </c>
      <c r="E834">
        <v>1242.941566267632</v>
      </c>
      <c r="F834">
        <v>869.7755850171319</v>
      </c>
      <c r="G834">
        <v>1636.5597855069791</v>
      </c>
      <c r="H834">
        <v>-111.06590907273799</v>
      </c>
      <c r="I834">
        <v>-112.4683126724632</v>
      </c>
      <c r="J834">
        <v>-131.81634603659441</v>
      </c>
      <c r="K834">
        <v>-89.499878687872524</v>
      </c>
      <c r="L834">
        <v>55.193048075195733</v>
      </c>
      <c r="M834">
        <v>54.989601191640048</v>
      </c>
      <c r="N834">
        <v>54.278009504192781</v>
      </c>
      <c r="O834">
        <v>56.700795964216503</v>
      </c>
      <c r="P834">
        <v>1.879767476742797</v>
      </c>
      <c r="Q834">
        <v>1.896773276647169</v>
      </c>
      <c r="R834">
        <v>1.537732506424323</v>
      </c>
      <c r="S834">
        <v>2.1933821134662819</v>
      </c>
      <c r="T834">
        <v>101216.2374906016</v>
      </c>
      <c r="U834">
        <v>101216.40643530279</v>
      </c>
      <c r="V834">
        <v>101147.8017352032</v>
      </c>
      <c r="W834">
        <v>101284.9233718988</v>
      </c>
      <c r="X834">
        <v>6619.7277283331487</v>
      </c>
      <c r="Y834">
        <v>6643.3678041295516</v>
      </c>
      <c r="Z834">
        <v>6439.2137217676682</v>
      </c>
      <c r="AA834">
        <v>6731.8878645235909</v>
      </c>
      <c r="AB834">
        <v>1022.144164503467</v>
      </c>
      <c r="AC834">
        <v>1009.821148298382</v>
      </c>
      <c r="AD834">
        <v>889.80207264152455</v>
      </c>
      <c r="AE834">
        <v>1182.4589908932969</v>
      </c>
      <c r="AF834">
        <v>67.443208770121942</v>
      </c>
      <c r="AG834">
        <v>67.194643944097578</v>
      </c>
      <c r="AH834">
        <v>66.325055205674545</v>
      </c>
      <c r="AI834">
        <v>69.285555244411455</v>
      </c>
      <c r="AJ834">
        <v>0.60039520812009839</v>
      </c>
      <c r="AK834">
        <v>0.60039520334322871</v>
      </c>
      <c r="AL834">
        <v>0.60039254901773043</v>
      </c>
      <c r="AM834">
        <v>0.60039782280318166</v>
      </c>
      <c r="AN834">
        <v>0.97529971485931855</v>
      </c>
      <c r="AO834">
        <v>0.97529971485931866</v>
      </c>
      <c r="AP834">
        <v>0.97529971485931866</v>
      </c>
      <c r="AQ834">
        <v>0.97529971485931866</v>
      </c>
      <c r="AR834">
        <v>16.0128774790469</v>
      </c>
      <c r="AS834">
        <v>16.0128774790469</v>
      </c>
      <c r="AT834">
        <v>16.0128774790469</v>
      </c>
      <c r="AU834">
        <v>16.0128774790469</v>
      </c>
      <c r="AV834" t="str">
        <f>VLOOKUP(Sheet1[[#This Row],[NPDES ID2]],Combined_Sheet__Major_Only___2[[NPDES ID2]:[ECHO BFR]],3,FALSE)</f>
        <v>MA</v>
      </c>
      <c r="AW834" t="s">
        <v>41</v>
      </c>
      <c r="AX834" t="str">
        <f>VLOOKUP(Sheet1[[#This Row],[NPDES ID2]],Combined_Sheet__Major_Only___2[[NPDES ID2]:[ECHO BFR]],27,FALSE)</f>
        <v>-</v>
      </c>
      <c r="AY834" t="str">
        <f>VLOOKUP(Sheet1[[#This Row],[NPDES ID2]],Combined_Sheet__Major_Only___2[[NPDES ID2]:[ECHO BFR]],28,FALSE)</f>
        <v>-</v>
      </c>
      <c r="AZ834" t="str">
        <f>VLOOKUP(Sheet1[[#This Row],[NPDES ID2]],Combined_Sheet__Major_Only___2[[NPDES ID2]:[ECHO BFR]],29,FALSE)</f>
        <v>thickening</v>
      </c>
      <c r="BA834">
        <f>VLOOKUP(Sheet1[[#This Row],[NPDES ID2]],Combined_Sheet__Major_Only___2[[NPDES ID2]:[ECHO BFR]],17,FALSE)</f>
        <v>42.281579000000001</v>
      </c>
      <c r="BB834">
        <f>VLOOKUP(Sheet1[[#This Row],[NPDES ID2]],Combined_Sheet__Major_Only___2[[NPDES ID2]:[ECHO BFR]],18,FALSE)</f>
        <v>-72.425629999999998</v>
      </c>
      <c r="BC834" s="2" t="str">
        <f>IF(ISNUMBER(SEARCH("aerobic",$AW834)),"aerobic","")</f>
        <v>aerobic</v>
      </c>
      <c r="BD834" s="2" t="str">
        <f>IF(ISNUMBER(SEARCH("anaer",$AW834)),"anaer","")</f>
        <v/>
      </c>
      <c r="BE834" s="2" t="str">
        <f>IF(ISNUMBER(SEARCH("thickening",$AZ834)),"thickening","")</f>
        <v>thickening</v>
      </c>
      <c r="BF834" s="3" t="str">
        <f>IF(ISNUMBER(SEARCH("airDry",$AW834)),"airDry","")</f>
        <v/>
      </c>
      <c r="BG834" s="3" t="str">
        <f>IF(ISNUMBER(SEARCH("heatDry",$AY834)),"heatDry","")</f>
        <v/>
      </c>
      <c r="BH834" s="3" t="str">
        <f>IF(AND(ISNUMBER(SEARCH("aerobic",$AW834)),ISNUMBER(SEARCH("anaer",$AW834))),"Combined Aer and Anaer.","")</f>
        <v/>
      </c>
    </row>
    <row r="835" spans="1:60" x14ac:dyDescent="0.25">
      <c r="A835" s="5">
        <v>322</v>
      </c>
      <c r="B835" t="s">
        <v>1634</v>
      </c>
      <c r="C835">
        <v>1134</v>
      </c>
      <c r="D835">
        <v>375.35725116483502</v>
      </c>
      <c r="E835">
        <v>372.54521828301353</v>
      </c>
      <c r="F835">
        <v>319.38947107616752</v>
      </c>
      <c r="G835">
        <v>441.5578701988569</v>
      </c>
      <c r="H835">
        <v>-111.2616095433805</v>
      </c>
      <c r="I835">
        <v>-112.6449942551761</v>
      </c>
      <c r="J835">
        <v>-131.97808558768079</v>
      </c>
      <c r="K835">
        <v>-89.523709417081108</v>
      </c>
      <c r="L835">
        <v>776.88798004804596</v>
      </c>
      <c r="M835">
        <v>773.98361441162069</v>
      </c>
      <c r="N835">
        <v>763.83247823748025</v>
      </c>
      <c r="O835">
        <v>798.40384609781313</v>
      </c>
      <c r="P835">
        <v>26.584489154729969</v>
      </c>
      <c r="Q835">
        <v>26.816637397928812</v>
      </c>
      <c r="R835">
        <v>21.760621200894381</v>
      </c>
      <c r="S835">
        <v>30.98529250195401</v>
      </c>
      <c r="T835">
        <v>101136.124504209</v>
      </c>
      <c r="U835">
        <v>101136.29331757571</v>
      </c>
      <c r="V835">
        <v>101067.74194949389</v>
      </c>
      <c r="W835">
        <v>101204.7569903797</v>
      </c>
      <c r="X835">
        <v>6644.5152123834296</v>
      </c>
      <c r="Y835">
        <v>6668.5354577836024</v>
      </c>
      <c r="Z835">
        <v>6460.9172246714388</v>
      </c>
      <c r="AA835">
        <v>6758.6457435653028</v>
      </c>
      <c r="AB835">
        <v>1030.4843146284211</v>
      </c>
      <c r="AC835">
        <v>1017.988891808982</v>
      </c>
      <c r="AD835">
        <v>896.47678717790154</v>
      </c>
      <c r="AE835">
        <v>1192.9960556479591</v>
      </c>
      <c r="AF835">
        <v>67.143159818868526</v>
      </c>
      <c r="AG835">
        <v>66.892675133364008</v>
      </c>
      <c r="AH835">
        <v>66.014529143661122</v>
      </c>
      <c r="AI835">
        <v>69.002009812386532</v>
      </c>
      <c r="AJ835">
        <v>0.59672548744747489</v>
      </c>
      <c r="AK835">
        <v>0.59672541915196398</v>
      </c>
      <c r="AL835">
        <v>0.59668797462071232</v>
      </c>
      <c r="AM835">
        <v>0.59676237611789251</v>
      </c>
      <c r="AN835">
        <v>0.97528084270776494</v>
      </c>
      <c r="AO835">
        <v>0.97528084270776516</v>
      </c>
      <c r="AP835">
        <v>0.97528084270776516</v>
      </c>
      <c r="AQ835">
        <v>0.97528084270776516</v>
      </c>
      <c r="AR835">
        <v>15.89880804820967</v>
      </c>
      <c r="AS835">
        <v>15.89880804820967</v>
      </c>
      <c r="AT835">
        <v>15.89880804820967</v>
      </c>
      <c r="AU835">
        <v>15.89880804820967</v>
      </c>
      <c r="AV835" t="str">
        <f>VLOOKUP(Sheet1[[#This Row],[NPDES ID2]],Combined_Sheet__Major_Only___2[[NPDES ID2]:[ECHO BFR]],3,FALSE)</f>
        <v>IL</v>
      </c>
      <c r="AW835" t="s">
        <v>12185</v>
      </c>
      <c r="AX835" t="str">
        <f>VLOOKUP(Sheet1[[#This Row],[NPDES ID2]],Combined_Sheet__Major_Only___2[[NPDES ID2]:[ECHO BFR]],27,FALSE)</f>
        <v>methaneBioCaptureRecover</v>
      </c>
      <c r="AY835" t="str">
        <f>VLOOKUP(Sheet1[[#This Row],[NPDES ID2]],Combined_Sheet__Major_Only___2[[NPDES ID2]:[ECHO BFR]],28,FALSE)</f>
        <v>-</v>
      </c>
      <c r="AZ835" t="str">
        <f>VLOOKUP(Sheet1[[#This Row],[NPDES ID2]],Combined_Sheet__Major_Only___2[[NPDES ID2]:[ECHO BFR]],29,FALSE)</f>
        <v>preliminaryOps, thickening</v>
      </c>
      <c r="BA835">
        <f>VLOOKUP(Sheet1[[#This Row],[NPDES ID2]],Combined_Sheet__Major_Only___2[[NPDES ID2]:[ECHO BFR]],17,FALSE)</f>
        <v>41.845973999999998</v>
      </c>
      <c r="BB835">
        <f>VLOOKUP(Sheet1[[#This Row],[NPDES ID2]],Combined_Sheet__Major_Only___2[[NPDES ID2]:[ECHO BFR]],18,FALSE)</f>
        <v>-88.044494999999998</v>
      </c>
      <c r="BC835" s="2" t="str">
        <f>IF(ISNUMBER(SEARCH("aerobic",$AW835)),"aerobic","")</f>
        <v/>
      </c>
      <c r="BD835" s="2" t="str">
        <f>IF(ISNUMBER(SEARCH("anaer",$AW835)),"anaer","")</f>
        <v>anaer</v>
      </c>
      <c r="BE835" s="2" t="str">
        <f>IF(ISNUMBER(SEARCH("thickening",$AZ835)),"thickening","")</f>
        <v>thickening</v>
      </c>
      <c r="BF835" s="3" t="str">
        <f>IF(ISNUMBER(SEARCH("airDry",$AW835)),"airDry","")</f>
        <v/>
      </c>
      <c r="BG835" s="3" t="str">
        <f>IF(ISNUMBER(SEARCH("heatDry",$AY835)),"heatDry","")</f>
        <v/>
      </c>
      <c r="BH835" s="3" t="str">
        <f>IF(AND(ISNUMBER(SEARCH("aerobic",$AW835)),ISNUMBER(SEARCH("anaer",$AW835))),"Combined Aer and Anaer.","")</f>
        <v/>
      </c>
    </row>
    <row r="836" spans="1:60" x14ac:dyDescent="0.25">
      <c r="A836" s="5">
        <v>715</v>
      </c>
      <c r="B836" t="s">
        <v>3528</v>
      </c>
      <c r="C836">
        <v>4133.29</v>
      </c>
      <c r="D836">
        <v>852.4027741395214</v>
      </c>
      <c r="E836">
        <v>850.76289039297171</v>
      </c>
      <c r="F836">
        <v>687.12858644925541</v>
      </c>
      <c r="G836">
        <v>997.99673900990001</v>
      </c>
      <c r="H836">
        <v>-107.28498494491831</v>
      </c>
      <c r="I836">
        <v>-108.8649609800767</v>
      </c>
      <c r="J836">
        <v>-128.0610714181127</v>
      </c>
      <c r="K836">
        <v>-85.299599353908761</v>
      </c>
      <c r="L836">
        <v>2905.4833320378561</v>
      </c>
      <c r="M836">
        <v>2895.4500718593181</v>
      </c>
      <c r="N836">
        <v>2860.4582736460839</v>
      </c>
      <c r="O836">
        <v>2979.7245246321659</v>
      </c>
      <c r="P836">
        <v>96.730157711798441</v>
      </c>
      <c r="Q836">
        <v>97.765897385362564</v>
      </c>
      <c r="R836">
        <v>78.903260714506857</v>
      </c>
      <c r="S836">
        <v>113.5287409240521</v>
      </c>
      <c r="T836">
        <v>101070.6230875926</v>
      </c>
      <c r="U836">
        <v>101070.7917935787</v>
      </c>
      <c r="V836">
        <v>101002.2840304462</v>
      </c>
      <c r="W836">
        <v>101139.21191721551</v>
      </c>
      <c r="X836">
        <v>6471.2980541224197</v>
      </c>
      <c r="Y836">
        <v>6493.218021844641</v>
      </c>
      <c r="Z836">
        <v>6305.8282417193477</v>
      </c>
      <c r="AA836">
        <v>6573.8531812513129</v>
      </c>
      <c r="AB836">
        <v>979.85503509469982</v>
      </c>
      <c r="AC836">
        <v>968.46409453154843</v>
      </c>
      <c r="AD836">
        <v>855.20263678966501</v>
      </c>
      <c r="AE836">
        <v>1129.4179922334611</v>
      </c>
      <c r="AF836">
        <v>68.905898262431805</v>
      </c>
      <c r="AG836">
        <v>68.669874664023297</v>
      </c>
      <c r="AH836">
        <v>67.837002216347329</v>
      </c>
      <c r="AI836">
        <v>70.664129776147547</v>
      </c>
      <c r="AJ836">
        <v>0.6182891517057223</v>
      </c>
      <c r="AK836">
        <v>0.61828889119671837</v>
      </c>
      <c r="AL836">
        <v>0.6181510941870626</v>
      </c>
      <c r="AM836">
        <v>0.61842493723097591</v>
      </c>
      <c r="AN836">
        <v>0.9752653911501028</v>
      </c>
      <c r="AO836">
        <v>0.9752653911501028</v>
      </c>
      <c r="AP836">
        <v>0.9752653911501028</v>
      </c>
      <c r="AQ836">
        <v>0.9752653911501028</v>
      </c>
      <c r="AR836">
        <v>16.558654072572129</v>
      </c>
      <c r="AS836">
        <v>16.558654072572139</v>
      </c>
      <c r="AT836">
        <v>16.558654072572139</v>
      </c>
      <c r="AU836">
        <v>16.558654072572139</v>
      </c>
      <c r="AV836" t="str">
        <f>VLOOKUP(Sheet1[[#This Row],[NPDES ID2]],Combined_Sheet__Major_Only___2[[NPDES ID2]:[ECHO BFR]],3,FALSE)</f>
        <v>CA</v>
      </c>
      <c r="AW836" t="s">
        <v>12185</v>
      </c>
      <c r="AX836" t="str">
        <f>VLOOKUP(Sheet1[[#This Row],[NPDES ID2]],Combined_Sheet__Major_Only___2[[NPDES ID2]:[ECHO BFR]],27,FALSE)</f>
        <v>other</v>
      </c>
      <c r="AY836" t="str">
        <f>VLOOKUP(Sheet1[[#This Row],[NPDES ID2]],Combined_Sheet__Major_Only___2[[NPDES ID2]:[ECHO BFR]],28,FALSE)</f>
        <v>-</v>
      </c>
      <c r="AZ836" t="str">
        <f>VLOOKUP(Sheet1[[#This Row],[NPDES ID2]],Combined_Sheet__Major_Only___2[[NPDES ID2]:[ECHO BFR]],29,FALSE)</f>
        <v>thickening, preliminaryOps</v>
      </c>
      <c r="BA836">
        <f>VLOOKUP(Sheet1[[#This Row],[NPDES ID2]],Combined_Sheet__Major_Only___2[[NPDES ID2]:[ECHO BFR]],17,FALSE)</f>
        <v>37.593046000000001</v>
      </c>
      <c r="BB836">
        <f>VLOOKUP(Sheet1[[#This Row],[NPDES ID2]],Combined_Sheet__Major_Only___2[[NPDES ID2]:[ECHO BFR]],18,FALSE)</f>
        <v>-122.088431</v>
      </c>
      <c r="BC836" s="2" t="str">
        <f>IF(ISNUMBER(SEARCH("aerobic",$AW836)),"aerobic","")</f>
        <v/>
      </c>
      <c r="BD836" s="2" t="str">
        <f>IF(ISNUMBER(SEARCH("anaer",$AW836)),"anaer","")</f>
        <v>anaer</v>
      </c>
      <c r="BE836" s="2" t="str">
        <f>IF(ISNUMBER(SEARCH("thickening",$AZ836)),"thickening","")</f>
        <v>thickening</v>
      </c>
      <c r="BF836" s="4" t="str">
        <f>IF(ISNUMBER(SEARCH("airDry",$AW836)),"airDry","")</f>
        <v/>
      </c>
      <c r="BG836" s="4" t="str">
        <f>IF(ISNUMBER(SEARCH("heatDry",$AY836)),"heatDry","")</f>
        <v/>
      </c>
      <c r="BH836" s="4" t="str">
        <f>IF(AND(ISNUMBER(SEARCH("aerobic",$AW836)),ISNUMBER(SEARCH("anaer",$AW836))),"Combined Aer and Anaer.","")</f>
        <v/>
      </c>
    </row>
    <row r="837" spans="1:60" x14ac:dyDescent="0.25">
      <c r="A837" s="5">
        <v>2292</v>
      </c>
      <c r="B837" t="s">
        <v>10712</v>
      </c>
      <c r="C837">
        <v>437.9</v>
      </c>
      <c r="D837">
        <v>374.22469538590138</v>
      </c>
      <c r="E837">
        <v>370.41975569709342</v>
      </c>
      <c r="F837">
        <v>296.8793524946239</v>
      </c>
      <c r="G837">
        <v>458.68276432673758</v>
      </c>
      <c r="H837">
        <v>-110.70178109688059</v>
      </c>
      <c r="I837">
        <v>-112.0687346532743</v>
      </c>
      <c r="J837">
        <v>-131.45741705546581</v>
      </c>
      <c r="K837">
        <v>-89.097742616469986</v>
      </c>
      <c r="L837">
        <v>301.98424750755402</v>
      </c>
      <c r="M837">
        <v>300.87804395369108</v>
      </c>
      <c r="N837">
        <v>297.00986356627499</v>
      </c>
      <c r="O837">
        <v>310.18124078450228</v>
      </c>
      <c r="P837">
        <v>10.262225681117879</v>
      </c>
      <c r="Q837">
        <v>10.356477459754791</v>
      </c>
      <c r="R837">
        <v>8.3926336326670761</v>
      </c>
      <c r="S837">
        <v>11.98108875643733</v>
      </c>
      <c r="T837">
        <v>100953.6010725333</v>
      </c>
      <c r="U837">
        <v>100953.7695866775</v>
      </c>
      <c r="V837">
        <v>100885.3397262729</v>
      </c>
      <c r="W837">
        <v>101022.1119072444</v>
      </c>
      <c r="X837">
        <v>6588.8755739368744</v>
      </c>
      <c r="Y837">
        <v>6612.2893936555247</v>
      </c>
      <c r="Z837">
        <v>6410.3044930971064</v>
      </c>
      <c r="AA837">
        <v>6699.8017128130568</v>
      </c>
      <c r="AB837">
        <v>1015.399875820701</v>
      </c>
      <c r="AC837">
        <v>1003.201778740145</v>
      </c>
      <c r="AD837">
        <v>884.16236502168272</v>
      </c>
      <c r="AE837">
        <v>1174.225035734808</v>
      </c>
      <c r="AF837">
        <v>67.58449159300892</v>
      </c>
      <c r="AG837">
        <v>67.337125183821769</v>
      </c>
      <c r="AH837">
        <v>66.471102419966954</v>
      </c>
      <c r="AI837">
        <v>69.418729505748928</v>
      </c>
      <c r="AJ837">
        <v>0.60212328427586548</v>
      </c>
      <c r="AK837">
        <v>0.60212325809981304</v>
      </c>
      <c r="AL837">
        <v>0.60210877872067292</v>
      </c>
      <c r="AM837">
        <v>0.60213754784410944</v>
      </c>
      <c r="AN837">
        <v>0.97523773792422219</v>
      </c>
      <c r="AO837">
        <v>0.97523773792422219</v>
      </c>
      <c r="AP837">
        <v>0.97523773792422219</v>
      </c>
      <c r="AQ837">
        <v>0.97523773792422219</v>
      </c>
      <c r="AR837">
        <v>16.065626907323679</v>
      </c>
      <c r="AS837">
        <v>16.065626907323679</v>
      </c>
      <c r="AT837">
        <v>16.065626907323679</v>
      </c>
      <c r="AU837">
        <v>16.065626907323679</v>
      </c>
      <c r="AV837" t="str">
        <f>VLOOKUP(Sheet1[[#This Row],[NPDES ID2]],Combined_Sheet__Major_Only___2[[NPDES ID2]:[ECHO BFR]],3,FALSE)</f>
        <v>KS</v>
      </c>
      <c r="AW837" t="s">
        <v>41</v>
      </c>
      <c r="AX837" t="str">
        <f>VLOOKUP(Sheet1[[#This Row],[NPDES ID2]],Combined_Sheet__Major_Only___2[[NPDES ID2]:[ECHO BFR]],27,FALSE)</f>
        <v>-</v>
      </c>
      <c r="AY837" t="str">
        <f>VLOOKUP(Sheet1[[#This Row],[NPDES ID2]],Combined_Sheet__Major_Only___2[[NPDES ID2]:[ECHO BFR]],28,FALSE)</f>
        <v>-</v>
      </c>
      <c r="AZ837" t="str">
        <f>VLOOKUP(Sheet1[[#This Row],[NPDES ID2]],Combined_Sheet__Major_Only___2[[NPDES ID2]:[ECHO BFR]],29,FALSE)</f>
        <v>thickening</v>
      </c>
      <c r="BA837">
        <f>VLOOKUP(Sheet1[[#This Row],[NPDES ID2]],Combined_Sheet__Major_Only___2[[NPDES ID2]:[ECHO BFR]],17,FALSE)</f>
        <v>37.52599</v>
      </c>
      <c r="BB837">
        <f>VLOOKUP(Sheet1[[#This Row],[NPDES ID2]],Combined_Sheet__Major_Only___2[[NPDES ID2]:[ECHO BFR]],18,FALSE)</f>
        <v>-97.269810000000007</v>
      </c>
      <c r="BC837" s="2" t="str">
        <f>IF(ISNUMBER(SEARCH("aerobic",$AW837)),"aerobic","")</f>
        <v>aerobic</v>
      </c>
      <c r="BD837" s="2" t="str">
        <f>IF(ISNUMBER(SEARCH("anaer",$AW837)),"anaer","")</f>
        <v/>
      </c>
      <c r="BE837" s="2" t="str">
        <f>IF(ISNUMBER(SEARCH("thickening",$AZ837)),"thickening","")</f>
        <v>thickening</v>
      </c>
      <c r="BF837" s="3" t="str">
        <f>IF(ISNUMBER(SEARCH("airDry",$AW837)),"airDry","")</f>
        <v/>
      </c>
      <c r="BG837" s="3" t="str">
        <f>IF(ISNUMBER(SEARCH("heatDry",$AY837)),"heatDry","")</f>
        <v/>
      </c>
      <c r="BH837" s="3" t="str">
        <f>IF(AND(ISNUMBER(SEARCH("aerobic",$AW837)),ISNUMBER(SEARCH("anaer",$AW837))),"Combined Aer and Anaer.","")</f>
        <v/>
      </c>
    </row>
    <row r="838" spans="1:60" x14ac:dyDescent="0.25">
      <c r="A838" s="5">
        <v>193</v>
      </c>
      <c r="B838" t="s">
        <v>1031</v>
      </c>
      <c r="C838">
        <v>3320.52</v>
      </c>
      <c r="D838">
        <v>712.17663347159555</v>
      </c>
      <c r="E838">
        <v>710.58197885581262</v>
      </c>
      <c r="F838">
        <v>575.57536750456575</v>
      </c>
      <c r="G838">
        <v>830.40232022119369</v>
      </c>
      <c r="H838">
        <v>-107.8705534008924</v>
      </c>
      <c r="I838">
        <v>-109.36008039658149</v>
      </c>
      <c r="J838">
        <v>-128.65969855622029</v>
      </c>
      <c r="K838">
        <v>-85.974299112867101</v>
      </c>
      <c r="L838">
        <v>2327.45985431295</v>
      </c>
      <c r="M838">
        <v>2319.3505798501951</v>
      </c>
      <c r="N838">
        <v>2291.052142580043</v>
      </c>
      <c r="O838">
        <v>2387.483521168615</v>
      </c>
      <c r="P838">
        <v>77.726676173713656</v>
      </c>
      <c r="Q838">
        <v>78.531260190470974</v>
      </c>
      <c r="R838">
        <v>63.426790634016903</v>
      </c>
      <c r="S838">
        <v>91.151063238513046</v>
      </c>
      <c r="T838">
        <v>100943.269535457</v>
      </c>
      <c r="U838">
        <v>100943.43803266399</v>
      </c>
      <c r="V838">
        <v>100875.0150500673</v>
      </c>
      <c r="W838">
        <v>101011.77348422181</v>
      </c>
      <c r="X838">
        <v>6481.741073534391</v>
      </c>
      <c r="Y838">
        <v>6503.8801484206497</v>
      </c>
      <c r="Z838">
        <v>6314.5224618372404</v>
      </c>
      <c r="AA838">
        <v>6585.4163942314899</v>
      </c>
      <c r="AB838">
        <v>983.97866529533678</v>
      </c>
      <c r="AC838">
        <v>972.48066923133615</v>
      </c>
      <c r="AD838">
        <v>858.51758072241785</v>
      </c>
      <c r="AE838">
        <v>1134.6977974732031</v>
      </c>
      <c r="AF838">
        <v>68.705097309976807</v>
      </c>
      <c r="AG838">
        <v>68.467260481133536</v>
      </c>
      <c r="AH838">
        <v>67.629490642868831</v>
      </c>
      <c r="AI838">
        <v>70.474983094261844</v>
      </c>
      <c r="AJ838">
        <v>0.6158322004778225</v>
      </c>
      <c r="AK838">
        <v>0.61583199360208085</v>
      </c>
      <c r="AL838">
        <v>0.61572150910151091</v>
      </c>
      <c r="AM838">
        <v>0.61594106476379762</v>
      </c>
      <c r="AN838">
        <v>0.97523529352967997</v>
      </c>
      <c r="AO838">
        <v>0.97523529352967986</v>
      </c>
      <c r="AP838">
        <v>0.97523529352967986</v>
      </c>
      <c r="AQ838">
        <v>0.97523529352967986</v>
      </c>
      <c r="AR838">
        <v>16.484015442443908</v>
      </c>
      <c r="AS838">
        <v>16.484015442443908</v>
      </c>
      <c r="AT838">
        <v>16.484015442443908</v>
      </c>
      <c r="AU838">
        <v>16.484015442443908</v>
      </c>
      <c r="AV838" t="str">
        <f>VLOOKUP(Sheet1[[#This Row],[NPDES ID2]],Combined_Sheet__Major_Only___2[[NPDES ID2]:[ECHO BFR]],3,FALSE)</f>
        <v>IL</v>
      </c>
      <c r="AW838" t="s">
        <v>41</v>
      </c>
      <c r="AX838" t="str">
        <f>VLOOKUP(Sheet1[[#This Row],[NPDES ID2]],Combined_Sheet__Major_Only___2[[NPDES ID2]:[ECHO BFR]],27,FALSE)</f>
        <v>-</v>
      </c>
      <c r="AY838" t="str">
        <f>VLOOKUP(Sheet1[[#This Row],[NPDES ID2]],Combined_Sheet__Major_Only___2[[NPDES ID2]:[ECHO BFR]],28,FALSE)</f>
        <v>-</v>
      </c>
      <c r="AZ838" t="str">
        <f>VLOOKUP(Sheet1[[#This Row],[NPDES ID2]],Combined_Sheet__Major_Only___2[[NPDES ID2]:[ECHO BFR]],29,FALSE)</f>
        <v>thickening, preliminaryOps</v>
      </c>
      <c r="BA838">
        <f>VLOOKUP(Sheet1[[#This Row],[NPDES ID2]],Combined_Sheet__Major_Only___2[[NPDES ID2]:[ECHO BFR]],17,FALSE)</f>
        <v>38.697200000000002</v>
      </c>
      <c r="BB838">
        <f>VLOOKUP(Sheet1[[#This Row],[NPDES ID2]],Combined_Sheet__Major_Only___2[[NPDES ID2]:[ECHO BFR]],18,FALSE)</f>
        <v>-90.191699999999997</v>
      </c>
      <c r="BC838" s="2" t="str">
        <f>IF(ISNUMBER(SEARCH("aerobic",$AW838)),"aerobic","")</f>
        <v>aerobic</v>
      </c>
      <c r="BD838" s="2" t="str">
        <f>IF(ISNUMBER(SEARCH("anaer",$AW838)),"anaer","")</f>
        <v/>
      </c>
      <c r="BE838" s="2" t="str">
        <f>IF(ISNUMBER(SEARCH("thickening",$AZ838)),"thickening","")</f>
        <v>thickening</v>
      </c>
      <c r="BF838" s="4" t="str">
        <f>IF(ISNUMBER(SEARCH("airDry",$AW838)),"airDry","")</f>
        <v/>
      </c>
      <c r="BG838" s="4" t="str">
        <f>IF(ISNUMBER(SEARCH("heatDry",$AY838)),"heatDry","")</f>
        <v/>
      </c>
      <c r="BH838" s="4" t="str">
        <f>IF(AND(ISNUMBER(SEARCH("aerobic",$AW838)),ISNUMBER(SEARCH("anaer",$AW838))),"Combined Aer and Anaer.","")</f>
        <v/>
      </c>
    </row>
    <row r="839" spans="1:60" x14ac:dyDescent="0.25">
      <c r="A839" s="5">
        <v>861</v>
      </c>
      <c r="B839" t="s">
        <v>4208</v>
      </c>
      <c r="C839">
        <v>936.52</v>
      </c>
      <c r="D839">
        <v>354.82670525274972</v>
      </c>
      <c r="E839">
        <v>347.7197305797207</v>
      </c>
      <c r="F839">
        <v>301.75089454698781</v>
      </c>
      <c r="G839">
        <v>419.09311516182981</v>
      </c>
      <c r="H839">
        <v>-110.95538398800851</v>
      </c>
      <c r="I839">
        <v>-112.33097360908459</v>
      </c>
      <c r="J839">
        <v>-131.6888310487204</v>
      </c>
      <c r="K839">
        <v>-89.263259604573918</v>
      </c>
      <c r="L839">
        <v>643.59861694560789</v>
      </c>
      <c r="M839">
        <v>641.21540225656736</v>
      </c>
      <c r="N839">
        <v>632.88461763154589</v>
      </c>
      <c r="O839">
        <v>661.25503594766212</v>
      </c>
      <c r="P839">
        <v>21.951223185036621</v>
      </c>
      <c r="Q839">
        <v>22.147567730899741</v>
      </c>
      <c r="R839">
        <v>17.96056653888952</v>
      </c>
      <c r="S839">
        <v>25.6054563339036</v>
      </c>
      <c r="T839">
        <v>100593.14908352309</v>
      </c>
      <c r="U839">
        <v>100593.3170067547</v>
      </c>
      <c r="V839">
        <v>100525.12710285099</v>
      </c>
      <c r="W839">
        <v>100661.4196777886</v>
      </c>
      <c r="X839">
        <v>6588.2645009116259</v>
      </c>
      <c r="Y839">
        <v>6611.8924208164954</v>
      </c>
      <c r="Z839">
        <v>6407.8728014040362</v>
      </c>
      <c r="AA839">
        <v>6700.3635283664944</v>
      </c>
      <c r="AB839">
        <v>1018.704049363446</v>
      </c>
      <c r="AC839">
        <v>1006.407855432868</v>
      </c>
      <c r="AD839">
        <v>886.60868251382522</v>
      </c>
      <c r="AE839">
        <v>1178.850445271544</v>
      </c>
      <c r="AF839">
        <v>67.351771102774279</v>
      </c>
      <c r="AG839">
        <v>67.102804772739361</v>
      </c>
      <c r="AH839">
        <v>66.230319083947052</v>
      </c>
      <c r="AI839">
        <v>69.198936806490153</v>
      </c>
      <c r="AJ839">
        <v>0.59927686826215421</v>
      </c>
      <c r="AK839">
        <v>0.5992768121414247</v>
      </c>
      <c r="AL839">
        <v>0.59924596340401215</v>
      </c>
      <c r="AM839">
        <v>0.59930725851541555</v>
      </c>
      <c r="AN839">
        <v>0.97515217037981927</v>
      </c>
      <c r="AO839">
        <v>0.97515217037981927</v>
      </c>
      <c r="AP839">
        <v>0.97515217037981927</v>
      </c>
      <c r="AQ839">
        <v>0.97515217037981927</v>
      </c>
      <c r="AR839">
        <v>15.977512587580829</v>
      </c>
      <c r="AS839">
        <v>15.977512587580829</v>
      </c>
      <c r="AT839">
        <v>15.977512587580829</v>
      </c>
      <c r="AU839">
        <v>15.977512587580829</v>
      </c>
      <c r="AV839" t="str">
        <f>VLOOKUP(Sheet1[[#This Row],[NPDES ID2]],Combined_Sheet__Major_Only___2[[NPDES ID2]:[ECHO BFR]],3,FALSE)</f>
        <v>WA</v>
      </c>
      <c r="AW839" t="s">
        <v>12185</v>
      </c>
      <c r="AX839" t="str">
        <f>VLOOKUP(Sheet1[[#This Row],[NPDES ID2]],Combined_Sheet__Major_Only___2[[NPDES ID2]:[ECHO BFR]],27,FALSE)</f>
        <v>methaneBioCaptureRecover</v>
      </c>
      <c r="AY839" t="str">
        <f>VLOOKUP(Sheet1[[#This Row],[NPDES ID2]],Combined_Sheet__Major_Only___2[[NPDES ID2]:[ECHO BFR]],28,FALSE)</f>
        <v>-</v>
      </c>
      <c r="AZ839" t="str">
        <f>VLOOKUP(Sheet1[[#This Row],[NPDES ID2]],Combined_Sheet__Major_Only___2[[NPDES ID2]:[ECHO BFR]],29,FALSE)</f>
        <v>thickening, preliminaryOps</v>
      </c>
      <c r="BA839">
        <f>VLOOKUP(Sheet1[[#This Row],[NPDES ID2]],Combined_Sheet__Major_Only___2[[NPDES ID2]:[ECHO BFR]],17,FALSE)</f>
        <v>47.327337999999997</v>
      </c>
      <c r="BB839">
        <f>VLOOKUP(Sheet1[[#This Row],[NPDES ID2]],Combined_Sheet__Major_Only___2[[NPDES ID2]:[ECHO BFR]],18,FALSE)</f>
        <v>-122.372195</v>
      </c>
      <c r="BC839" s="2" t="str">
        <f>IF(ISNUMBER(SEARCH("aerobic",$AW839)),"aerobic","")</f>
        <v/>
      </c>
      <c r="BD839" s="2" t="str">
        <f>IF(ISNUMBER(SEARCH("anaer",$AW839)),"anaer","")</f>
        <v>anaer</v>
      </c>
      <c r="BE839" s="2" t="str">
        <f>IF(ISNUMBER(SEARCH("thickening",$AZ839)),"thickening","")</f>
        <v>thickening</v>
      </c>
      <c r="BF839" s="4" t="str">
        <f>IF(ISNUMBER(SEARCH("airDry",$AW839)),"airDry","")</f>
        <v/>
      </c>
      <c r="BG839" s="4" t="str">
        <f>IF(ISNUMBER(SEARCH("heatDry",$AY839)),"heatDry","")</f>
        <v/>
      </c>
      <c r="BH839" s="4" t="str">
        <f>IF(AND(ISNUMBER(SEARCH("aerobic",$AW839)),ISNUMBER(SEARCH("anaer",$AW839))),"Combined Aer and Anaer.","")</f>
        <v/>
      </c>
    </row>
    <row r="840" spans="1:60" x14ac:dyDescent="0.25">
      <c r="A840" s="5">
        <v>2466</v>
      </c>
      <c r="B840" t="s">
        <v>11480</v>
      </c>
      <c r="C840">
        <v>209.99299999999999</v>
      </c>
      <c r="D840">
        <v>564.49676826230268</v>
      </c>
      <c r="E840">
        <v>561.00043201936683</v>
      </c>
      <c r="F840">
        <v>414.05254066428972</v>
      </c>
      <c r="G840">
        <v>713.12992078461264</v>
      </c>
      <c r="H840">
        <v>-111.23939890577461</v>
      </c>
      <c r="I840">
        <v>-112.618641887812</v>
      </c>
      <c r="J840">
        <v>-131.97998026458981</v>
      </c>
      <c r="K840">
        <v>-89.645766959743057</v>
      </c>
      <c r="L840">
        <v>144.25606251460121</v>
      </c>
      <c r="M840">
        <v>143.7213687634748</v>
      </c>
      <c r="N840">
        <v>141.8513487866922</v>
      </c>
      <c r="O840">
        <v>148.21849606867241</v>
      </c>
      <c r="P840">
        <v>4.9223998852019681</v>
      </c>
      <c r="Q840">
        <v>4.9663275714765076</v>
      </c>
      <c r="R840">
        <v>4.0277148201281738</v>
      </c>
      <c r="S840">
        <v>5.7409926940287139</v>
      </c>
      <c r="T840">
        <v>100289.2108681953</v>
      </c>
      <c r="U840">
        <v>100289.37829316111</v>
      </c>
      <c r="V840">
        <v>100221.3907239727</v>
      </c>
      <c r="W840">
        <v>100357.27888831899</v>
      </c>
      <c r="X840">
        <v>6570.9152150373857</v>
      </c>
      <c r="Y840">
        <v>6594.4904357424402</v>
      </c>
      <c r="Z840">
        <v>6390.7824260077832</v>
      </c>
      <c r="AA840">
        <v>6682.8603062515958</v>
      </c>
      <c r="AB840">
        <v>1016.3567701935129</v>
      </c>
      <c r="AC840">
        <v>1004.071517148884</v>
      </c>
      <c r="AD840">
        <v>884.5459797229305</v>
      </c>
      <c r="AE840">
        <v>1176.1713365710741</v>
      </c>
      <c r="AF840">
        <v>67.322603873978295</v>
      </c>
      <c r="AG840">
        <v>67.073165719339841</v>
      </c>
      <c r="AH840">
        <v>66.200297357928051</v>
      </c>
      <c r="AI840">
        <v>69.171700521555053</v>
      </c>
      <c r="AJ840">
        <v>0.59892011609061635</v>
      </c>
      <c r="AK840">
        <v>0.59892010365018433</v>
      </c>
      <c r="AL840">
        <v>0.59891320229819378</v>
      </c>
      <c r="AM840">
        <v>0.59892691444646107</v>
      </c>
      <c r="AN840">
        <v>0.97507955771391674</v>
      </c>
      <c r="AO840">
        <v>0.97507955771391708</v>
      </c>
      <c r="AP840">
        <v>0.97507955771391708</v>
      </c>
      <c r="AQ840">
        <v>0.97507955771391708</v>
      </c>
      <c r="AR840">
        <v>15.96735925676894</v>
      </c>
      <c r="AS840">
        <v>15.96735925676894</v>
      </c>
      <c r="AT840">
        <v>15.96735925676894</v>
      </c>
      <c r="AU840">
        <v>15.96735925676894</v>
      </c>
      <c r="AV840" t="str">
        <f>VLOOKUP(Sheet1[[#This Row],[NPDES ID2]],Combined_Sheet__Major_Only___2[[NPDES ID2]:[ECHO BFR]],3,FALSE)</f>
        <v>TX</v>
      </c>
      <c r="AW840" t="s">
        <v>41</v>
      </c>
      <c r="AX840" t="str">
        <f>VLOOKUP(Sheet1[[#This Row],[NPDES ID2]],Combined_Sheet__Major_Only___2[[NPDES ID2]:[ECHO BFR]],27,FALSE)</f>
        <v>-</v>
      </c>
      <c r="AY840" t="str">
        <f>VLOOKUP(Sheet1[[#This Row],[NPDES ID2]],Combined_Sheet__Major_Only___2[[NPDES ID2]:[ECHO BFR]],28,FALSE)</f>
        <v>-</v>
      </c>
      <c r="AZ840" t="str">
        <f>VLOOKUP(Sheet1[[#This Row],[NPDES ID2]],Combined_Sheet__Major_Only___2[[NPDES ID2]:[ECHO BFR]],29,FALSE)</f>
        <v>thickening, preliminaryOps</v>
      </c>
      <c r="BA840">
        <f>VLOOKUP(Sheet1[[#This Row],[NPDES ID2]],Combined_Sheet__Major_Only___2[[NPDES ID2]:[ECHO BFR]],17,FALSE)</f>
        <v>30.127392</v>
      </c>
      <c r="BB840">
        <f>VLOOKUP(Sheet1[[#This Row],[NPDES ID2]],Combined_Sheet__Major_Only___2[[NPDES ID2]:[ECHO BFR]],18,FALSE)</f>
        <v>-95.429267999999993</v>
      </c>
      <c r="BC840" s="2" t="str">
        <f>IF(ISNUMBER(SEARCH("aerobic",$AW840)),"aerobic","")</f>
        <v>aerobic</v>
      </c>
      <c r="BD840" s="2" t="str">
        <f>IF(ISNUMBER(SEARCH("anaer",$AW840)),"anaer","")</f>
        <v/>
      </c>
      <c r="BE840" s="2" t="str">
        <f>IF(ISNUMBER(SEARCH("thickening",$AZ840)),"thickening","")</f>
        <v>thickening</v>
      </c>
      <c r="BF840" s="3" t="str">
        <f>IF(ISNUMBER(SEARCH("airDry",$AW840)),"airDry","")</f>
        <v/>
      </c>
      <c r="BG840" s="3" t="str">
        <f>IF(ISNUMBER(SEARCH("heatDry",$AY840)),"heatDry","")</f>
        <v/>
      </c>
      <c r="BH840" s="3" t="str">
        <f>IF(AND(ISNUMBER(SEARCH("aerobic",$AW840)),ISNUMBER(SEARCH("anaer",$AW840))),"Combined Aer and Anaer.","")</f>
        <v/>
      </c>
    </row>
    <row r="841" spans="1:60" x14ac:dyDescent="0.25">
      <c r="A841" s="5">
        <v>1345</v>
      </c>
      <c r="B841" t="s">
        <v>6391</v>
      </c>
      <c r="C841">
        <v>163.3176</v>
      </c>
      <c r="D841">
        <v>678.82250338655535</v>
      </c>
      <c r="E841">
        <v>675.26460731880559</v>
      </c>
      <c r="F841">
        <v>488.66944066289301</v>
      </c>
      <c r="G841">
        <v>868.81755397391942</v>
      </c>
      <c r="H841">
        <v>-110.56211123534599</v>
      </c>
      <c r="I841">
        <v>-111.9705966545768</v>
      </c>
      <c r="J841">
        <v>-131.329928451282</v>
      </c>
      <c r="K841">
        <v>-89.00642242703718</v>
      </c>
      <c r="L841">
        <v>112.84321377680131</v>
      </c>
      <c r="M841">
        <v>112.43232724058581</v>
      </c>
      <c r="N841">
        <v>110.9952612484348</v>
      </c>
      <c r="O841">
        <v>115.888205676373</v>
      </c>
      <c r="P841">
        <v>3.8269963282557469</v>
      </c>
      <c r="Q841">
        <v>3.8626516842862162</v>
      </c>
      <c r="R841">
        <v>3.1289712644993322</v>
      </c>
      <c r="S841">
        <v>4.470161882667508</v>
      </c>
      <c r="T841">
        <v>100274.8681052123</v>
      </c>
      <c r="U841">
        <v>100275.03550666499</v>
      </c>
      <c r="V841">
        <v>100207.0574855977</v>
      </c>
      <c r="W841">
        <v>100342.9265659165</v>
      </c>
      <c r="X841">
        <v>6532.0195816989817</v>
      </c>
      <c r="Y841">
        <v>6555.1138134524736</v>
      </c>
      <c r="Z841">
        <v>6355.9906794665676</v>
      </c>
      <c r="AA841">
        <v>6641.3437359068203</v>
      </c>
      <c r="AB841">
        <v>1004.794730569806</v>
      </c>
      <c r="AC841">
        <v>992.75546314012252</v>
      </c>
      <c r="AD841">
        <v>875.16058711680216</v>
      </c>
      <c r="AE841">
        <v>1161.527275816725</v>
      </c>
      <c r="AF841">
        <v>67.71312272100063</v>
      </c>
      <c r="AG841">
        <v>67.466640142773258</v>
      </c>
      <c r="AH841">
        <v>66.60419062747944</v>
      </c>
      <c r="AI841">
        <v>69.540215310156967</v>
      </c>
      <c r="AJ841">
        <v>0.60369665851793985</v>
      </c>
      <c r="AK841">
        <v>0.60369664882737062</v>
      </c>
      <c r="AL841">
        <v>0.60369126972480402</v>
      </c>
      <c r="AM841">
        <v>0.60370195732078269</v>
      </c>
      <c r="AN841">
        <v>0.97507612065422977</v>
      </c>
      <c r="AO841">
        <v>0.97507612065422944</v>
      </c>
      <c r="AP841">
        <v>0.97507612065422944</v>
      </c>
      <c r="AQ841">
        <v>0.97507612065422944</v>
      </c>
      <c r="AR841">
        <v>16.114334426007272</v>
      </c>
      <c r="AS841">
        <v>16.114334426007272</v>
      </c>
      <c r="AT841">
        <v>16.114334426007272</v>
      </c>
      <c r="AU841">
        <v>16.114334426007272</v>
      </c>
      <c r="AV841" t="str">
        <f>VLOOKUP(Sheet1[[#This Row],[NPDES ID2]],Combined_Sheet__Major_Only___2[[NPDES ID2]:[ECHO BFR]],3,FALSE)</f>
        <v>IL</v>
      </c>
      <c r="AW841" t="s">
        <v>41</v>
      </c>
      <c r="AX841" t="str">
        <f>VLOOKUP(Sheet1[[#This Row],[NPDES ID2]],Combined_Sheet__Major_Only___2[[NPDES ID2]:[ECHO BFR]],27,FALSE)</f>
        <v>tempSludgeStore</v>
      </c>
      <c r="AY841" t="str">
        <f>VLOOKUP(Sheet1[[#This Row],[NPDES ID2]],Combined_Sheet__Major_Only___2[[NPDES ID2]:[ECHO BFR]],28,FALSE)</f>
        <v>-</v>
      </c>
      <c r="AZ841" t="str">
        <f>VLOOKUP(Sheet1[[#This Row],[NPDES ID2]],Combined_Sheet__Major_Only___2[[NPDES ID2]:[ECHO BFR]],29,FALSE)</f>
        <v>thickening</v>
      </c>
      <c r="BA841">
        <f>VLOOKUP(Sheet1[[#This Row],[NPDES ID2]],Combined_Sheet__Major_Only___2[[NPDES ID2]:[ECHO BFR]],17,FALSE)</f>
        <v>42.099730000000001</v>
      </c>
      <c r="BB841">
        <f>VLOOKUP(Sheet1[[#This Row],[NPDES ID2]],Combined_Sheet__Major_Only___2[[NPDES ID2]:[ECHO BFR]],18,FALSE)</f>
        <v>-88.535049999999998</v>
      </c>
      <c r="BC841" s="2" t="str">
        <f>IF(ISNUMBER(SEARCH("aerobic",$AW841)),"aerobic","")</f>
        <v>aerobic</v>
      </c>
      <c r="BD841" s="2" t="str">
        <f>IF(ISNUMBER(SEARCH("anaer",$AW841)),"anaer","")</f>
        <v/>
      </c>
      <c r="BE841" s="2" t="str">
        <f>IF(ISNUMBER(SEARCH("thickening",$AZ841)),"thickening","")</f>
        <v>thickening</v>
      </c>
      <c r="BF841" s="4" t="str">
        <f>IF(ISNUMBER(SEARCH("airDry",$AW841)),"airDry","")</f>
        <v/>
      </c>
      <c r="BG841" s="4" t="str">
        <f>IF(ISNUMBER(SEARCH("heatDry",$AY841)),"heatDry","")</f>
        <v/>
      </c>
      <c r="BH841" s="4" t="str">
        <f>IF(AND(ISNUMBER(SEARCH("aerobic",$AW841)),ISNUMBER(SEARCH("anaer",$AW841))),"Combined Aer and Anaer.","")</f>
        <v/>
      </c>
    </row>
    <row r="842" spans="1:60" x14ac:dyDescent="0.25">
      <c r="A842" s="5">
        <v>406</v>
      </c>
      <c r="B842" t="s">
        <v>2041</v>
      </c>
      <c r="C842">
        <v>669</v>
      </c>
      <c r="D842">
        <v>348.04643551730697</v>
      </c>
      <c r="E842">
        <v>341.48251498235931</v>
      </c>
      <c r="F842">
        <v>294.0859144160907</v>
      </c>
      <c r="G842">
        <v>415.70446411882398</v>
      </c>
      <c r="H842">
        <v>-112.12431148910299</v>
      </c>
      <c r="I842">
        <v>-113.44704964405589</v>
      </c>
      <c r="J842">
        <v>-132.81946222122201</v>
      </c>
      <c r="K842">
        <v>-90.419182372610067</v>
      </c>
      <c r="L842">
        <v>455.63389417078002</v>
      </c>
      <c r="M842">
        <v>453.9002492885229</v>
      </c>
      <c r="N842">
        <v>447.83894976908113</v>
      </c>
      <c r="O842">
        <v>468.47919129820571</v>
      </c>
      <c r="P842">
        <v>15.68929806768041</v>
      </c>
      <c r="Q842">
        <v>15.82014713010707</v>
      </c>
      <c r="R842">
        <v>12.852428281186389</v>
      </c>
      <c r="S842">
        <v>18.25809815246102</v>
      </c>
      <c r="T842">
        <v>100228.676108632</v>
      </c>
      <c r="U842">
        <v>100228.84343435911</v>
      </c>
      <c r="V842">
        <v>100160.89616376669</v>
      </c>
      <c r="W842">
        <v>100296.7037824736</v>
      </c>
      <c r="X842">
        <v>6623.8071265320868</v>
      </c>
      <c r="Y842">
        <v>6648.0970607377212</v>
      </c>
      <c r="Z842">
        <v>6437.6180637670968</v>
      </c>
      <c r="AA842">
        <v>6739.6250438791731</v>
      </c>
      <c r="AB842">
        <v>1033.103776391469</v>
      </c>
      <c r="AC842">
        <v>1020.454664707901</v>
      </c>
      <c r="AD842">
        <v>898.05005912824322</v>
      </c>
      <c r="AE842">
        <v>1196.9602355934639</v>
      </c>
      <c r="AF842">
        <v>66.747327038056881</v>
      </c>
      <c r="AG842">
        <v>66.493668752315273</v>
      </c>
      <c r="AH842">
        <v>65.605244704851387</v>
      </c>
      <c r="AI842">
        <v>68.628681086720135</v>
      </c>
      <c r="AJ842">
        <v>0.59188472885257604</v>
      </c>
      <c r="AK842">
        <v>0.59188468914273673</v>
      </c>
      <c r="AL842">
        <v>0.59186278875868759</v>
      </c>
      <c r="AM842">
        <v>0.5919063032560935</v>
      </c>
      <c r="AN842">
        <v>0.97506504488670021</v>
      </c>
      <c r="AO842">
        <v>0.97506504488670009</v>
      </c>
      <c r="AP842">
        <v>0.97506504488670009</v>
      </c>
      <c r="AQ842">
        <v>0.97506504488670009</v>
      </c>
      <c r="AR842">
        <v>15.750442102410711</v>
      </c>
      <c r="AS842">
        <v>15.750442102410711</v>
      </c>
      <c r="AT842">
        <v>15.750442102410711</v>
      </c>
      <c r="AU842">
        <v>15.750442102410711</v>
      </c>
      <c r="AV842" t="str">
        <f>VLOOKUP(Sheet1[[#This Row],[NPDES ID2]],Combined_Sheet__Major_Only___2[[NPDES ID2]:[ECHO BFR]],3,FALSE)</f>
        <v>KY</v>
      </c>
      <c r="AW842" t="s">
        <v>41</v>
      </c>
      <c r="AX842" t="str">
        <f>VLOOKUP(Sheet1[[#This Row],[NPDES ID2]],Combined_Sheet__Major_Only___2[[NPDES ID2]:[ECHO BFR]],27,FALSE)</f>
        <v>-</v>
      </c>
      <c r="AY842" t="str">
        <f>VLOOKUP(Sheet1[[#This Row],[NPDES ID2]],Combined_Sheet__Major_Only___2[[NPDES ID2]:[ECHO BFR]],28,FALSE)</f>
        <v>-</v>
      </c>
      <c r="AZ842" t="str">
        <f>VLOOKUP(Sheet1[[#This Row],[NPDES ID2]],Combined_Sheet__Major_Only___2[[NPDES ID2]:[ECHO BFR]],29,FALSE)</f>
        <v>preliminaryOps, thickening</v>
      </c>
      <c r="BA842">
        <f>VLOOKUP(Sheet1[[#This Row],[NPDES ID2]],Combined_Sheet__Major_Only___2[[NPDES ID2]:[ECHO BFR]],17,FALSE)</f>
        <v>37.847683000000004</v>
      </c>
      <c r="BB842">
        <f>VLOOKUP(Sheet1[[#This Row],[NPDES ID2]],Combined_Sheet__Major_Only___2[[NPDES ID2]:[ECHO BFR]],18,FALSE)</f>
        <v>-84.612412000000006</v>
      </c>
      <c r="BC842" s="2" t="str">
        <f>IF(ISNUMBER(SEARCH("aerobic",$AW842)),"aerobic","")</f>
        <v>aerobic</v>
      </c>
      <c r="BD842" s="2" t="str">
        <f>IF(ISNUMBER(SEARCH("anaer",$AW842)),"anaer","")</f>
        <v/>
      </c>
      <c r="BE842" s="2" t="str">
        <f>IF(ISNUMBER(SEARCH("thickening",$AZ842)),"thickening","")</f>
        <v>thickening</v>
      </c>
      <c r="BF842" s="3" t="str">
        <f>IF(ISNUMBER(SEARCH("airDry",$AW842)),"airDry","")</f>
        <v/>
      </c>
      <c r="BG842" s="3" t="str">
        <f>IF(ISNUMBER(SEARCH("heatDry",$AY842)),"heatDry","")</f>
        <v/>
      </c>
      <c r="BH842" s="3" t="str">
        <f>IF(AND(ISNUMBER(SEARCH("aerobic",$AW842)),ISNUMBER(SEARCH("anaer",$AW842))),"Combined Aer and Anaer.","")</f>
        <v/>
      </c>
    </row>
    <row r="843" spans="1:60" x14ac:dyDescent="0.25">
      <c r="A843" s="5">
        <v>1450</v>
      </c>
      <c r="B843" t="s">
        <v>6856</v>
      </c>
      <c r="C843">
        <v>118.6</v>
      </c>
      <c r="D843">
        <v>883.76808868235548</v>
      </c>
      <c r="E843">
        <v>876.09708227611793</v>
      </c>
      <c r="F843">
        <v>624.61707363582616</v>
      </c>
      <c r="G843">
        <v>1141.1327179469511</v>
      </c>
      <c r="H843">
        <v>-110.45586937452011</v>
      </c>
      <c r="I843">
        <v>-111.87388928416919</v>
      </c>
      <c r="J843">
        <v>-131.22888496866011</v>
      </c>
      <c r="K843">
        <v>-88.91178378518569</v>
      </c>
      <c r="L843">
        <v>82.028800546973628</v>
      </c>
      <c r="M843">
        <v>81.731052760097754</v>
      </c>
      <c r="N843">
        <v>80.68965461058994</v>
      </c>
      <c r="O843">
        <v>84.235382236986013</v>
      </c>
      <c r="P843">
        <v>2.778976936806838</v>
      </c>
      <c r="Q843">
        <v>2.8050601888663338</v>
      </c>
      <c r="R843">
        <v>2.2717942012415779</v>
      </c>
      <c r="S843">
        <v>3.2468631665076479</v>
      </c>
      <c r="T843">
        <v>100218.2438917726</v>
      </c>
      <c r="U843">
        <v>100218.4112003976</v>
      </c>
      <c r="V843">
        <v>100150.47087463651</v>
      </c>
      <c r="W843">
        <v>100286.26461256501</v>
      </c>
      <c r="X843">
        <v>6521.7241312140377</v>
      </c>
      <c r="Y843">
        <v>6544.721862994912</v>
      </c>
      <c r="Z843">
        <v>6346.5006076241116</v>
      </c>
      <c r="AA843">
        <v>6630.5358825268277</v>
      </c>
      <c r="AB843">
        <v>1002.25063690631</v>
      </c>
      <c r="AC843">
        <v>990.2596438703124</v>
      </c>
      <c r="AD843">
        <v>873.06298388379059</v>
      </c>
      <c r="AE843">
        <v>1158.365927491762</v>
      </c>
      <c r="AF843">
        <v>67.781452818970109</v>
      </c>
      <c r="AG843">
        <v>67.535474830556581</v>
      </c>
      <c r="AH843">
        <v>66.674868270097846</v>
      </c>
      <c r="AI843">
        <v>69.604709466357235</v>
      </c>
      <c r="AJ843">
        <v>0.60453247585264935</v>
      </c>
      <c r="AK843">
        <v>0.60453246881942091</v>
      </c>
      <c r="AL843">
        <v>0.60452856256265497</v>
      </c>
      <c r="AM843">
        <v>0.60453632378168976</v>
      </c>
      <c r="AN843">
        <v>0.97506254212072063</v>
      </c>
      <c r="AO843">
        <v>0.9750625421207203</v>
      </c>
      <c r="AP843">
        <v>0.9750625421207203</v>
      </c>
      <c r="AQ843">
        <v>0.9750625421207203</v>
      </c>
      <c r="AR843">
        <v>16.140094010113209</v>
      </c>
      <c r="AS843">
        <v>16.140094010113199</v>
      </c>
      <c r="AT843">
        <v>16.140094010113199</v>
      </c>
      <c r="AU843">
        <v>16.140094010113199</v>
      </c>
      <c r="AV843" t="str">
        <f>VLOOKUP(Sheet1[[#This Row],[NPDES ID2]],Combined_Sheet__Major_Only___2[[NPDES ID2]:[ECHO BFR]],3,FALSE)</f>
        <v>MN</v>
      </c>
      <c r="AW843" t="s">
        <v>41</v>
      </c>
      <c r="AX843" t="str">
        <f>VLOOKUP(Sheet1[[#This Row],[NPDES ID2]],Combined_Sheet__Major_Only___2[[NPDES ID2]:[ECHO BFR]],27,FALSE)</f>
        <v>-</v>
      </c>
      <c r="AY843" t="str">
        <f>VLOOKUP(Sheet1[[#This Row],[NPDES ID2]],Combined_Sheet__Major_Only___2[[NPDES ID2]:[ECHO BFR]],28,FALSE)</f>
        <v>-</v>
      </c>
      <c r="AZ843" t="str">
        <f>VLOOKUP(Sheet1[[#This Row],[NPDES ID2]],Combined_Sheet__Major_Only___2[[NPDES ID2]:[ECHO BFR]],29,FALSE)</f>
        <v>thickening, preliminaryOps, sludgeLagoon</v>
      </c>
      <c r="BA843">
        <f>VLOOKUP(Sheet1[[#This Row],[NPDES ID2]],Combined_Sheet__Major_Only___2[[NPDES ID2]:[ECHO BFR]],17,FALSE)</f>
        <v>47.371659999999999</v>
      </c>
      <c r="BB843">
        <f>VLOOKUP(Sheet1[[#This Row],[NPDES ID2]],Combined_Sheet__Major_Only___2[[NPDES ID2]:[ECHO BFR]],18,FALSE)</f>
        <v>-92.915580000000006</v>
      </c>
      <c r="BC843" s="2" t="str">
        <f>IF(ISNUMBER(SEARCH("aerobic",$AW843)),"aerobic","")</f>
        <v>aerobic</v>
      </c>
      <c r="BD843" s="2" t="str">
        <f>IF(ISNUMBER(SEARCH("anaer",$AW843)),"anaer","")</f>
        <v/>
      </c>
      <c r="BE843" s="2" t="str">
        <f>IF(ISNUMBER(SEARCH("thickening",$AZ843)),"thickening","")</f>
        <v>thickening</v>
      </c>
      <c r="BF843" s="3" t="str">
        <f>IF(ISNUMBER(SEARCH("airDry",$AW843)),"airDry","")</f>
        <v/>
      </c>
      <c r="BG843" s="3" t="str">
        <f>IF(ISNUMBER(SEARCH("heatDry",$AY843)),"heatDry","")</f>
        <v/>
      </c>
      <c r="BH843" s="3" t="str">
        <f>IF(AND(ISNUMBER(SEARCH("aerobic",$AW843)),ISNUMBER(SEARCH("anaer",$AW843))),"Combined Aer and Anaer.","")</f>
        <v/>
      </c>
    </row>
    <row r="844" spans="1:60" x14ac:dyDescent="0.25">
      <c r="A844" s="5">
        <v>917</v>
      </c>
      <c r="B844" t="s">
        <v>4464</v>
      </c>
      <c r="C844">
        <v>694.45</v>
      </c>
      <c r="D844">
        <v>341.44268644847881</v>
      </c>
      <c r="E844">
        <v>335.31445747138281</v>
      </c>
      <c r="F844">
        <v>287.92468092368102</v>
      </c>
      <c r="G844">
        <v>406.7438348027016</v>
      </c>
      <c r="H844">
        <v>-109.9595828652282</v>
      </c>
      <c r="I844">
        <v>-111.3431927090741</v>
      </c>
      <c r="J844">
        <v>-130.73793648397381</v>
      </c>
      <c r="K844">
        <v>-88.351914932938001</v>
      </c>
      <c r="L844">
        <v>481.57281890543811</v>
      </c>
      <c r="M844">
        <v>479.83869407853689</v>
      </c>
      <c r="N844">
        <v>473.7758797970007</v>
      </c>
      <c r="O844">
        <v>494.42148590427672</v>
      </c>
      <c r="P844">
        <v>16.268871286684011</v>
      </c>
      <c r="Q844">
        <v>16.424403069957261</v>
      </c>
      <c r="R844">
        <v>13.295013335642849</v>
      </c>
      <c r="S844">
        <v>19.021764115857462</v>
      </c>
      <c r="T844">
        <v>100146.23152073511</v>
      </c>
      <c r="U844">
        <v>100146.3987113054</v>
      </c>
      <c r="V844">
        <v>100078.5063249012</v>
      </c>
      <c r="W844">
        <v>100214.204245443</v>
      </c>
      <c r="X844">
        <v>6499.943034177847</v>
      </c>
      <c r="Y844">
        <v>6522.721337676473</v>
      </c>
      <c r="Z844">
        <v>6326.6768874702557</v>
      </c>
      <c r="AA844">
        <v>6607.5058890586533</v>
      </c>
      <c r="AB844">
        <v>996.47234796149962</v>
      </c>
      <c r="AC844">
        <v>984.60535136250826</v>
      </c>
      <c r="AD844">
        <v>868.30865098662525</v>
      </c>
      <c r="AE844">
        <v>1151.167550752223</v>
      </c>
      <c r="AF844">
        <v>67.961867428617424</v>
      </c>
      <c r="AG844">
        <v>67.717460377110342</v>
      </c>
      <c r="AH844">
        <v>66.861344245880787</v>
      </c>
      <c r="AI844">
        <v>69.774722286092071</v>
      </c>
      <c r="AJ844">
        <v>0.6067394111111033</v>
      </c>
      <c r="AK844">
        <v>0.60673936960881747</v>
      </c>
      <c r="AL844">
        <v>0.60671648443647286</v>
      </c>
      <c r="AM844">
        <v>0.60676195566999935</v>
      </c>
      <c r="AN844">
        <v>0.97504525210679449</v>
      </c>
      <c r="AO844">
        <v>0.9750452521067946</v>
      </c>
      <c r="AP844">
        <v>0.9750452521067946</v>
      </c>
      <c r="AQ844">
        <v>0.9750452521067946</v>
      </c>
      <c r="AR844">
        <v>16.207327808436268</v>
      </c>
      <c r="AS844">
        <v>16.207327808436268</v>
      </c>
      <c r="AT844">
        <v>16.207327808436268</v>
      </c>
      <c r="AU844">
        <v>16.207327808436268</v>
      </c>
      <c r="AV844" t="str">
        <f>VLOOKUP(Sheet1[[#This Row],[NPDES ID2]],Combined_Sheet__Major_Only___2[[NPDES ID2]:[ECHO BFR]],3,FALSE)</f>
        <v>WY</v>
      </c>
      <c r="AW844" t="s">
        <v>41</v>
      </c>
      <c r="AX844" t="str">
        <f>VLOOKUP(Sheet1[[#This Row],[NPDES ID2]],Combined_Sheet__Major_Only___2[[NPDES ID2]:[ECHO BFR]],27,FALSE)</f>
        <v>other</v>
      </c>
      <c r="AY844" t="str">
        <f>VLOOKUP(Sheet1[[#This Row],[NPDES ID2]],Combined_Sheet__Major_Only___2[[NPDES ID2]:[ECHO BFR]],28,FALSE)</f>
        <v>highTempCompost</v>
      </c>
      <c r="AZ844" t="str">
        <f>VLOOKUP(Sheet1[[#This Row],[NPDES ID2]],Combined_Sheet__Major_Only___2[[NPDES ID2]:[ECHO BFR]],29,FALSE)</f>
        <v>thickening</v>
      </c>
      <c r="BA844">
        <f>VLOOKUP(Sheet1[[#This Row],[NPDES ID2]],Combined_Sheet__Major_Only___2[[NPDES ID2]:[ECHO BFR]],17,FALSE)</f>
        <v>44.822400000000002</v>
      </c>
      <c r="BB844">
        <f>VLOOKUP(Sheet1[[#This Row],[NPDES ID2]],Combined_Sheet__Major_Only___2[[NPDES ID2]:[ECHO BFR]],18,FALSE)</f>
        <v>-106.961292</v>
      </c>
      <c r="BC844" s="2" t="str">
        <f>IF(ISNUMBER(SEARCH("aerobic",$AW844)),"aerobic","")</f>
        <v>aerobic</v>
      </c>
      <c r="BD844" s="2" t="str">
        <f>IF(ISNUMBER(SEARCH("anaer",$AW844)),"anaer","")</f>
        <v/>
      </c>
      <c r="BE844" s="2" t="str">
        <f>IF(ISNUMBER(SEARCH("thickening",$AZ844)),"thickening","")</f>
        <v>thickening</v>
      </c>
      <c r="BF844" s="4" t="str">
        <f>IF(ISNUMBER(SEARCH("airDry",$AW844)),"airDry","")</f>
        <v/>
      </c>
      <c r="BG844" s="4" t="str">
        <f>IF(ISNUMBER(SEARCH("heatDry",$AY844)),"heatDry","")</f>
        <v/>
      </c>
      <c r="BH844" s="4" t="str">
        <f>IF(AND(ISNUMBER(SEARCH("aerobic",$AW844)),ISNUMBER(SEARCH("anaer",$AW844))),"Combined Aer and Anaer.","")</f>
        <v/>
      </c>
    </row>
    <row r="845" spans="1:60" x14ac:dyDescent="0.25">
      <c r="A845" s="5">
        <v>2117</v>
      </c>
      <c r="B845" t="s">
        <v>9949</v>
      </c>
      <c r="C845">
        <v>915.5</v>
      </c>
      <c r="D845">
        <v>345.14067719407541</v>
      </c>
      <c r="E845">
        <v>337.94364350942249</v>
      </c>
      <c r="F845">
        <v>293.21456501373177</v>
      </c>
      <c r="G845">
        <v>407.38144167905409</v>
      </c>
      <c r="H845">
        <v>-108.2382775785818</v>
      </c>
      <c r="I845">
        <v>-109.5815278072677</v>
      </c>
      <c r="J845">
        <v>-129.0795803632092</v>
      </c>
      <c r="K845">
        <v>-86.680721288534897</v>
      </c>
      <c r="L845">
        <v>643.83731149879077</v>
      </c>
      <c r="M845">
        <v>641.61936837855933</v>
      </c>
      <c r="N845">
        <v>633.86631419223397</v>
      </c>
      <c r="O845">
        <v>660.2692831038587</v>
      </c>
      <c r="P845">
        <v>21.42899445558831</v>
      </c>
      <c r="Q845">
        <v>21.657434936743499</v>
      </c>
      <c r="R845">
        <v>17.478288109066849</v>
      </c>
      <c r="S845">
        <v>25.14847557808185</v>
      </c>
      <c r="T845">
        <v>100073.12736763489</v>
      </c>
      <c r="U845">
        <v>100073.2944383608</v>
      </c>
      <c r="V845">
        <v>100005.4507181238</v>
      </c>
      <c r="W845">
        <v>100141.051368588</v>
      </c>
      <c r="X845">
        <v>6404.5488654267674</v>
      </c>
      <c r="Y845">
        <v>6426.1929576689863</v>
      </c>
      <c r="Z845">
        <v>6240.970366151214</v>
      </c>
      <c r="AA845">
        <v>6505.9354622763431</v>
      </c>
      <c r="AB845">
        <v>969.17179915818906</v>
      </c>
      <c r="AC845">
        <v>957.87064540076403</v>
      </c>
      <c r="AD845">
        <v>846.03611336403151</v>
      </c>
      <c r="AE845">
        <v>1116.813017846709</v>
      </c>
      <c r="AF845">
        <v>68.923539091798716</v>
      </c>
      <c r="AG845">
        <v>68.686528674137392</v>
      </c>
      <c r="AH845">
        <v>67.855892591162629</v>
      </c>
      <c r="AI845">
        <v>70.682060468704108</v>
      </c>
      <c r="AJ845">
        <v>0.61850492392278178</v>
      </c>
      <c r="AK845">
        <v>0.61850486881778277</v>
      </c>
      <c r="AL845">
        <v>0.61847456126246525</v>
      </c>
      <c r="AM845">
        <v>0.61853478092127234</v>
      </c>
      <c r="AN845">
        <v>0.97502767541755075</v>
      </c>
      <c r="AO845">
        <v>0.97502767541755087</v>
      </c>
      <c r="AP845">
        <v>0.97502767541755087</v>
      </c>
      <c r="AQ845">
        <v>0.97502767541755087</v>
      </c>
      <c r="AR845">
        <v>16.568972399725329</v>
      </c>
      <c r="AS845">
        <v>16.568972399725329</v>
      </c>
      <c r="AT845">
        <v>16.568972399725329</v>
      </c>
      <c r="AU845">
        <v>16.568972399725329</v>
      </c>
      <c r="AV845" t="str">
        <f>VLOOKUP(Sheet1[[#This Row],[NPDES ID2]],Combined_Sheet__Major_Only___2[[NPDES ID2]:[ECHO BFR]],3,FALSE)</f>
        <v>GA</v>
      </c>
      <c r="AW845" t="s">
        <v>41</v>
      </c>
      <c r="AX845" t="str">
        <f>VLOOKUP(Sheet1[[#This Row],[NPDES ID2]],Combined_Sheet__Major_Only___2[[NPDES ID2]:[ECHO BFR]],27,FALSE)</f>
        <v>-</v>
      </c>
      <c r="AY845" t="str">
        <f>VLOOKUP(Sheet1[[#This Row],[NPDES ID2]],Combined_Sheet__Major_Only___2[[NPDES ID2]:[ECHO BFR]],28,FALSE)</f>
        <v>-</v>
      </c>
      <c r="AZ845" t="str">
        <f>VLOOKUP(Sheet1[[#This Row],[NPDES ID2]],Combined_Sheet__Major_Only___2[[NPDES ID2]:[ECHO BFR]],29,FALSE)</f>
        <v>thickening</v>
      </c>
      <c r="BA845">
        <f>VLOOKUP(Sheet1[[#This Row],[NPDES ID2]],Combined_Sheet__Major_Only___2[[NPDES ID2]:[ECHO BFR]],17,FALSE)</f>
        <v>33.481641000000003</v>
      </c>
      <c r="BB845">
        <f>VLOOKUP(Sheet1[[#This Row],[NPDES ID2]],Combined_Sheet__Major_Only___2[[NPDES ID2]:[ECHO BFR]],18,FALSE)</f>
        <v>-84.036573000000004</v>
      </c>
      <c r="BC845" s="2" t="str">
        <f>IF(ISNUMBER(SEARCH("aerobic",$AW845)),"aerobic","")</f>
        <v>aerobic</v>
      </c>
      <c r="BD845" s="2" t="str">
        <f>IF(ISNUMBER(SEARCH("anaer",$AW845)),"anaer","")</f>
        <v/>
      </c>
      <c r="BE845" s="2" t="str">
        <f>IF(ISNUMBER(SEARCH("thickening",$AZ845)),"thickening","")</f>
        <v>thickening</v>
      </c>
      <c r="BF845" s="4" t="str">
        <f>IF(ISNUMBER(SEARCH("airDry",$AW845)),"airDry","")</f>
        <v/>
      </c>
      <c r="BG845" s="4" t="str">
        <f>IF(ISNUMBER(SEARCH("heatDry",$AY845)),"heatDry","")</f>
        <v/>
      </c>
      <c r="BH845" s="4" t="str">
        <f>IF(AND(ISNUMBER(SEARCH("aerobic",$AW845)),ISNUMBER(SEARCH("anaer",$AW845))),"Combined Aer and Anaer.","")</f>
        <v/>
      </c>
    </row>
    <row r="846" spans="1:60" x14ac:dyDescent="0.25">
      <c r="A846" s="5">
        <v>2585</v>
      </c>
      <c r="B846" t="s">
        <v>11975</v>
      </c>
      <c r="C846">
        <v>76.2</v>
      </c>
      <c r="D846">
        <v>1295.9053837103691</v>
      </c>
      <c r="E846">
        <v>1282.787147435118</v>
      </c>
      <c r="F846">
        <v>894.56903477003948</v>
      </c>
      <c r="G846">
        <v>1689.186895204816</v>
      </c>
      <c r="H846">
        <v>-109.1348385459755</v>
      </c>
      <c r="I846">
        <v>-110.50604840540809</v>
      </c>
      <c r="J846">
        <v>-129.96032164732989</v>
      </c>
      <c r="K846">
        <v>-87.657663510531322</v>
      </c>
      <c r="L846">
        <v>53.29945816228097</v>
      </c>
      <c r="M846">
        <v>53.112696988908709</v>
      </c>
      <c r="N846">
        <v>52.459465083033471</v>
      </c>
      <c r="O846">
        <v>54.683549664989137</v>
      </c>
      <c r="P846">
        <v>1.7842836736576331</v>
      </c>
      <c r="Q846">
        <v>1.802403403068159</v>
      </c>
      <c r="R846">
        <v>1.4564052998943751</v>
      </c>
      <c r="S846">
        <v>2.0908764722140778</v>
      </c>
      <c r="T846">
        <v>99920.133684160799</v>
      </c>
      <c r="U846">
        <v>99920.30050407417</v>
      </c>
      <c r="V846">
        <v>99852.558633265304</v>
      </c>
      <c r="W846">
        <v>99987.955715165604</v>
      </c>
      <c r="X846">
        <v>6429.4932899448359</v>
      </c>
      <c r="Y846">
        <v>6451.5171593164923</v>
      </c>
      <c r="Z846">
        <v>6262.5133848542946</v>
      </c>
      <c r="AA846">
        <v>6533.0543224182866</v>
      </c>
      <c r="AB846">
        <v>977.75031948889341</v>
      </c>
      <c r="AC846">
        <v>966.24713509457638</v>
      </c>
      <c r="AD846">
        <v>852.96758453907955</v>
      </c>
      <c r="AE846">
        <v>1127.7310350653081</v>
      </c>
      <c r="AF846">
        <v>68.548172328353573</v>
      </c>
      <c r="AG846">
        <v>68.308014865013035</v>
      </c>
      <c r="AH846">
        <v>67.467841429912454</v>
      </c>
      <c r="AI846">
        <v>70.328200683724148</v>
      </c>
      <c r="AJ846">
        <v>0.61391213323917282</v>
      </c>
      <c r="AK846">
        <v>0.61391212871335932</v>
      </c>
      <c r="AL846">
        <v>0.61390961370188857</v>
      </c>
      <c r="AM846">
        <v>0.61391461068762709</v>
      </c>
      <c r="AN846">
        <v>0.97499081035644564</v>
      </c>
      <c r="AO846">
        <v>0.97499081035644575</v>
      </c>
      <c r="AP846">
        <v>0.97499081035644575</v>
      </c>
      <c r="AQ846">
        <v>0.97499081035644575</v>
      </c>
      <c r="AR846">
        <v>16.428653225898358</v>
      </c>
      <c r="AS846">
        <v>16.428653225898358</v>
      </c>
      <c r="AT846">
        <v>16.428653225898358</v>
      </c>
      <c r="AU846">
        <v>16.428653225898358</v>
      </c>
      <c r="AV846" t="str">
        <f>VLOOKUP(Sheet1[[#This Row],[NPDES ID2]],Combined_Sheet__Major_Only___2[[NPDES ID2]:[ECHO BFR]],3,FALSE)</f>
        <v>IL</v>
      </c>
      <c r="AW846" t="s">
        <v>41</v>
      </c>
      <c r="AX846" t="str">
        <f>VLOOKUP(Sheet1[[#This Row],[NPDES ID2]],Combined_Sheet__Major_Only___2[[NPDES ID2]:[ECHO BFR]],27,FALSE)</f>
        <v>-</v>
      </c>
      <c r="AY846" t="str">
        <f>VLOOKUP(Sheet1[[#This Row],[NPDES ID2]],Combined_Sheet__Major_Only___2[[NPDES ID2]:[ECHO BFR]],28,FALSE)</f>
        <v>-</v>
      </c>
      <c r="AZ846" t="str">
        <f>VLOOKUP(Sheet1[[#This Row],[NPDES ID2]],Combined_Sheet__Major_Only___2[[NPDES ID2]:[ECHO BFR]],29,FALSE)</f>
        <v>thickening</v>
      </c>
      <c r="BA846">
        <f>VLOOKUP(Sheet1[[#This Row],[NPDES ID2]],Combined_Sheet__Major_Only___2[[NPDES ID2]:[ECHO BFR]],17,FALSE)</f>
        <v>40.708469999999998</v>
      </c>
      <c r="BB846">
        <f>VLOOKUP(Sheet1[[#This Row],[NPDES ID2]],Combined_Sheet__Major_Only___2[[NPDES ID2]:[ECHO BFR]],18,FALSE)</f>
        <v>-89.533569999999997</v>
      </c>
      <c r="BC846" s="2" t="str">
        <f>IF(ISNUMBER(SEARCH("aerobic",$AW846)),"aerobic","")</f>
        <v>aerobic</v>
      </c>
      <c r="BD846" s="2" t="str">
        <f>IF(ISNUMBER(SEARCH("anaer",$AW846)),"anaer","")</f>
        <v/>
      </c>
      <c r="BE846" s="2" t="str">
        <f>IF(ISNUMBER(SEARCH("thickening",$AZ846)),"thickening","")</f>
        <v>thickening</v>
      </c>
      <c r="BF846" s="4" t="str">
        <f>IF(ISNUMBER(SEARCH("airDry",$AW846)),"airDry","")</f>
        <v/>
      </c>
      <c r="BG846" s="4" t="str">
        <f>IF(ISNUMBER(SEARCH("heatDry",$AY846)),"heatDry","")</f>
        <v/>
      </c>
      <c r="BH846" s="4" t="str">
        <f>IF(AND(ISNUMBER(SEARCH("aerobic",$AW846)),ISNUMBER(SEARCH("anaer",$AW846))),"Combined Aer and Anaer.","")</f>
        <v/>
      </c>
    </row>
    <row r="847" spans="1:60" x14ac:dyDescent="0.25">
      <c r="A847" s="5">
        <v>1431</v>
      </c>
      <c r="B847" t="s">
        <v>6767</v>
      </c>
      <c r="C847">
        <v>129</v>
      </c>
      <c r="D847">
        <v>827.27712169832569</v>
      </c>
      <c r="E847">
        <v>820.94942986775027</v>
      </c>
      <c r="F847">
        <v>587.92909347725492</v>
      </c>
      <c r="G847">
        <v>1067.746399669473</v>
      </c>
      <c r="H847">
        <v>-111.1128272384983</v>
      </c>
      <c r="I847">
        <v>-112.50726184505901</v>
      </c>
      <c r="J847">
        <v>-131.86028341254189</v>
      </c>
      <c r="K847">
        <v>-89.537385676468134</v>
      </c>
      <c r="L847">
        <v>88.730600266751651</v>
      </c>
      <c r="M847">
        <v>88.403003787411791</v>
      </c>
      <c r="N847">
        <v>87.257214602340596</v>
      </c>
      <c r="O847">
        <v>91.158379579640922</v>
      </c>
      <c r="P847">
        <v>3.0236495975901452</v>
      </c>
      <c r="Q847">
        <v>3.0508959687048729</v>
      </c>
      <c r="R847">
        <v>2.4736523244703892</v>
      </c>
      <c r="S847">
        <v>3.5276369626853099</v>
      </c>
      <c r="T847">
        <v>99743.432719452903</v>
      </c>
      <c r="U847">
        <v>99743.599249688763</v>
      </c>
      <c r="V847">
        <v>99675.975010482638</v>
      </c>
      <c r="W847">
        <v>99811.136979659321</v>
      </c>
      <c r="X847">
        <v>6526.8078338797086</v>
      </c>
      <c r="Y847">
        <v>6550.1483923601299</v>
      </c>
      <c r="Z847">
        <v>6348.553817432723</v>
      </c>
      <c r="AA847">
        <v>6637.5697018297451</v>
      </c>
      <c r="AB847">
        <v>1008.299926463035</v>
      </c>
      <c r="AC847">
        <v>996.13482101206046</v>
      </c>
      <c r="AD847">
        <v>877.68746854316748</v>
      </c>
      <c r="AE847">
        <v>1166.5610540737789</v>
      </c>
      <c r="AF847">
        <v>67.408271619467726</v>
      </c>
      <c r="AG847">
        <v>67.159457362948729</v>
      </c>
      <c r="AH847">
        <v>66.288912955864873</v>
      </c>
      <c r="AI847">
        <v>69.252569448797175</v>
      </c>
      <c r="AJ847">
        <v>0.59996789454287347</v>
      </c>
      <c r="AK847">
        <v>0.59996788693315584</v>
      </c>
      <c r="AL847">
        <v>0.59996366106205645</v>
      </c>
      <c r="AM847">
        <v>0.59997205731760572</v>
      </c>
      <c r="AN847">
        <v>0.97494809715484754</v>
      </c>
      <c r="AO847">
        <v>0.97494809715484765</v>
      </c>
      <c r="AP847">
        <v>0.97494809715484765</v>
      </c>
      <c r="AQ847">
        <v>0.97494809715484765</v>
      </c>
      <c r="AR847">
        <v>15.99967979914752</v>
      </c>
      <c r="AS847">
        <v>15.99967979914752</v>
      </c>
      <c r="AT847">
        <v>15.99967979914752</v>
      </c>
      <c r="AU847">
        <v>15.99967979914752</v>
      </c>
      <c r="AV847" t="str">
        <f>VLOOKUP(Sheet1[[#This Row],[NPDES ID2]],Combined_Sheet__Major_Only___2[[NPDES ID2]:[ECHO BFR]],3,FALSE)</f>
        <v>NM</v>
      </c>
      <c r="AW847" t="s">
        <v>41</v>
      </c>
      <c r="AX847" t="str">
        <f>VLOOKUP(Sheet1[[#This Row],[NPDES ID2]],Combined_Sheet__Major_Only___2[[NPDES ID2]:[ECHO BFR]],27,FALSE)</f>
        <v>longTermSludgeStore</v>
      </c>
      <c r="AY847" t="str">
        <f>VLOOKUP(Sheet1[[#This Row],[NPDES ID2]],Combined_Sheet__Major_Only___2[[NPDES ID2]:[ECHO BFR]],28,FALSE)</f>
        <v>-</v>
      </c>
      <c r="AZ847" t="str">
        <f>VLOOKUP(Sheet1[[#This Row],[NPDES ID2]],Combined_Sheet__Major_Only___2[[NPDES ID2]:[ECHO BFR]],29,FALSE)</f>
        <v>thickening</v>
      </c>
      <c r="BA847">
        <f>VLOOKUP(Sheet1[[#This Row],[NPDES ID2]],Combined_Sheet__Major_Only___2[[NPDES ID2]:[ECHO BFR]],17,FALSE)</f>
        <v>34.053426999999999</v>
      </c>
      <c r="BB847">
        <f>VLOOKUP(Sheet1[[#This Row],[NPDES ID2]],Combined_Sheet__Major_Only___2[[NPDES ID2]:[ECHO BFR]],18,FALSE)</f>
        <v>-106.888943</v>
      </c>
      <c r="BC847" s="2" t="str">
        <f>IF(ISNUMBER(SEARCH("aerobic",$AW847)),"aerobic","")</f>
        <v>aerobic</v>
      </c>
      <c r="BD847" s="2" t="str">
        <f>IF(ISNUMBER(SEARCH("anaer",$AW847)),"anaer","")</f>
        <v/>
      </c>
      <c r="BE847" s="2" t="str">
        <f>IF(ISNUMBER(SEARCH("thickening",$AZ847)),"thickening","")</f>
        <v>thickening</v>
      </c>
      <c r="BF847" s="4" t="str">
        <f>IF(ISNUMBER(SEARCH("airDry",$AW847)),"airDry","")</f>
        <v/>
      </c>
      <c r="BG847" s="4" t="str">
        <f>IF(ISNUMBER(SEARCH("heatDry",$AY847)),"heatDry","")</f>
        <v/>
      </c>
      <c r="BH847" s="4" t="str">
        <f>IF(AND(ISNUMBER(SEARCH("aerobic",$AW847)),ISNUMBER(SEARCH("anaer",$AW847))),"Combined Aer and Anaer.","")</f>
        <v/>
      </c>
    </row>
    <row r="848" spans="1:60" x14ac:dyDescent="0.25">
      <c r="A848" s="5">
        <v>2296</v>
      </c>
      <c r="B848" t="s">
        <v>10731</v>
      </c>
      <c r="C848">
        <v>432.45</v>
      </c>
      <c r="D848">
        <v>374.03267814654981</v>
      </c>
      <c r="E848">
        <v>370.10377464965188</v>
      </c>
      <c r="F848">
        <v>296.00097697030469</v>
      </c>
      <c r="G848">
        <v>458.74615377192168</v>
      </c>
      <c r="H848">
        <v>-110.1162954305306</v>
      </c>
      <c r="I848">
        <v>-111.504836987639</v>
      </c>
      <c r="J848">
        <v>-130.8949249641376</v>
      </c>
      <c r="K848">
        <v>-88.540935741465177</v>
      </c>
      <c r="L848">
        <v>299.70362852685662</v>
      </c>
      <c r="M848">
        <v>298.62244168285582</v>
      </c>
      <c r="N848">
        <v>294.84172070923688</v>
      </c>
      <c r="O848">
        <v>307.71526926487599</v>
      </c>
      <c r="P848">
        <v>10.131540184052451</v>
      </c>
      <c r="Q848">
        <v>10.22799821258776</v>
      </c>
      <c r="R848">
        <v>8.2802224109312323</v>
      </c>
      <c r="S848">
        <v>11.843831436152479</v>
      </c>
      <c r="T848">
        <v>99495.243688769988</v>
      </c>
      <c r="U848">
        <v>99495.409812133294</v>
      </c>
      <c r="V848">
        <v>99427.950794851713</v>
      </c>
      <c r="W848">
        <v>99562.782531541729</v>
      </c>
      <c r="X848">
        <v>6461.6356963834387</v>
      </c>
      <c r="Y848">
        <v>6484.3106932116043</v>
      </c>
      <c r="Z848">
        <v>6289.0716947994106</v>
      </c>
      <c r="AA848">
        <v>6568.7706226595556</v>
      </c>
      <c r="AB848">
        <v>991.15259349199982</v>
      </c>
      <c r="AC848">
        <v>979.33459167945512</v>
      </c>
      <c r="AD848">
        <v>863.61334977018703</v>
      </c>
      <c r="AE848">
        <v>1145.1333821398771</v>
      </c>
      <c r="AF848">
        <v>67.919345466517413</v>
      </c>
      <c r="AG848">
        <v>67.674524038541421</v>
      </c>
      <c r="AH848">
        <v>66.817419018609357</v>
      </c>
      <c r="AI848">
        <v>69.73470250030428</v>
      </c>
      <c r="AJ848">
        <v>0.60621924477950473</v>
      </c>
      <c r="AK848">
        <v>0.60621921914186538</v>
      </c>
      <c r="AL848">
        <v>0.60620503546639615</v>
      </c>
      <c r="AM848">
        <v>0.60623321703720634</v>
      </c>
      <c r="AN848">
        <v>0.97488785646270726</v>
      </c>
      <c r="AO848">
        <v>0.97488785646270759</v>
      </c>
      <c r="AP848">
        <v>0.97488785646270759</v>
      </c>
      <c r="AQ848">
        <v>0.97488785646270759</v>
      </c>
      <c r="AR848">
        <v>16.19162585779512</v>
      </c>
      <c r="AS848">
        <v>16.19162585779512</v>
      </c>
      <c r="AT848">
        <v>16.19162585779512</v>
      </c>
      <c r="AU848">
        <v>16.19162585779512</v>
      </c>
      <c r="AV848" t="str">
        <f>VLOOKUP(Sheet1[[#This Row],[NPDES ID2]],Combined_Sheet__Major_Only___2[[NPDES ID2]:[ECHO BFR]],3,FALSE)</f>
        <v>KY</v>
      </c>
      <c r="AW848" t="s">
        <v>41</v>
      </c>
      <c r="AX848" t="str">
        <f>VLOOKUP(Sheet1[[#This Row],[NPDES ID2]],Combined_Sheet__Major_Only___2[[NPDES ID2]:[ECHO BFR]],27,FALSE)</f>
        <v>-</v>
      </c>
      <c r="AY848" t="str">
        <f>VLOOKUP(Sheet1[[#This Row],[NPDES ID2]],Combined_Sheet__Major_Only___2[[NPDES ID2]:[ECHO BFR]],28,FALSE)</f>
        <v>thermoAerobicDigest</v>
      </c>
      <c r="AZ848" t="str">
        <f>VLOOKUP(Sheet1[[#This Row],[NPDES ID2]],Combined_Sheet__Major_Only___2[[NPDES ID2]:[ECHO BFR]],29,FALSE)</f>
        <v>thickening</v>
      </c>
      <c r="BA848">
        <f>VLOOKUP(Sheet1[[#This Row],[NPDES ID2]],Combined_Sheet__Major_Only___2[[NPDES ID2]:[ECHO BFR]],17,FALSE)</f>
        <v>38.151904999999999</v>
      </c>
      <c r="BB848">
        <f>VLOOKUP(Sheet1[[#This Row],[NPDES ID2]],Combined_Sheet__Major_Only___2[[NPDES ID2]:[ECHO BFR]],18,FALSE)</f>
        <v>-83.513848999999993</v>
      </c>
      <c r="BC848" s="2" t="str">
        <f>IF(ISNUMBER(SEARCH("aerobic",$AW848)),"aerobic","")</f>
        <v>aerobic</v>
      </c>
      <c r="BD848" s="2" t="str">
        <f>IF(ISNUMBER(SEARCH("anaer",$AW848)),"anaer","")</f>
        <v/>
      </c>
      <c r="BE848" s="2" t="str">
        <f>IF(ISNUMBER(SEARCH("thickening",$AZ848)),"thickening","")</f>
        <v>thickening</v>
      </c>
      <c r="BF848" s="3" t="str">
        <f>IF(ISNUMBER(SEARCH("airDry",$AW848)),"airDry","")</f>
        <v/>
      </c>
      <c r="BG848" s="3" t="str">
        <f>IF(ISNUMBER(SEARCH("heatDry",$AY848)),"heatDry","")</f>
        <v/>
      </c>
      <c r="BH848" s="3" t="str">
        <f>IF(AND(ISNUMBER(SEARCH("aerobic",$AW848)),ISNUMBER(SEARCH("anaer",$AW848))),"Combined Aer and Anaer.","")</f>
        <v/>
      </c>
    </row>
    <row r="849" spans="1:60" x14ac:dyDescent="0.25">
      <c r="A849" s="5">
        <v>742</v>
      </c>
      <c r="B849" t="s">
        <v>3654</v>
      </c>
      <c r="C849">
        <v>2817.19</v>
      </c>
      <c r="D849">
        <v>625.99283686842182</v>
      </c>
      <c r="E849">
        <v>621.64835147039844</v>
      </c>
      <c r="F849">
        <v>511.76925497836908</v>
      </c>
      <c r="G849">
        <v>726.66150953870374</v>
      </c>
      <c r="H849">
        <v>-108.15278285583651</v>
      </c>
      <c r="I849">
        <v>-109.6800642509605</v>
      </c>
      <c r="J849">
        <v>-128.9529272087623</v>
      </c>
      <c r="K849">
        <v>-86.322255257076932</v>
      </c>
      <c r="L849">
        <v>1972.7455045646809</v>
      </c>
      <c r="M849">
        <v>1965.8519929585491</v>
      </c>
      <c r="N849">
        <v>1941.786826402471</v>
      </c>
      <c r="O849">
        <v>2023.7808720384151</v>
      </c>
      <c r="P849">
        <v>65.950875964665286</v>
      </c>
      <c r="Q849">
        <v>66.625100742463957</v>
      </c>
      <c r="R849">
        <v>53.824452152370803</v>
      </c>
      <c r="S849">
        <v>77.319000998334147</v>
      </c>
      <c r="T849">
        <v>98995.700662343181</v>
      </c>
      <c r="U849">
        <v>98995.865966772893</v>
      </c>
      <c r="V849">
        <v>98928.739500289361</v>
      </c>
      <c r="W849">
        <v>99062.906560803429</v>
      </c>
      <c r="X849">
        <v>6362.8592753885532</v>
      </c>
      <c r="Y849">
        <v>6384.6392162221609</v>
      </c>
      <c r="Z849">
        <v>6198.2107184665683</v>
      </c>
      <c r="AA849">
        <v>6464.9535310905376</v>
      </c>
      <c r="AB849">
        <v>966.76479506668318</v>
      </c>
      <c r="AC849">
        <v>955.44481499030678</v>
      </c>
      <c r="AD849">
        <v>843.41292285966881</v>
      </c>
      <c r="AE849">
        <v>1115.006504613576</v>
      </c>
      <c r="AF849">
        <v>68.636275280429643</v>
      </c>
      <c r="AG849">
        <v>68.39772640384156</v>
      </c>
      <c r="AH849">
        <v>67.558420883788571</v>
      </c>
      <c r="AI849">
        <v>70.410259126889542</v>
      </c>
      <c r="AJ849">
        <v>0.61499013539848468</v>
      </c>
      <c r="AK849">
        <v>0.61498996343331358</v>
      </c>
      <c r="AL849">
        <v>0.61489752563072519</v>
      </c>
      <c r="AM849">
        <v>0.61508121347705724</v>
      </c>
      <c r="AN849">
        <v>0.97476572420162644</v>
      </c>
      <c r="AO849">
        <v>0.97476572420162588</v>
      </c>
      <c r="AP849">
        <v>0.97476572420162588</v>
      </c>
      <c r="AQ849">
        <v>0.97476572420162588</v>
      </c>
      <c r="AR849">
        <v>16.458732198516621</v>
      </c>
      <c r="AS849">
        <v>16.458732198516621</v>
      </c>
      <c r="AT849">
        <v>16.458732198516621</v>
      </c>
      <c r="AU849">
        <v>16.458732198516621</v>
      </c>
      <c r="AV849" t="str">
        <f>VLOOKUP(Sheet1[[#This Row],[NPDES ID2]],Combined_Sheet__Major_Only___2[[NPDES ID2]:[ECHO BFR]],3,FALSE)</f>
        <v>CA</v>
      </c>
      <c r="AW849" t="s">
        <v>12185</v>
      </c>
      <c r="AX849" t="str">
        <f>VLOOKUP(Sheet1[[#This Row],[NPDES ID2]],Combined_Sheet__Major_Only___2[[NPDES ID2]:[ECHO BFR]],27,FALSE)</f>
        <v>other</v>
      </c>
      <c r="AY849" t="str">
        <f>VLOOKUP(Sheet1[[#This Row],[NPDES ID2]],Combined_Sheet__Major_Only___2[[NPDES ID2]:[ECHO BFR]],28,FALSE)</f>
        <v>-</v>
      </c>
      <c r="AZ849" t="str">
        <f>VLOOKUP(Sheet1[[#This Row],[NPDES ID2]],Combined_Sheet__Major_Only___2[[NPDES ID2]:[ECHO BFR]],29,FALSE)</f>
        <v>thickening</v>
      </c>
      <c r="BA849">
        <f>VLOOKUP(Sheet1[[#This Row],[NPDES ID2]],Combined_Sheet__Major_Only___2[[NPDES ID2]:[ECHO BFR]],17,FALSE)</f>
        <v>33.983252270476797</v>
      </c>
      <c r="BB849">
        <f>VLOOKUP(Sheet1[[#This Row],[NPDES ID2]],Combined_Sheet__Major_Only___2[[NPDES ID2]:[ECHO BFR]],18,FALSE)</f>
        <v>-117.008171821871</v>
      </c>
      <c r="BC849" s="2" t="str">
        <f>IF(ISNUMBER(SEARCH("aerobic",$AW849)),"aerobic","")</f>
        <v/>
      </c>
      <c r="BD849" s="2" t="str">
        <f>IF(ISNUMBER(SEARCH("anaer",$AW849)),"anaer","")</f>
        <v>anaer</v>
      </c>
      <c r="BE849" s="2" t="str">
        <f>IF(ISNUMBER(SEARCH("thickening",$AZ849)),"thickening","")</f>
        <v>thickening</v>
      </c>
      <c r="BF849" s="3" t="str">
        <f>IF(ISNUMBER(SEARCH("airDry",$AW849)),"airDry","")</f>
        <v/>
      </c>
      <c r="BG849" s="3" t="str">
        <f>IF(ISNUMBER(SEARCH("heatDry",$AY849)),"heatDry","")</f>
        <v/>
      </c>
      <c r="BH849" s="3" t="str">
        <f>IF(AND(ISNUMBER(SEARCH("aerobic",$AW849)),ISNUMBER(SEARCH("anaer",$AW849))),"Combined Aer and Anaer.","")</f>
        <v/>
      </c>
    </row>
    <row r="850" spans="1:60" x14ac:dyDescent="0.25">
      <c r="A850" s="5">
        <v>375</v>
      </c>
      <c r="B850" t="s">
        <v>1891</v>
      </c>
      <c r="C850">
        <v>758</v>
      </c>
      <c r="D850">
        <v>334.07753361210598</v>
      </c>
      <c r="E850">
        <v>325.92410162855498</v>
      </c>
      <c r="F850">
        <v>281.07450596056128</v>
      </c>
      <c r="G850">
        <v>396.20261057712082</v>
      </c>
      <c r="H850">
        <v>-107.2019907472273</v>
      </c>
      <c r="I850">
        <v>-108.4873608680135</v>
      </c>
      <c r="J850">
        <v>-128.08878536582091</v>
      </c>
      <c r="K850">
        <v>-85.718880460061385</v>
      </c>
      <c r="L850">
        <v>538.07680571056687</v>
      </c>
      <c r="M850">
        <v>536.2786149944784</v>
      </c>
      <c r="N850">
        <v>529.99215573684569</v>
      </c>
      <c r="O850">
        <v>551.39976783151656</v>
      </c>
      <c r="P850">
        <v>17.732452860272168</v>
      </c>
      <c r="Q850">
        <v>17.940629562095531</v>
      </c>
      <c r="R850">
        <v>14.44446362407502</v>
      </c>
      <c r="S850">
        <v>20.862046965943438</v>
      </c>
      <c r="T850">
        <v>98715.203704126645</v>
      </c>
      <c r="U850">
        <v>98715.3685487193</v>
      </c>
      <c r="V850">
        <v>98648.428811871418</v>
      </c>
      <c r="W850">
        <v>98782.222651990654</v>
      </c>
      <c r="X850">
        <v>6258.8332297975257</v>
      </c>
      <c r="Y850">
        <v>6279.4376799405654</v>
      </c>
      <c r="Z850">
        <v>6103.571160807016</v>
      </c>
      <c r="AA850">
        <v>6354.9619240066222</v>
      </c>
      <c r="AB850">
        <v>939.12677138507377</v>
      </c>
      <c r="AC850">
        <v>928.32099371754759</v>
      </c>
      <c r="AD850">
        <v>820.76655974507025</v>
      </c>
      <c r="AE850">
        <v>1080.420585277001</v>
      </c>
      <c r="AF850">
        <v>69.569741678594639</v>
      </c>
      <c r="AG850">
        <v>69.337594435015944</v>
      </c>
      <c r="AH850">
        <v>68.524253936202314</v>
      </c>
      <c r="AI850">
        <v>71.291869131755007</v>
      </c>
      <c r="AJ850">
        <v>0.62641257225434477</v>
      </c>
      <c r="AK850">
        <v>0.626412527023539</v>
      </c>
      <c r="AL850">
        <v>0.62638759775508601</v>
      </c>
      <c r="AM850">
        <v>0.62643713056592065</v>
      </c>
      <c r="AN850">
        <v>0.97469662383691813</v>
      </c>
      <c r="AO850">
        <v>0.97469662383691835</v>
      </c>
      <c r="AP850">
        <v>0.97469662383691835</v>
      </c>
      <c r="AQ850">
        <v>0.97469662383691835</v>
      </c>
      <c r="AR850">
        <v>16.812390210692499</v>
      </c>
      <c r="AS850">
        <v>16.812390210692499</v>
      </c>
      <c r="AT850">
        <v>16.812390210692499</v>
      </c>
      <c r="AU850">
        <v>16.812390210692499</v>
      </c>
      <c r="AV850" t="str">
        <f>VLOOKUP(Sheet1[[#This Row],[NPDES ID2]],Combined_Sheet__Major_Only___2[[NPDES ID2]:[ECHO BFR]],3,FALSE)</f>
        <v>NJ</v>
      </c>
      <c r="AW850" t="s">
        <v>12185</v>
      </c>
      <c r="AX850" t="str">
        <f>VLOOKUP(Sheet1[[#This Row],[NPDES ID2]],Combined_Sheet__Major_Only___2[[NPDES ID2]:[ECHO BFR]],27,FALSE)</f>
        <v>methaneBioCaptureRecover</v>
      </c>
      <c r="AY850" t="str">
        <f>VLOOKUP(Sheet1[[#This Row],[NPDES ID2]],Combined_Sheet__Major_Only___2[[NPDES ID2]:[ECHO BFR]],28,FALSE)</f>
        <v>-</v>
      </c>
      <c r="AZ850" t="str">
        <f>VLOOKUP(Sheet1[[#This Row],[NPDES ID2]],Combined_Sheet__Major_Only___2[[NPDES ID2]:[ECHO BFR]],29,FALSE)</f>
        <v>thickening, preliminaryOps</v>
      </c>
      <c r="BA850">
        <f>VLOOKUP(Sheet1[[#This Row],[NPDES ID2]],Combined_Sheet__Major_Only___2[[NPDES ID2]:[ECHO BFR]],17,FALSE)</f>
        <v>40.427059</v>
      </c>
      <c r="BB850">
        <f>VLOOKUP(Sheet1[[#This Row],[NPDES ID2]],Combined_Sheet__Major_Only___2[[NPDES ID2]:[ECHO BFR]],18,FALSE)</f>
        <v>-74.082189999999997</v>
      </c>
      <c r="BC850" s="2" t="str">
        <f>IF(ISNUMBER(SEARCH("aerobic",$AW850)),"aerobic","")</f>
        <v/>
      </c>
      <c r="BD850" s="2" t="str">
        <f>IF(ISNUMBER(SEARCH("anaer",$AW850)),"anaer","")</f>
        <v>anaer</v>
      </c>
      <c r="BE850" s="2" t="str">
        <f>IF(ISNUMBER(SEARCH("thickening",$AZ850)),"thickening","")</f>
        <v>thickening</v>
      </c>
      <c r="BF850" s="4" t="str">
        <f>IF(ISNUMBER(SEARCH("airDry",$AW850)),"airDry","")</f>
        <v/>
      </c>
      <c r="BG850" s="4" t="str">
        <f>IF(ISNUMBER(SEARCH("heatDry",$AY850)),"heatDry","")</f>
        <v/>
      </c>
      <c r="BH850" s="4" t="str">
        <f>IF(AND(ISNUMBER(SEARCH("aerobic",$AW850)),ISNUMBER(SEARCH("anaer",$AW850))),"Combined Aer and Anaer.","")</f>
        <v/>
      </c>
    </row>
    <row r="851" spans="1:60" x14ac:dyDescent="0.25">
      <c r="A851" s="5">
        <v>1188</v>
      </c>
      <c r="B851" t="s">
        <v>5698</v>
      </c>
      <c r="C851">
        <v>257.34100000000001</v>
      </c>
      <c r="D851">
        <v>475.19771320114722</v>
      </c>
      <c r="E851">
        <v>472.98199982250588</v>
      </c>
      <c r="F851">
        <v>355.79014382500941</v>
      </c>
      <c r="G851">
        <v>592.55688386499639</v>
      </c>
      <c r="H851">
        <v>-107.2364608921922</v>
      </c>
      <c r="I851">
        <v>-108.56437946709841</v>
      </c>
      <c r="J851">
        <v>-128.1331261457378</v>
      </c>
      <c r="K851">
        <v>-85.822391029061407</v>
      </c>
      <c r="L851">
        <v>182.8594956231222</v>
      </c>
      <c r="M851">
        <v>182.250490780945</v>
      </c>
      <c r="N851">
        <v>180.1206585393021</v>
      </c>
      <c r="O851">
        <v>187.3725312230857</v>
      </c>
      <c r="P851">
        <v>6.0199843262421604</v>
      </c>
      <c r="Q851">
        <v>6.0912686581336679</v>
      </c>
      <c r="R851">
        <v>4.9030459440232042</v>
      </c>
      <c r="S851">
        <v>7.0841319543841603</v>
      </c>
      <c r="T851">
        <v>98649.047416590576</v>
      </c>
      <c r="U851">
        <v>98649.212152728898</v>
      </c>
      <c r="V851">
        <v>98582.316456784494</v>
      </c>
      <c r="W851">
        <v>98716.022271436683</v>
      </c>
      <c r="X851">
        <v>6248.3926310953093</v>
      </c>
      <c r="Y851">
        <v>6268.9024086629133</v>
      </c>
      <c r="Z851">
        <v>6093.8715158561063</v>
      </c>
      <c r="AA851">
        <v>6344.0528143594511</v>
      </c>
      <c r="AB851">
        <v>936.6944538303128</v>
      </c>
      <c r="AC851">
        <v>925.92593056980991</v>
      </c>
      <c r="AD851">
        <v>818.75693843878219</v>
      </c>
      <c r="AE851">
        <v>1077.408229363042</v>
      </c>
      <c r="AF851">
        <v>69.637173290883482</v>
      </c>
      <c r="AG851">
        <v>69.405367685105915</v>
      </c>
      <c r="AH851">
        <v>68.594093419137195</v>
      </c>
      <c r="AI851">
        <v>71.355692631341128</v>
      </c>
      <c r="AJ851">
        <v>0.62723780670541773</v>
      </c>
      <c r="AK851">
        <v>0.62723779144521608</v>
      </c>
      <c r="AL851">
        <v>0.62722932966145517</v>
      </c>
      <c r="AM851">
        <v>0.6272461422307839</v>
      </c>
      <c r="AN851">
        <v>0.97468027105984545</v>
      </c>
      <c r="AO851">
        <v>0.97468027105984556</v>
      </c>
      <c r="AP851">
        <v>0.97468027105984556</v>
      </c>
      <c r="AQ851">
        <v>0.97468027105984556</v>
      </c>
      <c r="AR851">
        <v>16.838337784318099</v>
      </c>
      <c r="AS851">
        <v>16.838337784318089</v>
      </c>
      <c r="AT851">
        <v>16.838337784318089</v>
      </c>
      <c r="AU851">
        <v>16.838337784318089</v>
      </c>
      <c r="AV851" t="str">
        <f>VLOOKUP(Sheet1[[#This Row],[NPDES ID2]],Combined_Sheet__Major_Only___2[[NPDES ID2]:[ECHO BFR]],3,FALSE)</f>
        <v>UT</v>
      </c>
      <c r="AW851" t="s">
        <v>12185</v>
      </c>
      <c r="AX851" t="str">
        <f>VLOOKUP(Sheet1[[#This Row],[NPDES ID2]],Combined_Sheet__Major_Only___2[[NPDES ID2]:[ECHO BFR]],27,FALSE)</f>
        <v>-</v>
      </c>
      <c r="AY851" t="str">
        <f>VLOOKUP(Sheet1[[#This Row],[NPDES ID2]],Combined_Sheet__Major_Only___2[[NPDES ID2]:[ECHO BFR]],28,FALSE)</f>
        <v>-</v>
      </c>
      <c r="AZ851" t="str">
        <f>VLOOKUP(Sheet1[[#This Row],[NPDES ID2]],Combined_Sheet__Major_Only___2[[NPDES ID2]:[ECHO BFR]],29,FALSE)</f>
        <v>thickening</v>
      </c>
      <c r="BA851">
        <f>VLOOKUP(Sheet1[[#This Row],[NPDES ID2]],Combined_Sheet__Major_Only___2[[NPDES ID2]:[ECHO BFR]],17,FALSE)</f>
        <v>40.061337000000002</v>
      </c>
      <c r="BB851">
        <f>VLOOKUP(Sheet1[[#This Row],[NPDES ID2]],Combined_Sheet__Major_Only___2[[NPDES ID2]:[ECHO BFR]],18,FALSE)</f>
        <v>-111.731059</v>
      </c>
      <c r="BC851" s="2" t="str">
        <f>IF(ISNUMBER(SEARCH("aerobic",$AW851)),"aerobic","")</f>
        <v/>
      </c>
      <c r="BD851" s="2" t="str">
        <f>IF(ISNUMBER(SEARCH("anaer",$AW851)),"anaer","")</f>
        <v>anaer</v>
      </c>
      <c r="BE851" s="2" t="str">
        <f>IF(ISNUMBER(SEARCH("thickening",$AZ851)),"thickening","")</f>
        <v>thickening</v>
      </c>
      <c r="BF851" s="3" t="str">
        <f>IF(ISNUMBER(SEARCH("airDry",$AW851)),"airDry","")</f>
        <v/>
      </c>
      <c r="BG851" s="3" t="str">
        <f>IF(ISNUMBER(SEARCH("heatDry",$AY851)),"heatDry","")</f>
        <v/>
      </c>
      <c r="BH851" s="3" t="str">
        <f>IF(AND(ISNUMBER(SEARCH("aerobic",$AW851)),ISNUMBER(SEARCH("anaer",$AW851))),"Combined Aer and Anaer.","")</f>
        <v/>
      </c>
    </row>
    <row r="852" spans="1:60" x14ac:dyDescent="0.25">
      <c r="A852" s="5">
        <v>2140</v>
      </c>
      <c r="B852" t="s">
        <v>10052</v>
      </c>
      <c r="C852">
        <v>836.17089999999996</v>
      </c>
      <c r="D852">
        <v>349.51292509619191</v>
      </c>
      <c r="E852">
        <v>340.62939235106472</v>
      </c>
      <c r="F852">
        <v>295.83998842773912</v>
      </c>
      <c r="G852">
        <v>413.94705129910028</v>
      </c>
      <c r="H852">
        <v>-111.4671822882444</v>
      </c>
      <c r="I852">
        <v>-112.8201779860192</v>
      </c>
      <c r="J852">
        <v>-132.18359521164339</v>
      </c>
      <c r="K852">
        <v>-89.768132199638899</v>
      </c>
      <c r="L852">
        <v>572.35955271053479</v>
      </c>
      <c r="M852">
        <v>570.21444708374167</v>
      </c>
      <c r="N852">
        <v>562.71539993398392</v>
      </c>
      <c r="O852">
        <v>588.25258546200234</v>
      </c>
      <c r="P852">
        <v>19.60382786948059</v>
      </c>
      <c r="Q852">
        <v>19.773935103841779</v>
      </c>
      <c r="R852">
        <v>16.048429092069991</v>
      </c>
      <c r="S852">
        <v>22.843526082079752</v>
      </c>
      <c r="T852">
        <v>98592.425157670921</v>
      </c>
      <c r="U852">
        <v>98592.589800984628</v>
      </c>
      <c r="V852">
        <v>98525.73179904533</v>
      </c>
      <c r="W852">
        <v>98659.362273907886</v>
      </c>
      <c r="X852">
        <v>6482.9471428909592</v>
      </c>
      <c r="Y852">
        <v>6506.4289338010258</v>
      </c>
      <c r="Z852">
        <v>6303.3596926887858</v>
      </c>
      <c r="AA852">
        <v>6594.5955283730373</v>
      </c>
      <c r="AB852">
        <v>1006.236542864079</v>
      </c>
      <c r="AC852">
        <v>994.01475705373173</v>
      </c>
      <c r="AD852">
        <v>875.29213554168177</v>
      </c>
      <c r="AE852">
        <v>1165.0543321795269</v>
      </c>
      <c r="AF852">
        <v>67.084467346904432</v>
      </c>
      <c r="AG852">
        <v>66.833428434715699</v>
      </c>
      <c r="AH852">
        <v>65.953890121263797</v>
      </c>
      <c r="AI852">
        <v>68.946750120992007</v>
      </c>
      <c r="AJ852">
        <v>0.59600767856703485</v>
      </c>
      <c r="AK852">
        <v>0.59600762928743212</v>
      </c>
      <c r="AL852">
        <v>0.59598050402759362</v>
      </c>
      <c r="AM852">
        <v>0.5960344004323016</v>
      </c>
      <c r="AN852">
        <v>0.97466625814604091</v>
      </c>
      <c r="AO852">
        <v>0.97466625814604091</v>
      </c>
      <c r="AP852">
        <v>0.97466625814604091</v>
      </c>
      <c r="AQ852">
        <v>0.97466625814604091</v>
      </c>
      <c r="AR852">
        <v>15.877082160999</v>
      </c>
      <c r="AS852">
        <v>15.877082160999</v>
      </c>
      <c r="AT852">
        <v>15.877082160999</v>
      </c>
      <c r="AU852">
        <v>15.877082160999</v>
      </c>
      <c r="AV852" t="str">
        <f>VLOOKUP(Sheet1[[#This Row],[NPDES ID2]],Combined_Sheet__Major_Only___2[[NPDES ID2]:[ECHO BFR]],3,FALSE)</f>
        <v>TX</v>
      </c>
      <c r="AW852" t="s">
        <v>41</v>
      </c>
      <c r="AX852" t="str">
        <f>VLOOKUP(Sheet1[[#This Row],[NPDES ID2]],Combined_Sheet__Major_Only___2[[NPDES ID2]:[ECHO BFR]],27,FALSE)</f>
        <v>-</v>
      </c>
      <c r="AY852" t="str">
        <f>VLOOKUP(Sheet1[[#This Row],[NPDES ID2]],Combined_Sheet__Major_Only___2[[NPDES ID2]:[ECHO BFR]],28,FALSE)</f>
        <v>-</v>
      </c>
      <c r="AZ852" t="str">
        <f>VLOOKUP(Sheet1[[#This Row],[NPDES ID2]],Combined_Sheet__Major_Only___2[[NPDES ID2]:[ECHO BFR]],29,FALSE)</f>
        <v>preliminaryOps, thickening</v>
      </c>
      <c r="BA852">
        <f>VLOOKUP(Sheet1[[#This Row],[NPDES ID2]],Combined_Sheet__Major_Only___2[[NPDES ID2]:[ECHO BFR]],17,FALSE)</f>
        <v>32.947780000000002</v>
      </c>
      <c r="BB852">
        <f>VLOOKUP(Sheet1[[#This Row],[NPDES ID2]],Combined_Sheet__Major_Only___2[[NPDES ID2]:[ECHO BFR]],18,FALSE)</f>
        <v>-97.082499999999996</v>
      </c>
      <c r="BC852" s="2" t="str">
        <f>IF(ISNUMBER(SEARCH("aerobic",$AW852)),"aerobic","")</f>
        <v>aerobic</v>
      </c>
      <c r="BD852" s="2" t="str">
        <f>IF(ISNUMBER(SEARCH("anaer",$AW852)),"anaer","")</f>
        <v/>
      </c>
      <c r="BE852" s="2" t="str">
        <f>IF(ISNUMBER(SEARCH("thickening",$AZ852)),"thickening","")</f>
        <v>thickening</v>
      </c>
      <c r="BF852" s="3" t="str">
        <f>IF(ISNUMBER(SEARCH("airDry",$AW852)),"airDry","")</f>
        <v/>
      </c>
      <c r="BG852" s="3" t="str">
        <f>IF(ISNUMBER(SEARCH("heatDry",$AY852)),"heatDry","")</f>
        <v/>
      </c>
      <c r="BH852" s="3" t="str">
        <f>IF(AND(ISNUMBER(SEARCH("aerobic",$AW852)),ISNUMBER(SEARCH("anaer",$AW852))),"Combined Aer and Anaer.","")</f>
        <v/>
      </c>
    </row>
    <row r="853" spans="1:60" x14ac:dyDescent="0.25">
      <c r="A853" s="5">
        <v>1172</v>
      </c>
      <c r="B853" t="s">
        <v>5621</v>
      </c>
      <c r="C853">
        <v>274.60000000000002</v>
      </c>
      <c r="D853">
        <v>462.64718623069552</v>
      </c>
      <c r="E853">
        <v>459.9517037395654</v>
      </c>
      <c r="F853">
        <v>349.02073418709517</v>
      </c>
      <c r="G853">
        <v>574.09294856282099</v>
      </c>
      <c r="H853">
        <v>-108.8481660743728</v>
      </c>
      <c r="I853">
        <v>-110.1965304222207</v>
      </c>
      <c r="J853">
        <v>-129.68032062067229</v>
      </c>
      <c r="K853">
        <v>-87.355602829902338</v>
      </c>
      <c r="L853">
        <v>192.44194305044419</v>
      </c>
      <c r="M853">
        <v>191.7716786867127</v>
      </c>
      <c r="N853">
        <v>189.42762827259381</v>
      </c>
      <c r="O853">
        <v>197.408919310458</v>
      </c>
      <c r="P853">
        <v>6.4291537759842807</v>
      </c>
      <c r="Q853">
        <v>6.495279097197721</v>
      </c>
      <c r="R853">
        <v>5.2463649012643119</v>
      </c>
      <c r="S853">
        <v>7.5377828975274959</v>
      </c>
      <c r="T853">
        <v>98583.439952689339</v>
      </c>
      <c r="U853">
        <v>98583.604581273044</v>
      </c>
      <c r="V853">
        <v>98516.752560874738</v>
      </c>
      <c r="W853">
        <v>98650.37108030729</v>
      </c>
      <c r="X853">
        <v>6331.3361645717887</v>
      </c>
      <c r="Y853">
        <v>6352.9197377239288</v>
      </c>
      <c r="Z853">
        <v>6167.8679166538968</v>
      </c>
      <c r="AA853">
        <v>6432.6963344065744</v>
      </c>
      <c r="AB853">
        <v>961.13603162138577</v>
      </c>
      <c r="AC853">
        <v>949.86274942008754</v>
      </c>
      <c r="AD853">
        <v>838.67184133872468</v>
      </c>
      <c r="AE853">
        <v>1108.2009103623971</v>
      </c>
      <c r="AF853">
        <v>68.680324162406649</v>
      </c>
      <c r="AG853">
        <v>68.441240045954061</v>
      </c>
      <c r="AH853">
        <v>67.604478674890302</v>
      </c>
      <c r="AI853">
        <v>70.452820608241254</v>
      </c>
      <c r="AJ853">
        <v>0.61552901752211009</v>
      </c>
      <c r="AK853">
        <v>0.61552900131429844</v>
      </c>
      <c r="AL853">
        <v>0.61552001637329479</v>
      </c>
      <c r="AM853">
        <v>0.61553786841404068</v>
      </c>
      <c r="AN853">
        <v>0.97466403305553739</v>
      </c>
      <c r="AO853">
        <v>0.97466403305553762</v>
      </c>
      <c r="AP853">
        <v>0.97466403305553762</v>
      </c>
      <c r="AQ853">
        <v>0.97466403305553762</v>
      </c>
      <c r="AR853">
        <v>16.478165864056741</v>
      </c>
      <c r="AS853">
        <v>16.478165864056731</v>
      </c>
      <c r="AT853">
        <v>16.478165864056731</v>
      </c>
      <c r="AU853">
        <v>16.478165864056731</v>
      </c>
      <c r="AV853" t="str">
        <f>VLOOKUP(Sheet1[[#This Row],[NPDES ID2]],Combined_Sheet__Major_Only___2[[NPDES ID2]:[ECHO BFR]],3,FALSE)</f>
        <v>IL</v>
      </c>
      <c r="AW853" t="s">
        <v>12185</v>
      </c>
      <c r="AX853" t="str">
        <f>VLOOKUP(Sheet1[[#This Row],[NPDES ID2]],Combined_Sheet__Major_Only___2[[NPDES ID2]:[ECHO BFR]],27,FALSE)</f>
        <v>tempSludgeStore</v>
      </c>
      <c r="AY853" t="str">
        <f>VLOOKUP(Sheet1[[#This Row],[NPDES ID2]],Combined_Sheet__Major_Only___2[[NPDES ID2]:[ECHO BFR]],28,FALSE)</f>
        <v>-</v>
      </c>
      <c r="AZ853" t="str">
        <f>VLOOKUP(Sheet1[[#This Row],[NPDES ID2]],Combined_Sheet__Major_Only___2[[NPDES ID2]:[ECHO BFR]],29,FALSE)</f>
        <v>thickening</v>
      </c>
      <c r="BA853">
        <f>VLOOKUP(Sheet1[[#This Row],[NPDES ID2]],Combined_Sheet__Major_Only___2[[NPDES ID2]:[ECHO BFR]],17,FALSE)</f>
        <v>39.109380000000002</v>
      </c>
      <c r="BB853">
        <f>VLOOKUP(Sheet1[[#This Row],[NPDES ID2]],Combined_Sheet__Major_Only___2[[NPDES ID2]:[ECHO BFR]],18,FALSE)</f>
        <v>-88.532759999999996</v>
      </c>
      <c r="BC853" s="2" t="str">
        <f>IF(ISNUMBER(SEARCH("aerobic",$AW853)),"aerobic","")</f>
        <v/>
      </c>
      <c r="BD853" s="2" t="str">
        <f>IF(ISNUMBER(SEARCH("anaer",$AW853)),"anaer","")</f>
        <v>anaer</v>
      </c>
      <c r="BE853" s="2" t="str">
        <f>IF(ISNUMBER(SEARCH("thickening",$AZ853)),"thickening","")</f>
        <v>thickening</v>
      </c>
      <c r="BF853" s="3" t="str">
        <f>IF(ISNUMBER(SEARCH("airDry",$AW853)),"airDry","")</f>
        <v/>
      </c>
      <c r="BG853" s="3" t="str">
        <f>IF(ISNUMBER(SEARCH("heatDry",$AY853)),"heatDry","")</f>
        <v/>
      </c>
      <c r="BH853" s="3" t="str">
        <f>IF(AND(ISNUMBER(SEARCH("aerobic",$AW853)),ISNUMBER(SEARCH("anaer",$AW853))),"Combined Aer and Anaer.","")</f>
        <v/>
      </c>
    </row>
    <row r="854" spans="1:60" x14ac:dyDescent="0.25">
      <c r="A854" s="5">
        <v>341</v>
      </c>
      <c r="B854" t="s">
        <v>1728</v>
      </c>
      <c r="C854">
        <v>1019.29</v>
      </c>
      <c r="D854">
        <v>346.83351674479911</v>
      </c>
      <c r="E854">
        <v>340.91032151254581</v>
      </c>
      <c r="F854">
        <v>294.95607715139448</v>
      </c>
      <c r="G854">
        <v>408.50087046675583</v>
      </c>
      <c r="H854">
        <v>-105.8948148018634</v>
      </c>
      <c r="I854">
        <v>-107.2515719157167</v>
      </c>
      <c r="J854">
        <v>-126.8290834066208</v>
      </c>
      <c r="K854">
        <v>-84.440100401827721</v>
      </c>
      <c r="L854">
        <v>731.3256244721897</v>
      </c>
      <c r="M854">
        <v>728.966547935515</v>
      </c>
      <c r="N854">
        <v>720.72084430408518</v>
      </c>
      <c r="O854">
        <v>748.80240952185977</v>
      </c>
      <c r="P854">
        <v>23.82881201038856</v>
      </c>
      <c r="Q854">
        <v>24.138563684548771</v>
      </c>
      <c r="R854">
        <v>19.381281589920661</v>
      </c>
      <c r="S854">
        <v>28.111609958119669</v>
      </c>
      <c r="T854">
        <v>98571.402411100993</v>
      </c>
      <c r="U854">
        <v>98571.567019950788</v>
      </c>
      <c r="V854">
        <v>98504.723013064533</v>
      </c>
      <c r="W854">
        <v>98638.325515724369</v>
      </c>
      <c r="X854">
        <v>6183.2584809105256</v>
      </c>
      <c r="Y854">
        <v>6202.9718654637436</v>
      </c>
      <c r="Z854">
        <v>6035.0211883314232</v>
      </c>
      <c r="AA854">
        <v>6274.9226897581721</v>
      </c>
      <c r="AB854">
        <v>919.02736885809418</v>
      </c>
      <c r="AC854">
        <v>908.6146997584201</v>
      </c>
      <c r="AD854">
        <v>804.23031858258537</v>
      </c>
      <c r="AE854">
        <v>1055.400978042891</v>
      </c>
      <c r="AF854">
        <v>70.317701793525529</v>
      </c>
      <c r="AG854">
        <v>70.091339860251722</v>
      </c>
      <c r="AH854">
        <v>69.297777598137287</v>
      </c>
      <c r="AI854">
        <v>71.997518697040817</v>
      </c>
      <c r="AJ854">
        <v>0.63556714529233538</v>
      </c>
      <c r="AK854">
        <v>0.63556708415899843</v>
      </c>
      <c r="AL854">
        <v>0.63553349065813092</v>
      </c>
      <c r="AM854">
        <v>0.63560023958705747</v>
      </c>
      <c r="AN854">
        <v>0.97466105147366033</v>
      </c>
      <c r="AO854">
        <v>0.97466105147366056</v>
      </c>
      <c r="AP854">
        <v>0.97466105147366056</v>
      </c>
      <c r="AQ854">
        <v>0.97466105147366056</v>
      </c>
      <c r="AR854">
        <v>17.093681627146651</v>
      </c>
      <c r="AS854">
        <v>17.093681627146641</v>
      </c>
      <c r="AT854">
        <v>17.093681627146641</v>
      </c>
      <c r="AU854">
        <v>17.093681627146641</v>
      </c>
      <c r="AV854" t="str">
        <f>VLOOKUP(Sheet1[[#This Row],[NPDES ID2]],Combined_Sheet__Major_Only___2[[NPDES ID2]:[ECHO BFR]],3,FALSE)</f>
        <v>MN</v>
      </c>
      <c r="AW854" t="s">
        <v>12185</v>
      </c>
      <c r="AX854" t="str">
        <f>VLOOKUP(Sheet1[[#This Row],[NPDES ID2]],Combined_Sheet__Major_Only___2[[NPDES ID2]:[ECHO BFR]],27,FALSE)</f>
        <v>methaneBioCaptureRecover</v>
      </c>
      <c r="AY854" t="str">
        <f>VLOOKUP(Sheet1[[#This Row],[NPDES ID2]],Combined_Sheet__Major_Only___2[[NPDES ID2]:[ECHO BFR]],28,FALSE)</f>
        <v>-</v>
      </c>
      <c r="AZ854" t="str">
        <f>VLOOKUP(Sheet1[[#This Row],[NPDES ID2]],Combined_Sheet__Major_Only___2[[NPDES ID2]:[ECHO BFR]],29,FALSE)</f>
        <v>preliminaryOps, thickening</v>
      </c>
      <c r="BA854">
        <f>VLOOKUP(Sheet1[[#This Row],[NPDES ID2]],Combined_Sheet__Major_Only___2[[NPDES ID2]:[ECHO BFR]],17,FALSE)</f>
        <v>44.664278000000003</v>
      </c>
      <c r="BB854">
        <f>VLOOKUP(Sheet1[[#This Row],[NPDES ID2]],Combined_Sheet__Major_Only___2[[NPDES ID2]:[ECHO BFR]],18,FALSE)</f>
        <v>-93.104360999999997</v>
      </c>
      <c r="BC854" s="2" t="str">
        <f>IF(ISNUMBER(SEARCH("aerobic",$AW854)),"aerobic","")</f>
        <v/>
      </c>
      <c r="BD854" s="2" t="str">
        <f>IF(ISNUMBER(SEARCH("anaer",$AW854)),"anaer","")</f>
        <v>anaer</v>
      </c>
      <c r="BE854" s="2" t="str">
        <f>IF(ISNUMBER(SEARCH("thickening",$AZ854)),"thickening","")</f>
        <v>thickening</v>
      </c>
      <c r="BF854" s="4" t="str">
        <f>IF(ISNUMBER(SEARCH("airDry",$AW854)),"airDry","")</f>
        <v/>
      </c>
      <c r="BG854" s="4" t="str">
        <f>IF(ISNUMBER(SEARCH("heatDry",$AY854)),"heatDry","")</f>
        <v/>
      </c>
      <c r="BH854" s="4" t="str">
        <f>IF(AND(ISNUMBER(SEARCH("aerobic",$AW854)),ISNUMBER(SEARCH("anaer",$AW854))),"Combined Aer and Anaer.","")</f>
        <v/>
      </c>
    </row>
    <row r="855" spans="1:60" x14ac:dyDescent="0.25">
      <c r="A855" s="5">
        <v>1246</v>
      </c>
      <c r="B855" t="s">
        <v>5954</v>
      </c>
      <c r="C855">
        <v>214</v>
      </c>
      <c r="D855">
        <v>558.27561510099611</v>
      </c>
      <c r="E855">
        <v>554.76207363798835</v>
      </c>
      <c r="F855">
        <v>410.15836037194629</v>
      </c>
      <c r="G855">
        <v>705.12237255829336</v>
      </c>
      <c r="H855">
        <v>-111.5293553555735</v>
      </c>
      <c r="I855">
        <v>-112.8985742667746</v>
      </c>
      <c r="J855">
        <v>-132.25879033125321</v>
      </c>
      <c r="K855">
        <v>-89.92235567022334</v>
      </c>
      <c r="L855">
        <v>146.6536803734495</v>
      </c>
      <c r="M855">
        <v>146.1060823991057</v>
      </c>
      <c r="N855">
        <v>144.19093272332819</v>
      </c>
      <c r="O855">
        <v>150.71174148911609</v>
      </c>
      <c r="P855">
        <v>5.0170381273397604</v>
      </c>
      <c r="Q855">
        <v>5.0609905688078571</v>
      </c>
      <c r="R855">
        <v>4.1064805484658846</v>
      </c>
      <c r="S855">
        <v>5.8476889472603064</v>
      </c>
      <c r="T855">
        <v>98504.424152065549</v>
      </c>
      <c r="U855">
        <v>98504.588651113474</v>
      </c>
      <c r="V855">
        <v>98437.789232325362</v>
      </c>
      <c r="W855">
        <v>98571.302615828841</v>
      </c>
      <c r="X855">
        <v>6469.6197116509347</v>
      </c>
      <c r="Y855">
        <v>6492.9737467626837</v>
      </c>
      <c r="Z855">
        <v>6291.0009977459295</v>
      </c>
      <c r="AA855">
        <v>6580.6532920705986</v>
      </c>
      <c r="AB855">
        <v>1003.010070989465</v>
      </c>
      <c r="AC855">
        <v>990.84097880415538</v>
      </c>
      <c r="AD855">
        <v>872.64540743070199</v>
      </c>
      <c r="AE855">
        <v>1161.139329994729</v>
      </c>
      <c r="AF855">
        <v>67.1600317475922</v>
      </c>
      <c r="AG855">
        <v>66.909357089744702</v>
      </c>
      <c r="AH855">
        <v>66.032161491002142</v>
      </c>
      <c r="AI855">
        <v>69.018295014957829</v>
      </c>
      <c r="AJ855">
        <v>0.59693180811002622</v>
      </c>
      <c r="AK855">
        <v>0.59693179559815457</v>
      </c>
      <c r="AL855">
        <v>0.59692485478226265</v>
      </c>
      <c r="AM855">
        <v>0.5969386453419312</v>
      </c>
      <c r="AN855">
        <v>0.97464444878719025</v>
      </c>
      <c r="AO855">
        <v>0.97464444878719025</v>
      </c>
      <c r="AP855">
        <v>0.97464444878719025</v>
      </c>
      <c r="AQ855">
        <v>0.97464444878719025</v>
      </c>
      <c r="AR855">
        <v>15.906198969932911</v>
      </c>
      <c r="AS855">
        <v>15.906198969932911</v>
      </c>
      <c r="AT855">
        <v>15.906198969932911</v>
      </c>
      <c r="AU855">
        <v>15.906198969932911</v>
      </c>
      <c r="AV855" t="str">
        <f>VLOOKUP(Sheet1[[#This Row],[NPDES ID2]],Combined_Sheet__Major_Only___2[[NPDES ID2]:[ECHO BFR]],3,FALSE)</f>
        <v>MN</v>
      </c>
      <c r="AW855" t="s">
        <v>41</v>
      </c>
      <c r="AX855" t="str">
        <f>VLOOKUP(Sheet1[[#This Row],[NPDES ID2]],Combined_Sheet__Major_Only___2[[NPDES ID2]:[ECHO BFR]],27,FALSE)</f>
        <v>methaneBioCaptureRecover, tempSludgeStore</v>
      </c>
      <c r="AY855" t="str">
        <f>VLOOKUP(Sheet1[[#This Row],[NPDES ID2]],Combined_Sheet__Major_Only___2[[NPDES ID2]:[ECHO BFR]],28,FALSE)</f>
        <v>-</v>
      </c>
      <c r="AZ855" t="str">
        <f>VLOOKUP(Sheet1[[#This Row],[NPDES ID2]],Combined_Sheet__Major_Only___2[[NPDES ID2]:[ECHO BFR]],29,FALSE)</f>
        <v>thickening, preliminaryOps</v>
      </c>
      <c r="BA855">
        <f>VLOOKUP(Sheet1[[#This Row],[NPDES ID2]],Combined_Sheet__Major_Only___2[[NPDES ID2]:[ECHO BFR]],17,FALSE)</f>
        <v>47.501069999999999</v>
      </c>
      <c r="BB855">
        <f>VLOOKUP(Sheet1[[#This Row],[NPDES ID2]],Combined_Sheet__Major_Only___2[[NPDES ID2]:[ECHO BFR]],18,FALSE)</f>
        <v>-92.552940000000007</v>
      </c>
      <c r="BC855" s="2" t="str">
        <f>IF(ISNUMBER(SEARCH("aerobic",$AW855)),"aerobic","")</f>
        <v>aerobic</v>
      </c>
      <c r="BD855" s="2" t="str">
        <f>IF(ISNUMBER(SEARCH("anaer",$AW855)),"anaer","")</f>
        <v/>
      </c>
      <c r="BE855" s="2" t="str">
        <f>IF(ISNUMBER(SEARCH("thickening",$AZ855)),"thickening","")</f>
        <v>thickening</v>
      </c>
      <c r="BF855" s="3" t="str">
        <f>IF(ISNUMBER(SEARCH("airDry",$AW855)),"airDry","")</f>
        <v/>
      </c>
      <c r="BG855" s="3" t="str">
        <f>IF(ISNUMBER(SEARCH("heatDry",$AY855)),"heatDry","")</f>
        <v/>
      </c>
      <c r="BH855" s="3" t="str">
        <f>IF(AND(ISNUMBER(SEARCH("aerobic",$AW855)),ISNUMBER(SEARCH("anaer",$AW855))),"Combined Aer and Anaer.","")</f>
        <v/>
      </c>
    </row>
    <row r="856" spans="1:60" x14ac:dyDescent="0.25">
      <c r="A856" s="5">
        <v>2361</v>
      </c>
      <c r="B856" t="s">
        <v>11012</v>
      </c>
      <c r="C856">
        <v>334.9</v>
      </c>
      <c r="D856">
        <v>413.24809046047937</v>
      </c>
      <c r="E856">
        <v>410.87207932345189</v>
      </c>
      <c r="F856">
        <v>319.8262554864815</v>
      </c>
      <c r="G856">
        <v>509.39084600683879</v>
      </c>
      <c r="H856">
        <v>-108.7057490255111</v>
      </c>
      <c r="I856">
        <v>-110.0448819378429</v>
      </c>
      <c r="J856">
        <v>-129.54213446832489</v>
      </c>
      <c r="K856">
        <v>-87.211174289337478</v>
      </c>
      <c r="L856">
        <v>234.94821546436131</v>
      </c>
      <c r="M856">
        <v>234.1326360163267</v>
      </c>
      <c r="N856">
        <v>231.28050959595069</v>
      </c>
      <c r="O856">
        <v>240.99190819588179</v>
      </c>
      <c r="P856">
        <v>7.8404152470745316</v>
      </c>
      <c r="Q856">
        <v>7.9216457520090078</v>
      </c>
      <c r="R856">
        <v>6.397066944316335</v>
      </c>
      <c r="S856">
        <v>9.1950018903998476</v>
      </c>
      <c r="T856">
        <v>98459.200154665945</v>
      </c>
      <c r="U856">
        <v>98459.364579575224</v>
      </c>
      <c r="V856">
        <v>98392.595266855322</v>
      </c>
      <c r="W856">
        <v>98526.048476735974</v>
      </c>
      <c r="X856">
        <v>6316.6873641925959</v>
      </c>
      <c r="Y856">
        <v>6338.1627231224966</v>
      </c>
      <c r="Z856">
        <v>6154.1250983834097</v>
      </c>
      <c r="AA856">
        <v>6417.4734660543509</v>
      </c>
      <c r="AB856">
        <v>957.98654069168447</v>
      </c>
      <c r="AC856">
        <v>946.76836287082142</v>
      </c>
      <c r="AD856">
        <v>836.0335532441552</v>
      </c>
      <c r="AE856">
        <v>1104.3658269584071</v>
      </c>
      <c r="AF856">
        <v>68.753003096539899</v>
      </c>
      <c r="AG856">
        <v>68.514492701669695</v>
      </c>
      <c r="AH856">
        <v>67.679634038208633</v>
      </c>
      <c r="AI856">
        <v>70.5213761427554</v>
      </c>
      <c r="AJ856">
        <v>0.61641827161719531</v>
      </c>
      <c r="AK856">
        <v>0.61641825184601462</v>
      </c>
      <c r="AL856">
        <v>0.61640729952528139</v>
      </c>
      <c r="AM856">
        <v>0.61642906059055957</v>
      </c>
      <c r="AN856">
        <v>0.97463322627450266</v>
      </c>
      <c r="AO856">
        <v>0.97463322627450266</v>
      </c>
      <c r="AP856">
        <v>0.97463322627450266</v>
      </c>
      <c r="AQ856">
        <v>0.97463322627450266</v>
      </c>
      <c r="AR856">
        <v>16.505451310660739</v>
      </c>
      <c r="AS856">
        <v>16.505451310660739</v>
      </c>
      <c r="AT856">
        <v>16.505451310660739</v>
      </c>
      <c r="AU856">
        <v>16.505451310660739</v>
      </c>
      <c r="AV856" t="str">
        <f>VLOOKUP(Sheet1[[#This Row],[NPDES ID2]],Combined_Sheet__Major_Only___2[[NPDES ID2]:[ECHO BFR]],3,FALSE)</f>
        <v>FL</v>
      </c>
      <c r="AW856" t="s">
        <v>41</v>
      </c>
      <c r="AX856" t="str">
        <f>VLOOKUP(Sheet1[[#This Row],[NPDES ID2]],Combined_Sheet__Major_Only___2[[NPDES ID2]:[ECHO BFR]],27,FALSE)</f>
        <v>-</v>
      </c>
      <c r="AY856" t="str">
        <f>VLOOKUP(Sheet1[[#This Row],[NPDES ID2]],Combined_Sheet__Major_Only___2[[NPDES ID2]:[ECHO BFR]],28,FALSE)</f>
        <v>-</v>
      </c>
      <c r="AZ856" t="str">
        <f>VLOOKUP(Sheet1[[#This Row],[NPDES ID2]],Combined_Sheet__Major_Only___2[[NPDES ID2]:[ECHO BFR]],29,FALSE)</f>
        <v>thickening</v>
      </c>
      <c r="BA856">
        <f>VLOOKUP(Sheet1[[#This Row],[NPDES ID2]],Combined_Sheet__Major_Only___2[[NPDES ID2]:[ECHO BFR]],17,FALSE)</f>
        <v>28.816222</v>
      </c>
      <c r="BB856">
        <f>VLOOKUP(Sheet1[[#This Row],[NPDES ID2]],Combined_Sheet__Major_Only___2[[NPDES ID2]:[ECHO BFR]],18,FALSE)</f>
        <v>-81.872249999999994</v>
      </c>
      <c r="BC856" s="2" t="str">
        <f>IF(ISNUMBER(SEARCH("aerobic",$AW856)),"aerobic","")</f>
        <v>aerobic</v>
      </c>
      <c r="BD856" s="2" t="str">
        <f>IF(ISNUMBER(SEARCH("anaer",$AW856)),"anaer","")</f>
        <v/>
      </c>
      <c r="BE856" s="2" t="str">
        <f>IF(ISNUMBER(SEARCH("thickening",$AZ856)),"thickening","")</f>
        <v>thickening</v>
      </c>
      <c r="BF856" s="4" t="str">
        <f>IF(ISNUMBER(SEARCH("airDry",$AW856)),"airDry","")</f>
        <v/>
      </c>
      <c r="BG856" s="4" t="str">
        <f>IF(ISNUMBER(SEARCH("heatDry",$AY856)),"heatDry","")</f>
        <v/>
      </c>
      <c r="BH856" s="4" t="str">
        <f>IF(AND(ISNUMBER(SEARCH("aerobic",$AW856)),ISNUMBER(SEARCH("anaer",$AW856))),"Combined Aer and Anaer.","")</f>
        <v/>
      </c>
    </row>
    <row r="857" spans="1:60" x14ac:dyDescent="0.25">
      <c r="A857" s="5">
        <v>169</v>
      </c>
      <c r="B857" t="s">
        <v>914</v>
      </c>
      <c r="C857">
        <v>4580.26</v>
      </c>
      <c r="D857">
        <v>917.08547242368195</v>
      </c>
      <c r="E857">
        <v>914.56080691679585</v>
      </c>
      <c r="F857">
        <v>738.49567196169642</v>
      </c>
      <c r="G857">
        <v>1075.9611644819211</v>
      </c>
      <c r="H857">
        <v>-105.40794001080511</v>
      </c>
      <c r="I857">
        <v>-107.0184265667135</v>
      </c>
      <c r="J857">
        <v>-126.2474591541919</v>
      </c>
      <c r="K857">
        <v>-83.480315147102431</v>
      </c>
      <c r="L857">
        <v>3270.0984366390662</v>
      </c>
      <c r="M857">
        <v>3259.3630390537069</v>
      </c>
      <c r="N857">
        <v>3221.934545513941</v>
      </c>
      <c r="O857">
        <v>3349.5213444968908</v>
      </c>
      <c r="P857">
        <v>107.0860726296315</v>
      </c>
      <c r="Q857">
        <v>108.42739371848759</v>
      </c>
      <c r="R857">
        <v>87.161627365989787</v>
      </c>
      <c r="S857">
        <v>126.2018276024135</v>
      </c>
      <c r="T857">
        <v>98411.077193742196</v>
      </c>
      <c r="U857">
        <v>98411.241539760362</v>
      </c>
      <c r="V857">
        <v>98344.504262977731</v>
      </c>
      <c r="W857">
        <v>98477.893441966255</v>
      </c>
      <c r="X857">
        <v>6203.7588352556513</v>
      </c>
      <c r="Y857">
        <v>6223.8309914913152</v>
      </c>
      <c r="Z857">
        <v>6052.6936803227854</v>
      </c>
      <c r="AA857">
        <v>6297.2164229852988</v>
      </c>
      <c r="AB857">
        <v>926.29100372039602</v>
      </c>
      <c r="AC857">
        <v>915.76562167347288</v>
      </c>
      <c r="AD857">
        <v>809.99524779776743</v>
      </c>
      <c r="AE857">
        <v>1064.829533085865</v>
      </c>
      <c r="AF857">
        <v>69.986155414247207</v>
      </c>
      <c r="AG857">
        <v>69.75848902269135</v>
      </c>
      <c r="AH857">
        <v>68.954173420574961</v>
      </c>
      <c r="AI857">
        <v>71.683283781391268</v>
      </c>
      <c r="AJ857">
        <v>0.6315090901625583</v>
      </c>
      <c r="AK857">
        <v>0.63150880445817514</v>
      </c>
      <c r="AL857">
        <v>0.63135819810073635</v>
      </c>
      <c r="AM857">
        <v>0.63165750168850288</v>
      </c>
      <c r="AN857">
        <v>0.97462127345755778</v>
      </c>
      <c r="AO857">
        <v>0.97462127345755778</v>
      </c>
      <c r="AP857">
        <v>0.97462127345755778</v>
      </c>
      <c r="AQ857">
        <v>0.97462127345755778</v>
      </c>
      <c r="AR857">
        <v>16.96485123709974</v>
      </c>
      <c r="AS857">
        <v>16.964851237099751</v>
      </c>
      <c r="AT857">
        <v>16.964851237099751</v>
      </c>
      <c r="AU857">
        <v>16.964851237099751</v>
      </c>
      <c r="AV857" t="str">
        <f>VLOOKUP(Sheet1[[#This Row],[NPDES ID2]],Combined_Sheet__Major_Only___2[[NPDES ID2]:[ECHO BFR]],3,FALSE)</f>
        <v>CA</v>
      </c>
      <c r="AW857" t="s">
        <v>12185</v>
      </c>
      <c r="AX857" t="str">
        <f>VLOOKUP(Sheet1[[#This Row],[NPDES ID2]],Combined_Sheet__Major_Only___2[[NPDES ID2]:[ECHO BFR]],27,FALSE)</f>
        <v>methaneBioCaptureRecover, other</v>
      </c>
      <c r="AY857" t="str">
        <f>VLOOKUP(Sheet1[[#This Row],[NPDES ID2]],Combined_Sheet__Major_Only___2[[NPDES ID2]:[ECHO BFR]],28,FALSE)</f>
        <v>-</v>
      </c>
      <c r="AZ857" t="str">
        <f>VLOOKUP(Sheet1[[#This Row],[NPDES ID2]],Combined_Sheet__Major_Only___2[[NPDES ID2]:[ECHO BFR]],29,FALSE)</f>
        <v>thickening, preliminaryOps</v>
      </c>
      <c r="BA857">
        <f>VLOOKUP(Sheet1[[#This Row],[NPDES ID2]],Combined_Sheet__Major_Only___2[[NPDES ID2]:[ECHO BFR]],17,FALSE)</f>
        <v>34.071123999999998</v>
      </c>
      <c r="BB857">
        <f>VLOOKUP(Sheet1[[#This Row],[NPDES ID2]],Combined_Sheet__Major_Only___2[[NPDES ID2]:[ECHO BFR]],18,FALSE)</f>
        <v>-117.28782</v>
      </c>
      <c r="BC857" s="2" t="str">
        <f>IF(ISNUMBER(SEARCH("aerobic",$AW857)),"aerobic","")</f>
        <v/>
      </c>
      <c r="BD857" s="2" t="str">
        <f>IF(ISNUMBER(SEARCH("anaer",$AW857)),"anaer","")</f>
        <v>anaer</v>
      </c>
      <c r="BE857" s="2" t="str">
        <f>IF(ISNUMBER(SEARCH("thickening",$AZ857)),"thickening","")</f>
        <v>thickening</v>
      </c>
      <c r="BF857" s="4" t="str">
        <f>IF(ISNUMBER(SEARCH("airDry",$AW857)),"airDry","")</f>
        <v/>
      </c>
      <c r="BG857" s="4" t="str">
        <f>IF(ISNUMBER(SEARCH("heatDry",$AY857)),"heatDry","")</f>
        <v/>
      </c>
      <c r="BH857" s="4" t="str">
        <f>IF(AND(ISNUMBER(SEARCH("aerobic",$AW857)),ISNUMBER(SEARCH("anaer",$AW857))),"Combined Aer and Anaer.","")</f>
        <v/>
      </c>
    </row>
    <row r="858" spans="1:60" x14ac:dyDescent="0.25">
      <c r="A858" s="5">
        <v>2273</v>
      </c>
      <c r="B858" t="s">
        <v>10631</v>
      </c>
      <c r="C858">
        <v>470.89</v>
      </c>
      <c r="D858">
        <v>360.76053586669002</v>
      </c>
      <c r="E858">
        <v>356.96904791855587</v>
      </c>
      <c r="F858">
        <v>289.68737813362702</v>
      </c>
      <c r="G858">
        <v>439.73765195733921</v>
      </c>
      <c r="H858">
        <v>-109.1590091971451</v>
      </c>
      <c r="I858">
        <v>-110.5096145970179</v>
      </c>
      <c r="J858">
        <v>-129.97435613980289</v>
      </c>
      <c r="K858">
        <v>-87.623489216618765</v>
      </c>
      <c r="L858">
        <v>328.96499368849589</v>
      </c>
      <c r="M858">
        <v>327.80763814924143</v>
      </c>
      <c r="N858">
        <v>323.76067621727782</v>
      </c>
      <c r="O858">
        <v>337.54092503716407</v>
      </c>
      <c r="P858">
        <v>11.026814712058959</v>
      </c>
      <c r="Q858">
        <v>11.1378242269437</v>
      </c>
      <c r="R858">
        <v>9.0020872779452912</v>
      </c>
      <c r="S858">
        <v>12.917626602843191</v>
      </c>
      <c r="T858">
        <v>98117.408512755763</v>
      </c>
      <c r="U858">
        <v>98117.572377343575</v>
      </c>
      <c r="V858">
        <v>98051.030598744415</v>
      </c>
      <c r="W858">
        <v>98184.029031459751</v>
      </c>
      <c r="X858">
        <v>6321.3235562791851</v>
      </c>
      <c r="Y858">
        <v>6343.0544861211838</v>
      </c>
      <c r="Z858">
        <v>6156.5359049812969</v>
      </c>
      <c r="AA858">
        <v>6423.5378075018689</v>
      </c>
      <c r="AB858">
        <v>962.42284209582624</v>
      </c>
      <c r="AC858">
        <v>951.08429035008021</v>
      </c>
      <c r="AD858">
        <v>839.45022620958844</v>
      </c>
      <c r="AE858">
        <v>1110.3236277539229</v>
      </c>
      <c r="AF858">
        <v>68.464966525854749</v>
      </c>
      <c r="AG858">
        <v>68.224309576923744</v>
      </c>
      <c r="AH858">
        <v>67.381710255949884</v>
      </c>
      <c r="AI858">
        <v>70.249535116805362</v>
      </c>
      <c r="AJ858">
        <v>0.61289414891322169</v>
      </c>
      <c r="AK858">
        <v>0.61289412117372954</v>
      </c>
      <c r="AL858">
        <v>0.61287878044019684</v>
      </c>
      <c r="AM858">
        <v>0.61290926102091448</v>
      </c>
      <c r="AN858">
        <v>0.97454808699514994</v>
      </c>
      <c r="AO858">
        <v>0.97454808699514983</v>
      </c>
      <c r="AP858">
        <v>0.97454808699514983</v>
      </c>
      <c r="AQ858">
        <v>0.97454808699514983</v>
      </c>
      <c r="AR858">
        <v>16.396901523294019</v>
      </c>
      <c r="AS858">
        <v>16.396901523294019</v>
      </c>
      <c r="AT858">
        <v>16.396901523294019</v>
      </c>
      <c r="AU858">
        <v>16.396901523294019</v>
      </c>
      <c r="AV858" t="str">
        <f>VLOOKUP(Sheet1[[#This Row],[NPDES ID2]],Combined_Sheet__Major_Only___2[[NPDES ID2]:[ECHO BFR]],3,FALSE)</f>
        <v>VA</v>
      </c>
      <c r="AW858" t="s">
        <v>41</v>
      </c>
      <c r="AX858" t="str">
        <f>VLOOKUP(Sheet1[[#This Row],[NPDES ID2]],Combined_Sheet__Major_Only___2[[NPDES ID2]:[ECHO BFR]],27,FALSE)</f>
        <v>-</v>
      </c>
      <c r="AY858" t="str">
        <f>VLOOKUP(Sheet1[[#This Row],[NPDES ID2]],Combined_Sheet__Major_Only___2[[NPDES ID2]:[ECHO BFR]],28,FALSE)</f>
        <v>-</v>
      </c>
      <c r="AZ858" t="str">
        <f>VLOOKUP(Sheet1[[#This Row],[NPDES ID2]],Combined_Sheet__Major_Only___2[[NPDES ID2]:[ECHO BFR]],29,FALSE)</f>
        <v>thickening</v>
      </c>
      <c r="BA858">
        <f>VLOOKUP(Sheet1[[#This Row],[NPDES ID2]],Combined_Sheet__Major_Only___2[[NPDES ID2]:[ECHO BFR]],17,FALSE)</f>
        <v>39.109020000000001</v>
      </c>
      <c r="BB858">
        <f>VLOOKUP(Sheet1[[#This Row],[NPDES ID2]],Combined_Sheet__Major_Only___2[[NPDES ID2]:[ECHO BFR]],18,FALSE)</f>
        <v>-78.151939999999996</v>
      </c>
      <c r="BC858" s="2" t="str">
        <f>IF(ISNUMBER(SEARCH("aerobic",$AW858)),"aerobic","")</f>
        <v>aerobic</v>
      </c>
      <c r="BD858" s="2" t="str">
        <f>IF(ISNUMBER(SEARCH("anaer",$AW858)),"anaer","")</f>
        <v/>
      </c>
      <c r="BE858" s="2" t="str">
        <f>IF(ISNUMBER(SEARCH("thickening",$AZ858)),"thickening","")</f>
        <v>thickening</v>
      </c>
      <c r="BF858" s="4" t="str">
        <f>IF(ISNUMBER(SEARCH("airDry",$AW858)),"airDry","")</f>
        <v/>
      </c>
      <c r="BG858" s="4" t="str">
        <f>IF(ISNUMBER(SEARCH("heatDry",$AY858)),"heatDry","")</f>
        <v/>
      </c>
      <c r="BH858" s="4" t="str">
        <f>IF(AND(ISNUMBER(SEARCH("aerobic",$AW858)),ISNUMBER(SEARCH("anaer",$AW858))),"Combined Aer and Anaer.","")</f>
        <v/>
      </c>
    </row>
    <row r="859" spans="1:60" x14ac:dyDescent="0.25">
      <c r="A859" s="5">
        <v>1852</v>
      </c>
      <c r="B859" t="s">
        <v>8752</v>
      </c>
      <c r="C859">
        <v>10067</v>
      </c>
      <c r="D859">
        <v>1963.236150968384</v>
      </c>
      <c r="E859">
        <v>1965.705848158216</v>
      </c>
      <c r="F859">
        <v>1572.9366896793999</v>
      </c>
      <c r="G859">
        <v>2314.87608493064</v>
      </c>
      <c r="H859">
        <v>-108.1383824528974</v>
      </c>
      <c r="I859">
        <v>-109.4894067836689</v>
      </c>
      <c r="J859">
        <v>-128.60177814391119</v>
      </c>
      <c r="K859">
        <v>-85.867132100937013</v>
      </c>
      <c r="L859">
        <v>6911.6966987421702</v>
      </c>
      <c r="M859">
        <v>6885.9612628490886</v>
      </c>
      <c r="N859">
        <v>6796.5554547957217</v>
      </c>
      <c r="O859">
        <v>7101.7291305304652</v>
      </c>
      <c r="P859">
        <v>235.83777177107211</v>
      </c>
      <c r="Q859">
        <v>237.9153165502303</v>
      </c>
      <c r="R859">
        <v>192.99952678072921</v>
      </c>
      <c r="S859">
        <v>275.18364040058992</v>
      </c>
      <c r="T859">
        <v>98068.561380822866</v>
      </c>
      <c r="U859">
        <v>98068.725165332376</v>
      </c>
      <c r="V859">
        <v>98002.215904758385</v>
      </c>
      <c r="W859">
        <v>98135.149343022509</v>
      </c>
      <c r="X859">
        <v>6429.0385727451121</v>
      </c>
      <c r="Y859">
        <v>6452.3090080597294</v>
      </c>
      <c r="Z859">
        <v>6252.6351284410466</v>
      </c>
      <c r="AA859">
        <v>6538.6438315192136</v>
      </c>
      <c r="AB859">
        <v>995.49763648382714</v>
      </c>
      <c r="AC859">
        <v>983.58581925245039</v>
      </c>
      <c r="AD859">
        <v>865.98136737951245</v>
      </c>
      <c r="AE859">
        <v>1152.1873532505419</v>
      </c>
      <c r="AF859">
        <v>67.324640532799563</v>
      </c>
      <c r="AG859">
        <v>67.078546947109942</v>
      </c>
      <c r="AH859">
        <v>66.200482811936894</v>
      </c>
      <c r="AI859">
        <v>69.169801976030485</v>
      </c>
      <c r="AJ859">
        <v>0.59894526725366837</v>
      </c>
      <c r="AK859">
        <v>0.59894460730898058</v>
      </c>
      <c r="AL859">
        <v>0.598618608914949</v>
      </c>
      <c r="AM859">
        <v>0.59926666900275261</v>
      </c>
      <c r="AN859">
        <v>0.97453587262255947</v>
      </c>
      <c r="AO859">
        <v>0.97453587262255958</v>
      </c>
      <c r="AP859">
        <v>0.97453587262255958</v>
      </c>
      <c r="AQ859">
        <v>0.97453587262255958</v>
      </c>
      <c r="AR859">
        <v>15.957203552358839</v>
      </c>
      <c r="AS859">
        <v>15.957203552358839</v>
      </c>
      <c r="AT859">
        <v>15.957203552358839</v>
      </c>
      <c r="AU859">
        <v>15.957203552358839</v>
      </c>
      <c r="AV859" t="str">
        <f>VLOOKUP(Sheet1[[#This Row],[NPDES ID2]],Combined_Sheet__Major_Only___2[[NPDES ID2]:[ECHO BFR]],3,FALSE)</f>
        <v>NV</v>
      </c>
      <c r="AW859" t="s">
        <v>12186</v>
      </c>
      <c r="AX859" t="str">
        <f>VLOOKUP(Sheet1[[#This Row],[NPDES ID2]],Combined_Sheet__Major_Only___2[[NPDES ID2]:[ECHO BFR]],27,FALSE)</f>
        <v>methaneBioCaptureRecover</v>
      </c>
      <c r="AY859" t="str">
        <f>VLOOKUP(Sheet1[[#This Row],[NPDES ID2]],Combined_Sheet__Major_Only___2[[NPDES ID2]:[ECHO BFR]],28,FALSE)</f>
        <v>-</v>
      </c>
      <c r="AZ859" t="str">
        <f>VLOOKUP(Sheet1[[#This Row],[NPDES ID2]],Combined_Sheet__Major_Only___2[[NPDES ID2]:[ECHO BFR]],29,FALSE)</f>
        <v>thickening</v>
      </c>
      <c r="BA859">
        <f>VLOOKUP(Sheet1[[#This Row],[NPDES ID2]],Combined_Sheet__Major_Only___2[[NPDES ID2]:[ECHO BFR]],17,FALSE)</f>
        <v>39.512963999999997</v>
      </c>
      <c r="BB859">
        <f>VLOOKUP(Sheet1[[#This Row],[NPDES ID2]],Combined_Sheet__Major_Only___2[[NPDES ID2]:[ECHO BFR]],18,FALSE)</f>
        <v>-119.71249299999999</v>
      </c>
      <c r="BC859" s="2" t="str">
        <f>IF(ISNUMBER(SEARCH("aerobic",$AW859)),"aerobic","")</f>
        <v>aerobic</v>
      </c>
      <c r="BD859" s="2" t="str">
        <f>IF(ISNUMBER(SEARCH("anaer",$AW859)),"anaer","")</f>
        <v>anaer</v>
      </c>
      <c r="BE859" s="2" t="str">
        <f>IF(ISNUMBER(SEARCH("thickening",$AZ859)),"thickening","")</f>
        <v>thickening</v>
      </c>
      <c r="BF859" s="3" t="str">
        <f>IF(ISNUMBER(SEARCH("airDry",$AW859)),"airDry","")</f>
        <v/>
      </c>
      <c r="BG859" s="3" t="str">
        <f>IF(ISNUMBER(SEARCH("heatDry",$AY859)),"heatDry","")</f>
        <v/>
      </c>
      <c r="BH859" s="3" t="str">
        <f>IF(AND(ISNUMBER(SEARCH("aerobic",$AW859)),ISNUMBER(SEARCH("anaer",$AW859))),"Combined Aer and Anaer.","")</f>
        <v>Combined Aer and Anaer.</v>
      </c>
    </row>
    <row r="860" spans="1:60" x14ac:dyDescent="0.25">
      <c r="A860" s="5">
        <v>431</v>
      </c>
      <c r="B860" t="s">
        <v>2161</v>
      </c>
      <c r="C860">
        <v>578.45000000000005</v>
      </c>
      <c r="D860">
        <v>351.78713957831008</v>
      </c>
      <c r="E860">
        <v>345.64924843085089</v>
      </c>
      <c r="F860">
        <v>291.00845149518813</v>
      </c>
      <c r="G860">
        <v>423.51024409241319</v>
      </c>
      <c r="H860">
        <v>-111.7154589056515</v>
      </c>
      <c r="I860">
        <v>-113.0412934869767</v>
      </c>
      <c r="J860">
        <v>-132.42880046621551</v>
      </c>
      <c r="K860">
        <v>-90.044749079108101</v>
      </c>
      <c r="L860">
        <v>395.41092992826151</v>
      </c>
      <c r="M860">
        <v>393.92299343734408</v>
      </c>
      <c r="N860">
        <v>388.72041140235501</v>
      </c>
      <c r="O860">
        <v>406.43606616529638</v>
      </c>
      <c r="P860">
        <v>13.56292700675912</v>
      </c>
      <c r="Q860">
        <v>13.67939932555271</v>
      </c>
      <c r="R860">
        <v>11.10511641732514</v>
      </c>
      <c r="S860">
        <v>15.7984792644171</v>
      </c>
      <c r="T860">
        <v>97857.97670116814</v>
      </c>
      <c r="U860">
        <v>97858.140140452422</v>
      </c>
      <c r="V860">
        <v>97791.771068209695</v>
      </c>
      <c r="W860">
        <v>97924.424309149123</v>
      </c>
      <c r="X860">
        <v>6443.427682032514</v>
      </c>
      <c r="Y860">
        <v>6466.8413024094016</v>
      </c>
      <c r="Z860">
        <v>6264.2217741941986</v>
      </c>
      <c r="AA860">
        <v>6554.8562682615629</v>
      </c>
      <c r="AB860">
        <v>1001.400689052708</v>
      </c>
      <c r="AC860">
        <v>989.20842966905911</v>
      </c>
      <c r="AD860">
        <v>870.93341777119429</v>
      </c>
      <c r="AE860">
        <v>1159.662753418351</v>
      </c>
      <c r="AF860">
        <v>66.992177194787459</v>
      </c>
      <c r="AG860">
        <v>66.740347796757419</v>
      </c>
      <c r="AH860">
        <v>65.85849262208157</v>
      </c>
      <c r="AI860">
        <v>68.859764899484063</v>
      </c>
      <c r="AJ860">
        <v>0.59487900043827979</v>
      </c>
      <c r="AK860">
        <v>0.59487896664829165</v>
      </c>
      <c r="AL860">
        <v>0.59486030701166648</v>
      </c>
      <c r="AM860">
        <v>0.59489738216950072</v>
      </c>
      <c r="AN860">
        <v>0.97448308079760826</v>
      </c>
      <c r="AO860">
        <v>0.97448308079760815</v>
      </c>
      <c r="AP860">
        <v>0.97448308079760815</v>
      </c>
      <c r="AQ860">
        <v>0.97448308079760815</v>
      </c>
      <c r="AR860">
        <v>15.842654744859431</v>
      </c>
      <c r="AS860">
        <v>15.84265474485942</v>
      </c>
      <c r="AT860">
        <v>15.84265474485942</v>
      </c>
      <c r="AU860">
        <v>15.84265474485942</v>
      </c>
      <c r="AV860" t="str">
        <f>VLOOKUP(Sheet1[[#This Row],[NPDES ID2]],Combined_Sheet__Major_Only___2[[NPDES ID2]:[ECHO BFR]],3,FALSE)</f>
        <v>SC</v>
      </c>
      <c r="AW860" t="s">
        <v>41</v>
      </c>
      <c r="AX860" t="str">
        <f>VLOOKUP(Sheet1[[#This Row],[NPDES ID2]],Combined_Sheet__Major_Only___2[[NPDES ID2]:[ECHO BFR]],27,FALSE)</f>
        <v>-</v>
      </c>
      <c r="AY860" t="str">
        <f>VLOOKUP(Sheet1[[#This Row],[NPDES ID2]],Combined_Sheet__Major_Only___2[[NPDES ID2]:[ECHO BFR]],28,FALSE)</f>
        <v>-</v>
      </c>
      <c r="AZ860" t="str">
        <f>VLOOKUP(Sheet1[[#This Row],[NPDES ID2]],Combined_Sheet__Major_Only___2[[NPDES ID2]:[ECHO BFR]],29,FALSE)</f>
        <v>thickening</v>
      </c>
      <c r="BA860">
        <f>VLOOKUP(Sheet1[[#This Row],[NPDES ID2]],Combined_Sheet__Major_Only___2[[NPDES ID2]:[ECHO BFR]],17,FALSE)</f>
        <v>34.822220000000002</v>
      </c>
      <c r="BB860">
        <f>VLOOKUP(Sheet1[[#This Row],[NPDES ID2]],Combined_Sheet__Major_Only___2[[NPDES ID2]:[ECHO BFR]],18,FALSE)</f>
        <v>-82.478049999999996</v>
      </c>
      <c r="BC860" s="2" t="str">
        <f>IF(ISNUMBER(SEARCH("aerobic",$AW860)),"aerobic","")</f>
        <v>aerobic</v>
      </c>
      <c r="BD860" s="2" t="str">
        <f>IF(ISNUMBER(SEARCH("anaer",$AW860)),"anaer","")</f>
        <v/>
      </c>
      <c r="BE860" s="2" t="str">
        <f>IF(ISNUMBER(SEARCH("thickening",$AZ860)),"thickening","")</f>
        <v>thickening</v>
      </c>
      <c r="BF860" s="4" t="str">
        <f>IF(ISNUMBER(SEARCH("airDry",$AW860)),"airDry","")</f>
        <v/>
      </c>
      <c r="BG860" s="4" t="str">
        <f>IF(ISNUMBER(SEARCH("heatDry",$AY860)),"heatDry","")</f>
        <v/>
      </c>
      <c r="BH860" s="4" t="str">
        <f>IF(AND(ISNUMBER(SEARCH("aerobic",$AW860)),ISNUMBER(SEARCH("anaer",$AW860))),"Combined Aer and Anaer.","")</f>
        <v/>
      </c>
    </row>
    <row r="861" spans="1:60" x14ac:dyDescent="0.25">
      <c r="A861" s="5">
        <v>2228</v>
      </c>
      <c r="B861" t="s">
        <v>10437</v>
      </c>
      <c r="C861">
        <v>576.9</v>
      </c>
      <c r="D861">
        <v>343.67986591800212</v>
      </c>
      <c r="E861">
        <v>337.45142472970832</v>
      </c>
      <c r="F861">
        <v>284.38987216516358</v>
      </c>
      <c r="G861">
        <v>413.37883129714129</v>
      </c>
      <c r="H861">
        <v>-108.8985110743655</v>
      </c>
      <c r="I861">
        <v>-110.2325881640529</v>
      </c>
      <c r="J861">
        <v>-129.7217066768047</v>
      </c>
      <c r="K861">
        <v>-87.360132040100865</v>
      </c>
      <c r="L861">
        <v>403.80588341081142</v>
      </c>
      <c r="M861">
        <v>402.39388505312968</v>
      </c>
      <c r="N861">
        <v>397.45686767815363</v>
      </c>
      <c r="O861">
        <v>414.26828920379211</v>
      </c>
      <c r="P861">
        <v>13.507579223179629</v>
      </c>
      <c r="Q861">
        <v>13.64535009395259</v>
      </c>
      <c r="R861">
        <v>11.02441301238008</v>
      </c>
      <c r="S861">
        <v>15.831992927888329</v>
      </c>
      <c r="T861">
        <v>97748.975735130007</v>
      </c>
      <c r="U861">
        <v>97749.138995721849</v>
      </c>
      <c r="V861">
        <v>97682.842486514404</v>
      </c>
      <c r="W861">
        <v>97815.35069421056</v>
      </c>
      <c r="X861">
        <v>6285.376668255707</v>
      </c>
      <c r="Y861">
        <v>6306.8771717171994</v>
      </c>
      <c r="Z861">
        <v>6122.4939492195681</v>
      </c>
      <c r="AA861">
        <v>6386.3867097010752</v>
      </c>
      <c r="AB861">
        <v>955.24267555849883</v>
      </c>
      <c r="AC861">
        <v>944.02226217617681</v>
      </c>
      <c r="AD861">
        <v>833.39074790354857</v>
      </c>
      <c r="AE861">
        <v>1101.662989177802</v>
      </c>
      <c r="AF861">
        <v>68.598235240105581</v>
      </c>
      <c r="AG861">
        <v>68.358628266812218</v>
      </c>
      <c r="AH861">
        <v>67.519520814808473</v>
      </c>
      <c r="AI861">
        <v>70.375245554236798</v>
      </c>
      <c r="AJ861">
        <v>0.61452465897980724</v>
      </c>
      <c r="AK861">
        <v>0.61452462501816274</v>
      </c>
      <c r="AL861">
        <v>0.61450586695909382</v>
      </c>
      <c r="AM861">
        <v>0.61454313764320989</v>
      </c>
      <c r="AN861">
        <v>0.97445566909678294</v>
      </c>
      <c r="AO861">
        <v>0.97445566909678294</v>
      </c>
      <c r="AP861">
        <v>0.97445566909678294</v>
      </c>
      <c r="AQ861">
        <v>0.97445566909678294</v>
      </c>
      <c r="AR861">
        <v>16.446937819176071</v>
      </c>
      <c r="AS861">
        <v>16.446937819176071</v>
      </c>
      <c r="AT861">
        <v>16.446937819176071</v>
      </c>
      <c r="AU861">
        <v>16.446937819176071</v>
      </c>
      <c r="AV861" t="str">
        <f>VLOOKUP(Sheet1[[#This Row],[NPDES ID2]],Combined_Sheet__Major_Only___2[[NPDES ID2]:[ECHO BFR]],3,FALSE)</f>
        <v>MA</v>
      </c>
      <c r="AW861" t="s">
        <v>41</v>
      </c>
      <c r="AX861" t="str">
        <f>VLOOKUP(Sheet1[[#This Row],[NPDES ID2]],Combined_Sheet__Major_Only___2[[NPDES ID2]:[ECHO BFR]],27,FALSE)</f>
        <v>-</v>
      </c>
      <c r="AY861" t="str">
        <f>VLOOKUP(Sheet1[[#This Row],[NPDES ID2]],Combined_Sheet__Major_Only___2[[NPDES ID2]:[ECHO BFR]],28,FALSE)</f>
        <v>-</v>
      </c>
      <c r="AZ861" t="str">
        <f>VLOOKUP(Sheet1[[#This Row],[NPDES ID2]],Combined_Sheet__Major_Only___2[[NPDES ID2]:[ECHO BFR]],29,FALSE)</f>
        <v>thickening, preliminaryOps</v>
      </c>
      <c r="BA861">
        <f>VLOOKUP(Sheet1[[#This Row],[NPDES ID2]],Combined_Sheet__Major_Only___2[[NPDES ID2]:[ECHO BFR]],17,FALSE)</f>
        <v>42.809271000000003</v>
      </c>
      <c r="BB861">
        <f>VLOOKUP(Sheet1[[#This Row],[NPDES ID2]],Combined_Sheet__Major_Only___2[[NPDES ID2]:[ECHO BFR]],18,FALSE)</f>
        <v>-70.861504999999994</v>
      </c>
      <c r="BC861" s="2" t="str">
        <f>IF(ISNUMBER(SEARCH("aerobic",$AW861)),"aerobic","")</f>
        <v>aerobic</v>
      </c>
      <c r="BD861" s="2" t="str">
        <f>IF(ISNUMBER(SEARCH("anaer",$AW861)),"anaer","")</f>
        <v/>
      </c>
      <c r="BE861" s="2" t="str">
        <f>IF(ISNUMBER(SEARCH("thickening",$AZ861)),"thickening","")</f>
        <v>thickening</v>
      </c>
      <c r="BF861" s="3" t="str">
        <f>IF(ISNUMBER(SEARCH("airDry",$AW861)),"airDry","")</f>
        <v/>
      </c>
      <c r="BG861" s="3" t="str">
        <f>IF(ISNUMBER(SEARCH("heatDry",$AY861)),"heatDry","")</f>
        <v/>
      </c>
      <c r="BH861" s="3" t="str">
        <f>IF(AND(ISNUMBER(SEARCH("aerobic",$AW861)),ISNUMBER(SEARCH("anaer",$AW861))),"Combined Aer and Anaer.","")</f>
        <v/>
      </c>
    </row>
    <row r="862" spans="1:60" x14ac:dyDescent="0.25">
      <c r="A862" s="5">
        <v>912</v>
      </c>
      <c r="B862" t="s">
        <v>4440</v>
      </c>
      <c r="C862">
        <v>709</v>
      </c>
      <c r="D862">
        <v>339.8699444840193</v>
      </c>
      <c r="E862">
        <v>333.48337703751992</v>
      </c>
      <c r="F862">
        <v>286.20209095154331</v>
      </c>
      <c r="G862">
        <v>404.43009976553202</v>
      </c>
      <c r="H862">
        <v>-109.4309746986996</v>
      </c>
      <c r="I862">
        <v>-110.80049863922</v>
      </c>
      <c r="J862">
        <v>-130.23004228791589</v>
      </c>
      <c r="K862">
        <v>-87.848009344165504</v>
      </c>
      <c r="L862">
        <v>493.86097106585788</v>
      </c>
      <c r="M862">
        <v>492.10724305028788</v>
      </c>
      <c r="N862">
        <v>485.97592003704477</v>
      </c>
      <c r="O862">
        <v>506.8548526845301</v>
      </c>
      <c r="P862">
        <v>16.605303327370269</v>
      </c>
      <c r="Q862">
        <v>16.76911127421177</v>
      </c>
      <c r="R862">
        <v>13.56171164449392</v>
      </c>
      <c r="S862">
        <v>19.437929872888329</v>
      </c>
      <c r="T862">
        <v>97742.625025150235</v>
      </c>
      <c r="U862">
        <v>97742.788275330939</v>
      </c>
      <c r="V862">
        <v>97676.495993854754</v>
      </c>
      <c r="W862">
        <v>97808.995751496739</v>
      </c>
      <c r="X862">
        <v>6315.6661618619764</v>
      </c>
      <c r="Y862">
        <v>6337.5473519206726</v>
      </c>
      <c r="Z862">
        <v>6149.5583395725162</v>
      </c>
      <c r="AA862">
        <v>6418.7327233096876</v>
      </c>
      <c r="AB862">
        <v>964.19193304774865</v>
      </c>
      <c r="AC862">
        <v>952.78600660116854</v>
      </c>
      <c r="AD862">
        <v>840.6682409183793</v>
      </c>
      <c r="AE862">
        <v>1112.968271725294</v>
      </c>
      <c r="AF862">
        <v>68.265736706336568</v>
      </c>
      <c r="AG862">
        <v>68.023643515774225</v>
      </c>
      <c r="AH862">
        <v>67.175614258037243</v>
      </c>
      <c r="AI862">
        <v>70.061451292077379</v>
      </c>
      <c r="AJ862">
        <v>0.61045674211122802</v>
      </c>
      <c r="AK862">
        <v>0.61045670037543942</v>
      </c>
      <c r="AL862">
        <v>0.61043368634697814</v>
      </c>
      <c r="AM862">
        <v>0.61047941360773816</v>
      </c>
      <c r="AN862">
        <v>0.97445407019645247</v>
      </c>
      <c r="AO862">
        <v>0.97445407019645203</v>
      </c>
      <c r="AP862">
        <v>0.97445407019645203</v>
      </c>
      <c r="AQ862">
        <v>0.97445407019645203</v>
      </c>
      <c r="AR862">
        <v>16.3216658458445</v>
      </c>
      <c r="AS862">
        <v>16.3216658458445</v>
      </c>
      <c r="AT862">
        <v>16.3216658458445</v>
      </c>
      <c r="AU862">
        <v>16.3216658458445</v>
      </c>
      <c r="AV862" t="str">
        <f>VLOOKUP(Sheet1[[#This Row],[NPDES ID2]],Combined_Sheet__Major_Only___2[[NPDES ID2]:[ECHO BFR]],3,FALSE)</f>
        <v>AL</v>
      </c>
      <c r="AW862" t="s">
        <v>41</v>
      </c>
      <c r="AX862" t="str">
        <f>VLOOKUP(Sheet1[[#This Row],[NPDES ID2]],Combined_Sheet__Major_Only___2[[NPDES ID2]:[ECHO BFR]],27,FALSE)</f>
        <v>-</v>
      </c>
      <c r="AY862" t="str">
        <f>VLOOKUP(Sheet1[[#This Row],[NPDES ID2]],Combined_Sheet__Major_Only___2[[NPDES ID2]:[ECHO BFR]],28,FALSE)</f>
        <v>-</v>
      </c>
      <c r="AZ862" t="str">
        <f>VLOOKUP(Sheet1[[#This Row],[NPDES ID2]],Combined_Sheet__Major_Only___2[[NPDES ID2]:[ECHO BFR]],29,FALSE)</f>
        <v>thickening</v>
      </c>
      <c r="BA862">
        <f>VLOOKUP(Sheet1[[#This Row],[NPDES ID2]],Combined_Sheet__Major_Only___2[[NPDES ID2]:[ECHO BFR]],17,FALSE)</f>
        <v>34.567014</v>
      </c>
      <c r="BB862">
        <f>VLOOKUP(Sheet1[[#This Row],[NPDES ID2]],Combined_Sheet__Major_Only___2[[NPDES ID2]:[ECHO BFR]],18,FALSE)</f>
        <v>-86.755390000000006</v>
      </c>
      <c r="BC862" s="2" t="str">
        <f>IF(ISNUMBER(SEARCH("aerobic",$AW862)),"aerobic","")</f>
        <v>aerobic</v>
      </c>
      <c r="BD862" s="2" t="str">
        <f>IF(ISNUMBER(SEARCH("anaer",$AW862)),"anaer","")</f>
        <v/>
      </c>
      <c r="BE862" s="2" t="str">
        <f>IF(ISNUMBER(SEARCH("thickening",$AZ862)),"thickening","")</f>
        <v>thickening</v>
      </c>
      <c r="BF862" s="3" t="str">
        <f>IF(ISNUMBER(SEARCH("airDry",$AW862)),"airDry","")</f>
        <v/>
      </c>
      <c r="BG862" s="3" t="str">
        <f>IF(ISNUMBER(SEARCH("heatDry",$AY862)),"heatDry","")</f>
        <v/>
      </c>
      <c r="BH862" s="3" t="str">
        <f>IF(AND(ISNUMBER(SEARCH("aerobic",$AW862)),ISNUMBER(SEARCH("anaer",$AW862))),"Combined Aer and Anaer.","")</f>
        <v/>
      </c>
    </row>
    <row r="863" spans="1:60" x14ac:dyDescent="0.25">
      <c r="A863" s="5">
        <v>2443</v>
      </c>
      <c r="B863" t="s">
        <v>11383</v>
      </c>
      <c r="C863">
        <v>235.02</v>
      </c>
      <c r="D863">
        <v>514.52762373683106</v>
      </c>
      <c r="E863">
        <v>511.03646098470892</v>
      </c>
      <c r="F863">
        <v>381.47393426584779</v>
      </c>
      <c r="G863">
        <v>646.81626438482056</v>
      </c>
      <c r="H863">
        <v>-109.5535807140253</v>
      </c>
      <c r="I863">
        <v>-110.9336380674236</v>
      </c>
      <c r="J863">
        <v>-130.35898383042669</v>
      </c>
      <c r="K863">
        <v>-88.034145329731601</v>
      </c>
      <c r="L863">
        <v>163.7397950644048</v>
      </c>
      <c r="M863">
        <v>163.1588090108167</v>
      </c>
      <c r="N863">
        <v>161.12692252762221</v>
      </c>
      <c r="O863">
        <v>168.0452456420831</v>
      </c>
      <c r="P863">
        <v>5.5044366462319738</v>
      </c>
      <c r="Q863">
        <v>5.5588355677250174</v>
      </c>
      <c r="R863">
        <v>4.4953844727641377</v>
      </c>
      <c r="S863">
        <v>6.4435856640573386</v>
      </c>
      <c r="T863">
        <v>97740.708155559041</v>
      </c>
      <c r="U863">
        <v>97740.871402597302</v>
      </c>
      <c r="V863">
        <v>97674.580397200407</v>
      </c>
      <c r="W863">
        <v>97807.077604316262</v>
      </c>
      <c r="X863">
        <v>6314.2185466117626</v>
      </c>
      <c r="Y863">
        <v>6336.0747092914526</v>
      </c>
      <c r="Z863">
        <v>6148.2479586682484</v>
      </c>
      <c r="AA863">
        <v>6417.1988268442501</v>
      </c>
      <c r="AB863">
        <v>963.75761933663978</v>
      </c>
      <c r="AC863">
        <v>952.35436207045564</v>
      </c>
      <c r="AD863">
        <v>840.32811662254312</v>
      </c>
      <c r="AE863">
        <v>1112.39539478091</v>
      </c>
      <c r="AF863">
        <v>68.278117604161693</v>
      </c>
      <c r="AG863">
        <v>68.035958128388387</v>
      </c>
      <c r="AH863">
        <v>67.188511254212898</v>
      </c>
      <c r="AI863">
        <v>70.073317681614526</v>
      </c>
      <c r="AJ863">
        <v>0.61060819667268917</v>
      </c>
      <c r="AK863">
        <v>0.61060818291767194</v>
      </c>
      <c r="AL863">
        <v>0.6106005540058419</v>
      </c>
      <c r="AM863">
        <v>0.61061571174167373</v>
      </c>
      <c r="AN863">
        <v>0.97445358755227762</v>
      </c>
      <c r="AO863">
        <v>0.97445358755227773</v>
      </c>
      <c r="AP863">
        <v>0.97445358755227773</v>
      </c>
      <c r="AQ863">
        <v>0.97445358755227773</v>
      </c>
      <c r="AR863">
        <v>16.326851363092491</v>
      </c>
      <c r="AS863">
        <v>16.326851363092491</v>
      </c>
      <c r="AT863">
        <v>16.326851363092491</v>
      </c>
      <c r="AU863">
        <v>16.326851363092491</v>
      </c>
      <c r="AV863" t="str">
        <f>VLOOKUP(Sheet1[[#This Row],[NPDES ID2]],Combined_Sheet__Major_Only___2[[NPDES ID2]:[ECHO BFR]],3,FALSE)</f>
        <v>KS</v>
      </c>
      <c r="AW863" t="s">
        <v>41</v>
      </c>
      <c r="AX863" t="str">
        <f>VLOOKUP(Sheet1[[#This Row],[NPDES ID2]],Combined_Sheet__Major_Only___2[[NPDES ID2]:[ECHO BFR]],27,FALSE)</f>
        <v>longTermSludgeStore</v>
      </c>
      <c r="AY863" t="str">
        <f>VLOOKUP(Sheet1[[#This Row],[NPDES ID2]],Combined_Sheet__Major_Only___2[[NPDES ID2]:[ECHO BFR]],28,FALSE)</f>
        <v>-</v>
      </c>
      <c r="AZ863" t="str">
        <f>VLOOKUP(Sheet1[[#This Row],[NPDES ID2]],Combined_Sheet__Major_Only___2[[NPDES ID2]:[ECHO BFR]],29,FALSE)</f>
        <v>preliminaryOps, thickening</v>
      </c>
      <c r="BA863">
        <f>VLOOKUP(Sheet1[[#This Row],[NPDES ID2]],Combined_Sheet__Major_Only___2[[NPDES ID2]:[ECHO BFR]],17,FALSE)</f>
        <v>38.621712524914003</v>
      </c>
      <c r="BB863">
        <f>VLOOKUP(Sheet1[[#This Row],[NPDES ID2]],Combined_Sheet__Major_Only___2[[NPDES ID2]:[ECHO BFR]],18,FALSE)</f>
        <v>-95.2697376603641</v>
      </c>
      <c r="BC863" s="2" t="str">
        <f>IF(ISNUMBER(SEARCH("aerobic",$AW863)),"aerobic","")</f>
        <v>aerobic</v>
      </c>
      <c r="BD863" s="2" t="str">
        <f>IF(ISNUMBER(SEARCH("anaer",$AW863)),"anaer","")</f>
        <v/>
      </c>
      <c r="BE863" s="2" t="str">
        <f>IF(ISNUMBER(SEARCH("thickening",$AZ863)),"thickening","")</f>
        <v>thickening</v>
      </c>
      <c r="BF863" s="4" t="str">
        <f>IF(ISNUMBER(SEARCH("airDry",$AW863)),"airDry","")</f>
        <v/>
      </c>
      <c r="BG863" s="4" t="str">
        <f>IF(ISNUMBER(SEARCH("heatDry",$AY863)),"heatDry","")</f>
        <v/>
      </c>
      <c r="BH863" s="4" t="str">
        <f>IF(AND(ISNUMBER(SEARCH("aerobic",$AW863)),ISNUMBER(SEARCH("anaer",$AW863))),"Combined Aer and Anaer.","")</f>
        <v/>
      </c>
    </row>
    <row r="864" spans="1:60" x14ac:dyDescent="0.25">
      <c r="A864" s="5">
        <v>995</v>
      </c>
      <c r="B864" t="s">
        <v>4818</v>
      </c>
      <c r="C864">
        <v>489</v>
      </c>
      <c r="D864">
        <v>358.92892878611713</v>
      </c>
      <c r="E864">
        <v>354.55820081443562</v>
      </c>
      <c r="F864">
        <v>290.22167652201148</v>
      </c>
      <c r="G864">
        <v>436.52544812308781</v>
      </c>
      <c r="H864">
        <v>-109.83670531438359</v>
      </c>
      <c r="I864">
        <v>-111.21436631474261</v>
      </c>
      <c r="J864">
        <v>-130.6250446197605</v>
      </c>
      <c r="K864">
        <v>-88.266898263379616</v>
      </c>
      <c r="L864">
        <v>339.64858425693961</v>
      </c>
      <c r="M864">
        <v>338.43173262131393</v>
      </c>
      <c r="N864">
        <v>334.17676776600132</v>
      </c>
      <c r="O864">
        <v>348.66533354800742</v>
      </c>
      <c r="P864">
        <v>11.454852652598801</v>
      </c>
      <c r="Q864">
        <v>11.565640673844751</v>
      </c>
      <c r="R864">
        <v>9.3589078719674674</v>
      </c>
      <c r="S864">
        <v>13.39865137781095</v>
      </c>
      <c r="T864">
        <v>97657.218181592223</v>
      </c>
      <c r="U864">
        <v>97657.381291759884</v>
      </c>
      <c r="V864">
        <v>97591.145866475228</v>
      </c>
      <c r="W864">
        <v>97723.531984468238</v>
      </c>
      <c r="X864">
        <v>6328.1752843968616</v>
      </c>
      <c r="Y864">
        <v>6350.2576234918361</v>
      </c>
      <c r="Z864">
        <v>6160.2982152643935</v>
      </c>
      <c r="AA864">
        <v>6432.3737352128082</v>
      </c>
      <c r="AB864">
        <v>968.66306203044803</v>
      </c>
      <c r="AC864">
        <v>957.15246720418281</v>
      </c>
      <c r="AD864">
        <v>844.26147124278907</v>
      </c>
      <c r="AE864">
        <v>1118.6966494232699</v>
      </c>
      <c r="AF864">
        <v>68.070608164213141</v>
      </c>
      <c r="AG864">
        <v>67.826955202328705</v>
      </c>
      <c r="AH864">
        <v>66.97384931789162</v>
      </c>
      <c r="AI864">
        <v>69.877414131454202</v>
      </c>
      <c r="AJ864">
        <v>0.60806963017923454</v>
      </c>
      <c r="AK864">
        <v>0.60806960151723732</v>
      </c>
      <c r="AL864">
        <v>0.60805375437090525</v>
      </c>
      <c r="AM864">
        <v>0.60808524117781115</v>
      </c>
      <c r="AN864">
        <v>0.97443254809371793</v>
      </c>
      <c r="AO864">
        <v>0.97443254809371771</v>
      </c>
      <c r="AP864">
        <v>0.97443254809371771</v>
      </c>
      <c r="AQ864">
        <v>0.97443254809371771</v>
      </c>
      <c r="AR864">
        <v>16.24848542526848</v>
      </c>
      <c r="AS864">
        <v>16.24848542526848</v>
      </c>
      <c r="AT864">
        <v>16.24848542526848</v>
      </c>
      <c r="AU864">
        <v>16.24848542526848</v>
      </c>
      <c r="AV864" t="str">
        <f>VLOOKUP(Sheet1[[#This Row],[NPDES ID2]],Combined_Sheet__Major_Only___2[[NPDES ID2]:[ECHO BFR]],3,FALSE)</f>
        <v>FL</v>
      </c>
      <c r="AW864" t="s">
        <v>41</v>
      </c>
      <c r="AX864" t="str">
        <f>VLOOKUP(Sheet1[[#This Row],[NPDES ID2]],Combined_Sheet__Major_Only___2[[NPDES ID2]:[ECHO BFR]],27,FALSE)</f>
        <v>-</v>
      </c>
      <c r="AY864" t="str">
        <f>VLOOKUP(Sheet1[[#This Row],[NPDES ID2]],Combined_Sheet__Major_Only___2[[NPDES ID2]:[ECHO BFR]],28,FALSE)</f>
        <v>-</v>
      </c>
      <c r="AZ864" t="str">
        <f>VLOOKUP(Sheet1[[#This Row],[NPDES ID2]],Combined_Sheet__Major_Only___2[[NPDES ID2]:[ECHO BFR]],29,FALSE)</f>
        <v>thickening</v>
      </c>
      <c r="BA864">
        <f>VLOOKUP(Sheet1[[#This Row],[NPDES ID2]],Combined_Sheet__Major_Only___2[[NPDES ID2]:[ECHO BFR]],17,FALSE)</f>
        <v>25.997499999999999</v>
      </c>
      <c r="BB864">
        <f>VLOOKUP(Sheet1[[#This Row],[NPDES ID2]],Combined_Sheet__Major_Only___2[[NPDES ID2]:[ECHO BFR]],18,FALSE)</f>
        <v>-80.252178999999998</v>
      </c>
      <c r="BC864" s="2" t="str">
        <f>IF(ISNUMBER(SEARCH("aerobic",$AW864)),"aerobic","")</f>
        <v>aerobic</v>
      </c>
      <c r="BD864" s="2" t="str">
        <f>IF(ISNUMBER(SEARCH("anaer",$AW864)),"anaer","")</f>
        <v/>
      </c>
      <c r="BE864" s="2" t="str">
        <f>IF(ISNUMBER(SEARCH("thickening",$AZ864)),"thickening","")</f>
        <v>thickening</v>
      </c>
      <c r="BF864" s="4" t="str">
        <f>IF(ISNUMBER(SEARCH("airDry",$AW864)),"airDry","")</f>
        <v/>
      </c>
      <c r="BG864" s="4" t="str">
        <f>IF(ISNUMBER(SEARCH("heatDry",$AY864)),"heatDry","")</f>
        <v/>
      </c>
      <c r="BH864" s="4" t="str">
        <f>IF(AND(ISNUMBER(SEARCH("aerobic",$AW864)),ISNUMBER(SEARCH("anaer",$AW864))),"Combined Aer and Anaer.","")</f>
        <v/>
      </c>
    </row>
    <row r="865" spans="1:60" x14ac:dyDescent="0.25">
      <c r="A865" s="5">
        <v>1150</v>
      </c>
      <c r="B865" t="s">
        <v>5524</v>
      </c>
      <c r="C865">
        <v>295</v>
      </c>
      <c r="D865">
        <v>441.59842889341598</v>
      </c>
      <c r="E865">
        <v>439.39927179941299</v>
      </c>
      <c r="F865">
        <v>336.21889047540452</v>
      </c>
      <c r="G865">
        <v>545.01371523497676</v>
      </c>
      <c r="H865">
        <v>-108.3815685734605</v>
      </c>
      <c r="I865">
        <v>-109.7093903139213</v>
      </c>
      <c r="J865">
        <v>-129.231759554755</v>
      </c>
      <c r="K865">
        <v>-86.908302036957011</v>
      </c>
      <c r="L865">
        <v>207.55189681661179</v>
      </c>
      <c r="M865">
        <v>206.83802689432929</v>
      </c>
      <c r="N865">
        <v>204.3415129051462</v>
      </c>
      <c r="O865">
        <v>212.8419722646963</v>
      </c>
      <c r="P865">
        <v>6.9051210068015516</v>
      </c>
      <c r="Q865">
        <v>6.9789436605933037</v>
      </c>
      <c r="R865">
        <v>5.6317171530493377</v>
      </c>
      <c r="S865">
        <v>8.1042772646259333</v>
      </c>
      <c r="T865">
        <v>97455.508451773276</v>
      </c>
      <c r="U865">
        <v>97455.671231264962</v>
      </c>
      <c r="V865">
        <v>97389.570086168547</v>
      </c>
      <c r="W865">
        <v>97521.68781556483</v>
      </c>
      <c r="X865">
        <v>6234.3384706391407</v>
      </c>
      <c r="Y865">
        <v>6255.3741705236916</v>
      </c>
      <c r="Z865">
        <v>6075.3097026595296</v>
      </c>
      <c r="AA865">
        <v>6332.9013722573955</v>
      </c>
      <c r="AB865">
        <v>943.01034233068526</v>
      </c>
      <c r="AC865">
        <v>932.0134057951866</v>
      </c>
      <c r="AD865">
        <v>823.26388735123192</v>
      </c>
      <c r="AE865">
        <v>1086.545824413276</v>
      </c>
      <c r="AF865">
        <v>68.950633446510579</v>
      </c>
      <c r="AG865">
        <v>68.71361314663335</v>
      </c>
      <c r="AH865">
        <v>67.884038865101687</v>
      </c>
      <c r="AI865">
        <v>70.707873837495328</v>
      </c>
      <c r="AJ865">
        <v>0.61883643724016568</v>
      </c>
      <c r="AK865">
        <v>0.61883641994081184</v>
      </c>
      <c r="AL865">
        <v>0.61882683187567811</v>
      </c>
      <c r="AM865">
        <v>0.61884588227131365</v>
      </c>
      <c r="AN865">
        <v>0.97438157398921066</v>
      </c>
      <c r="AO865">
        <v>0.97438157398921055</v>
      </c>
      <c r="AP865">
        <v>0.97438157398921055</v>
      </c>
      <c r="AQ865">
        <v>0.97438157398921055</v>
      </c>
      <c r="AR865">
        <v>16.57987908097542</v>
      </c>
      <c r="AS865">
        <v>16.57987908097542</v>
      </c>
      <c r="AT865">
        <v>16.57987908097542</v>
      </c>
      <c r="AU865">
        <v>16.57987908097542</v>
      </c>
      <c r="AV865" t="str">
        <f>VLOOKUP(Sheet1[[#This Row],[NPDES ID2]],Combined_Sheet__Major_Only___2[[NPDES ID2]:[ECHO BFR]],3,FALSE)</f>
        <v>CT</v>
      </c>
      <c r="AW865" t="s">
        <v>41</v>
      </c>
      <c r="AX865" t="str">
        <f>VLOOKUP(Sheet1[[#This Row],[NPDES ID2]],Combined_Sheet__Major_Only___2[[NPDES ID2]:[ECHO BFR]],27,FALSE)</f>
        <v>methaneBioCaptureRecover</v>
      </c>
      <c r="AY865" t="str">
        <f>VLOOKUP(Sheet1[[#This Row],[NPDES ID2]],Combined_Sheet__Major_Only___2[[NPDES ID2]:[ECHO BFR]],28,FALSE)</f>
        <v>-</v>
      </c>
      <c r="AZ865" t="str">
        <f>VLOOKUP(Sheet1[[#This Row],[NPDES ID2]],Combined_Sheet__Major_Only___2[[NPDES ID2]:[ECHO BFR]],29,FALSE)</f>
        <v>preliminaryOps, thickening</v>
      </c>
      <c r="BA865">
        <f>VLOOKUP(Sheet1[[#This Row],[NPDES ID2]],Combined_Sheet__Major_Only___2[[NPDES ID2]:[ECHO BFR]],17,FALSE)</f>
        <v>41.526190999999997</v>
      </c>
      <c r="BB865">
        <f>VLOOKUP(Sheet1[[#This Row],[NPDES ID2]],Combined_Sheet__Major_Only___2[[NPDES ID2]:[ECHO BFR]],18,FALSE)</f>
        <v>-72.084582999999995</v>
      </c>
      <c r="BC865" s="2" t="str">
        <f>IF(ISNUMBER(SEARCH("aerobic",$AW865)),"aerobic","")</f>
        <v>aerobic</v>
      </c>
      <c r="BD865" s="2" t="str">
        <f>IF(ISNUMBER(SEARCH("anaer",$AW865)),"anaer","")</f>
        <v/>
      </c>
      <c r="BE865" s="2" t="str">
        <f>IF(ISNUMBER(SEARCH("thickening",$AZ865)),"thickening","")</f>
        <v>thickening</v>
      </c>
      <c r="BF865" s="3" t="str">
        <f>IF(ISNUMBER(SEARCH("airDry",$AW865)),"airDry","")</f>
        <v/>
      </c>
      <c r="BG865" s="3" t="str">
        <f>IF(ISNUMBER(SEARCH("heatDry",$AY865)),"heatDry","")</f>
        <v/>
      </c>
      <c r="BH865" s="3" t="str">
        <f>IF(AND(ISNUMBER(SEARCH("aerobic",$AW865)),ISNUMBER(SEARCH("anaer",$AW865))),"Combined Aer and Anaer.","")</f>
        <v/>
      </c>
    </row>
    <row r="866" spans="1:60" x14ac:dyDescent="0.25">
      <c r="A866" s="5">
        <v>744</v>
      </c>
      <c r="B866" t="s">
        <v>3663</v>
      </c>
      <c r="C866">
        <v>2706.38</v>
      </c>
      <c r="D866">
        <v>618.49969522537958</v>
      </c>
      <c r="E866">
        <v>613.94446215863729</v>
      </c>
      <c r="F866">
        <v>505.11339663188551</v>
      </c>
      <c r="G866">
        <v>718.0488468136208</v>
      </c>
      <c r="H866">
        <v>-110.37158613715771</v>
      </c>
      <c r="I866">
        <v>-111.7526677113291</v>
      </c>
      <c r="J866">
        <v>-131.085084747802</v>
      </c>
      <c r="K866">
        <v>-88.444244452643574</v>
      </c>
      <c r="L866">
        <v>1860.2905573746671</v>
      </c>
      <c r="M866">
        <v>1853.4030946766479</v>
      </c>
      <c r="N866">
        <v>1829.3556876600351</v>
      </c>
      <c r="O866">
        <v>1911.2849713422049</v>
      </c>
      <c r="P866">
        <v>63.427378604390249</v>
      </c>
      <c r="Q866">
        <v>63.994781354375192</v>
      </c>
      <c r="R866">
        <v>51.895588592737226</v>
      </c>
      <c r="S866">
        <v>73.998239843426333</v>
      </c>
      <c r="T866">
        <v>97317.239507101665</v>
      </c>
      <c r="U866">
        <v>97317.40205992003</v>
      </c>
      <c r="V866">
        <v>97251.392961845529</v>
      </c>
      <c r="W866">
        <v>97383.326714950425</v>
      </c>
      <c r="X866">
        <v>6372.3300348419398</v>
      </c>
      <c r="Y866">
        <v>6395.2039752819528</v>
      </c>
      <c r="Z866">
        <v>6197.9832238707413</v>
      </c>
      <c r="AA866">
        <v>6480.6642880941563</v>
      </c>
      <c r="AB866">
        <v>985.20776911696885</v>
      </c>
      <c r="AC866">
        <v>973.34291853813215</v>
      </c>
      <c r="AD866">
        <v>857.42089474928514</v>
      </c>
      <c r="AE866">
        <v>1140.085868641565</v>
      </c>
      <c r="AF866">
        <v>67.373392949197253</v>
      </c>
      <c r="AG866">
        <v>67.125178894104138</v>
      </c>
      <c r="AH866">
        <v>66.252342627330762</v>
      </c>
      <c r="AI866">
        <v>69.218665861418003</v>
      </c>
      <c r="AJ866">
        <v>0.59954136190015461</v>
      </c>
      <c r="AK866">
        <v>0.5995411999002489</v>
      </c>
      <c r="AL866">
        <v>0.59945402323076502</v>
      </c>
      <c r="AM866">
        <v>0.59962725557433294</v>
      </c>
      <c r="AN866">
        <v>0.97434651443907283</v>
      </c>
      <c r="AO866">
        <v>0.97434651443907261</v>
      </c>
      <c r="AP866">
        <v>0.97434651443907261</v>
      </c>
      <c r="AQ866">
        <v>0.97434651443907261</v>
      </c>
      <c r="AR866">
        <v>15.98371912710777</v>
      </c>
      <c r="AS866">
        <v>15.98371912710776</v>
      </c>
      <c r="AT866">
        <v>15.98371912710776</v>
      </c>
      <c r="AU866">
        <v>15.98371912710776</v>
      </c>
      <c r="AV866" t="str">
        <f>VLOOKUP(Sheet1[[#This Row],[NPDES ID2]],Combined_Sheet__Major_Only___2[[NPDES ID2]:[ECHO BFR]],3,FALSE)</f>
        <v>OR</v>
      </c>
      <c r="AW866" t="s">
        <v>12185</v>
      </c>
      <c r="AX866" t="str">
        <f>VLOOKUP(Sheet1[[#This Row],[NPDES ID2]],Combined_Sheet__Major_Only___2[[NPDES ID2]:[ECHO BFR]],27,FALSE)</f>
        <v>tempSludgeStore</v>
      </c>
      <c r="AY866" t="str">
        <f>VLOOKUP(Sheet1[[#This Row],[NPDES ID2]],Combined_Sheet__Major_Only___2[[NPDES ID2]:[ECHO BFR]],28,FALSE)</f>
        <v>-</v>
      </c>
      <c r="AZ866" t="str">
        <f>VLOOKUP(Sheet1[[#This Row],[NPDES ID2]],Combined_Sheet__Major_Only___2[[NPDES ID2]:[ECHO BFR]],29,FALSE)</f>
        <v>thickening</v>
      </c>
      <c r="BA866">
        <f>VLOOKUP(Sheet1[[#This Row],[NPDES ID2]],Combined_Sheet__Major_Only___2[[NPDES ID2]:[ECHO BFR]],17,FALSE)</f>
        <v>45.008574000000003</v>
      </c>
      <c r="BB866">
        <f>VLOOKUP(Sheet1[[#This Row],[NPDES ID2]],Combined_Sheet__Major_Only___2[[NPDES ID2]:[ECHO BFR]],18,FALSE)</f>
        <v>-123.05457</v>
      </c>
      <c r="BC866" s="2" t="str">
        <f>IF(ISNUMBER(SEARCH("aerobic",$AW866)),"aerobic","")</f>
        <v/>
      </c>
      <c r="BD866" s="2" t="str">
        <f>IF(ISNUMBER(SEARCH("anaer",$AW866)),"anaer","")</f>
        <v>anaer</v>
      </c>
      <c r="BE866" s="2" t="str">
        <f>IF(ISNUMBER(SEARCH("thickening",$AZ866)),"thickening","")</f>
        <v>thickening</v>
      </c>
      <c r="BF866" s="3" t="str">
        <f>IF(ISNUMBER(SEARCH("airDry",$AW866)),"airDry","")</f>
        <v/>
      </c>
      <c r="BG866" s="3" t="str">
        <f>IF(ISNUMBER(SEARCH("heatDry",$AY866)),"heatDry","")</f>
        <v/>
      </c>
      <c r="BH866" s="3" t="str">
        <f>IF(AND(ISNUMBER(SEARCH("aerobic",$AW866)),ISNUMBER(SEARCH("anaer",$AW866))),"Combined Aer and Anaer.","")</f>
        <v/>
      </c>
    </row>
    <row r="867" spans="1:60" x14ac:dyDescent="0.25">
      <c r="A867" s="5">
        <v>437</v>
      </c>
      <c r="B867" t="s">
        <v>2188</v>
      </c>
      <c r="C867">
        <v>560.80999999999995</v>
      </c>
      <c r="D867">
        <v>347.35419861979449</v>
      </c>
      <c r="E867">
        <v>341.49159268741312</v>
      </c>
      <c r="F867">
        <v>286.05144789361719</v>
      </c>
      <c r="G867">
        <v>418.63655701950438</v>
      </c>
      <c r="H867">
        <v>-109.6034295346858</v>
      </c>
      <c r="I867">
        <v>-110.9675728130006</v>
      </c>
      <c r="J867">
        <v>-130.39924939441059</v>
      </c>
      <c r="K867">
        <v>-88.034258197868894</v>
      </c>
      <c r="L867">
        <v>390.22211783905811</v>
      </c>
      <c r="M867">
        <v>388.83183848230362</v>
      </c>
      <c r="N867">
        <v>383.97068764328827</v>
      </c>
      <c r="O867">
        <v>400.52367725991598</v>
      </c>
      <c r="P867">
        <v>13.135545755728231</v>
      </c>
      <c r="Q867">
        <v>13.26418374318027</v>
      </c>
      <c r="R867">
        <v>10.729474554903209</v>
      </c>
      <c r="S867">
        <v>15.371829524576681</v>
      </c>
      <c r="T867">
        <v>97298.145207923284</v>
      </c>
      <c r="U867">
        <v>97298.307729439111</v>
      </c>
      <c r="V867">
        <v>97232.311342630899</v>
      </c>
      <c r="W867">
        <v>97364.219689464269</v>
      </c>
      <c r="X867">
        <v>6293.6503823491284</v>
      </c>
      <c r="Y867">
        <v>6315.512957693556</v>
      </c>
      <c r="Z867">
        <v>6127.5857653877392</v>
      </c>
      <c r="AA867">
        <v>6396.7028405298124</v>
      </c>
      <c r="AB867">
        <v>961.77654817797986</v>
      </c>
      <c r="AC867">
        <v>950.3792049274499</v>
      </c>
      <c r="AD867">
        <v>838.45168220921698</v>
      </c>
      <c r="AE867">
        <v>1110.385898404302</v>
      </c>
      <c r="AF867">
        <v>68.192498406370404</v>
      </c>
      <c r="AG867">
        <v>67.949796985774185</v>
      </c>
      <c r="AH867">
        <v>67.099898154357632</v>
      </c>
      <c r="AI867">
        <v>69.99240212821212</v>
      </c>
      <c r="AJ867">
        <v>0.60956076196567166</v>
      </c>
      <c r="AK867">
        <v>0.60956072912892312</v>
      </c>
      <c r="AL867">
        <v>0.60954258919501025</v>
      </c>
      <c r="AM867">
        <v>0.60957863168925597</v>
      </c>
      <c r="AN867">
        <v>0.97434166533577016</v>
      </c>
      <c r="AO867">
        <v>0.97434166533577016</v>
      </c>
      <c r="AP867">
        <v>0.97434166533577016</v>
      </c>
      <c r="AQ867">
        <v>0.97434166533577016</v>
      </c>
      <c r="AR867">
        <v>16.29427305594837</v>
      </c>
      <c r="AS867">
        <v>16.29427305594837</v>
      </c>
      <c r="AT867">
        <v>16.29427305594837</v>
      </c>
      <c r="AU867">
        <v>16.29427305594837</v>
      </c>
      <c r="AV867" t="str">
        <f>VLOOKUP(Sheet1[[#This Row],[NPDES ID2]],Combined_Sheet__Major_Only___2[[NPDES ID2]:[ECHO BFR]],3,FALSE)</f>
        <v>TX</v>
      </c>
      <c r="AW867" t="s">
        <v>41</v>
      </c>
      <c r="AX867" t="str">
        <f>VLOOKUP(Sheet1[[#This Row],[NPDES ID2]],Combined_Sheet__Major_Only___2[[NPDES ID2]:[ECHO BFR]],27,FALSE)</f>
        <v>-</v>
      </c>
      <c r="AY867" t="str">
        <f>VLOOKUP(Sheet1[[#This Row],[NPDES ID2]],Combined_Sheet__Major_Only___2[[NPDES ID2]:[ECHO BFR]],28,FALSE)</f>
        <v>-</v>
      </c>
      <c r="AZ867" t="str">
        <f>VLOOKUP(Sheet1[[#This Row],[NPDES ID2]],Combined_Sheet__Major_Only___2[[NPDES ID2]:[ECHO BFR]],29,FALSE)</f>
        <v>thickening, preliminaryOps</v>
      </c>
      <c r="BA867">
        <f>VLOOKUP(Sheet1[[#This Row],[NPDES ID2]],Combined_Sheet__Major_Only___2[[NPDES ID2]:[ECHO BFR]],17,FALSE)</f>
        <v>33.150592000000003</v>
      </c>
      <c r="BB867">
        <f>VLOOKUP(Sheet1[[#This Row],[NPDES ID2]],Combined_Sheet__Major_Only___2[[NPDES ID2]:[ECHO BFR]],18,FALSE)</f>
        <v>-95.550520000000006</v>
      </c>
      <c r="BC867" s="2" t="str">
        <f>IF(ISNUMBER(SEARCH("aerobic",$AW867)),"aerobic","")</f>
        <v>aerobic</v>
      </c>
      <c r="BD867" s="2" t="str">
        <f>IF(ISNUMBER(SEARCH("anaer",$AW867)),"anaer","")</f>
        <v/>
      </c>
      <c r="BE867" s="2" t="str">
        <f>IF(ISNUMBER(SEARCH("thickening",$AZ867)),"thickening","")</f>
        <v>thickening</v>
      </c>
      <c r="BF867" s="4" t="str">
        <f>IF(ISNUMBER(SEARCH("airDry",$AW867)),"airDry","")</f>
        <v/>
      </c>
      <c r="BG867" s="4" t="str">
        <f>IF(ISNUMBER(SEARCH("heatDry",$AY867)),"heatDry","")</f>
        <v/>
      </c>
      <c r="BH867" s="4" t="str">
        <f>IF(AND(ISNUMBER(SEARCH("aerobic",$AW867)),ISNUMBER(SEARCH("anaer",$AW867))),"Combined Aer and Anaer.","")</f>
        <v/>
      </c>
    </row>
    <row r="868" spans="1:60" x14ac:dyDescent="0.25">
      <c r="A868" s="5">
        <v>2211</v>
      </c>
      <c r="B868" t="s">
        <v>10363</v>
      </c>
      <c r="C868">
        <v>631.11</v>
      </c>
      <c r="D868">
        <v>335.81030151221341</v>
      </c>
      <c r="E868">
        <v>328.79405221265478</v>
      </c>
      <c r="F868">
        <v>282.09046394303408</v>
      </c>
      <c r="G868">
        <v>401.608049621041</v>
      </c>
      <c r="H868">
        <v>-107.4561656849131</v>
      </c>
      <c r="I868">
        <v>-108.7353813073596</v>
      </c>
      <c r="J868">
        <v>-128.3357300990719</v>
      </c>
      <c r="K868">
        <v>-85.97960268305512</v>
      </c>
      <c r="L868">
        <v>447.17640902595838</v>
      </c>
      <c r="M868">
        <v>445.67301022334721</v>
      </c>
      <c r="N868">
        <v>440.41663752262718</v>
      </c>
      <c r="O868">
        <v>458.31580416850318</v>
      </c>
      <c r="P868">
        <v>14.76582073240491</v>
      </c>
      <c r="Q868">
        <v>14.935936691782119</v>
      </c>
      <c r="R868">
        <v>12.0310011395743</v>
      </c>
      <c r="S868">
        <v>17.363119178991042</v>
      </c>
      <c r="T868">
        <v>97255.808548386485</v>
      </c>
      <c r="U868">
        <v>97255.971000497026</v>
      </c>
      <c r="V868">
        <v>97190.002797627283</v>
      </c>
      <c r="W868">
        <v>97321.854812638427</v>
      </c>
      <c r="X868">
        <v>6177.7026335589517</v>
      </c>
      <c r="Y868">
        <v>6198.1516781796663</v>
      </c>
      <c r="Z868">
        <v>6023.5574615281348</v>
      </c>
      <c r="AA868">
        <v>6273.1602135565954</v>
      </c>
      <c r="AB868">
        <v>928.48682945688677</v>
      </c>
      <c r="AC868">
        <v>917.77358289084077</v>
      </c>
      <c r="AD868">
        <v>811.28778803008868</v>
      </c>
      <c r="AE868">
        <v>1068.511928139377</v>
      </c>
      <c r="AF868">
        <v>69.440971644211075</v>
      </c>
      <c r="AG868">
        <v>69.207798162523204</v>
      </c>
      <c r="AH868">
        <v>68.3911007972047</v>
      </c>
      <c r="AI868">
        <v>71.170417260396761</v>
      </c>
      <c r="AJ868">
        <v>0.6248366864909134</v>
      </c>
      <c r="AK868">
        <v>0.62483664930381588</v>
      </c>
      <c r="AL868">
        <v>0.62481612071359605</v>
      </c>
      <c r="AM868">
        <v>0.62485690938782346</v>
      </c>
      <c r="AN868">
        <v>0.97433090716483217</v>
      </c>
      <c r="AO868">
        <v>0.97433090716483239</v>
      </c>
      <c r="AP868">
        <v>0.97433090716483239</v>
      </c>
      <c r="AQ868">
        <v>0.97433090716483239</v>
      </c>
      <c r="AR868">
        <v>16.764067796299479</v>
      </c>
      <c r="AS868">
        <v>16.764067796299479</v>
      </c>
      <c r="AT868">
        <v>16.764067796299479</v>
      </c>
      <c r="AU868">
        <v>16.764067796299479</v>
      </c>
      <c r="AV868" t="str">
        <f>VLOOKUP(Sheet1[[#This Row],[NPDES ID2]],Combined_Sheet__Major_Only___2[[NPDES ID2]:[ECHO BFR]],3,FALSE)</f>
        <v>IL</v>
      </c>
      <c r="AW868" t="s">
        <v>12185</v>
      </c>
      <c r="AX868" t="str">
        <f>VLOOKUP(Sheet1[[#This Row],[NPDES ID2]],Combined_Sheet__Major_Only___2[[NPDES ID2]:[ECHO BFR]],27,FALSE)</f>
        <v>tempSludgeStore</v>
      </c>
      <c r="AY868" t="str">
        <f>VLOOKUP(Sheet1[[#This Row],[NPDES ID2]],Combined_Sheet__Major_Only___2[[NPDES ID2]:[ECHO BFR]],28,FALSE)</f>
        <v>-</v>
      </c>
      <c r="AZ868" t="str">
        <f>VLOOKUP(Sheet1[[#This Row],[NPDES ID2]],Combined_Sheet__Major_Only___2[[NPDES ID2]:[ECHO BFR]],29,FALSE)</f>
        <v>preliminaryOps, thickening</v>
      </c>
      <c r="BA868">
        <f>VLOOKUP(Sheet1[[#This Row],[NPDES ID2]],Combined_Sheet__Major_Only___2[[NPDES ID2]:[ECHO BFR]],17,FALSE)</f>
        <v>41.87782</v>
      </c>
      <c r="BB868">
        <f>VLOOKUP(Sheet1[[#This Row],[NPDES ID2]],Combined_Sheet__Major_Only___2[[NPDES ID2]:[ECHO BFR]],18,FALSE)</f>
        <v>-87.975539999999995</v>
      </c>
      <c r="BC868" s="2" t="str">
        <f>IF(ISNUMBER(SEARCH("aerobic",$AW868)),"aerobic","")</f>
        <v/>
      </c>
      <c r="BD868" s="2" t="str">
        <f>IF(ISNUMBER(SEARCH("anaer",$AW868)),"anaer","")</f>
        <v>anaer</v>
      </c>
      <c r="BE868" s="2" t="str">
        <f>IF(ISNUMBER(SEARCH("thickening",$AZ868)),"thickening","")</f>
        <v>thickening</v>
      </c>
      <c r="BF868" s="4" t="str">
        <f>IF(ISNUMBER(SEARCH("airDry",$AW868)),"airDry","")</f>
        <v/>
      </c>
      <c r="BG868" s="4" t="str">
        <f>IF(ISNUMBER(SEARCH("heatDry",$AY868)),"heatDry","")</f>
        <v/>
      </c>
      <c r="BH868" s="4" t="str">
        <f>IF(AND(ISNUMBER(SEARCH("aerobic",$AW868)),ISNUMBER(SEARCH("anaer",$AW868))),"Combined Aer and Anaer.","")</f>
        <v/>
      </c>
    </row>
    <row r="869" spans="1:60" x14ac:dyDescent="0.25">
      <c r="A869" s="5">
        <v>1834</v>
      </c>
      <c r="B869" t="s">
        <v>8671</v>
      </c>
      <c r="C869">
        <v>14345.2</v>
      </c>
      <c r="D869">
        <v>2530.2079730443861</v>
      </c>
      <c r="E869">
        <v>2541.6650553122731</v>
      </c>
      <c r="F869">
        <v>2029.0933907506089</v>
      </c>
      <c r="G869">
        <v>2993.7976097860428</v>
      </c>
      <c r="H869">
        <v>-132.5176382589394</v>
      </c>
      <c r="I869">
        <v>-131.0589332492512</v>
      </c>
      <c r="J869">
        <v>-154.96189434772731</v>
      </c>
      <c r="K869">
        <v>-110.42942113791371</v>
      </c>
      <c r="L869">
        <v>10731.85712856154</v>
      </c>
      <c r="M869">
        <v>10667.10176435864</v>
      </c>
      <c r="N869">
        <v>10442.46955874056</v>
      </c>
      <c r="O869">
        <v>11209.640990910641</v>
      </c>
      <c r="P869">
        <v>444.66073458646662</v>
      </c>
      <c r="Q869">
        <v>442.56901440612143</v>
      </c>
      <c r="R869">
        <v>373.35162748762008</v>
      </c>
      <c r="S869">
        <v>499.66020007387192</v>
      </c>
      <c r="T869">
        <v>96943.296793124595</v>
      </c>
      <c r="U869">
        <v>96943.45873291415</v>
      </c>
      <c r="V869">
        <v>96877.698572251189</v>
      </c>
      <c r="W869">
        <v>97009.134768989577</v>
      </c>
      <c r="X869">
        <v>7650.6019731419483</v>
      </c>
      <c r="Y869">
        <v>7692.5783500558609</v>
      </c>
      <c r="Z869">
        <v>7317.0074106578186</v>
      </c>
      <c r="AA869">
        <v>7860.8342715703438</v>
      </c>
      <c r="AB869">
        <v>1470.403931910846</v>
      </c>
      <c r="AC869">
        <v>1449.8097613850041</v>
      </c>
      <c r="AD869">
        <v>1232.223816160543</v>
      </c>
      <c r="AE869">
        <v>1778.6028740938859</v>
      </c>
      <c r="AF869">
        <v>55.966206389179227</v>
      </c>
      <c r="AG869">
        <v>55.634781246880138</v>
      </c>
      <c r="AH869">
        <v>54.453509200231572</v>
      </c>
      <c r="AI869">
        <v>58.449600789376738</v>
      </c>
      <c r="AJ869">
        <v>0.460281576128449</v>
      </c>
      <c r="AK869">
        <v>0.46028067761168517</v>
      </c>
      <c r="AL869">
        <v>0.45986702794461082</v>
      </c>
      <c r="AM869">
        <v>0.46068962034237487</v>
      </c>
      <c r="AN869">
        <v>0.97425121484141797</v>
      </c>
      <c r="AO869">
        <v>0.97425121484141808</v>
      </c>
      <c r="AP869">
        <v>0.97425121484141808</v>
      </c>
      <c r="AQ869">
        <v>0.97425121484141808</v>
      </c>
      <c r="AR869">
        <v>11.6890038726659</v>
      </c>
      <c r="AS869">
        <v>11.6890038726659</v>
      </c>
      <c r="AT869">
        <v>11.6890038726659</v>
      </c>
      <c r="AU869">
        <v>11.6890038726659</v>
      </c>
      <c r="AV869" t="str">
        <f>VLOOKUP(Sheet1[[#This Row],[NPDES ID2]],Combined_Sheet__Major_Only___2[[NPDES ID2]:[ECHO BFR]],3,FALSE)</f>
        <v>CT</v>
      </c>
      <c r="AW869" t="s">
        <v>54</v>
      </c>
      <c r="AX869" t="str">
        <f>VLOOKUP(Sheet1[[#This Row],[NPDES ID2]],Combined_Sheet__Major_Only___2[[NPDES ID2]:[ECHO BFR]],27,FALSE)</f>
        <v>-</v>
      </c>
      <c r="AY869" t="str">
        <f>VLOOKUP(Sheet1[[#This Row],[NPDES ID2]],Combined_Sheet__Major_Only___2[[NPDES ID2]:[ECHO BFR]],28,FALSE)</f>
        <v>-</v>
      </c>
      <c r="AZ869" t="str">
        <f>VLOOKUP(Sheet1[[#This Row],[NPDES ID2]],Combined_Sheet__Major_Only___2[[NPDES ID2]:[ECHO BFR]],29,FALSE)</f>
        <v>thickening, preliminaryOps</v>
      </c>
      <c r="BA869">
        <f>VLOOKUP(Sheet1[[#This Row],[NPDES ID2]],Combined_Sheet__Major_Only___2[[NPDES ID2]:[ECHO BFR]],17,FALSE)</f>
        <v>41.282563000000003</v>
      </c>
      <c r="BB869">
        <f>VLOOKUP(Sheet1[[#This Row],[NPDES ID2]],Combined_Sheet__Major_Only___2[[NPDES ID2]:[ECHO BFR]],18,FALSE)</f>
        <v>-72.902505000000005</v>
      </c>
      <c r="BC869" s="2" t="str">
        <f>IF(ISNUMBER(SEARCH("aerobic",$AW869)),"aerobic","")</f>
        <v/>
      </c>
      <c r="BD869" s="2" t="str">
        <f>IF(ISNUMBER(SEARCH("anaer",$AW869)),"anaer","")</f>
        <v/>
      </c>
      <c r="BE869" s="2" t="str">
        <f>IF(ISNUMBER(SEARCH("thickening",$AZ869)),"thickening","")</f>
        <v>thickening</v>
      </c>
      <c r="BF869" s="3" t="str">
        <f>IF(ISNUMBER(SEARCH("airDry",$AW869)),"airDry","")</f>
        <v/>
      </c>
      <c r="BG869" s="3" t="str">
        <f>IF(ISNUMBER(SEARCH("heatDry",$AY869)),"heatDry","")</f>
        <v/>
      </c>
      <c r="BH869" s="3" t="str">
        <f>IF(AND(ISNUMBER(SEARCH("aerobic",$AW869)),ISNUMBER(SEARCH("anaer",$AW869))),"Combined Aer and Anaer.","")</f>
        <v/>
      </c>
    </row>
    <row r="870" spans="1:60" x14ac:dyDescent="0.25">
      <c r="A870" s="5">
        <v>2412</v>
      </c>
      <c r="B870" t="s">
        <v>11248</v>
      </c>
      <c r="C870">
        <v>264</v>
      </c>
      <c r="D870">
        <v>480.75692736021381</v>
      </c>
      <c r="E870">
        <v>477.81303238694301</v>
      </c>
      <c r="F870">
        <v>360.89810015584823</v>
      </c>
      <c r="G870">
        <v>598.09175831865434</v>
      </c>
      <c r="H870">
        <v>-110.50418246845869</v>
      </c>
      <c r="I870">
        <v>-111.902111856502</v>
      </c>
      <c r="J870">
        <v>-131.27193150706819</v>
      </c>
      <c r="K870">
        <v>-88.936846232151723</v>
      </c>
      <c r="L870">
        <v>182.4510506102221</v>
      </c>
      <c r="M870">
        <v>181.78716093246251</v>
      </c>
      <c r="N870">
        <v>179.46537506300231</v>
      </c>
      <c r="O870">
        <v>187.3708205281394</v>
      </c>
      <c r="P870">
        <v>6.1861494669279589</v>
      </c>
      <c r="Q870">
        <v>6.2438768050497186</v>
      </c>
      <c r="R870">
        <v>5.0576725065917314</v>
      </c>
      <c r="S870">
        <v>7.226272613069268</v>
      </c>
      <c r="T870">
        <v>96922.581143002244</v>
      </c>
      <c r="U870">
        <v>96922.743048831282</v>
      </c>
      <c r="V870">
        <v>96856.996678784184</v>
      </c>
      <c r="W870">
        <v>96988.405311932685</v>
      </c>
      <c r="X870">
        <v>6312.1925912377974</v>
      </c>
      <c r="Y870">
        <v>6334.4999662884838</v>
      </c>
      <c r="Z870">
        <v>6142.2035860089436</v>
      </c>
      <c r="AA870">
        <v>6417.7618376372184</v>
      </c>
      <c r="AB870">
        <v>970.77355142692056</v>
      </c>
      <c r="AC870">
        <v>959.14734782982032</v>
      </c>
      <c r="AD870">
        <v>845.55146071628815</v>
      </c>
      <c r="AE870">
        <v>1122.1574648865769</v>
      </c>
      <c r="AF870">
        <v>67.729102728299779</v>
      </c>
      <c r="AG870">
        <v>67.482774272591044</v>
      </c>
      <c r="AH870">
        <v>66.620698878806564</v>
      </c>
      <c r="AI870">
        <v>69.555256872501303</v>
      </c>
      <c r="AJ870">
        <v>0.60389212797398739</v>
      </c>
      <c r="AK870">
        <v>0.60389211265005383</v>
      </c>
      <c r="AL870">
        <v>0.60388361665974577</v>
      </c>
      <c r="AM870">
        <v>0.60390049720309236</v>
      </c>
      <c r="AN870">
        <v>0.97424591473845579</v>
      </c>
      <c r="AO870">
        <v>0.97424591473845579</v>
      </c>
      <c r="AP870">
        <v>0.97424591473845579</v>
      </c>
      <c r="AQ870">
        <v>0.97424591473845579</v>
      </c>
      <c r="AR870">
        <v>16.12024018602164</v>
      </c>
      <c r="AS870">
        <v>16.120240186021629</v>
      </c>
      <c r="AT870">
        <v>16.120240186021629</v>
      </c>
      <c r="AU870">
        <v>16.120240186021629</v>
      </c>
      <c r="AV870" t="str">
        <f>VLOOKUP(Sheet1[[#This Row],[NPDES ID2]],Combined_Sheet__Major_Only___2[[NPDES ID2]:[ECHO BFR]],3,FALSE)</f>
        <v>TN</v>
      </c>
      <c r="AW870" t="s">
        <v>41</v>
      </c>
      <c r="AX870" t="str">
        <f>VLOOKUP(Sheet1[[#This Row],[NPDES ID2]],Combined_Sheet__Major_Only___2[[NPDES ID2]:[ECHO BFR]],27,FALSE)</f>
        <v>-</v>
      </c>
      <c r="AY870" t="str">
        <f>VLOOKUP(Sheet1[[#This Row],[NPDES ID2]],Combined_Sheet__Major_Only___2[[NPDES ID2]:[ECHO BFR]],28,FALSE)</f>
        <v>-</v>
      </c>
      <c r="AZ870" t="str">
        <f>VLOOKUP(Sheet1[[#This Row],[NPDES ID2]],Combined_Sheet__Major_Only___2[[NPDES ID2]:[ECHO BFR]],29,FALSE)</f>
        <v>thickening</v>
      </c>
      <c r="BA870">
        <f>VLOOKUP(Sheet1[[#This Row],[NPDES ID2]],Combined_Sheet__Major_Only___2[[NPDES ID2]:[ECHO BFR]],17,FALSE)</f>
        <v>35.4833</v>
      </c>
      <c r="BB870">
        <f>VLOOKUP(Sheet1[[#This Row],[NPDES ID2]],Combined_Sheet__Major_Only___2[[NPDES ID2]:[ECHO BFR]],18,FALSE)</f>
        <v>-86.097160000000002</v>
      </c>
      <c r="BC870" s="2" t="str">
        <f>IF(ISNUMBER(SEARCH("aerobic",$AW870)),"aerobic","")</f>
        <v>aerobic</v>
      </c>
      <c r="BD870" s="2" t="str">
        <f>IF(ISNUMBER(SEARCH("anaer",$AW870)),"anaer","")</f>
        <v/>
      </c>
      <c r="BE870" s="2" t="str">
        <f>IF(ISNUMBER(SEARCH("thickening",$AZ870)),"thickening","")</f>
        <v>thickening</v>
      </c>
      <c r="BF870" s="3" t="str">
        <f>IF(ISNUMBER(SEARCH("airDry",$AW870)),"airDry","")</f>
        <v/>
      </c>
      <c r="BG870" s="3" t="str">
        <f>IF(ISNUMBER(SEARCH("heatDry",$AY870)),"heatDry","")</f>
        <v/>
      </c>
      <c r="BH870" s="3" t="str">
        <f>IF(AND(ISNUMBER(SEARCH("aerobic",$AW870)),ISNUMBER(SEARCH("anaer",$AW870))),"Combined Aer and Anaer.","")</f>
        <v/>
      </c>
    </row>
    <row r="871" spans="1:60" x14ac:dyDescent="0.25">
      <c r="A871" s="5">
        <v>45</v>
      </c>
      <c r="B871" t="s">
        <v>274</v>
      </c>
      <c r="C871">
        <v>162</v>
      </c>
      <c r="D871">
        <v>684.11154730364422</v>
      </c>
      <c r="E871">
        <v>680.53873857037706</v>
      </c>
      <c r="F871">
        <v>492.21555932977083</v>
      </c>
      <c r="G871">
        <v>876.09783864665746</v>
      </c>
      <c r="H871">
        <v>-110.7230880790961</v>
      </c>
      <c r="I871">
        <v>-112.126805486225</v>
      </c>
      <c r="J871">
        <v>-131.48481916812511</v>
      </c>
      <c r="K871">
        <v>-89.160863717226931</v>
      </c>
      <c r="L871">
        <v>111.783642216853</v>
      </c>
      <c r="M871">
        <v>111.37493601373021</v>
      </c>
      <c r="N871">
        <v>109.94549016766911</v>
      </c>
      <c r="O871">
        <v>114.8124824238202</v>
      </c>
      <c r="P871">
        <v>3.7964223280183411</v>
      </c>
      <c r="Q871">
        <v>3.8314490290386161</v>
      </c>
      <c r="R871">
        <v>3.1045323616985652</v>
      </c>
      <c r="S871">
        <v>4.4329008781224761</v>
      </c>
      <c r="T871">
        <v>96674.12753150081</v>
      </c>
      <c r="U871">
        <v>96674.289030023559</v>
      </c>
      <c r="V871">
        <v>96608.708058035118</v>
      </c>
      <c r="W871">
        <v>96739.78610665405</v>
      </c>
      <c r="X871">
        <v>6305.8779019172944</v>
      </c>
      <c r="Y871">
        <v>6328.2500434846042</v>
      </c>
      <c r="Z871">
        <v>6135.2664158029356</v>
      </c>
      <c r="AA871">
        <v>6411.8525124805165</v>
      </c>
      <c r="AB871">
        <v>971.23340197591199</v>
      </c>
      <c r="AC871">
        <v>959.57271235934968</v>
      </c>
      <c r="AD871">
        <v>845.78012499747797</v>
      </c>
      <c r="AE871">
        <v>1123.0095869357069</v>
      </c>
      <c r="AF871">
        <v>67.62285338498468</v>
      </c>
      <c r="AG871">
        <v>67.375682062336509</v>
      </c>
      <c r="AH871">
        <v>66.510832808154007</v>
      </c>
      <c r="AI871">
        <v>69.455038808615839</v>
      </c>
      <c r="AJ871">
        <v>0.60259250234448136</v>
      </c>
      <c r="AK871">
        <v>0.60259249297473838</v>
      </c>
      <c r="AL871">
        <v>0.60258729162376923</v>
      </c>
      <c r="AM871">
        <v>0.60259762604697964</v>
      </c>
      <c r="AN871">
        <v>0.97418217740035473</v>
      </c>
      <c r="AO871">
        <v>0.97418217740035506</v>
      </c>
      <c r="AP871">
        <v>0.97418217740035506</v>
      </c>
      <c r="AQ871">
        <v>0.97418217740035506</v>
      </c>
      <c r="AR871">
        <v>16.080377456912348</v>
      </c>
      <c r="AS871">
        <v>16.080377456912348</v>
      </c>
      <c r="AT871">
        <v>16.080377456912348</v>
      </c>
      <c r="AU871">
        <v>16.080377456912348</v>
      </c>
      <c r="AV871" t="str">
        <f>VLOOKUP(Sheet1[[#This Row],[NPDES ID2]],Combined_Sheet__Major_Only___2[[NPDES ID2]:[ECHO BFR]],3,FALSE)</f>
        <v>KY</v>
      </c>
      <c r="AW871" t="s">
        <v>41</v>
      </c>
      <c r="AX871" t="str">
        <f>VLOOKUP(Sheet1[[#This Row],[NPDES ID2]],Combined_Sheet__Major_Only___2[[NPDES ID2]:[ECHO BFR]],27,FALSE)</f>
        <v>tempSludgeStore</v>
      </c>
      <c r="AY871" t="str">
        <f>VLOOKUP(Sheet1[[#This Row],[NPDES ID2]],Combined_Sheet__Major_Only___2[[NPDES ID2]:[ECHO BFR]],28,FALSE)</f>
        <v>-</v>
      </c>
      <c r="AZ871" t="str">
        <f>VLOOKUP(Sheet1[[#This Row],[NPDES ID2]],Combined_Sheet__Major_Only___2[[NPDES ID2]:[ECHO BFR]],29,FALSE)</f>
        <v>thickening, preliminaryOps</v>
      </c>
      <c r="BA871">
        <f>VLOOKUP(Sheet1[[#This Row],[NPDES ID2]],Combined_Sheet__Major_Only___2[[NPDES ID2]:[ECHO BFR]],17,FALSE)</f>
        <v>37.5625</v>
      </c>
      <c r="BB871">
        <f>VLOOKUP(Sheet1[[#This Row],[NPDES ID2]],Combined_Sheet__Major_Only___2[[NPDES ID2]:[ECHO BFR]],18,FALSE)</f>
        <v>-85.272221999999999</v>
      </c>
      <c r="BC871" s="2" t="str">
        <f>IF(ISNUMBER(SEARCH("aerobic",$AW871)),"aerobic","")</f>
        <v>aerobic</v>
      </c>
      <c r="BD871" s="2" t="str">
        <f>IF(ISNUMBER(SEARCH("anaer",$AW871)),"anaer","")</f>
        <v/>
      </c>
      <c r="BE871" s="2" t="str">
        <f>IF(ISNUMBER(SEARCH("thickening",$AZ871)),"thickening","")</f>
        <v>thickening</v>
      </c>
      <c r="BF871" s="4" t="str">
        <f>IF(ISNUMBER(SEARCH("airDry",$AW871)),"airDry","")</f>
        <v/>
      </c>
      <c r="BG871" s="4" t="str">
        <f>IF(ISNUMBER(SEARCH("heatDry",$AY871)),"heatDry","")</f>
        <v/>
      </c>
      <c r="BH871" s="4" t="str">
        <f>IF(AND(ISNUMBER(SEARCH("aerobic",$AW871)),ISNUMBER(SEARCH("anaer",$AW871))),"Combined Aer and Anaer.","")</f>
        <v/>
      </c>
    </row>
    <row r="872" spans="1:60" x14ac:dyDescent="0.25">
      <c r="A872" s="5">
        <v>2252</v>
      </c>
      <c r="B872" t="s">
        <v>10545</v>
      </c>
      <c r="C872">
        <v>528.29999999999995</v>
      </c>
      <c r="D872">
        <v>354.11509344091633</v>
      </c>
      <c r="E872">
        <v>348.9796092585409</v>
      </c>
      <c r="F872">
        <v>288.89170703291131</v>
      </c>
      <c r="G872">
        <v>428.56295680121599</v>
      </c>
      <c r="H872">
        <v>-110.4954536803494</v>
      </c>
      <c r="I872">
        <v>-111.8595805151141</v>
      </c>
      <c r="J872">
        <v>-131.2572529717701</v>
      </c>
      <c r="K872">
        <v>-88.889606061622658</v>
      </c>
      <c r="L872">
        <v>364.88253540171928</v>
      </c>
      <c r="M872">
        <v>363.55217441354432</v>
      </c>
      <c r="N872">
        <v>358.90040367605269</v>
      </c>
      <c r="O872">
        <v>374.74026121331548</v>
      </c>
      <c r="P872">
        <v>12.37957959335343</v>
      </c>
      <c r="Q872">
        <v>12.49455420248419</v>
      </c>
      <c r="R872">
        <v>10.122164461641439</v>
      </c>
      <c r="S872">
        <v>14.458927387149259</v>
      </c>
      <c r="T872">
        <v>96609.270450604163</v>
      </c>
      <c r="U872">
        <v>96609.431842802442</v>
      </c>
      <c r="V872">
        <v>96543.894046822606</v>
      </c>
      <c r="W872">
        <v>96674.885798657822</v>
      </c>
      <c r="X872">
        <v>6295.7049159260714</v>
      </c>
      <c r="Y872">
        <v>6317.9939755973228</v>
      </c>
      <c r="Z872">
        <v>6125.8493583238269</v>
      </c>
      <c r="AA872">
        <v>6401.1978260164806</v>
      </c>
      <c r="AB872">
        <v>968.8213105807539</v>
      </c>
      <c r="AC872">
        <v>957.21091818560285</v>
      </c>
      <c r="AD872">
        <v>843.77279940536005</v>
      </c>
      <c r="AE872">
        <v>1120.046690154403</v>
      </c>
      <c r="AF872">
        <v>67.688071058635472</v>
      </c>
      <c r="AG872">
        <v>67.441518702107487</v>
      </c>
      <c r="AH872">
        <v>66.5782120705517</v>
      </c>
      <c r="AI872">
        <v>69.516438043002267</v>
      </c>
      <c r="AJ872">
        <v>0.60339023762910782</v>
      </c>
      <c r="AK872">
        <v>0.60339020693860967</v>
      </c>
      <c r="AL872">
        <v>0.60337324622432553</v>
      </c>
      <c r="AM872">
        <v>0.60340694565534847</v>
      </c>
      <c r="AN872">
        <v>0.97416548725374763</v>
      </c>
      <c r="AO872">
        <v>0.97416548725374819</v>
      </c>
      <c r="AP872">
        <v>0.97416548725374819</v>
      </c>
      <c r="AQ872">
        <v>0.97416548725374819</v>
      </c>
      <c r="AR872">
        <v>16.104512512307881</v>
      </c>
      <c r="AS872">
        <v>16.104512512307881</v>
      </c>
      <c r="AT872">
        <v>16.104512512307881</v>
      </c>
      <c r="AU872">
        <v>16.104512512307881</v>
      </c>
      <c r="AV872" t="str">
        <f>VLOOKUP(Sheet1[[#This Row],[NPDES ID2]],Combined_Sheet__Major_Only___2[[NPDES ID2]:[ECHO BFR]],3,FALSE)</f>
        <v>IN</v>
      </c>
      <c r="AW872" t="s">
        <v>41</v>
      </c>
      <c r="AX872" t="str">
        <f>VLOOKUP(Sheet1[[#This Row],[NPDES ID2]],Combined_Sheet__Major_Only___2[[NPDES ID2]:[ECHO BFR]],27,FALSE)</f>
        <v>-</v>
      </c>
      <c r="AY872" t="str">
        <f>VLOOKUP(Sheet1[[#This Row],[NPDES ID2]],Combined_Sheet__Major_Only___2[[NPDES ID2]:[ECHO BFR]],28,FALSE)</f>
        <v>-</v>
      </c>
      <c r="AZ872" t="str">
        <f>VLOOKUP(Sheet1[[#This Row],[NPDES ID2]],Combined_Sheet__Major_Only___2[[NPDES ID2]:[ECHO BFR]],29,FALSE)</f>
        <v>thickening, preliminaryOps</v>
      </c>
      <c r="BA872">
        <f>VLOOKUP(Sheet1[[#This Row],[NPDES ID2]],Combined_Sheet__Major_Only___2[[NPDES ID2]:[ECHO BFR]],17,FALSE)</f>
        <v>38.296778000000003</v>
      </c>
      <c r="BB872">
        <f>VLOOKUP(Sheet1[[#This Row],[NPDES ID2]],Combined_Sheet__Major_Only___2[[NPDES ID2]:[ECHO BFR]],18,FALSE)</f>
        <v>-85.773527999999999</v>
      </c>
      <c r="BC872" s="2" t="str">
        <f>IF(ISNUMBER(SEARCH("aerobic",$AW872)),"aerobic","")</f>
        <v>aerobic</v>
      </c>
      <c r="BD872" s="2" t="str">
        <f>IF(ISNUMBER(SEARCH("anaer",$AW872)),"anaer","")</f>
        <v/>
      </c>
      <c r="BE872" s="2" t="str">
        <f>IF(ISNUMBER(SEARCH("thickening",$AZ872)),"thickening","")</f>
        <v>thickening</v>
      </c>
      <c r="BF872" s="3" t="str">
        <f>IF(ISNUMBER(SEARCH("airDry",$AW872)),"airDry","")</f>
        <v/>
      </c>
      <c r="BG872" s="3" t="str">
        <f>IF(ISNUMBER(SEARCH("heatDry",$AY872)),"heatDry","")</f>
        <v/>
      </c>
      <c r="BH872" s="3" t="str">
        <f>IF(AND(ISNUMBER(SEARCH("aerobic",$AW872)),ISNUMBER(SEARCH("anaer",$AW872))),"Combined Aer and Anaer.","")</f>
        <v/>
      </c>
    </row>
    <row r="873" spans="1:60" x14ac:dyDescent="0.25">
      <c r="A873" s="5">
        <v>2314</v>
      </c>
      <c r="B873" t="s">
        <v>10811</v>
      </c>
      <c r="C873">
        <v>398.35</v>
      </c>
      <c r="D873">
        <v>382.9049747347745</v>
      </c>
      <c r="E873">
        <v>378.27810963092298</v>
      </c>
      <c r="F873">
        <v>298.51817605667571</v>
      </c>
      <c r="G873">
        <v>471.4290216854651</v>
      </c>
      <c r="H873">
        <v>-109.1630574375628</v>
      </c>
      <c r="I873">
        <v>-110.5180667993034</v>
      </c>
      <c r="J873">
        <v>-129.98004528090681</v>
      </c>
      <c r="K873">
        <v>-87.638553292322896</v>
      </c>
      <c r="L873">
        <v>278.33507396809159</v>
      </c>
      <c r="M873">
        <v>277.35638526666008</v>
      </c>
      <c r="N873">
        <v>273.93399102065251</v>
      </c>
      <c r="O873">
        <v>285.58730310761871</v>
      </c>
      <c r="P873">
        <v>9.3280988355672516</v>
      </c>
      <c r="Q873">
        <v>9.4221198577863632</v>
      </c>
      <c r="R873">
        <v>7.615108244452288</v>
      </c>
      <c r="S873">
        <v>10.928059089958859</v>
      </c>
      <c r="T873">
        <v>96545.18311376257</v>
      </c>
      <c r="U873">
        <v>96545.344400898291</v>
      </c>
      <c r="V873">
        <v>96479.849268500737</v>
      </c>
      <c r="W873">
        <v>96610.755747749354</v>
      </c>
      <c r="X873">
        <v>6218.986056002821</v>
      </c>
      <c r="Y873">
        <v>6240.3553688479706</v>
      </c>
      <c r="Z873">
        <v>6056.9472084749868</v>
      </c>
      <c r="AA873">
        <v>6319.4932034825142</v>
      </c>
      <c r="AB873">
        <v>946.69076612517154</v>
      </c>
      <c r="AC873">
        <v>935.5394283497676</v>
      </c>
      <c r="AD873">
        <v>825.74873410292923</v>
      </c>
      <c r="AE873">
        <v>1092.136312131885</v>
      </c>
      <c r="AF873">
        <v>68.476147270568362</v>
      </c>
      <c r="AG873">
        <v>68.235549272180037</v>
      </c>
      <c r="AH873">
        <v>67.393288788703103</v>
      </c>
      <c r="AI873">
        <v>70.260115129759086</v>
      </c>
      <c r="AJ873">
        <v>0.61303093818388676</v>
      </c>
      <c r="AK873">
        <v>0.61303091499813744</v>
      </c>
      <c r="AL873">
        <v>0.61301808053142526</v>
      </c>
      <c r="AM873">
        <v>0.61304358129495673</v>
      </c>
      <c r="AN873">
        <v>0.97414897398112643</v>
      </c>
      <c r="AO873">
        <v>0.97414897398112632</v>
      </c>
      <c r="AP873">
        <v>0.97414897398112632</v>
      </c>
      <c r="AQ873">
        <v>0.97414897398112632</v>
      </c>
      <c r="AR873">
        <v>16.401194893909</v>
      </c>
      <c r="AS873">
        <v>16.40119489390899</v>
      </c>
      <c r="AT873">
        <v>16.40119489390899</v>
      </c>
      <c r="AU873">
        <v>16.40119489390899</v>
      </c>
      <c r="AV873" t="str">
        <f>VLOOKUP(Sheet1[[#This Row],[NPDES ID2]],Combined_Sheet__Major_Only___2[[NPDES ID2]:[ECHO BFR]],3,FALSE)</f>
        <v>NJ</v>
      </c>
      <c r="AW873" t="s">
        <v>12185</v>
      </c>
      <c r="AX873" t="str">
        <f>VLOOKUP(Sheet1[[#This Row],[NPDES ID2]],Combined_Sheet__Major_Only___2[[NPDES ID2]:[ECHO BFR]],27,FALSE)</f>
        <v>-</v>
      </c>
      <c r="AY873" t="str">
        <f>VLOOKUP(Sheet1[[#This Row],[NPDES ID2]],Combined_Sheet__Major_Only___2[[NPDES ID2]:[ECHO BFR]],28,FALSE)</f>
        <v>-</v>
      </c>
      <c r="AZ873" t="str">
        <f>VLOOKUP(Sheet1[[#This Row],[NPDES ID2]],Combined_Sheet__Major_Only___2[[NPDES ID2]:[ECHO BFR]],29,FALSE)</f>
        <v>thickening</v>
      </c>
      <c r="BA873">
        <f>VLOOKUP(Sheet1[[#This Row],[NPDES ID2]],Combined_Sheet__Major_Only___2[[NPDES ID2]:[ECHO BFR]],17,FALSE)</f>
        <v>40.962347999999999</v>
      </c>
      <c r="BB873">
        <f>VLOOKUP(Sheet1[[#This Row],[NPDES ID2]],Combined_Sheet__Major_Only___2[[NPDES ID2]:[ECHO BFR]],18,FALSE)</f>
        <v>-74.105698000000004</v>
      </c>
      <c r="BC873" s="2" t="str">
        <f>IF(ISNUMBER(SEARCH("aerobic",$AW873)),"aerobic","")</f>
        <v/>
      </c>
      <c r="BD873" s="2" t="str">
        <f>IF(ISNUMBER(SEARCH("anaer",$AW873)),"anaer","")</f>
        <v>anaer</v>
      </c>
      <c r="BE873" s="2" t="str">
        <f>IF(ISNUMBER(SEARCH("thickening",$AZ873)),"thickening","")</f>
        <v>thickening</v>
      </c>
      <c r="BF873" s="3" t="str">
        <f>IF(ISNUMBER(SEARCH("airDry",$AW873)),"airDry","")</f>
        <v/>
      </c>
      <c r="BG873" s="3" t="str">
        <f>IF(ISNUMBER(SEARCH("heatDry",$AY873)),"heatDry","")</f>
        <v/>
      </c>
      <c r="BH873" s="3" t="str">
        <f>IF(AND(ISNUMBER(SEARCH("aerobic",$AW873)),ISNUMBER(SEARCH("anaer",$AW873))),"Combined Aer and Anaer.","")</f>
        <v/>
      </c>
    </row>
    <row r="874" spans="1:60" x14ac:dyDescent="0.25">
      <c r="A874" s="5">
        <v>1807</v>
      </c>
      <c r="B874" t="s">
        <v>8549</v>
      </c>
      <c r="C874">
        <v>1899.24</v>
      </c>
      <c r="D874">
        <v>438.82629775539408</v>
      </c>
      <c r="E874">
        <v>439.18742490625459</v>
      </c>
      <c r="F874">
        <v>366.54189993984181</v>
      </c>
      <c r="G874">
        <v>514.42119370938985</v>
      </c>
      <c r="H874">
        <v>-137.8338320700766</v>
      </c>
      <c r="I874">
        <v>-139.09808388584679</v>
      </c>
      <c r="J874">
        <v>-158.33952788469151</v>
      </c>
      <c r="K874">
        <v>-114.6419349878315</v>
      </c>
      <c r="L874">
        <v>1437.791154523276</v>
      </c>
      <c r="M874">
        <v>1429.228572544768</v>
      </c>
      <c r="N874">
        <v>1399.310657628811</v>
      </c>
      <c r="O874">
        <v>1501.213008661714</v>
      </c>
      <c r="P874">
        <v>59.351346753055857</v>
      </c>
      <c r="Q874">
        <v>59.099525703589592</v>
      </c>
      <c r="R874">
        <v>49.787167669635743</v>
      </c>
      <c r="S874">
        <v>66.767036524668541</v>
      </c>
      <c r="T874">
        <v>96494.704725025178</v>
      </c>
      <c r="U874">
        <v>96494.865929408377</v>
      </c>
      <c r="V874">
        <v>96429.404400979998</v>
      </c>
      <c r="W874">
        <v>96560.243715278601</v>
      </c>
      <c r="X874">
        <v>7581.3676855658414</v>
      </c>
      <c r="Y874">
        <v>7622.424083500664</v>
      </c>
      <c r="Z874">
        <v>7253.694375129845</v>
      </c>
      <c r="AA874">
        <v>7786.8167791871447</v>
      </c>
      <c r="AB874">
        <v>1447.009029142532</v>
      </c>
      <c r="AC874">
        <v>1426.891552563598</v>
      </c>
      <c r="AD874">
        <v>1214.677272539451</v>
      </c>
      <c r="AE874">
        <v>1749.5743056796889</v>
      </c>
      <c r="AF874">
        <v>56.166620107485549</v>
      </c>
      <c r="AG874">
        <v>55.832955588750963</v>
      </c>
      <c r="AH874">
        <v>54.662930341642998</v>
      </c>
      <c r="AI874">
        <v>58.643079806474077</v>
      </c>
      <c r="AJ874">
        <v>0.46272286239136029</v>
      </c>
      <c r="AK874">
        <v>0.46272276128254552</v>
      </c>
      <c r="AL874">
        <v>0.46266801966346549</v>
      </c>
      <c r="AM874">
        <v>0.46277679607493061</v>
      </c>
      <c r="AN874">
        <v>0.97413595243285256</v>
      </c>
      <c r="AO874">
        <v>0.97413595243285256</v>
      </c>
      <c r="AP874">
        <v>0.97413595243285256</v>
      </c>
      <c r="AQ874">
        <v>0.97413595243285256</v>
      </c>
      <c r="AR874">
        <v>11.776390486770151</v>
      </c>
      <c r="AS874">
        <v>11.776390486770151</v>
      </c>
      <c r="AT874">
        <v>11.776390486770151</v>
      </c>
      <c r="AU874">
        <v>11.776390486770151</v>
      </c>
      <c r="AV874" t="str">
        <f>VLOOKUP(Sheet1[[#This Row],[NPDES ID2]],Combined_Sheet__Major_Only___2[[NPDES ID2]:[ECHO BFR]],3,FALSE)</f>
        <v>PA</v>
      </c>
      <c r="AW874" t="s">
        <v>87</v>
      </c>
      <c r="AX874" t="str">
        <f>VLOOKUP(Sheet1[[#This Row],[NPDES ID2]],Combined_Sheet__Major_Only___2[[NPDES ID2]:[ECHO BFR]],27,FALSE)</f>
        <v>-</v>
      </c>
      <c r="AY874" t="str">
        <f>VLOOKUP(Sheet1[[#This Row],[NPDES ID2]],Combined_Sheet__Major_Only___2[[NPDES ID2]:[ECHO BFR]],28,FALSE)</f>
        <v>-</v>
      </c>
      <c r="AZ874" t="str">
        <f>VLOOKUP(Sheet1[[#This Row],[NPDES ID2]],Combined_Sheet__Major_Only___2[[NPDES ID2]:[ECHO BFR]],29,FALSE)</f>
        <v>thickening</v>
      </c>
      <c r="BA874">
        <f>VLOOKUP(Sheet1[[#This Row],[NPDES ID2]],Combined_Sheet__Major_Only___2[[NPDES ID2]:[ECHO BFR]],17,FALSE)</f>
        <v>40.229444000000001</v>
      </c>
      <c r="BB874">
        <f>VLOOKUP(Sheet1[[#This Row],[NPDES ID2]],Combined_Sheet__Major_Only___2[[NPDES ID2]:[ECHO BFR]],18,FALSE)</f>
        <v>-75.351667000000006</v>
      </c>
      <c r="BC874" s="2" t="str">
        <f>IF(ISNUMBER(SEARCH("aerobic",$AW874)),"aerobic","")</f>
        <v/>
      </c>
      <c r="BD874" s="2" t="str">
        <f>IF(ISNUMBER(SEARCH("anaer",$AW874)),"anaer","")</f>
        <v/>
      </c>
      <c r="BE874" s="2" t="str">
        <f>IF(ISNUMBER(SEARCH("thickening",$AZ874)),"thickening","")</f>
        <v>thickening</v>
      </c>
      <c r="BF874" s="4" t="str">
        <f>IF(ISNUMBER(SEARCH("airDry",$AW874)),"airDry","")</f>
        <v/>
      </c>
      <c r="BG874" s="4" t="str">
        <f>IF(ISNUMBER(SEARCH("heatDry",$AY874)),"heatDry","")</f>
        <v/>
      </c>
      <c r="BH874" s="4" t="str">
        <f>IF(AND(ISNUMBER(SEARCH("aerobic",$AW874)),ISNUMBER(SEARCH("anaer",$AW874))),"Combined Aer and Anaer.","")</f>
        <v/>
      </c>
    </row>
    <row r="875" spans="1:60" x14ac:dyDescent="0.25">
      <c r="A875" s="5">
        <v>1533</v>
      </c>
      <c r="B875" t="s">
        <v>7217</v>
      </c>
      <c r="C875">
        <v>97.15</v>
      </c>
      <c r="D875">
        <v>949.64080041232035</v>
      </c>
      <c r="E875">
        <v>933.25037140002428</v>
      </c>
      <c r="F875">
        <v>664.16791076152231</v>
      </c>
      <c r="G875">
        <v>1235.702964919371</v>
      </c>
      <c r="H875">
        <v>-138.09196176355829</v>
      </c>
      <c r="I875">
        <v>-139.31424749045951</v>
      </c>
      <c r="J875">
        <v>-157.98296754110109</v>
      </c>
      <c r="K875">
        <v>-115.27900068769721</v>
      </c>
      <c r="L875">
        <v>74.500247669878732</v>
      </c>
      <c r="M875">
        <v>74.061419318339631</v>
      </c>
      <c r="N875">
        <v>72.526539952541981</v>
      </c>
      <c r="O875">
        <v>77.752410168151599</v>
      </c>
      <c r="P875">
        <v>3.0609253157603908</v>
      </c>
      <c r="Q875">
        <v>3.0484258475396451</v>
      </c>
      <c r="R875">
        <v>2.5659586059889299</v>
      </c>
      <c r="S875">
        <v>3.4467999005951562</v>
      </c>
      <c r="T875">
        <v>96455.475911000671</v>
      </c>
      <c r="U875">
        <v>96455.6370510735</v>
      </c>
      <c r="V875">
        <v>96390.201637659688</v>
      </c>
      <c r="W875">
        <v>96520.988755337166</v>
      </c>
      <c r="X875">
        <v>7543.2282810746683</v>
      </c>
      <c r="Y875">
        <v>7583.6611300485374</v>
      </c>
      <c r="Z875">
        <v>7220.4432014631711</v>
      </c>
      <c r="AA875">
        <v>7745.5682647853628</v>
      </c>
      <c r="AB875">
        <v>1430.2972773868439</v>
      </c>
      <c r="AC875">
        <v>1410.393717515828</v>
      </c>
      <c r="AD875">
        <v>1202.2232021015921</v>
      </c>
      <c r="AE875">
        <v>1726.9688577193069</v>
      </c>
      <c r="AF875">
        <v>56.420007518618817</v>
      </c>
      <c r="AG875">
        <v>56.087719526592167</v>
      </c>
      <c r="AH875">
        <v>54.925269030797871</v>
      </c>
      <c r="AI875">
        <v>58.882857032607383</v>
      </c>
      <c r="AJ875">
        <v>0.4658100382841508</v>
      </c>
      <c r="AK875">
        <v>0.46581003322722447</v>
      </c>
      <c r="AL875">
        <v>0.46580722432921379</v>
      </c>
      <c r="AM875">
        <v>0.4658128052381843</v>
      </c>
      <c r="AN875">
        <v>0.97412582379445378</v>
      </c>
      <c r="AO875">
        <v>0.97412582379445389</v>
      </c>
      <c r="AP875">
        <v>0.97412582379445389</v>
      </c>
      <c r="AQ875">
        <v>0.97412582379445389</v>
      </c>
      <c r="AR875">
        <v>11.87312835227627</v>
      </c>
      <c r="AS875">
        <v>11.873128352276259</v>
      </c>
      <c r="AT875">
        <v>11.873128352276259</v>
      </c>
      <c r="AU875">
        <v>11.873128352276259</v>
      </c>
      <c r="AV875" t="str">
        <f>VLOOKUP(Sheet1[[#This Row],[NPDES ID2]],Combined_Sheet__Major_Only___2[[NPDES ID2]:[ECHO BFR]],3,FALSE)</f>
        <v>TX</v>
      </c>
      <c r="AW875" t="s">
        <v>54</v>
      </c>
      <c r="AX875" t="str">
        <f>VLOOKUP(Sheet1[[#This Row],[NPDES ID2]],Combined_Sheet__Major_Only___2[[NPDES ID2]:[ECHO BFR]],27,FALSE)</f>
        <v>-</v>
      </c>
      <c r="AY875" t="str">
        <f>VLOOKUP(Sheet1[[#This Row],[NPDES ID2]],Combined_Sheet__Major_Only___2[[NPDES ID2]:[ECHO BFR]],28,FALSE)</f>
        <v>-</v>
      </c>
      <c r="AZ875" t="str">
        <f>VLOOKUP(Sheet1[[#This Row],[NPDES ID2]],Combined_Sheet__Major_Only___2[[NPDES ID2]:[ECHO BFR]],29,FALSE)</f>
        <v>thickening</v>
      </c>
      <c r="BA875">
        <f>VLOOKUP(Sheet1[[#This Row],[NPDES ID2]],Combined_Sheet__Major_Only___2[[NPDES ID2]:[ECHO BFR]],17,FALSE)</f>
        <v>32.634556000000003</v>
      </c>
      <c r="BB875">
        <f>VLOOKUP(Sheet1[[#This Row],[NPDES ID2]],Combined_Sheet__Major_Only___2[[NPDES ID2]:[ECHO BFR]],18,FALSE)</f>
        <v>-95.482444000000001</v>
      </c>
      <c r="BC875" s="2" t="str">
        <f>IF(ISNUMBER(SEARCH("aerobic",$AW875)),"aerobic","")</f>
        <v/>
      </c>
      <c r="BD875" s="2" t="str">
        <f>IF(ISNUMBER(SEARCH("anaer",$AW875)),"anaer","")</f>
        <v/>
      </c>
      <c r="BE875" s="2" t="str">
        <f>IF(ISNUMBER(SEARCH("thickening",$AZ875)),"thickening","")</f>
        <v>thickening</v>
      </c>
      <c r="BF875" s="4" t="str">
        <f>IF(ISNUMBER(SEARCH("airDry",$AW875)),"airDry","")</f>
        <v/>
      </c>
      <c r="BG875" s="4" t="str">
        <f>IF(ISNUMBER(SEARCH("heatDry",$AY875)),"heatDry","")</f>
        <v/>
      </c>
      <c r="BH875" s="4" t="str">
        <f>IF(AND(ISNUMBER(SEARCH("aerobic",$AW875)),ISNUMBER(SEARCH("anaer",$AW875))),"Combined Aer and Anaer.","")</f>
        <v/>
      </c>
    </row>
    <row r="876" spans="1:60" x14ac:dyDescent="0.25">
      <c r="A876" s="5">
        <v>156</v>
      </c>
      <c r="B876" t="s">
        <v>857</v>
      </c>
      <c r="C876">
        <v>5596</v>
      </c>
      <c r="D876">
        <v>1093.8958679180139</v>
      </c>
      <c r="E876">
        <v>1094.0940413497881</v>
      </c>
      <c r="F876">
        <v>879.42011727958584</v>
      </c>
      <c r="G876">
        <v>1286.289634170563</v>
      </c>
      <c r="H876">
        <v>-104.99630874713679</v>
      </c>
      <c r="I876">
        <v>-106.7285856513956</v>
      </c>
      <c r="J876">
        <v>-125.8132802416186</v>
      </c>
      <c r="K876">
        <v>-82.960841352832034</v>
      </c>
      <c r="L876">
        <v>4000.1398499545371</v>
      </c>
      <c r="M876">
        <v>3987.0569709709921</v>
      </c>
      <c r="N876">
        <v>3941.4747261795742</v>
      </c>
      <c r="O876">
        <v>4096.8950413395714</v>
      </c>
      <c r="P876">
        <v>130.81663860705549</v>
      </c>
      <c r="Q876">
        <v>132.47743211136861</v>
      </c>
      <c r="R876">
        <v>106.4592653858177</v>
      </c>
      <c r="S876">
        <v>154.22447365033159</v>
      </c>
      <c r="T876">
        <v>96342.490764660382</v>
      </c>
      <c r="U876">
        <v>96342.651719509275</v>
      </c>
      <c r="V876">
        <v>96277.291521439474</v>
      </c>
      <c r="W876">
        <v>96407.928304649176</v>
      </c>
      <c r="X876">
        <v>6065.986426206171</v>
      </c>
      <c r="Y876">
        <v>6085.5408025532624</v>
      </c>
      <c r="Z876">
        <v>5918.8588216376356</v>
      </c>
      <c r="AA876">
        <v>6156.9922106407485</v>
      </c>
      <c r="AB876">
        <v>904.79176723772287</v>
      </c>
      <c r="AC876">
        <v>894.53930699136083</v>
      </c>
      <c r="AD876">
        <v>791.28277257969876</v>
      </c>
      <c r="AE876">
        <v>1039.9538180080599</v>
      </c>
      <c r="AF876">
        <v>70.074857037913759</v>
      </c>
      <c r="AG876">
        <v>69.848186412476366</v>
      </c>
      <c r="AH876">
        <v>69.045728074238639</v>
      </c>
      <c r="AI876">
        <v>71.766612311494555</v>
      </c>
      <c r="AJ876">
        <v>0.63259479108585714</v>
      </c>
      <c r="AK876">
        <v>0.63259444344247928</v>
      </c>
      <c r="AL876">
        <v>0.63241310334826284</v>
      </c>
      <c r="AM876">
        <v>0.63277350196471793</v>
      </c>
      <c r="AN876">
        <v>0.97409660734755088</v>
      </c>
      <c r="AO876">
        <v>0.97409660734755077</v>
      </c>
      <c r="AP876">
        <v>0.97409660734755077</v>
      </c>
      <c r="AQ876">
        <v>0.97409660734755077</v>
      </c>
      <c r="AR876">
        <v>16.9971939765699</v>
      </c>
      <c r="AS876">
        <v>16.9971939765699</v>
      </c>
      <c r="AT876">
        <v>16.9971939765699</v>
      </c>
      <c r="AU876">
        <v>16.9971939765699</v>
      </c>
      <c r="AV876" t="str">
        <f>VLOOKUP(Sheet1[[#This Row],[NPDES ID2]],Combined_Sheet__Major_Only___2[[NPDES ID2]:[ECHO BFR]],3,FALSE)</f>
        <v>TX</v>
      </c>
      <c r="AW876" t="s">
        <v>12185</v>
      </c>
      <c r="AX876" t="str">
        <f>VLOOKUP(Sheet1[[#This Row],[NPDES ID2]],Combined_Sheet__Major_Only___2[[NPDES ID2]:[ECHO BFR]],27,FALSE)</f>
        <v>-</v>
      </c>
      <c r="AY876" t="str">
        <f>VLOOKUP(Sheet1[[#This Row],[NPDES ID2]],Combined_Sheet__Major_Only___2[[NPDES ID2]:[ECHO BFR]],28,FALSE)</f>
        <v>-</v>
      </c>
      <c r="AZ876" t="str">
        <f>VLOOKUP(Sheet1[[#This Row],[NPDES ID2]],Combined_Sheet__Major_Only___2[[NPDES ID2]:[ECHO BFR]],29,FALSE)</f>
        <v>thickening, preliminaryOps</v>
      </c>
      <c r="BA876">
        <f>VLOOKUP(Sheet1[[#This Row],[NPDES ID2]],Combined_Sheet__Major_Only___2[[NPDES ID2]:[ECHO BFR]],17,FALSE)</f>
        <v>31.653919999999999</v>
      </c>
      <c r="BB876">
        <f>VLOOKUP(Sheet1[[#This Row],[NPDES ID2]],Combined_Sheet__Major_Only___2[[NPDES ID2]:[ECHO BFR]],18,FALSE)</f>
        <v>-106.32109</v>
      </c>
      <c r="BC876" s="2" t="str">
        <f>IF(ISNUMBER(SEARCH("aerobic",$AW876)),"aerobic","")</f>
        <v/>
      </c>
      <c r="BD876" s="2" t="str">
        <f>IF(ISNUMBER(SEARCH("anaer",$AW876)),"anaer","")</f>
        <v>anaer</v>
      </c>
      <c r="BE876" s="2" t="str">
        <f>IF(ISNUMBER(SEARCH("thickening",$AZ876)),"thickening","")</f>
        <v>thickening</v>
      </c>
      <c r="BF876" s="3" t="str">
        <f>IF(ISNUMBER(SEARCH("airDry",$AW876)),"airDry","")</f>
        <v/>
      </c>
      <c r="BG876" s="3" t="str">
        <f>IF(ISNUMBER(SEARCH("heatDry",$AY876)),"heatDry","")</f>
        <v/>
      </c>
      <c r="BH876" s="3" t="str">
        <f>IF(AND(ISNUMBER(SEARCH("aerobic",$AW876)),ISNUMBER(SEARCH("anaer",$AW876))),"Combined Aer and Anaer.","")</f>
        <v/>
      </c>
    </row>
    <row r="877" spans="1:60" x14ac:dyDescent="0.25">
      <c r="A877" s="5">
        <v>1297</v>
      </c>
      <c r="B877" t="s">
        <v>6175</v>
      </c>
      <c r="C877">
        <v>182.61</v>
      </c>
      <c r="D877">
        <v>620.55087172911294</v>
      </c>
      <c r="E877">
        <v>617.08521776519365</v>
      </c>
      <c r="F877">
        <v>450.15764412635349</v>
      </c>
      <c r="G877">
        <v>789.10637927270488</v>
      </c>
      <c r="H877">
        <v>-110.20465029422461</v>
      </c>
      <c r="I877">
        <v>-111.6147589263332</v>
      </c>
      <c r="J877">
        <v>-130.98596399308161</v>
      </c>
      <c r="K877">
        <v>-88.66315602434554</v>
      </c>
      <c r="L877">
        <v>126.5473485890365</v>
      </c>
      <c r="M877">
        <v>126.0907703010889</v>
      </c>
      <c r="N877">
        <v>124.49391506413011</v>
      </c>
      <c r="O877">
        <v>129.930933354107</v>
      </c>
      <c r="P877">
        <v>4.2783155661222034</v>
      </c>
      <c r="Q877">
        <v>4.3190374684015342</v>
      </c>
      <c r="R877">
        <v>3.496571131763067</v>
      </c>
      <c r="S877">
        <v>5.0012151178263657</v>
      </c>
      <c r="T877">
        <v>96332.403310134003</v>
      </c>
      <c r="U877">
        <v>96332.564248445851</v>
      </c>
      <c r="V877">
        <v>96267.210765695607</v>
      </c>
      <c r="W877">
        <v>96397.834126856877</v>
      </c>
      <c r="X877">
        <v>6256.6259629265869</v>
      </c>
      <c r="Y877">
        <v>6278.5823206201567</v>
      </c>
      <c r="Z877">
        <v>6089.5000240918253</v>
      </c>
      <c r="AA877">
        <v>6360.3854156113193</v>
      </c>
      <c r="AB877">
        <v>959.74967984039165</v>
      </c>
      <c r="AC877">
        <v>948.30185974887559</v>
      </c>
      <c r="AD877">
        <v>836.25316789599333</v>
      </c>
      <c r="AE877">
        <v>1108.8490270722009</v>
      </c>
      <c r="AF877">
        <v>67.913989615528465</v>
      </c>
      <c r="AG877">
        <v>67.669040560317626</v>
      </c>
      <c r="AH877">
        <v>66.811929782017017</v>
      </c>
      <c r="AI877">
        <v>69.729748193995803</v>
      </c>
      <c r="AJ877">
        <v>0.60615372224883091</v>
      </c>
      <c r="AK877">
        <v>0.60615371169366372</v>
      </c>
      <c r="AL877">
        <v>0.60614785368390001</v>
      </c>
      <c r="AM877">
        <v>0.60615949281652393</v>
      </c>
      <c r="AN877">
        <v>0.97409399565807508</v>
      </c>
      <c r="AO877">
        <v>0.97409399565807453</v>
      </c>
      <c r="AP877">
        <v>0.97409399565807453</v>
      </c>
      <c r="AQ877">
        <v>0.97409399565807453</v>
      </c>
      <c r="AR877">
        <v>16.189895553254431</v>
      </c>
      <c r="AS877">
        <v>16.189895553254431</v>
      </c>
      <c r="AT877">
        <v>16.189895553254431</v>
      </c>
      <c r="AU877">
        <v>16.189895553254431</v>
      </c>
      <c r="AV877" t="str">
        <f>VLOOKUP(Sheet1[[#This Row],[NPDES ID2]],Combined_Sheet__Major_Only___2[[NPDES ID2]:[ECHO BFR]],3,FALSE)</f>
        <v>KS</v>
      </c>
      <c r="AW877" t="s">
        <v>41</v>
      </c>
      <c r="AX877" t="str">
        <f>VLOOKUP(Sheet1[[#This Row],[NPDES ID2]],Combined_Sheet__Major_Only___2[[NPDES ID2]:[ECHO BFR]],27,FALSE)</f>
        <v>tempSludgeStore</v>
      </c>
      <c r="AY877" t="str">
        <f>VLOOKUP(Sheet1[[#This Row],[NPDES ID2]],Combined_Sheet__Major_Only___2[[NPDES ID2]:[ECHO BFR]],28,FALSE)</f>
        <v>-</v>
      </c>
      <c r="AZ877" t="str">
        <f>VLOOKUP(Sheet1[[#This Row],[NPDES ID2]],Combined_Sheet__Major_Only___2[[NPDES ID2]:[ECHO BFR]],29,FALSE)</f>
        <v>thickening</v>
      </c>
      <c r="BA877">
        <f>VLOOKUP(Sheet1[[#This Row],[NPDES ID2]],Combined_Sheet__Major_Only___2[[NPDES ID2]:[ECHO BFR]],17,FALSE)</f>
        <v>37.340380000000003</v>
      </c>
      <c r="BB877">
        <f>VLOOKUP(Sheet1[[#This Row],[NPDES ID2]],Combined_Sheet__Major_Only___2[[NPDES ID2]:[ECHO BFR]],18,FALSE)</f>
        <v>-95.260791999999995</v>
      </c>
      <c r="BC877" s="2" t="str">
        <f>IF(ISNUMBER(SEARCH("aerobic",$AW877)),"aerobic","")</f>
        <v>aerobic</v>
      </c>
      <c r="BD877" s="2" t="str">
        <f>IF(ISNUMBER(SEARCH("anaer",$AW877)),"anaer","")</f>
        <v/>
      </c>
      <c r="BE877" s="2" t="str">
        <f>IF(ISNUMBER(SEARCH("thickening",$AZ877)),"thickening","")</f>
        <v>thickening</v>
      </c>
      <c r="BF877" s="4" t="str">
        <f>IF(ISNUMBER(SEARCH("airDry",$AW877)),"airDry","")</f>
        <v/>
      </c>
      <c r="BG877" s="4" t="str">
        <f>IF(ISNUMBER(SEARCH("heatDry",$AY877)),"heatDry","")</f>
        <v/>
      </c>
      <c r="BH877" s="4" t="str">
        <f>IF(AND(ISNUMBER(SEARCH("aerobic",$AW877)),ISNUMBER(SEARCH("anaer",$AW877))),"Combined Aer and Anaer.","")</f>
        <v/>
      </c>
    </row>
    <row r="878" spans="1:60" x14ac:dyDescent="0.25">
      <c r="A878" s="5">
        <v>2365</v>
      </c>
      <c r="B878" t="s">
        <v>11030</v>
      </c>
      <c r="C878">
        <v>331.62759</v>
      </c>
      <c r="D878">
        <v>423.04379694152988</v>
      </c>
      <c r="E878">
        <v>420.7151024460004</v>
      </c>
      <c r="F878">
        <v>327.01367856568368</v>
      </c>
      <c r="G878">
        <v>521.86896895814255</v>
      </c>
      <c r="H878">
        <v>-110.88127151325121</v>
      </c>
      <c r="I878">
        <v>-112.25769745070799</v>
      </c>
      <c r="J878">
        <v>-131.63285782017999</v>
      </c>
      <c r="K878">
        <v>-89.286825547717456</v>
      </c>
      <c r="L878">
        <v>228.42614216431221</v>
      </c>
      <c r="M878">
        <v>227.58636896246</v>
      </c>
      <c r="N878">
        <v>224.6496042215411</v>
      </c>
      <c r="O878">
        <v>234.64915386056219</v>
      </c>
      <c r="P878">
        <v>7.7723244827850193</v>
      </c>
      <c r="Q878">
        <v>7.8430911404247192</v>
      </c>
      <c r="R878">
        <v>6.3573556721390583</v>
      </c>
      <c r="S878">
        <v>9.0712711660777305</v>
      </c>
      <c r="T878">
        <v>96243.916710561694</v>
      </c>
      <c r="U878">
        <v>96244.077503811655</v>
      </c>
      <c r="V878">
        <v>96178.782927477369</v>
      </c>
      <c r="W878">
        <v>96309.288551163554</v>
      </c>
      <c r="X878">
        <v>6288.9422346414731</v>
      </c>
      <c r="Y878">
        <v>6311.3576388782376</v>
      </c>
      <c r="Z878">
        <v>6117.8974156695549</v>
      </c>
      <c r="AA878">
        <v>6395.2064387679957</v>
      </c>
      <c r="AB878">
        <v>970.2619267624417</v>
      </c>
      <c r="AC878">
        <v>958.58362414905241</v>
      </c>
      <c r="AD878">
        <v>844.72951320226969</v>
      </c>
      <c r="AE878">
        <v>1122.268191569194</v>
      </c>
      <c r="AF878">
        <v>67.504039459559948</v>
      </c>
      <c r="AG878">
        <v>67.256020495537442</v>
      </c>
      <c r="AH878">
        <v>66.387920054523221</v>
      </c>
      <c r="AI878">
        <v>69.342860540777721</v>
      </c>
      <c r="AJ878">
        <v>0.60113924174021371</v>
      </c>
      <c r="AK878">
        <v>0.60113922258987773</v>
      </c>
      <c r="AL878">
        <v>0.60112861389512651</v>
      </c>
      <c r="AM878">
        <v>0.60114969221060677</v>
      </c>
      <c r="AN878">
        <v>0.97407106346914929</v>
      </c>
      <c r="AO878">
        <v>0.97407106346914929</v>
      </c>
      <c r="AP878">
        <v>0.97407106346914929</v>
      </c>
      <c r="AQ878">
        <v>0.97407106346914929</v>
      </c>
      <c r="AR878">
        <v>16.035491017009971</v>
      </c>
      <c r="AS878">
        <v>16.035491017009981</v>
      </c>
      <c r="AT878">
        <v>16.035491017009981</v>
      </c>
      <c r="AU878">
        <v>16.035491017009981</v>
      </c>
      <c r="AV878" t="str">
        <f>VLOOKUP(Sheet1[[#This Row],[NPDES ID2]],Combined_Sheet__Major_Only___2[[NPDES ID2]:[ECHO BFR]],3,FALSE)</f>
        <v>FL</v>
      </c>
      <c r="AW878" t="s">
        <v>41</v>
      </c>
      <c r="AX878" t="str">
        <f>VLOOKUP(Sheet1[[#This Row],[NPDES ID2]],Combined_Sheet__Major_Only___2[[NPDES ID2]:[ECHO BFR]],27,FALSE)</f>
        <v>-</v>
      </c>
      <c r="AY878" t="str">
        <f>VLOOKUP(Sheet1[[#This Row],[NPDES ID2]],Combined_Sheet__Major_Only___2[[NPDES ID2]:[ECHO BFR]],28,FALSE)</f>
        <v>-</v>
      </c>
      <c r="AZ878" t="str">
        <f>VLOOKUP(Sheet1[[#This Row],[NPDES ID2]],Combined_Sheet__Major_Only___2[[NPDES ID2]:[ECHO BFR]],29,FALSE)</f>
        <v>thickening</v>
      </c>
      <c r="BA878">
        <f>VLOOKUP(Sheet1[[#This Row],[NPDES ID2]],Combined_Sheet__Major_Only___2[[NPDES ID2]:[ECHO BFR]],17,FALSE)</f>
        <v>27.951798</v>
      </c>
      <c r="BB878">
        <f>VLOOKUP(Sheet1[[#This Row],[NPDES ID2]],Combined_Sheet__Major_Only___2[[NPDES ID2]:[ECHO BFR]],18,FALSE)</f>
        <v>-81.709100000000007</v>
      </c>
      <c r="BC878" s="2" t="str">
        <f>IF(ISNUMBER(SEARCH("aerobic",$AW878)),"aerobic","")</f>
        <v>aerobic</v>
      </c>
      <c r="BD878" s="2" t="str">
        <f>IF(ISNUMBER(SEARCH("anaer",$AW878)),"anaer","")</f>
        <v/>
      </c>
      <c r="BE878" s="2" t="str">
        <f>IF(ISNUMBER(SEARCH("thickening",$AZ878)),"thickening","")</f>
        <v>thickening</v>
      </c>
      <c r="BF878" s="4" t="str">
        <f>IF(ISNUMBER(SEARCH("airDry",$AW878)),"airDry","")</f>
        <v/>
      </c>
      <c r="BG878" s="4" t="str">
        <f>IF(ISNUMBER(SEARCH("heatDry",$AY878)),"heatDry","")</f>
        <v/>
      </c>
      <c r="BH878" s="4" t="str">
        <f>IF(AND(ISNUMBER(SEARCH("aerobic",$AW878)),ISNUMBER(SEARCH("anaer",$AW878))),"Combined Aer and Anaer.","")</f>
        <v/>
      </c>
    </row>
    <row r="879" spans="1:60" x14ac:dyDescent="0.25">
      <c r="A879" s="5">
        <v>651</v>
      </c>
      <c r="B879" t="s">
        <v>3207</v>
      </c>
      <c r="C879">
        <v>111</v>
      </c>
      <c r="D879">
        <v>923.00838435787023</v>
      </c>
      <c r="E879">
        <v>914.85088173011525</v>
      </c>
      <c r="F879">
        <v>649.62589866202643</v>
      </c>
      <c r="G879">
        <v>1194.209544134477</v>
      </c>
      <c r="H879">
        <v>-108.8266288863837</v>
      </c>
      <c r="I879">
        <v>-110.18312435003349</v>
      </c>
      <c r="J879">
        <v>-129.66347603960179</v>
      </c>
      <c r="K879">
        <v>-87.359054477410709</v>
      </c>
      <c r="L879">
        <v>77.837741714458701</v>
      </c>
      <c r="M879">
        <v>77.567183393435272</v>
      </c>
      <c r="N879">
        <v>76.620876756788405</v>
      </c>
      <c r="O879">
        <v>79.842831529603473</v>
      </c>
      <c r="P879">
        <v>2.5987502675979308</v>
      </c>
      <c r="Q879">
        <v>2.625592620318892</v>
      </c>
      <c r="R879">
        <v>2.120468800530098</v>
      </c>
      <c r="S879">
        <v>3.0473410521538402</v>
      </c>
      <c r="T879">
        <v>96027.141300010029</v>
      </c>
      <c r="U879">
        <v>96027.301737885835</v>
      </c>
      <c r="V879">
        <v>95962.151471114397</v>
      </c>
      <c r="W879">
        <v>96092.368660284847</v>
      </c>
      <c r="X879">
        <v>6163.3532172676514</v>
      </c>
      <c r="Y879">
        <v>6184.3287723246412</v>
      </c>
      <c r="Z879">
        <v>6004.5197613937462</v>
      </c>
      <c r="AA879">
        <v>6261.8324515735294</v>
      </c>
      <c r="AB879">
        <v>935.09551172335307</v>
      </c>
      <c r="AC879">
        <v>924.13566499950184</v>
      </c>
      <c r="AD879">
        <v>816.01885600993046</v>
      </c>
      <c r="AE879">
        <v>1078.0474955512491</v>
      </c>
      <c r="AF879">
        <v>68.722052984615019</v>
      </c>
      <c r="AG879">
        <v>68.483229970890619</v>
      </c>
      <c r="AH879">
        <v>67.647668598454018</v>
      </c>
      <c r="AI879">
        <v>70.492260189724831</v>
      </c>
      <c r="AJ879">
        <v>0.61603957826063993</v>
      </c>
      <c r="AK879">
        <v>0.61603957183885494</v>
      </c>
      <c r="AL879">
        <v>0.61603600462509955</v>
      </c>
      <c r="AM879">
        <v>0.61604309220551912</v>
      </c>
      <c r="AN879">
        <v>0.97401471201562118</v>
      </c>
      <c r="AO879">
        <v>0.97401471201562118</v>
      </c>
      <c r="AP879">
        <v>0.97401471201562118</v>
      </c>
      <c r="AQ879">
        <v>0.97401471201562118</v>
      </c>
      <c r="AR879">
        <v>16.49405588376051</v>
      </c>
      <c r="AS879">
        <v>16.49405588376051</v>
      </c>
      <c r="AT879">
        <v>16.49405588376051</v>
      </c>
      <c r="AU879">
        <v>16.49405588376051</v>
      </c>
      <c r="AV879" t="str">
        <f>VLOOKUP(Sheet1[[#This Row],[NPDES ID2]],Combined_Sheet__Major_Only___2[[NPDES ID2]:[ECHO BFR]],3,FALSE)</f>
        <v>GA</v>
      </c>
      <c r="AW879" t="s">
        <v>41</v>
      </c>
      <c r="AX879" t="str">
        <f>VLOOKUP(Sheet1[[#This Row],[NPDES ID2]],Combined_Sheet__Major_Only___2[[NPDES ID2]:[ECHO BFR]],27,FALSE)</f>
        <v>-</v>
      </c>
      <c r="AY879" t="str">
        <f>VLOOKUP(Sheet1[[#This Row],[NPDES ID2]],Combined_Sheet__Major_Only___2[[NPDES ID2]:[ECHO BFR]],28,FALSE)</f>
        <v>-</v>
      </c>
      <c r="AZ879" t="str">
        <f>VLOOKUP(Sheet1[[#This Row],[NPDES ID2]],Combined_Sheet__Major_Only___2[[NPDES ID2]:[ECHO BFR]],29,FALSE)</f>
        <v>thickening</v>
      </c>
      <c r="BA879">
        <f>VLOOKUP(Sheet1[[#This Row],[NPDES ID2]],Combined_Sheet__Major_Only___2[[NPDES ID2]:[ECHO BFR]],17,FALSE)</f>
        <v>31.679749999999999</v>
      </c>
      <c r="BB879">
        <f>VLOOKUP(Sheet1[[#This Row],[NPDES ID2]],Combined_Sheet__Major_Only___2[[NPDES ID2]:[ECHO BFR]],18,FALSE)</f>
        <v>-83.249527999999998</v>
      </c>
      <c r="BC879" s="2" t="str">
        <f>IF(ISNUMBER(SEARCH("aerobic",$AW879)),"aerobic","")</f>
        <v>aerobic</v>
      </c>
      <c r="BD879" s="2" t="str">
        <f>IF(ISNUMBER(SEARCH("anaer",$AW879)),"anaer","")</f>
        <v/>
      </c>
      <c r="BE879" s="2" t="str">
        <f>IF(ISNUMBER(SEARCH("thickening",$AZ879)),"thickening","")</f>
        <v>thickening</v>
      </c>
      <c r="BF879" s="4" t="str">
        <f>IF(ISNUMBER(SEARCH("airDry",$AW879)),"airDry","")</f>
        <v/>
      </c>
      <c r="BG879" s="4" t="str">
        <f>IF(ISNUMBER(SEARCH("heatDry",$AY879)),"heatDry","")</f>
        <v/>
      </c>
      <c r="BH879" s="4" t="str">
        <f>IF(AND(ISNUMBER(SEARCH("aerobic",$AW879)),ISNUMBER(SEARCH("anaer",$AW879))),"Combined Aer and Anaer.","")</f>
        <v/>
      </c>
    </row>
    <row r="880" spans="1:60" x14ac:dyDescent="0.25">
      <c r="A880" s="5">
        <v>110</v>
      </c>
      <c r="B880" t="s">
        <v>620</v>
      </c>
      <c r="C880">
        <v>12174.51</v>
      </c>
      <c r="D880">
        <v>2287.4536456272431</v>
      </c>
      <c r="E880">
        <v>2296.548951911911</v>
      </c>
      <c r="F880">
        <v>1830.525453421114</v>
      </c>
      <c r="G880">
        <v>2699.6756022028371</v>
      </c>
      <c r="H880">
        <v>-104.3742077183537</v>
      </c>
      <c r="I880">
        <v>-105.1025467349134</v>
      </c>
      <c r="J880">
        <v>-124.92964827999999</v>
      </c>
      <c r="K880">
        <v>-82.563606735063246</v>
      </c>
      <c r="L880">
        <v>8600.4091466229893</v>
      </c>
      <c r="M880">
        <v>8571.1116536809132</v>
      </c>
      <c r="N880">
        <v>8469.4922361660228</v>
      </c>
      <c r="O880">
        <v>8816.5604206410862</v>
      </c>
      <c r="P880">
        <v>284.69347711144911</v>
      </c>
      <c r="Q880">
        <v>287.97091187398348</v>
      </c>
      <c r="R880">
        <v>232.07813539747951</v>
      </c>
      <c r="S880">
        <v>334.72940354788568</v>
      </c>
      <c r="T880">
        <v>95906.228281929274</v>
      </c>
      <c r="U880">
        <v>95906.388521584478</v>
      </c>
      <c r="V880">
        <v>95841.318747820726</v>
      </c>
      <c r="W880">
        <v>95971.375053947602</v>
      </c>
      <c r="X880">
        <v>6110.3420022055871</v>
      </c>
      <c r="Y880">
        <v>6130.736624970541</v>
      </c>
      <c r="Z880">
        <v>5956.5712495761818</v>
      </c>
      <c r="AA880">
        <v>6205.5705876999646</v>
      </c>
      <c r="AB880">
        <v>921.44506132200581</v>
      </c>
      <c r="AC880">
        <v>910.90368325893496</v>
      </c>
      <c r="AD880">
        <v>804.47718388617659</v>
      </c>
      <c r="AE880">
        <v>1061.6214108156851</v>
      </c>
      <c r="AF880">
        <v>69.278477768360773</v>
      </c>
      <c r="AG880">
        <v>69.047941748091887</v>
      </c>
      <c r="AH880">
        <v>68.220805477133723</v>
      </c>
      <c r="AI880">
        <v>71.012643454854825</v>
      </c>
      <c r="AJ880">
        <v>0.62284845214042039</v>
      </c>
      <c r="AK880">
        <v>0.62284764439227502</v>
      </c>
      <c r="AL880">
        <v>0.62245551909848373</v>
      </c>
      <c r="AM880">
        <v>0.62323510016093864</v>
      </c>
      <c r="AN880">
        <v>0.97398317375201449</v>
      </c>
      <c r="AO880">
        <v>0.97398317375201426</v>
      </c>
      <c r="AP880">
        <v>0.97398317375201426</v>
      </c>
      <c r="AQ880">
        <v>0.97398317375201426</v>
      </c>
      <c r="AR880">
        <v>16.690183275818551</v>
      </c>
      <c r="AS880">
        <v>16.690183275818551</v>
      </c>
      <c r="AT880">
        <v>16.690183275818551</v>
      </c>
      <c r="AU880">
        <v>16.690183275818551</v>
      </c>
      <c r="AV880" t="str">
        <f>VLOOKUP(Sheet1[[#This Row],[NPDES ID2]],Combined_Sheet__Major_Only___2[[NPDES ID2]:[ECHO BFR]],3,FALSE)</f>
        <v>WA</v>
      </c>
      <c r="AW880" t="s">
        <v>12185</v>
      </c>
      <c r="AX880" t="str">
        <f>VLOOKUP(Sheet1[[#This Row],[NPDES ID2]],Combined_Sheet__Major_Only___2[[NPDES ID2]:[ECHO BFR]],27,FALSE)</f>
        <v>methaneBioCaptureRecover</v>
      </c>
      <c r="AY880" t="str">
        <f>VLOOKUP(Sheet1[[#This Row],[NPDES ID2]],Combined_Sheet__Major_Only___2[[NPDES ID2]:[ECHO BFR]],28,FALSE)</f>
        <v>-</v>
      </c>
      <c r="AZ880" t="str">
        <f>VLOOKUP(Sheet1[[#This Row],[NPDES ID2]],Combined_Sheet__Major_Only___2[[NPDES ID2]:[ECHO BFR]],29,FALSE)</f>
        <v>thickening, preliminaryOps</v>
      </c>
      <c r="BA880">
        <f>VLOOKUP(Sheet1[[#This Row],[NPDES ID2]],Combined_Sheet__Major_Only___2[[NPDES ID2]:[ECHO BFR]],17,FALSE)</f>
        <v>47.469195999999997</v>
      </c>
      <c r="BB880">
        <f>VLOOKUP(Sheet1[[#This Row],[NPDES ID2]],Combined_Sheet__Major_Only___2[[NPDES ID2]:[ECHO BFR]],18,FALSE)</f>
        <v>-122.238935</v>
      </c>
      <c r="BC880" s="2" t="str">
        <f>IF(ISNUMBER(SEARCH("aerobic",$AW880)),"aerobic","")</f>
        <v/>
      </c>
      <c r="BD880" s="2" t="str">
        <f>IF(ISNUMBER(SEARCH("anaer",$AW880)),"anaer","")</f>
        <v>anaer</v>
      </c>
      <c r="BE880" s="2" t="str">
        <f>IF(ISNUMBER(SEARCH("thickening",$AZ880)),"thickening","")</f>
        <v>thickening</v>
      </c>
      <c r="BF880" s="3" t="str">
        <f>IF(ISNUMBER(SEARCH("airDry",$AW880)),"airDry","")</f>
        <v/>
      </c>
      <c r="BG880" s="3" t="str">
        <f>IF(ISNUMBER(SEARCH("heatDry",$AY880)),"heatDry","")</f>
        <v/>
      </c>
      <c r="BH880" s="3" t="str">
        <f>IF(AND(ISNUMBER(SEARCH("aerobic",$AW880)),ISNUMBER(SEARCH("anaer",$AW880))),"Combined Aer and Anaer.","")</f>
        <v/>
      </c>
    </row>
    <row r="881" spans="1:60" x14ac:dyDescent="0.25">
      <c r="A881" s="5">
        <v>538</v>
      </c>
      <c r="B881" t="s">
        <v>2651</v>
      </c>
      <c r="C881">
        <v>270</v>
      </c>
      <c r="D881">
        <v>476.36832899145548</v>
      </c>
      <c r="E881">
        <v>473.46633345111428</v>
      </c>
      <c r="F881">
        <v>358.54659091844451</v>
      </c>
      <c r="G881">
        <v>591.62336091072234</v>
      </c>
      <c r="H881">
        <v>-111.0820347694283</v>
      </c>
      <c r="I881">
        <v>-112.45972887671159</v>
      </c>
      <c r="J881">
        <v>-131.82738701302</v>
      </c>
      <c r="K881">
        <v>-89.487684769376671</v>
      </c>
      <c r="L881">
        <v>185.6958616677079</v>
      </c>
      <c r="M881">
        <v>185.01002068913181</v>
      </c>
      <c r="N881">
        <v>182.6114693836156</v>
      </c>
      <c r="O881">
        <v>190.77829803386351</v>
      </c>
      <c r="P881">
        <v>6.3285532717233286</v>
      </c>
      <c r="Q881">
        <v>6.3855291332739563</v>
      </c>
      <c r="R881">
        <v>5.1774760623339633</v>
      </c>
      <c r="S881">
        <v>7.383268480244725</v>
      </c>
      <c r="T881">
        <v>95712.160301764292</v>
      </c>
      <c r="U881">
        <v>95712.320223271134</v>
      </c>
      <c r="V881">
        <v>95647.379642506319</v>
      </c>
      <c r="W881">
        <v>95777.177727907241</v>
      </c>
      <c r="X881">
        <v>6263.6709219488012</v>
      </c>
      <c r="Y881">
        <v>6286.0808443224596</v>
      </c>
      <c r="Z881">
        <v>6092.550392892882</v>
      </c>
      <c r="AA881">
        <v>6370.0001452240567</v>
      </c>
      <c r="AB881">
        <v>967.7524527430121</v>
      </c>
      <c r="AC881">
        <v>956.0765871194842</v>
      </c>
      <c r="AD881">
        <v>842.37641307470494</v>
      </c>
      <c r="AE881">
        <v>1119.6799644816419</v>
      </c>
      <c r="AF881">
        <v>67.401796332295277</v>
      </c>
      <c r="AG881">
        <v>67.152978454760586</v>
      </c>
      <c r="AH881">
        <v>66.282189824786371</v>
      </c>
      <c r="AI881">
        <v>69.246407032713009</v>
      </c>
      <c r="AJ881">
        <v>0.59988869935334888</v>
      </c>
      <c r="AK881">
        <v>0.59988868384060567</v>
      </c>
      <c r="AL881">
        <v>0.59988008369960211</v>
      </c>
      <c r="AM881">
        <v>0.59989717118276231</v>
      </c>
      <c r="AN881">
        <v>0.9739323938077189</v>
      </c>
      <c r="AO881">
        <v>0.97393239380771923</v>
      </c>
      <c r="AP881">
        <v>0.97393239380771923</v>
      </c>
      <c r="AQ881">
        <v>0.97393239380771923</v>
      </c>
      <c r="AR881">
        <v>15.997094010276969</v>
      </c>
      <c r="AS881">
        <v>15.997094010276969</v>
      </c>
      <c r="AT881">
        <v>15.997094010276969</v>
      </c>
      <c r="AU881">
        <v>15.997094010276969</v>
      </c>
      <c r="AV881" t="str">
        <f>VLOOKUP(Sheet1[[#This Row],[NPDES ID2]],Combined_Sheet__Major_Only___2[[NPDES ID2]:[ECHO BFR]],3,FALSE)</f>
        <v>MO</v>
      </c>
      <c r="AW881" t="s">
        <v>41</v>
      </c>
      <c r="AX881" t="str">
        <f>VLOOKUP(Sheet1[[#This Row],[NPDES ID2]],Combined_Sheet__Major_Only___2[[NPDES ID2]:[ECHO BFR]],27,FALSE)</f>
        <v>tempSludgeStore</v>
      </c>
      <c r="AY881" t="str">
        <f>VLOOKUP(Sheet1[[#This Row],[NPDES ID2]],Combined_Sheet__Major_Only___2[[NPDES ID2]:[ECHO BFR]],28,FALSE)</f>
        <v>-</v>
      </c>
      <c r="AZ881" t="str">
        <f>VLOOKUP(Sheet1[[#This Row],[NPDES ID2]],Combined_Sheet__Major_Only___2[[NPDES ID2]:[ECHO BFR]],29,FALSE)</f>
        <v>thickening</v>
      </c>
      <c r="BA881">
        <f>VLOOKUP(Sheet1[[#This Row],[NPDES ID2]],Combined_Sheet__Major_Only___2[[NPDES ID2]:[ECHO BFR]],17,FALSE)</f>
        <v>38.366388999999998</v>
      </c>
      <c r="BB881">
        <f>VLOOKUP(Sheet1[[#This Row],[NPDES ID2]],Combined_Sheet__Major_Only___2[[NPDES ID2]:[ECHO BFR]],18,FALSE)</f>
        <v>-90.361666999999997</v>
      </c>
      <c r="BC881" s="2" t="str">
        <f>IF(ISNUMBER(SEARCH("aerobic",$AW881)),"aerobic","")</f>
        <v>aerobic</v>
      </c>
      <c r="BD881" s="2" t="str">
        <f>IF(ISNUMBER(SEARCH("anaer",$AW881)),"anaer","")</f>
        <v/>
      </c>
      <c r="BE881" s="2" t="str">
        <f>IF(ISNUMBER(SEARCH("thickening",$AZ881)),"thickening","")</f>
        <v>thickening</v>
      </c>
      <c r="BF881" s="3" t="str">
        <f>IF(ISNUMBER(SEARCH("airDry",$AW881)),"airDry","")</f>
        <v/>
      </c>
      <c r="BG881" s="3" t="str">
        <f>IF(ISNUMBER(SEARCH("heatDry",$AY881)),"heatDry","")</f>
        <v/>
      </c>
      <c r="BH881" s="3" t="str">
        <f>IF(AND(ISNUMBER(SEARCH("aerobic",$AW881)),ISNUMBER(SEARCH("anaer",$AW881))),"Combined Aer and Anaer.","")</f>
        <v/>
      </c>
    </row>
    <row r="882" spans="1:60" x14ac:dyDescent="0.25">
      <c r="A882" s="5">
        <v>1302</v>
      </c>
      <c r="B882" t="s">
        <v>6198</v>
      </c>
      <c r="C882">
        <v>178.8</v>
      </c>
      <c r="D882">
        <v>644.00640571767269</v>
      </c>
      <c r="E882">
        <v>640.42670666838728</v>
      </c>
      <c r="F882">
        <v>466.31015971162992</v>
      </c>
      <c r="G882">
        <v>819.70058895758041</v>
      </c>
      <c r="H882">
        <v>-112.7211926492474</v>
      </c>
      <c r="I882">
        <v>-114.0554528244364</v>
      </c>
      <c r="J882">
        <v>-133.40631618686521</v>
      </c>
      <c r="K882">
        <v>-91.066574060061498</v>
      </c>
      <c r="L882">
        <v>121.3412974391637</v>
      </c>
      <c r="M882">
        <v>120.8747242846503</v>
      </c>
      <c r="N882">
        <v>119.242902950671</v>
      </c>
      <c r="O882">
        <v>124.7989626131087</v>
      </c>
      <c r="P882">
        <v>4.1941944211943234</v>
      </c>
      <c r="Q882">
        <v>4.2281875967725044</v>
      </c>
      <c r="R882">
        <v>3.4374280965968231</v>
      </c>
      <c r="S882">
        <v>4.8762633247786917</v>
      </c>
      <c r="T882">
        <v>95636.814151884901</v>
      </c>
      <c r="U882">
        <v>95636.973949871885</v>
      </c>
      <c r="V882">
        <v>95572.083527794006</v>
      </c>
      <c r="W882">
        <v>95701.781359987261</v>
      </c>
      <c r="X882">
        <v>6342.9543557007537</v>
      </c>
      <c r="Y882">
        <v>6366.4130727909487</v>
      </c>
      <c r="Z882">
        <v>6162.8110724910212</v>
      </c>
      <c r="AA882">
        <v>6455.0513502467456</v>
      </c>
      <c r="AB882">
        <v>992.71883311365195</v>
      </c>
      <c r="AC882">
        <v>980.48923683255282</v>
      </c>
      <c r="AD882">
        <v>862.53603436791741</v>
      </c>
      <c r="AE882">
        <v>1150.7193570590391</v>
      </c>
      <c r="AF882">
        <v>66.507687341294115</v>
      </c>
      <c r="AG882">
        <v>66.252036626706882</v>
      </c>
      <c r="AH882">
        <v>65.357502999958598</v>
      </c>
      <c r="AI882">
        <v>68.40274585658851</v>
      </c>
      <c r="AJ882">
        <v>0.58895436751727781</v>
      </c>
      <c r="AK882">
        <v>0.58895435731346413</v>
      </c>
      <c r="AL882">
        <v>0.58894869423774254</v>
      </c>
      <c r="AM882">
        <v>0.58895994606026814</v>
      </c>
      <c r="AN882">
        <v>0.97391262522837063</v>
      </c>
      <c r="AO882">
        <v>0.97391262522837085</v>
      </c>
      <c r="AP882">
        <v>0.97391262522837085</v>
      </c>
      <c r="AQ882">
        <v>0.97391262522837085</v>
      </c>
      <c r="AR882">
        <v>15.660862344595349</v>
      </c>
      <c r="AS882">
        <v>15.660862344595349</v>
      </c>
      <c r="AT882">
        <v>15.660862344595349</v>
      </c>
      <c r="AU882">
        <v>15.660862344595349</v>
      </c>
      <c r="AV882" t="str">
        <f>VLOOKUP(Sheet1[[#This Row],[NPDES ID2]],Combined_Sheet__Major_Only___2[[NPDES ID2]:[ECHO BFR]],3,FALSE)</f>
        <v>MO</v>
      </c>
      <c r="AW882" t="s">
        <v>41</v>
      </c>
      <c r="AX882" t="str">
        <f>VLOOKUP(Sheet1[[#This Row],[NPDES ID2]],Combined_Sheet__Major_Only___2[[NPDES ID2]:[ECHO BFR]],27,FALSE)</f>
        <v>-</v>
      </c>
      <c r="AY882" t="str">
        <f>VLOOKUP(Sheet1[[#This Row],[NPDES ID2]],Combined_Sheet__Major_Only___2[[NPDES ID2]:[ECHO BFR]],28,FALSE)</f>
        <v>-</v>
      </c>
      <c r="AZ882" t="str">
        <f>VLOOKUP(Sheet1[[#This Row],[NPDES ID2]],Combined_Sheet__Major_Only___2[[NPDES ID2]:[ECHO BFR]],29,FALSE)</f>
        <v>thickening, preliminaryOps</v>
      </c>
      <c r="BA882">
        <f>VLOOKUP(Sheet1[[#This Row],[NPDES ID2]],Combined_Sheet__Major_Only___2[[NPDES ID2]:[ECHO BFR]],17,FALSE)</f>
        <v>39.786459999999998</v>
      </c>
      <c r="BB882">
        <f>VLOOKUP(Sheet1[[#This Row],[NPDES ID2]],Combined_Sheet__Major_Only___2[[NPDES ID2]:[ECHO BFR]],18,FALSE)</f>
        <v>-93.075419999999994</v>
      </c>
      <c r="BC882" s="2" t="str">
        <f>IF(ISNUMBER(SEARCH("aerobic",$AW882)),"aerobic","")</f>
        <v>aerobic</v>
      </c>
      <c r="BD882" s="2" t="str">
        <f>IF(ISNUMBER(SEARCH("anaer",$AW882)),"anaer","")</f>
        <v/>
      </c>
      <c r="BE882" s="2" t="str">
        <f>IF(ISNUMBER(SEARCH("thickening",$AZ882)),"thickening","")</f>
        <v>thickening</v>
      </c>
      <c r="BF882" s="3" t="str">
        <f>IF(ISNUMBER(SEARCH("airDry",$AW882)),"airDry","")</f>
        <v/>
      </c>
      <c r="BG882" s="3" t="str">
        <f>IF(ISNUMBER(SEARCH("heatDry",$AY882)),"heatDry","")</f>
        <v/>
      </c>
      <c r="BH882" s="3" t="str">
        <f>IF(AND(ISNUMBER(SEARCH("aerobic",$AW882)),ISNUMBER(SEARCH("anaer",$AW882))),"Combined Aer and Anaer.","")</f>
        <v/>
      </c>
    </row>
    <row r="883" spans="1:60" x14ac:dyDescent="0.25">
      <c r="A883" s="5">
        <v>1269</v>
      </c>
      <c r="B883" t="s">
        <v>6054</v>
      </c>
      <c r="C883">
        <v>203</v>
      </c>
      <c r="D883">
        <v>576.51224114216302</v>
      </c>
      <c r="E883">
        <v>573.03814530017439</v>
      </c>
      <c r="F883">
        <v>421.66471514981799</v>
      </c>
      <c r="G883">
        <v>729.00949297735974</v>
      </c>
      <c r="H883">
        <v>-110.83275478265649</v>
      </c>
      <c r="I883">
        <v>-112.2276397340556</v>
      </c>
      <c r="J883">
        <v>-131.5893149953435</v>
      </c>
      <c r="K883">
        <v>-89.259707806918442</v>
      </c>
      <c r="L883">
        <v>139.93158541962231</v>
      </c>
      <c r="M883">
        <v>139.41834747345609</v>
      </c>
      <c r="N883">
        <v>137.62335039257431</v>
      </c>
      <c r="O883">
        <v>143.73503543095211</v>
      </c>
      <c r="P883">
        <v>4.7575206743408982</v>
      </c>
      <c r="Q883">
        <v>4.8010835251717197</v>
      </c>
      <c r="R883">
        <v>3.8910089083846229</v>
      </c>
      <c r="S883">
        <v>5.5536599324365978</v>
      </c>
      <c r="T883">
        <v>95517.423394738784</v>
      </c>
      <c r="U883">
        <v>95517.58299700066</v>
      </c>
      <c r="V883">
        <v>95452.772054546076</v>
      </c>
      <c r="W883">
        <v>95582.311029168108</v>
      </c>
      <c r="X883">
        <v>6236.8020161665636</v>
      </c>
      <c r="Y883">
        <v>6258.9877419755103</v>
      </c>
      <c r="Z883">
        <v>6067.5477822212843</v>
      </c>
      <c r="AA883">
        <v>6341.9451900148524</v>
      </c>
      <c r="AB883">
        <v>961.52762389954796</v>
      </c>
      <c r="AC883">
        <v>949.96603027360209</v>
      </c>
      <c r="AD883">
        <v>837.21307760425418</v>
      </c>
      <c r="AE883">
        <v>1112.0017781260369</v>
      </c>
      <c r="AF883">
        <v>67.553987154405419</v>
      </c>
      <c r="AG883">
        <v>67.306304976746574</v>
      </c>
      <c r="AH883">
        <v>66.43960205794842</v>
      </c>
      <c r="AI883">
        <v>69.39004111066366</v>
      </c>
      <c r="AJ883">
        <v>0.60175016458988817</v>
      </c>
      <c r="AK883">
        <v>0.60175015294277889</v>
      </c>
      <c r="AL883">
        <v>0.60174369051991405</v>
      </c>
      <c r="AM883">
        <v>0.60175653055938649</v>
      </c>
      <c r="AN883">
        <v>0.97388123918877412</v>
      </c>
      <c r="AO883">
        <v>0.97388123918877434</v>
      </c>
      <c r="AP883">
        <v>0.97388123918877434</v>
      </c>
      <c r="AQ883">
        <v>0.97388123918877434</v>
      </c>
      <c r="AR883">
        <v>16.054424561697381</v>
      </c>
      <c r="AS883">
        <v>16.054424561697381</v>
      </c>
      <c r="AT883">
        <v>16.054424561697381</v>
      </c>
      <c r="AU883">
        <v>16.054424561697381</v>
      </c>
      <c r="AV883" t="str">
        <f>VLOOKUP(Sheet1[[#This Row],[NPDES ID2]],Combined_Sheet__Major_Only___2[[NPDES ID2]:[ECHO BFR]],3,FALSE)</f>
        <v>NV</v>
      </c>
      <c r="AW883" t="s">
        <v>12185</v>
      </c>
      <c r="AX883" t="str">
        <f>VLOOKUP(Sheet1[[#This Row],[NPDES ID2]],Combined_Sheet__Major_Only___2[[NPDES ID2]:[ECHO BFR]],27,FALSE)</f>
        <v>methaneBioCaptureRecover</v>
      </c>
      <c r="AY883" t="str">
        <f>VLOOKUP(Sheet1[[#This Row],[NPDES ID2]],Combined_Sheet__Major_Only___2[[NPDES ID2]:[ECHO BFR]],28,FALSE)</f>
        <v>-</v>
      </c>
      <c r="AZ883" t="str">
        <f>VLOOKUP(Sheet1[[#This Row],[NPDES ID2]],Combined_Sheet__Major_Only___2[[NPDES ID2]:[ECHO BFR]],29,FALSE)</f>
        <v>thickening</v>
      </c>
      <c r="BA883">
        <f>VLOOKUP(Sheet1[[#This Row],[NPDES ID2]],Combined_Sheet__Major_Only___2[[NPDES ID2]:[ECHO BFR]],17,FALSE)</f>
        <v>38.957067565616597</v>
      </c>
      <c r="BB883">
        <f>VLOOKUP(Sheet1[[#This Row],[NPDES ID2]],Combined_Sheet__Major_Only___2[[NPDES ID2]:[ECHO BFR]],18,FALSE)</f>
        <v>-119.77123283412701</v>
      </c>
      <c r="BC883" s="2" t="str">
        <f>IF(ISNUMBER(SEARCH("aerobic",$AW883)),"aerobic","")</f>
        <v/>
      </c>
      <c r="BD883" s="2" t="str">
        <f>IF(ISNUMBER(SEARCH("anaer",$AW883)),"anaer","")</f>
        <v>anaer</v>
      </c>
      <c r="BE883" s="2" t="str">
        <f>IF(ISNUMBER(SEARCH("thickening",$AZ883)),"thickening","")</f>
        <v>thickening</v>
      </c>
      <c r="BF883" s="4" t="str">
        <f>IF(ISNUMBER(SEARCH("airDry",$AW883)),"airDry","")</f>
        <v/>
      </c>
      <c r="BG883" s="4" t="str">
        <f>IF(ISNUMBER(SEARCH("heatDry",$AY883)),"heatDry","")</f>
        <v/>
      </c>
      <c r="BH883" s="4" t="str">
        <f>IF(AND(ISNUMBER(SEARCH("aerobic",$AW883)),ISNUMBER(SEARCH("anaer",$AW883))),"Combined Aer and Anaer.","")</f>
        <v/>
      </c>
    </row>
    <row r="884" spans="1:60" x14ac:dyDescent="0.25">
      <c r="A884" s="5">
        <v>883</v>
      </c>
      <c r="B884" t="s">
        <v>4307</v>
      </c>
      <c r="C884">
        <v>806.11</v>
      </c>
      <c r="D884">
        <v>358.53268379314147</v>
      </c>
      <c r="E884">
        <v>348.97335030034492</v>
      </c>
      <c r="F884">
        <v>302.91237831608828</v>
      </c>
      <c r="G884">
        <v>425.64539220075221</v>
      </c>
      <c r="H884">
        <v>-115.07868927086859</v>
      </c>
      <c r="I884">
        <v>-116.4294956160908</v>
      </c>
      <c r="J884">
        <v>-135.6597301737454</v>
      </c>
      <c r="K884">
        <v>-93.220869022739279</v>
      </c>
      <c r="L884">
        <v>535.71835998894096</v>
      </c>
      <c r="M884">
        <v>533.52820330486747</v>
      </c>
      <c r="N884">
        <v>525.87129255912384</v>
      </c>
      <c r="O884">
        <v>551.94559716502272</v>
      </c>
      <c r="P884">
        <v>18.93103857772401</v>
      </c>
      <c r="Q884">
        <v>19.043304038300551</v>
      </c>
      <c r="R884">
        <v>15.557726016614421</v>
      </c>
      <c r="S884">
        <v>21.892987037450421</v>
      </c>
      <c r="T884">
        <v>95429.388377378811</v>
      </c>
      <c r="U884">
        <v>95429.547835319099</v>
      </c>
      <c r="V884">
        <v>95364.795498657666</v>
      </c>
      <c r="W884">
        <v>95494.21733666565</v>
      </c>
      <c r="X884">
        <v>6463.381556424355</v>
      </c>
      <c r="Y884">
        <v>6488.5363346746981</v>
      </c>
      <c r="Z884">
        <v>6268.6985004862408</v>
      </c>
      <c r="AA884">
        <v>6584.5977888511597</v>
      </c>
      <c r="AB884">
        <v>1033.0007691149351</v>
      </c>
      <c r="AC884">
        <v>1019.8455220723459</v>
      </c>
      <c r="AD884">
        <v>894.8134222677005</v>
      </c>
      <c r="AE884">
        <v>1202.1383018430961</v>
      </c>
      <c r="AF884">
        <v>65.131287431280143</v>
      </c>
      <c r="AG884">
        <v>64.865373609436176</v>
      </c>
      <c r="AH884">
        <v>63.933902181182702</v>
      </c>
      <c r="AI884">
        <v>67.10369133089344</v>
      </c>
      <c r="AJ884">
        <v>0.5721275939251953</v>
      </c>
      <c r="AK884">
        <v>0.57212754802942756</v>
      </c>
      <c r="AL884">
        <v>0.57210227758848531</v>
      </c>
      <c r="AM884">
        <v>0.57215248850318512</v>
      </c>
      <c r="AN884">
        <v>0.97385804768515749</v>
      </c>
      <c r="AO884">
        <v>0.97385804768515771</v>
      </c>
      <c r="AP884">
        <v>0.97385804768515771</v>
      </c>
      <c r="AQ884">
        <v>0.97385804768515771</v>
      </c>
      <c r="AR884">
        <v>15.142611310402749</v>
      </c>
      <c r="AS884">
        <v>15.142611310402749</v>
      </c>
      <c r="AT884">
        <v>15.142611310402749</v>
      </c>
      <c r="AU884">
        <v>15.142611310402749</v>
      </c>
      <c r="AV884" t="str">
        <f>VLOOKUP(Sheet1[[#This Row],[NPDES ID2]],Combined_Sheet__Major_Only___2[[NPDES ID2]:[ECHO BFR]],3,FALSE)</f>
        <v>NY</v>
      </c>
      <c r="AW884" t="s">
        <v>12186</v>
      </c>
      <c r="AX884" t="str">
        <f>VLOOKUP(Sheet1[[#This Row],[NPDES ID2]],Combined_Sheet__Major_Only___2[[NPDES ID2]:[ECHO BFR]],27,FALSE)</f>
        <v>methaneBioCaptureRecover</v>
      </c>
      <c r="AY884" t="str">
        <f>VLOOKUP(Sheet1[[#This Row],[NPDES ID2]],Combined_Sheet__Major_Only___2[[NPDES ID2]:[ECHO BFR]],28,FALSE)</f>
        <v>-</v>
      </c>
      <c r="AZ884" t="str">
        <f>VLOOKUP(Sheet1[[#This Row],[NPDES ID2]],Combined_Sheet__Major_Only___2[[NPDES ID2]:[ECHO BFR]],29,FALSE)</f>
        <v>preliminaryOps, thickening</v>
      </c>
      <c r="BA884">
        <f>VLOOKUP(Sheet1[[#This Row],[NPDES ID2]],Combined_Sheet__Major_Only___2[[NPDES ID2]:[ECHO BFR]],17,FALSE)</f>
        <v>41.428460000000001</v>
      </c>
      <c r="BB884">
        <f>VLOOKUP(Sheet1[[#This Row],[NPDES ID2]],Combined_Sheet__Major_Only___2[[NPDES ID2]:[ECHO BFR]],18,FALSE)</f>
        <v>-74.425929999999994</v>
      </c>
      <c r="BC884" s="2" t="str">
        <f>IF(ISNUMBER(SEARCH("aerobic",$AW884)),"aerobic","")</f>
        <v>aerobic</v>
      </c>
      <c r="BD884" s="2" t="str">
        <f>IF(ISNUMBER(SEARCH("anaer",$AW884)),"anaer","")</f>
        <v>anaer</v>
      </c>
      <c r="BE884" s="2" t="str">
        <f>IF(ISNUMBER(SEARCH("thickening",$AZ884)),"thickening","")</f>
        <v>thickening</v>
      </c>
      <c r="BF884" s="4" t="str">
        <f>IF(ISNUMBER(SEARCH("airDry",$AW884)),"airDry","")</f>
        <v/>
      </c>
      <c r="BG884" s="4" t="str">
        <f>IF(ISNUMBER(SEARCH("heatDry",$AY884)),"heatDry","")</f>
        <v/>
      </c>
      <c r="BH884" s="4" t="str">
        <f>IF(AND(ISNUMBER(SEARCH("aerobic",$AW884)),ISNUMBER(SEARCH("anaer",$AW884))),"Combined Aer and Anaer.","")</f>
        <v>Combined Aer and Anaer.</v>
      </c>
    </row>
    <row r="885" spans="1:60" x14ac:dyDescent="0.25">
      <c r="A885" s="5">
        <v>2364</v>
      </c>
      <c r="B885" t="s">
        <v>11026</v>
      </c>
      <c r="C885">
        <v>332.03</v>
      </c>
      <c r="D885">
        <v>438.39090414764718</v>
      </c>
      <c r="E885">
        <v>435.577817082698</v>
      </c>
      <c r="F885">
        <v>338.73969866173962</v>
      </c>
      <c r="G885">
        <v>541.56506170377679</v>
      </c>
      <c r="H885">
        <v>-115.2852642981227</v>
      </c>
      <c r="I885">
        <v>-116.5830810047635</v>
      </c>
      <c r="J885">
        <v>-135.87111470644231</v>
      </c>
      <c r="K885">
        <v>-93.493673105115661</v>
      </c>
      <c r="L885">
        <v>220.57579474984021</v>
      </c>
      <c r="M885">
        <v>219.67317954380951</v>
      </c>
      <c r="N885">
        <v>216.51662140766021</v>
      </c>
      <c r="O885">
        <v>227.26452080917741</v>
      </c>
      <c r="P885">
        <v>7.7979377953021132</v>
      </c>
      <c r="Q885">
        <v>7.8437642964882146</v>
      </c>
      <c r="R885">
        <v>6.4087124408132912</v>
      </c>
      <c r="S885">
        <v>9.0168870712260354</v>
      </c>
      <c r="T885">
        <v>95426.635227378807</v>
      </c>
      <c r="U885">
        <v>95426.794680805673</v>
      </c>
      <c r="V885">
        <v>95362.044176943804</v>
      </c>
      <c r="W885">
        <v>95491.462351697337</v>
      </c>
      <c r="X885">
        <v>6465.6055869455604</v>
      </c>
      <c r="Y885">
        <v>6490.7821137673118</v>
      </c>
      <c r="Z885">
        <v>6270.6491353642105</v>
      </c>
      <c r="AA885">
        <v>6586.962981500129</v>
      </c>
      <c r="AB885">
        <v>1033.721761809966</v>
      </c>
      <c r="AC885">
        <v>1020.542576299596</v>
      </c>
      <c r="AD885">
        <v>895.40147738210112</v>
      </c>
      <c r="AE885">
        <v>1203.1057426642069</v>
      </c>
      <c r="AF885">
        <v>65.105159309065954</v>
      </c>
      <c r="AG885">
        <v>64.838891604932726</v>
      </c>
      <c r="AH885">
        <v>63.906969711129548</v>
      </c>
      <c r="AI885">
        <v>67.079213371882489</v>
      </c>
      <c r="AJ885">
        <v>0.57180822832777212</v>
      </c>
      <c r="AK885">
        <v>0.57180820954026434</v>
      </c>
      <c r="AL885">
        <v>0.57179780316297235</v>
      </c>
      <c r="AM885">
        <v>0.57181847950705289</v>
      </c>
      <c r="AN885">
        <v>0.97385732174497552</v>
      </c>
      <c r="AO885">
        <v>0.97385732174497541</v>
      </c>
      <c r="AP885">
        <v>0.97385732174497541</v>
      </c>
      <c r="AQ885">
        <v>0.97385732174497541</v>
      </c>
      <c r="AR885">
        <v>15.1332968928663</v>
      </c>
      <c r="AS885">
        <v>15.1332968928663</v>
      </c>
      <c r="AT885">
        <v>15.1332968928663</v>
      </c>
      <c r="AU885">
        <v>15.1332968928663</v>
      </c>
      <c r="AV885" t="str">
        <f>VLOOKUP(Sheet1[[#This Row],[NPDES ID2]],Combined_Sheet__Major_Only___2[[NPDES ID2]:[ECHO BFR]],3,FALSE)</f>
        <v>IL</v>
      </c>
      <c r="AW885" t="s">
        <v>12186</v>
      </c>
      <c r="AX885" t="str">
        <f>VLOOKUP(Sheet1[[#This Row],[NPDES ID2]],Combined_Sheet__Major_Only___2[[NPDES ID2]:[ECHO BFR]],27,FALSE)</f>
        <v>tempSludgeStore</v>
      </c>
      <c r="AY885" t="str">
        <f>VLOOKUP(Sheet1[[#This Row],[NPDES ID2]],Combined_Sheet__Major_Only___2[[NPDES ID2]:[ECHO BFR]],28,FALSE)</f>
        <v>-</v>
      </c>
      <c r="AZ885" t="str">
        <f>VLOOKUP(Sheet1[[#This Row],[NPDES ID2]],Combined_Sheet__Major_Only___2[[NPDES ID2]:[ECHO BFR]],29,FALSE)</f>
        <v>preliminaryOps, thickening</v>
      </c>
      <c r="BA885">
        <f>VLOOKUP(Sheet1[[#This Row],[NPDES ID2]],Combined_Sheet__Major_Only___2[[NPDES ID2]:[ECHO BFR]],17,FALSE)</f>
        <v>41.582270000000001</v>
      </c>
      <c r="BB885">
        <f>VLOOKUP(Sheet1[[#This Row],[NPDES ID2]],Combined_Sheet__Major_Only___2[[NPDES ID2]:[ECHO BFR]],18,FALSE)</f>
        <v>-88.06617</v>
      </c>
      <c r="BC885" s="2" t="str">
        <f>IF(ISNUMBER(SEARCH("aerobic",$AW885)),"aerobic","")</f>
        <v>aerobic</v>
      </c>
      <c r="BD885" s="2" t="str">
        <f>IF(ISNUMBER(SEARCH("anaer",$AW885)),"anaer","")</f>
        <v>anaer</v>
      </c>
      <c r="BE885" s="2" t="str">
        <f>IF(ISNUMBER(SEARCH("thickening",$AZ885)),"thickening","")</f>
        <v>thickening</v>
      </c>
      <c r="BF885" s="3" t="str">
        <f>IF(ISNUMBER(SEARCH("airDry",$AW885)),"airDry","")</f>
        <v/>
      </c>
      <c r="BG885" s="3" t="str">
        <f>IF(ISNUMBER(SEARCH("heatDry",$AY885)),"heatDry","")</f>
        <v/>
      </c>
      <c r="BH885" s="3" t="str">
        <f>IF(AND(ISNUMBER(SEARCH("aerobic",$AW885)),ISNUMBER(SEARCH("anaer",$AW885))),"Combined Aer and Anaer.","")</f>
        <v>Combined Aer and Anaer.</v>
      </c>
    </row>
    <row r="886" spans="1:60" x14ac:dyDescent="0.25">
      <c r="A886" s="5">
        <v>2415</v>
      </c>
      <c r="B886" t="s">
        <v>11262</v>
      </c>
      <c r="C886">
        <v>262.95999999999998</v>
      </c>
      <c r="D886">
        <v>477.51656969506018</v>
      </c>
      <c r="E886">
        <v>474.86038436214039</v>
      </c>
      <c r="F886">
        <v>358.33950443577868</v>
      </c>
      <c r="G886">
        <v>594.33680514241485</v>
      </c>
      <c r="H886">
        <v>-109.4098706634957</v>
      </c>
      <c r="I886">
        <v>-110.78266176712719</v>
      </c>
      <c r="J886">
        <v>-130.22035592807759</v>
      </c>
      <c r="K886">
        <v>-87.893711756918904</v>
      </c>
      <c r="L886">
        <v>183.41732192960089</v>
      </c>
      <c r="M886">
        <v>182.76887203576999</v>
      </c>
      <c r="N886">
        <v>180.5010807151009</v>
      </c>
      <c r="O886">
        <v>188.22267743906221</v>
      </c>
      <c r="P886">
        <v>6.1583874837606896</v>
      </c>
      <c r="Q886">
        <v>6.219734826696552</v>
      </c>
      <c r="R886">
        <v>5.0286633686230147</v>
      </c>
      <c r="S886">
        <v>7.2113168822256988</v>
      </c>
      <c r="T886">
        <v>95221.704052109082</v>
      </c>
      <c r="U886">
        <v>95221.863169578835</v>
      </c>
      <c r="V886">
        <v>95157.249090453755</v>
      </c>
      <c r="W886">
        <v>95286.394590256954</v>
      </c>
      <c r="X886">
        <v>6144.3826800918951</v>
      </c>
      <c r="Y886">
        <v>6165.5892353043137</v>
      </c>
      <c r="Z886">
        <v>5983.4392927018253</v>
      </c>
      <c r="AA886">
        <v>6244.2300101276815</v>
      </c>
      <c r="AB886">
        <v>936.83064006785355</v>
      </c>
      <c r="AC886">
        <v>925.76539517651622</v>
      </c>
      <c r="AD886">
        <v>816.97084878847681</v>
      </c>
      <c r="AE886">
        <v>1081.090989209601</v>
      </c>
      <c r="AF886">
        <v>68.357058513334351</v>
      </c>
      <c r="AG886">
        <v>68.11550774962069</v>
      </c>
      <c r="AH886">
        <v>67.270149927546157</v>
      </c>
      <c r="AI886">
        <v>70.147796871635478</v>
      </c>
      <c r="AJ886">
        <v>0.61157396145723264</v>
      </c>
      <c r="AK886">
        <v>0.61157394632994011</v>
      </c>
      <c r="AL886">
        <v>0.61156555867821594</v>
      </c>
      <c r="AM886">
        <v>0.61158222395959339</v>
      </c>
      <c r="AN886">
        <v>0.97380317284109641</v>
      </c>
      <c r="AO886">
        <v>0.97380317284109585</v>
      </c>
      <c r="AP886">
        <v>0.97380317284109585</v>
      </c>
      <c r="AQ886">
        <v>0.97380317284109585</v>
      </c>
      <c r="AR886">
        <v>16.356531615196111</v>
      </c>
      <c r="AS886">
        <v>16.356531615196111</v>
      </c>
      <c r="AT886">
        <v>16.356531615196111</v>
      </c>
      <c r="AU886">
        <v>16.356531615196111</v>
      </c>
      <c r="AV886" t="str">
        <f>VLOOKUP(Sheet1[[#This Row],[NPDES ID2]],Combined_Sheet__Major_Only___2[[NPDES ID2]:[ECHO BFR]],3,FALSE)</f>
        <v>MD</v>
      </c>
      <c r="AW886" t="s">
        <v>41</v>
      </c>
      <c r="AX886" t="str">
        <f>VLOOKUP(Sheet1[[#This Row],[NPDES ID2]],Combined_Sheet__Major_Only___2[[NPDES ID2]:[ECHO BFR]],27,FALSE)</f>
        <v>longTermSludgeStore, tempSludgeStore</v>
      </c>
      <c r="AY886" t="str">
        <f>VLOOKUP(Sheet1[[#This Row],[NPDES ID2]],Combined_Sheet__Major_Only___2[[NPDES ID2]:[ECHO BFR]],28,FALSE)</f>
        <v>-</v>
      </c>
      <c r="AZ886" t="str">
        <f>VLOOKUP(Sheet1[[#This Row],[NPDES ID2]],Combined_Sheet__Major_Only___2[[NPDES ID2]:[ECHO BFR]],29,FALSE)</f>
        <v>thickening</v>
      </c>
      <c r="BA886">
        <f>VLOOKUP(Sheet1[[#This Row],[NPDES ID2]],Combined_Sheet__Major_Only___2[[NPDES ID2]:[ECHO BFR]],17,FALSE)</f>
        <v>39.531388999999997</v>
      </c>
      <c r="BB886">
        <f>VLOOKUP(Sheet1[[#This Row],[NPDES ID2]],Combined_Sheet__Major_Only___2[[NPDES ID2]:[ECHO BFR]],18,FALSE)</f>
        <v>-76.098611000000005</v>
      </c>
      <c r="BC886" s="2" t="str">
        <f>IF(ISNUMBER(SEARCH("aerobic",$AW886)),"aerobic","")</f>
        <v>aerobic</v>
      </c>
      <c r="BD886" s="2" t="str">
        <f>IF(ISNUMBER(SEARCH("anaer",$AW886)),"anaer","")</f>
        <v/>
      </c>
      <c r="BE886" s="2" t="str">
        <f>IF(ISNUMBER(SEARCH("thickening",$AZ886)),"thickening","")</f>
        <v>thickening</v>
      </c>
      <c r="BF886" s="4" t="str">
        <f>IF(ISNUMBER(SEARCH("airDry",$AW886)),"airDry","")</f>
        <v/>
      </c>
      <c r="BG886" s="4" t="str">
        <f>IF(ISNUMBER(SEARCH("heatDry",$AY886)),"heatDry","")</f>
        <v/>
      </c>
      <c r="BH886" s="4" t="str">
        <f>IF(AND(ISNUMBER(SEARCH("aerobic",$AW886)),ISNUMBER(SEARCH("anaer",$AW886))),"Combined Aer and Anaer.","")</f>
        <v/>
      </c>
    </row>
    <row r="887" spans="1:60" x14ac:dyDescent="0.25">
      <c r="A887" s="5">
        <v>1660</v>
      </c>
      <c r="B887" t="s">
        <v>7794</v>
      </c>
      <c r="C887">
        <v>59.22</v>
      </c>
      <c r="D887">
        <v>1664.828896358699</v>
      </c>
      <c r="E887">
        <v>1646.8066518537059</v>
      </c>
      <c r="F887">
        <v>1138.1318941836789</v>
      </c>
      <c r="G887">
        <v>2176.5083140225202</v>
      </c>
      <c r="H887">
        <v>-111.1036544772027</v>
      </c>
      <c r="I887">
        <v>-112.5079411165906</v>
      </c>
      <c r="J887">
        <v>-131.853225653603</v>
      </c>
      <c r="K887">
        <v>-89.539522134572309</v>
      </c>
      <c r="L887">
        <v>40.744547074952223</v>
      </c>
      <c r="M887">
        <v>40.594244362678012</v>
      </c>
      <c r="N887">
        <v>40.068525278535503</v>
      </c>
      <c r="O887">
        <v>41.858452511142978</v>
      </c>
      <c r="P887">
        <v>1.388050437024396</v>
      </c>
      <c r="Q887">
        <v>1.4005844701021331</v>
      </c>
      <c r="R887">
        <v>1.1355244100501449</v>
      </c>
      <c r="S887">
        <v>1.6195201568233291</v>
      </c>
      <c r="T887">
        <v>94987.604990573265</v>
      </c>
      <c r="U887">
        <v>94987.763724269113</v>
      </c>
      <c r="V887">
        <v>94923.305487234917</v>
      </c>
      <c r="W887">
        <v>95052.139502219434</v>
      </c>
      <c r="X887">
        <v>6213.9238890331499</v>
      </c>
      <c r="Y887">
        <v>6236.1316128766684</v>
      </c>
      <c r="Z887">
        <v>6044.3465734866541</v>
      </c>
      <c r="AA887">
        <v>6319.2902023430479</v>
      </c>
      <c r="AB887">
        <v>959.71252674674042</v>
      </c>
      <c r="AC887">
        <v>948.13766637239428</v>
      </c>
      <c r="AD887">
        <v>835.42707507043576</v>
      </c>
      <c r="AE887">
        <v>1110.2865415464421</v>
      </c>
      <c r="AF887">
        <v>67.426199257130051</v>
      </c>
      <c r="AG887">
        <v>67.177496895440783</v>
      </c>
      <c r="AH887">
        <v>66.307468228077553</v>
      </c>
      <c r="AI887">
        <v>69.269514204345356</v>
      </c>
      <c r="AJ887">
        <v>0.60018716439407316</v>
      </c>
      <c r="AK887">
        <v>0.60018716101733238</v>
      </c>
      <c r="AL887">
        <v>0.60018528412933236</v>
      </c>
      <c r="AM887">
        <v>0.60018901324695473</v>
      </c>
      <c r="AN887">
        <v>0.97374104178641685</v>
      </c>
      <c r="AO887">
        <v>0.97374104178641729</v>
      </c>
      <c r="AP887">
        <v>0.97374104178641729</v>
      </c>
      <c r="AQ887">
        <v>0.97374104178641729</v>
      </c>
      <c r="AR887">
        <v>16.006504826460429</v>
      </c>
      <c r="AS887">
        <v>16.006504826460429</v>
      </c>
      <c r="AT887">
        <v>16.006504826460429</v>
      </c>
      <c r="AU887">
        <v>16.006504826460429</v>
      </c>
      <c r="AV887" t="str">
        <f>VLOOKUP(Sheet1[[#This Row],[NPDES ID2]],Combined_Sheet__Major_Only___2[[NPDES ID2]:[ECHO BFR]],3,FALSE)</f>
        <v>PA</v>
      </c>
      <c r="AW887" t="s">
        <v>12185</v>
      </c>
      <c r="AX887" t="str">
        <f>VLOOKUP(Sheet1[[#This Row],[NPDES ID2]],Combined_Sheet__Major_Only___2[[NPDES ID2]:[ECHO BFR]],27,FALSE)</f>
        <v>-</v>
      </c>
      <c r="AY887" t="str">
        <f>VLOOKUP(Sheet1[[#This Row],[NPDES ID2]],Combined_Sheet__Major_Only___2[[NPDES ID2]:[ECHO BFR]],28,FALSE)</f>
        <v>-</v>
      </c>
      <c r="AZ887" t="str">
        <f>VLOOKUP(Sheet1[[#This Row],[NPDES ID2]],Combined_Sheet__Major_Only___2[[NPDES ID2]:[ECHO BFR]],29,FALSE)</f>
        <v>thickening, preliminaryOps</v>
      </c>
      <c r="BA887">
        <f>VLOOKUP(Sheet1[[#This Row],[NPDES ID2]],Combined_Sheet__Major_Only___2[[NPDES ID2]:[ECHO BFR]],17,FALSE)</f>
        <v>39.872700000000002</v>
      </c>
      <c r="BB887">
        <f>VLOOKUP(Sheet1[[#This Row],[NPDES ID2]],Combined_Sheet__Major_Only___2[[NPDES ID2]:[ECHO BFR]],18,FALSE)</f>
        <v>-75.290980000000005</v>
      </c>
      <c r="BC887" s="2" t="str">
        <f>IF(ISNUMBER(SEARCH("aerobic",$AW887)),"aerobic","")</f>
        <v/>
      </c>
      <c r="BD887" s="2" t="str">
        <f>IF(ISNUMBER(SEARCH("anaer",$AW887)),"anaer","")</f>
        <v>anaer</v>
      </c>
      <c r="BE887" s="2" t="str">
        <f>IF(ISNUMBER(SEARCH("thickening",$AZ887)),"thickening","")</f>
        <v>thickening</v>
      </c>
      <c r="BF887" s="3" t="str">
        <f>IF(ISNUMBER(SEARCH("airDry",$AW887)),"airDry","")</f>
        <v/>
      </c>
      <c r="BG887" s="3" t="str">
        <f>IF(ISNUMBER(SEARCH("heatDry",$AY887)),"heatDry","")</f>
        <v/>
      </c>
      <c r="BH887" s="3" t="str">
        <f>IF(AND(ISNUMBER(SEARCH("aerobic",$AW887)),ISNUMBER(SEARCH("anaer",$AW887))),"Combined Aer and Anaer.","")</f>
        <v/>
      </c>
    </row>
    <row r="888" spans="1:60" x14ac:dyDescent="0.25">
      <c r="A888" s="5">
        <v>222</v>
      </c>
      <c r="B888" t="s">
        <v>1164</v>
      </c>
      <c r="C888">
        <v>2646.3150000000001</v>
      </c>
      <c r="D888">
        <v>557.35328030452865</v>
      </c>
      <c r="E888">
        <v>553.14978391516809</v>
      </c>
      <c r="F888">
        <v>453.77345885938382</v>
      </c>
      <c r="G888">
        <v>652.22161882422085</v>
      </c>
      <c r="H888">
        <v>-137.90509451419121</v>
      </c>
      <c r="I888">
        <v>-139.18885291883521</v>
      </c>
      <c r="J888">
        <v>-158.5944593993548</v>
      </c>
      <c r="K888">
        <v>-114.55391370516389</v>
      </c>
      <c r="L888">
        <v>1985.22036608079</v>
      </c>
      <c r="M888">
        <v>1973.307313681421</v>
      </c>
      <c r="N888">
        <v>1931.700016938026</v>
      </c>
      <c r="O888">
        <v>2073.4390360759398</v>
      </c>
      <c r="P888">
        <v>82.225335797208558</v>
      </c>
      <c r="Q888">
        <v>81.837016604262601</v>
      </c>
      <c r="R888">
        <v>69.006605090781463</v>
      </c>
      <c r="S888">
        <v>92.454468033868707</v>
      </c>
      <c r="T888">
        <v>94895.289118177316</v>
      </c>
      <c r="U888">
        <v>94895.447700533681</v>
      </c>
      <c r="V888">
        <v>94831.050919100744</v>
      </c>
      <c r="W888">
        <v>94959.762101500703</v>
      </c>
      <c r="X888">
        <v>7480.2428169519862</v>
      </c>
      <c r="Y888">
        <v>7521.03838436755</v>
      </c>
      <c r="Z888">
        <v>7154.6431341358657</v>
      </c>
      <c r="AA888">
        <v>7684.4391248141555</v>
      </c>
      <c r="AB888">
        <v>1434.393139912768</v>
      </c>
      <c r="AC888">
        <v>1414.4717207934041</v>
      </c>
      <c r="AD888">
        <v>1202.9792661660231</v>
      </c>
      <c r="AE888">
        <v>1736.1386816028439</v>
      </c>
      <c r="AF888">
        <v>55.985630141786842</v>
      </c>
      <c r="AG888">
        <v>55.650809945918823</v>
      </c>
      <c r="AH888">
        <v>54.475646339217221</v>
      </c>
      <c r="AI888">
        <v>58.47200800429362</v>
      </c>
      <c r="AJ888">
        <v>0.46051794221461279</v>
      </c>
      <c r="AK888">
        <v>0.46051780160598599</v>
      </c>
      <c r="AL888">
        <v>0.46044244378529181</v>
      </c>
      <c r="AM888">
        <v>0.46059219310368682</v>
      </c>
      <c r="AN888">
        <v>0.9737164595947172</v>
      </c>
      <c r="AO888">
        <v>0.97371645959471742</v>
      </c>
      <c r="AP888">
        <v>0.97371645959471742</v>
      </c>
      <c r="AQ888">
        <v>0.97371645959471742</v>
      </c>
      <c r="AR888">
        <v>11.70786264331824</v>
      </c>
      <c r="AS888">
        <v>11.707862643318229</v>
      </c>
      <c r="AT888">
        <v>11.707862643318229</v>
      </c>
      <c r="AU888">
        <v>11.707862643318229</v>
      </c>
      <c r="AV888" t="str">
        <f>VLOOKUP(Sheet1[[#This Row],[NPDES ID2]],Combined_Sheet__Major_Only___2[[NPDES ID2]:[ECHO BFR]],3,FALSE)</f>
        <v>NJ</v>
      </c>
      <c r="AW888" t="s">
        <v>54</v>
      </c>
      <c r="AX888" t="str">
        <f>VLOOKUP(Sheet1[[#This Row],[NPDES ID2]],Combined_Sheet__Major_Only___2[[NPDES ID2]:[ECHO BFR]],27,FALSE)</f>
        <v>-</v>
      </c>
      <c r="AY888" t="str">
        <f>VLOOKUP(Sheet1[[#This Row],[NPDES ID2]],Combined_Sheet__Major_Only___2[[NPDES ID2]:[ECHO BFR]],28,FALSE)</f>
        <v>-</v>
      </c>
      <c r="AZ888" t="str">
        <f>VLOOKUP(Sheet1[[#This Row],[NPDES ID2]],Combined_Sheet__Major_Only___2[[NPDES ID2]:[ECHO BFR]],29,FALSE)</f>
        <v>thickening, preliminaryOps</v>
      </c>
      <c r="BA888">
        <f>VLOOKUP(Sheet1[[#This Row],[NPDES ID2]],Combined_Sheet__Major_Only___2[[NPDES ID2]:[ECHO BFR]],17,FALSE)</f>
        <v>40.440300000000001</v>
      </c>
      <c r="BB888">
        <f>VLOOKUP(Sheet1[[#This Row],[NPDES ID2]],Combined_Sheet__Major_Only___2[[NPDES ID2]:[ECHO BFR]],18,FALSE)</f>
        <v>-74.191057000000001</v>
      </c>
      <c r="BC888" s="2" t="str">
        <f>IF(ISNUMBER(SEARCH("aerobic",$AW888)),"aerobic","")</f>
        <v/>
      </c>
      <c r="BD888" s="2" t="str">
        <f>IF(ISNUMBER(SEARCH("anaer",$AW888)),"anaer","")</f>
        <v/>
      </c>
      <c r="BE888" s="2" t="str">
        <f>IF(ISNUMBER(SEARCH("thickening",$AZ888)),"thickening","")</f>
        <v>thickening</v>
      </c>
      <c r="BF888" s="3" t="str">
        <f>IF(ISNUMBER(SEARCH("airDry",$AW888)),"airDry","")</f>
        <v/>
      </c>
      <c r="BG888" s="3" t="str">
        <f>IF(ISNUMBER(SEARCH("heatDry",$AY888)),"heatDry","")</f>
        <v/>
      </c>
      <c r="BH888" s="3" t="str">
        <f>IF(AND(ISNUMBER(SEARCH("aerobic",$AW888)),ISNUMBER(SEARCH("anaer",$AW888))),"Combined Aer and Anaer.","")</f>
        <v/>
      </c>
    </row>
    <row r="889" spans="1:60" x14ac:dyDescent="0.25">
      <c r="A889" s="5">
        <v>1362</v>
      </c>
      <c r="B889" t="s">
        <v>6466</v>
      </c>
      <c r="C889">
        <v>158.80000000000001</v>
      </c>
      <c r="D889">
        <v>688.9783387359696</v>
      </c>
      <c r="E889">
        <v>685.42959823011029</v>
      </c>
      <c r="F889">
        <v>495.17253118272743</v>
      </c>
      <c r="G889">
        <v>883.17812573931701</v>
      </c>
      <c r="H889">
        <v>-109.6797783282291</v>
      </c>
      <c r="I889">
        <v>-111.0694957851823</v>
      </c>
      <c r="J889">
        <v>-130.48211966058611</v>
      </c>
      <c r="K889">
        <v>-88.166134717409761</v>
      </c>
      <c r="L889">
        <v>110.5421369166373</v>
      </c>
      <c r="M889">
        <v>110.1488601522514</v>
      </c>
      <c r="N889">
        <v>108.7733750868974</v>
      </c>
      <c r="O889">
        <v>113.45663664112941</v>
      </c>
      <c r="P889">
        <v>3.7194869334040588</v>
      </c>
      <c r="Q889">
        <v>3.7560299070698102</v>
      </c>
      <c r="R889">
        <v>3.037998411705972</v>
      </c>
      <c r="S889">
        <v>4.3530896074926284</v>
      </c>
      <c r="T889">
        <v>94737.819610993931</v>
      </c>
      <c r="U889">
        <v>94737.977935200237</v>
      </c>
      <c r="V889">
        <v>94673.685982796058</v>
      </c>
      <c r="W889">
        <v>94802.187641242475</v>
      </c>
      <c r="X889">
        <v>6125.4784255912646</v>
      </c>
      <c r="Y889">
        <v>6146.7285069532254</v>
      </c>
      <c r="Z889">
        <v>5964.0483182190774</v>
      </c>
      <c r="AA889">
        <v>6225.6506536063962</v>
      </c>
      <c r="AB889">
        <v>935.69182110897441</v>
      </c>
      <c r="AC889">
        <v>924.60560937481534</v>
      </c>
      <c r="AD889">
        <v>815.76913225364035</v>
      </c>
      <c r="AE889">
        <v>1080.1644894947069</v>
      </c>
      <c r="AF889">
        <v>68.219327492900405</v>
      </c>
      <c r="AG889">
        <v>67.976693625569595</v>
      </c>
      <c r="AH889">
        <v>67.127724170988927</v>
      </c>
      <c r="AI889">
        <v>70.01787443673112</v>
      </c>
      <c r="AJ889">
        <v>0.60988896936645642</v>
      </c>
      <c r="AK889">
        <v>0.60988896028036166</v>
      </c>
      <c r="AL889">
        <v>0.60988391596878422</v>
      </c>
      <c r="AM889">
        <v>0.60989393837111761</v>
      </c>
      <c r="AN889">
        <v>0.97367442168437035</v>
      </c>
      <c r="AO889">
        <v>0.97367442168437079</v>
      </c>
      <c r="AP889">
        <v>0.97367442168437079</v>
      </c>
      <c r="AQ889">
        <v>0.97367442168437079</v>
      </c>
      <c r="AR889">
        <v>16.304816956382691</v>
      </c>
      <c r="AS889">
        <v>16.304816956382691</v>
      </c>
      <c r="AT889">
        <v>16.304816956382691</v>
      </c>
      <c r="AU889">
        <v>16.304816956382691</v>
      </c>
      <c r="AV889" t="str">
        <f>VLOOKUP(Sheet1[[#This Row],[NPDES ID2]],Combined_Sheet__Major_Only___2[[NPDES ID2]:[ECHO BFR]],3,FALSE)</f>
        <v>MS</v>
      </c>
      <c r="AW889" t="s">
        <v>41</v>
      </c>
      <c r="AX889" t="str">
        <f>VLOOKUP(Sheet1[[#This Row],[NPDES ID2]],Combined_Sheet__Major_Only___2[[NPDES ID2]:[ECHO BFR]],27,FALSE)</f>
        <v>-</v>
      </c>
      <c r="AY889" t="str">
        <f>VLOOKUP(Sheet1[[#This Row],[NPDES ID2]],Combined_Sheet__Major_Only___2[[NPDES ID2]:[ECHO BFR]],28,FALSE)</f>
        <v>-</v>
      </c>
      <c r="AZ889" t="str">
        <f>VLOOKUP(Sheet1[[#This Row],[NPDES ID2]],Combined_Sheet__Major_Only___2[[NPDES ID2]:[ECHO BFR]],29,FALSE)</f>
        <v>thickening</v>
      </c>
      <c r="BA889">
        <f>VLOOKUP(Sheet1[[#This Row],[NPDES ID2]],Combined_Sheet__Major_Only___2[[NPDES ID2]:[ECHO BFR]],17,FALSE)</f>
        <v>30.535806000000001</v>
      </c>
      <c r="BB889">
        <f>VLOOKUP(Sheet1[[#This Row],[NPDES ID2]],Combined_Sheet__Major_Only___2[[NPDES ID2]:[ECHO BFR]],18,FALSE)</f>
        <v>-89.705805999999995</v>
      </c>
      <c r="BC889" s="2" t="str">
        <f>IF(ISNUMBER(SEARCH("aerobic",$AW889)),"aerobic","")</f>
        <v>aerobic</v>
      </c>
      <c r="BD889" s="2" t="str">
        <f>IF(ISNUMBER(SEARCH("anaer",$AW889)),"anaer","")</f>
        <v/>
      </c>
      <c r="BE889" s="2" t="str">
        <f>IF(ISNUMBER(SEARCH("thickening",$AZ889)),"thickening","")</f>
        <v>thickening</v>
      </c>
      <c r="BF889" s="3" t="str">
        <f>IF(ISNUMBER(SEARCH("airDry",$AW889)),"airDry","")</f>
        <v/>
      </c>
      <c r="BG889" s="3" t="str">
        <f>IF(ISNUMBER(SEARCH("heatDry",$AY889)),"heatDry","")</f>
        <v/>
      </c>
      <c r="BH889" s="3" t="str">
        <f>IF(AND(ISNUMBER(SEARCH("aerobic",$AW889)),ISNUMBER(SEARCH("anaer",$AW889))),"Combined Aer and Anaer.","")</f>
        <v/>
      </c>
    </row>
    <row r="890" spans="1:60" x14ac:dyDescent="0.25">
      <c r="A890" s="5">
        <v>941</v>
      </c>
      <c r="B890" t="s">
        <v>4570</v>
      </c>
      <c r="C890">
        <v>637</v>
      </c>
      <c r="D890">
        <v>315.15635412289419</v>
      </c>
      <c r="E890">
        <v>310.4883630133495</v>
      </c>
      <c r="F890">
        <v>262.90442955589049</v>
      </c>
      <c r="G890">
        <v>380.64143467265012</v>
      </c>
      <c r="H890">
        <v>-138.56238955656119</v>
      </c>
      <c r="I890">
        <v>-139.90754804209959</v>
      </c>
      <c r="J890">
        <v>-158.57445573959481</v>
      </c>
      <c r="K890">
        <v>-115.62341202695519</v>
      </c>
      <c r="L890">
        <v>480.76059411823388</v>
      </c>
      <c r="M890">
        <v>477.89136063956011</v>
      </c>
      <c r="N890">
        <v>467.85879952787889</v>
      </c>
      <c r="O890">
        <v>502.02100416342682</v>
      </c>
      <c r="P890">
        <v>19.86971396215705</v>
      </c>
      <c r="Q890">
        <v>19.78178212961782</v>
      </c>
      <c r="R890">
        <v>16.66963833370086</v>
      </c>
      <c r="S890">
        <v>22.347762922613761</v>
      </c>
      <c r="T890">
        <v>94517.595608140007</v>
      </c>
      <c r="U890">
        <v>94517.753571318666</v>
      </c>
      <c r="V890">
        <v>94453.608224239782</v>
      </c>
      <c r="W890">
        <v>94581.816859582454</v>
      </c>
      <c r="X890">
        <v>7434.0551274982436</v>
      </c>
      <c r="Y890">
        <v>7474.3886439117996</v>
      </c>
      <c r="Z890">
        <v>7111.9658382439266</v>
      </c>
      <c r="AA890">
        <v>7636.0608484737077</v>
      </c>
      <c r="AB890">
        <v>1420.953790240693</v>
      </c>
      <c r="AC890">
        <v>1401.227961474998</v>
      </c>
      <c r="AD890">
        <v>1192.515576811031</v>
      </c>
      <c r="AE890">
        <v>1718.885106445885</v>
      </c>
      <c r="AF890">
        <v>56.101208095160587</v>
      </c>
      <c r="AG890">
        <v>55.766664261751899</v>
      </c>
      <c r="AH890">
        <v>54.595509159774792</v>
      </c>
      <c r="AI890">
        <v>58.581781552880273</v>
      </c>
      <c r="AJ890">
        <v>0.46192592400886717</v>
      </c>
      <c r="AK890">
        <v>0.46192589112759269</v>
      </c>
      <c r="AL890">
        <v>0.46190776606614992</v>
      </c>
      <c r="AM890">
        <v>0.46194377934693992</v>
      </c>
      <c r="AN890">
        <v>0.97361540485500597</v>
      </c>
      <c r="AO890">
        <v>0.97361540485500586</v>
      </c>
      <c r="AP890">
        <v>0.97361540485500586</v>
      </c>
      <c r="AQ890">
        <v>0.97361540485500586</v>
      </c>
      <c r="AR890">
        <v>11.7531312465557</v>
      </c>
      <c r="AS890">
        <v>11.753131246555689</v>
      </c>
      <c r="AT890">
        <v>11.753131246555689</v>
      </c>
      <c r="AU890">
        <v>11.753131246555689</v>
      </c>
      <c r="AV890" t="str">
        <f>VLOOKUP(Sheet1[[#This Row],[NPDES ID2]],Combined_Sheet__Major_Only___2[[NPDES ID2]:[ECHO BFR]],3,FALSE)</f>
        <v>CT</v>
      </c>
      <c r="AW890" t="s">
        <v>54</v>
      </c>
      <c r="AX890" t="str">
        <f>VLOOKUP(Sheet1[[#This Row],[NPDES ID2]],Combined_Sheet__Major_Only___2[[NPDES ID2]:[ECHO BFR]],27,FALSE)</f>
        <v>-</v>
      </c>
      <c r="AY890" t="str">
        <f>VLOOKUP(Sheet1[[#This Row],[NPDES ID2]],Combined_Sheet__Major_Only___2[[NPDES ID2]:[ECHO BFR]],28,FALSE)</f>
        <v>-</v>
      </c>
      <c r="AZ890" t="str">
        <f>VLOOKUP(Sheet1[[#This Row],[NPDES ID2]],Combined_Sheet__Major_Only___2[[NPDES ID2]:[ECHO BFR]],29,FALSE)</f>
        <v>thickening</v>
      </c>
      <c r="BA890">
        <f>VLOOKUP(Sheet1[[#This Row],[NPDES ID2]],Combined_Sheet__Major_Only___2[[NPDES ID2]:[ECHO BFR]],17,FALSE)</f>
        <v>41.706667000000003</v>
      </c>
      <c r="BB890">
        <f>VLOOKUP(Sheet1[[#This Row],[NPDES ID2]],Combined_Sheet__Major_Only___2[[NPDES ID2]:[ECHO BFR]],18,FALSE)</f>
        <v>-72.612222000000003</v>
      </c>
      <c r="BC890" s="2" t="str">
        <f>IF(ISNUMBER(SEARCH("aerobic",$AW890)),"aerobic","")</f>
        <v/>
      </c>
      <c r="BD890" s="2" t="str">
        <f>IF(ISNUMBER(SEARCH("anaer",$AW890)),"anaer","")</f>
        <v/>
      </c>
      <c r="BE890" s="2" t="str">
        <f>IF(ISNUMBER(SEARCH("thickening",$AZ890)),"thickening","")</f>
        <v>thickening</v>
      </c>
      <c r="BF890" s="4" t="str">
        <f>IF(ISNUMBER(SEARCH("airDry",$AW890)),"airDry","")</f>
        <v/>
      </c>
      <c r="BG890" s="4" t="str">
        <f>IF(ISNUMBER(SEARCH("heatDry",$AY890)),"heatDry","")</f>
        <v/>
      </c>
      <c r="BH890" s="4" t="str">
        <f>IF(AND(ISNUMBER(SEARCH("aerobic",$AW890)),ISNUMBER(SEARCH("anaer",$AW890))),"Combined Aer and Anaer.","")</f>
        <v/>
      </c>
    </row>
    <row r="891" spans="1:60" x14ac:dyDescent="0.25">
      <c r="A891" s="5">
        <v>993</v>
      </c>
      <c r="B891" t="s">
        <v>4809</v>
      </c>
      <c r="C891">
        <v>496.16</v>
      </c>
      <c r="D891">
        <v>342.52024608350229</v>
      </c>
      <c r="E891">
        <v>338.32233315132441</v>
      </c>
      <c r="F891">
        <v>277.5121873638692</v>
      </c>
      <c r="G891">
        <v>415.39707697162771</v>
      </c>
      <c r="H891">
        <v>-104.86941057070391</v>
      </c>
      <c r="I891">
        <v>-106.34731104702659</v>
      </c>
      <c r="J891">
        <v>-125.8574834758431</v>
      </c>
      <c r="K891">
        <v>-83.53920765061757</v>
      </c>
      <c r="L891">
        <v>359.69187530615068</v>
      </c>
      <c r="M891">
        <v>358.57194785813311</v>
      </c>
      <c r="N891">
        <v>354.65595922196661</v>
      </c>
      <c r="O891">
        <v>367.99035577441458</v>
      </c>
      <c r="P891">
        <v>11.591969565413439</v>
      </c>
      <c r="Q891">
        <v>11.756670144503561</v>
      </c>
      <c r="R891">
        <v>9.4144309742233911</v>
      </c>
      <c r="S891">
        <v>13.685978416547099</v>
      </c>
      <c r="T891">
        <v>94510.500718792959</v>
      </c>
      <c r="U891">
        <v>94510.658670340519</v>
      </c>
      <c r="V891">
        <v>94446.518046400583</v>
      </c>
      <c r="W891">
        <v>94574.717241507518</v>
      </c>
      <c r="X891">
        <v>5867.4062197061839</v>
      </c>
      <c r="Y891">
        <v>5885.5273520284481</v>
      </c>
      <c r="Z891">
        <v>5731.4240238147022</v>
      </c>
      <c r="AA891">
        <v>5951.3893054418886</v>
      </c>
      <c r="AB891">
        <v>864.21434704381409</v>
      </c>
      <c r="AC891">
        <v>854.55636270655043</v>
      </c>
      <c r="AD891">
        <v>757.20071964173542</v>
      </c>
      <c r="AE891">
        <v>990.73753526896837</v>
      </c>
      <c r="AF891">
        <v>71.047188213887395</v>
      </c>
      <c r="AG891">
        <v>70.826197292484778</v>
      </c>
      <c r="AH891">
        <v>70.052357666485676</v>
      </c>
      <c r="AI891">
        <v>72.686043750915303</v>
      </c>
      <c r="AJ891">
        <v>0.6444973084673371</v>
      </c>
      <c r="AK891">
        <v>0.64449727970020876</v>
      </c>
      <c r="AL891">
        <v>0.64448136939705569</v>
      </c>
      <c r="AM891">
        <v>0.64451298164780146</v>
      </c>
      <c r="AN891">
        <v>0.9736134991278198</v>
      </c>
      <c r="AO891">
        <v>0.97361349912781958</v>
      </c>
      <c r="AP891">
        <v>0.97361349912781958</v>
      </c>
      <c r="AQ891">
        <v>0.97361349912781958</v>
      </c>
      <c r="AR891">
        <v>17.368972665228799</v>
      </c>
      <c r="AS891">
        <v>17.368972665228799</v>
      </c>
      <c r="AT891">
        <v>17.368972665228799</v>
      </c>
      <c r="AU891">
        <v>17.368972665228799</v>
      </c>
      <c r="AV891" t="str">
        <f>VLOOKUP(Sheet1[[#This Row],[NPDES ID2]],Combined_Sheet__Major_Only___2[[NPDES ID2]:[ECHO BFR]],3,FALSE)</f>
        <v>NY</v>
      </c>
      <c r="AW891" t="s">
        <v>12185</v>
      </c>
      <c r="AX891" t="str">
        <f>VLOOKUP(Sheet1[[#This Row],[NPDES ID2]],Combined_Sheet__Major_Only___2[[NPDES ID2]:[ECHO BFR]],27,FALSE)</f>
        <v>-</v>
      </c>
      <c r="AY891" t="str">
        <f>VLOOKUP(Sheet1[[#This Row],[NPDES ID2]],Combined_Sheet__Major_Only___2[[NPDES ID2]:[ECHO BFR]],28,FALSE)</f>
        <v>-</v>
      </c>
      <c r="AZ891" t="str">
        <f>VLOOKUP(Sheet1[[#This Row],[NPDES ID2]],Combined_Sheet__Major_Only___2[[NPDES ID2]:[ECHO BFR]],29,FALSE)</f>
        <v>thickening, preliminaryOps</v>
      </c>
      <c r="BA891">
        <f>VLOOKUP(Sheet1[[#This Row],[NPDES ID2]],Combined_Sheet__Major_Only___2[[NPDES ID2]:[ECHO BFR]],17,FALSE)</f>
        <v>41.300055999999998</v>
      </c>
      <c r="BB891">
        <f>VLOOKUP(Sheet1[[#This Row],[NPDES ID2]],Combined_Sheet__Major_Only___2[[NPDES ID2]:[ECHO BFR]],18,FALSE)</f>
        <v>-73.929582999999994</v>
      </c>
      <c r="BC891" s="2" t="str">
        <f>IF(ISNUMBER(SEARCH("aerobic",$AW891)),"aerobic","")</f>
        <v/>
      </c>
      <c r="BD891" s="2" t="str">
        <f>IF(ISNUMBER(SEARCH("anaer",$AW891)),"anaer","")</f>
        <v>anaer</v>
      </c>
      <c r="BE891" s="2" t="str">
        <f>IF(ISNUMBER(SEARCH("thickening",$AZ891)),"thickening","")</f>
        <v>thickening</v>
      </c>
      <c r="BF891" s="4" t="str">
        <f>IF(ISNUMBER(SEARCH("airDry",$AW891)),"airDry","")</f>
        <v/>
      </c>
      <c r="BG891" s="4" t="str">
        <f>IF(ISNUMBER(SEARCH("heatDry",$AY891)),"heatDry","")</f>
        <v/>
      </c>
      <c r="BH891" s="4" t="str">
        <f>IF(AND(ISNUMBER(SEARCH("aerobic",$AW891)),ISNUMBER(SEARCH("anaer",$AW891))),"Combined Aer and Anaer.","")</f>
        <v/>
      </c>
    </row>
    <row r="892" spans="1:60" x14ac:dyDescent="0.25">
      <c r="A892" s="5">
        <v>2377</v>
      </c>
      <c r="B892" t="s">
        <v>11086</v>
      </c>
      <c r="C892">
        <v>314.05</v>
      </c>
      <c r="D892">
        <v>439.72217182439277</v>
      </c>
      <c r="E892">
        <v>437.66354416317182</v>
      </c>
      <c r="F892">
        <v>337.38124999222742</v>
      </c>
      <c r="G892">
        <v>542.84600569365352</v>
      </c>
      <c r="H892">
        <v>-112.048775308545</v>
      </c>
      <c r="I892">
        <v>-113.3881637832576</v>
      </c>
      <c r="J892">
        <v>-132.75611695120929</v>
      </c>
      <c r="K892">
        <v>-90.404296959552084</v>
      </c>
      <c r="L892">
        <v>214.2389948595889</v>
      </c>
      <c r="M892">
        <v>213.42791467563521</v>
      </c>
      <c r="N892">
        <v>210.59144492857811</v>
      </c>
      <c r="O892">
        <v>220.24943505476679</v>
      </c>
      <c r="P892">
        <v>7.3645357442261954</v>
      </c>
      <c r="Q892">
        <v>7.4267866766418509</v>
      </c>
      <c r="R892">
        <v>6.0315892676238354</v>
      </c>
      <c r="S892">
        <v>8.5737551219075954</v>
      </c>
      <c r="T892">
        <v>94482.445566834765</v>
      </c>
      <c r="U892">
        <v>94482.60347238963</v>
      </c>
      <c r="V892">
        <v>94418.481525045456</v>
      </c>
      <c r="W892">
        <v>94546.643390853147</v>
      </c>
      <c r="X892">
        <v>6233.8464597685625</v>
      </c>
      <c r="Y892">
        <v>6256.6103430125577</v>
      </c>
      <c r="Z892">
        <v>6059.4371509148323</v>
      </c>
      <c r="AA892">
        <v>6342.3169286817001</v>
      </c>
      <c r="AB892">
        <v>970.72101789571923</v>
      </c>
      <c r="AC892">
        <v>958.86138359672054</v>
      </c>
      <c r="AD892">
        <v>844.0255011501506</v>
      </c>
      <c r="AE892">
        <v>1124.4366267399239</v>
      </c>
      <c r="AF892">
        <v>66.854995149321738</v>
      </c>
      <c r="AG892">
        <v>66.602030551903255</v>
      </c>
      <c r="AH892">
        <v>65.71666903089799</v>
      </c>
      <c r="AI892">
        <v>68.730422405986417</v>
      </c>
      <c r="AJ892">
        <v>0.59320136763447662</v>
      </c>
      <c r="AK892">
        <v>0.59320134979133776</v>
      </c>
      <c r="AL892">
        <v>0.59319146300947645</v>
      </c>
      <c r="AM892">
        <v>0.59321110694403645</v>
      </c>
      <c r="AN892">
        <v>0.97360596065881622</v>
      </c>
      <c r="AO892">
        <v>0.97360596065881644</v>
      </c>
      <c r="AP892">
        <v>0.97360596065881644</v>
      </c>
      <c r="AQ892">
        <v>0.97360596065881644</v>
      </c>
      <c r="AR892">
        <v>15.79135239379411</v>
      </c>
      <c r="AS892">
        <v>15.79135239379411</v>
      </c>
      <c r="AT892">
        <v>15.79135239379411</v>
      </c>
      <c r="AU892">
        <v>15.79135239379411</v>
      </c>
      <c r="AV892" t="str">
        <f>VLOOKUP(Sheet1[[#This Row],[NPDES ID2]],Combined_Sheet__Major_Only___2[[NPDES ID2]:[ECHO BFR]],3,FALSE)</f>
        <v>CO</v>
      </c>
      <c r="AW892" t="s">
        <v>41</v>
      </c>
      <c r="AX892" t="str">
        <f>VLOOKUP(Sheet1[[#This Row],[NPDES ID2]],Combined_Sheet__Major_Only___2[[NPDES ID2]:[ECHO BFR]],27,FALSE)</f>
        <v>tempSludgeStore, other</v>
      </c>
      <c r="AY892" t="str">
        <f>VLOOKUP(Sheet1[[#This Row],[NPDES ID2]],Combined_Sheet__Major_Only___2[[NPDES ID2]:[ECHO BFR]],28,FALSE)</f>
        <v>-</v>
      </c>
      <c r="AZ892" t="str">
        <f>VLOOKUP(Sheet1[[#This Row],[NPDES ID2]],Combined_Sheet__Major_Only___2[[NPDES ID2]:[ECHO BFR]],29,FALSE)</f>
        <v>preliminaryOps, thickening</v>
      </c>
      <c r="BA892">
        <f>VLOOKUP(Sheet1[[#This Row],[NPDES ID2]],Combined_Sheet__Major_Only___2[[NPDES ID2]:[ECHO BFR]],17,FALSE)</f>
        <v>39.090446999999998</v>
      </c>
      <c r="BB892">
        <f>VLOOKUP(Sheet1[[#This Row],[NPDES ID2]],Combined_Sheet__Major_Only___2[[NPDES ID2]:[ECHO BFR]],18,FALSE)</f>
        <v>-108.455583</v>
      </c>
      <c r="BC892" s="2" t="str">
        <f>IF(ISNUMBER(SEARCH("aerobic",$AW892)),"aerobic","")</f>
        <v>aerobic</v>
      </c>
      <c r="BD892" s="2" t="str">
        <f>IF(ISNUMBER(SEARCH("anaer",$AW892)),"anaer","")</f>
        <v/>
      </c>
      <c r="BE892" s="2" t="str">
        <f>IF(ISNUMBER(SEARCH("thickening",$AZ892)),"thickening","")</f>
        <v>thickening</v>
      </c>
      <c r="BF892" s="4" t="str">
        <f>IF(ISNUMBER(SEARCH("airDry",$AW892)),"airDry","")</f>
        <v/>
      </c>
      <c r="BG892" s="4" t="str">
        <f>IF(ISNUMBER(SEARCH("heatDry",$AY892)),"heatDry","")</f>
        <v/>
      </c>
      <c r="BH892" s="4" t="str">
        <f>IF(AND(ISNUMBER(SEARCH("aerobic",$AW892)),ISNUMBER(SEARCH("anaer",$AW892))),"Combined Aer and Anaer.","")</f>
        <v/>
      </c>
    </row>
    <row r="893" spans="1:60" x14ac:dyDescent="0.25">
      <c r="A893" s="5">
        <v>1104</v>
      </c>
      <c r="B893" t="s">
        <v>5319</v>
      </c>
      <c r="C893">
        <v>337.19</v>
      </c>
      <c r="D893">
        <v>421.58587262408571</v>
      </c>
      <c r="E893">
        <v>418.89194382761468</v>
      </c>
      <c r="F893">
        <v>326.18207454254872</v>
      </c>
      <c r="G893">
        <v>520.10925893218234</v>
      </c>
      <c r="H893">
        <v>-111.4891840317633</v>
      </c>
      <c r="I893">
        <v>-112.8446406046158</v>
      </c>
      <c r="J893">
        <v>-132.21735370113359</v>
      </c>
      <c r="K893">
        <v>-89.866725175491766</v>
      </c>
      <c r="L893">
        <v>231.08192193661171</v>
      </c>
      <c r="M893">
        <v>230.2191175832466</v>
      </c>
      <c r="N893">
        <v>227.20180954730989</v>
      </c>
      <c r="O893">
        <v>237.4756038895419</v>
      </c>
      <c r="P893">
        <v>7.9050467069495536</v>
      </c>
      <c r="Q893">
        <v>7.9743077639695628</v>
      </c>
      <c r="R893">
        <v>6.4703164450381729</v>
      </c>
      <c r="S893">
        <v>9.2139848270101492</v>
      </c>
      <c r="T893">
        <v>94422.201588758093</v>
      </c>
      <c r="U893">
        <v>94422.359395551088</v>
      </c>
      <c r="V893">
        <v>94358.277553226755</v>
      </c>
      <c r="W893">
        <v>94486.359260299665</v>
      </c>
      <c r="X893">
        <v>6201.3326482846296</v>
      </c>
      <c r="Y893">
        <v>6223.7208292117257</v>
      </c>
      <c r="Z893">
        <v>6030.1340954706639</v>
      </c>
      <c r="AA893">
        <v>6307.7520479820078</v>
      </c>
      <c r="AB893">
        <v>961.39692761215372</v>
      </c>
      <c r="AC893">
        <v>949.73483948879812</v>
      </c>
      <c r="AD893">
        <v>836.44053466284345</v>
      </c>
      <c r="AE893">
        <v>1112.9614687932251</v>
      </c>
      <c r="AF893">
        <v>67.162363734876223</v>
      </c>
      <c r="AG893">
        <v>66.911745309339807</v>
      </c>
      <c r="AH893">
        <v>66.034551156307998</v>
      </c>
      <c r="AI893">
        <v>69.020451431277323</v>
      </c>
      <c r="AJ893">
        <v>0.59696033117188529</v>
      </c>
      <c r="AK893">
        <v>0.59696031198431987</v>
      </c>
      <c r="AL893">
        <v>0.59694968305102025</v>
      </c>
      <c r="AM893">
        <v>0.59697080158156213</v>
      </c>
      <c r="AN893">
        <v>0.97358975843073592</v>
      </c>
      <c r="AO893">
        <v>0.97358975843073614</v>
      </c>
      <c r="AP893">
        <v>0.97358975843073614</v>
      </c>
      <c r="AQ893">
        <v>0.97358975843073614</v>
      </c>
      <c r="AR893">
        <v>15.906950015370681</v>
      </c>
      <c r="AS893">
        <v>15.906950015370681</v>
      </c>
      <c r="AT893">
        <v>15.906950015370681</v>
      </c>
      <c r="AU893">
        <v>15.906950015370681</v>
      </c>
      <c r="AV893" t="str">
        <f>VLOOKUP(Sheet1[[#This Row],[NPDES ID2]],Combined_Sheet__Major_Only___2[[NPDES ID2]:[ECHO BFR]],3,FALSE)</f>
        <v>TX</v>
      </c>
      <c r="AW893" t="s">
        <v>41</v>
      </c>
      <c r="AX893" t="str">
        <f>VLOOKUP(Sheet1[[#This Row],[NPDES ID2]],Combined_Sheet__Major_Only___2[[NPDES ID2]:[ECHO BFR]],27,FALSE)</f>
        <v>-</v>
      </c>
      <c r="AY893" t="str">
        <f>VLOOKUP(Sheet1[[#This Row],[NPDES ID2]],Combined_Sheet__Major_Only___2[[NPDES ID2]:[ECHO BFR]],28,FALSE)</f>
        <v>-</v>
      </c>
      <c r="AZ893" t="str">
        <f>VLOOKUP(Sheet1[[#This Row],[NPDES ID2]],Combined_Sheet__Major_Only___2[[NPDES ID2]:[ECHO BFR]],29,FALSE)</f>
        <v>thickening</v>
      </c>
      <c r="BA893">
        <f>VLOOKUP(Sheet1[[#This Row],[NPDES ID2]],Combined_Sheet__Major_Only___2[[NPDES ID2]:[ECHO BFR]],17,FALSE)</f>
        <v>30.000209000000002</v>
      </c>
      <c r="BB893">
        <f>VLOOKUP(Sheet1[[#This Row],[NPDES ID2]],Combined_Sheet__Major_Only___2[[NPDES ID2]:[ECHO BFR]],18,FALSE)</f>
        <v>-95.402806999999996</v>
      </c>
      <c r="BC893" s="2" t="str">
        <f>IF(ISNUMBER(SEARCH("aerobic",$AW893)),"aerobic","")</f>
        <v>aerobic</v>
      </c>
      <c r="BD893" s="2" t="str">
        <f>IF(ISNUMBER(SEARCH("anaer",$AW893)),"anaer","")</f>
        <v/>
      </c>
      <c r="BE893" s="2" t="str">
        <f>IF(ISNUMBER(SEARCH("thickening",$AZ893)),"thickening","")</f>
        <v>thickening</v>
      </c>
      <c r="BF893" s="3" t="str">
        <f>IF(ISNUMBER(SEARCH("airDry",$AW893)),"airDry","")</f>
        <v/>
      </c>
      <c r="BG893" s="3" t="str">
        <f>IF(ISNUMBER(SEARCH("heatDry",$AY893)),"heatDry","")</f>
        <v/>
      </c>
      <c r="BH893" s="3" t="str">
        <f>IF(AND(ISNUMBER(SEARCH("aerobic",$AW893)),ISNUMBER(SEARCH("anaer",$AW893))),"Combined Aer and Anaer.","")</f>
        <v/>
      </c>
    </row>
    <row r="894" spans="1:60" x14ac:dyDescent="0.25">
      <c r="A894" s="5">
        <v>1968</v>
      </c>
      <c r="B894" t="s">
        <v>9278</v>
      </c>
      <c r="C894">
        <v>2134</v>
      </c>
      <c r="D894">
        <v>479.85619317914461</v>
      </c>
      <c r="E894">
        <v>478.14462782605239</v>
      </c>
      <c r="F894">
        <v>395.46162911160752</v>
      </c>
      <c r="G894">
        <v>562.27439585369245</v>
      </c>
      <c r="H894">
        <v>-138.33369970463991</v>
      </c>
      <c r="I894">
        <v>-139.5910465729896</v>
      </c>
      <c r="J894">
        <v>-158.85202870347251</v>
      </c>
      <c r="K894">
        <v>-115.0813062842295</v>
      </c>
      <c r="L894">
        <v>1594.2500971745831</v>
      </c>
      <c r="M894">
        <v>1584.6520640390399</v>
      </c>
      <c r="N894">
        <v>1551.12015014842</v>
      </c>
      <c r="O894">
        <v>1665.336956564581</v>
      </c>
      <c r="P894">
        <v>66.137177848174829</v>
      </c>
      <c r="Q894">
        <v>65.809509648086447</v>
      </c>
      <c r="R894">
        <v>55.515064652261593</v>
      </c>
      <c r="S894">
        <v>74.380768773517588</v>
      </c>
      <c r="T894">
        <v>94316.405290531126</v>
      </c>
      <c r="U894">
        <v>94316.562923885329</v>
      </c>
      <c r="V894">
        <v>94252.551511216778</v>
      </c>
      <c r="W894">
        <v>94380.492449076206</v>
      </c>
      <c r="X894">
        <v>7445.744860345746</v>
      </c>
      <c r="Y894">
        <v>7486.4719903070518</v>
      </c>
      <c r="Z894">
        <v>7120.5853573772429</v>
      </c>
      <c r="AA894">
        <v>7649.7108562617332</v>
      </c>
      <c r="AB894">
        <v>1430.772312836792</v>
      </c>
      <c r="AC894">
        <v>1410.923126699676</v>
      </c>
      <c r="AD894">
        <v>1199.4744517348049</v>
      </c>
      <c r="AE894">
        <v>1732.7184687527269</v>
      </c>
      <c r="AF894">
        <v>55.900128801795063</v>
      </c>
      <c r="AG894">
        <v>55.564504863817767</v>
      </c>
      <c r="AH894">
        <v>54.387320282631102</v>
      </c>
      <c r="AI894">
        <v>58.391487474811022</v>
      </c>
      <c r="AJ894">
        <v>0.45947635881244048</v>
      </c>
      <c r="AK894">
        <v>0.45947624676200077</v>
      </c>
      <c r="AL894">
        <v>0.45941576284673552</v>
      </c>
      <c r="AM894">
        <v>0.45953595128754399</v>
      </c>
      <c r="AN894">
        <v>0.97356125700960361</v>
      </c>
      <c r="AO894">
        <v>0.97356125700960361</v>
      </c>
      <c r="AP894">
        <v>0.97356125700960361</v>
      </c>
      <c r="AQ894">
        <v>0.97356125700960361</v>
      </c>
      <c r="AR894">
        <v>11.676333689183821</v>
      </c>
      <c r="AS894">
        <v>11.676333689183821</v>
      </c>
      <c r="AT894">
        <v>11.676333689183821</v>
      </c>
      <c r="AU894">
        <v>11.676333689183821</v>
      </c>
      <c r="AV894" t="str">
        <f>VLOOKUP(Sheet1[[#This Row],[NPDES ID2]],Combined_Sheet__Major_Only___2[[NPDES ID2]:[ECHO BFR]],3,FALSE)</f>
        <v>AR</v>
      </c>
      <c r="AW894" t="s">
        <v>54</v>
      </c>
      <c r="AX894" t="str">
        <f>VLOOKUP(Sheet1[[#This Row],[NPDES ID2]],Combined_Sheet__Major_Only___2[[NPDES ID2]:[ECHO BFR]],27,FALSE)</f>
        <v>-</v>
      </c>
      <c r="AY894" t="str">
        <f>VLOOKUP(Sheet1[[#This Row],[NPDES ID2]],Combined_Sheet__Major_Only___2[[NPDES ID2]:[ECHO BFR]],28,FALSE)</f>
        <v>-</v>
      </c>
      <c r="AZ894" t="str">
        <f>VLOOKUP(Sheet1[[#This Row],[NPDES ID2]],Combined_Sheet__Major_Only___2[[NPDES ID2]:[ECHO BFR]],29,FALSE)</f>
        <v>thickening, preliminaryOps</v>
      </c>
      <c r="BA894">
        <f>VLOOKUP(Sheet1[[#This Row],[NPDES ID2]],Combined_Sheet__Major_Only___2[[NPDES ID2]:[ECHO BFR]],17,FALSE)</f>
        <v>36.063361999999998</v>
      </c>
      <c r="BB894">
        <f>VLOOKUP(Sheet1[[#This Row],[NPDES ID2]],Combined_Sheet__Major_Only___2[[NPDES ID2]:[ECHO BFR]],18,FALSE)</f>
        <v>-94.232834999999994</v>
      </c>
      <c r="BC894" s="2" t="str">
        <f>IF(ISNUMBER(SEARCH("aerobic",$AW894)),"aerobic","")</f>
        <v/>
      </c>
      <c r="BD894" s="2" t="str">
        <f>IF(ISNUMBER(SEARCH("anaer",$AW894)),"anaer","")</f>
        <v/>
      </c>
      <c r="BE894" s="2" t="str">
        <f>IF(ISNUMBER(SEARCH("thickening",$AZ894)),"thickening","")</f>
        <v>thickening</v>
      </c>
      <c r="BF894" s="3" t="str">
        <f>IF(ISNUMBER(SEARCH("airDry",$AW894)),"airDry","")</f>
        <v/>
      </c>
      <c r="BG894" s="3" t="str">
        <f>IF(ISNUMBER(SEARCH("heatDry",$AY894)),"heatDry","")</f>
        <v/>
      </c>
      <c r="BH894" s="3" t="str">
        <f>IF(AND(ISNUMBER(SEARCH("aerobic",$AW894)),ISNUMBER(SEARCH("anaer",$AW894))),"Combined Aer and Anaer.","")</f>
        <v/>
      </c>
    </row>
    <row r="895" spans="1:60" x14ac:dyDescent="0.25">
      <c r="A895" s="5">
        <v>2502</v>
      </c>
      <c r="B895" t="s">
        <v>11630</v>
      </c>
      <c r="C895">
        <v>174</v>
      </c>
      <c r="D895">
        <v>648.04224403887702</v>
      </c>
      <c r="E895">
        <v>644.51981873073339</v>
      </c>
      <c r="F895">
        <v>468.44503928187078</v>
      </c>
      <c r="G895">
        <v>825.96090379595194</v>
      </c>
      <c r="H895">
        <v>-110.94937984359881</v>
      </c>
      <c r="I895">
        <v>-112.34423346483609</v>
      </c>
      <c r="J895">
        <v>-131.7021736358549</v>
      </c>
      <c r="K895">
        <v>-89.37551112462674</v>
      </c>
      <c r="L895">
        <v>119.8340827764823</v>
      </c>
      <c r="M895">
        <v>119.3933520618844</v>
      </c>
      <c r="N895">
        <v>117.8519098966155</v>
      </c>
      <c r="O895">
        <v>123.1002399006661</v>
      </c>
      <c r="P895">
        <v>4.0780980297069593</v>
      </c>
      <c r="Q895">
        <v>4.1151931509817157</v>
      </c>
      <c r="R895">
        <v>3.335733994952125</v>
      </c>
      <c r="S895">
        <v>4.7594192595699747</v>
      </c>
      <c r="T895">
        <v>94286.7662802829</v>
      </c>
      <c r="U895">
        <v>94286.923865047909</v>
      </c>
      <c r="V895">
        <v>94222.932183365469</v>
      </c>
      <c r="W895">
        <v>94350.833684493802</v>
      </c>
      <c r="X895">
        <v>6161.9644032077467</v>
      </c>
      <c r="Y895">
        <v>6183.9337441077478</v>
      </c>
      <c r="Z895">
        <v>5994.2968442851616</v>
      </c>
      <c r="AA895">
        <v>6266.1321016356742</v>
      </c>
      <c r="AB895">
        <v>950.79666032887383</v>
      </c>
      <c r="AC895">
        <v>939.3481344297827</v>
      </c>
      <c r="AD895">
        <v>827.77180700716292</v>
      </c>
      <c r="AE895">
        <v>1099.774084741138</v>
      </c>
      <c r="AF895">
        <v>67.49344580592205</v>
      </c>
      <c r="AG895">
        <v>67.245292812403164</v>
      </c>
      <c r="AH895">
        <v>66.376994548803339</v>
      </c>
      <c r="AI895">
        <v>69.332925462130305</v>
      </c>
      <c r="AJ895">
        <v>0.60100966467926531</v>
      </c>
      <c r="AK895">
        <v>0.60100965478977242</v>
      </c>
      <c r="AL895">
        <v>0.60100416555006619</v>
      </c>
      <c r="AM895">
        <v>0.60101507197700221</v>
      </c>
      <c r="AN895">
        <v>0.97355326125436248</v>
      </c>
      <c r="AO895">
        <v>0.97355326125436203</v>
      </c>
      <c r="AP895">
        <v>0.97355326125436203</v>
      </c>
      <c r="AQ895">
        <v>0.97355326125436203</v>
      </c>
      <c r="AR895">
        <v>16.031680640231372</v>
      </c>
      <c r="AS895">
        <v>16.031680640231372</v>
      </c>
      <c r="AT895">
        <v>16.031680640231372</v>
      </c>
      <c r="AU895">
        <v>16.031680640231372</v>
      </c>
      <c r="AV895" t="str">
        <f>VLOOKUP(Sheet1[[#This Row],[NPDES ID2]],Combined_Sheet__Major_Only___2[[NPDES ID2]:[ECHO BFR]],3,FALSE)</f>
        <v>IL</v>
      </c>
      <c r="AW895" t="s">
        <v>41</v>
      </c>
      <c r="AX895" t="str">
        <f>VLOOKUP(Sheet1[[#This Row],[NPDES ID2]],Combined_Sheet__Major_Only___2[[NPDES ID2]:[ECHO BFR]],27,FALSE)</f>
        <v>-</v>
      </c>
      <c r="AY895" t="str">
        <f>VLOOKUP(Sheet1[[#This Row],[NPDES ID2]],Combined_Sheet__Major_Only___2[[NPDES ID2]:[ECHO BFR]],28,FALSE)</f>
        <v>-</v>
      </c>
      <c r="AZ895" t="str">
        <f>VLOOKUP(Sheet1[[#This Row],[NPDES ID2]],Combined_Sheet__Major_Only___2[[NPDES ID2]:[ECHO BFR]],29,FALSE)</f>
        <v>thickening</v>
      </c>
      <c r="BA895">
        <f>VLOOKUP(Sheet1[[#This Row],[NPDES ID2]],Combined_Sheet__Major_Only___2[[NPDES ID2]:[ECHO BFR]],17,FALSE)</f>
        <v>41.654299999999999</v>
      </c>
      <c r="BB895">
        <f>VLOOKUP(Sheet1[[#This Row],[NPDES ID2]],Combined_Sheet__Major_Only___2[[NPDES ID2]:[ECHO BFR]],18,FALSE)</f>
        <v>-88.161900000000003</v>
      </c>
      <c r="BC895" s="2" t="str">
        <f>IF(ISNUMBER(SEARCH("aerobic",$AW895)),"aerobic","")</f>
        <v>aerobic</v>
      </c>
      <c r="BD895" s="2" t="str">
        <f>IF(ISNUMBER(SEARCH("anaer",$AW895)),"anaer","")</f>
        <v/>
      </c>
      <c r="BE895" s="2" t="str">
        <f>IF(ISNUMBER(SEARCH("thickening",$AZ895)),"thickening","")</f>
        <v>thickening</v>
      </c>
      <c r="BF895" s="3" t="str">
        <f>IF(ISNUMBER(SEARCH("airDry",$AW895)),"airDry","")</f>
        <v/>
      </c>
      <c r="BG895" s="3" t="str">
        <f>IF(ISNUMBER(SEARCH("heatDry",$AY895)),"heatDry","")</f>
        <v/>
      </c>
      <c r="BH895" s="3" t="str">
        <f>IF(AND(ISNUMBER(SEARCH("aerobic",$AW895)),ISNUMBER(SEARCH("anaer",$AW895))),"Combined Aer and Anaer.","")</f>
        <v/>
      </c>
    </row>
    <row r="896" spans="1:60" x14ac:dyDescent="0.25">
      <c r="A896" s="5">
        <v>2426</v>
      </c>
      <c r="B896" t="s">
        <v>11310</v>
      </c>
      <c r="C896">
        <v>252.34</v>
      </c>
      <c r="D896">
        <v>490.2765822472569</v>
      </c>
      <c r="E896">
        <v>487.23644661934219</v>
      </c>
      <c r="F896">
        <v>366.19409404925062</v>
      </c>
      <c r="G896">
        <v>612.06867571032058</v>
      </c>
      <c r="H896">
        <v>-109.41412861772621</v>
      </c>
      <c r="I896">
        <v>-110.7877800886493</v>
      </c>
      <c r="J896">
        <v>-130.22473705221819</v>
      </c>
      <c r="K896">
        <v>-87.899576563909591</v>
      </c>
      <c r="L896">
        <v>176.0091434042437</v>
      </c>
      <c r="M896">
        <v>175.3868795954599</v>
      </c>
      <c r="N896">
        <v>173.2106489474437</v>
      </c>
      <c r="O896">
        <v>180.62046742689739</v>
      </c>
      <c r="P896">
        <v>5.9096784094614074</v>
      </c>
      <c r="Q896">
        <v>5.968547348426771</v>
      </c>
      <c r="R896">
        <v>4.825580616575456</v>
      </c>
      <c r="S896">
        <v>6.9200732113573489</v>
      </c>
      <c r="T896">
        <v>94118.392859430649</v>
      </c>
      <c r="U896">
        <v>94118.550168170099</v>
      </c>
      <c r="V896">
        <v>94054.670574361007</v>
      </c>
      <c r="W896">
        <v>94182.348043132632</v>
      </c>
      <c r="X896">
        <v>6073.2105582581135</v>
      </c>
      <c r="Y896">
        <v>6094.1720528787027</v>
      </c>
      <c r="Z896">
        <v>5914.1289215844654</v>
      </c>
      <c r="AA896">
        <v>6171.9026818724578</v>
      </c>
      <c r="AB896">
        <v>925.98144922974791</v>
      </c>
      <c r="AC896">
        <v>915.04418167323797</v>
      </c>
      <c r="AD896">
        <v>807.50985475680602</v>
      </c>
      <c r="AE896">
        <v>1068.57113648315</v>
      </c>
      <c r="AF896">
        <v>68.356768169725981</v>
      </c>
      <c r="AG896">
        <v>68.115210997054788</v>
      </c>
      <c r="AH896">
        <v>67.269852058509798</v>
      </c>
      <c r="AI896">
        <v>70.147527713715348</v>
      </c>
      <c r="AJ896">
        <v>0.61157040904716764</v>
      </c>
      <c r="AK896">
        <v>0.61157039464798035</v>
      </c>
      <c r="AL896">
        <v>0.61156240949830831</v>
      </c>
      <c r="AM896">
        <v>0.61157827504495843</v>
      </c>
      <c r="AN896">
        <v>0.97350774700119758</v>
      </c>
      <c r="AO896">
        <v>0.97350774700119769</v>
      </c>
      <c r="AP896">
        <v>0.97350774700119769</v>
      </c>
      <c r="AQ896">
        <v>0.97350774700119769</v>
      </c>
      <c r="AR896">
        <v>16.356436129708172</v>
      </c>
      <c r="AS896">
        <v>16.356436129708172</v>
      </c>
      <c r="AT896">
        <v>16.356436129708172</v>
      </c>
      <c r="AU896">
        <v>16.356436129708172</v>
      </c>
      <c r="AV896" t="str">
        <f>VLOOKUP(Sheet1[[#This Row],[NPDES ID2]],Combined_Sheet__Major_Only___2[[NPDES ID2]:[ECHO BFR]],3,FALSE)</f>
        <v>FL</v>
      </c>
      <c r="AW896" t="s">
        <v>41</v>
      </c>
      <c r="AX896" t="str">
        <f>VLOOKUP(Sheet1[[#This Row],[NPDES ID2]],Combined_Sheet__Major_Only___2[[NPDES ID2]:[ECHO BFR]],27,FALSE)</f>
        <v>-</v>
      </c>
      <c r="AY896" t="str">
        <f>VLOOKUP(Sheet1[[#This Row],[NPDES ID2]],Combined_Sheet__Major_Only___2[[NPDES ID2]:[ECHO BFR]],28,FALSE)</f>
        <v>-</v>
      </c>
      <c r="AZ896" t="str">
        <f>VLOOKUP(Sheet1[[#This Row],[NPDES ID2]],Combined_Sheet__Major_Only___2[[NPDES ID2]:[ECHO BFR]],29,FALSE)</f>
        <v>thickening</v>
      </c>
      <c r="BA896">
        <f>VLOOKUP(Sheet1[[#This Row],[NPDES ID2]],Combined_Sheet__Major_Only___2[[NPDES ID2]:[ECHO BFR]],17,FALSE)</f>
        <v>28.011054000000001</v>
      </c>
      <c r="BB896">
        <f>VLOOKUP(Sheet1[[#This Row],[NPDES ID2]],Combined_Sheet__Major_Only___2[[NPDES ID2]:[ECHO BFR]],18,FALSE)</f>
        <v>-81.808800000000005</v>
      </c>
      <c r="BC896" s="2" t="str">
        <f>IF(ISNUMBER(SEARCH("aerobic",$AW896)),"aerobic","")</f>
        <v>aerobic</v>
      </c>
      <c r="BD896" s="2" t="str">
        <f>IF(ISNUMBER(SEARCH("anaer",$AW896)),"anaer","")</f>
        <v/>
      </c>
      <c r="BE896" s="2" t="str">
        <f>IF(ISNUMBER(SEARCH("thickening",$AZ896)),"thickening","")</f>
        <v>thickening</v>
      </c>
      <c r="BF896" s="3" t="str">
        <f>IF(ISNUMBER(SEARCH("airDry",$AW896)),"airDry","")</f>
        <v/>
      </c>
      <c r="BG896" s="3" t="str">
        <f>IF(ISNUMBER(SEARCH("heatDry",$AY896)),"heatDry","")</f>
        <v/>
      </c>
      <c r="BH896" s="3" t="str">
        <f>IF(AND(ISNUMBER(SEARCH("aerobic",$AW896)),ISNUMBER(SEARCH("anaer",$AW896))),"Combined Aer and Anaer.","")</f>
        <v/>
      </c>
    </row>
    <row r="897" spans="1:60" x14ac:dyDescent="0.25">
      <c r="A897" s="5">
        <v>2560</v>
      </c>
      <c r="B897" t="s">
        <v>11870</v>
      </c>
      <c r="C897">
        <v>112.8</v>
      </c>
      <c r="D897">
        <v>933.36902048114575</v>
      </c>
      <c r="E897">
        <v>923.83308485764292</v>
      </c>
      <c r="F897">
        <v>657.6636947728465</v>
      </c>
      <c r="G897">
        <v>1206.4730496266729</v>
      </c>
      <c r="H897">
        <v>-111.81301398206431</v>
      </c>
      <c r="I897">
        <v>-113.1866125454808</v>
      </c>
      <c r="J897">
        <v>-132.5342080390229</v>
      </c>
      <c r="K897">
        <v>-90.20916674982108</v>
      </c>
      <c r="L897">
        <v>77.14144217884747</v>
      </c>
      <c r="M897">
        <v>76.851592198095119</v>
      </c>
      <c r="N897">
        <v>75.837808880175018</v>
      </c>
      <c r="O897">
        <v>79.289503540625077</v>
      </c>
      <c r="P897">
        <v>2.644833235997269</v>
      </c>
      <c r="Q897">
        <v>2.6676359092415329</v>
      </c>
      <c r="R897">
        <v>2.1654120095875662</v>
      </c>
      <c r="S897">
        <v>3.0810477601964719</v>
      </c>
      <c r="T897">
        <v>94003.576393942669</v>
      </c>
      <c r="U897">
        <v>94003.733514455933</v>
      </c>
      <c r="V897">
        <v>93939.930355118384</v>
      </c>
      <c r="W897">
        <v>94067.455052726786</v>
      </c>
      <c r="X897">
        <v>6186.8425748106583</v>
      </c>
      <c r="Y897">
        <v>6209.2924148064276</v>
      </c>
      <c r="Z897">
        <v>6014.990163326981</v>
      </c>
      <c r="AA897">
        <v>6293.6938523749741</v>
      </c>
      <c r="AB897">
        <v>961.08035529298797</v>
      </c>
      <c r="AC897">
        <v>949.3812923368248</v>
      </c>
      <c r="AD897">
        <v>835.93384387408207</v>
      </c>
      <c r="AE897">
        <v>1112.902301452933</v>
      </c>
      <c r="AF897">
        <v>67.020491499745347</v>
      </c>
      <c r="AG897">
        <v>66.768719739974529</v>
      </c>
      <c r="AH897">
        <v>65.887866523846441</v>
      </c>
      <c r="AI897">
        <v>68.886663416541595</v>
      </c>
      <c r="AJ897">
        <v>0.59522525850460462</v>
      </c>
      <c r="AK897">
        <v>0.5952252521273409</v>
      </c>
      <c r="AL897">
        <v>0.59522170977600519</v>
      </c>
      <c r="AM897">
        <v>0.59522874795921177</v>
      </c>
      <c r="AN897">
        <v>0.97347662017804903</v>
      </c>
      <c r="AO897">
        <v>0.97347662017804915</v>
      </c>
      <c r="AP897">
        <v>0.97347662017804915</v>
      </c>
      <c r="AQ897">
        <v>0.97347662017804915</v>
      </c>
      <c r="AR897">
        <v>15.853823105002631</v>
      </c>
      <c r="AS897">
        <v>15.853823105002631</v>
      </c>
      <c r="AT897">
        <v>15.853823105002631</v>
      </c>
      <c r="AU897">
        <v>15.853823105002631</v>
      </c>
      <c r="AV897" t="str">
        <f>VLOOKUP(Sheet1[[#This Row],[NPDES ID2]],Combined_Sheet__Major_Only___2[[NPDES ID2]:[ECHO BFR]],3,FALSE)</f>
        <v>TX</v>
      </c>
      <c r="AW897" t="s">
        <v>41</v>
      </c>
      <c r="AX897" t="str">
        <f>VLOOKUP(Sheet1[[#This Row],[NPDES ID2]],Combined_Sheet__Major_Only___2[[NPDES ID2]:[ECHO BFR]],27,FALSE)</f>
        <v>-</v>
      </c>
      <c r="AY897" t="str">
        <f>VLOOKUP(Sheet1[[#This Row],[NPDES ID2]],Combined_Sheet__Major_Only___2[[NPDES ID2]:[ECHO BFR]],28,FALSE)</f>
        <v>-</v>
      </c>
      <c r="AZ897" t="str">
        <f>VLOOKUP(Sheet1[[#This Row],[NPDES ID2]],Combined_Sheet__Major_Only___2[[NPDES ID2]:[ECHO BFR]],29,FALSE)</f>
        <v>thickening</v>
      </c>
      <c r="BA897">
        <f>VLOOKUP(Sheet1[[#This Row],[NPDES ID2]],Combined_Sheet__Major_Only___2[[NPDES ID2]:[ECHO BFR]],17,FALSE)</f>
        <v>30.130472000000001</v>
      </c>
      <c r="BB897">
        <f>VLOOKUP(Sheet1[[#This Row],[NPDES ID2]],Combined_Sheet__Major_Only___2[[NPDES ID2]:[ECHO BFR]],18,FALSE)</f>
        <v>-94.031278</v>
      </c>
      <c r="BC897" s="2" t="str">
        <f>IF(ISNUMBER(SEARCH("aerobic",$AW897)),"aerobic","")</f>
        <v>aerobic</v>
      </c>
      <c r="BD897" s="2" t="str">
        <f>IF(ISNUMBER(SEARCH("anaer",$AW897)),"anaer","")</f>
        <v/>
      </c>
      <c r="BE897" s="2" t="str">
        <f>IF(ISNUMBER(SEARCH("thickening",$AZ897)),"thickening","")</f>
        <v>thickening</v>
      </c>
      <c r="BF897" s="3" t="str">
        <f>IF(ISNUMBER(SEARCH("airDry",$AW897)),"airDry","")</f>
        <v/>
      </c>
      <c r="BG897" s="3" t="str">
        <f>IF(ISNUMBER(SEARCH("heatDry",$AY897)),"heatDry","")</f>
        <v/>
      </c>
      <c r="BH897" s="3" t="str">
        <f>IF(AND(ISNUMBER(SEARCH("aerobic",$AW897)),ISNUMBER(SEARCH("anaer",$AW897))),"Combined Aer and Anaer.","")</f>
        <v/>
      </c>
    </row>
    <row r="898" spans="1:60" x14ac:dyDescent="0.25">
      <c r="A898" s="5">
        <v>1877</v>
      </c>
      <c r="B898" t="s">
        <v>8863</v>
      </c>
      <c r="C898">
        <v>5745</v>
      </c>
      <c r="D898">
        <v>1152.63865122537</v>
      </c>
      <c r="E898">
        <v>1152.544774222592</v>
      </c>
      <c r="F898">
        <v>926.70916509379254</v>
      </c>
      <c r="G898">
        <v>1354.082960388354</v>
      </c>
      <c r="H898">
        <v>-108.2266327207455</v>
      </c>
      <c r="I898">
        <v>-109.9472355206458</v>
      </c>
      <c r="J898">
        <v>-128.90091122724061</v>
      </c>
      <c r="K898">
        <v>-85.981765458942164</v>
      </c>
      <c r="L898">
        <v>3990.8125225412632</v>
      </c>
      <c r="M898">
        <v>3976.498678880871</v>
      </c>
      <c r="N898">
        <v>3926.6225783091641</v>
      </c>
      <c r="O898">
        <v>4096.6771455119197</v>
      </c>
      <c r="P898">
        <v>134.5327585921959</v>
      </c>
      <c r="Q898">
        <v>135.8297325399235</v>
      </c>
      <c r="R898">
        <v>109.91858125654809</v>
      </c>
      <c r="S898">
        <v>157.41540992414221</v>
      </c>
      <c r="T898">
        <v>93950.754390316506</v>
      </c>
      <c r="U898">
        <v>93950.911424235237</v>
      </c>
      <c r="V898">
        <v>93887.143429034739</v>
      </c>
      <c r="W898">
        <v>94014.5978433532</v>
      </c>
      <c r="X898">
        <v>6087.2877932789161</v>
      </c>
      <c r="Y898">
        <v>6108.6105276682174</v>
      </c>
      <c r="Z898">
        <v>5925.9189518584872</v>
      </c>
      <c r="AA898">
        <v>6187.4308157232153</v>
      </c>
      <c r="AB898">
        <v>931.95399459381724</v>
      </c>
      <c r="AC898">
        <v>920.94465040038347</v>
      </c>
      <c r="AD898">
        <v>812.11442783619032</v>
      </c>
      <c r="AE898">
        <v>1076.5851569034321</v>
      </c>
      <c r="AF898">
        <v>68.099137488192042</v>
      </c>
      <c r="AG898">
        <v>67.857428711433982</v>
      </c>
      <c r="AH898">
        <v>67.002360324502845</v>
      </c>
      <c r="AI898">
        <v>69.90235427567967</v>
      </c>
      <c r="AJ898">
        <v>0.6084187609595636</v>
      </c>
      <c r="AK898">
        <v>0.60841841232394978</v>
      </c>
      <c r="AL898">
        <v>0.608237007541365</v>
      </c>
      <c r="AM898">
        <v>0.60859753881418788</v>
      </c>
      <c r="AN898">
        <v>0.97346227551727271</v>
      </c>
      <c r="AO898">
        <v>0.97346227551727238</v>
      </c>
      <c r="AP898">
        <v>0.97346227551727238</v>
      </c>
      <c r="AQ898">
        <v>0.97346227551727238</v>
      </c>
      <c r="AR898">
        <v>16.253554298857729</v>
      </c>
      <c r="AS898">
        <v>16.253554298857729</v>
      </c>
      <c r="AT898">
        <v>16.253554298857729</v>
      </c>
      <c r="AU898">
        <v>16.253554298857729</v>
      </c>
      <c r="AV898" t="str">
        <f>VLOOKUP(Sheet1[[#This Row],[NPDES ID2]],Combined_Sheet__Major_Only___2[[NPDES ID2]:[ECHO BFR]],3,FALSE)</f>
        <v>MO</v>
      </c>
      <c r="AW898" t="s">
        <v>12185</v>
      </c>
      <c r="AX898" t="str">
        <f>VLOOKUP(Sheet1[[#This Row],[NPDES ID2]],Combined_Sheet__Major_Only___2[[NPDES ID2]:[ECHO BFR]],27,FALSE)</f>
        <v>methaneBioCaptureRecover</v>
      </c>
      <c r="AY898" t="str">
        <f>VLOOKUP(Sheet1[[#This Row],[NPDES ID2]],Combined_Sheet__Major_Only___2[[NPDES ID2]:[ECHO BFR]],28,FALSE)</f>
        <v>-</v>
      </c>
      <c r="AZ898" t="str">
        <f>VLOOKUP(Sheet1[[#This Row],[NPDES ID2]],Combined_Sheet__Major_Only___2[[NPDES ID2]:[ECHO BFR]],29,FALSE)</f>
        <v>preliminaryOps, thickening</v>
      </c>
      <c r="BA898">
        <f>VLOOKUP(Sheet1[[#This Row],[NPDES ID2]],Combined_Sheet__Major_Only___2[[NPDES ID2]:[ECHO BFR]],17,FALSE)</f>
        <v>37.150700000000001</v>
      </c>
      <c r="BB898">
        <f>VLOOKUP(Sheet1[[#This Row],[NPDES ID2]],Combined_Sheet__Major_Only___2[[NPDES ID2]:[ECHO BFR]],18,FALSE)</f>
        <v>-93.363399999999999</v>
      </c>
      <c r="BC898" s="2" t="str">
        <f>IF(ISNUMBER(SEARCH("aerobic",$AW898)),"aerobic","")</f>
        <v/>
      </c>
      <c r="BD898" s="2" t="str">
        <f>IF(ISNUMBER(SEARCH("anaer",$AW898)),"anaer","")</f>
        <v>anaer</v>
      </c>
      <c r="BE898" s="2" t="str">
        <f>IF(ISNUMBER(SEARCH("thickening",$AZ898)),"thickening","")</f>
        <v>thickening</v>
      </c>
      <c r="BF898" s="4" t="str">
        <f>IF(ISNUMBER(SEARCH("airDry",$AW898)),"airDry","")</f>
        <v/>
      </c>
      <c r="BG898" s="4" t="str">
        <f>IF(ISNUMBER(SEARCH("heatDry",$AY898)),"heatDry","")</f>
        <v/>
      </c>
      <c r="BH898" s="4" t="str">
        <f>IF(AND(ISNUMBER(SEARCH("aerobic",$AW898)),ISNUMBER(SEARCH("anaer",$AW898))),"Combined Aer and Anaer.","")</f>
        <v/>
      </c>
    </row>
    <row r="899" spans="1:60" x14ac:dyDescent="0.25">
      <c r="A899" s="5">
        <v>2469</v>
      </c>
      <c r="B899" t="s">
        <v>11493</v>
      </c>
      <c r="C899">
        <v>207.92400000000001</v>
      </c>
      <c r="D899">
        <v>562.47171872091906</v>
      </c>
      <c r="E899">
        <v>559.02818159446645</v>
      </c>
      <c r="F899">
        <v>412.27996626440091</v>
      </c>
      <c r="G899">
        <v>710.4256847175775</v>
      </c>
      <c r="H899">
        <v>-109.9667951641328</v>
      </c>
      <c r="I899">
        <v>-111.36583766463821</v>
      </c>
      <c r="J899">
        <v>-130.75684333056151</v>
      </c>
      <c r="K899">
        <v>-88.433060752257276</v>
      </c>
      <c r="L899">
        <v>144.37017675806689</v>
      </c>
      <c r="M899">
        <v>143.85243687347381</v>
      </c>
      <c r="N899">
        <v>142.04169986765629</v>
      </c>
      <c r="O899">
        <v>148.2069833951528</v>
      </c>
      <c r="P899">
        <v>4.8708185160658086</v>
      </c>
      <c r="Q899">
        <v>4.9178249706405293</v>
      </c>
      <c r="R899">
        <v>3.9797605673717711</v>
      </c>
      <c r="S899">
        <v>5.6967485334567431</v>
      </c>
      <c r="T899">
        <v>93910.407646555439</v>
      </c>
      <c r="U899">
        <v>93910.564614331073</v>
      </c>
      <c r="V899">
        <v>93846.823478362174</v>
      </c>
      <c r="W899">
        <v>93974.224208577478</v>
      </c>
      <c r="X899">
        <v>6087.4603499407494</v>
      </c>
      <c r="Y899">
        <v>6108.718509228459</v>
      </c>
      <c r="Z899">
        <v>5925.7976630579496</v>
      </c>
      <c r="AA899">
        <v>6187.805359848564</v>
      </c>
      <c r="AB899">
        <v>932.0991490965115</v>
      </c>
      <c r="AC899">
        <v>921.01397806847399</v>
      </c>
      <c r="AD899">
        <v>812.36677975405416</v>
      </c>
      <c r="AE899">
        <v>1076.51961715486</v>
      </c>
      <c r="AF899">
        <v>68.04624477853686</v>
      </c>
      <c r="AG899">
        <v>67.802309509934645</v>
      </c>
      <c r="AH899">
        <v>66.948707683754506</v>
      </c>
      <c r="AI899">
        <v>69.854535828084508</v>
      </c>
      <c r="AJ899">
        <v>0.60777158260279895</v>
      </c>
      <c r="AK899">
        <v>0.60777157077960564</v>
      </c>
      <c r="AL899">
        <v>0.60776501073816735</v>
      </c>
      <c r="AM899">
        <v>0.60777804473443708</v>
      </c>
      <c r="AN899">
        <v>0.9734513082566929</v>
      </c>
      <c r="AO899">
        <v>0.97345130825669279</v>
      </c>
      <c r="AP899">
        <v>0.97345130825669279</v>
      </c>
      <c r="AQ899">
        <v>0.97345130825669279</v>
      </c>
      <c r="AR899">
        <v>16.239635742045401</v>
      </c>
      <c r="AS899">
        <v>16.239635742045401</v>
      </c>
      <c r="AT899">
        <v>16.239635742045401</v>
      </c>
      <c r="AU899">
        <v>16.239635742045401</v>
      </c>
      <c r="AV899" t="str">
        <f>VLOOKUP(Sheet1[[#This Row],[NPDES ID2]],Combined_Sheet__Major_Only___2[[NPDES ID2]:[ECHO BFR]],3,FALSE)</f>
        <v>TX</v>
      </c>
      <c r="AW899" t="s">
        <v>41</v>
      </c>
      <c r="AX899" t="str">
        <f>VLOOKUP(Sheet1[[#This Row],[NPDES ID2]],Combined_Sheet__Major_Only___2[[NPDES ID2]:[ECHO BFR]],27,FALSE)</f>
        <v>-</v>
      </c>
      <c r="AY899" t="str">
        <f>VLOOKUP(Sheet1[[#This Row],[NPDES ID2]],Combined_Sheet__Major_Only___2[[NPDES ID2]:[ECHO BFR]],28,FALSE)</f>
        <v>-</v>
      </c>
      <c r="AZ899" t="str">
        <f>VLOOKUP(Sheet1[[#This Row],[NPDES ID2]],Combined_Sheet__Major_Only___2[[NPDES ID2]:[ECHO BFR]],29,FALSE)</f>
        <v>thickening</v>
      </c>
      <c r="BA899">
        <f>VLOOKUP(Sheet1[[#This Row],[NPDES ID2]],Combined_Sheet__Major_Only___2[[NPDES ID2]:[ECHO BFR]],17,FALSE)</f>
        <v>28.391390000000001</v>
      </c>
      <c r="BB899">
        <f>VLOOKUP(Sheet1[[#This Row],[NPDES ID2]],Combined_Sheet__Major_Only___2[[NPDES ID2]:[ECHO BFR]],18,FALSE)</f>
        <v>-97.723077000000004</v>
      </c>
      <c r="BC899" s="2" t="str">
        <f>IF(ISNUMBER(SEARCH("aerobic",$AW899)),"aerobic","")</f>
        <v>aerobic</v>
      </c>
      <c r="BD899" s="2" t="str">
        <f>IF(ISNUMBER(SEARCH("anaer",$AW899)),"anaer","")</f>
        <v/>
      </c>
      <c r="BE899" s="2" t="str">
        <f>IF(ISNUMBER(SEARCH("thickening",$AZ899)),"thickening","")</f>
        <v>thickening</v>
      </c>
      <c r="BF899" s="4" t="str">
        <f>IF(ISNUMBER(SEARCH("airDry",$AW899)),"airDry","")</f>
        <v/>
      </c>
      <c r="BG899" s="4" t="str">
        <f>IF(ISNUMBER(SEARCH("heatDry",$AY899)),"heatDry","")</f>
        <v/>
      </c>
      <c r="BH899" s="4" t="str">
        <f>IF(AND(ISNUMBER(SEARCH("aerobic",$AW899)),ISNUMBER(SEARCH("anaer",$AW899))),"Combined Aer and Anaer.","")</f>
        <v/>
      </c>
    </row>
    <row r="900" spans="1:60" x14ac:dyDescent="0.25">
      <c r="A900" s="5">
        <v>380</v>
      </c>
      <c r="B900" t="s">
        <v>1917</v>
      </c>
      <c r="C900">
        <v>746</v>
      </c>
      <c r="D900">
        <v>341.48704499375339</v>
      </c>
      <c r="E900">
        <v>333.69244488540221</v>
      </c>
      <c r="F900">
        <v>287.05785292243633</v>
      </c>
      <c r="G900">
        <v>405.62966696646862</v>
      </c>
      <c r="H900">
        <v>-109.86537870243551</v>
      </c>
      <c r="I900">
        <v>-111.25299406486801</v>
      </c>
      <c r="J900">
        <v>-130.64698083429221</v>
      </c>
      <c r="K900">
        <v>-88.259412083695125</v>
      </c>
      <c r="L900">
        <v>517.70639590381393</v>
      </c>
      <c r="M900">
        <v>515.84647025397976</v>
      </c>
      <c r="N900">
        <v>509.34391979777382</v>
      </c>
      <c r="O900">
        <v>531.48706178132829</v>
      </c>
      <c r="P900">
        <v>17.47573549801275</v>
      </c>
      <c r="Q900">
        <v>17.643690915039571</v>
      </c>
      <c r="R900">
        <v>14.279826165318489</v>
      </c>
      <c r="S900">
        <v>20.436868977334051</v>
      </c>
      <c r="T900">
        <v>93706.487893720507</v>
      </c>
      <c r="U900">
        <v>93706.644527197146</v>
      </c>
      <c r="V900">
        <v>93643.03914265093</v>
      </c>
      <c r="W900">
        <v>93770.16854368271</v>
      </c>
      <c r="X900">
        <v>6077.437422950863</v>
      </c>
      <c r="Y900">
        <v>6098.6980758293666</v>
      </c>
      <c r="Z900">
        <v>5915.7923526106151</v>
      </c>
      <c r="AA900">
        <v>6177.7759863178417</v>
      </c>
      <c r="AB900">
        <v>931.04982035225999</v>
      </c>
      <c r="AC900">
        <v>919.97483746155217</v>
      </c>
      <c r="AD900">
        <v>811.37970067518847</v>
      </c>
      <c r="AE900">
        <v>1075.442649635633</v>
      </c>
      <c r="AF900">
        <v>68.01261801195102</v>
      </c>
      <c r="AG900">
        <v>67.768603571257003</v>
      </c>
      <c r="AH900">
        <v>66.913828290393866</v>
      </c>
      <c r="AI900">
        <v>69.822603222050901</v>
      </c>
      <c r="AJ900">
        <v>0.60736023795123484</v>
      </c>
      <c r="AK900">
        <v>0.60736019532693641</v>
      </c>
      <c r="AL900">
        <v>0.60733669668996559</v>
      </c>
      <c r="AM900">
        <v>0.60738338687947102</v>
      </c>
      <c r="AN900">
        <v>0.97339573875643515</v>
      </c>
      <c r="AO900">
        <v>0.97339573875643493</v>
      </c>
      <c r="AP900">
        <v>0.97339573875643493</v>
      </c>
      <c r="AQ900">
        <v>0.97339573875643493</v>
      </c>
      <c r="AR900">
        <v>16.226402990227569</v>
      </c>
      <c r="AS900">
        <v>16.22640299022758</v>
      </c>
      <c r="AT900">
        <v>16.22640299022758</v>
      </c>
      <c r="AU900">
        <v>16.22640299022758</v>
      </c>
      <c r="AV900" t="str">
        <f>VLOOKUP(Sheet1[[#This Row],[NPDES ID2]],Combined_Sheet__Major_Only___2[[NPDES ID2]:[ECHO BFR]],3,FALSE)</f>
        <v>WA</v>
      </c>
      <c r="AW900" t="s">
        <v>41</v>
      </c>
      <c r="AX900" t="str">
        <f>VLOOKUP(Sheet1[[#This Row],[NPDES ID2]],Combined_Sheet__Major_Only___2[[NPDES ID2]:[ECHO BFR]],27,FALSE)</f>
        <v>-</v>
      </c>
      <c r="AY900" t="str">
        <f>VLOOKUP(Sheet1[[#This Row],[NPDES ID2]],Combined_Sheet__Major_Only___2[[NPDES ID2]:[ECHO BFR]],28,FALSE)</f>
        <v>highTempCompost</v>
      </c>
      <c r="AZ900" t="str">
        <f>VLOOKUP(Sheet1[[#This Row],[NPDES ID2]],Combined_Sheet__Major_Only___2[[NPDES ID2]:[ECHO BFR]],29,FALSE)</f>
        <v>preliminaryOps, thickening</v>
      </c>
      <c r="BA900">
        <f>VLOOKUP(Sheet1[[#This Row],[NPDES ID2]],Combined_Sheet__Major_Only___2[[NPDES ID2]:[ECHO BFR]],17,FALSE)</f>
        <v>46.255716999999997</v>
      </c>
      <c r="BB900">
        <f>VLOOKUP(Sheet1[[#This Row],[NPDES ID2]],Combined_Sheet__Major_Only___2[[NPDES ID2]:[ECHO BFR]],18,FALSE)</f>
        <v>-119.275617</v>
      </c>
      <c r="BC900" s="2" t="str">
        <f>IF(ISNUMBER(SEARCH("aerobic",$AW900)),"aerobic","")</f>
        <v>aerobic</v>
      </c>
      <c r="BD900" s="2" t="str">
        <f>IF(ISNUMBER(SEARCH("anaer",$AW900)),"anaer","")</f>
        <v/>
      </c>
      <c r="BE900" s="2" t="str">
        <f>IF(ISNUMBER(SEARCH("thickening",$AZ900)),"thickening","")</f>
        <v>thickening</v>
      </c>
      <c r="BF900" s="3" t="str">
        <f>IF(ISNUMBER(SEARCH("airDry",$AW900)),"airDry","")</f>
        <v/>
      </c>
      <c r="BG900" s="3" t="str">
        <f>IF(ISNUMBER(SEARCH("heatDry",$AY900)),"heatDry","")</f>
        <v/>
      </c>
      <c r="BH900" s="3" t="str">
        <f>IF(AND(ISNUMBER(SEARCH("aerobic",$AW900)),ISNUMBER(SEARCH("anaer",$AW900))),"Combined Aer and Anaer.","")</f>
        <v/>
      </c>
    </row>
    <row r="901" spans="1:60" x14ac:dyDescent="0.25">
      <c r="A901" s="5">
        <v>934</v>
      </c>
      <c r="B901" t="s">
        <v>4541</v>
      </c>
      <c r="C901">
        <v>657</v>
      </c>
      <c r="D901">
        <v>344.39179027114841</v>
      </c>
      <c r="E901">
        <v>337.6092373832231</v>
      </c>
      <c r="F901">
        <v>290.94016849433729</v>
      </c>
      <c r="G901">
        <v>411.50521472235931</v>
      </c>
      <c r="H901">
        <v>-110.7636361273254</v>
      </c>
      <c r="I901">
        <v>-112.1200131925746</v>
      </c>
      <c r="J901">
        <v>-131.51226132138569</v>
      </c>
      <c r="K901">
        <v>-89.128221964459698</v>
      </c>
      <c r="L901">
        <v>452.6152240458178</v>
      </c>
      <c r="M901">
        <v>450.95191319748409</v>
      </c>
      <c r="N901">
        <v>445.13638735990997</v>
      </c>
      <c r="O901">
        <v>464.93953894234471</v>
      </c>
      <c r="P901">
        <v>15.39760034199451</v>
      </c>
      <c r="Q901">
        <v>15.537922880011431</v>
      </c>
      <c r="R901">
        <v>12.594191009465399</v>
      </c>
      <c r="S901">
        <v>17.972000261718829</v>
      </c>
      <c r="T901">
        <v>93622.022648199418</v>
      </c>
      <c r="U901">
        <v>93622.179143206668</v>
      </c>
      <c r="V901">
        <v>93558.629988020752</v>
      </c>
      <c r="W901">
        <v>93685.64700226413</v>
      </c>
      <c r="X901">
        <v>6116.6496148751412</v>
      </c>
      <c r="Y901">
        <v>6138.4489286051376</v>
      </c>
      <c r="Z901">
        <v>5950.3708722051597</v>
      </c>
      <c r="AA901">
        <v>6219.9495075224513</v>
      </c>
      <c r="AB901">
        <v>943.55502777316042</v>
      </c>
      <c r="AC901">
        <v>932.20491901275375</v>
      </c>
      <c r="AD901">
        <v>821.48529952989304</v>
      </c>
      <c r="AE901">
        <v>1091.3640214075849</v>
      </c>
      <c r="AF901">
        <v>67.515962017085684</v>
      </c>
      <c r="AG901">
        <v>67.268138357365871</v>
      </c>
      <c r="AH901">
        <v>66.400190526287645</v>
      </c>
      <c r="AI901">
        <v>69.35399097969389</v>
      </c>
      <c r="AJ901">
        <v>0.60128507706797196</v>
      </c>
      <c r="AK901">
        <v>0.60128503968242408</v>
      </c>
      <c r="AL901">
        <v>0.60126440844421369</v>
      </c>
      <c r="AM901">
        <v>0.60130540113078756</v>
      </c>
      <c r="AN901">
        <v>0.97337265321773203</v>
      </c>
      <c r="AO901">
        <v>0.97337265321773181</v>
      </c>
      <c r="AP901">
        <v>0.97337265321773181</v>
      </c>
      <c r="AQ901">
        <v>0.97337265321773181</v>
      </c>
      <c r="AR901">
        <v>16.0396335727234</v>
      </c>
      <c r="AS901">
        <v>16.039633572723389</v>
      </c>
      <c r="AT901">
        <v>16.039633572723389</v>
      </c>
      <c r="AU901">
        <v>16.039633572723389</v>
      </c>
      <c r="AV901" t="str">
        <f>VLOOKUP(Sheet1[[#This Row],[NPDES ID2]],Combined_Sheet__Major_Only___2[[NPDES ID2]:[ECHO BFR]],3,FALSE)</f>
        <v>MN</v>
      </c>
      <c r="AW901" t="s">
        <v>544</v>
      </c>
      <c r="AX901" t="str">
        <f>VLOOKUP(Sheet1[[#This Row],[NPDES ID2]],Combined_Sheet__Major_Only___2[[NPDES ID2]:[ECHO BFR]],27,FALSE)</f>
        <v>other</v>
      </c>
      <c r="AY901" t="str">
        <f>VLOOKUP(Sheet1[[#This Row],[NPDES ID2]],Combined_Sheet__Major_Only___2[[NPDES ID2]:[ECHO BFR]],28,FALSE)</f>
        <v>pasteurize</v>
      </c>
      <c r="AZ901" t="str">
        <f>VLOOKUP(Sheet1[[#This Row],[NPDES ID2]],Combined_Sheet__Major_Only___2[[NPDES ID2]:[ECHO BFR]],29,FALSE)</f>
        <v>thickening</v>
      </c>
      <c r="BA901">
        <f>VLOOKUP(Sheet1[[#This Row],[NPDES ID2]],Combined_Sheet__Major_Only___2[[NPDES ID2]:[ECHO BFR]],17,FALSE)</f>
        <v>45.232112000000001</v>
      </c>
      <c r="BB901">
        <f>VLOOKUP(Sheet1[[#This Row],[NPDES ID2]],Combined_Sheet__Major_Only___2[[NPDES ID2]:[ECHO BFR]],18,FALSE)</f>
        <v>-93.536775000000006</v>
      </c>
      <c r="BC901" s="2" t="str">
        <f>IF(ISNUMBER(SEARCH("aerobic",$AW901)),"aerobic","")</f>
        <v>aerobic</v>
      </c>
      <c r="BD901" s="2" t="str">
        <f>IF(ISNUMBER(SEARCH("anaer",$AW901)),"anaer","")</f>
        <v/>
      </c>
      <c r="BE901" s="2" t="str">
        <f>IF(ISNUMBER(SEARCH("thickening",$AZ901)),"thickening","")</f>
        <v>thickening</v>
      </c>
      <c r="BF901" s="3" t="str">
        <f>IF(ISNUMBER(SEARCH("airDry",$AW901)),"airDry","")</f>
        <v/>
      </c>
      <c r="BG901" s="3" t="str">
        <f>IF(ISNUMBER(SEARCH("heatDry",$AY901)),"heatDry","")</f>
        <v/>
      </c>
      <c r="BH901" s="3" t="str">
        <f>IF(AND(ISNUMBER(SEARCH("aerobic",$AW901)),ISNUMBER(SEARCH("anaer",$AW901))),"Combined Aer and Anaer.","")</f>
        <v/>
      </c>
    </row>
    <row r="902" spans="1:60" x14ac:dyDescent="0.25">
      <c r="A902" s="5">
        <v>2164</v>
      </c>
      <c r="B902" t="s">
        <v>10161</v>
      </c>
      <c r="C902">
        <v>752.42</v>
      </c>
      <c r="D902">
        <v>340.7881956154564</v>
      </c>
      <c r="E902">
        <v>332.79066637823371</v>
      </c>
      <c r="F902">
        <v>286.62397859486441</v>
      </c>
      <c r="G902">
        <v>404.63122366158831</v>
      </c>
      <c r="H902">
        <v>-109.57842351038011</v>
      </c>
      <c r="I902">
        <v>-110.9582276771612</v>
      </c>
      <c r="J902">
        <v>-130.37118936690609</v>
      </c>
      <c r="K902">
        <v>-87.985378004616152</v>
      </c>
      <c r="L902">
        <v>523.42292309874381</v>
      </c>
      <c r="M902">
        <v>521.5565873598232</v>
      </c>
      <c r="N902">
        <v>515.03165770707415</v>
      </c>
      <c r="O902">
        <v>537.25104722721198</v>
      </c>
      <c r="P902">
        <v>17.623584572300182</v>
      </c>
      <c r="Q902">
        <v>17.79586373213278</v>
      </c>
      <c r="R902">
        <v>14.39591220360375</v>
      </c>
      <c r="S902">
        <v>20.62285839009667</v>
      </c>
      <c r="T902">
        <v>93471.491880978574</v>
      </c>
      <c r="U902">
        <v>93471.648129210807</v>
      </c>
      <c r="V902">
        <v>93408.199183864941</v>
      </c>
      <c r="W902">
        <v>93535.015906623055</v>
      </c>
      <c r="X902">
        <v>6047.5722785409253</v>
      </c>
      <c r="Y902">
        <v>6068.5978353397859</v>
      </c>
      <c r="Z902">
        <v>5887.885478481815</v>
      </c>
      <c r="AA902">
        <v>6146.6682390991764</v>
      </c>
      <c r="AB902">
        <v>924.38640574247665</v>
      </c>
      <c r="AC902">
        <v>913.43046401518961</v>
      </c>
      <c r="AD902">
        <v>805.8258335748701</v>
      </c>
      <c r="AE902">
        <v>1067.275090824636</v>
      </c>
      <c r="AF902">
        <v>68.17690448980278</v>
      </c>
      <c r="AG902">
        <v>67.934142184750527</v>
      </c>
      <c r="AH902">
        <v>67.083737215208487</v>
      </c>
      <c r="AI902">
        <v>69.977621561230293</v>
      </c>
      <c r="AJ902">
        <v>0.60936999696847405</v>
      </c>
      <c r="AK902">
        <v>0.60936995401498839</v>
      </c>
      <c r="AL902">
        <v>0.60934627481411441</v>
      </c>
      <c r="AM902">
        <v>0.60939332377961763</v>
      </c>
      <c r="AN902">
        <v>0.97333141156462044</v>
      </c>
      <c r="AO902">
        <v>0.973331411564621</v>
      </c>
      <c r="AP902">
        <v>0.973331411564621</v>
      </c>
      <c r="AQ902">
        <v>0.973331411564621</v>
      </c>
      <c r="AR902">
        <v>16.28821556050821</v>
      </c>
      <c r="AS902">
        <v>16.28821556050821</v>
      </c>
      <c r="AT902">
        <v>16.28821556050821</v>
      </c>
      <c r="AU902">
        <v>16.28821556050821</v>
      </c>
      <c r="AV902" t="str">
        <f>VLOOKUP(Sheet1[[#This Row],[NPDES ID2]],Combined_Sheet__Major_Only___2[[NPDES ID2]:[ECHO BFR]],3,FALSE)</f>
        <v>TX</v>
      </c>
      <c r="AW902" t="s">
        <v>41</v>
      </c>
      <c r="AX902" t="str">
        <f>VLOOKUP(Sheet1[[#This Row],[NPDES ID2]],Combined_Sheet__Major_Only___2[[NPDES ID2]:[ECHO BFR]],27,FALSE)</f>
        <v>-</v>
      </c>
      <c r="AY902" t="str">
        <f>VLOOKUP(Sheet1[[#This Row],[NPDES ID2]],Combined_Sheet__Major_Only___2[[NPDES ID2]:[ECHO BFR]],28,FALSE)</f>
        <v>-</v>
      </c>
      <c r="AZ902" t="str">
        <f>VLOOKUP(Sheet1[[#This Row],[NPDES ID2]],Combined_Sheet__Major_Only___2[[NPDES ID2]:[ECHO BFR]],29,FALSE)</f>
        <v>thickening</v>
      </c>
      <c r="BA902">
        <f>VLOOKUP(Sheet1[[#This Row],[NPDES ID2]],Combined_Sheet__Major_Only___2[[NPDES ID2]:[ECHO BFR]],17,FALSE)</f>
        <v>26.171278000000001</v>
      </c>
      <c r="BB902">
        <f>VLOOKUP(Sheet1[[#This Row],[NPDES ID2]],Combined_Sheet__Major_Only___2[[NPDES ID2]:[ECHO BFR]],18,FALSE)</f>
        <v>-97.902167000000006</v>
      </c>
      <c r="BC902" s="2" t="str">
        <f>IF(ISNUMBER(SEARCH("aerobic",$AW902)),"aerobic","")</f>
        <v>aerobic</v>
      </c>
      <c r="BD902" s="2" t="str">
        <f>IF(ISNUMBER(SEARCH("anaer",$AW902)),"anaer","")</f>
        <v/>
      </c>
      <c r="BE902" s="2" t="str">
        <f>IF(ISNUMBER(SEARCH("thickening",$AZ902)),"thickening","")</f>
        <v>thickening</v>
      </c>
      <c r="BF902" s="3" t="str">
        <f>IF(ISNUMBER(SEARCH("airDry",$AW902)),"airDry","")</f>
        <v/>
      </c>
      <c r="BG902" s="3" t="str">
        <f>IF(ISNUMBER(SEARCH("heatDry",$AY902)),"heatDry","")</f>
        <v/>
      </c>
      <c r="BH902" s="3" t="str">
        <f>IF(AND(ISNUMBER(SEARCH("aerobic",$AW902)),ISNUMBER(SEARCH("anaer",$AW902))),"Combined Aer and Anaer.","")</f>
        <v/>
      </c>
    </row>
    <row r="903" spans="1:60" x14ac:dyDescent="0.25">
      <c r="A903" s="5">
        <v>2085</v>
      </c>
      <c r="B903" t="s">
        <v>9803</v>
      </c>
      <c r="C903">
        <v>1099</v>
      </c>
      <c r="D903">
        <v>339.7045080824891</v>
      </c>
      <c r="E903">
        <v>337.116498735552</v>
      </c>
      <c r="F903">
        <v>288.07981572467952</v>
      </c>
      <c r="G903">
        <v>403.2590075882124</v>
      </c>
      <c r="H903">
        <v>-138.67590004877789</v>
      </c>
      <c r="I903">
        <v>-140.06753809709181</v>
      </c>
      <c r="J903">
        <v>-158.82478030652649</v>
      </c>
      <c r="K903">
        <v>-115.63683228286141</v>
      </c>
      <c r="L903">
        <v>823.55091471153753</v>
      </c>
      <c r="M903">
        <v>818.60659155631311</v>
      </c>
      <c r="N903">
        <v>801.32274972057814</v>
      </c>
      <c r="O903">
        <v>860.18220022099979</v>
      </c>
      <c r="P903">
        <v>34.127485900024688</v>
      </c>
      <c r="Q903">
        <v>33.963553670441812</v>
      </c>
      <c r="R903">
        <v>28.641307540682909</v>
      </c>
      <c r="S903">
        <v>38.379274868124952</v>
      </c>
      <c r="T903">
        <v>93439.34228447944</v>
      </c>
      <c r="U903">
        <v>93439.498480006761</v>
      </c>
      <c r="V903">
        <v>93376.070936969409</v>
      </c>
      <c r="W903">
        <v>93502.844882489691</v>
      </c>
      <c r="X903">
        <v>7368.2217672740771</v>
      </c>
      <c r="Y903">
        <v>7408.4183863556227</v>
      </c>
      <c r="Z903">
        <v>7047.2055721672887</v>
      </c>
      <c r="AA903">
        <v>7569.5944371670194</v>
      </c>
      <c r="AB903">
        <v>1413.543248557439</v>
      </c>
      <c r="AC903">
        <v>1393.9379992269689</v>
      </c>
      <c r="AD903">
        <v>1185.4430710240049</v>
      </c>
      <c r="AE903">
        <v>1711.349802284836</v>
      </c>
      <c r="AF903">
        <v>55.958831505297873</v>
      </c>
      <c r="AG903">
        <v>55.623343617231527</v>
      </c>
      <c r="AH903">
        <v>54.448201662657212</v>
      </c>
      <c r="AI903">
        <v>58.44724716880652</v>
      </c>
      <c r="AJ903">
        <v>0.460191445313262</v>
      </c>
      <c r="AK903">
        <v>0.46019138870027781</v>
      </c>
      <c r="AL903">
        <v>0.4601603820933734</v>
      </c>
      <c r="AM903">
        <v>0.46022199185145801</v>
      </c>
      <c r="AN903">
        <v>0.9733225868201818</v>
      </c>
      <c r="AO903">
        <v>0.97332258682018147</v>
      </c>
      <c r="AP903">
        <v>0.97332258682018147</v>
      </c>
      <c r="AQ903">
        <v>0.97332258682018147</v>
      </c>
      <c r="AR903">
        <v>11.699338767434361</v>
      </c>
      <c r="AS903">
        <v>11.699338767434361</v>
      </c>
      <c r="AT903">
        <v>11.699338767434361</v>
      </c>
      <c r="AU903">
        <v>11.699338767434361</v>
      </c>
      <c r="AV903" t="str">
        <f>VLOOKUP(Sheet1[[#This Row],[NPDES ID2]],Combined_Sheet__Major_Only___2[[NPDES ID2]:[ECHO BFR]],3,FALSE)</f>
        <v>VT</v>
      </c>
      <c r="AW903" t="s">
        <v>87</v>
      </c>
      <c r="AX903" t="str">
        <f>VLOOKUP(Sheet1[[#This Row],[NPDES ID2]],Combined_Sheet__Major_Only___2[[NPDES ID2]:[ECHO BFR]],27,FALSE)</f>
        <v>tempSludgeStore</v>
      </c>
      <c r="AY903" t="str">
        <f>VLOOKUP(Sheet1[[#This Row],[NPDES ID2]],Combined_Sheet__Major_Only___2[[NPDES ID2]:[ECHO BFR]],28,FALSE)</f>
        <v>highTempCompost</v>
      </c>
      <c r="AZ903" t="str">
        <f>VLOOKUP(Sheet1[[#This Row],[NPDES ID2]],Combined_Sheet__Major_Only___2[[NPDES ID2]:[ECHO BFR]],29,FALSE)</f>
        <v>thickening</v>
      </c>
      <c r="BA903">
        <f>VLOOKUP(Sheet1[[#This Row],[NPDES ID2]],Combined_Sheet__Major_Only___2[[NPDES ID2]:[ECHO BFR]],17,FALSE)</f>
        <v>44.472690999999998</v>
      </c>
      <c r="BB903">
        <f>VLOOKUP(Sheet1[[#This Row],[NPDES ID2]],Combined_Sheet__Major_Only___2[[NPDES ID2]:[ECHO BFR]],18,FALSE)</f>
        <v>-73.219077999999996</v>
      </c>
      <c r="BC903" s="2" t="str">
        <f>IF(ISNUMBER(SEARCH("aerobic",$AW903)),"aerobic","")</f>
        <v/>
      </c>
      <c r="BD903" s="2" t="str">
        <f>IF(ISNUMBER(SEARCH("anaer",$AW903)),"anaer","")</f>
        <v/>
      </c>
      <c r="BE903" s="2" t="str">
        <f>IF(ISNUMBER(SEARCH("thickening",$AZ903)),"thickening","")</f>
        <v>thickening</v>
      </c>
      <c r="BF903" s="4" t="str">
        <f>IF(ISNUMBER(SEARCH("airDry",$AW903)),"airDry","")</f>
        <v/>
      </c>
      <c r="BG903" s="4" t="str">
        <f>IF(ISNUMBER(SEARCH("heatDry",$AY903)),"heatDry","")</f>
        <v/>
      </c>
      <c r="BH903" s="4" t="str">
        <f>IF(AND(ISNUMBER(SEARCH("aerobic",$AW903)),ISNUMBER(SEARCH("anaer",$AW903))),"Combined Aer and Anaer.","")</f>
        <v/>
      </c>
    </row>
    <row r="904" spans="1:60" x14ac:dyDescent="0.25">
      <c r="A904" s="5">
        <v>539</v>
      </c>
      <c r="B904" t="s">
        <v>2655</v>
      </c>
      <c r="C904">
        <v>268.77999999999997</v>
      </c>
      <c r="D904">
        <v>472.73885563069769</v>
      </c>
      <c r="E904">
        <v>470.15885337033399</v>
      </c>
      <c r="F904">
        <v>355.66638179648021</v>
      </c>
      <c r="G904">
        <v>587.43238634973829</v>
      </c>
      <c r="H904">
        <v>-109.8400840074133</v>
      </c>
      <c r="I904">
        <v>-111.23061963048551</v>
      </c>
      <c r="J904">
        <v>-130.6336914579318</v>
      </c>
      <c r="K904">
        <v>-88.303638025328269</v>
      </c>
      <c r="L904">
        <v>186.79567350634591</v>
      </c>
      <c r="M904">
        <v>186.12768708716229</v>
      </c>
      <c r="N904">
        <v>183.79157360235729</v>
      </c>
      <c r="O904">
        <v>191.74580275436881</v>
      </c>
      <c r="P904">
        <v>6.2960615355996534</v>
      </c>
      <c r="Q904">
        <v>6.3572126139972687</v>
      </c>
      <c r="R904">
        <v>5.1436348968206511</v>
      </c>
      <c r="S904">
        <v>7.3654623698391024</v>
      </c>
      <c r="T904">
        <v>93414.718682619161</v>
      </c>
      <c r="U904">
        <v>93414.874837779411</v>
      </c>
      <c r="V904">
        <v>93351.463686920542</v>
      </c>
      <c r="W904">
        <v>93478.204869053763</v>
      </c>
      <c r="X904">
        <v>6049.7894747467126</v>
      </c>
      <c r="Y904">
        <v>6070.8677399455137</v>
      </c>
      <c r="Z904">
        <v>5889.5689519662892</v>
      </c>
      <c r="AA904">
        <v>6149.2287979325693</v>
      </c>
      <c r="AB904">
        <v>925.5419710627267</v>
      </c>
      <c r="AC904">
        <v>914.55059849398913</v>
      </c>
      <c r="AD904">
        <v>806.74619028998518</v>
      </c>
      <c r="AE904">
        <v>1068.771152007723</v>
      </c>
      <c r="AF904">
        <v>68.10871039864098</v>
      </c>
      <c r="AG904">
        <v>67.86527024898389</v>
      </c>
      <c r="AH904">
        <v>67.013300143348715</v>
      </c>
      <c r="AI904">
        <v>69.913455707055675</v>
      </c>
      <c r="AJ904">
        <v>0.60853573841010578</v>
      </c>
      <c r="AK904">
        <v>0.60853572316562188</v>
      </c>
      <c r="AL904">
        <v>0.6085272708750098</v>
      </c>
      <c r="AM904">
        <v>0.60854406458918009</v>
      </c>
      <c r="AN904">
        <v>0.97331582393585103</v>
      </c>
      <c r="AO904">
        <v>0.97331582393585137</v>
      </c>
      <c r="AP904">
        <v>0.97331582393585137</v>
      </c>
      <c r="AQ904">
        <v>0.97331582393585137</v>
      </c>
      <c r="AR904">
        <v>16.263075827601082</v>
      </c>
      <c r="AS904">
        <v>16.263075827601071</v>
      </c>
      <c r="AT904">
        <v>16.263075827601071</v>
      </c>
      <c r="AU904">
        <v>16.263075827601071</v>
      </c>
      <c r="AV904" t="str">
        <f>VLOOKUP(Sheet1[[#This Row],[NPDES ID2]],Combined_Sheet__Major_Only___2[[NPDES ID2]:[ECHO BFR]],3,FALSE)</f>
        <v>TX</v>
      </c>
      <c r="AW904" t="s">
        <v>41</v>
      </c>
      <c r="AX904" t="str">
        <f>VLOOKUP(Sheet1[[#This Row],[NPDES ID2]],Combined_Sheet__Major_Only___2[[NPDES ID2]:[ECHO BFR]],27,FALSE)</f>
        <v>-</v>
      </c>
      <c r="AY904" t="str">
        <f>VLOOKUP(Sheet1[[#This Row],[NPDES ID2]],Combined_Sheet__Major_Only___2[[NPDES ID2]:[ECHO BFR]],28,FALSE)</f>
        <v>-</v>
      </c>
      <c r="AZ904" t="str">
        <f>VLOOKUP(Sheet1[[#This Row],[NPDES ID2]],Combined_Sheet__Major_Only___2[[NPDES ID2]:[ECHO BFR]],29,FALSE)</f>
        <v>thickening</v>
      </c>
      <c r="BA904">
        <f>VLOOKUP(Sheet1[[#This Row],[NPDES ID2]],Combined_Sheet__Major_Only___2[[NPDES ID2]:[ECHO BFR]],17,FALSE)</f>
        <v>29.573056000000001</v>
      </c>
      <c r="BB904">
        <f>VLOOKUP(Sheet1[[#This Row],[NPDES ID2]],Combined_Sheet__Major_Only___2[[NPDES ID2]:[ECHO BFR]],18,FALSE)</f>
        <v>-95.260833000000005</v>
      </c>
      <c r="BC904" s="2" t="str">
        <f>IF(ISNUMBER(SEARCH("aerobic",$AW904)),"aerobic","")</f>
        <v>aerobic</v>
      </c>
      <c r="BD904" s="2" t="str">
        <f>IF(ISNUMBER(SEARCH("anaer",$AW904)),"anaer","")</f>
        <v/>
      </c>
      <c r="BE904" s="2" t="str">
        <f>IF(ISNUMBER(SEARCH("thickening",$AZ904)),"thickening","")</f>
        <v>thickening</v>
      </c>
      <c r="BF904" s="4" t="str">
        <f>IF(ISNUMBER(SEARCH("airDry",$AW904)),"airDry","")</f>
        <v/>
      </c>
      <c r="BG904" s="4" t="str">
        <f>IF(ISNUMBER(SEARCH("heatDry",$AY904)),"heatDry","")</f>
        <v/>
      </c>
      <c r="BH904" s="4" t="str">
        <f>IF(AND(ISNUMBER(SEARCH("aerobic",$AW904)),ISNUMBER(SEARCH("anaer",$AW904))),"Combined Aer and Anaer.","")</f>
        <v/>
      </c>
    </row>
    <row r="905" spans="1:60" x14ac:dyDescent="0.25">
      <c r="A905" s="5">
        <v>1718</v>
      </c>
      <c r="B905" t="s">
        <v>8052</v>
      </c>
      <c r="C905">
        <v>40</v>
      </c>
      <c r="D905">
        <v>2422.8167722197022</v>
      </c>
      <c r="E905">
        <v>2396.9247171956181</v>
      </c>
      <c r="F905">
        <v>1637.643709442505</v>
      </c>
      <c r="G905">
        <v>3178.236510317719</v>
      </c>
      <c r="H905">
        <v>-111.4000285235312</v>
      </c>
      <c r="I905">
        <v>-112.7968935996155</v>
      </c>
      <c r="J905">
        <v>-132.13872031165329</v>
      </c>
      <c r="K905">
        <v>-89.825459566003289</v>
      </c>
      <c r="L905">
        <v>27.454354877518771</v>
      </c>
      <c r="M905">
        <v>27.352328278248539</v>
      </c>
      <c r="N905">
        <v>26.995461551955039</v>
      </c>
      <c r="O905">
        <v>28.210487530848621</v>
      </c>
      <c r="P905">
        <v>0.93768960562921766</v>
      </c>
      <c r="Q905">
        <v>0.94600366911597489</v>
      </c>
      <c r="R905">
        <v>0.76734570318407513</v>
      </c>
      <c r="S905">
        <v>1.093367366604691</v>
      </c>
      <c r="T905">
        <v>93391.609169154966</v>
      </c>
      <c r="U905">
        <v>93391.76528643028</v>
      </c>
      <c r="V905">
        <v>93328.369519806074</v>
      </c>
      <c r="W905">
        <v>93455.079953150445</v>
      </c>
      <c r="X905">
        <v>6124.3215842277014</v>
      </c>
      <c r="Y905">
        <v>6146.3432080315197</v>
      </c>
      <c r="Z905">
        <v>5955.9956865101676</v>
      </c>
      <c r="AA905">
        <v>6228.9381588644183</v>
      </c>
      <c r="AB905">
        <v>948.05980236764822</v>
      </c>
      <c r="AC905">
        <v>936.58277663770286</v>
      </c>
      <c r="AD905">
        <v>825.01610950636382</v>
      </c>
      <c r="AE905">
        <v>1097.302478989887</v>
      </c>
      <c r="AF905">
        <v>67.26332627949246</v>
      </c>
      <c r="AG905">
        <v>67.013378156767217</v>
      </c>
      <c r="AH905">
        <v>66.139025033776534</v>
      </c>
      <c r="AI905">
        <v>69.115833020236394</v>
      </c>
      <c r="AJ905">
        <v>0.5981951175862279</v>
      </c>
      <c r="AK905">
        <v>0.59819511533368552</v>
      </c>
      <c r="AL905">
        <v>0.59819386300786648</v>
      </c>
      <c r="AM905">
        <v>0.59819635120402848</v>
      </c>
      <c r="AN905">
        <v>0.97330947377681165</v>
      </c>
      <c r="AO905">
        <v>0.97330947377681187</v>
      </c>
      <c r="AP905">
        <v>0.97330947377681187</v>
      </c>
      <c r="AQ905">
        <v>0.97330947377681187</v>
      </c>
      <c r="AR905">
        <v>15.94525227612613</v>
      </c>
      <c r="AS905">
        <v>15.945252276126119</v>
      </c>
      <c r="AT905">
        <v>15.945252276126119</v>
      </c>
      <c r="AU905">
        <v>15.945252276126119</v>
      </c>
      <c r="AV905" t="str">
        <f>VLOOKUP(Sheet1[[#This Row],[NPDES ID2]],Combined_Sheet__Major_Only___2[[NPDES ID2]:[ECHO BFR]],3,FALSE)</f>
        <v>MN</v>
      </c>
      <c r="AW905" t="s">
        <v>41</v>
      </c>
      <c r="AX905" t="str">
        <f>VLOOKUP(Sheet1[[#This Row],[NPDES ID2]],Combined_Sheet__Major_Only___2[[NPDES ID2]:[ECHO BFR]],27,FALSE)</f>
        <v>other</v>
      </c>
      <c r="AY905" t="str">
        <f>VLOOKUP(Sheet1[[#This Row],[NPDES ID2]],Combined_Sheet__Major_Only___2[[NPDES ID2]:[ECHO BFR]],28,FALSE)</f>
        <v>-</v>
      </c>
      <c r="AZ905" t="str">
        <f>VLOOKUP(Sheet1[[#This Row],[NPDES ID2]],Combined_Sheet__Major_Only___2[[NPDES ID2]:[ECHO BFR]],29,FALSE)</f>
        <v>preliminaryOps, thickening</v>
      </c>
      <c r="BA905">
        <f>VLOOKUP(Sheet1[[#This Row],[NPDES ID2]],Combined_Sheet__Major_Only___2[[NPDES ID2]:[ECHO BFR]],17,FALSE)</f>
        <v>43.769182000000001</v>
      </c>
      <c r="BB905">
        <f>VLOOKUP(Sheet1[[#This Row],[NPDES ID2]],Combined_Sheet__Major_Only___2[[NPDES ID2]:[ECHO BFR]],18,FALSE)</f>
        <v>-94.185182999999995</v>
      </c>
      <c r="BC905" s="2" t="str">
        <f>IF(ISNUMBER(SEARCH("aerobic",$AW905)),"aerobic","")</f>
        <v>aerobic</v>
      </c>
      <c r="BD905" s="2" t="str">
        <f>IF(ISNUMBER(SEARCH("anaer",$AW905)),"anaer","")</f>
        <v/>
      </c>
      <c r="BE905" s="2" t="str">
        <f>IF(ISNUMBER(SEARCH("thickening",$AZ905)),"thickening","")</f>
        <v>thickening</v>
      </c>
      <c r="BF905" s="3" t="str">
        <f>IF(ISNUMBER(SEARCH("airDry",$AW905)),"airDry","")</f>
        <v/>
      </c>
      <c r="BG905" s="3" t="str">
        <f>IF(ISNUMBER(SEARCH("heatDry",$AY905)),"heatDry","")</f>
        <v/>
      </c>
      <c r="BH905" s="3" t="str">
        <f>IF(AND(ISNUMBER(SEARCH("aerobic",$AW905)),ISNUMBER(SEARCH("anaer",$AW905))),"Combined Aer and Anaer.","")</f>
        <v/>
      </c>
    </row>
    <row r="906" spans="1:60" x14ac:dyDescent="0.25">
      <c r="A906" s="5">
        <v>84</v>
      </c>
      <c r="B906" t="s">
        <v>471</v>
      </c>
      <c r="C906">
        <v>55414.23</v>
      </c>
      <c r="D906">
        <v>10008.275119985979</v>
      </c>
      <c r="E906">
        <v>10051.962217440479</v>
      </c>
      <c r="F906">
        <v>7979.9148509962333</v>
      </c>
      <c r="G906">
        <v>11876.90569195826</v>
      </c>
      <c r="H906">
        <v>-91.107407696048611</v>
      </c>
      <c r="I906">
        <v>-91.854228561704232</v>
      </c>
      <c r="J906">
        <v>-118.11773460344391</v>
      </c>
      <c r="K906">
        <v>-55.642167722402647</v>
      </c>
      <c r="L906">
        <v>39499.541351236709</v>
      </c>
      <c r="M906">
        <v>39372.049563733613</v>
      </c>
      <c r="N906">
        <v>38912.939785994422</v>
      </c>
      <c r="O906">
        <v>40460.225284474909</v>
      </c>
      <c r="P906">
        <v>1291.80524837287</v>
      </c>
      <c r="Q906">
        <v>1309.6298151549579</v>
      </c>
      <c r="R906">
        <v>1052.0043143147161</v>
      </c>
      <c r="S906">
        <v>1526.254851340658</v>
      </c>
      <c r="T906">
        <v>93346.469901564124</v>
      </c>
      <c r="U906">
        <v>93346.625944839659</v>
      </c>
      <c r="V906">
        <v>93283.2602278782</v>
      </c>
      <c r="W906">
        <v>93409.910600338553</v>
      </c>
      <c r="X906">
        <v>5893.9717226717121</v>
      </c>
      <c r="Y906">
        <v>5913.0881829979826</v>
      </c>
      <c r="Z906">
        <v>5750.2672608095891</v>
      </c>
      <c r="AA906">
        <v>5983.1984937431753</v>
      </c>
      <c r="AB906">
        <v>883.70249863114429</v>
      </c>
      <c r="AC906">
        <v>873.14425724525177</v>
      </c>
      <c r="AD906">
        <v>771.2084904418798</v>
      </c>
      <c r="AE906">
        <v>1018.138076364359</v>
      </c>
      <c r="AF906">
        <v>70.072223874387987</v>
      </c>
      <c r="AG906">
        <v>69.845754194225535</v>
      </c>
      <c r="AH906">
        <v>69.040503559560847</v>
      </c>
      <c r="AI906">
        <v>71.748172980712582</v>
      </c>
      <c r="AJ906">
        <v>0.6325637811905872</v>
      </c>
      <c r="AK906">
        <v>0.63255856590455495</v>
      </c>
      <c r="AL906">
        <v>0.63079770472698471</v>
      </c>
      <c r="AM906">
        <v>0.63430594533724016</v>
      </c>
      <c r="AN906">
        <v>0.97329706143955586</v>
      </c>
      <c r="AO906">
        <v>0.97329706143955586</v>
      </c>
      <c r="AP906">
        <v>0.97329706143955586</v>
      </c>
      <c r="AQ906">
        <v>0.97329706143955586</v>
      </c>
      <c r="AR906">
        <v>16.942104242241928</v>
      </c>
      <c r="AS906">
        <v>16.942104242241939</v>
      </c>
      <c r="AT906">
        <v>16.942104242241939</v>
      </c>
      <c r="AU906">
        <v>16.942104242241939</v>
      </c>
      <c r="AV906" t="str">
        <f>VLOOKUP(Sheet1[[#This Row],[NPDES ID2]],Combined_Sheet__Major_Only___2[[NPDES ID2]:[ECHO BFR]],3,FALSE)</f>
        <v>CA</v>
      </c>
      <c r="AW906" t="s">
        <v>12185</v>
      </c>
      <c r="AX906" t="str">
        <f>VLOOKUP(Sheet1[[#This Row],[NPDES ID2]],Combined_Sheet__Major_Only___2[[NPDES ID2]:[ECHO BFR]],27,FALSE)</f>
        <v>methaneBioCaptureRecover</v>
      </c>
      <c r="AY906" t="str">
        <f>VLOOKUP(Sheet1[[#This Row],[NPDES ID2]],Combined_Sheet__Major_Only___2[[NPDES ID2]:[ECHO BFR]],28,FALSE)</f>
        <v>-</v>
      </c>
      <c r="AZ906" t="str">
        <f>VLOOKUP(Sheet1[[#This Row],[NPDES ID2]],Combined_Sheet__Major_Only___2[[NPDES ID2]:[ECHO BFR]],29,FALSE)</f>
        <v>preliminaryOps, thickening</v>
      </c>
      <c r="BA906">
        <f>VLOOKUP(Sheet1[[#This Row],[NPDES ID2]],Combined_Sheet__Major_Only___2[[NPDES ID2]:[ECHO BFR]],17,FALSE)</f>
        <v>33.930770000000003</v>
      </c>
      <c r="BB906">
        <f>VLOOKUP(Sheet1[[#This Row],[NPDES ID2]],Combined_Sheet__Major_Only___2[[NPDES ID2]:[ECHO BFR]],18,FALSE)</f>
        <v>-118.43494</v>
      </c>
      <c r="BC906" s="2" t="str">
        <f>IF(ISNUMBER(SEARCH("aerobic",$AW906)),"aerobic","")</f>
        <v/>
      </c>
      <c r="BD906" s="2" t="str">
        <f>IF(ISNUMBER(SEARCH("anaer",$AW906)),"anaer","")</f>
        <v>anaer</v>
      </c>
      <c r="BE906" s="2" t="str">
        <f>IF(ISNUMBER(SEARCH("thickening",$AZ906)),"thickening","")</f>
        <v>thickening</v>
      </c>
      <c r="BF906" s="3" t="str">
        <f>IF(ISNUMBER(SEARCH("airDry",$AW906)),"airDry","")</f>
        <v/>
      </c>
      <c r="BG906" s="3" t="str">
        <f>IF(ISNUMBER(SEARCH("heatDry",$AY906)),"heatDry","")</f>
        <v/>
      </c>
      <c r="BH906" s="3" t="str">
        <f>IF(AND(ISNUMBER(SEARCH("aerobic",$AW906)),ISNUMBER(SEARCH("anaer",$AW906))),"Combined Aer and Anaer.","")</f>
        <v/>
      </c>
    </row>
    <row r="907" spans="1:60" x14ac:dyDescent="0.25">
      <c r="A907" s="5">
        <v>2253</v>
      </c>
      <c r="B907" t="s">
        <v>10550</v>
      </c>
      <c r="C907">
        <v>525.39</v>
      </c>
      <c r="D907">
        <v>327.17839072504393</v>
      </c>
      <c r="E907">
        <v>323.81311328295061</v>
      </c>
      <c r="F907">
        <v>264.52350431209118</v>
      </c>
      <c r="G907">
        <v>399.82797135559889</v>
      </c>
      <c r="H907">
        <v>-138.97529358176149</v>
      </c>
      <c r="I907">
        <v>-140.2869527163827</v>
      </c>
      <c r="J907">
        <v>-158.90223713009291</v>
      </c>
      <c r="K907">
        <v>-116.0499859079397</v>
      </c>
      <c r="L907">
        <v>393.40134243451791</v>
      </c>
      <c r="M907">
        <v>391.03835706950292</v>
      </c>
      <c r="N907">
        <v>382.77539246402091</v>
      </c>
      <c r="O907">
        <v>410.91118846242642</v>
      </c>
      <c r="P907">
        <v>16.30764349430671</v>
      </c>
      <c r="Q907">
        <v>16.228491866386332</v>
      </c>
      <c r="R907">
        <v>13.686391945270129</v>
      </c>
      <c r="S907">
        <v>18.340716986241439</v>
      </c>
      <c r="T907">
        <v>93243.47292292623</v>
      </c>
      <c r="U907">
        <v>93243.628797352081</v>
      </c>
      <c r="V907">
        <v>93180.331646511317</v>
      </c>
      <c r="W907">
        <v>93306.844974444437</v>
      </c>
      <c r="X907">
        <v>7354.791162677644</v>
      </c>
      <c r="Y907">
        <v>7394.9303695609506</v>
      </c>
      <c r="Z907">
        <v>7034.1581057601834</v>
      </c>
      <c r="AA907">
        <v>7555.9449546335154</v>
      </c>
      <c r="AB907">
        <v>1411.472779316349</v>
      </c>
      <c r="AC907">
        <v>1391.9072331884149</v>
      </c>
      <c r="AD907">
        <v>1183.6437190309471</v>
      </c>
      <c r="AE907">
        <v>1709.086888074535</v>
      </c>
      <c r="AF907">
        <v>55.941350911774038</v>
      </c>
      <c r="AG907">
        <v>55.605560778970847</v>
      </c>
      <c r="AH907">
        <v>54.430222850203883</v>
      </c>
      <c r="AI907">
        <v>58.430942905312001</v>
      </c>
      <c r="AJ907">
        <v>0.45997848492476878</v>
      </c>
      <c r="AK907">
        <v>0.45997845811633969</v>
      </c>
      <c r="AL907">
        <v>0.45996365662156652</v>
      </c>
      <c r="AM907">
        <v>0.45999306599353901</v>
      </c>
      <c r="AN907">
        <v>0.97326869619385903</v>
      </c>
      <c r="AO907">
        <v>0.97326869619385914</v>
      </c>
      <c r="AP907">
        <v>0.97326869619385914</v>
      </c>
      <c r="AQ907">
        <v>0.97326869619385914</v>
      </c>
      <c r="AR907">
        <v>11.693343229705761</v>
      </c>
      <c r="AS907">
        <v>11.693343229705761</v>
      </c>
      <c r="AT907">
        <v>11.693343229705761</v>
      </c>
      <c r="AU907">
        <v>11.693343229705761</v>
      </c>
      <c r="AV907" t="str">
        <f>VLOOKUP(Sheet1[[#This Row],[NPDES ID2]],Combined_Sheet__Major_Only___2[[NPDES ID2]:[ECHO BFR]],3,FALSE)</f>
        <v>MA</v>
      </c>
      <c r="AW907" t="s">
        <v>54</v>
      </c>
      <c r="AX907" t="str">
        <f>VLOOKUP(Sheet1[[#This Row],[NPDES ID2]],Combined_Sheet__Major_Only___2[[NPDES ID2]:[ECHO BFR]],27,FALSE)</f>
        <v>other</v>
      </c>
      <c r="AY907" t="str">
        <f>VLOOKUP(Sheet1[[#This Row],[NPDES ID2]],Combined_Sheet__Major_Only___2[[NPDES ID2]:[ECHO BFR]],28,FALSE)</f>
        <v>-</v>
      </c>
      <c r="AZ907" t="str">
        <f>VLOOKUP(Sheet1[[#This Row],[NPDES ID2]],Combined_Sheet__Major_Only___2[[NPDES ID2]:[ECHO BFR]],29,FALSE)</f>
        <v>thickening, preliminaryOps</v>
      </c>
      <c r="BA907">
        <f>VLOOKUP(Sheet1[[#This Row],[NPDES ID2]],Combined_Sheet__Major_Only___2[[NPDES ID2]:[ECHO BFR]],17,FALSE)</f>
        <v>41.639496999999999</v>
      </c>
      <c r="BB907">
        <f>VLOOKUP(Sheet1[[#This Row],[NPDES ID2]],Combined_Sheet__Major_Only___2[[NPDES ID2]:[ECHO BFR]],18,FALSE)</f>
        <v>-70.875682999999995</v>
      </c>
      <c r="BC907" s="2" t="str">
        <f>IF(ISNUMBER(SEARCH("aerobic",$AW907)),"aerobic","")</f>
        <v/>
      </c>
      <c r="BD907" s="2" t="str">
        <f>IF(ISNUMBER(SEARCH("anaer",$AW907)),"anaer","")</f>
        <v/>
      </c>
      <c r="BE907" s="2" t="str">
        <f>IF(ISNUMBER(SEARCH("thickening",$AZ907)),"thickening","")</f>
        <v>thickening</v>
      </c>
      <c r="BF907" s="4" t="str">
        <f>IF(ISNUMBER(SEARCH("airDry",$AW907)),"airDry","")</f>
        <v/>
      </c>
      <c r="BG907" s="4" t="str">
        <f>IF(ISNUMBER(SEARCH("heatDry",$AY907)),"heatDry","")</f>
        <v/>
      </c>
      <c r="BH907" s="4" t="str">
        <f>IF(AND(ISNUMBER(SEARCH("aerobic",$AW907)),ISNUMBER(SEARCH("anaer",$AW907))),"Combined Aer and Anaer.","")</f>
        <v/>
      </c>
    </row>
    <row r="908" spans="1:60" x14ac:dyDescent="0.25">
      <c r="A908" s="5">
        <v>1400</v>
      </c>
      <c r="B908" t="s">
        <v>6636</v>
      </c>
      <c r="C908">
        <v>140.32</v>
      </c>
      <c r="D908">
        <v>772.79808203472408</v>
      </c>
      <c r="E908">
        <v>767.90333434175386</v>
      </c>
      <c r="F908">
        <v>551.44724404391297</v>
      </c>
      <c r="G908">
        <v>996.75635349528045</v>
      </c>
      <c r="H908">
        <v>-111.3716480505274</v>
      </c>
      <c r="I908">
        <v>-112.75668220852501</v>
      </c>
      <c r="J908">
        <v>-132.10905971421221</v>
      </c>
      <c r="K908">
        <v>-89.783753745909209</v>
      </c>
      <c r="L908">
        <v>96.307662610714885</v>
      </c>
      <c r="M908">
        <v>95.949726490508084</v>
      </c>
      <c r="N908">
        <v>94.69782647174857</v>
      </c>
      <c r="O908">
        <v>98.96028095521342</v>
      </c>
      <c r="P908">
        <v>3.2893992554603839</v>
      </c>
      <c r="Q908">
        <v>3.3185572590065529</v>
      </c>
      <c r="R908">
        <v>2.6918457391102319</v>
      </c>
      <c r="S908">
        <v>3.8355140485157131</v>
      </c>
      <c r="T908">
        <v>93079.276481438603</v>
      </c>
      <c r="U908">
        <v>93079.432086686473</v>
      </c>
      <c r="V908">
        <v>93016.244243062014</v>
      </c>
      <c r="W908">
        <v>93142.539096395238</v>
      </c>
      <c r="X908">
        <v>6103.9802708342149</v>
      </c>
      <c r="Y908">
        <v>6125.9318611214367</v>
      </c>
      <c r="Z908">
        <v>5936.2031854027318</v>
      </c>
      <c r="AA908">
        <v>6208.2556739154834</v>
      </c>
      <c r="AB908">
        <v>944.9368427065981</v>
      </c>
      <c r="AC908">
        <v>933.49845666351519</v>
      </c>
      <c r="AD908">
        <v>822.2927269197753</v>
      </c>
      <c r="AE908">
        <v>1093.691391582393</v>
      </c>
      <c r="AF908">
        <v>67.262171907448405</v>
      </c>
      <c r="AG908">
        <v>67.012247677098372</v>
      </c>
      <c r="AH908">
        <v>66.137812377086661</v>
      </c>
      <c r="AI908">
        <v>69.11470632479876</v>
      </c>
      <c r="AJ908">
        <v>0.59818100152874865</v>
      </c>
      <c r="AK908">
        <v>0.59818099363495203</v>
      </c>
      <c r="AL908">
        <v>0.59817661029525238</v>
      </c>
      <c r="AM908">
        <v>0.59818531942284636</v>
      </c>
      <c r="AN908">
        <v>0.97322335186685793</v>
      </c>
      <c r="AO908">
        <v>0.97322335186685749</v>
      </c>
      <c r="AP908">
        <v>0.97322335186685749</v>
      </c>
      <c r="AQ908">
        <v>0.97322335186685749</v>
      </c>
      <c r="AR908">
        <v>15.94471085184478</v>
      </c>
      <c r="AS908">
        <v>15.94471085184478</v>
      </c>
      <c r="AT908">
        <v>15.94471085184478</v>
      </c>
      <c r="AU908">
        <v>15.94471085184478</v>
      </c>
      <c r="AV908" t="str">
        <f>VLOOKUP(Sheet1[[#This Row],[NPDES ID2]],Combined_Sheet__Major_Only___2[[NPDES ID2]:[ECHO BFR]],3,FALSE)</f>
        <v>PA</v>
      </c>
      <c r="AW908" t="s">
        <v>41</v>
      </c>
      <c r="AX908" t="str">
        <f>VLOOKUP(Sheet1[[#This Row],[NPDES ID2]],Combined_Sheet__Major_Only___2[[NPDES ID2]:[ECHO BFR]],27,FALSE)</f>
        <v>-</v>
      </c>
      <c r="AY908" t="str">
        <f>VLOOKUP(Sheet1[[#This Row],[NPDES ID2]],Combined_Sheet__Major_Only___2[[NPDES ID2]:[ECHO BFR]],28,FALSE)</f>
        <v>thermoAerobicDigest</v>
      </c>
      <c r="AZ908" t="str">
        <f>VLOOKUP(Sheet1[[#This Row],[NPDES ID2]],Combined_Sheet__Major_Only___2[[NPDES ID2]:[ECHO BFR]],29,FALSE)</f>
        <v>preliminaryOps, thickening</v>
      </c>
      <c r="BA908">
        <f>VLOOKUP(Sheet1[[#This Row],[NPDES ID2]],Combined_Sheet__Major_Only___2[[NPDES ID2]:[ECHO BFR]],17,FALSE)</f>
        <v>40.191291</v>
      </c>
      <c r="BB908">
        <f>VLOOKUP(Sheet1[[#This Row],[NPDES ID2]],Combined_Sheet__Major_Only___2[[NPDES ID2]:[ECHO BFR]],18,FALSE)</f>
        <v>-76.738591</v>
      </c>
      <c r="BC908" s="2" t="str">
        <f>IF(ISNUMBER(SEARCH("aerobic",$AW908)),"aerobic","")</f>
        <v>aerobic</v>
      </c>
      <c r="BD908" s="2" t="str">
        <f>IF(ISNUMBER(SEARCH("anaer",$AW908)),"anaer","")</f>
        <v/>
      </c>
      <c r="BE908" s="2" t="str">
        <f>IF(ISNUMBER(SEARCH("thickening",$AZ908)),"thickening","")</f>
        <v>thickening</v>
      </c>
      <c r="BF908" s="3" t="str">
        <f>IF(ISNUMBER(SEARCH("airDry",$AW908)),"airDry","")</f>
        <v/>
      </c>
      <c r="BG908" s="3" t="str">
        <f>IF(ISNUMBER(SEARCH("heatDry",$AY908)),"heatDry","")</f>
        <v/>
      </c>
      <c r="BH908" s="3" t="str">
        <f>IF(AND(ISNUMBER(SEARCH("aerobic",$AW908)),ISNUMBER(SEARCH("anaer",$AW908))),"Combined Aer and Anaer.","")</f>
        <v/>
      </c>
    </row>
    <row r="909" spans="1:60" x14ac:dyDescent="0.25">
      <c r="A909" s="5">
        <v>1468</v>
      </c>
      <c r="B909" t="s">
        <v>6931</v>
      </c>
      <c r="C909">
        <v>114.23</v>
      </c>
      <c r="D909">
        <v>901.13450867633537</v>
      </c>
      <c r="E909">
        <v>893.52311742156076</v>
      </c>
      <c r="F909">
        <v>635.34396323236388</v>
      </c>
      <c r="G909">
        <v>1165.026511045302</v>
      </c>
      <c r="H909">
        <v>-108.93263209176889</v>
      </c>
      <c r="I909">
        <v>-110.2935435986689</v>
      </c>
      <c r="J909">
        <v>-129.76529030929501</v>
      </c>
      <c r="K909">
        <v>-87.460030345574665</v>
      </c>
      <c r="L909">
        <v>80.030490527861872</v>
      </c>
      <c r="M909">
        <v>79.751509127619471</v>
      </c>
      <c r="N909">
        <v>78.775742328971276</v>
      </c>
      <c r="O909">
        <v>82.098002704674002</v>
      </c>
      <c r="P909">
        <v>2.6745175594539501</v>
      </c>
      <c r="Q909">
        <v>2.701976470334992</v>
      </c>
      <c r="R909">
        <v>2.182562649946401</v>
      </c>
      <c r="S909">
        <v>3.1354371906612122</v>
      </c>
      <c r="T909">
        <v>93065.233036395221</v>
      </c>
      <c r="U909">
        <v>93065.388618620724</v>
      </c>
      <c r="V909">
        <v>93002.210123858342</v>
      </c>
      <c r="W909">
        <v>93128.486291427063</v>
      </c>
      <c r="X909">
        <v>5978.6471058185234</v>
      </c>
      <c r="Y909">
        <v>5999.0437587091346</v>
      </c>
      <c r="Z909">
        <v>5824.1446849418744</v>
      </c>
      <c r="AA909">
        <v>6074.4501614394349</v>
      </c>
      <c r="AB909">
        <v>907.82568090782399</v>
      </c>
      <c r="AC909">
        <v>897.17143467233041</v>
      </c>
      <c r="AD909">
        <v>792.13100044396924</v>
      </c>
      <c r="AE909">
        <v>1046.7773521534259</v>
      </c>
      <c r="AF909">
        <v>68.660063603644332</v>
      </c>
      <c r="AG909">
        <v>68.420769016453235</v>
      </c>
      <c r="AH909">
        <v>67.583556823745369</v>
      </c>
      <c r="AI909">
        <v>70.433767377329247</v>
      </c>
      <c r="AJ909">
        <v>0.61528112145815361</v>
      </c>
      <c r="AK909">
        <v>0.61528111499163196</v>
      </c>
      <c r="AL909">
        <v>0.61527752296665295</v>
      </c>
      <c r="AM909">
        <v>0.61528465984401604</v>
      </c>
      <c r="AN909">
        <v>0.97321946650062441</v>
      </c>
      <c r="AO909">
        <v>0.97321946650062441</v>
      </c>
      <c r="AP909">
        <v>0.97321946650062441</v>
      </c>
      <c r="AQ909">
        <v>0.97321946650062441</v>
      </c>
      <c r="AR909">
        <v>16.470725443790521</v>
      </c>
      <c r="AS909">
        <v>16.470725443790531</v>
      </c>
      <c r="AT909">
        <v>16.470725443790531</v>
      </c>
      <c r="AU909">
        <v>16.470725443790531</v>
      </c>
      <c r="AV909" t="str">
        <f>VLOOKUP(Sheet1[[#This Row],[NPDES ID2]],Combined_Sheet__Major_Only___2[[NPDES ID2]:[ECHO BFR]],3,FALSE)</f>
        <v>IL</v>
      </c>
      <c r="AW909" t="s">
        <v>41</v>
      </c>
      <c r="AX909" t="str">
        <f>VLOOKUP(Sheet1[[#This Row],[NPDES ID2]],Combined_Sheet__Major_Only___2[[NPDES ID2]:[ECHO BFR]],27,FALSE)</f>
        <v>-</v>
      </c>
      <c r="AY909" t="str">
        <f>VLOOKUP(Sheet1[[#This Row],[NPDES ID2]],Combined_Sheet__Major_Only___2[[NPDES ID2]:[ECHO BFR]],28,FALSE)</f>
        <v>-</v>
      </c>
      <c r="AZ909" t="str">
        <f>VLOOKUP(Sheet1[[#This Row],[NPDES ID2]],Combined_Sheet__Major_Only___2[[NPDES ID2]:[ECHO BFR]],29,FALSE)</f>
        <v>thickening</v>
      </c>
      <c r="BA909">
        <f>VLOOKUP(Sheet1[[#This Row],[NPDES ID2]],Combined_Sheet__Major_Only___2[[NPDES ID2]:[ECHO BFR]],17,FALSE)</f>
        <v>41.982567000000003</v>
      </c>
      <c r="BB909">
        <f>VLOOKUP(Sheet1[[#This Row],[NPDES ID2]],Combined_Sheet__Major_Only___2[[NPDES ID2]:[ECHO BFR]],18,FALSE)</f>
        <v>-88.113572000000005</v>
      </c>
      <c r="BC909" s="2" t="str">
        <f>IF(ISNUMBER(SEARCH("aerobic",$AW909)),"aerobic","")</f>
        <v>aerobic</v>
      </c>
      <c r="BD909" s="2" t="str">
        <f>IF(ISNUMBER(SEARCH("anaer",$AW909)),"anaer","")</f>
        <v/>
      </c>
      <c r="BE909" s="2" t="str">
        <f>IF(ISNUMBER(SEARCH("thickening",$AZ909)),"thickening","")</f>
        <v>thickening</v>
      </c>
      <c r="BF909" s="3" t="str">
        <f>IF(ISNUMBER(SEARCH("airDry",$AW909)),"airDry","")</f>
        <v/>
      </c>
      <c r="BG909" s="3" t="str">
        <f>IF(ISNUMBER(SEARCH("heatDry",$AY909)),"heatDry","")</f>
        <v/>
      </c>
      <c r="BH909" s="3" t="str">
        <f>IF(AND(ISNUMBER(SEARCH("aerobic",$AW909)),ISNUMBER(SEARCH("anaer",$AW909))),"Combined Aer and Anaer.","")</f>
        <v/>
      </c>
    </row>
    <row r="910" spans="1:60" x14ac:dyDescent="0.25">
      <c r="A910" s="5">
        <v>108</v>
      </c>
      <c r="B910" t="s">
        <v>611</v>
      </c>
      <c r="C910">
        <v>14378.81</v>
      </c>
      <c r="D910">
        <v>2466.9772472389332</v>
      </c>
      <c r="E910">
        <v>2477.764074085344</v>
      </c>
      <c r="F910">
        <v>1978.0980392694189</v>
      </c>
      <c r="G910">
        <v>2918.844294905763</v>
      </c>
      <c r="H910">
        <v>-131.52683625622129</v>
      </c>
      <c r="I910">
        <v>-130.1894572382574</v>
      </c>
      <c r="J910">
        <v>-153.56109708324681</v>
      </c>
      <c r="K910">
        <v>-109.6987922702867</v>
      </c>
      <c r="L910">
        <v>11057.46564078405</v>
      </c>
      <c r="M910">
        <v>10992.22953745463</v>
      </c>
      <c r="N910">
        <v>10765.90063816051</v>
      </c>
      <c r="O910">
        <v>11538.829520276669</v>
      </c>
      <c r="P910">
        <v>453.47380938148802</v>
      </c>
      <c r="Q910">
        <v>451.7896553770575</v>
      </c>
      <c r="R910">
        <v>380.2454861199634</v>
      </c>
      <c r="S910">
        <v>510.61753520607698</v>
      </c>
      <c r="T910">
        <v>93004.333052147107</v>
      </c>
      <c r="U910">
        <v>93004.488534535281</v>
      </c>
      <c r="V910">
        <v>92941.350581502644</v>
      </c>
      <c r="W910">
        <v>93067.545717475485</v>
      </c>
      <c r="X910">
        <v>7267.5281849647472</v>
      </c>
      <c r="Y910">
        <v>7306.5843273778864</v>
      </c>
      <c r="Z910">
        <v>6957.3701692853247</v>
      </c>
      <c r="AA910">
        <v>7462.8673753421881</v>
      </c>
      <c r="AB910">
        <v>1377.520565199661</v>
      </c>
      <c r="AC910">
        <v>1358.142645968026</v>
      </c>
      <c r="AD910">
        <v>1157.4846273804169</v>
      </c>
      <c r="AE910">
        <v>1660.8033378723189</v>
      </c>
      <c r="AF910">
        <v>56.51943859849888</v>
      </c>
      <c r="AG910">
        <v>56.192144881916363</v>
      </c>
      <c r="AH910">
        <v>55.025637657637951</v>
      </c>
      <c r="AI910">
        <v>58.971828294427453</v>
      </c>
      <c r="AJ910">
        <v>0.46702188139305278</v>
      </c>
      <c r="AK910">
        <v>0.46702099980016348</v>
      </c>
      <c r="AL910">
        <v>0.46661315182819457</v>
      </c>
      <c r="AM910">
        <v>0.46742418647819739</v>
      </c>
      <c r="AN910">
        <v>0.97320260439292594</v>
      </c>
      <c r="AO910">
        <v>0.97320260439292616</v>
      </c>
      <c r="AP910">
        <v>0.97320260439292616</v>
      </c>
      <c r="AQ910">
        <v>0.97320260439292616</v>
      </c>
      <c r="AR910">
        <v>11.896529679383701</v>
      </c>
      <c r="AS910">
        <v>11.896529679383701</v>
      </c>
      <c r="AT910">
        <v>11.896529679383701</v>
      </c>
      <c r="AU910">
        <v>11.896529679383701</v>
      </c>
      <c r="AV910" t="str">
        <f>VLOOKUP(Sheet1[[#This Row],[NPDES ID2]],Combined_Sheet__Major_Only___2[[NPDES ID2]:[ECHO BFR]],3,FALSE)</f>
        <v>MO</v>
      </c>
      <c r="AW910" t="s">
        <v>54</v>
      </c>
      <c r="AX910" t="str">
        <f>VLOOKUP(Sheet1[[#This Row],[NPDES ID2]],Combined_Sheet__Major_Only___2[[NPDES ID2]:[ECHO BFR]],27,FALSE)</f>
        <v>other</v>
      </c>
      <c r="AY910" t="str">
        <f>VLOOKUP(Sheet1[[#This Row],[NPDES ID2]],Combined_Sheet__Major_Only___2[[NPDES ID2]:[ECHO BFR]],28,FALSE)</f>
        <v>-</v>
      </c>
      <c r="AZ910" t="str">
        <f>VLOOKUP(Sheet1[[#This Row],[NPDES ID2]],Combined_Sheet__Major_Only___2[[NPDES ID2]:[ECHO BFR]],29,FALSE)</f>
        <v>thickening, preliminaryOps</v>
      </c>
      <c r="BA910">
        <f>VLOOKUP(Sheet1[[#This Row],[NPDES ID2]],Combined_Sheet__Major_Only___2[[NPDES ID2]:[ECHO BFR]],17,FALSE)</f>
        <v>38.532699999999998</v>
      </c>
      <c r="BB910">
        <f>VLOOKUP(Sheet1[[#This Row],[NPDES ID2]],Combined_Sheet__Major_Only___2[[NPDES ID2]:[ECHO BFR]],18,FALSE)</f>
        <v>-90.270899999999997</v>
      </c>
      <c r="BC910" s="2" t="str">
        <f>IF(ISNUMBER(SEARCH("aerobic",$AW910)),"aerobic","")</f>
        <v/>
      </c>
      <c r="BD910" s="2" t="str">
        <f>IF(ISNUMBER(SEARCH("anaer",$AW910)),"anaer","")</f>
        <v/>
      </c>
      <c r="BE910" s="2" t="str">
        <f>IF(ISNUMBER(SEARCH("thickening",$AZ910)),"thickening","")</f>
        <v>thickening</v>
      </c>
      <c r="BF910" s="3" t="str">
        <f>IF(ISNUMBER(SEARCH("airDry",$AW910)),"airDry","")</f>
        <v/>
      </c>
      <c r="BG910" s="3" t="str">
        <f>IF(ISNUMBER(SEARCH("heatDry",$AY910)),"heatDry","")</f>
        <v/>
      </c>
      <c r="BH910" s="3" t="str">
        <f>IF(AND(ISNUMBER(SEARCH("aerobic",$AW910)),ISNUMBER(SEARCH("anaer",$AW910))),"Combined Aer and Anaer.","")</f>
        <v/>
      </c>
    </row>
    <row r="911" spans="1:60" x14ac:dyDescent="0.25">
      <c r="A911" s="5">
        <v>236</v>
      </c>
      <c r="B911" t="s">
        <v>1231</v>
      </c>
      <c r="C911">
        <v>2287.25</v>
      </c>
      <c r="D911">
        <v>540.99293208230017</v>
      </c>
      <c r="E911">
        <v>536.64679648233664</v>
      </c>
      <c r="F911">
        <v>443.88955109932289</v>
      </c>
      <c r="G911">
        <v>629.73088796741831</v>
      </c>
      <c r="H911">
        <v>-109.2407915804185</v>
      </c>
      <c r="I911">
        <v>-110.7563381609242</v>
      </c>
      <c r="J911">
        <v>-130.01168938380559</v>
      </c>
      <c r="K911">
        <v>-87.445851159749196</v>
      </c>
      <c r="L911">
        <v>1589.447030261482</v>
      </c>
      <c r="M911">
        <v>1583.7583635991371</v>
      </c>
      <c r="N911">
        <v>1563.890324324404</v>
      </c>
      <c r="O911">
        <v>1631.5726829279949</v>
      </c>
      <c r="P911">
        <v>53.571592547622473</v>
      </c>
      <c r="Q911">
        <v>54.090797448898812</v>
      </c>
      <c r="R911">
        <v>43.766947748480568</v>
      </c>
      <c r="S911">
        <v>62.676838764973184</v>
      </c>
      <c r="T911">
        <v>92975.274714008061</v>
      </c>
      <c r="U911">
        <v>92975.430148759013</v>
      </c>
      <c r="V911">
        <v>92912.311540153241</v>
      </c>
      <c r="W911">
        <v>93038.468012018973</v>
      </c>
      <c r="X911">
        <v>6021.8486468856399</v>
      </c>
      <c r="Y911">
        <v>6042.8666992573017</v>
      </c>
      <c r="Z911">
        <v>5862.3504751189839</v>
      </c>
      <c r="AA911">
        <v>6120.8353395636041</v>
      </c>
      <c r="AB911">
        <v>921.44173398901683</v>
      </c>
      <c r="AC911">
        <v>910.52143145592709</v>
      </c>
      <c r="AD911">
        <v>803.10096821845002</v>
      </c>
      <c r="AE911">
        <v>1064.1687122363289</v>
      </c>
      <c r="AF911">
        <v>68.110723600658588</v>
      </c>
      <c r="AG911">
        <v>67.867958688342199</v>
      </c>
      <c r="AH911">
        <v>67.01500264276531</v>
      </c>
      <c r="AI911">
        <v>69.914599343016377</v>
      </c>
      <c r="AJ911">
        <v>0.6085604142799057</v>
      </c>
      <c r="AK911">
        <v>0.60856028185218447</v>
      </c>
      <c r="AL911">
        <v>0.60848857610479212</v>
      </c>
      <c r="AM911">
        <v>0.60863106166438252</v>
      </c>
      <c r="AN911">
        <v>0.97319455117761478</v>
      </c>
      <c r="AO911">
        <v>0.97319455117761489</v>
      </c>
      <c r="AP911">
        <v>0.97319455117761489</v>
      </c>
      <c r="AQ911">
        <v>0.97319455117761489</v>
      </c>
      <c r="AR911">
        <v>16.26166859807179</v>
      </c>
      <c r="AS911">
        <v>16.26166859807179</v>
      </c>
      <c r="AT911">
        <v>16.26166859807179</v>
      </c>
      <c r="AU911">
        <v>16.26166859807179</v>
      </c>
      <c r="AV911" t="str">
        <f>VLOOKUP(Sheet1[[#This Row],[NPDES ID2]],Combined_Sheet__Major_Only___2[[NPDES ID2]:[ECHO BFR]],3,FALSE)</f>
        <v>TX</v>
      </c>
      <c r="AW911" t="s">
        <v>41</v>
      </c>
      <c r="AX911" t="str">
        <f>VLOOKUP(Sheet1[[#This Row],[NPDES ID2]],Combined_Sheet__Major_Only___2[[NPDES ID2]:[ECHO BFR]],27,FALSE)</f>
        <v>-</v>
      </c>
      <c r="AY911" t="str">
        <f>VLOOKUP(Sheet1[[#This Row],[NPDES ID2]],Combined_Sheet__Major_Only___2[[NPDES ID2]:[ECHO BFR]],28,FALSE)</f>
        <v>-</v>
      </c>
      <c r="AZ911" t="str">
        <f>VLOOKUP(Sheet1[[#This Row],[NPDES ID2]],Combined_Sheet__Major_Only___2[[NPDES ID2]:[ECHO BFR]],29,FALSE)</f>
        <v>thickening</v>
      </c>
      <c r="BA911">
        <f>VLOOKUP(Sheet1[[#This Row],[NPDES ID2]],Combined_Sheet__Major_Only___2[[NPDES ID2]:[ECHO BFR]],17,FALSE)</f>
        <v>29.670850000000002</v>
      </c>
      <c r="BB911">
        <f>VLOOKUP(Sheet1[[#This Row],[NPDES ID2]],Combined_Sheet__Major_Only___2[[NPDES ID2]:[ECHO BFR]],18,FALSE)</f>
        <v>-95.541439999999994</v>
      </c>
      <c r="BC911" s="2" t="str">
        <f>IF(ISNUMBER(SEARCH("aerobic",$AW911)),"aerobic","")</f>
        <v>aerobic</v>
      </c>
      <c r="BD911" s="2" t="str">
        <f>IF(ISNUMBER(SEARCH("anaer",$AW911)),"anaer","")</f>
        <v/>
      </c>
      <c r="BE911" s="2" t="str">
        <f>IF(ISNUMBER(SEARCH("thickening",$AZ911)),"thickening","")</f>
        <v>thickening</v>
      </c>
      <c r="BF911" s="3" t="str">
        <f>IF(ISNUMBER(SEARCH("airDry",$AW911)),"airDry","")</f>
        <v/>
      </c>
      <c r="BG911" s="3" t="str">
        <f>IF(ISNUMBER(SEARCH("heatDry",$AY911)),"heatDry","")</f>
        <v/>
      </c>
      <c r="BH911" s="3" t="str">
        <f>IF(AND(ISNUMBER(SEARCH("aerobic",$AW911)),ISNUMBER(SEARCH("anaer",$AW911))),"Combined Aer and Anaer.","")</f>
        <v/>
      </c>
    </row>
    <row r="912" spans="1:60" x14ac:dyDescent="0.25">
      <c r="A912" s="5">
        <v>2215</v>
      </c>
      <c r="B912" t="s">
        <v>10381</v>
      </c>
      <c r="C912">
        <v>621</v>
      </c>
      <c r="D912">
        <v>334.99935132410428</v>
      </c>
      <c r="E912">
        <v>327.95099935692008</v>
      </c>
      <c r="F912">
        <v>280.70328202014758</v>
      </c>
      <c r="G912">
        <v>400.92672316092057</v>
      </c>
      <c r="H912">
        <v>-107.0091081095923</v>
      </c>
      <c r="I912">
        <v>-108.322909290075</v>
      </c>
      <c r="J912">
        <v>-127.9073486464371</v>
      </c>
      <c r="K912">
        <v>-85.558340504197218</v>
      </c>
      <c r="L912">
        <v>441.74607740682723</v>
      </c>
      <c r="M912">
        <v>440.27997120209329</v>
      </c>
      <c r="N912">
        <v>435.15389100086628</v>
      </c>
      <c r="O912">
        <v>452.60926174587348</v>
      </c>
      <c r="P912">
        <v>14.525786735616631</v>
      </c>
      <c r="Q912">
        <v>14.69978370814083</v>
      </c>
      <c r="R912">
        <v>11.828915910479409</v>
      </c>
      <c r="S912">
        <v>17.098831044397741</v>
      </c>
      <c r="T912">
        <v>92966.869097657356</v>
      </c>
      <c r="U912">
        <v>92967.02451862843</v>
      </c>
      <c r="V912">
        <v>92903.911505725671</v>
      </c>
      <c r="W912">
        <v>93030.056793343741</v>
      </c>
      <c r="X912">
        <v>5882.0746835769041</v>
      </c>
      <c r="Y912">
        <v>5901.320413495614</v>
      </c>
      <c r="Z912">
        <v>5737.1138036186503</v>
      </c>
      <c r="AA912">
        <v>5971.8028533448032</v>
      </c>
      <c r="AB912">
        <v>880.93725354476624</v>
      </c>
      <c r="AC912">
        <v>870.82953407140326</v>
      </c>
      <c r="AD912">
        <v>770.11273664958946</v>
      </c>
      <c r="AE912">
        <v>1013.105062058448</v>
      </c>
      <c r="AF912">
        <v>69.71436342512375</v>
      </c>
      <c r="AG912">
        <v>69.483261633838225</v>
      </c>
      <c r="AH912">
        <v>68.673860146850885</v>
      </c>
      <c r="AI912">
        <v>71.428394274485171</v>
      </c>
      <c r="AJ912">
        <v>0.62818250763681671</v>
      </c>
      <c r="AK912">
        <v>0.62818247215098366</v>
      </c>
      <c r="AL912">
        <v>0.6281628752590851</v>
      </c>
      <c r="AM912">
        <v>0.6282018126592197</v>
      </c>
      <c r="AN912">
        <v>0.9731922207460586</v>
      </c>
      <c r="AO912">
        <v>0.9731922207460586</v>
      </c>
      <c r="AP912">
        <v>0.9731922207460586</v>
      </c>
      <c r="AQ912">
        <v>0.9731922207460586</v>
      </c>
      <c r="AR912">
        <v>16.86701477573483</v>
      </c>
      <c r="AS912">
        <v>16.86701477573483</v>
      </c>
      <c r="AT912">
        <v>16.86701477573483</v>
      </c>
      <c r="AU912">
        <v>16.86701477573483</v>
      </c>
      <c r="AV912" t="str">
        <f>VLOOKUP(Sheet1[[#This Row],[NPDES ID2]],Combined_Sheet__Major_Only___2[[NPDES ID2]:[ECHO BFR]],3,FALSE)</f>
        <v>NY</v>
      </c>
      <c r="AW912" t="s">
        <v>12185</v>
      </c>
      <c r="AX912" t="str">
        <f>VLOOKUP(Sheet1[[#This Row],[NPDES ID2]],Combined_Sheet__Major_Only___2[[NPDES ID2]:[ECHO BFR]],27,FALSE)</f>
        <v>methaneBioCaptureRecover</v>
      </c>
      <c r="AY912" t="str">
        <f>VLOOKUP(Sheet1[[#This Row],[NPDES ID2]],Combined_Sheet__Major_Only___2[[NPDES ID2]:[ECHO BFR]],28,FALSE)</f>
        <v>-</v>
      </c>
      <c r="AZ912" t="str">
        <f>VLOOKUP(Sheet1[[#This Row],[NPDES ID2]],Combined_Sheet__Major_Only___2[[NPDES ID2]:[ECHO BFR]],29,FALSE)</f>
        <v>preliminaryOps, thickening</v>
      </c>
      <c r="BA912">
        <f>VLOOKUP(Sheet1[[#This Row],[NPDES ID2]],Combined_Sheet__Major_Only___2[[NPDES ID2]:[ECHO BFR]],17,FALSE)</f>
        <v>42.598520000000001</v>
      </c>
      <c r="BB912">
        <f>VLOOKUP(Sheet1[[#This Row],[NPDES ID2]],Combined_Sheet__Major_Only___2[[NPDES ID2]:[ECHO BFR]],18,FALSE)</f>
        <v>-76.158829999999995</v>
      </c>
      <c r="BC912" s="2" t="str">
        <f>IF(ISNUMBER(SEARCH("aerobic",$AW912)),"aerobic","")</f>
        <v/>
      </c>
      <c r="BD912" s="2" t="str">
        <f>IF(ISNUMBER(SEARCH("anaer",$AW912)),"anaer","")</f>
        <v>anaer</v>
      </c>
      <c r="BE912" s="2" t="str">
        <f>IF(ISNUMBER(SEARCH("thickening",$AZ912)),"thickening","")</f>
        <v>thickening</v>
      </c>
      <c r="BF912" s="4" t="str">
        <f>IF(ISNUMBER(SEARCH("airDry",$AW912)),"airDry","")</f>
        <v/>
      </c>
      <c r="BG912" s="4" t="str">
        <f>IF(ISNUMBER(SEARCH("heatDry",$AY912)),"heatDry","")</f>
        <v/>
      </c>
      <c r="BH912" s="4" t="str">
        <f>IF(AND(ISNUMBER(SEARCH("aerobic",$AW912)),ISNUMBER(SEARCH("anaer",$AW912))),"Combined Aer and Anaer.","")</f>
        <v/>
      </c>
    </row>
    <row r="913" spans="1:60" x14ac:dyDescent="0.25">
      <c r="A913" s="5">
        <v>1800</v>
      </c>
      <c r="B913" t="s">
        <v>8517</v>
      </c>
      <c r="C913">
        <v>5446.8</v>
      </c>
      <c r="D913">
        <v>997.15870252116792</v>
      </c>
      <c r="E913">
        <v>996.39407834771214</v>
      </c>
      <c r="F913">
        <v>803.69721604972653</v>
      </c>
      <c r="G913">
        <v>1174.773053615781</v>
      </c>
      <c r="H913">
        <v>-135.74949665152471</v>
      </c>
      <c r="I913">
        <v>-136.76581756844561</v>
      </c>
      <c r="J913">
        <v>-156.02789620239571</v>
      </c>
      <c r="K913">
        <v>-112.2598960530258</v>
      </c>
      <c r="L913">
        <v>4169.9896569029142</v>
      </c>
      <c r="M913">
        <v>4145.3582693184017</v>
      </c>
      <c r="N913">
        <v>4059.4668758666148</v>
      </c>
      <c r="O913">
        <v>4352.2357538155393</v>
      </c>
      <c r="P913">
        <v>171.38294060901981</v>
      </c>
      <c r="Q913">
        <v>170.71002567411679</v>
      </c>
      <c r="R913">
        <v>143.70231056680291</v>
      </c>
      <c r="S913">
        <v>192.94603440473901</v>
      </c>
      <c r="T913">
        <v>92921.376166159142</v>
      </c>
      <c r="U913">
        <v>92921.53151255066</v>
      </c>
      <c r="V913">
        <v>92858.448784748223</v>
      </c>
      <c r="W913">
        <v>92984.533540908262</v>
      </c>
      <c r="X913">
        <v>7271.6917195173528</v>
      </c>
      <c r="Y913">
        <v>7310.7860792007177</v>
      </c>
      <c r="Z913">
        <v>6960.1785815538778</v>
      </c>
      <c r="AA913">
        <v>7467.0820592082364</v>
      </c>
      <c r="AB913">
        <v>1380.472737062312</v>
      </c>
      <c r="AC913">
        <v>1361.1935314997329</v>
      </c>
      <c r="AD913">
        <v>1159.9049513537079</v>
      </c>
      <c r="AE913">
        <v>1666.4230970339779</v>
      </c>
      <c r="AF913">
        <v>56.402866586136312</v>
      </c>
      <c r="AG913">
        <v>56.072033423136553</v>
      </c>
      <c r="AH913">
        <v>54.906630768077093</v>
      </c>
      <c r="AI913">
        <v>58.864861431569338</v>
      </c>
      <c r="AJ913">
        <v>0.46560130050145332</v>
      </c>
      <c r="AK913">
        <v>0.46560100218466499</v>
      </c>
      <c r="AL913">
        <v>0.46544687700821807</v>
      </c>
      <c r="AM913">
        <v>0.46575320162094891</v>
      </c>
      <c r="AN913">
        <v>0.97317960093468625</v>
      </c>
      <c r="AO913">
        <v>0.97317960093468625</v>
      </c>
      <c r="AP913">
        <v>0.97317960093468625</v>
      </c>
      <c r="AQ913">
        <v>0.97317960093468625</v>
      </c>
      <c r="AR913">
        <v>11.86152531778426</v>
      </c>
      <c r="AS913">
        <v>11.86152531778426</v>
      </c>
      <c r="AT913">
        <v>11.86152531778426</v>
      </c>
      <c r="AU913">
        <v>11.86152531778426</v>
      </c>
      <c r="AV913" t="str">
        <f>VLOOKUP(Sheet1[[#This Row],[NPDES ID2]],Combined_Sheet__Major_Only___2[[NPDES ID2]:[ECHO BFR]],3,FALSE)</f>
        <v>NC</v>
      </c>
      <c r="AW913" t="s">
        <v>54</v>
      </c>
      <c r="AX913" t="str">
        <f>VLOOKUP(Sheet1[[#This Row],[NPDES ID2]],Combined_Sheet__Major_Only___2[[NPDES ID2]:[ECHO BFR]],27,FALSE)</f>
        <v>other</v>
      </c>
      <c r="AY913" t="str">
        <f>VLOOKUP(Sheet1[[#This Row],[NPDES ID2]],Combined_Sheet__Major_Only___2[[NPDES ID2]:[ECHO BFR]],28,FALSE)</f>
        <v>-</v>
      </c>
      <c r="AZ913" t="str">
        <f>VLOOKUP(Sheet1[[#This Row],[NPDES ID2]],Combined_Sheet__Major_Only___2[[NPDES ID2]:[ECHO BFR]],29,FALSE)</f>
        <v>thickening, preliminaryOps</v>
      </c>
      <c r="BA913">
        <f>VLOOKUP(Sheet1[[#This Row],[NPDES ID2]],Combined_Sheet__Major_Only___2[[NPDES ID2]:[ECHO BFR]],17,FALSE)</f>
        <v>35.942625999999997</v>
      </c>
      <c r="BB913">
        <f>VLOOKUP(Sheet1[[#This Row],[NPDES ID2]],Combined_Sheet__Major_Only___2[[NPDES ID2]:[ECHO BFR]],18,FALSE)</f>
        <v>-79.908074999999997</v>
      </c>
      <c r="BC913" s="2" t="str">
        <f>IF(ISNUMBER(SEARCH("aerobic",$AW913)),"aerobic","")</f>
        <v/>
      </c>
      <c r="BD913" s="2" t="str">
        <f>IF(ISNUMBER(SEARCH("anaer",$AW913)),"anaer","")</f>
        <v/>
      </c>
      <c r="BE913" s="2" t="str">
        <f>IF(ISNUMBER(SEARCH("thickening",$AZ913)),"thickening","")</f>
        <v>thickening</v>
      </c>
      <c r="BF913" s="3" t="str">
        <f>IF(ISNUMBER(SEARCH("airDry",$AW913)),"airDry","")</f>
        <v/>
      </c>
      <c r="BG913" s="3" t="str">
        <f>IF(ISNUMBER(SEARCH("heatDry",$AY913)),"heatDry","")</f>
        <v/>
      </c>
      <c r="BH913" s="3" t="str">
        <f>IF(AND(ISNUMBER(SEARCH("aerobic",$AW913)),ISNUMBER(SEARCH("anaer",$AW913))),"Combined Aer and Anaer.","")</f>
        <v/>
      </c>
    </row>
    <row r="914" spans="1:60" x14ac:dyDescent="0.25">
      <c r="A914" s="5">
        <v>729</v>
      </c>
      <c r="B914" t="s">
        <v>3593</v>
      </c>
      <c r="C914">
        <v>3332.59</v>
      </c>
      <c r="D914">
        <v>719.48349003972737</v>
      </c>
      <c r="E914">
        <v>717.61057225066031</v>
      </c>
      <c r="F914">
        <v>581.36844741301786</v>
      </c>
      <c r="G914">
        <v>838.72175974853269</v>
      </c>
      <c r="H914">
        <v>-108.7672882320434</v>
      </c>
      <c r="I914">
        <v>-110.20911738337369</v>
      </c>
      <c r="J914">
        <v>-129.528015911805</v>
      </c>
      <c r="K914">
        <v>-86.84780426254413</v>
      </c>
      <c r="L914">
        <v>2319.0278688347271</v>
      </c>
      <c r="M914">
        <v>2310.7609237393121</v>
      </c>
      <c r="N914">
        <v>2281.908151645418</v>
      </c>
      <c r="O914">
        <v>2380.2232888703438</v>
      </c>
      <c r="P914">
        <v>78.044079748001664</v>
      </c>
      <c r="Q914">
        <v>78.807134556649231</v>
      </c>
      <c r="R914">
        <v>63.749074104591507</v>
      </c>
      <c r="S914">
        <v>91.347076962518585</v>
      </c>
      <c r="T914">
        <v>92843.85005782693</v>
      </c>
      <c r="U914">
        <v>92844.00527712483</v>
      </c>
      <c r="V914">
        <v>92780.974159229518</v>
      </c>
      <c r="W914">
        <v>92906.955761598001</v>
      </c>
      <c r="X914">
        <v>6005.1397272191289</v>
      </c>
      <c r="Y914">
        <v>6026.0426940703419</v>
      </c>
      <c r="Z914">
        <v>5846.7485963945483</v>
      </c>
      <c r="AA914">
        <v>6103.4215607612277</v>
      </c>
      <c r="AB914">
        <v>917.76801633352329</v>
      </c>
      <c r="AC914">
        <v>906.92564829065259</v>
      </c>
      <c r="AD914">
        <v>800.00879444004875</v>
      </c>
      <c r="AE914">
        <v>1059.7216914520229</v>
      </c>
      <c r="AF914">
        <v>68.20763714486128</v>
      </c>
      <c r="AG914">
        <v>67.965951135009902</v>
      </c>
      <c r="AH914">
        <v>67.115037011687704</v>
      </c>
      <c r="AI914">
        <v>70.005655422985697</v>
      </c>
      <c r="AJ914">
        <v>0.60974602865460314</v>
      </c>
      <c r="AK914">
        <v>0.6097458334690069</v>
      </c>
      <c r="AL914">
        <v>0.60964140336316008</v>
      </c>
      <c r="AM914">
        <v>0.60984892601758478</v>
      </c>
      <c r="AN914">
        <v>0.97315806767079505</v>
      </c>
      <c r="AO914">
        <v>0.97315806767079527</v>
      </c>
      <c r="AP914">
        <v>0.97315806767079527</v>
      </c>
      <c r="AQ914">
        <v>0.97315806767079527</v>
      </c>
      <c r="AR914">
        <v>16.2970164931738</v>
      </c>
      <c r="AS914">
        <v>16.2970164931738</v>
      </c>
      <c r="AT914">
        <v>16.2970164931738</v>
      </c>
      <c r="AU914">
        <v>16.2970164931738</v>
      </c>
      <c r="AV914" t="str">
        <f>VLOOKUP(Sheet1[[#This Row],[NPDES ID2]],Combined_Sheet__Major_Only___2[[NPDES ID2]:[ECHO BFR]],3,FALSE)</f>
        <v>FL</v>
      </c>
      <c r="AW914" t="s">
        <v>41</v>
      </c>
      <c r="AX914" t="str">
        <f>VLOOKUP(Sheet1[[#This Row],[NPDES ID2]],Combined_Sheet__Major_Only___2[[NPDES ID2]:[ECHO BFR]],27,FALSE)</f>
        <v>-</v>
      </c>
      <c r="AY914" t="str">
        <f>VLOOKUP(Sheet1[[#This Row],[NPDES ID2]],Combined_Sheet__Major_Only___2[[NPDES ID2]:[ECHO BFR]],28,FALSE)</f>
        <v>-</v>
      </c>
      <c r="AZ914" t="str">
        <f>VLOOKUP(Sheet1[[#This Row],[NPDES ID2]],Combined_Sheet__Major_Only___2[[NPDES ID2]:[ECHO BFR]],29,FALSE)</f>
        <v>thickening</v>
      </c>
      <c r="BA914">
        <f>VLOOKUP(Sheet1[[#This Row],[NPDES ID2]],Combined_Sheet__Major_Only___2[[NPDES ID2]:[ECHO BFR]],17,FALSE)</f>
        <v>27.276067000000001</v>
      </c>
      <c r="BB914">
        <f>VLOOKUP(Sheet1[[#This Row],[NPDES ID2]],Combined_Sheet__Major_Only___2[[NPDES ID2]:[ECHO BFR]],18,FALSE)</f>
        <v>-82.550898000000004</v>
      </c>
      <c r="BC914" s="2" t="str">
        <f>IF(ISNUMBER(SEARCH("aerobic",$AW914)),"aerobic","")</f>
        <v>aerobic</v>
      </c>
      <c r="BD914" s="2" t="str">
        <f>IF(ISNUMBER(SEARCH("anaer",$AW914)),"anaer","")</f>
        <v/>
      </c>
      <c r="BE914" s="2" t="str">
        <f>IF(ISNUMBER(SEARCH("thickening",$AZ914)),"thickening","")</f>
        <v>thickening</v>
      </c>
      <c r="BF914" s="4" t="str">
        <f>IF(ISNUMBER(SEARCH("airDry",$AW914)),"airDry","")</f>
        <v/>
      </c>
      <c r="BG914" s="4" t="str">
        <f>IF(ISNUMBER(SEARCH("heatDry",$AY914)),"heatDry","")</f>
        <v/>
      </c>
      <c r="BH914" s="4" t="str">
        <f>IF(AND(ISNUMBER(SEARCH("aerobic",$AW914)),ISNUMBER(SEARCH("anaer",$AW914))),"Combined Aer and Anaer.","")</f>
        <v/>
      </c>
    </row>
    <row r="915" spans="1:60" x14ac:dyDescent="0.25">
      <c r="A915" s="5">
        <v>1641</v>
      </c>
      <c r="B915" t="s">
        <v>7704</v>
      </c>
      <c r="C915">
        <v>66.057605100000004</v>
      </c>
      <c r="D915">
        <v>1491.1807143167209</v>
      </c>
      <c r="E915">
        <v>1475.5987485145299</v>
      </c>
      <c r="F915">
        <v>1023.431854302536</v>
      </c>
      <c r="G915">
        <v>1947.2840417666509</v>
      </c>
      <c r="H915">
        <v>-110.1371987950329</v>
      </c>
      <c r="I915">
        <v>-111.5510736067106</v>
      </c>
      <c r="J915">
        <v>-130.92391055073841</v>
      </c>
      <c r="K915">
        <v>-88.61604376733672</v>
      </c>
      <c r="L915">
        <v>45.817542259722401</v>
      </c>
      <c r="M915">
        <v>45.652689906885307</v>
      </c>
      <c r="N915">
        <v>45.076082481056787</v>
      </c>
      <c r="O915">
        <v>47.039273457093728</v>
      </c>
      <c r="P915">
        <v>1.5475747084840901</v>
      </c>
      <c r="Q915">
        <v>1.5623986497540669</v>
      </c>
      <c r="R915">
        <v>1.2646467679745861</v>
      </c>
      <c r="S915">
        <v>1.809469054795682</v>
      </c>
      <c r="T915">
        <v>92751.547111967506</v>
      </c>
      <c r="U915">
        <v>92751.702179947169</v>
      </c>
      <c r="V915">
        <v>92688.732509047768</v>
      </c>
      <c r="W915">
        <v>92814.591296031329</v>
      </c>
      <c r="X915">
        <v>6018.7740515298583</v>
      </c>
      <c r="Y915">
        <v>6039.8483641420726</v>
      </c>
      <c r="Z915">
        <v>5858.4195293841358</v>
      </c>
      <c r="AA915">
        <v>6118.3191258191646</v>
      </c>
      <c r="AB915">
        <v>922.49836044751919</v>
      </c>
      <c r="AC915">
        <v>911.50808872891844</v>
      </c>
      <c r="AD915">
        <v>803.89156387887965</v>
      </c>
      <c r="AE915">
        <v>1065.631947956876</v>
      </c>
      <c r="AF915">
        <v>67.973038962870973</v>
      </c>
      <c r="AG915">
        <v>67.728499702779516</v>
      </c>
      <c r="AH915">
        <v>66.87302304358353</v>
      </c>
      <c r="AI915">
        <v>69.785512521075489</v>
      </c>
      <c r="AJ915">
        <v>0.60687605481756712</v>
      </c>
      <c r="AK915">
        <v>0.60687605110038711</v>
      </c>
      <c r="AL915">
        <v>0.60687398511893109</v>
      </c>
      <c r="AM915">
        <v>0.60687808994029602</v>
      </c>
      <c r="AN915">
        <v>0.97313238493270959</v>
      </c>
      <c r="AO915">
        <v>0.9731323849327097</v>
      </c>
      <c r="AP915">
        <v>0.9731323849327097</v>
      </c>
      <c r="AQ915">
        <v>0.9731323849327097</v>
      </c>
      <c r="AR915">
        <v>16.21224384946234</v>
      </c>
      <c r="AS915">
        <v>16.212243849462329</v>
      </c>
      <c r="AT915">
        <v>16.212243849462329</v>
      </c>
      <c r="AU915">
        <v>16.212243849462329</v>
      </c>
      <c r="AV915" t="str">
        <f>VLOOKUP(Sheet1[[#This Row],[NPDES ID2]],Combined_Sheet__Major_Only___2[[NPDES ID2]:[ECHO BFR]],3,FALSE)</f>
        <v>TX</v>
      </c>
      <c r="AW915" t="s">
        <v>41</v>
      </c>
      <c r="AX915" t="str">
        <f>VLOOKUP(Sheet1[[#This Row],[NPDES ID2]],Combined_Sheet__Major_Only___2[[NPDES ID2]:[ECHO BFR]],27,FALSE)</f>
        <v>-</v>
      </c>
      <c r="AY915" t="str">
        <f>VLOOKUP(Sheet1[[#This Row],[NPDES ID2]],Combined_Sheet__Major_Only___2[[NPDES ID2]:[ECHO BFR]],28,FALSE)</f>
        <v>-</v>
      </c>
      <c r="AZ915" t="str">
        <f>VLOOKUP(Sheet1[[#This Row],[NPDES ID2]],Combined_Sheet__Major_Only___2[[NPDES ID2]:[ECHO BFR]],29,FALSE)</f>
        <v>thickening</v>
      </c>
      <c r="BA915">
        <f>VLOOKUP(Sheet1[[#This Row],[NPDES ID2]],Combined_Sheet__Major_Only___2[[NPDES ID2]:[ECHO BFR]],17,FALSE)</f>
        <v>30.035114</v>
      </c>
      <c r="BB915">
        <f>VLOOKUP(Sheet1[[#This Row],[NPDES ID2]],Combined_Sheet__Major_Only___2[[NPDES ID2]:[ECHO BFR]],18,FALSE)</f>
        <v>-95.362508000000005</v>
      </c>
      <c r="BC915" s="2" t="str">
        <f>IF(ISNUMBER(SEARCH("aerobic",$AW915)),"aerobic","")</f>
        <v>aerobic</v>
      </c>
      <c r="BD915" s="2" t="str">
        <f>IF(ISNUMBER(SEARCH("anaer",$AW915)),"anaer","")</f>
        <v/>
      </c>
      <c r="BE915" s="2" t="str">
        <f>IF(ISNUMBER(SEARCH("thickening",$AZ915)),"thickening","")</f>
        <v>thickening</v>
      </c>
      <c r="BF915" s="4" t="str">
        <f>IF(ISNUMBER(SEARCH("airDry",$AW915)),"airDry","")</f>
        <v/>
      </c>
      <c r="BG915" s="4" t="str">
        <f>IF(ISNUMBER(SEARCH("heatDry",$AY915)),"heatDry","")</f>
        <v/>
      </c>
      <c r="BH915" s="4" t="str">
        <f>IF(AND(ISNUMBER(SEARCH("aerobic",$AW915)),ISNUMBER(SEARCH("anaer",$AW915))),"Combined Aer and Anaer.","")</f>
        <v/>
      </c>
    </row>
    <row r="916" spans="1:60" x14ac:dyDescent="0.25">
      <c r="A916" s="5">
        <v>1435</v>
      </c>
      <c r="B916" t="s">
        <v>6787</v>
      </c>
      <c r="C916">
        <v>125</v>
      </c>
      <c r="D916">
        <v>872.24272492217347</v>
      </c>
      <c r="E916">
        <v>863.59566756344839</v>
      </c>
      <c r="F916">
        <v>618.70411780230256</v>
      </c>
      <c r="G916">
        <v>1127.0725791594971</v>
      </c>
      <c r="H916">
        <v>-114.2948256786981</v>
      </c>
      <c r="I916">
        <v>-115.58435757397331</v>
      </c>
      <c r="J916">
        <v>-134.9225739555734</v>
      </c>
      <c r="K916">
        <v>-92.57944403394869</v>
      </c>
      <c r="L916">
        <v>83.757496860011869</v>
      </c>
      <c r="M916">
        <v>83.423158375832799</v>
      </c>
      <c r="N916">
        <v>82.253778004944053</v>
      </c>
      <c r="O916">
        <v>86.23525247532433</v>
      </c>
      <c r="P916">
        <v>2.934326703819703</v>
      </c>
      <c r="Q916">
        <v>2.9550325538150242</v>
      </c>
      <c r="R916">
        <v>2.4088894143484989</v>
      </c>
      <c r="S916">
        <v>3.4003860108293371</v>
      </c>
      <c r="T916">
        <v>92751.279952468234</v>
      </c>
      <c r="U916">
        <v>92751.4350200099</v>
      </c>
      <c r="V916">
        <v>92688.465526961256</v>
      </c>
      <c r="W916">
        <v>92814.323958470821</v>
      </c>
      <c r="X916">
        <v>6230.4755372699174</v>
      </c>
      <c r="Y916">
        <v>6254.2424207229524</v>
      </c>
      <c r="Z916">
        <v>6047.0307074834755</v>
      </c>
      <c r="AA916">
        <v>6344.6413373895284</v>
      </c>
      <c r="AB916">
        <v>987.4894430095145</v>
      </c>
      <c r="AC916">
        <v>975.07321545618584</v>
      </c>
      <c r="AD916">
        <v>856.44546363958432</v>
      </c>
      <c r="AE916">
        <v>1147.3540420800921</v>
      </c>
      <c r="AF916">
        <v>65.666365394802696</v>
      </c>
      <c r="AG916">
        <v>65.404296885554828</v>
      </c>
      <c r="AH916">
        <v>64.487410046191769</v>
      </c>
      <c r="AI916">
        <v>67.608869839723013</v>
      </c>
      <c r="AJ916">
        <v>0.57866819712227968</v>
      </c>
      <c r="AK916">
        <v>0.57866819017191529</v>
      </c>
      <c r="AL916">
        <v>0.57866433012410046</v>
      </c>
      <c r="AM916">
        <v>0.57867199953360116</v>
      </c>
      <c r="AN916">
        <v>0.97313231052585858</v>
      </c>
      <c r="AO916">
        <v>0.9731323105258588</v>
      </c>
      <c r="AP916">
        <v>0.9731323105258588</v>
      </c>
      <c r="AQ916">
        <v>0.9731323105258588</v>
      </c>
      <c r="AR916">
        <v>15.344528826142611</v>
      </c>
      <c r="AS916">
        <v>15.34452882614262</v>
      </c>
      <c r="AT916">
        <v>15.34452882614262</v>
      </c>
      <c r="AU916">
        <v>15.34452882614262</v>
      </c>
      <c r="AV916" t="str">
        <f>VLOOKUP(Sheet1[[#This Row],[NPDES ID2]],Combined_Sheet__Major_Only___2[[NPDES ID2]:[ECHO BFR]],3,FALSE)</f>
        <v>MD</v>
      </c>
      <c r="AW916" t="s">
        <v>12186</v>
      </c>
      <c r="AX916" t="str">
        <f>VLOOKUP(Sheet1[[#This Row],[NPDES ID2]],Combined_Sheet__Major_Only___2[[NPDES ID2]:[ECHO BFR]],27,FALSE)</f>
        <v>other</v>
      </c>
      <c r="AY916" t="str">
        <f>VLOOKUP(Sheet1[[#This Row],[NPDES ID2]],Combined_Sheet__Major_Only___2[[NPDES ID2]:[ECHO BFR]],28,FALSE)</f>
        <v>-</v>
      </c>
      <c r="AZ916" t="str">
        <f>VLOOKUP(Sheet1[[#This Row],[NPDES ID2]],Combined_Sheet__Major_Only___2[[NPDES ID2]:[ECHO BFR]],29,FALSE)</f>
        <v>thickening</v>
      </c>
      <c r="BA916">
        <f>VLOOKUP(Sheet1[[#This Row],[NPDES ID2]],Combined_Sheet__Major_Only___2[[NPDES ID2]:[ECHO BFR]],17,FALSE)</f>
        <v>39.610024000000003</v>
      </c>
      <c r="BB916">
        <f>VLOOKUP(Sheet1[[#This Row],[NPDES ID2]],Combined_Sheet__Major_Only___2[[NPDES ID2]:[ECHO BFR]],18,FALSE)</f>
        <v>-77.411351999999994</v>
      </c>
      <c r="BC916" s="2" t="str">
        <f>IF(ISNUMBER(SEARCH("aerobic",$AW916)),"aerobic","")</f>
        <v>aerobic</v>
      </c>
      <c r="BD916" s="2" t="str">
        <f>IF(ISNUMBER(SEARCH("anaer",$AW916)),"anaer","")</f>
        <v>anaer</v>
      </c>
      <c r="BE916" s="2" t="str">
        <f>IF(ISNUMBER(SEARCH("thickening",$AZ916)),"thickening","")</f>
        <v>thickening</v>
      </c>
      <c r="BF916" s="4" t="str">
        <f>IF(ISNUMBER(SEARCH("airDry",$AW916)),"airDry","")</f>
        <v/>
      </c>
      <c r="BG916" s="4" t="str">
        <f>IF(ISNUMBER(SEARCH("heatDry",$AY916)),"heatDry","")</f>
        <v/>
      </c>
      <c r="BH916" s="4" t="str">
        <f>IF(AND(ISNUMBER(SEARCH("aerobic",$AW916)),ISNUMBER(SEARCH("anaer",$AW916))),"Combined Aer and Anaer.","")</f>
        <v>Combined Aer and Anaer.</v>
      </c>
    </row>
    <row r="917" spans="1:60" x14ac:dyDescent="0.25">
      <c r="A917" s="5">
        <v>1099</v>
      </c>
      <c r="B917" t="s">
        <v>5295</v>
      </c>
      <c r="C917">
        <v>342</v>
      </c>
      <c r="D917">
        <v>414.65152607885108</v>
      </c>
      <c r="E917">
        <v>411.75962013286772</v>
      </c>
      <c r="F917">
        <v>320.90068456610493</v>
      </c>
      <c r="G917">
        <v>511.31488908299463</v>
      </c>
      <c r="H917">
        <v>-110.3627821004503</v>
      </c>
      <c r="I917">
        <v>-111.7568225835476</v>
      </c>
      <c r="J917">
        <v>-131.13440312256029</v>
      </c>
      <c r="K917">
        <v>-88.791982134841717</v>
      </c>
      <c r="L917">
        <v>236.5954958729497</v>
      </c>
      <c r="M917">
        <v>235.73725484496291</v>
      </c>
      <c r="N917">
        <v>232.7359128954933</v>
      </c>
      <c r="O917">
        <v>242.9553531789652</v>
      </c>
      <c r="P917">
        <v>8.013361923072539</v>
      </c>
      <c r="Q917">
        <v>8.0886856982735971</v>
      </c>
      <c r="R917">
        <v>6.5506748389612923</v>
      </c>
      <c r="S917">
        <v>9.3632192294040539</v>
      </c>
      <c r="T917">
        <v>92604.795315176831</v>
      </c>
      <c r="U917">
        <v>92604.950142576607</v>
      </c>
      <c r="V917">
        <v>92542.078165818777</v>
      </c>
      <c r="W917">
        <v>92667.741689495771</v>
      </c>
      <c r="X917">
        <v>6024.9062194431572</v>
      </c>
      <c r="Y917">
        <v>6046.147127382068</v>
      </c>
      <c r="Z917">
        <v>5863.1390011749409</v>
      </c>
      <c r="AA917">
        <v>6125.3568537276133</v>
      </c>
      <c r="AB917">
        <v>925.71257057711512</v>
      </c>
      <c r="AC917">
        <v>914.64394429300364</v>
      </c>
      <c r="AD917">
        <v>806.40859605432945</v>
      </c>
      <c r="AE917">
        <v>1069.8736360912701</v>
      </c>
      <c r="AF917">
        <v>67.797703168183119</v>
      </c>
      <c r="AG917">
        <v>67.551919476102938</v>
      </c>
      <c r="AH917">
        <v>66.691634218657811</v>
      </c>
      <c r="AI917">
        <v>69.619962460332189</v>
      </c>
      <c r="AJ917">
        <v>0.60473125870860656</v>
      </c>
      <c r="AK917">
        <v>0.60473123943682938</v>
      </c>
      <c r="AL917">
        <v>0.60472056348304182</v>
      </c>
      <c r="AM917">
        <v>0.60474177543500029</v>
      </c>
      <c r="AN917">
        <v>0.97309145079046633</v>
      </c>
      <c r="AO917">
        <v>0.97309145079046644</v>
      </c>
      <c r="AP917">
        <v>0.97309145079046644</v>
      </c>
      <c r="AQ917">
        <v>0.97309145079046644</v>
      </c>
      <c r="AR917">
        <v>16.145976593651952</v>
      </c>
      <c r="AS917">
        <v>16.145976593651952</v>
      </c>
      <c r="AT917">
        <v>16.145976593651952</v>
      </c>
      <c r="AU917">
        <v>16.145976593651952</v>
      </c>
      <c r="AV917" t="str">
        <f>VLOOKUP(Sheet1[[#This Row],[NPDES ID2]],Combined_Sheet__Major_Only___2[[NPDES ID2]:[ECHO BFR]],3,FALSE)</f>
        <v>PA</v>
      </c>
      <c r="AW917" t="s">
        <v>41</v>
      </c>
      <c r="AX917" t="str">
        <f>VLOOKUP(Sheet1[[#This Row],[NPDES ID2]],Combined_Sheet__Major_Only___2[[NPDES ID2]:[ECHO BFR]],27,FALSE)</f>
        <v>-</v>
      </c>
      <c r="AY917" t="str">
        <f>VLOOKUP(Sheet1[[#This Row],[NPDES ID2]],Combined_Sheet__Major_Only___2[[NPDES ID2]:[ECHO BFR]],28,FALSE)</f>
        <v>-</v>
      </c>
      <c r="AZ917" t="str">
        <f>VLOOKUP(Sheet1[[#This Row],[NPDES ID2]],Combined_Sheet__Major_Only___2[[NPDES ID2]:[ECHO BFR]],29,FALSE)</f>
        <v>thickening</v>
      </c>
      <c r="BA917">
        <f>VLOOKUP(Sheet1[[#This Row],[NPDES ID2]],Combined_Sheet__Major_Only___2[[NPDES ID2]:[ECHO BFR]],17,FALSE)</f>
        <v>39.913600000000002</v>
      </c>
      <c r="BB917">
        <f>VLOOKUP(Sheet1[[#This Row],[NPDES ID2]],Combined_Sheet__Major_Only___2[[NPDES ID2]:[ECHO BFR]],18,FALSE)</f>
        <v>-75.400049999999993</v>
      </c>
      <c r="BC917" s="2" t="str">
        <f>IF(ISNUMBER(SEARCH("aerobic",$AW917)),"aerobic","")</f>
        <v>aerobic</v>
      </c>
      <c r="BD917" s="2" t="str">
        <f>IF(ISNUMBER(SEARCH("anaer",$AW917)),"anaer","")</f>
        <v/>
      </c>
      <c r="BE917" s="2" t="str">
        <f>IF(ISNUMBER(SEARCH("thickening",$AZ917)),"thickening","")</f>
        <v>thickening</v>
      </c>
      <c r="BF917" s="4" t="str">
        <f>IF(ISNUMBER(SEARCH("airDry",$AW917)),"airDry","")</f>
        <v/>
      </c>
      <c r="BG917" s="4" t="str">
        <f>IF(ISNUMBER(SEARCH("heatDry",$AY917)),"heatDry","")</f>
        <v/>
      </c>
      <c r="BH917" s="4" t="str">
        <f>IF(AND(ISNUMBER(SEARCH("aerobic",$AW917)),ISNUMBER(SEARCH("anaer",$AW917))),"Combined Aer and Anaer.","")</f>
        <v/>
      </c>
    </row>
    <row r="918" spans="1:60" x14ac:dyDescent="0.25">
      <c r="A918" s="5">
        <v>1799</v>
      </c>
      <c r="B918" t="s">
        <v>8511</v>
      </c>
      <c r="C918">
        <v>6594</v>
      </c>
      <c r="D918">
        <v>1289.434115454852</v>
      </c>
      <c r="E918">
        <v>1291.718442046229</v>
      </c>
      <c r="F918">
        <v>1035.511490817926</v>
      </c>
      <c r="G918">
        <v>1517.282470388265</v>
      </c>
      <c r="H918">
        <v>-106.4820750829264</v>
      </c>
      <c r="I918">
        <v>-108.27657805802799</v>
      </c>
      <c r="J918">
        <v>-127.19777460301449</v>
      </c>
      <c r="K918">
        <v>-84.234505972723483</v>
      </c>
      <c r="L918">
        <v>4641.7289255446467</v>
      </c>
      <c r="M918">
        <v>4625.7619860904169</v>
      </c>
      <c r="N918">
        <v>4570.1584154695256</v>
      </c>
      <c r="O918">
        <v>4759.7825221918383</v>
      </c>
      <c r="P918">
        <v>154.28401867525091</v>
      </c>
      <c r="Q918">
        <v>155.97077725214041</v>
      </c>
      <c r="R918">
        <v>125.8275145504435</v>
      </c>
      <c r="S918">
        <v>181.16798451194049</v>
      </c>
      <c r="T918">
        <v>92455.615092120526</v>
      </c>
      <c r="U918">
        <v>92455.769674959418</v>
      </c>
      <c r="V918">
        <v>92392.997008970851</v>
      </c>
      <c r="W918">
        <v>92518.462038154001</v>
      </c>
      <c r="X918">
        <v>5911.4045124588247</v>
      </c>
      <c r="Y918">
        <v>5931.3462576981328</v>
      </c>
      <c r="Z918">
        <v>5760.9247111499199</v>
      </c>
      <c r="AA918">
        <v>6004.6467685749394</v>
      </c>
      <c r="AB918">
        <v>894.03829412928235</v>
      </c>
      <c r="AC918">
        <v>883.69128853547841</v>
      </c>
      <c r="AD918">
        <v>780.37681632776673</v>
      </c>
      <c r="AE918">
        <v>1030.3669601425261</v>
      </c>
      <c r="AF918">
        <v>69.011009549211153</v>
      </c>
      <c r="AG918">
        <v>68.776505547955409</v>
      </c>
      <c r="AH918">
        <v>67.945297166190485</v>
      </c>
      <c r="AI918">
        <v>70.762485603148093</v>
      </c>
      <c r="AJ918">
        <v>0.61957536254668688</v>
      </c>
      <c r="AK918">
        <v>0.61957496204567364</v>
      </c>
      <c r="AL918">
        <v>0.61936816566270403</v>
      </c>
      <c r="AM918">
        <v>0.61977917569541785</v>
      </c>
      <c r="AN918">
        <v>0.97304971123450568</v>
      </c>
      <c r="AO918">
        <v>0.97304971123450557</v>
      </c>
      <c r="AP918">
        <v>0.97304971123450557</v>
      </c>
      <c r="AQ918">
        <v>0.97304971123450557</v>
      </c>
      <c r="AR918">
        <v>16.59585371582731</v>
      </c>
      <c r="AS918">
        <v>16.5958537158273</v>
      </c>
      <c r="AT918">
        <v>16.5958537158273</v>
      </c>
      <c r="AU918">
        <v>16.5958537158273</v>
      </c>
      <c r="AV918" t="str">
        <f>VLOOKUP(Sheet1[[#This Row],[NPDES ID2]],Combined_Sheet__Major_Only___2[[NPDES ID2]:[ECHO BFR]],3,FALSE)</f>
        <v>WA</v>
      </c>
      <c r="AW918" t="s">
        <v>12185</v>
      </c>
      <c r="AX918" t="str">
        <f>VLOOKUP(Sheet1[[#This Row],[NPDES ID2]],Combined_Sheet__Major_Only___2[[NPDES ID2]:[ECHO BFR]],27,FALSE)</f>
        <v>methaneBioCaptureRecover</v>
      </c>
      <c r="AY918" t="str">
        <f>VLOOKUP(Sheet1[[#This Row],[NPDES ID2]],Combined_Sheet__Major_Only___2[[NPDES ID2]:[ECHO BFR]],28,FALSE)</f>
        <v>-</v>
      </c>
      <c r="AZ918" t="str">
        <f>VLOOKUP(Sheet1[[#This Row],[NPDES ID2]],Combined_Sheet__Major_Only___2[[NPDES ID2]:[ECHO BFR]],29,FALSE)</f>
        <v>thickening, preliminaryOps</v>
      </c>
      <c r="BA918">
        <f>VLOOKUP(Sheet1[[#This Row],[NPDES ID2]],Combined_Sheet__Major_Only___2[[NPDES ID2]:[ECHO BFR]],17,FALSE)</f>
        <v>47.695191000000001</v>
      </c>
      <c r="BB918">
        <f>VLOOKUP(Sheet1[[#This Row],[NPDES ID2]],Combined_Sheet__Major_Only___2[[NPDES ID2]:[ECHO BFR]],18,FALSE)</f>
        <v>-117.47358800000001</v>
      </c>
      <c r="BC918" s="2" t="str">
        <f>IF(ISNUMBER(SEARCH("aerobic",$AW918)),"aerobic","")</f>
        <v/>
      </c>
      <c r="BD918" s="2" t="str">
        <f>IF(ISNUMBER(SEARCH("anaer",$AW918)),"anaer","")</f>
        <v>anaer</v>
      </c>
      <c r="BE918" s="2" t="str">
        <f>IF(ISNUMBER(SEARCH("thickening",$AZ918)),"thickening","")</f>
        <v>thickening</v>
      </c>
      <c r="BF918" s="4" t="str">
        <f>IF(ISNUMBER(SEARCH("airDry",$AW918)),"airDry","")</f>
        <v/>
      </c>
      <c r="BG918" s="4" t="str">
        <f>IF(ISNUMBER(SEARCH("heatDry",$AY918)),"heatDry","")</f>
        <v/>
      </c>
      <c r="BH918" s="4" t="str">
        <f>IF(AND(ISNUMBER(SEARCH("aerobic",$AW918)),ISNUMBER(SEARCH("anaer",$AW918))),"Combined Aer and Anaer.","")</f>
        <v/>
      </c>
    </row>
    <row r="919" spans="1:60" x14ac:dyDescent="0.25">
      <c r="A919" s="5">
        <v>1117</v>
      </c>
      <c r="B919" t="s">
        <v>5374</v>
      </c>
      <c r="C919">
        <v>326</v>
      </c>
      <c r="D919">
        <v>427.10899761950418</v>
      </c>
      <c r="E919">
        <v>425.10883318635831</v>
      </c>
      <c r="F919">
        <v>329.38322320230287</v>
      </c>
      <c r="G919">
        <v>526.96187504798695</v>
      </c>
      <c r="H919">
        <v>-110.9602023735806</v>
      </c>
      <c r="I919">
        <v>-112.3357917146003</v>
      </c>
      <c r="J919">
        <v>-131.70908879593819</v>
      </c>
      <c r="K919">
        <v>-89.36426817466257</v>
      </c>
      <c r="L919">
        <v>224.4102448443862</v>
      </c>
      <c r="M919">
        <v>223.58366343589799</v>
      </c>
      <c r="N919">
        <v>220.69300318671239</v>
      </c>
      <c r="O919">
        <v>230.5355331588205</v>
      </c>
      <c r="P919">
        <v>7.6407182684175394</v>
      </c>
      <c r="Q919">
        <v>7.7099654469385737</v>
      </c>
      <c r="R919">
        <v>6.2502306841413819</v>
      </c>
      <c r="S919">
        <v>8.9162150447929083</v>
      </c>
      <c r="T919">
        <v>92417.324303135203</v>
      </c>
      <c r="U919">
        <v>92417.478823201498</v>
      </c>
      <c r="V919">
        <v>92354.73164777481</v>
      </c>
      <c r="W919">
        <v>92480.145728443342</v>
      </c>
      <c r="X919">
        <v>6042.6593192873434</v>
      </c>
      <c r="Y919">
        <v>6064.2326069563296</v>
      </c>
      <c r="Z919">
        <v>5878.008219094917</v>
      </c>
      <c r="AA919">
        <v>6144.9575262615826</v>
      </c>
      <c r="AB919">
        <v>932.8163700004842</v>
      </c>
      <c r="AC919">
        <v>921.57806116538268</v>
      </c>
      <c r="AD919">
        <v>812.06199305824782</v>
      </c>
      <c r="AE919">
        <v>1079.0814734249229</v>
      </c>
      <c r="AF919">
        <v>67.462017610223029</v>
      </c>
      <c r="AG919">
        <v>67.21367407468486</v>
      </c>
      <c r="AH919">
        <v>66.344462821206577</v>
      </c>
      <c r="AI919">
        <v>69.303213907443464</v>
      </c>
      <c r="AJ919">
        <v>0.60062526562688501</v>
      </c>
      <c r="AK919">
        <v>0.60062524731535505</v>
      </c>
      <c r="AL919">
        <v>0.60061510152719433</v>
      </c>
      <c r="AM919">
        <v>0.60063526008290824</v>
      </c>
      <c r="AN919">
        <v>0.9730389768543013</v>
      </c>
      <c r="AO919">
        <v>0.97303897685430141</v>
      </c>
      <c r="AP919">
        <v>0.97303897685430141</v>
      </c>
      <c r="AQ919">
        <v>0.97303897685430141</v>
      </c>
      <c r="AR919">
        <v>16.019697331110599</v>
      </c>
      <c r="AS919">
        <v>16.019697331110599</v>
      </c>
      <c r="AT919">
        <v>16.019697331110599</v>
      </c>
      <c r="AU919">
        <v>16.019697331110599</v>
      </c>
      <c r="AV919" t="str">
        <f>VLOOKUP(Sheet1[[#This Row],[NPDES ID2]],Combined_Sheet__Major_Only___2[[NPDES ID2]:[ECHO BFR]],3,FALSE)</f>
        <v>SC</v>
      </c>
      <c r="AW919" t="s">
        <v>41</v>
      </c>
      <c r="AX919" t="str">
        <f>VLOOKUP(Sheet1[[#This Row],[NPDES ID2]],Combined_Sheet__Major_Only___2[[NPDES ID2]:[ECHO BFR]],27,FALSE)</f>
        <v>-</v>
      </c>
      <c r="AY919" t="str">
        <f>VLOOKUP(Sheet1[[#This Row],[NPDES ID2]],Combined_Sheet__Major_Only___2[[NPDES ID2]:[ECHO BFR]],28,FALSE)</f>
        <v>-</v>
      </c>
      <c r="AZ919" t="str">
        <f>VLOOKUP(Sheet1[[#This Row],[NPDES ID2]],Combined_Sheet__Major_Only___2[[NPDES ID2]:[ECHO BFR]],29,FALSE)</f>
        <v>thickening</v>
      </c>
      <c r="BA919">
        <f>VLOOKUP(Sheet1[[#This Row],[NPDES ID2]],Combined_Sheet__Major_Only___2[[NPDES ID2]:[ECHO BFR]],17,FALSE)</f>
        <v>35.066099999999999</v>
      </c>
      <c r="BB919">
        <f>VLOOKUP(Sheet1[[#This Row],[NPDES ID2]],Combined_Sheet__Major_Only___2[[NPDES ID2]:[ECHO BFR]],18,FALSE)</f>
        <v>-81.553899999999999</v>
      </c>
      <c r="BC919" s="2" t="str">
        <f>IF(ISNUMBER(SEARCH("aerobic",$AW919)),"aerobic","")</f>
        <v>aerobic</v>
      </c>
      <c r="BD919" s="2" t="str">
        <f>IF(ISNUMBER(SEARCH("anaer",$AW919)),"anaer","")</f>
        <v/>
      </c>
      <c r="BE919" s="2" t="str">
        <f>IF(ISNUMBER(SEARCH("thickening",$AZ919)),"thickening","")</f>
        <v>thickening</v>
      </c>
      <c r="BF919" s="4" t="str">
        <f>IF(ISNUMBER(SEARCH("airDry",$AW919)),"airDry","")</f>
        <v/>
      </c>
      <c r="BG919" s="4" t="str">
        <f>IF(ISNUMBER(SEARCH("heatDry",$AY919)),"heatDry","")</f>
        <v/>
      </c>
      <c r="BH919" s="4" t="str">
        <f>IF(AND(ISNUMBER(SEARCH("aerobic",$AW919)),ISNUMBER(SEARCH("anaer",$AW919))),"Combined Aer and Anaer.","")</f>
        <v/>
      </c>
    </row>
    <row r="920" spans="1:60" x14ac:dyDescent="0.25">
      <c r="A920" s="5">
        <v>476</v>
      </c>
      <c r="B920" t="s">
        <v>2371</v>
      </c>
      <c r="C920">
        <v>432</v>
      </c>
      <c r="D920">
        <v>378.4239222570514</v>
      </c>
      <c r="E920">
        <v>374.32090302348661</v>
      </c>
      <c r="F920">
        <v>299.51230045087618</v>
      </c>
      <c r="G920">
        <v>464.40060903035038</v>
      </c>
      <c r="H920">
        <v>-111.4703946481193</v>
      </c>
      <c r="I920">
        <v>-112.8150393325125</v>
      </c>
      <c r="J920">
        <v>-132.19716145839001</v>
      </c>
      <c r="K920">
        <v>-89.835706418598605</v>
      </c>
      <c r="L920">
        <v>296.0344237785759</v>
      </c>
      <c r="M920">
        <v>294.92882127510182</v>
      </c>
      <c r="N920">
        <v>291.06265128446603</v>
      </c>
      <c r="O920">
        <v>304.22706738631149</v>
      </c>
      <c r="P920">
        <v>10.127751246169151</v>
      </c>
      <c r="Q920">
        <v>10.21642832437659</v>
      </c>
      <c r="R920">
        <v>8.2896986035530116</v>
      </c>
      <c r="S920">
        <v>11.80456132921654</v>
      </c>
      <c r="T920">
        <v>92373.155891683491</v>
      </c>
      <c r="U920">
        <v>92373.310339341595</v>
      </c>
      <c r="V920">
        <v>92310.592567268977</v>
      </c>
      <c r="W920">
        <v>92435.947878844003</v>
      </c>
      <c r="X920">
        <v>6067.2171806725164</v>
      </c>
      <c r="Y920">
        <v>6089.1279366959034</v>
      </c>
      <c r="Z920">
        <v>5899.6839630661852</v>
      </c>
      <c r="AA920">
        <v>6171.3582787768146</v>
      </c>
      <c r="AB920">
        <v>940.67772796940108</v>
      </c>
      <c r="AC920">
        <v>929.26681054898199</v>
      </c>
      <c r="AD920">
        <v>818.40324532259649</v>
      </c>
      <c r="AE920">
        <v>1088.9866702606439</v>
      </c>
      <c r="AF920">
        <v>67.157638774131442</v>
      </c>
      <c r="AG920">
        <v>66.907013522429267</v>
      </c>
      <c r="AH920">
        <v>66.029647761382876</v>
      </c>
      <c r="AI920">
        <v>69.015959542612038</v>
      </c>
      <c r="AJ920">
        <v>0.59690254687163247</v>
      </c>
      <c r="AK920">
        <v>0.59690252262046239</v>
      </c>
      <c r="AL920">
        <v>0.59688910316502053</v>
      </c>
      <c r="AM920">
        <v>0.59691576628157872</v>
      </c>
      <c r="AN920">
        <v>0.97302658412498777</v>
      </c>
      <c r="AO920">
        <v>0.97302658412498744</v>
      </c>
      <c r="AP920">
        <v>0.97302658412498744</v>
      </c>
      <c r="AQ920">
        <v>0.97302658412498744</v>
      </c>
      <c r="AR920">
        <v>15.90507704676358</v>
      </c>
      <c r="AS920">
        <v>15.90507704676358</v>
      </c>
      <c r="AT920">
        <v>15.90507704676358</v>
      </c>
      <c r="AU920">
        <v>15.90507704676358</v>
      </c>
      <c r="AV920" t="str">
        <f>VLOOKUP(Sheet1[[#This Row],[NPDES ID2]],Combined_Sheet__Major_Only___2[[NPDES ID2]:[ECHO BFR]],3,FALSE)</f>
        <v>KY</v>
      </c>
      <c r="AW920" t="s">
        <v>41</v>
      </c>
      <c r="AX920" t="str">
        <f>VLOOKUP(Sheet1[[#This Row],[NPDES ID2]],Combined_Sheet__Major_Only___2[[NPDES ID2]:[ECHO BFR]],27,FALSE)</f>
        <v>-</v>
      </c>
      <c r="AY920" t="str">
        <f>VLOOKUP(Sheet1[[#This Row],[NPDES ID2]],Combined_Sheet__Major_Only___2[[NPDES ID2]:[ECHO BFR]],28,FALSE)</f>
        <v>-</v>
      </c>
      <c r="AZ920" t="str">
        <f>VLOOKUP(Sheet1[[#This Row],[NPDES ID2]],Combined_Sheet__Major_Only___2[[NPDES ID2]:[ECHO BFR]],29,FALSE)</f>
        <v>thickening, preliminaryOps</v>
      </c>
      <c r="BA920">
        <f>VLOOKUP(Sheet1[[#This Row],[NPDES ID2]],Combined_Sheet__Major_Only___2[[NPDES ID2]:[ECHO BFR]],17,FALSE)</f>
        <v>37.987499999999997</v>
      </c>
      <c r="BB920">
        <f>VLOOKUP(Sheet1[[#This Row],[NPDES ID2]],Combined_Sheet__Major_Only___2[[NPDES ID2]:[ECHO BFR]],18,FALSE)</f>
        <v>-85.720832999999999</v>
      </c>
      <c r="BC920" s="2" t="str">
        <f>IF(ISNUMBER(SEARCH("aerobic",$AW920)),"aerobic","")</f>
        <v>aerobic</v>
      </c>
      <c r="BD920" s="2" t="str">
        <f>IF(ISNUMBER(SEARCH("anaer",$AW920)),"anaer","")</f>
        <v/>
      </c>
      <c r="BE920" s="2" t="str">
        <f>IF(ISNUMBER(SEARCH("thickening",$AZ920)),"thickening","")</f>
        <v>thickening</v>
      </c>
      <c r="BF920" s="3" t="str">
        <f>IF(ISNUMBER(SEARCH("airDry",$AW920)),"airDry","")</f>
        <v/>
      </c>
      <c r="BG920" s="3" t="str">
        <f>IF(ISNUMBER(SEARCH("heatDry",$AY920)),"heatDry","")</f>
        <v/>
      </c>
      <c r="BH920" s="3" t="str">
        <f>IF(AND(ISNUMBER(SEARCH("aerobic",$AW920)),ISNUMBER(SEARCH("anaer",$AW920))),"Combined Aer and Anaer.","")</f>
        <v/>
      </c>
    </row>
    <row r="921" spans="1:60" x14ac:dyDescent="0.25">
      <c r="A921" s="5">
        <v>2586</v>
      </c>
      <c r="B921" t="s">
        <v>11979</v>
      </c>
      <c r="C921">
        <v>75</v>
      </c>
      <c r="D921">
        <v>1324.212372564223</v>
      </c>
      <c r="E921">
        <v>1310.2781382933599</v>
      </c>
      <c r="F921">
        <v>913.52216663533898</v>
      </c>
      <c r="G921">
        <v>1726.244527188448</v>
      </c>
      <c r="H921">
        <v>-109.9678804544388</v>
      </c>
      <c r="I921">
        <v>-111.37423883899049</v>
      </c>
      <c r="J921">
        <v>-130.76096790804411</v>
      </c>
      <c r="K921">
        <v>-88.453230453677563</v>
      </c>
      <c r="L921">
        <v>52.092987361264314</v>
      </c>
      <c r="M921">
        <v>51.906373607126177</v>
      </c>
      <c r="N921">
        <v>51.25365466085006</v>
      </c>
      <c r="O921">
        <v>53.475989376005671</v>
      </c>
      <c r="P921">
        <v>1.7569260694423301</v>
      </c>
      <c r="Q921">
        <v>1.7739233351288719</v>
      </c>
      <c r="R921">
        <v>1.435451058526952</v>
      </c>
      <c r="S921">
        <v>2.0550070717235922</v>
      </c>
      <c r="T921">
        <v>92173.029923034119</v>
      </c>
      <c r="U921">
        <v>92173.184042612615</v>
      </c>
      <c r="V921">
        <v>92110.599496402589</v>
      </c>
      <c r="W921">
        <v>92235.688526683487</v>
      </c>
      <c r="X921">
        <v>5972.8414070747649</v>
      </c>
      <c r="Y921">
        <v>5993.6802198227324</v>
      </c>
      <c r="Z921">
        <v>5814.379305183541</v>
      </c>
      <c r="AA921">
        <v>6071.1959978249179</v>
      </c>
      <c r="AB921">
        <v>914.25617769838982</v>
      </c>
      <c r="AC921">
        <v>903.3871519355414</v>
      </c>
      <c r="AD921">
        <v>796.85484686998825</v>
      </c>
      <c r="AE921">
        <v>1055.8398055988021</v>
      </c>
      <c r="AF921">
        <v>68.068461499393464</v>
      </c>
      <c r="AG921">
        <v>67.824651240201433</v>
      </c>
      <c r="AH921">
        <v>66.971710200901228</v>
      </c>
      <c r="AI921">
        <v>69.875549964246119</v>
      </c>
      <c r="AJ921">
        <v>0.60804335946841792</v>
      </c>
      <c r="AK921">
        <v>0.60804335526346809</v>
      </c>
      <c r="AL921">
        <v>0.60804101842021263</v>
      </c>
      <c r="AM921">
        <v>0.60804566140877792</v>
      </c>
      <c r="AN921">
        <v>0.97297028992532331</v>
      </c>
      <c r="AO921">
        <v>0.97297028992532342</v>
      </c>
      <c r="AP921">
        <v>0.97297028992532342</v>
      </c>
      <c r="AQ921">
        <v>0.97297028992532342</v>
      </c>
      <c r="AR921">
        <v>16.248140032056089</v>
      </c>
      <c r="AS921">
        <v>16.248140032056089</v>
      </c>
      <c r="AT921">
        <v>16.248140032056089</v>
      </c>
      <c r="AU921">
        <v>16.248140032056089</v>
      </c>
      <c r="AV921" t="str">
        <f>VLOOKUP(Sheet1[[#This Row],[NPDES ID2]],Combined_Sheet__Major_Only___2[[NPDES ID2]:[ECHO BFR]],3,FALSE)</f>
        <v>GA</v>
      </c>
      <c r="AW921" t="s">
        <v>41</v>
      </c>
      <c r="AX921" t="str">
        <f>VLOOKUP(Sheet1[[#This Row],[NPDES ID2]],Combined_Sheet__Major_Only___2[[NPDES ID2]:[ECHO BFR]],27,FALSE)</f>
        <v>-</v>
      </c>
      <c r="AY921" t="str">
        <f>VLOOKUP(Sheet1[[#This Row],[NPDES ID2]],Combined_Sheet__Major_Only___2[[NPDES ID2]:[ECHO BFR]],28,FALSE)</f>
        <v>-</v>
      </c>
      <c r="AZ921" t="str">
        <f>VLOOKUP(Sheet1[[#This Row],[NPDES ID2]],Combined_Sheet__Major_Only___2[[NPDES ID2]:[ECHO BFR]],29,FALSE)</f>
        <v>thickening, preliminaryOps</v>
      </c>
      <c r="BA921">
        <f>VLOOKUP(Sheet1[[#This Row],[NPDES ID2]],Combined_Sheet__Major_Only___2[[NPDES ID2]:[ECHO BFR]],17,FALSE)</f>
        <v>31.977972000000001</v>
      </c>
      <c r="BB921">
        <f>VLOOKUP(Sheet1[[#This Row],[NPDES ID2]],Combined_Sheet__Major_Only___2[[NPDES ID2]:[ECHO BFR]],18,FALSE)</f>
        <v>-83.806167000000002</v>
      </c>
      <c r="BC921" s="2" t="str">
        <f>IF(ISNUMBER(SEARCH("aerobic",$AW921)),"aerobic","")</f>
        <v>aerobic</v>
      </c>
      <c r="BD921" s="2" t="str">
        <f>IF(ISNUMBER(SEARCH("anaer",$AW921)),"anaer","")</f>
        <v/>
      </c>
      <c r="BE921" s="2" t="str">
        <f>IF(ISNUMBER(SEARCH("thickening",$AZ921)),"thickening","")</f>
        <v>thickening</v>
      </c>
      <c r="BF921" s="3" t="str">
        <f>IF(ISNUMBER(SEARCH("airDry",$AW921)),"airDry","")</f>
        <v/>
      </c>
      <c r="BG921" s="3" t="str">
        <f>IF(ISNUMBER(SEARCH("heatDry",$AY921)),"heatDry","")</f>
        <v/>
      </c>
      <c r="BH921" s="3" t="str">
        <f>IF(AND(ISNUMBER(SEARCH("aerobic",$AW921)),ISNUMBER(SEARCH("anaer",$AW921))),"Combined Aer and Anaer.","")</f>
        <v/>
      </c>
    </row>
    <row r="922" spans="1:60" x14ac:dyDescent="0.25">
      <c r="A922" s="5">
        <v>162</v>
      </c>
      <c r="B922" t="s">
        <v>885</v>
      </c>
      <c r="C922">
        <v>5177</v>
      </c>
      <c r="D922">
        <v>1100.5426212681491</v>
      </c>
      <c r="E922">
        <v>1096.0652969061971</v>
      </c>
      <c r="F922">
        <v>885.95510588323191</v>
      </c>
      <c r="G922">
        <v>1288.9726108246659</v>
      </c>
      <c r="H922">
        <v>-113.9663114437182</v>
      </c>
      <c r="I922">
        <v>-115.5988080660383</v>
      </c>
      <c r="J922">
        <v>-134.43332721242339</v>
      </c>
      <c r="K922">
        <v>-91.477350828514659</v>
      </c>
      <c r="L922">
        <v>3431.1506957892889</v>
      </c>
      <c r="M922">
        <v>3416.9976812800091</v>
      </c>
      <c r="N922">
        <v>3367.6530635666932</v>
      </c>
      <c r="O922">
        <v>3535.8588189336078</v>
      </c>
      <c r="P922">
        <v>121.56389423880179</v>
      </c>
      <c r="Q922">
        <v>122.2424108629768</v>
      </c>
      <c r="R922">
        <v>99.940281398118074</v>
      </c>
      <c r="S922">
        <v>140.52434546065129</v>
      </c>
      <c r="T922">
        <v>92140.188818992377</v>
      </c>
      <c r="U922">
        <v>92140.342884732294</v>
      </c>
      <c r="V922">
        <v>92077.78020117429</v>
      </c>
      <c r="W922">
        <v>92202.825534119242</v>
      </c>
      <c r="X922">
        <v>6257.6147842341961</v>
      </c>
      <c r="Y922">
        <v>6282.2064874263488</v>
      </c>
      <c r="Z922">
        <v>6067.7741777595074</v>
      </c>
      <c r="AA922">
        <v>6376.0412213286663</v>
      </c>
      <c r="AB922">
        <v>1003.134859635815</v>
      </c>
      <c r="AC922">
        <v>990.36030997857199</v>
      </c>
      <c r="AD922">
        <v>868.43038271688806</v>
      </c>
      <c r="AE922">
        <v>1167.6866020223561</v>
      </c>
      <c r="AF922">
        <v>64.971396151845141</v>
      </c>
      <c r="AG922">
        <v>64.705657797827016</v>
      </c>
      <c r="AH922">
        <v>63.767741314406138</v>
      </c>
      <c r="AI922">
        <v>66.951215015689485</v>
      </c>
      <c r="AJ922">
        <v>0.57017344258630609</v>
      </c>
      <c r="AK922">
        <v>0.57017313928227131</v>
      </c>
      <c r="AL922">
        <v>0.5700146297634886</v>
      </c>
      <c r="AM922">
        <v>0.57032965178354378</v>
      </c>
      <c r="AN922">
        <v>0.97296102947396723</v>
      </c>
      <c r="AO922">
        <v>0.97296102947396701</v>
      </c>
      <c r="AP922">
        <v>0.97296102947396701</v>
      </c>
      <c r="AQ922">
        <v>0.97296102947396701</v>
      </c>
      <c r="AR922">
        <v>15.077939740878721</v>
      </c>
      <c r="AS922">
        <v>15.077939740878721</v>
      </c>
      <c r="AT922">
        <v>15.077939740878721</v>
      </c>
      <c r="AU922">
        <v>15.077939740878721</v>
      </c>
      <c r="AV922" t="str">
        <f>VLOOKUP(Sheet1[[#This Row],[NPDES ID2]],Combined_Sheet__Major_Only___2[[NPDES ID2]:[ECHO BFR]],3,FALSE)</f>
        <v>WA</v>
      </c>
      <c r="AW922" t="s">
        <v>12186</v>
      </c>
      <c r="AX922" t="str">
        <f>VLOOKUP(Sheet1[[#This Row],[NPDES ID2]],Combined_Sheet__Major_Only___2[[NPDES ID2]:[ECHO BFR]],27,FALSE)</f>
        <v>-</v>
      </c>
      <c r="AY922" t="str">
        <f>VLOOKUP(Sheet1[[#This Row],[NPDES ID2]],Combined_Sheet__Major_Only___2[[NPDES ID2]:[ECHO BFR]],28,FALSE)</f>
        <v>thermoAerobicDigest</v>
      </c>
      <c r="AZ922" t="str">
        <f>VLOOKUP(Sheet1[[#This Row],[NPDES ID2]],Combined_Sheet__Major_Only___2[[NPDES ID2]:[ECHO BFR]],29,FALSE)</f>
        <v>thickening</v>
      </c>
      <c r="BA922">
        <f>VLOOKUP(Sheet1[[#This Row],[NPDES ID2]],Combined_Sheet__Major_Only___2[[NPDES ID2]:[ECHO BFR]],17,FALSE)</f>
        <v>47.246209999999998</v>
      </c>
      <c r="BB922">
        <f>VLOOKUP(Sheet1[[#This Row],[NPDES ID2]],Combined_Sheet__Major_Only___2[[NPDES ID2]:[ECHO BFR]],18,FALSE)</f>
        <v>-122.411674</v>
      </c>
      <c r="BC922" s="2" t="str">
        <f>IF(ISNUMBER(SEARCH("aerobic",$AW922)),"aerobic","")</f>
        <v>aerobic</v>
      </c>
      <c r="BD922" s="2" t="str">
        <f>IF(ISNUMBER(SEARCH("anaer",$AW922)),"anaer","")</f>
        <v>anaer</v>
      </c>
      <c r="BE922" s="2" t="str">
        <f>IF(ISNUMBER(SEARCH("thickening",$AZ922)),"thickening","")</f>
        <v>thickening</v>
      </c>
      <c r="BF922" s="3" t="str">
        <f>IF(ISNUMBER(SEARCH("airDry",$AW922)),"airDry","")</f>
        <v/>
      </c>
      <c r="BG922" s="3" t="str">
        <f>IF(ISNUMBER(SEARCH("heatDry",$AY922)),"heatDry","")</f>
        <v/>
      </c>
      <c r="BH922" s="3" t="str">
        <f>IF(AND(ISNUMBER(SEARCH("aerobic",$AW922)),ISNUMBER(SEARCH("anaer",$AW922))),"Combined Aer and Anaer.","")</f>
        <v>Combined Aer and Anaer.</v>
      </c>
    </row>
    <row r="923" spans="1:60" x14ac:dyDescent="0.25">
      <c r="A923" s="5">
        <v>816</v>
      </c>
      <c r="B923" t="s">
        <v>3991</v>
      </c>
      <c r="C923">
        <v>1223.8699999999999</v>
      </c>
      <c r="D923">
        <v>363.33879631160158</v>
      </c>
      <c r="E923">
        <v>360.52192222210579</v>
      </c>
      <c r="F923">
        <v>306.70659447022092</v>
      </c>
      <c r="G923">
        <v>428.14962785593389</v>
      </c>
      <c r="H923">
        <v>-139.9454571164346</v>
      </c>
      <c r="I923">
        <v>-141.28342221449739</v>
      </c>
      <c r="J923">
        <v>-159.99136923267969</v>
      </c>
      <c r="K923">
        <v>-116.84641119927591</v>
      </c>
      <c r="L923">
        <v>891.17034155177316</v>
      </c>
      <c r="M923">
        <v>885.69272979127709</v>
      </c>
      <c r="N923">
        <v>866.54584002883951</v>
      </c>
      <c r="O923">
        <v>931.75130541909186</v>
      </c>
      <c r="P923">
        <v>37.333871950547788</v>
      </c>
      <c r="Q923">
        <v>37.096514035747703</v>
      </c>
      <c r="R923">
        <v>31.37563712363125</v>
      </c>
      <c r="S923">
        <v>41.940043940686337</v>
      </c>
      <c r="T923">
        <v>92084.017625823966</v>
      </c>
      <c r="U923">
        <v>92084.171599478781</v>
      </c>
      <c r="V923">
        <v>92021.64630964688</v>
      </c>
      <c r="W923">
        <v>92146.61690297602</v>
      </c>
      <c r="X923">
        <v>7337.8265642217802</v>
      </c>
      <c r="Y923">
        <v>7378.7311781916169</v>
      </c>
      <c r="Z923">
        <v>7010.8610071929752</v>
      </c>
      <c r="AA923">
        <v>7543.1474025577372</v>
      </c>
      <c r="AB923">
        <v>1429.046860492977</v>
      </c>
      <c r="AC923">
        <v>1409.3211337344269</v>
      </c>
      <c r="AD923">
        <v>1194.939618219599</v>
      </c>
      <c r="AE923">
        <v>1736.423293753089</v>
      </c>
      <c r="AF923">
        <v>55.377460372939822</v>
      </c>
      <c r="AG923">
        <v>55.037598340110897</v>
      </c>
      <c r="AH923">
        <v>53.846998139025239</v>
      </c>
      <c r="AI923">
        <v>57.898489028949129</v>
      </c>
      <c r="AJ923">
        <v>0.45311006817136429</v>
      </c>
      <c r="AK923">
        <v>0.45311000603716861</v>
      </c>
      <c r="AL923">
        <v>0.45307603428508691</v>
      </c>
      <c r="AM923">
        <v>0.45314353625737602</v>
      </c>
      <c r="AN923">
        <v>0.9729451757466181</v>
      </c>
      <c r="AO923">
        <v>0.97294517574661799</v>
      </c>
      <c r="AP923">
        <v>0.97294517574661799</v>
      </c>
      <c r="AQ923">
        <v>0.97294517574661799</v>
      </c>
      <c r="AR923">
        <v>11.481419109280781</v>
      </c>
      <c r="AS923">
        <v>11.481419109280781</v>
      </c>
      <c r="AT923">
        <v>11.481419109280781</v>
      </c>
      <c r="AU923">
        <v>11.481419109280781</v>
      </c>
      <c r="AV923" t="str">
        <f>VLOOKUP(Sheet1[[#This Row],[NPDES ID2]],Combined_Sheet__Major_Only___2[[NPDES ID2]:[ECHO BFR]],3,FALSE)</f>
        <v>FL</v>
      </c>
      <c r="AW923" t="s">
        <v>54</v>
      </c>
      <c r="AX923" t="str">
        <f>VLOOKUP(Sheet1[[#This Row],[NPDES ID2]],Combined_Sheet__Major_Only___2[[NPDES ID2]:[ECHO BFR]],27,FALSE)</f>
        <v>-</v>
      </c>
      <c r="AY923" t="str">
        <f>VLOOKUP(Sheet1[[#This Row],[NPDES ID2]],Combined_Sheet__Major_Only___2[[NPDES ID2]:[ECHO BFR]],28,FALSE)</f>
        <v>-</v>
      </c>
      <c r="AZ923" t="str">
        <f>VLOOKUP(Sheet1[[#This Row],[NPDES ID2]],Combined_Sheet__Major_Only___2[[NPDES ID2]:[ECHO BFR]],29,FALSE)</f>
        <v>thickening</v>
      </c>
      <c r="BA923">
        <f>VLOOKUP(Sheet1[[#This Row],[NPDES ID2]],Combined_Sheet__Major_Only___2[[NPDES ID2]:[ECHO BFR]],17,FALSE)</f>
        <v>28.248207000000001</v>
      </c>
      <c r="BB923">
        <f>VLOOKUP(Sheet1[[#This Row],[NPDES ID2]],Combined_Sheet__Major_Only___2[[NPDES ID2]:[ECHO BFR]],18,FALSE)</f>
        <v>-82.735459000000006</v>
      </c>
      <c r="BC923" s="2" t="str">
        <f>IF(ISNUMBER(SEARCH("aerobic",$AW923)),"aerobic","")</f>
        <v/>
      </c>
      <c r="BD923" s="2" t="str">
        <f>IF(ISNUMBER(SEARCH("anaer",$AW923)),"anaer","")</f>
        <v/>
      </c>
      <c r="BE923" s="2" t="str">
        <f>IF(ISNUMBER(SEARCH("thickening",$AZ923)),"thickening","")</f>
        <v>thickening</v>
      </c>
      <c r="BF923" s="3" t="str">
        <f>IF(ISNUMBER(SEARCH("airDry",$AW923)),"airDry","")</f>
        <v/>
      </c>
      <c r="BG923" s="3" t="str">
        <f>IF(ISNUMBER(SEARCH("heatDry",$AY923)),"heatDry","")</f>
        <v/>
      </c>
      <c r="BH923" s="3" t="str">
        <f>IF(AND(ISNUMBER(SEARCH("aerobic",$AW923)),ISNUMBER(SEARCH("anaer",$AW923))),"Combined Aer and Anaer.","")</f>
        <v/>
      </c>
    </row>
    <row r="924" spans="1:60" x14ac:dyDescent="0.25">
      <c r="A924" s="5">
        <v>849</v>
      </c>
      <c r="B924" t="s">
        <v>4150</v>
      </c>
      <c r="C924">
        <v>975</v>
      </c>
      <c r="D924">
        <v>326.26132244674932</v>
      </c>
      <c r="E924">
        <v>321.56248124784207</v>
      </c>
      <c r="F924">
        <v>277.94651060336793</v>
      </c>
      <c r="G924">
        <v>387.31228052273252</v>
      </c>
      <c r="H924">
        <v>-138.4313648921277</v>
      </c>
      <c r="I924">
        <v>-139.84696389763289</v>
      </c>
      <c r="J924">
        <v>-158.5644410518274</v>
      </c>
      <c r="K924">
        <v>-115.42714343659139</v>
      </c>
      <c r="L924">
        <v>735.56588512573433</v>
      </c>
      <c r="M924">
        <v>731.17413526559312</v>
      </c>
      <c r="N924">
        <v>715.82078288183902</v>
      </c>
      <c r="O924">
        <v>768.10458516468816</v>
      </c>
      <c r="P924">
        <v>30.404716498432961</v>
      </c>
      <c r="Q924">
        <v>30.26965066604534</v>
      </c>
      <c r="R924">
        <v>25.508666454006221</v>
      </c>
      <c r="S924">
        <v>34.195420483576349</v>
      </c>
      <c r="T924">
        <v>92079.967253186682</v>
      </c>
      <c r="U924">
        <v>92080.121220201443</v>
      </c>
      <c r="V924">
        <v>92017.598626743187</v>
      </c>
      <c r="W924">
        <v>92142.563830774423</v>
      </c>
      <c r="X924">
        <v>7243.3976862319987</v>
      </c>
      <c r="Y924">
        <v>7282.7125279135553</v>
      </c>
      <c r="Z924">
        <v>6929.4733343105308</v>
      </c>
      <c r="AA924">
        <v>7440.2761062999552</v>
      </c>
      <c r="AB924">
        <v>1384.8224267373089</v>
      </c>
      <c r="AC924">
        <v>1365.5949841467259</v>
      </c>
      <c r="AD924">
        <v>1162.132200231764</v>
      </c>
      <c r="AE924">
        <v>1675.2143432467869</v>
      </c>
      <c r="AF924">
        <v>56.094195199223797</v>
      </c>
      <c r="AG924">
        <v>55.759694638371698</v>
      </c>
      <c r="AH924">
        <v>54.588201752536449</v>
      </c>
      <c r="AI924">
        <v>58.575052076620629</v>
      </c>
      <c r="AJ924">
        <v>0.46184049454120868</v>
      </c>
      <c r="AK924">
        <v>0.46184044473569491</v>
      </c>
      <c r="AL924">
        <v>0.46181311547502751</v>
      </c>
      <c r="AM924">
        <v>0.46186741795039382</v>
      </c>
      <c r="AN924">
        <v>0.97294403185298461</v>
      </c>
      <c r="AO924">
        <v>0.97294403185298439</v>
      </c>
      <c r="AP924">
        <v>0.97294403185298439</v>
      </c>
      <c r="AQ924">
        <v>0.97294403185298439</v>
      </c>
      <c r="AR924">
        <v>11.750188283522659</v>
      </c>
      <c r="AS924">
        <v>11.750188283522659</v>
      </c>
      <c r="AT924">
        <v>11.750188283522659</v>
      </c>
      <c r="AU924">
        <v>11.750188283522659</v>
      </c>
      <c r="AV924" t="str">
        <f>VLOOKUP(Sheet1[[#This Row],[NPDES ID2]],Combined_Sheet__Major_Only___2[[NPDES ID2]:[ECHO BFR]],3,FALSE)</f>
        <v>NH</v>
      </c>
      <c r="AW924" t="s">
        <v>952</v>
      </c>
      <c r="AX924" t="str">
        <f>VLOOKUP(Sheet1[[#This Row],[NPDES ID2]],Combined_Sheet__Major_Only___2[[NPDES ID2]:[ECHO BFR]],27,FALSE)</f>
        <v>-</v>
      </c>
      <c r="AY924" t="str">
        <f>VLOOKUP(Sheet1[[#This Row],[NPDES ID2]],Combined_Sheet__Major_Only___2[[NPDES ID2]:[ECHO BFR]],28,FALSE)</f>
        <v>-</v>
      </c>
      <c r="AZ924" t="str">
        <f>VLOOKUP(Sheet1[[#This Row],[NPDES ID2]],Combined_Sheet__Major_Only___2[[NPDES ID2]:[ECHO BFR]],29,FALSE)</f>
        <v>thickening</v>
      </c>
      <c r="BA924">
        <f>VLOOKUP(Sheet1[[#This Row],[NPDES ID2]],Combined_Sheet__Major_Only___2[[NPDES ID2]:[ECHO BFR]],17,FALSE)</f>
        <v>43.389620000000001</v>
      </c>
      <c r="BB924">
        <f>VLOOKUP(Sheet1[[#This Row],[NPDES ID2]],Combined_Sheet__Major_Only___2[[NPDES ID2]:[ECHO BFR]],18,FALSE)</f>
        <v>-72.379045000000005</v>
      </c>
      <c r="BC924" s="2" t="str">
        <f>IF(ISNUMBER(SEARCH("aerobic",$AW924)),"aerobic","")</f>
        <v/>
      </c>
      <c r="BD924" s="2" t="str">
        <f>IF(ISNUMBER(SEARCH("anaer",$AW924)),"anaer","")</f>
        <v/>
      </c>
      <c r="BE924" s="2" t="str">
        <f>IF(ISNUMBER(SEARCH("thickening",$AZ924)),"thickening","")</f>
        <v>thickening</v>
      </c>
      <c r="BF924" s="4" t="str">
        <f>IF(ISNUMBER(SEARCH("airDry",$AW924)),"airDry","")</f>
        <v/>
      </c>
      <c r="BG924" s="4" t="str">
        <f>IF(ISNUMBER(SEARCH("heatDry",$AY924)),"heatDry","")</f>
        <v/>
      </c>
      <c r="BH924" s="4" t="str">
        <f>IF(AND(ISNUMBER(SEARCH("aerobic",$AW924)),ISNUMBER(SEARCH("anaer",$AW924))),"Combined Aer and Anaer.","")</f>
        <v/>
      </c>
    </row>
    <row r="925" spans="1:60" x14ac:dyDescent="0.25">
      <c r="A925" s="5">
        <v>712</v>
      </c>
      <c r="B925" t="s">
        <v>3515</v>
      </c>
      <c r="C925">
        <v>4253</v>
      </c>
      <c r="D925">
        <v>796.20625485669666</v>
      </c>
      <c r="E925">
        <v>796.84742893083262</v>
      </c>
      <c r="F925">
        <v>642.95110100114982</v>
      </c>
      <c r="G925">
        <v>934.58878593535337</v>
      </c>
      <c r="H925">
        <v>-135.96960109455699</v>
      </c>
      <c r="I925">
        <v>-137.31303113126339</v>
      </c>
      <c r="J925">
        <v>-156.4852682191009</v>
      </c>
      <c r="K925">
        <v>-112.3565440214373</v>
      </c>
      <c r="L925">
        <v>3280.828014582884</v>
      </c>
      <c r="M925">
        <v>3261.5741131764498</v>
      </c>
      <c r="N925">
        <v>3194.38826313339</v>
      </c>
      <c r="O925">
        <v>3423.338952113822</v>
      </c>
      <c r="P925">
        <v>134.47009498191429</v>
      </c>
      <c r="Q925">
        <v>133.9305831203819</v>
      </c>
      <c r="R925">
        <v>112.7067371046608</v>
      </c>
      <c r="S925">
        <v>151.47761802978431</v>
      </c>
      <c r="T925">
        <v>92061.267711877779</v>
      </c>
      <c r="U925">
        <v>92061.421648237156</v>
      </c>
      <c r="V925">
        <v>91998.911503250914</v>
      </c>
      <c r="W925">
        <v>92123.851826262995</v>
      </c>
      <c r="X925">
        <v>7184.8484506120303</v>
      </c>
      <c r="Y925">
        <v>7223.241884712299</v>
      </c>
      <c r="Z925">
        <v>6878.854394504262</v>
      </c>
      <c r="AA925">
        <v>7376.6417095409097</v>
      </c>
      <c r="AB925">
        <v>1358.773686648047</v>
      </c>
      <c r="AC925">
        <v>1339.789044688936</v>
      </c>
      <c r="AD925">
        <v>1142.546422550638</v>
      </c>
      <c r="AE925">
        <v>1638.9339524845329</v>
      </c>
      <c r="AF925">
        <v>56.551183044916201</v>
      </c>
      <c r="AG925">
        <v>56.221116002906342</v>
      </c>
      <c r="AH925">
        <v>55.060210643599</v>
      </c>
      <c r="AI925">
        <v>59.005256979119238</v>
      </c>
      <c r="AJ925">
        <v>0.46740847000097963</v>
      </c>
      <c r="AK925">
        <v>0.46740824158102612</v>
      </c>
      <c r="AL925">
        <v>0.46728830857885129</v>
      </c>
      <c r="AM925">
        <v>0.46752665854097841</v>
      </c>
      <c r="AN925">
        <v>0.97293874953234127</v>
      </c>
      <c r="AO925">
        <v>0.97293874953234094</v>
      </c>
      <c r="AP925">
        <v>0.97293874953234094</v>
      </c>
      <c r="AQ925">
        <v>0.97293874953234094</v>
      </c>
      <c r="AR925">
        <v>11.918283683858791</v>
      </c>
      <c r="AS925">
        <v>11.918283683858791</v>
      </c>
      <c r="AT925">
        <v>11.918283683858791</v>
      </c>
      <c r="AU925">
        <v>11.918283683858791</v>
      </c>
      <c r="AV925" t="str">
        <f>VLOOKUP(Sheet1[[#This Row],[NPDES ID2]],Combined_Sheet__Major_Only___2[[NPDES ID2]:[ECHO BFR]],3,FALSE)</f>
        <v>FL</v>
      </c>
      <c r="AW925" t="s">
        <v>54</v>
      </c>
      <c r="AX925" t="str">
        <f>VLOOKUP(Sheet1[[#This Row],[NPDES ID2]],Combined_Sheet__Major_Only___2[[NPDES ID2]:[ECHO BFR]],27,FALSE)</f>
        <v>-</v>
      </c>
      <c r="AY925" t="str">
        <f>VLOOKUP(Sheet1[[#This Row],[NPDES ID2]],Combined_Sheet__Major_Only___2[[NPDES ID2]:[ECHO BFR]],28,FALSE)</f>
        <v>-</v>
      </c>
      <c r="AZ925" t="str">
        <f>VLOOKUP(Sheet1[[#This Row],[NPDES ID2]],Combined_Sheet__Major_Only___2[[NPDES ID2]:[ECHO BFR]],29,FALSE)</f>
        <v>thickening</v>
      </c>
      <c r="BA925">
        <f>VLOOKUP(Sheet1[[#This Row],[NPDES ID2]],Combined_Sheet__Major_Only___2[[NPDES ID2]:[ECHO BFR]],17,FALSE)</f>
        <v>28.072785</v>
      </c>
      <c r="BB925">
        <f>VLOOKUP(Sheet1[[#This Row],[NPDES ID2]],Combined_Sheet__Major_Only___2[[NPDES ID2]:[ECHO BFR]],18,FALSE)</f>
        <v>-82.609341999999998</v>
      </c>
      <c r="BC925" s="2" t="str">
        <f>IF(ISNUMBER(SEARCH("aerobic",$AW925)),"aerobic","")</f>
        <v/>
      </c>
      <c r="BD925" s="2" t="str">
        <f>IF(ISNUMBER(SEARCH("anaer",$AW925)),"anaer","")</f>
        <v/>
      </c>
      <c r="BE925" s="2" t="str">
        <f>IF(ISNUMBER(SEARCH("thickening",$AZ925)),"thickening","")</f>
        <v>thickening</v>
      </c>
      <c r="BF925" s="3" t="str">
        <f>IF(ISNUMBER(SEARCH("airDry",$AW925)),"airDry","")</f>
        <v/>
      </c>
      <c r="BG925" s="3" t="str">
        <f>IF(ISNUMBER(SEARCH("heatDry",$AY925)),"heatDry","")</f>
        <v/>
      </c>
      <c r="BH925" s="3" t="str">
        <f>IF(AND(ISNUMBER(SEARCH("aerobic",$AW925)),ISNUMBER(SEARCH("anaer",$AW925))),"Combined Aer and Anaer.","")</f>
        <v/>
      </c>
    </row>
    <row r="926" spans="1:60" x14ac:dyDescent="0.25">
      <c r="A926" s="5">
        <v>1531</v>
      </c>
      <c r="B926" t="s">
        <v>7210</v>
      </c>
      <c r="C926">
        <v>97.61</v>
      </c>
      <c r="D926">
        <v>1011.378469611625</v>
      </c>
      <c r="E926">
        <v>1001.6449168929209</v>
      </c>
      <c r="F926">
        <v>706.51867711800048</v>
      </c>
      <c r="G926">
        <v>1313.0462135383771</v>
      </c>
      <c r="H926">
        <v>-106.3183761748322</v>
      </c>
      <c r="I926">
        <v>-107.72600397374821</v>
      </c>
      <c r="J926">
        <v>-127.2556495398686</v>
      </c>
      <c r="K926">
        <v>-84.970904896987861</v>
      </c>
      <c r="L926">
        <v>69.941223553986688</v>
      </c>
      <c r="M926">
        <v>69.714671233815295</v>
      </c>
      <c r="N926">
        <v>68.922272864219948</v>
      </c>
      <c r="O926">
        <v>71.620196261934012</v>
      </c>
      <c r="P926">
        <v>2.2822308288425912</v>
      </c>
      <c r="Q926">
        <v>2.311479644986592</v>
      </c>
      <c r="R926">
        <v>1.856601046075169</v>
      </c>
      <c r="S926">
        <v>2.691366622140134</v>
      </c>
      <c r="T926">
        <v>92026.671164324754</v>
      </c>
      <c r="U926">
        <v>92026.825043967721</v>
      </c>
      <c r="V926">
        <v>91964.337930249851</v>
      </c>
      <c r="W926">
        <v>92089.232220188249</v>
      </c>
      <c r="X926">
        <v>5780.3603958756503</v>
      </c>
      <c r="Y926">
        <v>5798.8654323179262</v>
      </c>
      <c r="Z926">
        <v>5641.174990539128</v>
      </c>
      <c r="AA926">
        <v>5866.4414017312893</v>
      </c>
      <c r="AB926">
        <v>860.10209485671851</v>
      </c>
      <c r="AC926">
        <v>850.32890655069821</v>
      </c>
      <c r="AD926">
        <v>752.57414231610926</v>
      </c>
      <c r="AE926">
        <v>987.90107033159939</v>
      </c>
      <c r="AF926">
        <v>70.221050872008036</v>
      </c>
      <c r="AG926">
        <v>69.993634632062054</v>
      </c>
      <c r="AH926">
        <v>69.197999404720207</v>
      </c>
      <c r="AI926">
        <v>71.906686792038712</v>
      </c>
      <c r="AJ926">
        <v>0.63438407402310593</v>
      </c>
      <c r="AK926">
        <v>0.63438406850861284</v>
      </c>
      <c r="AL926">
        <v>0.6343810046031042</v>
      </c>
      <c r="AM926">
        <v>0.63438709217104683</v>
      </c>
      <c r="AN926">
        <v>0.97292897112214805</v>
      </c>
      <c r="AO926">
        <v>0.97292897112214849</v>
      </c>
      <c r="AP926">
        <v>0.97292897112214849</v>
      </c>
      <c r="AQ926">
        <v>0.97292897112214849</v>
      </c>
      <c r="AR926">
        <v>17.058336725731358</v>
      </c>
      <c r="AS926">
        <v>17.058336725731369</v>
      </c>
      <c r="AT926">
        <v>17.058336725731369</v>
      </c>
      <c r="AU926">
        <v>17.058336725731369</v>
      </c>
      <c r="AV926" t="str">
        <f>VLOOKUP(Sheet1[[#This Row],[NPDES ID2]],Combined_Sheet__Major_Only___2[[NPDES ID2]:[ECHO BFR]],3,FALSE)</f>
        <v>NY</v>
      </c>
      <c r="AW926" t="s">
        <v>12185</v>
      </c>
      <c r="AX926" t="str">
        <f>VLOOKUP(Sheet1[[#This Row],[NPDES ID2]],Combined_Sheet__Major_Only___2[[NPDES ID2]:[ECHO BFR]],27,FALSE)</f>
        <v>methaneBioCaptureRecover</v>
      </c>
      <c r="AY926" t="str">
        <f>VLOOKUP(Sheet1[[#This Row],[NPDES ID2]],Combined_Sheet__Major_Only___2[[NPDES ID2]:[ECHO BFR]],28,FALSE)</f>
        <v>-</v>
      </c>
      <c r="AZ926" t="str">
        <f>VLOOKUP(Sheet1[[#This Row],[NPDES ID2]],Combined_Sheet__Major_Only___2[[NPDES ID2]:[ECHO BFR]],29,FALSE)</f>
        <v>thickening, preliminaryOps</v>
      </c>
      <c r="BA926">
        <f>VLOOKUP(Sheet1[[#This Row],[NPDES ID2]],Combined_Sheet__Major_Only___2[[NPDES ID2]:[ECHO BFR]],17,FALSE)</f>
        <v>44.862949999999998</v>
      </c>
      <c r="BB926">
        <f>VLOOKUP(Sheet1[[#This Row],[NPDES ID2]],Combined_Sheet__Major_Only___2[[NPDES ID2]:[ECHO BFR]],18,FALSE)</f>
        <v>-74.296350000000004</v>
      </c>
      <c r="BC926" s="2" t="str">
        <f>IF(ISNUMBER(SEARCH("aerobic",$AW926)),"aerobic","")</f>
        <v/>
      </c>
      <c r="BD926" s="2" t="str">
        <f>IF(ISNUMBER(SEARCH("anaer",$AW926)),"anaer","")</f>
        <v>anaer</v>
      </c>
      <c r="BE926" s="2" t="str">
        <f>IF(ISNUMBER(SEARCH("thickening",$AZ926)),"thickening","")</f>
        <v>thickening</v>
      </c>
      <c r="BF926" s="4" t="str">
        <f>IF(ISNUMBER(SEARCH("airDry",$AW926)),"airDry","")</f>
        <v/>
      </c>
      <c r="BG926" s="4" t="str">
        <f>IF(ISNUMBER(SEARCH("heatDry",$AY926)),"heatDry","")</f>
        <v/>
      </c>
      <c r="BH926" s="4" t="str">
        <f>IF(AND(ISNUMBER(SEARCH("aerobic",$AW926)),ISNUMBER(SEARCH("anaer",$AW926))),"Combined Aer and Anaer.","")</f>
        <v/>
      </c>
    </row>
    <row r="927" spans="1:60" x14ac:dyDescent="0.25">
      <c r="A927" s="5">
        <v>158</v>
      </c>
      <c r="B927" t="s">
        <v>865</v>
      </c>
      <c r="C927">
        <v>5546.85</v>
      </c>
      <c r="D927">
        <v>1018.1484477878</v>
      </c>
      <c r="E927">
        <v>1017.130479750207</v>
      </c>
      <c r="F927">
        <v>820.52484772622802</v>
      </c>
      <c r="G927">
        <v>1199.8812543135959</v>
      </c>
      <c r="H927">
        <v>-135.91361511065739</v>
      </c>
      <c r="I927">
        <v>-136.8835293554512</v>
      </c>
      <c r="J927">
        <v>-156.1654479711467</v>
      </c>
      <c r="K927">
        <v>-112.4406311972449</v>
      </c>
      <c r="L927">
        <v>4227.5285511878947</v>
      </c>
      <c r="M927">
        <v>4202.4653589165646</v>
      </c>
      <c r="N927">
        <v>4115.0713605312003</v>
      </c>
      <c r="O927">
        <v>4412.9659836075516</v>
      </c>
      <c r="P927">
        <v>174.03777837161641</v>
      </c>
      <c r="Q927">
        <v>173.36021039668859</v>
      </c>
      <c r="R927">
        <v>145.96001422437391</v>
      </c>
      <c r="S927">
        <v>195.86896867566011</v>
      </c>
      <c r="T927">
        <v>91993.101849645362</v>
      </c>
      <c r="U927">
        <v>91993.255674255954</v>
      </c>
      <c r="V927">
        <v>91930.790907967239</v>
      </c>
      <c r="W927">
        <v>92055.64053163561</v>
      </c>
      <c r="X927">
        <v>7210.6272423324917</v>
      </c>
      <c r="Y927">
        <v>7249.524848210287</v>
      </c>
      <c r="Z927">
        <v>6900.6454673340968</v>
      </c>
      <c r="AA927">
        <v>7405.0799515543413</v>
      </c>
      <c r="AB927">
        <v>1371.9550252037129</v>
      </c>
      <c r="AC927">
        <v>1352.8088449715849</v>
      </c>
      <c r="AD927">
        <v>1152.250835448529</v>
      </c>
      <c r="AE927">
        <v>1657.013547659506</v>
      </c>
      <c r="AF927">
        <v>56.312789092928888</v>
      </c>
      <c r="AG927">
        <v>55.981291551643118</v>
      </c>
      <c r="AH927">
        <v>54.813471692644598</v>
      </c>
      <c r="AI927">
        <v>58.779822907622247</v>
      </c>
      <c r="AJ927">
        <v>0.46450378780450757</v>
      </c>
      <c r="AK927">
        <v>0.46450348580624351</v>
      </c>
      <c r="AL927">
        <v>0.46434761111278489</v>
      </c>
      <c r="AM927">
        <v>0.46465741429175378</v>
      </c>
      <c r="AN927">
        <v>0.97291947629282116</v>
      </c>
      <c r="AO927">
        <v>0.97291947629282161</v>
      </c>
      <c r="AP927">
        <v>0.97291947629282161</v>
      </c>
      <c r="AQ927">
        <v>0.97291947629282161</v>
      </c>
      <c r="AR927">
        <v>11.82770668477627</v>
      </c>
      <c r="AS927">
        <v>11.82770668477627</v>
      </c>
      <c r="AT927">
        <v>11.82770668477627</v>
      </c>
      <c r="AU927">
        <v>11.82770668477627</v>
      </c>
      <c r="AV927" t="str">
        <f>VLOOKUP(Sheet1[[#This Row],[NPDES ID2]],Combined_Sheet__Major_Only___2[[NPDES ID2]:[ECHO BFR]],3,FALSE)</f>
        <v>AK</v>
      </c>
      <c r="AW927" t="s">
        <v>54</v>
      </c>
      <c r="AX927" t="str">
        <f>VLOOKUP(Sheet1[[#This Row],[NPDES ID2]],Combined_Sheet__Major_Only___2[[NPDES ID2]:[ECHO BFR]],27,FALSE)</f>
        <v>-</v>
      </c>
      <c r="AY927" t="str">
        <f>VLOOKUP(Sheet1[[#This Row],[NPDES ID2]],Combined_Sheet__Major_Only___2[[NPDES ID2]:[ECHO BFR]],28,FALSE)</f>
        <v>-</v>
      </c>
      <c r="AZ927" t="str">
        <f>VLOOKUP(Sheet1[[#This Row],[NPDES ID2]],Combined_Sheet__Major_Only___2[[NPDES ID2]:[ECHO BFR]],29,FALSE)</f>
        <v>thickening, preliminaryOps</v>
      </c>
      <c r="BA927">
        <f>VLOOKUP(Sheet1[[#This Row],[NPDES ID2]],Combined_Sheet__Major_Only___2[[NPDES ID2]:[ECHO BFR]],17,FALSE)</f>
        <v>61.196424999999998</v>
      </c>
      <c r="BB927">
        <f>VLOOKUP(Sheet1[[#This Row],[NPDES ID2]],Combined_Sheet__Major_Only___2[[NPDES ID2]:[ECHO BFR]],18,FALSE)</f>
        <v>-150.02350899999999</v>
      </c>
      <c r="BC927" s="2" t="str">
        <f>IF(ISNUMBER(SEARCH("aerobic",$AW927)),"aerobic","")</f>
        <v/>
      </c>
      <c r="BD927" s="2" t="str">
        <f>IF(ISNUMBER(SEARCH("anaer",$AW927)),"anaer","")</f>
        <v/>
      </c>
      <c r="BE927" s="2" t="str">
        <f>IF(ISNUMBER(SEARCH("thickening",$AZ927)),"thickening","")</f>
        <v>thickening</v>
      </c>
      <c r="BF927" s="3" t="str">
        <f>IF(ISNUMBER(SEARCH("airDry",$AW927)),"airDry","")</f>
        <v/>
      </c>
      <c r="BG927" s="3" t="str">
        <f>IF(ISNUMBER(SEARCH("heatDry",$AY927)),"heatDry","")</f>
        <v/>
      </c>
      <c r="BH927" s="3" t="str">
        <f>IF(AND(ISNUMBER(SEARCH("aerobic",$AW927)),ISNUMBER(SEARCH("anaer",$AW927))),"Combined Aer and Anaer.","")</f>
        <v/>
      </c>
    </row>
    <row r="928" spans="1:60" x14ac:dyDescent="0.25">
      <c r="A928" s="5">
        <v>911</v>
      </c>
      <c r="B928" t="s">
        <v>4435</v>
      </c>
      <c r="C928">
        <v>710.76</v>
      </c>
      <c r="D928">
        <v>346.58421824556092</v>
      </c>
      <c r="E928">
        <v>340.09273866042491</v>
      </c>
      <c r="F928">
        <v>291.53247298615412</v>
      </c>
      <c r="G928">
        <v>412.74413783078512</v>
      </c>
      <c r="H928">
        <v>-111.7666706712988</v>
      </c>
      <c r="I928">
        <v>-113.0992166111957</v>
      </c>
      <c r="J928">
        <v>-132.4754770628596</v>
      </c>
      <c r="K928">
        <v>-90.077789678098213</v>
      </c>
      <c r="L928">
        <v>485.51165907752181</v>
      </c>
      <c r="M928">
        <v>483.68072480511421</v>
      </c>
      <c r="N928">
        <v>477.27929326847772</v>
      </c>
      <c r="O928">
        <v>499.077792754602</v>
      </c>
      <c r="P928">
        <v>16.665776026146759</v>
      </c>
      <c r="Q928">
        <v>16.80808942497109</v>
      </c>
      <c r="R928">
        <v>13.646971849664039</v>
      </c>
      <c r="S928">
        <v>19.40934045673162</v>
      </c>
      <c r="T928">
        <v>91992.287944762385</v>
      </c>
      <c r="U928">
        <v>91992.441768038698</v>
      </c>
      <c r="V928">
        <v>91929.977543574598</v>
      </c>
      <c r="W928">
        <v>92054.826084286848</v>
      </c>
      <c r="X928">
        <v>6061.480174474631</v>
      </c>
      <c r="Y928">
        <v>6083.5495324077947</v>
      </c>
      <c r="Z928">
        <v>5892.5490562853556</v>
      </c>
      <c r="AA928">
        <v>6166.5264799219221</v>
      </c>
      <c r="AB928">
        <v>942.68765914558196</v>
      </c>
      <c r="AC928">
        <v>931.19919341396417</v>
      </c>
      <c r="AD928">
        <v>819.78794030376014</v>
      </c>
      <c r="AE928">
        <v>1091.7721885439989</v>
      </c>
      <c r="AF928">
        <v>66.945387694235478</v>
      </c>
      <c r="AG928">
        <v>66.69323713060264</v>
      </c>
      <c r="AH928">
        <v>65.810082018432439</v>
      </c>
      <c r="AI928">
        <v>68.815573692265801</v>
      </c>
      <c r="AJ928">
        <v>0.59430679748959958</v>
      </c>
      <c r="AK928">
        <v>0.59430675761013951</v>
      </c>
      <c r="AL928">
        <v>0.59428476371157801</v>
      </c>
      <c r="AM928">
        <v>0.59432846401591732</v>
      </c>
      <c r="AN928">
        <v>0.97291924600321844</v>
      </c>
      <c r="AO928">
        <v>0.97291924600321855</v>
      </c>
      <c r="AP928">
        <v>0.97291924600321855</v>
      </c>
      <c r="AQ928">
        <v>0.97291924600321855</v>
      </c>
      <c r="AR928">
        <v>15.82494000366664</v>
      </c>
      <c r="AS928">
        <v>15.82494000366664</v>
      </c>
      <c r="AT928">
        <v>15.82494000366664</v>
      </c>
      <c r="AU928">
        <v>15.82494000366664</v>
      </c>
      <c r="AV928" t="str">
        <f>VLOOKUP(Sheet1[[#This Row],[NPDES ID2]],Combined_Sheet__Major_Only___2[[NPDES ID2]:[ECHO BFR]],3,FALSE)</f>
        <v>AL</v>
      </c>
      <c r="AW928" t="s">
        <v>41</v>
      </c>
      <c r="AX928" t="str">
        <f>VLOOKUP(Sheet1[[#This Row],[NPDES ID2]],Combined_Sheet__Major_Only___2[[NPDES ID2]:[ECHO BFR]],27,FALSE)</f>
        <v>-</v>
      </c>
      <c r="AY928" t="str">
        <f>VLOOKUP(Sheet1[[#This Row],[NPDES ID2]],Combined_Sheet__Major_Only___2[[NPDES ID2]:[ECHO BFR]],28,FALSE)</f>
        <v>-</v>
      </c>
      <c r="AZ928" t="str">
        <f>VLOOKUP(Sheet1[[#This Row],[NPDES ID2]],Combined_Sheet__Major_Only___2[[NPDES ID2]:[ECHO BFR]],29,FALSE)</f>
        <v>thickening</v>
      </c>
      <c r="BA928">
        <f>VLOOKUP(Sheet1[[#This Row],[NPDES ID2]],Combined_Sheet__Major_Only___2[[NPDES ID2]:[ECHO BFR]],17,FALSE)</f>
        <v>34.346335000000003</v>
      </c>
      <c r="BB928">
        <f>VLOOKUP(Sheet1[[#This Row],[NPDES ID2]],Combined_Sheet__Major_Only___2[[NPDES ID2]:[ECHO BFR]],18,FALSE)</f>
        <v>-86.286714000000003</v>
      </c>
      <c r="BC928" s="2" t="str">
        <f>IF(ISNUMBER(SEARCH("aerobic",$AW928)),"aerobic","")</f>
        <v>aerobic</v>
      </c>
      <c r="BD928" s="2" t="str">
        <f>IF(ISNUMBER(SEARCH("anaer",$AW928)),"anaer","")</f>
        <v/>
      </c>
      <c r="BE928" s="2" t="str">
        <f>IF(ISNUMBER(SEARCH("thickening",$AZ928)),"thickening","")</f>
        <v>thickening</v>
      </c>
      <c r="BF928" s="4" t="str">
        <f>IF(ISNUMBER(SEARCH("airDry",$AW928)),"airDry","")</f>
        <v/>
      </c>
      <c r="BG928" s="4" t="str">
        <f>IF(ISNUMBER(SEARCH("heatDry",$AY928)),"heatDry","")</f>
        <v/>
      </c>
      <c r="BH928" s="4" t="str">
        <f>IF(AND(ISNUMBER(SEARCH("aerobic",$AW928)),ISNUMBER(SEARCH("anaer",$AW928))),"Combined Aer and Anaer.","")</f>
        <v/>
      </c>
    </row>
    <row r="929" spans="1:60" x14ac:dyDescent="0.25">
      <c r="A929" s="5">
        <v>573</v>
      </c>
      <c r="B929" t="s">
        <v>2810</v>
      </c>
      <c r="C929">
        <v>168.65</v>
      </c>
      <c r="D929">
        <v>667.2083354405047</v>
      </c>
      <c r="E929">
        <v>663.63835277943758</v>
      </c>
      <c r="F929">
        <v>481.24871983712711</v>
      </c>
      <c r="G929">
        <v>852.37938328032374</v>
      </c>
      <c r="H929">
        <v>-111.5265206506625</v>
      </c>
      <c r="I929">
        <v>-112.9028941671955</v>
      </c>
      <c r="J929">
        <v>-132.25737180710709</v>
      </c>
      <c r="K929">
        <v>-89.927713475563337</v>
      </c>
      <c r="L929">
        <v>115.5946805453989</v>
      </c>
      <c r="M929">
        <v>115.1632803035551</v>
      </c>
      <c r="N929">
        <v>113.6544620382671</v>
      </c>
      <c r="O929">
        <v>118.7917020354832</v>
      </c>
      <c r="P929">
        <v>3.9538229434927961</v>
      </c>
      <c r="Q929">
        <v>3.9885070319184859</v>
      </c>
      <c r="R929">
        <v>3.236158380827229</v>
      </c>
      <c r="S929">
        <v>4.608625913976292</v>
      </c>
      <c r="T929">
        <v>91849.810899466684</v>
      </c>
      <c r="U929">
        <v>91849.964489171078</v>
      </c>
      <c r="V929">
        <v>91787.595113103642</v>
      </c>
      <c r="W929">
        <v>91912.254078358688</v>
      </c>
      <c r="X929">
        <v>6031.5493390086967</v>
      </c>
      <c r="Y929">
        <v>6053.3155734265874</v>
      </c>
      <c r="Z929">
        <v>5865.1017896707663</v>
      </c>
      <c r="AA929">
        <v>6135.0136603203828</v>
      </c>
      <c r="AB929">
        <v>934.94204354490876</v>
      </c>
      <c r="AC929">
        <v>923.60129375320912</v>
      </c>
      <c r="AD929">
        <v>813.44512238900188</v>
      </c>
      <c r="AE929">
        <v>1082.3155908277499</v>
      </c>
      <c r="AF929">
        <v>67.170999027317322</v>
      </c>
      <c r="AG929">
        <v>66.920389846499319</v>
      </c>
      <c r="AH929">
        <v>66.043514407972793</v>
      </c>
      <c r="AI929">
        <v>69.02866445905002</v>
      </c>
      <c r="AJ929">
        <v>0.59706593716789469</v>
      </c>
      <c r="AK929">
        <v>0.59706592776532585</v>
      </c>
      <c r="AL929">
        <v>0.59706070832485303</v>
      </c>
      <c r="AM929">
        <v>0.59707107869073572</v>
      </c>
      <c r="AN929">
        <v>0.97287887251638594</v>
      </c>
      <c r="AO929">
        <v>0.9728788725163855</v>
      </c>
      <c r="AP929">
        <v>0.9728788725163855</v>
      </c>
      <c r="AQ929">
        <v>0.9728788725163855</v>
      </c>
      <c r="AR929">
        <v>15.910383634325321</v>
      </c>
      <c r="AS929">
        <v>15.910383634325321</v>
      </c>
      <c r="AT929">
        <v>15.910383634325321</v>
      </c>
      <c r="AU929">
        <v>15.910383634325321</v>
      </c>
      <c r="AV929" t="str">
        <f>VLOOKUP(Sheet1[[#This Row],[NPDES ID2]],Combined_Sheet__Major_Only___2[[NPDES ID2]:[ECHO BFR]],3,FALSE)</f>
        <v>TX</v>
      </c>
      <c r="AW929" t="s">
        <v>41</v>
      </c>
      <c r="AX929" t="str">
        <f>VLOOKUP(Sheet1[[#This Row],[NPDES ID2]],Combined_Sheet__Major_Only___2[[NPDES ID2]:[ECHO BFR]],27,FALSE)</f>
        <v>other</v>
      </c>
      <c r="AY929" t="str">
        <f>VLOOKUP(Sheet1[[#This Row],[NPDES ID2]],Combined_Sheet__Major_Only___2[[NPDES ID2]:[ECHO BFR]],28,FALSE)</f>
        <v>-</v>
      </c>
      <c r="AZ929" t="str">
        <f>VLOOKUP(Sheet1[[#This Row],[NPDES ID2]],Combined_Sheet__Major_Only___2[[NPDES ID2]:[ECHO BFR]],29,FALSE)</f>
        <v>thickening</v>
      </c>
      <c r="BA929">
        <f>VLOOKUP(Sheet1[[#This Row],[NPDES ID2]],Combined_Sheet__Major_Only___2[[NPDES ID2]:[ECHO BFR]],17,FALSE)</f>
        <v>32.997140000000002</v>
      </c>
      <c r="BB929">
        <f>VLOOKUP(Sheet1[[#This Row],[NPDES ID2]],Combined_Sheet__Major_Only___2[[NPDES ID2]:[ECHO BFR]],18,FALSE)</f>
        <v>-97.186920000000001</v>
      </c>
      <c r="BC929" s="2" t="str">
        <f>IF(ISNUMBER(SEARCH("aerobic",$AW929)),"aerobic","")</f>
        <v>aerobic</v>
      </c>
      <c r="BD929" s="2" t="str">
        <f>IF(ISNUMBER(SEARCH("anaer",$AW929)),"anaer","")</f>
        <v/>
      </c>
      <c r="BE929" s="2" t="str">
        <f>IF(ISNUMBER(SEARCH("thickening",$AZ929)),"thickening","")</f>
        <v>thickening</v>
      </c>
      <c r="BF929" s="4" t="str">
        <f>IF(ISNUMBER(SEARCH("airDry",$AW929)),"airDry","")</f>
        <v/>
      </c>
      <c r="BG929" s="4" t="str">
        <f>IF(ISNUMBER(SEARCH("heatDry",$AY929)),"heatDry","")</f>
        <v/>
      </c>
      <c r="BH929" s="4" t="str">
        <f>IF(AND(ISNUMBER(SEARCH("aerobic",$AW929)),ISNUMBER(SEARCH("anaer",$AW929))),"Combined Aer and Anaer.","")</f>
        <v/>
      </c>
    </row>
    <row r="930" spans="1:60" x14ac:dyDescent="0.25">
      <c r="A930" s="5">
        <v>339</v>
      </c>
      <c r="B930" t="s">
        <v>1717</v>
      </c>
      <c r="C930">
        <v>1032.74</v>
      </c>
      <c r="D930">
        <v>363.13667188593013</v>
      </c>
      <c r="E930">
        <v>357.26805298462278</v>
      </c>
      <c r="F930">
        <v>309.27347082418169</v>
      </c>
      <c r="G930">
        <v>428.46638458277891</v>
      </c>
      <c r="H930">
        <v>-110.84715575863009</v>
      </c>
      <c r="I930">
        <v>-112.228364485784</v>
      </c>
      <c r="J930">
        <v>-131.583957038107</v>
      </c>
      <c r="K930">
        <v>-89.154886404190265</v>
      </c>
      <c r="L930">
        <v>710.30020961671005</v>
      </c>
      <c r="M930">
        <v>707.67650232583867</v>
      </c>
      <c r="N930">
        <v>698.50527401244972</v>
      </c>
      <c r="O930">
        <v>729.73810021691861</v>
      </c>
      <c r="P930">
        <v>24.20532677756567</v>
      </c>
      <c r="Q930">
        <v>24.42315826867717</v>
      </c>
      <c r="R930">
        <v>19.80272689021773</v>
      </c>
      <c r="S930">
        <v>28.240843451284491</v>
      </c>
      <c r="T930">
        <v>91816.901303247811</v>
      </c>
      <c r="U930">
        <v>91817.054839001299</v>
      </c>
      <c r="V930">
        <v>91754.707371181838</v>
      </c>
      <c r="W930">
        <v>91879.3225479674</v>
      </c>
      <c r="X930">
        <v>6008.5809942380474</v>
      </c>
      <c r="Y930">
        <v>6030.0910272019364</v>
      </c>
      <c r="Z930">
        <v>5844.4500821402962</v>
      </c>
      <c r="AA930">
        <v>6110.5638400082544</v>
      </c>
      <c r="AB930">
        <v>928.35252327858802</v>
      </c>
      <c r="AC930">
        <v>917.16163704810947</v>
      </c>
      <c r="AD930">
        <v>808.0608379454327</v>
      </c>
      <c r="AE930">
        <v>1074.1327986703729</v>
      </c>
      <c r="AF930">
        <v>67.406660968720459</v>
      </c>
      <c r="AG930">
        <v>67.158124224621446</v>
      </c>
      <c r="AH930">
        <v>66.287080581542199</v>
      </c>
      <c r="AI930">
        <v>69.250717746684884</v>
      </c>
      <c r="AJ930">
        <v>0.59994821579163704</v>
      </c>
      <c r="AK930">
        <v>0.59994815756314945</v>
      </c>
      <c r="AL930">
        <v>0.59991616376057055</v>
      </c>
      <c r="AM930">
        <v>0.59997973418322159</v>
      </c>
      <c r="AN930">
        <v>0.9728695298577672</v>
      </c>
      <c r="AO930">
        <v>0.97286952985776742</v>
      </c>
      <c r="AP930">
        <v>0.97286952985776742</v>
      </c>
      <c r="AQ930">
        <v>0.97286952985776742</v>
      </c>
      <c r="AR930">
        <v>15.99812354399563</v>
      </c>
      <c r="AS930">
        <v>15.99812354399563</v>
      </c>
      <c r="AT930">
        <v>15.99812354399563</v>
      </c>
      <c r="AU930">
        <v>15.99812354399563</v>
      </c>
      <c r="AV930" t="str">
        <f>VLOOKUP(Sheet1[[#This Row],[NPDES ID2]],Combined_Sheet__Major_Only___2[[NPDES ID2]:[ECHO BFR]],3,FALSE)</f>
        <v>KS</v>
      </c>
      <c r="AW930" t="s">
        <v>41</v>
      </c>
      <c r="AX930" t="str">
        <f>VLOOKUP(Sheet1[[#This Row],[NPDES ID2]],Combined_Sheet__Major_Only___2[[NPDES ID2]:[ECHO BFR]],27,FALSE)</f>
        <v>other</v>
      </c>
      <c r="AY930" t="str">
        <f>VLOOKUP(Sheet1[[#This Row],[NPDES ID2]],Combined_Sheet__Major_Only___2[[NPDES ID2]:[ECHO BFR]],28,FALSE)</f>
        <v>-</v>
      </c>
      <c r="AZ930" t="str">
        <f>VLOOKUP(Sheet1[[#This Row],[NPDES ID2]],Combined_Sheet__Major_Only___2[[NPDES ID2]:[ECHO BFR]],29,FALSE)</f>
        <v>preliminaryOps, thickening, sludgeLagoon</v>
      </c>
      <c r="BA930">
        <f>VLOOKUP(Sheet1[[#This Row],[NPDES ID2]],Combined_Sheet__Major_Only___2[[NPDES ID2]:[ECHO BFR]],17,FALSE)</f>
        <v>39.179479999999998</v>
      </c>
      <c r="BB930">
        <f>VLOOKUP(Sheet1[[#This Row],[NPDES ID2]],Combined_Sheet__Major_Only___2[[NPDES ID2]:[ECHO BFR]],18,FALSE)</f>
        <v>-96.57414</v>
      </c>
      <c r="BC930" s="2" t="str">
        <f>IF(ISNUMBER(SEARCH("aerobic",$AW930)),"aerobic","")</f>
        <v>aerobic</v>
      </c>
      <c r="BD930" s="2" t="str">
        <f>IF(ISNUMBER(SEARCH("anaer",$AW930)),"anaer","")</f>
        <v/>
      </c>
      <c r="BE930" s="2" t="str">
        <f>IF(ISNUMBER(SEARCH("thickening",$AZ930)),"thickening","")</f>
        <v>thickening</v>
      </c>
      <c r="BF930" s="4" t="str">
        <f>IF(ISNUMBER(SEARCH("airDry",$AW930)),"airDry","")</f>
        <v/>
      </c>
      <c r="BG930" s="4" t="str">
        <f>IF(ISNUMBER(SEARCH("heatDry",$AY930)),"heatDry","")</f>
        <v/>
      </c>
      <c r="BH930" s="4" t="str">
        <f>IF(AND(ISNUMBER(SEARCH("aerobic",$AW930)),ISNUMBER(SEARCH("anaer",$AW930))),"Combined Aer and Anaer.","")</f>
        <v/>
      </c>
    </row>
    <row r="931" spans="1:60" x14ac:dyDescent="0.25">
      <c r="A931" s="5">
        <v>1405</v>
      </c>
      <c r="B931" t="s">
        <v>6657</v>
      </c>
      <c r="C931">
        <v>139</v>
      </c>
      <c r="D931">
        <v>780.94838434675034</v>
      </c>
      <c r="E931">
        <v>775.735114321129</v>
      </c>
      <c r="F931">
        <v>556.9702353739666</v>
      </c>
      <c r="G931">
        <v>1007.453413883217</v>
      </c>
      <c r="H931">
        <v>-111.69201940836879</v>
      </c>
      <c r="I931">
        <v>-113.0665825004204</v>
      </c>
      <c r="J931">
        <v>-132.41724916843449</v>
      </c>
      <c r="K931">
        <v>-90.090060934260947</v>
      </c>
      <c r="L931">
        <v>95.148567420743746</v>
      </c>
      <c r="M931">
        <v>94.792072826810866</v>
      </c>
      <c r="N931">
        <v>93.545212182719297</v>
      </c>
      <c r="O931">
        <v>97.790505579103865</v>
      </c>
      <c r="P931">
        <v>3.2589632643590569</v>
      </c>
      <c r="Q931">
        <v>3.2872669376155761</v>
      </c>
      <c r="R931">
        <v>2.6678859710022209</v>
      </c>
      <c r="S931">
        <v>3.7974001439627889</v>
      </c>
      <c r="T931">
        <v>91800.606409092215</v>
      </c>
      <c r="U931">
        <v>91800.759918132448</v>
      </c>
      <c r="V931">
        <v>91738.423297987276</v>
      </c>
      <c r="W931">
        <v>91863.016793301256</v>
      </c>
      <c r="X931">
        <v>6036.1625272993542</v>
      </c>
      <c r="Y931">
        <v>6058.0158284178251</v>
      </c>
      <c r="Z931">
        <v>5868.9539683373114</v>
      </c>
      <c r="AA931">
        <v>6140.114955505026</v>
      </c>
      <c r="AB931">
        <v>936.82459221644353</v>
      </c>
      <c r="AC931">
        <v>925.43780254789385</v>
      </c>
      <c r="AD931">
        <v>814.94036947581162</v>
      </c>
      <c r="AE931">
        <v>1084.680001162096</v>
      </c>
      <c r="AF931">
        <v>67.083701468231851</v>
      </c>
      <c r="AG931">
        <v>66.832418500057315</v>
      </c>
      <c r="AH931">
        <v>65.953234996086337</v>
      </c>
      <c r="AI931">
        <v>68.946300269131058</v>
      </c>
      <c r="AJ931">
        <v>0.59599829483739741</v>
      </c>
      <c r="AK931">
        <v>0.59599828709689273</v>
      </c>
      <c r="AL931">
        <v>0.59599398876357768</v>
      </c>
      <c r="AM931">
        <v>0.59600252899353279</v>
      </c>
      <c r="AN931">
        <v>0.9728649015403954</v>
      </c>
      <c r="AO931">
        <v>0.97286490154039562</v>
      </c>
      <c r="AP931">
        <v>0.97286490154039562</v>
      </c>
      <c r="AQ931">
        <v>0.97286490154039562</v>
      </c>
      <c r="AR931">
        <v>15.877575261926189</v>
      </c>
      <c r="AS931">
        <v>15.877575261926181</v>
      </c>
      <c r="AT931">
        <v>15.877575261926181</v>
      </c>
      <c r="AU931">
        <v>15.877575261926181</v>
      </c>
      <c r="AV931" t="str">
        <f>VLOOKUP(Sheet1[[#This Row],[NPDES ID2]],Combined_Sheet__Major_Only___2[[NPDES ID2]:[ECHO BFR]],3,FALSE)</f>
        <v>MN</v>
      </c>
      <c r="AW931" t="s">
        <v>41</v>
      </c>
      <c r="AX931" t="str">
        <f>VLOOKUP(Sheet1[[#This Row],[NPDES ID2]],Combined_Sheet__Major_Only___2[[NPDES ID2]:[ECHO BFR]],27,FALSE)</f>
        <v>-</v>
      </c>
      <c r="AY931" t="str">
        <f>VLOOKUP(Sheet1[[#This Row],[NPDES ID2]],Combined_Sheet__Major_Only___2[[NPDES ID2]:[ECHO BFR]],28,FALSE)</f>
        <v>-</v>
      </c>
      <c r="AZ931" t="str">
        <f>VLOOKUP(Sheet1[[#This Row],[NPDES ID2]],Combined_Sheet__Major_Only___2[[NPDES ID2]:[ECHO BFR]],29,FALSE)</f>
        <v>thickening</v>
      </c>
      <c r="BA931">
        <f>VLOOKUP(Sheet1[[#This Row],[NPDES ID2]],Combined_Sheet__Major_Only___2[[NPDES ID2]:[ECHO BFR]],17,FALSE)</f>
        <v>44.14425</v>
      </c>
      <c r="BB931">
        <f>VLOOKUP(Sheet1[[#This Row],[NPDES ID2]],Combined_Sheet__Major_Only___2[[NPDES ID2]:[ECHO BFR]],18,FALSE)</f>
        <v>-92.139360999999994</v>
      </c>
      <c r="BC931" s="2" t="str">
        <f>IF(ISNUMBER(SEARCH("aerobic",$AW931)),"aerobic","")</f>
        <v>aerobic</v>
      </c>
      <c r="BD931" s="2" t="str">
        <f>IF(ISNUMBER(SEARCH("anaer",$AW931)),"anaer","")</f>
        <v/>
      </c>
      <c r="BE931" s="2" t="str">
        <f>IF(ISNUMBER(SEARCH("thickening",$AZ931)),"thickening","")</f>
        <v>thickening</v>
      </c>
      <c r="BF931" s="4" t="str">
        <f>IF(ISNUMBER(SEARCH("airDry",$AW931)),"airDry","")</f>
        <v/>
      </c>
      <c r="BG931" s="4" t="str">
        <f>IF(ISNUMBER(SEARCH("heatDry",$AY931)),"heatDry","")</f>
        <v/>
      </c>
      <c r="BH931" s="4" t="str">
        <f>IF(AND(ISNUMBER(SEARCH("aerobic",$AW931)),ISNUMBER(SEARCH("anaer",$AW931))),"Combined Aer and Anaer.","")</f>
        <v/>
      </c>
    </row>
    <row r="932" spans="1:60" x14ac:dyDescent="0.25">
      <c r="A932" s="5">
        <v>1912</v>
      </c>
      <c r="B932" t="s">
        <v>9026</v>
      </c>
      <c r="C932">
        <v>3422</v>
      </c>
      <c r="D932">
        <v>734.49609224630797</v>
      </c>
      <c r="E932">
        <v>733.16665173843023</v>
      </c>
      <c r="F932">
        <v>593.16393918778749</v>
      </c>
      <c r="G932">
        <v>856.74540180648023</v>
      </c>
      <c r="H932">
        <v>-108.6430346585945</v>
      </c>
      <c r="I932">
        <v>-110.08805695952159</v>
      </c>
      <c r="J932">
        <v>-129.40624749075539</v>
      </c>
      <c r="K932">
        <v>-86.722049948620764</v>
      </c>
      <c r="L932">
        <v>2383.432415708221</v>
      </c>
      <c r="M932">
        <v>2374.9601927332219</v>
      </c>
      <c r="N932">
        <v>2345.3921826729811</v>
      </c>
      <c r="O932">
        <v>2446.1460103492259</v>
      </c>
      <c r="P932">
        <v>80.133244245966722</v>
      </c>
      <c r="Q932">
        <v>80.921725776649481</v>
      </c>
      <c r="R932">
        <v>65.44740028881067</v>
      </c>
      <c r="S932">
        <v>93.815347927721945</v>
      </c>
      <c r="T932">
        <v>91586.261169445512</v>
      </c>
      <c r="U932">
        <v>91586.414327095554</v>
      </c>
      <c r="V932">
        <v>91524.220398724137</v>
      </c>
      <c r="W932">
        <v>91648.528693031039</v>
      </c>
      <c r="X932">
        <v>5918.355950412446</v>
      </c>
      <c r="Y932">
        <v>5938.9096886906236</v>
      </c>
      <c r="Z932">
        <v>5762.6864921167808</v>
      </c>
      <c r="AA932">
        <v>6014.9384868953721</v>
      </c>
      <c r="AB932">
        <v>903.73395665258283</v>
      </c>
      <c r="AC932">
        <v>893.07274565923308</v>
      </c>
      <c r="AD932">
        <v>787.86761665059112</v>
      </c>
      <c r="AE932">
        <v>1043.3458284635619</v>
      </c>
      <c r="AF932">
        <v>68.270505978351053</v>
      </c>
      <c r="AG932">
        <v>68.02931771049694</v>
      </c>
      <c r="AH932">
        <v>67.18004682680629</v>
      </c>
      <c r="AI932">
        <v>70.06495612385946</v>
      </c>
      <c r="AJ932">
        <v>0.61051515154956493</v>
      </c>
      <c r="AK932">
        <v>0.61051495278260326</v>
      </c>
      <c r="AL932">
        <v>0.61040867311325786</v>
      </c>
      <c r="AM932">
        <v>0.61061987179184596</v>
      </c>
      <c r="AN932">
        <v>0.97280387269180035</v>
      </c>
      <c r="AO932">
        <v>0.97280387269180046</v>
      </c>
      <c r="AP932">
        <v>0.97280387269180046</v>
      </c>
      <c r="AQ932">
        <v>0.97280387269180046</v>
      </c>
      <c r="AR932">
        <v>16.32061081949584</v>
      </c>
      <c r="AS932">
        <v>16.32061081949584</v>
      </c>
      <c r="AT932">
        <v>16.32061081949584</v>
      </c>
      <c r="AU932">
        <v>16.32061081949584</v>
      </c>
      <c r="AV932" t="str">
        <f>VLOOKUP(Sheet1[[#This Row],[NPDES ID2]],Combined_Sheet__Major_Only___2[[NPDES ID2]:[ECHO BFR]],3,FALSE)</f>
        <v>FL</v>
      </c>
      <c r="AW932" t="s">
        <v>41</v>
      </c>
      <c r="AX932" t="str">
        <f>VLOOKUP(Sheet1[[#This Row],[NPDES ID2]],Combined_Sheet__Major_Only___2[[NPDES ID2]:[ECHO BFR]],27,FALSE)</f>
        <v>-</v>
      </c>
      <c r="AY932" t="str">
        <f>VLOOKUP(Sheet1[[#This Row],[NPDES ID2]],Combined_Sheet__Major_Only___2[[NPDES ID2]:[ECHO BFR]],28,FALSE)</f>
        <v>-</v>
      </c>
      <c r="AZ932" t="str">
        <f>VLOOKUP(Sheet1[[#This Row],[NPDES ID2]],Combined_Sheet__Major_Only___2[[NPDES ID2]:[ECHO BFR]],29,FALSE)</f>
        <v>thickening, preliminaryOps</v>
      </c>
      <c r="BA932">
        <f>VLOOKUP(Sheet1[[#This Row],[NPDES ID2]],Combined_Sheet__Major_Only___2[[NPDES ID2]:[ECHO BFR]],17,FALSE)</f>
        <v>29.620566</v>
      </c>
      <c r="BB932">
        <f>VLOOKUP(Sheet1[[#This Row],[NPDES ID2]],Combined_Sheet__Major_Only___2[[NPDES ID2]:[ECHO BFR]],18,FALSE)</f>
        <v>-82.411895000000001</v>
      </c>
      <c r="BC932" s="2" t="str">
        <f>IF(ISNUMBER(SEARCH("aerobic",$AW932)),"aerobic","")</f>
        <v>aerobic</v>
      </c>
      <c r="BD932" s="2" t="str">
        <f>IF(ISNUMBER(SEARCH("anaer",$AW932)),"anaer","")</f>
        <v/>
      </c>
      <c r="BE932" s="2" t="str">
        <f>IF(ISNUMBER(SEARCH("thickening",$AZ932)),"thickening","")</f>
        <v>thickening</v>
      </c>
      <c r="BF932" s="3" t="str">
        <f>IF(ISNUMBER(SEARCH("airDry",$AW932)),"airDry","")</f>
        <v/>
      </c>
      <c r="BG932" s="3" t="str">
        <f>IF(ISNUMBER(SEARCH("heatDry",$AY932)),"heatDry","")</f>
        <v/>
      </c>
      <c r="BH932" s="3" t="str">
        <f>IF(AND(ISNUMBER(SEARCH("aerobic",$AW932)),ISNUMBER(SEARCH("anaer",$AW932))),"Combined Aer and Anaer.","")</f>
        <v/>
      </c>
    </row>
    <row r="933" spans="1:60" x14ac:dyDescent="0.25">
      <c r="A933" s="5">
        <v>194</v>
      </c>
      <c r="B933" t="s">
        <v>1036</v>
      </c>
      <c r="C933">
        <v>3307.18</v>
      </c>
      <c r="D933">
        <v>653.33387757705577</v>
      </c>
      <c r="E933">
        <v>649.85378840054341</v>
      </c>
      <c r="F933">
        <v>529.71170229666893</v>
      </c>
      <c r="G933">
        <v>763.56721690677193</v>
      </c>
      <c r="H933">
        <v>-136.94868812480229</v>
      </c>
      <c r="I933">
        <v>-138.2699069650194</v>
      </c>
      <c r="J933">
        <v>-157.58349212677919</v>
      </c>
      <c r="K933">
        <v>-113.50195529676689</v>
      </c>
      <c r="L933">
        <v>2519.336100714384</v>
      </c>
      <c r="M933">
        <v>2504.4031755379769</v>
      </c>
      <c r="N933">
        <v>2452.266752177753</v>
      </c>
      <c r="O933">
        <v>2629.897043784631</v>
      </c>
      <c r="P933">
        <v>103.7472066954243</v>
      </c>
      <c r="Q933">
        <v>103.33731730544891</v>
      </c>
      <c r="R933">
        <v>87.006111635262371</v>
      </c>
      <c r="S933">
        <v>116.7616084237671</v>
      </c>
      <c r="T933">
        <v>91526.989665937232</v>
      </c>
      <c r="U933">
        <v>91527.14272641961</v>
      </c>
      <c r="V933">
        <v>91464.988255681965</v>
      </c>
      <c r="W933">
        <v>91589.217685198018</v>
      </c>
      <c r="X933">
        <v>7175.1199553351789</v>
      </c>
      <c r="Y933">
        <v>7213.8116530827956</v>
      </c>
      <c r="Z933">
        <v>6866.5230341168499</v>
      </c>
      <c r="AA933">
        <v>7368.5276923896918</v>
      </c>
      <c r="AB933">
        <v>1365.313554181442</v>
      </c>
      <c r="AC933">
        <v>1346.292743513726</v>
      </c>
      <c r="AD933">
        <v>1146.7256796639331</v>
      </c>
      <c r="AE933">
        <v>1649.383063781738</v>
      </c>
      <c r="AF933">
        <v>56.296230725057548</v>
      </c>
      <c r="AG933">
        <v>55.963945466712993</v>
      </c>
      <c r="AH933">
        <v>54.796730851193907</v>
      </c>
      <c r="AI933">
        <v>58.764954780749328</v>
      </c>
      <c r="AJ933">
        <v>0.46430199571706948</v>
      </c>
      <c r="AK933">
        <v>0.46430182147847843</v>
      </c>
      <c r="AL933">
        <v>0.46420918143967049</v>
      </c>
      <c r="AM933">
        <v>0.46439328010482711</v>
      </c>
      <c r="AN933">
        <v>0.9727869482979814</v>
      </c>
      <c r="AO933">
        <v>0.97278694829798129</v>
      </c>
      <c r="AP933">
        <v>0.97278694829798129</v>
      </c>
      <c r="AQ933">
        <v>0.97278694829798129</v>
      </c>
      <c r="AR933">
        <v>11.823665531029</v>
      </c>
      <c r="AS933">
        <v>11.823665531029</v>
      </c>
      <c r="AT933">
        <v>11.823665531029</v>
      </c>
      <c r="AU933">
        <v>11.823665531029</v>
      </c>
      <c r="AV933" t="str">
        <f>VLOOKUP(Sheet1[[#This Row],[NPDES ID2]],Combined_Sheet__Major_Only___2[[NPDES ID2]:[ECHO BFR]],3,FALSE)</f>
        <v>PR</v>
      </c>
      <c r="AW933" t="s">
        <v>54</v>
      </c>
      <c r="AX933" t="str">
        <f>VLOOKUP(Sheet1[[#This Row],[NPDES ID2]],Combined_Sheet__Major_Only___2[[NPDES ID2]:[ECHO BFR]],27,FALSE)</f>
        <v>-</v>
      </c>
      <c r="AY933" t="str">
        <f>VLOOKUP(Sheet1[[#This Row],[NPDES ID2]],Combined_Sheet__Major_Only___2[[NPDES ID2]:[ECHO BFR]],28,FALSE)</f>
        <v>-</v>
      </c>
      <c r="AZ933" t="str">
        <f>VLOOKUP(Sheet1[[#This Row],[NPDES ID2]],Combined_Sheet__Major_Only___2[[NPDES ID2]:[ECHO BFR]],29,FALSE)</f>
        <v>thickening</v>
      </c>
      <c r="BA933">
        <f>VLOOKUP(Sheet1[[#This Row],[NPDES ID2]],Combined_Sheet__Major_Only___2[[NPDES ID2]:[ECHO BFR]],17,FALSE)</f>
        <v>18.486944000000001</v>
      </c>
      <c r="BB933">
        <f>VLOOKUP(Sheet1[[#This Row],[NPDES ID2]],Combined_Sheet__Major_Only___2[[NPDES ID2]:[ECHO BFR]],18,FALSE)</f>
        <v>-66.139167</v>
      </c>
      <c r="BC933" s="2" t="str">
        <f>IF(ISNUMBER(SEARCH("aerobic",$AW933)),"aerobic","")</f>
        <v/>
      </c>
      <c r="BD933" s="2" t="str">
        <f>IF(ISNUMBER(SEARCH("anaer",$AW933)),"anaer","")</f>
        <v/>
      </c>
      <c r="BE933" s="2" t="str">
        <f>IF(ISNUMBER(SEARCH("thickening",$AZ933)),"thickening","")</f>
        <v>thickening</v>
      </c>
      <c r="BF933" s="3" t="str">
        <f>IF(ISNUMBER(SEARCH("airDry",$AW933)),"airDry","")</f>
        <v/>
      </c>
      <c r="BG933" s="3" t="str">
        <f>IF(ISNUMBER(SEARCH("heatDry",$AY933)),"heatDry","")</f>
        <v/>
      </c>
      <c r="BH933" s="3" t="str">
        <f>IF(AND(ISNUMBER(SEARCH("aerobic",$AW933)),ISNUMBER(SEARCH("anaer",$AW933))),"Combined Aer and Anaer.","")</f>
        <v/>
      </c>
    </row>
    <row r="934" spans="1:60" x14ac:dyDescent="0.25">
      <c r="A934" s="5">
        <v>2055</v>
      </c>
      <c r="B934" t="s">
        <v>9669</v>
      </c>
      <c r="C934">
        <v>1210.5999999999999</v>
      </c>
      <c r="D934">
        <v>364.90226401282371</v>
      </c>
      <c r="E934">
        <v>362.64814604959417</v>
      </c>
      <c r="F934">
        <v>309.07132241635873</v>
      </c>
      <c r="G934">
        <v>426.49121835462859</v>
      </c>
      <c r="H934">
        <v>-105.1910501012095</v>
      </c>
      <c r="I934">
        <v>-106.5881135778975</v>
      </c>
      <c r="J934">
        <v>-126.15157797656229</v>
      </c>
      <c r="K934">
        <v>-83.754346115790526</v>
      </c>
      <c r="L934">
        <v>873.67509285955157</v>
      </c>
      <c r="M934">
        <v>870.91187995952396</v>
      </c>
      <c r="N934">
        <v>861.25454795186135</v>
      </c>
      <c r="O934">
        <v>894.14476113481453</v>
      </c>
      <c r="P934">
        <v>28.290626518795339</v>
      </c>
      <c r="Q934">
        <v>28.677993955430711</v>
      </c>
      <c r="R934">
        <v>22.99121631968066</v>
      </c>
      <c r="S934">
        <v>33.408918936106147</v>
      </c>
      <c r="T934">
        <v>91388.316512256119</v>
      </c>
      <c r="U934">
        <v>91388.469345402511</v>
      </c>
      <c r="V934">
        <v>91326.407190772748</v>
      </c>
      <c r="W934">
        <v>91450.452106169672</v>
      </c>
      <c r="X934">
        <v>5699.2577306918774</v>
      </c>
      <c r="Y934">
        <v>5717.1073800916656</v>
      </c>
      <c r="Z934">
        <v>5565.1968917866798</v>
      </c>
      <c r="AA934">
        <v>5782.0965098415363</v>
      </c>
      <c r="AB934">
        <v>842.77229276246157</v>
      </c>
      <c r="AC934">
        <v>833.30254834574612</v>
      </c>
      <c r="AD934">
        <v>738.00687566281158</v>
      </c>
      <c r="AE934">
        <v>966.90215511502822</v>
      </c>
      <c r="AF934">
        <v>70.730048932163669</v>
      </c>
      <c r="AG934">
        <v>70.506871730540766</v>
      </c>
      <c r="AH934">
        <v>69.724222911271866</v>
      </c>
      <c r="AI934">
        <v>72.386542598592484</v>
      </c>
      <c r="AJ934">
        <v>0.64061478535535732</v>
      </c>
      <c r="AK934">
        <v>0.64061471632901645</v>
      </c>
      <c r="AL934">
        <v>0.64057683979736235</v>
      </c>
      <c r="AM934">
        <v>0.64065209940104839</v>
      </c>
      <c r="AN934">
        <v>0.97274726913220722</v>
      </c>
      <c r="AO934">
        <v>0.97274726913220722</v>
      </c>
      <c r="AP934">
        <v>0.97274726913220722</v>
      </c>
      <c r="AQ934">
        <v>0.97274726913220722</v>
      </c>
      <c r="AR934">
        <v>17.248796755238629</v>
      </c>
      <c r="AS934">
        <v>17.248796755238629</v>
      </c>
      <c r="AT934">
        <v>17.248796755238629</v>
      </c>
      <c r="AU934">
        <v>17.248796755238629</v>
      </c>
      <c r="AV934" t="str">
        <f>VLOOKUP(Sheet1[[#This Row],[NPDES ID2]],Combined_Sheet__Major_Only___2[[NPDES ID2]:[ECHO BFR]],3,FALSE)</f>
        <v>CA</v>
      </c>
      <c r="AW934" t="s">
        <v>12185</v>
      </c>
      <c r="AX934" t="str">
        <f>VLOOKUP(Sheet1[[#This Row],[NPDES ID2]],Combined_Sheet__Major_Only___2[[NPDES ID2]:[ECHO BFR]],27,FALSE)</f>
        <v>-</v>
      </c>
      <c r="AY934" t="str">
        <f>VLOOKUP(Sheet1[[#This Row],[NPDES ID2]],Combined_Sheet__Major_Only___2[[NPDES ID2]:[ECHO BFR]],28,FALSE)</f>
        <v>-</v>
      </c>
      <c r="AZ934" t="str">
        <f>VLOOKUP(Sheet1[[#This Row],[NPDES ID2]],Combined_Sheet__Major_Only___2[[NPDES ID2]:[ECHO BFR]],29,FALSE)</f>
        <v>thickening</v>
      </c>
      <c r="BA934">
        <f>VLOOKUP(Sheet1[[#This Row],[NPDES ID2]],Combined_Sheet__Major_Only___2[[NPDES ID2]:[ECHO BFR]],17,FALSE)</f>
        <v>37.689444000000002</v>
      </c>
      <c r="BB934">
        <f>VLOOKUP(Sheet1[[#This Row],[NPDES ID2]],Combined_Sheet__Major_Only___2[[NPDES ID2]:[ECHO BFR]],18,FALSE)</f>
        <v>-121.8075</v>
      </c>
      <c r="BC934" s="2" t="str">
        <f>IF(ISNUMBER(SEARCH("aerobic",$AW934)),"aerobic","")</f>
        <v/>
      </c>
      <c r="BD934" s="2" t="str">
        <f>IF(ISNUMBER(SEARCH("anaer",$AW934)),"anaer","")</f>
        <v>anaer</v>
      </c>
      <c r="BE934" s="2" t="str">
        <f>IF(ISNUMBER(SEARCH("thickening",$AZ934)),"thickening","")</f>
        <v>thickening</v>
      </c>
      <c r="BF934" s="4" t="str">
        <f>IF(ISNUMBER(SEARCH("airDry",$AW934)),"airDry","")</f>
        <v/>
      </c>
      <c r="BG934" s="4" t="str">
        <f>IF(ISNUMBER(SEARCH("heatDry",$AY934)),"heatDry","")</f>
        <v/>
      </c>
      <c r="BH934" s="4" t="str">
        <f>IF(AND(ISNUMBER(SEARCH("aerobic",$AW934)),ISNUMBER(SEARCH("anaer",$AW934))),"Combined Aer and Anaer.","")</f>
        <v/>
      </c>
    </row>
    <row r="935" spans="1:60" x14ac:dyDescent="0.25">
      <c r="A935" s="5">
        <v>253</v>
      </c>
      <c r="B935" t="s">
        <v>1311</v>
      </c>
      <c r="C935">
        <v>1925.01</v>
      </c>
      <c r="D935">
        <v>445.51295922406399</v>
      </c>
      <c r="E935">
        <v>445.62761040116459</v>
      </c>
      <c r="F935">
        <v>371.53760467161442</v>
      </c>
      <c r="G935">
        <v>522.28905908479328</v>
      </c>
      <c r="H935">
        <v>-138.14621580065321</v>
      </c>
      <c r="I935">
        <v>-139.38003854093941</v>
      </c>
      <c r="J935">
        <v>-158.6077602456163</v>
      </c>
      <c r="K935">
        <v>-114.9520625496182</v>
      </c>
      <c r="L935">
        <v>1447.7065578415479</v>
      </c>
      <c r="M935">
        <v>1439.0384755696609</v>
      </c>
      <c r="N935">
        <v>1408.751298602687</v>
      </c>
      <c r="O935">
        <v>1511.9105680581599</v>
      </c>
      <c r="P935">
        <v>59.908789486171102</v>
      </c>
      <c r="Q935">
        <v>59.633257881829138</v>
      </c>
      <c r="R935">
        <v>50.270632183112951</v>
      </c>
      <c r="S935">
        <v>67.360873238620584</v>
      </c>
      <c r="T935">
        <v>91332.985832736755</v>
      </c>
      <c r="U935">
        <v>91333.138575175923</v>
      </c>
      <c r="V935">
        <v>91271.113254733922</v>
      </c>
      <c r="W935">
        <v>91395.084548875951</v>
      </c>
      <c r="X935">
        <v>7192.8993176261029</v>
      </c>
      <c r="Y935">
        <v>7232.0444607189456</v>
      </c>
      <c r="Z935">
        <v>6880.4043366315645</v>
      </c>
      <c r="AA935">
        <v>7388.8788830714466</v>
      </c>
      <c r="AB935">
        <v>1377.4661939465659</v>
      </c>
      <c r="AC935">
        <v>1358.338213028394</v>
      </c>
      <c r="AD935">
        <v>1155.5570230611879</v>
      </c>
      <c r="AE935">
        <v>1666.8306281508239</v>
      </c>
      <c r="AF935">
        <v>56.033474800488143</v>
      </c>
      <c r="AG935">
        <v>55.698789979576532</v>
      </c>
      <c r="AH935">
        <v>54.525252738292259</v>
      </c>
      <c r="AI935">
        <v>58.517425944278592</v>
      </c>
      <c r="AJ935">
        <v>0.46110078345619698</v>
      </c>
      <c r="AK935">
        <v>0.46110068437301482</v>
      </c>
      <c r="AL935">
        <v>0.46104701634447398</v>
      </c>
      <c r="AM935">
        <v>0.46115365923584012</v>
      </c>
      <c r="AN935">
        <v>0.9727314048048662</v>
      </c>
      <c r="AO935">
        <v>0.9727314048048662</v>
      </c>
      <c r="AP935">
        <v>0.9727314048048662</v>
      </c>
      <c r="AQ935">
        <v>0.9727314048048662</v>
      </c>
      <c r="AR935">
        <v>11.72653326370545</v>
      </c>
      <c r="AS935">
        <v>11.72653326370544</v>
      </c>
      <c r="AT935">
        <v>11.72653326370544</v>
      </c>
      <c r="AU935">
        <v>11.72653326370544</v>
      </c>
      <c r="AV935" t="str">
        <f>VLOOKUP(Sheet1[[#This Row],[NPDES ID2]],Combined_Sheet__Major_Only___2[[NPDES ID2]:[ECHO BFR]],3,FALSE)</f>
        <v>VA</v>
      </c>
      <c r="AW935" t="s">
        <v>952</v>
      </c>
      <c r="AX935" t="str">
        <f>VLOOKUP(Sheet1[[#This Row],[NPDES ID2]],Combined_Sheet__Major_Only___2[[NPDES ID2]:[ECHO BFR]],27,FALSE)</f>
        <v>-</v>
      </c>
      <c r="AY935" t="str">
        <f>VLOOKUP(Sheet1[[#This Row],[NPDES ID2]],Combined_Sheet__Major_Only___2[[NPDES ID2]:[ECHO BFR]],28,FALSE)</f>
        <v>highTempCompost</v>
      </c>
      <c r="AZ935" t="str">
        <f>VLOOKUP(Sheet1[[#This Row],[NPDES ID2]],Combined_Sheet__Major_Only___2[[NPDES ID2]:[ECHO BFR]],29,FALSE)</f>
        <v>thickening</v>
      </c>
      <c r="BA935">
        <f>VLOOKUP(Sheet1[[#This Row],[NPDES ID2]],Combined_Sheet__Major_Only___2[[NPDES ID2]:[ECHO BFR]],17,FALSE)</f>
        <v>38.24944</v>
      </c>
      <c r="BB935">
        <f>VLOOKUP(Sheet1[[#This Row],[NPDES ID2]],Combined_Sheet__Major_Only___2[[NPDES ID2]:[ECHO BFR]],18,FALSE)</f>
        <v>-77.423580000000001</v>
      </c>
      <c r="BC935" s="2" t="str">
        <f>IF(ISNUMBER(SEARCH("aerobic",$AW935)),"aerobic","")</f>
        <v/>
      </c>
      <c r="BD935" s="2" t="str">
        <f>IF(ISNUMBER(SEARCH("anaer",$AW935)),"anaer","")</f>
        <v/>
      </c>
      <c r="BE935" s="2" t="str">
        <f>IF(ISNUMBER(SEARCH("thickening",$AZ935)),"thickening","")</f>
        <v>thickening</v>
      </c>
      <c r="BF935" s="4" t="str">
        <f>IF(ISNUMBER(SEARCH("airDry",$AW935)),"airDry","")</f>
        <v/>
      </c>
      <c r="BG935" s="4" t="str">
        <f>IF(ISNUMBER(SEARCH("heatDry",$AY935)),"heatDry","")</f>
        <v/>
      </c>
      <c r="BH935" s="4" t="str">
        <f>IF(AND(ISNUMBER(SEARCH("aerobic",$AW935)),ISNUMBER(SEARCH("anaer",$AW935))),"Combined Aer and Anaer.","")</f>
        <v/>
      </c>
    </row>
    <row r="936" spans="1:60" x14ac:dyDescent="0.25">
      <c r="A936" s="5">
        <v>2145</v>
      </c>
      <c r="B936" t="s">
        <v>10074</v>
      </c>
      <c r="C936">
        <v>822</v>
      </c>
      <c r="D936">
        <v>342.60034846858912</v>
      </c>
      <c r="E936">
        <v>333.74009147055438</v>
      </c>
      <c r="F936">
        <v>289.67975518039049</v>
      </c>
      <c r="G936">
        <v>405.61628991082711</v>
      </c>
      <c r="H936">
        <v>-109.35532857333629</v>
      </c>
      <c r="I936">
        <v>-110.732284056732</v>
      </c>
      <c r="J936">
        <v>-130.15560599447099</v>
      </c>
      <c r="K936">
        <v>-87.764952089633454</v>
      </c>
      <c r="L936">
        <v>572.82580656845789</v>
      </c>
      <c r="M936">
        <v>570.79445571424753</v>
      </c>
      <c r="N936">
        <v>563.69288781969124</v>
      </c>
      <c r="O936">
        <v>587.87625453170244</v>
      </c>
      <c r="P936">
        <v>19.25124444275772</v>
      </c>
      <c r="Q936">
        <v>19.441726427146339</v>
      </c>
      <c r="R936">
        <v>15.72173454375735</v>
      </c>
      <c r="S936">
        <v>22.53796397160983</v>
      </c>
      <c r="T936">
        <v>91233.664281231337</v>
      </c>
      <c r="U936">
        <v>91233.816860846186</v>
      </c>
      <c r="V936">
        <v>91171.857659756191</v>
      </c>
      <c r="W936">
        <v>91295.696799778278</v>
      </c>
      <c r="X936">
        <v>5892.4753079652774</v>
      </c>
      <c r="Y936">
        <v>5912.8715933645381</v>
      </c>
      <c r="Z936">
        <v>5737.7026094142948</v>
      </c>
      <c r="AA936">
        <v>5988.5020909023024</v>
      </c>
      <c r="AB936">
        <v>899.21796970887806</v>
      </c>
      <c r="AC936">
        <v>888.58880889710917</v>
      </c>
      <c r="AD936">
        <v>784.06128253436611</v>
      </c>
      <c r="AE936">
        <v>1037.889868917124</v>
      </c>
      <c r="AF936">
        <v>68.296271719819828</v>
      </c>
      <c r="AG936">
        <v>68.054436466091161</v>
      </c>
      <c r="AH936">
        <v>67.207179849271043</v>
      </c>
      <c r="AI936">
        <v>70.090234738499078</v>
      </c>
      <c r="AJ936">
        <v>0.61083030597177224</v>
      </c>
      <c r="AK936">
        <v>0.61083025975290473</v>
      </c>
      <c r="AL936">
        <v>0.61080479693051626</v>
      </c>
      <c r="AM936">
        <v>0.61085538997209787</v>
      </c>
      <c r="AN936">
        <v>0.97270288109976777</v>
      </c>
      <c r="AO936">
        <v>0.97270288109976821</v>
      </c>
      <c r="AP936">
        <v>0.97270288109976821</v>
      </c>
      <c r="AQ936">
        <v>0.97270288109976821</v>
      </c>
      <c r="AR936">
        <v>16.33307254104524</v>
      </c>
      <c r="AS936">
        <v>16.33307254104524</v>
      </c>
      <c r="AT936">
        <v>16.33307254104524</v>
      </c>
      <c r="AU936">
        <v>16.33307254104524</v>
      </c>
      <c r="AV936" t="str">
        <f>VLOOKUP(Sheet1[[#This Row],[NPDES ID2]],Combined_Sheet__Major_Only___2[[NPDES ID2]:[ECHO BFR]],3,FALSE)</f>
        <v>NV</v>
      </c>
      <c r="AW936" t="s">
        <v>12185</v>
      </c>
      <c r="AX936" t="str">
        <f>VLOOKUP(Sheet1[[#This Row],[NPDES ID2]],Combined_Sheet__Major_Only___2[[NPDES ID2]:[ECHO BFR]],27,FALSE)</f>
        <v>-</v>
      </c>
      <c r="AY936" t="str">
        <f>VLOOKUP(Sheet1[[#This Row],[NPDES ID2]],Combined_Sheet__Major_Only___2[[NPDES ID2]:[ECHO BFR]],28,FALSE)</f>
        <v>-</v>
      </c>
      <c r="AZ936" t="str">
        <f>VLOOKUP(Sheet1[[#This Row],[NPDES ID2]],Combined_Sheet__Major_Only___2[[NPDES ID2]:[ECHO BFR]],29,FALSE)</f>
        <v>thickening</v>
      </c>
      <c r="BA936">
        <f>VLOOKUP(Sheet1[[#This Row],[NPDES ID2]],Combined_Sheet__Major_Only___2[[NPDES ID2]:[ECHO BFR]],17,FALSE)</f>
        <v>39.161648999999997</v>
      </c>
      <c r="BB936">
        <f>VLOOKUP(Sheet1[[#This Row],[NPDES ID2]],Combined_Sheet__Major_Only___2[[NPDES ID2]:[ECHO BFR]],18,FALSE)</f>
        <v>-119.733367</v>
      </c>
      <c r="BC936" s="2" t="str">
        <f>IF(ISNUMBER(SEARCH("aerobic",$AW936)),"aerobic","")</f>
        <v/>
      </c>
      <c r="BD936" s="2" t="str">
        <f>IF(ISNUMBER(SEARCH("anaer",$AW936)),"anaer","")</f>
        <v>anaer</v>
      </c>
      <c r="BE936" s="2" t="str">
        <f>IF(ISNUMBER(SEARCH("thickening",$AZ936)),"thickening","")</f>
        <v>thickening</v>
      </c>
      <c r="BF936" s="4" t="str">
        <f>IF(ISNUMBER(SEARCH("airDry",$AW936)),"airDry","")</f>
        <v/>
      </c>
      <c r="BG936" s="4" t="str">
        <f>IF(ISNUMBER(SEARCH("heatDry",$AY936)),"heatDry","")</f>
        <v/>
      </c>
      <c r="BH936" s="4" t="str">
        <f>IF(AND(ISNUMBER(SEARCH("aerobic",$AW936)),ISNUMBER(SEARCH("anaer",$AW936))),"Combined Aer and Anaer.","")</f>
        <v/>
      </c>
    </row>
    <row r="937" spans="1:60" x14ac:dyDescent="0.25">
      <c r="A937" s="5">
        <v>2199</v>
      </c>
      <c r="B937" t="s">
        <v>10311</v>
      </c>
      <c r="C937">
        <v>658.36</v>
      </c>
      <c r="D937">
        <v>319.7851008613228</v>
      </c>
      <c r="E937">
        <v>314.51598445065588</v>
      </c>
      <c r="F937">
        <v>268.00056617190688</v>
      </c>
      <c r="G937">
        <v>385.68914183774098</v>
      </c>
      <c r="H937">
        <v>-139.32637135626919</v>
      </c>
      <c r="I937">
        <v>-140.65616119822201</v>
      </c>
      <c r="J937">
        <v>-159.2542343294063</v>
      </c>
      <c r="K937">
        <v>-116.36533145877731</v>
      </c>
      <c r="L937">
        <v>488.59169286582039</v>
      </c>
      <c r="M937">
        <v>485.63539402491</v>
      </c>
      <c r="N937">
        <v>475.29843446882438</v>
      </c>
      <c r="O937">
        <v>510.49719980094358</v>
      </c>
      <c r="P937">
        <v>20.321669962174141</v>
      </c>
      <c r="Q937">
        <v>20.213278192195549</v>
      </c>
      <c r="R937">
        <v>17.06257274443599</v>
      </c>
      <c r="S937">
        <v>22.85938647793423</v>
      </c>
      <c r="T937">
        <v>91200.442439604216</v>
      </c>
      <c r="U937">
        <v>91200.59496475631</v>
      </c>
      <c r="V937">
        <v>91138.657879779203</v>
      </c>
      <c r="W937">
        <v>91262.452815867917</v>
      </c>
      <c r="X937">
        <v>7216.9559288839318</v>
      </c>
      <c r="Y937">
        <v>7256.6087084811152</v>
      </c>
      <c r="Z937">
        <v>6900.1293651512342</v>
      </c>
      <c r="AA937">
        <v>7415.7833749360643</v>
      </c>
      <c r="AB937">
        <v>1391.42355453299</v>
      </c>
      <c r="AC937">
        <v>1372.163783985648</v>
      </c>
      <c r="AD937">
        <v>1165.785201273736</v>
      </c>
      <c r="AE937">
        <v>1686.6654001706811</v>
      </c>
      <c r="AF937">
        <v>55.761550253080067</v>
      </c>
      <c r="AG937">
        <v>55.424433955075337</v>
      </c>
      <c r="AH937">
        <v>54.244272766634452</v>
      </c>
      <c r="AI937">
        <v>58.261198649665907</v>
      </c>
      <c r="AJ937">
        <v>0.45778825356741099</v>
      </c>
      <c r="AK937">
        <v>0.45778822041505929</v>
      </c>
      <c r="AL937">
        <v>0.45776994875524568</v>
      </c>
      <c r="AM937">
        <v>0.45780625334133951</v>
      </c>
      <c r="AN937">
        <v>0.97269332694720689</v>
      </c>
      <c r="AO937">
        <v>0.972693326947207</v>
      </c>
      <c r="AP937">
        <v>0.972693326947207</v>
      </c>
      <c r="AQ937">
        <v>0.972693326947207</v>
      </c>
      <c r="AR937">
        <v>11.625854434364459</v>
      </c>
      <c r="AS937">
        <v>11.625854434364451</v>
      </c>
      <c r="AT937">
        <v>11.625854434364451</v>
      </c>
      <c r="AU937">
        <v>11.625854434364451</v>
      </c>
      <c r="AV937" t="str">
        <f>VLOOKUP(Sheet1[[#This Row],[NPDES ID2]],Combined_Sheet__Major_Only___2[[NPDES ID2]:[ECHO BFR]],3,FALSE)</f>
        <v>NY</v>
      </c>
      <c r="AW937" t="s">
        <v>54</v>
      </c>
      <c r="AX937" t="str">
        <f>VLOOKUP(Sheet1[[#This Row],[NPDES ID2]],Combined_Sheet__Major_Only___2[[NPDES ID2]:[ECHO BFR]],27,FALSE)</f>
        <v>-</v>
      </c>
      <c r="AY937" t="str">
        <f>VLOOKUP(Sheet1[[#This Row],[NPDES ID2]],Combined_Sheet__Major_Only___2[[NPDES ID2]:[ECHO BFR]],28,FALSE)</f>
        <v>-</v>
      </c>
      <c r="AZ937" t="str">
        <f>VLOOKUP(Sheet1[[#This Row],[NPDES ID2]],Combined_Sheet__Major_Only___2[[NPDES ID2]:[ECHO BFR]],29,FALSE)</f>
        <v>thickening</v>
      </c>
      <c r="BA937">
        <f>VLOOKUP(Sheet1[[#This Row],[NPDES ID2]],Combined_Sheet__Major_Only___2[[NPDES ID2]:[ECHO BFR]],17,FALSE)</f>
        <v>40.839440000000003</v>
      </c>
      <c r="BB937">
        <f>VLOOKUP(Sheet1[[#This Row],[NPDES ID2]],Combined_Sheet__Major_Only___2[[NPDES ID2]:[ECHO BFR]],18,FALSE)</f>
        <v>-73.697209999999998</v>
      </c>
      <c r="BC937" s="2" t="str">
        <f>IF(ISNUMBER(SEARCH("aerobic",$AW937)),"aerobic","")</f>
        <v/>
      </c>
      <c r="BD937" s="2" t="str">
        <f>IF(ISNUMBER(SEARCH("anaer",$AW937)),"anaer","")</f>
        <v/>
      </c>
      <c r="BE937" s="2" t="str">
        <f>IF(ISNUMBER(SEARCH("thickening",$AZ937)),"thickening","")</f>
        <v>thickening</v>
      </c>
      <c r="BF937" s="4" t="str">
        <f>IF(ISNUMBER(SEARCH("airDry",$AW937)),"airDry","")</f>
        <v/>
      </c>
      <c r="BG937" s="4" t="str">
        <f>IF(ISNUMBER(SEARCH("heatDry",$AY937)),"heatDry","")</f>
        <v/>
      </c>
      <c r="BH937" s="4" t="str">
        <f>IF(AND(ISNUMBER(SEARCH("aerobic",$AW937)),ISNUMBER(SEARCH("anaer",$AW937))),"Combined Aer and Anaer.","")</f>
        <v/>
      </c>
    </row>
    <row r="938" spans="1:60" x14ac:dyDescent="0.25">
      <c r="A938" s="5">
        <v>2229</v>
      </c>
      <c r="B938" t="s">
        <v>10442</v>
      </c>
      <c r="C938">
        <v>576.5</v>
      </c>
      <c r="D938">
        <v>336.32819364149918</v>
      </c>
      <c r="E938">
        <v>330.06776572095481</v>
      </c>
      <c r="F938">
        <v>278.4610106475389</v>
      </c>
      <c r="G938">
        <v>404.16898179704941</v>
      </c>
      <c r="H938">
        <v>-106.38221457878539</v>
      </c>
      <c r="I938">
        <v>-107.74542983931531</v>
      </c>
      <c r="J938">
        <v>-127.30696993174109</v>
      </c>
      <c r="K938">
        <v>-84.968980618006796</v>
      </c>
      <c r="L938">
        <v>412.37755484671942</v>
      </c>
      <c r="M938">
        <v>411.03393817546709</v>
      </c>
      <c r="N938">
        <v>406.33597472731333</v>
      </c>
      <c r="O938">
        <v>422.33332314484562</v>
      </c>
      <c r="P938">
        <v>13.480277835317411</v>
      </c>
      <c r="Q938">
        <v>13.65050995529219</v>
      </c>
      <c r="R938">
        <v>10.968927057346971</v>
      </c>
      <c r="S938">
        <v>15.89041635323146</v>
      </c>
      <c r="T938">
        <v>91186.952349512707</v>
      </c>
      <c r="U938">
        <v>91187.104852549615</v>
      </c>
      <c r="V938">
        <v>91125.176748060636</v>
      </c>
      <c r="W938">
        <v>91248.953734661467</v>
      </c>
      <c r="X938">
        <v>5737.4362165098164</v>
      </c>
      <c r="Y938">
        <v>5755.8988497282753</v>
      </c>
      <c r="Z938">
        <v>5598.5257135741822</v>
      </c>
      <c r="AA938">
        <v>5823.3631735801282</v>
      </c>
      <c r="AB938">
        <v>855.02961877164705</v>
      </c>
      <c r="AC938">
        <v>845.29569463158953</v>
      </c>
      <c r="AD938">
        <v>747.96934585857502</v>
      </c>
      <c r="AE938">
        <v>982.38105616144037</v>
      </c>
      <c r="AF938">
        <v>70.102824905985912</v>
      </c>
      <c r="AG938">
        <v>69.874663922303995</v>
      </c>
      <c r="AH938">
        <v>69.075634927584986</v>
      </c>
      <c r="AI938">
        <v>71.794954605196722</v>
      </c>
      <c r="AJ938">
        <v>0.63293698994276637</v>
      </c>
      <c r="AK938">
        <v>0.63293695741545075</v>
      </c>
      <c r="AL938">
        <v>0.63291898280399472</v>
      </c>
      <c r="AM938">
        <v>0.63295469676874583</v>
      </c>
      <c r="AN938">
        <v>0.97268944547013347</v>
      </c>
      <c r="AO938">
        <v>0.97268944547013347</v>
      </c>
      <c r="AP938">
        <v>0.97268944547013347</v>
      </c>
      <c r="AQ938">
        <v>0.97268944547013347</v>
      </c>
      <c r="AR938">
        <v>17.013314817640719</v>
      </c>
      <c r="AS938">
        <v>17.01331481764073</v>
      </c>
      <c r="AT938">
        <v>17.01331481764073</v>
      </c>
      <c r="AU938">
        <v>17.01331481764073</v>
      </c>
      <c r="AV938" t="str">
        <f>VLOOKUP(Sheet1[[#This Row],[NPDES ID2]],Combined_Sheet__Major_Only___2[[NPDES ID2]:[ECHO BFR]],3,FALSE)</f>
        <v>CA</v>
      </c>
      <c r="AW938" t="s">
        <v>12185</v>
      </c>
      <c r="AX938" t="str">
        <f>VLOOKUP(Sheet1[[#This Row],[NPDES ID2]],Combined_Sheet__Major_Only___2[[NPDES ID2]:[ECHO BFR]],27,FALSE)</f>
        <v>-</v>
      </c>
      <c r="AY938" t="str">
        <f>VLOOKUP(Sheet1[[#This Row],[NPDES ID2]],Combined_Sheet__Major_Only___2[[NPDES ID2]:[ECHO BFR]],28,FALSE)</f>
        <v>-</v>
      </c>
      <c r="AZ938" t="str">
        <f>VLOOKUP(Sheet1[[#This Row],[NPDES ID2]],Combined_Sheet__Major_Only___2[[NPDES ID2]:[ECHO BFR]],29,FALSE)</f>
        <v>thickening, preliminaryOps</v>
      </c>
      <c r="BA938">
        <f>VLOOKUP(Sheet1[[#This Row],[NPDES ID2]],Combined_Sheet__Major_Only___2[[NPDES ID2]:[ECHO BFR]],17,FALSE)</f>
        <v>38.734439999999999</v>
      </c>
      <c r="BB938">
        <f>VLOOKUP(Sheet1[[#This Row],[NPDES ID2]],Combined_Sheet__Major_Only___2[[NPDES ID2]:[ECHO BFR]],18,FALSE)</f>
        <v>-120.7868</v>
      </c>
      <c r="BC938" s="2" t="str">
        <f>IF(ISNUMBER(SEARCH("aerobic",$AW938)),"aerobic","")</f>
        <v/>
      </c>
      <c r="BD938" s="2" t="str">
        <f>IF(ISNUMBER(SEARCH("anaer",$AW938)),"anaer","")</f>
        <v>anaer</v>
      </c>
      <c r="BE938" s="2" t="str">
        <f>IF(ISNUMBER(SEARCH("thickening",$AZ938)),"thickening","")</f>
        <v>thickening</v>
      </c>
      <c r="BF938" s="4" t="str">
        <f>IF(ISNUMBER(SEARCH("airDry",$AW938)),"airDry","")</f>
        <v/>
      </c>
      <c r="BG938" s="4" t="str">
        <f>IF(ISNUMBER(SEARCH("heatDry",$AY938)),"heatDry","")</f>
        <v/>
      </c>
      <c r="BH938" s="4" t="str">
        <f>IF(AND(ISNUMBER(SEARCH("aerobic",$AW938)),ISNUMBER(SEARCH("anaer",$AW938))),"Combined Aer and Anaer.","")</f>
        <v/>
      </c>
    </row>
    <row r="939" spans="1:60" x14ac:dyDescent="0.25">
      <c r="A939" s="5">
        <v>2279</v>
      </c>
      <c r="B939" t="s">
        <v>10656</v>
      </c>
      <c r="C939">
        <v>460.48</v>
      </c>
      <c r="D939">
        <v>369.67912534285671</v>
      </c>
      <c r="E939">
        <v>365.82665861362551</v>
      </c>
      <c r="F939">
        <v>295.05068403414799</v>
      </c>
      <c r="G939">
        <v>451.64124222263308</v>
      </c>
      <c r="H939">
        <v>-111.2475993409055</v>
      </c>
      <c r="I939">
        <v>-112.5968049794014</v>
      </c>
      <c r="J939">
        <v>-131.9823572899289</v>
      </c>
      <c r="K939">
        <v>-89.619604736230173</v>
      </c>
      <c r="L939">
        <v>316.11728216800799</v>
      </c>
      <c r="M939">
        <v>314.94309437978609</v>
      </c>
      <c r="N939">
        <v>310.83715672782961</v>
      </c>
      <c r="O939">
        <v>324.81807380790491</v>
      </c>
      <c r="P939">
        <v>10.79428157728352</v>
      </c>
      <c r="Q939">
        <v>10.89010079559298</v>
      </c>
      <c r="R939">
        <v>8.8331439417336632</v>
      </c>
      <c r="S939">
        <v>12.587336912231921</v>
      </c>
      <c r="T939">
        <v>91138.082595445157</v>
      </c>
      <c r="U939">
        <v>91138.235018366686</v>
      </c>
      <c r="V939">
        <v>91076.33944696268</v>
      </c>
      <c r="W939">
        <v>91200.051409011998</v>
      </c>
      <c r="X939">
        <v>5975.354535267531</v>
      </c>
      <c r="Y939">
        <v>5996.8377958638102</v>
      </c>
      <c r="Z939">
        <v>5811.2222677783338</v>
      </c>
      <c r="AA939">
        <v>6077.3608178793666</v>
      </c>
      <c r="AB939">
        <v>924.84425080328265</v>
      </c>
      <c r="AC939">
        <v>913.65673502135587</v>
      </c>
      <c r="AD939">
        <v>804.82234554300271</v>
      </c>
      <c r="AE939">
        <v>1070.405285191503</v>
      </c>
      <c r="AF939">
        <v>67.278300090722254</v>
      </c>
      <c r="AG939">
        <v>67.028600868094856</v>
      </c>
      <c r="AH939">
        <v>66.154433696623599</v>
      </c>
      <c r="AI939">
        <v>69.129807917570375</v>
      </c>
      <c r="AJ939">
        <v>0.59837826328440724</v>
      </c>
      <c r="AK939">
        <v>0.59837823764117026</v>
      </c>
      <c r="AL939">
        <v>0.59836405188081798</v>
      </c>
      <c r="AM939">
        <v>0.59839223760271032</v>
      </c>
      <c r="AN939">
        <v>0.97267537502787593</v>
      </c>
      <c r="AO939">
        <v>0.97267537502787571</v>
      </c>
      <c r="AP939">
        <v>0.97267537502787571</v>
      </c>
      <c r="AQ939">
        <v>0.97267537502787571</v>
      </c>
      <c r="AR939">
        <v>15.9504427880322</v>
      </c>
      <c r="AS939">
        <v>15.95044278803219</v>
      </c>
      <c r="AT939">
        <v>15.95044278803219</v>
      </c>
      <c r="AU939">
        <v>15.95044278803219</v>
      </c>
      <c r="AV939" t="str">
        <f>VLOOKUP(Sheet1[[#This Row],[NPDES ID2]],Combined_Sheet__Major_Only___2[[NPDES ID2]:[ECHO BFR]],3,FALSE)</f>
        <v>IN</v>
      </c>
      <c r="AW939" t="s">
        <v>41</v>
      </c>
      <c r="AX939" t="str">
        <f>VLOOKUP(Sheet1[[#This Row],[NPDES ID2]],Combined_Sheet__Major_Only___2[[NPDES ID2]:[ECHO BFR]],27,FALSE)</f>
        <v>methaneBioCaptureRecover, tempSludgeStore</v>
      </c>
      <c r="AY939" t="str">
        <f>VLOOKUP(Sheet1[[#This Row],[NPDES ID2]],Combined_Sheet__Major_Only___2[[NPDES ID2]:[ECHO BFR]],28,FALSE)</f>
        <v>-</v>
      </c>
      <c r="AZ939" t="str">
        <f>VLOOKUP(Sheet1[[#This Row],[NPDES ID2]],Combined_Sheet__Major_Only___2[[NPDES ID2]:[ECHO BFR]],29,FALSE)</f>
        <v>thickening</v>
      </c>
      <c r="BA939">
        <f>VLOOKUP(Sheet1[[#This Row],[NPDES ID2]],Combined_Sheet__Major_Only___2[[NPDES ID2]:[ECHO BFR]],17,FALSE)</f>
        <v>39.528306000000001</v>
      </c>
      <c r="BB939">
        <f>VLOOKUP(Sheet1[[#This Row],[NPDES ID2]],Combined_Sheet__Major_Only___2[[NPDES ID2]:[ECHO BFR]],18,FALSE)</f>
        <v>-85.792444000000003</v>
      </c>
      <c r="BC939" s="2" t="str">
        <f>IF(ISNUMBER(SEARCH("aerobic",$AW939)),"aerobic","")</f>
        <v>aerobic</v>
      </c>
      <c r="BD939" s="2" t="str">
        <f>IF(ISNUMBER(SEARCH("anaer",$AW939)),"anaer","")</f>
        <v/>
      </c>
      <c r="BE939" s="2" t="str">
        <f>IF(ISNUMBER(SEARCH("thickening",$AZ939)),"thickening","")</f>
        <v>thickening</v>
      </c>
      <c r="BF939" s="4" t="str">
        <f>IF(ISNUMBER(SEARCH("airDry",$AW939)),"airDry","")</f>
        <v/>
      </c>
      <c r="BG939" s="4" t="str">
        <f>IF(ISNUMBER(SEARCH("heatDry",$AY939)),"heatDry","")</f>
        <v/>
      </c>
      <c r="BH939" s="4" t="str">
        <f>IF(AND(ISNUMBER(SEARCH("aerobic",$AW939)),ISNUMBER(SEARCH("anaer",$AW939))),"Combined Aer and Anaer.","")</f>
        <v/>
      </c>
    </row>
    <row r="940" spans="1:60" x14ac:dyDescent="0.25">
      <c r="A940" s="5">
        <v>682</v>
      </c>
      <c r="B940" t="s">
        <v>3372</v>
      </c>
      <c r="C940">
        <v>25660.46</v>
      </c>
      <c r="D940">
        <v>4640.7452471328907</v>
      </c>
      <c r="E940">
        <v>4657.4697397018972</v>
      </c>
      <c r="F940">
        <v>3704.4175789816982</v>
      </c>
      <c r="G940">
        <v>5488.4216132446527</v>
      </c>
      <c r="H940">
        <v>-98.914408206322918</v>
      </c>
      <c r="I940">
        <v>-97.658240509231646</v>
      </c>
      <c r="J940">
        <v>-121.0488102875518</v>
      </c>
      <c r="K940">
        <v>-74.273411757459314</v>
      </c>
      <c r="L940">
        <v>18442.877019402229</v>
      </c>
      <c r="M940">
        <v>18383.310019719229</v>
      </c>
      <c r="N940">
        <v>18177.71416481533</v>
      </c>
      <c r="O940">
        <v>18880.219577241962</v>
      </c>
      <c r="P940">
        <v>598.96640824505334</v>
      </c>
      <c r="Q940">
        <v>607.28858102378899</v>
      </c>
      <c r="R940">
        <v>487.12054591581762</v>
      </c>
      <c r="S940">
        <v>707.58638333020542</v>
      </c>
      <c r="T940">
        <v>91105.928906570305</v>
      </c>
      <c r="U940">
        <v>91106.081276780169</v>
      </c>
      <c r="V940">
        <v>91044.207110409014</v>
      </c>
      <c r="W940">
        <v>91167.876289775289</v>
      </c>
      <c r="X940">
        <v>5705.0628871147346</v>
      </c>
      <c r="Y940">
        <v>5723.1360451043874</v>
      </c>
      <c r="Z940">
        <v>5569.3056345934319</v>
      </c>
      <c r="AA940">
        <v>5789.5404836766002</v>
      </c>
      <c r="AB940">
        <v>847.75630046378774</v>
      </c>
      <c r="AC940">
        <v>838.42913955611243</v>
      </c>
      <c r="AD940">
        <v>741.35981309855072</v>
      </c>
      <c r="AE940">
        <v>974.49056718996871</v>
      </c>
      <c r="AF940">
        <v>70.533979537992508</v>
      </c>
      <c r="AG940">
        <v>70.317267562024739</v>
      </c>
      <c r="AH940">
        <v>69.520949688725736</v>
      </c>
      <c r="AI940">
        <v>72.192379542877447</v>
      </c>
      <c r="AJ940">
        <v>0.63821516944499568</v>
      </c>
      <c r="AK940">
        <v>0.63821330843010915</v>
      </c>
      <c r="AL940">
        <v>0.63741164073386991</v>
      </c>
      <c r="AM940">
        <v>0.63900641806750824</v>
      </c>
      <c r="AN940">
        <v>0.97266610951782473</v>
      </c>
      <c r="AO940">
        <v>0.9726661095178244</v>
      </c>
      <c r="AP940">
        <v>0.9726661095178244</v>
      </c>
      <c r="AQ940">
        <v>0.9726661095178244</v>
      </c>
      <c r="AR940">
        <v>17.148820570455239</v>
      </c>
      <c r="AS940">
        <v>17.148820570455239</v>
      </c>
      <c r="AT940">
        <v>17.148820570455239</v>
      </c>
      <c r="AU940">
        <v>17.148820570455239</v>
      </c>
      <c r="AV940" t="str">
        <f>VLOOKUP(Sheet1[[#This Row],[NPDES ID2]],Combined_Sheet__Major_Only___2[[NPDES ID2]:[ECHO BFR]],3,FALSE)</f>
        <v>CO</v>
      </c>
      <c r="AW940" t="s">
        <v>12185</v>
      </c>
      <c r="AX940" t="str">
        <f>VLOOKUP(Sheet1[[#This Row],[NPDES ID2]],Combined_Sheet__Major_Only___2[[NPDES ID2]:[ECHO BFR]],27,FALSE)</f>
        <v>methaneBioCaptureRecover</v>
      </c>
      <c r="AY940" t="str">
        <f>VLOOKUP(Sheet1[[#This Row],[NPDES ID2]],Combined_Sheet__Major_Only___2[[NPDES ID2]:[ECHO BFR]],28,FALSE)</f>
        <v>-</v>
      </c>
      <c r="AZ940" t="str">
        <f>VLOOKUP(Sheet1[[#This Row],[NPDES ID2]],Combined_Sheet__Major_Only___2[[NPDES ID2]:[ECHO BFR]],29,FALSE)</f>
        <v>thickening</v>
      </c>
      <c r="BA940">
        <f>VLOOKUP(Sheet1[[#This Row],[NPDES ID2]],Combined_Sheet__Major_Only___2[[NPDES ID2]:[ECHO BFR]],17,FALSE)</f>
        <v>39.814970000000002</v>
      </c>
      <c r="BB940">
        <f>VLOOKUP(Sheet1[[#This Row],[NPDES ID2]],Combined_Sheet__Major_Only___2[[NPDES ID2]:[ECHO BFR]],18,FALSE)</f>
        <v>-104.95923000000001</v>
      </c>
      <c r="BC940" s="2" t="str">
        <f>IF(ISNUMBER(SEARCH("aerobic",$AW940)),"aerobic","")</f>
        <v/>
      </c>
      <c r="BD940" s="2" t="str">
        <f>IF(ISNUMBER(SEARCH("anaer",$AW940)),"anaer","")</f>
        <v>anaer</v>
      </c>
      <c r="BE940" s="2" t="str">
        <f>IF(ISNUMBER(SEARCH("thickening",$AZ940)),"thickening","")</f>
        <v>thickening</v>
      </c>
      <c r="BF940" s="3" t="str">
        <f>IF(ISNUMBER(SEARCH("airDry",$AW940)),"airDry","")</f>
        <v/>
      </c>
      <c r="BG940" s="3" t="str">
        <f>IF(ISNUMBER(SEARCH("heatDry",$AY940)),"heatDry","")</f>
        <v/>
      </c>
      <c r="BH940" s="3" t="str">
        <f>IF(AND(ISNUMBER(SEARCH("aerobic",$AW940)),ISNUMBER(SEARCH("anaer",$AW940))),"Combined Aer and Anaer.","")</f>
        <v/>
      </c>
    </row>
    <row r="941" spans="1:60" x14ac:dyDescent="0.25">
      <c r="A941" s="5">
        <v>913</v>
      </c>
      <c r="B941" t="s">
        <v>4444</v>
      </c>
      <c r="C941">
        <v>703.8</v>
      </c>
      <c r="D941">
        <v>331.47340450420779</v>
      </c>
      <c r="E941">
        <v>325.19456988744952</v>
      </c>
      <c r="F941">
        <v>279.61096918372829</v>
      </c>
      <c r="G941">
        <v>394.11912745346569</v>
      </c>
      <c r="H941">
        <v>-106.52742483639371</v>
      </c>
      <c r="I941">
        <v>-107.869570476474</v>
      </c>
      <c r="J941">
        <v>-127.44362647317941</v>
      </c>
      <c r="K941">
        <v>-85.090374839110609</v>
      </c>
      <c r="L941">
        <v>502.64768436151962</v>
      </c>
      <c r="M941">
        <v>501.00130759822781</v>
      </c>
      <c r="N941">
        <v>495.24523137791022</v>
      </c>
      <c r="O941">
        <v>514.84624980934097</v>
      </c>
      <c r="P941">
        <v>16.45841411628485</v>
      </c>
      <c r="Q941">
        <v>16.66328395660134</v>
      </c>
      <c r="R941">
        <v>13.39521666783533</v>
      </c>
      <c r="S941">
        <v>19.393440683192861</v>
      </c>
      <c r="T941">
        <v>91093.659643012958</v>
      </c>
      <c r="U941">
        <v>91093.811993109004</v>
      </c>
      <c r="V941">
        <v>91031.945994509544</v>
      </c>
      <c r="W941">
        <v>91155.598848781185</v>
      </c>
      <c r="X941">
        <v>5740.5739313442646</v>
      </c>
      <c r="Y941">
        <v>5759.1340392525926</v>
      </c>
      <c r="Z941">
        <v>5600.8877503162694</v>
      </c>
      <c r="AA941">
        <v>5826.9962764784932</v>
      </c>
      <c r="AB941">
        <v>856.69427559764222</v>
      </c>
      <c r="AC941">
        <v>846.92111496226562</v>
      </c>
      <c r="AD941">
        <v>749.28052772950582</v>
      </c>
      <c r="AE941">
        <v>984.56049716113216</v>
      </c>
      <c r="AF941">
        <v>69.993431525680904</v>
      </c>
      <c r="AG941">
        <v>69.764478743349002</v>
      </c>
      <c r="AH941">
        <v>68.962471375282604</v>
      </c>
      <c r="AI941">
        <v>71.691687294846105</v>
      </c>
      <c r="AJ941">
        <v>0.63159804904362438</v>
      </c>
      <c r="AK941">
        <v>0.63159800931827159</v>
      </c>
      <c r="AL941">
        <v>0.6315760888415527</v>
      </c>
      <c r="AM941">
        <v>0.63161964316302899</v>
      </c>
      <c r="AN941">
        <v>0.97266257231095832</v>
      </c>
      <c r="AO941">
        <v>0.97266257231095854</v>
      </c>
      <c r="AP941">
        <v>0.97266257231095854</v>
      </c>
      <c r="AQ941">
        <v>0.97266257231095854</v>
      </c>
      <c r="AR941">
        <v>16.971994818900608</v>
      </c>
      <c r="AS941">
        <v>16.971994818900608</v>
      </c>
      <c r="AT941">
        <v>16.971994818900608</v>
      </c>
      <c r="AU941">
        <v>16.971994818900608</v>
      </c>
      <c r="AV941" t="str">
        <f>VLOOKUP(Sheet1[[#This Row],[NPDES ID2]],Combined_Sheet__Major_Only___2[[NPDES ID2]:[ECHO BFR]],3,FALSE)</f>
        <v>NY</v>
      </c>
      <c r="AW941" t="s">
        <v>12185</v>
      </c>
      <c r="AX941" t="str">
        <f>VLOOKUP(Sheet1[[#This Row],[NPDES ID2]],Combined_Sheet__Major_Only___2[[NPDES ID2]:[ECHO BFR]],27,FALSE)</f>
        <v>-</v>
      </c>
      <c r="AY941" t="str">
        <f>VLOOKUP(Sheet1[[#This Row],[NPDES ID2]],Combined_Sheet__Major_Only___2[[NPDES ID2]:[ECHO BFR]],28,FALSE)</f>
        <v>-</v>
      </c>
      <c r="AZ941" t="str">
        <f>VLOOKUP(Sheet1[[#This Row],[NPDES ID2]],Combined_Sheet__Major_Only___2[[NPDES ID2]:[ECHO BFR]],29,FALSE)</f>
        <v>preliminaryOps, thickening</v>
      </c>
      <c r="BA941">
        <f>VLOOKUP(Sheet1[[#This Row],[NPDES ID2]],Combined_Sheet__Major_Only___2[[NPDES ID2]:[ECHO BFR]],17,FALSE)</f>
        <v>40.881219999999999</v>
      </c>
      <c r="BB941">
        <f>VLOOKUP(Sheet1[[#This Row],[NPDES ID2]],Combined_Sheet__Major_Only___2[[NPDES ID2]:[ECHO BFR]],18,FALSE)</f>
        <v>-73.422089999999997</v>
      </c>
      <c r="BC941" s="2" t="str">
        <f>IF(ISNUMBER(SEARCH("aerobic",$AW941)),"aerobic","")</f>
        <v/>
      </c>
      <c r="BD941" s="2" t="str">
        <f>IF(ISNUMBER(SEARCH("anaer",$AW941)),"anaer","")</f>
        <v>anaer</v>
      </c>
      <c r="BE941" s="2" t="str">
        <f>IF(ISNUMBER(SEARCH("thickening",$AZ941)),"thickening","")</f>
        <v>thickening</v>
      </c>
      <c r="BF941" s="4" t="str">
        <f>IF(ISNUMBER(SEARCH("airDry",$AW941)),"airDry","")</f>
        <v/>
      </c>
      <c r="BG941" s="4" t="str">
        <f>IF(ISNUMBER(SEARCH("heatDry",$AY941)),"heatDry","")</f>
        <v/>
      </c>
      <c r="BH941" s="4" t="str">
        <f>IF(AND(ISNUMBER(SEARCH("aerobic",$AW941)),ISNUMBER(SEARCH("anaer",$AW941))),"Combined Aer and Anaer.","")</f>
        <v/>
      </c>
    </row>
    <row r="942" spans="1:60" x14ac:dyDescent="0.25">
      <c r="A942" s="5">
        <v>1961</v>
      </c>
      <c r="B942" t="s">
        <v>9245</v>
      </c>
      <c r="C942">
        <v>2176.3130000000001</v>
      </c>
      <c r="D942">
        <v>478.16468243929359</v>
      </c>
      <c r="E942">
        <v>476.18250910765482</v>
      </c>
      <c r="F942">
        <v>393.18970987746309</v>
      </c>
      <c r="G942">
        <v>560.02365307097284</v>
      </c>
      <c r="H942">
        <v>-137.57624286202969</v>
      </c>
      <c r="I942">
        <v>-138.89374103378091</v>
      </c>
      <c r="J942">
        <v>-158.1744497322662</v>
      </c>
      <c r="K942">
        <v>-114.3478913360678</v>
      </c>
      <c r="L942">
        <v>1653.535537929617</v>
      </c>
      <c r="M942">
        <v>1643.7166138613841</v>
      </c>
      <c r="N942">
        <v>1609.4131205016679</v>
      </c>
      <c r="O942">
        <v>1726.258254188941</v>
      </c>
      <c r="P942">
        <v>68.163936291423425</v>
      </c>
      <c r="Q942">
        <v>67.888232003528699</v>
      </c>
      <c r="R942">
        <v>57.17005951994858</v>
      </c>
      <c r="S942">
        <v>76.701223332726897</v>
      </c>
      <c r="T942">
        <v>91040.586017785783</v>
      </c>
      <c r="U942">
        <v>91040.738280874764</v>
      </c>
      <c r="V942">
        <v>90978.907613919408</v>
      </c>
      <c r="W942">
        <v>91102.489850101338</v>
      </c>
      <c r="X942">
        <v>7143.5639456406197</v>
      </c>
      <c r="Y942">
        <v>7182.1466626067713</v>
      </c>
      <c r="Z942">
        <v>6835.684426169656</v>
      </c>
      <c r="AA942">
        <v>7336.5700176428754</v>
      </c>
      <c r="AB942">
        <v>1360.9811177806521</v>
      </c>
      <c r="AC942">
        <v>1342.0449575479799</v>
      </c>
      <c r="AD942">
        <v>1142.853163123699</v>
      </c>
      <c r="AE942">
        <v>1644.8113835670831</v>
      </c>
      <c r="AF942">
        <v>56.24025449038276</v>
      </c>
      <c r="AG942">
        <v>55.907210777371887</v>
      </c>
      <c r="AH942">
        <v>54.739038830096419</v>
      </c>
      <c r="AI942">
        <v>58.712506157565272</v>
      </c>
      <c r="AJ942">
        <v>0.46361997716143383</v>
      </c>
      <c r="AK942">
        <v>0.46361986466950639</v>
      </c>
      <c r="AL942">
        <v>0.46355913366597878</v>
      </c>
      <c r="AM942">
        <v>0.46367981302269551</v>
      </c>
      <c r="AN942">
        <v>0.97264726072796182</v>
      </c>
      <c r="AO942">
        <v>0.97264726072796137</v>
      </c>
      <c r="AP942">
        <v>0.97264726072796137</v>
      </c>
      <c r="AQ942">
        <v>0.97264726072796137</v>
      </c>
      <c r="AR942">
        <v>11.803779972541379</v>
      </c>
      <c r="AS942">
        <v>11.803779972541379</v>
      </c>
      <c r="AT942">
        <v>11.803779972541379</v>
      </c>
      <c r="AU942">
        <v>11.803779972541379</v>
      </c>
      <c r="AV942" t="str">
        <f>VLOOKUP(Sheet1[[#This Row],[NPDES ID2]],Combined_Sheet__Major_Only___2[[NPDES ID2]:[ECHO BFR]],3,FALSE)</f>
        <v>KY</v>
      </c>
      <c r="AW942" t="s">
        <v>54</v>
      </c>
      <c r="AX942" t="str">
        <f>VLOOKUP(Sheet1[[#This Row],[NPDES ID2]],Combined_Sheet__Major_Only___2[[NPDES ID2]:[ECHO BFR]],27,FALSE)</f>
        <v>other</v>
      </c>
      <c r="AY942" t="str">
        <f>VLOOKUP(Sheet1[[#This Row],[NPDES ID2]],Combined_Sheet__Major_Only___2[[NPDES ID2]:[ECHO BFR]],28,FALSE)</f>
        <v>-</v>
      </c>
      <c r="AZ942" t="str">
        <f>VLOOKUP(Sheet1[[#This Row],[NPDES ID2]],Combined_Sheet__Major_Only___2[[NPDES ID2]:[ECHO BFR]],29,FALSE)</f>
        <v>thickening</v>
      </c>
      <c r="BA942">
        <f>VLOOKUP(Sheet1[[#This Row],[NPDES ID2]],Combined_Sheet__Major_Only___2[[NPDES ID2]:[ECHO BFR]],17,FALSE)</f>
        <v>37.816659999999999</v>
      </c>
      <c r="BB942">
        <f>VLOOKUP(Sheet1[[#This Row],[NPDES ID2]],Combined_Sheet__Major_Only___2[[NPDES ID2]:[ECHO BFR]],18,FALSE)</f>
        <v>-87.620401000000001</v>
      </c>
      <c r="BC942" s="2" t="str">
        <f>IF(ISNUMBER(SEARCH("aerobic",$AW942)),"aerobic","")</f>
        <v/>
      </c>
      <c r="BD942" s="2" t="str">
        <f>IF(ISNUMBER(SEARCH("anaer",$AW942)),"anaer","")</f>
        <v/>
      </c>
      <c r="BE942" s="2" t="str">
        <f>IF(ISNUMBER(SEARCH("thickening",$AZ942)),"thickening","")</f>
        <v>thickening</v>
      </c>
      <c r="BF942" s="4" t="str">
        <f>IF(ISNUMBER(SEARCH("airDry",$AW942)),"airDry","")</f>
        <v/>
      </c>
      <c r="BG942" s="4" t="str">
        <f>IF(ISNUMBER(SEARCH("heatDry",$AY942)),"heatDry","")</f>
        <v/>
      </c>
      <c r="BH942" s="4" t="str">
        <f>IF(AND(ISNUMBER(SEARCH("aerobic",$AW942)),ISNUMBER(SEARCH("anaer",$AW942))),"Combined Aer and Anaer.","")</f>
        <v/>
      </c>
    </row>
    <row r="943" spans="1:60" x14ac:dyDescent="0.25">
      <c r="A943" s="5">
        <v>349</v>
      </c>
      <c r="B943" t="s">
        <v>1768</v>
      </c>
      <c r="C943">
        <v>962.1</v>
      </c>
      <c r="D943">
        <v>325.88852497575721</v>
      </c>
      <c r="E943">
        <v>321.01119591256031</v>
      </c>
      <c r="F943">
        <v>277.75672470013109</v>
      </c>
      <c r="G943">
        <v>386.77469973220252</v>
      </c>
      <c r="H943">
        <v>-138.5293132199441</v>
      </c>
      <c r="I943">
        <v>-139.9388358991483</v>
      </c>
      <c r="J943">
        <v>-158.64513640003199</v>
      </c>
      <c r="K943">
        <v>-115.5264113971274</v>
      </c>
      <c r="L943">
        <v>724.40340615847163</v>
      </c>
      <c r="M943">
        <v>720.07136459039634</v>
      </c>
      <c r="N943">
        <v>704.92658210946638</v>
      </c>
      <c r="O943">
        <v>756.49991513743942</v>
      </c>
      <c r="P943">
        <v>29.965494459038879</v>
      </c>
      <c r="Q943">
        <v>29.829186286653488</v>
      </c>
      <c r="R943">
        <v>25.14253401571084</v>
      </c>
      <c r="S943">
        <v>33.696474832207713</v>
      </c>
      <c r="T943">
        <v>91011.151018332486</v>
      </c>
      <c r="U943">
        <v>91011.303233166749</v>
      </c>
      <c r="V943">
        <v>90949.492161385453</v>
      </c>
      <c r="W943">
        <v>91073.035232286638</v>
      </c>
      <c r="X943">
        <v>7164.4069835871978</v>
      </c>
      <c r="Y943">
        <v>7203.350303084133</v>
      </c>
      <c r="Z943">
        <v>6853.4262802638004</v>
      </c>
      <c r="AA943">
        <v>7359.4536506978302</v>
      </c>
      <c r="AB943">
        <v>1371.0917572020489</v>
      </c>
      <c r="AC943">
        <v>1352.061806432321</v>
      </c>
      <c r="AD943">
        <v>1150.388525822221</v>
      </c>
      <c r="AE943">
        <v>1659.0052685635369</v>
      </c>
      <c r="AF943">
        <v>56.054390335431037</v>
      </c>
      <c r="AG943">
        <v>55.719582308623067</v>
      </c>
      <c r="AH943">
        <v>54.547043340143098</v>
      </c>
      <c r="AI943">
        <v>58.537489612879099</v>
      </c>
      <c r="AJ943">
        <v>0.46135556614885231</v>
      </c>
      <c r="AK943">
        <v>0.46135551736483182</v>
      </c>
      <c r="AL943">
        <v>0.46132874166580912</v>
      </c>
      <c r="AM943">
        <v>0.4613819441699617</v>
      </c>
      <c r="AN943">
        <v>0.97263876142173089</v>
      </c>
      <c r="AO943">
        <v>0.97263876142173067</v>
      </c>
      <c r="AP943">
        <v>0.97263876142173067</v>
      </c>
      <c r="AQ943">
        <v>0.97263876142173067</v>
      </c>
      <c r="AR943">
        <v>11.73529118978515</v>
      </c>
      <c r="AS943">
        <v>11.73529118978516</v>
      </c>
      <c r="AT943">
        <v>11.73529118978516</v>
      </c>
      <c r="AU943">
        <v>11.73529118978516</v>
      </c>
      <c r="AV943" t="str">
        <f>VLOOKUP(Sheet1[[#This Row],[NPDES ID2]],Combined_Sheet__Major_Only___2[[NPDES ID2]:[ECHO BFR]],3,FALSE)</f>
        <v>NJ</v>
      </c>
      <c r="AW943" t="s">
        <v>54</v>
      </c>
      <c r="AX943" t="str">
        <f>VLOOKUP(Sheet1[[#This Row],[NPDES ID2]],Combined_Sheet__Major_Only___2[[NPDES ID2]:[ECHO BFR]],27,FALSE)</f>
        <v>-</v>
      </c>
      <c r="AY943" t="str">
        <f>VLOOKUP(Sheet1[[#This Row],[NPDES ID2]],Combined_Sheet__Major_Only___2[[NPDES ID2]:[ECHO BFR]],28,FALSE)</f>
        <v>-</v>
      </c>
      <c r="AZ943" t="str">
        <f>VLOOKUP(Sheet1[[#This Row],[NPDES ID2]],Combined_Sheet__Major_Only___2[[NPDES ID2]:[ECHO BFR]],29,FALSE)</f>
        <v>thickening, preliminaryOps</v>
      </c>
      <c r="BA943">
        <f>VLOOKUP(Sheet1[[#This Row],[NPDES ID2]],Combined_Sheet__Major_Only___2[[NPDES ID2]:[ECHO BFR]],17,FALSE)</f>
        <v>41.147058999999999</v>
      </c>
      <c r="BB943">
        <f>VLOOKUP(Sheet1[[#This Row],[NPDES ID2]],Combined_Sheet__Major_Only___2[[NPDES ID2]:[ECHO BFR]],18,FALSE)</f>
        <v>-74.592097999999993</v>
      </c>
      <c r="BC943" s="2" t="str">
        <f>IF(ISNUMBER(SEARCH("aerobic",$AW943)),"aerobic","")</f>
        <v/>
      </c>
      <c r="BD943" s="2" t="str">
        <f>IF(ISNUMBER(SEARCH("anaer",$AW943)),"anaer","")</f>
        <v/>
      </c>
      <c r="BE943" s="2" t="str">
        <f>IF(ISNUMBER(SEARCH("thickening",$AZ943)),"thickening","")</f>
        <v>thickening</v>
      </c>
      <c r="BF943" s="4" t="str">
        <f>IF(ISNUMBER(SEARCH("airDry",$AW943)),"airDry","")</f>
        <v/>
      </c>
      <c r="BG943" s="4" t="str">
        <f>IF(ISNUMBER(SEARCH("heatDry",$AY943)),"heatDry","")</f>
        <v/>
      </c>
      <c r="BH943" s="4" t="str">
        <f>IF(AND(ISNUMBER(SEARCH("aerobic",$AW943)),ISNUMBER(SEARCH("anaer",$AW943))),"Combined Aer and Anaer.","")</f>
        <v/>
      </c>
    </row>
    <row r="944" spans="1:60" x14ac:dyDescent="0.25">
      <c r="A944" s="5">
        <v>1051</v>
      </c>
      <c r="B944" t="s">
        <v>5074</v>
      </c>
      <c r="C944">
        <v>396.32</v>
      </c>
      <c r="D944">
        <v>347.00895789389381</v>
      </c>
      <c r="E944">
        <v>343.59425878968273</v>
      </c>
      <c r="F944">
        <v>271.79342736542901</v>
      </c>
      <c r="G944">
        <v>430.67457163276168</v>
      </c>
      <c r="H944">
        <v>-137.60622113272399</v>
      </c>
      <c r="I944">
        <v>-138.92100588671079</v>
      </c>
      <c r="J944">
        <v>-157.6471430617319</v>
      </c>
      <c r="K944">
        <v>-114.74533362469781</v>
      </c>
      <c r="L944">
        <v>306.35011461584361</v>
      </c>
      <c r="M944">
        <v>304.55710590231268</v>
      </c>
      <c r="N944">
        <v>298.28678605060333</v>
      </c>
      <c r="O944">
        <v>319.63693673229233</v>
      </c>
      <c r="P944">
        <v>12.549519163682749</v>
      </c>
      <c r="Q944">
        <v>12.497682761194151</v>
      </c>
      <c r="R944">
        <v>10.51629353844843</v>
      </c>
      <c r="S944">
        <v>14.13985796320606</v>
      </c>
      <c r="T944">
        <v>90985.092594663991</v>
      </c>
      <c r="U944">
        <v>90985.244766778982</v>
      </c>
      <c r="V944">
        <v>90923.451042351415</v>
      </c>
      <c r="W944">
        <v>91046.959440736973</v>
      </c>
      <c r="X944">
        <v>7095.3572856685551</v>
      </c>
      <c r="Y944">
        <v>7133.1668950853946</v>
      </c>
      <c r="Z944">
        <v>6793.6115827499834</v>
      </c>
      <c r="AA944">
        <v>7284.4454157665486</v>
      </c>
      <c r="AB944">
        <v>1340.1451861619671</v>
      </c>
      <c r="AC944">
        <v>1321.4659412815749</v>
      </c>
      <c r="AD944">
        <v>1127.2746906787011</v>
      </c>
      <c r="AE944">
        <v>1616.503765118304</v>
      </c>
      <c r="AF944">
        <v>56.580292917278449</v>
      </c>
      <c r="AG944">
        <v>56.249306791521569</v>
      </c>
      <c r="AH944">
        <v>55.090969344161053</v>
      </c>
      <c r="AI944">
        <v>59.034038358398988</v>
      </c>
      <c r="AJ944">
        <v>0.46776309716108999</v>
      </c>
      <c r="AK944">
        <v>0.4677630770887749</v>
      </c>
      <c r="AL944">
        <v>0.46775197322505552</v>
      </c>
      <c r="AM944">
        <v>0.46777403551967978</v>
      </c>
      <c r="AN944">
        <v>0.97263123268696616</v>
      </c>
      <c r="AO944">
        <v>0.97263123268696594</v>
      </c>
      <c r="AP944">
        <v>0.97263123268696594</v>
      </c>
      <c r="AQ944">
        <v>0.97263123268696594</v>
      </c>
      <c r="AR944">
        <v>11.932918980173969</v>
      </c>
      <c r="AS944">
        <v>11.932918980173969</v>
      </c>
      <c r="AT944">
        <v>11.932918980173969</v>
      </c>
      <c r="AU944">
        <v>11.932918980173969</v>
      </c>
      <c r="AV944" t="str">
        <f>VLOOKUP(Sheet1[[#This Row],[NPDES ID2]],Combined_Sheet__Major_Only___2[[NPDES ID2]:[ECHO BFR]],3,FALSE)</f>
        <v>NJ</v>
      </c>
      <c r="AW944" t="s">
        <v>54</v>
      </c>
      <c r="AX944" t="str">
        <f>VLOOKUP(Sheet1[[#This Row],[NPDES ID2]],Combined_Sheet__Major_Only___2[[NPDES ID2]:[ECHO BFR]],27,FALSE)</f>
        <v>-</v>
      </c>
      <c r="AY944" t="str">
        <f>VLOOKUP(Sheet1[[#This Row],[NPDES ID2]],Combined_Sheet__Major_Only___2[[NPDES ID2]:[ECHO BFR]],28,FALSE)</f>
        <v>-</v>
      </c>
      <c r="AZ944" t="str">
        <f>VLOOKUP(Sheet1[[#This Row],[NPDES ID2]],Combined_Sheet__Major_Only___2[[NPDES ID2]:[ECHO BFR]],29,FALSE)</f>
        <v>thickening, preliminaryOps</v>
      </c>
      <c r="BA944">
        <f>VLOOKUP(Sheet1[[#This Row],[NPDES ID2]],Combined_Sheet__Major_Only___2[[NPDES ID2]:[ECHO BFR]],17,FALSE)</f>
        <v>40.014530000000001</v>
      </c>
      <c r="BB944">
        <f>VLOOKUP(Sheet1[[#This Row],[NPDES ID2]],Combined_Sheet__Major_Only___2[[NPDES ID2]:[ECHO BFR]],18,FALSE)</f>
        <v>-75.006219999999999</v>
      </c>
      <c r="BC944" s="2" t="str">
        <f>IF(ISNUMBER(SEARCH("aerobic",$AW944)),"aerobic","")</f>
        <v/>
      </c>
      <c r="BD944" s="2" t="str">
        <f>IF(ISNUMBER(SEARCH("anaer",$AW944)),"anaer","")</f>
        <v/>
      </c>
      <c r="BE944" s="2" t="str">
        <f>IF(ISNUMBER(SEARCH("thickening",$AZ944)),"thickening","")</f>
        <v>thickening</v>
      </c>
      <c r="BF944" s="4" t="str">
        <f>IF(ISNUMBER(SEARCH("airDry",$AW944)),"airDry","")</f>
        <v/>
      </c>
      <c r="BG944" s="4" t="str">
        <f>IF(ISNUMBER(SEARCH("heatDry",$AY944)),"heatDry","")</f>
        <v/>
      </c>
      <c r="BH944" s="4" t="str">
        <f>IF(AND(ISNUMBER(SEARCH("aerobic",$AW944)),ISNUMBER(SEARCH("anaer",$AW944))),"Combined Aer and Anaer.","")</f>
        <v/>
      </c>
    </row>
    <row r="945" spans="1:60" x14ac:dyDescent="0.25">
      <c r="A945" s="5">
        <v>2495</v>
      </c>
      <c r="B945" t="s">
        <v>11603</v>
      </c>
      <c r="C945">
        <v>180.59</v>
      </c>
      <c r="D945">
        <v>629.70996750006054</v>
      </c>
      <c r="E945">
        <v>626.20918671296477</v>
      </c>
      <c r="F945">
        <v>456.38921163627481</v>
      </c>
      <c r="G945">
        <v>801.04665866833534</v>
      </c>
      <c r="H945">
        <v>-110.9408606988076</v>
      </c>
      <c r="I945">
        <v>-112.3357059609372</v>
      </c>
      <c r="J945">
        <v>-131.6939274455745</v>
      </c>
      <c r="K945">
        <v>-89.367039708533497</v>
      </c>
      <c r="L945">
        <v>124.38072612334361</v>
      </c>
      <c r="M945">
        <v>123.92336469818621</v>
      </c>
      <c r="N945">
        <v>122.3237596160253</v>
      </c>
      <c r="O945">
        <v>127.7701269080756</v>
      </c>
      <c r="P945">
        <v>4.2325332629875927</v>
      </c>
      <c r="Q945">
        <v>4.271051765643497</v>
      </c>
      <c r="R945">
        <v>3.46202605689543</v>
      </c>
      <c r="S945">
        <v>4.9397404120284873</v>
      </c>
      <c r="T945">
        <v>90977.222734590861</v>
      </c>
      <c r="U945">
        <v>90977.374893804255</v>
      </c>
      <c r="V945">
        <v>90915.586408421397</v>
      </c>
      <c r="W945">
        <v>91039.08433541964</v>
      </c>
      <c r="X945">
        <v>5945.2866974717072</v>
      </c>
      <c r="Y945">
        <v>5966.4818888996851</v>
      </c>
      <c r="Z945">
        <v>5783.5441160637056</v>
      </c>
      <c r="AA945">
        <v>6045.771785820436</v>
      </c>
      <c r="AB945">
        <v>917.30638266207006</v>
      </c>
      <c r="AC945">
        <v>906.26237006431791</v>
      </c>
      <c r="AD945">
        <v>798.62206804779407</v>
      </c>
      <c r="AE945">
        <v>1061.0235937235809</v>
      </c>
      <c r="AF945">
        <v>67.497850383090622</v>
      </c>
      <c r="AG945">
        <v>67.249731671349508</v>
      </c>
      <c r="AH945">
        <v>66.381549428103085</v>
      </c>
      <c r="AI945">
        <v>69.337080777782603</v>
      </c>
      <c r="AJ945">
        <v>0.60106353799489587</v>
      </c>
      <c r="AK945">
        <v>0.60106352797261398</v>
      </c>
      <c r="AL945">
        <v>0.60105796518337806</v>
      </c>
      <c r="AM945">
        <v>0.60106901774527843</v>
      </c>
      <c r="AN945">
        <v>0.97262895813196348</v>
      </c>
      <c r="AO945">
        <v>0.97262895813196359</v>
      </c>
      <c r="AP945">
        <v>0.97262895813196359</v>
      </c>
      <c r="AQ945">
        <v>0.97262895813196359</v>
      </c>
      <c r="AR945">
        <v>16.033335226219322</v>
      </c>
      <c r="AS945">
        <v>16.033335226219322</v>
      </c>
      <c r="AT945">
        <v>16.033335226219322</v>
      </c>
      <c r="AU945">
        <v>16.033335226219322</v>
      </c>
      <c r="AV945" t="str">
        <f>VLOOKUP(Sheet1[[#This Row],[NPDES ID2]],Combined_Sheet__Major_Only___2[[NPDES ID2]:[ECHO BFR]],3,FALSE)</f>
        <v>CO</v>
      </c>
      <c r="AW945" t="s">
        <v>41</v>
      </c>
      <c r="AX945" t="str">
        <f>VLOOKUP(Sheet1[[#This Row],[NPDES ID2]],Combined_Sheet__Major_Only___2[[NPDES ID2]:[ECHO BFR]],27,FALSE)</f>
        <v>-</v>
      </c>
      <c r="AY945" t="str">
        <f>VLOOKUP(Sheet1[[#This Row],[NPDES ID2]],Combined_Sheet__Major_Only___2[[NPDES ID2]:[ECHO BFR]],28,FALSE)</f>
        <v>-</v>
      </c>
      <c r="AZ945" t="str">
        <f>VLOOKUP(Sheet1[[#This Row],[NPDES ID2]],Combined_Sheet__Major_Only___2[[NPDES ID2]:[ECHO BFR]],29,FALSE)</f>
        <v>thickening</v>
      </c>
      <c r="BA945">
        <f>VLOOKUP(Sheet1[[#This Row],[NPDES ID2]],Combined_Sheet__Major_Only___2[[NPDES ID2]:[ECHO BFR]],17,FALSE)</f>
        <v>40.26388</v>
      </c>
      <c r="BB945">
        <f>VLOOKUP(Sheet1[[#This Row],[NPDES ID2]],Combined_Sheet__Major_Only___2[[NPDES ID2]:[ECHO BFR]],18,FALSE)</f>
        <v>-103.74</v>
      </c>
      <c r="BC945" s="2" t="str">
        <f>IF(ISNUMBER(SEARCH("aerobic",$AW945)),"aerobic","")</f>
        <v>aerobic</v>
      </c>
      <c r="BD945" s="2" t="str">
        <f>IF(ISNUMBER(SEARCH("anaer",$AW945)),"anaer","")</f>
        <v/>
      </c>
      <c r="BE945" s="2" t="str">
        <f>IF(ISNUMBER(SEARCH("thickening",$AZ945)),"thickening","")</f>
        <v>thickening</v>
      </c>
      <c r="BF945" s="4" t="str">
        <f>IF(ISNUMBER(SEARCH("airDry",$AW945)),"airDry","")</f>
        <v/>
      </c>
      <c r="BG945" s="4" t="str">
        <f>IF(ISNUMBER(SEARCH("heatDry",$AY945)),"heatDry","")</f>
        <v/>
      </c>
      <c r="BH945" s="4" t="str">
        <f>IF(AND(ISNUMBER(SEARCH("aerobic",$AW945)),ISNUMBER(SEARCH("anaer",$AW945))),"Combined Aer and Anaer.","")</f>
        <v/>
      </c>
    </row>
    <row r="946" spans="1:60" x14ac:dyDescent="0.25">
      <c r="A946" s="5">
        <v>1004</v>
      </c>
      <c r="B946" t="s">
        <v>4856</v>
      </c>
      <c r="C946">
        <v>472.32</v>
      </c>
      <c r="D946">
        <v>331.31154328696073</v>
      </c>
      <c r="E946">
        <v>329.75330317282152</v>
      </c>
      <c r="F946">
        <v>264.45596839320172</v>
      </c>
      <c r="G946">
        <v>407.64936464730027</v>
      </c>
      <c r="H946">
        <v>-138.30758899918561</v>
      </c>
      <c r="I946">
        <v>-139.6221835662657</v>
      </c>
      <c r="J946">
        <v>-158.29168415791219</v>
      </c>
      <c r="K946">
        <v>-115.4124434854165</v>
      </c>
      <c r="L946">
        <v>359.13009001736373</v>
      </c>
      <c r="M946">
        <v>356.99979065776148</v>
      </c>
      <c r="N946">
        <v>349.55024501532108</v>
      </c>
      <c r="O946">
        <v>374.91599949033281</v>
      </c>
      <c r="P946">
        <v>14.8017618257562</v>
      </c>
      <c r="Q946">
        <v>14.742138121035961</v>
      </c>
      <c r="R946">
        <v>12.413420825469521</v>
      </c>
      <c r="S946">
        <v>16.65705627573978</v>
      </c>
      <c r="T946">
        <v>90976.296301702081</v>
      </c>
      <c r="U946">
        <v>90976.448459396706</v>
      </c>
      <c r="V946">
        <v>90914.660590749525</v>
      </c>
      <c r="W946">
        <v>91038.157285065434</v>
      </c>
      <c r="X946">
        <v>7136.4480860885924</v>
      </c>
      <c r="Y946">
        <v>7174.9495212983329</v>
      </c>
      <c r="Z946">
        <v>6829.0357695698776</v>
      </c>
      <c r="AA946">
        <v>7329.2002260325462</v>
      </c>
      <c r="AB946">
        <v>1358.95439598396</v>
      </c>
      <c r="AC946">
        <v>1340.0672399258499</v>
      </c>
      <c r="AD946">
        <v>1141.3126712211299</v>
      </c>
      <c r="AE946">
        <v>1642.437264598143</v>
      </c>
      <c r="AF946">
        <v>56.25012892465331</v>
      </c>
      <c r="AG946">
        <v>55.916661919876091</v>
      </c>
      <c r="AH946">
        <v>54.749536487434263</v>
      </c>
      <c r="AI946">
        <v>58.722396841796147</v>
      </c>
      <c r="AJ946">
        <v>0.4637402468079358</v>
      </c>
      <c r="AK946">
        <v>0.46374022296452111</v>
      </c>
      <c r="AL946">
        <v>0.46372704712160578</v>
      </c>
      <c r="AM946">
        <v>0.46375322635762428</v>
      </c>
      <c r="AN946">
        <v>0.97262869034851107</v>
      </c>
      <c r="AO946">
        <v>0.97262869034851063</v>
      </c>
      <c r="AP946">
        <v>0.97262869034851063</v>
      </c>
      <c r="AQ946">
        <v>0.97262869034851063</v>
      </c>
      <c r="AR946">
        <v>11.80910801491642</v>
      </c>
      <c r="AS946">
        <v>11.80910801491642</v>
      </c>
      <c r="AT946">
        <v>11.80910801491642</v>
      </c>
      <c r="AU946">
        <v>11.80910801491642</v>
      </c>
      <c r="AV946" t="str">
        <f>VLOOKUP(Sheet1[[#This Row],[NPDES ID2]],Combined_Sheet__Major_Only___2[[NPDES ID2]:[ECHO BFR]],3,FALSE)</f>
        <v>MD</v>
      </c>
      <c r="AW946" t="s">
        <v>87</v>
      </c>
      <c r="AX946" t="str">
        <f>VLOOKUP(Sheet1[[#This Row],[NPDES ID2]],Combined_Sheet__Major_Only___2[[NPDES ID2]:[ECHO BFR]],27,FALSE)</f>
        <v>-</v>
      </c>
      <c r="AY946" t="str">
        <f>VLOOKUP(Sheet1[[#This Row],[NPDES ID2]],Combined_Sheet__Major_Only___2[[NPDES ID2]:[ECHO BFR]],28,FALSE)</f>
        <v>-</v>
      </c>
      <c r="AZ946" t="str">
        <f>VLOOKUP(Sheet1[[#This Row],[NPDES ID2]],Combined_Sheet__Major_Only___2[[NPDES ID2]:[ECHO BFR]],29,FALSE)</f>
        <v>thickening</v>
      </c>
      <c r="BA946">
        <f>VLOOKUP(Sheet1[[#This Row],[NPDES ID2]],Combined_Sheet__Major_Only___2[[NPDES ID2]:[ECHO BFR]],17,FALSE)</f>
        <v>38.993367999999997</v>
      </c>
      <c r="BB946">
        <f>VLOOKUP(Sheet1[[#This Row],[NPDES ID2]],Combined_Sheet__Major_Only___2[[NPDES ID2]:[ECHO BFR]],18,FALSE)</f>
        <v>-76.719964000000004</v>
      </c>
      <c r="BC946" s="2" t="str">
        <f>IF(ISNUMBER(SEARCH("aerobic",$AW946)),"aerobic","")</f>
        <v/>
      </c>
      <c r="BD946" s="2" t="str">
        <f>IF(ISNUMBER(SEARCH("anaer",$AW946)),"anaer","")</f>
        <v/>
      </c>
      <c r="BE946" s="2" t="str">
        <f>IF(ISNUMBER(SEARCH("thickening",$AZ946)),"thickening","")</f>
        <v>thickening</v>
      </c>
      <c r="BF946" s="3" t="str">
        <f>IF(ISNUMBER(SEARCH("airDry",$AW946)),"airDry","")</f>
        <v/>
      </c>
      <c r="BG946" s="3" t="str">
        <f>IF(ISNUMBER(SEARCH("heatDry",$AY946)),"heatDry","")</f>
        <v/>
      </c>
      <c r="BH946" s="3" t="str">
        <f>IF(AND(ISNUMBER(SEARCH("aerobic",$AW946)),ISNUMBER(SEARCH("anaer",$AW946))),"Combined Aer and Anaer.","")</f>
        <v/>
      </c>
    </row>
    <row r="947" spans="1:60" x14ac:dyDescent="0.25">
      <c r="A947" s="5">
        <v>68</v>
      </c>
      <c r="B947" t="s">
        <v>379</v>
      </c>
      <c r="C947">
        <v>54</v>
      </c>
      <c r="D947">
        <v>1803.330620189824</v>
      </c>
      <c r="E947">
        <v>1784.715421886413</v>
      </c>
      <c r="F947">
        <v>1228.998077804541</v>
      </c>
      <c r="G947">
        <v>2360.216736137827</v>
      </c>
      <c r="H947">
        <v>-110.2786994810793</v>
      </c>
      <c r="I947">
        <v>-111.699150806551</v>
      </c>
      <c r="J947">
        <v>-131.0602210005747</v>
      </c>
      <c r="K947">
        <v>-88.752915059179799</v>
      </c>
      <c r="L947">
        <v>37.411108003810142</v>
      </c>
      <c r="M947">
        <v>37.276017536353073</v>
      </c>
      <c r="N947">
        <v>36.803504853540588</v>
      </c>
      <c r="O947">
        <v>38.412276556716378</v>
      </c>
      <c r="P947">
        <v>1.2651814304320299</v>
      </c>
      <c r="Q947">
        <v>1.277200797104608</v>
      </c>
      <c r="R947">
        <v>1.0340427463834221</v>
      </c>
      <c r="S947">
        <v>1.478836563819375</v>
      </c>
      <c r="T947">
        <v>90965.546144243999</v>
      </c>
      <c r="U947">
        <v>90965.698284315207</v>
      </c>
      <c r="V947">
        <v>90903.917572155537</v>
      </c>
      <c r="W947">
        <v>91027.399962651412</v>
      </c>
      <c r="X947">
        <v>5909.7153311083603</v>
      </c>
      <c r="Y947">
        <v>5930.4699131837224</v>
      </c>
      <c r="Z947">
        <v>5751.7188507785659</v>
      </c>
      <c r="AA947">
        <v>6007.8089115256853</v>
      </c>
      <c r="AB947">
        <v>906.76685890631097</v>
      </c>
      <c r="AC947">
        <v>895.94509070348977</v>
      </c>
      <c r="AD947">
        <v>790.06346202313159</v>
      </c>
      <c r="AE947">
        <v>1047.6819099033501</v>
      </c>
      <c r="AF947">
        <v>67.894440996067672</v>
      </c>
      <c r="AG947">
        <v>67.649299442612943</v>
      </c>
      <c r="AH947">
        <v>66.791737186540004</v>
      </c>
      <c r="AI947">
        <v>69.711352168041174</v>
      </c>
      <c r="AJ947">
        <v>0.6059145884999636</v>
      </c>
      <c r="AK947">
        <v>0.60591458550224453</v>
      </c>
      <c r="AL947">
        <v>0.60591291914001955</v>
      </c>
      <c r="AM947">
        <v>0.60591622997072792</v>
      </c>
      <c r="AN947">
        <v>0.97262558265519428</v>
      </c>
      <c r="AO947">
        <v>0.97262558265519417</v>
      </c>
      <c r="AP947">
        <v>0.97262558265519417</v>
      </c>
      <c r="AQ947">
        <v>0.97262558265519417</v>
      </c>
      <c r="AR947">
        <v>16.182683516597191</v>
      </c>
      <c r="AS947">
        <v>16.182683516597191</v>
      </c>
      <c r="AT947">
        <v>16.182683516597191</v>
      </c>
      <c r="AU947">
        <v>16.182683516597191</v>
      </c>
      <c r="AV947" t="str">
        <f>VLOOKUP(Sheet1[[#This Row],[NPDES ID2]],Combined_Sheet__Major_Only___2[[NPDES ID2]:[ECHO BFR]],3,FALSE)</f>
        <v>KY</v>
      </c>
      <c r="AW947" t="s">
        <v>41</v>
      </c>
      <c r="AX947" t="str">
        <f>VLOOKUP(Sheet1[[#This Row],[NPDES ID2]],Combined_Sheet__Major_Only___2[[NPDES ID2]:[ECHO BFR]],27,FALSE)</f>
        <v>-</v>
      </c>
      <c r="AY947" t="str">
        <f>VLOOKUP(Sheet1[[#This Row],[NPDES ID2]],Combined_Sheet__Major_Only___2[[NPDES ID2]:[ECHO BFR]],28,FALSE)</f>
        <v>-</v>
      </c>
      <c r="AZ947" t="str">
        <f>VLOOKUP(Sheet1[[#This Row],[NPDES ID2]],Combined_Sheet__Major_Only___2[[NPDES ID2]:[ECHO BFR]],29,FALSE)</f>
        <v>thickening, preliminaryOps</v>
      </c>
      <c r="BA947">
        <f>VLOOKUP(Sheet1[[#This Row],[NPDES ID2]],Combined_Sheet__Major_Only___2[[NPDES ID2]:[ECHO BFR]],17,FALSE)</f>
        <v>38.421495999999998</v>
      </c>
      <c r="BB947">
        <f>VLOOKUP(Sheet1[[#This Row],[NPDES ID2]],Combined_Sheet__Major_Only___2[[NPDES ID2]:[ECHO BFR]],18,FALSE)</f>
        <v>-83.734424000000004</v>
      </c>
      <c r="BC947" s="2" t="str">
        <f>IF(ISNUMBER(SEARCH("aerobic",$AW947)),"aerobic","")</f>
        <v>aerobic</v>
      </c>
      <c r="BD947" s="2" t="str">
        <f>IF(ISNUMBER(SEARCH("anaer",$AW947)),"anaer","")</f>
        <v/>
      </c>
      <c r="BE947" s="2" t="str">
        <f>IF(ISNUMBER(SEARCH("thickening",$AZ947)),"thickening","")</f>
        <v>thickening</v>
      </c>
      <c r="BF947" s="3" t="str">
        <f>IF(ISNUMBER(SEARCH("airDry",$AW947)),"airDry","")</f>
        <v/>
      </c>
      <c r="BG947" s="3" t="str">
        <f>IF(ISNUMBER(SEARCH("heatDry",$AY947)),"heatDry","")</f>
        <v/>
      </c>
      <c r="BH947" s="3" t="str">
        <f>IF(AND(ISNUMBER(SEARCH("aerobic",$AW947)),ISNUMBER(SEARCH("anaer",$AW947))),"Combined Aer and Anaer.","")</f>
        <v/>
      </c>
    </row>
    <row r="948" spans="1:60" x14ac:dyDescent="0.25">
      <c r="A948" s="5">
        <v>155</v>
      </c>
      <c r="B948" t="s">
        <v>852</v>
      </c>
      <c r="C948">
        <v>5692</v>
      </c>
      <c r="D948">
        <v>1123.017239610132</v>
      </c>
      <c r="E948">
        <v>1123.257149885929</v>
      </c>
      <c r="F948">
        <v>902.80692802676231</v>
      </c>
      <c r="G948">
        <v>1320.1475762442451</v>
      </c>
      <c r="H948">
        <v>-106.2662902226873</v>
      </c>
      <c r="I948">
        <v>-108.0121546660001</v>
      </c>
      <c r="J948">
        <v>-127.033210971391</v>
      </c>
      <c r="K948">
        <v>-84.169414597432237</v>
      </c>
      <c r="L948">
        <v>4024.4498854364151</v>
      </c>
      <c r="M948">
        <v>4010.8054624000429</v>
      </c>
      <c r="N948">
        <v>3963.259916859467</v>
      </c>
      <c r="O948">
        <v>4125.3657856545769</v>
      </c>
      <c r="P948">
        <v>133.1514531170763</v>
      </c>
      <c r="Q948">
        <v>134.67129845447121</v>
      </c>
      <c r="R948">
        <v>108.52575533266879</v>
      </c>
      <c r="S948">
        <v>156.52757266901111</v>
      </c>
      <c r="T948">
        <v>90896.052270710745</v>
      </c>
      <c r="U948">
        <v>90896.2042968561</v>
      </c>
      <c r="V948">
        <v>90834.469847464366</v>
      </c>
      <c r="W948">
        <v>90957.859771606672</v>
      </c>
      <c r="X948">
        <v>5786.1478113094499</v>
      </c>
      <c r="Y948">
        <v>5805.4188453964089</v>
      </c>
      <c r="Z948">
        <v>5640.8487200552863</v>
      </c>
      <c r="AA948">
        <v>5876.1362266905326</v>
      </c>
      <c r="AB948">
        <v>871.55644801461995</v>
      </c>
      <c r="AC948">
        <v>861.52344834461928</v>
      </c>
      <c r="AD948">
        <v>761.19981133009105</v>
      </c>
      <c r="AE948">
        <v>1003.631019528312</v>
      </c>
      <c r="AF948">
        <v>69.311423251674697</v>
      </c>
      <c r="AG948">
        <v>69.078891560190215</v>
      </c>
      <c r="AH948">
        <v>68.256178641407914</v>
      </c>
      <c r="AI948">
        <v>71.046311703624923</v>
      </c>
      <c r="AJ948">
        <v>0.62325145126982973</v>
      </c>
      <c r="AK948">
        <v>0.62325111287147505</v>
      </c>
      <c r="AL948">
        <v>0.62307447092672441</v>
      </c>
      <c r="AM948">
        <v>0.6234255312315623</v>
      </c>
      <c r="AN948">
        <v>0.97260547608347114</v>
      </c>
      <c r="AO948">
        <v>0.97260547608347103</v>
      </c>
      <c r="AP948">
        <v>0.97260547608347103</v>
      </c>
      <c r="AQ948">
        <v>0.97260547608347103</v>
      </c>
      <c r="AR948">
        <v>16.709960417083149</v>
      </c>
      <c r="AS948">
        <v>16.709960417083149</v>
      </c>
      <c r="AT948">
        <v>16.709960417083149</v>
      </c>
      <c r="AU948">
        <v>16.709960417083149</v>
      </c>
      <c r="AV948" t="str">
        <f>VLOOKUP(Sheet1[[#This Row],[NPDES ID2]],Combined_Sheet__Major_Only___2[[NPDES ID2]:[ECHO BFR]],3,FALSE)</f>
        <v>UT</v>
      </c>
      <c r="AW948" t="s">
        <v>12185</v>
      </c>
      <c r="AX948" t="str">
        <f>VLOOKUP(Sheet1[[#This Row],[NPDES ID2]],Combined_Sheet__Major_Only___2[[NPDES ID2]:[ECHO BFR]],27,FALSE)</f>
        <v>tempSludgeStore, methaneBioCaptureRecover</v>
      </c>
      <c r="AY948" t="str">
        <f>VLOOKUP(Sheet1[[#This Row],[NPDES ID2]],Combined_Sheet__Major_Only___2[[NPDES ID2]:[ECHO BFR]],28,FALSE)</f>
        <v>highTempCompost</v>
      </c>
      <c r="AZ948" t="str">
        <f>VLOOKUP(Sheet1[[#This Row],[NPDES ID2]],Combined_Sheet__Major_Only___2[[NPDES ID2]:[ECHO BFR]],29,FALSE)</f>
        <v>thickening, preliminaryOps</v>
      </c>
      <c r="BA948">
        <f>VLOOKUP(Sheet1[[#This Row],[NPDES ID2]],Combined_Sheet__Major_Only___2[[NPDES ID2]:[ECHO BFR]],17,FALSE)</f>
        <v>40.681730000000002</v>
      </c>
      <c r="BB948">
        <f>VLOOKUP(Sheet1[[#This Row],[NPDES ID2]],Combined_Sheet__Major_Only___2[[NPDES ID2]:[ECHO BFR]],18,FALSE)</f>
        <v>-111.89973000000001</v>
      </c>
      <c r="BC948" s="2" t="str">
        <f>IF(ISNUMBER(SEARCH("aerobic",$AW948)),"aerobic","")</f>
        <v/>
      </c>
      <c r="BD948" s="2" t="str">
        <f>IF(ISNUMBER(SEARCH("anaer",$AW948)),"anaer","")</f>
        <v>anaer</v>
      </c>
      <c r="BE948" s="2" t="str">
        <f>IF(ISNUMBER(SEARCH("thickening",$AZ948)),"thickening","")</f>
        <v>thickening</v>
      </c>
      <c r="BF948" s="4" t="str">
        <f>IF(ISNUMBER(SEARCH("airDry",$AW948)),"airDry","")</f>
        <v/>
      </c>
      <c r="BG948" s="4" t="str">
        <f>IF(ISNUMBER(SEARCH("heatDry",$AY948)),"heatDry","")</f>
        <v/>
      </c>
      <c r="BH948" s="4" t="str">
        <f>IF(AND(ISNUMBER(SEARCH("aerobic",$AW948)),ISNUMBER(SEARCH("anaer",$AW948))),"Combined Aer and Anaer.","")</f>
        <v/>
      </c>
    </row>
    <row r="949" spans="1:60" x14ac:dyDescent="0.25">
      <c r="A949" s="5">
        <v>2401</v>
      </c>
      <c r="B949" t="s">
        <v>11196</v>
      </c>
      <c r="C949">
        <v>281.2</v>
      </c>
      <c r="D949">
        <v>461.07179585111737</v>
      </c>
      <c r="E949">
        <v>458.24492129564612</v>
      </c>
      <c r="F949">
        <v>348.81693471301071</v>
      </c>
      <c r="G949">
        <v>570.99798924407946</v>
      </c>
      <c r="H949">
        <v>-110.1470966609309</v>
      </c>
      <c r="I949">
        <v>-111.5499410164585</v>
      </c>
      <c r="J949">
        <v>-130.92857800148539</v>
      </c>
      <c r="K949">
        <v>-88.595423465539881</v>
      </c>
      <c r="L949">
        <v>194.9190118415292</v>
      </c>
      <c r="M949">
        <v>194.21628905224</v>
      </c>
      <c r="N949">
        <v>191.758704524921</v>
      </c>
      <c r="O949">
        <v>200.1265436873708</v>
      </c>
      <c r="P949">
        <v>6.5880156018028204</v>
      </c>
      <c r="Q949">
        <v>6.6508314343293007</v>
      </c>
      <c r="R949">
        <v>5.3840544987545327</v>
      </c>
      <c r="S949">
        <v>7.701735692903279</v>
      </c>
      <c r="T949">
        <v>90895.209987355527</v>
      </c>
      <c r="U949">
        <v>90895.362012120051</v>
      </c>
      <c r="V949">
        <v>90833.628123444811</v>
      </c>
      <c r="W949">
        <v>90957.016926871467</v>
      </c>
      <c r="X949">
        <v>5901.9872769433086</v>
      </c>
      <c r="Y949">
        <v>5922.6899665215133</v>
      </c>
      <c r="Z949">
        <v>5744.4522068879332</v>
      </c>
      <c r="AA949">
        <v>5999.7879285500667</v>
      </c>
      <c r="AB949">
        <v>905.13717185065866</v>
      </c>
      <c r="AC949">
        <v>894.3461518702228</v>
      </c>
      <c r="AD949">
        <v>788.69202828783966</v>
      </c>
      <c r="AE949">
        <v>1045.708618716583</v>
      </c>
      <c r="AF949">
        <v>67.931605640549932</v>
      </c>
      <c r="AG949">
        <v>67.686820028616097</v>
      </c>
      <c r="AH949">
        <v>66.830131882665711</v>
      </c>
      <c r="AI949">
        <v>69.746337044946785</v>
      </c>
      <c r="AJ949">
        <v>0.60636921541268896</v>
      </c>
      <c r="AK949">
        <v>0.60636919976589621</v>
      </c>
      <c r="AL949">
        <v>0.60636052524772344</v>
      </c>
      <c r="AM949">
        <v>0.60637776050917636</v>
      </c>
      <c r="AN949">
        <v>0.97260523220556083</v>
      </c>
      <c r="AO949">
        <v>0.97260523220556039</v>
      </c>
      <c r="AP949">
        <v>0.97260523220556039</v>
      </c>
      <c r="AQ949">
        <v>0.97260523220556039</v>
      </c>
      <c r="AR949">
        <v>16.196427515014712</v>
      </c>
      <c r="AS949">
        <v>16.196427515014719</v>
      </c>
      <c r="AT949">
        <v>16.196427515014719</v>
      </c>
      <c r="AU949">
        <v>16.196427515014719</v>
      </c>
      <c r="AV949" t="str">
        <f>VLOOKUP(Sheet1[[#This Row],[NPDES ID2]],Combined_Sheet__Major_Only___2[[NPDES ID2]:[ECHO BFR]],3,FALSE)</f>
        <v>PA</v>
      </c>
      <c r="AW949" t="s">
        <v>41</v>
      </c>
      <c r="AX949" t="str">
        <f>VLOOKUP(Sheet1[[#This Row],[NPDES ID2]],Combined_Sheet__Major_Only___2[[NPDES ID2]:[ECHO BFR]],27,FALSE)</f>
        <v>-</v>
      </c>
      <c r="AY949" t="str">
        <f>VLOOKUP(Sheet1[[#This Row],[NPDES ID2]],Combined_Sheet__Major_Only___2[[NPDES ID2]:[ECHO BFR]],28,FALSE)</f>
        <v>-</v>
      </c>
      <c r="AZ949" t="str">
        <f>VLOOKUP(Sheet1[[#This Row],[NPDES ID2]],Combined_Sheet__Major_Only___2[[NPDES ID2]:[ECHO BFR]],29,FALSE)</f>
        <v>thickening, preliminaryOps</v>
      </c>
      <c r="BA949">
        <f>VLOOKUP(Sheet1[[#This Row],[NPDES ID2]],Combined_Sheet__Major_Only___2[[NPDES ID2]:[ECHO BFR]],17,FALSE)</f>
        <v>40.854619999999997</v>
      </c>
      <c r="BB949">
        <f>VLOOKUP(Sheet1[[#This Row],[NPDES ID2]],Combined_Sheet__Major_Only___2[[NPDES ID2]:[ECHO BFR]],18,FALSE)</f>
        <v>-76.794589999999999</v>
      </c>
      <c r="BC949" s="2" t="str">
        <f>IF(ISNUMBER(SEARCH("aerobic",$AW949)),"aerobic","")</f>
        <v>aerobic</v>
      </c>
      <c r="BD949" s="2" t="str">
        <f>IF(ISNUMBER(SEARCH("anaer",$AW949)),"anaer","")</f>
        <v/>
      </c>
      <c r="BE949" s="2" t="str">
        <f>IF(ISNUMBER(SEARCH("thickening",$AZ949)),"thickening","")</f>
        <v>thickening</v>
      </c>
      <c r="BF949" s="4" t="str">
        <f>IF(ISNUMBER(SEARCH("airDry",$AW949)),"airDry","")</f>
        <v/>
      </c>
      <c r="BG949" s="4" t="str">
        <f>IF(ISNUMBER(SEARCH("heatDry",$AY949)),"heatDry","")</f>
        <v/>
      </c>
      <c r="BH949" s="4" t="str">
        <f>IF(AND(ISNUMBER(SEARCH("aerobic",$AW949)),ISNUMBER(SEARCH("anaer",$AW949))),"Combined Aer and Anaer.","")</f>
        <v/>
      </c>
    </row>
    <row r="950" spans="1:60" x14ac:dyDescent="0.25">
      <c r="A950" s="5">
        <v>1636</v>
      </c>
      <c r="B950" t="s">
        <v>7684</v>
      </c>
      <c r="C950">
        <v>67.400000000000006</v>
      </c>
      <c r="D950">
        <v>1448.996828950807</v>
      </c>
      <c r="E950">
        <v>1434.6914867310511</v>
      </c>
      <c r="F950">
        <v>995.19130210251842</v>
      </c>
      <c r="G950">
        <v>1892.1054589732721</v>
      </c>
      <c r="H950">
        <v>-108.9552061795313</v>
      </c>
      <c r="I950">
        <v>-110.3195831167538</v>
      </c>
      <c r="J950">
        <v>-129.78804701118429</v>
      </c>
      <c r="K950">
        <v>-87.48823579558703</v>
      </c>
      <c r="L950">
        <v>47.217655429141587</v>
      </c>
      <c r="M950">
        <v>47.053022671103449</v>
      </c>
      <c r="N950">
        <v>46.47718377365527</v>
      </c>
      <c r="O950">
        <v>48.437758684931843</v>
      </c>
      <c r="P950">
        <v>1.5780773734758109</v>
      </c>
      <c r="Q950">
        <v>1.594272144100163</v>
      </c>
      <c r="R950">
        <v>1.2878155456166269</v>
      </c>
      <c r="S950">
        <v>1.849999367111975</v>
      </c>
      <c r="T950">
        <v>90865.367600973477</v>
      </c>
      <c r="U950">
        <v>90865.519576815423</v>
      </c>
      <c r="V950">
        <v>90803.805554515799</v>
      </c>
      <c r="W950">
        <v>90927.154650605531</v>
      </c>
      <c r="X950">
        <v>5837.7387438167443</v>
      </c>
      <c r="Y950">
        <v>5857.6588449245046</v>
      </c>
      <c r="Z950">
        <v>5686.8430853017326</v>
      </c>
      <c r="AA950">
        <v>5931.305659248691</v>
      </c>
      <c r="AB950">
        <v>886.48507208146043</v>
      </c>
      <c r="AC950">
        <v>876.0797392525792</v>
      </c>
      <c r="AD950">
        <v>773.50471167319404</v>
      </c>
      <c r="AE950">
        <v>1022.180745753898</v>
      </c>
      <c r="AF950">
        <v>68.65501037432567</v>
      </c>
      <c r="AG950">
        <v>68.415661605898876</v>
      </c>
      <c r="AH950">
        <v>67.578339629845289</v>
      </c>
      <c r="AI950">
        <v>70.429017200725809</v>
      </c>
      <c r="AJ950">
        <v>0.61521929326245139</v>
      </c>
      <c r="AK950">
        <v>0.61521928951065052</v>
      </c>
      <c r="AL950">
        <v>0.61521720428007209</v>
      </c>
      <c r="AM950">
        <v>0.61522134734673861</v>
      </c>
      <c r="AN950">
        <v>0.97259658872483767</v>
      </c>
      <c r="AO950">
        <v>0.97259658872483767</v>
      </c>
      <c r="AP950">
        <v>0.97259658872483767</v>
      </c>
      <c r="AQ950">
        <v>0.97259658872483767</v>
      </c>
      <c r="AR950">
        <v>16.468875254132449</v>
      </c>
      <c r="AS950">
        <v>16.468875254132438</v>
      </c>
      <c r="AT950">
        <v>16.468875254132438</v>
      </c>
      <c r="AU950">
        <v>16.468875254132438</v>
      </c>
      <c r="AV950" t="str">
        <f>VLOOKUP(Sheet1[[#This Row],[NPDES ID2]],Combined_Sheet__Major_Only___2[[NPDES ID2]:[ECHO BFR]],3,FALSE)</f>
        <v>IA</v>
      </c>
      <c r="AW950" t="s">
        <v>41</v>
      </c>
      <c r="AX950" t="str">
        <f>VLOOKUP(Sheet1[[#This Row],[NPDES ID2]],Combined_Sheet__Major_Only___2[[NPDES ID2]:[ECHO BFR]],27,FALSE)</f>
        <v>-</v>
      </c>
      <c r="AY950" t="str">
        <f>VLOOKUP(Sheet1[[#This Row],[NPDES ID2]],Combined_Sheet__Major_Only___2[[NPDES ID2]:[ECHO BFR]],28,FALSE)</f>
        <v>-</v>
      </c>
      <c r="AZ950" t="str">
        <f>VLOOKUP(Sheet1[[#This Row],[NPDES ID2]],Combined_Sheet__Major_Only___2[[NPDES ID2]:[ECHO BFR]],29,FALSE)</f>
        <v>thickening</v>
      </c>
      <c r="BA950">
        <f>VLOOKUP(Sheet1[[#This Row],[NPDES ID2]],Combined_Sheet__Major_Only___2[[NPDES ID2]:[ECHO BFR]],17,FALSE)</f>
        <v>43.261408000000003</v>
      </c>
      <c r="BB950">
        <f>VLOOKUP(Sheet1[[#This Row],[NPDES ID2]],Combined_Sheet__Major_Only___2[[NPDES ID2]:[ECHO BFR]],18,FALSE)</f>
        <v>-91.473506999999998</v>
      </c>
      <c r="BC950" s="2" t="str">
        <f>IF(ISNUMBER(SEARCH("aerobic",$AW950)),"aerobic","")</f>
        <v>aerobic</v>
      </c>
      <c r="BD950" s="2" t="str">
        <f>IF(ISNUMBER(SEARCH("anaer",$AW950)),"anaer","")</f>
        <v/>
      </c>
      <c r="BE950" s="2" t="str">
        <f>IF(ISNUMBER(SEARCH("thickening",$AZ950)),"thickening","")</f>
        <v>thickening</v>
      </c>
      <c r="BF950" s="3" t="str">
        <f>IF(ISNUMBER(SEARCH("airDry",$AW950)),"airDry","")</f>
        <v/>
      </c>
      <c r="BG950" s="3" t="str">
        <f>IF(ISNUMBER(SEARCH("heatDry",$AY950)),"heatDry","")</f>
        <v/>
      </c>
      <c r="BH950" s="3" t="str">
        <f>IF(AND(ISNUMBER(SEARCH("aerobic",$AW950)),ISNUMBER(SEARCH("anaer",$AW950))),"Combined Aer and Anaer.","")</f>
        <v/>
      </c>
    </row>
    <row r="951" spans="1:60" x14ac:dyDescent="0.25">
      <c r="A951" s="5">
        <v>337</v>
      </c>
      <c r="B951" t="s">
        <v>1706</v>
      </c>
      <c r="C951">
        <v>1050.3409999999999</v>
      </c>
      <c r="D951">
        <v>364.61331889630992</v>
      </c>
      <c r="E951">
        <v>359.37563902768778</v>
      </c>
      <c r="F951">
        <v>310.60839961661048</v>
      </c>
      <c r="G951">
        <v>430.12045221760712</v>
      </c>
      <c r="H951">
        <v>-110.7527847797886</v>
      </c>
      <c r="I951">
        <v>-112.1372385002166</v>
      </c>
      <c r="J951">
        <v>-131.49304022070271</v>
      </c>
      <c r="K951">
        <v>-89.063629409220198</v>
      </c>
      <c r="L951">
        <v>722.95989655485437</v>
      </c>
      <c r="M951">
        <v>720.29568237424132</v>
      </c>
      <c r="N951">
        <v>710.9829251709732</v>
      </c>
      <c r="O951">
        <v>742.69781205766378</v>
      </c>
      <c r="P951">
        <v>24.61673321137981</v>
      </c>
      <c r="Q951">
        <v>24.83954374450963</v>
      </c>
      <c r="R951">
        <v>20.137231676578811</v>
      </c>
      <c r="S951">
        <v>28.72659946976507</v>
      </c>
      <c r="T951">
        <v>90776.23243290573</v>
      </c>
      <c r="U951">
        <v>90776.384262622567</v>
      </c>
      <c r="V951">
        <v>90714.729578497456</v>
      </c>
      <c r="W951">
        <v>90837.960074147355</v>
      </c>
      <c r="X951">
        <v>5935.9206712461219</v>
      </c>
      <c r="Y951">
        <v>5957.1302775334516</v>
      </c>
      <c r="Z951">
        <v>5774.1401971757759</v>
      </c>
      <c r="AA951">
        <v>6036.4341766780353</v>
      </c>
      <c r="AB951">
        <v>916.45677914931537</v>
      </c>
      <c r="AC951">
        <v>905.42241442310547</v>
      </c>
      <c r="AD951">
        <v>797.78822701592901</v>
      </c>
      <c r="AE951">
        <v>1060.2166089748409</v>
      </c>
      <c r="AF951">
        <v>67.458391216778494</v>
      </c>
      <c r="AG951">
        <v>67.210251288819308</v>
      </c>
      <c r="AH951">
        <v>66.340579380016862</v>
      </c>
      <c r="AI951">
        <v>69.299527202089067</v>
      </c>
      <c r="AJ951">
        <v>0.60058092764666438</v>
      </c>
      <c r="AK951">
        <v>0.60058086885154072</v>
      </c>
      <c r="AL951">
        <v>0.60054856707959936</v>
      </c>
      <c r="AM951">
        <v>0.60061274945413656</v>
      </c>
      <c r="AN951">
        <v>0.97257073931187155</v>
      </c>
      <c r="AO951">
        <v>0.97257073931187121</v>
      </c>
      <c r="AP951">
        <v>0.97257073931187121</v>
      </c>
      <c r="AQ951">
        <v>0.97257073931187121</v>
      </c>
      <c r="AR951">
        <v>16.01757476243878</v>
      </c>
      <c r="AS951">
        <v>16.017574762438791</v>
      </c>
      <c r="AT951">
        <v>16.017574762438791</v>
      </c>
      <c r="AU951">
        <v>16.017574762438791</v>
      </c>
      <c r="AV951" t="str">
        <f>VLOOKUP(Sheet1[[#This Row],[NPDES ID2]],Combined_Sheet__Major_Only___2[[NPDES ID2]:[ECHO BFR]],3,FALSE)</f>
        <v>TX</v>
      </c>
      <c r="AW951" t="s">
        <v>12185</v>
      </c>
      <c r="AX951" t="str">
        <f>VLOOKUP(Sheet1[[#This Row],[NPDES ID2]],Combined_Sheet__Major_Only___2[[NPDES ID2]:[ECHO BFR]],27,FALSE)</f>
        <v>methaneBioCaptureRecover</v>
      </c>
      <c r="AY951" t="str">
        <f>VLOOKUP(Sheet1[[#This Row],[NPDES ID2]],Combined_Sheet__Major_Only___2[[NPDES ID2]:[ECHO BFR]],28,FALSE)</f>
        <v>-</v>
      </c>
      <c r="AZ951" t="str">
        <f>VLOOKUP(Sheet1[[#This Row],[NPDES ID2]],Combined_Sheet__Major_Only___2[[NPDES ID2]:[ECHO BFR]],29,FALSE)</f>
        <v>thickening, preliminaryOps</v>
      </c>
      <c r="BA951">
        <f>VLOOKUP(Sheet1[[#This Row],[NPDES ID2]],Combined_Sheet__Major_Only___2[[NPDES ID2]:[ECHO BFR]],17,FALSE)</f>
        <v>31.286000000000001</v>
      </c>
      <c r="BB951">
        <f>VLOOKUP(Sheet1[[#This Row],[NPDES ID2]],Combined_Sheet__Major_Only___2[[NPDES ID2]:[ECHO BFR]],18,FALSE)</f>
        <v>-94.749399999999994</v>
      </c>
      <c r="BC951" s="2" t="str">
        <f>IF(ISNUMBER(SEARCH("aerobic",$AW951)),"aerobic","")</f>
        <v/>
      </c>
      <c r="BD951" s="2" t="str">
        <f>IF(ISNUMBER(SEARCH("anaer",$AW951)),"anaer","")</f>
        <v>anaer</v>
      </c>
      <c r="BE951" s="2" t="str">
        <f>IF(ISNUMBER(SEARCH("thickening",$AZ951)),"thickening","")</f>
        <v>thickening</v>
      </c>
      <c r="BF951" s="4" t="str">
        <f>IF(ISNUMBER(SEARCH("airDry",$AW951)),"airDry","")</f>
        <v/>
      </c>
      <c r="BG951" s="4" t="str">
        <f>IF(ISNUMBER(SEARCH("heatDry",$AY951)),"heatDry","")</f>
        <v/>
      </c>
      <c r="BH951" s="4" t="str">
        <f>IF(AND(ISNUMBER(SEARCH("aerobic",$AW951)),ISNUMBER(SEARCH("anaer",$AW951))),"Combined Aer and Anaer.","")</f>
        <v/>
      </c>
    </row>
    <row r="952" spans="1:60" x14ac:dyDescent="0.25">
      <c r="A952" s="5">
        <v>1111</v>
      </c>
      <c r="B952" t="s">
        <v>5349</v>
      </c>
      <c r="C952">
        <v>333.05</v>
      </c>
      <c r="D952">
        <v>417.64228464911793</v>
      </c>
      <c r="E952">
        <v>415.31332726471578</v>
      </c>
      <c r="F952">
        <v>323.08125578525272</v>
      </c>
      <c r="G952">
        <v>514.9796385241774</v>
      </c>
      <c r="H952">
        <v>-109.6216946361823</v>
      </c>
      <c r="I952">
        <v>-111.000065463982</v>
      </c>
      <c r="J952">
        <v>-130.42251609988759</v>
      </c>
      <c r="K952">
        <v>-88.08718355328385</v>
      </c>
      <c r="L952">
        <v>231.85466167559181</v>
      </c>
      <c r="M952">
        <v>231.02992459485719</v>
      </c>
      <c r="N952">
        <v>228.14572742656949</v>
      </c>
      <c r="O952">
        <v>237.96626769941631</v>
      </c>
      <c r="P952">
        <v>7.8007406331862823</v>
      </c>
      <c r="Q952">
        <v>7.8774069286054704</v>
      </c>
      <c r="R952">
        <v>6.3714287578711586</v>
      </c>
      <c r="S952">
        <v>9.1298216209554113</v>
      </c>
      <c r="T952">
        <v>90701.853277210728</v>
      </c>
      <c r="U952">
        <v>90702.004984992935</v>
      </c>
      <c r="V952">
        <v>90640.399815817029</v>
      </c>
      <c r="W952">
        <v>90763.531344911171</v>
      </c>
      <c r="X952">
        <v>5864.1316809975006</v>
      </c>
      <c r="Y952">
        <v>5884.4763827257193</v>
      </c>
      <c r="Z952">
        <v>5709.6198327780139</v>
      </c>
      <c r="AA952">
        <v>5960.0087850435339</v>
      </c>
      <c r="AB952">
        <v>895.72225183908097</v>
      </c>
      <c r="AC952">
        <v>885.11272573183828</v>
      </c>
      <c r="AD952">
        <v>780.9243974166377</v>
      </c>
      <c r="AE952">
        <v>1034.020347190102</v>
      </c>
      <c r="AF952">
        <v>68.224539992698396</v>
      </c>
      <c r="AG952">
        <v>67.982000345109753</v>
      </c>
      <c r="AH952">
        <v>67.133083745388831</v>
      </c>
      <c r="AI952">
        <v>70.022730466369751</v>
      </c>
      <c r="AJ952">
        <v>0.60995274141874267</v>
      </c>
      <c r="AK952">
        <v>0.60995272287814306</v>
      </c>
      <c r="AL952">
        <v>0.60994245005202397</v>
      </c>
      <c r="AM952">
        <v>0.60996286101706254</v>
      </c>
      <c r="AN952">
        <v>0.97254913182305602</v>
      </c>
      <c r="AO952">
        <v>0.9725491318230558</v>
      </c>
      <c r="AP952">
        <v>0.9725491318230558</v>
      </c>
      <c r="AQ952">
        <v>0.9725491318230558</v>
      </c>
      <c r="AR952">
        <v>16.306599483248728</v>
      </c>
      <c r="AS952">
        <v>16.306599483248739</v>
      </c>
      <c r="AT952">
        <v>16.306599483248739</v>
      </c>
      <c r="AU952">
        <v>16.306599483248739</v>
      </c>
      <c r="AV952" t="str">
        <f>VLOOKUP(Sheet1[[#This Row],[NPDES ID2]],Combined_Sheet__Major_Only___2[[NPDES ID2]:[ECHO BFR]],3,FALSE)</f>
        <v>WA</v>
      </c>
      <c r="AW952" t="s">
        <v>12185</v>
      </c>
      <c r="AX952" t="str">
        <f>VLOOKUP(Sheet1[[#This Row],[NPDES ID2]],Combined_Sheet__Major_Only___2[[NPDES ID2]:[ECHO BFR]],27,FALSE)</f>
        <v>-</v>
      </c>
      <c r="AY952" t="str">
        <f>VLOOKUP(Sheet1[[#This Row],[NPDES ID2]],Combined_Sheet__Major_Only___2[[NPDES ID2]:[ECHO BFR]],28,FALSE)</f>
        <v>-</v>
      </c>
      <c r="AZ952" t="str">
        <f>VLOOKUP(Sheet1[[#This Row],[NPDES ID2]],Combined_Sheet__Major_Only___2[[NPDES ID2]:[ECHO BFR]],29,FALSE)</f>
        <v>thickening</v>
      </c>
      <c r="BA952">
        <f>VLOOKUP(Sheet1[[#This Row],[NPDES ID2]],Combined_Sheet__Major_Only___2[[NPDES ID2]:[ECHO BFR]],17,FALSE)</f>
        <v>47.090330000000002</v>
      </c>
      <c r="BB952">
        <f>VLOOKUP(Sheet1[[#This Row],[NPDES ID2]],Combined_Sheet__Major_Only___2[[NPDES ID2]:[ECHO BFR]],18,FALSE)</f>
        <v>-122.6088</v>
      </c>
      <c r="BC952" s="2" t="str">
        <f>IF(ISNUMBER(SEARCH("aerobic",$AW952)),"aerobic","")</f>
        <v/>
      </c>
      <c r="BD952" s="2" t="str">
        <f>IF(ISNUMBER(SEARCH("anaer",$AW952)),"anaer","")</f>
        <v>anaer</v>
      </c>
      <c r="BE952" s="2" t="str">
        <f>IF(ISNUMBER(SEARCH("thickening",$AZ952)),"thickening","")</f>
        <v>thickening</v>
      </c>
      <c r="BF952" s="4" t="str">
        <f>IF(ISNUMBER(SEARCH("airDry",$AW952)),"airDry","")</f>
        <v/>
      </c>
      <c r="BG952" s="4" t="str">
        <f>IF(ISNUMBER(SEARCH("heatDry",$AY952)),"heatDry","")</f>
        <v/>
      </c>
      <c r="BH952" s="4" t="str">
        <f>IF(AND(ISNUMBER(SEARCH("aerobic",$AW952)),ISNUMBER(SEARCH("anaer",$AW952))),"Combined Aer and Anaer.","")</f>
        <v/>
      </c>
    </row>
    <row r="953" spans="1:60" x14ac:dyDescent="0.25">
      <c r="A953" s="5">
        <v>56</v>
      </c>
      <c r="B953" t="s">
        <v>329</v>
      </c>
      <c r="C953">
        <v>80.599999999999994</v>
      </c>
      <c r="D953">
        <v>1246.808269378392</v>
      </c>
      <c r="E953">
        <v>1233.1344437912589</v>
      </c>
      <c r="F953">
        <v>862.90610031835695</v>
      </c>
      <c r="G953">
        <v>1623.2937117847171</v>
      </c>
      <c r="H953">
        <v>-110.6382203297875</v>
      </c>
      <c r="I953">
        <v>-112.0557988536769</v>
      </c>
      <c r="J953">
        <v>-131.4052498855533</v>
      </c>
      <c r="K953">
        <v>-89.09238805564263</v>
      </c>
      <c r="L953">
        <v>55.667783534277959</v>
      </c>
      <c r="M953">
        <v>55.464840002214252</v>
      </c>
      <c r="N953">
        <v>54.755006323083158</v>
      </c>
      <c r="O953">
        <v>57.171803986357361</v>
      </c>
      <c r="P953">
        <v>1.888742921745703</v>
      </c>
      <c r="Q953">
        <v>1.9062899662713459</v>
      </c>
      <c r="R953">
        <v>1.544328053972029</v>
      </c>
      <c r="S953">
        <v>2.205922479971842</v>
      </c>
      <c r="T953">
        <v>90509.484142862944</v>
      </c>
      <c r="U953">
        <v>90509.63553528185</v>
      </c>
      <c r="V953">
        <v>90448.158428166178</v>
      </c>
      <c r="W953">
        <v>90571.03399696495</v>
      </c>
      <c r="X953">
        <v>5898.2510112019672</v>
      </c>
      <c r="Y953">
        <v>5919.1293134133648</v>
      </c>
      <c r="Z953">
        <v>5739.1056419796641</v>
      </c>
      <c r="AA953">
        <v>5997.0918705354125</v>
      </c>
      <c r="AB953">
        <v>907.64309989756282</v>
      </c>
      <c r="AC953">
        <v>896.76056230070003</v>
      </c>
      <c r="AD953">
        <v>790.50489915830656</v>
      </c>
      <c r="AE953">
        <v>1049.2944952498599</v>
      </c>
      <c r="AF953">
        <v>67.685703775447962</v>
      </c>
      <c r="AG953">
        <v>67.438982267128154</v>
      </c>
      <c r="AH953">
        <v>66.575850643782729</v>
      </c>
      <c r="AI953">
        <v>69.514377344130622</v>
      </c>
      <c r="AJ953">
        <v>0.60336127042739951</v>
      </c>
      <c r="AK953">
        <v>0.60336126597092987</v>
      </c>
      <c r="AL953">
        <v>0.6033587894985285</v>
      </c>
      <c r="AM953">
        <v>0.6033637099124155</v>
      </c>
      <c r="AN953">
        <v>0.97249308949658753</v>
      </c>
      <c r="AO953">
        <v>0.97249308949658786</v>
      </c>
      <c r="AP953">
        <v>0.97249308949658786</v>
      </c>
      <c r="AQ953">
        <v>0.97249308949658786</v>
      </c>
      <c r="AR953">
        <v>16.10411753085944</v>
      </c>
      <c r="AS953">
        <v>16.10411753085944</v>
      </c>
      <c r="AT953">
        <v>16.10411753085944</v>
      </c>
      <c r="AU953">
        <v>16.10411753085944</v>
      </c>
      <c r="AV953" t="str">
        <f>VLOOKUP(Sheet1[[#This Row],[NPDES ID2]],Combined_Sheet__Major_Only___2[[NPDES ID2]:[ECHO BFR]],3,FALSE)</f>
        <v>SC</v>
      </c>
      <c r="AW953" t="s">
        <v>41</v>
      </c>
      <c r="AX953" t="str">
        <f>VLOOKUP(Sheet1[[#This Row],[NPDES ID2]],Combined_Sheet__Major_Only___2[[NPDES ID2]:[ECHO BFR]],27,FALSE)</f>
        <v>-</v>
      </c>
      <c r="AY953" t="str">
        <f>VLOOKUP(Sheet1[[#This Row],[NPDES ID2]],Combined_Sheet__Major_Only___2[[NPDES ID2]:[ECHO BFR]],28,FALSE)</f>
        <v>-</v>
      </c>
      <c r="AZ953" t="str">
        <f>VLOOKUP(Sheet1[[#This Row],[NPDES ID2]],Combined_Sheet__Major_Only___2[[NPDES ID2]:[ECHO BFR]],29,FALSE)</f>
        <v>thickening</v>
      </c>
      <c r="BA953">
        <f>VLOOKUP(Sheet1[[#This Row],[NPDES ID2]],Combined_Sheet__Major_Only___2[[NPDES ID2]:[ECHO BFR]],17,FALSE)</f>
        <v>34.203333000000001</v>
      </c>
      <c r="BB953">
        <f>VLOOKUP(Sheet1[[#This Row],[NPDES ID2]],Combined_Sheet__Major_Only___2[[NPDES ID2]:[ECHO BFR]],18,FALSE)</f>
        <v>-79.253332999999998</v>
      </c>
      <c r="BC953" s="2" t="str">
        <f>IF(ISNUMBER(SEARCH("aerobic",$AW953)),"aerobic","")</f>
        <v>aerobic</v>
      </c>
      <c r="BD953" s="2" t="str">
        <f>IF(ISNUMBER(SEARCH("anaer",$AW953)),"anaer","")</f>
        <v/>
      </c>
      <c r="BE953" s="2" t="str">
        <f>IF(ISNUMBER(SEARCH("thickening",$AZ953)),"thickening","")</f>
        <v>thickening</v>
      </c>
      <c r="BF953" s="3" t="str">
        <f>IF(ISNUMBER(SEARCH("airDry",$AW953)),"airDry","")</f>
        <v/>
      </c>
      <c r="BG953" s="3" t="str">
        <f>IF(ISNUMBER(SEARCH("heatDry",$AY953)),"heatDry","")</f>
        <v/>
      </c>
      <c r="BH953" s="3" t="str">
        <f>IF(AND(ISNUMBER(SEARCH("aerobic",$AW953)),ISNUMBER(SEARCH("anaer",$AW953))),"Combined Aer and Anaer.","")</f>
        <v/>
      </c>
    </row>
    <row r="954" spans="1:60" x14ac:dyDescent="0.25">
      <c r="A954" s="5">
        <v>1135</v>
      </c>
      <c r="B954" t="s">
        <v>5452</v>
      </c>
      <c r="C954">
        <v>308.67</v>
      </c>
      <c r="D954">
        <v>398.56610014054189</v>
      </c>
      <c r="E954">
        <v>396.20695803181388</v>
      </c>
      <c r="F954">
        <v>304.19843465433547</v>
      </c>
      <c r="G954">
        <v>495.70063639308512</v>
      </c>
      <c r="H954">
        <v>-138.39150739934519</v>
      </c>
      <c r="I954">
        <v>-139.67075079332309</v>
      </c>
      <c r="J954">
        <v>-158.3134455956185</v>
      </c>
      <c r="K954">
        <v>-115.5281879157269</v>
      </c>
      <c r="L954">
        <v>234.64576780223999</v>
      </c>
      <c r="M954">
        <v>233.25369653192431</v>
      </c>
      <c r="N954">
        <v>228.3852468152069</v>
      </c>
      <c r="O954">
        <v>244.96178298873329</v>
      </c>
      <c r="P954">
        <v>9.6719608156653845</v>
      </c>
      <c r="Q954">
        <v>9.6328625016702034</v>
      </c>
      <c r="R954">
        <v>8.1113896495866413</v>
      </c>
      <c r="S954">
        <v>10.884121552559799</v>
      </c>
      <c r="T954">
        <v>90435.647740580127</v>
      </c>
      <c r="U954">
        <v>90435.799011954135</v>
      </c>
      <c r="V954">
        <v>90374.371058471312</v>
      </c>
      <c r="W954">
        <v>90497.148382884887</v>
      </c>
      <c r="X954">
        <v>7094.5903298573576</v>
      </c>
      <c r="Y954">
        <v>7132.8702598568152</v>
      </c>
      <c r="Z954">
        <v>6788.9256449490103</v>
      </c>
      <c r="AA954">
        <v>7286.2523494092784</v>
      </c>
      <c r="AB954">
        <v>1351.11945430933</v>
      </c>
      <c r="AC954">
        <v>1332.3441851824639</v>
      </c>
      <c r="AD954">
        <v>1134.7158126378231</v>
      </c>
      <c r="AE954">
        <v>1633.03278875976</v>
      </c>
      <c r="AF954">
        <v>56.245141236350037</v>
      </c>
      <c r="AG954">
        <v>55.911588296254649</v>
      </c>
      <c r="AH954">
        <v>54.744406434293353</v>
      </c>
      <c r="AI954">
        <v>58.717744463150623</v>
      </c>
      <c r="AJ954">
        <v>0.46367947567110629</v>
      </c>
      <c r="AK954">
        <v>0.46367946017787681</v>
      </c>
      <c r="AL954">
        <v>0.4636708791048838</v>
      </c>
      <c r="AM954">
        <v>0.4636879287722776</v>
      </c>
      <c r="AN954">
        <v>0.97247151813942101</v>
      </c>
      <c r="AO954">
        <v>0.97247151813942112</v>
      </c>
      <c r="AP954">
        <v>0.97247151813942112</v>
      </c>
      <c r="AQ954">
        <v>0.97247151813942112</v>
      </c>
      <c r="AR954">
        <v>11.807396091717891</v>
      </c>
      <c r="AS954">
        <v>11.80739609171788</v>
      </c>
      <c r="AT954">
        <v>11.80739609171788</v>
      </c>
      <c r="AU954">
        <v>11.80739609171788</v>
      </c>
      <c r="AV954" t="str">
        <f>VLOOKUP(Sheet1[[#This Row],[NPDES ID2]],Combined_Sheet__Major_Only___2[[NPDES ID2]:[ECHO BFR]],3,FALSE)</f>
        <v>NJ</v>
      </c>
      <c r="AW954" t="s">
        <v>54</v>
      </c>
      <c r="AX954" t="str">
        <f>VLOOKUP(Sheet1[[#This Row],[NPDES ID2]],Combined_Sheet__Major_Only___2[[NPDES ID2]:[ECHO BFR]],27,FALSE)</f>
        <v>-</v>
      </c>
      <c r="AY954" t="str">
        <f>VLOOKUP(Sheet1[[#This Row],[NPDES ID2]],Combined_Sheet__Major_Only___2[[NPDES ID2]:[ECHO BFR]],28,FALSE)</f>
        <v>heatTreatment</v>
      </c>
      <c r="AZ954" t="str">
        <f>VLOOKUP(Sheet1[[#This Row],[NPDES ID2]],Combined_Sheet__Major_Only___2[[NPDES ID2]:[ECHO BFR]],29,FALSE)</f>
        <v>thickening, preliminaryOps</v>
      </c>
      <c r="BA954">
        <f>VLOOKUP(Sheet1[[#This Row],[NPDES ID2]],Combined_Sheet__Major_Only___2[[NPDES ID2]:[ECHO BFR]],17,FALSE)</f>
        <v>40.791687000000003</v>
      </c>
      <c r="BB954">
        <f>VLOOKUP(Sheet1[[#This Row],[NPDES ID2]],Combined_Sheet__Major_Only___2[[NPDES ID2]:[ECHO BFR]],18,FALSE)</f>
        <v>-73.998566999999994</v>
      </c>
      <c r="BC954" s="2" t="str">
        <f>IF(ISNUMBER(SEARCH("aerobic",$AW954)),"aerobic","")</f>
        <v/>
      </c>
      <c r="BD954" s="2" t="str">
        <f>IF(ISNUMBER(SEARCH("anaer",$AW954)),"anaer","")</f>
        <v/>
      </c>
      <c r="BE954" s="2" t="str">
        <f>IF(ISNUMBER(SEARCH("thickening",$AZ954)),"thickening","")</f>
        <v>thickening</v>
      </c>
      <c r="BF954" s="4" t="str">
        <f>IF(ISNUMBER(SEARCH("airDry",$AW954)),"airDry","")</f>
        <v/>
      </c>
      <c r="BG954" s="4" t="str">
        <f>IF(ISNUMBER(SEARCH("heatDry",$AY954)),"heatDry","")</f>
        <v/>
      </c>
      <c r="BH954" s="4" t="str">
        <f>IF(AND(ISNUMBER(SEARCH("aerobic",$AW954)),ISNUMBER(SEARCH("anaer",$AW954))),"Combined Aer and Anaer.","")</f>
        <v/>
      </c>
    </row>
    <row r="955" spans="1:60" x14ac:dyDescent="0.25">
      <c r="A955" s="5">
        <v>1750</v>
      </c>
      <c r="B955" t="s">
        <v>8198</v>
      </c>
      <c r="C955">
        <v>25</v>
      </c>
      <c r="D955">
        <v>3782.5058536388742</v>
      </c>
      <c r="E955">
        <v>3745.0810110496382</v>
      </c>
      <c r="F955">
        <v>2533.5817312650961</v>
      </c>
      <c r="G955">
        <v>4975.1043946700647</v>
      </c>
      <c r="H955">
        <v>-110.21386806840231</v>
      </c>
      <c r="I955">
        <v>-111.6331777204276</v>
      </c>
      <c r="J955">
        <v>-130.99855862332299</v>
      </c>
      <c r="K955">
        <v>-88.695118713267277</v>
      </c>
      <c r="L955">
        <v>17.330658294828449</v>
      </c>
      <c r="M955">
        <v>17.268198347394641</v>
      </c>
      <c r="N955">
        <v>17.049724923534171</v>
      </c>
      <c r="O955">
        <v>17.793559741710069</v>
      </c>
      <c r="P955">
        <v>0.58571162686127243</v>
      </c>
      <c r="Q955">
        <v>0.59130072780997778</v>
      </c>
      <c r="R955">
        <v>0.47866655560963262</v>
      </c>
      <c r="S955">
        <v>0.68473242722535022</v>
      </c>
      <c r="T955">
        <v>90422.01143180186</v>
      </c>
      <c r="U955">
        <v>90422.162680820999</v>
      </c>
      <c r="V955">
        <v>90360.743805165534</v>
      </c>
      <c r="W955">
        <v>90483.502985537285</v>
      </c>
      <c r="X955">
        <v>5870.7722820401495</v>
      </c>
      <c r="Y955">
        <v>5891.3574045844744</v>
      </c>
      <c r="Z955">
        <v>5714.1062412686524</v>
      </c>
      <c r="AA955">
        <v>5968.0330225565349</v>
      </c>
      <c r="AB955">
        <v>900.26730901361327</v>
      </c>
      <c r="AC955">
        <v>889.53280116582505</v>
      </c>
      <c r="AD955">
        <v>784.4649122187875</v>
      </c>
      <c r="AE955">
        <v>1040.052344118878</v>
      </c>
      <c r="AF955">
        <v>67.936276401309584</v>
      </c>
      <c r="AG955">
        <v>67.691443841926827</v>
      </c>
      <c r="AH955">
        <v>66.835009929529562</v>
      </c>
      <c r="AI955">
        <v>69.750838841326555</v>
      </c>
      <c r="AJ955">
        <v>0.60642634550854613</v>
      </c>
      <c r="AK955">
        <v>0.60642634412647145</v>
      </c>
      <c r="AL955">
        <v>0.60642557559992016</v>
      </c>
      <c r="AM955">
        <v>0.60642710255339127</v>
      </c>
      <c r="AN955">
        <v>0.97246753058043633</v>
      </c>
      <c r="AO955">
        <v>0.97246753058043678</v>
      </c>
      <c r="AP955">
        <v>0.97246753058043678</v>
      </c>
      <c r="AQ955">
        <v>0.97246753058043678</v>
      </c>
      <c r="AR955">
        <v>16.198455544334699</v>
      </c>
      <c r="AS955">
        <v>16.19845554433471</v>
      </c>
      <c r="AT955">
        <v>16.19845554433471</v>
      </c>
      <c r="AU955">
        <v>16.19845554433471</v>
      </c>
      <c r="AV955" t="str">
        <f>VLOOKUP(Sheet1[[#This Row],[NPDES ID2]],Combined_Sheet__Major_Only___2[[NPDES ID2]:[ECHO BFR]],3,FALSE)</f>
        <v>NC</v>
      </c>
      <c r="AW955" t="s">
        <v>41</v>
      </c>
      <c r="AX955" t="str">
        <f>VLOOKUP(Sheet1[[#This Row],[NPDES ID2]],Combined_Sheet__Major_Only___2[[NPDES ID2]:[ECHO BFR]],27,FALSE)</f>
        <v>-</v>
      </c>
      <c r="AY955" t="str">
        <f>VLOOKUP(Sheet1[[#This Row],[NPDES ID2]],Combined_Sheet__Major_Only___2[[NPDES ID2]:[ECHO BFR]],28,FALSE)</f>
        <v>-</v>
      </c>
      <c r="AZ955" t="str">
        <f>VLOOKUP(Sheet1[[#This Row],[NPDES ID2]],Combined_Sheet__Major_Only___2[[NPDES ID2]:[ECHO BFR]],29,FALSE)</f>
        <v>thickening</v>
      </c>
      <c r="BA955">
        <f>VLOOKUP(Sheet1[[#This Row],[NPDES ID2]],Combined_Sheet__Major_Only___2[[NPDES ID2]:[ECHO BFR]],17,FALSE)</f>
        <v>36.130887000000001</v>
      </c>
      <c r="BB955">
        <f>VLOOKUP(Sheet1[[#This Row],[NPDES ID2]],Combined_Sheet__Major_Only___2[[NPDES ID2]:[ECHO BFR]],18,FALSE)</f>
        <v>-80.632510999999994</v>
      </c>
      <c r="BC955" s="2" t="str">
        <f>IF(ISNUMBER(SEARCH("aerobic",$AW955)),"aerobic","")</f>
        <v>aerobic</v>
      </c>
      <c r="BD955" s="2" t="str">
        <f>IF(ISNUMBER(SEARCH("anaer",$AW955)),"anaer","")</f>
        <v/>
      </c>
      <c r="BE955" s="2" t="str">
        <f>IF(ISNUMBER(SEARCH("thickening",$AZ955)),"thickening","")</f>
        <v>thickening</v>
      </c>
      <c r="BF955" s="3" t="str">
        <f>IF(ISNUMBER(SEARCH("airDry",$AW955)),"airDry","")</f>
        <v/>
      </c>
      <c r="BG955" s="3" t="str">
        <f>IF(ISNUMBER(SEARCH("heatDry",$AY955)),"heatDry","")</f>
        <v/>
      </c>
      <c r="BH955" s="3" t="str">
        <f>IF(AND(ISNUMBER(SEARCH("aerobic",$AW955)),ISNUMBER(SEARCH("anaer",$AW955))),"Combined Aer and Anaer.","")</f>
        <v/>
      </c>
    </row>
    <row r="956" spans="1:60" x14ac:dyDescent="0.25">
      <c r="A956" s="5">
        <v>588</v>
      </c>
      <c r="B956" t="s">
        <v>2881</v>
      </c>
      <c r="C956">
        <v>86.1</v>
      </c>
      <c r="D956">
        <v>1171.872167870974</v>
      </c>
      <c r="E956">
        <v>1159.042528036068</v>
      </c>
      <c r="F956">
        <v>813.56140768641581</v>
      </c>
      <c r="G956">
        <v>1524.054765161</v>
      </c>
      <c r="H956">
        <v>-110.3908687449445</v>
      </c>
      <c r="I956">
        <v>-111.8142765768489</v>
      </c>
      <c r="J956">
        <v>-131.16732922361189</v>
      </c>
      <c r="K956">
        <v>-88.855513032785197</v>
      </c>
      <c r="L956">
        <v>59.589041467190476</v>
      </c>
      <c r="M956">
        <v>59.373181954904581</v>
      </c>
      <c r="N956">
        <v>58.61817492390977</v>
      </c>
      <c r="O956">
        <v>61.188779492210351</v>
      </c>
      <c r="P956">
        <v>2.0173801834804959</v>
      </c>
      <c r="Q956">
        <v>2.03640475592085</v>
      </c>
      <c r="R956">
        <v>1.649049117686217</v>
      </c>
      <c r="S956">
        <v>2.3574341497111182</v>
      </c>
      <c r="T956">
        <v>90401.245887524492</v>
      </c>
      <c r="U956">
        <v>90401.397102501287</v>
      </c>
      <c r="V956">
        <v>90339.992050676738</v>
      </c>
      <c r="W956">
        <v>90462.723601071018</v>
      </c>
      <c r="X956">
        <v>5879.0633386587197</v>
      </c>
      <c r="Y956">
        <v>5899.765019249573</v>
      </c>
      <c r="Z956">
        <v>5721.4058429620991</v>
      </c>
      <c r="AA956">
        <v>5976.9574645870034</v>
      </c>
      <c r="AB956">
        <v>902.93310531538111</v>
      </c>
      <c r="AC956">
        <v>892.14084009982139</v>
      </c>
      <c r="AD956">
        <v>786.61656214800075</v>
      </c>
      <c r="AE956">
        <v>1043.4509777485559</v>
      </c>
      <c r="AF956">
        <v>67.825255461453153</v>
      </c>
      <c r="AG956">
        <v>67.579597635181074</v>
      </c>
      <c r="AH956">
        <v>66.720177718008969</v>
      </c>
      <c r="AI956">
        <v>69.646056847393922</v>
      </c>
      <c r="AJ956">
        <v>0.60506828027520121</v>
      </c>
      <c r="AK956">
        <v>0.6050682755150435</v>
      </c>
      <c r="AL956">
        <v>0.60506563044563288</v>
      </c>
      <c r="AM956">
        <v>0.60507088584023461</v>
      </c>
      <c r="AN956">
        <v>0.97246145605542667</v>
      </c>
      <c r="AO956">
        <v>0.97246145605542633</v>
      </c>
      <c r="AP956">
        <v>0.97246145605542633</v>
      </c>
      <c r="AQ956">
        <v>0.97246145605542633</v>
      </c>
      <c r="AR956">
        <v>16.15661816252176</v>
      </c>
      <c r="AS956">
        <v>16.15661816252176</v>
      </c>
      <c r="AT956">
        <v>16.15661816252176</v>
      </c>
      <c r="AU956">
        <v>16.15661816252176</v>
      </c>
      <c r="AV956" t="str">
        <f>VLOOKUP(Sheet1[[#This Row],[NPDES ID2]],Combined_Sheet__Major_Only___2[[NPDES ID2]:[ECHO BFR]],3,FALSE)</f>
        <v>LA</v>
      </c>
      <c r="AW956" t="s">
        <v>41</v>
      </c>
      <c r="AX956" t="str">
        <f>VLOOKUP(Sheet1[[#This Row],[NPDES ID2]],Combined_Sheet__Major_Only___2[[NPDES ID2]:[ECHO BFR]],27,FALSE)</f>
        <v>tempSludgeStore</v>
      </c>
      <c r="AY956" t="str">
        <f>VLOOKUP(Sheet1[[#This Row],[NPDES ID2]],Combined_Sheet__Major_Only___2[[NPDES ID2]:[ECHO BFR]],28,FALSE)</f>
        <v>-</v>
      </c>
      <c r="AZ956" t="str">
        <f>VLOOKUP(Sheet1[[#This Row],[NPDES ID2]],Combined_Sheet__Major_Only___2[[NPDES ID2]:[ECHO BFR]],29,FALSE)</f>
        <v>thickening</v>
      </c>
      <c r="BA956">
        <f>VLOOKUP(Sheet1[[#This Row],[NPDES ID2]],Combined_Sheet__Major_Only___2[[NPDES ID2]:[ECHO BFR]],17,FALSE)</f>
        <v>32.581277999999998</v>
      </c>
      <c r="BB956">
        <f>VLOOKUP(Sheet1[[#This Row],[NPDES ID2]],Combined_Sheet__Major_Only___2[[NPDES ID2]:[ECHO BFR]],18,FALSE)</f>
        <v>-93.297404999999998</v>
      </c>
      <c r="BC956" s="2" t="str">
        <f>IF(ISNUMBER(SEARCH("aerobic",$AW956)),"aerobic","")</f>
        <v>aerobic</v>
      </c>
      <c r="BD956" s="2" t="str">
        <f>IF(ISNUMBER(SEARCH("anaer",$AW956)),"anaer","")</f>
        <v/>
      </c>
      <c r="BE956" s="2" t="str">
        <f>IF(ISNUMBER(SEARCH("thickening",$AZ956)),"thickening","")</f>
        <v>thickening</v>
      </c>
      <c r="BF956" s="3" t="str">
        <f>IF(ISNUMBER(SEARCH("airDry",$AW956)),"airDry","")</f>
        <v/>
      </c>
      <c r="BG956" s="3" t="str">
        <f>IF(ISNUMBER(SEARCH("heatDry",$AY956)),"heatDry","")</f>
        <v/>
      </c>
      <c r="BH956" s="3" t="str">
        <f>IF(AND(ISNUMBER(SEARCH("aerobic",$AW956)),ISNUMBER(SEARCH("anaer",$AW956))),"Combined Aer and Anaer.","")</f>
        <v/>
      </c>
    </row>
    <row r="957" spans="1:60" x14ac:dyDescent="0.25">
      <c r="A957" s="5">
        <v>1886</v>
      </c>
      <c r="B957" t="s">
        <v>8905</v>
      </c>
      <c r="C957">
        <v>5204</v>
      </c>
      <c r="D957">
        <v>1055.5052945072409</v>
      </c>
      <c r="E957">
        <v>1054.094060967707</v>
      </c>
      <c r="F957">
        <v>849.28158072659517</v>
      </c>
      <c r="G957">
        <v>1238.7625877649959</v>
      </c>
      <c r="H957">
        <v>-108.5059020734618</v>
      </c>
      <c r="I957">
        <v>-110.1276778405645</v>
      </c>
      <c r="J957">
        <v>-129.19894673365849</v>
      </c>
      <c r="K957">
        <v>-86.344272386807802</v>
      </c>
      <c r="L957">
        <v>3612.73760099124</v>
      </c>
      <c r="M957">
        <v>3599.7569212633621</v>
      </c>
      <c r="N957">
        <v>3554.5055184892981</v>
      </c>
      <c r="O957">
        <v>3708.7657446039939</v>
      </c>
      <c r="P957">
        <v>121.8735827370455</v>
      </c>
      <c r="Q957">
        <v>123.0439150904909</v>
      </c>
      <c r="R957">
        <v>99.583597899344454</v>
      </c>
      <c r="S957">
        <v>142.57384627107331</v>
      </c>
      <c r="T957">
        <v>90255.247540740966</v>
      </c>
      <c r="U957">
        <v>90255.398516373127</v>
      </c>
      <c r="V957">
        <v>90194.090657110923</v>
      </c>
      <c r="W957">
        <v>90316.627946715424</v>
      </c>
      <c r="X957">
        <v>5851.5178228478344</v>
      </c>
      <c r="Y957">
        <v>5872.0390741382726</v>
      </c>
      <c r="Z957">
        <v>5696.0962455662784</v>
      </c>
      <c r="AA957">
        <v>5947.9776747935084</v>
      </c>
      <c r="AB957">
        <v>896.35082728659006</v>
      </c>
      <c r="AC957">
        <v>885.74436725575981</v>
      </c>
      <c r="AD957">
        <v>781.04642086502054</v>
      </c>
      <c r="AE957">
        <v>1035.5377034533481</v>
      </c>
      <c r="AF957">
        <v>68.053813462869044</v>
      </c>
      <c r="AG957">
        <v>67.811535519565595</v>
      </c>
      <c r="AH957">
        <v>66.955614258653625</v>
      </c>
      <c r="AI957">
        <v>69.859843907887495</v>
      </c>
      <c r="AJ957">
        <v>0.60786428699511152</v>
      </c>
      <c r="AK957">
        <v>0.607863982016841</v>
      </c>
      <c r="AL957">
        <v>0.60770407772665769</v>
      </c>
      <c r="AM957">
        <v>0.60802186702768712</v>
      </c>
      <c r="AN957">
        <v>0.97241867150635575</v>
      </c>
      <c r="AO957">
        <v>0.9724186715063553</v>
      </c>
      <c r="AP957">
        <v>0.9724186715063553</v>
      </c>
      <c r="AQ957">
        <v>0.9724186715063553</v>
      </c>
      <c r="AR957">
        <v>16.23723548535256</v>
      </c>
      <c r="AS957">
        <v>16.237235485352549</v>
      </c>
      <c r="AT957">
        <v>16.237235485352549</v>
      </c>
      <c r="AU957">
        <v>16.237235485352549</v>
      </c>
      <c r="AV957" t="str">
        <f>VLOOKUP(Sheet1[[#This Row],[NPDES ID2]],Combined_Sheet__Major_Only___2[[NPDES ID2]:[ECHO BFR]],3,FALSE)</f>
        <v>GA</v>
      </c>
      <c r="AW957" t="s">
        <v>41</v>
      </c>
      <c r="AX957" t="str">
        <f>VLOOKUP(Sheet1[[#This Row],[NPDES ID2]],Combined_Sheet__Major_Only___2[[NPDES ID2]:[ECHO BFR]],27,FALSE)</f>
        <v>-</v>
      </c>
      <c r="AY957" t="str">
        <f>VLOOKUP(Sheet1[[#This Row],[NPDES ID2]],Combined_Sheet__Major_Only___2[[NPDES ID2]:[ECHO BFR]],28,FALSE)</f>
        <v>-</v>
      </c>
      <c r="AZ957" t="str">
        <f>VLOOKUP(Sheet1[[#This Row],[NPDES ID2]],Combined_Sheet__Major_Only___2[[NPDES ID2]:[ECHO BFR]],29,FALSE)</f>
        <v>thickening</v>
      </c>
      <c r="BA957">
        <f>VLOOKUP(Sheet1[[#This Row],[NPDES ID2]],Combined_Sheet__Major_Only___2[[NPDES ID2]:[ECHO BFR]],17,FALSE)</f>
        <v>33.678255999999998</v>
      </c>
      <c r="BB957">
        <f>VLOOKUP(Sheet1[[#This Row],[NPDES ID2]],Combined_Sheet__Major_Only___2[[NPDES ID2]:[ECHO BFR]],18,FALSE)</f>
        <v>-84.634493000000006</v>
      </c>
      <c r="BC957" s="2" t="str">
        <f>IF(ISNUMBER(SEARCH("aerobic",$AW957)),"aerobic","")</f>
        <v>aerobic</v>
      </c>
      <c r="BD957" s="2" t="str">
        <f>IF(ISNUMBER(SEARCH("anaer",$AW957)),"anaer","")</f>
        <v/>
      </c>
      <c r="BE957" s="2" t="str">
        <f>IF(ISNUMBER(SEARCH("thickening",$AZ957)),"thickening","")</f>
        <v>thickening</v>
      </c>
      <c r="BF957" s="3" t="str">
        <f>IF(ISNUMBER(SEARCH("airDry",$AW957)),"airDry","")</f>
        <v/>
      </c>
      <c r="BG957" s="3" t="str">
        <f>IF(ISNUMBER(SEARCH("heatDry",$AY957)),"heatDry","")</f>
        <v/>
      </c>
      <c r="BH957" s="3" t="str">
        <f>IF(AND(ISNUMBER(SEARCH("aerobic",$AW957)),ISNUMBER(SEARCH("anaer",$AW957))),"Combined Aer and Anaer.","")</f>
        <v/>
      </c>
    </row>
    <row r="958" spans="1:60" x14ac:dyDescent="0.25">
      <c r="A958" s="5">
        <v>2169</v>
      </c>
      <c r="B958" t="s">
        <v>10185</v>
      </c>
      <c r="C958">
        <v>742.88</v>
      </c>
      <c r="D958">
        <v>339.28554778491389</v>
      </c>
      <c r="E958">
        <v>331.59340529140798</v>
      </c>
      <c r="F958">
        <v>285.11759406088919</v>
      </c>
      <c r="G958">
        <v>402.96174094905501</v>
      </c>
      <c r="H958">
        <v>-109.1282602982121</v>
      </c>
      <c r="I958">
        <v>-110.4820861011148</v>
      </c>
      <c r="J958">
        <v>-129.93942622397549</v>
      </c>
      <c r="K958">
        <v>-87.560637110904381</v>
      </c>
      <c r="L958">
        <v>518.79922140982626</v>
      </c>
      <c r="M958">
        <v>516.97188397071909</v>
      </c>
      <c r="N958">
        <v>510.58319280250259</v>
      </c>
      <c r="O958">
        <v>532.33851652658257</v>
      </c>
      <c r="P958">
        <v>17.396104207393591</v>
      </c>
      <c r="Q958">
        <v>17.570793439281779</v>
      </c>
      <c r="R958">
        <v>14.20254797398438</v>
      </c>
      <c r="S958">
        <v>20.37751276232822</v>
      </c>
      <c r="T958">
        <v>90114.411101531528</v>
      </c>
      <c r="U958">
        <v>90114.561846281315</v>
      </c>
      <c r="V958">
        <v>90053.347743247854</v>
      </c>
      <c r="W958">
        <v>90175.697640333805</v>
      </c>
      <c r="X958">
        <v>5807.7235225127743</v>
      </c>
      <c r="Y958">
        <v>5827.7145430936107</v>
      </c>
      <c r="Z958">
        <v>5656.1639539068483</v>
      </c>
      <c r="AA958">
        <v>5901.7338612634176</v>
      </c>
      <c r="AB958">
        <v>884.52055423164768</v>
      </c>
      <c r="AC958">
        <v>874.09745029293254</v>
      </c>
      <c r="AD958">
        <v>771.46139656014805</v>
      </c>
      <c r="AE958">
        <v>1020.526237962453</v>
      </c>
      <c r="AF958">
        <v>68.442325088100233</v>
      </c>
      <c r="AG958">
        <v>68.201574006260103</v>
      </c>
      <c r="AH958">
        <v>67.358248768215574</v>
      </c>
      <c r="AI958">
        <v>70.2280812626624</v>
      </c>
      <c r="AJ958">
        <v>0.61261714849826943</v>
      </c>
      <c r="AK958">
        <v>0.61261710708982198</v>
      </c>
      <c r="AL958">
        <v>0.61259427134429001</v>
      </c>
      <c r="AM958">
        <v>0.61263964435038787</v>
      </c>
      <c r="AN958">
        <v>0.97237727348092551</v>
      </c>
      <c r="AO958">
        <v>0.9723772734809254</v>
      </c>
      <c r="AP958">
        <v>0.9723772734809254</v>
      </c>
      <c r="AQ958">
        <v>0.9723772734809254</v>
      </c>
      <c r="AR958">
        <v>16.38812451102525</v>
      </c>
      <c r="AS958">
        <v>16.388124511025239</v>
      </c>
      <c r="AT958">
        <v>16.388124511025239</v>
      </c>
      <c r="AU958">
        <v>16.388124511025239</v>
      </c>
      <c r="AV958" t="str">
        <f>VLOOKUP(Sheet1[[#This Row],[NPDES ID2]],Combined_Sheet__Major_Only___2[[NPDES ID2]:[ECHO BFR]],3,FALSE)</f>
        <v>MD</v>
      </c>
      <c r="AW958" t="s">
        <v>41</v>
      </c>
      <c r="AX958" t="str">
        <f>VLOOKUP(Sheet1[[#This Row],[NPDES ID2]],Combined_Sheet__Major_Only___2[[NPDES ID2]:[ECHO BFR]],27,FALSE)</f>
        <v>-</v>
      </c>
      <c r="AY958" t="str">
        <f>VLOOKUP(Sheet1[[#This Row],[NPDES ID2]],Combined_Sheet__Major_Only___2[[NPDES ID2]:[ECHO BFR]],28,FALSE)</f>
        <v>-</v>
      </c>
      <c r="AZ958" t="str">
        <f>VLOOKUP(Sheet1[[#This Row],[NPDES ID2]],Combined_Sheet__Major_Only___2[[NPDES ID2]:[ECHO BFR]],29,FALSE)</f>
        <v>thickening</v>
      </c>
      <c r="BA958">
        <f>VLOOKUP(Sheet1[[#This Row],[NPDES ID2]],Combined_Sheet__Major_Only___2[[NPDES ID2]:[ECHO BFR]],17,FALSE)</f>
        <v>39.55979</v>
      </c>
      <c r="BB958">
        <f>VLOOKUP(Sheet1[[#This Row],[NPDES ID2]],Combined_Sheet__Major_Only___2[[NPDES ID2]:[ECHO BFR]],18,FALSE)</f>
        <v>-77.037710000000004</v>
      </c>
      <c r="BC958" s="2" t="str">
        <f>IF(ISNUMBER(SEARCH("aerobic",$AW958)),"aerobic","")</f>
        <v>aerobic</v>
      </c>
      <c r="BD958" s="2" t="str">
        <f>IF(ISNUMBER(SEARCH("anaer",$AW958)),"anaer","")</f>
        <v/>
      </c>
      <c r="BE958" s="2" t="str">
        <f>IF(ISNUMBER(SEARCH("thickening",$AZ958)),"thickening","")</f>
        <v>thickening</v>
      </c>
      <c r="BF958" s="4" t="str">
        <f>IF(ISNUMBER(SEARCH("airDry",$AW958)),"airDry","")</f>
        <v/>
      </c>
      <c r="BG958" s="4" t="str">
        <f>IF(ISNUMBER(SEARCH("heatDry",$AY958)),"heatDry","")</f>
        <v/>
      </c>
      <c r="BH958" s="4" t="str">
        <f>IF(AND(ISNUMBER(SEARCH("aerobic",$AW958)),ISNUMBER(SEARCH("anaer",$AW958))),"Combined Aer and Anaer.","")</f>
        <v/>
      </c>
    </row>
    <row r="959" spans="1:60" x14ac:dyDescent="0.25">
      <c r="A959" s="5">
        <v>226</v>
      </c>
      <c r="B959" t="s">
        <v>1184</v>
      </c>
      <c r="C959">
        <v>2555.3200000000002</v>
      </c>
      <c r="D959">
        <v>538.55502091711924</v>
      </c>
      <c r="E959">
        <v>534.50507957259344</v>
      </c>
      <c r="F959">
        <v>438.85100636108308</v>
      </c>
      <c r="G959">
        <v>630.23206542319554</v>
      </c>
      <c r="H959">
        <v>-137.61291143687731</v>
      </c>
      <c r="I959">
        <v>-138.9259123078933</v>
      </c>
      <c r="J959">
        <v>-158.31889891868559</v>
      </c>
      <c r="K959">
        <v>-114.3070012029479</v>
      </c>
      <c r="L959">
        <v>1932.7952092035721</v>
      </c>
      <c r="M959">
        <v>1921.2748073220121</v>
      </c>
      <c r="N959">
        <v>1881.0351709500719</v>
      </c>
      <c r="O959">
        <v>2018.110434923005</v>
      </c>
      <c r="P959">
        <v>79.808117914900265</v>
      </c>
      <c r="Q959">
        <v>79.466421132841703</v>
      </c>
      <c r="R959">
        <v>66.9512694786021</v>
      </c>
      <c r="S959">
        <v>89.773072055471076</v>
      </c>
      <c r="T959">
        <v>90103.707529915584</v>
      </c>
      <c r="U959">
        <v>90103.858257118278</v>
      </c>
      <c r="V959">
        <v>90042.651279559694</v>
      </c>
      <c r="W959">
        <v>90164.986934811284</v>
      </c>
      <c r="X959">
        <v>7081.4970599312937</v>
      </c>
      <c r="Y959">
        <v>7119.8780046380161</v>
      </c>
      <c r="Z959">
        <v>6775.2236037760958</v>
      </c>
      <c r="AA959">
        <v>7273.5182329015624</v>
      </c>
      <c r="AB959">
        <v>1352.2468707884641</v>
      </c>
      <c r="AC959">
        <v>1333.4420603729329</v>
      </c>
      <c r="AD959">
        <v>1135.008475737694</v>
      </c>
      <c r="AE959">
        <v>1635.0919788031131</v>
      </c>
      <c r="AF959">
        <v>56.150944104214418</v>
      </c>
      <c r="AG959">
        <v>55.817329089390007</v>
      </c>
      <c r="AH959">
        <v>54.646623034961287</v>
      </c>
      <c r="AI959">
        <v>58.628091332750436</v>
      </c>
      <c r="AJ959">
        <v>0.46253189258561889</v>
      </c>
      <c r="AK959">
        <v>0.46253176077349689</v>
      </c>
      <c r="AL959">
        <v>0.46246095084944461</v>
      </c>
      <c r="AM959">
        <v>0.46260166122802249</v>
      </c>
      <c r="AN959">
        <v>0.97237412214851171</v>
      </c>
      <c r="AO959">
        <v>0.97237412214851193</v>
      </c>
      <c r="AP959">
        <v>0.97237412214851193</v>
      </c>
      <c r="AQ959">
        <v>0.97237412214851193</v>
      </c>
      <c r="AR959">
        <v>11.769966080178561</v>
      </c>
      <c r="AS959">
        <v>11.769966080178561</v>
      </c>
      <c r="AT959">
        <v>11.769966080178561</v>
      </c>
      <c r="AU959">
        <v>11.769966080178561</v>
      </c>
      <c r="AV959" t="str">
        <f>VLOOKUP(Sheet1[[#This Row],[NPDES ID2]],Combined_Sheet__Major_Only___2[[NPDES ID2]:[ECHO BFR]],3,FALSE)</f>
        <v>MO</v>
      </c>
      <c r="AW959" t="s">
        <v>54</v>
      </c>
      <c r="AX959" t="str">
        <f>VLOOKUP(Sheet1[[#This Row],[NPDES ID2]],Combined_Sheet__Major_Only___2[[NPDES ID2]:[ECHO BFR]],27,FALSE)</f>
        <v>-</v>
      </c>
      <c r="AY959" t="str">
        <f>VLOOKUP(Sheet1[[#This Row],[NPDES ID2]],Combined_Sheet__Major_Only___2[[NPDES ID2]:[ECHO BFR]],28,FALSE)</f>
        <v>-</v>
      </c>
      <c r="AZ959" t="str">
        <f>VLOOKUP(Sheet1[[#This Row],[NPDES ID2]],Combined_Sheet__Major_Only___2[[NPDES ID2]:[ECHO BFR]],29,FALSE)</f>
        <v>thickening, preliminaryOps</v>
      </c>
      <c r="BA959">
        <f>VLOOKUP(Sheet1[[#This Row],[NPDES ID2]],Combined_Sheet__Major_Only___2[[NPDES ID2]:[ECHO BFR]],17,FALSE)</f>
        <v>38.559472</v>
      </c>
      <c r="BB959">
        <f>VLOOKUP(Sheet1[[#This Row],[NPDES ID2]],Combined_Sheet__Major_Only___2[[NPDES ID2]:[ECHO BFR]],18,FALSE)</f>
        <v>-90.474556000000007</v>
      </c>
      <c r="BC959" s="2" t="str">
        <f>IF(ISNUMBER(SEARCH("aerobic",$AW959)),"aerobic","")</f>
        <v/>
      </c>
      <c r="BD959" s="2" t="str">
        <f>IF(ISNUMBER(SEARCH("anaer",$AW959)),"anaer","")</f>
        <v/>
      </c>
      <c r="BE959" s="2" t="str">
        <f>IF(ISNUMBER(SEARCH("thickening",$AZ959)),"thickening","")</f>
        <v>thickening</v>
      </c>
      <c r="BF959" s="3" t="str">
        <f>IF(ISNUMBER(SEARCH("airDry",$AW959)),"airDry","")</f>
        <v/>
      </c>
      <c r="BG959" s="3" t="str">
        <f>IF(ISNUMBER(SEARCH("heatDry",$AY959)),"heatDry","")</f>
        <v/>
      </c>
      <c r="BH959" s="3" t="str">
        <f>IF(AND(ISNUMBER(SEARCH("aerobic",$AW959)),ISNUMBER(SEARCH("anaer",$AW959))),"Combined Aer and Anaer.","")</f>
        <v/>
      </c>
    </row>
    <row r="960" spans="1:60" x14ac:dyDescent="0.25">
      <c r="A960" s="5">
        <v>2045</v>
      </c>
      <c r="B960" t="s">
        <v>9621</v>
      </c>
      <c r="C960">
        <v>1267</v>
      </c>
      <c r="D960">
        <v>353.29312169408149</v>
      </c>
      <c r="E960">
        <v>350.87849062060502</v>
      </c>
      <c r="F960">
        <v>298.24164743510482</v>
      </c>
      <c r="G960">
        <v>415.22828593934281</v>
      </c>
      <c r="H960">
        <v>-138.01160618474159</v>
      </c>
      <c r="I960">
        <v>-139.3646993963504</v>
      </c>
      <c r="J960">
        <v>-158.28099140345731</v>
      </c>
      <c r="K960">
        <v>-114.96137618071771</v>
      </c>
      <c r="L960">
        <v>962.13910279477614</v>
      </c>
      <c r="M960">
        <v>956.42471823381288</v>
      </c>
      <c r="N960">
        <v>936.45062376995611</v>
      </c>
      <c r="O960">
        <v>1004.473710548693</v>
      </c>
      <c r="P960">
        <v>39.672285175963687</v>
      </c>
      <c r="Q960">
        <v>39.51018700319743</v>
      </c>
      <c r="R960">
        <v>33.273710557759642</v>
      </c>
      <c r="S960">
        <v>44.640047545473337</v>
      </c>
      <c r="T960">
        <v>90068.012361581452</v>
      </c>
      <c r="U960">
        <v>90068.163030266718</v>
      </c>
      <c r="V960">
        <v>90006.979815339349</v>
      </c>
      <c r="W960">
        <v>90129.267975727169</v>
      </c>
      <c r="X960">
        <v>7068.5076061252066</v>
      </c>
      <c r="Y960">
        <v>7106.6886782692618</v>
      </c>
      <c r="Z960">
        <v>6763.7262536570306</v>
      </c>
      <c r="AA960">
        <v>7259.5985175188544</v>
      </c>
      <c r="AB960">
        <v>1346.9537289775319</v>
      </c>
      <c r="AC960">
        <v>1328.2269428059999</v>
      </c>
      <c r="AD960">
        <v>1131.058626202909</v>
      </c>
      <c r="AE960">
        <v>1628.080356232241</v>
      </c>
      <c r="AF960">
        <v>56.226826678062508</v>
      </c>
      <c r="AG960">
        <v>55.893413085388438</v>
      </c>
      <c r="AH960">
        <v>54.725307559592181</v>
      </c>
      <c r="AI960">
        <v>58.700139948794963</v>
      </c>
      <c r="AJ960">
        <v>0.46345636064311391</v>
      </c>
      <c r="AK960">
        <v>0.46345629636935393</v>
      </c>
      <c r="AL960">
        <v>0.46342116149370061</v>
      </c>
      <c r="AM960">
        <v>0.46349097465357753</v>
      </c>
      <c r="AN960">
        <v>0.97236360762157192</v>
      </c>
      <c r="AO960">
        <v>0.9723636076215717</v>
      </c>
      <c r="AP960">
        <v>0.9723636076215717</v>
      </c>
      <c r="AQ960">
        <v>0.9723636076215717</v>
      </c>
      <c r="AR960">
        <v>11.79962385319674</v>
      </c>
      <c r="AS960">
        <v>11.79962385319674</v>
      </c>
      <c r="AT960">
        <v>11.79962385319674</v>
      </c>
      <c r="AU960">
        <v>11.79962385319674</v>
      </c>
      <c r="AV960" t="str">
        <f>VLOOKUP(Sheet1[[#This Row],[NPDES ID2]],Combined_Sheet__Major_Only___2[[NPDES ID2]:[ECHO BFR]],3,FALSE)</f>
        <v>CA</v>
      </c>
      <c r="AW960" t="s">
        <v>54</v>
      </c>
      <c r="AX960" t="str">
        <f>VLOOKUP(Sheet1[[#This Row],[NPDES ID2]],Combined_Sheet__Major_Only___2[[NPDES ID2]:[ECHO BFR]],27,FALSE)</f>
        <v>-</v>
      </c>
      <c r="AY960" t="str">
        <f>VLOOKUP(Sheet1[[#This Row],[NPDES ID2]],Combined_Sheet__Major_Only___2[[NPDES ID2]:[ECHO BFR]],28,FALSE)</f>
        <v>-</v>
      </c>
      <c r="AZ960" t="str">
        <f>VLOOKUP(Sheet1[[#This Row],[NPDES ID2]],Combined_Sheet__Major_Only___2[[NPDES ID2]:[ECHO BFR]],29,FALSE)</f>
        <v>preliminaryOps, thickening</v>
      </c>
      <c r="BA960">
        <f>VLOOKUP(Sheet1[[#This Row],[NPDES ID2]],Combined_Sheet__Major_Only___2[[NPDES ID2]:[ECHO BFR]],17,FALSE)</f>
        <v>33.926245999999999</v>
      </c>
      <c r="BB960">
        <f>VLOOKUP(Sheet1[[#This Row],[NPDES ID2]],Combined_Sheet__Major_Only___2[[NPDES ID2]:[ECHO BFR]],18,FALSE)</f>
        <v>-116.992552</v>
      </c>
      <c r="BC960" s="2" t="str">
        <f>IF(ISNUMBER(SEARCH("aerobic",$AW960)),"aerobic","")</f>
        <v/>
      </c>
      <c r="BD960" s="2" t="str">
        <f>IF(ISNUMBER(SEARCH("anaer",$AW960)),"anaer","")</f>
        <v/>
      </c>
      <c r="BE960" s="2" t="str">
        <f>IF(ISNUMBER(SEARCH("thickening",$AZ960)),"thickening","")</f>
        <v>thickening</v>
      </c>
      <c r="BF960" s="4" t="str">
        <f>IF(ISNUMBER(SEARCH("airDry",$AW960)),"airDry","")</f>
        <v/>
      </c>
      <c r="BG960" s="4" t="str">
        <f>IF(ISNUMBER(SEARCH("heatDry",$AY960)),"heatDry","")</f>
        <v/>
      </c>
      <c r="BH960" s="4" t="str">
        <f>IF(AND(ISNUMBER(SEARCH("aerobic",$AW960)),ISNUMBER(SEARCH("anaer",$AW960))),"Combined Aer and Anaer.","")</f>
        <v/>
      </c>
    </row>
    <row r="961" spans="1:60" x14ac:dyDescent="0.25">
      <c r="A961" s="5">
        <v>1398</v>
      </c>
      <c r="B961" t="s">
        <v>6627</v>
      </c>
      <c r="C961">
        <v>141</v>
      </c>
      <c r="D961">
        <v>708.97238484180605</v>
      </c>
      <c r="E961">
        <v>699.05428873105836</v>
      </c>
      <c r="F961">
        <v>504.39407537957709</v>
      </c>
      <c r="G961">
        <v>920.74445767265627</v>
      </c>
      <c r="H961">
        <v>-139.34877701573961</v>
      </c>
      <c r="I961">
        <v>-140.56785283886111</v>
      </c>
      <c r="J961">
        <v>-159.1061965105786</v>
      </c>
      <c r="K961">
        <v>-116.4958857531103</v>
      </c>
      <c r="L961">
        <v>105.12831988242461</v>
      </c>
      <c r="M961">
        <v>104.4947234197943</v>
      </c>
      <c r="N961">
        <v>102.2786564575713</v>
      </c>
      <c r="O961">
        <v>109.8238565252623</v>
      </c>
      <c r="P961">
        <v>4.3649879281989943</v>
      </c>
      <c r="Q961">
        <v>4.3427718352796809</v>
      </c>
      <c r="R961">
        <v>3.6640804232275519</v>
      </c>
      <c r="S961">
        <v>4.9101935996003254</v>
      </c>
      <c r="T961">
        <v>89839.907082878606</v>
      </c>
      <c r="U961">
        <v>89840.057377615944</v>
      </c>
      <c r="V961">
        <v>89779.026014658215</v>
      </c>
      <c r="W961">
        <v>89901.010665365495</v>
      </c>
      <c r="X961">
        <v>7097.251537572336</v>
      </c>
      <c r="Y961">
        <v>7136.1041936966922</v>
      </c>
      <c r="Z961">
        <v>6786.8047269161116</v>
      </c>
      <c r="AA961">
        <v>7292.0549527477706</v>
      </c>
      <c r="AB961">
        <v>1365.004441804627</v>
      </c>
      <c r="AC961">
        <v>1346.1025460985111</v>
      </c>
      <c r="AD961">
        <v>1144.208668661445</v>
      </c>
      <c r="AE961">
        <v>1653.746599071166</v>
      </c>
      <c r="AF961">
        <v>55.853977759617081</v>
      </c>
      <c r="AG961">
        <v>55.517411128724959</v>
      </c>
      <c r="AH961">
        <v>54.33993726476902</v>
      </c>
      <c r="AI961">
        <v>58.348607974879677</v>
      </c>
      <c r="AJ961">
        <v>0.45891412306891871</v>
      </c>
      <c r="AK961">
        <v>0.45891411607058619</v>
      </c>
      <c r="AL961">
        <v>0.45891023099329059</v>
      </c>
      <c r="AM961">
        <v>0.45891795014676567</v>
      </c>
      <c r="AN961">
        <v>0.97229622646199754</v>
      </c>
      <c r="AO961">
        <v>0.97229622646199776</v>
      </c>
      <c r="AP961">
        <v>0.97229622646199776</v>
      </c>
      <c r="AQ961">
        <v>0.97229622646199776</v>
      </c>
      <c r="AR961">
        <v>11.66097806387411</v>
      </c>
      <c r="AS961">
        <v>11.66097806387411</v>
      </c>
      <c r="AT961">
        <v>11.66097806387411</v>
      </c>
      <c r="AU961">
        <v>11.66097806387411</v>
      </c>
      <c r="AV961" t="str">
        <f>VLOOKUP(Sheet1[[#This Row],[NPDES ID2]],Combined_Sheet__Major_Only___2[[NPDES ID2]:[ECHO BFR]],3,FALSE)</f>
        <v>FL</v>
      </c>
      <c r="AW961" t="s">
        <v>54</v>
      </c>
      <c r="AX961" t="str">
        <f>VLOOKUP(Sheet1[[#This Row],[NPDES ID2]],Combined_Sheet__Major_Only___2[[NPDES ID2]:[ECHO BFR]],27,FALSE)</f>
        <v>-</v>
      </c>
      <c r="AY961" t="str">
        <f>VLOOKUP(Sheet1[[#This Row],[NPDES ID2]],Combined_Sheet__Major_Only___2[[NPDES ID2]:[ECHO BFR]],28,FALSE)</f>
        <v>-</v>
      </c>
      <c r="AZ961" t="str">
        <f>VLOOKUP(Sheet1[[#This Row],[NPDES ID2]],Combined_Sheet__Major_Only___2[[NPDES ID2]:[ECHO BFR]],29,FALSE)</f>
        <v>thickening</v>
      </c>
      <c r="BA961">
        <f>VLOOKUP(Sheet1[[#This Row],[NPDES ID2]],Combined_Sheet__Major_Only___2[[NPDES ID2]:[ECHO BFR]],17,FALSE)</f>
        <v>28.062977</v>
      </c>
      <c r="BB961">
        <f>VLOOKUP(Sheet1[[#This Row],[NPDES ID2]],Combined_Sheet__Major_Only___2[[NPDES ID2]:[ECHO BFR]],18,FALSE)</f>
        <v>-81.507829999999998</v>
      </c>
      <c r="BC961" s="2" t="str">
        <f>IF(ISNUMBER(SEARCH("aerobic",$AW961)),"aerobic","")</f>
        <v/>
      </c>
      <c r="BD961" s="2" t="str">
        <f>IF(ISNUMBER(SEARCH("anaer",$AW961)),"anaer","")</f>
        <v/>
      </c>
      <c r="BE961" s="2" t="str">
        <f>IF(ISNUMBER(SEARCH("thickening",$AZ961)),"thickening","")</f>
        <v>thickening</v>
      </c>
      <c r="BF961" s="3" t="str">
        <f>IF(ISNUMBER(SEARCH("airDry",$AW961)),"airDry","")</f>
        <v/>
      </c>
      <c r="BG961" s="3" t="str">
        <f>IF(ISNUMBER(SEARCH("heatDry",$AY961)),"heatDry","")</f>
        <v/>
      </c>
      <c r="BH961" s="3" t="str">
        <f>IF(AND(ISNUMBER(SEARCH("aerobic",$AW961)),ISNUMBER(SEARCH("anaer",$AW961))),"Combined Aer and Anaer.","")</f>
        <v/>
      </c>
    </row>
    <row r="962" spans="1:60" x14ac:dyDescent="0.25">
      <c r="A962" s="5">
        <v>1020</v>
      </c>
      <c r="B962" t="s">
        <v>4928</v>
      </c>
      <c r="C962">
        <v>442.83</v>
      </c>
      <c r="D962">
        <v>341.02053269648752</v>
      </c>
      <c r="E962">
        <v>340.23982585851797</v>
      </c>
      <c r="F962">
        <v>271.56057330157</v>
      </c>
      <c r="G962">
        <v>421.50214210097653</v>
      </c>
      <c r="H962">
        <v>-138.6906358808838</v>
      </c>
      <c r="I962">
        <v>-139.9897735963394</v>
      </c>
      <c r="J962">
        <v>-158.62028711019181</v>
      </c>
      <c r="K962">
        <v>-115.7921673904567</v>
      </c>
      <c r="L962">
        <v>333.97177454377811</v>
      </c>
      <c r="M962">
        <v>331.97752103927621</v>
      </c>
      <c r="N962">
        <v>325.00359026240579</v>
      </c>
      <c r="O962">
        <v>348.7497077299808</v>
      </c>
      <c r="P962">
        <v>13.806902196745479</v>
      </c>
      <c r="Q962">
        <v>13.745218284619311</v>
      </c>
      <c r="R962">
        <v>11.583596879461711</v>
      </c>
      <c r="S962">
        <v>15.528039341438371</v>
      </c>
      <c r="T962">
        <v>89838.915450738787</v>
      </c>
      <c r="U962">
        <v>89839.065743850486</v>
      </c>
      <c r="V962">
        <v>89778.035041032199</v>
      </c>
      <c r="W962">
        <v>89900.018372305058</v>
      </c>
      <c r="X962">
        <v>7067.8991584754867</v>
      </c>
      <c r="Y962">
        <v>7106.264061253235</v>
      </c>
      <c r="Z962">
        <v>6761.4940204438089</v>
      </c>
      <c r="AA962">
        <v>7260.0776504734913</v>
      </c>
      <c r="AB962">
        <v>1351.445829898174</v>
      </c>
      <c r="AC962">
        <v>1332.690366162587</v>
      </c>
      <c r="AD962">
        <v>1134.1114483090139</v>
      </c>
      <c r="AE962">
        <v>1634.9746438370089</v>
      </c>
      <c r="AF962">
        <v>56.085888673472617</v>
      </c>
      <c r="AG962">
        <v>55.751167078985489</v>
      </c>
      <c r="AH962">
        <v>54.579702970474678</v>
      </c>
      <c r="AI962">
        <v>58.56739324105444</v>
      </c>
      <c r="AJ962">
        <v>0.46173928717509688</v>
      </c>
      <c r="AK962">
        <v>0.46173926503609181</v>
      </c>
      <c r="AL962">
        <v>0.46172702568988649</v>
      </c>
      <c r="AM962">
        <v>0.46175134414394869</v>
      </c>
      <c r="AN962">
        <v>0.97229593282152071</v>
      </c>
      <c r="AO962">
        <v>0.97229593282152083</v>
      </c>
      <c r="AP962">
        <v>0.97229593282152083</v>
      </c>
      <c r="AQ962">
        <v>0.97229593282152083</v>
      </c>
      <c r="AR962">
        <v>11.74759199531689</v>
      </c>
      <c r="AS962">
        <v>11.747591995316879</v>
      </c>
      <c r="AT962">
        <v>11.747591995316879</v>
      </c>
      <c r="AU962">
        <v>11.747591995316879</v>
      </c>
      <c r="AV962" t="str">
        <f>VLOOKUP(Sheet1[[#This Row],[NPDES ID2]],Combined_Sheet__Major_Only___2[[NPDES ID2]:[ECHO BFR]],3,FALSE)</f>
        <v>MD</v>
      </c>
      <c r="AW962" t="s">
        <v>54</v>
      </c>
      <c r="AX962" t="str">
        <f>VLOOKUP(Sheet1[[#This Row],[NPDES ID2]],Combined_Sheet__Major_Only___2[[NPDES ID2]:[ECHO BFR]],27,FALSE)</f>
        <v>-</v>
      </c>
      <c r="AY962" t="str">
        <f>VLOOKUP(Sheet1[[#This Row],[NPDES ID2]],Combined_Sheet__Major_Only___2[[NPDES ID2]:[ECHO BFR]],28,FALSE)</f>
        <v>-</v>
      </c>
      <c r="AZ962" t="str">
        <f>VLOOKUP(Sheet1[[#This Row],[NPDES ID2]],Combined_Sheet__Major_Only___2[[NPDES ID2]:[ECHO BFR]],29,FALSE)</f>
        <v>thickening</v>
      </c>
      <c r="BA962">
        <f>VLOOKUP(Sheet1[[#This Row],[NPDES ID2]],Combined_Sheet__Major_Only___2[[NPDES ID2]:[ECHO BFR]],17,FALSE)</f>
        <v>38.812055999999998</v>
      </c>
      <c r="BB962">
        <f>VLOOKUP(Sheet1[[#This Row],[NPDES ID2]],Combined_Sheet__Major_Only___2[[NPDES ID2]:[ECHO BFR]],18,FALSE)</f>
        <v>-76.524028000000001</v>
      </c>
      <c r="BC962" s="2" t="str">
        <f>IF(ISNUMBER(SEARCH("aerobic",$AW962)),"aerobic","")</f>
        <v/>
      </c>
      <c r="BD962" s="2" t="str">
        <f>IF(ISNUMBER(SEARCH("anaer",$AW962)),"anaer","")</f>
        <v/>
      </c>
      <c r="BE962" s="2" t="str">
        <f>IF(ISNUMBER(SEARCH("thickening",$AZ962)),"thickening","")</f>
        <v>thickening</v>
      </c>
      <c r="BF962" s="3" t="str">
        <f>IF(ISNUMBER(SEARCH("airDry",$AW962)),"airDry","")</f>
        <v/>
      </c>
      <c r="BG962" s="3" t="str">
        <f>IF(ISNUMBER(SEARCH("heatDry",$AY962)),"heatDry","")</f>
        <v/>
      </c>
      <c r="BH962" s="3" t="str">
        <f>IF(AND(ISNUMBER(SEARCH("aerobic",$AW962)),ISNUMBER(SEARCH("anaer",$AW962))),"Combined Aer and Anaer.","")</f>
        <v/>
      </c>
    </row>
    <row r="963" spans="1:60" x14ac:dyDescent="0.25">
      <c r="A963" s="5">
        <v>1548</v>
      </c>
      <c r="B963" t="s">
        <v>7282</v>
      </c>
      <c r="C963">
        <v>92.63</v>
      </c>
      <c r="D963">
        <v>1092.0854337510029</v>
      </c>
      <c r="E963">
        <v>1080.298461793366</v>
      </c>
      <c r="F963">
        <v>760.93044980360264</v>
      </c>
      <c r="G963">
        <v>1418.4651323935291</v>
      </c>
      <c r="H963">
        <v>-109.827204343391</v>
      </c>
      <c r="I963">
        <v>-111.22684104467039</v>
      </c>
      <c r="J963">
        <v>-130.62539981152369</v>
      </c>
      <c r="K963">
        <v>-88.316734758506101</v>
      </c>
      <c r="L963">
        <v>64.411982679373139</v>
      </c>
      <c r="M963">
        <v>64.18206187936994</v>
      </c>
      <c r="N963">
        <v>63.377876434266767</v>
      </c>
      <c r="O963">
        <v>66.115925193863148</v>
      </c>
      <c r="P963">
        <v>2.169770247918942</v>
      </c>
      <c r="Q963">
        <v>2.1909308807647672</v>
      </c>
      <c r="R963">
        <v>1.7724788773229889</v>
      </c>
      <c r="S963">
        <v>2.5386612960737152</v>
      </c>
      <c r="T963">
        <v>89793.509908379565</v>
      </c>
      <c r="U963">
        <v>89793.660127054958</v>
      </c>
      <c r="V963">
        <v>89732.659651161171</v>
      </c>
      <c r="W963">
        <v>89854.582567253223</v>
      </c>
      <c r="X963">
        <v>5811.9848979219614</v>
      </c>
      <c r="Y963">
        <v>5832.2044571224314</v>
      </c>
      <c r="Z963">
        <v>5658.3196954761388</v>
      </c>
      <c r="AA963">
        <v>5907.3491829229924</v>
      </c>
      <c r="AB963">
        <v>888.68338122223008</v>
      </c>
      <c r="AC963">
        <v>878.13675230841534</v>
      </c>
      <c r="AD963">
        <v>774.68104109520505</v>
      </c>
      <c r="AE963">
        <v>1026.093099683698</v>
      </c>
      <c r="AF963">
        <v>68.146464987211317</v>
      </c>
      <c r="AG963">
        <v>67.903253574286538</v>
      </c>
      <c r="AH963">
        <v>67.052380757870353</v>
      </c>
      <c r="AI963">
        <v>69.949147952910351</v>
      </c>
      <c r="AJ963">
        <v>0.60899760002234415</v>
      </c>
      <c r="AK963">
        <v>0.60899759491653604</v>
      </c>
      <c r="AL963">
        <v>0.60899475796803726</v>
      </c>
      <c r="AM963">
        <v>0.60900039460198951</v>
      </c>
      <c r="AN963">
        <v>0.9722824807358762</v>
      </c>
      <c r="AO963">
        <v>0.97228248073587653</v>
      </c>
      <c r="AP963">
        <v>0.97228248073587653</v>
      </c>
      <c r="AQ963">
        <v>0.97228248073587653</v>
      </c>
      <c r="AR963">
        <v>16.277474664341671</v>
      </c>
      <c r="AS963">
        <v>16.277474664341661</v>
      </c>
      <c r="AT963">
        <v>16.277474664341661</v>
      </c>
      <c r="AU963">
        <v>16.277474664341661</v>
      </c>
      <c r="AV963" t="str">
        <f>VLOOKUP(Sheet1[[#This Row],[NPDES ID2]],Combined_Sheet__Major_Only___2[[NPDES ID2]:[ECHO BFR]],3,FALSE)</f>
        <v>VA</v>
      </c>
      <c r="AW963" t="s">
        <v>41</v>
      </c>
      <c r="AX963" t="str">
        <f>VLOOKUP(Sheet1[[#This Row],[NPDES ID2]],Combined_Sheet__Major_Only___2[[NPDES ID2]:[ECHO BFR]],27,FALSE)</f>
        <v>-</v>
      </c>
      <c r="AY963" t="str">
        <f>VLOOKUP(Sheet1[[#This Row],[NPDES ID2]],Combined_Sheet__Major_Only___2[[NPDES ID2]:[ECHO BFR]],28,FALSE)</f>
        <v>-</v>
      </c>
      <c r="AZ963" t="str">
        <f>VLOOKUP(Sheet1[[#This Row],[NPDES ID2]],Combined_Sheet__Major_Only___2[[NPDES ID2]:[ECHO BFR]],29,FALSE)</f>
        <v>thickening</v>
      </c>
      <c r="BA963">
        <f>VLOOKUP(Sheet1[[#This Row],[NPDES ID2]],Combined_Sheet__Major_Only___2[[NPDES ID2]:[ECHO BFR]],17,FALSE)</f>
        <v>36.996899999999997</v>
      </c>
      <c r="BB963">
        <f>VLOOKUP(Sheet1[[#This Row],[NPDES ID2]],Combined_Sheet__Major_Only___2[[NPDES ID2]:[ECHO BFR]],18,FALSE)</f>
        <v>-79.853300000000004</v>
      </c>
      <c r="BC963" s="2" t="str">
        <f>IF(ISNUMBER(SEARCH("aerobic",$AW963)),"aerobic","")</f>
        <v>aerobic</v>
      </c>
      <c r="BD963" s="2" t="str">
        <f>IF(ISNUMBER(SEARCH("anaer",$AW963)),"anaer","")</f>
        <v/>
      </c>
      <c r="BE963" s="2" t="str">
        <f>IF(ISNUMBER(SEARCH("thickening",$AZ963)),"thickening","")</f>
        <v>thickening</v>
      </c>
      <c r="BF963" s="3" t="str">
        <f>IF(ISNUMBER(SEARCH("airDry",$AW963)),"airDry","")</f>
        <v/>
      </c>
      <c r="BG963" s="3" t="str">
        <f>IF(ISNUMBER(SEARCH("heatDry",$AY963)),"heatDry","")</f>
        <v/>
      </c>
      <c r="BH963" s="3" t="str">
        <f>IF(AND(ISNUMBER(SEARCH("aerobic",$AW963)),ISNUMBER(SEARCH("anaer",$AW963))),"Combined Aer and Anaer.","")</f>
        <v/>
      </c>
    </row>
    <row r="964" spans="1:60" x14ac:dyDescent="0.25">
      <c r="A964" s="5">
        <v>846</v>
      </c>
      <c r="B964" t="s">
        <v>4136</v>
      </c>
      <c r="C964">
        <v>985.62</v>
      </c>
      <c r="D964">
        <v>320.50427722170258</v>
      </c>
      <c r="E964">
        <v>316.05297321737208</v>
      </c>
      <c r="F964">
        <v>272.97046677600969</v>
      </c>
      <c r="G964">
        <v>380.51220719578868</v>
      </c>
      <c r="H964">
        <v>-137.5199728185986</v>
      </c>
      <c r="I964">
        <v>-138.9051653654231</v>
      </c>
      <c r="J964">
        <v>-157.7546388400894</v>
      </c>
      <c r="K964">
        <v>-114.5421367636215</v>
      </c>
      <c r="L964">
        <v>758.91427945181101</v>
      </c>
      <c r="M964">
        <v>754.45776079347752</v>
      </c>
      <c r="N964">
        <v>738.8779832591847</v>
      </c>
      <c r="O964">
        <v>791.93285053699651</v>
      </c>
      <c r="P964">
        <v>31.132339538369049</v>
      </c>
      <c r="Q964">
        <v>31.005067438953901</v>
      </c>
      <c r="R964">
        <v>26.093648852222959</v>
      </c>
      <c r="S964">
        <v>35.067102768074108</v>
      </c>
      <c r="T964">
        <v>89713.470373439224</v>
      </c>
      <c r="U964">
        <v>89713.62046090058</v>
      </c>
      <c r="V964">
        <v>89652.673268127182</v>
      </c>
      <c r="W964">
        <v>89774.48968614162</v>
      </c>
      <c r="X964">
        <v>7005.9059238776217</v>
      </c>
      <c r="Y964">
        <v>7043.3546021706416</v>
      </c>
      <c r="Z964">
        <v>6707.0666776278686</v>
      </c>
      <c r="AA964">
        <v>7193.1839758012711</v>
      </c>
      <c r="AB964">
        <v>1325.830161589874</v>
      </c>
      <c r="AC964">
        <v>1307.355622859455</v>
      </c>
      <c r="AD964">
        <v>1114.8021715826619</v>
      </c>
      <c r="AE964">
        <v>1599.958032094497</v>
      </c>
      <c r="AF964">
        <v>56.504208208622522</v>
      </c>
      <c r="AG964">
        <v>56.172815707011956</v>
      </c>
      <c r="AH964">
        <v>55.012192553137247</v>
      </c>
      <c r="AI964">
        <v>58.962032830648617</v>
      </c>
      <c r="AJ964">
        <v>0.46683601254822549</v>
      </c>
      <c r="AK964">
        <v>0.46683596267638677</v>
      </c>
      <c r="AL964">
        <v>0.4668085935997271</v>
      </c>
      <c r="AM964">
        <v>0.46686297515894842</v>
      </c>
      <c r="AN964">
        <v>0.9722587359626147</v>
      </c>
      <c r="AO964">
        <v>0.97225873596261447</v>
      </c>
      <c r="AP964">
        <v>0.97225873596261447</v>
      </c>
      <c r="AQ964">
        <v>0.97225873596261447</v>
      </c>
      <c r="AR964">
        <v>11.903845491020689</v>
      </c>
      <c r="AS964">
        <v>11.903845491020681</v>
      </c>
      <c r="AT964">
        <v>11.903845491020681</v>
      </c>
      <c r="AU964">
        <v>11.903845491020681</v>
      </c>
      <c r="AV964" t="str">
        <f>VLOOKUP(Sheet1[[#This Row],[NPDES ID2]],Combined_Sheet__Major_Only___2[[NPDES ID2]:[ECHO BFR]],3,FALSE)</f>
        <v>NJ</v>
      </c>
      <c r="AW964" t="s">
        <v>54</v>
      </c>
      <c r="AX964" t="str">
        <f>VLOOKUP(Sheet1[[#This Row],[NPDES ID2]],Combined_Sheet__Major_Only___2[[NPDES ID2]:[ECHO BFR]],27,FALSE)</f>
        <v>-</v>
      </c>
      <c r="AY964" t="str">
        <f>VLOOKUP(Sheet1[[#This Row],[NPDES ID2]],Combined_Sheet__Major_Only___2[[NPDES ID2]:[ECHO BFR]],28,FALSE)</f>
        <v>-</v>
      </c>
      <c r="AZ964" t="str">
        <f>VLOOKUP(Sheet1[[#This Row],[NPDES ID2]],Combined_Sheet__Major_Only___2[[NPDES ID2]:[ECHO BFR]],29,FALSE)</f>
        <v>thickening</v>
      </c>
      <c r="BA964">
        <f>VLOOKUP(Sheet1[[#This Row],[NPDES ID2]],Combined_Sheet__Major_Only___2[[NPDES ID2]:[ECHO BFR]],17,FALSE)</f>
        <v>39.995507000000003</v>
      </c>
      <c r="BB964">
        <f>VLOOKUP(Sheet1[[#This Row],[NPDES ID2]],Combined_Sheet__Major_Only___2[[NPDES ID2]:[ECHO BFR]],18,FALSE)</f>
        <v>-74.797533999999999</v>
      </c>
      <c r="BC964" s="2" t="str">
        <f>IF(ISNUMBER(SEARCH("aerobic",$AW964)),"aerobic","")</f>
        <v/>
      </c>
      <c r="BD964" s="2" t="str">
        <f>IF(ISNUMBER(SEARCH("anaer",$AW964)),"anaer","")</f>
        <v/>
      </c>
      <c r="BE964" s="2" t="str">
        <f>IF(ISNUMBER(SEARCH("thickening",$AZ964)),"thickening","")</f>
        <v>thickening</v>
      </c>
      <c r="BF964" s="3" t="str">
        <f>IF(ISNUMBER(SEARCH("airDry",$AW964)),"airDry","")</f>
        <v/>
      </c>
      <c r="BG964" s="3" t="str">
        <f>IF(ISNUMBER(SEARCH("heatDry",$AY964)),"heatDry","")</f>
        <v/>
      </c>
      <c r="BH964" s="3" t="str">
        <f>IF(AND(ISNUMBER(SEARCH("aerobic",$AW964)),ISNUMBER(SEARCH("anaer",$AW964))),"Combined Aer and Anaer.","")</f>
        <v/>
      </c>
    </row>
    <row r="965" spans="1:60" x14ac:dyDescent="0.25">
      <c r="A965" s="5">
        <v>136</v>
      </c>
      <c r="B965" t="s">
        <v>755</v>
      </c>
      <c r="C965">
        <v>7417.3</v>
      </c>
      <c r="D965">
        <v>1436.527765278156</v>
      </c>
      <c r="E965">
        <v>1439.900517631409</v>
      </c>
      <c r="F965">
        <v>1152.715327764638</v>
      </c>
      <c r="G965">
        <v>1691.6822360482049</v>
      </c>
      <c r="H965">
        <v>-106.22768206408431</v>
      </c>
      <c r="I965">
        <v>-108.0156145970694</v>
      </c>
      <c r="J965">
        <v>-126.9255162052217</v>
      </c>
      <c r="K965">
        <v>-83.901111844294604</v>
      </c>
      <c r="L965">
        <v>5223.9795341404997</v>
      </c>
      <c r="M965">
        <v>5206.036200515895</v>
      </c>
      <c r="N965">
        <v>5143.5783425076606</v>
      </c>
      <c r="O965">
        <v>5356.6135530941492</v>
      </c>
      <c r="P965">
        <v>173.53488449885859</v>
      </c>
      <c r="Q965">
        <v>175.44585307851059</v>
      </c>
      <c r="R965">
        <v>141.51813214987939</v>
      </c>
      <c r="S965">
        <v>203.80921465220911</v>
      </c>
      <c r="T965">
        <v>89680.855275098787</v>
      </c>
      <c r="U965">
        <v>89681.005309092085</v>
      </c>
      <c r="V965">
        <v>89620.079828516449</v>
      </c>
      <c r="W965">
        <v>89741.852849910996</v>
      </c>
      <c r="X965">
        <v>5731.0218617680994</v>
      </c>
      <c r="Y965">
        <v>5750.3259598229943</v>
      </c>
      <c r="Z965">
        <v>5585.3734330336438</v>
      </c>
      <c r="AA965">
        <v>5821.2627806384544</v>
      </c>
      <c r="AB965">
        <v>866.37914166768792</v>
      </c>
      <c r="AC965">
        <v>856.36724434229609</v>
      </c>
      <c r="AD965">
        <v>756.26438856443133</v>
      </c>
      <c r="AE965">
        <v>998.43439849746835</v>
      </c>
      <c r="AF965">
        <v>69.049335875677201</v>
      </c>
      <c r="AG965">
        <v>68.815343470552421</v>
      </c>
      <c r="AH965">
        <v>67.984808753496822</v>
      </c>
      <c r="AI965">
        <v>70.798397291312639</v>
      </c>
      <c r="AJ965">
        <v>0.62004435472666897</v>
      </c>
      <c r="AK965">
        <v>0.62004391018463778</v>
      </c>
      <c r="AL965">
        <v>0.61981602732183116</v>
      </c>
      <c r="AM965">
        <v>0.62026896206126259</v>
      </c>
      <c r="AN965">
        <v>0.97224904859720951</v>
      </c>
      <c r="AO965">
        <v>0.97224904859720973</v>
      </c>
      <c r="AP965">
        <v>0.97224904859720973</v>
      </c>
      <c r="AQ965">
        <v>0.97224904859720973</v>
      </c>
      <c r="AR965">
        <v>16.609557324441401</v>
      </c>
      <c r="AS965">
        <v>16.609557324441401</v>
      </c>
      <c r="AT965">
        <v>16.609557324441401</v>
      </c>
      <c r="AU965">
        <v>16.609557324441401</v>
      </c>
      <c r="AV965" t="str">
        <f>VLOOKUP(Sheet1[[#This Row],[NPDES ID2]],Combined_Sheet__Major_Only___2[[NPDES ID2]:[ECHO BFR]],3,FALSE)</f>
        <v>NE</v>
      </c>
      <c r="AW965" t="s">
        <v>12185</v>
      </c>
      <c r="AX965" t="str">
        <f>VLOOKUP(Sheet1[[#This Row],[NPDES ID2]],Combined_Sheet__Major_Only___2[[NPDES ID2]:[ECHO BFR]],27,FALSE)</f>
        <v>tempSludgeStore, methaneBioCaptureRecover</v>
      </c>
      <c r="AY965" t="str">
        <f>VLOOKUP(Sheet1[[#This Row],[NPDES ID2]],Combined_Sheet__Major_Only___2[[NPDES ID2]:[ECHO BFR]],28,FALSE)</f>
        <v>-</v>
      </c>
      <c r="AZ965" t="str">
        <f>VLOOKUP(Sheet1[[#This Row],[NPDES ID2]],Combined_Sheet__Major_Only___2[[NPDES ID2]:[ECHO BFR]],29,FALSE)</f>
        <v>thickening, preliminaryOps</v>
      </c>
      <c r="BA965">
        <f>VLOOKUP(Sheet1[[#This Row],[NPDES ID2]],Combined_Sheet__Major_Only___2[[NPDES ID2]:[ECHO BFR]],17,FALSE)</f>
        <v>41.207529999999998</v>
      </c>
      <c r="BB965">
        <f>VLOOKUP(Sheet1[[#This Row],[NPDES ID2]],Combined_Sheet__Major_Only___2[[NPDES ID2]:[ECHO BFR]],18,FALSE)</f>
        <v>-95.9298</v>
      </c>
      <c r="BC965" s="2" t="str">
        <f>IF(ISNUMBER(SEARCH("aerobic",$AW965)),"aerobic","")</f>
        <v/>
      </c>
      <c r="BD965" s="2" t="str">
        <f>IF(ISNUMBER(SEARCH("anaer",$AW965)),"anaer","")</f>
        <v>anaer</v>
      </c>
      <c r="BE965" s="2" t="str">
        <f>IF(ISNUMBER(SEARCH("thickening",$AZ965)),"thickening","")</f>
        <v>thickening</v>
      </c>
      <c r="BF965" s="3" t="str">
        <f>IF(ISNUMBER(SEARCH("airDry",$AW965)),"airDry","")</f>
        <v/>
      </c>
      <c r="BG965" s="3" t="str">
        <f>IF(ISNUMBER(SEARCH("heatDry",$AY965)),"heatDry","")</f>
        <v/>
      </c>
      <c r="BH965" s="3" t="str">
        <f>IF(AND(ISNUMBER(SEARCH("aerobic",$AW965)),ISNUMBER(SEARCH("anaer",$AW965))),"Combined Aer and Anaer.","")</f>
        <v/>
      </c>
    </row>
    <row r="966" spans="1:60" x14ac:dyDescent="0.25">
      <c r="A966" s="5">
        <v>659</v>
      </c>
      <c r="B966" t="s">
        <v>3242</v>
      </c>
      <c r="C966">
        <v>43.27</v>
      </c>
      <c r="D966">
        <v>2205.653594310324</v>
      </c>
      <c r="E966">
        <v>2184.4580644710381</v>
      </c>
      <c r="F966">
        <v>1493.595033954675</v>
      </c>
      <c r="G966">
        <v>2892.8864671001129</v>
      </c>
      <c r="H966">
        <v>-109.1912182199498</v>
      </c>
      <c r="I966">
        <v>-110.56679554667301</v>
      </c>
      <c r="J966">
        <v>-130.0153406507041</v>
      </c>
      <c r="K966">
        <v>-87.716739555624002</v>
      </c>
      <c r="L966">
        <v>30.25441582803067</v>
      </c>
      <c r="M966">
        <v>30.148277046201969</v>
      </c>
      <c r="N966">
        <v>29.777027523844449</v>
      </c>
      <c r="O966">
        <v>31.04102359139965</v>
      </c>
      <c r="P966">
        <v>1.013227188326705</v>
      </c>
      <c r="Q966">
        <v>1.023490398673631</v>
      </c>
      <c r="R966">
        <v>0.82708062399139126</v>
      </c>
      <c r="S966">
        <v>1.1872070104644721</v>
      </c>
      <c r="T966">
        <v>89567.892904272478</v>
      </c>
      <c r="U966">
        <v>89568.042753079149</v>
      </c>
      <c r="V966">
        <v>89507.192472685652</v>
      </c>
      <c r="W966">
        <v>89628.815189916801</v>
      </c>
      <c r="X966">
        <v>5765.5698377917279</v>
      </c>
      <c r="Y966">
        <v>5785.3438816957823</v>
      </c>
      <c r="Z966">
        <v>5615.6516121074364</v>
      </c>
      <c r="AA966">
        <v>5858.5509174881727</v>
      </c>
      <c r="AB966">
        <v>877.09352772087823</v>
      </c>
      <c r="AC966">
        <v>866.76868668607312</v>
      </c>
      <c r="AD966">
        <v>765.12145990565125</v>
      </c>
      <c r="AE966">
        <v>1011.701755430175</v>
      </c>
      <c r="AF966">
        <v>68.521836883772579</v>
      </c>
      <c r="AG966">
        <v>68.281466562518915</v>
      </c>
      <c r="AH966">
        <v>67.440611548325776</v>
      </c>
      <c r="AI966">
        <v>70.303364991602336</v>
      </c>
      <c r="AJ966">
        <v>0.61358992483623376</v>
      </c>
      <c r="AK966">
        <v>0.61358992245283606</v>
      </c>
      <c r="AL966">
        <v>0.61358859739659233</v>
      </c>
      <c r="AM966">
        <v>0.61359123009810213</v>
      </c>
      <c r="AN966">
        <v>0.97221544405354909</v>
      </c>
      <c r="AO966">
        <v>0.97221544405354909</v>
      </c>
      <c r="AP966">
        <v>0.97221544405354909</v>
      </c>
      <c r="AQ966">
        <v>0.97221544405354909</v>
      </c>
      <c r="AR966">
        <v>16.418783076300809</v>
      </c>
      <c r="AS966">
        <v>16.418783076300809</v>
      </c>
      <c r="AT966">
        <v>16.418783076300809</v>
      </c>
      <c r="AU966">
        <v>16.418783076300809</v>
      </c>
      <c r="AV966" t="str">
        <f>VLOOKUP(Sheet1[[#This Row],[NPDES ID2]],Combined_Sheet__Major_Only___2[[NPDES ID2]:[ECHO BFR]],3,FALSE)</f>
        <v>TX</v>
      </c>
      <c r="AW966" t="s">
        <v>41</v>
      </c>
      <c r="AX966" t="str">
        <f>VLOOKUP(Sheet1[[#This Row],[NPDES ID2]],Combined_Sheet__Major_Only___2[[NPDES ID2]:[ECHO BFR]],27,FALSE)</f>
        <v>-</v>
      </c>
      <c r="AY966" t="str">
        <f>VLOOKUP(Sheet1[[#This Row],[NPDES ID2]],Combined_Sheet__Major_Only___2[[NPDES ID2]:[ECHO BFR]],28,FALSE)</f>
        <v>-</v>
      </c>
      <c r="AZ966" t="str">
        <f>VLOOKUP(Sheet1[[#This Row],[NPDES ID2]],Combined_Sheet__Major_Only___2[[NPDES ID2]:[ECHO BFR]],29,FALSE)</f>
        <v>thickening</v>
      </c>
      <c r="BA966">
        <f>VLOOKUP(Sheet1[[#This Row],[NPDES ID2]],Combined_Sheet__Major_Only___2[[NPDES ID2]:[ECHO BFR]],17,FALSE)</f>
        <v>33.331972</v>
      </c>
      <c r="BB966">
        <f>VLOOKUP(Sheet1[[#This Row],[NPDES ID2]],Combined_Sheet__Major_Only___2[[NPDES ID2]:[ECHO BFR]],18,FALSE)</f>
        <v>-96.794027999999997</v>
      </c>
      <c r="BC966" s="2" t="str">
        <f>IF(ISNUMBER(SEARCH("aerobic",$AW966)),"aerobic","")</f>
        <v>aerobic</v>
      </c>
      <c r="BD966" s="2" t="str">
        <f>IF(ISNUMBER(SEARCH("anaer",$AW966)),"anaer","")</f>
        <v/>
      </c>
      <c r="BE966" s="2" t="str">
        <f>IF(ISNUMBER(SEARCH("thickening",$AZ966)),"thickening","")</f>
        <v>thickening</v>
      </c>
      <c r="BF966" s="4" t="str">
        <f>IF(ISNUMBER(SEARCH("airDry",$AW966)),"airDry","")</f>
        <v/>
      </c>
      <c r="BG966" s="4" t="str">
        <f>IF(ISNUMBER(SEARCH("heatDry",$AY966)),"heatDry","")</f>
        <v/>
      </c>
      <c r="BH966" s="4" t="str">
        <f>IF(AND(ISNUMBER(SEARCH("aerobic",$AW966)),ISNUMBER(SEARCH("anaer",$AW966))),"Combined Aer and Anaer.","")</f>
        <v/>
      </c>
    </row>
    <row r="967" spans="1:60" x14ac:dyDescent="0.25">
      <c r="A967" s="5">
        <v>333</v>
      </c>
      <c r="B967" t="s">
        <v>1687</v>
      </c>
      <c r="C967">
        <v>1060.5999999999999</v>
      </c>
      <c r="D967">
        <v>333.95888142127171</v>
      </c>
      <c r="E967">
        <v>331.03441595526948</v>
      </c>
      <c r="F967">
        <v>283.61283438046098</v>
      </c>
      <c r="G967">
        <v>397.03799324891179</v>
      </c>
      <c r="H967">
        <v>-138.43233216983489</v>
      </c>
      <c r="I967">
        <v>-139.8477670329936</v>
      </c>
      <c r="J967">
        <v>-158.58759965996981</v>
      </c>
      <c r="K967">
        <v>-115.41362763094131</v>
      </c>
      <c r="L967">
        <v>799.574456464778</v>
      </c>
      <c r="M967">
        <v>794.79767473123036</v>
      </c>
      <c r="N967">
        <v>778.09891502488995</v>
      </c>
      <c r="O967">
        <v>834.96514173648995</v>
      </c>
      <c r="P967">
        <v>33.059223612658784</v>
      </c>
      <c r="Q967">
        <v>32.911127153286927</v>
      </c>
      <c r="R967">
        <v>27.73672060463208</v>
      </c>
      <c r="S967">
        <v>37.178848374956722</v>
      </c>
      <c r="T967">
        <v>89522.173507436964</v>
      </c>
      <c r="U967">
        <v>89522.323281292833</v>
      </c>
      <c r="V967">
        <v>89461.5034367599</v>
      </c>
      <c r="W967">
        <v>89583.065321205388</v>
      </c>
      <c r="X967">
        <v>7044.0058607464689</v>
      </c>
      <c r="Y967">
        <v>7082.2595674009253</v>
      </c>
      <c r="Z967">
        <v>6738.5518255085062</v>
      </c>
      <c r="AA967">
        <v>7235.574687711739</v>
      </c>
      <c r="AB967">
        <v>1347.195815112027</v>
      </c>
      <c r="AC967">
        <v>1328.4922781036989</v>
      </c>
      <c r="AD967">
        <v>1130.4744605222591</v>
      </c>
      <c r="AE967">
        <v>1629.8293296033471</v>
      </c>
      <c r="AF967">
        <v>56.080036957742799</v>
      </c>
      <c r="AG967">
        <v>55.745449261710043</v>
      </c>
      <c r="AH967">
        <v>54.573549277619193</v>
      </c>
      <c r="AI967">
        <v>58.561665968959574</v>
      </c>
      <c r="AJ967">
        <v>0.46166801040165278</v>
      </c>
      <c r="AK967">
        <v>0.46166795703699631</v>
      </c>
      <c r="AL967">
        <v>0.46163870279024782</v>
      </c>
      <c r="AM967">
        <v>0.46169683039949438</v>
      </c>
      <c r="AN967">
        <v>0.97220182009918976</v>
      </c>
      <c r="AO967">
        <v>0.97220182009918976</v>
      </c>
      <c r="AP967">
        <v>0.97220182009918976</v>
      </c>
      <c r="AQ967">
        <v>0.97220182009918976</v>
      </c>
      <c r="AR967">
        <v>11.74481686954959</v>
      </c>
      <c r="AS967">
        <v>11.74481686954959</v>
      </c>
      <c r="AT967">
        <v>11.74481686954959</v>
      </c>
      <c r="AU967">
        <v>11.74481686954959</v>
      </c>
      <c r="AV967" t="str">
        <f>VLOOKUP(Sheet1[[#This Row],[NPDES ID2]],Combined_Sheet__Major_Only___2[[NPDES ID2]:[ECHO BFR]],3,FALSE)</f>
        <v>PA</v>
      </c>
      <c r="AW967" t="s">
        <v>54</v>
      </c>
      <c r="AX967" t="str">
        <f>VLOOKUP(Sheet1[[#This Row],[NPDES ID2]],Combined_Sheet__Major_Only___2[[NPDES ID2]:[ECHO BFR]],27,FALSE)</f>
        <v>-</v>
      </c>
      <c r="AY967" t="str">
        <f>VLOOKUP(Sheet1[[#This Row],[NPDES ID2]],Combined_Sheet__Major_Only___2[[NPDES ID2]:[ECHO BFR]],28,FALSE)</f>
        <v>-</v>
      </c>
      <c r="AZ967" t="str">
        <f>VLOOKUP(Sheet1[[#This Row],[NPDES ID2]],Combined_Sheet__Major_Only___2[[NPDES ID2]:[ECHO BFR]],29,FALSE)</f>
        <v>preliminaryOps, thickening</v>
      </c>
      <c r="BA967">
        <f>VLOOKUP(Sheet1[[#This Row],[NPDES ID2]],Combined_Sheet__Major_Only___2[[NPDES ID2]:[ECHO BFR]],17,FALSE)</f>
        <v>40.156925000000001</v>
      </c>
      <c r="BB967">
        <f>VLOOKUP(Sheet1[[#This Row],[NPDES ID2]],Combined_Sheet__Major_Only___2[[NPDES ID2]:[ECHO BFR]],18,FALSE)</f>
        <v>-75.108024999999998</v>
      </c>
      <c r="BC967" s="2" t="str">
        <f>IF(ISNUMBER(SEARCH("aerobic",$AW967)),"aerobic","")</f>
        <v/>
      </c>
      <c r="BD967" s="2" t="str">
        <f>IF(ISNUMBER(SEARCH("anaer",$AW967)),"anaer","")</f>
        <v/>
      </c>
      <c r="BE967" s="2" t="str">
        <f>IF(ISNUMBER(SEARCH("thickening",$AZ967)),"thickening","")</f>
        <v>thickening</v>
      </c>
      <c r="BF967" s="4" t="str">
        <f>IF(ISNUMBER(SEARCH("airDry",$AW967)),"airDry","")</f>
        <v/>
      </c>
      <c r="BG967" s="4" t="str">
        <f>IF(ISNUMBER(SEARCH("heatDry",$AY967)),"heatDry","")</f>
        <v/>
      </c>
      <c r="BH967" s="4" t="str">
        <f>IF(AND(ISNUMBER(SEARCH("aerobic",$AW967)),ISNUMBER(SEARCH("anaer",$AW967))),"Combined Aer and Anaer.","")</f>
        <v/>
      </c>
    </row>
    <row r="968" spans="1:60" x14ac:dyDescent="0.25">
      <c r="A968" s="5">
        <v>886</v>
      </c>
      <c r="B968" t="s">
        <v>4321</v>
      </c>
      <c r="C968">
        <v>804</v>
      </c>
      <c r="D968">
        <v>319.65612414727582</v>
      </c>
      <c r="E968">
        <v>312.63589132275303</v>
      </c>
      <c r="F968">
        <v>270.32196370789381</v>
      </c>
      <c r="G968">
        <v>382.49307796401411</v>
      </c>
      <c r="H968">
        <v>-139.0598805255438</v>
      </c>
      <c r="I968">
        <v>-140.42384654593499</v>
      </c>
      <c r="J968">
        <v>-159.06239794606211</v>
      </c>
      <c r="K968">
        <v>-116.0771353892351</v>
      </c>
      <c r="L968">
        <v>599.33539097163293</v>
      </c>
      <c r="M968">
        <v>595.72204206237598</v>
      </c>
      <c r="N968">
        <v>583.08862113820385</v>
      </c>
      <c r="O968">
        <v>626.10838367234851</v>
      </c>
      <c r="P968">
        <v>24.885713817014679</v>
      </c>
      <c r="Q968">
        <v>24.759011389127881</v>
      </c>
      <c r="R968">
        <v>20.89027407441068</v>
      </c>
      <c r="S968">
        <v>27.99294700145159</v>
      </c>
      <c r="T968">
        <v>89487.24006372859</v>
      </c>
      <c r="U968">
        <v>89487.389780315774</v>
      </c>
      <c r="V968">
        <v>89426.593191326348</v>
      </c>
      <c r="W968">
        <v>89548.108594434801</v>
      </c>
      <c r="X968">
        <v>7069.9677988470703</v>
      </c>
      <c r="Y968">
        <v>7108.6851266496597</v>
      </c>
      <c r="Z968">
        <v>6760.672773271609</v>
      </c>
      <c r="AA968">
        <v>7264.0327496385135</v>
      </c>
      <c r="AB968">
        <v>1359.9603336189721</v>
      </c>
      <c r="AC968">
        <v>1341.1198756632889</v>
      </c>
      <c r="AD968">
        <v>1139.926865322032</v>
      </c>
      <c r="AE968">
        <v>1647.59004536981</v>
      </c>
      <c r="AF968">
        <v>55.851896968481697</v>
      </c>
      <c r="AG968">
        <v>55.515505456492683</v>
      </c>
      <c r="AH968">
        <v>54.337675806437453</v>
      </c>
      <c r="AI968">
        <v>58.34642535391319</v>
      </c>
      <c r="AJ968">
        <v>0.45888878967194102</v>
      </c>
      <c r="AK968">
        <v>0.45888874948939651</v>
      </c>
      <c r="AL968">
        <v>0.45886664502590679</v>
      </c>
      <c r="AM968">
        <v>0.45891056549863618</v>
      </c>
      <c r="AN968">
        <v>0.97219140125044123</v>
      </c>
      <c r="AO968">
        <v>0.97219140125044101</v>
      </c>
      <c r="AP968">
        <v>0.97219140125044101</v>
      </c>
      <c r="AQ968">
        <v>0.97219140125044101</v>
      </c>
      <c r="AR968">
        <v>11.659574879458919</v>
      </c>
      <c r="AS968">
        <v>11.659574879458919</v>
      </c>
      <c r="AT968">
        <v>11.659574879458919</v>
      </c>
      <c r="AU968">
        <v>11.659574879458919</v>
      </c>
      <c r="AV968" t="str">
        <f>VLOOKUP(Sheet1[[#This Row],[NPDES ID2]],Combined_Sheet__Major_Only___2[[NPDES ID2]:[ECHO BFR]],3,FALSE)</f>
        <v>NC</v>
      </c>
      <c r="AW968" t="s">
        <v>87</v>
      </c>
      <c r="AX968" t="str">
        <f>VLOOKUP(Sheet1[[#This Row],[NPDES ID2]],Combined_Sheet__Major_Only___2[[NPDES ID2]:[ECHO BFR]],27,FALSE)</f>
        <v>-</v>
      </c>
      <c r="AY968" t="str">
        <f>VLOOKUP(Sheet1[[#This Row],[NPDES ID2]],Combined_Sheet__Major_Only___2[[NPDES ID2]:[ECHO BFR]],28,FALSE)</f>
        <v>-</v>
      </c>
      <c r="AZ968" t="str">
        <f>VLOOKUP(Sheet1[[#This Row],[NPDES ID2]],Combined_Sheet__Major_Only___2[[NPDES ID2]:[ECHO BFR]],29,FALSE)</f>
        <v>thickening</v>
      </c>
      <c r="BA968">
        <f>VLOOKUP(Sheet1[[#This Row],[NPDES ID2]],Combined_Sheet__Major_Only___2[[NPDES ID2]:[ECHO BFR]],17,FALSE)</f>
        <v>35.627833000000003</v>
      </c>
      <c r="BB968">
        <f>VLOOKUP(Sheet1[[#This Row],[NPDES ID2]],Combined_Sheet__Major_Only___2[[NPDES ID2]:[ECHO BFR]],18,FALSE)</f>
        <v>-81.233982999999995</v>
      </c>
      <c r="BC968" s="2" t="str">
        <f>IF(ISNUMBER(SEARCH("aerobic",$AW968)),"aerobic","")</f>
        <v/>
      </c>
      <c r="BD968" s="2" t="str">
        <f>IF(ISNUMBER(SEARCH("anaer",$AW968)),"anaer","")</f>
        <v/>
      </c>
      <c r="BE968" s="2" t="str">
        <f>IF(ISNUMBER(SEARCH("thickening",$AZ968)),"thickening","")</f>
        <v>thickening</v>
      </c>
      <c r="BF968" s="3" t="str">
        <f>IF(ISNUMBER(SEARCH("airDry",$AW968)),"airDry","")</f>
        <v/>
      </c>
      <c r="BG968" s="3" t="str">
        <f>IF(ISNUMBER(SEARCH("heatDry",$AY968)),"heatDry","")</f>
        <v/>
      </c>
      <c r="BH968" s="3" t="str">
        <f>IF(AND(ISNUMBER(SEARCH("aerobic",$AW968)),ISNUMBER(SEARCH("anaer",$AW968))),"Combined Aer and Anaer.","")</f>
        <v/>
      </c>
    </row>
    <row r="969" spans="1:60" x14ac:dyDescent="0.25">
      <c r="A969" s="5">
        <v>386</v>
      </c>
      <c r="B969" t="s">
        <v>1947</v>
      </c>
      <c r="C969">
        <v>728.7</v>
      </c>
      <c r="D969">
        <v>332.16605483256677</v>
      </c>
      <c r="E969">
        <v>325.03768386336611</v>
      </c>
      <c r="F969">
        <v>279.42606950018018</v>
      </c>
      <c r="G969">
        <v>394.42889101143192</v>
      </c>
      <c r="H969">
        <v>-106.72970594753269</v>
      </c>
      <c r="I969">
        <v>-108.05595901699689</v>
      </c>
      <c r="J969">
        <v>-127.6373591324071</v>
      </c>
      <c r="K969">
        <v>-85.280633776261595</v>
      </c>
      <c r="L969">
        <v>519.49884518519048</v>
      </c>
      <c r="M969">
        <v>517.78711442759641</v>
      </c>
      <c r="N969">
        <v>511.80260491979732</v>
      </c>
      <c r="O969">
        <v>532.18157465472109</v>
      </c>
      <c r="P969">
        <v>17.042583615846759</v>
      </c>
      <c r="Q969">
        <v>17.25115283354673</v>
      </c>
      <c r="R969">
        <v>13.87416518600066</v>
      </c>
      <c r="S969">
        <v>20.072693015957888</v>
      </c>
      <c r="T969">
        <v>89465.443317871948</v>
      </c>
      <c r="U969">
        <v>89465.592998726293</v>
      </c>
      <c r="V969">
        <v>89404.810920048985</v>
      </c>
      <c r="W969">
        <v>89526.297321095728</v>
      </c>
      <c r="X969">
        <v>5648.0939464239227</v>
      </c>
      <c r="Y969">
        <v>5666.4538349220911</v>
      </c>
      <c r="Z969">
        <v>5509.8678922689433</v>
      </c>
      <c r="AA969">
        <v>5733.6304045197767</v>
      </c>
      <c r="AB969">
        <v>844.23953130898428</v>
      </c>
      <c r="AC969">
        <v>834.58418765203669</v>
      </c>
      <c r="AD969">
        <v>738.22695829269685</v>
      </c>
      <c r="AE969">
        <v>970.5424761588223</v>
      </c>
      <c r="AF969">
        <v>69.868125780312909</v>
      </c>
      <c r="AG969">
        <v>69.638223992962821</v>
      </c>
      <c r="AH969">
        <v>68.83287136414468</v>
      </c>
      <c r="AI969">
        <v>71.573446670364788</v>
      </c>
      <c r="AJ969">
        <v>0.63006438999331882</v>
      </c>
      <c r="AK969">
        <v>0.63006434937876565</v>
      </c>
      <c r="AL969">
        <v>0.63004194264323965</v>
      </c>
      <c r="AM969">
        <v>0.63008646316163197</v>
      </c>
      <c r="AN969">
        <v>0.97218489644496442</v>
      </c>
      <c r="AO969">
        <v>0.97218489644496453</v>
      </c>
      <c r="AP969">
        <v>0.97218489644496453</v>
      </c>
      <c r="AQ969">
        <v>0.97218489644496453</v>
      </c>
      <c r="AR969">
        <v>16.924803907714729</v>
      </c>
      <c r="AS969">
        <v>16.924803907714729</v>
      </c>
      <c r="AT969">
        <v>16.924803907714729</v>
      </c>
      <c r="AU969">
        <v>16.924803907714729</v>
      </c>
      <c r="AV969" t="str">
        <f>VLOOKUP(Sheet1[[#This Row],[NPDES ID2]],Combined_Sheet__Major_Only___2[[NPDES ID2]:[ECHO BFR]],3,FALSE)</f>
        <v>LA</v>
      </c>
      <c r="AW969" t="s">
        <v>12185</v>
      </c>
      <c r="AX969" t="str">
        <f>VLOOKUP(Sheet1[[#This Row],[NPDES ID2]],Combined_Sheet__Major_Only___2[[NPDES ID2]:[ECHO BFR]],27,FALSE)</f>
        <v>-</v>
      </c>
      <c r="AY969" t="str">
        <f>VLOOKUP(Sheet1[[#This Row],[NPDES ID2]],Combined_Sheet__Major_Only___2[[NPDES ID2]:[ECHO BFR]],28,FALSE)</f>
        <v>-</v>
      </c>
      <c r="AZ969" t="str">
        <f>VLOOKUP(Sheet1[[#This Row],[NPDES ID2]],Combined_Sheet__Major_Only___2[[NPDES ID2]:[ECHO BFR]],29,FALSE)</f>
        <v>thickening</v>
      </c>
      <c r="BA969">
        <f>VLOOKUP(Sheet1[[#This Row],[NPDES ID2]],Combined_Sheet__Major_Only___2[[NPDES ID2]:[ECHO BFR]],17,FALSE)</f>
        <v>30.163969999999999</v>
      </c>
      <c r="BB969">
        <f>VLOOKUP(Sheet1[[#This Row],[NPDES ID2]],Combined_Sheet__Major_Only___2[[NPDES ID2]:[ECHO BFR]],18,FALSE)</f>
        <v>-92.057419999999993</v>
      </c>
      <c r="BC969" s="2" t="str">
        <f>IF(ISNUMBER(SEARCH("aerobic",$AW969)),"aerobic","")</f>
        <v/>
      </c>
      <c r="BD969" s="2" t="str">
        <f>IF(ISNUMBER(SEARCH("anaer",$AW969)),"anaer","")</f>
        <v>anaer</v>
      </c>
      <c r="BE969" s="2" t="str">
        <f>IF(ISNUMBER(SEARCH("thickening",$AZ969)),"thickening","")</f>
        <v>thickening</v>
      </c>
      <c r="BF969" s="3" t="str">
        <f>IF(ISNUMBER(SEARCH("airDry",$AW969)),"airDry","")</f>
        <v/>
      </c>
      <c r="BG969" s="3" t="str">
        <f>IF(ISNUMBER(SEARCH("heatDry",$AY969)),"heatDry","")</f>
        <v/>
      </c>
      <c r="BH969" s="3" t="str">
        <f>IF(AND(ISNUMBER(SEARCH("aerobic",$AW969)),ISNUMBER(SEARCH("anaer",$AW969))),"Combined Aer and Anaer.","")</f>
        <v/>
      </c>
    </row>
    <row r="970" spans="1:60" x14ac:dyDescent="0.25">
      <c r="A970" s="5">
        <v>985</v>
      </c>
      <c r="B970" t="s">
        <v>4774</v>
      </c>
      <c r="C970">
        <v>530.48</v>
      </c>
      <c r="D970">
        <v>353.5332014217513</v>
      </c>
      <c r="E970">
        <v>348.34507599723719</v>
      </c>
      <c r="F970">
        <v>288.53743448096628</v>
      </c>
      <c r="G970">
        <v>427.72891831363449</v>
      </c>
      <c r="H970">
        <v>-110.4146567853285</v>
      </c>
      <c r="I970">
        <v>-111.7847801989535</v>
      </c>
      <c r="J970">
        <v>-131.18018512461819</v>
      </c>
      <c r="K970">
        <v>-88.816210545724999</v>
      </c>
      <c r="L970">
        <v>366.66063968799318</v>
      </c>
      <c r="M970">
        <v>365.32687169683862</v>
      </c>
      <c r="N970">
        <v>360.66311161995668</v>
      </c>
      <c r="O970">
        <v>376.5436977261441</v>
      </c>
      <c r="P970">
        <v>12.43013497391045</v>
      </c>
      <c r="Q970">
        <v>12.546209472200029</v>
      </c>
      <c r="R970">
        <v>10.162479228612341</v>
      </c>
      <c r="S970">
        <v>14.52077805602443</v>
      </c>
      <c r="T970">
        <v>89435.997618032939</v>
      </c>
      <c r="U970">
        <v>89436.147250615002</v>
      </c>
      <c r="V970">
        <v>89375.384774235135</v>
      </c>
      <c r="W970">
        <v>89496.83199576351</v>
      </c>
      <c r="X970">
        <v>5823.9108437145851</v>
      </c>
      <c r="Y970">
        <v>5844.4940915204324</v>
      </c>
      <c r="Z970">
        <v>5667.1266659126377</v>
      </c>
      <c r="AA970">
        <v>5921.2756570738429</v>
      </c>
      <c r="AB970">
        <v>895.58793254919101</v>
      </c>
      <c r="AC970">
        <v>884.86725741100213</v>
      </c>
      <c r="AD970">
        <v>780.07002253918142</v>
      </c>
      <c r="AE970">
        <v>1035.2378897972169</v>
      </c>
      <c r="AF970">
        <v>67.738301913580585</v>
      </c>
      <c r="AG970">
        <v>67.492123583639938</v>
      </c>
      <c r="AH970">
        <v>66.63016685907688</v>
      </c>
      <c r="AI970">
        <v>69.563845502219081</v>
      </c>
      <c r="AJ970">
        <v>0.60400465840111695</v>
      </c>
      <c r="AK970">
        <v>0.60400462914158315</v>
      </c>
      <c r="AL970">
        <v>0.60398845428883308</v>
      </c>
      <c r="AM970">
        <v>0.60402059224070292</v>
      </c>
      <c r="AN970">
        <v>0.97217610412736222</v>
      </c>
      <c r="AO970">
        <v>0.97217610412736255</v>
      </c>
      <c r="AP970">
        <v>0.97217610412736255</v>
      </c>
      <c r="AQ970">
        <v>0.97217610412736255</v>
      </c>
      <c r="AR970">
        <v>16.12343856989704</v>
      </c>
      <c r="AS970">
        <v>16.12343856989704</v>
      </c>
      <c r="AT970">
        <v>16.12343856989704</v>
      </c>
      <c r="AU970">
        <v>16.12343856989704</v>
      </c>
      <c r="AV970" t="str">
        <f>VLOOKUP(Sheet1[[#This Row],[NPDES ID2]],Combined_Sheet__Major_Only___2[[NPDES ID2]:[ECHO BFR]],3,FALSE)</f>
        <v>TX</v>
      </c>
      <c r="AW970" t="s">
        <v>41</v>
      </c>
      <c r="AX970" t="str">
        <f>VLOOKUP(Sheet1[[#This Row],[NPDES ID2]],Combined_Sheet__Major_Only___2[[NPDES ID2]:[ECHO BFR]],27,FALSE)</f>
        <v>-</v>
      </c>
      <c r="AY970" t="str">
        <f>VLOOKUP(Sheet1[[#This Row],[NPDES ID2]],Combined_Sheet__Major_Only___2[[NPDES ID2]:[ECHO BFR]],28,FALSE)</f>
        <v>-</v>
      </c>
      <c r="AZ970" t="str">
        <f>VLOOKUP(Sheet1[[#This Row],[NPDES ID2]],Combined_Sheet__Major_Only___2[[NPDES ID2]:[ECHO BFR]],29,FALSE)</f>
        <v>preliminaryOps, thickening</v>
      </c>
      <c r="BA970">
        <f>VLOOKUP(Sheet1[[#This Row],[NPDES ID2]],Combined_Sheet__Major_Only___2[[NPDES ID2]:[ECHO BFR]],17,FALSE)</f>
        <v>29.957439999999998</v>
      </c>
      <c r="BB970">
        <f>VLOOKUP(Sheet1[[#This Row],[NPDES ID2]],Combined_Sheet__Major_Only___2[[NPDES ID2]:[ECHO BFR]],18,FALSE)</f>
        <v>-93.999790000000004</v>
      </c>
      <c r="BC970" s="2" t="str">
        <f>IF(ISNUMBER(SEARCH("aerobic",$AW970)),"aerobic","")</f>
        <v>aerobic</v>
      </c>
      <c r="BD970" s="2" t="str">
        <f>IF(ISNUMBER(SEARCH("anaer",$AW970)),"anaer","")</f>
        <v/>
      </c>
      <c r="BE970" s="2" t="str">
        <f>IF(ISNUMBER(SEARCH("thickening",$AZ970)),"thickening","")</f>
        <v>thickening</v>
      </c>
      <c r="BF970" s="4" t="str">
        <f>IF(ISNUMBER(SEARCH("airDry",$AW970)),"airDry","")</f>
        <v/>
      </c>
      <c r="BG970" s="4" t="str">
        <f>IF(ISNUMBER(SEARCH("heatDry",$AY970)),"heatDry","")</f>
        <v/>
      </c>
      <c r="BH970" s="4" t="str">
        <f>IF(AND(ISNUMBER(SEARCH("aerobic",$AW970)),ISNUMBER(SEARCH("anaer",$AW970))),"Combined Aer and Anaer.","")</f>
        <v/>
      </c>
    </row>
    <row r="971" spans="1:60" x14ac:dyDescent="0.25">
      <c r="A971" s="5">
        <v>1072</v>
      </c>
      <c r="B971" t="s">
        <v>5171</v>
      </c>
      <c r="C971">
        <v>373</v>
      </c>
      <c r="D971">
        <v>389.9390200691571</v>
      </c>
      <c r="E971">
        <v>385.5899772894594</v>
      </c>
      <c r="F971">
        <v>302.11908356115498</v>
      </c>
      <c r="G971">
        <v>480.15553387454668</v>
      </c>
      <c r="H971">
        <v>-107.9877692892582</v>
      </c>
      <c r="I971">
        <v>-109.29601830254801</v>
      </c>
      <c r="J971">
        <v>-128.85232994927841</v>
      </c>
      <c r="K971">
        <v>-86.525074439706358</v>
      </c>
      <c r="L971">
        <v>263.27650994568779</v>
      </c>
      <c r="M971">
        <v>262.38031688427958</v>
      </c>
      <c r="N971">
        <v>259.24631691347429</v>
      </c>
      <c r="O971">
        <v>269.91753231216683</v>
      </c>
      <c r="P971">
        <v>8.7291360566375698</v>
      </c>
      <c r="Q971">
        <v>8.8257297338052769</v>
      </c>
      <c r="R971">
        <v>7.1161844317998524</v>
      </c>
      <c r="S971">
        <v>10.253877016878519</v>
      </c>
      <c r="T971">
        <v>89412.720090368835</v>
      </c>
      <c r="U971">
        <v>89412.869684790552</v>
      </c>
      <c r="V971">
        <v>89352.122704494075</v>
      </c>
      <c r="W971">
        <v>89473.538953679235</v>
      </c>
      <c r="X971">
        <v>5701.4214190659768</v>
      </c>
      <c r="Y971">
        <v>5720.5008041320298</v>
      </c>
      <c r="Z971">
        <v>5557.4296569162861</v>
      </c>
      <c r="AA971">
        <v>5790.6296666319658</v>
      </c>
      <c r="AB971">
        <v>859.87778232608673</v>
      </c>
      <c r="AC971">
        <v>849.89808605570772</v>
      </c>
      <c r="AD971">
        <v>750.98954962418588</v>
      </c>
      <c r="AE971">
        <v>990.20298168895397</v>
      </c>
      <c r="AF971">
        <v>69.173262040093348</v>
      </c>
      <c r="AG971">
        <v>68.937955737009005</v>
      </c>
      <c r="AH971">
        <v>68.114278967347914</v>
      </c>
      <c r="AI971">
        <v>70.917920441228176</v>
      </c>
      <c r="AJ971">
        <v>0.62156063409131868</v>
      </c>
      <c r="AK971">
        <v>0.62156061344104541</v>
      </c>
      <c r="AL971">
        <v>0.62154917581340885</v>
      </c>
      <c r="AM971">
        <v>0.62157190114471983</v>
      </c>
      <c r="AN971">
        <v>0.97216914965583912</v>
      </c>
      <c r="AO971">
        <v>0.97216914965583912</v>
      </c>
      <c r="AP971">
        <v>0.97216914965583912</v>
      </c>
      <c r="AQ971">
        <v>0.97216914965583912</v>
      </c>
      <c r="AR971">
        <v>16.663610092772132</v>
      </c>
      <c r="AS971">
        <v>16.663610092772132</v>
      </c>
      <c r="AT971">
        <v>16.663610092772132</v>
      </c>
      <c r="AU971">
        <v>16.663610092772132</v>
      </c>
      <c r="AV971" t="str">
        <f>VLOOKUP(Sheet1[[#This Row],[NPDES ID2]],Combined_Sheet__Major_Only___2[[NPDES ID2]:[ECHO BFR]],3,FALSE)</f>
        <v>NY</v>
      </c>
      <c r="AW971" t="s">
        <v>12185</v>
      </c>
      <c r="AX971" t="str">
        <f>VLOOKUP(Sheet1[[#This Row],[NPDES ID2]],Combined_Sheet__Major_Only___2[[NPDES ID2]:[ECHO BFR]],27,FALSE)</f>
        <v>methaneBioCaptureRecover</v>
      </c>
      <c r="AY971" t="str">
        <f>VLOOKUP(Sheet1[[#This Row],[NPDES ID2]],Combined_Sheet__Major_Only___2[[NPDES ID2]:[ECHO BFR]],28,FALSE)</f>
        <v>-</v>
      </c>
      <c r="AZ971" t="str">
        <f>VLOOKUP(Sheet1[[#This Row],[NPDES ID2]],Combined_Sheet__Major_Only___2[[NPDES ID2]:[ECHO BFR]],29,FALSE)</f>
        <v>thickening</v>
      </c>
      <c r="BA971">
        <f>VLOOKUP(Sheet1[[#This Row],[NPDES ID2]],Combined_Sheet__Major_Only___2[[NPDES ID2]:[ECHO BFR]],17,FALSE)</f>
        <v>41.920270000000002</v>
      </c>
      <c r="BB971">
        <f>VLOOKUP(Sheet1[[#This Row],[NPDES ID2]],Combined_Sheet__Major_Only___2[[NPDES ID2]:[ECHO BFR]],18,FALSE)</f>
        <v>-73.978960000000001</v>
      </c>
      <c r="BC971" s="2" t="str">
        <f>IF(ISNUMBER(SEARCH("aerobic",$AW971)),"aerobic","")</f>
        <v/>
      </c>
      <c r="BD971" s="2" t="str">
        <f>IF(ISNUMBER(SEARCH("anaer",$AW971)),"anaer","")</f>
        <v>anaer</v>
      </c>
      <c r="BE971" s="2" t="str">
        <f>IF(ISNUMBER(SEARCH("thickening",$AZ971)),"thickening","")</f>
        <v>thickening</v>
      </c>
      <c r="BF971" s="3" t="str">
        <f>IF(ISNUMBER(SEARCH("airDry",$AW971)),"airDry","")</f>
        <v/>
      </c>
      <c r="BG971" s="3" t="str">
        <f>IF(ISNUMBER(SEARCH("heatDry",$AY971)),"heatDry","")</f>
        <v/>
      </c>
      <c r="BH971" s="3" t="str">
        <f>IF(AND(ISNUMBER(SEARCH("aerobic",$AW971)),ISNUMBER(SEARCH("anaer",$AW971))),"Combined Aer and Anaer.","")</f>
        <v/>
      </c>
    </row>
    <row r="972" spans="1:60" x14ac:dyDescent="0.25">
      <c r="A972" s="5">
        <v>2182</v>
      </c>
      <c r="B972" t="s">
        <v>10239</v>
      </c>
      <c r="C972">
        <v>697</v>
      </c>
      <c r="D972">
        <v>332.56633153698408</v>
      </c>
      <c r="E972">
        <v>326.2885098599578</v>
      </c>
      <c r="F972">
        <v>280.70132727288978</v>
      </c>
      <c r="G972">
        <v>395.64154023704668</v>
      </c>
      <c r="H972">
        <v>-106.9018083940428</v>
      </c>
      <c r="I972">
        <v>-108.2184206915626</v>
      </c>
      <c r="J972">
        <v>-127.8031678909103</v>
      </c>
      <c r="K972">
        <v>-85.448598252729056</v>
      </c>
      <c r="L972">
        <v>496.1987284195904</v>
      </c>
      <c r="M972">
        <v>494.55614037945702</v>
      </c>
      <c r="N972">
        <v>488.81323621896303</v>
      </c>
      <c r="O972">
        <v>508.36930641478602</v>
      </c>
      <c r="P972">
        <v>16.302651087770951</v>
      </c>
      <c r="Q972">
        <v>16.499458219294059</v>
      </c>
      <c r="R972">
        <v>13.274424639727391</v>
      </c>
      <c r="S972">
        <v>19.194319604891799</v>
      </c>
      <c r="T972">
        <v>89284.194328032972</v>
      </c>
      <c r="U972">
        <v>89284.343711753972</v>
      </c>
      <c r="V972">
        <v>89223.6822923453</v>
      </c>
      <c r="W972">
        <v>89344.927529209803</v>
      </c>
      <c r="X972">
        <v>5644.6208921233401</v>
      </c>
      <c r="Y972">
        <v>5663.0471049018961</v>
      </c>
      <c r="Z972">
        <v>5505.8574668430592</v>
      </c>
      <c r="AA972">
        <v>5730.5040448744394</v>
      </c>
      <c r="AB972">
        <v>844.78244722094428</v>
      </c>
      <c r="AC972">
        <v>835.10116196643889</v>
      </c>
      <c r="AD972">
        <v>738.57591344682567</v>
      </c>
      <c r="AE972">
        <v>971.39836942864463</v>
      </c>
      <c r="AF972">
        <v>69.769466255442424</v>
      </c>
      <c r="AG972">
        <v>69.538802752330156</v>
      </c>
      <c r="AH972">
        <v>68.730839206789014</v>
      </c>
      <c r="AI972">
        <v>71.48036635768554</v>
      </c>
      <c r="AJ972">
        <v>0.62885689756619234</v>
      </c>
      <c r="AK972">
        <v>0.6288568587983635</v>
      </c>
      <c r="AL972">
        <v>0.62883546332795748</v>
      </c>
      <c r="AM972">
        <v>0.62887797447310956</v>
      </c>
      <c r="AN972">
        <v>0.97213068819501469</v>
      </c>
      <c r="AO972">
        <v>0.97213068819501469</v>
      </c>
      <c r="AP972">
        <v>0.97213068819501469</v>
      </c>
      <c r="AQ972">
        <v>0.97213068819501469</v>
      </c>
      <c r="AR972">
        <v>16.88769693411049</v>
      </c>
      <c r="AS972">
        <v>16.88769693411049</v>
      </c>
      <c r="AT972">
        <v>16.88769693411049</v>
      </c>
      <c r="AU972">
        <v>16.88769693411049</v>
      </c>
      <c r="AV972" t="str">
        <f>VLOOKUP(Sheet1[[#This Row],[NPDES ID2]],Combined_Sheet__Major_Only___2[[NPDES ID2]:[ECHO BFR]],3,FALSE)</f>
        <v>CA</v>
      </c>
      <c r="AW972" t="s">
        <v>12185</v>
      </c>
      <c r="AX972" t="str">
        <f>VLOOKUP(Sheet1[[#This Row],[NPDES ID2]],Combined_Sheet__Major_Only___2[[NPDES ID2]:[ECHO BFR]],27,FALSE)</f>
        <v>tempSludgeStore</v>
      </c>
      <c r="AY972" t="str">
        <f>VLOOKUP(Sheet1[[#This Row],[NPDES ID2]],Combined_Sheet__Major_Only___2[[NPDES ID2]:[ECHO BFR]],28,FALSE)</f>
        <v>-</v>
      </c>
      <c r="AZ972" t="str">
        <f>VLOOKUP(Sheet1[[#This Row],[NPDES ID2]],Combined_Sheet__Major_Only___2[[NPDES ID2]:[ECHO BFR]],29,FALSE)</f>
        <v>thickening</v>
      </c>
      <c r="BA972">
        <f>VLOOKUP(Sheet1[[#This Row],[NPDES ID2]],Combined_Sheet__Major_Only___2[[NPDES ID2]:[ECHO BFR]],17,FALSE)</f>
        <v>38.575726000000003</v>
      </c>
      <c r="BB972">
        <f>VLOOKUP(Sheet1[[#This Row],[NPDES ID2]],Combined_Sheet__Major_Only___2[[NPDES ID2]:[ECHO BFR]],18,FALSE)</f>
        <v>-121.63493</v>
      </c>
      <c r="BC972" s="2" t="str">
        <f>IF(ISNUMBER(SEARCH("aerobic",$AW972)),"aerobic","")</f>
        <v/>
      </c>
      <c r="BD972" s="2" t="str">
        <f>IF(ISNUMBER(SEARCH("anaer",$AW972)),"anaer","")</f>
        <v>anaer</v>
      </c>
      <c r="BE972" s="2" t="str">
        <f>IF(ISNUMBER(SEARCH("thickening",$AZ972)),"thickening","")</f>
        <v>thickening</v>
      </c>
      <c r="BF972" s="3" t="str">
        <f>IF(ISNUMBER(SEARCH("airDry",$AW972)),"airDry","")</f>
        <v/>
      </c>
      <c r="BG972" s="3" t="str">
        <f>IF(ISNUMBER(SEARCH("heatDry",$AY972)),"heatDry","")</f>
        <v/>
      </c>
      <c r="BH972" s="3" t="str">
        <f>IF(AND(ISNUMBER(SEARCH("aerobic",$AW972)),ISNUMBER(SEARCH("anaer",$AW972))),"Combined Aer and Anaer.","")</f>
        <v/>
      </c>
    </row>
    <row r="973" spans="1:60" x14ac:dyDescent="0.25">
      <c r="A973" s="5">
        <v>96</v>
      </c>
      <c r="B973" t="s">
        <v>541</v>
      </c>
      <c r="C973">
        <v>27298</v>
      </c>
      <c r="D973">
        <v>5058.2221867263752</v>
      </c>
      <c r="E973">
        <v>5075.4377519577847</v>
      </c>
      <c r="F973">
        <v>4038.3842373627622</v>
      </c>
      <c r="G973">
        <v>5982.7049600176924</v>
      </c>
      <c r="H973">
        <v>-101.08041787362571</v>
      </c>
      <c r="I973">
        <v>-99.746930016093955</v>
      </c>
      <c r="J973">
        <v>-123.4897825293708</v>
      </c>
      <c r="K973">
        <v>-75.95466020759612</v>
      </c>
      <c r="L973">
        <v>19128.696151804201</v>
      </c>
      <c r="M973">
        <v>19061.553285702939</v>
      </c>
      <c r="N973">
        <v>18829.82552494554</v>
      </c>
      <c r="O973">
        <v>19621.5861394821</v>
      </c>
      <c r="P973">
        <v>638.11426974424319</v>
      </c>
      <c r="Q973">
        <v>645.12682772653079</v>
      </c>
      <c r="R973">
        <v>520.80938323613952</v>
      </c>
      <c r="S973">
        <v>749.27105062637133</v>
      </c>
      <c r="T973">
        <v>89142.735085133012</v>
      </c>
      <c r="U973">
        <v>89142.884236950602</v>
      </c>
      <c r="V973">
        <v>89082.316988377352</v>
      </c>
      <c r="W973">
        <v>89203.37400404035</v>
      </c>
      <c r="X973">
        <v>5725.6027626551422</v>
      </c>
      <c r="Y973">
        <v>5745.1561527148733</v>
      </c>
      <c r="Z973">
        <v>5578.0139473559684</v>
      </c>
      <c r="AA973">
        <v>5817.5193840878655</v>
      </c>
      <c r="AB973">
        <v>870.49258057250597</v>
      </c>
      <c r="AC973">
        <v>860.57175455899403</v>
      </c>
      <c r="AD973">
        <v>758.80833286878078</v>
      </c>
      <c r="AE973">
        <v>1004.929737430995</v>
      </c>
      <c r="AF973">
        <v>68.775907214225796</v>
      </c>
      <c r="AG973">
        <v>68.546163615691412</v>
      </c>
      <c r="AH973">
        <v>67.701810011757516</v>
      </c>
      <c r="AI973">
        <v>70.53309604283001</v>
      </c>
      <c r="AJ973">
        <v>0.61669914350620825</v>
      </c>
      <c r="AK973">
        <v>0.6166971702336026</v>
      </c>
      <c r="AL973">
        <v>0.6158619246649123</v>
      </c>
      <c r="AM973">
        <v>0.61752366104492296</v>
      </c>
      <c r="AN973">
        <v>0.97208823330044936</v>
      </c>
      <c r="AO973">
        <v>0.97208823330044936</v>
      </c>
      <c r="AP973">
        <v>0.97208823330044936</v>
      </c>
      <c r="AQ973">
        <v>0.97208823330044936</v>
      </c>
      <c r="AR973">
        <v>16.485851934259951</v>
      </c>
      <c r="AS973">
        <v>16.485851934259951</v>
      </c>
      <c r="AT973">
        <v>16.485851934259951</v>
      </c>
      <c r="AU973">
        <v>16.485851934259951</v>
      </c>
      <c r="AV973" t="str">
        <f>VLOOKUP(Sheet1[[#This Row],[NPDES ID2]],Combined_Sheet__Major_Only___2[[NPDES ID2]:[ECHO BFR]],3,FALSE)</f>
        <v>MO</v>
      </c>
      <c r="AW973" t="s">
        <v>544</v>
      </c>
      <c r="AX973" t="str">
        <f>VLOOKUP(Sheet1[[#This Row],[NPDES ID2]],Combined_Sheet__Major_Only___2[[NPDES ID2]:[ECHO BFR]],27,FALSE)</f>
        <v>other</v>
      </c>
      <c r="AY973" t="str">
        <f>VLOOKUP(Sheet1[[#This Row],[NPDES ID2]],Combined_Sheet__Major_Only___2[[NPDES ID2]:[ECHO BFR]],28,FALSE)</f>
        <v>-</v>
      </c>
      <c r="AZ973" t="str">
        <f>VLOOKUP(Sheet1[[#This Row],[NPDES ID2]],Combined_Sheet__Major_Only___2[[NPDES ID2]:[ECHO BFR]],29,FALSE)</f>
        <v>thickening, preliminaryOps</v>
      </c>
      <c r="BA973">
        <f>VLOOKUP(Sheet1[[#This Row],[NPDES ID2]],Combined_Sheet__Major_Only___2[[NPDES ID2]:[ECHO BFR]],17,FALSE)</f>
        <v>39.121108999999997</v>
      </c>
      <c r="BB973">
        <f>VLOOKUP(Sheet1[[#This Row],[NPDES ID2]],Combined_Sheet__Major_Only___2[[NPDES ID2]:[ECHO BFR]],18,FALSE)</f>
        <v>-94.494658999999999</v>
      </c>
      <c r="BC973" s="2" t="str">
        <f>IF(ISNUMBER(SEARCH("aerobic",$AW973)),"aerobic","")</f>
        <v>aerobic</v>
      </c>
      <c r="BD973" s="2" t="str">
        <f>IF(ISNUMBER(SEARCH("anaer",$AW973)),"anaer","")</f>
        <v/>
      </c>
      <c r="BE973" s="2" t="str">
        <f>IF(ISNUMBER(SEARCH("thickening",$AZ973)),"thickening","")</f>
        <v>thickening</v>
      </c>
      <c r="BF973" s="3" t="str">
        <f>IF(ISNUMBER(SEARCH("airDry",$AW973)),"airDry","")</f>
        <v/>
      </c>
      <c r="BG973" s="3" t="str">
        <f>IF(ISNUMBER(SEARCH("heatDry",$AY973)),"heatDry","")</f>
        <v/>
      </c>
      <c r="BH973" s="3" t="str">
        <f>IF(AND(ISNUMBER(SEARCH("aerobic",$AW973)),ISNUMBER(SEARCH("anaer",$AW973))),"Combined Aer and Anaer.","")</f>
        <v/>
      </c>
    </row>
    <row r="974" spans="1:60" x14ac:dyDescent="0.25">
      <c r="A974" s="5">
        <v>1643</v>
      </c>
      <c r="B974" t="s">
        <v>7713</v>
      </c>
      <c r="C974">
        <v>65</v>
      </c>
      <c r="D974">
        <v>1508.861543635724</v>
      </c>
      <c r="E974">
        <v>1493.4149392112481</v>
      </c>
      <c r="F974">
        <v>1034.9112698601521</v>
      </c>
      <c r="G974">
        <v>1970.9115693246049</v>
      </c>
      <c r="H974">
        <v>-109.7555219976569</v>
      </c>
      <c r="I974">
        <v>-111.15363104891171</v>
      </c>
      <c r="J974">
        <v>-130.55712947397319</v>
      </c>
      <c r="K974">
        <v>-88.252195558527887</v>
      </c>
      <c r="L974">
        <v>45.229410576175617</v>
      </c>
      <c r="M974">
        <v>45.068304404492068</v>
      </c>
      <c r="N974">
        <v>44.504799127259787</v>
      </c>
      <c r="O974">
        <v>46.42337966532309</v>
      </c>
      <c r="P974">
        <v>1.52250471563222</v>
      </c>
      <c r="Q974">
        <v>1.537423316317003</v>
      </c>
      <c r="R974">
        <v>1.2436152389051101</v>
      </c>
      <c r="S974">
        <v>1.781664826265926</v>
      </c>
      <c r="T974">
        <v>89142.449914131634</v>
      </c>
      <c r="U974">
        <v>89142.599065481729</v>
      </c>
      <c r="V974">
        <v>89082.03200674965</v>
      </c>
      <c r="W974">
        <v>89203.088642973133</v>
      </c>
      <c r="X974">
        <v>5765.9541412463177</v>
      </c>
      <c r="Y974">
        <v>5785.9787238968202</v>
      </c>
      <c r="Z974">
        <v>5613.8148570604899</v>
      </c>
      <c r="AA974">
        <v>5860.3641581709071</v>
      </c>
      <c r="AB974">
        <v>881.08953106174999</v>
      </c>
      <c r="AC974">
        <v>870.64327315363028</v>
      </c>
      <c r="AD974">
        <v>768.12939517248799</v>
      </c>
      <c r="AE974">
        <v>1017.198704671064</v>
      </c>
      <c r="AF974">
        <v>68.192281281554173</v>
      </c>
      <c r="AG974">
        <v>67.949409623875795</v>
      </c>
      <c r="AH974">
        <v>67.099770505875298</v>
      </c>
      <c r="AI974">
        <v>69.992390309185581</v>
      </c>
      <c r="AJ974">
        <v>0.60955809356124513</v>
      </c>
      <c r="AK974">
        <v>0.60955808999625427</v>
      </c>
      <c r="AL974">
        <v>0.60955610853004949</v>
      </c>
      <c r="AM974">
        <v>0.60956004543062281</v>
      </c>
      <c r="AN974">
        <v>0.97208814758399187</v>
      </c>
      <c r="AO974">
        <v>0.97208814758399187</v>
      </c>
      <c r="AP974">
        <v>0.97208814758399187</v>
      </c>
      <c r="AQ974">
        <v>0.97208814758399187</v>
      </c>
      <c r="AR974">
        <v>16.294744342593081</v>
      </c>
      <c r="AS974">
        <v>16.294744342593081</v>
      </c>
      <c r="AT974">
        <v>16.294744342593081</v>
      </c>
      <c r="AU974">
        <v>16.294744342593081</v>
      </c>
      <c r="AV974" t="str">
        <f>VLOOKUP(Sheet1[[#This Row],[NPDES ID2]],Combined_Sheet__Major_Only___2[[NPDES ID2]:[ECHO BFR]],3,FALSE)</f>
        <v>IA</v>
      </c>
      <c r="AW974" t="s">
        <v>41</v>
      </c>
      <c r="AX974" t="str">
        <f>VLOOKUP(Sheet1[[#This Row],[NPDES ID2]],Combined_Sheet__Major_Only___2[[NPDES ID2]:[ECHO BFR]],27,FALSE)</f>
        <v>-</v>
      </c>
      <c r="AY974" t="str">
        <f>VLOOKUP(Sheet1[[#This Row],[NPDES ID2]],Combined_Sheet__Major_Only___2[[NPDES ID2]:[ECHO BFR]],28,FALSE)</f>
        <v>-</v>
      </c>
      <c r="AZ974" t="str">
        <f>VLOOKUP(Sheet1[[#This Row],[NPDES ID2]],Combined_Sheet__Major_Only___2[[NPDES ID2]:[ECHO BFR]],29,FALSE)</f>
        <v>thickening</v>
      </c>
      <c r="BA974">
        <f>VLOOKUP(Sheet1[[#This Row],[NPDES ID2]],Combined_Sheet__Major_Only___2[[NPDES ID2]:[ECHO BFR]],17,FALSE)</f>
        <v>41.660313400543899</v>
      </c>
      <c r="BB974">
        <f>VLOOKUP(Sheet1[[#This Row],[NPDES ID2]],Combined_Sheet__Major_Only___2[[NPDES ID2]:[ECHO BFR]],18,FALSE)</f>
        <v>-90.574798507444498</v>
      </c>
      <c r="BC974" s="2" t="str">
        <f>IF(ISNUMBER(SEARCH("aerobic",$AW974)),"aerobic","")</f>
        <v>aerobic</v>
      </c>
      <c r="BD974" s="2" t="str">
        <f>IF(ISNUMBER(SEARCH("anaer",$AW974)),"anaer","")</f>
        <v/>
      </c>
      <c r="BE974" s="2" t="str">
        <f>IF(ISNUMBER(SEARCH("thickening",$AZ974)),"thickening","")</f>
        <v>thickening</v>
      </c>
      <c r="BF974" s="4" t="str">
        <f>IF(ISNUMBER(SEARCH("airDry",$AW974)),"airDry","")</f>
        <v/>
      </c>
      <c r="BG974" s="4" t="str">
        <f>IF(ISNUMBER(SEARCH("heatDry",$AY974)),"heatDry","")</f>
        <v/>
      </c>
      <c r="BH974" s="4" t="str">
        <f>IF(AND(ISNUMBER(SEARCH("aerobic",$AW974)),ISNUMBER(SEARCH("anaer",$AW974))),"Combined Aer and Anaer.","")</f>
        <v/>
      </c>
    </row>
    <row r="975" spans="1:60" x14ac:dyDescent="0.25">
      <c r="A975" s="5">
        <v>2558</v>
      </c>
      <c r="B975" t="s">
        <v>11862</v>
      </c>
      <c r="C975">
        <v>113.44</v>
      </c>
      <c r="D975">
        <v>926.89709714092635</v>
      </c>
      <c r="E975">
        <v>917.63424048690308</v>
      </c>
      <c r="F975">
        <v>653.32099842088439</v>
      </c>
      <c r="G975">
        <v>1197.985073598687</v>
      </c>
      <c r="H975">
        <v>-111.5674481362971</v>
      </c>
      <c r="I975">
        <v>-112.9497400573658</v>
      </c>
      <c r="J975">
        <v>-132.29808740359701</v>
      </c>
      <c r="K975">
        <v>-89.975133984164856</v>
      </c>
      <c r="L975">
        <v>77.738140070495788</v>
      </c>
      <c r="M975">
        <v>77.447855651284016</v>
      </c>
      <c r="N975">
        <v>76.432550735590638</v>
      </c>
      <c r="O975">
        <v>79.889423422256002</v>
      </c>
      <c r="P975">
        <v>2.6595215421527012</v>
      </c>
      <c r="Q975">
        <v>2.682818230522761</v>
      </c>
      <c r="R975">
        <v>2.1768428338262931</v>
      </c>
      <c r="S975">
        <v>3.0998062673441571</v>
      </c>
      <c r="T975">
        <v>89008.729903472326</v>
      </c>
      <c r="U975">
        <v>89008.878835606447</v>
      </c>
      <c r="V975">
        <v>88948.400795625319</v>
      </c>
      <c r="W975">
        <v>89069.279508225372</v>
      </c>
      <c r="X975">
        <v>5846.1089468840191</v>
      </c>
      <c r="Y975">
        <v>5867.2168507668157</v>
      </c>
      <c r="Z975">
        <v>5684.685551039317</v>
      </c>
      <c r="AA975">
        <v>5946.4517930981174</v>
      </c>
      <c r="AB975">
        <v>906.36187474391409</v>
      </c>
      <c r="AC975">
        <v>895.3639766380827</v>
      </c>
      <c r="AD975">
        <v>788.56046511835814</v>
      </c>
      <c r="AE975">
        <v>1049.256434098972</v>
      </c>
      <c r="AF975">
        <v>67.157850881049271</v>
      </c>
      <c r="AG975">
        <v>66.907123079616937</v>
      </c>
      <c r="AH975">
        <v>66.029927001606183</v>
      </c>
      <c r="AI975">
        <v>69.016278975665202</v>
      </c>
      <c r="AJ975">
        <v>0.5969051334173926</v>
      </c>
      <c r="AK975">
        <v>0.59690512722733446</v>
      </c>
      <c r="AL975">
        <v>0.59690168871095994</v>
      </c>
      <c r="AM975">
        <v>0.59690852058655797</v>
      </c>
      <c r="AN975">
        <v>0.97204789605040043</v>
      </c>
      <c r="AO975">
        <v>0.97204789605040065</v>
      </c>
      <c r="AP975">
        <v>0.97204789605040065</v>
      </c>
      <c r="AQ975">
        <v>0.97204789605040065</v>
      </c>
      <c r="AR975">
        <v>15.90549841509935</v>
      </c>
      <c r="AS975">
        <v>15.90549841509935</v>
      </c>
      <c r="AT975">
        <v>15.90549841509935</v>
      </c>
      <c r="AU975">
        <v>15.90549841509935</v>
      </c>
      <c r="AV975" t="str">
        <f>VLOOKUP(Sheet1[[#This Row],[NPDES ID2]],Combined_Sheet__Major_Only___2[[NPDES ID2]:[ECHO BFR]],3,FALSE)</f>
        <v>TX</v>
      </c>
      <c r="AW975" t="s">
        <v>41</v>
      </c>
      <c r="AX975" t="str">
        <f>VLOOKUP(Sheet1[[#This Row],[NPDES ID2]],Combined_Sheet__Major_Only___2[[NPDES ID2]:[ECHO BFR]],27,FALSE)</f>
        <v>-</v>
      </c>
      <c r="AY975" t="str">
        <f>VLOOKUP(Sheet1[[#This Row],[NPDES ID2]],Combined_Sheet__Major_Only___2[[NPDES ID2]:[ECHO BFR]],28,FALSE)</f>
        <v>-</v>
      </c>
      <c r="AZ975" t="str">
        <f>VLOOKUP(Sheet1[[#This Row],[NPDES ID2]],Combined_Sheet__Major_Only___2[[NPDES ID2]:[ECHO BFR]],29,FALSE)</f>
        <v>thickening</v>
      </c>
      <c r="BA975">
        <f>VLOOKUP(Sheet1[[#This Row],[NPDES ID2]],Combined_Sheet__Major_Only___2[[NPDES ID2]:[ECHO BFR]],17,FALSE)</f>
        <v>27.671721999999999</v>
      </c>
      <c r="BB975">
        <f>VLOOKUP(Sheet1[[#This Row],[NPDES ID2]],Combined_Sheet__Major_Only___2[[NPDES ID2]:[ECHO BFR]],18,FALSE)</f>
        <v>-97.270036000000005</v>
      </c>
      <c r="BC975" s="2" t="str">
        <f>IF(ISNUMBER(SEARCH("aerobic",$AW975)),"aerobic","")</f>
        <v>aerobic</v>
      </c>
      <c r="BD975" s="2" t="str">
        <f>IF(ISNUMBER(SEARCH("anaer",$AW975)),"anaer","")</f>
        <v/>
      </c>
      <c r="BE975" s="2" t="str">
        <f>IF(ISNUMBER(SEARCH("thickening",$AZ975)),"thickening","")</f>
        <v>thickening</v>
      </c>
      <c r="BF975" s="3" t="str">
        <f>IF(ISNUMBER(SEARCH("airDry",$AW975)),"airDry","")</f>
        <v/>
      </c>
      <c r="BG975" s="3" t="str">
        <f>IF(ISNUMBER(SEARCH("heatDry",$AY975)),"heatDry","")</f>
        <v/>
      </c>
      <c r="BH975" s="3" t="str">
        <f>IF(AND(ISNUMBER(SEARCH("aerobic",$AW975)),ISNUMBER(SEARCH("anaer",$AW975))),"Combined Aer and Anaer.","")</f>
        <v/>
      </c>
    </row>
    <row r="976" spans="1:60" x14ac:dyDescent="0.25">
      <c r="A976" s="5">
        <v>1338</v>
      </c>
      <c r="B976" t="s">
        <v>6358</v>
      </c>
      <c r="C976">
        <v>165.67</v>
      </c>
      <c r="D976">
        <v>671.29769090715854</v>
      </c>
      <c r="E976">
        <v>667.7523993115276</v>
      </c>
      <c r="F976">
        <v>483.69350667964409</v>
      </c>
      <c r="G976">
        <v>858.37600486319957</v>
      </c>
      <c r="H976">
        <v>-110.5838824165623</v>
      </c>
      <c r="I976">
        <v>-111.99302856022661</v>
      </c>
      <c r="J976">
        <v>-131.35111648755591</v>
      </c>
      <c r="K976">
        <v>-89.028798954148129</v>
      </c>
      <c r="L976">
        <v>114.45097699384119</v>
      </c>
      <c r="M976">
        <v>114.0340393926606</v>
      </c>
      <c r="N976">
        <v>112.5757992059881</v>
      </c>
      <c r="O976">
        <v>117.5408242710169</v>
      </c>
      <c r="P976">
        <v>3.8821578067936549</v>
      </c>
      <c r="Q976">
        <v>3.9182868136274012</v>
      </c>
      <c r="R976">
        <v>3.174137296202943</v>
      </c>
      <c r="S976">
        <v>4.5344081706331298</v>
      </c>
      <c r="T976">
        <v>88900.056022092176</v>
      </c>
      <c r="U976">
        <v>88900.20477607011</v>
      </c>
      <c r="V976">
        <v>88839.799081380712</v>
      </c>
      <c r="W976">
        <v>88960.533195946002</v>
      </c>
      <c r="X976">
        <v>5791.9435407125347</v>
      </c>
      <c r="Y976">
        <v>5812.4349283134852</v>
      </c>
      <c r="Z976">
        <v>5635.7806409495397</v>
      </c>
      <c r="AA976">
        <v>5888.9287756055901</v>
      </c>
      <c r="AB976">
        <v>891.08086434875145</v>
      </c>
      <c r="AC976">
        <v>880.40189369203063</v>
      </c>
      <c r="AD976">
        <v>776.10311416884213</v>
      </c>
      <c r="AE976">
        <v>1030.1049837217399</v>
      </c>
      <c r="AF976">
        <v>67.702661062312515</v>
      </c>
      <c r="AG976">
        <v>67.456095239035875</v>
      </c>
      <c r="AH976">
        <v>66.593372996015077</v>
      </c>
      <c r="AI976">
        <v>69.530347805833017</v>
      </c>
      <c r="AJ976">
        <v>0.60356869194760465</v>
      </c>
      <c r="AK976">
        <v>0.60356868288631094</v>
      </c>
      <c r="AL976">
        <v>0.60356365241742427</v>
      </c>
      <c r="AM976">
        <v>0.60357364731672858</v>
      </c>
      <c r="AN976">
        <v>0.97201509812784748</v>
      </c>
      <c r="AO976">
        <v>0.9720150981278477</v>
      </c>
      <c r="AP976">
        <v>0.9720150981278477</v>
      </c>
      <c r="AQ976">
        <v>0.9720150981278477</v>
      </c>
      <c r="AR976">
        <v>16.110410204876271</v>
      </c>
      <c r="AS976">
        <v>16.110410204876271</v>
      </c>
      <c r="AT976">
        <v>16.110410204876271</v>
      </c>
      <c r="AU976">
        <v>16.110410204876271</v>
      </c>
      <c r="AV976" t="str">
        <f>VLOOKUP(Sheet1[[#This Row],[NPDES ID2]],Combined_Sheet__Major_Only___2[[NPDES ID2]:[ECHO BFR]],3,FALSE)</f>
        <v>WA</v>
      </c>
      <c r="AW976" t="s">
        <v>41</v>
      </c>
      <c r="AX976" t="str">
        <f>VLOOKUP(Sheet1[[#This Row],[NPDES ID2]],Combined_Sheet__Major_Only___2[[NPDES ID2]:[ECHO BFR]],27,FALSE)</f>
        <v>-</v>
      </c>
      <c r="AY976" t="str">
        <f>VLOOKUP(Sheet1[[#This Row],[NPDES ID2]],Combined_Sheet__Major_Only___2[[NPDES ID2]:[ECHO BFR]],28,FALSE)</f>
        <v>-</v>
      </c>
      <c r="AZ976" t="str">
        <f>VLOOKUP(Sheet1[[#This Row],[NPDES ID2]],Combined_Sheet__Major_Only___2[[NPDES ID2]:[ECHO BFR]],29,FALSE)</f>
        <v>thickening</v>
      </c>
      <c r="BA976">
        <f>VLOOKUP(Sheet1[[#This Row],[NPDES ID2]],Combined_Sheet__Major_Only___2[[NPDES ID2]:[ECHO BFR]],17,FALSE)</f>
        <v>48.495550000000001</v>
      </c>
      <c r="BB976">
        <f>VLOOKUP(Sheet1[[#This Row],[NPDES ID2]],Combined_Sheet__Major_Only___2[[NPDES ID2]:[ECHO BFR]],18,FALSE)</f>
        <v>-122.23531699999999</v>
      </c>
      <c r="BC976" s="2" t="str">
        <f>IF(ISNUMBER(SEARCH("aerobic",$AW976)),"aerobic","")</f>
        <v>aerobic</v>
      </c>
      <c r="BD976" s="2" t="str">
        <f>IF(ISNUMBER(SEARCH("anaer",$AW976)),"anaer","")</f>
        <v/>
      </c>
      <c r="BE976" s="2" t="str">
        <f>IF(ISNUMBER(SEARCH("thickening",$AZ976)),"thickening","")</f>
        <v>thickening</v>
      </c>
      <c r="BF976" s="3" t="str">
        <f>IF(ISNUMBER(SEARCH("airDry",$AW976)),"airDry","")</f>
        <v/>
      </c>
      <c r="BG976" s="3" t="str">
        <f>IF(ISNUMBER(SEARCH("heatDry",$AY976)),"heatDry","")</f>
        <v/>
      </c>
      <c r="BH976" s="3" t="str">
        <f>IF(AND(ISNUMBER(SEARCH("aerobic",$AW976)),ISNUMBER(SEARCH("anaer",$AW976))),"Combined Aer and Anaer.","")</f>
        <v/>
      </c>
    </row>
    <row r="977" spans="1:60" x14ac:dyDescent="0.25">
      <c r="A977" s="5">
        <v>1455</v>
      </c>
      <c r="B977" t="s">
        <v>6877</v>
      </c>
      <c r="C977">
        <v>117.68</v>
      </c>
      <c r="D977">
        <v>898.42976985648988</v>
      </c>
      <c r="E977">
        <v>889.94665874902194</v>
      </c>
      <c r="F977">
        <v>634.70569568000144</v>
      </c>
      <c r="G977">
        <v>1160.5056560025289</v>
      </c>
      <c r="H977">
        <v>-111.6252993068269</v>
      </c>
      <c r="I977">
        <v>-113.0051295114777</v>
      </c>
      <c r="J977">
        <v>-132.35363470392019</v>
      </c>
      <c r="K977">
        <v>-90.029794372387258</v>
      </c>
      <c r="L977">
        <v>80.604132303046256</v>
      </c>
      <c r="M977">
        <v>80.30269646247983</v>
      </c>
      <c r="N977">
        <v>79.248390834389895</v>
      </c>
      <c r="O977">
        <v>82.838055166791264</v>
      </c>
      <c r="P977">
        <v>2.7590040014792478</v>
      </c>
      <c r="Q977">
        <v>2.7830805967626531</v>
      </c>
      <c r="R977">
        <v>2.2584183554311839</v>
      </c>
      <c r="S977">
        <v>3.2153483914590262</v>
      </c>
      <c r="T977">
        <v>88897.338024901735</v>
      </c>
      <c r="U977">
        <v>88897.486774423858</v>
      </c>
      <c r="V977">
        <v>88837.082889132435</v>
      </c>
      <c r="W977">
        <v>88957.813387216491</v>
      </c>
      <c r="X977">
        <v>5841.6644050134082</v>
      </c>
      <c r="Y977">
        <v>5862.7823240757643</v>
      </c>
      <c r="Z977">
        <v>5680.1319978259326</v>
      </c>
      <c r="AA977">
        <v>5942.0804539179881</v>
      </c>
      <c r="AB977">
        <v>906.10050851731125</v>
      </c>
      <c r="AC977">
        <v>895.0974838224256</v>
      </c>
      <c r="AD977">
        <v>788.28046794287343</v>
      </c>
      <c r="AE977">
        <v>1049.021543604003</v>
      </c>
      <c r="AF977">
        <v>67.124893973904079</v>
      </c>
      <c r="AG977">
        <v>66.873916734477035</v>
      </c>
      <c r="AH977">
        <v>65.995841533747182</v>
      </c>
      <c r="AI977">
        <v>68.985178890555417</v>
      </c>
      <c r="AJ977">
        <v>0.59650207175061365</v>
      </c>
      <c r="AK977">
        <v>0.59650206533517702</v>
      </c>
      <c r="AL977">
        <v>0.59649850179893849</v>
      </c>
      <c r="AM977">
        <v>0.59650558207390203</v>
      </c>
      <c r="AN977">
        <v>0.9720142768460609</v>
      </c>
      <c r="AO977">
        <v>0.97201427684606079</v>
      </c>
      <c r="AP977">
        <v>0.97201427684606079</v>
      </c>
      <c r="AQ977">
        <v>0.97201427684606079</v>
      </c>
      <c r="AR977">
        <v>15.89309624428523</v>
      </c>
      <c r="AS977">
        <v>15.89309624428523</v>
      </c>
      <c r="AT977">
        <v>15.89309624428523</v>
      </c>
      <c r="AU977">
        <v>15.89309624428523</v>
      </c>
      <c r="AV977" t="str">
        <f>VLOOKUP(Sheet1[[#This Row],[NPDES ID2]],Combined_Sheet__Major_Only___2[[NPDES ID2]:[ECHO BFR]],3,FALSE)</f>
        <v>CO</v>
      </c>
      <c r="AW977" t="s">
        <v>41</v>
      </c>
      <c r="AX977" t="str">
        <f>VLOOKUP(Sheet1[[#This Row],[NPDES ID2]],Combined_Sheet__Major_Only___2[[NPDES ID2]:[ECHO BFR]],27,FALSE)</f>
        <v>-</v>
      </c>
      <c r="AY977" t="str">
        <f>VLOOKUP(Sheet1[[#This Row],[NPDES ID2]],Combined_Sheet__Major_Only___2[[NPDES ID2]:[ECHO BFR]],28,FALSE)</f>
        <v>-</v>
      </c>
      <c r="AZ977" t="str">
        <f>VLOOKUP(Sheet1[[#This Row],[NPDES ID2]],Combined_Sheet__Major_Only___2[[NPDES ID2]:[ECHO BFR]],29,FALSE)</f>
        <v>thickening</v>
      </c>
      <c r="BA977">
        <f>VLOOKUP(Sheet1[[#This Row],[NPDES ID2]],Combined_Sheet__Major_Only___2[[NPDES ID2]:[ECHO BFR]],17,FALSE)</f>
        <v>39.660006993828603</v>
      </c>
      <c r="BB977">
        <f>VLOOKUP(Sheet1[[#This Row],[NPDES ID2]],Combined_Sheet__Major_Only___2[[NPDES ID2]:[ECHO BFR]],18,FALSE)</f>
        <v>-106.824227965747</v>
      </c>
      <c r="BC977" s="2" t="str">
        <f>IF(ISNUMBER(SEARCH("aerobic",$AW977)),"aerobic","")</f>
        <v>aerobic</v>
      </c>
      <c r="BD977" s="2" t="str">
        <f>IF(ISNUMBER(SEARCH("anaer",$AW977)),"anaer","")</f>
        <v/>
      </c>
      <c r="BE977" s="2" t="str">
        <f>IF(ISNUMBER(SEARCH("thickening",$AZ977)),"thickening","")</f>
        <v>thickening</v>
      </c>
      <c r="BF977" s="4" t="str">
        <f>IF(ISNUMBER(SEARCH("airDry",$AW977)),"airDry","")</f>
        <v/>
      </c>
      <c r="BG977" s="4" t="str">
        <f>IF(ISNUMBER(SEARCH("heatDry",$AY977)),"heatDry","")</f>
        <v/>
      </c>
      <c r="BH977" s="4" t="str">
        <f>IF(AND(ISNUMBER(SEARCH("aerobic",$AW977)),ISNUMBER(SEARCH("anaer",$AW977))),"Combined Aer and Anaer.","")</f>
        <v/>
      </c>
    </row>
    <row r="978" spans="1:60" x14ac:dyDescent="0.25">
      <c r="A978" s="5">
        <v>475</v>
      </c>
      <c r="B978" t="s">
        <v>2366</v>
      </c>
      <c r="C978">
        <v>433.16</v>
      </c>
      <c r="D978">
        <v>373.81634057965749</v>
      </c>
      <c r="E978">
        <v>369.91538562167523</v>
      </c>
      <c r="F978">
        <v>295.91939359643919</v>
      </c>
      <c r="G978">
        <v>458.42839073254481</v>
      </c>
      <c r="H978">
        <v>-110.1272549761334</v>
      </c>
      <c r="I978">
        <v>-111.5195051989766</v>
      </c>
      <c r="J978">
        <v>-130.90620973751069</v>
      </c>
      <c r="K978">
        <v>-88.556048491644077</v>
      </c>
      <c r="L978">
        <v>300.19306261793412</v>
      </c>
      <c r="M978">
        <v>299.11009063665199</v>
      </c>
      <c r="N978">
        <v>295.32304551070371</v>
      </c>
      <c r="O978">
        <v>308.21802455133889</v>
      </c>
      <c r="P978">
        <v>10.1481997230023</v>
      </c>
      <c r="Q978">
        <v>10.244812776954101</v>
      </c>
      <c r="R978">
        <v>8.2938459135670364</v>
      </c>
      <c r="S978">
        <v>11.86325659798209</v>
      </c>
      <c r="T978">
        <v>88857.236226069756</v>
      </c>
      <c r="U978">
        <v>88857.384909850342</v>
      </c>
      <c r="V978">
        <v>88797.00772072823</v>
      </c>
      <c r="W978">
        <v>88917.68486062513</v>
      </c>
      <c r="X978">
        <v>5770.8096453972657</v>
      </c>
      <c r="Y978">
        <v>5791.0658913346479</v>
      </c>
      <c r="Z978">
        <v>5616.6843424737081</v>
      </c>
      <c r="AA978">
        <v>5866.4947161470755</v>
      </c>
      <c r="AB978">
        <v>885.19224892028592</v>
      </c>
      <c r="AC978">
        <v>874.63754806070938</v>
      </c>
      <c r="AD978">
        <v>771.28877173050262</v>
      </c>
      <c r="AE978">
        <v>1022.711702507502</v>
      </c>
      <c r="AF978">
        <v>67.918624718041102</v>
      </c>
      <c r="AG978">
        <v>67.673787136681497</v>
      </c>
      <c r="AH978">
        <v>66.816679733353638</v>
      </c>
      <c r="AI978">
        <v>69.734034619146797</v>
      </c>
      <c r="AJ978">
        <v>0.60621042733859154</v>
      </c>
      <c r="AK978">
        <v>0.60621040355838107</v>
      </c>
      <c r="AL978">
        <v>0.60619724237413564</v>
      </c>
      <c r="AM978">
        <v>0.60622339231174227</v>
      </c>
      <c r="AN978">
        <v>0.97200215390829059</v>
      </c>
      <c r="AO978">
        <v>0.9720021539082907</v>
      </c>
      <c r="AP978">
        <v>0.9720021539082907</v>
      </c>
      <c r="AQ978">
        <v>0.9720021539082907</v>
      </c>
      <c r="AR978">
        <v>16.191389656072062</v>
      </c>
      <c r="AS978">
        <v>16.191389656072069</v>
      </c>
      <c r="AT978">
        <v>16.191389656072069</v>
      </c>
      <c r="AU978">
        <v>16.191389656072069</v>
      </c>
      <c r="AV978" t="str">
        <f>VLOOKUP(Sheet1[[#This Row],[NPDES ID2]],Combined_Sheet__Major_Only___2[[NPDES ID2]:[ECHO BFR]],3,FALSE)</f>
        <v>NJ</v>
      </c>
      <c r="AW978" t="s">
        <v>41</v>
      </c>
      <c r="AX978" t="str">
        <f>VLOOKUP(Sheet1[[#This Row],[NPDES ID2]],Combined_Sheet__Major_Only___2[[NPDES ID2]:[ECHO BFR]],27,FALSE)</f>
        <v>-</v>
      </c>
      <c r="AY978" t="str">
        <f>VLOOKUP(Sheet1[[#This Row],[NPDES ID2]],Combined_Sheet__Major_Only___2[[NPDES ID2]:[ECHO BFR]],28,FALSE)</f>
        <v>-</v>
      </c>
      <c r="AZ978" t="str">
        <f>VLOOKUP(Sheet1[[#This Row],[NPDES ID2]],Combined_Sheet__Major_Only___2[[NPDES ID2]:[ECHO BFR]],29,FALSE)</f>
        <v>thickening, preliminaryOps</v>
      </c>
      <c r="BA978">
        <f>VLOOKUP(Sheet1[[#This Row],[NPDES ID2]],Combined_Sheet__Major_Only___2[[NPDES ID2]:[ECHO BFR]],17,FALSE)</f>
        <v>39.967726999999996</v>
      </c>
      <c r="BB978">
        <f>VLOOKUP(Sheet1[[#This Row],[NPDES ID2]],Combined_Sheet__Major_Only___2[[NPDES ID2]:[ECHO BFR]],18,FALSE)</f>
        <v>-75.018772999999996</v>
      </c>
      <c r="BC978" s="2" t="str">
        <f>IF(ISNUMBER(SEARCH("aerobic",$AW978)),"aerobic","")</f>
        <v>aerobic</v>
      </c>
      <c r="BD978" s="2" t="str">
        <f>IF(ISNUMBER(SEARCH("anaer",$AW978)),"anaer","")</f>
        <v/>
      </c>
      <c r="BE978" s="2" t="str">
        <f>IF(ISNUMBER(SEARCH("thickening",$AZ978)),"thickening","")</f>
        <v>thickening</v>
      </c>
      <c r="BF978" s="4" t="str">
        <f>IF(ISNUMBER(SEARCH("airDry",$AW978)),"airDry","")</f>
        <v/>
      </c>
      <c r="BG978" s="4" t="str">
        <f>IF(ISNUMBER(SEARCH("heatDry",$AY978)),"heatDry","")</f>
        <v/>
      </c>
      <c r="BH978" s="4" t="str">
        <f>IF(AND(ISNUMBER(SEARCH("aerobic",$AW978)),ISNUMBER(SEARCH("anaer",$AW978))),"Combined Aer and Anaer.","")</f>
        <v/>
      </c>
    </row>
    <row r="979" spans="1:60" x14ac:dyDescent="0.25">
      <c r="A979" s="5">
        <v>1649</v>
      </c>
      <c r="B979" t="s">
        <v>7741</v>
      </c>
      <c r="C979">
        <v>62.83</v>
      </c>
      <c r="D979">
        <v>1553.7523332144581</v>
      </c>
      <c r="E979">
        <v>1538.121057570607</v>
      </c>
      <c r="F979">
        <v>1064.3436664558301</v>
      </c>
      <c r="G979">
        <v>2030.4961176746549</v>
      </c>
      <c r="H979">
        <v>-109.4796641348734</v>
      </c>
      <c r="I979">
        <v>-110.8663550224412</v>
      </c>
      <c r="J979">
        <v>-130.29208242241131</v>
      </c>
      <c r="K979">
        <v>-87.989306796536169</v>
      </c>
      <c r="L979">
        <v>43.82162674720874</v>
      </c>
      <c r="M979">
        <v>43.666676824442497</v>
      </c>
      <c r="N979">
        <v>43.1247036537412</v>
      </c>
      <c r="O979">
        <v>44.96997231897732</v>
      </c>
      <c r="P979">
        <v>1.4714705396697021</v>
      </c>
      <c r="Q979">
        <v>1.4861241789422781</v>
      </c>
      <c r="R979">
        <v>1.201546457225475</v>
      </c>
      <c r="S979">
        <v>1.7230036472450709</v>
      </c>
      <c r="T979">
        <v>88757.346919688905</v>
      </c>
      <c r="U979">
        <v>88757.495439714432</v>
      </c>
      <c r="V979">
        <v>88697.184747904452</v>
      </c>
      <c r="W979">
        <v>88817.72897824469</v>
      </c>
      <c r="X979">
        <v>5727.6422199991312</v>
      </c>
      <c r="Y979">
        <v>5747.4142696735753</v>
      </c>
      <c r="Z979">
        <v>5577.5779702581622</v>
      </c>
      <c r="AA979">
        <v>5820.7398852948027</v>
      </c>
      <c r="AB979">
        <v>873.33532835495589</v>
      </c>
      <c r="AC979">
        <v>863.01696781596593</v>
      </c>
      <c r="AD979">
        <v>761.5992459426169</v>
      </c>
      <c r="AE979">
        <v>1007.819509133148</v>
      </c>
      <c r="AF979">
        <v>68.35165316245147</v>
      </c>
      <c r="AG979">
        <v>68.109993690339763</v>
      </c>
      <c r="AH979">
        <v>67.26459837508807</v>
      </c>
      <c r="AI979">
        <v>70.142773785893482</v>
      </c>
      <c r="AJ979">
        <v>0.61150782676036608</v>
      </c>
      <c r="AK979">
        <v>0.6115078233221749</v>
      </c>
      <c r="AL979">
        <v>0.6115059122774088</v>
      </c>
      <c r="AM979">
        <v>0.61150970925980774</v>
      </c>
      <c r="AN979">
        <v>0.97197191124949767</v>
      </c>
      <c r="AO979">
        <v>0.97197191124949789</v>
      </c>
      <c r="AP979">
        <v>0.97197191124949789</v>
      </c>
      <c r="AQ979">
        <v>0.97197191124949789</v>
      </c>
      <c r="AR979">
        <v>16.35471915682405</v>
      </c>
      <c r="AS979">
        <v>16.35471915682405</v>
      </c>
      <c r="AT979">
        <v>16.35471915682405</v>
      </c>
      <c r="AU979">
        <v>16.35471915682405</v>
      </c>
      <c r="AV979" t="str">
        <f>VLOOKUP(Sheet1[[#This Row],[NPDES ID2]],Combined_Sheet__Major_Only___2[[NPDES ID2]:[ECHO BFR]],3,FALSE)</f>
        <v>TN</v>
      </c>
      <c r="AW979" t="s">
        <v>41</v>
      </c>
      <c r="AX979" t="str">
        <f>VLOOKUP(Sheet1[[#This Row],[NPDES ID2]],Combined_Sheet__Major_Only___2[[NPDES ID2]:[ECHO BFR]],27,FALSE)</f>
        <v>-</v>
      </c>
      <c r="AY979" t="str">
        <f>VLOOKUP(Sheet1[[#This Row],[NPDES ID2]],Combined_Sheet__Major_Only___2[[NPDES ID2]:[ECHO BFR]],28,FALSE)</f>
        <v>-</v>
      </c>
      <c r="AZ979" t="str">
        <f>VLOOKUP(Sheet1[[#This Row],[NPDES ID2]],Combined_Sheet__Major_Only___2[[NPDES ID2]:[ECHO BFR]],29,FALSE)</f>
        <v>thickening</v>
      </c>
      <c r="BA979">
        <f>VLOOKUP(Sheet1[[#This Row],[NPDES ID2]],Combined_Sheet__Major_Only___2[[NPDES ID2]:[ECHO BFR]],17,FALSE)</f>
        <v>36.420780000000001</v>
      </c>
      <c r="BB979">
        <f>VLOOKUP(Sheet1[[#This Row],[NPDES ID2]],Combined_Sheet__Major_Only___2[[NPDES ID2]:[ECHO BFR]],18,FALSE)</f>
        <v>-84.945920000000001</v>
      </c>
      <c r="BC979" s="2" t="str">
        <f>IF(ISNUMBER(SEARCH("aerobic",$AW979)),"aerobic","")</f>
        <v>aerobic</v>
      </c>
      <c r="BD979" s="2" t="str">
        <f>IF(ISNUMBER(SEARCH("anaer",$AW979)),"anaer","")</f>
        <v/>
      </c>
      <c r="BE979" s="2" t="str">
        <f>IF(ISNUMBER(SEARCH("thickening",$AZ979)),"thickening","")</f>
        <v>thickening</v>
      </c>
      <c r="BF979" s="4" t="str">
        <f>IF(ISNUMBER(SEARCH("airDry",$AW979)),"airDry","")</f>
        <v/>
      </c>
      <c r="BG979" s="4" t="str">
        <f>IF(ISNUMBER(SEARCH("heatDry",$AY979)),"heatDry","")</f>
        <v/>
      </c>
      <c r="BH979" s="4" t="str">
        <f>IF(AND(ISNUMBER(SEARCH("aerobic",$AW979)),ISNUMBER(SEARCH("anaer",$AW979))),"Combined Aer and Anaer.","")</f>
        <v/>
      </c>
    </row>
    <row r="980" spans="1:60" x14ac:dyDescent="0.25">
      <c r="A980" s="5">
        <v>366</v>
      </c>
      <c r="B980" t="s">
        <v>1851</v>
      </c>
      <c r="C980">
        <v>830</v>
      </c>
      <c r="D980">
        <v>340.94361128843968</v>
      </c>
      <c r="E980">
        <v>332.49100999451178</v>
      </c>
      <c r="F980">
        <v>288.42253144213009</v>
      </c>
      <c r="G980">
        <v>403.44006909388401</v>
      </c>
      <c r="H980">
        <v>-108.6554576666227</v>
      </c>
      <c r="I980">
        <v>-109.9968975020406</v>
      </c>
      <c r="J980">
        <v>-129.48366215941371</v>
      </c>
      <c r="K980">
        <v>-87.099831262988644</v>
      </c>
      <c r="L980">
        <v>581.86507424794513</v>
      </c>
      <c r="M980">
        <v>579.84032806486516</v>
      </c>
      <c r="N980">
        <v>572.76183991597065</v>
      </c>
      <c r="O980">
        <v>596.86659902888618</v>
      </c>
      <c r="P980">
        <v>19.431620578449319</v>
      </c>
      <c r="Q980">
        <v>19.631852009274368</v>
      </c>
      <c r="R980">
        <v>15.85605422945461</v>
      </c>
      <c r="S980">
        <v>22.785067884983501</v>
      </c>
      <c r="T980">
        <v>88677.977331483416</v>
      </c>
      <c r="U980">
        <v>88678.125721393168</v>
      </c>
      <c r="V980">
        <v>88617.867866713335</v>
      </c>
      <c r="W980">
        <v>88738.30649038589</v>
      </c>
      <c r="X980">
        <v>5693.2729295388281</v>
      </c>
      <c r="Y980">
        <v>5712.6772059274344</v>
      </c>
      <c r="Z980">
        <v>5546.4294014676261</v>
      </c>
      <c r="AA980">
        <v>5784.3177360507852</v>
      </c>
      <c r="AB980">
        <v>864.03265501187229</v>
      </c>
      <c r="AC980">
        <v>853.90932182696497</v>
      </c>
      <c r="AD980">
        <v>753.95900351470755</v>
      </c>
      <c r="AE980">
        <v>996.20804555063592</v>
      </c>
      <c r="AF980">
        <v>68.705280630205394</v>
      </c>
      <c r="AG980">
        <v>68.466556311312758</v>
      </c>
      <c r="AH980">
        <v>67.630191896148347</v>
      </c>
      <c r="AI980">
        <v>70.476174749722702</v>
      </c>
      <c r="AJ980">
        <v>0.61583437907793415</v>
      </c>
      <c r="AK980">
        <v>0.61583433322259795</v>
      </c>
      <c r="AL980">
        <v>0.61580906686876336</v>
      </c>
      <c r="AM980">
        <v>0.61585926950698355</v>
      </c>
      <c r="AN980">
        <v>0.97194783455461897</v>
      </c>
      <c r="AO980">
        <v>0.97194783455461931</v>
      </c>
      <c r="AP980">
        <v>0.97194783455461931</v>
      </c>
      <c r="AQ980">
        <v>0.97194783455461931</v>
      </c>
      <c r="AR980">
        <v>16.487000989159849</v>
      </c>
      <c r="AS980">
        <v>16.487000989159849</v>
      </c>
      <c r="AT980">
        <v>16.487000989159849</v>
      </c>
      <c r="AU980">
        <v>16.487000989159849</v>
      </c>
      <c r="AV980" t="str">
        <f>VLOOKUP(Sheet1[[#This Row],[NPDES ID2]],Combined_Sheet__Major_Only___2[[NPDES ID2]:[ECHO BFR]],3,FALSE)</f>
        <v>FL</v>
      </c>
      <c r="AW980" t="s">
        <v>41</v>
      </c>
      <c r="AX980" t="str">
        <f>VLOOKUP(Sheet1[[#This Row],[NPDES ID2]],Combined_Sheet__Major_Only___2[[NPDES ID2]:[ECHO BFR]],27,FALSE)</f>
        <v>-</v>
      </c>
      <c r="AY980" t="str">
        <f>VLOOKUP(Sheet1[[#This Row],[NPDES ID2]],Combined_Sheet__Major_Only___2[[NPDES ID2]:[ECHO BFR]],28,FALSE)</f>
        <v>-</v>
      </c>
      <c r="AZ980" t="str">
        <f>VLOOKUP(Sheet1[[#This Row],[NPDES ID2]],Combined_Sheet__Major_Only___2[[NPDES ID2]:[ECHO BFR]],29,FALSE)</f>
        <v>thickening</v>
      </c>
      <c r="BA980">
        <f>VLOOKUP(Sheet1[[#This Row],[NPDES ID2]],Combined_Sheet__Major_Only___2[[NPDES ID2]:[ECHO BFR]],17,FALSE)</f>
        <v>30.595832999999999</v>
      </c>
      <c r="BB980">
        <f>VLOOKUP(Sheet1[[#This Row],[NPDES ID2]],Combined_Sheet__Major_Only___2[[NPDES ID2]:[ECHO BFR]],18,FALSE)</f>
        <v>-87.182500000000005</v>
      </c>
      <c r="BC980" s="2" t="str">
        <f>IF(ISNUMBER(SEARCH("aerobic",$AW980)),"aerobic","")</f>
        <v>aerobic</v>
      </c>
      <c r="BD980" s="2" t="str">
        <f>IF(ISNUMBER(SEARCH("anaer",$AW980)),"anaer","")</f>
        <v/>
      </c>
      <c r="BE980" s="2" t="str">
        <f>IF(ISNUMBER(SEARCH("thickening",$AZ980)),"thickening","")</f>
        <v>thickening</v>
      </c>
      <c r="BF980" s="3" t="str">
        <f>IF(ISNUMBER(SEARCH("airDry",$AW980)),"airDry","")</f>
        <v/>
      </c>
      <c r="BG980" s="3" t="str">
        <f>IF(ISNUMBER(SEARCH("heatDry",$AY980)),"heatDry","")</f>
        <v/>
      </c>
      <c r="BH980" s="3" t="str">
        <f>IF(AND(ISNUMBER(SEARCH("aerobic",$AW980)),ISNUMBER(SEARCH("anaer",$AW980))),"Combined Aer and Anaer.","")</f>
        <v/>
      </c>
    </row>
    <row r="981" spans="1:60" x14ac:dyDescent="0.25">
      <c r="A981" s="5">
        <v>2374</v>
      </c>
      <c r="B981" t="s">
        <v>11070</v>
      </c>
      <c r="C981">
        <v>316.60000000000002</v>
      </c>
      <c r="D981">
        <v>430.12720113034669</v>
      </c>
      <c r="E981">
        <v>428.36399551331863</v>
      </c>
      <c r="F981">
        <v>330.46056191960503</v>
      </c>
      <c r="G981">
        <v>530.62065417688018</v>
      </c>
      <c r="H981">
        <v>-109.94293387502169</v>
      </c>
      <c r="I981">
        <v>-111.335759972189</v>
      </c>
      <c r="J981">
        <v>-130.73169571624339</v>
      </c>
      <c r="K981">
        <v>-88.396547410712131</v>
      </c>
      <c r="L981">
        <v>219.81833504921599</v>
      </c>
      <c r="M981">
        <v>219.0298891922306</v>
      </c>
      <c r="N981">
        <v>216.272565463625</v>
      </c>
      <c r="O981">
        <v>225.66105644150261</v>
      </c>
      <c r="P981">
        <v>7.4166342639944789</v>
      </c>
      <c r="Q981">
        <v>7.4881809783843831</v>
      </c>
      <c r="R981">
        <v>6.0598911100381407</v>
      </c>
      <c r="S981">
        <v>8.6741954924140092</v>
      </c>
      <c r="T981">
        <v>88410.529955756603</v>
      </c>
      <c r="U981">
        <v>88410.677907222358</v>
      </c>
      <c r="V981">
        <v>88350.598094940317</v>
      </c>
      <c r="W981">
        <v>88470.680861580433</v>
      </c>
      <c r="X981">
        <v>5731.2096713016999</v>
      </c>
      <c r="Y981">
        <v>5751.230606797104</v>
      </c>
      <c r="Z981">
        <v>5578.9846819798768</v>
      </c>
      <c r="AA981">
        <v>5825.6955201173587</v>
      </c>
      <c r="AB981">
        <v>877.59296070386108</v>
      </c>
      <c r="AC981">
        <v>867.1565995043245</v>
      </c>
      <c r="AD981">
        <v>764.85526182670981</v>
      </c>
      <c r="AE981">
        <v>1013.582133606326</v>
      </c>
      <c r="AF981">
        <v>68.043510825401171</v>
      </c>
      <c r="AG981">
        <v>67.799586391337925</v>
      </c>
      <c r="AH981">
        <v>66.945861961549994</v>
      </c>
      <c r="AI981">
        <v>69.851919838716626</v>
      </c>
      <c r="AJ981">
        <v>0.60773814020020545</v>
      </c>
      <c r="AK981">
        <v>0.60773812289158524</v>
      </c>
      <c r="AL981">
        <v>0.60772853033234986</v>
      </c>
      <c r="AM981">
        <v>0.60774758966271436</v>
      </c>
      <c r="AN981">
        <v>0.97186639921360451</v>
      </c>
      <c r="AO981">
        <v>0.97186639921360418</v>
      </c>
      <c r="AP981">
        <v>0.97186639921360418</v>
      </c>
      <c r="AQ981">
        <v>0.97186639921360418</v>
      </c>
      <c r="AR981">
        <v>16.238503225793551</v>
      </c>
      <c r="AS981">
        <v>16.238503225793561</v>
      </c>
      <c r="AT981">
        <v>16.238503225793561</v>
      </c>
      <c r="AU981">
        <v>16.238503225793561</v>
      </c>
      <c r="AV981" t="str">
        <f>VLOOKUP(Sheet1[[#This Row],[NPDES ID2]],Combined_Sheet__Major_Only___2[[NPDES ID2]:[ECHO BFR]],3,FALSE)</f>
        <v>GA</v>
      </c>
      <c r="AW981" t="s">
        <v>41</v>
      </c>
      <c r="AX981" t="str">
        <f>VLOOKUP(Sheet1[[#This Row],[NPDES ID2]],Combined_Sheet__Major_Only___2[[NPDES ID2]:[ECHO BFR]],27,FALSE)</f>
        <v>-</v>
      </c>
      <c r="AY981" t="str">
        <f>VLOOKUP(Sheet1[[#This Row],[NPDES ID2]],Combined_Sheet__Major_Only___2[[NPDES ID2]:[ECHO BFR]],28,FALSE)</f>
        <v>-</v>
      </c>
      <c r="AZ981" t="str">
        <f>VLOOKUP(Sheet1[[#This Row],[NPDES ID2]],Combined_Sheet__Major_Only___2[[NPDES ID2]:[ECHO BFR]],29,FALSE)</f>
        <v>thickening</v>
      </c>
      <c r="BA981">
        <f>VLOOKUP(Sheet1[[#This Row],[NPDES ID2]],Combined_Sheet__Major_Only___2[[NPDES ID2]:[ECHO BFR]],17,FALSE)</f>
        <v>32.037472000000001</v>
      </c>
      <c r="BB981">
        <f>VLOOKUP(Sheet1[[#This Row],[NPDES ID2]],Combined_Sheet__Major_Only___2[[NPDES ID2]:[ECHO BFR]],18,FALSE)</f>
        <v>-84.231667000000002</v>
      </c>
      <c r="BC981" s="2" t="str">
        <f>IF(ISNUMBER(SEARCH("aerobic",$AW981)),"aerobic","")</f>
        <v>aerobic</v>
      </c>
      <c r="BD981" s="2" t="str">
        <f>IF(ISNUMBER(SEARCH("anaer",$AW981)),"anaer","")</f>
        <v/>
      </c>
      <c r="BE981" s="2" t="str">
        <f>IF(ISNUMBER(SEARCH("thickening",$AZ981)),"thickening","")</f>
        <v>thickening</v>
      </c>
      <c r="BF981" s="3" t="str">
        <f>IF(ISNUMBER(SEARCH("airDry",$AW981)),"airDry","")</f>
        <v/>
      </c>
      <c r="BG981" s="3" t="str">
        <f>IF(ISNUMBER(SEARCH("heatDry",$AY981)),"heatDry","")</f>
        <v/>
      </c>
      <c r="BH981" s="3" t="str">
        <f>IF(AND(ISNUMBER(SEARCH("aerobic",$AW981)),ISNUMBER(SEARCH("anaer",$AW981))),"Combined Aer and Anaer.","")</f>
        <v/>
      </c>
    </row>
    <row r="982" spans="1:60" x14ac:dyDescent="0.25">
      <c r="A982" s="5">
        <v>1646</v>
      </c>
      <c r="B982" t="s">
        <v>7726</v>
      </c>
      <c r="C982">
        <v>63.55</v>
      </c>
      <c r="D982">
        <v>1449.2750835414799</v>
      </c>
      <c r="E982">
        <v>1420.898508114017</v>
      </c>
      <c r="F982">
        <v>994.50353804698034</v>
      </c>
      <c r="G982">
        <v>1888.088015543997</v>
      </c>
      <c r="H982">
        <v>-139.70968847663181</v>
      </c>
      <c r="I982">
        <v>-140.88152521641629</v>
      </c>
      <c r="J982">
        <v>-159.40025352423339</v>
      </c>
      <c r="K982">
        <v>-116.8640689766451</v>
      </c>
      <c r="L982">
        <v>47.048897529937612</v>
      </c>
      <c r="M982">
        <v>46.763703645144624</v>
      </c>
      <c r="N982">
        <v>45.76616635816216</v>
      </c>
      <c r="O982">
        <v>49.162497520968309</v>
      </c>
      <c r="P982">
        <v>1.958729108818837</v>
      </c>
      <c r="Q982">
        <v>1.948009442119824</v>
      </c>
      <c r="R982">
        <v>1.6447605601497091</v>
      </c>
      <c r="S982">
        <v>2.202926096377952</v>
      </c>
      <c r="T982">
        <v>88375.624124171489</v>
      </c>
      <c r="U982">
        <v>88375.772018413816</v>
      </c>
      <c r="V982">
        <v>88315.715443293622</v>
      </c>
      <c r="W982">
        <v>88435.751765336521</v>
      </c>
      <c r="X982">
        <v>6999.5134809733372</v>
      </c>
      <c r="Y982">
        <v>7038.0336391748697</v>
      </c>
      <c r="Z982">
        <v>6691.6425822519759</v>
      </c>
      <c r="AA982">
        <v>7192.7527680574594</v>
      </c>
      <c r="AB982">
        <v>1351.142335768365</v>
      </c>
      <c r="AC982">
        <v>1332.456179970017</v>
      </c>
      <c r="AD982">
        <v>1131.7878489389279</v>
      </c>
      <c r="AE982">
        <v>1638.4134171294129</v>
      </c>
      <c r="AF982">
        <v>55.710886685616643</v>
      </c>
      <c r="AG982">
        <v>55.373213177914778</v>
      </c>
      <c r="AH982">
        <v>54.191982038183369</v>
      </c>
      <c r="AI982">
        <v>58.213578870316503</v>
      </c>
      <c r="AJ982">
        <v>0.45717111604815858</v>
      </c>
      <c r="AK982">
        <v>0.45717111293207507</v>
      </c>
      <c r="AL982">
        <v>0.45716938118932349</v>
      </c>
      <c r="AM982">
        <v>0.45717282192559738</v>
      </c>
      <c r="AN982">
        <v>0.97185573580441442</v>
      </c>
      <c r="AO982">
        <v>0.97185573580441464</v>
      </c>
      <c r="AP982">
        <v>0.97185573580441464</v>
      </c>
      <c r="AQ982">
        <v>0.97185573580441464</v>
      </c>
      <c r="AR982">
        <v>11.607438154046109</v>
      </c>
      <c r="AS982">
        <v>11.607438154046109</v>
      </c>
      <c r="AT982">
        <v>11.607438154046109</v>
      </c>
      <c r="AU982">
        <v>11.607438154046109</v>
      </c>
      <c r="AV982" t="str">
        <f>VLOOKUP(Sheet1[[#This Row],[NPDES ID2]],Combined_Sheet__Major_Only___2[[NPDES ID2]:[ECHO BFR]],3,FALSE)</f>
        <v>MT</v>
      </c>
      <c r="AW982" t="s">
        <v>952</v>
      </c>
      <c r="AX982" t="str">
        <f>VLOOKUP(Sheet1[[#This Row],[NPDES ID2]],Combined_Sheet__Major_Only___2[[NPDES ID2]:[ECHO BFR]],27,FALSE)</f>
        <v>other</v>
      </c>
      <c r="AY982" t="str">
        <f>VLOOKUP(Sheet1[[#This Row],[NPDES ID2]],Combined_Sheet__Major_Only___2[[NPDES ID2]:[ECHO BFR]],28,FALSE)</f>
        <v>-</v>
      </c>
      <c r="AZ982" t="str">
        <f>VLOOKUP(Sheet1[[#This Row],[NPDES ID2]],Combined_Sheet__Major_Only___2[[NPDES ID2]:[ECHO BFR]],29,FALSE)</f>
        <v>thickening</v>
      </c>
      <c r="BA982">
        <f>VLOOKUP(Sheet1[[#This Row],[NPDES ID2]],Combined_Sheet__Major_Only___2[[NPDES ID2]:[ECHO BFR]],17,FALSE)</f>
        <v>46.245339999999999</v>
      </c>
      <c r="BB982">
        <f>VLOOKUP(Sheet1[[#This Row],[NPDES ID2]],Combined_Sheet__Major_Only___2[[NPDES ID2]:[ECHO BFR]],18,FALSE)</f>
        <v>-114.15689</v>
      </c>
      <c r="BC982" s="2" t="str">
        <f>IF(ISNUMBER(SEARCH("aerobic",$AW982)),"aerobic","")</f>
        <v/>
      </c>
      <c r="BD982" s="2" t="str">
        <f>IF(ISNUMBER(SEARCH("anaer",$AW982)),"anaer","")</f>
        <v/>
      </c>
      <c r="BE982" s="2" t="str">
        <f>IF(ISNUMBER(SEARCH("thickening",$AZ982)),"thickening","")</f>
        <v>thickening</v>
      </c>
      <c r="BF982" s="3" t="str">
        <f>IF(ISNUMBER(SEARCH("airDry",$AW982)),"airDry","")</f>
        <v/>
      </c>
      <c r="BG982" s="3" t="str">
        <f>IF(ISNUMBER(SEARCH("heatDry",$AY982)),"heatDry","")</f>
        <v/>
      </c>
      <c r="BH982" s="3" t="str">
        <f>IF(AND(ISNUMBER(SEARCH("aerobic",$AW982)),ISNUMBER(SEARCH("anaer",$AW982))),"Combined Aer and Anaer.","")</f>
        <v/>
      </c>
    </row>
    <row r="983" spans="1:60" x14ac:dyDescent="0.25">
      <c r="A983" s="5">
        <v>976</v>
      </c>
      <c r="B983" t="s">
        <v>4735</v>
      </c>
      <c r="C983">
        <v>578.04</v>
      </c>
      <c r="D983">
        <v>334.49811660977662</v>
      </c>
      <c r="E983">
        <v>328.2552438837381</v>
      </c>
      <c r="F983">
        <v>277.10897822070791</v>
      </c>
      <c r="G983">
        <v>401.81718021428571</v>
      </c>
      <c r="H983">
        <v>-105.80699073647369</v>
      </c>
      <c r="I983">
        <v>-107.2125390572126</v>
      </c>
      <c r="J983">
        <v>-126.75542594555991</v>
      </c>
      <c r="K983">
        <v>-84.423385165783259</v>
      </c>
      <c r="L983">
        <v>415.56652707874298</v>
      </c>
      <c r="M983">
        <v>414.23522169051557</v>
      </c>
      <c r="N983">
        <v>409.58028048156262</v>
      </c>
      <c r="O983">
        <v>425.43110029679872</v>
      </c>
      <c r="P983">
        <v>13.512040252027059</v>
      </c>
      <c r="Q983">
        <v>13.69067872846183</v>
      </c>
      <c r="R983">
        <v>10.98692811928732</v>
      </c>
      <c r="S983">
        <v>15.94824947640309</v>
      </c>
      <c r="T983">
        <v>88275.888138091846</v>
      </c>
      <c r="U983">
        <v>88276.035868830426</v>
      </c>
      <c r="V983">
        <v>88216.045688955506</v>
      </c>
      <c r="W983">
        <v>88335.949305444883</v>
      </c>
      <c r="X983">
        <v>5526.3456423264543</v>
      </c>
      <c r="Y983">
        <v>5543.8598719174379</v>
      </c>
      <c r="Z983">
        <v>5394.7040767653389</v>
      </c>
      <c r="AA983">
        <v>5607.7272068752864</v>
      </c>
      <c r="AB983">
        <v>819.92251606442926</v>
      </c>
      <c r="AC983">
        <v>810.65392384718223</v>
      </c>
      <c r="AD983">
        <v>717.68984084926672</v>
      </c>
      <c r="AE983">
        <v>941.25216974685486</v>
      </c>
      <c r="AF983">
        <v>70.456672927102801</v>
      </c>
      <c r="AG983">
        <v>70.231202908448722</v>
      </c>
      <c r="AH983">
        <v>69.441604297832143</v>
      </c>
      <c r="AI983">
        <v>72.128837347645472</v>
      </c>
      <c r="AJ983">
        <v>0.63726825091276251</v>
      </c>
      <c r="AK983">
        <v>0.63726821899432973</v>
      </c>
      <c r="AL983">
        <v>0.63725057794740747</v>
      </c>
      <c r="AM983">
        <v>0.63728562912412201</v>
      </c>
      <c r="AN983">
        <v>0.97182522278806405</v>
      </c>
      <c r="AO983">
        <v>0.97182522278806371</v>
      </c>
      <c r="AP983">
        <v>0.97182522278806371</v>
      </c>
      <c r="AQ983">
        <v>0.97182522278806371</v>
      </c>
      <c r="AR983">
        <v>17.1465527392611</v>
      </c>
      <c r="AS983">
        <v>17.1465527392611</v>
      </c>
      <c r="AT983">
        <v>17.1465527392611</v>
      </c>
      <c r="AU983">
        <v>17.1465527392611</v>
      </c>
      <c r="AV983" t="str">
        <f>VLOOKUP(Sheet1[[#This Row],[NPDES ID2]],Combined_Sheet__Major_Only___2[[NPDES ID2]:[ECHO BFR]],3,FALSE)</f>
        <v>NY</v>
      </c>
      <c r="AW983" t="s">
        <v>12185</v>
      </c>
      <c r="AX983" t="str">
        <f>VLOOKUP(Sheet1[[#This Row],[NPDES ID2]],Combined_Sheet__Major_Only___2[[NPDES ID2]:[ECHO BFR]],27,FALSE)</f>
        <v>methaneBioCaptureRecover</v>
      </c>
      <c r="AY983" t="str">
        <f>VLOOKUP(Sheet1[[#This Row],[NPDES ID2]],Combined_Sheet__Major_Only___2[[NPDES ID2]:[ECHO BFR]],28,FALSE)</f>
        <v>-</v>
      </c>
      <c r="AZ983" t="str">
        <f>VLOOKUP(Sheet1[[#This Row],[NPDES ID2]],Combined_Sheet__Major_Only___2[[NPDES ID2]:[ECHO BFR]],29,FALSE)</f>
        <v>thickening</v>
      </c>
      <c r="BA983">
        <f>VLOOKUP(Sheet1[[#This Row],[NPDES ID2]],Combined_Sheet__Major_Only___2[[NPDES ID2]:[ECHO BFR]],17,FALSE)</f>
        <v>41.715583000000002</v>
      </c>
      <c r="BB983">
        <f>VLOOKUP(Sheet1[[#This Row],[NPDES ID2]],Combined_Sheet__Major_Only___2[[NPDES ID2]:[ECHO BFR]],18,FALSE)</f>
        <v>-74.614000000000004</v>
      </c>
      <c r="BC983" s="2" t="str">
        <f>IF(ISNUMBER(SEARCH("aerobic",$AW983)),"aerobic","")</f>
        <v/>
      </c>
      <c r="BD983" s="2" t="str">
        <f>IF(ISNUMBER(SEARCH("anaer",$AW983)),"anaer","")</f>
        <v>anaer</v>
      </c>
      <c r="BE983" s="2" t="str">
        <f>IF(ISNUMBER(SEARCH("thickening",$AZ983)),"thickening","")</f>
        <v>thickening</v>
      </c>
      <c r="BF983" s="3" t="str">
        <f>IF(ISNUMBER(SEARCH("airDry",$AW983)),"airDry","")</f>
        <v/>
      </c>
      <c r="BG983" s="3" t="str">
        <f>IF(ISNUMBER(SEARCH("heatDry",$AY983)),"heatDry","")</f>
        <v/>
      </c>
      <c r="BH983" s="3" t="str">
        <f>IF(AND(ISNUMBER(SEARCH("aerobic",$AW983)),ISNUMBER(SEARCH("anaer",$AW983))),"Combined Aer and Anaer.","")</f>
        <v/>
      </c>
    </row>
    <row r="984" spans="1:60" x14ac:dyDescent="0.25">
      <c r="A984" s="5">
        <v>1313</v>
      </c>
      <c r="B984" t="s">
        <v>6247</v>
      </c>
      <c r="C984">
        <v>175.77</v>
      </c>
      <c r="D984">
        <v>587.50069500251641</v>
      </c>
      <c r="E984">
        <v>580.62684282907992</v>
      </c>
      <c r="F984">
        <v>423.62531188372719</v>
      </c>
      <c r="G984">
        <v>752.82630960091171</v>
      </c>
      <c r="H984">
        <v>-138.81110757116079</v>
      </c>
      <c r="I984">
        <v>-140.05303802227249</v>
      </c>
      <c r="J984">
        <v>-158.6413745404349</v>
      </c>
      <c r="K984">
        <v>-115.9649316310965</v>
      </c>
      <c r="L984">
        <v>132.5610602452978</v>
      </c>
      <c r="M984">
        <v>131.76954956604899</v>
      </c>
      <c r="N984">
        <v>129.0012130471074</v>
      </c>
      <c r="O984">
        <v>138.42682919584371</v>
      </c>
      <c r="P984">
        <v>5.4803646584947394</v>
      </c>
      <c r="Q984">
        <v>5.4558593521193366</v>
      </c>
      <c r="R984">
        <v>4.5978363148470196</v>
      </c>
      <c r="S984">
        <v>6.1635620851927229</v>
      </c>
      <c r="T984">
        <v>88203.982643812677</v>
      </c>
      <c r="U984">
        <v>88204.130256671866</v>
      </c>
      <c r="V984">
        <v>88144.187945004975</v>
      </c>
      <c r="W984">
        <v>88263.995886314355</v>
      </c>
      <c r="X984">
        <v>6939.2571325922318</v>
      </c>
      <c r="Y984">
        <v>6976.9204551669391</v>
      </c>
      <c r="Z984">
        <v>6638.4240453700459</v>
      </c>
      <c r="AA984">
        <v>7127.9471792970789</v>
      </c>
      <c r="AB984">
        <v>1326.8256484352071</v>
      </c>
      <c r="AC984">
        <v>1308.4155154091361</v>
      </c>
      <c r="AD984">
        <v>1113.4625445293609</v>
      </c>
      <c r="AE984">
        <v>1605.223523854974</v>
      </c>
      <c r="AF984">
        <v>56.085022447526939</v>
      </c>
      <c r="AG984">
        <v>55.750216439054853</v>
      </c>
      <c r="AH984">
        <v>54.578851966192637</v>
      </c>
      <c r="AI984">
        <v>58.566664850702821</v>
      </c>
      <c r="AJ984">
        <v>0.46172872863089159</v>
      </c>
      <c r="AK984">
        <v>0.46172871996560222</v>
      </c>
      <c r="AL984">
        <v>0.46172391165033821</v>
      </c>
      <c r="AM984">
        <v>0.46173346517836272</v>
      </c>
      <c r="AN984">
        <v>0.9718031830962599</v>
      </c>
      <c r="AO984">
        <v>0.97180318309626035</v>
      </c>
      <c r="AP984">
        <v>0.97180318309626035</v>
      </c>
      <c r="AQ984">
        <v>0.97180318309626035</v>
      </c>
      <c r="AR984">
        <v>11.74752170628331</v>
      </c>
      <c r="AS984">
        <v>11.74752170628331</v>
      </c>
      <c r="AT984">
        <v>11.74752170628331</v>
      </c>
      <c r="AU984">
        <v>11.74752170628331</v>
      </c>
      <c r="AV984" t="str">
        <f>VLOOKUP(Sheet1[[#This Row],[NPDES ID2]],Combined_Sheet__Major_Only___2[[NPDES ID2]:[ECHO BFR]],3,FALSE)</f>
        <v>FL</v>
      </c>
      <c r="AW984" t="s">
        <v>54</v>
      </c>
      <c r="AX984" t="str">
        <f>VLOOKUP(Sheet1[[#This Row],[NPDES ID2]],Combined_Sheet__Major_Only___2[[NPDES ID2]:[ECHO BFR]],27,FALSE)</f>
        <v>other</v>
      </c>
      <c r="AY984" t="str">
        <f>VLOOKUP(Sheet1[[#This Row],[NPDES ID2]],Combined_Sheet__Major_Only___2[[NPDES ID2]:[ECHO BFR]],28,FALSE)</f>
        <v>-</v>
      </c>
      <c r="AZ984" t="str">
        <f>VLOOKUP(Sheet1[[#This Row],[NPDES ID2]],Combined_Sheet__Major_Only___2[[NPDES ID2]:[ECHO BFR]],29,FALSE)</f>
        <v>thickening</v>
      </c>
      <c r="BA984">
        <f>VLOOKUP(Sheet1[[#This Row],[NPDES ID2]],Combined_Sheet__Major_Only___2[[NPDES ID2]:[ECHO BFR]],17,FALSE)</f>
        <v>29.7990799997431</v>
      </c>
      <c r="BB984">
        <f>VLOOKUP(Sheet1[[#This Row],[NPDES ID2]],Combined_Sheet__Major_Only___2[[NPDES ID2]:[ECHO BFR]],18,FALSE)</f>
        <v>-82.494260000198196</v>
      </c>
      <c r="BC984" s="2" t="str">
        <f>IF(ISNUMBER(SEARCH("aerobic",$AW984)),"aerobic","")</f>
        <v/>
      </c>
      <c r="BD984" s="2" t="str">
        <f>IF(ISNUMBER(SEARCH("anaer",$AW984)),"anaer","")</f>
        <v/>
      </c>
      <c r="BE984" s="2" t="str">
        <f>IF(ISNUMBER(SEARCH("thickening",$AZ984)),"thickening","")</f>
        <v>thickening</v>
      </c>
      <c r="BF984" s="4" t="str">
        <f>IF(ISNUMBER(SEARCH("airDry",$AW984)),"airDry","")</f>
        <v/>
      </c>
      <c r="BG984" s="4" t="str">
        <f>IF(ISNUMBER(SEARCH("heatDry",$AY984)),"heatDry","")</f>
        <v/>
      </c>
      <c r="BH984" s="4" t="str">
        <f>IF(AND(ISNUMBER(SEARCH("aerobic",$AW984)),ISNUMBER(SEARCH("anaer",$AW984))),"Combined Aer and Anaer.","")</f>
        <v/>
      </c>
    </row>
    <row r="985" spans="1:60" x14ac:dyDescent="0.25">
      <c r="A985" s="5">
        <v>559</v>
      </c>
      <c r="B985" t="s">
        <v>2747</v>
      </c>
      <c r="C985">
        <v>217.72</v>
      </c>
      <c r="D985">
        <v>547.39715027985187</v>
      </c>
      <c r="E985">
        <v>543.91198362986597</v>
      </c>
      <c r="F985">
        <v>402.83810414403581</v>
      </c>
      <c r="G985">
        <v>690.93719975109411</v>
      </c>
      <c r="H985">
        <v>-110.6398449729633</v>
      </c>
      <c r="I985">
        <v>-112.04086953968771</v>
      </c>
      <c r="J985">
        <v>-131.4037710841765</v>
      </c>
      <c r="K985">
        <v>-89.075113381666299</v>
      </c>
      <c r="L985">
        <v>150.31951954354329</v>
      </c>
      <c r="M985">
        <v>149.7709001718128</v>
      </c>
      <c r="N985">
        <v>147.85216497550039</v>
      </c>
      <c r="O985">
        <v>154.38516505553119</v>
      </c>
      <c r="P985">
        <v>5.102013966327223</v>
      </c>
      <c r="Q985">
        <v>5.1492871967754024</v>
      </c>
      <c r="R985">
        <v>4.1718549756713399</v>
      </c>
      <c r="S985">
        <v>5.9583040128456872</v>
      </c>
      <c r="T985">
        <v>88153.116818427399</v>
      </c>
      <c r="U985">
        <v>88153.264347898934</v>
      </c>
      <c r="V985">
        <v>88093.355898121663</v>
      </c>
      <c r="W985">
        <v>88213.096158970089</v>
      </c>
      <c r="X985">
        <v>5746.7042516003658</v>
      </c>
      <c r="Y985">
        <v>5767.0675686119394</v>
      </c>
      <c r="Z985">
        <v>5591.4867533950801</v>
      </c>
      <c r="AA985">
        <v>5843.1084541127757</v>
      </c>
      <c r="AB985">
        <v>884.62148480230655</v>
      </c>
      <c r="AC985">
        <v>874.01092487967298</v>
      </c>
      <c r="AD985">
        <v>770.41502022474162</v>
      </c>
      <c r="AE985">
        <v>1022.75393104045</v>
      </c>
      <c r="AF985">
        <v>67.662556190915097</v>
      </c>
      <c r="AG985">
        <v>67.415701291411011</v>
      </c>
      <c r="AH985">
        <v>66.551886241684812</v>
      </c>
      <c r="AI985">
        <v>69.492486212766238</v>
      </c>
      <c r="AJ985">
        <v>0.60307813650975339</v>
      </c>
      <c r="AK985">
        <v>0.60307812466284028</v>
      </c>
      <c r="AL985">
        <v>0.6030715516206584</v>
      </c>
      <c r="AM985">
        <v>0.60308461144916836</v>
      </c>
      <c r="AN985">
        <v>0.97178757142062577</v>
      </c>
      <c r="AO985">
        <v>0.97178757142062622</v>
      </c>
      <c r="AP985">
        <v>0.97178757142062622</v>
      </c>
      <c r="AQ985">
        <v>0.97178757142062622</v>
      </c>
      <c r="AR985">
        <v>16.095268242526029</v>
      </c>
      <c r="AS985">
        <v>16.095268242526021</v>
      </c>
      <c r="AT985">
        <v>16.095268242526021</v>
      </c>
      <c r="AU985">
        <v>16.095268242526021</v>
      </c>
      <c r="AV985" t="str">
        <f>VLOOKUP(Sheet1[[#This Row],[NPDES ID2]],Combined_Sheet__Major_Only___2[[NPDES ID2]:[ECHO BFR]],3,FALSE)</f>
        <v>MD</v>
      </c>
      <c r="AW985" t="s">
        <v>41</v>
      </c>
      <c r="AX985" t="str">
        <f>VLOOKUP(Sheet1[[#This Row],[NPDES ID2]],Combined_Sheet__Major_Only___2[[NPDES ID2]:[ECHO BFR]],27,FALSE)</f>
        <v>other</v>
      </c>
      <c r="AY985" t="str">
        <f>VLOOKUP(Sheet1[[#This Row],[NPDES ID2]],Combined_Sheet__Major_Only___2[[NPDES ID2]:[ECHO BFR]],28,FALSE)</f>
        <v>-</v>
      </c>
      <c r="AZ985" t="str">
        <f>VLOOKUP(Sheet1[[#This Row],[NPDES ID2]],Combined_Sheet__Major_Only___2[[NPDES ID2]:[ECHO BFR]],29,FALSE)</f>
        <v>thickening</v>
      </c>
      <c r="BA985">
        <f>VLOOKUP(Sheet1[[#This Row],[NPDES ID2]],Combined_Sheet__Major_Only___2[[NPDES ID2]:[ECHO BFR]],17,FALSE)</f>
        <v>38.698383999999997</v>
      </c>
      <c r="BB985">
        <f>VLOOKUP(Sheet1[[#This Row],[NPDES ID2]],Combined_Sheet__Major_Only___2[[NPDES ID2]:[ECHO BFR]],18,FALSE)</f>
        <v>-76.532546999999994</v>
      </c>
      <c r="BC985" s="2" t="str">
        <f>IF(ISNUMBER(SEARCH("aerobic",$AW985)),"aerobic","")</f>
        <v>aerobic</v>
      </c>
      <c r="BD985" s="2" t="str">
        <f>IF(ISNUMBER(SEARCH("anaer",$AW985)),"anaer","")</f>
        <v/>
      </c>
      <c r="BE985" s="2" t="str">
        <f>IF(ISNUMBER(SEARCH("thickening",$AZ985)),"thickening","")</f>
        <v>thickening</v>
      </c>
      <c r="BF985" s="4" t="str">
        <f>IF(ISNUMBER(SEARCH("airDry",$AW985)),"airDry","")</f>
        <v/>
      </c>
      <c r="BG985" s="4" t="str">
        <f>IF(ISNUMBER(SEARCH("heatDry",$AY985)),"heatDry","")</f>
        <v/>
      </c>
      <c r="BH985" s="4" t="str">
        <f>IF(AND(ISNUMBER(SEARCH("aerobic",$AW985)),ISNUMBER(SEARCH("anaer",$AW985))),"Combined Aer and Anaer.","")</f>
        <v/>
      </c>
    </row>
    <row r="986" spans="1:60" x14ac:dyDescent="0.25">
      <c r="A986" s="5">
        <v>1682</v>
      </c>
      <c r="B986" t="s">
        <v>7895</v>
      </c>
      <c r="C986">
        <v>51.77</v>
      </c>
      <c r="D986">
        <v>1809.7263998057249</v>
      </c>
      <c r="E986">
        <v>1795.0093485128959</v>
      </c>
      <c r="F986">
        <v>1231.465654173358</v>
      </c>
      <c r="G986">
        <v>2371.3577413411949</v>
      </c>
      <c r="H986">
        <v>-106.03775872285961</v>
      </c>
      <c r="I986">
        <v>-107.4692727328694</v>
      </c>
      <c r="J986">
        <v>-126.98737058454149</v>
      </c>
      <c r="K986">
        <v>-84.709860839027712</v>
      </c>
      <c r="L986">
        <v>37.189952567442567</v>
      </c>
      <c r="M986">
        <v>37.070518252293347</v>
      </c>
      <c r="N986">
        <v>36.652766561557527</v>
      </c>
      <c r="O986">
        <v>38.075092213845252</v>
      </c>
      <c r="P986">
        <v>1.2102503374246261</v>
      </c>
      <c r="Q986">
        <v>1.2261229854810261</v>
      </c>
      <c r="R986">
        <v>0.9841854319812674</v>
      </c>
      <c r="S986">
        <v>1.4281350494537799</v>
      </c>
      <c r="T986">
        <v>88041.473743229464</v>
      </c>
      <c r="U986">
        <v>88041.621089677195</v>
      </c>
      <c r="V986">
        <v>87981.786961813734</v>
      </c>
      <c r="W986">
        <v>88101.378673911866</v>
      </c>
      <c r="X986">
        <v>5515.9309109220603</v>
      </c>
      <c r="Y986">
        <v>5533.4538265213578</v>
      </c>
      <c r="Z986">
        <v>5384.2022689748464</v>
      </c>
      <c r="AA986">
        <v>5597.3748019740206</v>
      </c>
      <c r="AB986">
        <v>818.91017700624013</v>
      </c>
      <c r="AC986">
        <v>809.63791943949536</v>
      </c>
      <c r="AD986">
        <v>716.75154022119989</v>
      </c>
      <c r="AE986">
        <v>940.18597672367957</v>
      </c>
      <c r="AF986">
        <v>70.400336205836112</v>
      </c>
      <c r="AG986">
        <v>70.174269679767349</v>
      </c>
      <c r="AH986">
        <v>69.383434246641684</v>
      </c>
      <c r="AI986">
        <v>72.0758718991287</v>
      </c>
      <c r="AJ986">
        <v>0.63657862493015482</v>
      </c>
      <c r="AK986">
        <v>0.63657862209376193</v>
      </c>
      <c r="AL986">
        <v>0.63657704530945936</v>
      </c>
      <c r="AM986">
        <v>0.63658017816041113</v>
      </c>
      <c r="AN986">
        <v>0.97175324538200425</v>
      </c>
      <c r="AO986">
        <v>0.97175324538200425</v>
      </c>
      <c r="AP986">
        <v>0.97175324538200425</v>
      </c>
      <c r="AQ986">
        <v>0.97175324538200425</v>
      </c>
      <c r="AR986">
        <v>17.125890474192861</v>
      </c>
      <c r="AS986">
        <v>17.125890474192861</v>
      </c>
      <c r="AT986">
        <v>17.125890474192861</v>
      </c>
      <c r="AU986">
        <v>17.125890474192861</v>
      </c>
      <c r="AV986" t="str">
        <f>VLOOKUP(Sheet1[[#This Row],[NPDES ID2]],Combined_Sheet__Major_Only___2[[NPDES ID2]:[ECHO BFR]],3,FALSE)</f>
        <v>PA</v>
      </c>
      <c r="AW986" t="s">
        <v>12185</v>
      </c>
      <c r="AX986" t="str">
        <f>VLOOKUP(Sheet1[[#This Row],[NPDES ID2]],Combined_Sheet__Major_Only___2[[NPDES ID2]:[ECHO BFR]],27,FALSE)</f>
        <v>-</v>
      </c>
      <c r="AY986" t="str">
        <f>VLOOKUP(Sheet1[[#This Row],[NPDES ID2]],Combined_Sheet__Major_Only___2[[NPDES ID2]:[ECHO BFR]],28,FALSE)</f>
        <v>-</v>
      </c>
      <c r="AZ986" t="str">
        <f>VLOOKUP(Sheet1[[#This Row],[NPDES ID2]],Combined_Sheet__Major_Only___2[[NPDES ID2]:[ECHO BFR]],29,FALSE)</f>
        <v>thickening</v>
      </c>
      <c r="BA986">
        <f>VLOOKUP(Sheet1[[#This Row],[NPDES ID2]],Combined_Sheet__Major_Only___2[[NPDES ID2]:[ECHO BFR]],17,FALSE)</f>
        <v>41.892359999999996</v>
      </c>
      <c r="BB986">
        <f>VLOOKUP(Sheet1[[#This Row],[NPDES ID2]],Combined_Sheet__Major_Only___2[[NPDES ID2]:[ECHO BFR]],18,FALSE)</f>
        <v>-80.374390000000005</v>
      </c>
      <c r="BC986" s="2" t="str">
        <f>IF(ISNUMBER(SEARCH("aerobic",$AW986)),"aerobic","")</f>
        <v/>
      </c>
      <c r="BD986" s="2" t="str">
        <f>IF(ISNUMBER(SEARCH("anaer",$AW986)),"anaer","")</f>
        <v>anaer</v>
      </c>
      <c r="BE986" s="2" t="str">
        <f>IF(ISNUMBER(SEARCH("thickening",$AZ986)),"thickening","")</f>
        <v>thickening</v>
      </c>
      <c r="BF986" s="3" t="str">
        <f>IF(ISNUMBER(SEARCH("airDry",$AW986)),"airDry","")</f>
        <v/>
      </c>
      <c r="BG986" s="3" t="str">
        <f>IF(ISNUMBER(SEARCH("heatDry",$AY986)),"heatDry","")</f>
        <v/>
      </c>
      <c r="BH986" s="3" t="str">
        <f>IF(AND(ISNUMBER(SEARCH("aerobic",$AW986)),ISNUMBER(SEARCH("anaer",$AW986))),"Combined Aer and Anaer.","")</f>
        <v/>
      </c>
    </row>
    <row r="987" spans="1:60" x14ac:dyDescent="0.25">
      <c r="A987" s="5">
        <v>398</v>
      </c>
      <c r="B987" t="s">
        <v>2003</v>
      </c>
      <c r="C987">
        <v>686</v>
      </c>
      <c r="D987">
        <v>331.36155884715868</v>
      </c>
      <c r="E987">
        <v>325.22738749962838</v>
      </c>
      <c r="F987">
        <v>280.07671523111497</v>
      </c>
      <c r="G987">
        <v>394.43978600743901</v>
      </c>
      <c r="H987">
        <v>-106.4548509093774</v>
      </c>
      <c r="I987">
        <v>-107.8050568268435</v>
      </c>
      <c r="J987">
        <v>-127.3747109372256</v>
      </c>
      <c r="K987">
        <v>-85.025819906997128</v>
      </c>
      <c r="L987">
        <v>490.2841260678299</v>
      </c>
      <c r="M987">
        <v>488.68206176279938</v>
      </c>
      <c r="N987">
        <v>483.08078523536028</v>
      </c>
      <c r="O987">
        <v>502.15450889749758</v>
      </c>
      <c r="P987">
        <v>16.041480842833419</v>
      </c>
      <c r="Q987">
        <v>16.24248559441115</v>
      </c>
      <c r="R987">
        <v>13.054568143292331</v>
      </c>
      <c r="S987">
        <v>18.905530528451859</v>
      </c>
      <c r="T987">
        <v>88018.42342103571</v>
      </c>
      <c r="U987">
        <v>88018.570729695537</v>
      </c>
      <c r="V987">
        <v>87958.751946662524</v>
      </c>
      <c r="W987">
        <v>88078.312988729856</v>
      </c>
      <c r="X987">
        <v>5542.8245614163661</v>
      </c>
      <c r="Y987">
        <v>5560.707616814444</v>
      </c>
      <c r="Z987">
        <v>5408.2554341637242</v>
      </c>
      <c r="AA987">
        <v>5626.0734016619499</v>
      </c>
      <c r="AB987">
        <v>826.65884929241338</v>
      </c>
      <c r="AC987">
        <v>817.23759238277796</v>
      </c>
      <c r="AD987">
        <v>723.07425726046699</v>
      </c>
      <c r="AE987">
        <v>949.9263280604506</v>
      </c>
      <c r="AF987">
        <v>70.043164538107362</v>
      </c>
      <c r="AG987">
        <v>69.814579479119601</v>
      </c>
      <c r="AH987">
        <v>69.013913932088741</v>
      </c>
      <c r="AI987">
        <v>71.738626381312372</v>
      </c>
      <c r="AJ987">
        <v>0.63220676142296017</v>
      </c>
      <c r="AK987">
        <v>0.6322067236156016</v>
      </c>
      <c r="AL987">
        <v>0.63218585337362199</v>
      </c>
      <c r="AM987">
        <v>0.63222732088913436</v>
      </c>
      <c r="AN987">
        <v>0.97174614787071945</v>
      </c>
      <c r="AO987">
        <v>0.97174614787071945</v>
      </c>
      <c r="AP987">
        <v>0.97174614787071945</v>
      </c>
      <c r="AQ987">
        <v>0.97174614787071945</v>
      </c>
      <c r="AR987">
        <v>16.990754344334679</v>
      </c>
      <c r="AS987">
        <v>16.99075434433469</v>
      </c>
      <c r="AT987">
        <v>16.99075434433469</v>
      </c>
      <c r="AU987">
        <v>16.99075434433469</v>
      </c>
      <c r="AV987" t="str">
        <f>VLOOKUP(Sheet1[[#This Row],[NPDES ID2]],Combined_Sheet__Major_Only___2[[NPDES ID2]:[ECHO BFR]],3,FALSE)</f>
        <v>OR</v>
      </c>
      <c r="AW987" t="s">
        <v>12185</v>
      </c>
      <c r="AX987" t="str">
        <f>VLOOKUP(Sheet1[[#This Row],[NPDES ID2]],Combined_Sheet__Major_Only___2[[NPDES ID2]:[ECHO BFR]],27,FALSE)</f>
        <v>-</v>
      </c>
      <c r="AY987" t="str">
        <f>VLOOKUP(Sheet1[[#This Row],[NPDES ID2]],Combined_Sheet__Major_Only___2[[NPDES ID2]:[ECHO BFR]],28,FALSE)</f>
        <v>-</v>
      </c>
      <c r="AZ987" t="str">
        <f>VLOOKUP(Sheet1[[#This Row],[NPDES ID2]],Combined_Sheet__Major_Only___2[[NPDES ID2]:[ECHO BFR]],29,FALSE)</f>
        <v>thickening, preliminaryOps</v>
      </c>
      <c r="BA987">
        <f>VLOOKUP(Sheet1[[#This Row],[NPDES ID2]],Combined_Sheet__Major_Only___2[[NPDES ID2]:[ECHO BFR]],17,FALSE)</f>
        <v>42.429923000000002</v>
      </c>
      <c r="BB987">
        <f>VLOOKUP(Sheet1[[#This Row],[NPDES ID2]],Combined_Sheet__Major_Only___2[[NPDES ID2]:[ECHO BFR]],18,FALSE)</f>
        <v>-123.343678</v>
      </c>
      <c r="BC987" s="2" t="str">
        <f>IF(ISNUMBER(SEARCH("aerobic",$AW987)),"aerobic","")</f>
        <v/>
      </c>
      <c r="BD987" s="2" t="str">
        <f>IF(ISNUMBER(SEARCH("anaer",$AW987)),"anaer","")</f>
        <v>anaer</v>
      </c>
      <c r="BE987" s="2" t="str">
        <f>IF(ISNUMBER(SEARCH("thickening",$AZ987)),"thickening","")</f>
        <v>thickening</v>
      </c>
      <c r="BF987" s="3" t="str">
        <f>IF(ISNUMBER(SEARCH("airDry",$AW987)),"airDry","")</f>
        <v/>
      </c>
      <c r="BG987" s="3" t="str">
        <f>IF(ISNUMBER(SEARCH("heatDry",$AY987)),"heatDry","")</f>
        <v/>
      </c>
      <c r="BH987" s="3" t="str">
        <f>IF(AND(ISNUMBER(SEARCH("aerobic",$AW987)),ISNUMBER(SEARCH("anaer",$AW987))),"Combined Aer and Anaer.","")</f>
        <v/>
      </c>
    </row>
    <row r="988" spans="1:60" x14ac:dyDescent="0.25">
      <c r="A988" s="5">
        <v>92</v>
      </c>
      <c r="B988" t="s">
        <v>518</v>
      </c>
      <c r="C988">
        <v>29306</v>
      </c>
      <c r="D988">
        <v>4854.0107263374921</v>
      </c>
      <c r="E988">
        <v>4881.9063504698352</v>
      </c>
      <c r="F988">
        <v>3884.3687942406882</v>
      </c>
      <c r="G988">
        <v>5759.1269760586047</v>
      </c>
      <c r="H988">
        <v>-124.5466365690061</v>
      </c>
      <c r="I988">
        <v>-123.3433599001781</v>
      </c>
      <c r="J988">
        <v>-148.93934499093459</v>
      </c>
      <c r="K988">
        <v>-95.489776132259195</v>
      </c>
      <c r="L988">
        <v>22952.68447629382</v>
      </c>
      <c r="M988">
        <v>22818.752591137731</v>
      </c>
      <c r="N988">
        <v>22356.348761091602</v>
      </c>
      <c r="O988">
        <v>23936.70890829933</v>
      </c>
      <c r="P988">
        <v>934.26095879999866</v>
      </c>
      <c r="Q988">
        <v>931.02712375369356</v>
      </c>
      <c r="R988">
        <v>783.01486860503826</v>
      </c>
      <c r="S988">
        <v>1053.1593126348041</v>
      </c>
      <c r="T988">
        <v>87871.642573000136</v>
      </c>
      <c r="U988">
        <v>87871.78964103249</v>
      </c>
      <c r="V988">
        <v>87812.068571480733</v>
      </c>
      <c r="W988">
        <v>87931.434311586854</v>
      </c>
      <c r="X988">
        <v>6823.5278338130156</v>
      </c>
      <c r="Y988">
        <v>6859.8658950518238</v>
      </c>
      <c r="Z988">
        <v>6536.5649066083997</v>
      </c>
      <c r="AA988">
        <v>7005.0119253656694</v>
      </c>
      <c r="AB988">
        <v>1283.197823505385</v>
      </c>
      <c r="AC988">
        <v>1264.9088008853489</v>
      </c>
      <c r="AD988">
        <v>1079.432124958769</v>
      </c>
      <c r="AE988">
        <v>1542.1359792021431</v>
      </c>
      <c r="AF988">
        <v>56.927471805491138</v>
      </c>
      <c r="AG988">
        <v>56.607471565167437</v>
      </c>
      <c r="AH988">
        <v>55.445125078395037</v>
      </c>
      <c r="AI988">
        <v>59.352076820653608</v>
      </c>
      <c r="AJ988">
        <v>0.47199447750175672</v>
      </c>
      <c r="AK988">
        <v>0.47199244278427488</v>
      </c>
      <c r="AL988">
        <v>0.47118290706969329</v>
      </c>
      <c r="AM988">
        <v>0.47279406927934298</v>
      </c>
      <c r="AN988">
        <v>0.97170086822311152</v>
      </c>
      <c r="AO988">
        <v>0.97170086822311175</v>
      </c>
      <c r="AP988">
        <v>0.97170086822311175</v>
      </c>
      <c r="AQ988">
        <v>0.97170086822311175</v>
      </c>
      <c r="AR988">
        <v>12.03571774055515</v>
      </c>
      <c r="AS988">
        <v>12.03571774055515</v>
      </c>
      <c r="AT988">
        <v>12.03571774055515</v>
      </c>
      <c r="AU988">
        <v>12.03571774055515</v>
      </c>
      <c r="AV988" t="str">
        <f>VLOOKUP(Sheet1[[#This Row],[NPDES ID2]],Combined_Sheet__Major_Only___2[[NPDES ID2]:[ECHO BFR]],3,FALSE)</f>
        <v>IL</v>
      </c>
      <c r="AW988" t="s">
        <v>54</v>
      </c>
      <c r="AX988" t="str">
        <f>VLOOKUP(Sheet1[[#This Row],[NPDES ID2]],Combined_Sheet__Major_Only___2[[NPDES ID2]:[ECHO BFR]],27,FALSE)</f>
        <v>-</v>
      </c>
      <c r="AY988" t="str">
        <f>VLOOKUP(Sheet1[[#This Row],[NPDES ID2]],Combined_Sheet__Major_Only___2[[NPDES ID2]:[ECHO BFR]],28,FALSE)</f>
        <v>-</v>
      </c>
      <c r="AZ988" t="str">
        <f>VLOOKUP(Sheet1[[#This Row],[NPDES ID2]],Combined_Sheet__Major_Only___2[[NPDES ID2]:[ECHO BFR]],29,FALSE)</f>
        <v>thickening, preliminaryOps</v>
      </c>
      <c r="BA988">
        <f>VLOOKUP(Sheet1[[#This Row],[NPDES ID2]],Combined_Sheet__Major_Only___2[[NPDES ID2]:[ECHO BFR]],17,FALSE)</f>
        <v>42.019069999999999</v>
      </c>
      <c r="BB988">
        <f>VLOOKUP(Sheet1[[#This Row],[NPDES ID2]],Combined_Sheet__Major_Only___2[[NPDES ID2]:[ECHO BFR]],18,FALSE)</f>
        <v>-87.716279999999998</v>
      </c>
      <c r="BC988" s="2" t="str">
        <f>IF(ISNUMBER(SEARCH("aerobic",$AW988)),"aerobic","")</f>
        <v/>
      </c>
      <c r="BD988" s="2" t="str">
        <f>IF(ISNUMBER(SEARCH("anaer",$AW988)),"anaer","")</f>
        <v/>
      </c>
      <c r="BE988" s="2" t="str">
        <f>IF(ISNUMBER(SEARCH("thickening",$AZ988)),"thickening","")</f>
        <v>thickening</v>
      </c>
      <c r="BF988" s="3" t="str">
        <f>IF(ISNUMBER(SEARCH("airDry",$AW988)),"airDry","")</f>
        <v/>
      </c>
      <c r="BG988" s="3" t="str">
        <f>IF(ISNUMBER(SEARCH("heatDry",$AY988)),"heatDry","")</f>
        <v/>
      </c>
      <c r="BH988" s="3" t="str">
        <f>IF(AND(ISNUMBER(SEARCH("aerobic",$AW988)),ISNUMBER(SEARCH("anaer",$AW988))),"Combined Aer and Anaer.","")</f>
        <v/>
      </c>
    </row>
    <row r="989" spans="1:60" x14ac:dyDescent="0.25">
      <c r="A989" s="5">
        <v>62</v>
      </c>
      <c r="B989" t="s">
        <v>354</v>
      </c>
      <c r="C989">
        <v>65.19</v>
      </c>
      <c r="D989">
        <v>1526.6657784422339</v>
      </c>
      <c r="E989">
        <v>1509.698898745422</v>
      </c>
      <c r="F989">
        <v>1047.3323635839531</v>
      </c>
      <c r="G989">
        <v>1993.4771978948861</v>
      </c>
      <c r="H989">
        <v>-111.47641120977249</v>
      </c>
      <c r="I989">
        <v>-112.86782004226001</v>
      </c>
      <c r="J989">
        <v>-132.21164900658579</v>
      </c>
      <c r="K989">
        <v>-89.895108376168892</v>
      </c>
      <c r="L989">
        <v>44.712695711979713</v>
      </c>
      <c r="M989">
        <v>44.546180654155798</v>
      </c>
      <c r="N989">
        <v>43.963756040815888</v>
      </c>
      <c r="O989">
        <v>45.946751043278837</v>
      </c>
      <c r="P989">
        <v>1.5282597149124879</v>
      </c>
      <c r="Q989">
        <v>1.5417381662443721</v>
      </c>
      <c r="R989">
        <v>1.2507471675723341</v>
      </c>
      <c r="S989">
        <v>1.7816661101859459</v>
      </c>
      <c r="T989">
        <v>87870.570284749934</v>
      </c>
      <c r="U989">
        <v>87870.717351024417</v>
      </c>
      <c r="V989">
        <v>87810.996995305701</v>
      </c>
      <c r="W989">
        <v>87930.361308658932</v>
      </c>
      <c r="X989">
        <v>5766.2746756882461</v>
      </c>
      <c r="Y989">
        <v>5787.0484303716357</v>
      </c>
      <c r="Z989">
        <v>5607.463738175692</v>
      </c>
      <c r="AA989">
        <v>5864.9837449280312</v>
      </c>
      <c r="AB989">
        <v>893.22813228303971</v>
      </c>
      <c r="AC989">
        <v>882.40380344739447</v>
      </c>
      <c r="AD989">
        <v>777.22777828834944</v>
      </c>
      <c r="AE989">
        <v>1033.9325813490941</v>
      </c>
      <c r="AF989">
        <v>67.216753867287764</v>
      </c>
      <c r="AG989">
        <v>66.966458786965859</v>
      </c>
      <c r="AH989">
        <v>66.090854588516137</v>
      </c>
      <c r="AI989">
        <v>69.071878269544996</v>
      </c>
      <c r="AJ989">
        <v>0.59762552313867334</v>
      </c>
      <c r="AK989">
        <v>0.59762551961235966</v>
      </c>
      <c r="AL989">
        <v>0.59762355965655933</v>
      </c>
      <c r="AM989">
        <v>0.59762745381903115</v>
      </c>
      <c r="AN989">
        <v>0.97170053690458547</v>
      </c>
      <c r="AO989">
        <v>0.97170053690458535</v>
      </c>
      <c r="AP989">
        <v>0.97170053690458535</v>
      </c>
      <c r="AQ989">
        <v>0.97170053690458535</v>
      </c>
      <c r="AR989">
        <v>15.927707723766821</v>
      </c>
      <c r="AS989">
        <v>15.927707723766821</v>
      </c>
      <c r="AT989">
        <v>15.927707723766821</v>
      </c>
      <c r="AU989">
        <v>15.927707723766821</v>
      </c>
      <c r="AV989" t="str">
        <f>VLOOKUP(Sheet1[[#This Row],[NPDES ID2]],Combined_Sheet__Major_Only___2[[NPDES ID2]:[ECHO BFR]],3,FALSE)</f>
        <v>PA</v>
      </c>
      <c r="AW989" t="s">
        <v>41</v>
      </c>
      <c r="AX989" t="str">
        <f>VLOOKUP(Sheet1[[#This Row],[NPDES ID2]],Combined_Sheet__Major_Only___2[[NPDES ID2]:[ECHO BFR]],27,FALSE)</f>
        <v>-</v>
      </c>
      <c r="AY989" t="str">
        <f>VLOOKUP(Sheet1[[#This Row],[NPDES ID2]],Combined_Sheet__Major_Only___2[[NPDES ID2]:[ECHO BFR]],28,FALSE)</f>
        <v>-</v>
      </c>
      <c r="AZ989" t="str">
        <f>VLOOKUP(Sheet1[[#This Row],[NPDES ID2]],Combined_Sheet__Major_Only___2[[NPDES ID2]:[ECHO BFR]],29,FALSE)</f>
        <v>preliminaryOps, thickening</v>
      </c>
      <c r="BA989">
        <f>VLOOKUP(Sheet1[[#This Row],[NPDES ID2]],Combined_Sheet__Major_Only___2[[NPDES ID2]:[ECHO BFR]],17,FALSE)</f>
        <v>40.623460000000001</v>
      </c>
      <c r="BB989">
        <f>VLOOKUP(Sheet1[[#This Row],[NPDES ID2]],Combined_Sheet__Major_Only___2[[NPDES ID2]:[ECHO BFR]],18,FALSE)</f>
        <v>-76.169839999999994</v>
      </c>
      <c r="BC989" s="2" t="str">
        <f>IF(ISNUMBER(SEARCH("aerobic",$AW989)),"aerobic","")</f>
        <v>aerobic</v>
      </c>
      <c r="BD989" s="2" t="str">
        <f>IF(ISNUMBER(SEARCH("anaer",$AW989)),"anaer","")</f>
        <v/>
      </c>
      <c r="BE989" s="2" t="str">
        <f>IF(ISNUMBER(SEARCH("thickening",$AZ989)),"thickening","")</f>
        <v>thickening</v>
      </c>
      <c r="BF989" s="3" t="str">
        <f>IF(ISNUMBER(SEARCH("airDry",$AW989)),"airDry","")</f>
        <v/>
      </c>
      <c r="BG989" s="3" t="str">
        <f>IF(ISNUMBER(SEARCH("heatDry",$AY989)),"heatDry","")</f>
        <v/>
      </c>
      <c r="BH989" s="3" t="str">
        <f>IF(AND(ISNUMBER(SEARCH("aerobic",$AW989)),ISNUMBER(SEARCH("anaer",$AW989))),"Combined Aer and Anaer.","")</f>
        <v/>
      </c>
    </row>
    <row r="990" spans="1:60" x14ac:dyDescent="0.25">
      <c r="A990" s="5">
        <v>1612</v>
      </c>
      <c r="B990" t="s">
        <v>7576</v>
      </c>
      <c r="C990">
        <v>74.63</v>
      </c>
      <c r="D990">
        <v>1334.2026935242411</v>
      </c>
      <c r="E990">
        <v>1319.9336349845939</v>
      </c>
      <c r="F990">
        <v>920.23612236022632</v>
      </c>
      <c r="G990">
        <v>1739.2870319750971</v>
      </c>
      <c r="H990">
        <v>-110.32138057238831</v>
      </c>
      <c r="I990">
        <v>-111.74259155524651</v>
      </c>
      <c r="J990">
        <v>-131.10082073776641</v>
      </c>
      <c r="K990">
        <v>-88.790991915863358</v>
      </c>
      <c r="L990">
        <v>51.68255188744758</v>
      </c>
      <c r="M990">
        <v>51.495691188407598</v>
      </c>
      <c r="N990">
        <v>50.842107230458737</v>
      </c>
      <c r="O990">
        <v>53.067385471070651</v>
      </c>
      <c r="P990">
        <v>1.748567838467106</v>
      </c>
      <c r="Q990">
        <v>1.765130842150668</v>
      </c>
      <c r="R990">
        <v>1.429197035819346</v>
      </c>
      <c r="S990">
        <v>2.043638497736783</v>
      </c>
      <c r="T990">
        <v>87863.925545673803</v>
      </c>
      <c r="U990">
        <v>87864.072601055115</v>
      </c>
      <c r="V990">
        <v>87804.356668805776</v>
      </c>
      <c r="W990">
        <v>87923.712140879026</v>
      </c>
      <c r="X990">
        <v>5710.5343266526343</v>
      </c>
      <c r="Y990">
        <v>5730.61226370227</v>
      </c>
      <c r="Z990">
        <v>5557.67577505996</v>
      </c>
      <c r="AA990">
        <v>5805.4414574636894</v>
      </c>
      <c r="AB990">
        <v>876.54084377558843</v>
      </c>
      <c r="AC990">
        <v>866.0737299356872</v>
      </c>
      <c r="AD990">
        <v>763.68663317100061</v>
      </c>
      <c r="AE990">
        <v>1012.835649277246</v>
      </c>
      <c r="AF990">
        <v>67.866957593311952</v>
      </c>
      <c r="AG990">
        <v>67.621612988676617</v>
      </c>
      <c r="AH990">
        <v>66.763309582203775</v>
      </c>
      <c r="AI990">
        <v>69.685411800327515</v>
      </c>
      <c r="AJ990">
        <v>0.60557839747783782</v>
      </c>
      <c r="AK990">
        <v>0.60557839342889674</v>
      </c>
      <c r="AL990">
        <v>0.60557614321914821</v>
      </c>
      <c r="AM990">
        <v>0.60558061407819874</v>
      </c>
      <c r="AN990">
        <v>0.97169848362211442</v>
      </c>
      <c r="AO990">
        <v>0.97169848362211397</v>
      </c>
      <c r="AP990">
        <v>0.97169848362211397</v>
      </c>
      <c r="AQ990">
        <v>0.97169848362211397</v>
      </c>
      <c r="AR990">
        <v>16.172322526165289</v>
      </c>
      <c r="AS990">
        <v>16.172322526165299</v>
      </c>
      <c r="AT990">
        <v>16.172322526165299</v>
      </c>
      <c r="AU990">
        <v>16.172322526165299</v>
      </c>
      <c r="AV990" t="str">
        <f>VLOOKUP(Sheet1[[#This Row],[NPDES ID2]],Combined_Sheet__Major_Only___2[[NPDES ID2]:[ECHO BFR]],3,FALSE)</f>
        <v>TX</v>
      </c>
      <c r="AW990" t="s">
        <v>41</v>
      </c>
      <c r="AX990" t="str">
        <f>VLOOKUP(Sheet1[[#This Row],[NPDES ID2]],Combined_Sheet__Major_Only___2[[NPDES ID2]:[ECHO BFR]],27,FALSE)</f>
        <v>-</v>
      </c>
      <c r="AY990" t="str">
        <f>VLOOKUP(Sheet1[[#This Row],[NPDES ID2]],Combined_Sheet__Major_Only___2[[NPDES ID2]:[ECHO BFR]],28,FALSE)</f>
        <v>-</v>
      </c>
      <c r="AZ990" t="str">
        <f>VLOOKUP(Sheet1[[#This Row],[NPDES ID2]],Combined_Sheet__Major_Only___2[[NPDES ID2]:[ECHO BFR]],29,FALSE)</f>
        <v>thickening</v>
      </c>
      <c r="BA990">
        <f>VLOOKUP(Sheet1[[#This Row],[NPDES ID2]],Combined_Sheet__Major_Only___2[[NPDES ID2]:[ECHO BFR]],17,FALSE)</f>
        <v>29.961943999999999</v>
      </c>
      <c r="BB990">
        <f>VLOOKUP(Sheet1[[#This Row],[NPDES ID2]],Combined_Sheet__Major_Only___2[[NPDES ID2]:[ECHO BFR]],18,FALSE)</f>
        <v>-95.588887999999997</v>
      </c>
      <c r="BC990" s="2" t="str">
        <f>IF(ISNUMBER(SEARCH("aerobic",$AW990)),"aerobic","")</f>
        <v>aerobic</v>
      </c>
      <c r="BD990" s="2" t="str">
        <f>IF(ISNUMBER(SEARCH("anaer",$AW990)),"anaer","")</f>
        <v/>
      </c>
      <c r="BE990" s="2" t="str">
        <f>IF(ISNUMBER(SEARCH("thickening",$AZ990)),"thickening","")</f>
        <v>thickening</v>
      </c>
      <c r="BF990" s="3" t="str">
        <f>IF(ISNUMBER(SEARCH("airDry",$AW990)),"airDry","")</f>
        <v/>
      </c>
      <c r="BG990" s="3" t="str">
        <f>IF(ISNUMBER(SEARCH("heatDry",$AY990)),"heatDry","")</f>
        <v/>
      </c>
      <c r="BH990" s="3" t="str">
        <f>IF(AND(ISNUMBER(SEARCH("aerobic",$AW990)),ISNUMBER(SEARCH("anaer",$AW990))),"Combined Aer and Anaer.","")</f>
        <v/>
      </c>
    </row>
    <row r="991" spans="1:60" x14ac:dyDescent="0.25">
      <c r="A991" s="5">
        <v>1859</v>
      </c>
      <c r="B991" t="s">
        <v>8785</v>
      </c>
      <c r="C991">
        <v>8668</v>
      </c>
      <c r="D991">
        <v>1658.201352416437</v>
      </c>
      <c r="E991">
        <v>1663.2953583099711</v>
      </c>
      <c r="F991">
        <v>1329.292888852232</v>
      </c>
      <c r="G991">
        <v>1954.451422092603</v>
      </c>
      <c r="H991">
        <v>-105.6797272698402</v>
      </c>
      <c r="I991">
        <v>-107.5651024661379</v>
      </c>
      <c r="J991">
        <v>-126.3542990142319</v>
      </c>
      <c r="K991">
        <v>-83.232644834802542</v>
      </c>
      <c r="L991">
        <v>6117.1734819639787</v>
      </c>
      <c r="M991">
        <v>6096.2919314270803</v>
      </c>
      <c r="N991">
        <v>6023.6615776191711</v>
      </c>
      <c r="O991">
        <v>6271.463657284261</v>
      </c>
      <c r="P991">
        <v>202.75802482497579</v>
      </c>
      <c r="Q991">
        <v>205.044593809817</v>
      </c>
      <c r="R991">
        <v>165.3044961960201</v>
      </c>
      <c r="S991">
        <v>238.27348556884689</v>
      </c>
      <c r="T991">
        <v>87823.006212800945</v>
      </c>
      <c r="U991">
        <v>87823.153201100504</v>
      </c>
      <c r="V991">
        <v>87763.464509261074</v>
      </c>
      <c r="W991">
        <v>87882.765535362181</v>
      </c>
      <c r="X991">
        <v>5600.9712454381051</v>
      </c>
      <c r="Y991">
        <v>5619.7259550515191</v>
      </c>
      <c r="Z991">
        <v>5459.5285925353974</v>
      </c>
      <c r="AA991">
        <v>5688.5829472391142</v>
      </c>
      <c r="AB991">
        <v>845.21520606117713</v>
      </c>
      <c r="AC991">
        <v>835.48835273740713</v>
      </c>
      <c r="AD991">
        <v>737.94645708204416</v>
      </c>
      <c r="AE991">
        <v>973.75577831128498</v>
      </c>
      <c r="AF991">
        <v>69.193035706021945</v>
      </c>
      <c r="AG991">
        <v>68.960500281282805</v>
      </c>
      <c r="AH991">
        <v>68.133218966479859</v>
      </c>
      <c r="AI991">
        <v>70.933572953906733</v>
      </c>
      <c r="AJ991">
        <v>0.62180279270455385</v>
      </c>
      <c r="AK991">
        <v>0.62180227419770584</v>
      </c>
      <c r="AL991">
        <v>0.62153955881028156</v>
      </c>
      <c r="AM991">
        <v>0.62206175423609367</v>
      </c>
      <c r="AN991">
        <v>0.97168583262049268</v>
      </c>
      <c r="AO991">
        <v>0.97168583262049257</v>
      </c>
      <c r="AP991">
        <v>0.97168583262049257</v>
      </c>
      <c r="AQ991">
        <v>0.97168583262049257</v>
      </c>
      <c r="AR991">
        <v>16.66245250890708</v>
      </c>
      <c r="AS991">
        <v>16.662452508907069</v>
      </c>
      <c r="AT991">
        <v>16.662452508907069</v>
      </c>
      <c r="AU991">
        <v>16.662452508907069</v>
      </c>
      <c r="AV991" t="str">
        <f>VLOOKUP(Sheet1[[#This Row],[NPDES ID2]],Combined_Sheet__Major_Only___2[[NPDES ID2]:[ECHO BFR]],3,FALSE)</f>
        <v>NY</v>
      </c>
      <c r="AW991" t="s">
        <v>12185</v>
      </c>
      <c r="AX991" t="str">
        <f>VLOOKUP(Sheet1[[#This Row],[NPDES ID2]],Combined_Sheet__Major_Only___2[[NPDES ID2]:[ECHO BFR]],27,FALSE)</f>
        <v>-</v>
      </c>
      <c r="AY991" t="str">
        <f>VLOOKUP(Sheet1[[#This Row],[NPDES ID2]],Combined_Sheet__Major_Only___2[[NPDES ID2]:[ECHO BFR]],28,FALSE)</f>
        <v>-</v>
      </c>
      <c r="AZ991" t="str">
        <f>VLOOKUP(Sheet1[[#This Row],[NPDES ID2]],Combined_Sheet__Major_Only___2[[NPDES ID2]:[ECHO BFR]],29,FALSE)</f>
        <v>thickening, preliminaryOps</v>
      </c>
      <c r="BA991">
        <f>VLOOKUP(Sheet1[[#This Row],[NPDES ID2]],Combined_Sheet__Major_Only___2[[NPDES ID2]:[ECHO BFR]],17,FALSE)</f>
        <v>40.662306000000001</v>
      </c>
      <c r="BB991">
        <f>VLOOKUP(Sheet1[[#This Row],[NPDES ID2]],Combined_Sheet__Major_Only___2[[NPDES ID2]:[ECHO BFR]],18,FALSE)</f>
        <v>-73.808667</v>
      </c>
      <c r="BC991" s="2" t="str">
        <f>IF(ISNUMBER(SEARCH("aerobic",$AW991)),"aerobic","")</f>
        <v/>
      </c>
      <c r="BD991" s="2" t="str">
        <f>IF(ISNUMBER(SEARCH("anaer",$AW991)),"anaer","")</f>
        <v>anaer</v>
      </c>
      <c r="BE991" s="2" t="str">
        <f>IF(ISNUMBER(SEARCH("thickening",$AZ991)),"thickening","")</f>
        <v>thickening</v>
      </c>
      <c r="BF991" s="4" t="str">
        <f>IF(ISNUMBER(SEARCH("airDry",$AW991)),"airDry","")</f>
        <v/>
      </c>
      <c r="BG991" s="4" t="str">
        <f>IF(ISNUMBER(SEARCH("heatDry",$AY991)),"heatDry","")</f>
        <v/>
      </c>
      <c r="BH991" s="4" t="str">
        <f>IF(AND(ISNUMBER(SEARCH("aerobic",$AW991)),ISNUMBER(SEARCH("anaer",$AW991))),"Combined Aer and Anaer.","")</f>
        <v/>
      </c>
    </row>
    <row r="992" spans="1:60" x14ac:dyDescent="0.25">
      <c r="A992" s="5">
        <v>1453</v>
      </c>
      <c r="B992" t="s">
        <v>6870</v>
      </c>
      <c r="C992">
        <v>117.74</v>
      </c>
      <c r="D992">
        <v>894.97324943578394</v>
      </c>
      <c r="E992">
        <v>886.73013090107804</v>
      </c>
      <c r="F992">
        <v>632.27035939237498</v>
      </c>
      <c r="G992">
        <v>1155.9026649660691</v>
      </c>
      <c r="H992">
        <v>-111.2160796797707</v>
      </c>
      <c r="I992">
        <v>-112.6098138837315</v>
      </c>
      <c r="J992">
        <v>-131.96008955366861</v>
      </c>
      <c r="K992">
        <v>-89.639151171347024</v>
      </c>
      <c r="L992">
        <v>80.920475343199783</v>
      </c>
      <c r="M992">
        <v>80.620980110906942</v>
      </c>
      <c r="N992">
        <v>79.573461641517142</v>
      </c>
      <c r="O992">
        <v>83.140016857769723</v>
      </c>
      <c r="P992">
        <v>2.7598591809868989</v>
      </c>
      <c r="Q992">
        <v>2.7845786993720871</v>
      </c>
      <c r="R992">
        <v>2.258088398930977</v>
      </c>
      <c r="S992">
        <v>3.2191981555127192</v>
      </c>
      <c r="T992">
        <v>87768.804011631437</v>
      </c>
      <c r="U992">
        <v>87768.950911073771</v>
      </c>
      <c r="V992">
        <v>87709.298302182782</v>
      </c>
      <c r="W992">
        <v>87828.527208546657</v>
      </c>
      <c r="X992">
        <v>5747.8634601045087</v>
      </c>
      <c r="Y992">
        <v>5768.4660506049313</v>
      </c>
      <c r="Z992">
        <v>5590.5038838037781</v>
      </c>
      <c r="AA992">
        <v>5845.6480989564961</v>
      </c>
      <c r="AB992">
        <v>888.64482679384605</v>
      </c>
      <c r="AC992">
        <v>877.91031705153659</v>
      </c>
      <c r="AD992">
        <v>773.45041414114826</v>
      </c>
      <c r="AE992">
        <v>1028.2801918959719</v>
      </c>
      <c r="AF992">
        <v>67.353989684825521</v>
      </c>
      <c r="AG992">
        <v>67.104755249167212</v>
      </c>
      <c r="AH992">
        <v>66.232777441204419</v>
      </c>
      <c r="AI992">
        <v>69.201356680525919</v>
      </c>
      <c r="AJ992">
        <v>0.59930398248107219</v>
      </c>
      <c r="AK992">
        <v>0.59930397610906538</v>
      </c>
      <c r="AL992">
        <v>0.59930043664068566</v>
      </c>
      <c r="AM992">
        <v>0.59930746909552579</v>
      </c>
      <c r="AN992">
        <v>0.97166905754021338</v>
      </c>
      <c r="AO992">
        <v>0.9716690575402136</v>
      </c>
      <c r="AP992">
        <v>0.9716690575402136</v>
      </c>
      <c r="AQ992">
        <v>0.9716690575402136</v>
      </c>
      <c r="AR992">
        <v>15.979281844159679</v>
      </c>
      <c r="AS992">
        <v>15.979281844159679</v>
      </c>
      <c r="AT992">
        <v>15.979281844159679</v>
      </c>
      <c r="AU992">
        <v>15.979281844159679</v>
      </c>
      <c r="AV992" t="str">
        <f>VLOOKUP(Sheet1[[#This Row],[NPDES ID2]],Combined_Sheet__Major_Only___2[[NPDES ID2]:[ECHO BFR]],3,FALSE)</f>
        <v>TX</v>
      </c>
      <c r="AW992" t="s">
        <v>41</v>
      </c>
      <c r="AX992" t="str">
        <f>VLOOKUP(Sheet1[[#This Row],[NPDES ID2]],Combined_Sheet__Major_Only___2[[NPDES ID2]:[ECHO BFR]],27,FALSE)</f>
        <v>-</v>
      </c>
      <c r="AY992" t="str">
        <f>VLOOKUP(Sheet1[[#This Row],[NPDES ID2]],Combined_Sheet__Major_Only___2[[NPDES ID2]:[ECHO BFR]],28,FALSE)</f>
        <v>-</v>
      </c>
      <c r="AZ992" t="str">
        <f>VLOOKUP(Sheet1[[#This Row],[NPDES ID2]],Combined_Sheet__Major_Only___2[[NPDES ID2]:[ECHO BFR]],29,FALSE)</f>
        <v>thickening</v>
      </c>
      <c r="BA992">
        <f>VLOOKUP(Sheet1[[#This Row],[NPDES ID2]],Combined_Sheet__Major_Only___2[[NPDES ID2]:[ECHO BFR]],17,FALSE)</f>
        <v>29.802610999999999</v>
      </c>
      <c r="BB992">
        <f>VLOOKUP(Sheet1[[#This Row],[NPDES ID2]],Combined_Sheet__Major_Only___2[[NPDES ID2]:[ECHO BFR]],18,FALSE)</f>
        <v>-94.920417</v>
      </c>
      <c r="BC992" s="2" t="str">
        <f>IF(ISNUMBER(SEARCH("aerobic",$AW992)),"aerobic","")</f>
        <v>aerobic</v>
      </c>
      <c r="BD992" s="2" t="str">
        <f>IF(ISNUMBER(SEARCH("anaer",$AW992)),"anaer","")</f>
        <v/>
      </c>
      <c r="BE992" s="2" t="str">
        <f>IF(ISNUMBER(SEARCH("thickening",$AZ992)),"thickening","")</f>
        <v>thickening</v>
      </c>
      <c r="BF992" s="4" t="str">
        <f>IF(ISNUMBER(SEARCH("airDry",$AW992)),"airDry","")</f>
        <v/>
      </c>
      <c r="BG992" s="4" t="str">
        <f>IF(ISNUMBER(SEARCH("heatDry",$AY992)),"heatDry","")</f>
        <v/>
      </c>
      <c r="BH992" s="4" t="str">
        <f>IF(AND(ISNUMBER(SEARCH("aerobic",$AW992)),ISNUMBER(SEARCH("anaer",$AW992))),"Combined Aer and Anaer.","")</f>
        <v/>
      </c>
    </row>
    <row r="993" spans="1:60" x14ac:dyDescent="0.25">
      <c r="A993" s="5">
        <v>1523</v>
      </c>
      <c r="B993" t="s">
        <v>7170</v>
      </c>
      <c r="C993">
        <v>99.79</v>
      </c>
      <c r="D993">
        <v>1024.5324761754009</v>
      </c>
      <c r="E993">
        <v>1013.1723197992879</v>
      </c>
      <c r="F993">
        <v>716.71703473726518</v>
      </c>
      <c r="G993">
        <v>1328.585433530458</v>
      </c>
      <c r="H993">
        <v>-110.1161958942412</v>
      </c>
      <c r="I993">
        <v>-111.5275710037442</v>
      </c>
      <c r="J993">
        <v>-130.90303366621089</v>
      </c>
      <c r="K993">
        <v>-88.591724675515991</v>
      </c>
      <c r="L993">
        <v>69.221243870737922</v>
      </c>
      <c r="M993">
        <v>68.972260020330225</v>
      </c>
      <c r="N993">
        <v>68.101401483573397</v>
      </c>
      <c r="O993">
        <v>71.066459153317268</v>
      </c>
      <c r="P993">
        <v>2.3378273654832129</v>
      </c>
      <c r="Q993">
        <v>2.3602364103135018</v>
      </c>
      <c r="R993">
        <v>1.910399702263665</v>
      </c>
      <c r="S993">
        <v>2.7335318856242239</v>
      </c>
      <c r="T993">
        <v>87728.22730013181</v>
      </c>
      <c r="U993">
        <v>87728.374133054109</v>
      </c>
      <c r="V993">
        <v>87668.748536486499</v>
      </c>
      <c r="W993">
        <v>87787.923452759438</v>
      </c>
      <c r="X993">
        <v>5692.2342871218834</v>
      </c>
      <c r="Y993">
        <v>5712.1633910020319</v>
      </c>
      <c r="Z993">
        <v>5540.6223084837302</v>
      </c>
      <c r="AA993">
        <v>5786.3497492723309</v>
      </c>
      <c r="AB993">
        <v>872.36913646307028</v>
      </c>
      <c r="AC993">
        <v>861.97818147599128</v>
      </c>
      <c r="AD993">
        <v>760.21706225765126</v>
      </c>
      <c r="AE993">
        <v>1007.708025339242</v>
      </c>
      <c r="AF993">
        <v>67.979951207059045</v>
      </c>
      <c r="AG993">
        <v>67.735474369674023</v>
      </c>
      <c r="AH993">
        <v>66.880166241831915</v>
      </c>
      <c r="AI993">
        <v>69.792023672436244</v>
      </c>
      <c r="AJ993">
        <v>0.60696061200641771</v>
      </c>
      <c r="AK993">
        <v>0.60696060659385065</v>
      </c>
      <c r="AL993">
        <v>0.60695759940619187</v>
      </c>
      <c r="AM993">
        <v>0.60696357428413539</v>
      </c>
      <c r="AN993">
        <v>0.97165648640719082</v>
      </c>
      <c r="AO993">
        <v>0.97165648640719104</v>
      </c>
      <c r="AP993">
        <v>0.97165648640719104</v>
      </c>
      <c r="AQ993">
        <v>0.97165648640719104</v>
      </c>
      <c r="AR993">
        <v>16.21481253582775</v>
      </c>
      <c r="AS993">
        <v>16.21481253582774</v>
      </c>
      <c r="AT993">
        <v>16.21481253582774</v>
      </c>
      <c r="AU993">
        <v>16.21481253582774</v>
      </c>
      <c r="AV993" t="str">
        <f>VLOOKUP(Sheet1[[#This Row],[NPDES ID2]],Combined_Sheet__Major_Only___2[[NPDES ID2]:[ECHO BFR]],3,FALSE)</f>
        <v>TX</v>
      </c>
      <c r="AW993" t="s">
        <v>544</v>
      </c>
      <c r="AX993" t="str">
        <f>VLOOKUP(Sheet1[[#This Row],[NPDES ID2]],Combined_Sheet__Major_Only___2[[NPDES ID2]:[ECHO BFR]],27,FALSE)</f>
        <v>-</v>
      </c>
      <c r="AY993" t="str">
        <f>VLOOKUP(Sheet1[[#This Row],[NPDES ID2]],Combined_Sheet__Major_Only___2[[NPDES ID2]:[ECHO BFR]],28,FALSE)</f>
        <v>-</v>
      </c>
      <c r="AZ993" t="str">
        <f>VLOOKUP(Sheet1[[#This Row],[NPDES ID2]],Combined_Sheet__Major_Only___2[[NPDES ID2]:[ECHO BFR]],29,FALSE)</f>
        <v>thickening</v>
      </c>
      <c r="BA993">
        <f>VLOOKUP(Sheet1[[#This Row],[NPDES ID2]],Combined_Sheet__Major_Only___2[[NPDES ID2]:[ECHO BFR]],17,FALSE)</f>
        <v>29.985778</v>
      </c>
      <c r="BB993">
        <f>VLOOKUP(Sheet1[[#This Row],[NPDES ID2]],Combined_Sheet__Major_Only___2[[NPDES ID2]:[ECHO BFR]],18,FALSE)</f>
        <v>-95.726611000000005</v>
      </c>
      <c r="BC993" s="2" t="str">
        <f>IF(ISNUMBER(SEARCH("aerobic",$AW993)),"aerobic","")</f>
        <v>aerobic</v>
      </c>
      <c r="BD993" s="2" t="str">
        <f>IF(ISNUMBER(SEARCH("anaer",$AW993)),"anaer","")</f>
        <v/>
      </c>
      <c r="BE993" s="2" t="str">
        <f>IF(ISNUMBER(SEARCH("thickening",$AZ993)),"thickening","")</f>
        <v>thickening</v>
      </c>
      <c r="BF993" s="4" t="str">
        <f>IF(ISNUMBER(SEARCH("airDry",$AW993)),"airDry","")</f>
        <v/>
      </c>
      <c r="BG993" s="4" t="str">
        <f>IF(ISNUMBER(SEARCH("heatDry",$AY993)),"heatDry","")</f>
        <v/>
      </c>
      <c r="BH993" s="4" t="str">
        <f>IF(AND(ISNUMBER(SEARCH("aerobic",$AW993)),ISNUMBER(SEARCH("anaer",$AW993))),"Combined Aer and Anaer.","")</f>
        <v/>
      </c>
    </row>
    <row r="994" spans="1:60" x14ac:dyDescent="0.25">
      <c r="A994" s="5">
        <v>935</v>
      </c>
      <c r="B994" t="s">
        <v>4544</v>
      </c>
      <c r="C994">
        <v>656.22</v>
      </c>
      <c r="D994">
        <v>345.5855096627036</v>
      </c>
      <c r="E994">
        <v>338.73451359491668</v>
      </c>
      <c r="F994">
        <v>291.86098260692438</v>
      </c>
      <c r="G994">
        <v>413.01989831096893</v>
      </c>
      <c r="H994">
        <v>-111.1772869466447</v>
      </c>
      <c r="I994">
        <v>-112.52023775356091</v>
      </c>
      <c r="J994">
        <v>-131.91056750983569</v>
      </c>
      <c r="K994">
        <v>-89.526716942794465</v>
      </c>
      <c r="L994">
        <v>450.54963583056582</v>
      </c>
      <c r="M994">
        <v>448.87668397971458</v>
      </c>
      <c r="N994">
        <v>443.0273308820893</v>
      </c>
      <c r="O994">
        <v>462.94552131088858</v>
      </c>
      <c r="P994">
        <v>15.382411621220911</v>
      </c>
      <c r="Q994">
        <v>15.51907195520862</v>
      </c>
      <c r="R994">
        <v>12.587486579561819</v>
      </c>
      <c r="S994">
        <v>17.93839589651018</v>
      </c>
      <c r="T994">
        <v>87719.968538637739</v>
      </c>
      <c r="U994">
        <v>87720.115358020877</v>
      </c>
      <c r="V994">
        <v>87660.495259393574</v>
      </c>
      <c r="W994">
        <v>87779.659186819263</v>
      </c>
      <c r="X994">
        <v>5750.5114064121944</v>
      </c>
      <c r="Y994">
        <v>5771.1843521169576</v>
      </c>
      <c r="Z994">
        <v>5592.6145764852481</v>
      </c>
      <c r="AA994">
        <v>5848.6397031914221</v>
      </c>
      <c r="AB994">
        <v>889.94306349148462</v>
      </c>
      <c r="AC994">
        <v>879.1820386971707</v>
      </c>
      <c r="AD994">
        <v>774.45885318487797</v>
      </c>
      <c r="AE994">
        <v>1029.9937558976951</v>
      </c>
      <c r="AF994">
        <v>67.287623367681306</v>
      </c>
      <c r="AG994">
        <v>67.038052776252613</v>
      </c>
      <c r="AH994">
        <v>66.164042865462434</v>
      </c>
      <c r="AI994">
        <v>69.138539390257321</v>
      </c>
      <c r="AJ994">
        <v>0.59849229540886661</v>
      </c>
      <c r="AK994">
        <v>0.59849225969594722</v>
      </c>
      <c r="AL994">
        <v>0.59847254529237714</v>
      </c>
      <c r="AM994">
        <v>0.59851171624587518</v>
      </c>
      <c r="AN994">
        <v>0.97165392638112269</v>
      </c>
      <c r="AO994">
        <v>0.97165392638112258</v>
      </c>
      <c r="AP994">
        <v>0.97165392638112258</v>
      </c>
      <c r="AQ994">
        <v>0.97165392638112258</v>
      </c>
      <c r="AR994">
        <v>15.953760999084521</v>
      </c>
      <c r="AS994">
        <v>15.95376099908451</v>
      </c>
      <c r="AT994">
        <v>15.95376099908451</v>
      </c>
      <c r="AU994">
        <v>15.95376099908451</v>
      </c>
      <c r="AV994" t="str">
        <f>VLOOKUP(Sheet1[[#This Row],[NPDES ID2]],Combined_Sheet__Major_Only___2[[NPDES ID2]:[ECHO BFR]],3,FALSE)</f>
        <v>TX</v>
      </c>
      <c r="AW994" t="s">
        <v>41</v>
      </c>
      <c r="AX994" t="str">
        <f>VLOOKUP(Sheet1[[#This Row],[NPDES ID2]],Combined_Sheet__Major_Only___2[[NPDES ID2]:[ECHO BFR]],27,FALSE)</f>
        <v>-</v>
      </c>
      <c r="AY994" t="str">
        <f>VLOOKUP(Sheet1[[#This Row],[NPDES ID2]],Combined_Sheet__Major_Only___2[[NPDES ID2]:[ECHO BFR]],28,FALSE)</f>
        <v>-</v>
      </c>
      <c r="AZ994" t="str">
        <f>VLOOKUP(Sheet1[[#This Row],[NPDES ID2]],Combined_Sheet__Major_Only___2[[NPDES ID2]:[ECHO BFR]],29,FALSE)</f>
        <v>thickening</v>
      </c>
      <c r="BA994">
        <f>VLOOKUP(Sheet1[[#This Row],[NPDES ID2]],Combined_Sheet__Major_Only___2[[NPDES ID2]:[ECHO BFR]],17,FALSE)</f>
        <v>29.555</v>
      </c>
      <c r="BB994">
        <f>VLOOKUP(Sheet1[[#This Row],[NPDES ID2]],Combined_Sheet__Major_Only___2[[NPDES ID2]:[ECHO BFR]],18,FALSE)</f>
        <v>-95.593610999999996</v>
      </c>
      <c r="BC994" s="2" t="str">
        <f>IF(ISNUMBER(SEARCH("aerobic",$AW994)),"aerobic","")</f>
        <v>aerobic</v>
      </c>
      <c r="BD994" s="2" t="str">
        <f>IF(ISNUMBER(SEARCH("anaer",$AW994)),"anaer","")</f>
        <v/>
      </c>
      <c r="BE994" s="2" t="str">
        <f>IF(ISNUMBER(SEARCH("thickening",$AZ994)),"thickening","")</f>
        <v>thickening</v>
      </c>
      <c r="BF994" s="4" t="str">
        <f>IF(ISNUMBER(SEARCH("airDry",$AW994)),"airDry","")</f>
        <v/>
      </c>
      <c r="BG994" s="4" t="str">
        <f>IF(ISNUMBER(SEARCH("heatDry",$AY994)),"heatDry","")</f>
        <v/>
      </c>
      <c r="BH994" s="4" t="str">
        <f>IF(AND(ISNUMBER(SEARCH("aerobic",$AW994)),ISNUMBER(SEARCH("anaer",$AW994))),"Combined Aer and Anaer.","")</f>
        <v/>
      </c>
    </row>
    <row r="995" spans="1:60" x14ac:dyDescent="0.25">
      <c r="A995" s="5">
        <v>1353</v>
      </c>
      <c r="B995" t="s">
        <v>6425</v>
      </c>
      <c r="C995">
        <v>161.13</v>
      </c>
      <c r="D995">
        <v>685.93385541622524</v>
      </c>
      <c r="E995">
        <v>682.36380619838997</v>
      </c>
      <c r="F995">
        <v>493.37304047709313</v>
      </c>
      <c r="G995">
        <v>878.68645172073116</v>
      </c>
      <c r="H995">
        <v>-110.53368633342861</v>
      </c>
      <c r="I995">
        <v>-111.9452818281807</v>
      </c>
      <c r="J995">
        <v>-131.3029970915249</v>
      </c>
      <c r="K995">
        <v>-88.981739832624712</v>
      </c>
      <c r="L995">
        <v>111.3630935757745</v>
      </c>
      <c r="M995">
        <v>110.9579515436731</v>
      </c>
      <c r="N995">
        <v>109.5409609411827</v>
      </c>
      <c r="O995">
        <v>114.36553228075211</v>
      </c>
      <c r="P995">
        <v>3.7756754665861778</v>
      </c>
      <c r="Q995">
        <v>3.8109255058639611</v>
      </c>
      <c r="R995">
        <v>3.0868931994315272</v>
      </c>
      <c r="S995">
        <v>4.4105371411690788</v>
      </c>
      <c r="T995">
        <v>87618.121414999987</v>
      </c>
      <c r="U995">
        <v>87618.268067418496</v>
      </c>
      <c r="V995">
        <v>87558.715769441886</v>
      </c>
      <c r="W995">
        <v>87677.744182301059</v>
      </c>
      <c r="X995">
        <v>5705.9340354173382</v>
      </c>
      <c r="Y995">
        <v>5726.099423302282</v>
      </c>
      <c r="Z995">
        <v>5552.2885852670233</v>
      </c>
      <c r="AA995">
        <v>5801.3508165049398</v>
      </c>
      <c r="AB995">
        <v>877.48662484374097</v>
      </c>
      <c r="AC995">
        <v>866.97750924171737</v>
      </c>
      <c r="AD995">
        <v>764.30733071358372</v>
      </c>
      <c r="AE995">
        <v>1014.307377214566</v>
      </c>
      <c r="AF995">
        <v>67.732146169996227</v>
      </c>
      <c r="AG995">
        <v>67.485802792930912</v>
      </c>
      <c r="AH995">
        <v>66.623868375112508</v>
      </c>
      <c r="AI995">
        <v>69.558172284520822</v>
      </c>
      <c r="AJ995">
        <v>0.60392935263484293</v>
      </c>
      <c r="AK995">
        <v>0.60392934390544073</v>
      </c>
      <c r="AL995">
        <v>0.60392449734336839</v>
      </c>
      <c r="AM995">
        <v>0.60393412684037628</v>
      </c>
      <c r="AN995">
        <v>0.97162231805758426</v>
      </c>
      <c r="AO995">
        <v>0.97162231805758437</v>
      </c>
      <c r="AP995">
        <v>0.97162231805758437</v>
      </c>
      <c r="AQ995">
        <v>0.97162231805758437</v>
      </c>
      <c r="AR995">
        <v>16.12151016844776</v>
      </c>
      <c r="AS995">
        <v>16.12151016844777</v>
      </c>
      <c r="AT995">
        <v>16.12151016844777</v>
      </c>
      <c r="AU995">
        <v>16.12151016844777</v>
      </c>
      <c r="AV995" t="str">
        <f>VLOOKUP(Sheet1[[#This Row],[NPDES ID2]],Combined_Sheet__Major_Only___2[[NPDES ID2]:[ECHO BFR]],3,FALSE)</f>
        <v>TX</v>
      </c>
      <c r="AW995" t="s">
        <v>41</v>
      </c>
      <c r="AX995" t="str">
        <f>VLOOKUP(Sheet1[[#This Row],[NPDES ID2]],Combined_Sheet__Major_Only___2[[NPDES ID2]:[ECHO BFR]],27,FALSE)</f>
        <v>-</v>
      </c>
      <c r="AY995" t="str">
        <f>VLOOKUP(Sheet1[[#This Row],[NPDES ID2]],Combined_Sheet__Major_Only___2[[NPDES ID2]:[ECHO BFR]],28,FALSE)</f>
        <v>-</v>
      </c>
      <c r="AZ995" t="str">
        <f>VLOOKUP(Sheet1[[#This Row],[NPDES ID2]],Combined_Sheet__Major_Only___2[[NPDES ID2]:[ECHO BFR]],29,FALSE)</f>
        <v>thickening</v>
      </c>
      <c r="BA995">
        <f>VLOOKUP(Sheet1[[#This Row],[NPDES ID2]],Combined_Sheet__Major_Only___2[[NPDES ID2]:[ECHO BFR]],17,FALSE)</f>
        <v>29.578278000000001</v>
      </c>
      <c r="BB995">
        <f>VLOOKUP(Sheet1[[#This Row],[NPDES ID2]],Combined_Sheet__Major_Only___2[[NPDES ID2]:[ECHO BFR]],18,FALSE)</f>
        <v>-95.696055999999999</v>
      </c>
      <c r="BC995" s="2" t="str">
        <f>IF(ISNUMBER(SEARCH("aerobic",$AW995)),"aerobic","")</f>
        <v>aerobic</v>
      </c>
      <c r="BD995" s="2" t="str">
        <f>IF(ISNUMBER(SEARCH("anaer",$AW995)),"anaer","")</f>
        <v/>
      </c>
      <c r="BE995" s="2" t="str">
        <f>IF(ISNUMBER(SEARCH("thickening",$AZ995)),"thickening","")</f>
        <v>thickening</v>
      </c>
      <c r="BF995" s="4" t="str">
        <f>IF(ISNUMBER(SEARCH("airDry",$AW995)),"airDry","")</f>
        <v/>
      </c>
      <c r="BG995" s="4" t="str">
        <f>IF(ISNUMBER(SEARCH("heatDry",$AY995)),"heatDry","")</f>
        <v/>
      </c>
      <c r="BH995" s="4" t="str">
        <f>IF(AND(ISNUMBER(SEARCH("aerobic",$AW995)),ISNUMBER(SEARCH("anaer",$AW995))),"Combined Aer and Anaer.","")</f>
        <v/>
      </c>
    </row>
    <row r="996" spans="1:60" x14ac:dyDescent="0.25">
      <c r="A996" s="5">
        <v>2409</v>
      </c>
      <c r="B996" t="s">
        <v>11233</v>
      </c>
      <c r="C996">
        <v>266.267</v>
      </c>
      <c r="D996">
        <v>473.55692155030363</v>
      </c>
      <c r="E996">
        <v>471.03215059271088</v>
      </c>
      <c r="F996">
        <v>355.89823798781669</v>
      </c>
      <c r="G996">
        <v>588.89359518158687</v>
      </c>
      <c r="H996">
        <v>-109.3569701695951</v>
      </c>
      <c r="I996">
        <v>-110.72816623610051</v>
      </c>
      <c r="J996">
        <v>-130.1697877737966</v>
      </c>
      <c r="K996">
        <v>-87.844877602270344</v>
      </c>
      <c r="L996">
        <v>185.81253991422241</v>
      </c>
      <c r="M996">
        <v>185.15661117045869</v>
      </c>
      <c r="N996">
        <v>182.8626471767337</v>
      </c>
      <c r="O996">
        <v>190.67333731695271</v>
      </c>
      <c r="P996">
        <v>6.2356613214149093</v>
      </c>
      <c r="Q996">
        <v>6.297982626735033</v>
      </c>
      <c r="R996">
        <v>5.0914294502966433</v>
      </c>
      <c r="S996">
        <v>7.3027166281827407</v>
      </c>
      <c r="T996">
        <v>87610.055291152385</v>
      </c>
      <c r="U996">
        <v>87610.201930347539</v>
      </c>
      <c r="V996">
        <v>87550.655002070402</v>
      </c>
      <c r="W996">
        <v>87669.67268239992</v>
      </c>
      <c r="X996">
        <v>5650.5276447183996</v>
      </c>
      <c r="Y996">
        <v>5670.0095687888497</v>
      </c>
      <c r="Z996">
        <v>5502.7296047816299</v>
      </c>
      <c r="AA996">
        <v>5742.2129671237162</v>
      </c>
      <c r="AB996">
        <v>861.15121930527255</v>
      </c>
      <c r="AC996">
        <v>850.98721887079432</v>
      </c>
      <c r="AD996">
        <v>751.02110680647399</v>
      </c>
      <c r="AE996">
        <v>993.67190687649293</v>
      </c>
      <c r="AF996">
        <v>68.389605267686363</v>
      </c>
      <c r="AG996">
        <v>68.148298481880659</v>
      </c>
      <c r="AH996">
        <v>67.303812987188024</v>
      </c>
      <c r="AI996">
        <v>70.178512072284775</v>
      </c>
      <c r="AJ996">
        <v>0.61197214477700412</v>
      </c>
      <c r="AK996">
        <v>0.61197213029645581</v>
      </c>
      <c r="AL996">
        <v>0.6119641001478795</v>
      </c>
      <c r="AM996">
        <v>0.61198005510304576</v>
      </c>
      <c r="AN996">
        <v>0.97161981171783796</v>
      </c>
      <c r="AO996">
        <v>0.97161981171783751</v>
      </c>
      <c r="AP996">
        <v>0.97161981171783751</v>
      </c>
      <c r="AQ996">
        <v>0.97161981171783751</v>
      </c>
      <c r="AR996">
        <v>16.368791693191241</v>
      </c>
      <c r="AS996">
        <v>16.368791693191241</v>
      </c>
      <c r="AT996">
        <v>16.368791693191241</v>
      </c>
      <c r="AU996">
        <v>16.368791693191241</v>
      </c>
      <c r="AV996" t="str">
        <f>VLOOKUP(Sheet1[[#This Row],[NPDES ID2]],Combined_Sheet__Major_Only___2[[NPDES ID2]:[ECHO BFR]],3,FALSE)</f>
        <v>IL</v>
      </c>
      <c r="AW996" t="s">
        <v>41</v>
      </c>
      <c r="AX996" t="str">
        <f>VLOOKUP(Sheet1[[#This Row],[NPDES ID2]],Combined_Sheet__Major_Only___2[[NPDES ID2]:[ECHO BFR]],27,FALSE)</f>
        <v>other</v>
      </c>
      <c r="AY996" t="str">
        <f>VLOOKUP(Sheet1[[#This Row],[NPDES ID2]],Combined_Sheet__Major_Only___2[[NPDES ID2]:[ECHO BFR]],28,FALSE)</f>
        <v>-</v>
      </c>
      <c r="AZ996" t="str">
        <f>VLOOKUP(Sheet1[[#This Row],[NPDES ID2]],Combined_Sheet__Major_Only___2[[NPDES ID2]:[ECHO BFR]],29,FALSE)</f>
        <v>preliminaryOps, thickening</v>
      </c>
      <c r="BA996">
        <f>VLOOKUP(Sheet1[[#This Row],[NPDES ID2]],Combined_Sheet__Major_Only___2[[NPDES ID2]:[ECHO BFR]],17,FALSE)</f>
        <v>42.26088</v>
      </c>
      <c r="BB996">
        <f>VLOOKUP(Sheet1[[#This Row],[NPDES ID2]],Combined_Sheet__Major_Only___2[[NPDES ID2]:[ECHO BFR]],18,FALSE)</f>
        <v>-88.149339999999995</v>
      </c>
      <c r="BC996" s="2" t="str">
        <f>IF(ISNUMBER(SEARCH("aerobic",$AW996)),"aerobic","")</f>
        <v>aerobic</v>
      </c>
      <c r="BD996" s="2" t="str">
        <f>IF(ISNUMBER(SEARCH("anaer",$AW996)),"anaer","")</f>
        <v/>
      </c>
      <c r="BE996" s="2" t="str">
        <f>IF(ISNUMBER(SEARCH("thickening",$AZ996)),"thickening","")</f>
        <v>thickening</v>
      </c>
      <c r="BF996" s="4" t="str">
        <f>IF(ISNUMBER(SEARCH("airDry",$AW996)),"airDry","")</f>
        <v/>
      </c>
      <c r="BG996" s="4" t="str">
        <f>IF(ISNUMBER(SEARCH("heatDry",$AY996)),"heatDry","")</f>
        <v/>
      </c>
      <c r="BH996" s="4" t="str">
        <f>IF(AND(ISNUMBER(SEARCH("aerobic",$AW996)),ISNUMBER(SEARCH("anaer",$AW996))),"Combined Aer and Anaer.","")</f>
        <v/>
      </c>
    </row>
    <row r="997" spans="1:60" x14ac:dyDescent="0.25">
      <c r="A997" s="5">
        <v>2507</v>
      </c>
      <c r="B997" t="s">
        <v>11650</v>
      </c>
      <c r="C997">
        <v>172.75</v>
      </c>
      <c r="D997">
        <v>650.41981149115611</v>
      </c>
      <c r="E997">
        <v>646.90211436333288</v>
      </c>
      <c r="F997">
        <v>469.94535854614662</v>
      </c>
      <c r="G997">
        <v>829.34703010663566</v>
      </c>
      <c r="H997">
        <v>-110.72147769099909</v>
      </c>
      <c r="I997">
        <v>-112.125296337747</v>
      </c>
      <c r="J997">
        <v>-131.48327948744301</v>
      </c>
      <c r="K997">
        <v>-89.159379779828839</v>
      </c>
      <c r="L997">
        <v>119.20310327454921</v>
      </c>
      <c r="M997">
        <v>118.76728926333971</v>
      </c>
      <c r="N997">
        <v>117.2430337628858</v>
      </c>
      <c r="O997">
        <v>122.4328344627797</v>
      </c>
      <c r="P997">
        <v>4.0483420516157471</v>
      </c>
      <c r="Q997">
        <v>4.0856970000662836</v>
      </c>
      <c r="R997">
        <v>3.3105338010629088</v>
      </c>
      <c r="S997">
        <v>4.7270732255248298</v>
      </c>
      <c r="T997">
        <v>87521.200496867546</v>
      </c>
      <c r="U997">
        <v>87521.346990397258</v>
      </c>
      <c r="V997">
        <v>87461.859213646967</v>
      </c>
      <c r="W997">
        <v>87580.758666593159</v>
      </c>
      <c r="X997">
        <v>5708.7666412205244</v>
      </c>
      <c r="Y997">
        <v>5729.0245065316149</v>
      </c>
      <c r="Z997">
        <v>5554.3117917576956</v>
      </c>
      <c r="AA997">
        <v>5804.7032318424444</v>
      </c>
      <c r="AB997">
        <v>879.25408805327697</v>
      </c>
      <c r="AC997">
        <v>868.69828618000156</v>
      </c>
      <c r="AD997">
        <v>765.68401161869463</v>
      </c>
      <c r="AE997">
        <v>1016.6540495391949</v>
      </c>
      <c r="AF997">
        <v>67.623827330088034</v>
      </c>
      <c r="AG997">
        <v>67.376663298374297</v>
      </c>
      <c r="AH997">
        <v>66.511840155985823</v>
      </c>
      <c r="AI997">
        <v>69.455957966554749</v>
      </c>
      <c r="AJ997">
        <v>0.60260441528282593</v>
      </c>
      <c r="AK997">
        <v>0.60260440593384823</v>
      </c>
      <c r="AL997">
        <v>0.60259921608721079</v>
      </c>
      <c r="AM997">
        <v>0.60260952765258069</v>
      </c>
      <c r="AN997">
        <v>0.97159217305562795</v>
      </c>
      <c r="AO997">
        <v>0.97159217305562795</v>
      </c>
      <c r="AP997">
        <v>0.97159217305562795</v>
      </c>
      <c r="AQ997">
        <v>0.97159217305562795</v>
      </c>
      <c r="AR997">
        <v>16.08074428437623</v>
      </c>
      <c r="AS997">
        <v>16.080744284376241</v>
      </c>
      <c r="AT997">
        <v>16.080744284376241</v>
      </c>
      <c r="AU997">
        <v>16.080744284376241</v>
      </c>
      <c r="AV997" t="str">
        <f>VLOOKUP(Sheet1[[#This Row],[NPDES ID2]],Combined_Sheet__Major_Only___2[[NPDES ID2]:[ECHO BFR]],3,FALSE)</f>
        <v>TX</v>
      </c>
      <c r="AW997" t="s">
        <v>41</v>
      </c>
      <c r="AX997" t="str">
        <f>VLOOKUP(Sheet1[[#This Row],[NPDES ID2]],Combined_Sheet__Major_Only___2[[NPDES ID2]:[ECHO BFR]],27,FALSE)</f>
        <v>-</v>
      </c>
      <c r="AY997" t="str">
        <f>VLOOKUP(Sheet1[[#This Row],[NPDES ID2]],Combined_Sheet__Major_Only___2[[NPDES ID2]:[ECHO BFR]],28,FALSE)</f>
        <v>-</v>
      </c>
      <c r="AZ997" t="str">
        <f>VLOOKUP(Sheet1[[#This Row],[NPDES ID2]],Combined_Sheet__Major_Only___2[[NPDES ID2]:[ECHO BFR]],29,FALSE)</f>
        <v>thickening</v>
      </c>
      <c r="BA997">
        <f>VLOOKUP(Sheet1[[#This Row],[NPDES ID2]],Combined_Sheet__Major_Only___2[[NPDES ID2]:[ECHO BFR]],17,FALSE)</f>
        <v>29.158593</v>
      </c>
      <c r="BB997">
        <f>VLOOKUP(Sheet1[[#This Row],[NPDES ID2]],Combined_Sheet__Major_Only___2[[NPDES ID2]:[ECHO BFR]],18,FALSE)</f>
        <v>-95.460294000000005</v>
      </c>
      <c r="BC997" s="2" t="str">
        <f>IF(ISNUMBER(SEARCH("aerobic",$AW997)),"aerobic","")</f>
        <v>aerobic</v>
      </c>
      <c r="BD997" s="2" t="str">
        <f>IF(ISNUMBER(SEARCH("anaer",$AW997)),"anaer","")</f>
        <v/>
      </c>
      <c r="BE997" s="2" t="str">
        <f>IF(ISNUMBER(SEARCH("thickening",$AZ997)),"thickening","")</f>
        <v>thickening</v>
      </c>
      <c r="BF997" s="4" t="str">
        <f>IF(ISNUMBER(SEARCH("airDry",$AW997)),"airDry","")</f>
        <v/>
      </c>
      <c r="BG997" s="4" t="str">
        <f>IF(ISNUMBER(SEARCH("heatDry",$AY997)),"heatDry","")</f>
        <v/>
      </c>
      <c r="BH997" s="4" t="str">
        <f>IF(AND(ISNUMBER(SEARCH("aerobic",$AW997)),ISNUMBER(SEARCH("anaer",$AW997))),"Combined Aer and Anaer.","")</f>
        <v/>
      </c>
    </row>
    <row r="998" spans="1:60" x14ac:dyDescent="0.25">
      <c r="A998" s="5">
        <v>850</v>
      </c>
      <c r="B998" t="s">
        <v>4155</v>
      </c>
      <c r="C998">
        <v>974.58</v>
      </c>
      <c r="D998">
        <v>341.5611993877082</v>
      </c>
      <c r="E998">
        <v>334.65788714072988</v>
      </c>
      <c r="F998">
        <v>290.23733586412237</v>
      </c>
      <c r="G998">
        <v>402.40630260806648</v>
      </c>
      <c r="H998">
        <v>-105.4858319206178</v>
      </c>
      <c r="I998">
        <v>-106.883165877365</v>
      </c>
      <c r="J998">
        <v>-126.4396105658292</v>
      </c>
      <c r="K998">
        <v>-84.068597503448501</v>
      </c>
      <c r="L998">
        <v>701.97335744801637</v>
      </c>
      <c r="M998">
        <v>699.73860870795897</v>
      </c>
      <c r="N998">
        <v>691.9268044140648</v>
      </c>
      <c r="O998">
        <v>718.52984042387163</v>
      </c>
      <c r="P998">
        <v>22.778197966311009</v>
      </c>
      <c r="Q998">
        <v>23.084667377371211</v>
      </c>
      <c r="R998">
        <v>18.516498098349022</v>
      </c>
      <c r="S998">
        <v>26.898620588487979</v>
      </c>
      <c r="T998">
        <v>87481.20588773636</v>
      </c>
      <c r="U998">
        <v>87481.352315700264</v>
      </c>
      <c r="V998">
        <v>87421.891163762033</v>
      </c>
      <c r="W998">
        <v>87540.737401144273</v>
      </c>
      <c r="X998">
        <v>5466.2487893624511</v>
      </c>
      <c r="Y998">
        <v>5483.4725391223456</v>
      </c>
      <c r="Z998">
        <v>5336.8411988605294</v>
      </c>
      <c r="AA998">
        <v>5546.2303645730244</v>
      </c>
      <c r="AB998">
        <v>809.68114824002976</v>
      </c>
      <c r="AC998">
        <v>800.55615196108135</v>
      </c>
      <c r="AD998">
        <v>708.87399265371914</v>
      </c>
      <c r="AE998">
        <v>929.22275696292036</v>
      </c>
      <c r="AF998">
        <v>70.591367387677707</v>
      </c>
      <c r="AG998">
        <v>70.367047452700163</v>
      </c>
      <c r="AH998">
        <v>69.580840847688108</v>
      </c>
      <c r="AI998">
        <v>72.255787469225012</v>
      </c>
      <c r="AJ998">
        <v>0.63891708614725595</v>
      </c>
      <c r="AK998">
        <v>0.63891703241915887</v>
      </c>
      <c r="AL998">
        <v>0.63888746374540994</v>
      </c>
      <c r="AM998">
        <v>0.63894621512416172</v>
      </c>
      <c r="AN998">
        <v>0.97157971498565776</v>
      </c>
      <c r="AO998">
        <v>0.97157971498565787</v>
      </c>
      <c r="AP998">
        <v>0.97157971498565787</v>
      </c>
      <c r="AQ998">
        <v>0.97157971498565787</v>
      </c>
      <c r="AR998">
        <v>17.19686125573293</v>
      </c>
      <c r="AS998">
        <v>17.196861255732919</v>
      </c>
      <c r="AT998">
        <v>17.196861255732919</v>
      </c>
      <c r="AU998">
        <v>17.196861255732919</v>
      </c>
      <c r="AV998" t="str">
        <f>VLOOKUP(Sheet1[[#This Row],[NPDES ID2]],Combined_Sheet__Major_Only___2[[NPDES ID2]:[ECHO BFR]],3,FALSE)</f>
        <v>CO</v>
      </c>
      <c r="AW998" t="s">
        <v>12185</v>
      </c>
      <c r="AX998" t="str">
        <f>VLOOKUP(Sheet1[[#This Row],[NPDES ID2]],Combined_Sheet__Major_Only___2[[NPDES ID2]:[ECHO BFR]],27,FALSE)</f>
        <v>-</v>
      </c>
      <c r="AY998" t="str">
        <f>VLOOKUP(Sheet1[[#This Row],[NPDES ID2]],Combined_Sheet__Major_Only___2[[NPDES ID2]:[ECHO BFR]],28,FALSE)</f>
        <v>-</v>
      </c>
      <c r="AZ998" t="str">
        <f>VLOOKUP(Sheet1[[#This Row],[NPDES ID2]],Combined_Sheet__Major_Only___2[[NPDES ID2]:[ECHO BFR]],29,FALSE)</f>
        <v>thickening</v>
      </c>
      <c r="BA998">
        <f>VLOOKUP(Sheet1[[#This Row],[NPDES ID2]],Combined_Sheet__Major_Only___2[[NPDES ID2]:[ECHO BFR]],17,FALSE)</f>
        <v>40.003999999999998</v>
      </c>
      <c r="BB998">
        <f>VLOOKUP(Sheet1[[#This Row],[NPDES ID2]],Combined_Sheet__Major_Only___2[[NPDES ID2]:[ECHO BFR]],18,FALSE)</f>
        <v>-104.822</v>
      </c>
      <c r="BC998" s="2" t="str">
        <f>IF(ISNUMBER(SEARCH("aerobic",$AW998)),"aerobic","")</f>
        <v/>
      </c>
      <c r="BD998" s="2" t="str">
        <f>IF(ISNUMBER(SEARCH("anaer",$AW998)),"anaer","")</f>
        <v>anaer</v>
      </c>
      <c r="BE998" s="2" t="str">
        <f>IF(ISNUMBER(SEARCH("thickening",$AZ998)),"thickening","")</f>
        <v>thickening</v>
      </c>
      <c r="BF998" s="3" t="str">
        <f>IF(ISNUMBER(SEARCH("airDry",$AW998)),"airDry","")</f>
        <v/>
      </c>
      <c r="BG998" s="3" t="str">
        <f>IF(ISNUMBER(SEARCH("heatDry",$AY998)),"heatDry","")</f>
        <v/>
      </c>
      <c r="BH998" s="3" t="str">
        <f>IF(AND(ISNUMBER(SEARCH("aerobic",$AW998)),ISNUMBER(SEARCH("anaer",$AW998))),"Combined Aer and Anaer.","")</f>
        <v/>
      </c>
    </row>
    <row r="999" spans="1:60" x14ac:dyDescent="0.25">
      <c r="A999" s="5">
        <v>1854</v>
      </c>
      <c r="B999" t="s">
        <v>8761</v>
      </c>
      <c r="C999">
        <v>9572.08</v>
      </c>
      <c r="D999">
        <v>1728.627941334237</v>
      </c>
      <c r="E999">
        <v>1731.8168394206789</v>
      </c>
      <c r="F999">
        <v>1388.680390141074</v>
      </c>
      <c r="G999">
        <v>2044.4305557487501</v>
      </c>
      <c r="H999">
        <v>-135.2788159100908</v>
      </c>
      <c r="I999">
        <v>-134.5047974641067</v>
      </c>
      <c r="J999">
        <v>-155.56449249869121</v>
      </c>
      <c r="K999">
        <v>-113.0698790476885</v>
      </c>
      <c r="L999">
        <v>7117.5270810042803</v>
      </c>
      <c r="M999">
        <v>7074.4295956311498</v>
      </c>
      <c r="N999">
        <v>6924.4652258012711</v>
      </c>
      <c r="O999">
        <v>7436.0388006471694</v>
      </c>
      <c r="P999">
        <v>295.67459918120551</v>
      </c>
      <c r="Q999">
        <v>294.16392622781399</v>
      </c>
      <c r="R999">
        <v>248.29268995159981</v>
      </c>
      <c r="S999">
        <v>332.42063906467592</v>
      </c>
      <c r="T999">
        <v>87466.079858029785</v>
      </c>
      <c r="U999">
        <v>87466.2262611966</v>
      </c>
      <c r="V999">
        <v>87406.775178807875</v>
      </c>
      <c r="W999">
        <v>87525.601289972677</v>
      </c>
      <c r="X999">
        <v>6917.413872462178</v>
      </c>
      <c r="Y999">
        <v>6955.4726794219878</v>
      </c>
      <c r="Z999">
        <v>6614.2842823155033</v>
      </c>
      <c r="AA999">
        <v>7107.9913424555407</v>
      </c>
      <c r="AB999">
        <v>1333.1542167470441</v>
      </c>
      <c r="AC999">
        <v>1314.576613570395</v>
      </c>
      <c r="AD999">
        <v>1116.780870082627</v>
      </c>
      <c r="AE999">
        <v>1614.513984920093</v>
      </c>
      <c r="AF999">
        <v>55.826634182337678</v>
      </c>
      <c r="AG999">
        <v>55.492541370693509</v>
      </c>
      <c r="AH999">
        <v>54.310114559159679</v>
      </c>
      <c r="AI999">
        <v>58.31972220554858</v>
      </c>
      <c r="AJ999">
        <v>0.4585812331902146</v>
      </c>
      <c r="AK999">
        <v>0.45858070474289198</v>
      </c>
      <c r="AL999">
        <v>0.45832085838100878</v>
      </c>
      <c r="AM999">
        <v>0.45883742465243732</v>
      </c>
      <c r="AN999">
        <v>0.97157500047403811</v>
      </c>
      <c r="AO999">
        <v>0.97157500047403866</v>
      </c>
      <c r="AP999">
        <v>0.97157500047403866</v>
      </c>
      <c r="AQ999">
        <v>0.97157500047403866</v>
      </c>
      <c r="AR999">
        <v>11.641971679547311</v>
      </c>
      <c r="AS999">
        <v>11.641971679547311</v>
      </c>
      <c r="AT999">
        <v>11.641971679547311</v>
      </c>
      <c r="AU999">
        <v>11.641971679547311</v>
      </c>
      <c r="AV999" t="str">
        <f>VLOOKUP(Sheet1[[#This Row],[NPDES ID2]],Combined_Sheet__Major_Only___2[[NPDES ID2]:[ECHO BFR]],3,FALSE)</f>
        <v>CT</v>
      </c>
      <c r="AW999" t="s">
        <v>54</v>
      </c>
      <c r="AX999" t="str">
        <f>VLOOKUP(Sheet1[[#This Row],[NPDES ID2]],Combined_Sheet__Major_Only___2[[NPDES ID2]:[ECHO BFR]],27,FALSE)</f>
        <v>other</v>
      </c>
      <c r="AY999" t="str">
        <f>VLOOKUP(Sheet1[[#This Row],[NPDES ID2]],Combined_Sheet__Major_Only___2[[NPDES ID2]:[ECHO BFR]],28,FALSE)</f>
        <v>-</v>
      </c>
      <c r="AZ999" t="str">
        <f>VLOOKUP(Sheet1[[#This Row],[NPDES ID2]],Combined_Sheet__Major_Only___2[[NPDES ID2]:[ECHO BFR]],29,FALSE)</f>
        <v>preliminaryOps, thickening</v>
      </c>
      <c r="BA999">
        <f>VLOOKUP(Sheet1[[#This Row],[NPDES ID2]],Combined_Sheet__Major_Only___2[[NPDES ID2]:[ECHO BFR]],17,FALSE)</f>
        <v>41.586897</v>
      </c>
      <c r="BB999">
        <f>VLOOKUP(Sheet1[[#This Row],[NPDES ID2]],Combined_Sheet__Major_Only___2[[NPDES ID2]:[ECHO BFR]],18,FALSE)</f>
        <v>-72.650828000000004</v>
      </c>
      <c r="BC999" s="2" t="str">
        <f>IF(ISNUMBER(SEARCH("aerobic",$AW999)),"aerobic","")</f>
        <v/>
      </c>
      <c r="BD999" s="2" t="str">
        <f>IF(ISNUMBER(SEARCH("anaer",$AW999)),"anaer","")</f>
        <v/>
      </c>
      <c r="BE999" s="2" t="str">
        <f>IF(ISNUMBER(SEARCH("thickening",$AZ999)),"thickening","")</f>
        <v>thickening</v>
      </c>
      <c r="BF999" s="3" t="str">
        <f>IF(ISNUMBER(SEARCH("airDry",$AW999)),"airDry","")</f>
        <v/>
      </c>
      <c r="BG999" s="3" t="str">
        <f>IF(ISNUMBER(SEARCH("heatDry",$AY999)),"heatDry","")</f>
        <v/>
      </c>
      <c r="BH999" s="3" t="str">
        <f>IF(AND(ISNUMBER(SEARCH("aerobic",$AW999)),ISNUMBER(SEARCH("anaer",$AW999))),"Combined Aer and Anaer.","")</f>
        <v/>
      </c>
    </row>
    <row r="1000" spans="1:60" x14ac:dyDescent="0.25">
      <c r="A1000" s="5">
        <v>1244</v>
      </c>
      <c r="B1000" t="s">
        <v>5946</v>
      </c>
      <c r="C1000">
        <v>214.74283349999999</v>
      </c>
      <c r="D1000">
        <v>550.06919400065283</v>
      </c>
      <c r="E1000">
        <v>546.61237452472199</v>
      </c>
      <c r="F1000">
        <v>404.33053981582577</v>
      </c>
      <c r="G1000">
        <v>694.31827408732624</v>
      </c>
      <c r="H1000">
        <v>-110.0619201637498</v>
      </c>
      <c r="I1000">
        <v>-111.4650796687465</v>
      </c>
      <c r="J1000">
        <v>-130.8483403913506</v>
      </c>
      <c r="K1000">
        <v>-88.524261503213467</v>
      </c>
      <c r="L1000">
        <v>148.98663180366739</v>
      </c>
      <c r="M1000">
        <v>148.45101411390439</v>
      </c>
      <c r="N1000">
        <v>146.577747301984</v>
      </c>
      <c r="O1000">
        <v>152.95592998330679</v>
      </c>
      <c r="P1000">
        <v>5.0307951274828637</v>
      </c>
      <c r="Q1000">
        <v>5.0790735150448496</v>
      </c>
      <c r="R1000">
        <v>4.1109139145313414</v>
      </c>
      <c r="S1000">
        <v>5.8826251555171236</v>
      </c>
      <c r="T1000">
        <v>87455.928519596549</v>
      </c>
      <c r="U1000">
        <v>87456.07490612159</v>
      </c>
      <c r="V1000">
        <v>87396.630581580583</v>
      </c>
      <c r="W1000">
        <v>87515.44318569504</v>
      </c>
      <c r="X1000">
        <v>5673.5688227509791</v>
      </c>
      <c r="Y1000">
        <v>5693.4254641791058</v>
      </c>
      <c r="Z1000">
        <v>5522.5346448167084</v>
      </c>
      <c r="AA1000">
        <v>5767.3234136334549</v>
      </c>
      <c r="AB1000">
        <v>869.37048970267176</v>
      </c>
      <c r="AC1000">
        <v>859.01922440122371</v>
      </c>
      <c r="AD1000">
        <v>757.61813765160434</v>
      </c>
      <c r="AE1000">
        <v>1004.217756311843</v>
      </c>
      <c r="AF1000">
        <v>67.992317426713441</v>
      </c>
      <c r="AG1000">
        <v>67.747970705960284</v>
      </c>
      <c r="AH1000">
        <v>66.892935047307603</v>
      </c>
      <c r="AI1000">
        <v>69.803651206163238</v>
      </c>
      <c r="AJ1000">
        <v>0.60711188918519798</v>
      </c>
      <c r="AK1000">
        <v>0.60711187754562845</v>
      </c>
      <c r="AL1000">
        <v>0.60710541915499838</v>
      </c>
      <c r="AM1000">
        <v>0.6071182511816311</v>
      </c>
      <c r="AN1000">
        <v>0.97157183560708571</v>
      </c>
      <c r="AO1000">
        <v>0.97157183560708582</v>
      </c>
      <c r="AP1000">
        <v>0.97157183560708582</v>
      </c>
      <c r="AQ1000">
        <v>0.97157183560708582</v>
      </c>
      <c r="AR1000">
        <v>16.219347524171379</v>
      </c>
      <c r="AS1000">
        <v>16.219347524171379</v>
      </c>
      <c r="AT1000">
        <v>16.219347524171379</v>
      </c>
      <c r="AU1000">
        <v>16.219347524171379</v>
      </c>
      <c r="AV1000" t="str">
        <f>VLOOKUP(Sheet1[[#This Row],[NPDES ID2]],Combined_Sheet__Major_Only___2[[NPDES ID2]:[ECHO BFR]],3,FALSE)</f>
        <v>TX</v>
      </c>
      <c r="AW1000" t="s">
        <v>41</v>
      </c>
      <c r="AX1000" t="str">
        <f>VLOOKUP(Sheet1[[#This Row],[NPDES ID2]],Combined_Sheet__Major_Only___2[[NPDES ID2]:[ECHO BFR]],27,FALSE)</f>
        <v>other</v>
      </c>
      <c r="AY1000" t="str">
        <f>VLOOKUP(Sheet1[[#This Row],[NPDES ID2]],Combined_Sheet__Major_Only___2[[NPDES ID2]:[ECHO BFR]],28,FALSE)</f>
        <v>-</v>
      </c>
      <c r="AZ1000" t="str">
        <f>VLOOKUP(Sheet1[[#This Row],[NPDES ID2]],Combined_Sheet__Major_Only___2[[NPDES ID2]:[ECHO BFR]],29,FALSE)</f>
        <v>thickening, preliminaryOps</v>
      </c>
      <c r="BA1000">
        <f>VLOOKUP(Sheet1[[#This Row],[NPDES ID2]],Combined_Sheet__Major_Only___2[[NPDES ID2]:[ECHO BFR]],17,FALSE)</f>
        <v>29.971699999999998</v>
      </c>
      <c r="BB1000">
        <f>VLOOKUP(Sheet1[[#This Row],[NPDES ID2]],Combined_Sheet__Major_Only___2[[NPDES ID2]:[ECHO BFR]],18,FALSE)</f>
        <v>-95.494901999999996</v>
      </c>
      <c r="BC1000" s="2" t="str">
        <f>IF(ISNUMBER(SEARCH("aerobic",$AW1000)),"aerobic","")</f>
        <v>aerobic</v>
      </c>
      <c r="BD1000" s="2" t="str">
        <f>IF(ISNUMBER(SEARCH("anaer",$AW1000)),"anaer","")</f>
        <v/>
      </c>
      <c r="BE1000" s="2" t="str">
        <f>IF(ISNUMBER(SEARCH("thickening",$AZ1000)),"thickening","")</f>
        <v>thickening</v>
      </c>
      <c r="BF1000" s="3" t="str">
        <f>IF(ISNUMBER(SEARCH("airDry",$AW1000)),"airDry","")</f>
        <v/>
      </c>
      <c r="BG1000" s="3" t="str">
        <f>IF(ISNUMBER(SEARCH("heatDry",$AY1000)),"heatDry","")</f>
        <v/>
      </c>
      <c r="BH1000" s="3" t="str">
        <f>IF(AND(ISNUMBER(SEARCH("aerobic",$AW1000)),ISNUMBER(SEARCH("anaer",$AW1000))),"Combined Aer and Anaer.","")</f>
        <v/>
      </c>
    </row>
    <row r="1001" spans="1:60" x14ac:dyDescent="0.25">
      <c r="A1001" s="5">
        <v>1869</v>
      </c>
      <c r="B1001" t="s">
        <v>8827</v>
      </c>
      <c r="C1001">
        <v>6480</v>
      </c>
      <c r="D1001">
        <v>1270.256341302206</v>
      </c>
      <c r="E1001">
        <v>1272.2900462898649</v>
      </c>
      <c r="F1001">
        <v>1020.2467222833581</v>
      </c>
      <c r="G1001">
        <v>1494.4711942377639</v>
      </c>
      <c r="H1001">
        <v>-106.6990389991312</v>
      </c>
      <c r="I1001">
        <v>-108.4984583362736</v>
      </c>
      <c r="J1001">
        <v>-127.42070724037031</v>
      </c>
      <c r="K1001">
        <v>-84.488425108750263</v>
      </c>
      <c r="L1001">
        <v>4556.9519015336627</v>
      </c>
      <c r="M1001">
        <v>4541.2280977572464</v>
      </c>
      <c r="N1001">
        <v>4486.4578132255874</v>
      </c>
      <c r="O1001">
        <v>4673.2231298988554</v>
      </c>
      <c r="P1001">
        <v>151.6290460642127</v>
      </c>
      <c r="Q1001">
        <v>153.2678159176788</v>
      </c>
      <c r="R1001">
        <v>123.6789595916438</v>
      </c>
      <c r="S1001">
        <v>177.99975778206289</v>
      </c>
      <c r="T1001">
        <v>87372.978366555995</v>
      </c>
      <c r="U1001">
        <v>87373.124617095425</v>
      </c>
      <c r="V1001">
        <v>87313.735513302468</v>
      </c>
      <c r="W1001">
        <v>87432.437746562748</v>
      </c>
      <c r="X1001">
        <v>5591.990358008934</v>
      </c>
      <c r="Y1001">
        <v>5610.9104338555517</v>
      </c>
      <c r="Z1001">
        <v>5449.1963677704516</v>
      </c>
      <c r="AA1001">
        <v>5680.4798778907134</v>
      </c>
      <c r="AB1001">
        <v>846.48195463784077</v>
      </c>
      <c r="AC1001">
        <v>836.66747537558354</v>
      </c>
      <c r="AD1001">
        <v>738.7843946408866</v>
      </c>
      <c r="AE1001">
        <v>975.71200593728827</v>
      </c>
      <c r="AF1001">
        <v>68.941130478733257</v>
      </c>
      <c r="AG1001">
        <v>68.705977116935856</v>
      </c>
      <c r="AH1001">
        <v>67.873093360168141</v>
      </c>
      <c r="AI1001">
        <v>70.696683568916256</v>
      </c>
      <c r="AJ1001">
        <v>0.61872029840123599</v>
      </c>
      <c r="AK1001">
        <v>0.61871992116297525</v>
      </c>
      <c r="AL1001">
        <v>0.61852439039216489</v>
      </c>
      <c r="AM1001">
        <v>0.61891300308806452</v>
      </c>
      <c r="AN1001">
        <v>0.97154594793504945</v>
      </c>
      <c r="AO1001">
        <v>0.97154594793504934</v>
      </c>
      <c r="AP1001">
        <v>0.97154594793504934</v>
      </c>
      <c r="AQ1001">
        <v>0.97154594793504934</v>
      </c>
      <c r="AR1001">
        <v>16.5699384177579</v>
      </c>
      <c r="AS1001">
        <v>16.5699384177579</v>
      </c>
      <c r="AT1001">
        <v>16.5699384177579</v>
      </c>
      <c r="AU1001">
        <v>16.5699384177579</v>
      </c>
      <c r="AV1001" t="str">
        <f>VLOOKUP(Sheet1[[#This Row],[NPDES ID2]],Combined_Sheet__Major_Only___2[[NPDES ID2]:[ECHO BFR]],3,FALSE)</f>
        <v>NY</v>
      </c>
      <c r="AW1001" t="s">
        <v>12185</v>
      </c>
      <c r="AX1001" t="str">
        <f>VLOOKUP(Sheet1[[#This Row],[NPDES ID2]],Combined_Sheet__Major_Only___2[[NPDES ID2]:[ECHO BFR]],27,FALSE)</f>
        <v>-</v>
      </c>
      <c r="AY1001" t="str">
        <f>VLOOKUP(Sheet1[[#This Row],[NPDES ID2]],Combined_Sheet__Major_Only___2[[NPDES ID2]:[ECHO BFR]],28,FALSE)</f>
        <v>-</v>
      </c>
      <c r="AZ1001" t="str">
        <f>VLOOKUP(Sheet1[[#This Row],[NPDES ID2]],Combined_Sheet__Major_Only___2[[NPDES ID2]:[ECHO BFR]],29,FALSE)</f>
        <v>preliminaryOps, thickening</v>
      </c>
      <c r="BA1001">
        <f>VLOOKUP(Sheet1[[#This Row],[NPDES ID2]],Combined_Sheet__Major_Only___2[[NPDES ID2]:[ECHO BFR]],17,FALSE)</f>
        <v>40.654919999999997</v>
      </c>
      <c r="BB1001">
        <f>VLOOKUP(Sheet1[[#This Row],[NPDES ID2]],Combined_Sheet__Major_Only___2[[NPDES ID2]:[ECHO BFR]],18,FALSE)</f>
        <v>-73.881110000000007</v>
      </c>
      <c r="BC1001" s="2" t="str">
        <f>IF(ISNUMBER(SEARCH("aerobic",$AW1001)),"aerobic","")</f>
        <v/>
      </c>
      <c r="BD1001" s="2" t="str">
        <f>IF(ISNUMBER(SEARCH("anaer",$AW1001)),"anaer","")</f>
        <v>anaer</v>
      </c>
      <c r="BE1001" s="2" t="str">
        <f>IF(ISNUMBER(SEARCH("thickening",$AZ1001)),"thickening","")</f>
        <v>thickening</v>
      </c>
      <c r="BF1001" s="4" t="str">
        <f>IF(ISNUMBER(SEARCH("airDry",$AW1001)),"airDry","")</f>
        <v/>
      </c>
      <c r="BG1001" s="4" t="str">
        <f>IF(ISNUMBER(SEARCH("heatDry",$AY1001)),"heatDry","")</f>
        <v/>
      </c>
      <c r="BH1001" s="4" t="str">
        <f>IF(AND(ISNUMBER(SEARCH("aerobic",$AW1001)),ISNUMBER(SEARCH("anaer",$AW1001))),"Combined Aer and Anaer.","")</f>
        <v/>
      </c>
    </row>
    <row r="1002" spans="1:60" x14ac:dyDescent="0.25">
      <c r="A1002" s="5">
        <v>563</v>
      </c>
      <c r="B1002" t="s">
        <v>2767</v>
      </c>
      <c r="C1002">
        <v>210.01300000000001</v>
      </c>
      <c r="D1002">
        <v>557.55755158793954</v>
      </c>
      <c r="E1002">
        <v>554.11896522765994</v>
      </c>
      <c r="F1002">
        <v>409.04249242617448</v>
      </c>
      <c r="G1002">
        <v>703.96177274805177</v>
      </c>
      <c r="H1002">
        <v>-109.78177073006491</v>
      </c>
      <c r="I1002">
        <v>-111.173559940498</v>
      </c>
      <c r="J1002">
        <v>-130.57921100722189</v>
      </c>
      <c r="K1002">
        <v>-88.257696590279181</v>
      </c>
      <c r="L1002">
        <v>146.051189299512</v>
      </c>
      <c r="M1002">
        <v>145.53000335875311</v>
      </c>
      <c r="N1002">
        <v>143.7072049381901</v>
      </c>
      <c r="O1002">
        <v>149.91354407473861</v>
      </c>
      <c r="P1002">
        <v>4.919293200086333</v>
      </c>
      <c r="Q1002">
        <v>4.9672984563106697</v>
      </c>
      <c r="R1002">
        <v>4.0185034422467094</v>
      </c>
      <c r="S1002">
        <v>5.7558318720941166</v>
      </c>
      <c r="T1002">
        <v>87301.816463858529</v>
      </c>
      <c r="U1002">
        <v>87301.962597737613</v>
      </c>
      <c r="V1002">
        <v>87242.620867136298</v>
      </c>
      <c r="W1002">
        <v>87361.228414616067</v>
      </c>
      <c r="X1002">
        <v>5650.1351766134958</v>
      </c>
      <c r="Y1002">
        <v>5669.7896403333834</v>
      </c>
      <c r="Z1002">
        <v>5500.794403861938</v>
      </c>
      <c r="AA1002">
        <v>5742.8137554931809</v>
      </c>
      <c r="AB1002">
        <v>863.85926808765714</v>
      </c>
      <c r="AC1002">
        <v>853.61012045630991</v>
      </c>
      <c r="AD1002">
        <v>753.04835469844363</v>
      </c>
      <c r="AE1002">
        <v>997.41826924691941</v>
      </c>
      <c r="AF1002">
        <v>68.153789381135823</v>
      </c>
      <c r="AG1002">
        <v>67.910669975859179</v>
      </c>
      <c r="AH1002">
        <v>67.059935025084485</v>
      </c>
      <c r="AI1002">
        <v>69.956017705723454</v>
      </c>
      <c r="AJ1002">
        <v>0.60908720522548809</v>
      </c>
      <c r="AK1002">
        <v>0.60908719384880317</v>
      </c>
      <c r="AL1002">
        <v>0.60908088092554391</v>
      </c>
      <c r="AM1002">
        <v>0.60909342392304655</v>
      </c>
      <c r="AN1002">
        <v>0.97152370162044521</v>
      </c>
      <c r="AO1002">
        <v>0.97152370162044543</v>
      </c>
      <c r="AP1002">
        <v>0.97152370162044543</v>
      </c>
      <c r="AQ1002">
        <v>0.97152370162044543</v>
      </c>
      <c r="AR1002">
        <v>16.28011181838524</v>
      </c>
      <c r="AS1002">
        <v>16.28011181838524</v>
      </c>
      <c r="AT1002">
        <v>16.28011181838524</v>
      </c>
      <c r="AU1002">
        <v>16.28011181838524</v>
      </c>
      <c r="AV1002" t="str">
        <f>VLOOKUP(Sheet1[[#This Row],[NPDES ID2]],Combined_Sheet__Major_Only___2[[NPDES ID2]:[ECHO BFR]],3,FALSE)</f>
        <v>FL</v>
      </c>
      <c r="AW1002" t="s">
        <v>41</v>
      </c>
      <c r="AX1002" t="str">
        <f>VLOOKUP(Sheet1[[#This Row],[NPDES ID2]],Combined_Sheet__Major_Only___2[[NPDES ID2]:[ECHO BFR]],27,FALSE)</f>
        <v>-</v>
      </c>
      <c r="AY1002" t="str">
        <f>VLOOKUP(Sheet1[[#This Row],[NPDES ID2]],Combined_Sheet__Major_Only___2[[NPDES ID2]:[ECHO BFR]],28,FALSE)</f>
        <v>-</v>
      </c>
      <c r="AZ1002" t="str">
        <f>VLOOKUP(Sheet1[[#This Row],[NPDES ID2]],Combined_Sheet__Major_Only___2[[NPDES ID2]:[ECHO BFR]],29,FALSE)</f>
        <v>thickening</v>
      </c>
      <c r="BA1002">
        <f>VLOOKUP(Sheet1[[#This Row],[NPDES ID2]],Combined_Sheet__Major_Only___2[[NPDES ID2]:[ECHO BFR]],17,FALSE)</f>
        <v>28.791879999999999</v>
      </c>
      <c r="BB1002">
        <f>VLOOKUP(Sheet1[[#This Row],[NPDES ID2]],Combined_Sheet__Major_Only___2[[NPDES ID2]:[ECHO BFR]],18,FALSE)</f>
        <v>-81.757189999999994</v>
      </c>
      <c r="BC1002" s="2" t="str">
        <f>IF(ISNUMBER(SEARCH("aerobic",$AW1002)),"aerobic","")</f>
        <v>aerobic</v>
      </c>
      <c r="BD1002" s="2" t="str">
        <f>IF(ISNUMBER(SEARCH("anaer",$AW1002)),"anaer","")</f>
        <v/>
      </c>
      <c r="BE1002" s="2" t="str">
        <f>IF(ISNUMBER(SEARCH("thickening",$AZ1002)),"thickening","")</f>
        <v>thickening</v>
      </c>
      <c r="BF1002" s="4" t="str">
        <f>IF(ISNUMBER(SEARCH("airDry",$AW1002)),"airDry","")</f>
        <v/>
      </c>
      <c r="BG1002" s="4" t="str">
        <f>IF(ISNUMBER(SEARCH("heatDry",$AY1002)),"heatDry","")</f>
        <v/>
      </c>
      <c r="BH1002" s="4" t="str">
        <f>IF(AND(ISNUMBER(SEARCH("aerobic",$AW1002)),ISNUMBER(SEARCH("anaer",$AW1002))),"Combined Aer and Anaer.","")</f>
        <v/>
      </c>
    </row>
    <row r="1003" spans="1:60" x14ac:dyDescent="0.25">
      <c r="A1003" s="5">
        <v>81</v>
      </c>
      <c r="B1003" t="s">
        <v>456</v>
      </c>
      <c r="C1003">
        <v>76275</v>
      </c>
      <c r="D1003">
        <v>13213.139253296509</v>
      </c>
      <c r="E1003">
        <v>13272.1179182877</v>
      </c>
      <c r="F1003">
        <v>10561.88677277641</v>
      </c>
      <c r="G1003">
        <v>15701.700655946201</v>
      </c>
      <c r="H1003">
        <v>-105.69580832923261</v>
      </c>
      <c r="I1003">
        <v>-112.6720323154658</v>
      </c>
      <c r="J1003">
        <v>-145.05894917624531</v>
      </c>
      <c r="K1003">
        <v>-44.019340597476862</v>
      </c>
      <c r="L1003">
        <v>56575.240222167791</v>
      </c>
      <c r="M1003">
        <v>56239.273363709253</v>
      </c>
      <c r="N1003">
        <v>55027.579593710667</v>
      </c>
      <c r="O1003">
        <v>59106.723653071167</v>
      </c>
      <c r="P1003">
        <v>2343.8940480903561</v>
      </c>
      <c r="Q1003">
        <v>2334.5966738217639</v>
      </c>
      <c r="R1003">
        <v>1972.104466571624</v>
      </c>
      <c r="S1003">
        <v>2630.8225494238709</v>
      </c>
      <c r="T1003">
        <v>87169.918743088725</v>
      </c>
      <c r="U1003">
        <v>87170.064660739197</v>
      </c>
      <c r="V1003">
        <v>87110.810735772204</v>
      </c>
      <c r="W1003">
        <v>87229.242784309914</v>
      </c>
      <c r="X1003">
        <v>6906.4708204210438</v>
      </c>
      <c r="Y1003">
        <v>6945.1892278582</v>
      </c>
      <c r="Z1003">
        <v>6603.9001318873461</v>
      </c>
      <c r="AA1003">
        <v>7097.9396361308</v>
      </c>
      <c r="AB1003">
        <v>1338.9726871856981</v>
      </c>
      <c r="AC1003">
        <v>1319.400818370608</v>
      </c>
      <c r="AD1003">
        <v>1118.3187839911559</v>
      </c>
      <c r="AE1003">
        <v>1613.567127061488</v>
      </c>
      <c r="AF1003">
        <v>55.971550282176928</v>
      </c>
      <c r="AG1003">
        <v>55.642441680361337</v>
      </c>
      <c r="AH1003">
        <v>54.453667968211008</v>
      </c>
      <c r="AI1003">
        <v>58.438260814293663</v>
      </c>
      <c r="AJ1003">
        <v>0.46034798105141939</v>
      </c>
      <c r="AK1003">
        <v>0.46034031973915052</v>
      </c>
      <c r="AL1003">
        <v>0.45826418332849078</v>
      </c>
      <c r="AM1003">
        <v>0.46240768981224101</v>
      </c>
      <c r="AN1003">
        <v>0.97148237622411659</v>
      </c>
      <c r="AO1003">
        <v>0.97148237622411659</v>
      </c>
      <c r="AP1003">
        <v>0.97148237622411659</v>
      </c>
      <c r="AQ1003">
        <v>0.97148237622411659</v>
      </c>
      <c r="AR1003">
        <v>11.63403140015803</v>
      </c>
      <c r="AS1003">
        <v>11.63403140015803</v>
      </c>
      <c r="AT1003">
        <v>11.63403140015803</v>
      </c>
      <c r="AU1003">
        <v>11.63403140015803</v>
      </c>
      <c r="AV1003" t="str">
        <f>VLOOKUP(Sheet1[[#This Row],[NPDES ID2]],Combined_Sheet__Major_Only___2[[NPDES ID2]:[ECHO BFR]],3,FALSE)</f>
        <v>MN</v>
      </c>
      <c r="AW1003" t="s">
        <v>54</v>
      </c>
      <c r="AX1003" t="str">
        <f>VLOOKUP(Sheet1[[#This Row],[NPDES ID2]],Combined_Sheet__Major_Only___2[[NPDES ID2]:[ECHO BFR]],27,FALSE)</f>
        <v>-</v>
      </c>
      <c r="AY1003" t="str">
        <f>VLOOKUP(Sheet1[[#This Row],[NPDES ID2]],Combined_Sheet__Major_Only___2[[NPDES ID2]:[ECHO BFR]],28,FALSE)</f>
        <v>-</v>
      </c>
      <c r="AZ1003" t="str">
        <f>VLOOKUP(Sheet1[[#This Row],[NPDES ID2]],Combined_Sheet__Major_Only___2[[NPDES ID2]:[ECHO BFR]],29,FALSE)</f>
        <v>preliminaryOps, thickening</v>
      </c>
      <c r="BA1003">
        <f>VLOOKUP(Sheet1[[#This Row],[NPDES ID2]],Combined_Sheet__Major_Only___2[[NPDES ID2]:[ECHO BFR]],17,FALSE)</f>
        <v>44.923242999999999</v>
      </c>
      <c r="BB1003">
        <f>VLOOKUP(Sheet1[[#This Row],[NPDES ID2]],Combined_Sheet__Major_Only___2[[NPDES ID2]:[ECHO BFR]],18,FALSE)</f>
        <v>-93.046563000000006</v>
      </c>
      <c r="BC1003" s="2" t="str">
        <f>IF(ISNUMBER(SEARCH("aerobic",$AW1003)),"aerobic","")</f>
        <v/>
      </c>
      <c r="BD1003" s="2" t="str">
        <f>IF(ISNUMBER(SEARCH("anaer",$AW1003)),"anaer","")</f>
        <v/>
      </c>
      <c r="BE1003" s="2" t="str">
        <f>IF(ISNUMBER(SEARCH("thickening",$AZ1003)),"thickening","")</f>
        <v>thickening</v>
      </c>
      <c r="BF1003" s="4" t="str">
        <f>IF(ISNUMBER(SEARCH("airDry",$AW1003)),"airDry","")</f>
        <v/>
      </c>
      <c r="BG1003" s="4" t="str">
        <f>IF(ISNUMBER(SEARCH("heatDry",$AY1003)),"heatDry","")</f>
        <v/>
      </c>
      <c r="BH1003" s="4" t="str">
        <f>IF(AND(ISNUMBER(SEARCH("aerobic",$AW1003)),ISNUMBER(SEARCH("anaer",$AW1003))),"Combined Aer and Anaer.","")</f>
        <v/>
      </c>
    </row>
    <row r="1004" spans="1:60" x14ac:dyDescent="0.25">
      <c r="A1004" s="5">
        <v>280</v>
      </c>
      <c r="B1004" t="s">
        <v>1433</v>
      </c>
      <c r="C1004">
        <v>1552</v>
      </c>
      <c r="D1004">
        <v>415.43277120024288</v>
      </c>
      <c r="E1004">
        <v>410.88411033921358</v>
      </c>
      <c r="F1004">
        <v>351.2647866002435</v>
      </c>
      <c r="G1004">
        <v>482.03035370635803</v>
      </c>
      <c r="H1004">
        <v>-106.84324685023689</v>
      </c>
      <c r="I1004">
        <v>-108.18842119979919</v>
      </c>
      <c r="J1004">
        <v>-127.72961452428051</v>
      </c>
      <c r="K1004">
        <v>-85.283895274009481</v>
      </c>
      <c r="L1004">
        <v>1103.229664073217</v>
      </c>
      <c r="M1004">
        <v>1099.5587254397001</v>
      </c>
      <c r="N1004">
        <v>1086.7312342198311</v>
      </c>
      <c r="O1004">
        <v>1130.4210626176571</v>
      </c>
      <c r="P1004">
        <v>36.302492784890958</v>
      </c>
      <c r="Q1004">
        <v>36.735246305020439</v>
      </c>
      <c r="R1004">
        <v>29.56561760502635</v>
      </c>
      <c r="S1004">
        <v>42.726999767155853</v>
      </c>
      <c r="T1004">
        <v>87055.378267239139</v>
      </c>
      <c r="U1004">
        <v>87055.523997115932</v>
      </c>
      <c r="V1004">
        <v>86996.346322891404</v>
      </c>
      <c r="W1004">
        <v>87114.625967488988</v>
      </c>
      <c r="X1004">
        <v>5511.9481820325427</v>
      </c>
      <c r="Y1004">
        <v>5530.0212767955563</v>
      </c>
      <c r="Z1004">
        <v>5375.8098092284326</v>
      </c>
      <c r="AA1004">
        <v>5596.2189004880056</v>
      </c>
      <c r="AB1004">
        <v>826.0653546369598</v>
      </c>
      <c r="AC1004">
        <v>816.58679414564835</v>
      </c>
      <c r="AD1004">
        <v>722.05880056252931</v>
      </c>
      <c r="AE1004">
        <v>950.15856108617299</v>
      </c>
      <c r="AF1004">
        <v>69.668485299092566</v>
      </c>
      <c r="AG1004">
        <v>69.437318060235029</v>
      </c>
      <c r="AH1004">
        <v>68.626247678986928</v>
      </c>
      <c r="AI1004">
        <v>71.384779722928741</v>
      </c>
      <c r="AJ1004">
        <v>0.62762104577391209</v>
      </c>
      <c r="AK1004">
        <v>0.6276209601574636</v>
      </c>
      <c r="AL1004">
        <v>0.62757414544209011</v>
      </c>
      <c r="AM1004">
        <v>0.62766716638534381</v>
      </c>
      <c r="AN1004">
        <v>0.9714463916652829</v>
      </c>
      <c r="AO1004">
        <v>0.97144639166528279</v>
      </c>
      <c r="AP1004">
        <v>0.97144639166528279</v>
      </c>
      <c r="AQ1004">
        <v>0.97144639166528279</v>
      </c>
      <c r="AR1004">
        <v>16.84881248657706</v>
      </c>
      <c r="AS1004">
        <v>16.848812486577071</v>
      </c>
      <c r="AT1004">
        <v>16.848812486577071</v>
      </c>
      <c r="AU1004">
        <v>16.848812486577071</v>
      </c>
      <c r="AV1004" t="str">
        <f>VLOOKUP(Sheet1[[#This Row],[NPDES ID2]],Combined_Sheet__Major_Only___2[[NPDES ID2]:[ECHO BFR]],3,FALSE)</f>
        <v>IA</v>
      </c>
      <c r="AW1004" t="s">
        <v>12185</v>
      </c>
      <c r="AX1004" t="str">
        <f>VLOOKUP(Sheet1[[#This Row],[NPDES ID2]],Combined_Sheet__Major_Only___2[[NPDES ID2]:[ECHO BFR]],27,FALSE)</f>
        <v>methaneBioCaptureRecover</v>
      </c>
      <c r="AY1004" t="str">
        <f>VLOOKUP(Sheet1[[#This Row],[NPDES ID2]],Combined_Sheet__Major_Only___2[[NPDES ID2]:[ECHO BFR]],28,FALSE)</f>
        <v>thermoAerobicDigest</v>
      </c>
      <c r="AZ1004" t="str">
        <f>VLOOKUP(Sheet1[[#This Row],[NPDES ID2]],Combined_Sheet__Major_Only___2[[NPDES ID2]:[ECHO BFR]],29,FALSE)</f>
        <v>preliminaryOps, thickening</v>
      </c>
      <c r="BA1004">
        <f>VLOOKUP(Sheet1[[#This Row],[NPDES ID2]],Combined_Sheet__Major_Only___2[[NPDES ID2]:[ECHO BFR]],17,FALSE)</f>
        <v>41.610582999999998</v>
      </c>
      <c r="BB1004">
        <f>VLOOKUP(Sheet1[[#This Row],[NPDES ID2]],Combined_Sheet__Major_Only___2[[NPDES ID2]:[ECHO BFR]],18,FALSE)</f>
        <v>-91.504527999999993</v>
      </c>
      <c r="BC1004" s="2" t="str">
        <f>IF(ISNUMBER(SEARCH("aerobic",$AW1004)),"aerobic","")</f>
        <v/>
      </c>
      <c r="BD1004" s="2" t="str">
        <f>IF(ISNUMBER(SEARCH("anaer",$AW1004)),"anaer","")</f>
        <v>anaer</v>
      </c>
      <c r="BE1004" s="2" t="str">
        <f>IF(ISNUMBER(SEARCH("thickening",$AZ1004)),"thickening","")</f>
        <v>thickening</v>
      </c>
      <c r="BF1004" s="3" t="str">
        <f>IF(ISNUMBER(SEARCH("airDry",$AW1004)),"airDry","")</f>
        <v/>
      </c>
      <c r="BG1004" s="3" t="str">
        <f>IF(ISNUMBER(SEARCH("heatDry",$AY1004)),"heatDry","")</f>
        <v/>
      </c>
      <c r="BH1004" s="3" t="str">
        <f>IF(AND(ISNUMBER(SEARCH("aerobic",$AW1004)),ISNUMBER(SEARCH("anaer",$AW1004))),"Combined Aer and Anaer.","")</f>
        <v/>
      </c>
    </row>
    <row r="1005" spans="1:60" x14ac:dyDescent="0.25">
      <c r="A1005" s="5">
        <v>292</v>
      </c>
      <c r="B1005" t="s">
        <v>1493</v>
      </c>
      <c r="C1005">
        <v>1382</v>
      </c>
      <c r="D1005">
        <v>397.62104163119182</v>
      </c>
      <c r="E1005">
        <v>394.98765907773389</v>
      </c>
      <c r="F1005">
        <v>334.51930209078648</v>
      </c>
      <c r="G1005">
        <v>462.04115429597209</v>
      </c>
      <c r="H1005">
        <v>-108.5319990901358</v>
      </c>
      <c r="I1005">
        <v>-109.94034761979511</v>
      </c>
      <c r="J1005">
        <v>-129.35354023120101</v>
      </c>
      <c r="K1005">
        <v>-86.910220409299868</v>
      </c>
      <c r="L1005">
        <v>968.59614186727038</v>
      </c>
      <c r="M1005">
        <v>965.22246321910359</v>
      </c>
      <c r="N1005">
        <v>953.43220362915213</v>
      </c>
      <c r="O1005">
        <v>993.58737816327039</v>
      </c>
      <c r="P1005">
        <v>32.354304242821243</v>
      </c>
      <c r="Q1005">
        <v>32.68701311857938</v>
      </c>
      <c r="R1005">
        <v>26.40186455227046</v>
      </c>
      <c r="S1005">
        <v>37.936509915659748</v>
      </c>
      <c r="T1005">
        <v>86866.960456199886</v>
      </c>
      <c r="U1005">
        <v>86867.105877191017</v>
      </c>
      <c r="V1005">
        <v>86808.053634591211</v>
      </c>
      <c r="W1005">
        <v>86926.08257639948</v>
      </c>
      <c r="X1005">
        <v>5578.4104265053465</v>
      </c>
      <c r="Y1005">
        <v>5597.4443169012229</v>
      </c>
      <c r="Z1005">
        <v>5434.4225781453133</v>
      </c>
      <c r="AA1005">
        <v>5667.6855619253784</v>
      </c>
      <c r="AB1005">
        <v>846.82056491169544</v>
      </c>
      <c r="AC1005">
        <v>836.90083032708833</v>
      </c>
      <c r="AD1005">
        <v>738.90163189409157</v>
      </c>
      <c r="AE1005">
        <v>976.43372137680683</v>
      </c>
      <c r="AF1005">
        <v>68.689976265232403</v>
      </c>
      <c r="AG1005">
        <v>68.451304712012728</v>
      </c>
      <c r="AH1005">
        <v>67.614266228544096</v>
      </c>
      <c r="AI1005">
        <v>70.461539833344034</v>
      </c>
      <c r="AJ1005">
        <v>0.61564713794956394</v>
      </c>
      <c r="AK1005">
        <v>0.61564706219195076</v>
      </c>
      <c r="AL1005">
        <v>0.61560557035036279</v>
      </c>
      <c r="AM1005">
        <v>0.61568801414615371</v>
      </c>
      <c r="AN1005">
        <v>0.97138699949148888</v>
      </c>
      <c r="AO1005">
        <v>0.97138699949148888</v>
      </c>
      <c r="AP1005">
        <v>0.97138699949148888</v>
      </c>
      <c r="AQ1005">
        <v>0.97138699949148888</v>
      </c>
      <c r="AR1005">
        <v>16.48068591456865</v>
      </c>
      <c r="AS1005">
        <v>16.48068591456865</v>
      </c>
      <c r="AT1005">
        <v>16.48068591456865</v>
      </c>
      <c r="AU1005">
        <v>16.48068591456865</v>
      </c>
      <c r="AV1005" t="str">
        <f>VLOOKUP(Sheet1[[#This Row],[NPDES ID2]],Combined_Sheet__Major_Only___2[[NPDES ID2]:[ECHO BFR]],3,FALSE)</f>
        <v>IL</v>
      </c>
      <c r="AW1005" t="s">
        <v>12185</v>
      </c>
      <c r="AX1005" t="str">
        <f>VLOOKUP(Sheet1[[#This Row],[NPDES ID2]],Combined_Sheet__Major_Only___2[[NPDES ID2]:[ECHO BFR]],27,FALSE)</f>
        <v>methaneBioCaptureRecover</v>
      </c>
      <c r="AY1005" t="str">
        <f>VLOOKUP(Sheet1[[#This Row],[NPDES ID2]],Combined_Sheet__Major_Only___2[[NPDES ID2]:[ECHO BFR]],28,FALSE)</f>
        <v>-</v>
      </c>
      <c r="AZ1005" t="str">
        <f>VLOOKUP(Sheet1[[#This Row],[NPDES ID2]],Combined_Sheet__Major_Only___2[[NPDES ID2]:[ECHO BFR]],29,FALSE)</f>
        <v>preliminaryOps, thickening</v>
      </c>
      <c r="BA1005">
        <f>VLOOKUP(Sheet1[[#This Row],[NPDES ID2]],Combined_Sheet__Major_Only___2[[NPDES ID2]:[ECHO BFR]],17,FALSE)</f>
        <v>42.390500000000003</v>
      </c>
      <c r="BB1005">
        <f>VLOOKUP(Sheet1[[#This Row],[NPDES ID2]],Combined_Sheet__Major_Only___2[[NPDES ID2]:[ECHO BFR]],18,FALSE)</f>
        <v>-88.176699999999997</v>
      </c>
      <c r="BC1005" s="2" t="str">
        <f>IF(ISNUMBER(SEARCH("aerobic",$AW1005)),"aerobic","")</f>
        <v/>
      </c>
      <c r="BD1005" s="2" t="str">
        <f>IF(ISNUMBER(SEARCH("anaer",$AW1005)),"anaer","")</f>
        <v>anaer</v>
      </c>
      <c r="BE1005" s="2" t="str">
        <f>IF(ISNUMBER(SEARCH("thickening",$AZ1005)),"thickening","")</f>
        <v>thickening</v>
      </c>
      <c r="BF1005" s="3" t="str">
        <f>IF(ISNUMBER(SEARCH("airDry",$AW1005)),"airDry","")</f>
        <v/>
      </c>
      <c r="BG1005" s="3" t="str">
        <f>IF(ISNUMBER(SEARCH("heatDry",$AY1005)),"heatDry","")</f>
        <v/>
      </c>
      <c r="BH1005" s="3" t="str">
        <f>IF(AND(ISNUMBER(SEARCH("aerobic",$AW1005)),ISNUMBER(SEARCH("anaer",$AW1005))),"Combined Aer and Anaer.","")</f>
        <v/>
      </c>
    </row>
    <row r="1006" spans="1:60" x14ac:dyDescent="0.25">
      <c r="A1006" s="5">
        <v>2288</v>
      </c>
      <c r="B1006" t="s">
        <v>10695</v>
      </c>
      <c r="C1006">
        <v>444.71</v>
      </c>
      <c r="D1006">
        <v>366.99634553465557</v>
      </c>
      <c r="E1006">
        <v>363.02689119011512</v>
      </c>
      <c r="F1006">
        <v>291.84954775181251</v>
      </c>
      <c r="G1006">
        <v>449.05913670367698</v>
      </c>
      <c r="H1006">
        <v>-109.0355645035765</v>
      </c>
      <c r="I1006">
        <v>-110.3844316298803</v>
      </c>
      <c r="J1006">
        <v>-129.85721745103521</v>
      </c>
      <c r="K1006">
        <v>-87.514819390016257</v>
      </c>
      <c r="L1006">
        <v>311.05157542661101</v>
      </c>
      <c r="M1006">
        <v>309.96144690422972</v>
      </c>
      <c r="N1006">
        <v>306.14939868829651</v>
      </c>
      <c r="O1006">
        <v>319.12954243273231</v>
      </c>
      <c r="P1006">
        <v>10.41303952642733</v>
      </c>
      <c r="Q1006">
        <v>10.51873930630487</v>
      </c>
      <c r="R1006">
        <v>8.4995996694844482</v>
      </c>
      <c r="S1006">
        <v>12.20246147479498</v>
      </c>
      <c r="T1006">
        <v>86826.764897462737</v>
      </c>
      <c r="U1006">
        <v>86826.91025255865</v>
      </c>
      <c r="V1006">
        <v>86767.884768545046</v>
      </c>
      <c r="W1006">
        <v>86885.860227412195</v>
      </c>
      <c r="X1006">
        <v>5587.1415752365974</v>
      </c>
      <c r="Y1006">
        <v>5606.2931822167166</v>
      </c>
      <c r="Z1006">
        <v>5442.0221714445706</v>
      </c>
      <c r="AA1006">
        <v>5677.1411379205201</v>
      </c>
      <c r="AB1006">
        <v>849.68960797574005</v>
      </c>
      <c r="AC1006">
        <v>839.69682614949636</v>
      </c>
      <c r="AD1006">
        <v>741.23898476770592</v>
      </c>
      <c r="AE1006">
        <v>980.05001108911711</v>
      </c>
      <c r="AF1006">
        <v>68.547575062514369</v>
      </c>
      <c r="AG1006">
        <v>68.307525980878182</v>
      </c>
      <c r="AH1006">
        <v>67.467158805433527</v>
      </c>
      <c r="AI1006">
        <v>70.327507791293442</v>
      </c>
      <c r="AJ1006">
        <v>0.61390483398243967</v>
      </c>
      <c r="AK1006">
        <v>0.61390480987924945</v>
      </c>
      <c r="AL1006">
        <v>0.61389146999963717</v>
      </c>
      <c r="AM1006">
        <v>0.61391797498730116</v>
      </c>
      <c r="AN1006">
        <v>0.97137429724616609</v>
      </c>
      <c r="AO1006">
        <v>0.97137429724616575</v>
      </c>
      <c r="AP1006">
        <v>0.97137429724616575</v>
      </c>
      <c r="AQ1006">
        <v>0.97137429724616575</v>
      </c>
      <c r="AR1006">
        <v>16.428057996906919</v>
      </c>
      <c r="AS1006">
        <v>16.428057996906919</v>
      </c>
      <c r="AT1006">
        <v>16.428057996906919</v>
      </c>
      <c r="AU1006">
        <v>16.428057996906919</v>
      </c>
      <c r="AV1006" t="str">
        <f>VLOOKUP(Sheet1[[#This Row],[NPDES ID2]],Combined_Sheet__Major_Only___2[[NPDES ID2]:[ECHO BFR]],3,FALSE)</f>
        <v>PA</v>
      </c>
      <c r="AW1006" t="s">
        <v>41</v>
      </c>
      <c r="AX1006" t="str">
        <f>VLOOKUP(Sheet1[[#This Row],[NPDES ID2]],Combined_Sheet__Major_Only___2[[NPDES ID2]:[ECHO BFR]],27,FALSE)</f>
        <v>-</v>
      </c>
      <c r="AY1006" t="str">
        <f>VLOOKUP(Sheet1[[#This Row],[NPDES ID2]],Combined_Sheet__Major_Only___2[[NPDES ID2]:[ECHO BFR]],28,FALSE)</f>
        <v>-</v>
      </c>
      <c r="AZ1006" t="str">
        <f>VLOOKUP(Sheet1[[#This Row],[NPDES ID2]],Combined_Sheet__Major_Only___2[[NPDES ID2]:[ECHO BFR]],29,FALSE)</f>
        <v>preliminaryOps, thickening</v>
      </c>
      <c r="BA1006">
        <f>VLOOKUP(Sheet1[[#This Row],[NPDES ID2]],Combined_Sheet__Major_Only___2[[NPDES ID2]:[ECHO BFR]],17,FALSE)</f>
        <v>39.996561</v>
      </c>
      <c r="BB1006">
        <f>VLOOKUP(Sheet1[[#This Row],[NPDES ID2]],Combined_Sheet__Major_Only___2[[NPDES ID2]:[ECHO BFR]],18,FALSE)</f>
        <v>-76.854810000000001</v>
      </c>
      <c r="BC1006" s="2" t="str">
        <f>IF(ISNUMBER(SEARCH("aerobic",$AW1006)),"aerobic","")</f>
        <v>aerobic</v>
      </c>
      <c r="BD1006" s="2" t="str">
        <f>IF(ISNUMBER(SEARCH("anaer",$AW1006)),"anaer","")</f>
        <v/>
      </c>
      <c r="BE1006" s="2" t="str">
        <f>IF(ISNUMBER(SEARCH("thickening",$AZ1006)),"thickening","")</f>
        <v>thickening</v>
      </c>
      <c r="BF1006" s="3" t="str">
        <f>IF(ISNUMBER(SEARCH("airDry",$AW1006)),"airDry","")</f>
        <v/>
      </c>
      <c r="BG1006" s="3" t="str">
        <f>IF(ISNUMBER(SEARCH("heatDry",$AY1006)),"heatDry","")</f>
        <v/>
      </c>
      <c r="BH1006" s="3" t="str">
        <f>IF(AND(ISNUMBER(SEARCH("aerobic",$AW1006)),ISNUMBER(SEARCH("anaer",$AW1006))),"Combined Aer and Anaer.","")</f>
        <v/>
      </c>
    </row>
    <row r="1007" spans="1:60" x14ac:dyDescent="0.25">
      <c r="A1007" s="5">
        <v>1866</v>
      </c>
      <c r="B1007" t="s">
        <v>8815</v>
      </c>
      <c r="C1007">
        <v>7617.93</v>
      </c>
      <c r="D1007">
        <v>1447.746072464749</v>
      </c>
      <c r="E1007">
        <v>1453.260955504024</v>
      </c>
      <c r="F1007">
        <v>1161.3323036359311</v>
      </c>
      <c r="G1007">
        <v>1706.3463441427559</v>
      </c>
      <c r="H1007">
        <v>-104.3236751818163</v>
      </c>
      <c r="I1007">
        <v>-106.033573186401</v>
      </c>
      <c r="J1007">
        <v>-125.10692172566181</v>
      </c>
      <c r="K1007">
        <v>-82.121911194818722</v>
      </c>
      <c r="L1007">
        <v>5457.2686581622111</v>
      </c>
      <c r="M1007">
        <v>5439.5408176561104</v>
      </c>
      <c r="N1007">
        <v>5377.8406142269587</v>
      </c>
      <c r="O1007">
        <v>5588.3011542903614</v>
      </c>
      <c r="P1007">
        <v>178.04293052756651</v>
      </c>
      <c r="Q1007">
        <v>180.35632796945549</v>
      </c>
      <c r="R1007">
        <v>144.84917187570079</v>
      </c>
      <c r="S1007">
        <v>210.03499786346629</v>
      </c>
      <c r="T1007">
        <v>86786.619688602048</v>
      </c>
      <c r="U1007">
        <v>86786.764977885294</v>
      </c>
      <c r="V1007">
        <v>86727.76621893949</v>
      </c>
      <c r="W1007">
        <v>86845.688261859468</v>
      </c>
      <c r="X1007">
        <v>5452.4843073987468</v>
      </c>
      <c r="Y1007">
        <v>5469.946880562622</v>
      </c>
      <c r="Z1007">
        <v>5321.1652693004762</v>
      </c>
      <c r="AA1007">
        <v>5533.6853895660233</v>
      </c>
      <c r="AB1007">
        <v>811.79051340056265</v>
      </c>
      <c r="AC1007">
        <v>802.63566844477589</v>
      </c>
      <c r="AD1007">
        <v>710.09444340361472</v>
      </c>
      <c r="AE1007">
        <v>932.79309571104068</v>
      </c>
      <c r="AF1007">
        <v>70.232736757075358</v>
      </c>
      <c r="AG1007">
        <v>70.007772717804926</v>
      </c>
      <c r="AH1007">
        <v>69.208723776504868</v>
      </c>
      <c r="AI1007">
        <v>71.915003426823958</v>
      </c>
      <c r="AJ1007">
        <v>0.6345272841271119</v>
      </c>
      <c r="AK1007">
        <v>0.63452683649224029</v>
      </c>
      <c r="AL1007">
        <v>0.6342971000387958</v>
      </c>
      <c r="AM1007">
        <v>0.63475371646629408</v>
      </c>
      <c r="AN1007">
        <v>0.97136159965027058</v>
      </c>
      <c r="AO1007">
        <v>0.97136159965027113</v>
      </c>
      <c r="AP1007">
        <v>0.97136159965027113</v>
      </c>
      <c r="AQ1007">
        <v>0.97136159965027113</v>
      </c>
      <c r="AR1007">
        <v>17.054978430497261</v>
      </c>
      <c r="AS1007">
        <v>17.054978430497261</v>
      </c>
      <c r="AT1007">
        <v>17.054978430497261</v>
      </c>
      <c r="AU1007">
        <v>17.054978430497261</v>
      </c>
      <c r="AV1007" t="str">
        <f>VLOOKUP(Sheet1[[#This Row],[NPDES ID2]],Combined_Sheet__Major_Only___2[[NPDES ID2]:[ECHO BFR]],3,FALSE)</f>
        <v>IN</v>
      </c>
      <c r="AW1007" t="s">
        <v>12185</v>
      </c>
      <c r="AX1007" t="str">
        <f>VLOOKUP(Sheet1[[#This Row],[NPDES ID2]],Combined_Sheet__Major_Only___2[[NPDES ID2]:[ECHO BFR]],27,FALSE)</f>
        <v>-</v>
      </c>
      <c r="AY1007" t="str">
        <f>VLOOKUP(Sheet1[[#This Row],[NPDES ID2]],Combined_Sheet__Major_Only___2[[NPDES ID2]:[ECHO BFR]],28,FALSE)</f>
        <v>-</v>
      </c>
      <c r="AZ1007" t="str">
        <f>VLOOKUP(Sheet1[[#This Row],[NPDES ID2]],Combined_Sheet__Major_Only___2[[NPDES ID2]:[ECHO BFR]],29,FALSE)</f>
        <v>preliminaryOps, thickening</v>
      </c>
      <c r="BA1007">
        <f>VLOOKUP(Sheet1[[#This Row],[NPDES ID2]],Combined_Sheet__Major_Only___2[[NPDES ID2]:[ECHO BFR]],17,FALSE)</f>
        <v>40.185054999999998</v>
      </c>
      <c r="BB1007">
        <f>VLOOKUP(Sheet1[[#This Row],[NPDES ID2]],Combined_Sheet__Major_Only___2[[NPDES ID2]:[ECHO BFR]],18,FALSE)</f>
        <v>-85.441153</v>
      </c>
      <c r="BC1007" s="2" t="str">
        <f>IF(ISNUMBER(SEARCH("aerobic",$AW1007)),"aerobic","")</f>
        <v/>
      </c>
      <c r="BD1007" s="2" t="str">
        <f>IF(ISNUMBER(SEARCH("anaer",$AW1007)),"anaer","")</f>
        <v>anaer</v>
      </c>
      <c r="BE1007" s="2" t="str">
        <f>IF(ISNUMBER(SEARCH("thickening",$AZ1007)),"thickening","")</f>
        <v>thickening</v>
      </c>
      <c r="BF1007" s="3" t="str">
        <f>IF(ISNUMBER(SEARCH("airDry",$AW1007)),"airDry","")</f>
        <v/>
      </c>
      <c r="BG1007" s="3" t="str">
        <f>IF(ISNUMBER(SEARCH("heatDry",$AY1007)),"heatDry","")</f>
        <v/>
      </c>
      <c r="BH1007" s="3" t="str">
        <f>IF(AND(ISNUMBER(SEARCH("aerobic",$AW1007)),ISNUMBER(SEARCH("anaer",$AW1007))),"Combined Aer and Anaer.","")</f>
        <v/>
      </c>
    </row>
    <row r="1008" spans="1:60" x14ac:dyDescent="0.25">
      <c r="A1008" s="5">
        <v>1939</v>
      </c>
      <c r="B1008" t="s">
        <v>9147</v>
      </c>
      <c r="C1008">
        <v>2609.1799999999998</v>
      </c>
      <c r="D1008">
        <v>538.27330553863783</v>
      </c>
      <c r="E1008">
        <v>533.99467775062408</v>
      </c>
      <c r="F1008">
        <v>438.29111627804411</v>
      </c>
      <c r="G1008">
        <v>629.61688121867621</v>
      </c>
      <c r="H1008">
        <v>-136.9047248597243</v>
      </c>
      <c r="I1008">
        <v>-138.2681186098751</v>
      </c>
      <c r="J1008">
        <v>-157.68436406506331</v>
      </c>
      <c r="K1008">
        <v>-113.62243921066811</v>
      </c>
      <c r="L1008">
        <v>2005.385620082958</v>
      </c>
      <c r="M1008">
        <v>1993.5871923088191</v>
      </c>
      <c r="N1008">
        <v>1952.3766024977999</v>
      </c>
      <c r="O1008">
        <v>2092.7596000702538</v>
      </c>
      <c r="P1008">
        <v>82.313596470185999</v>
      </c>
      <c r="Q1008">
        <v>81.981581198573707</v>
      </c>
      <c r="R1008">
        <v>69.000297797000471</v>
      </c>
      <c r="S1008">
        <v>92.702002101870477</v>
      </c>
      <c r="T1008">
        <v>86723.552850832886</v>
      </c>
      <c r="U1008">
        <v>86723.698036726521</v>
      </c>
      <c r="V1008">
        <v>86664.74126200653</v>
      </c>
      <c r="W1008">
        <v>86782.579390183761</v>
      </c>
      <c r="X1008">
        <v>6776.9395321969969</v>
      </c>
      <c r="Y1008">
        <v>6813.2318175306482</v>
      </c>
      <c r="Z1008">
        <v>6487.4709714649034</v>
      </c>
      <c r="AA1008">
        <v>6958.3180580819326</v>
      </c>
      <c r="AB1008">
        <v>1283.789504319898</v>
      </c>
      <c r="AC1008">
        <v>1265.8866544794589</v>
      </c>
      <c r="AD1008">
        <v>1079.2001814706191</v>
      </c>
      <c r="AE1008">
        <v>1549.3626322770449</v>
      </c>
      <c r="AF1008">
        <v>56.472469999224231</v>
      </c>
      <c r="AG1008">
        <v>56.141294579124668</v>
      </c>
      <c r="AH1008">
        <v>54.979108841972128</v>
      </c>
      <c r="AI1008">
        <v>58.931552973780192</v>
      </c>
      <c r="AJ1008">
        <v>0.46644932220704582</v>
      </c>
      <c r="AK1008">
        <v>0.46644918994082157</v>
      </c>
      <c r="AL1008">
        <v>0.46637812435531489</v>
      </c>
      <c r="AM1008">
        <v>0.46651934267030393</v>
      </c>
      <c r="AN1008">
        <v>0.97134162936940371</v>
      </c>
      <c r="AO1008">
        <v>0.97134162936940394</v>
      </c>
      <c r="AP1008">
        <v>0.97134162936940394</v>
      </c>
      <c r="AQ1008">
        <v>0.97134162936940394</v>
      </c>
      <c r="AR1008">
        <v>11.89045466606637</v>
      </c>
      <c r="AS1008">
        <v>11.89045466606637</v>
      </c>
      <c r="AT1008">
        <v>11.89045466606637</v>
      </c>
      <c r="AU1008">
        <v>11.89045466606637</v>
      </c>
      <c r="AV1008" t="str">
        <f>VLOOKUP(Sheet1[[#This Row],[NPDES ID2]],Combined_Sheet__Major_Only___2[[NPDES ID2]:[ECHO BFR]],3,FALSE)</f>
        <v>PA</v>
      </c>
      <c r="AW1008" t="s">
        <v>87</v>
      </c>
      <c r="AX1008" t="str">
        <f>VLOOKUP(Sheet1[[#This Row],[NPDES ID2]],Combined_Sheet__Major_Only___2[[NPDES ID2]:[ECHO BFR]],27,FALSE)</f>
        <v>-</v>
      </c>
      <c r="AY1008" t="str">
        <f>VLOOKUP(Sheet1[[#This Row],[NPDES ID2]],Combined_Sheet__Major_Only___2[[NPDES ID2]:[ECHO BFR]],28,FALSE)</f>
        <v>-</v>
      </c>
      <c r="AZ1008" t="str">
        <f>VLOOKUP(Sheet1[[#This Row],[NPDES ID2]],Combined_Sheet__Major_Only___2[[NPDES ID2]:[ECHO BFR]],29,FALSE)</f>
        <v>thickening, preliminaryOps</v>
      </c>
      <c r="BA1008">
        <f>VLOOKUP(Sheet1[[#This Row],[NPDES ID2]],Combined_Sheet__Major_Only___2[[NPDES ID2]:[ECHO BFR]],17,FALSE)</f>
        <v>40.120939</v>
      </c>
      <c r="BB1008">
        <f>VLOOKUP(Sheet1[[#This Row],[NPDES ID2]],Combined_Sheet__Major_Only___2[[NPDES ID2]:[ECHO BFR]],18,FALSE)</f>
        <v>-75.457965999999999</v>
      </c>
      <c r="BC1008" s="2" t="str">
        <f>IF(ISNUMBER(SEARCH("aerobic",$AW1008)),"aerobic","")</f>
        <v/>
      </c>
      <c r="BD1008" s="2" t="str">
        <f>IF(ISNUMBER(SEARCH("anaer",$AW1008)),"anaer","")</f>
        <v/>
      </c>
      <c r="BE1008" s="2" t="str">
        <f>IF(ISNUMBER(SEARCH("thickening",$AZ1008)),"thickening","")</f>
        <v>thickening</v>
      </c>
      <c r="BF1008" s="4" t="str">
        <f>IF(ISNUMBER(SEARCH("airDry",$AW1008)),"airDry","")</f>
        <v/>
      </c>
      <c r="BG1008" s="4" t="str">
        <f>IF(ISNUMBER(SEARCH("heatDry",$AY1008)),"heatDry","")</f>
        <v/>
      </c>
      <c r="BH1008" s="4" t="str">
        <f>IF(AND(ISNUMBER(SEARCH("aerobic",$AW1008)),ISNUMBER(SEARCH("anaer",$AW1008))),"Combined Aer and Anaer.","")</f>
        <v/>
      </c>
    </row>
    <row r="1009" spans="1:60" x14ac:dyDescent="0.25">
      <c r="A1009" s="5">
        <v>242</v>
      </c>
      <c r="B1009" t="s">
        <v>1258</v>
      </c>
      <c r="C1009">
        <v>2096.4</v>
      </c>
      <c r="D1009">
        <v>490.26733118676538</v>
      </c>
      <c r="E1009">
        <v>486.68451478321458</v>
      </c>
      <c r="F1009">
        <v>404.15666600275108</v>
      </c>
      <c r="G1009">
        <v>570.83465493687117</v>
      </c>
      <c r="H1009">
        <v>-104.8765037599466</v>
      </c>
      <c r="I1009">
        <v>-106.2747711058727</v>
      </c>
      <c r="J1009">
        <v>-125.8335408242673</v>
      </c>
      <c r="K1009">
        <v>-83.351111208303706</v>
      </c>
      <c r="L1009">
        <v>1514.183860038692</v>
      </c>
      <c r="M1009">
        <v>1509.4070946580191</v>
      </c>
      <c r="N1009">
        <v>1492.721785052707</v>
      </c>
      <c r="O1009">
        <v>1549.5591514445309</v>
      </c>
      <c r="P1009">
        <v>48.986146960379912</v>
      </c>
      <c r="Q1009">
        <v>49.662744375636557</v>
      </c>
      <c r="R1009">
        <v>39.805570862828063</v>
      </c>
      <c r="S1009">
        <v>57.846540030591044</v>
      </c>
      <c r="T1009">
        <v>86693.090710390083</v>
      </c>
      <c r="U1009">
        <v>86693.235846345109</v>
      </c>
      <c r="V1009">
        <v>86634.299350577261</v>
      </c>
      <c r="W1009">
        <v>86752.096946792371</v>
      </c>
      <c r="X1009">
        <v>5402.024508908512</v>
      </c>
      <c r="Y1009">
        <v>5418.9008860679141</v>
      </c>
      <c r="Z1009">
        <v>5275.3013238705234</v>
      </c>
      <c r="AA1009">
        <v>5480.3187010659713</v>
      </c>
      <c r="AB1009">
        <v>798.28437683700463</v>
      </c>
      <c r="AC1009">
        <v>789.33268544212251</v>
      </c>
      <c r="AD1009">
        <v>699.09617614824754</v>
      </c>
      <c r="AE1009">
        <v>915.77651516084313</v>
      </c>
      <c r="AF1009">
        <v>70.791030102556221</v>
      </c>
      <c r="AG1009">
        <v>70.568581750009798</v>
      </c>
      <c r="AH1009">
        <v>69.787140809027036</v>
      </c>
      <c r="AI1009">
        <v>72.443778932649948</v>
      </c>
      <c r="AJ1009">
        <v>0.64136133471491774</v>
      </c>
      <c r="AK1009">
        <v>0.64136121842442151</v>
      </c>
      <c r="AL1009">
        <v>0.64129797668652033</v>
      </c>
      <c r="AM1009">
        <v>0.64142364113840222</v>
      </c>
      <c r="AN1009">
        <v>0.9713319734735022</v>
      </c>
      <c r="AO1009">
        <v>0.97133197347350253</v>
      </c>
      <c r="AP1009">
        <v>0.97133197347350253</v>
      </c>
      <c r="AQ1009">
        <v>0.97133197347350253</v>
      </c>
      <c r="AR1009">
        <v>17.270891392748609</v>
      </c>
      <c r="AS1009">
        <v>17.270891392748609</v>
      </c>
      <c r="AT1009">
        <v>17.270891392748609</v>
      </c>
      <c r="AU1009">
        <v>17.270891392748609</v>
      </c>
      <c r="AV1009" t="str">
        <f>VLOOKUP(Sheet1[[#This Row],[NPDES ID2]],Combined_Sheet__Major_Only___2[[NPDES ID2]:[ECHO BFR]],3,FALSE)</f>
        <v>IN</v>
      </c>
      <c r="AW1009" t="s">
        <v>12185</v>
      </c>
      <c r="AX1009" t="str">
        <f>VLOOKUP(Sheet1[[#This Row],[NPDES ID2]],Combined_Sheet__Major_Only___2[[NPDES ID2]:[ECHO BFR]],27,FALSE)</f>
        <v>other, tempSludgeStore, methaneBioCaptureRecover</v>
      </c>
      <c r="AY1009" t="str">
        <f>VLOOKUP(Sheet1[[#This Row],[NPDES ID2]],Combined_Sheet__Major_Only___2[[NPDES ID2]:[ECHO BFR]],28,FALSE)</f>
        <v>-</v>
      </c>
      <c r="AZ1009" t="str">
        <f>VLOOKUP(Sheet1[[#This Row],[NPDES ID2]],Combined_Sheet__Major_Only___2[[NPDES ID2]:[ECHO BFR]],29,FALSE)</f>
        <v>thickening</v>
      </c>
      <c r="BA1009">
        <f>VLOOKUP(Sheet1[[#This Row],[NPDES ID2]],Combined_Sheet__Major_Only___2[[NPDES ID2]:[ECHO BFR]],17,FALSE)</f>
        <v>40.402624000000003</v>
      </c>
      <c r="BB1009">
        <f>VLOOKUP(Sheet1[[#This Row],[NPDES ID2]],Combined_Sheet__Major_Only___2[[NPDES ID2]:[ECHO BFR]],18,FALSE)</f>
        <v>-86.907696000000001</v>
      </c>
      <c r="BC1009" s="2" t="str">
        <f>IF(ISNUMBER(SEARCH("aerobic",$AW1009)),"aerobic","")</f>
        <v/>
      </c>
      <c r="BD1009" s="2" t="str">
        <f>IF(ISNUMBER(SEARCH("anaer",$AW1009)),"anaer","")</f>
        <v>anaer</v>
      </c>
      <c r="BE1009" s="2" t="str">
        <f>IF(ISNUMBER(SEARCH("thickening",$AZ1009)),"thickening","")</f>
        <v>thickening</v>
      </c>
      <c r="BF1009" s="3" t="str">
        <f>IF(ISNUMBER(SEARCH("airDry",$AW1009)),"airDry","")</f>
        <v/>
      </c>
      <c r="BG1009" s="3" t="str">
        <f>IF(ISNUMBER(SEARCH("heatDry",$AY1009)),"heatDry","")</f>
        <v/>
      </c>
      <c r="BH1009" s="3" t="str">
        <f>IF(AND(ISNUMBER(SEARCH("aerobic",$AW1009)),ISNUMBER(SEARCH("anaer",$AW1009))),"Combined Aer and Anaer.","")</f>
        <v/>
      </c>
    </row>
    <row r="1010" spans="1:60" x14ac:dyDescent="0.25">
      <c r="A1010" s="5">
        <v>960</v>
      </c>
      <c r="B1010" t="s">
        <v>4660</v>
      </c>
      <c r="C1010">
        <v>602.5</v>
      </c>
      <c r="D1010">
        <v>317.06567819873902</v>
      </c>
      <c r="E1010">
        <v>312.38505657089831</v>
      </c>
      <c r="F1010">
        <v>262.3588663400169</v>
      </c>
      <c r="G1010">
        <v>384.14098660601269</v>
      </c>
      <c r="H1010">
        <v>-138.60749072124159</v>
      </c>
      <c r="I1010">
        <v>-139.93842644089639</v>
      </c>
      <c r="J1010">
        <v>-158.59365647836961</v>
      </c>
      <c r="K1010">
        <v>-115.6807604344433</v>
      </c>
      <c r="L1010">
        <v>454.56242417588032</v>
      </c>
      <c r="M1010">
        <v>451.84881252440073</v>
      </c>
      <c r="N1010">
        <v>442.36005496245912</v>
      </c>
      <c r="O1010">
        <v>474.67010090579907</v>
      </c>
      <c r="P1010">
        <v>18.78949610820931</v>
      </c>
      <c r="Q1010">
        <v>18.70597147960035</v>
      </c>
      <c r="R1010">
        <v>15.763630316298141</v>
      </c>
      <c r="S1010">
        <v>21.132293313352889</v>
      </c>
      <c r="T1010">
        <v>86644.72177535716</v>
      </c>
      <c r="U1010">
        <v>86644.86683201784</v>
      </c>
      <c r="V1010">
        <v>86585.962535934654</v>
      </c>
      <c r="W1010">
        <v>86703.695773972257</v>
      </c>
      <c r="X1010">
        <v>6815.6908746781874</v>
      </c>
      <c r="Y1010">
        <v>6852.6778274058597</v>
      </c>
      <c r="Z1010">
        <v>6520.3054615926258</v>
      </c>
      <c r="AA1010">
        <v>7000.9507220827509</v>
      </c>
      <c r="AB1010">
        <v>1302.9856010239239</v>
      </c>
      <c r="AC1010">
        <v>1284.899683538775</v>
      </c>
      <c r="AD1010">
        <v>1093.47833707004</v>
      </c>
      <c r="AE1010">
        <v>1576.256173281668</v>
      </c>
      <c r="AF1010">
        <v>56.093921349621077</v>
      </c>
      <c r="AG1010">
        <v>55.759303398632078</v>
      </c>
      <c r="AH1010">
        <v>54.58798488171778</v>
      </c>
      <c r="AI1010">
        <v>58.574925739327753</v>
      </c>
      <c r="AJ1010">
        <v>0.4618371500310664</v>
      </c>
      <c r="AK1010">
        <v>0.4618371204479792</v>
      </c>
      <c r="AL1010">
        <v>0.46182079885561023</v>
      </c>
      <c r="AM1010">
        <v>0.46185322863964529</v>
      </c>
      <c r="AN1010">
        <v>0.97131662810248354</v>
      </c>
      <c r="AO1010">
        <v>0.97131662810248354</v>
      </c>
      <c r="AP1010">
        <v>0.97131662810248354</v>
      </c>
      <c r="AQ1010">
        <v>0.97131662810248354</v>
      </c>
      <c r="AR1010">
        <v>11.75046238480974</v>
      </c>
      <c r="AS1010">
        <v>11.75046238480974</v>
      </c>
      <c r="AT1010">
        <v>11.75046238480974</v>
      </c>
      <c r="AU1010">
        <v>11.75046238480974</v>
      </c>
      <c r="AV1010" t="str">
        <f>VLOOKUP(Sheet1[[#This Row],[NPDES ID2]],Combined_Sheet__Major_Only___2[[NPDES ID2]:[ECHO BFR]],3,FALSE)</f>
        <v>FL</v>
      </c>
      <c r="AW1010" t="s">
        <v>87</v>
      </c>
      <c r="AX1010" t="str">
        <f>VLOOKUP(Sheet1[[#This Row],[NPDES ID2]],Combined_Sheet__Major_Only___2[[NPDES ID2]:[ECHO BFR]],27,FALSE)</f>
        <v>other</v>
      </c>
      <c r="AY1010" t="str">
        <f>VLOOKUP(Sheet1[[#This Row],[NPDES ID2]],Combined_Sheet__Major_Only___2[[NPDES ID2]:[ECHO BFR]],28,FALSE)</f>
        <v>-</v>
      </c>
      <c r="AZ1010" t="str">
        <f>VLOOKUP(Sheet1[[#This Row],[NPDES ID2]],Combined_Sheet__Major_Only___2[[NPDES ID2]:[ECHO BFR]],29,FALSE)</f>
        <v>thickening</v>
      </c>
      <c r="BA1010">
        <f>VLOOKUP(Sheet1[[#This Row],[NPDES ID2]],Combined_Sheet__Major_Only___2[[NPDES ID2]:[ECHO BFR]],17,FALSE)</f>
        <v>28.114090000000001</v>
      </c>
      <c r="BB1010">
        <f>VLOOKUP(Sheet1[[#This Row],[NPDES ID2]],Combined_Sheet__Major_Only___2[[NPDES ID2]:[ECHO BFR]],18,FALSE)</f>
        <v>-81.597329999999999</v>
      </c>
      <c r="BC1010" s="2" t="str">
        <f>IF(ISNUMBER(SEARCH("aerobic",$AW1010)),"aerobic","")</f>
        <v/>
      </c>
      <c r="BD1010" s="2" t="str">
        <f>IF(ISNUMBER(SEARCH("anaer",$AW1010)),"anaer","")</f>
        <v/>
      </c>
      <c r="BE1010" s="2" t="str">
        <f>IF(ISNUMBER(SEARCH("thickening",$AZ1010)),"thickening","")</f>
        <v>thickening</v>
      </c>
      <c r="BF1010" s="3" t="str">
        <f>IF(ISNUMBER(SEARCH("airDry",$AW1010)),"airDry","")</f>
        <v/>
      </c>
      <c r="BG1010" s="3" t="str">
        <f>IF(ISNUMBER(SEARCH("heatDry",$AY1010)),"heatDry","")</f>
        <v/>
      </c>
      <c r="BH1010" s="3" t="str">
        <f>IF(AND(ISNUMBER(SEARCH("aerobic",$AW1010)),ISNUMBER(SEARCH("anaer",$AW1010))),"Combined Aer and Anaer.","")</f>
        <v/>
      </c>
    </row>
    <row r="1011" spans="1:60" x14ac:dyDescent="0.25">
      <c r="A1011" s="5">
        <v>313</v>
      </c>
      <c r="B1011" t="s">
        <v>1593</v>
      </c>
      <c r="C1011">
        <v>1208.8599999999999</v>
      </c>
      <c r="D1011">
        <v>336.56015244287551</v>
      </c>
      <c r="E1011">
        <v>333.63258248895443</v>
      </c>
      <c r="F1011">
        <v>284.37834835009153</v>
      </c>
      <c r="G1011">
        <v>396.52803847168298</v>
      </c>
      <c r="H1011">
        <v>-136.73673348224989</v>
      </c>
      <c r="I1011">
        <v>-138.01277681233231</v>
      </c>
      <c r="J1011">
        <v>-157.1222880116463</v>
      </c>
      <c r="K1011">
        <v>-113.74093445536769</v>
      </c>
      <c r="L1011">
        <v>945.67164579342193</v>
      </c>
      <c r="M1011">
        <v>940.18902844648642</v>
      </c>
      <c r="N1011">
        <v>921.02423107104744</v>
      </c>
      <c r="O1011">
        <v>986.29015978851737</v>
      </c>
      <c r="P1011">
        <v>38.567539307468913</v>
      </c>
      <c r="Q1011">
        <v>38.405866944222247</v>
      </c>
      <c r="R1011">
        <v>32.301283464525412</v>
      </c>
      <c r="S1011">
        <v>43.492913318792297</v>
      </c>
      <c r="T1011">
        <v>86596.798385169372</v>
      </c>
      <c r="U1011">
        <v>86596.943363266124</v>
      </c>
      <c r="V1011">
        <v>86538.070970263987</v>
      </c>
      <c r="W1011">
        <v>86655.740442951967</v>
      </c>
      <c r="X1011">
        <v>6724.7786744827436</v>
      </c>
      <c r="Y1011">
        <v>6760.3034618096717</v>
      </c>
      <c r="Z1011">
        <v>6441.4409399643782</v>
      </c>
      <c r="AA1011">
        <v>6902.2356492730314</v>
      </c>
      <c r="AB1011">
        <v>1262.8825389276169</v>
      </c>
      <c r="AC1011">
        <v>1245.2328760533139</v>
      </c>
      <c r="AD1011">
        <v>1063.420048801293</v>
      </c>
      <c r="AE1011">
        <v>1520.960696090774</v>
      </c>
      <c r="AF1011">
        <v>56.821318665625057</v>
      </c>
      <c r="AG1011">
        <v>56.49238941938053</v>
      </c>
      <c r="AH1011">
        <v>55.340081341372297</v>
      </c>
      <c r="AI1011">
        <v>59.261259356087102</v>
      </c>
      <c r="AJ1011">
        <v>0.47070022294387243</v>
      </c>
      <c r="AK1011">
        <v>0.47070016258002101</v>
      </c>
      <c r="AL1011">
        <v>0.47066712283229689</v>
      </c>
      <c r="AM1011">
        <v>0.47073277259933488</v>
      </c>
      <c r="AN1011">
        <v>0.97130140787318064</v>
      </c>
      <c r="AO1011">
        <v>0.97130140787318042</v>
      </c>
      <c r="AP1011">
        <v>0.97130140787318042</v>
      </c>
      <c r="AQ1011">
        <v>0.97130140787318042</v>
      </c>
      <c r="AR1011">
        <v>12.022511643469031</v>
      </c>
      <c r="AS1011">
        <v>12.022511643469031</v>
      </c>
      <c r="AT1011">
        <v>12.022511643469031</v>
      </c>
      <c r="AU1011">
        <v>12.022511643469031</v>
      </c>
      <c r="AV1011" t="str">
        <f>VLOOKUP(Sheet1[[#This Row],[NPDES ID2]],Combined_Sheet__Major_Only___2[[NPDES ID2]:[ECHO BFR]],3,FALSE)</f>
        <v>TX</v>
      </c>
      <c r="AW1011" t="s">
        <v>54</v>
      </c>
      <c r="AX1011" t="str">
        <f>VLOOKUP(Sheet1[[#This Row],[NPDES ID2]],Combined_Sheet__Major_Only___2[[NPDES ID2]:[ECHO BFR]],27,FALSE)</f>
        <v>-</v>
      </c>
      <c r="AY1011" t="str">
        <f>VLOOKUP(Sheet1[[#This Row],[NPDES ID2]],Combined_Sheet__Major_Only___2[[NPDES ID2]:[ECHO BFR]],28,FALSE)</f>
        <v>-</v>
      </c>
      <c r="AZ1011" t="str">
        <f>VLOOKUP(Sheet1[[#This Row],[NPDES ID2]],Combined_Sheet__Major_Only___2[[NPDES ID2]:[ECHO BFR]],29,FALSE)</f>
        <v>thickening</v>
      </c>
      <c r="BA1011">
        <f>VLOOKUP(Sheet1[[#This Row],[NPDES ID2]],Combined_Sheet__Major_Only___2[[NPDES ID2]:[ECHO BFR]],17,FALSE)</f>
        <v>29.716760000000001</v>
      </c>
      <c r="BB1011">
        <f>VLOOKUP(Sheet1[[#This Row],[NPDES ID2]],Combined_Sheet__Major_Only___2[[NPDES ID2]:[ECHO BFR]],18,FALSE)</f>
        <v>-95.592200000000005</v>
      </c>
      <c r="BC1011" s="2" t="str">
        <f>IF(ISNUMBER(SEARCH("aerobic",$AW1011)),"aerobic","")</f>
        <v/>
      </c>
      <c r="BD1011" s="2" t="str">
        <f>IF(ISNUMBER(SEARCH("anaer",$AW1011)),"anaer","")</f>
        <v/>
      </c>
      <c r="BE1011" s="2" t="str">
        <f>IF(ISNUMBER(SEARCH("thickening",$AZ1011)),"thickening","")</f>
        <v>thickening</v>
      </c>
      <c r="BF1011" s="4" t="str">
        <f>IF(ISNUMBER(SEARCH("airDry",$AW1011)),"airDry","")</f>
        <v/>
      </c>
      <c r="BG1011" s="4" t="str">
        <f>IF(ISNUMBER(SEARCH("heatDry",$AY1011)),"heatDry","")</f>
        <v/>
      </c>
      <c r="BH1011" s="4" t="str">
        <f>IF(AND(ISNUMBER(SEARCH("aerobic",$AW1011)),ISNUMBER(SEARCH("anaer",$AW1011))),"Combined Aer and Anaer.","")</f>
        <v/>
      </c>
    </row>
    <row r="1012" spans="1:60" x14ac:dyDescent="0.25">
      <c r="A1012" s="5">
        <v>1415</v>
      </c>
      <c r="B1012" t="s">
        <v>6699</v>
      </c>
      <c r="C1012">
        <v>133.85</v>
      </c>
      <c r="D1012">
        <v>804.2486589058152</v>
      </c>
      <c r="E1012">
        <v>798.45828955869342</v>
      </c>
      <c r="F1012">
        <v>572.53296195887458</v>
      </c>
      <c r="G1012">
        <v>1037.800653372253</v>
      </c>
      <c r="H1012">
        <v>-111.44897223122631</v>
      </c>
      <c r="I1012">
        <v>-112.83301889920349</v>
      </c>
      <c r="J1012">
        <v>-132.18372511012799</v>
      </c>
      <c r="K1012">
        <v>-89.859440271468628</v>
      </c>
      <c r="L1012">
        <v>91.810945153955061</v>
      </c>
      <c r="M1012">
        <v>91.469087606641551</v>
      </c>
      <c r="N1012">
        <v>90.273413208441852</v>
      </c>
      <c r="O1012">
        <v>94.344418684885497</v>
      </c>
      <c r="P1012">
        <v>3.137843545609754</v>
      </c>
      <c r="Q1012">
        <v>3.1655289465643222</v>
      </c>
      <c r="R1012">
        <v>2.5680313548649689</v>
      </c>
      <c r="S1012">
        <v>3.6582125115791939</v>
      </c>
      <c r="T1012">
        <v>86583.230488920308</v>
      </c>
      <c r="U1012">
        <v>86583.375444774298</v>
      </c>
      <c r="V1012">
        <v>86524.512084056638</v>
      </c>
      <c r="W1012">
        <v>86642.163503730335</v>
      </c>
      <c r="X1012">
        <v>5681.4530488169657</v>
      </c>
      <c r="Y1012">
        <v>5701.9198961673992</v>
      </c>
      <c r="Z1012">
        <v>5525.0057915718626</v>
      </c>
      <c r="AA1012">
        <v>5778.6918091413136</v>
      </c>
      <c r="AB1012">
        <v>880.040951045425</v>
      </c>
      <c r="AC1012">
        <v>869.37821397341895</v>
      </c>
      <c r="AD1012">
        <v>765.75760686926105</v>
      </c>
      <c r="AE1012">
        <v>1018.660049704229</v>
      </c>
      <c r="AF1012">
        <v>67.221064259077806</v>
      </c>
      <c r="AG1012">
        <v>66.970823115649523</v>
      </c>
      <c r="AH1012">
        <v>66.095300337459307</v>
      </c>
      <c r="AI1012">
        <v>69.075921399686152</v>
      </c>
      <c r="AJ1012">
        <v>0.59767824176997064</v>
      </c>
      <c r="AK1012">
        <v>0.59767823459321667</v>
      </c>
      <c r="AL1012">
        <v>0.59767424881296449</v>
      </c>
      <c r="AM1012">
        <v>0.59768216803633856</v>
      </c>
      <c r="AN1012">
        <v>0.971297095842789</v>
      </c>
      <c r="AO1012">
        <v>0.971297095842789</v>
      </c>
      <c r="AP1012">
        <v>0.971297095842789</v>
      </c>
      <c r="AQ1012">
        <v>0.971297095842789</v>
      </c>
      <c r="AR1012">
        <v>15.929259935052171</v>
      </c>
      <c r="AS1012">
        <v>15.929259935052171</v>
      </c>
      <c r="AT1012">
        <v>15.929259935052171</v>
      </c>
      <c r="AU1012">
        <v>15.929259935052171</v>
      </c>
      <c r="AV1012" t="str">
        <f>VLOOKUP(Sheet1[[#This Row],[NPDES ID2]],Combined_Sheet__Major_Only___2[[NPDES ID2]:[ECHO BFR]],3,FALSE)</f>
        <v>MN</v>
      </c>
      <c r="AW1012" t="s">
        <v>41</v>
      </c>
      <c r="AX1012" t="str">
        <f>VLOOKUP(Sheet1[[#This Row],[NPDES ID2]],Combined_Sheet__Major_Only___2[[NPDES ID2]:[ECHO BFR]],27,FALSE)</f>
        <v>-</v>
      </c>
      <c r="AY1012" t="str">
        <f>VLOOKUP(Sheet1[[#This Row],[NPDES ID2]],Combined_Sheet__Major_Only___2[[NPDES ID2]:[ECHO BFR]],28,FALSE)</f>
        <v>-</v>
      </c>
      <c r="AZ1012" t="str">
        <f>VLOOKUP(Sheet1[[#This Row],[NPDES ID2]],Combined_Sheet__Major_Only___2[[NPDES ID2]:[ECHO BFR]],29,FALSE)</f>
        <v>thickening</v>
      </c>
      <c r="BA1012">
        <f>VLOOKUP(Sheet1[[#This Row],[NPDES ID2]],Combined_Sheet__Major_Only___2[[NPDES ID2]:[ECHO BFR]],17,FALSE)</f>
        <v>44.933300000000003</v>
      </c>
      <c r="BB1012">
        <f>VLOOKUP(Sheet1[[#This Row],[NPDES ID2]],Combined_Sheet__Major_Only___2[[NPDES ID2]:[ECHO BFR]],18,FALSE)</f>
        <v>-95.716700000000003</v>
      </c>
      <c r="BC1012" s="2" t="str">
        <f>IF(ISNUMBER(SEARCH("aerobic",$AW1012)),"aerobic","")</f>
        <v>aerobic</v>
      </c>
      <c r="BD1012" s="2" t="str">
        <f>IF(ISNUMBER(SEARCH("anaer",$AW1012)),"anaer","")</f>
        <v/>
      </c>
      <c r="BE1012" s="2" t="str">
        <f>IF(ISNUMBER(SEARCH("thickening",$AZ1012)),"thickening","")</f>
        <v>thickening</v>
      </c>
      <c r="BF1012" s="4" t="str">
        <f>IF(ISNUMBER(SEARCH("airDry",$AW1012)),"airDry","")</f>
        <v/>
      </c>
      <c r="BG1012" s="4" t="str">
        <f>IF(ISNUMBER(SEARCH("heatDry",$AY1012)),"heatDry","")</f>
        <v/>
      </c>
      <c r="BH1012" s="4" t="str">
        <f>IF(AND(ISNUMBER(SEARCH("aerobic",$AW1012)),ISNUMBER(SEARCH("anaer",$AW1012))),"Combined Aer and Anaer.","")</f>
        <v/>
      </c>
    </row>
    <row r="1013" spans="1:60" x14ac:dyDescent="0.25">
      <c r="A1013" s="5">
        <v>1052</v>
      </c>
      <c r="B1013" t="s">
        <v>5079</v>
      </c>
      <c r="C1013">
        <v>395</v>
      </c>
      <c r="D1013">
        <v>382.79741364418197</v>
      </c>
      <c r="E1013">
        <v>378.22085964024808</v>
      </c>
      <c r="F1013">
        <v>298.08317826858348</v>
      </c>
      <c r="G1013">
        <v>471.26115363445621</v>
      </c>
      <c r="H1013">
        <v>-108.72924106162461</v>
      </c>
      <c r="I1013">
        <v>-110.0678849480378</v>
      </c>
      <c r="J1013">
        <v>-129.56407159653321</v>
      </c>
      <c r="K1013">
        <v>-87.229654814910731</v>
      </c>
      <c r="L1013">
        <v>277.03620739952578</v>
      </c>
      <c r="M1013">
        <v>276.07368824764109</v>
      </c>
      <c r="N1013">
        <v>272.70776874035278</v>
      </c>
      <c r="O1013">
        <v>284.16869620819853</v>
      </c>
      <c r="P1013">
        <v>9.2475651801964638</v>
      </c>
      <c r="Q1013">
        <v>9.3431708163760021</v>
      </c>
      <c r="R1013">
        <v>7.5454561024217064</v>
      </c>
      <c r="S1013">
        <v>10.844503881805091</v>
      </c>
      <c r="T1013">
        <v>86580.355189279202</v>
      </c>
      <c r="U1013">
        <v>86580.500140419521</v>
      </c>
      <c r="V1013">
        <v>86521.638693817658</v>
      </c>
      <c r="W1013">
        <v>86639.286287708441</v>
      </c>
      <c r="X1013">
        <v>5556.1011156477534</v>
      </c>
      <c r="Y1013">
        <v>5575.0106231712107</v>
      </c>
      <c r="Z1013">
        <v>5412.9873528403614</v>
      </c>
      <c r="AA1013">
        <v>5644.8293136429174</v>
      </c>
      <c r="AB1013">
        <v>842.84716981688371</v>
      </c>
      <c r="AC1013">
        <v>832.97410039262081</v>
      </c>
      <c r="AD1013">
        <v>735.52658686862344</v>
      </c>
      <c r="AE1013">
        <v>971.68188605697605</v>
      </c>
      <c r="AF1013">
        <v>68.734503906952483</v>
      </c>
      <c r="AG1013">
        <v>68.495861904294571</v>
      </c>
      <c r="AH1013">
        <v>67.66049621910436</v>
      </c>
      <c r="AI1013">
        <v>70.503909983898708</v>
      </c>
      <c r="AJ1013">
        <v>0.61619192644395748</v>
      </c>
      <c r="AK1013">
        <v>0.61619190507355237</v>
      </c>
      <c r="AL1013">
        <v>0.61618007077599213</v>
      </c>
      <c r="AM1013">
        <v>0.61620358426627353</v>
      </c>
      <c r="AN1013">
        <v>0.97129618187374378</v>
      </c>
      <c r="AO1013">
        <v>0.97129618187374411</v>
      </c>
      <c r="AP1013">
        <v>0.97129618187374411</v>
      </c>
      <c r="AQ1013">
        <v>0.97129618187374411</v>
      </c>
      <c r="AR1013">
        <v>16.498458890250941</v>
      </c>
      <c r="AS1013">
        <v>16.498458890250941</v>
      </c>
      <c r="AT1013">
        <v>16.498458890250941</v>
      </c>
      <c r="AU1013">
        <v>16.498458890250941</v>
      </c>
      <c r="AV1013" t="str">
        <f>VLOOKUP(Sheet1[[#This Row],[NPDES ID2]],Combined_Sheet__Major_Only___2[[NPDES ID2]:[ECHO BFR]],3,FALSE)</f>
        <v>GA</v>
      </c>
      <c r="AW1013" t="s">
        <v>41</v>
      </c>
      <c r="AX1013" t="str">
        <f>VLOOKUP(Sheet1[[#This Row],[NPDES ID2]],Combined_Sheet__Major_Only___2[[NPDES ID2]:[ECHO BFR]],27,FALSE)</f>
        <v>-</v>
      </c>
      <c r="AY1013" t="str">
        <f>VLOOKUP(Sheet1[[#This Row],[NPDES ID2]],Combined_Sheet__Major_Only___2[[NPDES ID2]:[ECHO BFR]],28,FALSE)</f>
        <v>-</v>
      </c>
      <c r="AZ1013" t="str">
        <f>VLOOKUP(Sheet1[[#This Row],[NPDES ID2]],Combined_Sheet__Major_Only___2[[NPDES ID2]:[ECHO BFR]],29,FALSE)</f>
        <v>thickening, preliminaryOps</v>
      </c>
      <c r="BA1013">
        <f>VLOOKUP(Sheet1[[#This Row],[NPDES ID2]],Combined_Sheet__Major_Only___2[[NPDES ID2]:[ECHO BFR]],17,FALSE)</f>
        <v>34.758606999999998</v>
      </c>
      <c r="BB1013">
        <f>VLOOKUP(Sheet1[[#This Row],[NPDES ID2]],Combined_Sheet__Major_Only___2[[NPDES ID2]:[ECHO BFR]],18,FALSE)</f>
        <v>-84.764205000000004</v>
      </c>
      <c r="BC1013" s="2" t="str">
        <f>IF(ISNUMBER(SEARCH("aerobic",$AW1013)),"aerobic","")</f>
        <v>aerobic</v>
      </c>
      <c r="BD1013" s="2" t="str">
        <f>IF(ISNUMBER(SEARCH("anaer",$AW1013)),"anaer","")</f>
        <v/>
      </c>
      <c r="BE1013" s="2" t="str">
        <f>IF(ISNUMBER(SEARCH("thickening",$AZ1013)),"thickening","")</f>
        <v>thickening</v>
      </c>
      <c r="BF1013" s="3" t="str">
        <f>IF(ISNUMBER(SEARCH("airDry",$AW1013)),"airDry","")</f>
        <v/>
      </c>
      <c r="BG1013" s="3" t="str">
        <f>IF(ISNUMBER(SEARCH("heatDry",$AY1013)),"heatDry","")</f>
        <v/>
      </c>
      <c r="BH1013" s="3" t="str">
        <f>IF(AND(ISNUMBER(SEARCH("aerobic",$AW1013)),ISNUMBER(SEARCH("anaer",$AW1013))),"Combined Aer and Anaer.","")</f>
        <v/>
      </c>
    </row>
    <row r="1014" spans="1:60" x14ac:dyDescent="0.25">
      <c r="A1014" s="5">
        <v>1395</v>
      </c>
      <c r="B1014" t="s">
        <v>6613</v>
      </c>
      <c r="C1014">
        <v>142</v>
      </c>
      <c r="D1014">
        <v>755.2550996627092</v>
      </c>
      <c r="E1014">
        <v>751.01119726053582</v>
      </c>
      <c r="F1014">
        <v>539.37147715934589</v>
      </c>
      <c r="G1014">
        <v>973.57925112832174</v>
      </c>
      <c r="H1014">
        <v>-109.80948004406051</v>
      </c>
      <c r="I1014">
        <v>-111.2059660978249</v>
      </c>
      <c r="J1014">
        <v>-130.6073430182982</v>
      </c>
      <c r="K1014">
        <v>-88.29346819730516</v>
      </c>
      <c r="L1014">
        <v>98.745803223985888</v>
      </c>
      <c r="M1014">
        <v>98.393361096516443</v>
      </c>
      <c r="N1014">
        <v>97.16067413280426</v>
      </c>
      <c r="O1014">
        <v>101.3577091033083</v>
      </c>
      <c r="P1014">
        <v>3.3261997649487789</v>
      </c>
      <c r="Q1014">
        <v>3.3586453533231122</v>
      </c>
      <c r="R1014">
        <v>2.7171504402023641</v>
      </c>
      <c r="S1014">
        <v>3.8917461964947369</v>
      </c>
      <c r="T1014">
        <v>86572.71122673685</v>
      </c>
      <c r="U1014">
        <v>86572.856165345904</v>
      </c>
      <c r="V1014">
        <v>86513.999807406493</v>
      </c>
      <c r="W1014">
        <v>86631.637230482112</v>
      </c>
      <c r="X1014">
        <v>5603.3174727524874</v>
      </c>
      <c r="Y1014">
        <v>5622.8118361962506</v>
      </c>
      <c r="Z1014">
        <v>5455.1835175159331</v>
      </c>
      <c r="AA1014">
        <v>5695.247764218193</v>
      </c>
      <c r="AB1014">
        <v>856.75090382215615</v>
      </c>
      <c r="AC1014">
        <v>846.58439852831793</v>
      </c>
      <c r="AD1014">
        <v>746.84738139958995</v>
      </c>
      <c r="AE1014">
        <v>989.21930645403995</v>
      </c>
      <c r="AF1014">
        <v>68.149041072490775</v>
      </c>
      <c r="AG1014">
        <v>67.905863952997095</v>
      </c>
      <c r="AH1014">
        <v>67.055036581644316</v>
      </c>
      <c r="AI1014">
        <v>69.951561921634138</v>
      </c>
      <c r="AJ1014">
        <v>0.60902911546487271</v>
      </c>
      <c r="AK1014">
        <v>0.60902910782124531</v>
      </c>
      <c r="AL1014">
        <v>0.60902486304697678</v>
      </c>
      <c r="AM1014">
        <v>0.60903329686004781</v>
      </c>
      <c r="AN1014">
        <v>0.9712937518108079</v>
      </c>
      <c r="AO1014">
        <v>0.9712937518108079</v>
      </c>
      <c r="AP1014">
        <v>0.9712937518108079</v>
      </c>
      <c r="AQ1014">
        <v>0.9712937518108079</v>
      </c>
      <c r="AR1014">
        <v>16.278395844572611</v>
      </c>
      <c r="AS1014">
        <v>16.278395844572611</v>
      </c>
      <c r="AT1014">
        <v>16.278395844572611</v>
      </c>
      <c r="AU1014">
        <v>16.278395844572611</v>
      </c>
      <c r="AV1014" t="str">
        <f>VLOOKUP(Sheet1[[#This Row],[NPDES ID2]],Combined_Sheet__Major_Only___2[[NPDES ID2]:[ECHO BFR]],3,FALSE)</f>
        <v>VT</v>
      </c>
      <c r="AW1014" t="s">
        <v>41</v>
      </c>
      <c r="AX1014" t="str">
        <f>VLOOKUP(Sheet1[[#This Row],[NPDES ID2]],Combined_Sheet__Major_Only___2[[NPDES ID2]:[ECHO BFR]],27,FALSE)</f>
        <v>-</v>
      </c>
      <c r="AY1014" t="str">
        <f>VLOOKUP(Sheet1[[#This Row],[NPDES ID2]],Combined_Sheet__Major_Only___2[[NPDES ID2]:[ECHO BFR]],28,FALSE)</f>
        <v>-</v>
      </c>
      <c r="AZ1014" t="str">
        <f>VLOOKUP(Sheet1[[#This Row],[NPDES ID2]],Combined_Sheet__Major_Only___2[[NPDES ID2]:[ECHO BFR]],29,FALSE)</f>
        <v>thickening</v>
      </c>
      <c r="BA1014">
        <f>VLOOKUP(Sheet1[[#This Row],[NPDES ID2]],Combined_Sheet__Major_Only___2[[NPDES ID2]:[ECHO BFR]],17,FALSE)</f>
        <v>44.490788000000002</v>
      </c>
      <c r="BB1014">
        <f>VLOOKUP(Sheet1[[#This Row],[NPDES ID2]],Combined_Sheet__Major_Only___2[[NPDES ID2]:[ECHO BFR]],18,FALSE)</f>
        <v>-73.197732999999999</v>
      </c>
      <c r="BC1014" s="2" t="str">
        <f>IF(ISNUMBER(SEARCH("aerobic",$AW1014)),"aerobic","")</f>
        <v>aerobic</v>
      </c>
      <c r="BD1014" s="2" t="str">
        <f>IF(ISNUMBER(SEARCH("anaer",$AW1014)),"anaer","")</f>
        <v/>
      </c>
      <c r="BE1014" s="2" t="str">
        <f>IF(ISNUMBER(SEARCH("thickening",$AZ1014)),"thickening","")</f>
        <v>thickening</v>
      </c>
      <c r="BF1014" s="4" t="str">
        <f>IF(ISNUMBER(SEARCH("airDry",$AW1014)),"airDry","")</f>
        <v/>
      </c>
      <c r="BG1014" s="4" t="str">
        <f>IF(ISNUMBER(SEARCH("heatDry",$AY1014)),"heatDry","")</f>
        <v/>
      </c>
      <c r="BH1014" s="4" t="str">
        <f>IF(AND(ISNUMBER(SEARCH("aerobic",$AW1014)),ISNUMBER(SEARCH("anaer",$AW1014))),"Combined Aer and Anaer.","")</f>
        <v/>
      </c>
    </row>
    <row r="1015" spans="1:60" x14ac:dyDescent="0.25">
      <c r="A1015" s="5">
        <v>1091</v>
      </c>
      <c r="B1015" t="s">
        <v>5257</v>
      </c>
      <c r="C1015">
        <v>349.45</v>
      </c>
      <c r="D1015">
        <v>406.61310435188739</v>
      </c>
      <c r="E1015">
        <v>403.37952194043982</v>
      </c>
      <c r="F1015">
        <v>314.78138338202871</v>
      </c>
      <c r="G1015">
        <v>501.15109657120519</v>
      </c>
      <c r="H1015">
        <v>-109.3106785109467</v>
      </c>
      <c r="I1015">
        <v>-110.6758447160375</v>
      </c>
      <c r="J1015">
        <v>-130.12357005563561</v>
      </c>
      <c r="K1015">
        <v>-87.789897062129782</v>
      </c>
      <c r="L1015">
        <v>243.90912599376719</v>
      </c>
      <c r="M1015">
        <v>243.04862811806851</v>
      </c>
      <c r="N1015">
        <v>240.03938441401999</v>
      </c>
      <c r="O1015">
        <v>250.2857179533178</v>
      </c>
      <c r="P1015">
        <v>8.1835747766679852</v>
      </c>
      <c r="Q1015">
        <v>8.2654697540640196</v>
      </c>
      <c r="R1015">
        <v>6.6817280790119238</v>
      </c>
      <c r="S1015">
        <v>9.5845002238634933</v>
      </c>
      <c r="T1015">
        <v>86526.082307654549</v>
      </c>
      <c r="U1015">
        <v>86526.227169821766</v>
      </c>
      <c r="V1015">
        <v>86467.401853221018</v>
      </c>
      <c r="W1015">
        <v>86584.97723332938</v>
      </c>
      <c r="X1015">
        <v>5579.5176773195572</v>
      </c>
      <c r="Y1015">
        <v>5598.7467381538636</v>
      </c>
      <c r="Z1015">
        <v>5433.6642890071253</v>
      </c>
      <c r="AA1015">
        <v>5669.9941640656689</v>
      </c>
      <c r="AB1015">
        <v>850.1777321910796</v>
      </c>
      <c r="AC1015">
        <v>840.14705720617144</v>
      </c>
      <c r="AD1015">
        <v>741.46764699504479</v>
      </c>
      <c r="AE1015">
        <v>980.97902490387821</v>
      </c>
      <c r="AF1015">
        <v>68.40334503287005</v>
      </c>
      <c r="AG1015">
        <v>68.162168091267461</v>
      </c>
      <c r="AH1015">
        <v>67.31800857650417</v>
      </c>
      <c r="AI1015">
        <v>70.191447889324806</v>
      </c>
      <c r="AJ1015">
        <v>0.61214024274961876</v>
      </c>
      <c r="AK1015">
        <v>0.6121402238835344</v>
      </c>
      <c r="AL1015">
        <v>0.61212977127774726</v>
      </c>
      <c r="AM1015">
        <v>0.6121505394498129</v>
      </c>
      <c r="AN1015">
        <v>0.97127891927424959</v>
      </c>
      <c r="AO1015">
        <v>0.97127891927424936</v>
      </c>
      <c r="AP1015">
        <v>0.97127891927424936</v>
      </c>
      <c r="AQ1015">
        <v>0.97127891927424936</v>
      </c>
      <c r="AR1015">
        <v>16.373879307231</v>
      </c>
      <c r="AS1015">
        <v>16.373879307231011</v>
      </c>
      <c r="AT1015">
        <v>16.373879307231011</v>
      </c>
      <c r="AU1015">
        <v>16.373879307231011</v>
      </c>
      <c r="AV1015" t="str">
        <f>VLOOKUP(Sheet1[[#This Row],[NPDES ID2]],Combined_Sheet__Major_Only___2[[NPDES ID2]:[ECHO BFR]],3,FALSE)</f>
        <v>CO</v>
      </c>
      <c r="AW1015" t="s">
        <v>41</v>
      </c>
      <c r="AX1015" t="str">
        <f>VLOOKUP(Sheet1[[#This Row],[NPDES ID2]],Combined_Sheet__Major_Only___2[[NPDES ID2]:[ECHO BFR]],27,FALSE)</f>
        <v>-</v>
      </c>
      <c r="AY1015" t="str">
        <f>VLOOKUP(Sheet1[[#This Row],[NPDES ID2]],Combined_Sheet__Major_Only___2[[NPDES ID2]:[ECHO BFR]],28,FALSE)</f>
        <v>-</v>
      </c>
      <c r="AZ1015" t="str">
        <f>VLOOKUP(Sheet1[[#This Row],[NPDES ID2]],Combined_Sheet__Major_Only___2[[NPDES ID2]:[ECHO BFR]],29,FALSE)</f>
        <v>thickening</v>
      </c>
      <c r="BA1015">
        <f>VLOOKUP(Sheet1[[#This Row],[NPDES ID2]],Combined_Sheet__Major_Only___2[[NPDES ID2]:[ECHO BFR]],17,FALSE)</f>
        <v>38.621186000000002</v>
      </c>
      <c r="BB1015">
        <f>VLOOKUP(Sheet1[[#This Row],[NPDES ID2]],Combined_Sheet__Major_Only___2[[NPDES ID2]:[ECHO BFR]],18,FALSE)</f>
        <v>-104.66439099999999</v>
      </c>
      <c r="BC1015" s="2" t="str">
        <f>IF(ISNUMBER(SEARCH("aerobic",$AW1015)),"aerobic","")</f>
        <v>aerobic</v>
      </c>
      <c r="BD1015" s="2" t="str">
        <f>IF(ISNUMBER(SEARCH("anaer",$AW1015)),"anaer","")</f>
        <v/>
      </c>
      <c r="BE1015" s="2" t="str">
        <f>IF(ISNUMBER(SEARCH("thickening",$AZ1015)),"thickening","")</f>
        <v>thickening</v>
      </c>
      <c r="BF1015" s="4" t="str">
        <f>IF(ISNUMBER(SEARCH("airDry",$AW1015)),"airDry","")</f>
        <v/>
      </c>
      <c r="BG1015" s="4" t="str">
        <f>IF(ISNUMBER(SEARCH("heatDry",$AY1015)),"heatDry","")</f>
        <v/>
      </c>
      <c r="BH1015" s="4" t="str">
        <f>IF(AND(ISNUMBER(SEARCH("aerobic",$AW1015)),ISNUMBER(SEARCH("anaer",$AW1015))),"Combined Aer and Anaer.","")</f>
        <v/>
      </c>
    </row>
    <row r="1016" spans="1:60" x14ac:dyDescent="0.25">
      <c r="A1016" s="5">
        <v>1899</v>
      </c>
      <c r="B1016" t="s">
        <v>8966</v>
      </c>
      <c r="C1016">
        <v>4157</v>
      </c>
      <c r="D1016">
        <v>805.94049586142194</v>
      </c>
      <c r="E1016">
        <v>806.10132002385308</v>
      </c>
      <c r="F1016">
        <v>651.04117324930633</v>
      </c>
      <c r="G1016">
        <v>946.20883808287329</v>
      </c>
      <c r="H1016">
        <v>-137.4735956290582</v>
      </c>
      <c r="I1016">
        <v>-138.72036509494859</v>
      </c>
      <c r="J1016">
        <v>-157.93069061673231</v>
      </c>
      <c r="K1016">
        <v>-113.85458518364101</v>
      </c>
      <c r="L1016">
        <v>3106.6496025310648</v>
      </c>
      <c r="M1016">
        <v>3087.9422929167731</v>
      </c>
      <c r="N1016">
        <v>3022.653930705244</v>
      </c>
      <c r="O1016">
        <v>3245.1260459858931</v>
      </c>
      <c r="P1016">
        <v>128.8486436183502</v>
      </c>
      <c r="Q1016">
        <v>128.21599099286959</v>
      </c>
      <c r="R1016">
        <v>108.1584112379303</v>
      </c>
      <c r="S1016">
        <v>144.8871186010806</v>
      </c>
      <c r="T1016">
        <v>86473.783427373419</v>
      </c>
      <c r="U1016">
        <v>86473.928203803662</v>
      </c>
      <c r="V1016">
        <v>86415.137703091532</v>
      </c>
      <c r="W1016">
        <v>86532.643495961354</v>
      </c>
      <c r="X1016">
        <v>6825.9354301676394</v>
      </c>
      <c r="Y1016">
        <v>6863.2845791048512</v>
      </c>
      <c r="Z1016">
        <v>6527.9373159374782</v>
      </c>
      <c r="AA1016">
        <v>7012.8126060195018</v>
      </c>
      <c r="AB1016">
        <v>1311.609225322695</v>
      </c>
      <c r="AC1016">
        <v>1293.387592259018</v>
      </c>
      <c r="AD1016">
        <v>1099.5291674852811</v>
      </c>
      <c r="AE1016">
        <v>1588.101442599286</v>
      </c>
      <c r="AF1016">
        <v>55.912668156833092</v>
      </c>
      <c r="AG1016">
        <v>55.577681400951668</v>
      </c>
      <c r="AH1016">
        <v>54.399974642448832</v>
      </c>
      <c r="AI1016">
        <v>58.40270065795859</v>
      </c>
      <c r="AJ1016">
        <v>0.45962914905891228</v>
      </c>
      <c r="AK1016">
        <v>0.45962893586785358</v>
      </c>
      <c r="AL1016">
        <v>0.45951669489652652</v>
      </c>
      <c r="AM1016">
        <v>0.45973975530034539</v>
      </c>
      <c r="AN1016">
        <v>0.97126226489032208</v>
      </c>
      <c r="AO1016">
        <v>0.97126226489032175</v>
      </c>
      <c r="AP1016">
        <v>0.97126226489032175</v>
      </c>
      <c r="AQ1016">
        <v>0.97126226489032175</v>
      </c>
      <c r="AR1016">
        <v>11.67926077034932</v>
      </c>
      <c r="AS1016">
        <v>11.67926077034932</v>
      </c>
      <c r="AT1016">
        <v>11.67926077034932</v>
      </c>
      <c r="AU1016">
        <v>11.67926077034932</v>
      </c>
      <c r="AV1016" t="str">
        <f>VLOOKUP(Sheet1[[#This Row],[NPDES ID2]],Combined_Sheet__Major_Only___2[[NPDES ID2]:[ECHO BFR]],3,FALSE)</f>
        <v>UT</v>
      </c>
      <c r="AW1016" t="s">
        <v>54</v>
      </c>
      <c r="AX1016" t="str">
        <f>VLOOKUP(Sheet1[[#This Row],[NPDES ID2]],Combined_Sheet__Major_Only___2[[NPDES ID2]:[ECHO BFR]],27,FALSE)</f>
        <v>-</v>
      </c>
      <c r="AY1016" t="str">
        <f>VLOOKUP(Sheet1[[#This Row],[NPDES ID2]],Combined_Sheet__Major_Only___2[[NPDES ID2]:[ECHO BFR]],28,FALSE)</f>
        <v>-</v>
      </c>
      <c r="AZ1016" t="str">
        <f>VLOOKUP(Sheet1[[#This Row],[NPDES ID2]],Combined_Sheet__Major_Only___2[[NPDES ID2]:[ECHO BFR]],29,FALSE)</f>
        <v>thickening</v>
      </c>
      <c r="BA1016">
        <f>VLOOKUP(Sheet1[[#This Row],[NPDES ID2]],Combined_Sheet__Major_Only___2[[NPDES ID2]:[ECHO BFR]],17,FALSE)</f>
        <v>37.11157</v>
      </c>
      <c r="BB1016">
        <f>VLOOKUP(Sheet1[[#This Row],[NPDES ID2]],Combined_Sheet__Major_Only___2[[NPDES ID2]:[ECHO BFR]],18,FALSE)</f>
        <v>-113.57966999999999</v>
      </c>
      <c r="BC1016" s="2" t="str">
        <f>IF(ISNUMBER(SEARCH("aerobic",$AW1016)),"aerobic","")</f>
        <v/>
      </c>
      <c r="BD1016" s="2" t="str">
        <f>IF(ISNUMBER(SEARCH("anaer",$AW1016)),"anaer","")</f>
        <v/>
      </c>
      <c r="BE1016" s="2" t="str">
        <f>IF(ISNUMBER(SEARCH("thickening",$AZ1016)),"thickening","")</f>
        <v>thickening</v>
      </c>
      <c r="BF1016" s="4" t="str">
        <f>IF(ISNUMBER(SEARCH("airDry",$AW1016)),"airDry","")</f>
        <v/>
      </c>
      <c r="BG1016" s="4" t="str">
        <f>IF(ISNUMBER(SEARCH("heatDry",$AY1016)),"heatDry","")</f>
        <v/>
      </c>
      <c r="BH1016" s="4" t="str">
        <f>IF(AND(ISNUMBER(SEARCH("aerobic",$AW1016)),ISNUMBER(SEARCH("anaer",$AW1016))),"Combined Aer and Anaer.","")</f>
        <v/>
      </c>
    </row>
    <row r="1017" spans="1:60" x14ac:dyDescent="0.25">
      <c r="A1017" s="5">
        <v>2178</v>
      </c>
      <c r="B1017" t="s">
        <v>10221</v>
      </c>
      <c r="C1017">
        <v>704</v>
      </c>
      <c r="D1017">
        <v>345.70190760330729</v>
      </c>
      <c r="E1017">
        <v>339.51393060610201</v>
      </c>
      <c r="F1017">
        <v>291.03906205531808</v>
      </c>
      <c r="G1017">
        <v>411.76896500727548</v>
      </c>
      <c r="H1017">
        <v>-111.4705394365005</v>
      </c>
      <c r="I1017">
        <v>-112.8084765993688</v>
      </c>
      <c r="J1017">
        <v>-132.1915690668994</v>
      </c>
      <c r="K1017">
        <v>-89.800541234052204</v>
      </c>
      <c r="L1017">
        <v>482.12426747032941</v>
      </c>
      <c r="M1017">
        <v>480.3201252765507</v>
      </c>
      <c r="N1017">
        <v>474.012230518313</v>
      </c>
      <c r="O1017">
        <v>495.49204205945381</v>
      </c>
      <c r="P1017">
        <v>16.504843262716939</v>
      </c>
      <c r="Q1017">
        <v>16.648629253633281</v>
      </c>
      <c r="R1017">
        <v>13.510584561815939</v>
      </c>
      <c r="S1017">
        <v>19.234624795609431</v>
      </c>
      <c r="T1017">
        <v>86424.669626481249</v>
      </c>
      <c r="U1017">
        <v>86424.814322396036</v>
      </c>
      <c r="V1017">
        <v>86366.056517233272</v>
      </c>
      <c r="W1017">
        <v>86483.496960830569</v>
      </c>
      <c r="X1017">
        <v>5680.0734856320232</v>
      </c>
      <c r="Y1017">
        <v>5700.6254293287684</v>
      </c>
      <c r="Z1017">
        <v>5522.9420276537412</v>
      </c>
      <c r="AA1017">
        <v>5777.7533680479191</v>
      </c>
      <c r="AB1017">
        <v>881.19593163895593</v>
      </c>
      <c r="AC1017">
        <v>870.49919074228865</v>
      </c>
      <c r="AD1017">
        <v>766.58143213722178</v>
      </c>
      <c r="AE1017">
        <v>1020.21074651501</v>
      </c>
      <c r="AF1017">
        <v>67.116512669309287</v>
      </c>
      <c r="AG1017">
        <v>66.865652897897576</v>
      </c>
      <c r="AH1017">
        <v>65.987069230191295</v>
      </c>
      <c r="AI1017">
        <v>68.977062616533189</v>
      </c>
      <c r="AJ1017">
        <v>0.59639958240779289</v>
      </c>
      <c r="AK1017">
        <v>0.59639954447531607</v>
      </c>
      <c r="AL1017">
        <v>0.59637861516447954</v>
      </c>
      <c r="AM1017">
        <v>0.59642020013052377</v>
      </c>
      <c r="AN1017">
        <v>0.97124660718748501</v>
      </c>
      <c r="AO1017">
        <v>0.97124660718748546</v>
      </c>
      <c r="AP1017">
        <v>0.97124660718748546</v>
      </c>
      <c r="AQ1017">
        <v>0.97124660718748546</v>
      </c>
      <c r="AR1017">
        <v>15.889349033501681</v>
      </c>
      <c r="AS1017">
        <v>15.889349033501681</v>
      </c>
      <c r="AT1017">
        <v>15.889349033501681</v>
      </c>
      <c r="AU1017">
        <v>15.889349033501681</v>
      </c>
      <c r="AV1017" t="str">
        <f>VLOOKUP(Sheet1[[#This Row],[NPDES ID2]],Combined_Sheet__Major_Only___2[[NPDES ID2]:[ECHO BFR]],3,FALSE)</f>
        <v>NC</v>
      </c>
      <c r="AW1017" t="s">
        <v>41</v>
      </c>
      <c r="AX1017" t="str">
        <f>VLOOKUP(Sheet1[[#This Row],[NPDES ID2]],Combined_Sheet__Major_Only___2[[NPDES ID2]:[ECHO BFR]],27,FALSE)</f>
        <v>-</v>
      </c>
      <c r="AY1017" t="str">
        <f>VLOOKUP(Sheet1[[#This Row],[NPDES ID2]],Combined_Sheet__Major_Only___2[[NPDES ID2]:[ECHO BFR]],28,FALSE)</f>
        <v>-</v>
      </c>
      <c r="AZ1017" t="str">
        <f>VLOOKUP(Sheet1[[#This Row],[NPDES ID2]],Combined_Sheet__Major_Only___2[[NPDES ID2]:[ECHO BFR]],29,FALSE)</f>
        <v>thickening</v>
      </c>
      <c r="BA1017">
        <f>VLOOKUP(Sheet1[[#This Row],[NPDES ID2]],Combined_Sheet__Major_Only___2[[NPDES ID2]:[ECHO BFR]],17,FALSE)</f>
        <v>35.2303</v>
      </c>
      <c r="BB1017">
        <f>VLOOKUP(Sheet1[[#This Row],[NPDES ID2]],Combined_Sheet__Major_Only___2[[NPDES ID2]:[ECHO BFR]],18,FALSE)</f>
        <v>-78.883300000000006</v>
      </c>
      <c r="BC1017" s="2" t="str">
        <f>IF(ISNUMBER(SEARCH("aerobic",$AW1017)),"aerobic","")</f>
        <v>aerobic</v>
      </c>
      <c r="BD1017" s="2" t="str">
        <f>IF(ISNUMBER(SEARCH("anaer",$AW1017)),"anaer","")</f>
        <v/>
      </c>
      <c r="BE1017" s="2" t="str">
        <f>IF(ISNUMBER(SEARCH("thickening",$AZ1017)),"thickening","")</f>
        <v>thickening</v>
      </c>
      <c r="BF1017" s="3" t="str">
        <f>IF(ISNUMBER(SEARCH("airDry",$AW1017)),"airDry","")</f>
        <v/>
      </c>
      <c r="BG1017" s="3" t="str">
        <f>IF(ISNUMBER(SEARCH("heatDry",$AY1017)),"heatDry","")</f>
        <v/>
      </c>
      <c r="BH1017" s="3" t="str">
        <f>IF(AND(ISNUMBER(SEARCH("aerobic",$AW1017)),ISNUMBER(SEARCH("anaer",$AW1017))),"Combined Aer and Anaer.","")</f>
        <v/>
      </c>
    </row>
    <row r="1018" spans="1:60" x14ac:dyDescent="0.25">
      <c r="A1018" s="5">
        <v>1958</v>
      </c>
      <c r="B1018" t="s">
        <v>9230</v>
      </c>
      <c r="C1018">
        <v>2287.5</v>
      </c>
      <c r="D1018">
        <v>527.87915532449563</v>
      </c>
      <c r="E1018">
        <v>523.80861998485625</v>
      </c>
      <c r="F1018">
        <v>433.21925991143439</v>
      </c>
      <c r="G1018">
        <v>613.92722383543219</v>
      </c>
      <c r="H1018">
        <v>-106.4230091086086</v>
      </c>
      <c r="I1018">
        <v>-107.841841059864</v>
      </c>
      <c r="J1018">
        <v>-127.31169376650919</v>
      </c>
      <c r="K1018">
        <v>-84.791545910903039</v>
      </c>
      <c r="L1018">
        <v>1629.2019992145549</v>
      </c>
      <c r="M1018">
        <v>1623.814268326234</v>
      </c>
      <c r="N1018">
        <v>1604.9966745632919</v>
      </c>
      <c r="O1018">
        <v>1669.099837441898</v>
      </c>
      <c r="P1018">
        <v>53.497823484240783</v>
      </c>
      <c r="Q1018">
        <v>54.148704816338423</v>
      </c>
      <c r="R1018">
        <v>43.558266514220783</v>
      </c>
      <c r="S1018">
        <v>62.999412970682577</v>
      </c>
      <c r="T1018">
        <v>86390.242633731177</v>
      </c>
      <c r="U1018">
        <v>86390.38727320754</v>
      </c>
      <c r="V1018">
        <v>86331.6523864388</v>
      </c>
      <c r="W1018">
        <v>86449.047022566723</v>
      </c>
      <c r="X1018">
        <v>5459.2587150435056</v>
      </c>
      <c r="Y1018">
        <v>5477.0557761984719</v>
      </c>
      <c r="Z1018">
        <v>5325.2531731560784</v>
      </c>
      <c r="AA1018">
        <v>5542.1888069074812</v>
      </c>
      <c r="AB1018">
        <v>816.78522233366209</v>
      </c>
      <c r="AC1018">
        <v>807.44601606114065</v>
      </c>
      <c r="AD1018">
        <v>714.09708479946744</v>
      </c>
      <c r="AE1018">
        <v>939.20790059575722</v>
      </c>
      <c r="AF1018">
        <v>69.805990038374091</v>
      </c>
      <c r="AG1018">
        <v>69.57609762486868</v>
      </c>
      <c r="AH1018">
        <v>68.768330147476718</v>
      </c>
      <c r="AI1018">
        <v>71.514264393569277</v>
      </c>
      <c r="AJ1018">
        <v>0.62930394334712381</v>
      </c>
      <c r="AK1018">
        <v>0.62930381677005287</v>
      </c>
      <c r="AL1018">
        <v>0.6292351443420271</v>
      </c>
      <c r="AM1018">
        <v>0.62937160125973834</v>
      </c>
      <c r="AN1018">
        <v>0.97123562153020304</v>
      </c>
      <c r="AO1018">
        <v>0.97123562153020293</v>
      </c>
      <c r="AP1018">
        <v>0.97123562153020293</v>
      </c>
      <c r="AQ1018">
        <v>0.97123562153020293</v>
      </c>
      <c r="AR1018">
        <v>16.899828644267529</v>
      </c>
      <c r="AS1018">
        <v>16.899828644267529</v>
      </c>
      <c r="AT1018">
        <v>16.899828644267529</v>
      </c>
      <c r="AU1018">
        <v>16.899828644267529</v>
      </c>
      <c r="AV1018" t="str">
        <f>VLOOKUP(Sheet1[[#This Row],[NPDES ID2]],Combined_Sheet__Major_Only___2[[NPDES ID2]:[ECHO BFR]],3,FALSE)</f>
        <v>IN</v>
      </c>
      <c r="AW1018" t="s">
        <v>12185</v>
      </c>
      <c r="AX1018" t="str">
        <f>VLOOKUP(Sheet1[[#This Row],[NPDES ID2]],Combined_Sheet__Major_Only___2[[NPDES ID2]:[ECHO BFR]],27,FALSE)</f>
        <v>methaneBioCaptureRecover</v>
      </c>
      <c r="AY1018" t="str">
        <f>VLOOKUP(Sheet1[[#This Row],[NPDES ID2]],Combined_Sheet__Major_Only___2[[NPDES ID2]:[ECHO BFR]],28,FALSE)</f>
        <v>-</v>
      </c>
      <c r="AZ1018" t="str">
        <f>VLOOKUP(Sheet1[[#This Row],[NPDES ID2]],Combined_Sheet__Major_Only___2[[NPDES ID2]:[ECHO BFR]],29,FALSE)</f>
        <v>preliminaryOps, thickening</v>
      </c>
      <c r="BA1018">
        <f>VLOOKUP(Sheet1[[#This Row],[NPDES ID2]],Combined_Sheet__Major_Only___2[[NPDES ID2]:[ECHO BFR]],17,FALSE)</f>
        <v>41.718162999999997</v>
      </c>
      <c r="BB1018">
        <f>VLOOKUP(Sheet1[[#This Row],[NPDES ID2]],Combined_Sheet__Major_Only___2[[NPDES ID2]:[ECHO BFR]],18,FALSE)</f>
        <v>-86.269828000000004</v>
      </c>
      <c r="BC1018" s="2" t="str">
        <f>IF(ISNUMBER(SEARCH("aerobic",$AW1018)),"aerobic","")</f>
        <v/>
      </c>
      <c r="BD1018" s="2" t="str">
        <f>IF(ISNUMBER(SEARCH("anaer",$AW1018)),"anaer","")</f>
        <v>anaer</v>
      </c>
      <c r="BE1018" s="2" t="str">
        <f>IF(ISNUMBER(SEARCH("thickening",$AZ1018)),"thickening","")</f>
        <v>thickening</v>
      </c>
      <c r="BF1018" s="3" t="str">
        <f>IF(ISNUMBER(SEARCH("airDry",$AW1018)),"airDry","")</f>
        <v/>
      </c>
      <c r="BG1018" s="3" t="str">
        <f>IF(ISNUMBER(SEARCH("heatDry",$AY1018)),"heatDry","")</f>
        <v/>
      </c>
      <c r="BH1018" s="3" t="str">
        <f>IF(AND(ISNUMBER(SEARCH("aerobic",$AW1018)),ISNUMBER(SEARCH("anaer",$AW1018))),"Combined Aer and Anaer.","")</f>
        <v/>
      </c>
    </row>
    <row r="1019" spans="1:60" x14ac:dyDescent="0.25">
      <c r="A1019" s="5">
        <v>2096</v>
      </c>
      <c r="B1019" t="s">
        <v>9852</v>
      </c>
      <c r="C1019">
        <v>1028.51</v>
      </c>
      <c r="D1019">
        <v>334.12995864202401</v>
      </c>
      <c r="E1019">
        <v>330.61826570085668</v>
      </c>
      <c r="F1019">
        <v>284.07385758522548</v>
      </c>
      <c r="G1019">
        <v>397.0613503048275</v>
      </c>
      <c r="H1019">
        <v>-138.87953844004289</v>
      </c>
      <c r="I1019">
        <v>-140.28913578106949</v>
      </c>
      <c r="J1019">
        <v>-158.96795247616819</v>
      </c>
      <c r="K1019">
        <v>-115.8592138892853</v>
      </c>
      <c r="L1019">
        <v>768.17877134014066</v>
      </c>
      <c r="M1019">
        <v>763.55453715953502</v>
      </c>
      <c r="N1019">
        <v>747.38857047887905</v>
      </c>
      <c r="O1019">
        <v>802.43980033989806</v>
      </c>
      <c r="P1019">
        <v>31.87284287844815</v>
      </c>
      <c r="Q1019">
        <v>31.71398660605411</v>
      </c>
      <c r="R1019">
        <v>26.753276076024239</v>
      </c>
      <c r="S1019">
        <v>35.849040560893528</v>
      </c>
      <c r="T1019">
        <v>86388.757399587819</v>
      </c>
      <c r="U1019">
        <v>86388.902036629326</v>
      </c>
      <c r="V1019">
        <v>86330.168138595836</v>
      </c>
      <c r="W1019">
        <v>86447.560798518112</v>
      </c>
      <c r="X1019">
        <v>6820.4065192604403</v>
      </c>
      <c r="Y1019">
        <v>6857.7052148484909</v>
      </c>
      <c r="Z1019">
        <v>6522.4800896962024</v>
      </c>
      <c r="AA1019">
        <v>7007.3190712026744</v>
      </c>
      <c r="AB1019">
        <v>1310.6664370778731</v>
      </c>
      <c r="AC1019">
        <v>1292.5002631897021</v>
      </c>
      <c r="AD1019">
        <v>1098.811548922861</v>
      </c>
      <c r="AE1019">
        <v>1587.462215577807</v>
      </c>
      <c r="AF1019">
        <v>55.891580450122582</v>
      </c>
      <c r="AG1019">
        <v>55.555548744591363</v>
      </c>
      <c r="AH1019">
        <v>54.37867793405583</v>
      </c>
      <c r="AI1019">
        <v>58.383812387384587</v>
      </c>
      <c r="AJ1019">
        <v>0.45937220080118329</v>
      </c>
      <c r="AK1019">
        <v>0.45937215022552019</v>
      </c>
      <c r="AL1019">
        <v>0.45934440610030119</v>
      </c>
      <c r="AM1019">
        <v>0.45939953296634117</v>
      </c>
      <c r="AN1019">
        <v>0.97123514740292993</v>
      </c>
      <c r="AO1019">
        <v>0.97123514740292971</v>
      </c>
      <c r="AP1019">
        <v>0.97123514740292971</v>
      </c>
      <c r="AQ1019">
        <v>0.97123514740292971</v>
      </c>
      <c r="AR1019">
        <v>11.67425112064984</v>
      </c>
      <c r="AS1019">
        <v>11.674251120649849</v>
      </c>
      <c r="AT1019">
        <v>11.674251120649849</v>
      </c>
      <c r="AU1019">
        <v>11.674251120649849</v>
      </c>
      <c r="AV1019" t="str">
        <f>VLOOKUP(Sheet1[[#This Row],[NPDES ID2]],Combined_Sheet__Major_Only___2[[NPDES ID2]:[ECHO BFR]],3,FALSE)</f>
        <v>AL</v>
      </c>
      <c r="AW1019" t="s">
        <v>87</v>
      </c>
      <c r="AX1019" t="str">
        <f>VLOOKUP(Sheet1[[#This Row],[NPDES ID2]],Combined_Sheet__Major_Only___2[[NPDES ID2]:[ECHO BFR]],27,FALSE)</f>
        <v>-</v>
      </c>
      <c r="AY1019" t="str">
        <f>VLOOKUP(Sheet1[[#This Row],[NPDES ID2]],Combined_Sheet__Major_Only___2[[NPDES ID2]:[ECHO BFR]],28,FALSE)</f>
        <v>pasteurize</v>
      </c>
      <c r="AZ1019" t="str">
        <f>VLOOKUP(Sheet1[[#This Row],[NPDES ID2]],Combined_Sheet__Major_Only___2[[NPDES ID2]:[ECHO BFR]],29,FALSE)</f>
        <v>thickening</v>
      </c>
      <c r="BA1019">
        <f>VLOOKUP(Sheet1[[#This Row],[NPDES ID2]],Combined_Sheet__Major_Only___2[[NPDES ID2]:[ECHO BFR]],17,FALSE)</f>
        <v>34.783884</v>
      </c>
      <c r="BB1019">
        <f>VLOOKUP(Sheet1[[#This Row],[NPDES ID2]],Combined_Sheet__Major_Only___2[[NPDES ID2]:[ECHO BFR]],18,FALSE)</f>
        <v>-87.701497000000003</v>
      </c>
      <c r="BC1019" s="2" t="str">
        <f>IF(ISNUMBER(SEARCH("aerobic",$AW1019)),"aerobic","")</f>
        <v/>
      </c>
      <c r="BD1019" s="2" t="str">
        <f>IF(ISNUMBER(SEARCH("anaer",$AW1019)),"anaer","")</f>
        <v/>
      </c>
      <c r="BE1019" s="2" t="str">
        <f>IF(ISNUMBER(SEARCH("thickening",$AZ1019)),"thickening","")</f>
        <v>thickening</v>
      </c>
      <c r="BF1019" s="3" t="str">
        <f>IF(ISNUMBER(SEARCH("airDry",$AW1019)),"airDry","")</f>
        <v/>
      </c>
      <c r="BG1019" s="3" t="str">
        <f>IF(ISNUMBER(SEARCH("heatDry",$AY1019)),"heatDry","")</f>
        <v/>
      </c>
      <c r="BH1019" s="3" t="str">
        <f>IF(AND(ISNUMBER(SEARCH("aerobic",$AW1019)),ISNUMBER(SEARCH("anaer",$AW1019))),"Combined Aer and Anaer.","")</f>
        <v/>
      </c>
    </row>
    <row r="1020" spans="1:60" x14ac:dyDescent="0.25">
      <c r="A1020" s="5">
        <v>1740</v>
      </c>
      <c r="B1020" t="s">
        <v>8151</v>
      </c>
      <c r="C1020">
        <v>30.4</v>
      </c>
      <c r="D1020">
        <v>3141.1346719659869</v>
      </c>
      <c r="E1020">
        <v>3108.9820734893669</v>
      </c>
      <c r="F1020">
        <v>2110.913992240226</v>
      </c>
      <c r="G1020">
        <v>4127.5700393257612</v>
      </c>
      <c r="H1020">
        <v>-110.75949762476139</v>
      </c>
      <c r="I1020">
        <v>-112.1793095421243</v>
      </c>
      <c r="J1020">
        <v>-131.52301998419719</v>
      </c>
      <c r="K1020">
        <v>-89.215392781839029</v>
      </c>
      <c r="L1020">
        <v>20.977691683255671</v>
      </c>
      <c r="M1020">
        <v>20.901006811088191</v>
      </c>
      <c r="N1020">
        <v>20.632777969631771</v>
      </c>
      <c r="O1020">
        <v>21.54601563987454</v>
      </c>
      <c r="P1020">
        <v>0.71241902537165624</v>
      </c>
      <c r="Q1020">
        <v>0.71899502853520869</v>
      </c>
      <c r="R1020">
        <v>0.58257788024773827</v>
      </c>
      <c r="S1020">
        <v>0.83186135837202935</v>
      </c>
      <c r="T1020">
        <v>86334.589591276628</v>
      </c>
      <c r="U1020">
        <v>86334.734139517299</v>
      </c>
      <c r="V1020">
        <v>86276.036301536573</v>
      </c>
      <c r="W1020">
        <v>86393.356887483664</v>
      </c>
      <c r="X1020">
        <v>5631.1776932031653</v>
      </c>
      <c r="Y1020">
        <v>5651.1571512205164</v>
      </c>
      <c r="Z1020">
        <v>5478.834953840289</v>
      </c>
      <c r="AA1020">
        <v>5725.8020427301672</v>
      </c>
      <c r="AB1020">
        <v>867.26991503842305</v>
      </c>
      <c r="AC1020">
        <v>856.85704183864198</v>
      </c>
      <c r="AD1020">
        <v>755.25529543904963</v>
      </c>
      <c r="AE1020">
        <v>1002.783411873436</v>
      </c>
      <c r="AF1020">
        <v>67.625566577791048</v>
      </c>
      <c r="AG1020">
        <v>67.378371069807201</v>
      </c>
      <c r="AH1020">
        <v>66.513664627320082</v>
      </c>
      <c r="AI1020">
        <v>69.457650328710201</v>
      </c>
      <c r="AJ1020">
        <v>0.60262568591389065</v>
      </c>
      <c r="AK1020">
        <v>0.60262568428602148</v>
      </c>
      <c r="AL1020">
        <v>0.6026247791303333</v>
      </c>
      <c r="AM1020">
        <v>0.60262657754697579</v>
      </c>
      <c r="AN1020">
        <v>0.97121784487365515</v>
      </c>
      <c r="AO1020">
        <v>0.97121784487365559</v>
      </c>
      <c r="AP1020">
        <v>0.97121784487365559</v>
      </c>
      <c r="AQ1020">
        <v>0.97121784487365559</v>
      </c>
      <c r="AR1020">
        <v>16.08154528698654</v>
      </c>
      <c r="AS1020">
        <v>16.08154528698655</v>
      </c>
      <c r="AT1020">
        <v>16.08154528698655</v>
      </c>
      <c r="AU1020">
        <v>16.08154528698655</v>
      </c>
      <c r="AV1020" t="str">
        <f>VLOOKUP(Sheet1[[#This Row],[NPDES ID2]],Combined_Sheet__Major_Only___2[[NPDES ID2]:[ECHO BFR]],3,FALSE)</f>
        <v>CO</v>
      </c>
      <c r="AW1020" t="s">
        <v>41</v>
      </c>
      <c r="AX1020" t="str">
        <f>VLOOKUP(Sheet1[[#This Row],[NPDES ID2]],Combined_Sheet__Major_Only___2[[NPDES ID2]:[ECHO BFR]],27,FALSE)</f>
        <v>other</v>
      </c>
      <c r="AY1020" t="str">
        <f>VLOOKUP(Sheet1[[#This Row],[NPDES ID2]],Combined_Sheet__Major_Only___2[[NPDES ID2]:[ECHO BFR]],28,FALSE)</f>
        <v>-</v>
      </c>
      <c r="AZ1020" t="str">
        <f>VLOOKUP(Sheet1[[#This Row],[NPDES ID2]],Combined_Sheet__Major_Only___2[[NPDES ID2]:[ECHO BFR]],29,FALSE)</f>
        <v>thickening</v>
      </c>
      <c r="BA1020">
        <f>VLOOKUP(Sheet1[[#This Row],[NPDES ID2]],Combined_Sheet__Major_Only___2[[NPDES ID2]:[ECHO BFR]],17,FALSE)</f>
        <v>40.083840000000002</v>
      </c>
      <c r="BB1020">
        <f>VLOOKUP(Sheet1[[#This Row],[NPDES ID2]],Combined_Sheet__Major_Only___2[[NPDES ID2]:[ECHO BFR]],18,FALSE)</f>
        <v>-104.82462</v>
      </c>
      <c r="BC1020" s="2" t="str">
        <f>IF(ISNUMBER(SEARCH("aerobic",$AW1020)),"aerobic","")</f>
        <v>aerobic</v>
      </c>
      <c r="BD1020" s="2" t="str">
        <f>IF(ISNUMBER(SEARCH("anaer",$AW1020)),"anaer","")</f>
        <v/>
      </c>
      <c r="BE1020" s="2" t="str">
        <f>IF(ISNUMBER(SEARCH("thickening",$AZ1020)),"thickening","")</f>
        <v>thickening</v>
      </c>
      <c r="BF1020" s="3" t="str">
        <f>IF(ISNUMBER(SEARCH("airDry",$AW1020)),"airDry","")</f>
        <v/>
      </c>
      <c r="BG1020" s="3" t="str">
        <f>IF(ISNUMBER(SEARCH("heatDry",$AY1020)),"heatDry","")</f>
        <v/>
      </c>
      <c r="BH1020" s="3" t="str">
        <f>IF(AND(ISNUMBER(SEARCH("aerobic",$AW1020)),ISNUMBER(SEARCH("anaer",$AW1020))),"Combined Aer and Anaer.","")</f>
        <v/>
      </c>
    </row>
    <row r="1021" spans="1:60" x14ac:dyDescent="0.25">
      <c r="A1021" s="5">
        <v>2078</v>
      </c>
      <c r="B1021" t="s">
        <v>9771</v>
      </c>
      <c r="C1021">
        <v>1109.1600000000001</v>
      </c>
      <c r="D1021">
        <v>363.57015929447198</v>
      </c>
      <c r="E1021">
        <v>360.36369642009561</v>
      </c>
      <c r="F1021">
        <v>309.41224711613359</v>
      </c>
      <c r="G1021">
        <v>428.04409898212901</v>
      </c>
      <c r="H1021">
        <v>-108.4159890736241</v>
      </c>
      <c r="I1021">
        <v>-109.7809875306167</v>
      </c>
      <c r="J1021">
        <v>-129.24813482887251</v>
      </c>
      <c r="K1021">
        <v>-86.837012072648335</v>
      </c>
      <c r="L1021">
        <v>778.66621838112405</v>
      </c>
      <c r="M1021">
        <v>775.96864154781315</v>
      </c>
      <c r="N1021">
        <v>766.53954378535639</v>
      </c>
      <c r="O1021">
        <v>798.65098420121478</v>
      </c>
      <c r="P1021">
        <v>25.964587625077151</v>
      </c>
      <c r="Q1021">
        <v>26.236196162301919</v>
      </c>
      <c r="R1021">
        <v>21.18281939500871</v>
      </c>
      <c r="S1021">
        <v>30.45731459168066</v>
      </c>
      <c r="T1021">
        <v>86300.403414257089</v>
      </c>
      <c r="U1021">
        <v>86300.547906454129</v>
      </c>
      <c r="V1021">
        <v>86241.872826553968</v>
      </c>
      <c r="W1021">
        <v>86359.147925453479</v>
      </c>
      <c r="X1021">
        <v>5532.8055874032816</v>
      </c>
      <c r="Y1021">
        <v>5551.5982982470759</v>
      </c>
      <c r="Z1021">
        <v>5390.7199119577826</v>
      </c>
      <c r="AA1021">
        <v>5620.8850716993111</v>
      </c>
      <c r="AB1021">
        <v>838.60296733082384</v>
      </c>
      <c r="AC1021">
        <v>828.80068692212603</v>
      </c>
      <c r="AD1021">
        <v>731.89316370896631</v>
      </c>
      <c r="AE1021">
        <v>966.65851233953219</v>
      </c>
      <c r="AF1021">
        <v>68.803290801721573</v>
      </c>
      <c r="AG1021">
        <v>68.565394919550371</v>
      </c>
      <c r="AH1021">
        <v>67.731510165929976</v>
      </c>
      <c r="AI1021">
        <v>70.568561596681505</v>
      </c>
      <c r="AJ1021">
        <v>0.61703358666277475</v>
      </c>
      <c r="AK1021">
        <v>0.61703352629101171</v>
      </c>
      <c r="AL1021">
        <v>0.61700035809371589</v>
      </c>
      <c r="AM1021">
        <v>0.6170662620200561</v>
      </c>
      <c r="AN1021">
        <v>0.97120691425045369</v>
      </c>
      <c r="AO1021">
        <v>0.97120691425045347</v>
      </c>
      <c r="AP1021">
        <v>0.97120691425045347</v>
      </c>
      <c r="AQ1021">
        <v>0.97120691425045347</v>
      </c>
      <c r="AR1021">
        <v>16.523617147295901</v>
      </c>
      <c r="AS1021">
        <v>16.523617147295891</v>
      </c>
      <c r="AT1021">
        <v>16.523617147295891</v>
      </c>
      <c r="AU1021">
        <v>16.523617147295891</v>
      </c>
      <c r="AV1021" t="str">
        <f>VLOOKUP(Sheet1[[#This Row],[NPDES ID2]],Combined_Sheet__Major_Only___2[[NPDES ID2]:[ECHO BFR]],3,FALSE)</f>
        <v>WA</v>
      </c>
      <c r="AW1021" t="s">
        <v>41</v>
      </c>
      <c r="AX1021" t="str">
        <f>VLOOKUP(Sheet1[[#This Row],[NPDES ID2]],Combined_Sheet__Major_Only___2[[NPDES ID2]:[ECHO BFR]],27,FALSE)</f>
        <v>methaneBioCaptureRecover</v>
      </c>
      <c r="AY1021" t="str">
        <f>VLOOKUP(Sheet1[[#This Row],[NPDES ID2]],Combined_Sheet__Major_Only___2[[NPDES ID2]:[ECHO BFR]],28,FALSE)</f>
        <v>-</v>
      </c>
      <c r="AZ1021" t="str">
        <f>VLOOKUP(Sheet1[[#This Row],[NPDES ID2]],Combined_Sheet__Major_Only___2[[NPDES ID2]:[ECHO BFR]],29,FALSE)</f>
        <v>preliminaryOps, thickening</v>
      </c>
      <c r="BA1021">
        <f>VLOOKUP(Sheet1[[#This Row],[NPDES ID2]],Combined_Sheet__Major_Only___2[[NPDES ID2]:[ECHO BFR]],17,FALSE)</f>
        <v>46.222213000000004</v>
      </c>
      <c r="BB1021">
        <f>VLOOKUP(Sheet1[[#This Row],[NPDES ID2]],Combined_Sheet__Major_Only___2[[NPDES ID2]:[ECHO BFR]],18,FALSE)</f>
        <v>-119.08484199999999</v>
      </c>
      <c r="BC1021" s="2" t="str">
        <f>IF(ISNUMBER(SEARCH("aerobic",$AW1021)),"aerobic","")</f>
        <v>aerobic</v>
      </c>
      <c r="BD1021" s="2" t="str">
        <f>IF(ISNUMBER(SEARCH("anaer",$AW1021)),"anaer","")</f>
        <v/>
      </c>
      <c r="BE1021" s="2" t="str">
        <f>IF(ISNUMBER(SEARCH("thickening",$AZ1021)),"thickening","")</f>
        <v>thickening</v>
      </c>
      <c r="BF1021" s="3" t="str">
        <f>IF(ISNUMBER(SEARCH("airDry",$AW1021)),"airDry","")</f>
        <v/>
      </c>
      <c r="BG1021" s="3" t="str">
        <f>IF(ISNUMBER(SEARCH("heatDry",$AY1021)),"heatDry","")</f>
        <v/>
      </c>
      <c r="BH1021" s="3" t="str">
        <f>IF(AND(ISNUMBER(SEARCH("aerobic",$AW1021)),ISNUMBER(SEARCH("anaer",$AW1021))),"Combined Aer and Anaer.","")</f>
        <v/>
      </c>
    </row>
    <row r="1022" spans="1:60" x14ac:dyDescent="0.25">
      <c r="A1022" s="5">
        <v>2414</v>
      </c>
      <c r="B1022" t="s">
        <v>11257</v>
      </c>
      <c r="C1022">
        <v>263.459</v>
      </c>
      <c r="D1022">
        <v>480.89744894549881</v>
      </c>
      <c r="E1022">
        <v>477.96950054251698</v>
      </c>
      <c r="F1022">
        <v>360.92043447645563</v>
      </c>
      <c r="G1022">
        <v>598.36505275943261</v>
      </c>
      <c r="H1022">
        <v>-110.391718014093</v>
      </c>
      <c r="I1022">
        <v>-111.7961143095489</v>
      </c>
      <c r="J1022">
        <v>-131.16430653649681</v>
      </c>
      <c r="K1022">
        <v>-88.832532081095408</v>
      </c>
      <c r="L1022">
        <v>182.25876589104249</v>
      </c>
      <c r="M1022">
        <v>181.5976224894878</v>
      </c>
      <c r="N1022">
        <v>179.2854097157022</v>
      </c>
      <c r="O1022">
        <v>187.1582201381687</v>
      </c>
      <c r="P1022">
        <v>6.1731152535024982</v>
      </c>
      <c r="Q1022">
        <v>6.2311404588949451</v>
      </c>
      <c r="R1022">
        <v>5.046335231619091</v>
      </c>
      <c r="S1022">
        <v>7.2129215006166936</v>
      </c>
      <c r="T1022">
        <v>86294.557551694772</v>
      </c>
      <c r="U1022">
        <v>86294.702034308313</v>
      </c>
      <c r="V1022">
        <v>86236.03084605746</v>
      </c>
      <c r="W1022">
        <v>86353.298166636858</v>
      </c>
      <c r="X1022">
        <v>5614.4240507236063</v>
      </c>
      <c r="Y1022">
        <v>5634.2205457274449</v>
      </c>
      <c r="Z1022">
        <v>5463.6681436560093</v>
      </c>
      <c r="AA1022">
        <v>5708.0358546645812</v>
      </c>
      <c r="AB1022">
        <v>862.64808571314802</v>
      </c>
      <c r="AC1022">
        <v>852.33258468465704</v>
      </c>
      <c r="AD1022">
        <v>751.47382638258114</v>
      </c>
      <c r="AE1022">
        <v>996.98557722681562</v>
      </c>
      <c r="AF1022">
        <v>67.79657258342786</v>
      </c>
      <c r="AG1022">
        <v>67.550750777792246</v>
      </c>
      <c r="AH1022">
        <v>66.690481900486759</v>
      </c>
      <c r="AI1022">
        <v>69.618929431291519</v>
      </c>
      <c r="AJ1022">
        <v>0.60471742699142605</v>
      </c>
      <c r="AK1022">
        <v>0.60471741284022196</v>
      </c>
      <c r="AL1022">
        <v>0.60470956506766671</v>
      </c>
      <c r="AM1022">
        <v>0.60472515766103818</v>
      </c>
      <c r="AN1022">
        <v>0.97120504427419452</v>
      </c>
      <c r="AO1022">
        <v>0.9712050442741943</v>
      </c>
      <c r="AP1022">
        <v>0.9712050442741943</v>
      </c>
      <c r="AQ1022">
        <v>0.9712050442741943</v>
      </c>
      <c r="AR1022">
        <v>16.14564799407675</v>
      </c>
      <c r="AS1022">
        <v>16.14564799407675</v>
      </c>
      <c r="AT1022">
        <v>16.14564799407675</v>
      </c>
      <c r="AU1022">
        <v>16.14564799407675</v>
      </c>
      <c r="AV1022" t="str">
        <f>VLOOKUP(Sheet1[[#This Row],[NPDES ID2]],Combined_Sheet__Major_Only___2[[NPDES ID2]:[ECHO BFR]],3,FALSE)</f>
        <v>MO</v>
      </c>
      <c r="AW1022" t="s">
        <v>41</v>
      </c>
      <c r="AX1022" t="str">
        <f>VLOOKUP(Sheet1[[#This Row],[NPDES ID2]],Combined_Sheet__Major_Only___2[[NPDES ID2]:[ECHO BFR]],27,FALSE)</f>
        <v>-</v>
      </c>
      <c r="AY1022" t="str">
        <f>VLOOKUP(Sheet1[[#This Row],[NPDES ID2]],Combined_Sheet__Major_Only___2[[NPDES ID2]:[ECHO BFR]],28,FALSE)</f>
        <v>-</v>
      </c>
      <c r="AZ1022" t="str">
        <f>VLOOKUP(Sheet1[[#This Row],[NPDES ID2]],Combined_Sheet__Major_Only___2[[NPDES ID2]:[ECHO BFR]],29,FALSE)</f>
        <v>sludgeLagoon, thickening</v>
      </c>
      <c r="BA1022">
        <f>VLOOKUP(Sheet1[[#This Row],[NPDES ID2]],Combined_Sheet__Major_Only___2[[NPDES ID2]:[ECHO BFR]],17,FALSE)</f>
        <v>38.464502000000003</v>
      </c>
      <c r="BB1022">
        <f>VLOOKUP(Sheet1[[#This Row],[NPDES ID2]],Combined_Sheet__Major_Only___2[[NPDES ID2]:[ECHO BFR]],18,FALSE)</f>
        <v>-90.416003000000003</v>
      </c>
      <c r="BC1022" s="2" t="str">
        <f>IF(ISNUMBER(SEARCH("aerobic",$AW1022)),"aerobic","")</f>
        <v>aerobic</v>
      </c>
      <c r="BD1022" s="2" t="str">
        <f>IF(ISNUMBER(SEARCH("anaer",$AW1022)),"anaer","")</f>
        <v/>
      </c>
      <c r="BE1022" s="2" t="str">
        <f>IF(ISNUMBER(SEARCH("thickening",$AZ1022)),"thickening","")</f>
        <v>thickening</v>
      </c>
      <c r="BF1022" s="3" t="str">
        <f>IF(ISNUMBER(SEARCH("airDry",$AW1022)),"airDry","")</f>
        <v/>
      </c>
      <c r="BG1022" s="3" t="str">
        <f>IF(ISNUMBER(SEARCH("heatDry",$AY1022)),"heatDry","")</f>
        <v/>
      </c>
      <c r="BH1022" s="3" t="str">
        <f>IF(AND(ISNUMBER(SEARCH("aerobic",$AW1022)),ISNUMBER(SEARCH("anaer",$AW1022))),"Combined Aer and Anaer.","")</f>
        <v/>
      </c>
    </row>
    <row r="1023" spans="1:60" x14ac:dyDescent="0.25">
      <c r="A1023" s="5">
        <v>168</v>
      </c>
      <c r="B1023" t="s">
        <v>909</v>
      </c>
      <c r="C1023">
        <v>4585</v>
      </c>
      <c r="D1023">
        <v>928.4762676532082</v>
      </c>
      <c r="E1023">
        <v>925.74979654972799</v>
      </c>
      <c r="F1023">
        <v>747.74341820143127</v>
      </c>
      <c r="G1023">
        <v>1088.8327618160381</v>
      </c>
      <c r="H1023">
        <v>-106.8217827176789</v>
      </c>
      <c r="I1023">
        <v>-108.4184149714393</v>
      </c>
      <c r="J1023">
        <v>-127.61826341054891</v>
      </c>
      <c r="K1023">
        <v>-84.866543592118205</v>
      </c>
      <c r="L1023">
        <v>3236.268860429524</v>
      </c>
      <c r="M1023">
        <v>3225.2401489953099</v>
      </c>
      <c r="N1023">
        <v>3186.776641807397</v>
      </c>
      <c r="O1023">
        <v>3317.8758929203709</v>
      </c>
      <c r="P1023">
        <v>107.2747849865883</v>
      </c>
      <c r="Q1023">
        <v>108.474303689473</v>
      </c>
      <c r="R1023">
        <v>87.454812204156653</v>
      </c>
      <c r="S1023">
        <v>126.0419507078779</v>
      </c>
      <c r="T1023">
        <v>86281.159243778267</v>
      </c>
      <c r="U1023">
        <v>86281.303704427075</v>
      </c>
      <c r="V1023">
        <v>86222.641435564045</v>
      </c>
      <c r="W1023">
        <v>86339.890928778012</v>
      </c>
      <c r="X1023">
        <v>5501.7100949031264</v>
      </c>
      <c r="Y1023">
        <v>5520.1271303993144</v>
      </c>
      <c r="Z1023">
        <v>5362.8042855056574</v>
      </c>
      <c r="AA1023">
        <v>5587.7574503375436</v>
      </c>
      <c r="AB1023">
        <v>829.93179324583571</v>
      </c>
      <c r="AC1023">
        <v>820.34159653669622</v>
      </c>
      <c r="AD1023">
        <v>724.72710973104631</v>
      </c>
      <c r="AE1023">
        <v>955.91903781646056</v>
      </c>
      <c r="AF1023">
        <v>69.189173874859137</v>
      </c>
      <c r="AG1023">
        <v>68.955301235703899</v>
      </c>
      <c r="AH1023">
        <v>68.129980006190863</v>
      </c>
      <c r="AI1023">
        <v>70.931430276786401</v>
      </c>
      <c r="AJ1023">
        <v>0.62175544067589772</v>
      </c>
      <c r="AK1023">
        <v>0.6217551812449893</v>
      </c>
      <c r="AL1023">
        <v>0.62161789225251651</v>
      </c>
      <c r="AM1023">
        <v>0.62189072516257826</v>
      </c>
      <c r="AN1023">
        <v>0.97120075750303059</v>
      </c>
      <c r="AO1023">
        <v>0.97120075750303092</v>
      </c>
      <c r="AP1023">
        <v>0.97120075750303092</v>
      </c>
      <c r="AQ1023">
        <v>0.97120075750303092</v>
      </c>
      <c r="AR1023">
        <v>16.66529205004132</v>
      </c>
      <c r="AS1023">
        <v>16.66529205004132</v>
      </c>
      <c r="AT1023">
        <v>16.66529205004132</v>
      </c>
      <c r="AU1023">
        <v>16.66529205004132</v>
      </c>
      <c r="AV1023" t="str">
        <f>VLOOKUP(Sheet1[[#This Row],[NPDES ID2]],Combined_Sheet__Major_Only___2[[NPDES ID2]:[ECHO BFR]],3,FALSE)</f>
        <v>GA</v>
      </c>
      <c r="AW1023" t="s">
        <v>12185</v>
      </c>
      <c r="AX1023" t="str">
        <f>VLOOKUP(Sheet1[[#This Row],[NPDES ID2]],Combined_Sheet__Major_Only___2[[NPDES ID2]:[ECHO BFR]],27,FALSE)</f>
        <v>-</v>
      </c>
      <c r="AY1023" t="str">
        <f>VLOOKUP(Sheet1[[#This Row],[NPDES ID2]],Combined_Sheet__Major_Only___2[[NPDES ID2]:[ECHO BFR]],28,FALSE)</f>
        <v>-</v>
      </c>
      <c r="AZ1023" t="str">
        <f>VLOOKUP(Sheet1[[#This Row],[NPDES ID2]],Combined_Sheet__Major_Only___2[[NPDES ID2]:[ECHO BFR]],29,FALSE)</f>
        <v>thickening, preliminaryOps</v>
      </c>
      <c r="BA1023">
        <f>VLOOKUP(Sheet1[[#This Row],[NPDES ID2]],Combined_Sheet__Major_Only___2[[NPDES ID2]:[ECHO BFR]],17,FALSE)</f>
        <v>33.68244</v>
      </c>
      <c r="BB1023">
        <f>VLOOKUP(Sheet1[[#This Row],[NPDES ID2]],Combined_Sheet__Major_Only___2[[NPDES ID2]:[ECHO BFR]],18,FALSE)</f>
        <v>-84.365650000000002</v>
      </c>
      <c r="BC1023" s="2" t="str">
        <f>IF(ISNUMBER(SEARCH("aerobic",$AW1023)),"aerobic","")</f>
        <v/>
      </c>
      <c r="BD1023" s="2" t="str">
        <f>IF(ISNUMBER(SEARCH("anaer",$AW1023)),"anaer","")</f>
        <v>anaer</v>
      </c>
      <c r="BE1023" s="2" t="str">
        <f>IF(ISNUMBER(SEARCH("thickening",$AZ1023)),"thickening","")</f>
        <v>thickening</v>
      </c>
      <c r="BF1023" s="3" t="str">
        <f>IF(ISNUMBER(SEARCH("airDry",$AW1023)),"airDry","")</f>
        <v/>
      </c>
      <c r="BG1023" s="3" t="str">
        <f>IF(ISNUMBER(SEARCH("heatDry",$AY1023)),"heatDry","")</f>
        <v/>
      </c>
      <c r="BH1023" s="3" t="str">
        <f>IF(AND(ISNUMBER(SEARCH("aerobic",$AW1023)),ISNUMBER(SEARCH("anaer",$AW1023))),"Combined Aer and Anaer.","")</f>
        <v/>
      </c>
    </row>
    <row r="1024" spans="1:60" x14ac:dyDescent="0.25">
      <c r="A1024" s="5">
        <v>574</v>
      </c>
      <c r="B1024" t="s">
        <v>2815</v>
      </c>
      <c r="C1024">
        <v>166</v>
      </c>
      <c r="D1024">
        <v>649.73903677045155</v>
      </c>
      <c r="E1024">
        <v>646.34968227591571</v>
      </c>
      <c r="F1024">
        <v>468.43852617930622</v>
      </c>
      <c r="G1024">
        <v>830.05795453270446</v>
      </c>
      <c r="H1024">
        <v>-106.9396662555657</v>
      </c>
      <c r="I1024">
        <v>-108.2981021403792</v>
      </c>
      <c r="J1024">
        <v>-127.85061985178849</v>
      </c>
      <c r="K1024">
        <v>-85.554609182991072</v>
      </c>
      <c r="L1024">
        <v>118.28975315159281</v>
      </c>
      <c r="M1024">
        <v>117.8994701777862</v>
      </c>
      <c r="N1024">
        <v>116.53445684409169</v>
      </c>
      <c r="O1024">
        <v>121.182065360198</v>
      </c>
      <c r="P1024">
        <v>3.8825869137934892</v>
      </c>
      <c r="Q1024">
        <v>3.92983506180168</v>
      </c>
      <c r="R1024">
        <v>3.1609590880229592</v>
      </c>
      <c r="S1024">
        <v>4.5722267493638764</v>
      </c>
      <c r="T1024">
        <v>86045.171097101644</v>
      </c>
      <c r="U1024">
        <v>86045.315170879621</v>
      </c>
      <c r="V1024">
        <v>85986.810001690392</v>
      </c>
      <c r="W1024">
        <v>86103.74549652866</v>
      </c>
      <c r="X1024">
        <v>5434.6314994750637</v>
      </c>
      <c r="Y1024">
        <v>5452.3226429107817</v>
      </c>
      <c r="Z1024">
        <v>5301.429620004089</v>
      </c>
      <c r="AA1024">
        <v>5517.0636244170864</v>
      </c>
      <c r="AB1024">
        <v>812.63694061528793</v>
      </c>
      <c r="AC1024">
        <v>803.33158353429371</v>
      </c>
      <c r="AD1024">
        <v>710.56864021298577</v>
      </c>
      <c r="AE1024">
        <v>934.25716978693038</v>
      </c>
      <c r="AF1024">
        <v>69.834323549372897</v>
      </c>
      <c r="AG1024">
        <v>69.60398255543106</v>
      </c>
      <c r="AH1024">
        <v>68.798016069407836</v>
      </c>
      <c r="AI1024">
        <v>71.541760082361492</v>
      </c>
      <c r="AJ1024">
        <v>0.62965066856179386</v>
      </c>
      <c r="AK1024">
        <v>0.62965065961069588</v>
      </c>
      <c r="AL1024">
        <v>0.6296456898115369</v>
      </c>
      <c r="AM1024">
        <v>0.62965556416353707</v>
      </c>
      <c r="AN1024">
        <v>0.9711250436308948</v>
      </c>
      <c r="AO1024">
        <v>0.97112504363089502</v>
      </c>
      <c r="AP1024">
        <v>0.97112504363089502</v>
      </c>
      <c r="AQ1024">
        <v>0.97112504363089502</v>
      </c>
      <c r="AR1024">
        <v>16.912675280651641</v>
      </c>
      <c r="AS1024">
        <v>16.912675280651641</v>
      </c>
      <c r="AT1024">
        <v>16.912675280651641</v>
      </c>
      <c r="AU1024">
        <v>16.912675280651641</v>
      </c>
      <c r="AV1024" t="str">
        <f>VLOOKUP(Sheet1[[#This Row],[NPDES ID2]],Combined_Sheet__Major_Only___2[[NPDES ID2]:[ECHO BFR]],3,FALSE)</f>
        <v>VA</v>
      </c>
      <c r="AW1024" t="s">
        <v>12185</v>
      </c>
      <c r="AX1024" t="str">
        <f>VLOOKUP(Sheet1[[#This Row],[NPDES ID2]],Combined_Sheet__Major_Only___2[[NPDES ID2]:[ECHO BFR]],27,FALSE)</f>
        <v>-</v>
      </c>
      <c r="AY1024" t="str">
        <f>VLOOKUP(Sheet1[[#This Row],[NPDES ID2]],Combined_Sheet__Major_Only___2[[NPDES ID2]:[ECHO BFR]],28,FALSE)</f>
        <v>-</v>
      </c>
      <c r="AZ1024" t="str">
        <f>VLOOKUP(Sheet1[[#This Row],[NPDES ID2]],Combined_Sheet__Major_Only___2[[NPDES ID2]:[ECHO BFR]],29,FALSE)</f>
        <v>thickening</v>
      </c>
      <c r="BA1024">
        <f>VLOOKUP(Sheet1[[#This Row],[NPDES ID2]],Combined_Sheet__Major_Only___2[[NPDES ID2]:[ECHO BFR]],17,FALSE)</f>
        <v>37.759154000000002</v>
      </c>
      <c r="BB1024">
        <f>VLOOKUP(Sheet1[[#This Row],[NPDES ID2]],Combined_Sheet__Major_Only___2[[NPDES ID2]:[ECHO BFR]],18,FALSE)</f>
        <v>-79.995574000000005</v>
      </c>
      <c r="BC1024" s="2" t="str">
        <f>IF(ISNUMBER(SEARCH("aerobic",$AW1024)),"aerobic","")</f>
        <v/>
      </c>
      <c r="BD1024" s="2" t="str">
        <f>IF(ISNUMBER(SEARCH("anaer",$AW1024)),"anaer","")</f>
        <v>anaer</v>
      </c>
      <c r="BE1024" s="2" t="str">
        <f>IF(ISNUMBER(SEARCH("thickening",$AZ1024)),"thickening","")</f>
        <v>thickening</v>
      </c>
      <c r="BF1024" s="3" t="str">
        <f>IF(ISNUMBER(SEARCH("airDry",$AW1024)),"airDry","")</f>
        <v/>
      </c>
      <c r="BG1024" s="3" t="str">
        <f>IF(ISNUMBER(SEARCH("heatDry",$AY1024)),"heatDry","")</f>
        <v/>
      </c>
      <c r="BH1024" s="3" t="str">
        <f>IF(AND(ISNUMBER(SEARCH("aerobic",$AW1024)),ISNUMBER(SEARCH("anaer",$AW1024))),"Combined Aer and Anaer.","")</f>
        <v/>
      </c>
    </row>
    <row r="1025" spans="1:60" x14ac:dyDescent="0.25">
      <c r="A1025" s="5">
        <v>1369</v>
      </c>
      <c r="B1025" t="s">
        <v>6500</v>
      </c>
      <c r="C1025">
        <v>154.53</v>
      </c>
      <c r="D1025">
        <v>703.28630401786927</v>
      </c>
      <c r="E1025">
        <v>699.7126861683555</v>
      </c>
      <c r="F1025">
        <v>504.6411219454086</v>
      </c>
      <c r="G1025">
        <v>903.0343838050261</v>
      </c>
      <c r="H1025">
        <v>-109.5286656309007</v>
      </c>
      <c r="I1025">
        <v>-110.912848880571</v>
      </c>
      <c r="J1025">
        <v>-130.33723496676669</v>
      </c>
      <c r="K1025">
        <v>-88.024015804852723</v>
      </c>
      <c r="L1025">
        <v>107.7110466476077</v>
      </c>
      <c r="M1025">
        <v>107.32942169015951</v>
      </c>
      <c r="N1025">
        <v>105.99467622930381</v>
      </c>
      <c r="O1025">
        <v>110.53921136572031</v>
      </c>
      <c r="P1025">
        <v>3.6191911701622912</v>
      </c>
      <c r="Q1025">
        <v>3.6550742379200298</v>
      </c>
      <c r="R1025">
        <v>2.955549166286473</v>
      </c>
      <c r="S1025">
        <v>4.2371713080025124</v>
      </c>
      <c r="T1025">
        <v>85803.383339968554</v>
      </c>
      <c r="U1025">
        <v>85803.527017367975</v>
      </c>
      <c r="V1025">
        <v>85745.182808711368</v>
      </c>
      <c r="W1025">
        <v>85861.796588395388</v>
      </c>
      <c r="X1025">
        <v>5540.5170158102283</v>
      </c>
      <c r="Y1025">
        <v>5559.6773293925326</v>
      </c>
      <c r="Z1025">
        <v>5395.0764561878277</v>
      </c>
      <c r="AA1025">
        <v>5630.7516800082722</v>
      </c>
      <c r="AB1025">
        <v>845.30229268496464</v>
      </c>
      <c r="AC1025">
        <v>835.30680188113092</v>
      </c>
      <c r="AD1025">
        <v>737.09070603957912</v>
      </c>
      <c r="AE1025">
        <v>975.5856663267931</v>
      </c>
      <c r="AF1025">
        <v>68.308878431734428</v>
      </c>
      <c r="AG1025">
        <v>68.066921413465536</v>
      </c>
      <c r="AH1025">
        <v>67.220343276345474</v>
      </c>
      <c r="AI1025">
        <v>70.102379705117215</v>
      </c>
      <c r="AJ1025">
        <v>0.61098452028271621</v>
      </c>
      <c r="AK1025">
        <v>0.61098451200737913</v>
      </c>
      <c r="AL1025">
        <v>0.61097991700716148</v>
      </c>
      <c r="AM1025">
        <v>0.61098904667849652</v>
      </c>
      <c r="AN1025">
        <v>0.97104705500742572</v>
      </c>
      <c r="AO1025">
        <v>0.97104705500742572</v>
      </c>
      <c r="AP1025">
        <v>0.97104705500742572</v>
      </c>
      <c r="AQ1025">
        <v>0.97104705500742572</v>
      </c>
      <c r="AR1025">
        <v>16.3385307082842</v>
      </c>
      <c r="AS1025">
        <v>16.33853070828421</v>
      </c>
      <c r="AT1025">
        <v>16.33853070828421</v>
      </c>
      <c r="AU1025">
        <v>16.33853070828421</v>
      </c>
      <c r="AV1025" t="str">
        <f>VLOOKUP(Sheet1[[#This Row],[NPDES ID2]],Combined_Sheet__Major_Only___2[[NPDES ID2]:[ECHO BFR]],3,FALSE)</f>
        <v>TX</v>
      </c>
      <c r="AW1025" t="s">
        <v>41</v>
      </c>
      <c r="AX1025" t="str">
        <f>VLOOKUP(Sheet1[[#This Row],[NPDES ID2]],Combined_Sheet__Major_Only___2[[NPDES ID2]:[ECHO BFR]],27,FALSE)</f>
        <v>-</v>
      </c>
      <c r="AY1025" t="str">
        <f>VLOOKUP(Sheet1[[#This Row],[NPDES ID2]],Combined_Sheet__Major_Only___2[[NPDES ID2]:[ECHO BFR]],28,FALSE)</f>
        <v>-</v>
      </c>
      <c r="AZ1025" t="str">
        <f>VLOOKUP(Sheet1[[#This Row],[NPDES ID2]],Combined_Sheet__Major_Only___2[[NPDES ID2]:[ECHO BFR]],29,FALSE)</f>
        <v>thickening</v>
      </c>
      <c r="BA1025">
        <f>VLOOKUP(Sheet1[[#This Row],[NPDES ID2]],Combined_Sheet__Major_Only___2[[NPDES ID2]:[ECHO BFR]],17,FALSE)</f>
        <v>29.800194000000001</v>
      </c>
      <c r="BB1025">
        <f>VLOOKUP(Sheet1[[#This Row],[NPDES ID2]],Combined_Sheet__Major_Only___2[[NPDES ID2]:[ECHO BFR]],18,FALSE)</f>
        <v>-95.050250000000005</v>
      </c>
      <c r="BC1025" s="2" t="str">
        <f>IF(ISNUMBER(SEARCH("aerobic",$AW1025)),"aerobic","")</f>
        <v>aerobic</v>
      </c>
      <c r="BD1025" s="2" t="str">
        <f>IF(ISNUMBER(SEARCH("anaer",$AW1025)),"anaer","")</f>
        <v/>
      </c>
      <c r="BE1025" s="2" t="str">
        <f>IF(ISNUMBER(SEARCH("thickening",$AZ1025)),"thickening","")</f>
        <v>thickening</v>
      </c>
      <c r="BF1025" s="4" t="str">
        <f>IF(ISNUMBER(SEARCH("airDry",$AW1025)),"airDry","")</f>
        <v/>
      </c>
      <c r="BG1025" s="4" t="str">
        <f>IF(ISNUMBER(SEARCH("heatDry",$AY1025)),"heatDry","")</f>
        <v/>
      </c>
      <c r="BH1025" s="4" t="str">
        <f>IF(AND(ISNUMBER(SEARCH("aerobic",$AW1025)),ISNUMBER(SEARCH("anaer",$AW1025))),"Combined Aer and Anaer.","")</f>
        <v/>
      </c>
    </row>
    <row r="1026" spans="1:60" x14ac:dyDescent="0.25">
      <c r="A1026" s="5">
        <v>2276</v>
      </c>
      <c r="B1026" t="s">
        <v>10642</v>
      </c>
      <c r="C1026">
        <v>466.66059999999999</v>
      </c>
      <c r="D1026">
        <v>365.4439490686886</v>
      </c>
      <c r="E1026">
        <v>361.67153178427247</v>
      </c>
      <c r="F1026">
        <v>292.64520193978632</v>
      </c>
      <c r="G1026">
        <v>445.91763329725188</v>
      </c>
      <c r="H1026">
        <v>-110.37339572718039</v>
      </c>
      <c r="I1026">
        <v>-111.7543423072523</v>
      </c>
      <c r="J1026">
        <v>-131.14225957922841</v>
      </c>
      <c r="K1026">
        <v>-88.787584156501325</v>
      </c>
      <c r="L1026">
        <v>322.72311115583528</v>
      </c>
      <c r="M1026">
        <v>321.55114756138829</v>
      </c>
      <c r="N1026">
        <v>317.45296469304941</v>
      </c>
      <c r="O1026">
        <v>331.40744740156691</v>
      </c>
      <c r="P1026">
        <v>10.93442846267763</v>
      </c>
      <c r="Q1026">
        <v>11.03694197731401</v>
      </c>
      <c r="R1026">
        <v>8.9389833464712396</v>
      </c>
      <c r="S1026">
        <v>12.77525055735844</v>
      </c>
      <c r="T1026">
        <v>85761.105453485026</v>
      </c>
      <c r="U1026">
        <v>85761.249061575567</v>
      </c>
      <c r="V1026">
        <v>85702.932997731594</v>
      </c>
      <c r="W1026">
        <v>85819.490523794957</v>
      </c>
      <c r="X1026">
        <v>5581.6011342015754</v>
      </c>
      <c r="Y1026">
        <v>5601.3020020970307</v>
      </c>
      <c r="Z1026">
        <v>5431.5775903155709</v>
      </c>
      <c r="AA1026">
        <v>5674.7611004502714</v>
      </c>
      <c r="AB1026">
        <v>857.88666956035365</v>
      </c>
      <c r="AC1026">
        <v>847.62499986981675</v>
      </c>
      <c r="AD1026">
        <v>747.28731191100849</v>
      </c>
      <c r="AE1026">
        <v>991.55494687733722</v>
      </c>
      <c r="AF1026">
        <v>67.774463076634504</v>
      </c>
      <c r="AG1026">
        <v>67.528535585292076</v>
      </c>
      <c r="AH1026">
        <v>66.667579689192479</v>
      </c>
      <c r="AI1026">
        <v>69.597995182316211</v>
      </c>
      <c r="AJ1026">
        <v>0.60444698360166338</v>
      </c>
      <c r="AK1026">
        <v>0.60444695858235153</v>
      </c>
      <c r="AL1026">
        <v>0.60443311541252209</v>
      </c>
      <c r="AM1026">
        <v>0.60446062041862403</v>
      </c>
      <c r="AN1026">
        <v>0.97103337498601316</v>
      </c>
      <c r="AO1026">
        <v>0.97103337498601339</v>
      </c>
      <c r="AP1026">
        <v>0.97103337498601339</v>
      </c>
      <c r="AQ1026">
        <v>0.97103337498601339</v>
      </c>
      <c r="AR1026">
        <v>16.137124029033838</v>
      </c>
      <c r="AS1026">
        <v>16.137124029033838</v>
      </c>
      <c r="AT1026">
        <v>16.137124029033838</v>
      </c>
      <c r="AU1026">
        <v>16.137124029033838</v>
      </c>
      <c r="AV1026" t="str">
        <f>VLOOKUP(Sheet1[[#This Row],[NPDES ID2]],Combined_Sheet__Major_Only___2[[NPDES ID2]:[ECHO BFR]],3,FALSE)</f>
        <v>VT</v>
      </c>
      <c r="AW1026" t="s">
        <v>12185</v>
      </c>
      <c r="AX1026" t="str">
        <f>VLOOKUP(Sheet1[[#This Row],[NPDES ID2]],Combined_Sheet__Major_Only___2[[NPDES ID2]:[ECHO BFR]],27,FALSE)</f>
        <v>methaneBioCaptureRecover</v>
      </c>
      <c r="AY1026" t="str">
        <f>VLOOKUP(Sheet1[[#This Row],[NPDES ID2]],Combined_Sheet__Major_Only___2[[NPDES ID2]:[ECHO BFR]],28,FALSE)</f>
        <v>-</v>
      </c>
      <c r="AZ1026" t="str">
        <f>VLOOKUP(Sheet1[[#This Row],[NPDES ID2]],Combined_Sheet__Major_Only___2[[NPDES ID2]:[ECHO BFR]],29,FALSE)</f>
        <v>thickening</v>
      </c>
      <c r="BA1026">
        <f>VLOOKUP(Sheet1[[#This Row],[NPDES ID2]],Combined_Sheet__Major_Only___2[[NPDES ID2]:[ECHO BFR]],17,FALSE)</f>
        <v>44.481549999999999</v>
      </c>
      <c r="BB1026">
        <f>VLOOKUP(Sheet1[[#This Row],[NPDES ID2]],Combined_Sheet__Major_Only___2[[NPDES ID2]:[ECHO BFR]],18,FALSE)</f>
        <v>-73.170310000000001</v>
      </c>
      <c r="BC1026" s="2" t="str">
        <f>IF(ISNUMBER(SEARCH("aerobic",$AW1026)),"aerobic","")</f>
        <v/>
      </c>
      <c r="BD1026" s="2" t="str">
        <f>IF(ISNUMBER(SEARCH("anaer",$AW1026)),"anaer","")</f>
        <v>anaer</v>
      </c>
      <c r="BE1026" s="2" t="str">
        <f>IF(ISNUMBER(SEARCH("thickening",$AZ1026)),"thickening","")</f>
        <v>thickening</v>
      </c>
      <c r="BF1026" s="3" t="str">
        <f>IF(ISNUMBER(SEARCH("airDry",$AW1026)),"airDry","")</f>
        <v/>
      </c>
      <c r="BG1026" s="3" t="str">
        <f>IF(ISNUMBER(SEARCH("heatDry",$AY1026)),"heatDry","")</f>
        <v/>
      </c>
      <c r="BH1026" s="3" t="str">
        <f>IF(AND(ISNUMBER(SEARCH("aerobic",$AW1026)),ISNUMBER(SEARCH("anaer",$AW1026))),"Combined Aer and Anaer.","")</f>
        <v/>
      </c>
    </row>
    <row r="1027" spans="1:60" x14ac:dyDescent="0.25">
      <c r="A1027" s="5">
        <v>2175</v>
      </c>
      <c r="B1027" t="s">
        <v>10208</v>
      </c>
      <c r="C1027">
        <v>717</v>
      </c>
      <c r="D1027">
        <v>342.75129120270731</v>
      </c>
      <c r="E1027">
        <v>336.00419926294842</v>
      </c>
      <c r="F1027">
        <v>288.26723961574743</v>
      </c>
      <c r="G1027">
        <v>407.82951839758499</v>
      </c>
      <c r="H1027">
        <v>-110.43994361105131</v>
      </c>
      <c r="I1027">
        <v>-111.8066058681156</v>
      </c>
      <c r="J1027">
        <v>-131.20070960796571</v>
      </c>
      <c r="K1027">
        <v>-88.816944426435455</v>
      </c>
      <c r="L1027">
        <v>495.26877332648291</v>
      </c>
      <c r="M1027">
        <v>493.46358831477232</v>
      </c>
      <c r="N1027">
        <v>487.1521080695764</v>
      </c>
      <c r="O1027">
        <v>508.64420555908958</v>
      </c>
      <c r="P1027">
        <v>16.80110610891979</v>
      </c>
      <c r="Q1027">
        <v>16.957257892528919</v>
      </c>
      <c r="R1027">
        <v>13.73722726507852</v>
      </c>
      <c r="S1027">
        <v>19.623861609394091</v>
      </c>
      <c r="T1027">
        <v>85691.581173052211</v>
      </c>
      <c r="U1027">
        <v>85691.724667167029</v>
      </c>
      <c r="V1027">
        <v>85633.454886333187</v>
      </c>
      <c r="W1027">
        <v>85749.919905584495</v>
      </c>
      <c r="X1027">
        <v>5583.6003921470638</v>
      </c>
      <c r="Y1027">
        <v>5603.3705584483469</v>
      </c>
      <c r="Z1027">
        <v>5433.0031039366231</v>
      </c>
      <c r="AA1027">
        <v>5677.1282996262871</v>
      </c>
      <c r="AB1027">
        <v>859.1523758981848</v>
      </c>
      <c r="AC1027">
        <v>848.85996921411936</v>
      </c>
      <c r="AD1027">
        <v>748.26743698907148</v>
      </c>
      <c r="AE1027">
        <v>993.24603212945169</v>
      </c>
      <c r="AF1027">
        <v>67.696294832210455</v>
      </c>
      <c r="AG1027">
        <v>67.449849825380554</v>
      </c>
      <c r="AH1027">
        <v>66.586691570009492</v>
      </c>
      <c r="AI1027">
        <v>69.524146757963308</v>
      </c>
      <c r="AJ1027">
        <v>0.60349083306749807</v>
      </c>
      <c r="AK1027">
        <v>0.60349079455000232</v>
      </c>
      <c r="AL1027">
        <v>0.6034695430466277</v>
      </c>
      <c r="AM1027">
        <v>0.60351176819006969</v>
      </c>
      <c r="AN1027">
        <v>0.97101085061156256</v>
      </c>
      <c r="AO1027">
        <v>0.97101085061156245</v>
      </c>
      <c r="AP1027">
        <v>0.97101085061156245</v>
      </c>
      <c r="AQ1027">
        <v>0.97101085061156245</v>
      </c>
      <c r="AR1027">
        <v>16.107459812189681</v>
      </c>
      <c r="AS1027">
        <v>16.107459812189681</v>
      </c>
      <c r="AT1027">
        <v>16.107459812189681</v>
      </c>
      <c r="AU1027">
        <v>16.107459812189681</v>
      </c>
      <c r="AV1027" t="str">
        <f>VLOOKUP(Sheet1[[#This Row],[NPDES ID2]],Combined_Sheet__Major_Only___2[[NPDES ID2]:[ECHO BFR]],3,FALSE)</f>
        <v>MD</v>
      </c>
      <c r="AW1027" t="s">
        <v>41</v>
      </c>
      <c r="AX1027" t="str">
        <f>VLOOKUP(Sheet1[[#This Row],[NPDES ID2]],Combined_Sheet__Major_Only___2[[NPDES ID2]:[ECHO BFR]],27,FALSE)</f>
        <v>-</v>
      </c>
      <c r="AY1027" t="str">
        <f>VLOOKUP(Sheet1[[#This Row],[NPDES ID2]],Combined_Sheet__Major_Only___2[[NPDES ID2]:[ECHO BFR]],28,FALSE)</f>
        <v>-</v>
      </c>
      <c r="AZ1027" t="str">
        <f>VLOOKUP(Sheet1[[#This Row],[NPDES ID2]],Combined_Sheet__Major_Only___2[[NPDES ID2]:[ECHO BFR]],29,FALSE)</f>
        <v>thickening</v>
      </c>
      <c r="BA1027">
        <f>VLOOKUP(Sheet1[[#This Row],[NPDES ID2]],Combined_Sheet__Major_Only___2[[NPDES ID2]:[ECHO BFR]],17,FALSE)</f>
        <v>38.985232000000003</v>
      </c>
      <c r="BB1027">
        <f>VLOOKUP(Sheet1[[#This Row],[NPDES ID2]],Combined_Sheet__Major_Only___2[[NPDES ID2]:[ECHO BFR]],18,FALSE)</f>
        <v>-76.320238000000003</v>
      </c>
      <c r="BC1027" s="2" t="str">
        <f>IF(ISNUMBER(SEARCH("aerobic",$AW1027)),"aerobic","")</f>
        <v>aerobic</v>
      </c>
      <c r="BD1027" s="2" t="str">
        <f>IF(ISNUMBER(SEARCH("anaer",$AW1027)),"anaer","")</f>
        <v/>
      </c>
      <c r="BE1027" s="2" t="str">
        <f>IF(ISNUMBER(SEARCH("thickening",$AZ1027)),"thickening","")</f>
        <v>thickening</v>
      </c>
      <c r="BF1027" s="4" t="str">
        <f>IF(ISNUMBER(SEARCH("airDry",$AW1027)),"airDry","")</f>
        <v/>
      </c>
      <c r="BG1027" s="4" t="str">
        <f>IF(ISNUMBER(SEARCH("heatDry",$AY1027)),"heatDry","")</f>
        <v/>
      </c>
      <c r="BH1027" s="4" t="str">
        <f>IF(AND(ISNUMBER(SEARCH("aerobic",$AW1027)),ISNUMBER(SEARCH("anaer",$AW1027))),"Combined Aer and Anaer.","")</f>
        <v/>
      </c>
    </row>
    <row r="1028" spans="1:60" x14ac:dyDescent="0.25">
      <c r="A1028" s="5">
        <v>2532</v>
      </c>
      <c r="B1028" t="s">
        <v>11754</v>
      </c>
      <c r="C1028">
        <v>142.97</v>
      </c>
      <c r="D1028">
        <v>760.09156050260276</v>
      </c>
      <c r="E1028">
        <v>755.58687798948654</v>
      </c>
      <c r="F1028">
        <v>542.92021189693764</v>
      </c>
      <c r="G1028">
        <v>980.14349204021653</v>
      </c>
      <c r="H1028">
        <v>-111.2366934839351</v>
      </c>
      <c r="I1028">
        <v>-112.62691915705619</v>
      </c>
      <c r="J1028">
        <v>-131.97939299439511</v>
      </c>
      <c r="K1028">
        <v>-89.655621670372284</v>
      </c>
      <c r="L1028">
        <v>98.23809225717406</v>
      </c>
      <c r="M1028">
        <v>97.874246156926958</v>
      </c>
      <c r="N1028">
        <v>96.601671672330667</v>
      </c>
      <c r="O1028">
        <v>100.9345132643387</v>
      </c>
      <c r="P1028">
        <v>3.351298115197574</v>
      </c>
      <c r="Q1028">
        <v>3.3812625844395878</v>
      </c>
      <c r="R1028">
        <v>2.7420821975933189</v>
      </c>
      <c r="S1028">
        <v>3.908845601302525</v>
      </c>
      <c r="T1028">
        <v>85652.288983504419</v>
      </c>
      <c r="U1028">
        <v>85652.432413204981</v>
      </c>
      <c r="V1028">
        <v>85594.188789575419</v>
      </c>
      <c r="W1028">
        <v>85710.601527880121</v>
      </c>
      <c r="X1028">
        <v>5610.5411103829238</v>
      </c>
      <c r="Y1028">
        <v>5630.6646642698652</v>
      </c>
      <c r="Z1028">
        <v>5456.8364585103527</v>
      </c>
      <c r="AA1028">
        <v>5706.0563570643444</v>
      </c>
      <c r="AB1028">
        <v>867.60489264751993</v>
      </c>
      <c r="AC1028">
        <v>857.12119192664045</v>
      </c>
      <c r="AD1028">
        <v>755.11421212303264</v>
      </c>
      <c r="AE1028">
        <v>1003.97887539766</v>
      </c>
      <c r="AF1028">
        <v>67.338663635769649</v>
      </c>
      <c r="AG1028">
        <v>67.08931979338827</v>
      </c>
      <c r="AH1028">
        <v>66.216922751803281</v>
      </c>
      <c r="AI1028">
        <v>69.18688661132957</v>
      </c>
      <c r="AJ1028">
        <v>0.59911653500231898</v>
      </c>
      <c r="AK1028">
        <v>0.59911652738556631</v>
      </c>
      <c r="AL1028">
        <v>0.59911229762379414</v>
      </c>
      <c r="AM1028">
        <v>0.59912070160974051</v>
      </c>
      <c r="AN1028">
        <v>0.97099810528578689</v>
      </c>
      <c r="AO1028">
        <v>0.97099810528578689</v>
      </c>
      <c r="AP1028">
        <v>0.97099810528578689</v>
      </c>
      <c r="AQ1028">
        <v>0.97099810528578689</v>
      </c>
      <c r="AR1028">
        <v>15.973492453659571</v>
      </c>
      <c r="AS1028">
        <v>15.97349245365956</v>
      </c>
      <c r="AT1028">
        <v>15.97349245365956</v>
      </c>
      <c r="AU1028">
        <v>15.97349245365956</v>
      </c>
      <c r="AV1028" t="str">
        <f>VLOOKUP(Sheet1[[#This Row],[NPDES ID2]],Combined_Sheet__Major_Only___2[[NPDES ID2]:[ECHO BFR]],3,FALSE)</f>
        <v>PA</v>
      </c>
      <c r="AW1028" t="s">
        <v>41</v>
      </c>
      <c r="AX1028" t="str">
        <f>VLOOKUP(Sheet1[[#This Row],[NPDES ID2]],Combined_Sheet__Major_Only___2[[NPDES ID2]:[ECHO BFR]],27,FALSE)</f>
        <v>-</v>
      </c>
      <c r="AY1028" t="str">
        <f>VLOOKUP(Sheet1[[#This Row],[NPDES ID2]],Combined_Sheet__Major_Only___2[[NPDES ID2]:[ECHO BFR]],28,FALSE)</f>
        <v>-</v>
      </c>
      <c r="AZ1028" t="str">
        <f>VLOOKUP(Sheet1[[#This Row],[NPDES ID2]],Combined_Sheet__Major_Only___2[[NPDES ID2]:[ECHO BFR]],29,FALSE)</f>
        <v>thickening</v>
      </c>
      <c r="BA1028">
        <f>VLOOKUP(Sheet1[[#This Row],[NPDES ID2]],Combined_Sheet__Major_Only___2[[NPDES ID2]:[ECHO BFR]],17,FALSE)</f>
        <v>41.554110000000001</v>
      </c>
      <c r="BB1028">
        <f>VLOOKUP(Sheet1[[#This Row],[NPDES ID2]],Combined_Sheet__Major_Only___2[[NPDES ID2]:[ECHO BFR]],18,FALSE)</f>
        <v>-75.244259999999997</v>
      </c>
      <c r="BC1028" s="2" t="str">
        <f>IF(ISNUMBER(SEARCH("aerobic",$AW1028)),"aerobic","")</f>
        <v>aerobic</v>
      </c>
      <c r="BD1028" s="2" t="str">
        <f>IF(ISNUMBER(SEARCH("anaer",$AW1028)),"anaer","")</f>
        <v/>
      </c>
      <c r="BE1028" s="2" t="str">
        <f>IF(ISNUMBER(SEARCH("thickening",$AZ1028)),"thickening","")</f>
        <v>thickening</v>
      </c>
      <c r="BF1028" s="3" t="str">
        <f>IF(ISNUMBER(SEARCH("airDry",$AW1028)),"airDry","")</f>
        <v/>
      </c>
      <c r="BG1028" s="3" t="str">
        <f>IF(ISNUMBER(SEARCH("heatDry",$AY1028)),"heatDry","")</f>
        <v/>
      </c>
      <c r="BH1028" s="3" t="str">
        <f>IF(AND(ISNUMBER(SEARCH("aerobic",$AW1028)),ISNUMBER(SEARCH("anaer",$AW1028))),"Combined Aer and Anaer.","")</f>
        <v/>
      </c>
    </row>
    <row r="1029" spans="1:60" x14ac:dyDescent="0.25">
      <c r="A1029" s="5">
        <v>438</v>
      </c>
      <c r="B1029" t="s">
        <v>2193</v>
      </c>
      <c r="C1029">
        <v>552</v>
      </c>
      <c r="D1029">
        <v>346.23249264340922</v>
      </c>
      <c r="E1029">
        <v>340.48467443450619</v>
      </c>
      <c r="F1029">
        <v>284.44572537617222</v>
      </c>
      <c r="G1029">
        <v>417.58694648194057</v>
      </c>
      <c r="H1029">
        <v>-108.89972855451769</v>
      </c>
      <c r="I1029">
        <v>-110.2378058451347</v>
      </c>
      <c r="J1029">
        <v>-129.72455624522709</v>
      </c>
      <c r="K1029">
        <v>-87.371758329233117</v>
      </c>
      <c r="L1029">
        <v>386.44602732059008</v>
      </c>
      <c r="M1029">
        <v>385.0955279441124</v>
      </c>
      <c r="N1029">
        <v>380.37330398719871</v>
      </c>
      <c r="O1029">
        <v>396.45301673085879</v>
      </c>
      <c r="P1029">
        <v>12.924487625022159</v>
      </c>
      <c r="Q1029">
        <v>13.056477135259209</v>
      </c>
      <c r="R1029">
        <v>10.548250147794869</v>
      </c>
      <c r="S1029">
        <v>15.14921289797571</v>
      </c>
      <c r="T1029">
        <v>85609.977842254419</v>
      </c>
      <c r="U1029">
        <v>85610.121202591574</v>
      </c>
      <c r="V1029">
        <v>85551.905745912693</v>
      </c>
      <c r="W1029">
        <v>85668.262186348977</v>
      </c>
      <c r="X1029">
        <v>5503.8390628076904</v>
      </c>
      <c r="Y1029">
        <v>5522.6626386501166</v>
      </c>
      <c r="Z1029">
        <v>5361.2797978084218</v>
      </c>
      <c r="AA1029">
        <v>5592.2412045785459</v>
      </c>
      <c r="AB1029">
        <v>836.32437720422661</v>
      </c>
      <c r="AC1029">
        <v>826.50303996622927</v>
      </c>
      <c r="AD1029">
        <v>729.66161739059805</v>
      </c>
      <c r="AE1029">
        <v>964.48245204157695</v>
      </c>
      <c r="AF1029">
        <v>68.610211181047049</v>
      </c>
      <c r="AG1029">
        <v>68.370670840009154</v>
      </c>
      <c r="AH1029">
        <v>67.531920847550012</v>
      </c>
      <c r="AI1029">
        <v>70.386574022689928</v>
      </c>
      <c r="AJ1029">
        <v>0.61467118259745468</v>
      </c>
      <c r="AK1029">
        <v>0.6146711529175215</v>
      </c>
      <c r="AL1029">
        <v>0.61465474534062314</v>
      </c>
      <c r="AM1029">
        <v>0.61468734569130412</v>
      </c>
      <c r="AN1029">
        <v>0.97098436815573663</v>
      </c>
      <c r="AO1029">
        <v>0.97098436815573641</v>
      </c>
      <c r="AP1029">
        <v>0.97098436815573641</v>
      </c>
      <c r="AQ1029">
        <v>0.97098436815573641</v>
      </c>
      <c r="AR1029">
        <v>16.451525276560911</v>
      </c>
      <c r="AS1029">
        <v>16.451525276560901</v>
      </c>
      <c r="AT1029">
        <v>16.451525276560901</v>
      </c>
      <c r="AU1029">
        <v>16.451525276560901</v>
      </c>
      <c r="AV1029" t="str">
        <f>VLOOKUP(Sheet1[[#This Row],[NPDES ID2]],Combined_Sheet__Major_Only___2[[NPDES ID2]:[ECHO BFR]],3,FALSE)</f>
        <v>MO</v>
      </c>
      <c r="AW1029" t="s">
        <v>41</v>
      </c>
      <c r="AX1029" t="str">
        <f>VLOOKUP(Sheet1[[#This Row],[NPDES ID2]],Combined_Sheet__Major_Only___2[[NPDES ID2]:[ECHO BFR]],27,FALSE)</f>
        <v>tempSludgeStore</v>
      </c>
      <c r="AY1029" t="str">
        <f>VLOOKUP(Sheet1[[#This Row],[NPDES ID2]],Combined_Sheet__Major_Only___2[[NPDES ID2]:[ECHO BFR]],28,FALSE)</f>
        <v>-</v>
      </c>
      <c r="AZ1029" t="str">
        <f>VLOOKUP(Sheet1[[#This Row],[NPDES ID2]],Combined_Sheet__Major_Only___2[[NPDES ID2]:[ECHO BFR]],29,FALSE)</f>
        <v>thickening</v>
      </c>
      <c r="BA1029">
        <f>VLOOKUP(Sheet1[[#This Row],[NPDES ID2]],Combined_Sheet__Major_Only___2[[NPDES ID2]:[ECHO BFR]],17,FALSE)</f>
        <v>38.861972000000002</v>
      </c>
      <c r="BB1029">
        <f>VLOOKUP(Sheet1[[#This Row],[NPDES ID2]],Combined_Sheet__Major_Only___2[[NPDES ID2]:[ECHO BFR]],18,FALSE)</f>
        <v>-90.868694000000005</v>
      </c>
      <c r="BC1029" s="2" t="str">
        <f>IF(ISNUMBER(SEARCH("aerobic",$AW1029)),"aerobic","")</f>
        <v>aerobic</v>
      </c>
      <c r="BD1029" s="2" t="str">
        <f>IF(ISNUMBER(SEARCH("anaer",$AW1029)),"anaer","")</f>
        <v/>
      </c>
      <c r="BE1029" s="2" t="str">
        <f>IF(ISNUMBER(SEARCH("thickening",$AZ1029)),"thickening","")</f>
        <v>thickening</v>
      </c>
      <c r="BF1029" s="3" t="str">
        <f>IF(ISNUMBER(SEARCH("airDry",$AW1029)),"airDry","")</f>
        <v/>
      </c>
      <c r="BG1029" s="3" t="str">
        <f>IF(ISNUMBER(SEARCH("heatDry",$AY1029)),"heatDry","")</f>
        <v/>
      </c>
      <c r="BH1029" s="3" t="str">
        <f>IF(AND(ISNUMBER(SEARCH("aerobic",$AW1029)),ISNUMBER(SEARCH("anaer",$AW1029))),"Combined Aer and Anaer.","")</f>
        <v/>
      </c>
    </row>
    <row r="1030" spans="1:60" x14ac:dyDescent="0.25">
      <c r="A1030" s="5">
        <v>1408</v>
      </c>
      <c r="B1030" t="s">
        <v>6672</v>
      </c>
      <c r="C1030">
        <v>137.47999999999999</v>
      </c>
      <c r="D1030">
        <v>780.07867548749243</v>
      </c>
      <c r="E1030">
        <v>775.24320592699439</v>
      </c>
      <c r="F1030">
        <v>556.12895588231356</v>
      </c>
      <c r="G1030">
        <v>1006.0862960143641</v>
      </c>
      <c r="H1030">
        <v>-110.4697754831061</v>
      </c>
      <c r="I1030">
        <v>-111.8866519059502</v>
      </c>
      <c r="J1030">
        <v>-131.24212973693531</v>
      </c>
      <c r="K1030">
        <v>-88.92429032636467</v>
      </c>
      <c r="L1030">
        <v>95.074622506310575</v>
      </c>
      <c r="M1030">
        <v>94.729381294727673</v>
      </c>
      <c r="N1030">
        <v>93.521875109423021</v>
      </c>
      <c r="O1030">
        <v>97.633168795582478</v>
      </c>
      <c r="P1030">
        <v>3.221387684320296</v>
      </c>
      <c r="Q1030">
        <v>3.2515946884655418</v>
      </c>
      <c r="R1030">
        <v>2.633508377306089</v>
      </c>
      <c r="S1030">
        <v>3.7636336892543198</v>
      </c>
      <c r="T1030">
        <v>85606.982186720648</v>
      </c>
      <c r="U1030">
        <v>85607.125542146809</v>
      </c>
      <c r="V1030">
        <v>85548.912079705828</v>
      </c>
      <c r="W1030">
        <v>85665.26453421748</v>
      </c>
      <c r="X1030">
        <v>5571.6198578076646</v>
      </c>
      <c r="Y1030">
        <v>5591.2813699548406</v>
      </c>
      <c r="Z1030">
        <v>5421.8570598701044</v>
      </c>
      <c r="AA1030">
        <v>5664.6187036012216</v>
      </c>
      <c r="AB1030">
        <v>856.34530355750042</v>
      </c>
      <c r="AC1030">
        <v>846.09850645493043</v>
      </c>
      <c r="AD1030">
        <v>745.95280360027857</v>
      </c>
      <c r="AE1030">
        <v>989.75832112806143</v>
      </c>
      <c r="AF1030">
        <v>67.772642840765116</v>
      </c>
      <c r="AG1030">
        <v>67.526599555829222</v>
      </c>
      <c r="AH1030">
        <v>66.665755751036855</v>
      </c>
      <c r="AI1030">
        <v>69.596394342729553</v>
      </c>
      <c r="AJ1030">
        <v>0.60442471081874971</v>
      </c>
      <c r="AK1030">
        <v>0.60442470348418031</v>
      </c>
      <c r="AL1030">
        <v>0.60442063012372838</v>
      </c>
      <c r="AM1030">
        <v>0.60442872335805231</v>
      </c>
      <c r="AN1030">
        <v>0.97098339506493248</v>
      </c>
      <c r="AO1030">
        <v>0.97098339506493236</v>
      </c>
      <c r="AP1030">
        <v>0.97098339506493236</v>
      </c>
      <c r="AQ1030">
        <v>0.97098339506493236</v>
      </c>
      <c r="AR1030">
        <v>16.136773511908672</v>
      </c>
      <c r="AS1030">
        <v>16.136773511908672</v>
      </c>
      <c r="AT1030">
        <v>16.136773511908672</v>
      </c>
      <c r="AU1030">
        <v>16.136773511908672</v>
      </c>
      <c r="AV1030" t="str">
        <f>VLOOKUP(Sheet1[[#This Row],[NPDES ID2]],Combined_Sheet__Major_Only___2[[NPDES ID2]:[ECHO BFR]],3,FALSE)</f>
        <v>PA</v>
      </c>
      <c r="AW1030" t="s">
        <v>41</v>
      </c>
      <c r="AX1030" t="str">
        <f>VLOOKUP(Sheet1[[#This Row],[NPDES ID2]],Combined_Sheet__Major_Only___2[[NPDES ID2]:[ECHO BFR]],27,FALSE)</f>
        <v>-</v>
      </c>
      <c r="AY1030" t="str">
        <f>VLOOKUP(Sheet1[[#This Row],[NPDES ID2]],Combined_Sheet__Major_Only___2[[NPDES ID2]:[ECHO BFR]],28,FALSE)</f>
        <v>-</v>
      </c>
      <c r="AZ1030" t="str">
        <f>VLOOKUP(Sheet1[[#This Row],[NPDES ID2]],Combined_Sheet__Major_Only___2[[NPDES ID2]:[ECHO BFR]],29,FALSE)</f>
        <v>thickening, preliminaryOps</v>
      </c>
      <c r="BA1030">
        <f>VLOOKUP(Sheet1[[#This Row],[NPDES ID2]],Combined_Sheet__Major_Only___2[[NPDES ID2]:[ECHO BFR]],17,FALSE)</f>
        <v>40.543089999999999</v>
      </c>
      <c r="BB1030">
        <f>VLOOKUP(Sheet1[[#This Row],[NPDES ID2]],Combined_Sheet__Major_Only___2[[NPDES ID2]:[ECHO BFR]],18,FALSE)</f>
        <v>-80.217410000000001</v>
      </c>
      <c r="BC1030" s="2" t="str">
        <f>IF(ISNUMBER(SEARCH("aerobic",$AW1030)),"aerobic","")</f>
        <v>aerobic</v>
      </c>
      <c r="BD1030" s="2" t="str">
        <f>IF(ISNUMBER(SEARCH("anaer",$AW1030)),"anaer","")</f>
        <v/>
      </c>
      <c r="BE1030" s="2" t="str">
        <f>IF(ISNUMBER(SEARCH("thickening",$AZ1030)),"thickening","")</f>
        <v>thickening</v>
      </c>
      <c r="BF1030" s="3" t="str">
        <f>IF(ISNUMBER(SEARCH("airDry",$AW1030)),"airDry","")</f>
        <v/>
      </c>
      <c r="BG1030" s="3" t="str">
        <f>IF(ISNUMBER(SEARCH("heatDry",$AY1030)),"heatDry","")</f>
        <v/>
      </c>
      <c r="BH1030" s="3" t="str">
        <f>IF(AND(ISNUMBER(SEARCH("aerobic",$AW1030)),ISNUMBER(SEARCH("anaer",$AW1030))),"Combined Aer and Anaer.","")</f>
        <v/>
      </c>
    </row>
    <row r="1031" spans="1:60" x14ac:dyDescent="0.25">
      <c r="A1031" s="5">
        <v>2337</v>
      </c>
      <c r="B1031" t="s">
        <v>10906</v>
      </c>
      <c r="C1031">
        <v>370.17</v>
      </c>
      <c r="D1031">
        <v>396.88641969690798</v>
      </c>
      <c r="E1031">
        <v>392.51487771393602</v>
      </c>
      <c r="F1031">
        <v>307.41215557381628</v>
      </c>
      <c r="G1031">
        <v>489.00314157247169</v>
      </c>
      <c r="H1031">
        <v>-109.6589081257945</v>
      </c>
      <c r="I1031">
        <v>-111.037601312704</v>
      </c>
      <c r="J1031">
        <v>-130.4577557018867</v>
      </c>
      <c r="K1031">
        <v>-88.119449130628666</v>
      </c>
      <c r="L1031">
        <v>257.60007133047321</v>
      </c>
      <c r="M1031">
        <v>256.6826777109365</v>
      </c>
      <c r="N1031">
        <v>253.47449854008329</v>
      </c>
      <c r="O1031">
        <v>264.39824156335681</v>
      </c>
      <c r="P1031">
        <v>8.670351472088436</v>
      </c>
      <c r="Q1031">
        <v>8.7553422417738069</v>
      </c>
      <c r="R1031">
        <v>7.0820631401785272</v>
      </c>
      <c r="S1031">
        <v>10.14661429486204</v>
      </c>
      <c r="T1031">
        <v>85588.808757743449</v>
      </c>
      <c r="U1031">
        <v>85588.952083376716</v>
      </c>
      <c r="V1031">
        <v>85530.750719169489</v>
      </c>
      <c r="W1031">
        <v>85647.07899269044</v>
      </c>
      <c r="X1031">
        <v>5535.6211246487001</v>
      </c>
      <c r="Y1031">
        <v>5554.8477958224266</v>
      </c>
      <c r="Z1031">
        <v>5389.5980218126933</v>
      </c>
      <c r="AA1031">
        <v>5626.2332614711013</v>
      </c>
      <c r="AB1031">
        <v>845.83808494325774</v>
      </c>
      <c r="AC1031">
        <v>835.81429945002151</v>
      </c>
      <c r="AD1031">
        <v>737.39777949209417</v>
      </c>
      <c r="AE1031">
        <v>976.50162907865865</v>
      </c>
      <c r="AF1031">
        <v>68.199242464123998</v>
      </c>
      <c r="AG1031">
        <v>67.956517716115101</v>
      </c>
      <c r="AH1031">
        <v>67.106915985428046</v>
      </c>
      <c r="AI1031">
        <v>69.998851296479955</v>
      </c>
      <c r="AJ1031">
        <v>0.60964326068573871</v>
      </c>
      <c r="AK1031">
        <v>0.60964324085517507</v>
      </c>
      <c r="AL1031">
        <v>0.60963225627247009</v>
      </c>
      <c r="AM1031">
        <v>0.60965408144415489</v>
      </c>
      <c r="AN1031">
        <v>0.97097749031777214</v>
      </c>
      <c r="AO1031">
        <v>0.97097749031777214</v>
      </c>
      <c r="AP1031">
        <v>0.97097749031777214</v>
      </c>
      <c r="AQ1031">
        <v>0.97097749031777214</v>
      </c>
      <c r="AR1031">
        <v>16.29705570171836</v>
      </c>
      <c r="AS1031">
        <v>16.297055701718349</v>
      </c>
      <c r="AT1031">
        <v>16.297055701718349</v>
      </c>
      <c r="AU1031">
        <v>16.297055701718349</v>
      </c>
      <c r="AV1031" t="str">
        <f>VLOOKUP(Sheet1[[#This Row],[NPDES ID2]],Combined_Sheet__Major_Only___2[[NPDES ID2]:[ECHO BFR]],3,FALSE)</f>
        <v>TX</v>
      </c>
      <c r="AW1031" t="s">
        <v>41</v>
      </c>
      <c r="AX1031" t="str">
        <f>VLOOKUP(Sheet1[[#This Row],[NPDES ID2]],Combined_Sheet__Major_Only___2[[NPDES ID2]:[ECHO BFR]],27,FALSE)</f>
        <v>-</v>
      </c>
      <c r="AY1031" t="str">
        <f>VLOOKUP(Sheet1[[#This Row],[NPDES ID2]],Combined_Sheet__Major_Only___2[[NPDES ID2]:[ECHO BFR]],28,FALSE)</f>
        <v>-</v>
      </c>
      <c r="AZ1031" t="str">
        <f>VLOOKUP(Sheet1[[#This Row],[NPDES ID2]],Combined_Sheet__Major_Only___2[[NPDES ID2]:[ECHO BFR]],29,FALSE)</f>
        <v>thickening</v>
      </c>
      <c r="BA1031">
        <f>VLOOKUP(Sheet1[[#This Row],[NPDES ID2]],Combined_Sheet__Major_Only___2[[NPDES ID2]:[ECHO BFR]],17,FALSE)</f>
        <v>29.569102999999998</v>
      </c>
      <c r="BB1031">
        <f>VLOOKUP(Sheet1[[#This Row],[NPDES ID2]],Combined_Sheet__Major_Only___2[[NPDES ID2]:[ECHO BFR]],18,FALSE)</f>
        <v>-95.754282000000003</v>
      </c>
      <c r="BC1031" s="2" t="str">
        <f>IF(ISNUMBER(SEARCH("aerobic",$AW1031)),"aerobic","")</f>
        <v>aerobic</v>
      </c>
      <c r="BD1031" s="2" t="str">
        <f>IF(ISNUMBER(SEARCH("anaer",$AW1031)),"anaer","")</f>
        <v/>
      </c>
      <c r="BE1031" s="2" t="str">
        <f>IF(ISNUMBER(SEARCH("thickening",$AZ1031)),"thickening","")</f>
        <v>thickening</v>
      </c>
      <c r="BF1031" s="4" t="str">
        <f>IF(ISNUMBER(SEARCH("airDry",$AW1031)),"airDry","")</f>
        <v/>
      </c>
      <c r="BG1031" s="4" t="str">
        <f>IF(ISNUMBER(SEARCH("heatDry",$AY1031)),"heatDry","")</f>
        <v/>
      </c>
      <c r="BH1031" s="4" t="str">
        <f>IF(AND(ISNUMBER(SEARCH("aerobic",$AW1031)),ISNUMBER(SEARCH("anaer",$AW1031))),"Combined Aer and Anaer.","")</f>
        <v/>
      </c>
    </row>
    <row r="1032" spans="1:60" x14ac:dyDescent="0.25">
      <c r="A1032" s="5">
        <v>929</v>
      </c>
      <c r="B1032" t="s">
        <v>4519</v>
      </c>
      <c r="C1032">
        <v>670.34</v>
      </c>
      <c r="D1032">
        <v>343.64652056584981</v>
      </c>
      <c r="E1032">
        <v>337.20229863600389</v>
      </c>
      <c r="F1032">
        <v>290.49760079595058</v>
      </c>
      <c r="G1032">
        <v>410.1735174415179</v>
      </c>
      <c r="H1032">
        <v>-110.6325959065345</v>
      </c>
      <c r="I1032">
        <v>-111.990671904458</v>
      </c>
      <c r="J1032">
        <v>-131.38690847259559</v>
      </c>
      <c r="K1032">
        <v>-89.007008622347783</v>
      </c>
      <c r="L1032">
        <v>462.34330572608462</v>
      </c>
      <c r="M1032">
        <v>460.65032837182002</v>
      </c>
      <c r="N1032">
        <v>454.73098179165112</v>
      </c>
      <c r="O1032">
        <v>474.8875443124025</v>
      </c>
      <c r="P1032">
        <v>15.70918428750044</v>
      </c>
      <c r="Q1032">
        <v>15.85359021571773</v>
      </c>
      <c r="R1032">
        <v>12.847029202259581</v>
      </c>
      <c r="S1032">
        <v>18.34123012737431</v>
      </c>
      <c r="T1032">
        <v>85572.033823994279</v>
      </c>
      <c r="U1032">
        <v>85572.177122127337</v>
      </c>
      <c r="V1032">
        <v>85513.986925161618</v>
      </c>
      <c r="W1032">
        <v>85630.292878485445</v>
      </c>
      <c r="X1032">
        <v>5584.2026665209914</v>
      </c>
      <c r="Y1032">
        <v>5604.0498798761437</v>
      </c>
      <c r="Z1032">
        <v>5432.9154530233945</v>
      </c>
      <c r="AA1032">
        <v>5678.174935472608</v>
      </c>
      <c r="AB1032">
        <v>860.46650753596089</v>
      </c>
      <c r="AC1032">
        <v>850.13428449577373</v>
      </c>
      <c r="AD1032">
        <v>749.26386016261733</v>
      </c>
      <c r="AE1032">
        <v>995.04154763929978</v>
      </c>
      <c r="AF1032">
        <v>67.594514103537122</v>
      </c>
      <c r="AG1032">
        <v>67.347279915119145</v>
      </c>
      <c r="AH1032">
        <v>66.481435780201835</v>
      </c>
      <c r="AI1032">
        <v>69.428122723996097</v>
      </c>
      <c r="AJ1032">
        <v>0.60224587890094428</v>
      </c>
      <c r="AK1032">
        <v>0.60224584295679029</v>
      </c>
      <c r="AL1032">
        <v>0.60222600093613954</v>
      </c>
      <c r="AM1032">
        <v>0.60226542545489381</v>
      </c>
      <c r="AN1032">
        <v>0.97097203782381092</v>
      </c>
      <c r="AO1032">
        <v>0.9709720378238107</v>
      </c>
      <c r="AP1032">
        <v>0.9709720378238107</v>
      </c>
      <c r="AQ1032">
        <v>0.9709720378238107</v>
      </c>
      <c r="AR1032">
        <v>16.069214179721339</v>
      </c>
      <c r="AS1032">
        <v>16.069214179721349</v>
      </c>
      <c r="AT1032">
        <v>16.069214179721349</v>
      </c>
      <c r="AU1032">
        <v>16.069214179721349</v>
      </c>
      <c r="AV1032" t="str">
        <f>VLOOKUP(Sheet1[[#This Row],[NPDES ID2]],Combined_Sheet__Major_Only___2[[NPDES ID2]:[ECHO BFR]],3,FALSE)</f>
        <v>IN</v>
      </c>
      <c r="AW1032" t="s">
        <v>12185</v>
      </c>
      <c r="AX1032" t="str">
        <f>VLOOKUP(Sheet1[[#This Row],[NPDES ID2]],Combined_Sheet__Major_Only___2[[NPDES ID2]:[ECHO BFR]],27,FALSE)</f>
        <v>methaneBioCaptureRecover</v>
      </c>
      <c r="AY1032" t="str">
        <f>VLOOKUP(Sheet1[[#This Row],[NPDES ID2]],Combined_Sheet__Major_Only___2[[NPDES ID2]:[ECHO BFR]],28,FALSE)</f>
        <v>-</v>
      </c>
      <c r="AZ1032" t="str">
        <f>VLOOKUP(Sheet1[[#This Row],[NPDES ID2]],Combined_Sheet__Major_Only___2[[NPDES ID2]:[ECHO BFR]],29,FALSE)</f>
        <v>thickening</v>
      </c>
      <c r="BA1032">
        <f>VLOOKUP(Sheet1[[#This Row],[NPDES ID2]],Combined_Sheet__Major_Only___2[[NPDES ID2]:[ECHO BFR]],17,FALSE)</f>
        <v>39.074916999999999</v>
      </c>
      <c r="BB1032">
        <f>VLOOKUP(Sheet1[[#This Row],[NPDES ID2]],Combined_Sheet__Major_Only___2[[NPDES ID2]:[ECHO BFR]],18,FALSE)</f>
        <v>-84.870527999999993</v>
      </c>
      <c r="BC1032" s="2" t="str">
        <f>IF(ISNUMBER(SEARCH("aerobic",$AW1032)),"aerobic","")</f>
        <v/>
      </c>
      <c r="BD1032" s="2" t="str">
        <f>IF(ISNUMBER(SEARCH("anaer",$AW1032)),"anaer","")</f>
        <v>anaer</v>
      </c>
      <c r="BE1032" s="2" t="str">
        <f>IF(ISNUMBER(SEARCH("thickening",$AZ1032)),"thickening","")</f>
        <v>thickening</v>
      </c>
      <c r="BF1032" s="4" t="str">
        <f>IF(ISNUMBER(SEARCH("airDry",$AW1032)),"airDry","")</f>
        <v/>
      </c>
      <c r="BG1032" s="4" t="str">
        <f>IF(ISNUMBER(SEARCH("heatDry",$AY1032)),"heatDry","")</f>
        <v/>
      </c>
      <c r="BH1032" s="4" t="str">
        <f>IF(AND(ISNUMBER(SEARCH("aerobic",$AW1032)),ISNUMBER(SEARCH("anaer",$AW1032))),"Combined Aer and Anaer.","")</f>
        <v/>
      </c>
    </row>
    <row r="1033" spans="1:60" x14ac:dyDescent="0.25">
      <c r="A1033" s="5">
        <v>1250</v>
      </c>
      <c r="B1033" t="s">
        <v>5972</v>
      </c>
      <c r="C1033">
        <v>212.05</v>
      </c>
      <c r="D1033">
        <v>554.31221421831322</v>
      </c>
      <c r="E1033">
        <v>550.86580852950669</v>
      </c>
      <c r="F1033">
        <v>406.99993258927339</v>
      </c>
      <c r="G1033">
        <v>699.78344138018974</v>
      </c>
      <c r="H1033">
        <v>-109.9091308945611</v>
      </c>
      <c r="I1033">
        <v>-111.3062496835045</v>
      </c>
      <c r="J1033">
        <v>-130.70162341278149</v>
      </c>
      <c r="K1033">
        <v>-88.3792876328788</v>
      </c>
      <c r="L1033">
        <v>147.30982780100479</v>
      </c>
      <c r="M1033">
        <v>146.78238454162761</v>
      </c>
      <c r="N1033">
        <v>144.93770056985349</v>
      </c>
      <c r="O1033">
        <v>151.21855505000099</v>
      </c>
      <c r="P1033">
        <v>4.9673259539481913</v>
      </c>
      <c r="Q1033">
        <v>5.0154363047068333</v>
      </c>
      <c r="R1033">
        <v>4.0583326568204194</v>
      </c>
      <c r="S1033">
        <v>5.8103934835551803</v>
      </c>
      <c r="T1033">
        <v>85564.875278446692</v>
      </c>
      <c r="U1033">
        <v>85565.018564844257</v>
      </c>
      <c r="V1033">
        <v>85506.833133394015</v>
      </c>
      <c r="W1033">
        <v>85623.129561783207</v>
      </c>
      <c r="X1033">
        <v>5543.6665885406137</v>
      </c>
      <c r="Y1033">
        <v>5563.0049607269666</v>
      </c>
      <c r="Z1033">
        <v>5396.664876150895</v>
      </c>
      <c r="AA1033">
        <v>5634.9041532714282</v>
      </c>
      <c r="AB1033">
        <v>848.43067479628462</v>
      </c>
      <c r="AC1033">
        <v>838.34846604182076</v>
      </c>
      <c r="AD1033">
        <v>739.49591006449191</v>
      </c>
      <c r="AE1033">
        <v>979.79614192642714</v>
      </c>
      <c r="AF1033">
        <v>68.080779832172141</v>
      </c>
      <c r="AG1033">
        <v>67.837104547405261</v>
      </c>
      <c r="AH1033">
        <v>66.984426490812339</v>
      </c>
      <c r="AI1033">
        <v>69.887126317786368</v>
      </c>
      <c r="AJ1033">
        <v>0.60819405494880119</v>
      </c>
      <c r="AK1033">
        <v>0.60819404361633822</v>
      </c>
      <c r="AL1033">
        <v>0.60818775519549562</v>
      </c>
      <c r="AM1033">
        <v>0.60820024950941876</v>
      </c>
      <c r="AN1033">
        <v>0.97096971039944946</v>
      </c>
      <c r="AO1033">
        <v>0.97096971039944968</v>
      </c>
      <c r="AP1033">
        <v>0.97096971039944968</v>
      </c>
      <c r="AQ1033">
        <v>0.97096971039944968</v>
      </c>
      <c r="AR1033">
        <v>16.25263999200984</v>
      </c>
      <c r="AS1033">
        <v>16.252639992009829</v>
      </c>
      <c r="AT1033">
        <v>16.252639992009829</v>
      </c>
      <c r="AU1033">
        <v>16.252639992009829</v>
      </c>
      <c r="AV1033" t="str">
        <f>VLOOKUP(Sheet1[[#This Row],[NPDES ID2]],Combined_Sheet__Major_Only___2[[NPDES ID2]:[ECHO BFR]],3,FALSE)</f>
        <v>TX</v>
      </c>
      <c r="AW1033" t="s">
        <v>41</v>
      </c>
      <c r="AX1033" t="str">
        <f>VLOOKUP(Sheet1[[#This Row],[NPDES ID2]],Combined_Sheet__Major_Only___2[[NPDES ID2]:[ECHO BFR]],27,FALSE)</f>
        <v>-</v>
      </c>
      <c r="AY1033" t="str">
        <f>VLOOKUP(Sheet1[[#This Row],[NPDES ID2]],Combined_Sheet__Major_Only___2[[NPDES ID2]:[ECHO BFR]],28,FALSE)</f>
        <v>-</v>
      </c>
      <c r="AZ1033" t="str">
        <f>VLOOKUP(Sheet1[[#This Row],[NPDES ID2]],Combined_Sheet__Major_Only___2[[NPDES ID2]:[ECHO BFR]],29,FALSE)</f>
        <v>thickening</v>
      </c>
      <c r="BA1033">
        <f>VLOOKUP(Sheet1[[#This Row],[NPDES ID2]],Combined_Sheet__Major_Only___2[[NPDES ID2]:[ECHO BFR]],17,FALSE)</f>
        <v>29.758168999999999</v>
      </c>
      <c r="BB1033">
        <f>VLOOKUP(Sheet1[[#This Row],[NPDES ID2]],Combined_Sheet__Major_Only___2[[NPDES ID2]:[ECHO BFR]],18,FALSE)</f>
        <v>-94.926222999999993</v>
      </c>
      <c r="BC1033" s="2" t="str">
        <f>IF(ISNUMBER(SEARCH("aerobic",$AW1033)),"aerobic","")</f>
        <v>aerobic</v>
      </c>
      <c r="BD1033" s="2" t="str">
        <f>IF(ISNUMBER(SEARCH("anaer",$AW1033)),"anaer","")</f>
        <v/>
      </c>
      <c r="BE1033" s="2" t="str">
        <f>IF(ISNUMBER(SEARCH("thickening",$AZ1033)),"thickening","")</f>
        <v>thickening</v>
      </c>
      <c r="BF1033" s="3" t="str">
        <f>IF(ISNUMBER(SEARCH("airDry",$AW1033)),"airDry","")</f>
        <v/>
      </c>
      <c r="BG1033" s="3" t="str">
        <f>IF(ISNUMBER(SEARCH("heatDry",$AY1033)),"heatDry","")</f>
        <v/>
      </c>
      <c r="BH1033" s="3" t="str">
        <f>IF(AND(ISNUMBER(SEARCH("aerobic",$AW1033)),ISNUMBER(SEARCH("anaer",$AW1033))),"Combined Aer and Anaer.","")</f>
        <v/>
      </c>
    </row>
    <row r="1034" spans="1:60" x14ac:dyDescent="0.25">
      <c r="A1034" s="5">
        <v>1201</v>
      </c>
      <c r="B1034" t="s">
        <v>5761</v>
      </c>
      <c r="C1034">
        <v>251.3</v>
      </c>
      <c r="D1034">
        <v>494.72439136075968</v>
      </c>
      <c r="E1034">
        <v>491.41437474116759</v>
      </c>
      <c r="F1034">
        <v>369.31670325806601</v>
      </c>
      <c r="G1034">
        <v>617.76776585313917</v>
      </c>
      <c r="H1034">
        <v>-110.1703964723207</v>
      </c>
      <c r="I1034">
        <v>-111.5763361705569</v>
      </c>
      <c r="J1034">
        <v>-130.9518752446358</v>
      </c>
      <c r="K1034">
        <v>-88.623250126330603</v>
      </c>
      <c r="L1034">
        <v>174.1766121916028</v>
      </c>
      <c r="M1034">
        <v>173.54849007169491</v>
      </c>
      <c r="N1034">
        <v>171.35174425274309</v>
      </c>
      <c r="O1034">
        <v>178.83138038268089</v>
      </c>
      <c r="P1034">
        <v>5.8875594408712359</v>
      </c>
      <c r="Q1034">
        <v>5.9436598600554991</v>
      </c>
      <c r="R1034">
        <v>4.8116680578020574</v>
      </c>
      <c r="S1034">
        <v>6.8826770441407694</v>
      </c>
      <c r="T1034">
        <v>85508.900319569962</v>
      </c>
      <c r="U1034">
        <v>85509.043514204124</v>
      </c>
      <c r="V1034">
        <v>85450.895345844881</v>
      </c>
      <c r="W1034">
        <v>85567.1172957214</v>
      </c>
      <c r="X1034">
        <v>5552.7763051461698</v>
      </c>
      <c r="Y1034">
        <v>5572.2612994872434</v>
      </c>
      <c r="Z1034">
        <v>5404.5160825300418</v>
      </c>
      <c r="AA1034">
        <v>5644.818650162184</v>
      </c>
      <c r="AB1034">
        <v>851.65641588321523</v>
      </c>
      <c r="AC1034">
        <v>841.5013174244516</v>
      </c>
      <c r="AD1034">
        <v>742.0838660699809</v>
      </c>
      <c r="AE1034">
        <v>983.93750904209628</v>
      </c>
      <c r="AF1034">
        <v>67.924955938412964</v>
      </c>
      <c r="AG1034">
        <v>67.680106891029141</v>
      </c>
      <c r="AH1034">
        <v>66.823261947760756</v>
      </c>
      <c r="AI1034">
        <v>69.74007707262048</v>
      </c>
      <c r="AJ1034">
        <v>0.60628787074136603</v>
      </c>
      <c r="AK1034">
        <v>0.60628785731916102</v>
      </c>
      <c r="AL1034">
        <v>0.60628041262533539</v>
      </c>
      <c r="AM1034">
        <v>0.60629520433887873</v>
      </c>
      <c r="AN1034">
        <v>0.97095149864653862</v>
      </c>
      <c r="AO1034">
        <v>0.97095149864653818</v>
      </c>
      <c r="AP1034">
        <v>0.97095149864653818</v>
      </c>
      <c r="AQ1034">
        <v>0.97095149864653818</v>
      </c>
      <c r="AR1034">
        <v>16.193967527586668</v>
      </c>
      <c r="AS1034">
        <v>16.193967527586668</v>
      </c>
      <c r="AT1034">
        <v>16.193967527586668</v>
      </c>
      <c r="AU1034">
        <v>16.193967527586668</v>
      </c>
      <c r="AV1034" t="str">
        <f>VLOOKUP(Sheet1[[#This Row],[NPDES ID2]],Combined_Sheet__Major_Only___2[[NPDES ID2]:[ECHO BFR]],3,FALSE)</f>
        <v>PA</v>
      </c>
      <c r="AW1034" t="s">
        <v>41</v>
      </c>
      <c r="AX1034" t="str">
        <f>VLOOKUP(Sheet1[[#This Row],[NPDES ID2]],Combined_Sheet__Major_Only___2[[NPDES ID2]:[ECHO BFR]],27,FALSE)</f>
        <v>-</v>
      </c>
      <c r="AY1034" t="str">
        <f>VLOOKUP(Sheet1[[#This Row],[NPDES ID2]],Combined_Sheet__Major_Only___2[[NPDES ID2]:[ECHO BFR]],28,FALSE)</f>
        <v>-</v>
      </c>
      <c r="AZ1034" t="str">
        <f>VLOOKUP(Sheet1[[#This Row],[NPDES ID2]],Combined_Sheet__Major_Only___2[[NPDES ID2]:[ECHO BFR]],29,FALSE)</f>
        <v>preliminaryOps, thickening</v>
      </c>
      <c r="BA1034">
        <f>VLOOKUP(Sheet1[[#This Row],[NPDES ID2]],Combined_Sheet__Major_Only___2[[NPDES ID2]:[ECHO BFR]],17,FALSE)</f>
        <v>39.827520999999997</v>
      </c>
      <c r="BB1034">
        <f>VLOOKUP(Sheet1[[#This Row],[NPDES ID2]],Combined_Sheet__Major_Only___2[[NPDES ID2]:[ECHO BFR]],18,FALSE)</f>
        <v>-77.155787000000004</v>
      </c>
      <c r="BC1034" s="2" t="str">
        <f>IF(ISNUMBER(SEARCH("aerobic",$AW1034)),"aerobic","")</f>
        <v>aerobic</v>
      </c>
      <c r="BD1034" s="2" t="str">
        <f>IF(ISNUMBER(SEARCH("anaer",$AW1034)),"anaer","")</f>
        <v/>
      </c>
      <c r="BE1034" s="2" t="str">
        <f>IF(ISNUMBER(SEARCH("thickening",$AZ1034)),"thickening","")</f>
        <v>thickening</v>
      </c>
      <c r="BF1034" s="4" t="str">
        <f>IF(ISNUMBER(SEARCH("airDry",$AW1034)),"airDry","")</f>
        <v/>
      </c>
      <c r="BG1034" s="4" t="str">
        <f>IF(ISNUMBER(SEARCH("heatDry",$AY1034)),"heatDry","")</f>
        <v/>
      </c>
      <c r="BH1034" s="4" t="str">
        <f>IF(AND(ISNUMBER(SEARCH("aerobic",$AW1034)),ISNUMBER(SEARCH("anaer",$AW1034))),"Combined Aer and Anaer.","")</f>
        <v/>
      </c>
    </row>
    <row r="1035" spans="1:60" x14ac:dyDescent="0.25">
      <c r="A1035" s="5">
        <v>550</v>
      </c>
      <c r="B1035" t="s">
        <v>2706</v>
      </c>
      <c r="C1035">
        <v>250</v>
      </c>
      <c r="D1035">
        <v>456.49487936005158</v>
      </c>
      <c r="E1035">
        <v>452.91221019605501</v>
      </c>
      <c r="F1035">
        <v>339.62710372665993</v>
      </c>
      <c r="G1035">
        <v>568.82835116251113</v>
      </c>
      <c r="H1035">
        <v>-138.7845979433346</v>
      </c>
      <c r="I1035">
        <v>-140.0411451032443</v>
      </c>
      <c r="J1035">
        <v>-158.639921944821</v>
      </c>
      <c r="K1035">
        <v>-115.92484914882419</v>
      </c>
      <c r="L1035">
        <v>188.52485835139879</v>
      </c>
      <c r="M1035">
        <v>187.39908194260289</v>
      </c>
      <c r="N1035">
        <v>183.46179050674539</v>
      </c>
      <c r="O1035">
        <v>196.86764911300759</v>
      </c>
      <c r="P1035">
        <v>7.7942874382409641</v>
      </c>
      <c r="Q1035">
        <v>7.7594016555099206</v>
      </c>
      <c r="R1035">
        <v>6.5391806160380206</v>
      </c>
      <c r="S1035">
        <v>8.7658698598957372</v>
      </c>
      <c r="T1035">
        <v>85467.20169031441</v>
      </c>
      <c r="U1035">
        <v>85467.344816589248</v>
      </c>
      <c r="V1035">
        <v>85409.22440742531</v>
      </c>
      <c r="W1035">
        <v>85525.390874422563</v>
      </c>
      <c r="X1035">
        <v>6724.1907085310258</v>
      </c>
      <c r="Y1035">
        <v>6760.6900151498812</v>
      </c>
      <c r="Z1035">
        <v>6432.6575170989317</v>
      </c>
      <c r="AA1035">
        <v>6907.04588184965</v>
      </c>
      <c r="AB1035">
        <v>1285.773953910923</v>
      </c>
      <c r="AC1035">
        <v>1267.932953617197</v>
      </c>
      <c r="AD1035">
        <v>1078.999091745862</v>
      </c>
      <c r="AE1035">
        <v>1555.5676271107529</v>
      </c>
      <c r="AF1035">
        <v>56.083251124741501</v>
      </c>
      <c r="AG1035">
        <v>55.748451724789007</v>
      </c>
      <c r="AH1035">
        <v>54.577008747125937</v>
      </c>
      <c r="AI1035">
        <v>58.56497007199917</v>
      </c>
      <c r="AJ1035">
        <v>0.46170715060352913</v>
      </c>
      <c r="AK1035">
        <v>0.46170713848056177</v>
      </c>
      <c r="AL1035">
        <v>0.46170041794453798</v>
      </c>
      <c r="AM1035">
        <v>0.46171377087339949</v>
      </c>
      <c r="AN1035">
        <v>0.97093791691578379</v>
      </c>
      <c r="AO1035">
        <v>0.97093791691578391</v>
      </c>
      <c r="AP1035">
        <v>0.97093791691578391</v>
      </c>
      <c r="AQ1035">
        <v>0.97093791691578391</v>
      </c>
      <c r="AR1035">
        <v>11.74679249554379</v>
      </c>
      <c r="AS1035">
        <v>11.74679249554379</v>
      </c>
      <c r="AT1035">
        <v>11.74679249554379</v>
      </c>
      <c r="AU1035">
        <v>11.74679249554379</v>
      </c>
      <c r="AV1035" t="str">
        <f>VLOOKUP(Sheet1[[#This Row],[NPDES ID2]],Combined_Sheet__Major_Only___2[[NPDES ID2]:[ECHO BFR]],3,FALSE)</f>
        <v>LA</v>
      </c>
      <c r="AW1035" t="s">
        <v>54</v>
      </c>
      <c r="AX1035" t="str">
        <f>VLOOKUP(Sheet1[[#This Row],[NPDES ID2]],Combined_Sheet__Major_Only___2[[NPDES ID2]:[ECHO BFR]],27,FALSE)</f>
        <v>-</v>
      </c>
      <c r="AY1035" t="str">
        <f>VLOOKUP(Sheet1[[#This Row],[NPDES ID2]],Combined_Sheet__Major_Only___2[[NPDES ID2]:[ECHO BFR]],28,FALSE)</f>
        <v>-</v>
      </c>
      <c r="AZ1035" t="str">
        <f>VLOOKUP(Sheet1[[#This Row],[NPDES ID2]],Combined_Sheet__Major_Only___2[[NPDES ID2]:[ECHO BFR]],29,FALSE)</f>
        <v>thickening, preliminaryOps</v>
      </c>
      <c r="BA1035">
        <f>VLOOKUP(Sheet1[[#This Row],[NPDES ID2]],Combined_Sheet__Major_Only___2[[NPDES ID2]:[ECHO BFR]],17,FALSE)</f>
        <v>31.278400000000001</v>
      </c>
      <c r="BB1035">
        <f>VLOOKUP(Sheet1[[#This Row],[NPDES ID2]],Combined_Sheet__Major_Only___2[[NPDES ID2]:[ECHO BFR]],18,FALSE)</f>
        <v>-92.417159999999996</v>
      </c>
      <c r="BC1035" s="2" t="str">
        <f>IF(ISNUMBER(SEARCH("aerobic",$AW1035)),"aerobic","")</f>
        <v/>
      </c>
      <c r="BD1035" s="2" t="str">
        <f>IF(ISNUMBER(SEARCH("anaer",$AW1035)),"anaer","")</f>
        <v/>
      </c>
      <c r="BE1035" s="2" t="str">
        <f>IF(ISNUMBER(SEARCH("thickening",$AZ1035)),"thickening","")</f>
        <v>thickening</v>
      </c>
      <c r="BF1035" s="3" t="str">
        <f>IF(ISNUMBER(SEARCH("airDry",$AW1035)),"airDry","")</f>
        <v/>
      </c>
      <c r="BG1035" s="3" t="str">
        <f>IF(ISNUMBER(SEARCH("heatDry",$AY1035)),"heatDry","")</f>
        <v/>
      </c>
      <c r="BH1035" s="3" t="str">
        <f>IF(AND(ISNUMBER(SEARCH("aerobic",$AW1035)),ISNUMBER(SEARCH("anaer",$AW1035))),"Combined Aer and Anaer.","")</f>
        <v/>
      </c>
    </row>
    <row r="1036" spans="1:60" x14ac:dyDescent="0.25">
      <c r="A1036" s="5">
        <v>1836</v>
      </c>
      <c r="B1036" t="s">
        <v>8681</v>
      </c>
      <c r="C1036">
        <v>13582</v>
      </c>
      <c r="D1036">
        <v>2549.4756706235612</v>
      </c>
      <c r="E1036">
        <v>2559.3869411251521</v>
      </c>
      <c r="F1036">
        <v>2039.3266643865511</v>
      </c>
      <c r="G1036">
        <v>3009.4697774112278</v>
      </c>
      <c r="H1036">
        <v>-104.61767288812329</v>
      </c>
      <c r="I1036">
        <v>-105.2659722959216</v>
      </c>
      <c r="J1036">
        <v>-125.1432009589752</v>
      </c>
      <c r="K1036">
        <v>-82.89301201785571</v>
      </c>
      <c r="L1036">
        <v>9563.3437577903478</v>
      </c>
      <c r="M1036">
        <v>9530.4165130722322</v>
      </c>
      <c r="N1036">
        <v>9416.2330764963463</v>
      </c>
      <c r="O1036">
        <v>9806.2451371811385</v>
      </c>
      <c r="P1036">
        <v>317.66216427283962</v>
      </c>
      <c r="Q1036">
        <v>321.20246312355721</v>
      </c>
      <c r="R1036">
        <v>259.07207250126743</v>
      </c>
      <c r="S1036">
        <v>373.1760331656555</v>
      </c>
      <c r="T1036">
        <v>85400.802571465858</v>
      </c>
      <c r="U1036">
        <v>85400.945588888266</v>
      </c>
      <c r="V1036">
        <v>85342.869382283054</v>
      </c>
      <c r="W1036">
        <v>85458.947500709575</v>
      </c>
      <c r="X1036">
        <v>5458.8831690927191</v>
      </c>
      <c r="Y1036">
        <v>5477.2801710329304</v>
      </c>
      <c r="Z1036">
        <v>5320.098352135291</v>
      </c>
      <c r="AA1036">
        <v>5544.860169325807</v>
      </c>
      <c r="AB1036">
        <v>825.67645636632017</v>
      </c>
      <c r="AC1036">
        <v>816.18990445550821</v>
      </c>
      <c r="AD1036">
        <v>720.55981213784344</v>
      </c>
      <c r="AE1036">
        <v>951.85175855942316</v>
      </c>
      <c r="AF1036">
        <v>69.053756876170951</v>
      </c>
      <c r="AG1036">
        <v>68.821633286887504</v>
      </c>
      <c r="AH1036">
        <v>67.988318676675689</v>
      </c>
      <c r="AI1036">
        <v>70.800459101872647</v>
      </c>
      <c r="AJ1036">
        <v>0.62009858596759992</v>
      </c>
      <c r="AK1036">
        <v>0.62009775026524472</v>
      </c>
      <c r="AL1036">
        <v>0.61969383661224198</v>
      </c>
      <c r="AM1036">
        <v>0.62049687132277886</v>
      </c>
      <c r="AN1036">
        <v>0.97091626371412643</v>
      </c>
      <c r="AO1036">
        <v>0.97091626371412598</v>
      </c>
      <c r="AP1036">
        <v>0.97091626371412598</v>
      </c>
      <c r="AQ1036">
        <v>0.97091626371412598</v>
      </c>
      <c r="AR1036">
        <v>16.60519550546945</v>
      </c>
      <c r="AS1036">
        <v>16.60519550546945</v>
      </c>
      <c r="AT1036">
        <v>16.60519550546945</v>
      </c>
      <c r="AU1036">
        <v>16.60519550546945</v>
      </c>
      <c r="AV1036" t="str">
        <f>VLOOKUP(Sheet1[[#This Row],[NPDES ID2]],Combined_Sheet__Major_Only___2[[NPDES ID2]:[ECHO BFR]],3,FALSE)</f>
        <v>NY</v>
      </c>
      <c r="AW1036" t="s">
        <v>12185</v>
      </c>
      <c r="AX1036" t="str">
        <f>VLOOKUP(Sheet1[[#This Row],[NPDES ID2]],Combined_Sheet__Major_Only___2[[NPDES ID2]:[ECHO BFR]],27,FALSE)</f>
        <v>-</v>
      </c>
      <c r="AY1036" t="str">
        <f>VLOOKUP(Sheet1[[#This Row],[NPDES ID2]],Combined_Sheet__Major_Only___2[[NPDES ID2]:[ECHO BFR]],28,FALSE)</f>
        <v>-</v>
      </c>
      <c r="AZ1036" t="str">
        <f>VLOOKUP(Sheet1[[#This Row],[NPDES ID2]],Combined_Sheet__Major_Only___2[[NPDES ID2]:[ECHO BFR]],29,FALSE)</f>
        <v>preliminaryOps, thickening</v>
      </c>
      <c r="BA1036">
        <f>VLOOKUP(Sheet1[[#This Row],[NPDES ID2]],Combined_Sheet__Major_Only___2[[NPDES ID2]:[ECHO BFR]],17,FALSE)</f>
        <v>40.804747999999996</v>
      </c>
      <c r="BB1036">
        <f>VLOOKUP(Sheet1[[#This Row],[NPDES ID2]],Combined_Sheet__Major_Only___2[[NPDES ID2]:[ECHO BFR]],18,FALSE)</f>
        <v>-73.885309000000007</v>
      </c>
      <c r="BC1036" s="2" t="str">
        <f>IF(ISNUMBER(SEARCH("aerobic",$AW1036)),"aerobic","")</f>
        <v/>
      </c>
      <c r="BD1036" s="2" t="str">
        <f>IF(ISNUMBER(SEARCH("anaer",$AW1036)),"anaer","")</f>
        <v>anaer</v>
      </c>
      <c r="BE1036" s="2" t="str">
        <f>IF(ISNUMBER(SEARCH("thickening",$AZ1036)),"thickening","")</f>
        <v>thickening</v>
      </c>
      <c r="BF1036" s="3" t="str">
        <f>IF(ISNUMBER(SEARCH("airDry",$AW1036)),"airDry","")</f>
        <v/>
      </c>
      <c r="BG1036" s="3" t="str">
        <f>IF(ISNUMBER(SEARCH("heatDry",$AY1036)),"heatDry","")</f>
        <v/>
      </c>
      <c r="BH1036" s="3" t="str">
        <f>IF(AND(ISNUMBER(SEARCH("aerobic",$AW1036)),ISNUMBER(SEARCH("anaer",$AW1036))),"Combined Aer and Anaer.","")</f>
        <v/>
      </c>
    </row>
    <row r="1037" spans="1:60" x14ac:dyDescent="0.25">
      <c r="A1037" s="5">
        <v>2518</v>
      </c>
      <c r="B1037" t="s">
        <v>11693</v>
      </c>
      <c r="C1037">
        <v>156.65</v>
      </c>
      <c r="D1037">
        <v>686.27281882982277</v>
      </c>
      <c r="E1037">
        <v>682.78444866763971</v>
      </c>
      <c r="F1037">
        <v>492.93189864992092</v>
      </c>
      <c r="G1037">
        <v>879.98589858614469</v>
      </c>
      <c r="H1037">
        <v>-107.9408521297362</v>
      </c>
      <c r="I1037">
        <v>-109.25815093479549</v>
      </c>
      <c r="J1037">
        <v>-128.81198784850429</v>
      </c>
      <c r="K1037">
        <v>-86.509858721694556</v>
      </c>
      <c r="L1037">
        <v>110.67296297970179</v>
      </c>
      <c r="M1037">
        <v>110.2974000202952</v>
      </c>
      <c r="N1037">
        <v>108.98385988251729</v>
      </c>
      <c r="O1037">
        <v>113.4561993907526</v>
      </c>
      <c r="P1037">
        <v>3.6658397312151632</v>
      </c>
      <c r="Q1037">
        <v>3.706781357185188</v>
      </c>
      <c r="R1037">
        <v>2.988079789080579</v>
      </c>
      <c r="S1037">
        <v>4.3071868341484434</v>
      </c>
      <c r="T1037">
        <v>85369.899356368129</v>
      </c>
      <c r="U1037">
        <v>85370.042323128888</v>
      </c>
      <c r="V1037">
        <v>85311.986689103607</v>
      </c>
      <c r="W1037">
        <v>85428.023688688016</v>
      </c>
      <c r="X1037">
        <v>5438.5146700938221</v>
      </c>
      <c r="Y1037">
        <v>5456.6682039861298</v>
      </c>
      <c r="Z1037">
        <v>5301.559766750227</v>
      </c>
      <c r="AA1037">
        <v>5523.3535884855892</v>
      </c>
      <c r="AB1037">
        <v>819.51866201808866</v>
      </c>
      <c r="AC1037">
        <v>810.01823939348583</v>
      </c>
      <c r="AD1037">
        <v>715.83106866964954</v>
      </c>
      <c r="AE1037">
        <v>943.56170360504245</v>
      </c>
      <c r="AF1037">
        <v>69.237413084410505</v>
      </c>
      <c r="AG1037">
        <v>69.002524409809851</v>
      </c>
      <c r="AH1037">
        <v>68.180667222374453</v>
      </c>
      <c r="AI1037">
        <v>70.978533164184</v>
      </c>
      <c r="AJ1037">
        <v>0.62234564377938673</v>
      </c>
      <c r="AK1037">
        <v>0.62234563539245913</v>
      </c>
      <c r="AL1037">
        <v>0.62234097838935376</v>
      </c>
      <c r="AM1037">
        <v>0.62235023125206623</v>
      </c>
      <c r="AN1037">
        <v>0.97090617495967368</v>
      </c>
      <c r="AO1037">
        <v>0.97090617495967346</v>
      </c>
      <c r="AP1037">
        <v>0.97090617495967346</v>
      </c>
      <c r="AQ1037">
        <v>0.97090617495967346</v>
      </c>
      <c r="AR1037">
        <v>16.68798864054482</v>
      </c>
      <c r="AS1037">
        <v>16.68798864054482</v>
      </c>
      <c r="AT1037">
        <v>16.68798864054482</v>
      </c>
      <c r="AU1037">
        <v>16.68798864054482</v>
      </c>
      <c r="AV1037" t="str">
        <f>VLOOKUP(Sheet1[[#This Row],[NPDES ID2]],Combined_Sheet__Major_Only___2[[NPDES ID2]:[ECHO BFR]],3,FALSE)</f>
        <v>TX</v>
      </c>
      <c r="AW1037" t="s">
        <v>41</v>
      </c>
      <c r="AX1037" t="str">
        <f>VLOOKUP(Sheet1[[#This Row],[NPDES ID2]],Combined_Sheet__Major_Only___2[[NPDES ID2]:[ECHO BFR]],27,FALSE)</f>
        <v>-</v>
      </c>
      <c r="AY1037" t="str">
        <f>VLOOKUP(Sheet1[[#This Row],[NPDES ID2]],Combined_Sheet__Major_Only___2[[NPDES ID2]:[ECHO BFR]],28,FALSE)</f>
        <v>-</v>
      </c>
      <c r="AZ1037" t="str">
        <f>VLOOKUP(Sheet1[[#This Row],[NPDES ID2]],Combined_Sheet__Major_Only___2[[NPDES ID2]:[ECHO BFR]],29,FALSE)</f>
        <v>thickening</v>
      </c>
      <c r="BA1037">
        <f>VLOOKUP(Sheet1[[#This Row],[NPDES ID2]],Combined_Sheet__Major_Only___2[[NPDES ID2]:[ECHO BFR]],17,FALSE)</f>
        <v>29.841305999999999</v>
      </c>
      <c r="BB1037">
        <f>VLOOKUP(Sheet1[[#This Row],[NPDES ID2]],Combined_Sheet__Major_Only___2[[NPDES ID2]:[ECHO BFR]],18,FALSE)</f>
        <v>-94.846861000000004</v>
      </c>
      <c r="BC1037" s="2" t="str">
        <f>IF(ISNUMBER(SEARCH("aerobic",$AW1037)),"aerobic","")</f>
        <v>aerobic</v>
      </c>
      <c r="BD1037" s="2" t="str">
        <f>IF(ISNUMBER(SEARCH("anaer",$AW1037)),"anaer","")</f>
        <v/>
      </c>
      <c r="BE1037" s="2" t="str">
        <f>IF(ISNUMBER(SEARCH("thickening",$AZ1037)),"thickening","")</f>
        <v>thickening</v>
      </c>
      <c r="BF1037" s="3" t="str">
        <f>IF(ISNUMBER(SEARCH("airDry",$AW1037)),"airDry","")</f>
        <v/>
      </c>
      <c r="BG1037" s="3" t="str">
        <f>IF(ISNUMBER(SEARCH("heatDry",$AY1037)),"heatDry","")</f>
        <v/>
      </c>
      <c r="BH1037" s="3" t="str">
        <f>IF(AND(ISNUMBER(SEARCH("aerobic",$AW1037)),ISNUMBER(SEARCH("anaer",$AW1037))),"Combined Aer and Anaer.","")</f>
        <v/>
      </c>
    </row>
    <row r="1038" spans="1:60" x14ac:dyDescent="0.25">
      <c r="A1038" s="5">
        <v>1695</v>
      </c>
      <c r="B1038" t="s">
        <v>7949</v>
      </c>
      <c r="C1038">
        <v>47.28</v>
      </c>
      <c r="D1038">
        <v>2024.918427895989</v>
      </c>
      <c r="E1038">
        <v>2005.4530428760299</v>
      </c>
      <c r="F1038">
        <v>1374.4670354313989</v>
      </c>
      <c r="G1038">
        <v>2654.0204454129389</v>
      </c>
      <c r="H1038">
        <v>-109.08370900332839</v>
      </c>
      <c r="I1038">
        <v>-110.4546357030453</v>
      </c>
      <c r="J1038">
        <v>-129.91199071499599</v>
      </c>
      <c r="K1038">
        <v>-87.61383780735575</v>
      </c>
      <c r="L1038">
        <v>33.088138783530169</v>
      </c>
      <c r="M1038">
        <v>32.972391415557503</v>
      </c>
      <c r="N1038">
        <v>32.567533901292492</v>
      </c>
      <c r="O1038">
        <v>33.945956208671632</v>
      </c>
      <c r="P1038">
        <v>1.107066267663203</v>
      </c>
      <c r="Q1038">
        <v>1.1183487659103519</v>
      </c>
      <c r="R1038">
        <v>0.9035677246399606</v>
      </c>
      <c r="S1038">
        <v>1.297469872404672</v>
      </c>
      <c r="T1038">
        <v>85348.278603872939</v>
      </c>
      <c r="U1038">
        <v>85348.421535189365</v>
      </c>
      <c r="V1038">
        <v>85290.380294315677</v>
      </c>
      <c r="W1038">
        <v>85406.38852600957</v>
      </c>
      <c r="X1038">
        <v>5488.9743341613366</v>
      </c>
      <c r="Y1038">
        <v>5507.7578494643694</v>
      </c>
      <c r="Z1038">
        <v>5346.639604324987</v>
      </c>
      <c r="AA1038">
        <v>5577.2418527763693</v>
      </c>
      <c r="AB1038">
        <v>834.31870087069899</v>
      </c>
      <c r="AC1038">
        <v>824.51070977351083</v>
      </c>
      <c r="AD1038">
        <v>727.8918914186836</v>
      </c>
      <c r="AE1038">
        <v>962.20636841746739</v>
      </c>
      <c r="AF1038">
        <v>68.583879951652932</v>
      </c>
      <c r="AG1038">
        <v>68.343982660036119</v>
      </c>
      <c r="AH1038">
        <v>67.504778155250463</v>
      </c>
      <c r="AI1038">
        <v>70.361907374869389</v>
      </c>
      <c r="AJ1038">
        <v>0.61434900986156815</v>
      </c>
      <c r="AK1038">
        <v>0.61434900733909759</v>
      </c>
      <c r="AL1038">
        <v>0.61434760500497565</v>
      </c>
      <c r="AM1038">
        <v>0.61435039124716473</v>
      </c>
      <c r="AN1038">
        <v>0.97089911242277982</v>
      </c>
      <c r="AO1038">
        <v>0.9708991124227796</v>
      </c>
      <c r="AP1038">
        <v>0.9708991124227796</v>
      </c>
      <c r="AQ1038">
        <v>0.9708991124227796</v>
      </c>
      <c r="AR1038">
        <v>16.442129343826039</v>
      </c>
      <c r="AS1038">
        <v>16.442129343826039</v>
      </c>
      <c r="AT1038">
        <v>16.442129343826039</v>
      </c>
      <c r="AU1038">
        <v>16.442129343826039</v>
      </c>
      <c r="AV1038" t="str">
        <f>VLOOKUP(Sheet1[[#This Row],[NPDES ID2]],Combined_Sheet__Major_Only___2[[NPDES ID2]:[ECHO BFR]],3,FALSE)</f>
        <v>WV</v>
      </c>
      <c r="AW1038" t="s">
        <v>41</v>
      </c>
      <c r="AX1038" t="str">
        <f>VLOOKUP(Sheet1[[#This Row],[NPDES ID2]],Combined_Sheet__Major_Only___2[[NPDES ID2]:[ECHO BFR]],27,FALSE)</f>
        <v>other</v>
      </c>
      <c r="AY1038" t="str">
        <f>VLOOKUP(Sheet1[[#This Row],[NPDES ID2]],Combined_Sheet__Major_Only___2[[NPDES ID2]:[ECHO BFR]],28,FALSE)</f>
        <v>-</v>
      </c>
      <c r="AZ1038" t="str">
        <f>VLOOKUP(Sheet1[[#This Row],[NPDES ID2]],Combined_Sheet__Major_Only___2[[NPDES ID2]:[ECHO BFR]],29,FALSE)</f>
        <v>thickening</v>
      </c>
      <c r="BA1038">
        <f>VLOOKUP(Sheet1[[#This Row],[NPDES ID2]],Combined_Sheet__Major_Only___2[[NPDES ID2]:[ECHO BFR]],17,FALSE)</f>
        <v>37.442990000000002</v>
      </c>
      <c r="BB1038">
        <f>VLOOKUP(Sheet1[[#This Row],[NPDES ID2]],Combined_Sheet__Major_Only___2[[NPDES ID2]:[ECHO BFR]],18,FALSE)</f>
        <v>-81.597459999999998</v>
      </c>
      <c r="BC1038" s="2" t="str">
        <f>IF(ISNUMBER(SEARCH("aerobic",$AW1038)),"aerobic","")</f>
        <v>aerobic</v>
      </c>
      <c r="BD1038" s="2" t="str">
        <f>IF(ISNUMBER(SEARCH("anaer",$AW1038)),"anaer","")</f>
        <v/>
      </c>
      <c r="BE1038" s="2" t="str">
        <f>IF(ISNUMBER(SEARCH("thickening",$AZ1038)),"thickening","")</f>
        <v>thickening</v>
      </c>
      <c r="BF1038" s="4" t="str">
        <f>IF(ISNUMBER(SEARCH("airDry",$AW1038)),"airDry","")</f>
        <v/>
      </c>
      <c r="BG1038" s="4" t="str">
        <f>IF(ISNUMBER(SEARCH("heatDry",$AY1038)),"heatDry","")</f>
        <v/>
      </c>
      <c r="BH1038" s="4" t="str">
        <f>IF(AND(ISNUMBER(SEARCH("aerobic",$AW1038)),ISNUMBER(SEARCH("anaer",$AW1038))),"Combined Aer and Anaer.","")</f>
        <v/>
      </c>
    </row>
    <row r="1039" spans="1:60" x14ac:dyDescent="0.25">
      <c r="A1039" s="5">
        <v>1890</v>
      </c>
      <c r="B1039" t="s">
        <v>8921</v>
      </c>
      <c r="C1039">
        <v>4788</v>
      </c>
      <c r="D1039">
        <v>916.57138348487172</v>
      </c>
      <c r="E1039">
        <v>918.50876112245214</v>
      </c>
      <c r="F1039">
        <v>739.5823366684599</v>
      </c>
      <c r="G1039">
        <v>1078.4989734473399</v>
      </c>
      <c r="H1039">
        <v>-137.4802424970371</v>
      </c>
      <c r="I1039">
        <v>-138.65344965934199</v>
      </c>
      <c r="J1039">
        <v>-157.82074217605361</v>
      </c>
      <c r="K1039">
        <v>-113.73711708532321</v>
      </c>
      <c r="L1039">
        <v>3556.812080685771</v>
      </c>
      <c r="M1039">
        <v>3535.2855165632441</v>
      </c>
      <c r="N1039">
        <v>3460.181927598996</v>
      </c>
      <c r="O1039">
        <v>3716.1301238834371</v>
      </c>
      <c r="P1039">
        <v>147.8488551685991</v>
      </c>
      <c r="Q1039">
        <v>147.07613108036341</v>
      </c>
      <c r="R1039">
        <v>124.14537200753421</v>
      </c>
      <c r="S1039">
        <v>166.28742062903041</v>
      </c>
      <c r="T1039">
        <v>85236.070186903409</v>
      </c>
      <c r="U1039">
        <v>85236.212934269235</v>
      </c>
      <c r="V1039">
        <v>85178.246391663022</v>
      </c>
      <c r="W1039">
        <v>85294.10532238071</v>
      </c>
      <c r="X1039">
        <v>6742.9529672952267</v>
      </c>
      <c r="Y1039">
        <v>6780.0213572422017</v>
      </c>
      <c r="Z1039">
        <v>6447.1971327826623</v>
      </c>
      <c r="AA1039">
        <v>6928.4937976737219</v>
      </c>
      <c r="AB1039">
        <v>1299.7405523202549</v>
      </c>
      <c r="AC1039">
        <v>1281.6946072876131</v>
      </c>
      <c r="AD1039">
        <v>1088.899324335684</v>
      </c>
      <c r="AE1039">
        <v>1574.8347882396761</v>
      </c>
      <c r="AF1039">
        <v>55.793104727354972</v>
      </c>
      <c r="AG1039">
        <v>55.457377700770543</v>
      </c>
      <c r="AH1039">
        <v>54.276240248668401</v>
      </c>
      <c r="AI1039">
        <v>58.289661931115397</v>
      </c>
      <c r="AJ1039">
        <v>0.45817270330258808</v>
      </c>
      <c r="AK1039">
        <v>0.45817245817819258</v>
      </c>
      <c r="AL1039">
        <v>0.45804439579648931</v>
      </c>
      <c r="AM1039">
        <v>0.45829890751557228</v>
      </c>
      <c r="AN1039">
        <v>0.97086240378593303</v>
      </c>
      <c r="AO1039">
        <v>0.97086240378593314</v>
      </c>
      <c r="AP1039">
        <v>0.97086240378593314</v>
      </c>
      <c r="AQ1039">
        <v>0.97086240378593314</v>
      </c>
      <c r="AR1039">
        <v>11.633919645055309</v>
      </c>
      <c r="AS1039">
        <v>11.633919645055309</v>
      </c>
      <c r="AT1039">
        <v>11.633919645055309</v>
      </c>
      <c r="AU1039">
        <v>11.633919645055309</v>
      </c>
      <c r="AV1039" t="str">
        <f>VLOOKUP(Sheet1[[#This Row],[NPDES ID2]],Combined_Sheet__Major_Only___2[[NPDES ID2]:[ECHO BFR]],3,FALSE)</f>
        <v>CA</v>
      </c>
      <c r="AW1039" t="s">
        <v>54</v>
      </c>
      <c r="AX1039" t="str">
        <f>VLOOKUP(Sheet1[[#This Row],[NPDES ID2]],Combined_Sheet__Major_Only___2[[NPDES ID2]:[ECHO BFR]],27,FALSE)</f>
        <v>other</v>
      </c>
      <c r="AY1039" t="str">
        <f>VLOOKUP(Sheet1[[#This Row],[NPDES ID2]],Combined_Sheet__Major_Only___2[[NPDES ID2]:[ECHO BFR]],28,FALSE)</f>
        <v>-</v>
      </c>
      <c r="AZ1039" t="str">
        <f>VLOOKUP(Sheet1[[#This Row],[NPDES ID2]],Combined_Sheet__Major_Only___2[[NPDES ID2]:[ECHO BFR]],29,FALSE)</f>
        <v>thickening</v>
      </c>
      <c r="BA1039">
        <f>VLOOKUP(Sheet1[[#This Row],[NPDES ID2]],Combined_Sheet__Major_Only___2[[NPDES ID2]:[ECHO BFR]],17,FALSE)</f>
        <v>38.866790000000002</v>
      </c>
      <c r="BB1039">
        <f>VLOOKUP(Sheet1[[#This Row],[NPDES ID2]],Combined_Sheet__Major_Only___2[[NPDES ID2]:[ECHO BFR]],18,FALSE)</f>
        <v>-121.349344</v>
      </c>
      <c r="BC1039" s="2" t="str">
        <f>IF(ISNUMBER(SEARCH("aerobic",$AW1039)),"aerobic","")</f>
        <v/>
      </c>
      <c r="BD1039" s="2" t="str">
        <f>IF(ISNUMBER(SEARCH("anaer",$AW1039)),"anaer","")</f>
        <v/>
      </c>
      <c r="BE1039" s="2" t="str">
        <f>IF(ISNUMBER(SEARCH("thickening",$AZ1039)),"thickening","")</f>
        <v>thickening</v>
      </c>
      <c r="BF1039" s="3" t="str">
        <f>IF(ISNUMBER(SEARCH("airDry",$AW1039)),"airDry","")</f>
        <v/>
      </c>
      <c r="BG1039" s="3" t="str">
        <f>IF(ISNUMBER(SEARCH("heatDry",$AY1039)),"heatDry","")</f>
        <v/>
      </c>
      <c r="BH1039" s="3" t="str">
        <f>IF(AND(ISNUMBER(SEARCH("aerobic",$AW1039)),ISNUMBER(SEARCH("anaer",$AW1039))),"Combined Aer and Anaer.","")</f>
        <v/>
      </c>
    </row>
    <row r="1040" spans="1:60" x14ac:dyDescent="0.25">
      <c r="A1040" s="5">
        <v>1976</v>
      </c>
      <c r="B1040" t="s">
        <v>9312</v>
      </c>
      <c r="C1040">
        <v>1959.74</v>
      </c>
      <c r="D1040">
        <v>440.94204183318288</v>
      </c>
      <c r="E1040">
        <v>440.80465288660332</v>
      </c>
      <c r="F1040">
        <v>366.92915369085421</v>
      </c>
      <c r="G1040">
        <v>516.63418676337221</v>
      </c>
      <c r="H1040">
        <v>-137.19738329833791</v>
      </c>
      <c r="I1040">
        <v>-138.47716587935551</v>
      </c>
      <c r="J1040">
        <v>-157.74772614148</v>
      </c>
      <c r="K1040">
        <v>-114.0413869782077</v>
      </c>
      <c r="L1040">
        <v>1506.174775798233</v>
      </c>
      <c r="M1040">
        <v>1497.31466429227</v>
      </c>
      <c r="N1040">
        <v>1466.355932486221</v>
      </c>
      <c r="O1040">
        <v>1571.8018007953531</v>
      </c>
      <c r="P1040">
        <v>61.82597929173491</v>
      </c>
      <c r="Q1040">
        <v>61.575532504704547</v>
      </c>
      <c r="R1040">
        <v>51.82548644070387</v>
      </c>
      <c r="S1040">
        <v>69.629337653253302</v>
      </c>
      <c r="T1040">
        <v>85010.580053009238</v>
      </c>
      <c r="U1040">
        <v>85010.722430714319</v>
      </c>
      <c r="V1040">
        <v>84952.905999149632</v>
      </c>
      <c r="W1040">
        <v>85068.464899815895</v>
      </c>
      <c r="X1040">
        <v>6643.1131171832458</v>
      </c>
      <c r="Y1040">
        <v>6678.6820600435376</v>
      </c>
      <c r="Z1040">
        <v>6359.344489609347</v>
      </c>
      <c r="AA1040">
        <v>6820.9355755631659</v>
      </c>
      <c r="AB1040">
        <v>1258.4043137672891</v>
      </c>
      <c r="AC1040">
        <v>1240.8638641871389</v>
      </c>
      <c r="AD1040">
        <v>1057.884900363875</v>
      </c>
      <c r="AE1040">
        <v>1518.8107239030601</v>
      </c>
      <c r="AF1040">
        <v>56.469736956938647</v>
      </c>
      <c r="AG1040">
        <v>56.138349390771381</v>
      </c>
      <c r="AH1040">
        <v>54.976392840264687</v>
      </c>
      <c r="AI1040">
        <v>58.929192957727452</v>
      </c>
      <c r="AJ1040">
        <v>0.46641600716165482</v>
      </c>
      <c r="AK1040">
        <v>0.46641590977463893</v>
      </c>
      <c r="AL1040">
        <v>0.46636312223837839</v>
      </c>
      <c r="AM1040">
        <v>0.46646801518467079</v>
      </c>
      <c r="AN1040">
        <v>0.97078835462339796</v>
      </c>
      <c r="AO1040">
        <v>0.97078835462339819</v>
      </c>
      <c r="AP1040">
        <v>0.97078835462339819</v>
      </c>
      <c r="AQ1040">
        <v>0.97078835462339819</v>
      </c>
      <c r="AR1040">
        <v>11.89005590950973</v>
      </c>
      <c r="AS1040">
        <v>11.89005590950973</v>
      </c>
      <c r="AT1040">
        <v>11.89005590950973</v>
      </c>
      <c r="AU1040">
        <v>11.89005590950973</v>
      </c>
      <c r="AV1040" t="str">
        <f>VLOOKUP(Sheet1[[#This Row],[NPDES ID2]],Combined_Sheet__Major_Only___2[[NPDES ID2]:[ECHO BFR]],3,FALSE)</f>
        <v>TX</v>
      </c>
      <c r="AW1040" t="s">
        <v>54</v>
      </c>
      <c r="AX1040" t="str">
        <f>VLOOKUP(Sheet1[[#This Row],[NPDES ID2]],Combined_Sheet__Major_Only___2[[NPDES ID2]:[ECHO BFR]],27,FALSE)</f>
        <v>-</v>
      </c>
      <c r="AY1040" t="str">
        <f>VLOOKUP(Sheet1[[#This Row],[NPDES ID2]],Combined_Sheet__Major_Only___2[[NPDES ID2]:[ECHO BFR]],28,FALSE)</f>
        <v>-</v>
      </c>
      <c r="AZ1040" t="str">
        <f>VLOOKUP(Sheet1[[#This Row],[NPDES ID2]],Combined_Sheet__Major_Only___2[[NPDES ID2]:[ECHO BFR]],29,FALSE)</f>
        <v>thickening</v>
      </c>
      <c r="BA1040">
        <f>VLOOKUP(Sheet1[[#This Row],[NPDES ID2]],Combined_Sheet__Major_Only___2[[NPDES ID2]:[ECHO BFR]],17,FALSE)</f>
        <v>32.970111000000003</v>
      </c>
      <c r="BB1040">
        <f>VLOOKUP(Sheet1[[#This Row],[NPDES ID2]],Combined_Sheet__Major_Only___2[[NPDES ID2]:[ECHO BFR]],18,FALSE)</f>
        <v>-96.551361</v>
      </c>
      <c r="BC1040" s="2" t="str">
        <f>IF(ISNUMBER(SEARCH("aerobic",$AW1040)),"aerobic","")</f>
        <v/>
      </c>
      <c r="BD1040" s="2" t="str">
        <f>IF(ISNUMBER(SEARCH("anaer",$AW1040)),"anaer","")</f>
        <v/>
      </c>
      <c r="BE1040" s="2" t="str">
        <f>IF(ISNUMBER(SEARCH("thickening",$AZ1040)),"thickening","")</f>
        <v>thickening</v>
      </c>
      <c r="BF1040" s="3" t="str">
        <f>IF(ISNUMBER(SEARCH("airDry",$AW1040)),"airDry","")</f>
        <v/>
      </c>
      <c r="BG1040" s="3" t="str">
        <f>IF(ISNUMBER(SEARCH("heatDry",$AY1040)),"heatDry","")</f>
        <v/>
      </c>
      <c r="BH1040" s="3" t="str">
        <f>IF(AND(ISNUMBER(SEARCH("aerobic",$AW1040)),ISNUMBER(SEARCH("anaer",$AW1040))),"Combined Aer and Anaer.","")</f>
        <v/>
      </c>
    </row>
    <row r="1041" spans="1:60" x14ac:dyDescent="0.25">
      <c r="A1041" s="5">
        <v>1108</v>
      </c>
      <c r="B1041" t="s">
        <v>5335</v>
      </c>
      <c r="C1041">
        <v>334.55</v>
      </c>
      <c r="D1041">
        <v>383.83729887182278</v>
      </c>
      <c r="E1041">
        <v>380.0458139041404</v>
      </c>
      <c r="F1041">
        <v>296.07971669425649</v>
      </c>
      <c r="G1041">
        <v>477.16444841240718</v>
      </c>
      <c r="H1041">
        <v>-138.62782713949571</v>
      </c>
      <c r="I1041">
        <v>-139.9044691073407</v>
      </c>
      <c r="J1041">
        <v>-158.5270690484812</v>
      </c>
      <c r="K1041">
        <v>-115.7553908503173</v>
      </c>
      <c r="L1041">
        <v>252.95515925002121</v>
      </c>
      <c r="M1041">
        <v>251.44787180959901</v>
      </c>
      <c r="N1041">
        <v>246.17652160220089</v>
      </c>
      <c r="O1041">
        <v>264.12494236711689</v>
      </c>
      <c r="P1041">
        <v>10.447619943307121</v>
      </c>
      <c r="Q1041">
        <v>10.402365067076801</v>
      </c>
      <c r="R1041">
        <v>8.7641541658255324</v>
      </c>
      <c r="S1041">
        <v>11.7522669120148</v>
      </c>
      <c r="T1041">
        <v>84983.508886119773</v>
      </c>
      <c r="U1041">
        <v>84983.65121944531</v>
      </c>
      <c r="V1041">
        <v>84925.85280942767</v>
      </c>
      <c r="W1041">
        <v>85041.375690054134</v>
      </c>
      <c r="X1041">
        <v>6679.7553122622039</v>
      </c>
      <c r="Y1041">
        <v>6715.9421951668828</v>
      </c>
      <c r="Z1041">
        <v>6390.7492511862829</v>
      </c>
      <c r="AA1041">
        <v>6861.0056781941994</v>
      </c>
      <c r="AB1041">
        <v>1275.56690228459</v>
      </c>
      <c r="AC1041">
        <v>1257.8582871585911</v>
      </c>
      <c r="AD1041">
        <v>1070.707179684433</v>
      </c>
      <c r="AE1041">
        <v>1542.7112948573299</v>
      </c>
      <c r="AF1041">
        <v>56.136998103062759</v>
      </c>
      <c r="AG1041">
        <v>55.802629625980252</v>
      </c>
      <c r="AH1041">
        <v>54.632574343510477</v>
      </c>
      <c r="AI1041">
        <v>58.615671129021287</v>
      </c>
      <c r="AJ1041">
        <v>0.46236194200109132</v>
      </c>
      <c r="AK1041">
        <v>0.46236192579936097</v>
      </c>
      <c r="AL1041">
        <v>0.46235295417071209</v>
      </c>
      <c r="AM1041">
        <v>0.46237077984589559</v>
      </c>
      <c r="AN1041">
        <v>0.97077943935532185</v>
      </c>
      <c r="AO1041">
        <v>0.97077943935532163</v>
      </c>
      <c r="AP1041">
        <v>0.97077943935532163</v>
      </c>
      <c r="AQ1041">
        <v>0.97077943935532163</v>
      </c>
      <c r="AR1041">
        <v>11.76685632070156</v>
      </c>
      <c r="AS1041">
        <v>11.76685632070156</v>
      </c>
      <c r="AT1041">
        <v>11.76685632070156</v>
      </c>
      <c r="AU1041">
        <v>11.76685632070156</v>
      </c>
      <c r="AV1041" t="str">
        <f>VLOOKUP(Sheet1[[#This Row],[NPDES ID2]],Combined_Sheet__Major_Only___2[[NPDES ID2]:[ECHO BFR]],3,FALSE)</f>
        <v>NJ</v>
      </c>
      <c r="AW1041" t="s">
        <v>54</v>
      </c>
      <c r="AX1041" t="str">
        <f>VLOOKUP(Sheet1[[#This Row],[NPDES ID2]],Combined_Sheet__Major_Only___2[[NPDES ID2]:[ECHO BFR]],27,FALSE)</f>
        <v>-</v>
      </c>
      <c r="AY1041" t="str">
        <f>VLOOKUP(Sheet1[[#This Row],[NPDES ID2]],Combined_Sheet__Major_Only___2[[NPDES ID2]:[ECHO BFR]],28,FALSE)</f>
        <v>-</v>
      </c>
      <c r="AZ1041" t="str">
        <f>VLOOKUP(Sheet1[[#This Row],[NPDES ID2]],Combined_Sheet__Major_Only___2[[NPDES ID2]:[ECHO BFR]],29,FALSE)</f>
        <v>thickening</v>
      </c>
      <c r="BA1041">
        <f>VLOOKUP(Sheet1[[#This Row],[NPDES ID2]],Combined_Sheet__Major_Only___2[[NPDES ID2]:[ECHO BFR]],17,FALSE)</f>
        <v>40.079611</v>
      </c>
      <c r="BB1041">
        <f>VLOOKUP(Sheet1[[#This Row],[NPDES ID2]],Combined_Sheet__Major_Only___2[[NPDES ID2]:[ECHO BFR]],18,FALSE)</f>
        <v>-74.871943000000002</v>
      </c>
      <c r="BC1041" s="2" t="str">
        <f>IF(ISNUMBER(SEARCH("aerobic",$AW1041)),"aerobic","")</f>
        <v/>
      </c>
      <c r="BD1041" s="2" t="str">
        <f>IF(ISNUMBER(SEARCH("anaer",$AW1041)),"anaer","")</f>
        <v/>
      </c>
      <c r="BE1041" s="2" t="str">
        <f>IF(ISNUMBER(SEARCH("thickening",$AZ1041)),"thickening","")</f>
        <v>thickening</v>
      </c>
      <c r="BF1041" s="3" t="str">
        <f>IF(ISNUMBER(SEARCH("airDry",$AW1041)),"airDry","")</f>
        <v/>
      </c>
      <c r="BG1041" s="3" t="str">
        <f>IF(ISNUMBER(SEARCH("heatDry",$AY1041)),"heatDry","")</f>
        <v/>
      </c>
      <c r="BH1041" s="3" t="str">
        <f>IF(AND(ISNUMBER(SEARCH("aerobic",$AW1041)),ISNUMBER(SEARCH("anaer",$AW1041))),"Combined Aer and Anaer.","")</f>
        <v/>
      </c>
    </row>
    <row r="1042" spans="1:60" x14ac:dyDescent="0.25">
      <c r="A1042" s="5">
        <v>1959</v>
      </c>
      <c r="B1042" t="s">
        <v>9235</v>
      </c>
      <c r="C1042">
        <v>2260.71</v>
      </c>
      <c r="D1042">
        <v>532.11626626386283</v>
      </c>
      <c r="E1042">
        <v>527.90952308785813</v>
      </c>
      <c r="F1042">
        <v>436.88718032311169</v>
      </c>
      <c r="G1042">
        <v>619.34709391197805</v>
      </c>
      <c r="H1042">
        <v>-108.31194084611801</v>
      </c>
      <c r="I1042">
        <v>-109.8234953087986</v>
      </c>
      <c r="J1042">
        <v>-129.12414657695999</v>
      </c>
      <c r="K1042">
        <v>-86.588102976491243</v>
      </c>
      <c r="L1042">
        <v>1584.1961712404691</v>
      </c>
      <c r="M1042">
        <v>1578.674198868086</v>
      </c>
      <c r="N1042">
        <v>1559.386553590009</v>
      </c>
      <c r="O1042">
        <v>1625.089467375569</v>
      </c>
      <c r="P1042">
        <v>52.92392021126944</v>
      </c>
      <c r="Q1042">
        <v>53.468050874001769</v>
      </c>
      <c r="R1042">
        <v>43.188327260894511</v>
      </c>
      <c r="S1042">
        <v>62.055311291401921</v>
      </c>
      <c r="T1042">
        <v>84868.866481670921</v>
      </c>
      <c r="U1042">
        <v>84869.008627055649</v>
      </c>
      <c r="V1042">
        <v>84811.286535635358</v>
      </c>
      <c r="W1042">
        <v>84926.656876698748</v>
      </c>
      <c r="X1042">
        <v>5450.9836753414802</v>
      </c>
      <c r="Y1042">
        <v>5469.6033191596034</v>
      </c>
      <c r="Z1042">
        <v>5310.2220253835148</v>
      </c>
      <c r="AA1042">
        <v>5538.257748454711</v>
      </c>
      <c r="AB1042">
        <v>827.63639321461631</v>
      </c>
      <c r="AC1042">
        <v>817.94761030758127</v>
      </c>
      <c r="AD1042">
        <v>722.12540040059787</v>
      </c>
      <c r="AE1042">
        <v>954.38195779059481</v>
      </c>
      <c r="AF1042">
        <v>68.681962878862208</v>
      </c>
      <c r="AG1042">
        <v>68.443494670923741</v>
      </c>
      <c r="AH1042">
        <v>67.605826390213522</v>
      </c>
      <c r="AI1042">
        <v>70.453675603558295</v>
      </c>
      <c r="AJ1042">
        <v>0.61554911127744849</v>
      </c>
      <c r="AK1042">
        <v>0.61554898810535108</v>
      </c>
      <c r="AL1042">
        <v>0.6154821547095064</v>
      </c>
      <c r="AM1042">
        <v>0.6156149572696582</v>
      </c>
      <c r="AN1042">
        <v>0.9707416241108916</v>
      </c>
      <c r="AO1042">
        <v>0.97074162411089193</v>
      </c>
      <c r="AP1042">
        <v>0.97074162411089193</v>
      </c>
      <c r="AQ1042">
        <v>0.97074162411089193</v>
      </c>
      <c r="AR1042">
        <v>16.476802801543641</v>
      </c>
      <c r="AS1042">
        <v>16.476802801543641</v>
      </c>
      <c r="AT1042">
        <v>16.476802801543641</v>
      </c>
      <c r="AU1042">
        <v>16.476802801543641</v>
      </c>
      <c r="AV1042" t="str">
        <f>VLOOKUP(Sheet1[[#This Row],[NPDES ID2]],Combined_Sheet__Major_Only___2[[NPDES ID2]:[ECHO BFR]],3,FALSE)</f>
        <v>NC</v>
      </c>
      <c r="AW1042" t="s">
        <v>12185</v>
      </c>
      <c r="AX1042" t="str">
        <f>VLOOKUP(Sheet1[[#This Row],[NPDES ID2]],Combined_Sheet__Major_Only___2[[NPDES ID2]:[ECHO BFR]],27,FALSE)</f>
        <v>methaneBioCaptureRecover</v>
      </c>
      <c r="AY1042" t="str">
        <f>VLOOKUP(Sheet1[[#This Row],[NPDES ID2]],Combined_Sheet__Major_Only___2[[NPDES ID2]:[ECHO BFR]],28,FALSE)</f>
        <v>-</v>
      </c>
      <c r="AZ1042" t="str">
        <f>VLOOKUP(Sheet1[[#This Row],[NPDES ID2]],Combined_Sheet__Major_Only___2[[NPDES ID2]:[ECHO BFR]],29,FALSE)</f>
        <v>thickening</v>
      </c>
      <c r="BA1042">
        <f>VLOOKUP(Sheet1[[#This Row],[NPDES ID2]],Combined_Sheet__Major_Only___2[[NPDES ID2]:[ECHO BFR]],17,FALSE)</f>
        <v>35.687330000000003</v>
      </c>
      <c r="BB1042">
        <f>VLOOKUP(Sheet1[[#This Row],[NPDES ID2]],Combined_Sheet__Major_Only___2[[NPDES ID2]:[ECHO BFR]],18,FALSE)</f>
        <v>-77.894266999999999</v>
      </c>
      <c r="BC1042" s="2" t="str">
        <f>IF(ISNUMBER(SEARCH("aerobic",$AW1042)),"aerobic","")</f>
        <v/>
      </c>
      <c r="BD1042" s="2" t="str">
        <f>IF(ISNUMBER(SEARCH("anaer",$AW1042)),"anaer","")</f>
        <v>anaer</v>
      </c>
      <c r="BE1042" s="2" t="str">
        <f>IF(ISNUMBER(SEARCH("thickening",$AZ1042)),"thickening","")</f>
        <v>thickening</v>
      </c>
      <c r="BF1042" s="4" t="str">
        <f>IF(ISNUMBER(SEARCH("airDry",$AW1042)),"airDry","")</f>
        <v/>
      </c>
      <c r="BG1042" s="4" t="str">
        <f>IF(ISNUMBER(SEARCH("heatDry",$AY1042)),"heatDry","")</f>
        <v/>
      </c>
      <c r="BH1042" s="4" t="str">
        <f>IF(AND(ISNUMBER(SEARCH("aerobic",$AW1042)),ISNUMBER(SEARCH("anaer",$AW1042))),"Combined Aer and Anaer.","")</f>
        <v/>
      </c>
    </row>
    <row r="1043" spans="1:60" x14ac:dyDescent="0.25">
      <c r="A1043" s="5">
        <v>228</v>
      </c>
      <c r="B1043" t="s">
        <v>1192</v>
      </c>
      <c r="C1043">
        <v>2506</v>
      </c>
      <c r="D1043">
        <v>565.71225211849912</v>
      </c>
      <c r="E1043">
        <v>561.32229880980594</v>
      </c>
      <c r="F1043">
        <v>462.43716891791229</v>
      </c>
      <c r="G1043">
        <v>656.91621891125203</v>
      </c>
      <c r="H1043">
        <v>-106.7942963182894</v>
      </c>
      <c r="I1043">
        <v>-108.25769091685051</v>
      </c>
      <c r="J1043">
        <v>-127.66369829910209</v>
      </c>
      <c r="K1043">
        <v>-85.118724580454483</v>
      </c>
      <c r="L1043">
        <v>1778.259941937052</v>
      </c>
      <c r="M1043">
        <v>1772.30729917751</v>
      </c>
      <c r="N1043">
        <v>1751.519037211126</v>
      </c>
      <c r="O1043">
        <v>1822.3384120681039</v>
      </c>
      <c r="P1043">
        <v>58.620579756399501</v>
      </c>
      <c r="Q1043">
        <v>59.308885267182831</v>
      </c>
      <c r="R1043">
        <v>47.753942434936477</v>
      </c>
      <c r="S1043">
        <v>68.965848068857881</v>
      </c>
      <c r="T1043">
        <v>84796.246394304471</v>
      </c>
      <c r="U1043">
        <v>84796.388420638323</v>
      </c>
      <c r="V1043">
        <v>84738.714673137831</v>
      </c>
      <c r="W1043">
        <v>84853.988388206242</v>
      </c>
      <c r="X1043">
        <v>5378.3241586420581</v>
      </c>
      <c r="Y1043">
        <v>5396.050662062331</v>
      </c>
      <c r="Z1043">
        <v>5244.7568525940951</v>
      </c>
      <c r="AA1043">
        <v>5461.0176572105629</v>
      </c>
      <c r="AB1043">
        <v>807.34412711829441</v>
      </c>
      <c r="AC1043">
        <v>798.06603860202847</v>
      </c>
      <c r="AD1043">
        <v>705.5205158044771</v>
      </c>
      <c r="AE1043">
        <v>928.94659082207306</v>
      </c>
      <c r="AF1043">
        <v>69.550075218597883</v>
      </c>
      <c r="AG1043">
        <v>69.318292503479285</v>
      </c>
      <c r="AH1043">
        <v>68.503618143405831</v>
      </c>
      <c r="AI1043">
        <v>71.272723141884086</v>
      </c>
      <c r="AJ1043">
        <v>0.62617192866348648</v>
      </c>
      <c r="AK1043">
        <v>0.6261717915316265</v>
      </c>
      <c r="AL1043">
        <v>0.626097550908297</v>
      </c>
      <c r="AM1043">
        <v>0.62624507359385861</v>
      </c>
      <c r="AN1043">
        <v>0.97071761941383794</v>
      </c>
      <c r="AO1043">
        <v>0.9707176194138385</v>
      </c>
      <c r="AP1043">
        <v>0.9707176194138385</v>
      </c>
      <c r="AQ1043">
        <v>0.9707176194138385</v>
      </c>
      <c r="AR1043">
        <v>16.80329940726536</v>
      </c>
      <c r="AS1043">
        <v>16.803299407265371</v>
      </c>
      <c r="AT1043">
        <v>16.803299407265371</v>
      </c>
      <c r="AU1043">
        <v>16.803299407265371</v>
      </c>
      <c r="AV1043" t="str">
        <f>VLOOKUP(Sheet1[[#This Row],[NPDES ID2]],Combined_Sheet__Major_Only___2[[NPDES ID2]:[ECHO BFR]],3,FALSE)</f>
        <v>PA</v>
      </c>
      <c r="AW1043" t="s">
        <v>12185</v>
      </c>
      <c r="AX1043" t="str">
        <f>VLOOKUP(Sheet1[[#This Row],[NPDES ID2]],Combined_Sheet__Major_Only___2[[NPDES ID2]:[ECHO BFR]],27,FALSE)</f>
        <v>tempSludgeStore, methaneBioCaptureRecover</v>
      </c>
      <c r="AY1043" t="str">
        <f>VLOOKUP(Sheet1[[#This Row],[NPDES ID2]],Combined_Sheet__Major_Only___2[[NPDES ID2]:[ECHO BFR]],28,FALSE)</f>
        <v>-</v>
      </c>
      <c r="AZ1043" t="str">
        <f>VLOOKUP(Sheet1[[#This Row],[NPDES ID2]],Combined_Sheet__Major_Only___2[[NPDES ID2]:[ECHO BFR]],29,FALSE)</f>
        <v>preliminaryOps, thickening</v>
      </c>
      <c r="BA1043">
        <f>VLOOKUP(Sheet1[[#This Row],[NPDES ID2]],Combined_Sheet__Major_Only___2[[NPDES ID2]:[ECHO BFR]],17,FALSE)</f>
        <v>40.239077999999999</v>
      </c>
      <c r="BB1043">
        <f>VLOOKUP(Sheet1[[#This Row],[NPDES ID2]],Combined_Sheet__Major_Only___2[[NPDES ID2]:[ECHO BFR]],18,FALSE)</f>
        <v>-76.856110999999999</v>
      </c>
      <c r="BC1043" s="2" t="str">
        <f>IF(ISNUMBER(SEARCH("aerobic",$AW1043)),"aerobic","")</f>
        <v/>
      </c>
      <c r="BD1043" s="2" t="str">
        <f>IF(ISNUMBER(SEARCH("anaer",$AW1043)),"anaer","")</f>
        <v>anaer</v>
      </c>
      <c r="BE1043" s="2" t="str">
        <f>IF(ISNUMBER(SEARCH("thickening",$AZ1043)),"thickening","")</f>
        <v>thickening</v>
      </c>
      <c r="BF1043" s="3" t="str">
        <f>IF(ISNUMBER(SEARCH("airDry",$AW1043)),"airDry","")</f>
        <v/>
      </c>
      <c r="BG1043" s="3" t="str">
        <f>IF(ISNUMBER(SEARCH("heatDry",$AY1043)),"heatDry","")</f>
        <v/>
      </c>
      <c r="BH1043" s="3" t="str">
        <f>IF(AND(ISNUMBER(SEARCH("aerobic",$AW1043)),ISNUMBER(SEARCH("anaer",$AW1043))),"Combined Aer and Anaer.","")</f>
        <v/>
      </c>
    </row>
    <row r="1044" spans="1:60" x14ac:dyDescent="0.25">
      <c r="A1044" s="5">
        <v>1011</v>
      </c>
      <c r="B1044" t="s">
        <v>4889</v>
      </c>
      <c r="C1044">
        <v>455.4</v>
      </c>
      <c r="D1044">
        <v>368.69905974680188</v>
      </c>
      <c r="E1044">
        <v>364.77171621323708</v>
      </c>
      <c r="F1044">
        <v>293.79846099522177</v>
      </c>
      <c r="G1044">
        <v>450.65835100063151</v>
      </c>
      <c r="H1044">
        <v>-110.5147826441177</v>
      </c>
      <c r="I1044">
        <v>-111.8925783856608</v>
      </c>
      <c r="J1044">
        <v>-131.27847639169511</v>
      </c>
      <c r="K1044">
        <v>-88.924400452368687</v>
      </c>
      <c r="L1044">
        <v>314.57334182673208</v>
      </c>
      <c r="M1044">
        <v>313.42690447345109</v>
      </c>
      <c r="N1044">
        <v>309.41794497489019</v>
      </c>
      <c r="O1044">
        <v>323.06857018098339</v>
      </c>
      <c r="P1044">
        <v>10.671316304143691</v>
      </c>
      <c r="Q1044">
        <v>10.77052877091108</v>
      </c>
      <c r="R1044">
        <v>8.7252435401566579</v>
      </c>
      <c r="S1044">
        <v>12.464074366814479</v>
      </c>
      <c r="T1044">
        <v>84786.71775105389</v>
      </c>
      <c r="U1044">
        <v>84786.859761766827</v>
      </c>
      <c r="V1044">
        <v>84729.19235757961</v>
      </c>
      <c r="W1044">
        <v>84844.453394136232</v>
      </c>
      <c r="X1044">
        <v>5524.549860983263</v>
      </c>
      <c r="Y1044">
        <v>5544.1069554876021</v>
      </c>
      <c r="Z1044">
        <v>5375.5491109026316</v>
      </c>
      <c r="AA1044">
        <v>5617.086419670637</v>
      </c>
      <c r="AB1044">
        <v>850.04158809518185</v>
      </c>
      <c r="AC1044">
        <v>839.85587617793885</v>
      </c>
      <c r="AD1044">
        <v>740.34139998122373</v>
      </c>
      <c r="AE1044">
        <v>982.69694084655043</v>
      </c>
      <c r="AF1044">
        <v>67.696421009231486</v>
      </c>
      <c r="AG1044">
        <v>67.449895083534798</v>
      </c>
      <c r="AH1044">
        <v>66.586869140909272</v>
      </c>
      <c r="AI1044">
        <v>69.524359595257891</v>
      </c>
      <c r="AJ1044">
        <v>0.60349237053205829</v>
      </c>
      <c r="AK1044">
        <v>0.60349234630932269</v>
      </c>
      <c r="AL1044">
        <v>0.60347894175478489</v>
      </c>
      <c r="AM1044">
        <v>0.60350557525763548</v>
      </c>
      <c r="AN1044">
        <v>0.97071446678059603</v>
      </c>
      <c r="AO1044">
        <v>0.97071446678059636</v>
      </c>
      <c r="AP1044">
        <v>0.97071446678059636</v>
      </c>
      <c r="AQ1044">
        <v>0.97071446678059636</v>
      </c>
      <c r="AR1044">
        <v>16.10777583279275</v>
      </c>
      <c r="AS1044">
        <v>16.10777583279275</v>
      </c>
      <c r="AT1044">
        <v>16.10777583279275</v>
      </c>
      <c r="AU1044">
        <v>16.10777583279275</v>
      </c>
      <c r="AV1044" t="str">
        <f>VLOOKUP(Sheet1[[#This Row],[NPDES ID2]],Combined_Sheet__Major_Only___2[[NPDES ID2]:[ECHO BFR]],3,FALSE)</f>
        <v>MA</v>
      </c>
      <c r="AW1044" t="s">
        <v>41</v>
      </c>
      <c r="AX1044" t="str">
        <f>VLOOKUP(Sheet1[[#This Row],[NPDES ID2]],Combined_Sheet__Major_Only___2[[NPDES ID2]:[ECHO BFR]],27,FALSE)</f>
        <v>other</v>
      </c>
      <c r="AY1044" t="str">
        <f>VLOOKUP(Sheet1[[#This Row],[NPDES ID2]],Combined_Sheet__Major_Only___2[[NPDES ID2]:[ECHO BFR]],28,FALSE)</f>
        <v>-</v>
      </c>
      <c r="AZ1044" t="str">
        <f>VLOOKUP(Sheet1[[#This Row],[NPDES ID2]],Combined_Sheet__Major_Only___2[[NPDES ID2]:[ECHO BFR]],29,FALSE)</f>
        <v>thickening</v>
      </c>
      <c r="BA1044">
        <f>VLOOKUP(Sheet1[[#This Row],[NPDES ID2]],Combined_Sheet__Major_Only___2[[NPDES ID2]:[ECHO BFR]],17,FALSE)</f>
        <v>42.560412999999997</v>
      </c>
      <c r="BB1044">
        <f>VLOOKUP(Sheet1[[#This Row],[NPDES ID2]],Combined_Sheet__Major_Only___2[[NPDES ID2]:[ECHO BFR]],18,FALSE)</f>
        <v>-71.603264999999993</v>
      </c>
      <c r="BC1044" s="2" t="str">
        <f>IF(ISNUMBER(SEARCH("aerobic",$AW1044)),"aerobic","")</f>
        <v>aerobic</v>
      </c>
      <c r="BD1044" s="2" t="str">
        <f>IF(ISNUMBER(SEARCH("anaer",$AW1044)),"anaer","")</f>
        <v/>
      </c>
      <c r="BE1044" s="2" t="str">
        <f>IF(ISNUMBER(SEARCH("thickening",$AZ1044)),"thickening","")</f>
        <v>thickening</v>
      </c>
      <c r="BF1044" s="4" t="str">
        <f>IF(ISNUMBER(SEARCH("airDry",$AW1044)),"airDry","")</f>
        <v/>
      </c>
      <c r="BG1044" s="4" t="str">
        <f>IF(ISNUMBER(SEARCH("heatDry",$AY1044)),"heatDry","")</f>
        <v/>
      </c>
      <c r="BH1044" s="4" t="str">
        <f>IF(AND(ISNUMBER(SEARCH("aerobic",$AW1044)),ISNUMBER(SEARCH("anaer",$AW1044))),"Combined Aer and Anaer.","")</f>
        <v/>
      </c>
    </row>
    <row r="1045" spans="1:60" x14ac:dyDescent="0.25">
      <c r="A1045" s="5">
        <v>229</v>
      </c>
      <c r="B1045" t="s">
        <v>1198</v>
      </c>
      <c r="C1045">
        <v>2477.27</v>
      </c>
      <c r="D1045">
        <v>515.24785722562478</v>
      </c>
      <c r="E1045">
        <v>511.2470260834001</v>
      </c>
      <c r="F1045">
        <v>420.43091109667171</v>
      </c>
      <c r="G1045">
        <v>602.78770744056817</v>
      </c>
      <c r="H1045">
        <v>-136.73770777092469</v>
      </c>
      <c r="I1045">
        <v>-138.12089390619619</v>
      </c>
      <c r="J1045">
        <v>-157.48676030868711</v>
      </c>
      <c r="K1045">
        <v>-113.493910024972</v>
      </c>
      <c r="L1045">
        <v>1914.352089075315</v>
      </c>
      <c r="M1045">
        <v>1903.1391806022741</v>
      </c>
      <c r="N1045">
        <v>1863.970312165995</v>
      </c>
      <c r="O1045">
        <v>1997.393877481481</v>
      </c>
      <c r="P1045">
        <v>78.420369210733384</v>
      </c>
      <c r="Q1045">
        <v>78.100782829987821</v>
      </c>
      <c r="R1045">
        <v>65.719475276708593</v>
      </c>
      <c r="S1045">
        <v>88.35325923807828</v>
      </c>
      <c r="T1045">
        <v>84766.509280435217</v>
      </c>
      <c r="U1045">
        <v>84766.65125801909</v>
      </c>
      <c r="V1045">
        <v>84708.997306813253</v>
      </c>
      <c r="W1045">
        <v>84824.231454617024</v>
      </c>
      <c r="X1045">
        <v>6611.2560168071359</v>
      </c>
      <c r="Y1045">
        <v>6646.5157469288642</v>
      </c>
      <c r="Z1045">
        <v>6330.0501436354052</v>
      </c>
      <c r="AA1045">
        <v>6787.4259539346695</v>
      </c>
      <c r="AB1045">
        <v>1249.0585120633109</v>
      </c>
      <c r="AC1045">
        <v>1231.625328272306</v>
      </c>
      <c r="AD1045">
        <v>1050.544144277927</v>
      </c>
      <c r="AE1045">
        <v>1506.514768948801</v>
      </c>
      <c r="AF1045">
        <v>56.580533098950127</v>
      </c>
      <c r="AG1045">
        <v>56.250131225474632</v>
      </c>
      <c r="AH1045">
        <v>55.090882602149932</v>
      </c>
      <c r="AI1045">
        <v>59.033597502037857</v>
      </c>
      <c r="AJ1045">
        <v>0.46776606566563028</v>
      </c>
      <c r="AK1045">
        <v>0.46776594176688591</v>
      </c>
      <c r="AL1045">
        <v>0.4676992268560774</v>
      </c>
      <c r="AM1045">
        <v>0.46783179843389439</v>
      </c>
      <c r="AN1045">
        <v>0.97070777838795053</v>
      </c>
      <c r="AO1045">
        <v>0.97070777838795064</v>
      </c>
      <c r="AP1045">
        <v>0.97070777838795064</v>
      </c>
      <c r="AQ1045">
        <v>0.97070777838795064</v>
      </c>
      <c r="AR1045">
        <v>11.931105759936999</v>
      </c>
      <c r="AS1045">
        <v>11.931105759936999</v>
      </c>
      <c r="AT1045">
        <v>11.931105759936999</v>
      </c>
      <c r="AU1045">
        <v>11.931105759936999</v>
      </c>
      <c r="AV1045" t="str">
        <f>VLOOKUP(Sheet1[[#This Row],[NPDES ID2]],Combined_Sheet__Major_Only___2[[NPDES ID2]:[ECHO BFR]],3,FALSE)</f>
        <v>PA</v>
      </c>
      <c r="AW1045" t="s">
        <v>87</v>
      </c>
      <c r="AX1045" t="str">
        <f>VLOOKUP(Sheet1[[#This Row],[NPDES ID2]],Combined_Sheet__Major_Only___2[[NPDES ID2]:[ECHO BFR]],27,FALSE)</f>
        <v>tempSludgeStore</v>
      </c>
      <c r="AY1045" t="str">
        <f>VLOOKUP(Sheet1[[#This Row],[NPDES ID2]],Combined_Sheet__Major_Only___2[[NPDES ID2]:[ECHO BFR]],28,FALSE)</f>
        <v>-</v>
      </c>
      <c r="AZ1045" t="str">
        <f>VLOOKUP(Sheet1[[#This Row],[NPDES ID2]],Combined_Sheet__Major_Only___2[[NPDES ID2]:[ECHO BFR]],29,FALSE)</f>
        <v>preliminaryOps, thickening</v>
      </c>
      <c r="BA1045">
        <f>VLOOKUP(Sheet1[[#This Row],[NPDES ID2]],Combined_Sheet__Major_Only___2[[NPDES ID2]:[ECHO BFR]],17,FALSE)</f>
        <v>40.115259999999999</v>
      </c>
      <c r="BB1045">
        <f>VLOOKUP(Sheet1[[#This Row],[NPDES ID2]],Combined_Sheet__Major_Only___2[[NPDES ID2]:[ECHO BFR]],18,FALSE)</f>
        <v>-75.47193</v>
      </c>
      <c r="BC1045" s="2" t="str">
        <f>IF(ISNUMBER(SEARCH("aerobic",$AW1045)),"aerobic","")</f>
        <v/>
      </c>
      <c r="BD1045" s="2" t="str">
        <f>IF(ISNUMBER(SEARCH("anaer",$AW1045)),"anaer","")</f>
        <v/>
      </c>
      <c r="BE1045" s="2" t="str">
        <f>IF(ISNUMBER(SEARCH("thickening",$AZ1045)),"thickening","")</f>
        <v>thickening</v>
      </c>
      <c r="BF1045" s="4" t="str">
        <f>IF(ISNUMBER(SEARCH("airDry",$AW1045)),"airDry","")</f>
        <v/>
      </c>
      <c r="BG1045" s="4" t="str">
        <f>IF(ISNUMBER(SEARCH("heatDry",$AY1045)),"heatDry","")</f>
        <v/>
      </c>
      <c r="BH1045" s="4" t="str">
        <f>IF(AND(ISNUMBER(SEARCH("aerobic",$AW1045)),ISNUMBER(SEARCH("anaer",$AW1045))),"Combined Aer and Anaer.","")</f>
        <v/>
      </c>
    </row>
    <row r="1046" spans="1:60" x14ac:dyDescent="0.25">
      <c r="A1046" s="5">
        <v>2007</v>
      </c>
      <c r="B1046" t="s">
        <v>9450</v>
      </c>
      <c r="C1046">
        <v>1647.7439999999999</v>
      </c>
      <c r="D1046">
        <v>434.33035622744018</v>
      </c>
      <c r="E1046">
        <v>431.43242520358223</v>
      </c>
      <c r="F1046">
        <v>367.85568588719508</v>
      </c>
      <c r="G1046">
        <v>504.04332833011807</v>
      </c>
      <c r="H1046">
        <v>-108.18409592779599</v>
      </c>
      <c r="I1046">
        <v>-109.60698765343921</v>
      </c>
      <c r="J1046">
        <v>-129.01453042881499</v>
      </c>
      <c r="K1046">
        <v>-86.54791765008882</v>
      </c>
      <c r="L1046">
        <v>1157.6267815785691</v>
      </c>
      <c r="M1046">
        <v>1153.625283430534</v>
      </c>
      <c r="N1046">
        <v>1139.643108835862</v>
      </c>
      <c r="O1046">
        <v>1187.266244637643</v>
      </c>
      <c r="P1046">
        <v>38.569549361311928</v>
      </c>
      <c r="Q1046">
        <v>38.976864605794177</v>
      </c>
      <c r="R1046">
        <v>31.463267435494881</v>
      </c>
      <c r="S1046">
        <v>45.253538042086859</v>
      </c>
      <c r="T1046">
        <v>84715.093779645671</v>
      </c>
      <c r="U1046">
        <v>84715.235672940747</v>
      </c>
      <c r="V1046">
        <v>84657.61594954897</v>
      </c>
      <c r="W1046">
        <v>84772.781685511043</v>
      </c>
      <c r="X1046">
        <v>5427.1435432559474</v>
      </c>
      <c r="Y1046">
        <v>5445.5494120475942</v>
      </c>
      <c r="Z1046">
        <v>5288.093239566846</v>
      </c>
      <c r="AA1046">
        <v>5513.3325454412798</v>
      </c>
      <c r="AB1046">
        <v>822.05122354993932</v>
      </c>
      <c r="AC1046">
        <v>812.45803205826053</v>
      </c>
      <c r="AD1046">
        <v>717.50151305102554</v>
      </c>
      <c r="AE1046">
        <v>947.47966510042806</v>
      </c>
      <c r="AF1046">
        <v>68.856195520292289</v>
      </c>
      <c r="AG1046">
        <v>68.618864135356844</v>
      </c>
      <c r="AH1046">
        <v>67.786133104669233</v>
      </c>
      <c r="AI1046">
        <v>70.618296452759367</v>
      </c>
      <c r="AJ1046">
        <v>0.61768092637689098</v>
      </c>
      <c r="AK1046">
        <v>0.61768083726335465</v>
      </c>
      <c r="AL1046">
        <v>0.61763215708115726</v>
      </c>
      <c r="AM1046">
        <v>0.61772888511403301</v>
      </c>
      <c r="AN1046">
        <v>0.9706907476295451</v>
      </c>
      <c r="AO1046">
        <v>0.9706907476295451</v>
      </c>
      <c r="AP1046">
        <v>0.9706907476295451</v>
      </c>
      <c r="AQ1046">
        <v>0.9706907476295451</v>
      </c>
      <c r="AR1046">
        <v>16.542997616022209</v>
      </c>
      <c r="AS1046">
        <v>16.542997616022209</v>
      </c>
      <c r="AT1046">
        <v>16.542997616022209</v>
      </c>
      <c r="AU1046">
        <v>16.542997616022209</v>
      </c>
      <c r="AV1046" t="str">
        <f>VLOOKUP(Sheet1[[#This Row],[NPDES ID2]],Combined_Sheet__Major_Only___2[[NPDES ID2]:[ECHO BFR]],3,FALSE)</f>
        <v>CO</v>
      </c>
      <c r="AW1046" t="s">
        <v>12185</v>
      </c>
      <c r="AX1046" t="str">
        <f>VLOOKUP(Sheet1[[#This Row],[NPDES ID2]],Combined_Sheet__Major_Only___2[[NPDES ID2]:[ECHO BFR]],27,FALSE)</f>
        <v>-</v>
      </c>
      <c r="AY1046" t="str">
        <f>VLOOKUP(Sheet1[[#This Row],[NPDES ID2]],Combined_Sheet__Major_Only___2[[NPDES ID2]:[ECHO BFR]],28,FALSE)</f>
        <v>highTempCompost</v>
      </c>
      <c r="AZ1046" t="str">
        <f>VLOOKUP(Sheet1[[#This Row],[NPDES ID2]],Combined_Sheet__Major_Only___2[[NPDES ID2]:[ECHO BFR]],29,FALSE)</f>
        <v>sludgeLagoon, thickening</v>
      </c>
      <c r="BA1046">
        <f>VLOOKUP(Sheet1[[#This Row],[NPDES ID2]],Combined_Sheet__Major_Only___2[[NPDES ID2]:[ECHO BFR]],17,FALSE)</f>
        <v>39.921300000000002</v>
      </c>
      <c r="BB1046">
        <f>VLOOKUP(Sheet1[[#This Row],[NPDES ID2]],Combined_Sheet__Major_Only___2[[NPDES ID2]:[ECHO BFR]],18,FALSE)</f>
        <v>-105.02351</v>
      </c>
      <c r="BC1046" s="2" t="str">
        <f>IF(ISNUMBER(SEARCH("aerobic",$AW1046)),"aerobic","")</f>
        <v/>
      </c>
      <c r="BD1046" s="2" t="str">
        <f>IF(ISNUMBER(SEARCH("anaer",$AW1046)),"anaer","")</f>
        <v>anaer</v>
      </c>
      <c r="BE1046" s="2" t="str">
        <f>IF(ISNUMBER(SEARCH("thickening",$AZ1046)),"thickening","")</f>
        <v>thickening</v>
      </c>
      <c r="BF1046" s="4" t="str">
        <f>IF(ISNUMBER(SEARCH("airDry",$AW1046)),"airDry","")</f>
        <v/>
      </c>
      <c r="BG1046" s="4" t="str">
        <f>IF(ISNUMBER(SEARCH("heatDry",$AY1046)),"heatDry","")</f>
        <v/>
      </c>
      <c r="BH1046" s="4" t="str">
        <f>IF(AND(ISNUMBER(SEARCH("aerobic",$AW1046)),ISNUMBER(SEARCH("anaer",$AW1046))),"Combined Aer and Anaer.","")</f>
        <v/>
      </c>
    </row>
    <row r="1047" spans="1:60" x14ac:dyDescent="0.25">
      <c r="A1047" s="5">
        <v>1057</v>
      </c>
      <c r="B1047" t="s">
        <v>5104</v>
      </c>
      <c r="C1047">
        <v>391.50299999999999</v>
      </c>
      <c r="D1047">
        <v>365.62143900434421</v>
      </c>
      <c r="E1047">
        <v>362.16480733390489</v>
      </c>
      <c r="F1047">
        <v>285.93104832025188</v>
      </c>
      <c r="G1047">
        <v>454.17127205590282</v>
      </c>
      <c r="H1047">
        <v>-139.74871640903899</v>
      </c>
      <c r="I1047">
        <v>-141.00162734106061</v>
      </c>
      <c r="J1047">
        <v>-159.5365601395676</v>
      </c>
      <c r="K1047">
        <v>-116.8362351063646</v>
      </c>
      <c r="L1047">
        <v>288.70926949599192</v>
      </c>
      <c r="M1047">
        <v>286.95342722111872</v>
      </c>
      <c r="N1047">
        <v>280.8129998292377</v>
      </c>
      <c r="O1047">
        <v>301.72076883254579</v>
      </c>
      <c r="P1047">
        <v>12.037221089255169</v>
      </c>
      <c r="Q1047">
        <v>11.96883031608554</v>
      </c>
      <c r="R1047">
        <v>10.109751354461309</v>
      </c>
      <c r="S1047">
        <v>13.53424221334576</v>
      </c>
      <c r="T1047">
        <v>84682.127050737137</v>
      </c>
      <c r="U1047">
        <v>84682.268889987696</v>
      </c>
      <c r="V1047">
        <v>84624.671112877681</v>
      </c>
      <c r="W1047">
        <v>84739.792984351297</v>
      </c>
      <c r="X1047">
        <v>6716.6430577831597</v>
      </c>
      <c r="Y1047">
        <v>6753.7193273877156</v>
      </c>
      <c r="Z1047">
        <v>6420.3023889608075</v>
      </c>
      <c r="AA1047">
        <v>6902.6637277353184</v>
      </c>
      <c r="AB1047">
        <v>1299.2396743436921</v>
      </c>
      <c r="AC1047">
        <v>1281.279344406516</v>
      </c>
      <c r="AD1047">
        <v>1087.8620177846581</v>
      </c>
      <c r="AE1047">
        <v>1576.2218556616281</v>
      </c>
      <c r="AF1047">
        <v>55.632120210092161</v>
      </c>
      <c r="AG1047">
        <v>55.29394079232582</v>
      </c>
      <c r="AH1047">
        <v>54.110478744792282</v>
      </c>
      <c r="AI1047">
        <v>58.139131605867242</v>
      </c>
      <c r="AJ1047">
        <v>0.45621170743985001</v>
      </c>
      <c r="AK1047">
        <v>0.45621168862508821</v>
      </c>
      <c r="AL1047">
        <v>0.45620127823023332</v>
      </c>
      <c r="AM1047">
        <v>0.45622196265107701</v>
      </c>
      <c r="AN1047">
        <v>0.9706798173785568</v>
      </c>
      <c r="AO1047">
        <v>0.97067981737855702</v>
      </c>
      <c r="AP1047">
        <v>0.97067981737855702</v>
      </c>
      <c r="AQ1047">
        <v>0.97067981737855702</v>
      </c>
      <c r="AR1047">
        <v>11.577630219855189</v>
      </c>
      <c r="AS1047">
        <v>11.577630219855189</v>
      </c>
      <c r="AT1047">
        <v>11.577630219855189</v>
      </c>
      <c r="AU1047">
        <v>11.577630219855189</v>
      </c>
      <c r="AV1047" t="str">
        <f>VLOOKUP(Sheet1[[#This Row],[NPDES ID2]],Combined_Sheet__Major_Only___2[[NPDES ID2]:[ECHO BFR]],3,FALSE)</f>
        <v>CT</v>
      </c>
      <c r="AW1047" t="s">
        <v>54</v>
      </c>
      <c r="AX1047" t="str">
        <f>VLOOKUP(Sheet1[[#This Row],[NPDES ID2]],Combined_Sheet__Major_Only___2[[NPDES ID2]:[ECHO BFR]],27,FALSE)</f>
        <v>-</v>
      </c>
      <c r="AY1047" t="str">
        <f>VLOOKUP(Sheet1[[#This Row],[NPDES ID2]],Combined_Sheet__Major_Only___2[[NPDES ID2]:[ECHO BFR]],28,FALSE)</f>
        <v>-</v>
      </c>
      <c r="AZ1047" t="str">
        <f>VLOOKUP(Sheet1[[#This Row],[NPDES ID2]],Combined_Sheet__Major_Only___2[[NPDES ID2]:[ECHO BFR]],29,FALSE)</f>
        <v>thickening</v>
      </c>
      <c r="BA1047">
        <f>VLOOKUP(Sheet1[[#This Row],[NPDES ID2]],Combined_Sheet__Major_Only___2[[NPDES ID2]:[ECHO BFR]],17,FALSE)</f>
        <v>41.331139999999998</v>
      </c>
      <c r="BB1047">
        <f>VLOOKUP(Sheet1[[#This Row],[NPDES ID2]],Combined_Sheet__Major_Only___2[[NPDES ID2]:[ECHO BFR]],18,FALSE)</f>
        <v>-73.080290000000005</v>
      </c>
      <c r="BC1047" s="2" t="str">
        <f>IF(ISNUMBER(SEARCH("aerobic",$AW1047)),"aerobic","")</f>
        <v/>
      </c>
      <c r="BD1047" s="2" t="str">
        <f>IF(ISNUMBER(SEARCH("anaer",$AW1047)),"anaer","")</f>
        <v/>
      </c>
      <c r="BE1047" s="2" t="str">
        <f>IF(ISNUMBER(SEARCH("thickening",$AZ1047)),"thickening","")</f>
        <v>thickening</v>
      </c>
      <c r="BF1047" s="4" t="str">
        <f>IF(ISNUMBER(SEARCH("airDry",$AW1047)),"airDry","")</f>
        <v/>
      </c>
      <c r="BG1047" s="4" t="str">
        <f>IF(ISNUMBER(SEARCH("heatDry",$AY1047)),"heatDry","")</f>
        <v/>
      </c>
      <c r="BH1047" s="4" t="str">
        <f>IF(AND(ISNUMBER(SEARCH("aerobic",$AW1047)),ISNUMBER(SEARCH("anaer",$AW1047))),"Combined Aer and Anaer.","")</f>
        <v/>
      </c>
    </row>
    <row r="1048" spans="1:60" x14ac:dyDescent="0.25">
      <c r="A1048" s="5">
        <v>2343</v>
      </c>
      <c r="B1048" t="s">
        <v>10930</v>
      </c>
      <c r="C1048">
        <v>362.98</v>
      </c>
      <c r="D1048">
        <v>367.54808559580829</v>
      </c>
      <c r="E1048">
        <v>364.44254769518398</v>
      </c>
      <c r="F1048">
        <v>283.85318861323151</v>
      </c>
      <c r="G1048">
        <v>456.61488498213453</v>
      </c>
      <c r="H1048">
        <v>-138.4640460508576</v>
      </c>
      <c r="I1048">
        <v>-139.74992515153559</v>
      </c>
      <c r="J1048">
        <v>-158.39069808661989</v>
      </c>
      <c r="K1048">
        <v>-115.5903496970446</v>
      </c>
      <c r="L1048">
        <v>275.37488689899942</v>
      </c>
      <c r="M1048">
        <v>273.73847913192998</v>
      </c>
      <c r="N1048">
        <v>268.01564982829899</v>
      </c>
      <c r="O1048">
        <v>287.50142075307599</v>
      </c>
      <c r="P1048">
        <v>11.359317063218</v>
      </c>
      <c r="Q1048">
        <v>11.31217109691697</v>
      </c>
      <c r="R1048">
        <v>9.5274213389389644</v>
      </c>
      <c r="S1048">
        <v>12.781014238704049</v>
      </c>
      <c r="T1048">
        <v>84657.280981818927</v>
      </c>
      <c r="U1048">
        <v>84657.422780337685</v>
      </c>
      <c r="V1048">
        <v>84599.841543504706</v>
      </c>
      <c r="W1048">
        <v>84714.930355583652</v>
      </c>
      <c r="X1048">
        <v>6646.0936595027288</v>
      </c>
      <c r="Y1048">
        <v>6682.007939466921</v>
      </c>
      <c r="Z1048">
        <v>6359.2969628838873</v>
      </c>
      <c r="AA1048">
        <v>6825.9355940277082</v>
      </c>
      <c r="AB1048">
        <v>1266.9933410344349</v>
      </c>
      <c r="AC1048">
        <v>1249.3930547065161</v>
      </c>
      <c r="AD1048">
        <v>1063.8555864263519</v>
      </c>
      <c r="AE1048">
        <v>1531.7180109754729</v>
      </c>
      <c r="AF1048">
        <v>56.204679233458421</v>
      </c>
      <c r="AG1048">
        <v>55.870831573797517</v>
      </c>
      <c r="AH1048">
        <v>54.70255818963615</v>
      </c>
      <c r="AI1048">
        <v>58.679541585771616</v>
      </c>
      <c r="AJ1048">
        <v>0.46318651101119579</v>
      </c>
      <c r="AK1048">
        <v>0.46318649344818291</v>
      </c>
      <c r="AL1048">
        <v>0.46317677156473219</v>
      </c>
      <c r="AM1048">
        <v>0.46319608794690009</v>
      </c>
      <c r="AN1048">
        <v>0.97067157417591599</v>
      </c>
      <c r="AO1048">
        <v>0.9706715741759161</v>
      </c>
      <c r="AP1048">
        <v>0.9706715741759161</v>
      </c>
      <c r="AQ1048">
        <v>0.9706715741759161</v>
      </c>
      <c r="AR1048">
        <v>11.79219378197622</v>
      </c>
      <c r="AS1048">
        <v>11.79219378197622</v>
      </c>
      <c r="AT1048">
        <v>11.79219378197622</v>
      </c>
      <c r="AU1048">
        <v>11.79219378197622</v>
      </c>
      <c r="AV1048" t="str">
        <f>VLOOKUP(Sheet1[[#This Row],[NPDES ID2]],Combined_Sheet__Major_Only___2[[NPDES ID2]:[ECHO BFR]],3,FALSE)</f>
        <v>NJ</v>
      </c>
      <c r="AW1048" t="s">
        <v>54</v>
      </c>
      <c r="AX1048" t="str">
        <f>VLOOKUP(Sheet1[[#This Row],[NPDES ID2]],Combined_Sheet__Major_Only___2[[NPDES ID2]:[ECHO BFR]],27,FALSE)</f>
        <v>-</v>
      </c>
      <c r="AY1048" t="str">
        <f>VLOOKUP(Sheet1[[#This Row],[NPDES ID2]],Combined_Sheet__Major_Only___2[[NPDES ID2]:[ECHO BFR]],28,FALSE)</f>
        <v>-</v>
      </c>
      <c r="AZ1048" t="str">
        <f>VLOOKUP(Sheet1[[#This Row],[NPDES ID2]],Combined_Sheet__Major_Only___2[[NPDES ID2]:[ECHO BFR]],29,FALSE)</f>
        <v>thickening, preliminaryOps</v>
      </c>
      <c r="BA1048">
        <f>VLOOKUP(Sheet1[[#This Row],[NPDES ID2]],Combined_Sheet__Major_Only___2[[NPDES ID2]:[ECHO BFR]],17,FALSE)</f>
        <v>39.919379999999997</v>
      </c>
      <c r="BB1048">
        <f>VLOOKUP(Sheet1[[#This Row],[NPDES ID2]],Combined_Sheet__Major_Only___2[[NPDES ID2]:[ECHO BFR]],18,FALSE)</f>
        <v>-74.806970000000007</v>
      </c>
      <c r="BC1048" s="2" t="str">
        <f>IF(ISNUMBER(SEARCH("aerobic",$AW1048)),"aerobic","")</f>
        <v/>
      </c>
      <c r="BD1048" s="2" t="str">
        <f>IF(ISNUMBER(SEARCH("anaer",$AW1048)),"anaer","")</f>
        <v/>
      </c>
      <c r="BE1048" s="2" t="str">
        <f>IF(ISNUMBER(SEARCH("thickening",$AZ1048)),"thickening","")</f>
        <v>thickening</v>
      </c>
      <c r="BF1048" s="4" t="str">
        <f>IF(ISNUMBER(SEARCH("airDry",$AW1048)),"airDry","")</f>
        <v/>
      </c>
      <c r="BG1048" s="4" t="str">
        <f>IF(ISNUMBER(SEARCH("heatDry",$AY1048)),"heatDry","")</f>
        <v/>
      </c>
      <c r="BH1048" s="4" t="str">
        <f>IF(AND(ISNUMBER(SEARCH("aerobic",$AW1048)),ISNUMBER(SEARCH("anaer",$AW1048))),"Combined Aer and Anaer.","")</f>
        <v/>
      </c>
    </row>
    <row r="1049" spans="1:60" x14ac:dyDescent="0.25">
      <c r="A1049" s="5">
        <v>1187</v>
      </c>
      <c r="B1049" t="s">
        <v>5693</v>
      </c>
      <c r="C1049">
        <v>259.97000000000003</v>
      </c>
      <c r="D1049">
        <v>442.83900370967751</v>
      </c>
      <c r="E1049">
        <v>439.67238029410441</v>
      </c>
      <c r="F1049">
        <v>330.95575068058122</v>
      </c>
      <c r="G1049">
        <v>551.09903766256264</v>
      </c>
      <c r="H1049">
        <v>-138.54655754984711</v>
      </c>
      <c r="I1049">
        <v>-139.81035986626679</v>
      </c>
      <c r="J1049">
        <v>-158.432021339095</v>
      </c>
      <c r="K1049">
        <v>-115.6912412869699</v>
      </c>
      <c r="L1049">
        <v>197.06054923406421</v>
      </c>
      <c r="M1049">
        <v>195.8887513437933</v>
      </c>
      <c r="N1049">
        <v>191.79052344834341</v>
      </c>
      <c r="O1049">
        <v>205.7443696039131</v>
      </c>
      <c r="P1049">
        <v>8.1314188788740278</v>
      </c>
      <c r="Q1049">
        <v>8.0972911373282237</v>
      </c>
      <c r="R1049">
        <v>6.8203358400161136</v>
      </c>
      <c r="S1049">
        <v>9.1485637614400446</v>
      </c>
      <c r="T1049">
        <v>84507.962727326347</v>
      </c>
      <c r="U1049">
        <v>84508.104281057909</v>
      </c>
      <c r="V1049">
        <v>84450.622446883077</v>
      </c>
      <c r="W1049">
        <v>84565.512580807917</v>
      </c>
      <c r="X1049">
        <v>6636.36390697345</v>
      </c>
      <c r="Y1049">
        <v>6672.2470376152396</v>
      </c>
      <c r="Z1049">
        <v>6349.7980390810562</v>
      </c>
      <c r="AA1049">
        <v>6816.0689704990809</v>
      </c>
      <c r="AB1049">
        <v>1265.665043376518</v>
      </c>
      <c r="AC1049">
        <v>1248.0870747238339</v>
      </c>
      <c r="AD1049">
        <v>1062.658248568868</v>
      </c>
      <c r="AE1049">
        <v>1530.278955311177</v>
      </c>
      <c r="AF1049">
        <v>56.187470550798601</v>
      </c>
      <c r="AG1049">
        <v>55.853463475505961</v>
      </c>
      <c r="AH1049">
        <v>54.684779524339007</v>
      </c>
      <c r="AI1049">
        <v>58.663332739081227</v>
      </c>
      <c r="AJ1049">
        <v>0.462976850935788</v>
      </c>
      <c r="AK1049">
        <v>0.46297683838917891</v>
      </c>
      <c r="AL1049">
        <v>0.46296988374806392</v>
      </c>
      <c r="AM1049">
        <v>0.46298370182305298</v>
      </c>
      <c r="AN1049">
        <v>0.97062193692932297</v>
      </c>
      <c r="AO1049">
        <v>0.97062193692932341</v>
      </c>
      <c r="AP1049">
        <v>0.97062193692932341</v>
      </c>
      <c r="AQ1049">
        <v>0.97062193692932341</v>
      </c>
      <c r="AR1049">
        <v>11.78583955498711</v>
      </c>
      <c r="AS1049">
        <v>11.78583955498711</v>
      </c>
      <c r="AT1049">
        <v>11.78583955498711</v>
      </c>
      <c r="AU1049">
        <v>11.78583955498711</v>
      </c>
      <c r="AV1049" t="str">
        <f>VLOOKUP(Sheet1[[#This Row],[NPDES ID2]],Combined_Sheet__Major_Only___2[[NPDES ID2]:[ECHO BFR]],3,FALSE)</f>
        <v>MD</v>
      </c>
      <c r="AW1049" t="s">
        <v>54</v>
      </c>
      <c r="AX1049" t="str">
        <f>VLOOKUP(Sheet1[[#This Row],[NPDES ID2]],Combined_Sheet__Major_Only___2[[NPDES ID2]:[ECHO BFR]],27,FALSE)</f>
        <v>-</v>
      </c>
      <c r="AY1049" t="str">
        <f>VLOOKUP(Sheet1[[#This Row],[NPDES ID2]],Combined_Sheet__Major_Only___2[[NPDES ID2]:[ECHO BFR]],28,FALSE)</f>
        <v>-</v>
      </c>
      <c r="AZ1049" t="str">
        <f>VLOOKUP(Sheet1[[#This Row],[NPDES ID2]],Combined_Sheet__Major_Only___2[[NPDES ID2]:[ECHO BFR]],29,FALSE)</f>
        <v>thickening</v>
      </c>
      <c r="BA1049">
        <f>VLOOKUP(Sheet1[[#This Row],[NPDES ID2]],Combined_Sheet__Major_Only___2[[NPDES ID2]:[ECHO BFR]],17,FALSE)</f>
        <v>38.529482000000002</v>
      </c>
      <c r="BB1049">
        <f>VLOOKUP(Sheet1[[#This Row],[NPDES ID2]],Combined_Sheet__Major_Only___2[[NPDES ID2]:[ECHO BFR]],18,FALSE)</f>
        <v>-76.985787000000002</v>
      </c>
      <c r="BC1049" s="2" t="str">
        <f>IF(ISNUMBER(SEARCH("aerobic",$AW1049)),"aerobic","")</f>
        <v/>
      </c>
      <c r="BD1049" s="2" t="str">
        <f>IF(ISNUMBER(SEARCH("anaer",$AW1049)),"anaer","")</f>
        <v/>
      </c>
      <c r="BE1049" s="2" t="str">
        <f>IF(ISNUMBER(SEARCH("thickening",$AZ1049)),"thickening","")</f>
        <v>thickening</v>
      </c>
      <c r="BF1049" s="4" t="str">
        <f>IF(ISNUMBER(SEARCH("airDry",$AW1049)),"airDry","")</f>
        <v/>
      </c>
      <c r="BG1049" s="4" t="str">
        <f>IF(ISNUMBER(SEARCH("heatDry",$AY1049)),"heatDry","")</f>
        <v/>
      </c>
      <c r="BH1049" s="4" t="str">
        <f>IF(AND(ISNUMBER(SEARCH("aerobic",$AW1049)),ISNUMBER(SEARCH("anaer",$AW1049))),"Combined Aer and Anaer.","")</f>
        <v/>
      </c>
    </row>
    <row r="1050" spans="1:60" x14ac:dyDescent="0.25">
      <c r="A1050" s="5">
        <v>1286</v>
      </c>
      <c r="B1050" t="s">
        <v>6128</v>
      </c>
      <c r="C1050">
        <v>188.8</v>
      </c>
      <c r="D1050">
        <v>605.60116605615633</v>
      </c>
      <c r="E1050">
        <v>602.1426038741231</v>
      </c>
      <c r="F1050">
        <v>440.40538226872059</v>
      </c>
      <c r="G1050">
        <v>768.82447761245328</v>
      </c>
      <c r="H1050">
        <v>-110.3078814218191</v>
      </c>
      <c r="I1050">
        <v>-111.7227996703504</v>
      </c>
      <c r="J1050">
        <v>-131.08541755876931</v>
      </c>
      <c r="K1050">
        <v>-88.763061479454649</v>
      </c>
      <c r="L1050">
        <v>130.72684287094069</v>
      </c>
      <c r="M1050">
        <v>130.25395100106621</v>
      </c>
      <c r="N1050">
        <v>128.60002902723289</v>
      </c>
      <c r="O1050">
        <v>134.2313359033144</v>
      </c>
      <c r="P1050">
        <v>4.4235635244737352</v>
      </c>
      <c r="Q1050">
        <v>4.4654145261544036</v>
      </c>
      <c r="R1050">
        <v>3.6156913280391492</v>
      </c>
      <c r="S1050">
        <v>5.1698599854477596</v>
      </c>
      <c r="T1050">
        <v>84492.249845579077</v>
      </c>
      <c r="U1050">
        <v>84492.39137355148</v>
      </c>
      <c r="V1050">
        <v>84434.919999599486</v>
      </c>
      <c r="W1050">
        <v>84549.789226460052</v>
      </c>
      <c r="X1050">
        <v>5492.2566163037964</v>
      </c>
      <c r="Y1050">
        <v>5511.5783258666816</v>
      </c>
      <c r="Z1050">
        <v>5345.1713263948159</v>
      </c>
      <c r="AA1050">
        <v>5583.5796816233342</v>
      </c>
      <c r="AB1050">
        <v>843.16478239493483</v>
      </c>
      <c r="AC1050">
        <v>833.09513407853206</v>
      </c>
      <c r="AD1050">
        <v>734.59001263058769</v>
      </c>
      <c r="AE1050">
        <v>974.30361086713765</v>
      </c>
      <c r="AF1050">
        <v>67.856786802304839</v>
      </c>
      <c r="AG1050">
        <v>67.611399211698341</v>
      </c>
      <c r="AH1050">
        <v>66.752770889779555</v>
      </c>
      <c r="AI1050">
        <v>69.675775215062004</v>
      </c>
      <c r="AJ1050">
        <v>0.60545398614720347</v>
      </c>
      <c r="AK1050">
        <v>0.60545397615156882</v>
      </c>
      <c r="AL1050">
        <v>0.60544842803561683</v>
      </c>
      <c r="AM1050">
        <v>0.60545945144255564</v>
      </c>
      <c r="AN1050">
        <v>0.97061670378899623</v>
      </c>
      <c r="AO1050">
        <v>0.97061670378899634</v>
      </c>
      <c r="AP1050">
        <v>0.97061670378899634</v>
      </c>
      <c r="AQ1050">
        <v>0.97061670378899634</v>
      </c>
      <c r="AR1050">
        <v>16.168382782466221</v>
      </c>
      <c r="AS1050">
        <v>16.168382782466221</v>
      </c>
      <c r="AT1050">
        <v>16.168382782466221</v>
      </c>
      <c r="AU1050">
        <v>16.168382782466221</v>
      </c>
      <c r="AV1050" t="str">
        <f>VLOOKUP(Sheet1[[#This Row],[NPDES ID2]],Combined_Sheet__Major_Only___2[[NPDES ID2]:[ECHO BFR]],3,FALSE)</f>
        <v>TX</v>
      </c>
      <c r="AW1050" t="s">
        <v>41</v>
      </c>
      <c r="AX1050" t="str">
        <f>VLOOKUP(Sheet1[[#This Row],[NPDES ID2]],Combined_Sheet__Major_Only___2[[NPDES ID2]:[ECHO BFR]],27,FALSE)</f>
        <v>-</v>
      </c>
      <c r="AY1050" t="str">
        <f>VLOOKUP(Sheet1[[#This Row],[NPDES ID2]],Combined_Sheet__Major_Only___2[[NPDES ID2]:[ECHO BFR]],28,FALSE)</f>
        <v>-</v>
      </c>
      <c r="AZ1050" t="str">
        <f>VLOOKUP(Sheet1[[#This Row],[NPDES ID2]],Combined_Sheet__Major_Only___2[[NPDES ID2]:[ECHO BFR]],29,FALSE)</f>
        <v>thickening</v>
      </c>
      <c r="BA1050">
        <f>VLOOKUP(Sheet1[[#This Row],[NPDES ID2]],Combined_Sheet__Major_Only___2[[NPDES ID2]:[ECHO BFR]],17,FALSE)</f>
        <v>29.542833000000002</v>
      </c>
      <c r="BB1050">
        <f>VLOOKUP(Sheet1[[#This Row],[NPDES ID2]],Combined_Sheet__Major_Only___2[[NPDES ID2]:[ECHO BFR]],18,FALSE)</f>
        <v>-95.344583</v>
      </c>
      <c r="BC1050" s="2" t="str">
        <f>IF(ISNUMBER(SEARCH("aerobic",$AW1050)),"aerobic","")</f>
        <v>aerobic</v>
      </c>
      <c r="BD1050" s="2" t="str">
        <f>IF(ISNUMBER(SEARCH("anaer",$AW1050)),"anaer","")</f>
        <v/>
      </c>
      <c r="BE1050" s="2" t="str">
        <f>IF(ISNUMBER(SEARCH("thickening",$AZ1050)),"thickening","")</f>
        <v>thickening</v>
      </c>
      <c r="BF1050" s="3" t="str">
        <f>IF(ISNUMBER(SEARCH("airDry",$AW1050)),"airDry","")</f>
        <v/>
      </c>
      <c r="BG1050" s="3" t="str">
        <f>IF(ISNUMBER(SEARCH("heatDry",$AY1050)),"heatDry","")</f>
        <v/>
      </c>
      <c r="BH1050" s="3" t="str">
        <f>IF(AND(ISNUMBER(SEARCH("aerobic",$AW1050)),ISNUMBER(SEARCH("anaer",$AW1050))),"Combined Aer and Anaer.","")</f>
        <v/>
      </c>
    </row>
    <row r="1051" spans="1:60" x14ac:dyDescent="0.25">
      <c r="A1051" s="5">
        <v>2478</v>
      </c>
      <c r="B1051" t="s">
        <v>11534</v>
      </c>
      <c r="C1051">
        <v>201.64</v>
      </c>
      <c r="D1051">
        <v>555.77325345711006</v>
      </c>
      <c r="E1051">
        <v>552.49184537527719</v>
      </c>
      <c r="F1051">
        <v>406.51942231442479</v>
      </c>
      <c r="G1051">
        <v>703.75206490650555</v>
      </c>
      <c r="H1051">
        <v>-105.97923768781661</v>
      </c>
      <c r="I1051">
        <v>-107.40332556252049</v>
      </c>
      <c r="J1051">
        <v>-126.928340204726</v>
      </c>
      <c r="K1051">
        <v>-84.635890720916123</v>
      </c>
      <c r="L1051">
        <v>144.87668758215199</v>
      </c>
      <c r="M1051">
        <v>144.4116704732867</v>
      </c>
      <c r="N1051">
        <v>142.7853115316617</v>
      </c>
      <c r="O1051">
        <v>148.32279821468629</v>
      </c>
      <c r="P1051">
        <v>4.7137389549361286</v>
      </c>
      <c r="Q1051">
        <v>4.7756742781815786</v>
      </c>
      <c r="R1051">
        <v>3.833160740201111</v>
      </c>
      <c r="S1051">
        <v>5.5626531699644737</v>
      </c>
      <c r="T1051">
        <v>84298.242591393733</v>
      </c>
      <c r="U1051">
        <v>84298.383801317337</v>
      </c>
      <c r="V1051">
        <v>84241.041579938363</v>
      </c>
      <c r="W1051">
        <v>84355.652666873051</v>
      </c>
      <c r="X1051">
        <v>5280.5066632873122</v>
      </c>
      <c r="Y1051">
        <v>5297.2736025112326</v>
      </c>
      <c r="Z1051">
        <v>5154.4693950170649</v>
      </c>
      <c r="AA1051">
        <v>5358.4289135624158</v>
      </c>
      <c r="AB1051">
        <v>783.84627936923562</v>
      </c>
      <c r="AC1051">
        <v>774.97464997258987</v>
      </c>
      <c r="AD1051">
        <v>686.07263524478401</v>
      </c>
      <c r="AE1051">
        <v>899.91025391626818</v>
      </c>
      <c r="AF1051">
        <v>70.412931123333038</v>
      </c>
      <c r="AG1051">
        <v>70.187006230659676</v>
      </c>
      <c r="AH1051">
        <v>69.396434276372048</v>
      </c>
      <c r="AI1051">
        <v>72.087703649240467</v>
      </c>
      <c r="AJ1051">
        <v>0.63673280086741035</v>
      </c>
      <c r="AK1051">
        <v>0.63673279012599893</v>
      </c>
      <c r="AL1051">
        <v>0.63672682833839001</v>
      </c>
      <c r="AM1051">
        <v>0.63673867366109105</v>
      </c>
      <c r="AN1051">
        <v>0.97055193614567425</v>
      </c>
      <c r="AO1051">
        <v>0.97055193614567448</v>
      </c>
      <c r="AP1051">
        <v>0.97055193614567448</v>
      </c>
      <c r="AQ1051">
        <v>0.97055193614567448</v>
      </c>
      <c r="AR1051">
        <v>17.130482647532869</v>
      </c>
      <c r="AS1051">
        <v>17.130482647532869</v>
      </c>
      <c r="AT1051">
        <v>17.130482647532869</v>
      </c>
      <c r="AU1051">
        <v>17.130482647532869</v>
      </c>
      <c r="AV1051" t="str">
        <f>VLOOKUP(Sheet1[[#This Row],[NPDES ID2]],Combined_Sheet__Major_Only___2[[NPDES ID2]:[ECHO BFR]],3,FALSE)</f>
        <v>IL</v>
      </c>
      <c r="AW1051" t="s">
        <v>12185</v>
      </c>
      <c r="AX1051" t="str">
        <f>VLOOKUP(Sheet1[[#This Row],[NPDES ID2]],Combined_Sheet__Major_Only___2[[NPDES ID2]:[ECHO BFR]],27,FALSE)</f>
        <v>methaneBioCaptureRecover</v>
      </c>
      <c r="AY1051" t="str">
        <f>VLOOKUP(Sheet1[[#This Row],[NPDES ID2]],Combined_Sheet__Major_Only___2[[NPDES ID2]:[ECHO BFR]],28,FALSE)</f>
        <v>-</v>
      </c>
      <c r="AZ1051" t="str">
        <f>VLOOKUP(Sheet1[[#This Row],[NPDES ID2]],Combined_Sheet__Major_Only___2[[NPDES ID2]:[ECHO BFR]],29,FALSE)</f>
        <v>thickening</v>
      </c>
      <c r="BA1051">
        <f>VLOOKUP(Sheet1[[#This Row],[NPDES ID2]],Combined_Sheet__Major_Only___2[[NPDES ID2]:[ECHO BFR]],17,FALSE)</f>
        <v>39.496692000000003</v>
      </c>
      <c r="BB1051">
        <f>VLOOKUP(Sheet1[[#This Row],[NPDES ID2]],Combined_Sheet__Major_Only___2[[NPDES ID2]:[ECHO BFR]],18,FALSE)</f>
        <v>-88.190828999999994</v>
      </c>
      <c r="BC1051" s="2" t="str">
        <f>IF(ISNUMBER(SEARCH("aerobic",$AW1051)),"aerobic","")</f>
        <v/>
      </c>
      <c r="BD1051" s="2" t="str">
        <f>IF(ISNUMBER(SEARCH("anaer",$AW1051)),"anaer","")</f>
        <v>anaer</v>
      </c>
      <c r="BE1051" s="2" t="str">
        <f>IF(ISNUMBER(SEARCH("thickening",$AZ1051)),"thickening","")</f>
        <v>thickening</v>
      </c>
      <c r="BF1051" s="3" t="str">
        <f>IF(ISNUMBER(SEARCH("airDry",$AW1051)),"airDry","")</f>
        <v/>
      </c>
      <c r="BG1051" s="3" t="str">
        <f>IF(ISNUMBER(SEARCH("heatDry",$AY1051)),"heatDry","")</f>
        <v/>
      </c>
      <c r="BH1051" s="3" t="str">
        <f>IF(AND(ISNUMBER(SEARCH("aerobic",$AW1051)),ISNUMBER(SEARCH("anaer",$AW1051))),"Combined Aer and Anaer.","")</f>
        <v/>
      </c>
    </row>
    <row r="1052" spans="1:60" x14ac:dyDescent="0.25">
      <c r="A1052" s="5">
        <v>1758</v>
      </c>
      <c r="B1052" t="s">
        <v>8229</v>
      </c>
      <c r="C1052">
        <v>22.06</v>
      </c>
      <c r="D1052">
        <v>4300.962814544996</v>
      </c>
      <c r="E1052">
        <v>4256.9551059758542</v>
      </c>
      <c r="F1052">
        <v>2875.829260458258</v>
      </c>
      <c r="G1052">
        <v>5658.8501493557897</v>
      </c>
      <c r="H1052">
        <v>-110.94363469111219</v>
      </c>
      <c r="I1052">
        <v>-112.3582948079433</v>
      </c>
      <c r="J1052">
        <v>-131.70026944079561</v>
      </c>
      <c r="K1052">
        <v>-89.392412578102494</v>
      </c>
      <c r="L1052">
        <v>15.199545158935839</v>
      </c>
      <c r="M1052">
        <v>15.143722666495369</v>
      </c>
      <c r="N1052">
        <v>14.948465323211771</v>
      </c>
      <c r="O1052">
        <v>15.613255871821771</v>
      </c>
      <c r="P1052">
        <v>0.51701912063738975</v>
      </c>
      <c r="Q1052">
        <v>0.52173827603761791</v>
      </c>
      <c r="R1052">
        <v>0.42287677479344021</v>
      </c>
      <c r="S1052">
        <v>0.60346152667653497</v>
      </c>
      <c r="T1052">
        <v>84232.433385640557</v>
      </c>
      <c r="U1052">
        <v>84232.574487678794</v>
      </c>
      <c r="V1052">
        <v>84175.276076147507</v>
      </c>
      <c r="W1052">
        <v>84289.799599431208</v>
      </c>
      <c r="X1052">
        <v>5502.4180589408761</v>
      </c>
      <c r="Y1052">
        <v>5522.0170063546611</v>
      </c>
      <c r="Z1052">
        <v>5352.886588744127</v>
      </c>
      <c r="AA1052">
        <v>5595.3114621634113</v>
      </c>
      <c r="AB1052">
        <v>848.66043317909555</v>
      </c>
      <c r="AC1052">
        <v>838.44739845628931</v>
      </c>
      <c r="AD1052">
        <v>738.90057115646528</v>
      </c>
      <c r="AE1052">
        <v>981.54426612083557</v>
      </c>
      <c r="AF1052">
        <v>67.522992199420429</v>
      </c>
      <c r="AG1052">
        <v>67.275013484716965</v>
      </c>
      <c r="AH1052">
        <v>66.407581195669465</v>
      </c>
      <c r="AI1052">
        <v>69.360863543663243</v>
      </c>
      <c r="AJ1052">
        <v>0.60137105013621417</v>
      </c>
      <c r="AK1052">
        <v>0.60137104897434657</v>
      </c>
      <c r="AL1052">
        <v>0.60137040286898469</v>
      </c>
      <c r="AM1052">
        <v>0.60137168658863693</v>
      </c>
      <c r="AN1052">
        <v>0.97052990140972151</v>
      </c>
      <c r="AO1052">
        <v>0.97052990140972184</v>
      </c>
      <c r="AP1052">
        <v>0.97052990140972184</v>
      </c>
      <c r="AQ1052">
        <v>0.97052990140972184</v>
      </c>
      <c r="AR1052">
        <v>16.042962456714118</v>
      </c>
      <c r="AS1052">
        <v>16.042962456714111</v>
      </c>
      <c r="AT1052">
        <v>16.042962456714111</v>
      </c>
      <c r="AU1052">
        <v>16.042962456714111</v>
      </c>
      <c r="AV1052" t="str">
        <f>VLOOKUP(Sheet1[[#This Row],[NPDES ID2]],Combined_Sheet__Major_Only___2[[NPDES ID2]:[ECHO BFR]],3,FALSE)</f>
        <v>IN</v>
      </c>
      <c r="AW1052" t="s">
        <v>41</v>
      </c>
      <c r="AX1052" t="str">
        <f>VLOOKUP(Sheet1[[#This Row],[NPDES ID2]],Combined_Sheet__Major_Only___2[[NPDES ID2]:[ECHO BFR]],27,FALSE)</f>
        <v>tempSludgeStore</v>
      </c>
      <c r="AY1052" t="str">
        <f>VLOOKUP(Sheet1[[#This Row],[NPDES ID2]],Combined_Sheet__Major_Only___2[[NPDES ID2]:[ECHO BFR]],28,FALSE)</f>
        <v>highTempCompost</v>
      </c>
      <c r="AZ1052" t="str">
        <f>VLOOKUP(Sheet1[[#This Row],[NPDES ID2]],Combined_Sheet__Major_Only___2[[NPDES ID2]:[ECHO BFR]],29,FALSE)</f>
        <v>preliminaryOps, thickening</v>
      </c>
      <c r="BA1052">
        <f>VLOOKUP(Sheet1[[#This Row],[NPDES ID2]],Combined_Sheet__Major_Only___2[[NPDES ID2]:[ECHO BFR]],17,FALSE)</f>
        <v>38.841611</v>
      </c>
      <c r="BB1052">
        <f>VLOOKUP(Sheet1[[#This Row],[NPDES ID2]],Combined_Sheet__Major_Only___2[[NPDES ID2]:[ECHO BFR]],18,FALSE)</f>
        <v>-86.848305999999994</v>
      </c>
      <c r="BC1052" s="2" t="str">
        <f>IF(ISNUMBER(SEARCH("aerobic",$AW1052)),"aerobic","")</f>
        <v>aerobic</v>
      </c>
      <c r="BD1052" s="2" t="str">
        <f>IF(ISNUMBER(SEARCH("anaer",$AW1052)),"anaer","")</f>
        <v/>
      </c>
      <c r="BE1052" s="2" t="str">
        <f>IF(ISNUMBER(SEARCH("thickening",$AZ1052)),"thickening","")</f>
        <v>thickening</v>
      </c>
      <c r="BF1052" s="3" t="str">
        <f>IF(ISNUMBER(SEARCH("airDry",$AW1052)),"airDry","")</f>
        <v/>
      </c>
      <c r="BG1052" s="3" t="str">
        <f>IF(ISNUMBER(SEARCH("heatDry",$AY1052)),"heatDry","")</f>
        <v/>
      </c>
      <c r="BH1052" s="3" t="str">
        <f>IF(AND(ISNUMBER(SEARCH("aerobic",$AW1052)),ISNUMBER(SEARCH("anaer",$AW1052))),"Combined Aer and Anaer.","")</f>
        <v/>
      </c>
    </row>
    <row r="1053" spans="1:60" x14ac:dyDescent="0.25">
      <c r="A1053" s="5">
        <v>1723</v>
      </c>
      <c r="B1053" t="s">
        <v>8076</v>
      </c>
      <c r="C1053">
        <v>37.340000000000003</v>
      </c>
      <c r="D1053">
        <v>2555.1997974399428</v>
      </c>
      <c r="E1053">
        <v>2529.9925270891181</v>
      </c>
      <c r="F1053">
        <v>1724.24377619658</v>
      </c>
      <c r="G1053">
        <v>3354.3410389925102</v>
      </c>
      <c r="H1053">
        <v>-109.85498307374949</v>
      </c>
      <c r="I1053">
        <v>-111.25876128412639</v>
      </c>
      <c r="J1053">
        <v>-130.6533621076729</v>
      </c>
      <c r="K1053">
        <v>-88.351100655127183</v>
      </c>
      <c r="L1053">
        <v>25.962646704226891</v>
      </c>
      <c r="M1053">
        <v>25.869946616647422</v>
      </c>
      <c r="N1053">
        <v>25.54570100050875</v>
      </c>
      <c r="O1053">
        <v>26.649660467802679</v>
      </c>
      <c r="P1053">
        <v>0.87466204434505157</v>
      </c>
      <c r="Q1053">
        <v>0.88318697063983898</v>
      </c>
      <c r="R1053">
        <v>0.71451762269105401</v>
      </c>
      <c r="S1053">
        <v>1.023338370735531</v>
      </c>
      <c r="T1053">
        <v>84221.073376983346</v>
      </c>
      <c r="U1053">
        <v>84221.214460398405</v>
      </c>
      <c r="V1053">
        <v>84163.923611338716</v>
      </c>
      <c r="W1053">
        <v>84278.432019353611</v>
      </c>
      <c r="X1053">
        <v>5451.809906194002</v>
      </c>
      <c r="Y1053">
        <v>5470.7833714666558</v>
      </c>
      <c r="Z1053">
        <v>5307.6230119181864</v>
      </c>
      <c r="AA1053">
        <v>5541.2915851359876</v>
      </c>
      <c r="AB1053">
        <v>833.6805734897622</v>
      </c>
      <c r="AC1053">
        <v>823.78496044422718</v>
      </c>
      <c r="AD1053">
        <v>726.72743823250482</v>
      </c>
      <c r="AE1053">
        <v>962.5992963338133</v>
      </c>
      <c r="AF1053">
        <v>68.139916388890342</v>
      </c>
      <c r="AG1053">
        <v>67.896636976012886</v>
      </c>
      <c r="AH1053">
        <v>67.045618436716097</v>
      </c>
      <c r="AI1053">
        <v>69.942989507365979</v>
      </c>
      <c r="AJ1053">
        <v>0.60891748693641512</v>
      </c>
      <c r="AK1053">
        <v>0.60891748496494602</v>
      </c>
      <c r="AL1053">
        <v>0.60891638883045007</v>
      </c>
      <c r="AM1053">
        <v>0.60891856669567868</v>
      </c>
      <c r="AN1053">
        <v>0.9705260944278814</v>
      </c>
      <c r="AO1053">
        <v>0.97052609442788118</v>
      </c>
      <c r="AP1053">
        <v>0.97052609442788118</v>
      </c>
      <c r="AQ1053">
        <v>0.97052609442788118</v>
      </c>
      <c r="AR1053">
        <v>16.27507005867232</v>
      </c>
      <c r="AS1053">
        <v>16.27507005867232</v>
      </c>
      <c r="AT1053">
        <v>16.27507005867232</v>
      </c>
      <c r="AU1053">
        <v>16.27507005867232</v>
      </c>
      <c r="AV1053" t="str">
        <f>VLOOKUP(Sheet1[[#This Row],[NPDES ID2]],Combined_Sheet__Major_Only___2[[NPDES ID2]:[ECHO BFR]],3,FALSE)</f>
        <v>MO</v>
      </c>
      <c r="AW1053" t="s">
        <v>41</v>
      </c>
      <c r="AX1053" t="str">
        <f>VLOOKUP(Sheet1[[#This Row],[NPDES ID2]],Combined_Sheet__Major_Only___2[[NPDES ID2]:[ECHO BFR]],27,FALSE)</f>
        <v>-</v>
      </c>
      <c r="AY1053" t="str">
        <f>VLOOKUP(Sheet1[[#This Row],[NPDES ID2]],Combined_Sheet__Major_Only___2[[NPDES ID2]:[ECHO BFR]],28,FALSE)</f>
        <v>-</v>
      </c>
      <c r="AZ1053" t="str">
        <f>VLOOKUP(Sheet1[[#This Row],[NPDES ID2]],Combined_Sheet__Major_Only___2[[NPDES ID2]:[ECHO BFR]],29,FALSE)</f>
        <v>thickening</v>
      </c>
      <c r="BA1053">
        <f>VLOOKUP(Sheet1[[#This Row],[NPDES ID2]],Combined_Sheet__Major_Only___2[[NPDES ID2]:[ECHO BFR]],17,FALSE)</f>
        <v>38.991072000000003</v>
      </c>
      <c r="BB1053">
        <f>VLOOKUP(Sheet1[[#This Row],[NPDES ID2]],Combined_Sheet__Major_Only___2[[NPDES ID2]:[ECHO BFR]],18,FALSE)</f>
        <v>-93.910449</v>
      </c>
      <c r="BC1053" s="2" t="str">
        <f>IF(ISNUMBER(SEARCH("aerobic",$AW1053)),"aerobic","")</f>
        <v>aerobic</v>
      </c>
      <c r="BD1053" s="2" t="str">
        <f>IF(ISNUMBER(SEARCH("anaer",$AW1053)),"anaer","")</f>
        <v/>
      </c>
      <c r="BE1053" s="2" t="str">
        <f>IF(ISNUMBER(SEARCH("thickening",$AZ1053)),"thickening","")</f>
        <v>thickening</v>
      </c>
      <c r="BF1053" s="4" t="str">
        <f>IF(ISNUMBER(SEARCH("airDry",$AW1053)),"airDry","")</f>
        <v/>
      </c>
      <c r="BG1053" s="4" t="str">
        <f>IF(ISNUMBER(SEARCH("heatDry",$AY1053)),"heatDry","")</f>
        <v/>
      </c>
      <c r="BH1053" s="4" t="str">
        <f>IF(AND(ISNUMBER(SEARCH("aerobic",$AW1053)),ISNUMBER(SEARCH("anaer",$AW1053))),"Combined Aer and Anaer.","")</f>
        <v/>
      </c>
    </row>
    <row r="1054" spans="1:60" x14ac:dyDescent="0.25">
      <c r="A1054" s="5">
        <v>1882</v>
      </c>
      <c r="B1054" t="s">
        <v>8886</v>
      </c>
      <c r="C1054">
        <v>5391.08</v>
      </c>
      <c r="D1054">
        <v>964.92932921942088</v>
      </c>
      <c r="E1054">
        <v>964.00030444858089</v>
      </c>
      <c r="F1054">
        <v>777.68896226686729</v>
      </c>
      <c r="G1054">
        <v>1136.187575417915</v>
      </c>
      <c r="H1054">
        <v>-134.89400592360789</v>
      </c>
      <c r="I1054">
        <v>-136.1472193446422</v>
      </c>
      <c r="J1054">
        <v>-155.3083414555189</v>
      </c>
      <c r="K1054">
        <v>-111.32242037221199</v>
      </c>
      <c r="L1054">
        <v>4226.0315278576199</v>
      </c>
      <c r="M1054">
        <v>4201.5451488820217</v>
      </c>
      <c r="N1054">
        <v>4116.1437502589824</v>
      </c>
      <c r="O1054">
        <v>4407.2225374332738</v>
      </c>
      <c r="P1054">
        <v>172.18384365850119</v>
      </c>
      <c r="Q1054">
        <v>171.47798658639579</v>
      </c>
      <c r="R1054">
        <v>144.2099526808168</v>
      </c>
      <c r="S1054">
        <v>194.189089365602</v>
      </c>
      <c r="T1054">
        <v>84142.962084627827</v>
      </c>
      <c r="U1054">
        <v>84143.103039989917</v>
      </c>
      <c r="V1054">
        <v>84085.864190400214</v>
      </c>
      <c r="W1054">
        <v>84200.268665996191</v>
      </c>
      <c r="X1054">
        <v>6529.8634792534131</v>
      </c>
      <c r="Y1054">
        <v>6564.3502290595588</v>
      </c>
      <c r="Z1054">
        <v>6255.2122909662166</v>
      </c>
      <c r="AA1054">
        <v>6702.037063267785</v>
      </c>
      <c r="AB1054">
        <v>1225.414104177918</v>
      </c>
      <c r="AC1054">
        <v>1208.233674703356</v>
      </c>
      <c r="AD1054">
        <v>1031.8956172488381</v>
      </c>
      <c r="AE1054">
        <v>1475.2684840829561</v>
      </c>
      <c r="AF1054">
        <v>56.874190783604917</v>
      </c>
      <c r="AG1054">
        <v>56.546836057730189</v>
      </c>
      <c r="AH1054">
        <v>55.394080039304178</v>
      </c>
      <c r="AI1054">
        <v>59.309814465826328</v>
      </c>
      <c r="AJ1054">
        <v>0.47134463995765508</v>
      </c>
      <c r="AK1054">
        <v>0.4713443604461332</v>
      </c>
      <c r="AL1054">
        <v>0.47119922939065889</v>
      </c>
      <c r="AM1054">
        <v>0.47148767155461241</v>
      </c>
      <c r="AN1054">
        <v>0.97049989100667178</v>
      </c>
      <c r="AO1054">
        <v>0.970499891006672</v>
      </c>
      <c r="AP1054">
        <v>0.970499891006672</v>
      </c>
      <c r="AQ1054">
        <v>0.970499891006672</v>
      </c>
      <c r="AR1054">
        <v>12.03849441112397</v>
      </c>
      <c r="AS1054">
        <v>12.03849441112396</v>
      </c>
      <c r="AT1054">
        <v>12.03849441112396</v>
      </c>
      <c r="AU1054">
        <v>12.03849441112396</v>
      </c>
      <c r="AV1054" t="str">
        <f>VLOOKUP(Sheet1[[#This Row],[NPDES ID2]],Combined_Sheet__Major_Only___2[[NPDES ID2]:[ECHO BFR]],3,FALSE)</f>
        <v>RI</v>
      </c>
      <c r="AW1054" t="s">
        <v>54</v>
      </c>
      <c r="AX1054" t="str">
        <f>VLOOKUP(Sheet1[[#This Row],[NPDES ID2]],Combined_Sheet__Major_Only___2[[NPDES ID2]:[ECHO BFR]],27,FALSE)</f>
        <v>other</v>
      </c>
      <c r="AY1054" t="str">
        <f>VLOOKUP(Sheet1[[#This Row],[NPDES ID2]],Combined_Sheet__Major_Only___2[[NPDES ID2]:[ECHO BFR]],28,FALSE)</f>
        <v>-</v>
      </c>
      <c r="AZ1054" t="str">
        <f>VLOOKUP(Sheet1[[#This Row],[NPDES ID2]],Combined_Sheet__Major_Only___2[[NPDES ID2]:[ECHO BFR]],29,FALSE)</f>
        <v>thickening, preliminaryOps</v>
      </c>
      <c r="BA1054">
        <f>VLOOKUP(Sheet1[[#This Row],[NPDES ID2]],Combined_Sheet__Major_Only___2[[NPDES ID2]:[ECHO BFR]],17,FALSE)</f>
        <v>41.752600000000001</v>
      </c>
      <c r="BB1054">
        <f>VLOOKUP(Sheet1[[#This Row],[NPDES ID2]],Combined_Sheet__Major_Only___2[[NPDES ID2]:[ECHO BFR]],18,FALSE)</f>
        <v>-71.442499999999995</v>
      </c>
      <c r="BC1054" s="2" t="str">
        <f>IF(ISNUMBER(SEARCH("aerobic",$AW1054)),"aerobic","")</f>
        <v/>
      </c>
      <c r="BD1054" s="2" t="str">
        <f>IF(ISNUMBER(SEARCH("anaer",$AW1054)),"anaer","")</f>
        <v/>
      </c>
      <c r="BE1054" s="2" t="str">
        <f>IF(ISNUMBER(SEARCH("thickening",$AZ1054)),"thickening","")</f>
        <v>thickening</v>
      </c>
      <c r="BF1054" s="3" t="str">
        <f>IF(ISNUMBER(SEARCH("airDry",$AW1054)),"airDry","")</f>
        <v/>
      </c>
      <c r="BG1054" s="3" t="str">
        <f>IF(ISNUMBER(SEARCH("heatDry",$AY1054)),"heatDry","")</f>
        <v/>
      </c>
      <c r="BH1054" s="3" t="str">
        <f>IF(AND(ISNUMBER(SEARCH("aerobic",$AW1054)),ISNUMBER(SEARCH("anaer",$AW1054))),"Combined Aer and Anaer.","")</f>
        <v/>
      </c>
    </row>
    <row r="1055" spans="1:60" x14ac:dyDescent="0.25">
      <c r="A1055" s="5">
        <v>966</v>
      </c>
      <c r="B1055" t="s">
        <v>4690</v>
      </c>
      <c r="C1055">
        <v>594</v>
      </c>
      <c r="D1055">
        <v>320.20476912256578</v>
      </c>
      <c r="E1055">
        <v>315.52022716111321</v>
      </c>
      <c r="F1055">
        <v>264.28782505614402</v>
      </c>
      <c r="G1055">
        <v>388.32508551331648</v>
      </c>
      <c r="H1055">
        <v>-138.97997392885929</v>
      </c>
      <c r="I1055">
        <v>-140.29891692277309</v>
      </c>
      <c r="J1055">
        <v>-158.91799844544951</v>
      </c>
      <c r="K1055">
        <v>-116.0470175671613</v>
      </c>
      <c r="L1055">
        <v>444.57053580421882</v>
      </c>
      <c r="M1055">
        <v>441.89917137757692</v>
      </c>
      <c r="N1055">
        <v>432.55804449499618</v>
      </c>
      <c r="O1055">
        <v>464.36527318221101</v>
      </c>
      <c r="P1055">
        <v>18.431911804733488</v>
      </c>
      <c r="Q1055">
        <v>18.3420009914677</v>
      </c>
      <c r="R1055">
        <v>15.46956726015946</v>
      </c>
      <c r="S1055">
        <v>20.73016514854114</v>
      </c>
      <c r="T1055">
        <v>84135.649233284625</v>
      </c>
      <c r="U1055">
        <v>84135.790176658309</v>
      </c>
      <c r="V1055">
        <v>84078.556195306999</v>
      </c>
      <c r="W1055">
        <v>84192.9509406539</v>
      </c>
      <c r="X1055">
        <v>6637.4988388972706</v>
      </c>
      <c r="Y1055">
        <v>6673.7355926419586</v>
      </c>
      <c r="Z1055">
        <v>6348.0258721297214</v>
      </c>
      <c r="AA1055">
        <v>6819.1038383611794</v>
      </c>
      <c r="AB1055">
        <v>1274.1197447939051</v>
      </c>
      <c r="AC1055">
        <v>1256.4594552842741</v>
      </c>
      <c r="AD1055">
        <v>1068.4115234975959</v>
      </c>
      <c r="AE1055">
        <v>1542.8534620475621</v>
      </c>
      <c r="AF1055">
        <v>55.932170408019488</v>
      </c>
      <c r="AG1055">
        <v>55.596321174602053</v>
      </c>
      <c r="AH1055">
        <v>54.420723396032223</v>
      </c>
      <c r="AI1055">
        <v>58.422266023702363</v>
      </c>
      <c r="AJ1055">
        <v>0.45986664962434759</v>
      </c>
      <c r="AK1055">
        <v>0.4598666209912865</v>
      </c>
      <c r="AL1055">
        <v>0.45985081999268379</v>
      </c>
      <c r="AM1055">
        <v>0.45988221536543761</v>
      </c>
      <c r="AN1055">
        <v>0.97049743543281242</v>
      </c>
      <c r="AO1055">
        <v>0.97049743543281242</v>
      </c>
      <c r="AP1055">
        <v>0.97049743543281242</v>
      </c>
      <c r="AQ1055">
        <v>0.97049743543281242</v>
      </c>
      <c r="AR1055">
        <v>11.689869026197311</v>
      </c>
      <c r="AS1055">
        <v>11.6898690261973</v>
      </c>
      <c r="AT1055">
        <v>11.6898690261973</v>
      </c>
      <c r="AU1055">
        <v>11.6898690261973</v>
      </c>
      <c r="AV1055" t="str">
        <f>VLOOKUP(Sheet1[[#This Row],[NPDES ID2]],Combined_Sheet__Major_Only___2[[NPDES ID2]:[ECHO BFR]],3,FALSE)</f>
        <v>NY</v>
      </c>
      <c r="AW1055" t="s">
        <v>54</v>
      </c>
      <c r="AX1055" t="str">
        <f>VLOOKUP(Sheet1[[#This Row],[NPDES ID2]],Combined_Sheet__Major_Only___2[[NPDES ID2]:[ECHO BFR]],27,FALSE)</f>
        <v>-</v>
      </c>
      <c r="AY1055" t="str">
        <f>VLOOKUP(Sheet1[[#This Row],[NPDES ID2]],Combined_Sheet__Major_Only___2[[NPDES ID2]:[ECHO BFR]],28,FALSE)</f>
        <v>-</v>
      </c>
      <c r="AZ1055" t="str">
        <f>VLOOKUP(Sheet1[[#This Row],[NPDES ID2]],Combined_Sheet__Major_Only___2[[NPDES ID2]:[ECHO BFR]],29,FALSE)</f>
        <v>thickening</v>
      </c>
      <c r="BA1055">
        <f>VLOOKUP(Sheet1[[#This Row],[NPDES ID2]],Combined_Sheet__Major_Only___2[[NPDES ID2]:[ECHO BFR]],17,FALSE)</f>
        <v>43.034660000000002</v>
      </c>
      <c r="BB1055">
        <f>VLOOKUP(Sheet1[[#This Row],[NPDES ID2]],Combined_Sheet__Major_Only___2[[NPDES ID2]:[ECHO BFR]],18,FALSE)</f>
        <v>-74.829099999999997</v>
      </c>
      <c r="BC1055" s="2" t="str">
        <f>IF(ISNUMBER(SEARCH("aerobic",$AW1055)),"aerobic","")</f>
        <v/>
      </c>
      <c r="BD1055" s="2" t="str">
        <f>IF(ISNUMBER(SEARCH("anaer",$AW1055)),"anaer","")</f>
        <v/>
      </c>
      <c r="BE1055" s="2" t="str">
        <f>IF(ISNUMBER(SEARCH("thickening",$AZ1055)),"thickening","")</f>
        <v>thickening</v>
      </c>
      <c r="BF1055" s="3" t="str">
        <f>IF(ISNUMBER(SEARCH("airDry",$AW1055)),"airDry","")</f>
        <v/>
      </c>
      <c r="BG1055" s="3" t="str">
        <f>IF(ISNUMBER(SEARCH("heatDry",$AY1055)),"heatDry","")</f>
        <v/>
      </c>
      <c r="BH1055" s="3" t="str">
        <f>IF(AND(ISNUMBER(SEARCH("aerobic",$AW1055)),ISNUMBER(SEARCH("anaer",$AW1055))),"Combined Aer and Anaer.","")</f>
        <v/>
      </c>
    </row>
    <row r="1056" spans="1:60" x14ac:dyDescent="0.25">
      <c r="A1056" s="5">
        <v>1304</v>
      </c>
      <c r="B1056" t="s">
        <v>6207</v>
      </c>
      <c r="C1056">
        <v>178</v>
      </c>
      <c r="D1056">
        <v>631.8876839806303</v>
      </c>
      <c r="E1056">
        <v>628.41693816760994</v>
      </c>
      <c r="F1056">
        <v>457.54737642317411</v>
      </c>
      <c r="G1056">
        <v>804.45966697506412</v>
      </c>
      <c r="H1056">
        <v>-110.0368801137852</v>
      </c>
      <c r="I1056">
        <v>-111.44114808745751</v>
      </c>
      <c r="J1056">
        <v>-130.8251837028179</v>
      </c>
      <c r="K1056">
        <v>-88.50601817965503</v>
      </c>
      <c r="L1056">
        <v>123.5333171013166</v>
      </c>
      <c r="M1056">
        <v>123.08964260593051</v>
      </c>
      <c r="N1056">
        <v>121.5378967408128</v>
      </c>
      <c r="O1056">
        <v>126.82129894376619</v>
      </c>
      <c r="P1056">
        <v>4.1699507331467842</v>
      </c>
      <c r="Q1056">
        <v>4.2100579216117406</v>
      </c>
      <c r="R1056">
        <v>3.4073297832339682</v>
      </c>
      <c r="S1056">
        <v>4.8764082432783944</v>
      </c>
      <c r="T1056">
        <v>84037.883393811062</v>
      </c>
      <c r="U1056">
        <v>84038.024176910767</v>
      </c>
      <c r="V1056">
        <v>83980.855279258409</v>
      </c>
      <c r="W1056">
        <v>84095.11994046664</v>
      </c>
      <c r="X1056">
        <v>5450.1259714687967</v>
      </c>
      <c r="Y1056">
        <v>5469.1867850396757</v>
      </c>
      <c r="Z1056">
        <v>5305.1731599642117</v>
      </c>
      <c r="AA1056">
        <v>5540.1015606542533</v>
      </c>
      <c r="AB1056">
        <v>834.88590800063025</v>
      </c>
      <c r="AC1056">
        <v>824.94961833134437</v>
      </c>
      <c r="AD1056">
        <v>727.59747177740689</v>
      </c>
      <c r="AE1056">
        <v>964.32713094946348</v>
      </c>
      <c r="AF1056">
        <v>68.013375583377126</v>
      </c>
      <c r="AG1056">
        <v>67.769176147815671</v>
      </c>
      <c r="AH1056">
        <v>66.914721460087407</v>
      </c>
      <c r="AI1056">
        <v>69.823536533585624</v>
      </c>
      <c r="AJ1056">
        <v>0.60736949151499275</v>
      </c>
      <c r="AK1056">
        <v>0.60736948211990938</v>
      </c>
      <c r="AL1056">
        <v>0.60736426664833754</v>
      </c>
      <c r="AM1056">
        <v>0.60737462912693452</v>
      </c>
      <c r="AN1056">
        <v>0.97046456744591425</v>
      </c>
      <c r="AO1056">
        <v>0.97046456744591447</v>
      </c>
      <c r="AP1056">
        <v>0.97046456744591447</v>
      </c>
      <c r="AQ1056">
        <v>0.97046456744591447</v>
      </c>
      <c r="AR1056">
        <v>16.227313753109289</v>
      </c>
      <c r="AS1056">
        <v>16.227313753109289</v>
      </c>
      <c r="AT1056">
        <v>16.227313753109289</v>
      </c>
      <c r="AU1056">
        <v>16.227313753109289</v>
      </c>
      <c r="AV1056" t="str">
        <f>VLOOKUP(Sheet1[[#This Row],[NPDES ID2]],Combined_Sheet__Major_Only___2[[NPDES ID2]:[ECHO BFR]],3,FALSE)</f>
        <v>PA</v>
      </c>
      <c r="AW1056" t="s">
        <v>41</v>
      </c>
      <c r="AX1056" t="str">
        <f>VLOOKUP(Sheet1[[#This Row],[NPDES ID2]],Combined_Sheet__Major_Only___2[[NPDES ID2]:[ECHO BFR]],27,FALSE)</f>
        <v>-</v>
      </c>
      <c r="AY1056" t="str">
        <f>VLOOKUP(Sheet1[[#This Row],[NPDES ID2]],Combined_Sheet__Major_Only___2[[NPDES ID2]:[ECHO BFR]],28,FALSE)</f>
        <v>-</v>
      </c>
      <c r="AZ1056" t="str">
        <f>VLOOKUP(Sheet1[[#This Row],[NPDES ID2]],Combined_Sheet__Major_Only___2[[NPDES ID2]:[ECHO BFR]],29,FALSE)</f>
        <v>thickening</v>
      </c>
      <c r="BA1056">
        <f>VLOOKUP(Sheet1[[#This Row],[NPDES ID2]],Combined_Sheet__Major_Only___2[[NPDES ID2]:[ECHO BFR]],17,FALSE)</f>
        <v>40.941401999999997</v>
      </c>
      <c r="BB1056">
        <f>VLOOKUP(Sheet1[[#This Row],[NPDES ID2]],Combined_Sheet__Major_Only___2[[NPDES ID2]:[ECHO BFR]],18,FALSE)</f>
        <v>-79.001564000000002</v>
      </c>
      <c r="BC1056" s="2" t="str">
        <f>IF(ISNUMBER(SEARCH("aerobic",$AW1056)),"aerobic","")</f>
        <v>aerobic</v>
      </c>
      <c r="BD1056" s="2" t="str">
        <f>IF(ISNUMBER(SEARCH("anaer",$AW1056)),"anaer","")</f>
        <v/>
      </c>
      <c r="BE1056" s="2" t="str">
        <f>IF(ISNUMBER(SEARCH("thickening",$AZ1056)),"thickening","")</f>
        <v>thickening</v>
      </c>
      <c r="BF1056" s="3" t="str">
        <f>IF(ISNUMBER(SEARCH("airDry",$AW1056)),"airDry","")</f>
        <v/>
      </c>
      <c r="BG1056" s="3" t="str">
        <f>IF(ISNUMBER(SEARCH("heatDry",$AY1056)),"heatDry","")</f>
        <v/>
      </c>
      <c r="BH1056" s="3" t="str">
        <f>IF(AND(ISNUMBER(SEARCH("aerobic",$AW1056)),ISNUMBER(SEARCH("anaer",$AW1056))),"Combined Aer and Anaer.","")</f>
        <v/>
      </c>
    </row>
    <row r="1057" spans="1:60" x14ac:dyDescent="0.25">
      <c r="A1057" s="5">
        <v>2423</v>
      </c>
      <c r="B1057" t="s">
        <v>11298</v>
      </c>
      <c r="C1057">
        <v>257.79300000000001</v>
      </c>
      <c r="D1057">
        <v>488.30226114579949</v>
      </c>
      <c r="E1057">
        <v>485.11393623679601</v>
      </c>
      <c r="F1057">
        <v>365.5401905366308</v>
      </c>
      <c r="G1057">
        <v>608.47850032508779</v>
      </c>
      <c r="H1057">
        <v>-110.5710533768135</v>
      </c>
      <c r="I1057">
        <v>-111.97052321731771</v>
      </c>
      <c r="J1057">
        <v>-131.33691962842889</v>
      </c>
      <c r="K1057">
        <v>-89.005017036517629</v>
      </c>
      <c r="L1057">
        <v>178.0754134154688</v>
      </c>
      <c r="M1057">
        <v>177.42648404220091</v>
      </c>
      <c r="N1057">
        <v>175.1569723134817</v>
      </c>
      <c r="O1057">
        <v>182.88437175784981</v>
      </c>
      <c r="P1057">
        <v>6.0408886943926277</v>
      </c>
      <c r="Q1057">
        <v>6.0970637023281196</v>
      </c>
      <c r="R1057">
        <v>4.9392311797553896</v>
      </c>
      <c r="S1057">
        <v>7.0556838590251694</v>
      </c>
      <c r="T1057">
        <v>84018.173351992125</v>
      </c>
      <c r="U1057">
        <v>84018.31410277987</v>
      </c>
      <c r="V1057">
        <v>83961.158326299847</v>
      </c>
      <c r="W1057">
        <v>84075.396761948854</v>
      </c>
      <c r="X1057">
        <v>5474.4231140040411</v>
      </c>
      <c r="Y1057">
        <v>5493.8000241790014</v>
      </c>
      <c r="Z1057">
        <v>5326.7757390633833</v>
      </c>
      <c r="AA1057">
        <v>5566.1192946510773</v>
      </c>
      <c r="AB1057">
        <v>842.31301569810353</v>
      </c>
      <c r="AC1057">
        <v>832.21805585078926</v>
      </c>
      <c r="AD1057">
        <v>733.61650469772974</v>
      </c>
      <c r="AE1057">
        <v>973.75075414110358</v>
      </c>
      <c r="AF1057">
        <v>67.696304602915703</v>
      </c>
      <c r="AG1057">
        <v>67.449716630575153</v>
      </c>
      <c r="AH1057">
        <v>66.586783908367622</v>
      </c>
      <c r="AI1057">
        <v>69.524319794942116</v>
      </c>
      <c r="AJ1057">
        <v>0.60349094224175137</v>
      </c>
      <c r="AK1057">
        <v>0.60349092864122378</v>
      </c>
      <c r="AL1057">
        <v>0.60348338542304336</v>
      </c>
      <c r="AM1057">
        <v>0.60349837289591701</v>
      </c>
      <c r="AN1057">
        <v>0.97045793223644738</v>
      </c>
      <c r="AO1057">
        <v>0.97045793223644738</v>
      </c>
      <c r="AP1057">
        <v>0.97045793223644738</v>
      </c>
      <c r="AQ1057">
        <v>0.97045793223644738</v>
      </c>
      <c r="AR1057">
        <v>16.107932627732961</v>
      </c>
      <c r="AS1057">
        <v>16.107932627732961</v>
      </c>
      <c r="AT1057">
        <v>16.107932627732961</v>
      </c>
      <c r="AU1057">
        <v>16.107932627732961</v>
      </c>
      <c r="AV1057" t="str">
        <f>VLOOKUP(Sheet1[[#This Row],[NPDES ID2]],Combined_Sheet__Major_Only___2[[NPDES ID2]:[ECHO BFR]],3,FALSE)</f>
        <v>IL</v>
      </c>
      <c r="AW1057" t="s">
        <v>41</v>
      </c>
      <c r="AX1057" t="str">
        <f>VLOOKUP(Sheet1[[#This Row],[NPDES ID2]],Combined_Sheet__Major_Only___2[[NPDES ID2]:[ECHO BFR]],27,FALSE)</f>
        <v>-</v>
      </c>
      <c r="AY1057" t="str">
        <f>VLOOKUP(Sheet1[[#This Row],[NPDES ID2]],Combined_Sheet__Major_Only___2[[NPDES ID2]:[ECHO BFR]],28,FALSE)</f>
        <v>-</v>
      </c>
      <c r="AZ1057" t="str">
        <f>VLOOKUP(Sheet1[[#This Row],[NPDES ID2]],Combined_Sheet__Major_Only___2[[NPDES ID2]:[ECHO BFR]],29,FALSE)</f>
        <v>thickening, preliminaryOps</v>
      </c>
      <c r="BA1057">
        <f>VLOOKUP(Sheet1[[#This Row],[NPDES ID2]],Combined_Sheet__Major_Only___2[[NPDES ID2]:[ECHO BFR]],17,FALSE)</f>
        <v>42.158008000000002</v>
      </c>
      <c r="BB1057">
        <f>VLOOKUP(Sheet1[[#This Row],[NPDES ID2]],Combined_Sheet__Major_Only___2[[NPDES ID2]:[ECHO BFR]],18,FALSE)</f>
        <v>-88.143851999999995</v>
      </c>
      <c r="BC1057" s="2" t="str">
        <f>IF(ISNUMBER(SEARCH("aerobic",$AW1057)),"aerobic","")</f>
        <v>aerobic</v>
      </c>
      <c r="BD1057" s="2" t="str">
        <f>IF(ISNUMBER(SEARCH("anaer",$AW1057)),"anaer","")</f>
        <v/>
      </c>
      <c r="BE1057" s="2" t="str">
        <f>IF(ISNUMBER(SEARCH("thickening",$AZ1057)),"thickening","")</f>
        <v>thickening</v>
      </c>
      <c r="BF1057" s="4" t="str">
        <f>IF(ISNUMBER(SEARCH("airDry",$AW1057)),"airDry","")</f>
        <v/>
      </c>
      <c r="BG1057" s="4" t="str">
        <f>IF(ISNUMBER(SEARCH("heatDry",$AY1057)),"heatDry","")</f>
        <v/>
      </c>
      <c r="BH1057" s="4" t="str">
        <f>IF(AND(ISNUMBER(SEARCH("aerobic",$AW1057)),ISNUMBER(SEARCH("anaer",$AW1057))),"Combined Aer and Anaer.","")</f>
        <v/>
      </c>
    </row>
    <row r="1058" spans="1:60" x14ac:dyDescent="0.25">
      <c r="A1058" s="5">
        <v>498</v>
      </c>
      <c r="B1058" t="s">
        <v>2469</v>
      </c>
      <c r="C1058">
        <v>366.08</v>
      </c>
      <c r="D1058">
        <v>371.86471594902628</v>
      </c>
      <c r="E1058">
        <v>368.70503782698472</v>
      </c>
      <c r="F1058">
        <v>287.5355586654062</v>
      </c>
      <c r="G1058">
        <v>462.06706988593891</v>
      </c>
      <c r="H1058">
        <v>-139.1729221805538</v>
      </c>
      <c r="I1058">
        <v>-140.44263635041219</v>
      </c>
      <c r="J1058">
        <v>-159.0184009814914</v>
      </c>
      <c r="K1058">
        <v>-116.2805876085683</v>
      </c>
      <c r="L1058">
        <v>273.42509918838448</v>
      </c>
      <c r="M1058">
        <v>271.77946377685322</v>
      </c>
      <c r="N1058">
        <v>266.02436490505232</v>
      </c>
      <c r="O1058">
        <v>285.62001272250092</v>
      </c>
      <c r="P1058">
        <v>11.345126069064561</v>
      </c>
      <c r="Q1058">
        <v>11.288492042463171</v>
      </c>
      <c r="R1058">
        <v>9.522637599154562</v>
      </c>
      <c r="S1058">
        <v>12.761042678143919</v>
      </c>
      <c r="T1058">
        <v>83998.347051755045</v>
      </c>
      <c r="U1058">
        <v>83998.487770040228</v>
      </c>
      <c r="V1058">
        <v>83941.345192126901</v>
      </c>
      <c r="W1058">
        <v>84055.557247526915</v>
      </c>
      <c r="X1058">
        <v>6631.5760257832562</v>
      </c>
      <c r="Y1058">
        <v>6667.8336764217811</v>
      </c>
      <c r="Z1058">
        <v>6341.8942026498207</v>
      </c>
      <c r="AA1058">
        <v>6813.331125699603</v>
      </c>
      <c r="AB1058">
        <v>1274.307753317657</v>
      </c>
      <c r="AC1058">
        <v>1256.653955805612</v>
      </c>
      <c r="AD1058">
        <v>1068.3607305023829</v>
      </c>
      <c r="AE1058">
        <v>1543.5005266672699</v>
      </c>
      <c r="AF1058">
        <v>55.890046393820867</v>
      </c>
      <c r="AG1058">
        <v>55.553814270256836</v>
      </c>
      <c r="AH1058">
        <v>54.377200147156437</v>
      </c>
      <c r="AI1058">
        <v>58.382580803181362</v>
      </c>
      <c r="AJ1058">
        <v>0.45935349989999508</v>
      </c>
      <c r="AK1058">
        <v>0.45935348233225809</v>
      </c>
      <c r="AL1058">
        <v>0.45934375823657542</v>
      </c>
      <c r="AM1058">
        <v>0.45936307901765172</v>
      </c>
      <c r="AN1058">
        <v>0.97045125488128103</v>
      </c>
      <c r="AO1058">
        <v>0.97045125488128092</v>
      </c>
      <c r="AP1058">
        <v>0.97045125488128092</v>
      </c>
      <c r="AQ1058">
        <v>0.97045125488128092</v>
      </c>
      <c r="AR1058">
        <v>11.67429301825865</v>
      </c>
      <c r="AS1058">
        <v>11.67429301825865</v>
      </c>
      <c r="AT1058">
        <v>11.67429301825865</v>
      </c>
      <c r="AU1058">
        <v>11.67429301825865</v>
      </c>
      <c r="AV1058" t="str">
        <f>VLOOKUP(Sheet1[[#This Row],[NPDES ID2]],Combined_Sheet__Major_Only___2[[NPDES ID2]:[ECHO BFR]],3,FALSE)</f>
        <v>PR</v>
      </c>
      <c r="AW1058" t="s">
        <v>54</v>
      </c>
      <c r="AX1058" t="str">
        <f>VLOOKUP(Sheet1[[#This Row],[NPDES ID2]],Combined_Sheet__Major_Only___2[[NPDES ID2]:[ECHO BFR]],27,FALSE)</f>
        <v>-</v>
      </c>
      <c r="AY1058" t="str">
        <f>VLOOKUP(Sheet1[[#This Row],[NPDES ID2]],Combined_Sheet__Major_Only___2[[NPDES ID2]:[ECHO BFR]],28,FALSE)</f>
        <v>-</v>
      </c>
      <c r="AZ1058" t="str">
        <f>VLOOKUP(Sheet1[[#This Row],[NPDES ID2]],Combined_Sheet__Major_Only___2[[NPDES ID2]:[ECHO BFR]],29,FALSE)</f>
        <v>thickening</v>
      </c>
      <c r="BA1058">
        <f>VLOOKUP(Sheet1[[#This Row],[NPDES ID2]],Combined_Sheet__Major_Only___2[[NPDES ID2]:[ECHO BFR]],17,FALSE)</f>
        <v>18.442699999999999</v>
      </c>
      <c r="BB1058">
        <f>VLOOKUP(Sheet1[[#This Row],[NPDES ID2]],Combined_Sheet__Major_Only___2[[NPDES ID2]:[ECHO BFR]],18,FALSE)</f>
        <v>-66.013000000000005</v>
      </c>
      <c r="BC1058" s="2" t="str">
        <f>IF(ISNUMBER(SEARCH("aerobic",$AW1058)),"aerobic","")</f>
        <v/>
      </c>
      <c r="BD1058" s="2" t="str">
        <f>IF(ISNUMBER(SEARCH("anaer",$AW1058)),"anaer","")</f>
        <v/>
      </c>
      <c r="BE1058" s="2" t="str">
        <f>IF(ISNUMBER(SEARCH("thickening",$AZ1058)),"thickening","")</f>
        <v>thickening</v>
      </c>
      <c r="BF1058" s="3" t="str">
        <f>IF(ISNUMBER(SEARCH("airDry",$AW1058)),"airDry","")</f>
        <v/>
      </c>
      <c r="BG1058" s="3" t="str">
        <f>IF(ISNUMBER(SEARCH("heatDry",$AY1058)),"heatDry","")</f>
        <v/>
      </c>
      <c r="BH1058" s="3" t="str">
        <f>IF(AND(ISNUMBER(SEARCH("aerobic",$AW1058)),ISNUMBER(SEARCH("anaer",$AW1058))),"Combined Aer and Anaer.","")</f>
        <v/>
      </c>
    </row>
    <row r="1059" spans="1:60" x14ac:dyDescent="0.25">
      <c r="A1059" s="5">
        <v>1035</v>
      </c>
      <c r="B1059" t="s">
        <v>5000</v>
      </c>
      <c r="C1059">
        <v>413.18</v>
      </c>
      <c r="D1059">
        <v>384.48571026753001</v>
      </c>
      <c r="E1059">
        <v>379.87558230906888</v>
      </c>
      <c r="F1059">
        <v>301.83950631558139</v>
      </c>
      <c r="G1059">
        <v>473.30643898685668</v>
      </c>
      <c r="H1059">
        <v>-111.3935321321095</v>
      </c>
      <c r="I1059">
        <v>-112.7464038041343</v>
      </c>
      <c r="J1059">
        <v>-132.1242865800188</v>
      </c>
      <c r="K1059">
        <v>-89.768753314273553</v>
      </c>
      <c r="L1059">
        <v>283.35110143058478</v>
      </c>
      <c r="M1059">
        <v>282.29530049168369</v>
      </c>
      <c r="N1059">
        <v>278.60317642355818</v>
      </c>
      <c r="O1059">
        <v>291.17482887136839</v>
      </c>
      <c r="P1059">
        <v>9.6861363736133459</v>
      </c>
      <c r="Q1059">
        <v>9.7714426424783234</v>
      </c>
      <c r="R1059">
        <v>7.9274303622630091</v>
      </c>
      <c r="S1059">
        <v>11.292012565597931</v>
      </c>
      <c r="T1059">
        <v>83954.916453725775</v>
      </c>
      <c r="U1059">
        <v>83955.057100812352</v>
      </c>
      <c r="V1059">
        <v>83897.943435083318</v>
      </c>
      <c r="W1059">
        <v>84012.097703101099</v>
      </c>
      <c r="X1059">
        <v>5510.1363028356782</v>
      </c>
      <c r="Y1059">
        <v>5530.0018437311546</v>
      </c>
      <c r="Z1059">
        <v>5358.3150507745777</v>
      </c>
      <c r="AA1059">
        <v>5604.5006460213654</v>
      </c>
      <c r="AB1059">
        <v>853.68692320959246</v>
      </c>
      <c r="AC1059">
        <v>843.34314654609659</v>
      </c>
      <c r="AD1059">
        <v>742.79780849248141</v>
      </c>
      <c r="AE1059">
        <v>988.18208098726291</v>
      </c>
      <c r="AF1059">
        <v>67.208074356887906</v>
      </c>
      <c r="AG1059">
        <v>66.957818646926995</v>
      </c>
      <c r="AH1059">
        <v>66.081817464916128</v>
      </c>
      <c r="AI1059">
        <v>69.063567466169857</v>
      </c>
      <c r="AJ1059">
        <v>0.59751937850138181</v>
      </c>
      <c r="AK1059">
        <v>0.59751935671816248</v>
      </c>
      <c r="AL1059">
        <v>0.59750729653309742</v>
      </c>
      <c r="AM1059">
        <v>0.5975312588609506</v>
      </c>
      <c r="AN1059">
        <v>0.97043661721490404</v>
      </c>
      <c r="AO1059">
        <v>0.97043661721490426</v>
      </c>
      <c r="AP1059">
        <v>0.97043661721490426</v>
      </c>
      <c r="AQ1059">
        <v>0.97043661721490426</v>
      </c>
      <c r="AR1059">
        <v>15.9240968976085</v>
      </c>
      <c r="AS1059">
        <v>15.9240968976085</v>
      </c>
      <c r="AT1059">
        <v>15.9240968976085</v>
      </c>
      <c r="AU1059">
        <v>15.9240968976085</v>
      </c>
      <c r="AV1059" t="str">
        <f>VLOOKUP(Sheet1[[#This Row],[NPDES ID2]],Combined_Sheet__Major_Only___2[[NPDES ID2]:[ECHO BFR]],3,FALSE)</f>
        <v>IN</v>
      </c>
      <c r="AW1059" t="s">
        <v>41</v>
      </c>
      <c r="AX1059" t="str">
        <f>VLOOKUP(Sheet1[[#This Row],[NPDES ID2]],Combined_Sheet__Major_Only___2[[NPDES ID2]:[ECHO BFR]],27,FALSE)</f>
        <v>-</v>
      </c>
      <c r="AY1059" t="str">
        <f>VLOOKUP(Sheet1[[#This Row],[NPDES ID2]],Combined_Sheet__Major_Only___2[[NPDES ID2]:[ECHO BFR]],28,FALSE)</f>
        <v>-</v>
      </c>
      <c r="AZ1059" t="str">
        <f>VLOOKUP(Sheet1[[#This Row],[NPDES ID2]],Combined_Sheet__Major_Only___2[[NPDES ID2]:[ECHO BFR]],29,FALSE)</f>
        <v>thickening</v>
      </c>
      <c r="BA1059">
        <f>VLOOKUP(Sheet1[[#This Row],[NPDES ID2]],Combined_Sheet__Major_Only___2[[NPDES ID2]:[ECHO BFR]],17,FALSE)</f>
        <v>39.84225</v>
      </c>
      <c r="BB1059">
        <f>VLOOKUP(Sheet1[[#This Row],[NPDES ID2]],Combined_Sheet__Major_Only___2[[NPDES ID2]:[ECHO BFR]],18,FALSE)</f>
        <v>-86.408249999999995</v>
      </c>
      <c r="BC1059" s="2" t="str">
        <f>IF(ISNUMBER(SEARCH("aerobic",$AW1059)),"aerobic","")</f>
        <v>aerobic</v>
      </c>
      <c r="BD1059" s="2" t="str">
        <f>IF(ISNUMBER(SEARCH("anaer",$AW1059)),"anaer","")</f>
        <v/>
      </c>
      <c r="BE1059" s="2" t="str">
        <f>IF(ISNUMBER(SEARCH("thickening",$AZ1059)),"thickening","")</f>
        <v>thickening</v>
      </c>
      <c r="BF1059" s="4" t="str">
        <f>IF(ISNUMBER(SEARCH("airDry",$AW1059)),"airDry","")</f>
        <v/>
      </c>
      <c r="BG1059" s="4" t="str">
        <f>IF(ISNUMBER(SEARCH("heatDry",$AY1059)),"heatDry","")</f>
        <v/>
      </c>
      <c r="BH1059" s="4" t="str">
        <f>IF(AND(ISNUMBER(SEARCH("aerobic",$AW1059)),ISNUMBER(SEARCH("anaer",$AW1059))),"Combined Aer and Anaer.","")</f>
        <v/>
      </c>
    </row>
    <row r="1060" spans="1:60" x14ac:dyDescent="0.25">
      <c r="A1060" s="5">
        <v>1792</v>
      </c>
      <c r="B1060" t="s">
        <v>8375</v>
      </c>
      <c r="C1060">
        <v>1.05</v>
      </c>
      <c r="D1060">
        <v>89012.610958568737</v>
      </c>
      <c r="E1060">
        <v>88097.308302524732</v>
      </c>
      <c r="F1060">
        <v>58859.054651141741</v>
      </c>
      <c r="G1060">
        <v>117454.45988845269</v>
      </c>
      <c r="H1060">
        <v>-111.43193246860839</v>
      </c>
      <c r="I1060">
        <v>-112.83271658201809</v>
      </c>
      <c r="J1060">
        <v>-132.17032811094111</v>
      </c>
      <c r="K1060">
        <v>-89.861629756099632</v>
      </c>
      <c r="L1060">
        <v>0.7205584248832082</v>
      </c>
      <c r="M1060">
        <v>0.71787935496809108</v>
      </c>
      <c r="N1060">
        <v>0.70850831426785033</v>
      </c>
      <c r="O1060">
        <v>0.74041364085508432</v>
      </c>
      <c r="P1060">
        <v>2.4614648821722242E-2</v>
      </c>
      <c r="Q1060">
        <v>2.4832629525849661E-2</v>
      </c>
      <c r="R1060">
        <v>2.0143505530666812E-2</v>
      </c>
      <c r="S1060">
        <v>2.8699945268119031E-2</v>
      </c>
      <c r="T1060">
        <v>83940.901440097397</v>
      </c>
      <c r="U1060">
        <v>83941.042064208246</v>
      </c>
      <c r="V1060">
        <v>83883.93772841421</v>
      </c>
      <c r="W1060">
        <v>83998.073348497419</v>
      </c>
      <c r="X1060">
        <v>5505.4801127464534</v>
      </c>
      <c r="Y1060">
        <v>5525.2893918581713</v>
      </c>
      <c r="Z1060">
        <v>5354.0838031856492</v>
      </c>
      <c r="AA1060">
        <v>5599.5741515443851</v>
      </c>
      <c r="AB1060">
        <v>852.39395259632408</v>
      </c>
      <c r="AC1060">
        <v>842.07237499350185</v>
      </c>
      <c r="AD1060">
        <v>741.75182998826301</v>
      </c>
      <c r="AE1060">
        <v>986.59708551402446</v>
      </c>
      <c r="AF1060">
        <v>67.25212349431402</v>
      </c>
      <c r="AG1060">
        <v>67.002077386098847</v>
      </c>
      <c r="AH1060">
        <v>66.127446195168872</v>
      </c>
      <c r="AI1060">
        <v>69.105276538142348</v>
      </c>
      <c r="AJ1060">
        <v>0.59805810245069513</v>
      </c>
      <c r="AK1060">
        <v>0.59805810239559154</v>
      </c>
      <c r="AL1060">
        <v>0.59805807174567693</v>
      </c>
      <c r="AM1060">
        <v>0.59805813264264573</v>
      </c>
      <c r="AN1060">
        <v>0.97043189055805146</v>
      </c>
      <c r="AO1060">
        <v>0.97043189055805135</v>
      </c>
      <c r="AP1060">
        <v>0.97043189055805135</v>
      </c>
      <c r="AQ1060">
        <v>0.97043189055805135</v>
      </c>
      <c r="AR1060">
        <v>15.941079625605139</v>
      </c>
      <c r="AS1060">
        <v>15.941079625605139</v>
      </c>
      <c r="AT1060">
        <v>15.941079625605139</v>
      </c>
      <c r="AU1060">
        <v>15.941079625605139</v>
      </c>
      <c r="AV1060" t="str">
        <f>VLOOKUP(Sheet1[[#This Row],[NPDES ID2]],Combined_Sheet__Major_Only___2[[NPDES ID2]:[ECHO BFR]],3,FALSE)</f>
        <v>TX</v>
      </c>
      <c r="AW1060" t="s">
        <v>41</v>
      </c>
      <c r="AX1060" t="str">
        <f>VLOOKUP(Sheet1[[#This Row],[NPDES ID2]],Combined_Sheet__Major_Only___2[[NPDES ID2]:[ECHO BFR]],27,FALSE)</f>
        <v>-</v>
      </c>
      <c r="AY1060" t="str">
        <f>VLOOKUP(Sheet1[[#This Row],[NPDES ID2]],Combined_Sheet__Major_Only___2[[NPDES ID2]:[ECHO BFR]],28,FALSE)</f>
        <v>-</v>
      </c>
      <c r="AZ1060" t="str">
        <f>VLOOKUP(Sheet1[[#This Row],[NPDES ID2]],Combined_Sheet__Major_Only___2[[NPDES ID2]:[ECHO BFR]],29,FALSE)</f>
        <v>thickening, preliminaryOps</v>
      </c>
      <c r="BA1060">
        <f>VLOOKUP(Sheet1[[#This Row],[NPDES ID2]],Combined_Sheet__Major_Only___2[[NPDES ID2]:[ECHO BFR]],17,FALSE)</f>
        <v>31.666650000000001</v>
      </c>
      <c r="BB1060">
        <f>VLOOKUP(Sheet1[[#This Row],[NPDES ID2]],Combined_Sheet__Major_Only___2[[NPDES ID2]:[ECHO BFR]],18,FALSE)</f>
        <v>-96.477450000000005</v>
      </c>
      <c r="BC1060" s="2" t="str">
        <f>IF(ISNUMBER(SEARCH("aerobic",$AW1060)),"aerobic","")</f>
        <v>aerobic</v>
      </c>
      <c r="BD1060" s="2" t="str">
        <f>IF(ISNUMBER(SEARCH("anaer",$AW1060)),"anaer","")</f>
        <v/>
      </c>
      <c r="BE1060" s="2" t="str">
        <f>IF(ISNUMBER(SEARCH("thickening",$AZ1060)),"thickening","")</f>
        <v>thickening</v>
      </c>
      <c r="BF1060" s="3" t="str">
        <f>IF(ISNUMBER(SEARCH("airDry",$AW1060)),"airDry","")</f>
        <v/>
      </c>
      <c r="BG1060" s="3" t="str">
        <f>IF(ISNUMBER(SEARCH("heatDry",$AY1060)),"heatDry","")</f>
        <v/>
      </c>
      <c r="BH1060" s="3" t="str">
        <f>IF(AND(ISNUMBER(SEARCH("aerobic",$AW1060)),ISNUMBER(SEARCH("anaer",$AW1060))),"Combined Aer and Anaer.","")</f>
        <v/>
      </c>
    </row>
    <row r="1061" spans="1:60" x14ac:dyDescent="0.25">
      <c r="A1061" s="5">
        <v>51</v>
      </c>
      <c r="B1061" t="s">
        <v>305</v>
      </c>
      <c r="C1061">
        <v>125</v>
      </c>
      <c r="D1061">
        <v>773.50977199531951</v>
      </c>
      <c r="E1061">
        <v>761.92394723308212</v>
      </c>
      <c r="F1061">
        <v>547.19668341131069</v>
      </c>
      <c r="G1061">
        <v>1005.398352039411</v>
      </c>
      <c r="H1061">
        <v>-138.7264709532721</v>
      </c>
      <c r="I1061">
        <v>-139.95958884649031</v>
      </c>
      <c r="J1061">
        <v>-158.54955107060181</v>
      </c>
      <c r="K1061">
        <v>-115.89346737321389</v>
      </c>
      <c r="L1061">
        <v>94.49761280285955</v>
      </c>
      <c r="M1061">
        <v>93.934483375203158</v>
      </c>
      <c r="N1061">
        <v>91.964859752928646</v>
      </c>
      <c r="O1061">
        <v>98.670948675036016</v>
      </c>
      <c r="P1061">
        <v>3.903249940245872</v>
      </c>
      <c r="Q1061">
        <v>3.8862970715934582</v>
      </c>
      <c r="R1061">
        <v>3.2743115556822908</v>
      </c>
      <c r="S1061">
        <v>4.3906300191335284</v>
      </c>
      <c r="T1061">
        <v>83884.763780350782</v>
      </c>
      <c r="U1061">
        <v>83884.904312431478</v>
      </c>
      <c r="V1061">
        <v>83827.837348040033</v>
      </c>
      <c r="W1061">
        <v>83941.898273125946</v>
      </c>
      <c r="X1061">
        <v>6593.7660306334838</v>
      </c>
      <c r="Y1061">
        <v>6629.4890454513124</v>
      </c>
      <c r="Z1061">
        <v>6308.4407677647514</v>
      </c>
      <c r="AA1061">
        <v>6772.7136339116187</v>
      </c>
      <c r="AB1061">
        <v>1259.2334257370251</v>
      </c>
      <c r="AC1061">
        <v>1241.7546888179941</v>
      </c>
      <c r="AD1061">
        <v>1056.988823302466</v>
      </c>
      <c r="AE1061">
        <v>1523.011677323002</v>
      </c>
      <c r="AF1061">
        <v>56.133071073010932</v>
      </c>
      <c r="AG1061">
        <v>55.798613711960883</v>
      </c>
      <c r="AH1061">
        <v>54.628547426200612</v>
      </c>
      <c r="AI1061">
        <v>58.612032402530311</v>
      </c>
      <c r="AJ1061">
        <v>0.46231409495372822</v>
      </c>
      <c r="AK1061">
        <v>0.46231408896034371</v>
      </c>
      <c r="AL1061">
        <v>0.46231076079987671</v>
      </c>
      <c r="AM1061">
        <v>0.46231737342232032</v>
      </c>
      <c r="AN1061">
        <v>0.9704129425962027</v>
      </c>
      <c r="AO1061">
        <v>0.97041294259620281</v>
      </c>
      <c r="AP1061">
        <v>0.97041294259620281</v>
      </c>
      <c r="AQ1061">
        <v>0.97041294259620281</v>
      </c>
      <c r="AR1061">
        <v>11.76557784622787</v>
      </c>
      <c r="AS1061">
        <v>11.76557784622786</v>
      </c>
      <c r="AT1061">
        <v>11.76557784622786</v>
      </c>
      <c r="AU1061">
        <v>11.76557784622786</v>
      </c>
      <c r="AV1061" t="str">
        <f>VLOOKUP(Sheet1[[#This Row],[NPDES ID2]],Combined_Sheet__Major_Only___2[[NPDES ID2]:[ECHO BFR]],3,FALSE)</f>
        <v>SC</v>
      </c>
      <c r="AW1061" t="s">
        <v>54</v>
      </c>
      <c r="AX1061" t="str">
        <f>VLOOKUP(Sheet1[[#This Row],[NPDES ID2]],Combined_Sheet__Major_Only___2[[NPDES ID2]:[ECHO BFR]],27,FALSE)</f>
        <v>other</v>
      </c>
      <c r="AY1061" t="str">
        <f>VLOOKUP(Sheet1[[#This Row],[NPDES ID2]],Combined_Sheet__Major_Only___2[[NPDES ID2]:[ECHO BFR]],28,FALSE)</f>
        <v>-</v>
      </c>
      <c r="AZ1061" t="str">
        <f>VLOOKUP(Sheet1[[#This Row],[NPDES ID2]],Combined_Sheet__Major_Only___2[[NPDES ID2]:[ECHO BFR]],29,FALSE)</f>
        <v>thickening</v>
      </c>
      <c r="BA1061">
        <f>VLOOKUP(Sheet1[[#This Row],[NPDES ID2]],Combined_Sheet__Major_Only___2[[NPDES ID2]:[ECHO BFR]],17,FALSE)</f>
        <v>34.164538</v>
      </c>
      <c r="BB1061">
        <f>VLOOKUP(Sheet1[[#This Row],[NPDES ID2]],Combined_Sheet__Major_Only___2[[NPDES ID2]:[ECHO BFR]],18,FALSE)</f>
        <v>-79.387549000000007</v>
      </c>
      <c r="BC1061" s="2" t="str">
        <f>IF(ISNUMBER(SEARCH("aerobic",$AW1061)),"aerobic","")</f>
        <v/>
      </c>
      <c r="BD1061" s="2" t="str">
        <f>IF(ISNUMBER(SEARCH("anaer",$AW1061)),"anaer","")</f>
        <v/>
      </c>
      <c r="BE1061" s="2" t="str">
        <f>IF(ISNUMBER(SEARCH("thickening",$AZ1061)),"thickening","")</f>
        <v>thickening</v>
      </c>
      <c r="BF1061" s="4" t="str">
        <f>IF(ISNUMBER(SEARCH("airDry",$AW1061)),"airDry","")</f>
        <v/>
      </c>
      <c r="BG1061" s="4" t="str">
        <f>IF(ISNUMBER(SEARCH("heatDry",$AY1061)),"heatDry","")</f>
        <v/>
      </c>
      <c r="BH1061" s="4" t="str">
        <f>IF(AND(ISNUMBER(SEARCH("aerobic",$AW1061)),ISNUMBER(SEARCH("anaer",$AW1061))),"Combined Aer and Anaer.","")</f>
        <v/>
      </c>
    </row>
    <row r="1062" spans="1:60" x14ac:dyDescent="0.25">
      <c r="A1062" s="5">
        <v>942</v>
      </c>
      <c r="B1062" t="s">
        <v>4575</v>
      </c>
      <c r="C1062">
        <v>637</v>
      </c>
      <c r="D1062">
        <v>337.97420986610388</v>
      </c>
      <c r="E1062">
        <v>330.97075194229882</v>
      </c>
      <c r="F1062">
        <v>284.27456238895678</v>
      </c>
      <c r="G1062">
        <v>404.119753787109</v>
      </c>
      <c r="H1062">
        <v>-108.3117112809625</v>
      </c>
      <c r="I1062">
        <v>-109.6215816387879</v>
      </c>
      <c r="J1062">
        <v>-129.15827314737959</v>
      </c>
      <c r="K1062">
        <v>-86.801739679954238</v>
      </c>
      <c r="L1062">
        <v>448.11305484274328</v>
      </c>
      <c r="M1062">
        <v>446.57100830454527</v>
      </c>
      <c r="N1062">
        <v>441.17928327079011</v>
      </c>
      <c r="O1062">
        <v>459.53906841435361</v>
      </c>
      <c r="P1062">
        <v>14.91023843332108</v>
      </c>
      <c r="Q1062">
        <v>15.06954456567934</v>
      </c>
      <c r="R1062">
        <v>12.160815600156811</v>
      </c>
      <c r="S1062">
        <v>17.499266068703971</v>
      </c>
      <c r="T1062">
        <v>83861.372766722969</v>
      </c>
      <c r="U1062">
        <v>83861.513260457228</v>
      </c>
      <c r="V1062">
        <v>83804.461867697944</v>
      </c>
      <c r="W1062">
        <v>83918.491669439798</v>
      </c>
      <c r="X1062">
        <v>5365.4052958004249</v>
      </c>
      <c r="Y1062">
        <v>5383.526404568147</v>
      </c>
      <c r="Z1062">
        <v>5228.4818274866593</v>
      </c>
      <c r="AA1062">
        <v>5450.2651524777793</v>
      </c>
      <c r="AB1062">
        <v>811.68402452989324</v>
      </c>
      <c r="AC1062">
        <v>802.22022142522314</v>
      </c>
      <c r="AD1062">
        <v>708.59563108751524</v>
      </c>
      <c r="AE1062">
        <v>935.26656484263469</v>
      </c>
      <c r="AF1062">
        <v>68.942790203813772</v>
      </c>
      <c r="AG1062">
        <v>68.705805221885527</v>
      </c>
      <c r="AH1062">
        <v>67.875872458739863</v>
      </c>
      <c r="AI1062">
        <v>70.70036424888778</v>
      </c>
      <c r="AJ1062">
        <v>0.61874047324229764</v>
      </c>
      <c r="AK1062">
        <v>0.61874043939264789</v>
      </c>
      <c r="AL1062">
        <v>0.61872174187827766</v>
      </c>
      <c r="AM1062">
        <v>0.61875889225396308</v>
      </c>
      <c r="AN1062">
        <v>0.9704050403340132</v>
      </c>
      <c r="AO1062">
        <v>0.9704050403340132</v>
      </c>
      <c r="AP1062">
        <v>0.9704050403340132</v>
      </c>
      <c r="AQ1062">
        <v>0.9704050403340132</v>
      </c>
      <c r="AR1062">
        <v>16.57661533249388</v>
      </c>
      <c r="AS1062">
        <v>16.576615332493891</v>
      </c>
      <c r="AT1062">
        <v>16.576615332493891</v>
      </c>
      <c r="AU1062">
        <v>16.576615332493891</v>
      </c>
      <c r="AV1062" t="str">
        <f>VLOOKUP(Sheet1[[#This Row],[NPDES ID2]],Combined_Sheet__Major_Only___2[[NPDES ID2]:[ECHO BFR]],3,FALSE)</f>
        <v>IA</v>
      </c>
      <c r="AW1062" t="s">
        <v>12185</v>
      </c>
      <c r="AX1062" t="str">
        <f>VLOOKUP(Sheet1[[#This Row],[NPDES ID2]],Combined_Sheet__Major_Only___2[[NPDES ID2]:[ECHO BFR]],27,FALSE)</f>
        <v>-</v>
      </c>
      <c r="AY1062" t="str">
        <f>VLOOKUP(Sheet1[[#This Row],[NPDES ID2]],Combined_Sheet__Major_Only___2[[NPDES ID2]:[ECHO BFR]],28,FALSE)</f>
        <v>-</v>
      </c>
      <c r="AZ1062" t="str">
        <f>VLOOKUP(Sheet1[[#This Row],[NPDES ID2]],Combined_Sheet__Major_Only___2[[NPDES ID2]:[ECHO BFR]],29,FALSE)</f>
        <v>thickening</v>
      </c>
      <c r="BA1062">
        <f>VLOOKUP(Sheet1[[#This Row],[NPDES ID2]],Combined_Sheet__Major_Only___2[[NPDES ID2]:[ECHO BFR]],17,FALSE)</f>
        <v>43.139420999999999</v>
      </c>
      <c r="BB1062">
        <f>VLOOKUP(Sheet1[[#This Row],[NPDES ID2]],Combined_Sheet__Major_Only___2[[NPDES ID2]:[ECHO BFR]],18,FALSE)</f>
        <v>-93.156594999999996</v>
      </c>
      <c r="BC1062" s="2" t="str">
        <f>IF(ISNUMBER(SEARCH("aerobic",$AW1062)),"aerobic","")</f>
        <v/>
      </c>
      <c r="BD1062" s="2" t="str">
        <f>IF(ISNUMBER(SEARCH("anaer",$AW1062)),"anaer","")</f>
        <v>anaer</v>
      </c>
      <c r="BE1062" s="2" t="str">
        <f>IF(ISNUMBER(SEARCH("thickening",$AZ1062)),"thickening","")</f>
        <v>thickening</v>
      </c>
      <c r="BF1062" s="3" t="str">
        <f>IF(ISNUMBER(SEARCH("airDry",$AW1062)),"airDry","")</f>
        <v/>
      </c>
      <c r="BG1062" s="3" t="str">
        <f>IF(ISNUMBER(SEARCH("heatDry",$AY1062)),"heatDry","")</f>
        <v/>
      </c>
      <c r="BH1062" s="3" t="str">
        <f>IF(AND(ISNUMBER(SEARCH("aerobic",$AW1062)),ISNUMBER(SEARCH("anaer",$AW1062))),"Combined Aer and Anaer.","")</f>
        <v/>
      </c>
    </row>
    <row r="1063" spans="1:60" x14ac:dyDescent="0.25">
      <c r="A1063" s="5">
        <v>924</v>
      </c>
      <c r="B1063" t="s">
        <v>4497</v>
      </c>
      <c r="C1063">
        <v>686.43</v>
      </c>
      <c r="D1063">
        <v>342.30131320644489</v>
      </c>
      <c r="E1063">
        <v>335.89534854273961</v>
      </c>
      <c r="F1063">
        <v>288.87584815174012</v>
      </c>
      <c r="G1063">
        <v>408.03437149394051</v>
      </c>
      <c r="H1063">
        <v>-110.2575484630611</v>
      </c>
      <c r="I1063">
        <v>-111.626411437588</v>
      </c>
      <c r="J1063">
        <v>-131.02631488465721</v>
      </c>
      <c r="K1063">
        <v>-88.648616086697004</v>
      </c>
      <c r="L1063">
        <v>474.92672058651328</v>
      </c>
      <c r="M1063">
        <v>473.20441175418381</v>
      </c>
      <c r="N1063">
        <v>467.18254514089648</v>
      </c>
      <c r="O1063">
        <v>487.68825308463329</v>
      </c>
      <c r="P1063">
        <v>16.083256023782958</v>
      </c>
      <c r="Q1063">
        <v>16.234525049085789</v>
      </c>
      <c r="R1063">
        <v>13.1473830009912</v>
      </c>
      <c r="S1063">
        <v>18.79339208070564</v>
      </c>
      <c r="T1063">
        <v>83852.681849045592</v>
      </c>
      <c r="U1063">
        <v>83852.82232853226</v>
      </c>
      <c r="V1063">
        <v>83795.776721403949</v>
      </c>
      <c r="W1063">
        <v>83909.79495928518</v>
      </c>
      <c r="X1063">
        <v>5454.8613873182194</v>
      </c>
      <c r="Y1063">
        <v>5474.0962271385324</v>
      </c>
      <c r="Z1063">
        <v>5308.4479207059749</v>
      </c>
      <c r="AA1063">
        <v>5545.7738847733153</v>
      </c>
      <c r="AB1063">
        <v>838.04911971377794</v>
      </c>
      <c r="AC1063">
        <v>828.0339962733467</v>
      </c>
      <c r="AD1063">
        <v>730.04648904255475</v>
      </c>
      <c r="AE1063">
        <v>968.55373751391346</v>
      </c>
      <c r="AF1063">
        <v>67.806678888874643</v>
      </c>
      <c r="AG1063">
        <v>67.561061504909674</v>
      </c>
      <c r="AH1063">
        <v>66.700860808256678</v>
      </c>
      <c r="AI1063">
        <v>69.628319735590509</v>
      </c>
      <c r="AJ1063">
        <v>0.60484105911996355</v>
      </c>
      <c r="AK1063">
        <v>0.60484102276314988</v>
      </c>
      <c r="AL1063">
        <v>0.60482095402030667</v>
      </c>
      <c r="AM1063">
        <v>0.6048608290272337</v>
      </c>
      <c r="AN1063">
        <v>0.9704021031773824</v>
      </c>
      <c r="AO1063">
        <v>0.97040210317738251</v>
      </c>
      <c r="AP1063">
        <v>0.97040210317738251</v>
      </c>
      <c r="AQ1063">
        <v>0.97040210317738251</v>
      </c>
      <c r="AR1063">
        <v>16.149032307886358</v>
      </c>
      <c r="AS1063">
        <v>16.149032307886369</v>
      </c>
      <c r="AT1063">
        <v>16.149032307886369</v>
      </c>
      <c r="AU1063">
        <v>16.149032307886369</v>
      </c>
      <c r="AV1063" t="str">
        <f>VLOOKUP(Sheet1[[#This Row],[NPDES ID2]],Combined_Sheet__Major_Only___2[[NPDES ID2]:[ECHO BFR]],3,FALSE)</f>
        <v>GA</v>
      </c>
      <c r="AW1063" t="s">
        <v>41</v>
      </c>
      <c r="AX1063" t="str">
        <f>VLOOKUP(Sheet1[[#This Row],[NPDES ID2]],Combined_Sheet__Major_Only___2[[NPDES ID2]:[ECHO BFR]],27,FALSE)</f>
        <v>-</v>
      </c>
      <c r="AY1063" t="str">
        <f>VLOOKUP(Sheet1[[#This Row],[NPDES ID2]],Combined_Sheet__Major_Only___2[[NPDES ID2]:[ECHO BFR]],28,FALSE)</f>
        <v>highTempCompost</v>
      </c>
      <c r="AZ1063" t="str">
        <f>VLOOKUP(Sheet1[[#This Row],[NPDES ID2]],Combined_Sheet__Major_Only___2[[NPDES ID2]:[ECHO BFR]],29,FALSE)</f>
        <v>thickening</v>
      </c>
      <c r="BA1063">
        <f>VLOOKUP(Sheet1[[#This Row],[NPDES ID2]],Combined_Sheet__Major_Only___2[[NPDES ID2]:[ECHO BFR]],17,FALSE)</f>
        <v>33.909027999999999</v>
      </c>
      <c r="BB1063">
        <f>VLOOKUP(Sheet1[[#This Row],[NPDES ID2]],Combined_Sheet__Major_Only___2[[NPDES ID2]:[ECHO BFR]],18,FALSE)</f>
        <v>-83.392116999999999</v>
      </c>
      <c r="BC1063" s="2" t="str">
        <f>IF(ISNUMBER(SEARCH("aerobic",$AW1063)),"aerobic","")</f>
        <v>aerobic</v>
      </c>
      <c r="BD1063" s="2" t="str">
        <f>IF(ISNUMBER(SEARCH("anaer",$AW1063)),"anaer","")</f>
        <v/>
      </c>
      <c r="BE1063" s="2" t="str">
        <f>IF(ISNUMBER(SEARCH("thickening",$AZ1063)),"thickening","")</f>
        <v>thickening</v>
      </c>
      <c r="BF1063" s="3" t="str">
        <f>IF(ISNUMBER(SEARCH("airDry",$AW1063)),"airDry","")</f>
        <v/>
      </c>
      <c r="BG1063" s="3" t="str">
        <f>IF(ISNUMBER(SEARCH("heatDry",$AY1063)),"heatDry","")</f>
        <v/>
      </c>
      <c r="BH1063" s="3" t="str">
        <f>IF(AND(ISNUMBER(SEARCH("aerobic",$AW1063)),ISNUMBER(SEARCH("anaer",$AW1063))),"Combined Aer and Anaer.","")</f>
        <v/>
      </c>
    </row>
    <row r="1064" spans="1:60" x14ac:dyDescent="0.25">
      <c r="A1064" s="5">
        <v>2080</v>
      </c>
      <c r="B1064" t="s">
        <v>9781</v>
      </c>
      <c r="C1064">
        <v>1106.73</v>
      </c>
      <c r="D1064">
        <v>362.35180535783581</v>
      </c>
      <c r="E1064">
        <v>359.07651226842842</v>
      </c>
      <c r="F1064">
        <v>308.3843020818785</v>
      </c>
      <c r="G1064">
        <v>426.6423709926612</v>
      </c>
      <c r="H1064">
        <v>-108.1149639489709</v>
      </c>
      <c r="I1064">
        <v>-109.46174002455091</v>
      </c>
      <c r="J1064">
        <v>-128.95968203901501</v>
      </c>
      <c r="K1064">
        <v>-86.55390331739433</v>
      </c>
      <c r="L1064">
        <v>779.00999441389297</v>
      </c>
      <c r="M1064">
        <v>776.33394921022762</v>
      </c>
      <c r="N1064">
        <v>766.97999140239244</v>
      </c>
      <c r="O1064">
        <v>798.83538350263848</v>
      </c>
      <c r="P1064">
        <v>25.903592423912698</v>
      </c>
      <c r="Q1064">
        <v>26.18243062317147</v>
      </c>
      <c r="R1064">
        <v>21.125366330491051</v>
      </c>
      <c r="S1064">
        <v>30.406999685421411</v>
      </c>
      <c r="T1064">
        <v>83832.235066635083</v>
      </c>
      <c r="U1064">
        <v>83832.375512602011</v>
      </c>
      <c r="V1064">
        <v>83775.343517101632</v>
      </c>
      <c r="W1064">
        <v>83889.33454913988</v>
      </c>
      <c r="X1064">
        <v>5360.4114996167646</v>
      </c>
      <c r="Y1064">
        <v>5378.4940161156701</v>
      </c>
      <c r="Z1064">
        <v>5223.8665711457907</v>
      </c>
      <c r="AA1064">
        <v>5445.0301121525472</v>
      </c>
      <c r="AB1064">
        <v>810.51593303971777</v>
      </c>
      <c r="AC1064">
        <v>801.07826844297279</v>
      </c>
      <c r="AD1064">
        <v>707.61602635113479</v>
      </c>
      <c r="AE1064">
        <v>933.84628437587878</v>
      </c>
      <c r="AF1064">
        <v>68.984702286613015</v>
      </c>
      <c r="AG1064">
        <v>68.748180129143805</v>
      </c>
      <c r="AH1064">
        <v>67.91913685038449</v>
      </c>
      <c r="AI1064">
        <v>70.739747175027333</v>
      </c>
      <c r="AJ1064">
        <v>0.61925332735531979</v>
      </c>
      <c r="AK1064">
        <v>0.61925326824890858</v>
      </c>
      <c r="AL1064">
        <v>0.61922078558830562</v>
      </c>
      <c r="AM1064">
        <v>0.61928532729694274</v>
      </c>
      <c r="AN1064">
        <v>0.97039519074396841</v>
      </c>
      <c r="AO1064">
        <v>0.97039519074396829</v>
      </c>
      <c r="AP1064">
        <v>0.97039519074396829</v>
      </c>
      <c r="AQ1064">
        <v>0.97039519074396829</v>
      </c>
      <c r="AR1064">
        <v>16.591918265281372</v>
      </c>
      <c r="AS1064">
        <v>16.591918265281372</v>
      </c>
      <c r="AT1064">
        <v>16.591918265281372</v>
      </c>
      <c r="AU1064">
        <v>16.591918265281372</v>
      </c>
      <c r="AV1064" t="str">
        <f>VLOOKUP(Sheet1[[#This Row],[NPDES ID2]],Combined_Sheet__Major_Only___2[[NPDES ID2]:[ECHO BFR]],3,FALSE)</f>
        <v>HI</v>
      </c>
      <c r="AW1064" t="s">
        <v>41</v>
      </c>
      <c r="AX1064" t="str">
        <f>VLOOKUP(Sheet1[[#This Row],[NPDES ID2]],Combined_Sheet__Major_Only___2[[NPDES ID2]:[ECHO BFR]],27,FALSE)</f>
        <v>-</v>
      </c>
      <c r="AY1064" t="str">
        <f>VLOOKUP(Sheet1[[#This Row],[NPDES ID2]],Combined_Sheet__Major_Only___2[[NPDES ID2]:[ECHO BFR]],28,FALSE)</f>
        <v>-</v>
      </c>
      <c r="AZ1064" t="str">
        <f>VLOOKUP(Sheet1[[#This Row],[NPDES ID2]],Combined_Sheet__Major_Only___2[[NPDES ID2]:[ECHO BFR]],29,FALSE)</f>
        <v>thickening, preliminaryOps</v>
      </c>
      <c r="BA1064">
        <f>VLOOKUP(Sheet1[[#This Row],[NPDES ID2]],Combined_Sheet__Major_Only___2[[NPDES ID2]:[ECHO BFR]],17,FALSE)</f>
        <v>20.898643</v>
      </c>
      <c r="BB1064">
        <f>VLOOKUP(Sheet1[[#This Row],[NPDES ID2]],Combined_Sheet__Major_Only___2[[NPDES ID2]:[ECHO BFR]],18,FALSE)</f>
        <v>-156.45865000000001</v>
      </c>
      <c r="BC1064" s="2" t="str">
        <f>IF(ISNUMBER(SEARCH("aerobic",$AW1064)),"aerobic","")</f>
        <v>aerobic</v>
      </c>
      <c r="BD1064" s="2" t="str">
        <f>IF(ISNUMBER(SEARCH("anaer",$AW1064)),"anaer","")</f>
        <v/>
      </c>
      <c r="BE1064" s="2" t="str">
        <f>IF(ISNUMBER(SEARCH("thickening",$AZ1064)),"thickening","")</f>
        <v>thickening</v>
      </c>
      <c r="BF1064" s="3" t="str">
        <f>IF(ISNUMBER(SEARCH("airDry",$AW1064)),"airDry","")</f>
        <v/>
      </c>
      <c r="BG1064" s="3" t="str">
        <f>IF(ISNUMBER(SEARCH("heatDry",$AY1064)),"heatDry","")</f>
        <v/>
      </c>
      <c r="BH1064" s="3" t="str">
        <f>IF(AND(ISNUMBER(SEARCH("aerobic",$AW1064)),ISNUMBER(SEARCH("anaer",$AW1064))),"Combined Aer and Anaer.","")</f>
        <v/>
      </c>
    </row>
    <row r="1065" spans="1:60" x14ac:dyDescent="0.25">
      <c r="A1065" s="5">
        <v>1045</v>
      </c>
      <c r="B1065" t="s">
        <v>5048</v>
      </c>
      <c r="C1065">
        <v>403</v>
      </c>
      <c r="D1065">
        <v>377.32560479755159</v>
      </c>
      <c r="E1065">
        <v>372.72951654373912</v>
      </c>
      <c r="F1065">
        <v>294.78197433193873</v>
      </c>
      <c r="G1065">
        <v>464.34091595789062</v>
      </c>
      <c r="H1065">
        <v>-108.00755166998481</v>
      </c>
      <c r="I1065">
        <v>-109.31600134249381</v>
      </c>
      <c r="J1065">
        <v>-128.8710544357649</v>
      </c>
      <c r="K1065">
        <v>-86.542230782210353</v>
      </c>
      <c r="L1065">
        <v>284.39464097980499</v>
      </c>
      <c r="M1065">
        <v>283.42593128420589</v>
      </c>
      <c r="N1065">
        <v>280.03836756405002</v>
      </c>
      <c r="O1065">
        <v>291.57299850147399</v>
      </c>
      <c r="P1065">
        <v>9.4313197909477502</v>
      </c>
      <c r="Q1065">
        <v>9.5354680359445503</v>
      </c>
      <c r="R1065">
        <v>7.6888342839612136</v>
      </c>
      <c r="S1065">
        <v>11.078129785432489</v>
      </c>
      <c r="T1065">
        <v>83730.439977987611</v>
      </c>
      <c r="U1065">
        <v>83730.580257075169</v>
      </c>
      <c r="V1065">
        <v>83673.616027585274</v>
      </c>
      <c r="W1065">
        <v>83787.471614293143</v>
      </c>
      <c r="X1065">
        <v>5340.1594324142161</v>
      </c>
      <c r="Y1065">
        <v>5358.0427673877184</v>
      </c>
      <c r="Z1065">
        <v>5205.2039621790282</v>
      </c>
      <c r="AA1065">
        <v>5423.7697909378749</v>
      </c>
      <c r="AB1065">
        <v>805.53986090934518</v>
      </c>
      <c r="AC1065">
        <v>796.18844477877246</v>
      </c>
      <c r="AD1065">
        <v>703.51522224848793</v>
      </c>
      <c r="AE1065">
        <v>927.6627090672232</v>
      </c>
      <c r="AF1065">
        <v>69.159467654500929</v>
      </c>
      <c r="AG1065">
        <v>68.924060374888029</v>
      </c>
      <c r="AH1065">
        <v>68.100009943094378</v>
      </c>
      <c r="AI1065">
        <v>70.904899688535579</v>
      </c>
      <c r="AJ1065">
        <v>0.62139183458501523</v>
      </c>
      <c r="AK1065">
        <v>0.62139181323361403</v>
      </c>
      <c r="AL1065">
        <v>0.62137998897825208</v>
      </c>
      <c r="AM1065">
        <v>0.62140348251165323</v>
      </c>
      <c r="AN1065">
        <v>0.97036072882326718</v>
      </c>
      <c r="AO1065">
        <v>0.97036072882326718</v>
      </c>
      <c r="AP1065">
        <v>0.97036072882326718</v>
      </c>
      <c r="AQ1065">
        <v>0.97036072882326718</v>
      </c>
      <c r="AR1065">
        <v>16.658404699835749</v>
      </c>
      <c r="AS1065">
        <v>16.658404699835749</v>
      </c>
      <c r="AT1065">
        <v>16.658404699835749</v>
      </c>
      <c r="AU1065">
        <v>16.658404699835749</v>
      </c>
      <c r="AV1065" t="str">
        <f>VLOOKUP(Sheet1[[#This Row],[NPDES ID2]],Combined_Sheet__Major_Only___2[[NPDES ID2]:[ECHO BFR]],3,FALSE)</f>
        <v>OR</v>
      </c>
      <c r="AW1065" t="s">
        <v>12185</v>
      </c>
      <c r="AX1065" t="str">
        <f>VLOOKUP(Sheet1[[#This Row],[NPDES ID2]],Combined_Sheet__Major_Only___2[[NPDES ID2]:[ECHO BFR]],27,FALSE)</f>
        <v>methaneBioCaptureRecover</v>
      </c>
      <c r="AY1065" t="str">
        <f>VLOOKUP(Sheet1[[#This Row],[NPDES ID2]],Combined_Sheet__Major_Only___2[[NPDES ID2]:[ECHO BFR]],28,FALSE)</f>
        <v>-</v>
      </c>
      <c r="AZ1065" t="str">
        <f>VLOOKUP(Sheet1[[#This Row],[NPDES ID2]],Combined_Sheet__Major_Only___2[[NPDES ID2]:[ECHO BFR]],29,FALSE)</f>
        <v>thickening</v>
      </c>
      <c r="BA1065">
        <f>VLOOKUP(Sheet1[[#This Row],[NPDES ID2]],Combined_Sheet__Major_Only___2[[NPDES ID2]:[ECHO BFR]],17,FALSE)</f>
        <v>45.714008</v>
      </c>
      <c r="BB1065">
        <f>VLOOKUP(Sheet1[[#This Row],[NPDES ID2]],Combined_Sheet__Major_Only___2[[NPDES ID2]:[ECHO BFR]],18,FALSE)</f>
        <v>-121.520296</v>
      </c>
      <c r="BC1065" s="2" t="str">
        <f>IF(ISNUMBER(SEARCH("aerobic",$AW1065)),"aerobic","")</f>
        <v/>
      </c>
      <c r="BD1065" s="2" t="str">
        <f>IF(ISNUMBER(SEARCH("anaer",$AW1065)),"anaer","")</f>
        <v>anaer</v>
      </c>
      <c r="BE1065" s="2" t="str">
        <f>IF(ISNUMBER(SEARCH("thickening",$AZ1065)),"thickening","")</f>
        <v>thickening</v>
      </c>
      <c r="BF1065" s="4" t="str">
        <f>IF(ISNUMBER(SEARCH("airDry",$AW1065)),"airDry","")</f>
        <v/>
      </c>
      <c r="BG1065" s="4" t="str">
        <f>IF(ISNUMBER(SEARCH("heatDry",$AY1065)),"heatDry","")</f>
        <v/>
      </c>
      <c r="BH1065" s="4" t="str">
        <f>IF(AND(ISNUMBER(SEARCH("aerobic",$AW1065)),ISNUMBER(SEARCH("anaer",$AW1065))),"Combined Aer and Anaer.","")</f>
        <v/>
      </c>
    </row>
    <row r="1066" spans="1:60" x14ac:dyDescent="0.25">
      <c r="A1066" s="5">
        <v>240</v>
      </c>
      <c r="B1066" t="s">
        <v>1248</v>
      </c>
      <c r="C1066">
        <v>2173.1</v>
      </c>
      <c r="D1066">
        <v>525.86212831207411</v>
      </c>
      <c r="E1066">
        <v>521.95028384982152</v>
      </c>
      <c r="F1066">
        <v>432.5392835198117</v>
      </c>
      <c r="G1066">
        <v>611.86259449597787</v>
      </c>
      <c r="H1066">
        <v>-110.15762733413131</v>
      </c>
      <c r="I1066">
        <v>-111.6316524941934</v>
      </c>
      <c r="J1066">
        <v>-130.8978898438055</v>
      </c>
      <c r="K1066">
        <v>-88.353288831459821</v>
      </c>
      <c r="L1066">
        <v>1499.419117077764</v>
      </c>
      <c r="M1066">
        <v>1493.9332810624121</v>
      </c>
      <c r="N1066">
        <v>1474.7701221815539</v>
      </c>
      <c r="O1066">
        <v>1540.0467807871539</v>
      </c>
      <c r="P1066">
        <v>50.920291524847528</v>
      </c>
      <c r="Q1066">
        <v>51.389229148124898</v>
      </c>
      <c r="R1066">
        <v>41.640921479314947</v>
      </c>
      <c r="S1066">
        <v>59.463001274472518</v>
      </c>
      <c r="T1066">
        <v>83637.464452347296</v>
      </c>
      <c r="U1066">
        <v>83637.604579013976</v>
      </c>
      <c r="V1066">
        <v>83580.702244263113</v>
      </c>
      <c r="W1066">
        <v>83694.434120672639</v>
      </c>
      <c r="X1066">
        <v>5455.7695904712264</v>
      </c>
      <c r="Y1066">
        <v>5475.1622882517568</v>
      </c>
      <c r="Z1066">
        <v>5308.1512390517337</v>
      </c>
      <c r="AA1066">
        <v>5547.4550291228979</v>
      </c>
      <c r="AB1066">
        <v>840.42030983014979</v>
      </c>
      <c r="AC1066">
        <v>830.35009651473968</v>
      </c>
      <c r="AD1066">
        <v>731.80800913483677</v>
      </c>
      <c r="AE1066">
        <v>971.8610283234035</v>
      </c>
      <c r="AF1066">
        <v>67.627025624842076</v>
      </c>
      <c r="AG1066">
        <v>67.38049319719515</v>
      </c>
      <c r="AH1066">
        <v>66.514798630909439</v>
      </c>
      <c r="AI1066">
        <v>69.458280236584812</v>
      </c>
      <c r="AJ1066">
        <v>0.60264357961941639</v>
      </c>
      <c r="AK1066">
        <v>0.60264346288554682</v>
      </c>
      <c r="AL1066">
        <v>0.60258007436438166</v>
      </c>
      <c r="AM1066">
        <v>0.60270603129970834</v>
      </c>
      <c r="AN1066">
        <v>0.97032918251513611</v>
      </c>
      <c r="AO1066">
        <v>0.97032918251513622</v>
      </c>
      <c r="AP1066">
        <v>0.97032918251513622</v>
      </c>
      <c r="AQ1066">
        <v>0.97032918251513622</v>
      </c>
      <c r="AR1066">
        <v>16.07995583029108</v>
      </c>
      <c r="AS1066">
        <v>16.079955830291091</v>
      </c>
      <c r="AT1066">
        <v>16.079955830291091</v>
      </c>
      <c r="AU1066">
        <v>16.079955830291091</v>
      </c>
      <c r="AV1066" t="str">
        <f>VLOOKUP(Sheet1[[#This Row],[NPDES ID2]],Combined_Sheet__Major_Only___2[[NPDES ID2]:[ECHO BFR]],3,FALSE)</f>
        <v>CA</v>
      </c>
      <c r="AW1066" t="s">
        <v>12185</v>
      </c>
      <c r="AX1066" t="str">
        <f>VLOOKUP(Sheet1[[#This Row],[NPDES ID2]],Combined_Sheet__Major_Only___2[[NPDES ID2]:[ECHO BFR]],27,FALSE)</f>
        <v>-</v>
      </c>
      <c r="AY1066" t="str">
        <f>VLOOKUP(Sheet1[[#This Row],[NPDES ID2]],Combined_Sheet__Major_Only___2[[NPDES ID2]:[ECHO BFR]],28,FALSE)</f>
        <v>-</v>
      </c>
      <c r="AZ1066" t="str">
        <f>VLOOKUP(Sheet1[[#This Row],[NPDES ID2]],Combined_Sheet__Major_Only___2[[NPDES ID2]:[ECHO BFR]],29,FALSE)</f>
        <v>thickening, preliminaryOps</v>
      </c>
      <c r="BA1066">
        <f>VLOOKUP(Sheet1[[#This Row],[NPDES ID2]],Combined_Sheet__Major_Only___2[[NPDES ID2]:[ECHO BFR]],17,FALSE)</f>
        <v>33.466574000000001</v>
      </c>
      <c r="BB1066">
        <f>VLOOKUP(Sheet1[[#This Row],[NPDES ID2]],Combined_Sheet__Major_Only___2[[NPDES ID2]:[ECHO BFR]],18,FALSE)</f>
        <v>-117.685766</v>
      </c>
      <c r="BC1066" s="2" t="str">
        <f>IF(ISNUMBER(SEARCH("aerobic",$AW1066)),"aerobic","")</f>
        <v/>
      </c>
      <c r="BD1066" s="2" t="str">
        <f>IF(ISNUMBER(SEARCH("anaer",$AW1066)),"anaer","")</f>
        <v>anaer</v>
      </c>
      <c r="BE1066" s="2" t="str">
        <f>IF(ISNUMBER(SEARCH("thickening",$AZ1066)),"thickening","")</f>
        <v>thickening</v>
      </c>
      <c r="BF1066" s="3" t="str">
        <f>IF(ISNUMBER(SEARCH("airDry",$AW1066)),"airDry","")</f>
        <v/>
      </c>
      <c r="BG1066" s="3" t="str">
        <f>IF(ISNUMBER(SEARCH("heatDry",$AY1066)),"heatDry","")</f>
        <v/>
      </c>
      <c r="BH1066" s="3" t="str">
        <f>IF(AND(ISNUMBER(SEARCH("aerobic",$AW1066)),ISNUMBER(SEARCH("anaer",$AW1066))),"Combined Aer and Anaer.","")</f>
        <v/>
      </c>
    </row>
    <row r="1067" spans="1:60" x14ac:dyDescent="0.25">
      <c r="A1067" s="5">
        <v>2475</v>
      </c>
      <c r="B1067" t="s">
        <v>11520</v>
      </c>
      <c r="C1067">
        <v>204.5</v>
      </c>
      <c r="D1067">
        <v>519.40399688410707</v>
      </c>
      <c r="E1067">
        <v>515.40157259695957</v>
      </c>
      <c r="F1067">
        <v>378.94434018408788</v>
      </c>
      <c r="G1067">
        <v>658.56941206068734</v>
      </c>
      <c r="H1067">
        <v>-138.3681270910063</v>
      </c>
      <c r="I1067">
        <v>-139.62506796232401</v>
      </c>
      <c r="J1067">
        <v>-158.256864156788</v>
      </c>
      <c r="K1067">
        <v>-115.52869534044039</v>
      </c>
      <c r="L1067">
        <v>155.71314995359779</v>
      </c>
      <c r="M1067">
        <v>154.79062078469681</v>
      </c>
      <c r="N1067">
        <v>151.56408295999759</v>
      </c>
      <c r="O1067">
        <v>162.54983151491419</v>
      </c>
      <c r="P1067">
        <v>6.4145152905038163</v>
      </c>
      <c r="Q1067">
        <v>6.3886526009408504</v>
      </c>
      <c r="R1067">
        <v>5.379093750578213</v>
      </c>
      <c r="S1067">
        <v>7.2193285540131944</v>
      </c>
      <c r="T1067">
        <v>83345.726259857431</v>
      </c>
      <c r="U1067">
        <v>83345.865908258609</v>
      </c>
      <c r="V1067">
        <v>83289.157786545649</v>
      </c>
      <c r="W1067">
        <v>83402.501485329034</v>
      </c>
      <c r="X1067">
        <v>6534.5371200838817</v>
      </c>
      <c r="Y1067">
        <v>6569.7499657957633</v>
      </c>
      <c r="Z1067">
        <v>6253.3560647212653</v>
      </c>
      <c r="AA1067">
        <v>6710.8373975886116</v>
      </c>
      <c r="AB1067">
        <v>1243.4273920671581</v>
      </c>
      <c r="AC1067">
        <v>1226.1453042931259</v>
      </c>
      <c r="AD1067">
        <v>1044.442496420517</v>
      </c>
      <c r="AE1067">
        <v>1502.587119016509</v>
      </c>
      <c r="AF1067">
        <v>56.277825801334338</v>
      </c>
      <c r="AG1067">
        <v>55.944487639014483</v>
      </c>
      <c r="AH1067">
        <v>54.778224191014452</v>
      </c>
      <c r="AI1067">
        <v>58.748630799289693</v>
      </c>
      <c r="AJ1067">
        <v>0.46407768926833481</v>
      </c>
      <c r="AK1067">
        <v>0.46407767946955392</v>
      </c>
      <c r="AL1067">
        <v>0.46407224381627721</v>
      </c>
      <c r="AM1067">
        <v>0.46408304380122539</v>
      </c>
      <c r="AN1067">
        <v>0.97022975925195321</v>
      </c>
      <c r="AO1067">
        <v>0.97022975925195332</v>
      </c>
      <c r="AP1067">
        <v>0.97022975925195332</v>
      </c>
      <c r="AQ1067">
        <v>0.97022975925195332</v>
      </c>
      <c r="AR1067">
        <v>11.819752576298971</v>
      </c>
      <c r="AS1067">
        <v>11.819752576298971</v>
      </c>
      <c r="AT1067">
        <v>11.819752576298971</v>
      </c>
      <c r="AU1067">
        <v>11.819752576298971</v>
      </c>
      <c r="AV1067" t="str">
        <f>VLOOKUP(Sheet1[[#This Row],[NPDES ID2]],Combined_Sheet__Major_Only___2[[NPDES ID2]:[ECHO BFR]],3,FALSE)</f>
        <v>MO</v>
      </c>
      <c r="AW1067" t="s">
        <v>54</v>
      </c>
      <c r="AX1067" t="str">
        <f>VLOOKUP(Sheet1[[#This Row],[NPDES ID2]],Combined_Sheet__Major_Only___2[[NPDES ID2]:[ECHO BFR]],27,FALSE)</f>
        <v>other</v>
      </c>
      <c r="AY1067" t="str">
        <f>VLOOKUP(Sheet1[[#This Row],[NPDES ID2]],Combined_Sheet__Major_Only___2[[NPDES ID2]:[ECHO BFR]],28,FALSE)</f>
        <v>highTempCompost</v>
      </c>
      <c r="AZ1067" t="str">
        <f>VLOOKUP(Sheet1[[#This Row],[NPDES ID2]],Combined_Sheet__Major_Only___2[[NPDES ID2]:[ECHO BFR]],29,FALSE)</f>
        <v>thickening</v>
      </c>
      <c r="BA1067">
        <f>VLOOKUP(Sheet1[[#This Row],[NPDES ID2]],Combined_Sheet__Major_Only___2[[NPDES ID2]:[ECHO BFR]],17,FALSE)</f>
        <v>38.715093000000003</v>
      </c>
      <c r="BB1067">
        <f>VLOOKUP(Sheet1[[#This Row],[NPDES ID2]],Combined_Sheet__Major_Only___2[[NPDES ID2]:[ECHO BFR]],18,FALSE)</f>
        <v>-93.263924000000003</v>
      </c>
      <c r="BC1067" s="2" t="str">
        <f>IF(ISNUMBER(SEARCH("aerobic",$AW1067)),"aerobic","")</f>
        <v/>
      </c>
      <c r="BD1067" s="2" t="str">
        <f>IF(ISNUMBER(SEARCH("anaer",$AW1067)),"anaer","")</f>
        <v/>
      </c>
      <c r="BE1067" s="2" t="str">
        <f>IF(ISNUMBER(SEARCH("thickening",$AZ1067)),"thickening","")</f>
        <v>thickening</v>
      </c>
      <c r="BF1067" s="4" t="str">
        <f>IF(ISNUMBER(SEARCH("airDry",$AW1067)),"airDry","")</f>
        <v/>
      </c>
      <c r="BG1067" s="4" t="str">
        <f>IF(ISNUMBER(SEARCH("heatDry",$AY1067)),"heatDry","")</f>
        <v/>
      </c>
      <c r="BH1067" s="4" t="str">
        <f>IF(AND(ISNUMBER(SEARCH("aerobic",$AW1067)),ISNUMBER(SEARCH("anaer",$AW1067))),"Combined Aer and Anaer.","")</f>
        <v/>
      </c>
    </row>
    <row r="1068" spans="1:60" x14ac:dyDescent="0.25">
      <c r="A1068" s="5">
        <v>945</v>
      </c>
      <c r="B1068" t="s">
        <v>4588</v>
      </c>
      <c r="C1068">
        <v>634</v>
      </c>
      <c r="D1068">
        <v>317.25564183748861</v>
      </c>
      <c r="E1068">
        <v>312.59134105265741</v>
      </c>
      <c r="F1068">
        <v>264.36112485737499</v>
      </c>
      <c r="G1068">
        <v>383.32059240351549</v>
      </c>
      <c r="H1068">
        <v>-138.86697992869529</v>
      </c>
      <c r="I1068">
        <v>-140.1956797614294</v>
      </c>
      <c r="J1068">
        <v>-158.82922278661289</v>
      </c>
      <c r="K1068">
        <v>-115.9296681242388</v>
      </c>
      <c r="L1068">
        <v>475.5191469624657</v>
      </c>
      <c r="M1068">
        <v>472.6667494430161</v>
      </c>
      <c r="N1068">
        <v>462.69279025511702</v>
      </c>
      <c r="O1068">
        <v>496.65510981560482</v>
      </c>
      <c r="P1068">
        <v>19.69922099925417</v>
      </c>
      <c r="Q1068">
        <v>19.605401537888181</v>
      </c>
      <c r="R1068">
        <v>16.531525237465679</v>
      </c>
      <c r="S1068">
        <v>22.153451581656888</v>
      </c>
      <c r="T1068">
        <v>83344.897847580782</v>
      </c>
      <c r="U1068">
        <v>83345.037494623859</v>
      </c>
      <c r="V1068">
        <v>83288.329924393256</v>
      </c>
      <c r="W1068">
        <v>83401.672520917389</v>
      </c>
      <c r="X1068">
        <v>6570.0601126909969</v>
      </c>
      <c r="Y1068">
        <v>6605.8718060667652</v>
      </c>
      <c r="Z1068">
        <v>6284.0044701031566</v>
      </c>
      <c r="AA1068">
        <v>6749.5060526290854</v>
      </c>
      <c r="AB1068">
        <v>1259.802396178249</v>
      </c>
      <c r="AC1068">
        <v>1242.333702006358</v>
      </c>
      <c r="AD1068">
        <v>1056.6268740446619</v>
      </c>
      <c r="AE1068">
        <v>1525.1114169060011</v>
      </c>
      <c r="AF1068">
        <v>55.97524154171505</v>
      </c>
      <c r="AG1068">
        <v>55.639729054315637</v>
      </c>
      <c r="AH1068">
        <v>54.465256732729422</v>
      </c>
      <c r="AI1068">
        <v>58.462906219545538</v>
      </c>
      <c r="AJ1068">
        <v>0.46039134279811478</v>
      </c>
      <c r="AK1068">
        <v>0.46039131236186531</v>
      </c>
      <c r="AL1068">
        <v>0.4603745243918218</v>
      </c>
      <c r="AM1068">
        <v>0.46040788087043338</v>
      </c>
      <c r="AN1068">
        <v>0.97022947598349563</v>
      </c>
      <c r="AO1068">
        <v>0.97022947598349518</v>
      </c>
      <c r="AP1068">
        <v>0.97022947598349518</v>
      </c>
      <c r="AQ1068">
        <v>0.97022947598349518</v>
      </c>
      <c r="AR1068">
        <v>11.705974413718851</v>
      </c>
      <c r="AS1068">
        <v>11.70597441371884</v>
      </c>
      <c r="AT1068">
        <v>11.70597441371884</v>
      </c>
      <c r="AU1068">
        <v>11.70597441371884</v>
      </c>
      <c r="AV1068" t="str">
        <f>VLOOKUP(Sheet1[[#This Row],[NPDES ID2]],Combined_Sheet__Major_Only___2[[NPDES ID2]:[ECHO BFR]],3,FALSE)</f>
        <v>NY</v>
      </c>
      <c r="AW1068" t="s">
        <v>54</v>
      </c>
      <c r="AX1068" t="str">
        <f>VLOOKUP(Sheet1[[#This Row],[NPDES ID2]],Combined_Sheet__Major_Only___2[[NPDES ID2]:[ECHO BFR]],27,FALSE)</f>
        <v>-</v>
      </c>
      <c r="AY1068" t="str">
        <f>VLOOKUP(Sheet1[[#This Row],[NPDES ID2]],Combined_Sheet__Major_Only___2[[NPDES ID2]:[ECHO BFR]],28,FALSE)</f>
        <v>-</v>
      </c>
      <c r="AZ1068" t="str">
        <f>VLOOKUP(Sheet1[[#This Row],[NPDES ID2]],Combined_Sheet__Major_Only___2[[NPDES ID2]:[ECHO BFR]],29,FALSE)</f>
        <v>thickening</v>
      </c>
      <c r="BA1068">
        <f>VLOOKUP(Sheet1[[#This Row],[NPDES ID2]],Combined_Sheet__Major_Only___2[[NPDES ID2]:[ECHO BFR]],17,FALSE)</f>
        <v>42.543219999999998</v>
      </c>
      <c r="BB1068">
        <f>VLOOKUP(Sheet1[[#This Row],[NPDES ID2]],Combined_Sheet__Major_Only___2[[NPDES ID2]:[ECHO BFR]],18,FALSE)</f>
        <v>-73.766249999999999</v>
      </c>
      <c r="BC1068" s="2" t="str">
        <f>IF(ISNUMBER(SEARCH("aerobic",$AW1068)),"aerobic","")</f>
        <v/>
      </c>
      <c r="BD1068" s="2" t="str">
        <f>IF(ISNUMBER(SEARCH("anaer",$AW1068)),"anaer","")</f>
        <v/>
      </c>
      <c r="BE1068" s="2" t="str">
        <f>IF(ISNUMBER(SEARCH("thickening",$AZ1068)),"thickening","")</f>
        <v>thickening</v>
      </c>
      <c r="BF1068" s="4" t="str">
        <f>IF(ISNUMBER(SEARCH("airDry",$AW1068)),"airDry","")</f>
        <v/>
      </c>
      <c r="BG1068" s="4" t="str">
        <f>IF(ISNUMBER(SEARCH("heatDry",$AY1068)),"heatDry","")</f>
        <v/>
      </c>
      <c r="BH1068" s="4" t="str">
        <f>IF(AND(ISNUMBER(SEARCH("aerobic",$AW1068)),ISNUMBER(SEARCH("anaer",$AW1068))),"Combined Aer and Anaer.","")</f>
        <v/>
      </c>
    </row>
    <row r="1069" spans="1:60" x14ac:dyDescent="0.25">
      <c r="A1069" s="5">
        <v>125</v>
      </c>
      <c r="B1069" t="s">
        <v>698</v>
      </c>
      <c r="C1069">
        <v>8660</v>
      </c>
      <c r="D1069">
        <v>1701.3851275559809</v>
      </c>
      <c r="E1069">
        <v>1702.9319800175549</v>
      </c>
      <c r="F1069">
        <v>1364.264960116644</v>
      </c>
      <c r="G1069">
        <v>2003.500234208494</v>
      </c>
      <c r="H1069">
        <v>-108.7656209294009</v>
      </c>
      <c r="I1069">
        <v>-110.7286323087904</v>
      </c>
      <c r="J1069">
        <v>-129.31217364729201</v>
      </c>
      <c r="K1069">
        <v>-86.145871941719847</v>
      </c>
      <c r="L1069">
        <v>5951.3747002428727</v>
      </c>
      <c r="M1069">
        <v>5929.293964477165</v>
      </c>
      <c r="N1069">
        <v>5852.4656074508184</v>
      </c>
      <c r="O1069">
        <v>6114.5562492464169</v>
      </c>
      <c r="P1069">
        <v>202.89461868485921</v>
      </c>
      <c r="Q1069">
        <v>204.69870467702921</v>
      </c>
      <c r="R1069">
        <v>166.0164755133232</v>
      </c>
      <c r="S1069">
        <v>236.76991431027801</v>
      </c>
      <c r="T1069">
        <v>83329.162636861583</v>
      </c>
      <c r="U1069">
        <v>83329.302258108917</v>
      </c>
      <c r="V1069">
        <v>83272.60516296576</v>
      </c>
      <c r="W1069">
        <v>83385.926822715424</v>
      </c>
      <c r="X1069">
        <v>5457.5537483323869</v>
      </c>
      <c r="Y1069">
        <v>5477.2401242827355</v>
      </c>
      <c r="Z1069">
        <v>5308.1914820598722</v>
      </c>
      <c r="AA1069">
        <v>5550.3496106573466</v>
      </c>
      <c r="AB1069">
        <v>844.18911028360128</v>
      </c>
      <c r="AC1069">
        <v>834.07729069519246</v>
      </c>
      <c r="AD1069">
        <v>734.52250345389973</v>
      </c>
      <c r="AE1069">
        <v>976.93504198846324</v>
      </c>
      <c r="AF1069">
        <v>67.379639836602834</v>
      </c>
      <c r="AG1069">
        <v>67.133191170769578</v>
      </c>
      <c r="AH1069">
        <v>66.257812015026943</v>
      </c>
      <c r="AI1069">
        <v>69.222589044727755</v>
      </c>
      <c r="AJ1069">
        <v>0.59961789092150353</v>
      </c>
      <c r="AK1069">
        <v>0.59961739414216697</v>
      </c>
      <c r="AL1069">
        <v>0.59936555441564354</v>
      </c>
      <c r="AM1069">
        <v>0.59986613121464472</v>
      </c>
      <c r="AN1069">
        <v>0.97022409443960045</v>
      </c>
      <c r="AO1069">
        <v>0.97022409443960023</v>
      </c>
      <c r="AP1069">
        <v>0.97022409443960023</v>
      </c>
      <c r="AQ1069">
        <v>0.97022409443960023</v>
      </c>
      <c r="AR1069">
        <v>15.980433246079381</v>
      </c>
      <c r="AS1069">
        <v>15.980433246079381</v>
      </c>
      <c r="AT1069">
        <v>15.980433246079381</v>
      </c>
      <c r="AU1069">
        <v>15.980433246079381</v>
      </c>
      <c r="AV1069" t="str">
        <f>VLOOKUP(Sheet1[[#This Row],[NPDES ID2]],Combined_Sheet__Major_Only___2[[NPDES ID2]:[ECHO BFR]],3,FALSE)</f>
        <v>CA</v>
      </c>
      <c r="AW1069" t="s">
        <v>12185</v>
      </c>
      <c r="AX1069" t="str">
        <f>VLOOKUP(Sheet1[[#This Row],[NPDES ID2]],Combined_Sheet__Major_Only___2[[NPDES ID2]:[ECHO BFR]],27,FALSE)</f>
        <v>methaneBioCaptureRecover</v>
      </c>
      <c r="AY1069" t="str">
        <f>VLOOKUP(Sheet1[[#This Row],[NPDES ID2]],Combined_Sheet__Major_Only___2[[NPDES ID2]:[ECHO BFR]],28,FALSE)</f>
        <v>-</v>
      </c>
      <c r="AZ1069" t="str">
        <f>VLOOKUP(Sheet1[[#This Row],[NPDES ID2]],Combined_Sheet__Major_Only___2[[NPDES ID2]:[ECHO BFR]],29,FALSE)</f>
        <v>thickening</v>
      </c>
      <c r="BA1069">
        <f>VLOOKUP(Sheet1[[#This Row],[NPDES ID2]],Combined_Sheet__Major_Only___2[[NPDES ID2]:[ECHO BFR]],17,FALSE)</f>
        <v>33.973075122220003</v>
      </c>
      <c r="BB1069">
        <f>VLOOKUP(Sheet1[[#This Row],[NPDES ID2]],Combined_Sheet__Major_Only___2[[NPDES ID2]:[ECHO BFR]],18,FALSE)</f>
        <v>-117.734395706896</v>
      </c>
      <c r="BC1069" s="2" t="str">
        <f>IF(ISNUMBER(SEARCH("aerobic",$AW1069)),"aerobic","")</f>
        <v/>
      </c>
      <c r="BD1069" s="2" t="str">
        <f>IF(ISNUMBER(SEARCH("anaer",$AW1069)),"anaer","")</f>
        <v>anaer</v>
      </c>
      <c r="BE1069" s="2" t="str">
        <f>IF(ISNUMBER(SEARCH("thickening",$AZ1069)),"thickening","")</f>
        <v>thickening</v>
      </c>
      <c r="BF1069" s="4" t="str">
        <f>IF(ISNUMBER(SEARCH("airDry",$AW1069)),"airDry","")</f>
        <v/>
      </c>
      <c r="BG1069" s="4" t="str">
        <f>IF(ISNUMBER(SEARCH("heatDry",$AY1069)),"heatDry","")</f>
        <v/>
      </c>
      <c r="BH1069" s="4" t="str">
        <f>IF(AND(ISNUMBER(SEARCH("aerobic",$AW1069)),ISNUMBER(SEARCH("anaer",$AW1069))),"Combined Aer and Anaer.","")</f>
        <v/>
      </c>
    </row>
    <row r="1070" spans="1:60" x14ac:dyDescent="0.25">
      <c r="A1070" s="5">
        <v>1925</v>
      </c>
      <c r="B1070" t="s">
        <v>9082</v>
      </c>
      <c r="C1070">
        <v>3037.5</v>
      </c>
      <c r="D1070">
        <v>614.77118147255749</v>
      </c>
      <c r="E1070">
        <v>611.51896994160188</v>
      </c>
      <c r="F1070">
        <v>501.88462354282848</v>
      </c>
      <c r="G1070">
        <v>717.96859071533265</v>
      </c>
      <c r="H1070">
        <v>-137.45825614695269</v>
      </c>
      <c r="I1070">
        <v>-138.7645598688936</v>
      </c>
      <c r="J1070">
        <v>-158.14172286351209</v>
      </c>
      <c r="K1070">
        <v>-114.0836412897106</v>
      </c>
      <c r="L1070">
        <v>2297.341408476093</v>
      </c>
      <c r="M1070">
        <v>2283.6460439268521</v>
      </c>
      <c r="N1070">
        <v>2235.818867136577</v>
      </c>
      <c r="O1070">
        <v>2398.7527951346278</v>
      </c>
      <c r="P1070">
        <v>94.861506227964043</v>
      </c>
      <c r="Q1070">
        <v>94.455448612193521</v>
      </c>
      <c r="R1070">
        <v>79.580649320703387</v>
      </c>
      <c r="S1070">
        <v>106.70480927548191</v>
      </c>
      <c r="T1070">
        <v>83286.987311757985</v>
      </c>
      <c r="U1070">
        <v>83287.126863864542</v>
      </c>
      <c r="V1070">
        <v>83230.457845257886</v>
      </c>
      <c r="W1070">
        <v>83343.723387851816</v>
      </c>
      <c r="X1070">
        <v>6545.9536139286402</v>
      </c>
      <c r="Y1070">
        <v>6581.4373809718882</v>
      </c>
      <c r="Z1070">
        <v>6262.824696758863</v>
      </c>
      <c r="AA1070">
        <v>6723.4544375549967</v>
      </c>
      <c r="AB1070">
        <v>1250.058689153303</v>
      </c>
      <c r="AC1070">
        <v>1232.6710115019609</v>
      </c>
      <c r="AD1070">
        <v>1049.2148935145169</v>
      </c>
      <c r="AE1070">
        <v>1511.498768768633</v>
      </c>
      <c r="AF1070">
        <v>56.150540701192419</v>
      </c>
      <c r="AG1070">
        <v>55.817025037831009</v>
      </c>
      <c r="AH1070">
        <v>54.646146889014638</v>
      </c>
      <c r="AI1070">
        <v>58.627593138086247</v>
      </c>
      <c r="AJ1070">
        <v>0.46252698527650998</v>
      </c>
      <c r="AK1070">
        <v>0.46252683455546689</v>
      </c>
      <c r="AL1070">
        <v>0.46244624748395868</v>
      </c>
      <c r="AM1070">
        <v>0.46260638992364023</v>
      </c>
      <c r="AN1070">
        <v>0.97020966060465375</v>
      </c>
      <c r="AO1070">
        <v>0.97020966060465363</v>
      </c>
      <c r="AP1070">
        <v>0.97020966060465363</v>
      </c>
      <c r="AQ1070">
        <v>0.97020966060465363</v>
      </c>
      <c r="AR1070">
        <v>11.76948027961253</v>
      </c>
      <c r="AS1070">
        <v>11.76948027961253</v>
      </c>
      <c r="AT1070">
        <v>11.76948027961253</v>
      </c>
      <c r="AU1070">
        <v>11.76948027961253</v>
      </c>
      <c r="AV1070" t="str">
        <f>VLOOKUP(Sheet1[[#This Row],[NPDES ID2]],Combined_Sheet__Major_Only___2[[NPDES ID2]:[ECHO BFR]],3,FALSE)</f>
        <v>CT</v>
      </c>
      <c r="AW1070" t="s">
        <v>54</v>
      </c>
      <c r="AX1070" t="str">
        <f>VLOOKUP(Sheet1[[#This Row],[NPDES ID2]],Combined_Sheet__Major_Only___2[[NPDES ID2]:[ECHO BFR]],27,FALSE)</f>
        <v>-</v>
      </c>
      <c r="AY1070" t="str">
        <f>VLOOKUP(Sheet1[[#This Row],[NPDES ID2]],Combined_Sheet__Major_Only___2[[NPDES ID2]:[ECHO BFR]],28,FALSE)</f>
        <v>-</v>
      </c>
      <c r="AZ1070" t="str">
        <f>VLOOKUP(Sheet1[[#This Row],[NPDES ID2]],Combined_Sheet__Major_Only___2[[NPDES ID2]:[ECHO BFR]],29,FALSE)</f>
        <v>thickening, preliminaryOps</v>
      </c>
      <c r="BA1070">
        <f>VLOOKUP(Sheet1[[#This Row],[NPDES ID2]],Combined_Sheet__Major_Only___2[[NPDES ID2]:[ECHO BFR]],17,FALSE)</f>
        <v>41.104382999999999</v>
      </c>
      <c r="BB1070">
        <f>VLOOKUP(Sheet1[[#This Row],[NPDES ID2]],Combined_Sheet__Major_Only___2[[NPDES ID2]:[ECHO BFR]],18,FALSE)</f>
        <v>-73.411124999999998</v>
      </c>
      <c r="BC1070" s="2" t="str">
        <f>IF(ISNUMBER(SEARCH("aerobic",$AW1070)),"aerobic","")</f>
        <v/>
      </c>
      <c r="BD1070" s="2" t="str">
        <f>IF(ISNUMBER(SEARCH("anaer",$AW1070)),"anaer","")</f>
        <v/>
      </c>
      <c r="BE1070" s="2" t="str">
        <f>IF(ISNUMBER(SEARCH("thickening",$AZ1070)),"thickening","")</f>
        <v>thickening</v>
      </c>
      <c r="BF1070" s="4" t="str">
        <f>IF(ISNUMBER(SEARCH("airDry",$AW1070)),"airDry","")</f>
        <v/>
      </c>
      <c r="BG1070" s="4" t="str">
        <f>IF(ISNUMBER(SEARCH("heatDry",$AY1070)),"heatDry","")</f>
        <v/>
      </c>
      <c r="BH1070" s="4" t="str">
        <f>IF(AND(ISNUMBER(SEARCH("aerobic",$AW1070)),ISNUMBER(SEARCH("anaer",$AW1070))),"Combined Aer and Anaer.","")</f>
        <v/>
      </c>
    </row>
    <row r="1071" spans="1:60" x14ac:dyDescent="0.25">
      <c r="A1071" s="5">
        <v>1031</v>
      </c>
      <c r="B1071" t="s">
        <v>4981</v>
      </c>
      <c r="C1071">
        <v>424.6</v>
      </c>
      <c r="D1071">
        <v>379.459276363117</v>
      </c>
      <c r="E1071">
        <v>375.10382980454438</v>
      </c>
      <c r="F1071">
        <v>299.3510971303441</v>
      </c>
      <c r="G1071">
        <v>466.16071213019501</v>
      </c>
      <c r="H1071">
        <v>-111.05372246559971</v>
      </c>
      <c r="I1071">
        <v>-112.41717532066041</v>
      </c>
      <c r="J1071">
        <v>-131.79735245667641</v>
      </c>
      <c r="K1071">
        <v>-89.443300532882091</v>
      </c>
      <c r="L1071">
        <v>292.00278591852492</v>
      </c>
      <c r="M1071">
        <v>290.9240406468781</v>
      </c>
      <c r="N1071">
        <v>287.1517044584707</v>
      </c>
      <c r="O1071">
        <v>299.99650882888079</v>
      </c>
      <c r="P1071">
        <v>9.9522052232000267</v>
      </c>
      <c r="Q1071">
        <v>10.04174703462002</v>
      </c>
      <c r="R1071">
        <v>8.1421206837992628</v>
      </c>
      <c r="S1071">
        <v>11.610700305773451</v>
      </c>
      <c r="T1071">
        <v>83266.593375933182</v>
      </c>
      <c r="U1071">
        <v>83266.732894606626</v>
      </c>
      <c r="V1071">
        <v>83210.077452447396</v>
      </c>
      <c r="W1071">
        <v>83323.315859514332</v>
      </c>
      <c r="X1071">
        <v>5449.5934200228203</v>
      </c>
      <c r="Y1071">
        <v>5469.1028702738004</v>
      </c>
      <c r="Z1071">
        <v>5300.6752383009552</v>
      </c>
      <c r="AA1071">
        <v>5542.1241431331746</v>
      </c>
      <c r="AB1071">
        <v>842.03910469709092</v>
      </c>
      <c r="AC1071">
        <v>831.88061952596911</v>
      </c>
      <c r="AD1071">
        <v>732.94034619749993</v>
      </c>
      <c r="AE1071">
        <v>974.25092280540798</v>
      </c>
      <c r="AF1071">
        <v>67.397382387939857</v>
      </c>
      <c r="AG1071">
        <v>67.148569928898965</v>
      </c>
      <c r="AH1071">
        <v>66.277602399992162</v>
      </c>
      <c r="AI1071">
        <v>69.242197325821067</v>
      </c>
      <c r="AJ1071">
        <v>0.59983471581302295</v>
      </c>
      <c r="AK1071">
        <v>0.599834693526617</v>
      </c>
      <c r="AL1071">
        <v>0.59982235584716548</v>
      </c>
      <c r="AM1071">
        <v>0.59984686953668187</v>
      </c>
      <c r="AN1071">
        <v>0.97020267608364785</v>
      </c>
      <c r="AO1071">
        <v>0.97020267608364796</v>
      </c>
      <c r="AP1071">
        <v>0.97020267608364796</v>
      </c>
      <c r="AQ1071">
        <v>0.97020267608364796</v>
      </c>
      <c r="AR1071">
        <v>15.995305518816931</v>
      </c>
      <c r="AS1071">
        <v>15.99530551881694</v>
      </c>
      <c r="AT1071">
        <v>15.99530551881694</v>
      </c>
      <c r="AU1071">
        <v>15.99530551881694</v>
      </c>
      <c r="AV1071" t="str">
        <f>VLOOKUP(Sheet1[[#This Row],[NPDES ID2]],Combined_Sheet__Major_Only___2[[NPDES ID2]:[ECHO BFR]],3,FALSE)</f>
        <v>CO</v>
      </c>
      <c r="AW1071" t="s">
        <v>41</v>
      </c>
      <c r="AX1071" t="str">
        <f>VLOOKUP(Sheet1[[#This Row],[NPDES ID2]],Combined_Sheet__Major_Only___2[[NPDES ID2]:[ECHO BFR]],27,FALSE)</f>
        <v>other</v>
      </c>
      <c r="AY1071" t="str">
        <f>VLOOKUP(Sheet1[[#This Row],[NPDES ID2]],Combined_Sheet__Major_Only___2[[NPDES ID2]:[ECHO BFR]],28,FALSE)</f>
        <v>-</v>
      </c>
      <c r="AZ1071" t="str">
        <f>VLOOKUP(Sheet1[[#This Row],[NPDES ID2]],Combined_Sheet__Major_Only___2[[NPDES ID2]:[ECHO BFR]],29,FALSE)</f>
        <v>thickening</v>
      </c>
      <c r="BA1071">
        <f>VLOOKUP(Sheet1[[#This Row],[NPDES ID2]],Combined_Sheet__Major_Only___2[[NPDES ID2]:[ECHO BFR]],17,FALSE)</f>
        <v>38.511383000000002</v>
      </c>
      <c r="BB1071">
        <f>VLOOKUP(Sheet1[[#This Row],[NPDES ID2]],Combined_Sheet__Major_Only___2[[NPDES ID2]:[ECHO BFR]],18,FALSE)</f>
        <v>-107.921763</v>
      </c>
      <c r="BC1071" s="2" t="str">
        <f>IF(ISNUMBER(SEARCH("aerobic",$AW1071)),"aerobic","")</f>
        <v>aerobic</v>
      </c>
      <c r="BD1071" s="2" t="str">
        <f>IF(ISNUMBER(SEARCH("anaer",$AW1071)),"anaer","")</f>
        <v/>
      </c>
      <c r="BE1071" s="2" t="str">
        <f>IF(ISNUMBER(SEARCH("thickening",$AZ1071)),"thickening","")</f>
        <v>thickening</v>
      </c>
      <c r="BF1071" s="4" t="str">
        <f>IF(ISNUMBER(SEARCH("airDry",$AW1071)),"airDry","")</f>
        <v/>
      </c>
      <c r="BG1071" s="4" t="str">
        <f>IF(ISNUMBER(SEARCH("heatDry",$AY1071)),"heatDry","")</f>
        <v/>
      </c>
      <c r="BH1071" s="4" t="str">
        <f>IF(AND(ISNUMBER(SEARCH("aerobic",$AW1071)),ISNUMBER(SEARCH("anaer",$AW1071))),"Combined Aer and Anaer.","")</f>
        <v/>
      </c>
    </row>
    <row r="1072" spans="1:60" x14ac:dyDescent="0.25">
      <c r="A1072" s="5">
        <v>1008</v>
      </c>
      <c r="B1072" t="s">
        <v>4875</v>
      </c>
      <c r="C1072">
        <v>461.19</v>
      </c>
      <c r="D1072">
        <v>367.28696462201327</v>
      </c>
      <c r="E1072">
        <v>363.47741958380908</v>
      </c>
      <c r="F1072">
        <v>293.39725266715118</v>
      </c>
      <c r="G1072">
        <v>448.55087709153469</v>
      </c>
      <c r="H1072">
        <v>-110.53890538062289</v>
      </c>
      <c r="I1072">
        <v>-111.9158285449399</v>
      </c>
      <c r="J1072">
        <v>-131.3016560582065</v>
      </c>
      <c r="K1072">
        <v>-88.947361590279797</v>
      </c>
      <c r="L1072">
        <v>318.50814681597848</v>
      </c>
      <c r="M1072">
        <v>317.34664100838887</v>
      </c>
      <c r="N1072">
        <v>313.28498941391331</v>
      </c>
      <c r="O1072">
        <v>327.11503346220923</v>
      </c>
      <c r="P1072">
        <v>10.80712229052887</v>
      </c>
      <c r="Q1072">
        <v>10.907448150197251</v>
      </c>
      <c r="R1072">
        <v>8.8365256380806247</v>
      </c>
      <c r="S1072">
        <v>12.62202458732818</v>
      </c>
      <c r="T1072">
        <v>83240.073852457062</v>
      </c>
      <c r="U1072">
        <v>83240.213327655307</v>
      </c>
      <c r="V1072">
        <v>83183.575539808575</v>
      </c>
      <c r="W1072">
        <v>83296.778660835058</v>
      </c>
      <c r="X1072">
        <v>5424.8766084182762</v>
      </c>
      <c r="Y1072">
        <v>5444.0917230718705</v>
      </c>
      <c r="Z1072">
        <v>5278.4746944998224</v>
      </c>
      <c r="AA1072">
        <v>5515.8008051401339</v>
      </c>
      <c r="AB1072">
        <v>834.8657005291052</v>
      </c>
      <c r="AC1072">
        <v>824.85881853366448</v>
      </c>
      <c r="AD1072">
        <v>727.10458673268658</v>
      </c>
      <c r="AE1072">
        <v>965.18930336652545</v>
      </c>
      <c r="AF1072">
        <v>67.682671492316061</v>
      </c>
      <c r="AG1072">
        <v>67.436041031141471</v>
      </c>
      <c r="AH1072">
        <v>66.572648979872611</v>
      </c>
      <c r="AI1072">
        <v>69.51138537977377</v>
      </c>
      <c r="AJ1072">
        <v>0.60332418823929035</v>
      </c>
      <c r="AK1072">
        <v>0.6033241640009388</v>
      </c>
      <c r="AL1072">
        <v>0.60331075086771691</v>
      </c>
      <c r="AM1072">
        <v>0.60333740141608772</v>
      </c>
      <c r="AN1072">
        <v>0.97019358876967599</v>
      </c>
      <c r="AO1072">
        <v>0.97019358876967587</v>
      </c>
      <c r="AP1072">
        <v>0.97019358876967587</v>
      </c>
      <c r="AQ1072">
        <v>0.97019358876967587</v>
      </c>
      <c r="AR1072">
        <v>16.102602371632461</v>
      </c>
      <c r="AS1072">
        <v>16.102602371632461</v>
      </c>
      <c r="AT1072">
        <v>16.102602371632461</v>
      </c>
      <c r="AU1072">
        <v>16.102602371632461</v>
      </c>
      <c r="AV1072" t="str">
        <f>VLOOKUP(Sheet1[[#This Row],[NPDES ID2]],Combined_Sheet__Major_Only___2[[NPDES ID2]:[ECHO BFR]],3,FALSE)</f>
        <v>CA</v>
      </c>
      <c r="AW1072" t="s">
        <v>41</v>
      </c>
      <c r="AX1072" t="str">
        <f>VLOOKUP(Sheet1[[#This Row],[NPDES ID2]],Combined_Sheet__Major_Only___2[[NPDES ID2]:[ECHO BFR]],27,FALSE)</f>
        <v>-</v>
      </c>
      <c r="AY1072" t="str">
        <f>VLOOKUP(Sheet1[[#This Row],[NPDES ID2]],Combined_Sheet__Major_Only___2[[NPDES ID2]:[ECHO BFR]],28,FALSE)</f>
        <v>-</v>
      </c>
      <c r="AZ1072" t="str">
        <f>VLOOKUP(Sheet1[[#This Row],[NPDES ID2]],Combined_Sheet__Major_Only___2[[NPDES ID2]:[ECHO BFR]],29,FALSE)</f>
        <v>thickening</v>
      </c>
      <c r="BA1072">
        <f>VLOOKUP(Sheet1[[#This Row],[NPDES ID2]],Combined_Sheet__Major_Only___2[[NPDES ID2]:[ECHO BFR]],17,FALSE)</f>
        <v>38.523240000000001</v>
      </c>
      <c r="BB1072">
        <f>VLOOKUP(Sheet1[[#This Row],[NPDES ID2]],Combined_Sheet__Major_Only___2[[NPDES ID2]:[ECHO BFR]],18,FALSE)</f>
        <v>-121.52467799999999</v>
      </c>
      <c r="BC1072" s="2" t="str">
        <f>IF(ISNUMBER(SEARCH("aerobic",$AW1072)),"aerobic","")</f>
        <v>aerobic</v>
      </c>
      <c r="BD1072" s="2" t="str">
        <f>IF(ISNUMBER(SEARCH("anaer",$AW1072)),"anaer","")</f>
        <v/>
      </c>
      <c r="BE1072" s="2" t="str">
        <f>IF(ISNUMBER(SEARCH("thickening",$AZ1072)),"thickening","")</f>
        <v>thickening</v>
      </c>
      <c r="BF1072" s="3" t="str">
        <f>IF(ISNUMBER(SEARCH("airDry",$AW1072)),"airDry","")</f>
        <v/>
      </c>
      <c r="BG1072" s="3" t="str">
        <f>IF(ISNUMBER(SEARCH("heatDry",$AY1072)),"heatDry","")</f>
        <v/>
      </c>
      <c r="BH1072" s="3" t="str">
        <f>IF(AND(ISNUMBER(SEARCH("aerobic",$AW1072)),ISNUMBER(SEARCH("anaer",$AW1072))),"Combined Aer and Anaer.","")</f>
        <v/>
      </c>
    </row>
    <row r="1073" spans="1:60" x14ac:dyDescent="0.25">
      <c r="A1073" s="5">
        <v>1715</v>
      </c>
      <c r="B1073" t="s">
        <v>8038</v>
      </c>
      <c r="C1073">
        <v>40.54</v>
      </c>
      <c r="D1073">
        <v>2367.4555166033069</v>
      </c>
      <c r="E1073">
        <v>2343.6073765140131</v>
      </c>
      <c r="F1073">
        <v>1600.638664736837</v>
      </c>
      <c r="G1073">
        <v>3106.0117707461409</v>
      </c>
      <c r="H1073">
        <v>-110.17922381624621</v>
      </c>
      <c r="I1073">
        <v>-111.59637954352741</v>
      </c>
      <c r="J1073">
        <v>-130.96495516039931</v>
      </c>
      <c r="K1073">
        <v>-88.660180500268439</v>
      </c>
      <c r="L1073">
        <v>28.110634716059131</v>
      </c>
      <c r="M1073">
        <v>28.00940438251175</v>
      </c>
      <c r="N1073">
        <v>27.655322349244528</v>
      </c>
      <c r="O1073">
        <v>28.86086667401052</v>
      </c>
      <c r="P1073">
        <v>0.94977463756489866</v>
      </c>
      <c r="Q1073">
        <v>0.95885435906911232</v>
      </c>
      <c r="R1073">
        <v>0.77616609816335136</v>
      </c>
      <c r="S1073">
        <v>1.1104201284651549</v>
      </c>
      <c r="T1073">
        <v>83193.857562598016</v>
      </c>
      <c r="U1073">
        <v>83193.996962030869</v>
      </c>
      <c r="V1073">
        <v>83137.389940831374</v>
      </c>
      <c r="W1073">
        <v>83250.531567922037</v>
      </c>
      <c r="X1073">
        <v>5400.0818630324256</v>
      </c>
      <c r="Y1073">
        <v>5419.008405188526</v>
      </c>
      <c r="Z1073">
        <v>5256.0833568168428</v>
      </c>
      <c r="AA1073">
        <v>5489.473897611937</v>
      </c>
      <c r="AB1073">
        <v>827.88846357404805</v>
      </c>
      <c r="AC1073">
        <v>818.02124019865482</v>
      </c>
      <c r="AD1073">
        <v>721.42092901009846</v>
      </c>
      <c r="AE1073">
        <v>956.39078036310286</v>
      </c>
      <c r="AF1073">
        <v>67.953827553196874</v>
      </c>
      <c r="AG1073">
        <v>67.709132848253745</v>
      </c>
      <c r="AH1073">
        <v>66.853159365808537</v>
      </c>
      <c r="AI1073">
        <v>69.767395210614509</v>
      </c>
      <c r="AJ1073">
        <v>0.60664104462323021</v>
      </c>
      <c r="AK1073">
        <v>0.60664104250121742</v>
      </c>
      <c r="AL1073">
        <v>0.60663986270417625</v>
      </c>
      <c r="AM1073">
        <v>0.60664220679546155</v>
      </c>
      <c r="AN1073">
        <v>0.97017773880848257</v>
      </c>
      <c r="AO1073">
        <v>0.97017773880848213</v>
      </c>
      <c r="AP1073">
        <v>0.97017773880848213</v>
      </c>
      <c r="AQ1073">
        <v>0.97017773880848213</v>
      </c>
      <c r="AR1073">
        <v>16.205045451661899</v>
      </c>
      <c r="AS1073">
        <v>16.20504545166191</v>
      </c>
      <c r="AT1073">
        <v>16.20504545166191</v>
      </c>
      <c r="AU1073">
        <v>16.20504545166191</v>
      </c>
      <c r="AV1073" t="str">
        <f>VLOOKUP(Sheet1[[#This Row],[NPDES ID2]],Combined_Sheet__Major_Only___2[[NPDES ID2]:[ECHO BFR]],3,FALSE)</f>
        <v>NJ</v>
      </c>
      <c r="AW1073" t="s">
        <v>41</v>
      </c>
      <c r="AX1073" t="str">
        <f>VLOOKUP(Sheet1[[#This Row],[NPDES ID2]],Combined_Sheet__Major_Only___2[[NPDES ID2]:[ECHO BFR]],27,FALSE)</f>
        <v>-</v>
      </c>
      <c r="AY1073" t="str">
        <f>VLOOKUP(Sheet1[[#This Row],[NPDES ID2]],Combined_Sheet__Major_Only___2[[NPDES ID2]:[ECHO BFR]],28,FALSE)</f>
        <v>-</v>
      </c>
      <c r="AZ1073" t="str">
        <f>VLOOKUP(Sheet1[[#This Row],[NPDES ID2]],Combined_Sheet__Major_Only___2[[NPDES ID2]:[ECHO BFR]],29,FALSE)</f>
        <v>thickening</v>
      </c>
      <c r="BA1073">
        <f>VLOOKUP(Sheet1[[#This Row],[NPDES ID2]],Combined_Sheet__Major_Only___2[[NPDES ID2]:[ECHO BFR]],17,FALSE)</f>
        <v>40.006740000000001</v>
      </c>
      <c r="BB1073">
        <f>VLOOKUP(Sheet1[[#This Row],[NPDES ID2]],Combined_Sheet__Major_Only___2[[NPDES ID2]:[ECHO BFR]],18,FALSE)</f>
        <v>-75.028710000000004</v>
      </c>
      <c r="BC1073" s="2" t="str">
        <f>IF(ISNUMBER(SEARCH("aerobic",$AW1073)),"aerobic","")</f>
        <v>aerobic</v>
      </c>
      <c r="BD1073" s="2" t="str">
        <f>IF(ISNUMBER(SEARCH("anaer",$AW1073)),"anaer","")</f>
        <v/>
      </c>
      <c r="BE1073" s="2" t="str">
        <f>IF(ISNUMBER(SEARCH("thickening",$AZ1073)),"thickening","")</f>
        <v>thickening</v>
      </c>
      <c r="BF1073" s="4" t="str">
        <f>IF(ISNUMBER(SEARCH("airDry",$AW1073)),"airDry","")</f>
        <v/>
      </c>
      <c r="BG1073" s="4" t="str">
        <f>IF(ISNUMBER(SEARCH("heatDry",$AY1073)),"heatDry","")</f>
        <v/>
      </c>
      <c r="BH1073" s="4" t="str">
        <f>IF(AND(ISNUMBER(SEARCH("aerobic",$AW1073)),ISNUMBER(SEARCH("anaer",$AW1073))),"Combined Aer and Anaer.","")</f>
        <v/>
      </c>
    </row>
    <row r="1074" spans="1:60" x14ac:dyDescent="0.25">
      <c r="A1074" s="5">
        <v>408</v>
      </c>
      <c r="B1074" t="s">
        <v>2051</v>
      </c>
      <c r="C1074">
        <v>666</v>
      </c>
      <c r="D1074">
        <v>335.14531960830323</v>
      </c>
      <c r="E1074">
        <v>328.97745255155297</v>
      </c>
      <c r="F1074">
        <v>283.78695600331918</v>
      </c>
      <c r="G1074">
        <v>399.70754827950333</v>
      </c>
      <c r="H1074">
        <v>-107.6574549938053</v>
      </c>
      <c r="I1074">
        <v>-108.938804780936</v>
      </c>
      <c r="J1074">
        <v>-128.52966038968339</v>
      </c>
      <c r="K1074">
        <v>-86.175720392722937</v>
      </c>
      <c r="L1074">
        <v>471.12078779392408</v>
      </c>
      <c r="M1074">
        <v>469.52837443127947</v>
      </c>
      <c r="N1074">
        <v>463.960646531642</v>
      </c>
      <c r="O1074">
        <v>482.91988363971171</v>
      </c>
      <c r="P1074">
        <v>15.5837357615848</v>
      </c>
      <c r="Q1074">
        <v>15.760272441500501</v>
      </c>
      <c r="R1074">
        <v>12.70034240876269</v>
      </c>
      <c r="S1074">
        <v>18.316798721944281</v>
      </c>
      <c r="T1074">
        <v>83181.834831328728</v>
      </c>
      <c r="U1074">
        <v>83181.974211051929</v>
      </c>
      <c r="V1074">
        <v>83125.375193505126</v>
      </c>
      <c r="W1074">
        <v>83238.500823529204</v>
      </c>
      <c r="X1074">
        <v>5292.4469577043001</v>
      </c>
      <c r="Y1074">
        <v>5310.0536709683674</v>
      </c>
      <c r="Z1074">
        <v>5159.6975191147967</v>
      </c>
      <c r="AA1074">
        <v>5374.6671748273538</v>
      </c>
      <c r="AB1074">
        <v>796.61926738295438</v>
      </c>
      <c r="AC1074">
        <v>787.40588946301023</v>
      </c>
      <c r="AD1074">
        <v>695.92562499242604</v>
      </c>
      <c r="AE1074">
        <v>917.01806483709413</v>
      </c>
      <c r="AF1074">
        <v>69.32649049714469</v>
      </c>
      <c r="AG1074">
        <v>69.092434391516605</v>
      </c>
      <c r="AH1074">
        <v>68.272705957611365</v>
      </c>
      <c r="AI1074">
        <v>71.062407983220098</v>
      </c>
      <c r="AJ1074">
        <v>0.62343571557190602</v>
      </c>
      <c r="AK1074">
        <v>0.62343568032459995</v>
      </c>
      <c r="AL1074">
        <v>0.62341621527455804</v>
      </c>
      <c r="AM1074">
        <v>0.62345489071684412</v>
      </c>
      <c r="AN1074">
        <v>0.97017361282745174</v>
      </c>
      <c r="AO1074">
        <v>0.97017361282745174</v>
      </c>
      <c r="AP1074">
        <v>0.97017361282745174</v>
      </c>
      <c r="AQ1074">
        <v>0.97017361282745174</v>
      </c>
      <c r="AR1074">
        <v>16.721011352463449</v>
      </c>
      <c r="AS1074">
        <v>16.72101135246346</v>
      </c>
      <c r="AT1074">
        <v>16.72101135246346</v>
      </c>
      <c r="AU1074">
        <v>16.72101135246346</v>
      </c>
      <c r="AV1074" t="str">
        <f>VLOOKUP(Sheet1[[#This Row],[NPDES ID2]],Combined_Sheet__Major_Only___2[[NPDES ID2]:[ECHO BFR]],3,FALSE)</f>
        <v>NY</v>
      </c>
      <c r="AW1074" t="s">
        <v>12185</v>
      </c>
      <c r="AX1074" t="str">
        <f>VLOOKUP(Sheet1[[#This Row],[NPDES ID2]],Combined_Sheet__Major_Only___2[[NPDES ID2]:[ECHO BFR]],27,FALSE)</f>
        <v>methaneBioCaptureRecover</v>
      </c>
      <c r="AY1074" t="str">
        <f>VLOOKUP(Sheet1[[#This Row],[NPDES ID2]],Combined_Sheet__Major_Only___2[[NPDES ID2]:[ECHO BFR]],28,FALSE)</f>
        <v>-</v>
      </c>
      <c r="AZ1074" t="str">
        <f>VLOOKUP(Sheet1[[#This Row],[NPDES ID2]],Combined_Sheet__Major_Only___2[[NPDES ID2]:[ECHO BFR]],29,FALSE)</f>
        <v>preliminaryOps, thickening</v>
      </c>
      <c r="BA1074">
        <f>VLOOKUP(Sheet1[[#This Row],[NPDES ID2]],Combined_Sheet__Major_Only___2[[NPDES ID2]:[ECHO BFR]],17,FALSE)</f>
        <v>42.094904</v>
      </c>
      <c r="BB1074">
        <f>VLOOKUP(Sheet1[[#This Row],[NPDES ID2]],Combined_Sheet__Major_Only___2[[NPDES ID2]:[ECHO BFR]],18,FALSE)</f>
        <v>-79.243430000000004</v>
      </c>
      <c r="BC1074" s="2" t="str">
        <f>IF(ISNUMBER(SEARCH("aerobic",$AW1074)),"aerobic","")</f>
        <v/>
      </c>
      <c r="BD1074" s="2" t="str">
        <f>IF(ISNUMBER(SEARCH("anaer",$AW1074)),"anaer","")</f>
        <v>anaer</v>
      </c>
      <c r="BE1074" s="2" t="str">
        <f>IF(ISNUMBER(SEARCH("thickening",$AZ1074)),"thickening","")</f>
        <v>thickening</v>
      </c>
      <c r="BF1074" s="3" t="str">
        <f>IF(ISNUMBER(SEARCH("airDry",$AW1074)),"airDry","")</f>
        <v/>
      </c>
      <c r="BG1074" s="3" t="str">
        <f>IF(ISNUMBER(SEARCH("heatDry",$AY1074)),"heatDry","")</f>
        <v/>
      </c>
      <c r="BH1074" s="3" t="str">
        <f>IF(AND(ISNUMBER(SEARCH("aerobic",$AW1074)),ISNUMBER(SEARCH("anaer",$AW1074))),"Combined Aer and Anaer.","")</f>
        <v/>
      </c>
    </row>
    <row r="1075" spans="1:60" x14ac:dyDescent="0.25">
      <c r="A1075" s="5">
        <v>1581</v>
      </c>
      <c r="B1075" t="s">
        <v>7435</v>
      </c>
      <c r="C1075">
        <v>83.07</v>
      </c>
      <c r="D1075">
        <v>1206.442380132208</v>
      </c>
      <c r="E1075">
        <v>1193.550845660993</v>
      </c>
      <c r="F1075">
        <v>836.11116865543136</v>
      </c>
      <c r="G1075">
        <v>1570.120280008688</v>
      </c>
      <c r="H1075">
        <v>-109.9910055903046</v>
      </c>
      <c r="I1075">
        <v>-111.3981888458474</v>
      </c>
      <c r="J1075">
        <v>-130.78313577879169</v>
      </c>
      <c r="K1075">
        <v>-88.474933807990254</v>
      </c>
      <c r="L1075">
        <v>57.686585245288278</v>
      </c>
      <c r="M1075">
        <v>57.479803365086781</v>
      </c>
      <c r="N1075">
        <v>56.756543588383209</v>
      </c>
      <c r="O1075">
        <v>59.219052653941489</v>
      </c>
      <c r="P1075">
        <v>1.9459943968518929</v>
      </c>
      <c r="Q1075">
        <v>1.964794028919876</v>
      </c>
      <c r="R1075">
        <v>1.5899679666872499</v>
      </c>
      <c r="S1075">
        <v>2.2760327475635611</v>
      </c>
      <c r="T1075">
        <v>83136.657588106158</v>
      </c>
      <c r="U1075">
        <v>83136.796893767343</v>
      </c>
      <c r="V1075">
        <v>83080.227951164008</v>
      </c>
      <c r="W1075">
        <v>83193.293469774915</v>
      </c>
      <c r="X1075">
        <v>5388.3669305239691</v>
      </c>
      <c r="Y1075">
        <v>5407.1813691864427</v>
      </c>
      <c r="Z1075">
        <v>5245.3191504236111</v>
      </c>
      <c r="AA1075">
        <v>5477.1538321360149</v>
      </c>
      <c r="AB1075">
        <v>824.94681042661091</v>
      </c>
      <c r="AC1075">
        <v>815.13695278123294</v>
      </c>
      <c r="AD1075">
        <v>718.99578789185716</v>
      </c>
      <c r="AE1075">
        <v>952.73532507943366</v>
      </c>
      <c r="AF1075">
        <v>68.054777795655596</v>
      </c>
      <c r="AG1075">
        <v>67.810864240516352</v>
      </c>
      <c r="AH1075">
        <v>66.957557625931017</v>
      </c>
      <c r="AI1075">
        <v>69.862637072606148</v>
      </c>
      <c r="AJ1075">
        <v>0.60787596479337591</v>
      </c>
      <c r="AK1075">
        <v>0.60787596044350245</v>
      </c>
      <c r="AL1075">
        <v>0.60787354313547792</v>
      </c>
      <c r="AM1075">
        <v>0.60787834599718793</v>
      </c>
      <c r="AN1075">
        <v>0.97015809861499736</v>
      </c>
      <c r="AO1075">
        <v>0.97015809861499724</v>
      </c>
      <c r="AP1075">
        <v>0.97015809861499724</v>
      </c>
      <c r="AQ1075">
        <v>0.97015809861499724</v>
      </c>
      <c r="AR1075">
        <v>16.24298833565544</v>
      </c>
      <c r="AS1075">
        <v>16.24298833565544</v>
      </c>
      <c r="AT1075">
        <v>16.24298833565544</v>
      </c>
      <c r="AU1075">
        <v>16.24298833565544</v>
      </c>
      <c r="AV1075" t="str">
        <f>VLOOKUP(Sheet1[[#This Row],[NPDES ID2]],Combined_Sheet__Major_Only___2[[NPDES ID2]:[ECHO BFR]],3,FALSE)</f>
        <v>TX</v>
      </c>
      <c r="AW1075" t="s">
        <v>41</v>
      </c>
      <c r="AX1075" t="str">
        <f>VLOOKUP(Sheet1[[#This Row],[NPDES ID2]],Combined_Sheet__Major_Only___2[[NPDES ID2]:[ECHO BFR]],27,FALSE)</f>
        <v>-</v>
      </c>
      <c r="AY1075" t="str">
        <f>VLOOKUP(Sheet1[[#This Row],[NPDES ID2]],Combined_Sheet__Major_Only___2[[NPDES ID2]:[ECHO BFR]],28,FALSE)</f>
        <v>-</v>
      </c>
      <c r="AZ1075" t="str">
        <f>VLOOKUP(Sheet1[[#This Row],[NPDES ID2]],Combined_Sheet__Major_Only___2[[NPDES ID2]:[ECHO BFR]],29,FALSE)</f>
        <v>thickening</v>
      </c>
      <c r="BA1075">
        <f>VLOOKUP(Sheet1[[#This Row],[NPDES ID2]],Combined_Sheet__Major_Only___2[[NPDES ID2]:[ECHO BFR]],17,FALSE)</f>
        <v>29.818097000000002</v>
      </c>
      <c r="BB1075">
        <f>VLOOKUP(Sheet1[[#This Row],[NPDES ID2]],Combined_Sheet__Major_Only___2[[NPDES ID2]:[ECHO BFR]],18,FALSE)</f>
        <v>-95.743688000000006</v>
      </c>
      <c r="BC1075" s="2" t="str">
        <f>IF(ISNUMBER(SEARCH("aerobic",$AW1075)),"aerobic","")</f>
        <v>aerobic</v>
      </c>
      <c r="BD1075" s="2" t="str">
        <f>IF(ISNUMBER(SEARCH("anaer",$AW1075)),"anaer","")</f>
        <v/>
      </c>
      <c r="BE1075" s="2" t="str">
        <f>IF(ISNUMBER(SEARCH("thickening",$AZ1075)),"thickening","")</f>
        <v>thickening</v>
      </c>
      <c r="BF1075" s="4" t="str">
        <f>IF(ISNUMBER(SEARCH("airDry",$AW1075)),"airDry","")</f>
        <v/>
      </c>
      <c r="BG1075" s="4" t="str">
        <f>IF(ISNUMBER(SEARCH("heatDry",$AY1075)),"heatDry","")</f>
        <v/>
      </c>
      <c r="BH1075" s="4" t="str">
        <f>IF(AND(ISNUMBER(SEARCH("aerobic",$AW1075)),ISNUMBER(SEARCH("anaer",$AW1075))),"Combined Aer and Anaer.","")</f>
        <v/>
      </c>
    </row>
    <row r="1076" spans="1:60" x14ac:dyDescent="0.25">
      <c r="A1076" s="5">
        <v>1129</v>
      </c>
      <c r="B1076" t="s">
        <v>5429</v>
      </c>
      <c r="C1076">
        <v>313.31</v>
      </c>
      <c r="D1076">
        <v>428.45443978678787</v>
      </c>
      <c r="E1076">
        <v>426.72110504072401</v>
      </c>
      <c r="F1076">
        <v>328.77261928417971</v>
      </c>
      <c r="G1076">
        <v>528.38422426437171</v>
      </c>
      <c r="H1076">
        <v>-108.81690374549829</v>
      </c>
      <c r="I1076">
        <v>-110.1637085560385</v>
      </c>
      <c r="J1076">
        <v>-129.65018474972319</v>
      </c>
      <c r="K1076">
        <v>-87.325136918468544</v>
      </c>
      <c r="L1076">
        <v>219.62594719111181</v>
      </c>
      <c r="M1076">
        <v>218.8616196086362</v>
      </c>
      <c r="N1076">
        <v>216.1886197877962</v>
      </c>
      <c r="O1076">
        <v>225.28996646816501</v>
      </c>
      <c r="P1076">
        <v>7.3353483294379664</v>
      </c>
      <c r="Q1076">
        <v>7.4109218261415393</v>
      </c>
      <c r="R1076">
        <v>5.9856356212178206</v>
      </c>
      <c r="S1076">
        <v>8.6008203711027491</v>
      </c>
      <c r="T1076">
        <v>83128.561778137679</v>
      </c>
      <c r="U1076">
        <v>83128.701070526877</v>
      </c>
      <c r="V1076">
        <v>83072.137517385359</v>
      </c>
      <c r="W1076">
        <v>83185.192263967183</v>
      </c>
      <c r="X1076">
        <v>5337.4197185828452</v>
      </c>
      <c r="Y1076">
        <v>5355.6110242614759</v>
      </c>
      <c r="Z1076">
        <v>5199.7118232618623</v>
      </c>
      <c r="AA1076">
        <v>5422.8007904769829</v>
      </c>
      <c r="AB1076">
        <v>810.06443066276961</v>
      </c>
      <c r="AC1076">
        <v>800.56724559003283</v>
      </c>
      <c r="AD1076">
        <v>706.87321680898572</v>
      </c>
      <c r="AE1076">
        <v>933.97205781604396</v>
      </c>
      <c r="AF1076">
        <v>68.697770581774392</v>
      </c>
      <c r="AG1076">
        <v>68.458820837347233</v>
      </c>
      <c r="AH1076">
        <v>67.622521475498417</v>
      </c>
      <c r="AI1076">
        <v>70.469281055501995</v>
      </c>
      <c r="AJ1076">
        <v>0.6157424791729893</v>
      </c>
      <c r="AK1076">
        <v>0.61574246269123512</v>
      </c>
      <c r="AL1076">
        <v>0.61573332639488931</v>
      </c>
      <c r="AM1076">
        <v>0.61575147916554318</v>
      </c>
      <c r="AN1076">
        <v>0.970155316746242</v>
      </c>
      <c r="AO1076">
        <v>0.97015531674624189</v>
      </c>
      <c r="AP1076">
        <v>0.97015531674624189</v>
      </c>
      <c r="AQ1076">
        <v>0.97015531674624189</v>
      </c>
      <c r="AR1076">
        <v>16.484726608861099</v>
      </c>
      <c r="AS1076">
        <v>16.484726608861099</v>
      </c>
      <c r="AT1076">
        <v>16.484726608861099</v>
      </c>
      <c r="AU1076">
        <v>16.484726608861099</v>
      </c>
      <c r="AV1076" t="str">
        <f>VLOOKUP(Sheet1[[#This Row],[NPDES ID2]],Combined_Sheet__Major_Only___2[[NPDES ID2]:[ECHO BFR]],3,FALSE)</f>
        <v>NY</v>
      </c>
      <c r="AW1076" t="s">
        <v>12185</v>
      </c>
      <c r="AX1076" t="str">
        <f>VLOOKUP(Sheet1[[#This Row],[NPDES ID2]],Combined_Sheet__Major_Only___2[[NPDES ID2]:[ECHO BFR]],27,FALSE)</f>
        <v>other</v>
      </c>
      <c r="AY1076" t="str">
        <f>VLOOKUP(Sheet1[[#This Row],[NPDES ID2]],Combined_Sheet__Major_Only___2[[NPDES ID2]:[ECHO BFR]],28,FALSE)</f>
        <v>-</v>
      </c>
      <c r="AZ1076" t="str">
        <f>VLOOKUP(Sheet1[[#This Row],[NPDES ID2]],Combined_Sheet__Major_Only___2[[NPDES ID2]:[ECHO BFR]],29,FALSE)</f>
        <v>thickening</v>
      </c>
      <c r="BA1076">
        <f>VLOOKUP(Sheet1[[#This Row],[NPDES ID2]],Combined_Sheet__Major_Only___2[[NPDES ID2]:[ECHO BFR]],17,FALSE)</f>
        <v>42.81926</v>
      </c>
      <c r="BB1076">
        <f>VLOOKUP(Sheet1[[#This Row],[NPDES ID2]],Combined_Sheet__Major_Only___2[[NPDES ID2]:[ECHO BFR]],18,FALSE)</f>
        <v>-78.839579999999998</v>
      </c>
      <c r="BC1076" s="2" t="str">
        <f>IF(ISNUMBER(SEARCH("aerobic",$AW1076)),"aerobic","")</f>
        <v/>
      </c>
      <c r="BD1076" s="2" t="str">
        <f>IF(ISNUMBER(SEARCH("anaer",$AW1076)),"anaer","")</f>
        <v>anaer</v>
      </c>
      <c r="BE1076" s="2" t="str">
        <f>IF(ISNUMBER(SEARCH("thickening",$AZ1076)),"thickening","")</f>
        <v>thickening</v>
      </c>
      <c r="BF1076" s="4" t="str">
        <f>IF(ISNUMBER(SEARCH("airDry",$AW1076)),"airDry","")</f>
        <v/>
      </c>
      <c r="BG1076" s="4" t="str">
        <f>IF(ISNUMBER(SEARCH("heatDry",$AY1076)),"heatDry","")</f>
        <v/>
      </c>
      <c r="BH1076" s="4" t="str">
        <f>IF(AND(ISNUMBER(SEARCH("aerobic",$AW1076)),ISNUMBER(SEARCH("anaer",$AW1076))),"Combined Aer and Anaer.","")</f>
        <v/>
      </c>
    </row>
    <row r="1077" spans="1:60" x14ac:dyDescent="0.25">
      <c r="A1077" s="5">
        <v>276</v>
      </c>
      <c r="B1077" t="s">
        <v>1413</v>
      </c>
      <c r="C1077">
        <v>1606</v>
      </c>
      <c r="D1077">
        <v>380.55852108177618</v>
      </c>
      <c r="E1077">
        <v>380.54499081382448</v>
      </c>
      <c r="F1077">
        <v>319.36889137493409</v>
      </c>
      <c r="G1077">
        <v>446.19496569112903</v>
      </c>
      <c r="H1077">
        <v>-136.12093466174099</v>
      </c>
      <c r="I1077">
        <v>-137.30962019664739</v>
      </c>
      <c r="J1077">
        <v>-156.68030568228329</v>
      </c>
      <c r="K1077">
        <v>-113.0722225379927</v>
      </c>
      <c r="L1077">
        <v>1269.834466728787</v>
      </c>
      <c r="M1077">
        <v>1262.5350870491361</v>
      </c>
      <c r="N1077">
        <v>1237.0247839755341</v>
      </c>
      <c r="O1077">
        <v>1323.9068492270669</v>
      </c>
      <c r="P1077">
        <v>51.585498304415161</v>
      </c>
      <c r="Q1077">
        <v>51.365961874810957</v>
      </c>
      <c r="R1077">
        <v>43.182673986047867</v>
      </c>
      <c r="S1077">
        <v>58.218852704472823</v>
      </c>
      <c r="T1077">
        <v>83063.937456731801</v>
      </c>
      <c r="U1077">
        <v>83064.076643178123</v>
      </c>
      <c r="V1077">
        <v>83007.556111094906</v>
      </c>
      <c r="W1077">
        <v>83120.5248705954</v>
      </c>
      <c r="X1077">
        <v>6426.3780188945166</v>
      </c>
      <c r="Y1077">
        <v>6460.0604962269017</v>
      </c>
      <c r="Z1077">
        <v>6157.8456892168333</v>
      </c>
      <c r="AA1077">
        <v>6594.4894925417066</v>
      </c>
      <c r="AB1077">
        <v>1200.7480210305489</v>
      </c>
      <c r="AC1077">
        <v>1183.930441139714</v>
      </c>
      <c r="AD1077">
        <v>1012.057155138823</v>
      </c>
      <c r="AE1077">
        <v>1444.1877575380049</v>
      </c>
      <c r="AF1077">
        <v>57.03481486466616</v>
      </c>
      <c r="AG1077">
        <v>56.707608547808611</v>
      </c>
      <c r="AH1077">
        <v>55.560797883276251</v>
      </c>
      <c r="AI1077">
        <v>59.462640022322823</v>
      </c>
      <c r="AJ1077">
        <v>0.4733021148802819</v>
      </c>
      <c r="AK1077">
        <v>0.47330203594230119</v>
      </c>
      <c r="AL1077">
        <v>0.47325903209983422</v>
      </c>
      <c r="AM1077">
        <v>0.47334448220217201</v>
      </c>
      <c r="AN1077">
        <v>0.97013309203639375</v>
      </c>
      <c r="AO1077">
        <v>0.97013309203639397</v>
      </c>
      <c r="AP1077">
        <v>0.97013309203639397</v>
      </c>
      <c r="AQ1077">
        <v>0.97013309203639397</v>
      </c>
      <c r="AR1077">
        <v>12.102202740756921</v>
      </c>
      <c r="AS1077">
        <v>12.102202740756921</v>
      </c>
      <c r="AT1077">
        <v>12.102202740756921</v>
      </c>
      <c r="AU1077">
        <v>12.102202740756921</v>
      </c>
      <c r="AV1077" t="str">
        <f>VLOOKUP(Sheet1[[#This Row],[NPDES ID2]],Combined_Sheet__Major_Only___2[[NPDES ID2]:[ECHO BFR]],3,FALSE)</f>
        <v>MA</v>
      </c>
      <c r="AW1077" t="s">
        <v>54</v>
      </c>
      <c r="AX1077" t="str">
        <f>VLOOKUP(Sheet1[[#This Row],[NPDES ID2]],Combined_Sheet__Major_Only___2[[NPDES ID2]:[ECHO BFR]],27,FALSE)</f>
        <v>-</v>
      </c>
      <c r="AY1077" t="str">
        <f>VLOOKUP(Sheet1[[#This Row],[NPDES ID2]],Combined_Sheet__Major_Only___2[[NPDES ID2]:[ECHO BFR]],28,FALSE)</f>
        <v>-</v>
      </c>
      <c r="AZ1077" t="str">
        <f>VLOOKUP(Sheet1[[#This Row],[NPDES ID2]],Combined_Sheet__Major_Only___2[[NPDES ID2]:[ECHO BFR]],29,FALSE)</f>
        <v>thickening</v>
      </c>
      <c r="BA1077">
        <f>VLOOKUP(Sheet1[[#This Row],[NPDES ID2]],Combined_Sheet__Major_Only___2[[NPDES ID2]:[ECHO BFR]],17,FALSE)</f>
        <v>41.87435</v>
      </c>
      <c r="BB1077">
        <f>VLOOKUP(Sheet1[[#This Row],[NPDES ID2]],Combined_Sheet__Major_Only___2[[NPDES ID2]:[ECHO BFR]],18,FALSE)</f>
        <v>-71.097229999999996</v>
      </c>
      <c r="BC1077" s="2" t="str">
        <f>IF(ISNUMBER(SEARCH("aerobic",$AW1077)),"aerobic","")</f>
        <v/>
      </c>
      <c r="BD1077" s="2" t="str">
        <f>IF(ISNUMBER(SEARCH("anaer",$AW1077)),"anaer","")</f>
        <v/>
      </c>
      <c r="BE1077" s="2" t="str">
        <f>IF(ISNUMBER(SEARCH("thickening",$AZ1077)),"thickening","")</f>
        <v>thickening</v>
      </c>
      <c r="BF1077" s="3" t="str">
        <f>IF(ISNUMBER(SEARCH("airDry",$AW1077)),"airDry","")</f>
        <v/>
      </c>
      <c r="BG1077" s="3" t="str">
        <f>IF(ISNUMBER(SEARCH("heatDry",$AY1077)),"heatDry","")</f>
        <v/>
      </c>
      <c r="BH1077" s="3" t="str">
        <f>IF(AND(ISNUMBER(SEARCH("aerobic",$AW1077)),ISNUMBER(SEARCH("anaer",$AW1077))),"Combined Aer and Anaer.","")</f>
        <v/>
      </c>
    </row>
    <row r="1078" spans="1:60" x14ac:dyDescent="0.25">
      <c r="A1078" s="5">
        <v>379</v>
      </c>
      <c r="B1078" t="s">
        <v>1911</v>
      </c>
      <c r="C1078">
        <v>746.2</v>
      </c>
      <c r="D1078">
        <v>341.80743208065439</v>
      </c>
      <c r="E1078">
        <v>334.00590079447869</v>
      </c>
      <c r="F1078">
        <v>287.33383134970887</v>
      </c>
      <c r="G1078">
        <v>406.02314065818479</v>
      </c>
      <c r="H1078">
        <v>-109.9926467983197</v>
      </c>
      <c r="I1078">
        <v>-111.3725359689293</v>
      </c>
      <c r="J1078">
        <v>-130.7705916607606</v>
      </c>
      <c r="K1078">
        <v>-88.388907679369666</v>
      </c>
      <c r="L1078">
        <v>517.36597924787918</v>
      </c>
      <c r="M1078">
        <v>515.5019380590436</v>
      </c>
      <c r="N1078">
        <v>508.98474609300138</v>
      </c>
      <c r="O1078">
        <v>531.17742653615483</v>
      </c>
      <c r="P1078">
        <v>17.481446720538798</v>
      </c>
      <c r="Q1078">
        <v>17.64836076390117</v>
      </c>
      <c r="R1078">
        <v>14.28628313631798</v>
      </c>
      <c r="S1078">
        <v>20.438507715515652</v>
      </c>
      <c r="T1078">
        <v>82976.209636245912</v>
      </c>
      <c r="U1078">
        <v>82976.348678874259</v>
      </c>
      <c r="V1078">
        <v>82919.886548080132</v>
      </c>
      <c r="W1078">
        <v>83032.738579713085</v>
      </c>
      <c r="X1078">
        <v>5386.504016545191</v>
      </c>
      <c r="Y1078">
        <v>5405.397434423754</v>
      </c>
      <c r="Z1078">
        <v>5242.8305380269749</v>
      </c>
      <c r="AA1078">
        <v>5475.6937385162773</v>
      </c>
      <c r="AB1078">
        <v>825.91504226416919</v>
      </c>
      <c r="AC1078">
        <v>816.07676294775615</v>
      </c>
      <c r="AD1078">
        <v>719.6735508638742</v>
      </c>
      <c r="AE1078">
        <v>954.16265592682021</v>
      </c>
      <c r="AF1078">
        <v>67.949456166133857</v>
      </c>
      <c r="AG1078">
        <v>67.704942086317374</v>
      </c>
      <c r="AH1078">
        <v>66.848515395539764</v>
      </c>
      <c r="AI1078">
        <v>69.763025417119309</v>
      </c>
      <c r="AJ1078">
        <v>0.60658758591425077</v>
      </c>
      <c r="AK1078">
        <v>0.6065875466163323</v>
      </c>
      <c r="AL1078">
        <v>0.60656586714056926</v>
      </c>
      <c r="AM1078">
        <v>0.60660894265539989</v>
      </c>
      <c r="AN1078">
        <v>0.97010286886832897</v>
      </c>
      <c r="AO1078">
        <v>0.9701028688683293</v>
      </c>
      <c r="AP1078">
        <v>0.9701028688683293</v>
      </c>
      <c r="AQ1078">
        <v>0.9701028688683293</v>
      </c>
      <c r="AR1078">
        <v>16.20269906453678</v>
      </c>
      <c r="AS1078">
        <v>16.202699064536791</v>
      </c>
      <c r="AT1078">
        <v>16.202699064536791</v>
      </c>
      <c r="AU1078">
        <v>16.202699064536791</v>
      </c>
      <c r="AV1078" t="str">
        <f>VLOOKUP(Sheet1[[#This Row],[NPDES ID2]],Combined_Sheet__Major_Only___2[[NPDES ID2]:[ECHO BFR]],3,FALSE)</f>
        <v>MT</v>
      </c>
      <c r="AW1078" t="s">
        <v>41</v>
      </c>
      <c r="AX1078" t="str">
        <f>VLOOKUP(Sheet1[[#This Row],[NPDES ID2]],Combined_Sheet__Major_Only___2[[NPDES ID2]:[ECHO BFR]],27,FALSE)</f>
        <v>other</v>
      </c>
      <c r="AY1078" t="str">
        <f>VLOOKUP(Sheet1[[#This Row],[NPDES ID2]],Combined_Sheet__Major_Only___2[[NPDES ID2]:[ECHO BFR]],28,FALSE)</f>
        <v>highTempCompost</v>
      </c>
      <c r="AZ1078" t="str">
        <f>VLOOKUP(Sheet1[[#This Row],[NPDES ID2]],Combined_Sheet__Major_Only___2[[NPDES ID2]:[ECHO BFR]],29,FALSE)</f>
        <v>thickening</v>
      </c>
      <c r="BA1078">
        <f>VLOOKUP(Sheet1[[#This Row],[NPDES ID2]],Combined_Sheet__Major_Only___2[[NPDES ID2]:[ECHO BFR]],17,FALSE)</f>
        <v>45.996949999999998</v>
      </c>
      <c r="BB1078">
        <f>VLOOKUP(Sheet1[[#This Row],[NPDES ID2]],Combined_Sheet__Major_Only___2[[NPDES ID2]:[ECHO BFR]],18,FALSE)</f>
        <v>-112.55362</v>
      </c>
      <c r="BC1078" s="2" t="str">
        <f>IF(ISNUMBER(SEARCH("aerobic",$AW1078)),"aerobic","")</f>
        <v>aerobic</v>
      </c>
      <c r="BD1078" s="2" t="str">
        <f>IF(ISNUMBER(SEARCH("anaer",$AW1078)),"anaer","")</f>
        <v/>
      </c>
      <c r="BE1078" s="2" t="str">
        <f>IF(ISNUMBER(SEARCH("thickening",$AZ1078)),"thickening","")</f>
        <v>thickening</v>
      </c>
      <c r="BF1078" s="4" t="str">
        <f>IF(ISNUMBER(SEARCH("airDry",$AW1078)),"airDry","")</f>
        <v/>
      </c>
      <c r="BG1078" s="4" t="str">
        <f>IF(ISNUMBER(SEARCH("heatDry",$AY1078)),"heatDry","")</f>
        <v/>
      </c>
      <c r="BH1078" s="4" t="str">
        <f>IF(AND(ISNUMBER(SEARCH("aerobic",$AW1078)),ISNUMBER(SEARCH("anaer",$AW1078))),"Combined Aer and Anaer.","")</f>
        <v/>
      </c>
    </row>
    <row r="1079" spans="1:60" x14ac:dyDescent="0.25">
      <c r="A1079" s="5">
        <v>456</v>
      </c>
      <c r="B1079" t="s">
        <v>2279</v>
      </c>
      <c r="C1079">
        <v>488.14</v>
      </c>
      <c r="D1079">
        <v>342.60114177276</v>
      </c>
      <c r="E1079">
        <v>338.73426804399168</v>
      </c>
      <c r="F1079">
        <v>277.00754579617183</v>
      </c>
      <c r="G1079">
        <v>415.86229034763699</v>
      </c>
      <c r="H1079">
        <v>-104.410511869057</v>
      </c>
      <c r="I1079">
        <v>-105.9258568394462</v>
      </c>
      <c r="J1079">
        <v>-125.4185804980913</v>
      </c>
      <c r="K1079">
        <v>-83.109579289151668</v>
      </c>
      <c r="L1079">
        <v>355.35552671169432</v>
      </c>
      <c r="M1079">
        <v>354.26497474417482</v>
      </c>
      <c r="N1079">
        <v>350.45157197497298</v>
      </c>
      <c r="O1079">
        <v>363.43648749615198</v>
      </c>
      <c r="P1079">
        <v>11.401602101685359</v>
      </c>
      <c r="Q1079">
        <v>11.56924255211382</v>
      </c>
      <c r="R1079">
        <v>9.2542616794200825</v>
      </c>
      <c r="S1079">
        <v>13.45835975435042</v>
      </c>
      <c r="T1079">
        <v>82959.987284312956</v>
      </c>
      <c r="U1079">
        <v>82960.126300346921</v>
      </c>
      <c r="V1079">
        <v>82903.67496893504</v>
      </c>
      <c r="W1079">
        <v>83016.505415618783</v>
      </c>
      <c r="X1079">
        <v>5128.8878583972983</v>
      </c>
      <c r="Y1079">
        <v>5144.5249794975907</v>
      </c>
      <c r="Z1079">
        <v>5011.6546723034871</v>
      </c>
      <c r="AA1079">
        <v>5201.252534086897</v>
      </c>
      <c r="AB1079">
        <v>752.72976731058009</v>
      </c>
      <c r="AC1079">
        <v>744.36531061110702</v>
      </c>
      <c r="AD1079">
        <v>659.84004137271961</v>
      </c>
      <c r="AE1079">
        <v>862.35001570799193</v>
      </c>
      <c r="AF1079">
        <v>71.343666276189936</v>
      </c>
      <c r="AG1079">
        <v>71.124916677309557</v>
      </c>
      <c r="AH1079">
        <v>70.359002194889428</v>
      </c>
      <c r="AI1079">
        <v>72.965805498342007</v>
      </c>
      <c r="AJ1079">
        <v>0.64812718808248215</v>
      </c>
      <c r="AK1079">
        <v>0.64812716224471867</v>
      </c>
      <c r="AL1079">
        <v>0.64811286346086483</v>
      </c>
      <c r="AM1079">
        <v>0.64814127370330243</v>
      </c>
      <c r="AN1079">
        <v>0.97009727339291663</v>
      </c>
      <c r="AO1079">
        <v>0.97009727339291629</v>
      </c>
      <c r="AP1079">
        <v>0.97009727339291629</v>
      </c>
      <c r="AQ1079">
        <v>0.97009727339291629</v>
      </c>
      <c r="AR1079">
        <v>17.480680361735939</v>
      </c>
      <c r="AS1079">
        <v>17.480680361735939</v>
      </c>
      <c r="AT1079">
        <v>17.480680361735939</v>
      </c>
      <c r="AU1079">
        <v>17.480680361735939</v>
      </c>
      <c r="AV1079" t="str">
        <f>VLOOKUP(Sheet1[[#This Row],[NPDES ID2]],Combined_Sheet__Major_Only___2[[NPDES ID2]:[ECHO BFR]],3,FALSE)</f>
        <v>CT</v>
      </c>
      <c r="AW1079" t="s">
        <v>12185</v>
      </c>
      <c r="AX1079" t="str">
        <f>VLOOKUP(Sheet1[[#This Row],[NPDES ID2]],Combined_Sheet__Major_Only___2[[NPDES ID2]:[ECHO BFR]],27,FALSE)</f>
        <v>-</v>
      </c>
      <c r="AY1079" t="str">
        <f>VLOOKUP(Sheet1[[#This Row],[NPDES ID2]],Combined_Sheet__Major_Only___2[[NPDES ID2]:[ECHO BFR]],28,FALSE)</f>
        <v>-</v>
      </c>
      <c r="AZ1079" t="str">
        <f>VLOOKUP(Sheet1[[#This Row],[NPDES ID2]],Combined_Sheet__Major_Only___2[[NPDES ID2]:[ECHO BFR]],29,FALSE)</f>
        <v>thickening, preliminaryOps</v>
      </c>
      <c r="BA1079">
        <f>VLOOKUP(Sheet1[[#This Row],[NPDES ID2]],Combined_Sheet__Major_Only___2[[NPDES ID2]:[ECHO BFR]],17,FALSE)</f>
        <v>41.446098999999997</v>
      </c>
      <c r="BB1079">
        <f>VLOOKUP(Sheet1[[#This Row],[NPDES ID2]],Combined_Sheet__Major_Only___2[[NPDES ID2]:[ECHO BFR]],18,FALSE)</f>
        <v>-72.837582999999995</v>
      </c>
      <c r="BC1079" s="2" t="str">
        <f>IF(ISNUMBER(SEARCH("aerobic",$AW1079)),"aerobic","")</f>
        <v/>
      </c>
      <c r="BD1079" s="2" t="str">
        <f>IF(ISNUMBER(SEARCH("anaer",$AW1079)),"anaer","")</f>
        <v>anaer</v>
      </c>
      <c r="BE1079" s="2" t="str">
        <f>IF(ISNUMBER(SEARCH("thickening",$AZ1079)),"thickening","")</f>
        <v>thickening</v>
      </c>
      <c r="BF1079" s="3" t="str">
        <f>IF(ISNUMBER(SEARCH("airDry",$AW1079)),"airDry","")</f>
        <v/>
      </c>
      <c r="BG1079" s="3" t="str">
        <f>IF(ISNUMBER(SEARCH("heatDry",$AY1079)),"heatDry","")</f>
        <v/>
      </c>
      <c r="BH1079" s="3" t="str">
        <f>IF(AND(ISNUMBER(SEARCH("aerobic",$AW1079)),ISNUMBER(SEARCH("anaer",$AW1079))),"Combined Aer and Anaer.","")</f>
        <v/>
      </c>
    </row>
    <row r="1080" spans="1:60" x14ac:dyDescent="0.25">
      <c r="A1080" s="5">
        <v>748</v>
      </c>
      <c r="B1080" t="s">
        <v>3682</v>
      </c>
      <c r="C1080">
        <v>2526.1799999999998</v>
      </c>
      <c r="D1080">
        <v>576.20790007405276</v>
      </c>
      <c r="E1080">
        <v>571.64802077025422</v>
      </c>
      <c r="F1080">
        <v>470.80826824967318</v>
      </c>
      <c r="G1080">
        <v>669.30415374035567</v>
      </c>
      <c r="H1080">
        <v>-108.2407440394456</v>
      </c>
      <c r="I1080">
        <v>-109.7788111201818</v>
      </c>
      <c r="J1080">
        <v>-129.0510254725489</v>
      </c>
      <c r="K1080">
        <v>-86.490691504308998</v>
      </c>
      <c r="L1080">
        <v>1770.3495069601311</v>
      </c>
      <c r="M1080">
        <v>1764.179679894612</v>
      </c>
      <c r="N1080">
        <v>1742.63222148676</v>
      </c>
      <c r="O1080">
        <v>1816.0370287289841</v>
      </c>
      <c r="P1080">
        <v>59.137644634911112</v>
      </c>
      <c r="Q1080">
        <v>59.746506589272173</v>
      </c>
      <c r="R1080">
        <v>48.258603578916698</v>
      </c>
      <c r="S1080">
        <v>69.343290666631489</v>
      </c>
      <c r="T1080">
        <v>82859.827543648295</v>
      </c>
      <c r="U1080">
        <v>82859.966395483847</v>
      </c>
      <c r="V1080">
        <v>82803.581741414921</v>
      </c>
      <c r="W1080">
        <v>82916.278918710668</v>
      </c>
      <c r="X1080">
        <v>5321.5708039120582</v>
      </c>
      <c r="Y1080">
        <v>5339.7492027767166</v>
      </c>
      <c r="Z1080">
        <v>5184.1815875591237</v>
      </c>
      <c r="AA1080">
        <v>5406.7522138916211</v>
      </c>
      <c r="AB1080">
        <v>807.94410164929536</v>
      </c>
      <c r="AC1080">
        <v>798.4890929358819</v>
      </c>
      <c r="AD1080">
        <v>704.94440253497544</v>
      </c>
      <c r="AE1080">
        <v>931.67283859619806</v>
      </c>
      <c r="AF1080">
        <v>68.687634499382071</v>
      </c>
      <c r="AG1080">
        <v>68.449279144736437</v>
      </c>
      <c r="AH1080">
        <v>67.611652068562009</v>
      </c>
      <c r="AI1080">
        <v>70.458947423466313</v>
      </c>
      <c r="AJ1080">
        <v>0.61561851001548229</v>
      </c>
      <c r="AK1080">
        <v>0.61561837419947918</v>
      </c>
      <c r="AL1080">
        <v>0.61554486006904219</v>
      </c>
      <c r="AM1080">
        <v>0.61569093927187013</v>
      </c>
      <c r="AN1080">
        <v>0.97006267947304525</v>
      </c>
      <c r="AO1080">
        <v>0.97006267947304492</v>
      </c>
      <c r="AP1080">
        <v>0.97006267947304492</v>
      </c>
      <c r="AQ1080">
        <v>0.97006267947304492</v>
      </c>
      <c r="AR1080">
        <v>16.478708656283182</v>
      </c>
      <c r="AS1080">
        <v>16.478708656283171</v>
      </c>
      <c r="AT1080">
        <v>16.478708656283171</v>
      </c>
      <c r="AU1080">
        <v>16.478708656283171</v>
      </c>
      <c r="AV1080" t="str">
        <f>VLOOKUP(Sheet1[[#This Row],[NPDES ID2]],Combined_Sheet__Major_Only___2[[NPDES ID2]:[ECHO BFR]],3,FALSE)</f>
        <v>FL</v>
      </c>
      <c r="AW1080" t="s">
        <v>41</v>
      </c>
      <c r="AX1080" t="str">
        <f>VLOOKUP(Sheet1[[#This Row],[NPDES ID2]],Combined_Sheet__Major_Only___2[[NPDES ID2]:[ECHO BFR]],27,FALSE)</f>
        <v>-</v>
      </c>
      <c r="AY1080" t="str">
        <f>VLOOKUP(Sheet1[[#This Row],[NPDES ID2]],Combined_Sheet__Major_Only___2[[NPDES ID2]:[ECHO BFR]],28,FALSE)</f>
        <v>-</v>
      </c>
      <c r="AZ1080" t="str">
        <f>VLOOKUP(Sheet1[[#This Row],[NPDES ID2]],Combined_Sheet__Major_Only___2[[NPDES ID2]:[ECHO BFR]],29,FALSE)</f>
        <v>preliminaryOps, thickening</v>
      </c>
      <c r="BA1080">
        <f>VLOOKUP(Sheet1[[#This Row],[NPDES ID2]],Combined_Sheet__Major_Only___2[[NPDES ID2]:[ECHO BFR]],17,FALSE)</f>
        <v>26.592815999999999</v>
      </c>
      <c r="BB1080">
        <f>VLOOKUP(Sheet1[[#This Row],[NPDES ID2]],Combined_Sheet__Major_Only___2[[NPDES ID2]:[ECHO BFR]],18,FALSE)</f>
        <v>-82.017581000000007</v>
      </c>
      <c r="BC1080" s="2" t="str">
        <f>IF(ISNUMBER(SEARCH("aerobic",$AW1080)),"aerobic","")</f>
        <v>aerobic</v>
      </c>
      <c r="BD1080" s="2" t="str">
        <f>IF(ISNUMBER(SEARCH("anaer",$AW1080)),"anaer","")</f>
        <v/>
      </c>
      <c r="BE1080" s="2" t="str">
        <f>IF(ISNUMBER(SEARCH("thickening",$AZ1080)),"thickening","")</f>
        <v>thickening</v>
      </c>
      <c r="BF1080" s="3" t="str">
        <f>IF(ISNUMBER(SEARCH("airDry",$AW1080)),"airDry","")</f>
        <v/>
      </c>
      <c r="BG1080" s="3" t="str">
        <f>IF(ISNUMBER(SEARCH("heatDry",$AY1080)),"heatDry","")</f>
        <v/>
      </c>
      <c r="BH1080" s="3" t="str">
        <f>IF(AND(ISNUMBER(SEARCH("aerobic",$AW1080)),ISNUMBER(SEARCH("anaer",$AW1080))),"Combined Aer and Anaer.","")</f>
        <v/>
      </c>
    </row>
    <row r="1081" spans="1:60" x14ac:dyDescent="0.25">
      <c r="A1081" s="5">
        <v>1359</v>
      </c>
      <c r="B1081" t="s">
        <v>6451</v>
      </c>
      <c r="C1081">
        <v>159.78</v>
      </c>
      <c r="D1081">
        <v>689.70837341812501</v>
      </c>
      <c r="E1081">
        <v>686.13564177042235</v>
      </c>
      <c r="F1081">
        <v>495.83899868925067</v>
      </c>
      <c r="G1081">
        <v>883.96338169870739</v>
      </c>
      <c r="H1081">
        <v>-110.3913828301109</v>
      </c>
      <c r="I1081">
        <v>-111.808674316892</v>
      </c>
      <c r="J1081">
        <v>-131.1663560783519</v>
      </c>
      <c r="K1081">
        <v>-88.84690849026029</v>
      </c>
      <c r="L1081">
        <v>110.5638487058701</v>
      </c>
      <c r="M1081">
        <v>110.16311996867221</v>
      </c>
      <c r="N1081">
        <v>108.7615588202472</v>
      </c>
      <c r="O1081">
        <v>113.5335881985277</v>
      </c>
      <c r="P1081">
        <v>3.7437741144143808</v>
      </c>
      <c r="Q1081">
        <v>3.7790348474888358</v>
      </c>
      <c r="R1081">
        <v>3.060310305214565</v>
      </c>
      <c r="S1081">
        <v>4.3746576234853078</v>
      </c>
      <c r="T1081">
        <v>82855.737746478539</v>
      </c>
      <c r="U1081">
        <v>82855.876591609413</v>
      </c>
      <c r="V1081">
        <v>82799.494660159442</v>
      </c>
      <c r="W1081">
        <v>82912.186395700206</v>
      </c>
      <c r="X1081">
        <v>5389.2572393007385</v>
      </c>
      <c r="Y1081">
        <v>5408.2475126264462</v>
      </c>
      <c r="Z1081">
        <v>5244.6586670661454</v>
      </c>
      <c r="AA1081">
        <v>5479.042268533979</v>
      </c>
      <c r="AB1081">
        <v>827.83959220855149</v>
      </c>
      <c r="AC1081">
        <v>817.94336294909533</v>
      </c>
      <c r="AD1081">
        <v>721.17975870080318</v>
      </c>
      <c r="AE1081">
        <v>956.70422599219285</v>
      </c>
      <c r="AF1081">
        <v>67.814179750776972</v>
      </c>
      <c r="AG1081">
        <v>67.5684584092553</v>
      </c>
      <c r="AH1081">
        <v>66.708710979059305</v>
      </c>
      <c r="AI1081">
        <v>69.635581994305213</v>
      </c>
      <c r="AJ1081">
        <v>0.60493280016504314</v>
      </c>
      <c r="AK1081">
        <v>0.60493279181679671</v>
      </c>
      <c r="AL1081">
        <v>0.60492815648432441</v>
      </c>
      <c r="AM1081">
        <v>0.60493736629192429</v>
      </c>
      <c r="AN1081">
        <v>0.9700612652073507</v>
      </c>
      <c r="AO1081">
        <v>0.97006126520735092</v>
      </c>
      <c r="AP1081">
        <v>0.97006126520735092</v>
      </c>
      <c r="AQ1081">
        <v>0.97006126520735092</v>
      </c>
      <c r="AR1081">
        <v>16.152382732544961</v>
      </c>
      <c r="AS1081">
        <v>16.152382732544961</v>
      </c>
      <c r="AT1081">
        <v>16.152382732544961</v>
      </c>
      <c r="AU1081">
        <v>16.152382732544961</v>
      </c>
      <c r="AV1081" t="str">
        <f>VLOOKUP(Sheet1[[#This Row],[NPDES ID2]],Combined_Sheet__Major_Only___2[[NPDES ID2]:[ECHO BFR]],3,FALSE)</f>
        <v>IL</v>
      </c>
      <c r="AW1081" t="s">
        <v>41</v>
      </c>
      <c r="AX1081" t="str">
        <f>VLOOKUP(Sheet1[[#This Row],[NPDES ID2]],Combined_Sheet__Major_Only___2[[NPDES ID2]:[ECHO BFR]],27,FALSE)</f>
        <v>-</v>
      </c>
      <c r="AY1081" t="str">
        <f>VLOOKUP(Sheet1[[#This Row],[NPDES ID2]],Combined_Sheet__Major_Only___2[[NPDES ID2]:[ECHO BFR]],28,FALSE)</f>
        <v>thermoAerobicDigest</v>
      </c>
      <c r="AZ1081" t="str">
        <f>VLOOKUP(Sheet1[[#This Row],[NPDES ID2]],Combined_Sheet__Major_Only___2[[NPDES ID2]:[ECHO BFR]],29,FALSE)</f>
        <v>thickening</v>
      </c>
      <c r="BA1081">
        <f>VLOOKUP(Sheet1[[#This Row],[NPDES ID2]],Combined_Sheet__Major_Only___2[[NPDES ID2]:[ECHO BFR]],17,FALSE)</f>
        <v>41.996043</v>
      </c>
      <c r="BB1081">
        <f>VLOOKUP(Sheet1[[#This Row],[NPDES ID2]],Combined_Sheet__Major_Only___2[[NPDES ID2]:[ECHO BFR]],18,FALSE)</f>
        <v>-88.693241</v>
      </c>
      <c r="BC1081" s="2" t="str">
        <f>IF(ISNUMBER(SEARCH("aerobic",$AW1081)),"aerobic","")</f>
        <v>aerobic</v>
      </c>
      <c r="BD1081" s="2" t="str">
        <f>IF(ISNUMBER(SEARCH("anaer",$AW1081)),"anaer","")</f>
        <v/>
      </c>
      <c r="BE1081" s="2" t="str">
        <f>IF(ISNUMBER(SEARCH("thickening",$AZ1081)),"thickening","")</f>
        <v>thickening</v>
      </c>
      <c r="BF1081" s="4" t="str">
        <f>IF(ISNUMBER(SEARCH("airDry",$AW1081)),"airDry","")</f>
        <v/>
      </c>
      <c r="BG1081" s="4" t="str">
        <f>IF(ISNUMBER(SEARCH("heatDry",$AY1081)),"heatDry","")</f>
        <v/>
      </c>
      <c r="BH1081" s="4" t="str">
        <f>IF(AND(ISNUMBER(SEARCH("aerobic",$AW1081)),ISNUMBER(SEARCH("anaer",$AW1081))),"Combined Aer and Anaer.","")</f>
        <v/>
      </c>
    </row>
    <row r="1082" spans="1:60" x14ac:dyDescent="0.25">
      <c r="A1082" s="5">
        <v>1209</v>
      </c>
      <c r="B1082" t="s">
        <v>5797</v>
      </c>
      <c r="C1082">
        <v>242.93</v>
      </c>
      <c r="D1082">
        <v>509.00341091123329</v>
      </c>
      <c r="E1082">
        <v>505.42976454002962</v>
      </c>
      <c r="F1082">
        <v>378.58491579418711</v>
      </c>
      <c r="G1082">
        <v>637.62086776420722</v>
      </c>
      <c r="H1082">
        <v>-110.9121747024124</v>
      </c>
      <c r="I1082">
        <v>-112.3020442556189</v>
      </c>
      <c r="J1082">
        <v>-131.66524726810769</v>
      </c>
      <c r="K1082">
        <v>-89.33286689860924</v>
      </c>
      <c r="L1082">
        <v>167.3370490377838</v>
      </c>
      <c r="M1082">
        <v>166.7219487313171</v>
      </c>
      <c r="N1082">
        <v>164.57072409351059</v>
      </c>
      <c r="O1082">
        <v>171.89534078914309</v>
      </c>
      <c r="P1082">
        <v>5.6935552205262461</v>
      </c>
      <c r="Q1082">
        <v>5.7454136993416727</v>
      </c>
      <c r="R1082">
        <v>4.6570047663790044</v>
      </c>
      <c r="S1082">
        <v>6.6451066307923261</v>
      </c>
      <c r="T1082">
        <v>82714.419813491913</v>
      </c>
      <c r="U1082">
        <v>82714.558426951029</v>
      </c>
      <c r="V1082">
        <v>82658.270572265043</v>
      </c>
      <c r="W1082">
        <v>82770.774274626849</v>
      </c>
      <c r="X1082">
        <v>5404.6767546314377</v>
      </c>
      <c r="Y1082">
        <v>5423.944277189662</v>
      </c>
      <c r="Z1082">
        <v>5257.6884980476443</v>
      </c>
      <c r="AA1082">
        <v>5495.9920176108853</v>
      </c>
      <c r="AB1082">
        <v>833.80288449314537</v>
      </c>
      <c r="AC1082">
        <v>823.76688534785217</v>
      </c>
      <c r="AD1082">
        <v>725.93354112477687</v>
      </c>
      <c r="AE1082">
        <v>964.41860475069075</v>
      </c>
      <c r="AF1082">
        <v>67.506048805181706</v>
      </c>
      <c r="AG1082">
        <v>67.25800780313007</v>
      </c>
      <c r="AH1082">
        <v>66.390019625040139</v>
      </c>
      <c r="AI1082">
        <v>69.344799321387939</v>
      </c>
      <c r="AJ1082">
        <v>0.6011638158144218</v>
      </c>
      <c r="AK1082">
        <v>0.60116380313858064</v>
      </c>
      <c r="AL1082">
        <v>0.6011567714748417</v>
      </c>
      <c r="AM1082">
        <v>0.60117074253912262</v>
      </c>
      <c r="AN1082">
        <v>0.97001231477528238</v>
      </c>
      <c r="AO1082">
        <v>0.97001231477528227</v>
      </c>
      <c r="AP1082">
        <v>0.97001231477528227</v>
      </c>
      <c r="AQ1082">
        <v>0.97001231477528227</v>
      </c>
      <c r="AR1082">
        <v>16.036369397329459</v>
      </c>
      <c r="AS1082">
        <v>16.036369397329452</v>
      </c>
      <c r="AT1082">
        <v>16.036369397329452</v>
      </c>
      <c r="AU1082">
        <v>16.036369397329452</v>
      </c>
      <c r="AV1082" t="str">
        <f>VLOOKUP(Sheet1[[#This Row],[NPDES ID2]],Combined_Sheet__Major_Only___2[[NPDES ID2]:[ECHO BFR]],3,FALSE)</f>
        <v>TX</v>
      </c>
      <c r="AW1082" t="s">
        <v>41</v>
      </c>
      <c r="AX1082" t="str">
        <f>VLOOKUP(Sheet1[[#This Row],[NPDES ID2]],Combined_Sheet__Major_Only___2[[NPDES ID2]:[ECHO BFR]],27,FALSE)</f>
        <v>-</v>
      </c>
      <c r="AY1082" t="str">
        <f>VLOOKUP(Sheet1[[#This Row],[NPDES ID2]],Combined_Sheet__Major_Only___2[[NPDES ID2]:[ECHO BFR]],28,FALSE)</f>
        <v>-</v>
      </c>
      <c r="AZ1082" t="str">
        <f>VLOOKUP(Sheet1[[#This Row],[NPDES ID2]],Combined_Sheet__Major_Only___2[[NPDES ID2]:[ECHO BFR]],29,FALSE)</f>
        <v>thickening</v>
      </c>
      <c r="BA1082">
        <f>VLOOKUP(Sheet1[[#This Row],[NPDES ID2]],Combined_Sheet__Major_Only___2[[NPDES ID2]:[ECHO BFR]],17,FALSE)</f>
        <v>29.721579999999999</v>
      </c>
      <c r="BB1082">
        <f>VLOOKUP(Sheet1[[#This Row],[NPDES ID2]],Combined_Sheet__Major_Only___2[[NPDES ID2]:[ECHO BFR]],18,FALSE)</f>
        <v>-94.986767999999998</v>
      </c>
      <c r="BC1082" s="2" t="str">
        <f>IF(ISNUMBER(SEARCH("aerobic",$AW1082)),"aerobic","")</f>
        <v>aerobic</v>
      </c>
      <c r="BD1082" s="2" t="str">
        <f>IF(ISNUMBER(SEARCH("anaer",$AW1082)),"anaer","")</f>
        <v/>
      </c>
      <c r="BE1082" s="2" t="str">
        <f>IF(ISNUMBER(SEARCH("thickening",$AZ1082)),"thickening","")</f>
        <v>thickening</v>
      </c>
      <c r="BF1082" s="4" t="str">
        <f>IF(ISNUMBER(SEARCH("airDry",$AW1082)),"airDry","")</f>
        <v/>
      </c>
      <c r="BG1082" s="4" t="str">
        <f>IF(ISNUMBER(SEARCH("heatDry",$AY1082)),"heatDry","")</f>
        <v/>
      </c>
      <c r="BH1082" s="4" t="str">
        <f>IF(AND(ISNUMBER(SEARCH("aerobic",$AW1082)),ISNUMBER(SEARCH("anaer",$AW1082))),"Combined Aer and Anaer.","")</f>
        <v/>
      </c>
    </row>
    <row r="1083" spans="1:60" x14ac:dyDescent="0.25">
      <c r="A1083" s="5">
        <v>449</v>
      </c>
      <c r="B1083" t="s">
        <v>2244</v>
      </c>
      <c r="C1083">
        <v>516</v>
      </c>
      <c r="D1083">
        <v>354.53405524441752</v>
      </c>
      <c r="E1083">
        <v>349.67365966718592</v>
      </c>
      <c r="F1083">
        <v>288.52064375268981</v>
      </c>
      <c r="G1083">
        <v>429.65968822134698</v>
      </c>
      <c r="H1083">
        <v>-110.01642740130031</v>
      </c>
      <c r="I1083">
        <v>-111.4030035845247</v>
      </c>
      <c r="J1083">
        <v>-130.79838875660801</v>
      </c>
      <c r="K1083">
        <v>-88.44222643998198</v>
      </c>
      <c r="L1083">
        <v>357.88526508778062</v>
      </c>
      <c r="M1083">
        <v>356.59730144476907</v>
      </c>
      <c r="N1083">
        <v>352.09359260748022</v>
      </c>
      <c r="O1083">
        <v>367.42904599504698</v>
      </c>
      <c r="P1083">
        <v>12.08839074920772</v>
      </c>
      <c r="Q1083">
        <v>12.20411825467359</v>
      </c>
      <c r="R1083">
        <v>9.8784597299082435</v>
      </c>
      <c r="S1083">
        <v>14.134310011641301</v>
      </c>
      <c r="T1083">
        <v>82663.3524262914</v>
      </c>
      <c r="U1083">
        <v>82663.490956032416</v>
      </c>
      <c r="V1083">
        <v>82607.237097417761</v>
      </c>
      <c r="W1083">
        <v>82719.67285112683</v>
      </c>
      <c r="X1083">
        <v>5364.3208188323797</v>
      </c>
      <c r="Y1083">
        <v>5383.1167547478199</v>
      </c>
      <c r="Z1083">
        <v>5221.3860771494283</v>
      </c>
      <c r="AA1083">
        <v>5453.0488634936919</v>
      </c>
      <c r="AB1083">
        <v>822.23482500931902</v>
      </c>
      <c r="AC1083">
        <v>812.44328099463223</v>
      </c>
      <c r="AD1083">
        <v>716.50543745635264</v>
      </c>
      <c r="AE1083">
        <v>949.83903507299465</v>
      </c>
      <c r="AF1083">
        <v>67.97232293283804</v>
      </c>
      <c r="AG1083">
        <v>67.727912714667156</v>
      </c>
      <c r="AH1083">
        <v>66.872205197139451</v>
      </c>
      <c r="AI1083">
        <v>69.784682861170921</v>
      </c>
      <c r="AJ1083">
        <v>0.60686730545743672</v>
      </c>
      <c r="AK1083">
        <v>0.60686727841634702</v>
      </c>
      <c r="AL1083">
        <v>0.60685232259283117</v>
      </c>
      <c r="AM1083">
        <v>0.60688203838258825</v>
      </c>
      <c r="AN1083">
        <v>0.9699945863947238</v>
      </c>
      <c r="AO1083">
        <v>0.9699945863947238</v>
      </c>
      <c r="AP1083">
        <v>0.9699945863947238</v>
      </c>
      <c r="AQ1083">
        <v>0.9699945863947238</v>
      </c>
      <c r="AR1083">
        <v>16.211533298851261</v>
      </c>
      <c r="AS1083">
        <v>16.211533298851261</v>
      </c>
      <c r="AT1083">
        <v>16.211533298851261</v>
      </c>
      <c r="AU1083">
        <v>16.211533298851261</v>
      </c>
      <c r="AV1083" t="str">
        <f>VLOOKUP(Sheet1[[#This Row],[NPDES ID2]],Combined_Sheet__Major_Only___2[[NPDES ID2]:[ECHO BFR]],3,FALSE)</f>
        <v>UT</v>
      </c>
      <c r="AW1083" t="s">
        <v>41</v>
      </c>
      <c r="AX1083" t="str">
        <f>VLOOKUP(Sheet1[[#This Row],[NPDES ID2]],Combined_Sheet__Major_Only___2[[NPDES ID2]:[ECHO BFR]],27,FALSE)</f>
        <v>-</v>
      </c>
      <c r="AY1083" t="str">
        <f>VLOOKUP(Sheet1[[#This Row],[NPDES ID2]],Combined_Sheet__Major_Only___2[[NPDES ID2]:[ECHO BFR]],28,FALSE)</f>
        <v>highTempCompost</v>
      </c>
      <c r="AZ1083" t="str">
        <f>VLOOKUP(Sheet1[[#This Row],[NPDES ID2]],Combined_Sheet__Major_Only___2[[NPDES ID2]:[ECHO BFR]],29,FALSE)</f>
        <v>thickening</v>
      </c>
      <c r="BA1083">
        <f>VLOOKUP(Sheet1[[#This Row],[NPDES ID2]],Combined_Sheet__Major_Only___2[[NPDES ID2]:[ECHO BFR]],17,FALSE)</f>
        <v>41.532269999999997</v>
      </c>
      <c r="BB1083">
        <f>VLOOKUP(Sheet1[[#This Row],[NPDES ID2]],Combined_Sheet__Major_Only___2[[NPDES ID2]:[ECHO BFR]],18,FALSE)</f>
        <v>-112.02585000000001</v>
      </c>
      <c r="BC1083" s="2" t="str">
        <f>IF(ISNUMBER(SEARCH("aerobic",$AW1083)),"aerobic","")</f>
        <v>aerobic</v>
      </c>
      <c r="BD1083" s="2" t="str">
        <f>IF(ISNUMBER(SEARCH("anaer",$AW1083)),"anaer","")</f>
        <v/>
      </c>
      <c r="BE1083" s="2" t="str">
        <f>IF(ISNUMBER(SEARCH("thickening",$AZ1083)),"thickening","")</f>
        <v>thickening</v>
      </c>
      <c r="BF1083" s="4" t="str">
        <f>IF(ISNUMBER(SEARCH("airDry",$AW1083)),"airDry","")</f>
        <v/>
      </c>
      <c r="BG1083" s="4" t="str">
        <f>IF(ISNUMBER(SEARCH("heatDry",$AY1083)),"heatDry","")</f>
        <v/>
      </c>
      <c r="BH1083" s="4" t="str">
        <f>IF(AND(ISNUMBER(SEARCH("aerobic",$AW1083)),ISNUMBER(SEARCH("anaer",$AW1083))),"Combined Aer and Anaer.","")</f>
        <v/>
      </c>
    </row>
    <row r="1084" spans="1:60" x14ac:dyDescent="0.25">
      <c r="A1084" s="5">
        <v>669</v>
      </c>
      <c r="B1084" t="s">
        <v>3282</v>
      </c>
      <c r="C1084">
        <v>11.58</v>
      </c>
      <c r="D1084">
        <v>8091.3192679760396</v>
      </c>
      <c r="E1084">
        <v>8009.0354657181142</v>
      </c>
      <c r="F1084">
        <v>5375.6972245972493</v>
      </c>
      <c r="G1084">
        <v>10662.997152164849</v>
      </c>
      <c r="H1084">
        <v>-110.6067165215763</v>
      </c>
      <c r="I1084">
        <v>-112.0339695681092</v>
      </c>
      <c r="J1084">
        <v>-131.37654700099449</v>
      </c>
      <c r="K1084">
        <v>-89.072135522759737</v>
      </c>
      <c r="L1084">
        <v>8.0014405386175778</v>
      </c>
      <c r="M1084">
        <v>7.9723104349619813</v>
      </c>
      <c r="N1084">
        <v>7.8704177476549146</v>
      </c>
      <c r="O1084">
        <v>8.2173298283068963</v>
      </c>
      <c r="P1084">
        <v>0.27135440923984738</v>
      </c>
      <c r="Q1084">
        <v>0.27388361847303438</v>
      </c>
      <c r="R1084">
        <v>0.22185930780181159</v>
      </c>
      <c r="S1084">
        <v>0.3169585410419965</v>
      </c>
      <c r="T1084">
        <v>82621.420561086474</v>
      </c>
      <c r="U1084">
        <v>82621.559022085843</v>
      </c>
      <c r="V1084">
        <v>82565.333077934018</v>
      </c>
      <c r="W1084">
        <v>82677.713038427391</v>
      </c>
      <c r="X1084">
        <v>5381.8409182107689</v>
      </c>
      <c r="Y1084">
        <v>5400.8735298795291</v>
      </c>
      <c r="Z1084">
        <v>5236.8130704132536</v>
      </c>
      <c r="AA1084">
        <v>5471.9074361357161</v>
      </c>
      <c r="AB1084">
        <v>827.8291630351423</v>
      </c>
      <c r="AC1084">
        <v>817.90979459008292</v>
      </c>
      <c r="AD1084">
        <v>721.03616241778025</v>
      </c>
      <c r="AE1084">
        <v>956.94293719031646</v>
      </c>
      <c r="AF1084">
        <v>67.715169056242615</v>
      </c>
      <c r="AG1084">
        <v>67.46864941783565</v>
      </c>
      <c r="AH1084">
        <v>66.606337250732892</v>
      </c>
      <c r="AI1084">
        <v>69.542206509017646</v>
      </c>
      <c r="AJ1084">
        <v>0.60372168539402571</v>
      </c>
      <c r="AK1084">
        <v>0.60372168479131116</v>
      </c>
      <c r="AL1084">
        <v>0.60372134958633128</v>
      </c>
      <c r="AM1084">
        <v>0.60372201559070959</v>
      </c>
      <c r="AN1084">
        <v>0.96998001379106014</v>
      </c>
      <c r="AO1084">
        <v>0.96998001379106025</v>
      </c>
      <c r="AP1084">
        <v>0.96998001379106025</v>
      </c>
      <c r="AQ1084">
        <v>0.96998001379106025</v>
      </c>
      <c r="AR1084">
        <v>16.115276967733308</v>
      </c>
      <c r="AS1084">
        <v>16.115276967733308</v>
      </c>
      <c r="AT1084">
        <v>16.115276967733308</v>
      </c>
      <c r="AU1084">
        <v>16.115276967733308</v>
      </c>
      <c r="AV1084" t="str">
        <f>VLOOKUP(Sheet1[[#This Row],[NPDES ID2]],Combined_Sheet__Major_Only___2[[NPDES ID2]:[ECHO BFR]],3,FALSE)</f>
        <v>TX</v>
      </c>
      <c r="AW1084" t="s">
        <v>41</v>
      </c>
      <c r="AX1084" t="str">
        <f>VLOOKUP(Sheet1[[#This Row],[NPDES ID2]],Combined_Sheet__Major_Only___2[[NPDES ID2]:[ECHO BFR]],27,FALSE)</f>
        <v>-</v>
      </c>
      <c r="AY1084" t="str">
        <f>VLOOKUP(Sheet1[[#This Row],[NPDES ID2]],Combined_Sheet__Major_Only___2[[NPDES ID2]:[ECHO BFR]],28,FALSE)</f>
        <v>-</v>
      </c>
      <c r="AZ1084" t="str">
        <f>VLOOKUP(Sheet1[[#This Row],[NPDES ID2]],Combined_Sheet__Major_Only___2[[NPDES ID2]:[ECHO BFR]],29,FALSE)</f>
        <v>thickening, preliminaryOps</v>
      </c>
      <c r="BA1084">
        <f>VLOOKUP(Sheet1[[#This Row],[NPDES ID2]],Combined_Sheet__Major_Only___2[[NPDES ID2]:[ECHO BFR]],17,FALSE)</f>
        <v>33.051341000000001</v>
      </c>
      <c r="BB1084">
        <f>VLOOKUP(Sheet1[[#This Row],[NPDES ID2]],Combined_Sheet__Major_Only___2[[NPDES ID2]:[ECHO BFR]],18,FALSE)</f>
        <v>-97.467336000000003</v>
      </c>
      <c r="BC1084" s="2" t="str">
        <f>IF(ISNUMBER(SEARCH("aerobic",$AW1084)),"aerobic","")</f>
        <v>aerobic</v>
      </c>
      <c r="BD1084" s="2" t="str">
        <f>IF(ISNUMBER(SEARCH("anaer",$AW1084)),"anaer","")</f>
        <v/>
      </c>
      <c r="BE1084" s="2" t="str">
        <f>IF(ISNUMBER(SEARCH("thickening",$AZ1084)),"thickening","")</f>
        <v>thickening</v>
      </c>
      <c r="BF1084" s="4" t="str">
        <f>IF(ISNUMBER(SEARCH("airDry",$AW1084)),"airDry","")</f>
        <v/>
      </c>
      <c r="BG1084" s="4" t="str">
        <f>IF(ISNUMBER(SEARCH("heatDry",$AY1084)),"heatDry","")</f>
        <v/>
      </c>
      <c r="BH1084" s="4" t="str">
        <f>IF(AND(ISNUMBER(SEARCH("aerobic",$AW1084)),ISNUMBER(SEARCH("anaer",$AW1084))),"Combined Aer and Anaer.","")</f>
        <v/>
      </c>
    </row>
    <row r="1085" spans="1:60" x14ac:dyDescent="0.25">
      <c r="A1085" s="5">
        <v>430</v>
      </c>
      <c r="B1085" t="s">
        <v>2157</v>
      </c>
      <c r="C1085">
        <v>582</v>
      </c>
      <c r="D1085">
        <v>329.7069659687038</v>
      </c>
      <c r="E1085">
        <v>325.19339894762282</v>
      </c>
      <c r="F1085">
        <v>271.07743701112452</v>
      </c>
      <c r="G1085">
        <v>400.54019794242453</v>
      </c>
      <c r="H1085">
        <v>-140.20553316737099</v>
      </c>
      <c r="I1085">
        <v>-141.47283730780521</v>
      </c>
      <c r="J1085">
        <v>-159.99868469380661</v>
      </c>
      <c r="K1085">
        <v>-117.2442864178291</v>
      </c>
      <c r="L1085">
        <v>424.27027347993197</v>
      </c>
      <c r="M1085">
        <v>421.66538389763861</v>
      </c>
      <c r="N1085">
        <v>412.55660243159087</v>
      </c>
      <c r="O1085">
        <v>443.57254956217201</v>
      </c>
      <c r="P1085">
        <v>17.766927338049221</v>
      </c>
      <c r="Q1085">
        <v>17.65490368724582</v>
      </c>
      <c r="R1085">
        <v>14.930342015438541</v>
      </c>
      <c r="S1085">
        <v>19.96029298590312</v>
      </c>
      <c r="T1085">
        <v>82582.089604418492</v>
      </c>
      <c r="U1085">
        <v>82582.228000940042</v>
      </c>
      <c r="V1085">
        <v>82526.028239800158</v>
      </c>
      <c r="W1085">
        <v>82638.355867764622</v>
      </c>
      <c r="X1085">
        <v>6577.8352507651907</v>
      </c>
      <c r="Y1085">
        <v>6614.4630975118416</v>
      </c>
      <c r="Z1085">
        <v>6284.9821121223813</v>
      </c>
      <c r="AA1085">
        <v>6761.7412882610879</v>
      </c>
      <c r="AB1085">
        <v>1280.1970191452699</v>
      </c>
      <c r="AC1085">
        <v>1262.531958094384</v>
      </c>
      <c r="AD1085">
        <v>1070.633092825331</v>
      </c>
      <c r="AE1085">
        <v>1555.4085731837511</v>
      </c>
      <c r="AF1085">
        <v>55.398584086896342</v>
      </c>
      <c r="AG1085">
        <v>55.058685604171941</v>
      </c>
      <c r="AH1085">
        <v>53.86895471776112</v>
      </c>
      <c r="AI1085">
        <v>57.91865178676543</v>
      </c>
      <c r="AJ1085">
        <v>0.45336731936468122</v>
      </c>
      <c r="AK1085">
        <v>0.45336729178810492</v>
      </c>
      <c r="AL1085">
        <v>0.45335207105471281</v>
      </c>
      <c r="AM1085">
        <v>0.45338231346148561</v>
      </c>
      <c r="AN1085">
        <v>0.96996633221158846</v>
      </c>
      <c r="AO1085">
        <v>0.96996633221158857</v>
      </c>
      <c r="AP1085">
        <v>0.96996633221158857</v>
      </c>
      <c r="AQ1085">
        <v>0.96996633221158857</v>
      </c>
      <c r="AR1085">
        <v>11.489974134909691</v>
      </c>
      <c r="AS1085">
        <v>11.489974134909691</v>
      </c>
      <c r="AT1085">
        <v>11.489974134909691</v>
      </c>
      <c r="AU1085">
        <v>11.489974134909691</v>
      </c>
      <c r="AV1085" t="str">
        <f>VLOOKUP(Sheet1[[#This Row],[NPDES ID2]],Combined_Sheet__Major_Only___2[[NPDES ID2]:[ECHO BFR]],3,FALSE)</f>
        <v>NM</v>
      </c>
      <c r="AW1085" t="s">
        <v>54</v>
      </c>
      <c r="AX1085" t="str">
        <f>VLOOKUP(Sheet1[[#This Row],[NPDES ID2]],Combined_Sheet__Major_Only___2[[NPDES ID2]:[ECHO BFR]],27,FALSE)</f>
        <v>-</v>
      </c>
      <c r="AY1085" t="str">
        <f>VLOOKUP(Sheet1[[#This Row],[NPDES ID2]],Combined_Sheet__Major_Only___2[[NPDES ID2]:[ECHO BFR]],28,FALSE)</f>
        <v>highTempCompost</v>
      </c>
      <c r="AZ1085" t="str">
        <f>VLOOKUP(Sheet1[[#This Row],[NPDES ID2]],Combined_Sheet__Major_Only___2[[NPDES ID2]:[ECHO BFR]],29,FALSE)</f>
        <v>preliminaryOps, thickening</v>
      </c>
      <c r="BA1085">
        <f>VLOOKUP(Sheet1[[#This Row],[NPDES ID2]],Combined_Sheet__Major_Only___2[[NPDES ID2]:[ECHO BFR]],17,FALSE)</f>
        <v>36.717269999999999</v>
      </c>
      <c r="BB1085">
        <f>VLOOKUP(Sheet1[[#This Row],[NPDES ID2]],Combined_Sheet__Major_Only___2[[NPDES ID2]:[ECHO BFR]],18,FALSE)</f>
        <v>-108.21725000000001</v>
      </c>
      <c r="BC1085" s="2" t="str">
        <f>IF(ISNUMBER(SEARCH("aerobic",$AW1085)),"aerobic","")</f>
        <v/>
      </c>
      <c r="BD1085" s="2" t="str">
        <f>IF(ISNUMBER(SEARCH("anaer",$AW1085)),"anaer","")</f>
        <v/>
      </c>
      <c r="BE1085" s="2" t="str">
        <f>IF(ISNUMBER(SEARCH("thickening",$AZ1085)),"thickening","")</f>
        <v>thickening</v>
      </c>
      <c r="BF1085" s="3" t="str">
        <f>IF(ISNUMBER(SEARCH("airDry",$AW1085)),"airDry","")</f>
        <v/>
      </c>
      <c r="BG1085" s="3" t="str">
        <f>IF(ISNUMBER(SEARCH("heatDry",$AY1085)),"heatDry","")</f>
        <v/>
      </c>
      <c r="BH1085" s="3" t="str">
        <f>IF(AND(ISNUMBER(SEARCH("aerobic",$AW1085)),ISNUMBER(SEARCH("anaer",$AW1085))),"Combined Aer and Anaer.","")</f>
        <v/>
      </c>
    </row>
    <row r="1086" spans="1:60" x14ac:dyDescent="0.25">
      <c r="A1086" s="5">
        <v>1423</v>
      </c>
      <c r="B1086" t="s">
        <v>6731</v>
      </c>
      <c r="C1086">
        <v>131.69999999999999</v>
      </c>
      <c r="D1086">
        <v>803.25652601747413</v>
      </c>
      <c r="E1086">
        <v>797.91324471914254</v>
      </c>
      <c r="F1086">
        <v>571.51459744765896</v>
      </c>
      <c r="G1086">
        <v>1036.1451958447319</v>
      </c>
      <c r="H1086">
        <v>-109.6874488975141</v>
      </c>
      <c r="I1086">
        <v>-111.0795806312058</v>
      </c>
      <c r="J1086">
        <v>-130.49037948705049</v>
      </c>
      <c r="K1086">
        <v>-88.178976490507083</v>
      </c>
      <c r="L1086">
        <v>91.680750947956142</v>
      </c>
      <c r="M1086">
        <v>91.35461653835975</v>
      </c>
      <c r="N1086">
        <v>90.21393211252925</v>
      </c>
      <c r="O1086">
        <v>94.09770519248427</v>
      </c>
      <c r="P1086">
        <v>3.084739151716315</v>
      </c>
      <c r="Q1086">
        <v>3.115054086941635</v>
      </c>
      <c r="R1086">
        <v>2.519537323732961</v>
      </c>
      <c r="S1086">
        <v>3.6102392385426869</v>
      </c>
      <c r="T1086">
        <v>82569.895421366178</v>
      </c>
      <c r="U1086">
        <v>82570.033797897006</v>
      </c>
      <c r="V1086">
        <v>82513.842154546961</v>
      </c>
      <c r="W1086">
        <v>82626.153557316546</v>
      </c>
      <c r="X1086">
        <v>5338.5500506354256</v>
      </c>
      <c r="Y1086">
        <v>5357.0745786725447</v>
      </c>
      <c r="Z1086">
        <v>5197.8656245748271</v>
      </c>
      <c r="AA1086">
        <v>5425.8456979176444</v>
      </c>
      <c r="AB1086">
        <v>815.45727935830553</v>
      </c>
      <c r="AC1086">
        <v>805.79618398949822</v>
      </c>
      <c r="AD1086">
        <v>710.94979859750379</v>
      </c>
      <c r="AE1086">
        <v>941.35797690802724</v>
      </c>
      <c r="AF1086">
        <v>68.221535500445484</v>
      </c>
      <c r="AG1086">
        <v>67.978905638880065</v>
      </c>
      <c r="AH1086">
        <v>67.13001511721545</v>
      </c>
      <c r="AI1086">
        <v>70.019972560390599</v>
      </c>
      <c r="AJ1086">
        <v>0.60991598051067741</v>
      </c>
      <c r="AK1086">
        <v>0.60991597363735206</v>
      </c>
      <c r="AL1086">
        <v>0.60991215601234627</v>
      </c>
      <c r="AM1086">
        <v>0.60991974113020309</v>
      </c>
      <c r="AN1086">
        <v>0.96996208783713356</v>
      </c>
      <c r="AO1086">
        <v>0.96996208783713345</v>
      </c>
      <c r="AP1086">
        <v>0.96996208783713345</v>
      </c>
      <c r="AQ1086">
        <v>0.96996208783713345</v>
      </c>
      <c r="AR1086">
        <v>16.30568980896852</v>
      </c>
      <c r="AS1086">
        <v>16.30568980896852</v>
      </c>
      <c r="AT1086">
        <v>16.30568980896852</v>
      </c>
      <c r="AU1086">
        <v>16.30568980896852</v>
      </c>
      <c r="AV1086" t="str">
        <f>VLOOKUP(Sheet1[[#This Row],[NPDES ID2]],Combined_Sheet__Major_Only___2[[NPDES ID2]:[ECHO BFR]],3,FALSE)</f>
        <v>TX</v>
      </c>
      <c r="AW1086" t="s">
        <v>41</v>
      </c>
      <c r="AX1086" t="str">
        <f>VLOOKUP(Sheet1[[#This Row],[NPDES ID2]],Combined_Sheet__Major_Only___2[[NPDES ID2]:[ECHO BFR]],27,FALSE)</f>
        <v>other</v>
      </c>
      <c r="AY1086" t="str">
        <f>VLOOKUP(Sheet1[[#This Row],[NPDES ID2]],Combined_Sheet__Major_Only___2[[NPDES ID2]:[ECHO BFR]],28,FALSE)</f>
        <v>-</v>
      </c>
      <c r="AZ1086" t="str">
        <f>VLOOKUP(Sheet1[[#This Row],[NPDES ID2]],Combined_Sheet__Major_Only___2[[NPDES ID2]:[ECHO BFR]],29,FALSE)</f>
        <v>thickening</v>
      </c>
      <c r="BA1086">
        <f>VLOOKUP(Sheet1[[#This Row],[NPDES ID2]],Combined_Sheet__Major_Only___2[[NPDES ID2]:[ECHO BFR]],17,FALSE)</f>
        <v>29.917694000000001</v>
      </c>
      <c r="BB1086">
        <f>VLOOKUP(Sheet1[[#This Row],[NPDES ID2]],Combined_Sheet__Major_Only___2[[NPDES ID2]:[ECHO BFR]],18,FALSE)</f>
        <v>-95.587110999999993</v>
      </c>
      <c r="BC1086" s="2" t="str">
        <f>IF(ISNUMBER(SEARCH("aerobic",$AW1086)),"aerobic","")</f>
        <v>aerobic</v>
      </c>
      <c r="BD1086" s="2" t="str">
        <f>IF(ISNUMBER(SEARCH("anaer",$AW1086)),"anaer","")</f>
        <v/>
      </c>
      <c r="BE1086" s="2" t="str">
        <f>IF(ISNUMBER(SEARCH("thickening",$AZ1086)),"thickening","")</f>
        <v>thickening</v>
      </c>
      <c r="BF1086" s="4" t="str">
        <f>IF(ISNUMBER(SEARCH("airDry",$AW1086)),"airDry","")</f>
        <v/>
      </c>
      <c r="BG1086" s="4" t="str">
        <f>IF(ISNUMBER(SEARCH("heatDry",$AY1086)),"heatDry","")</f>
        <v/>
      </c>
      <c r="BH1086" s="4" t="str">
        <f>IF(AND(ISNUMBER(SEARCH("aerobic",$AW1086)),ISNUMBER(SEARCH("anaer",$AW1086))),"Combined Aer and Anaer.","")</f>
        <v/>
      </c>
    </row>
    <row r="1087" spans="1:60" x14ac:dyDescent="0.25">
      <c r="A1087" s="5">
        <v>1957</v>
      </c>
      <c r="B1087" t="s">
        <v>9225</v>
      </c>
      <c r="C1087">
        <v>2309.4</v>
      </c>
      <c r="D1087">
        <v>508.69549034420481</v>
      </c>
      <c r="E1087">
        <v>505.54342773421098</v>
      </c>
      <c r="F1087">
        <v>416.34682883983038</v>
      </c>
      <c r="G1087">
        <v>595.83641971876375</v>
      </c>
      <c r="H1087">
        <v>-138.49899521914881</v>
      </c>
      <c r="I1087">
        <v>-139.74470912511151</v>
      </c>
      <c r="J1087">
        <v>-159.0028471996271</v>
      </c>
      <c r="K1087">
        <v>-115.2394141023934</v>
      </c>
      <c r="L1087">
        <v>1718.8461193510129</v>
      </c>
      <c r="M1087">
        <v>1708.4662849188669</v>
      </c>
      <c r="N1087">
        <v>1672.203210769517</v>
      </c>
      <c r="O1087">
        <v>1795.723129889823</v>
      </c>
      <c r="P1087">
        <v>71.406668600136769</v>
      </c>
      <c r="Q1087">
        <v>71.038467838473323</v>
      </c>
      <c r="R1087">
        <v>59.949015858941223</v>
      </c>
      <c r="S1087">
        <v>80.319667069871215</v>
      </c>
      <c r="T1087">
        <v>82462.75031463601</v>
      </c>
      <c r="U1087">
        <v>82462.888515516854</v>
      </c>
      <c r="V1087">
        <v>82406.768199737926</v>
      </c>
      <c r="W1087">
        <v>82518.937038612028</v>
      </c>
      <c r="X1087">
        <v>6518.8035658792533</v>
      </c>
      <c r="Y1087">
        <v>6554.5598500840579</v>
      </c>
      <c r="Z1087">
        <v>6233.2813512310413</v>
      </c>
      <c r="AA1087">
        <v>6697.9275591944634</v>
      </c>
      <c r="AB1087">
        <v>1255.072885326445</v>
      </c>
      <c r="AC1087">
        <v>1237.672672574992</v>
      </c>
      <c r="AD1087">
        <v>1051.7857352680901</v>
      </c>
      <c r="AE1087">
        <v>1520.643622635828</v>
      </c>
      <c r="AF1087">
        <v>55.824570617783607</v>
      </c>
      <c r="AG1087">
        <v>55.488376254955583</v>
      </c>
      <c r="AH1087">
        <v>54.309185438144929</v>
      </c>
      <c r="AI1087">
        <v>58.320170376463821</v>
      </c>
      <c r="AJ1087">
        <v>0.45855594583031811</v>
      </c>
      <c r="AK1087">
        <v>0.45855583338352918</v>
      </c>
      <c r="AL1087">
        <v>0.45849514519421353</v>
      </c>
      <c r="AM1087">
        <v>0.4586157396353493</v>
      </c>
      <c r="AN1087">
        <v>0.96992474267898232</v>
      </c>
      <c r="AO1087">
        <v>0.96992474267898243</v>
      </c>
      <c r="AP1087">
        <v>0.96992474267898243</v>
      </c>
      <c r="AQ1087">
        <v>0.96992474267898243</v>
      </c>
      <c r="AR1087">
        <v>11.64801544616283</v>
      </c>
      <c r="AS1087">
        <v>11.64801544616283</v>
      </c>
      <c r="AT1087">
        <v>11.64801544616283</v>
      </c>
      <c r="AU1087">
        <v>11.64801544616283</v>
      </c>
      <c r="AV1087" t="str">
        <f>VLOOKUP(Sheet1[[#This Row],[NPDES ID2]],Combined_Sheet__Major_Only___2[[NPDES ID2]:[ECHO BFR]],3,FALSE)</f>
        <v>NH</v>
      </c>
      <c r="AW1087" t="s">
        <v>54</v>
      </c>
      <c r="AX1087" t="str">
        <f>VLOOKUP(Sheet1[[#This Row],[NPDES ID2]],Combined_Sheet__Major_Only___2[[NPDES ID2]:[ECHO BFR]],27,FALSE)</f>
        <v>-</v>
      </c>
      <c r="AY1087" t="str">
        <f>VLOOKUP(Sheet1[[#This Row],[NPDES ID2]],Combined_Sheet__Major_Only___2[[NPDES ID2]:[ECHO BFR]],28,FALSE)</f>
        <v>-</v>
      </c>
      <c r="AZ1087" t="str">
        <f>VLOOKUP(Sheet1[[#This Row],[NPDES ID2]],Combined_Sheet__Major_Only___2[[NPDES ID2]:[ECHO BFR]],29,FALSE)</f>
        <v>preliminaryOps, thickening</v>
      </c>
      <c r="BA1087">
        <f>VLOOKUP(Sheet1[[#This Row],[NPDES ID2]],Combined_Sheet__Major_Only___2[[NPDES ID2]:[ECHO BFR]],17,FALSE)</f>
        <v>43.636805000000003</v>
      </c>
      <c r="BB1087">
        <f>VLOOKUP(Sheet1[[#This Row],[NPDES ID2]],Combined_Sheet__Major_Only___2[[NPDES ID2]:[ECHO BFR]],18,FALSE)</f>
        <v>-72.320541000000006</v>
      </c>
      <c r="BC1087" s="2" t="str">
        <f>IF(ISNUMBER(SEARCH("aerobic",$AW1087)),"aerobic","")</f>
        <v/>
      </c>
      <c r="BD1087" s="2" t="str">
        <f>IF(ISNUMBER(SEARCH("anaer",$AW1087)),"anaer","")</f>
        <v/>
      </c>
      <c r="BE1087" s="2" t="str">
        <f>IF(ISNUMBER(SEARCH("thickening",$AZ1087)),"thickening","")</f>
        <v>thickening</v>
      </c>
      <c r="BF1087" s="4" t="str">
        <f>IF(ISNUMBER(SEARCH("airDry",$AW1087)),"airDry","")</f>
        <v/>
      </c>
      <c r="BG1087" s="4" t="str">
        <f>IF(ISNUMBER(SEARCH("heatDry",$AY1087)),"heatDry","")</f>
        <v/>
      </c>
      <c r="BH1087" s="4" t="str">
        <f>IF(AND(ISNUMBER(SEARCH("aerobic",$AW1087)),ISNUMBER(SEARCH("anaer",$AW1087))),"Combined Aer and Anaer.","")</f>
        <v/>
      </c>
    </row>
    <row r="1088" spans="1:60" x14ac:dyDescent="0.25">
      <c r="A1088" s="5">
        <v>480</v>
      </c>
      <c r="B1088" t="s">
        <v>2389</v>
      </c>
      <c r="C1088">
        <v>419.53</v>
      </c>
      <c r="D1088">
        <v>377.28448875087292</v>
      </c>
      <c r="E1088">
        <v>372.88898449260938</v>
      </c>
      <c r="F1088">
        <v>296.89990549497668</v>
      </c>
      <c r="G1088">
        <v>463.66953619456092</v>
      </c>
      <c r="H1088">
        <v>-109.83772293198891</v>
      </c>
      <c r="I1088">
        <v>-111.22181050782839</v>
      </c>
      <c r="J1088">
        <v>-130.62872982878849</v>
      </c>
      <c r="K1088">
        <v>-88.284669053978902</v>
      </c>
      <c r="L1088">
        <v>291.48163288206501</v>
      </c>
      <c r="M1088">
        <v>290.43833826267343</v>
      </c>
      <c r="N1088">
        <v>286.78996433616368</v>
      </c>
      <c r="O1088">
        <v>299.21266770152232</v>
      </c>
      <c r="P1088">
        <v>9.8274127372057531</v>
      </c>
      <c r="Q1088">
        <v>9.9226657790938475</v>
      </c>
      <c r="R1088">
        <v>8.0289220211258758</v>
      </c>
      <c r="S1088">
        <v>11.495853716876899</v>
      </c>
      <c r="T1088">
        <v>82439.431006552637</v>
      </c>
      <c r="U1088">
        <v>82439.569169204595</v>
      </c>
      <c r="V1088">
        <v>82383.464377322729</v>
      </c>
      <c r="W1088">
        <v>82495.602188261881</v>
      </c>
      <c r="X1088">
        <v>5340.4981491621038</v>
      </c>
      <c r="Y1088">
        <v>5359.1262926619256</v>
      </c>
      <c r="Z1088">
        <v>5198.9374791614127</v>
      </c>
      <c r="AA1088">
        <v>5428.356165275005</v>
      </c>
      <c r="AB1088">
        <v>817.2486110643863</v>
      </c>
      <c r="AC1088">
        <v>807.54087085463607</v>
      </c>
      <c r="AD1088">
        <v>712.32438847287028</v>
      </c>
      <c r="AE1088">
        <v>943.77389213319839</v>
      </c>
      <c r="AF1088">
        <v>68.090089162218277</v>
      </c>
      <c r="AG1088">
        <v>67.846545810442535</v>
      </c>
      <c r="AH1088">
        <v>66.994019364035779</v>
      </c>
      <c r="AI1088">
        <v>69.895840634984509</v>
      </c>
      <c r="AJ1088">
        <v>0.60830794250723297</v>
      </c>
      <c r="AK1088">
        <v>0.60830792057501948</v>
      </c>
      <c r="AL1088">
        <v>0.60829577728105566</v>
      </c>
      <c r="AM1088">
        <v>0.60831990473233855</v>
      </c>
      <c r="AN1088">
        <v>0.96991660248488021</v>
      </c>
      <c r="AO1088">
        <v>0.96991660248488021</v>
      </c>
      <c r="AP1088">
        <v>0.96991660248488021</v>
      </c>
      <c r="AQ1088">
        <v>0.96991660248488021</v>
      </c>
      <c r="AR1088">
        <v>16.255942585520049</v>
      </c>
      <c r="AS1088">
        <v>16.255942585520049</v>
      </c>
      <c r="AT1088">
        <v>16.255942585520049</v>
      </c>
      <c r="AU1088">
        <v>16.255942585520049</v>
      </c>
      <c r="AV1088" t="str">
        <f>VLOOKUP(Sheet1[[#This Row],[NPDES ID2]],Combined_Sheet__Major_Only___2[[NPDES ID2]:[ECHO BFR]],3,FALSE)</f>
        <v>TX</v>
      </c>
      <c r="AW1088" t="s">
        <v>41</v>
      </c>
      <c r="AX1088" t="str">
        <f>VLOOKUP(Sheet1[[#This Row],[NPDES ID2]],Combined_Sheet__Major_Only___2[[NPDES ID2]:[ECHO BFR]],27,FALSE)</f>
        <v>-</v>
      </c>
      <c r="AY1088" t="str">
        <f>VLOOKUP(Sheet1[[#This Row],[NPDES ID2]],Combined_Sheet__Major_Only___2[[NPDES ID2]:[ECHO BFR]],28,FALSE)</f>
        <v>-</v>
      </c>
      <c r="AZ1088" t="str">
        <f>VLOOKUP(Sheet1[[#This Row],[NPDES ID2]],Combined_Sheet__Major_Only___2[[NPDES ID2]:[ECHO BFR]],29,FALSE)</f>
        <v>thickening</v>
      </c>
      <c r="BA1088">
        <f>VLOOKUP(Sheet1[[#This Row],[NPDES ID2]],Combined_Sheet__Major_Only___2[[NPDES ID2]:[ECHO BFR]],17,FALSE)</f>
        <v>29.579944000000001</v>
      </c>
      <c r="BB1088">
        <f>VLOOKUP(Sheet1[[#This Row],[NPDES ID2]],Combined_Sheet__Major_Only___2[[NPDES ID2]:[ECHO BFR]],18,FALSE)</f>
        <v>-95.409916999999993</v>
      </c>
      <c r="BC1088" s="2" t="str">
        <f>IF(ISNUMBER(SEARCH("aerobic",$AW1088)),"aerobic","")</f>
        <v>aerobic</v>
      </c>
      <c r="BD1088" s="2" t="str">
        <f>IF(ISNUMBER(SEARCH("anaer",$AW1088)),"anaer","")</f>
        <v/>
      </c>
      <c r="BE1088" s="2" t="str">
        <f>IF(ISNUMBER(SEARCH("thickening",$AZ1088)),"thickening","")</f>
        <v>thickening</v>
      </c>
      <c r="BF1088" s="3" t="str">
        <f>IF(ISNUMBER(SEARCH("airDry",$AW1088)),"airDry","")</f>
        <v/>
      </c>
      <c r="BG1088" s="3" t="str">
        <f>IF(ISNUMBER(SEARCH("heatDry",$AY1088)),"heatDry","")</f>
        <v/>
      </c>
      <c r="BH1088" s="3" t="str">
        <f>IF(AND(ISNUMBER(SEARCH("aerobic",$AW1088)),ISNUMBER(SEARCH("anaer",$AW1088))),"Combined Aer and Anaer.","")</f>
        <v/>
      </c>
    </row>
    <row r="1089" spans="1:60" x14ac:dyDescent="0.25">
      <c r="A1089" s="5">
        <v>813</v>
      </c>
      <c r="B1089" t="s">
        <v>3978</v>
      </c>
      <c r="C1089">
        <v>1272.2</v>
      </c>
      <c r="D1089">
        <v>359.16314674765709</v>
      </c>
      <c r="E1089">
        <v>356.79627129595173</v>
      </c>
      <c r="F1089">
        <v>303.12208188561232</v>
      </c>
      <c r="G1089">
        <v>422.24890615338671</v>
      </c>
      <c r="H1089">
        <v>-138.70309711667969</v>
      </c>
      <c r="I1089">
        <v>-140.06565528387901</v>
      </c>
      <c r="J1089">
        <v>-158.87760528957551</v>
      </c>
      <c r="K1089">
        <v>-115.644689560782</v>
      </c>
      <c r="L1089">
        <v>951.93017474309647</v>
      </c>
      <c r="M1089">
        <v>946.20805945665938</v>
      </c>
      <c r="N1089">
        <v>926.20627997104441</v>
      </c>
      <c r="O1089">
        <v>994.3228102313351</v>
      </c>
      <c r="P1089">
        <v>39.46924325914317</v>
      </c>
      <c r="Q1089">
        <v>39.276544608596772</v>
      </c>
      <c r="R1089">
        <v>33.126782427143219</v>
      </c>
      <c r="S1089">
        <v>44.389019029789537</v>
      </c>
      <c r="T1089">
        <v>82376.65068214864</v>
      </c>
      <c r="U1089">
        <v>82376.788741880708</v>
      </c>
      <c r="V1089">
        <v>82320.725743489835</v>
      </c>
      <c r="W1089">
        <v>82432.780020911872</v>
      </c>
      <c r="X1089">
        <v>6499.3539415241112</v>
      </c>
      <c r="Y1089">
        <v>6534.8500921003097</v>
      </c>
      <c r="Z1089">
        <v>6215.8571118905211</v>
      </c>
      <c r="AA1089">
        <v>6677.1956655307968</v>
      </c>
      <c r="AB1089">
        <v>1247.8119644402641</v>
      </c>
      <c r="AC1089">
        <v>1230.5090757265241</v>
      </c>
      <c r="AD1089">
        <v>1046.2989350658529</v>
      </c>
      <c r="AE1089">
        <v>1510.964844924719</v>
      </c>
      <c r="AF1089">
        <v>55.929204966195293</v>
      </c>
      <c r="AG1089">
        <v>55.593518224955048</v>
      </c>
      <c r="AH1089">
        <v>54.417550496125962</v>
      </c>
      <c r="AI1089">
        <v>58.419255184857853</v>
      </c>
      <c r="AJ1089">
        <v>0.45983053824970321</v>
      </c>
      <c r="AK1089">
        <v>0.45983047708930952</v>
      </c>
      <c r="AL1089">
        <v>0.45979702089478869</v>
      </c>
      <c r="AM1089">
        <v>0.45986349830722151</v>
      </c>
      <c r="AN1089">
        <v>0.96989466550882852</v>
      </c>
      <c r="AO1089">
        <v>0.96989466550882808</v>
      </c>
      <c r="AP1089">
        <v>0.96989466550882808</v>
      </c>
      <c r="AQ1089">
        <v>0.96989466550882808</v>
      </c>
      <c r="AR1089">
        <v>11.68815363232163</v>
      </c>
      <c r="AS1089">
        <v>11.688153632321621</v>
      </c>
      <c r="AT1089">
        <v>11.688153632321621</v>
      </c>
      <c r="AU1089">
        <v>11.688153632321621</v>
      </c>
      <c r="AV1089" t="str">
        <f>VLOOKUP(Sheet1[[#This Row],[NPDES ID2]],Combined_Sheet__Major_Only___2[[NPDES ID2]:[ECHO BFR]],3,FALSE)</f>
        <v>LA</v>
      </c>
      <c r="AW1089" t="s">
        <v>54</v>
      </c>
      <c r="AX1089" t="str">
        <f>VLOOKUP(Sheet1[[#This Row],[NPDES ID2]],Combined_Sheet__Major_Only___2[[NPDES ID2]:[ECHO BFR]],27,FALSE)</f>
        <v>-</v>
      </c>
      <c r="AY1089" t="str">
        <f>VLOOKUP(Sheet1[[#This Row],[NPDES ID2]],Combined_Sheet__Major_Only___2[[NPDES ID2]:[ECHO BFR]],28,FALSE)</f>
        <v>-</v>
      </c>
      <c r="AZ1089" t="str">
        <f>VLOOKUP(Sheet1[[#This Row],[NPDES ID2]],Combined_Sheet__Major_Only___2[[NPDES ID2]:[ECHO BFR]],29,FALSE)</f>
        <v>thickening</v>
      </c>
      <c r="BA1089">
        <f>VLOOKUP(Sheet1[[#This Row],[NPDES ID2]],Combined_Sheet__Major_Only___2[[NPDES ID2]:[ECHO BFR]],17,FALSE)</f>
        <v>29.929860000000001</v>
      </c>
      <c r="BB1089">
        <f>VLOOKUP(Sheet1[[#This Row],[NPDES ID2]],Combined_Sheet__Major_Only___2[[NPDES ID2]:[ECHO BFR]],18,FALSE)</f>
        <v>-90.044880000000006</v>
      </c>
      <c r="BC1089" s="2" t="str">
        <f>IF(ISNUMBER(SEARCH("aerobic",$AW1089)),"aerobic","")</f>
        <v/>
      </c>
      <c r="BD1089" s="2" t="str">
        <f>IF(ISNUMBER(SEARCH("anaer",$AW1089)),"anaer","")</f>
        <v/>
      </c>
      <c r="BE1089" s="2" t="str">
        <f>IF(ISNUMBER(SEARCH("thickening",$AZ1089)),"thickening","")</f>
        <v>thickening</v>
      </c>
      <c r="BF1089" s="4" t="str">
        <f>IF(ISNUMBER(SEARCH("airDry",$AW1089)),"airDry","")</f>
        <v/>
      </c>
      <c r="BG1089" s="4" t="str">
        <f>IF(ISNUMBER(SEARCH("heatDry",$AY1089)),"heatDry","")</f>
        <v/>
      </c>
      <c r="BH1089" s="4" t="str">
        <f>IF(AND(ISNUMBER(SEARCH("aerobic",$AW1089)),ISNUMBER(SEARCH("anaer",$AW1089))),"Combined Aer and Anaer.","")</f>
        <v/>
      </c>
    </row>
    <row r="1090" spans="1:60" x14ac:dyDescent="0.25">
      <c r="A1090" s="5">
        <v>1551</v>
      </c>
      <c r="B1090" t="s">
        <v>7297</v>
      </c>
      <c r="C1090">
        <v>92.01</v>
      </c>
      <c r="D1090">
        <v>1092.3809038903421</v>
      </c>
      <c r="E1090">
        <v>1080.9798213468191</v>
      </c>
      <c r="F1090">
        <v>760.84533900751944</v>
      </c>
      <c r="G1090">
        <v>1419.2101085591801</v>
      </c>
      <c r="H1090">
        <v>-109.1508478831887</v>
      </c>
      <c r="I1090">
        <v>-110.5224811898937</v>
      </c>
      <c r="J1090">
        <v>-129.97559736007801</v>
      </c>
      <c r="K1090">
        <v>-87.672274649103542</v>
      </c>
      <c r="L1090">
        <v>64.348548323717807</v>
      </c>
      <c r="M1090">
        <v>64.12296528784006</v>
      </c>
      <c r="N1090">
        <v>63.333949188024057</v>
      </c>
      <c r="O1090">
        <v>66.020346743778006</v>
      </c>
      <c r="P1090">
        <v>2.1545059896883472</v>
      </c>
      <c r="Q1090">
        <v>2.1763634870884578</v>
      </c>
      <c r="R1090">
        <v>1.758631555378664</v>
      </c>
      <c r="S1090">
        <v>2.5246160618123579</v>
      </c>
      <c r="T1090">
        <v>82252.6871520165</v>
      </c>
      <c r="U1090">
        <v>82252.825008527027</v>
      </c>
      <c r="V1090">
        <v>82196.844533900279</v>
      </c>
      <c r="W1090">
        <v>82308.733869363758</v>
      </c>
      <c r="X1090">
        <v>5293.4401797205164</v>
      </c>
      <c r="Y1090">
        <v>5311.58866096562</v>
      </c>
      <c r="Z1090">
        <v>5155.8927765568742</v>
      </c>
      <c r="AA1090">
        <v>5378.7444539221706</v>
      </c>
      <c r="AB1090">
        <v>805.09763770374889</v>
      </c>
      <c r="AC1090">
        <v>795.62432405328718</v>
      </c>
      <c r="AD1090">
        <v>702.33739186139815</v>
      </c>
      <c r="AE1090">
        <v>928.61986440737269</v>
      </c>
      <c r="AF1090">
        <v>68.538074215080883</v>
      </c>
      <c r="AG1090">
        <v>68.297841438547891</v>
      </c>
      <c r="AH1090">
        <v>67.457396727208234</v>
      </c>
      <c r="AI1090">
        <v>70.318670419419263</v>
      </c>
      <c r="AJ1090">
        <v>0.61378858521295632</v>
      </c>
      <c r="AK1090">
        <v>0.61378858042027962</v>
      </c>
      <c r="AL1090">
        <v>0.61378591726094101</v>
      </c>
      <c r="AM1090">
        <v>0.61379120859760872</v>
      </c>
      <c r="AN1090">
        <v>0.9698512555384774</v>
      </c>
      <c r="AO1090">
        <v>0.96985125553847762</v>
      </c>
      <c r="AP1090">
        <v>0.96985125553847762</v>
      </c>
      <c r="AQ1090">
        <v>0.96985125553847762</v>
      </c>
      <c r="AR1090">
        <v>16.424847903273388</v>
      </c>
      <c r="AS1090">
        <v>16.424847903273399</v>
      </c>
      <c r="AT1090">
        <v>16.424847903273399</v>
      </c>
      <c r="AU1090">
        <v>16.424847903273399</v>
      </c>
      <c r="AV1090" t="str">
        <f>VLOOKUP(Sheet1[[#This Row],[NPDES ID2]],Combined_Sheet__Major_Only___2[[NPDES ID2]:[ECHO BFR]],3,FALSE)</f>
        <v>PA</v>
      </c>
      <c r="AW1090" t="s">
        <v>12185</v>
      </c>
      <c r="AX1090" t="str">
        <f>VLOOKUP(Sheet1[[#This Row],[NPDES ID2]],Combined_Sheet__Major_Only___2[[NPDES ID2]:[ECHO BFR]],27,FALSE)</f>
        <v>methaneBioCaptureRecover</v>
      </c>
      <c r="AY1090" t="str">
        <f>VLOOKUP(Sheet1[[#This Row],[NPDES ID2]],Combined_Sheet__Major_Only___2[[NPDES ID2]:[ECHO BFR]],28,FALSE)</f>
        <v>-</v>
      </c>
      <c r="AZ1090" t="str">
        <f>VLOOKUP(Sheet1[[#This Row],[NPDES ID2]],Combined_Sheet__Major_Only___2[[NPDES ID2]:[ECHO BFR]],29,FALSE)</f>
        <v>thickening, preliminaryOps</v>
      </c>
      <c r="BA1090">
        <f>VLOOKUP(Sheet1[[#This Row],[NPDES ID2]],Combined_Sheet__Major_Only___2[[NPDES ID2]:[ECHO BFR]],17,FALSE)</f>
        <v>40.017800000000001</v>
      </c>
      <c r="BB1090">
        <f>VLOOKUP(Sheet1[[#This Row],[NPDES ID2]],Combined_Sheet__Major_Only___2[[NPDES ID2]:[ECHO BFR]],18,FALSE)</f>
        <v>-78.486107000000004</v>
      </c>
      <c r="BC1090" s="2" t="str">
        <f>IF(ISNUMBER(SEARCH("aerobic",$AW1090)),"aerobic","")</f>
        <v/>
      </c>
      <c r="BD1090" s="2" t="str">
        <f>IF(ISNUMBER(SEARCH("anaer",$AW1090)),"anaer","")</f>
        <v>anaer</v>
      </c>
      <c r="BE1090" s="2" t="str">
        <f>IF(ISNUMBER(SEARCH("thickening",$AZ1090)),"thickening","")</f>
        <v>thickening</v>
      </c>
      <c r="BF1090" s="4" t="str">
        <f>IF(ISNUMBER(SEARCH("airDry",$AW1090)),"airDry","")</f>
        <v/>
      </c>
      <c r="BG1090" s="4" t="str">
        <f>IF(ISNUMBER(SEARCH("heatDry",$AY1090)),"heatDry","")</f>
        <v/>
      </c>
      <c r="BH1090" s="4" t="str">
        <f>IF(AND(ISNUMBER(SEARCH("aerobic",$AW1090)),ISNUMBER(SEARCH("anaer",$AW1090))),"Combined Aer and Anaer.","")</f>
        <v/>
      </c>
    </row>
    <row r="1091" spans="1:60" x14ac:dyDescent="0.25">
      <c r="A1091" s="5">
        <v>1219</v>
      </c>
      <c r="B1091" t="s">
        <v>5841</v>
      </c>
      <c r="C1091">
        <v>235</v>
      </c>
      <c r="D1091">
        <v>499.19073452620933</v>
      </c>
      <c r="E1091">
        <v>496.54105957115468</v>
      </c>
      <c r="F1091">
        <v>370.26503436544863</v>
      </c>
      <c r="G1091">
        <v>628.0618206200071</v>
      </c>
      <c r="H1091">
        <v>-106.0332503483247</v>
      </c>
      <c r="I1091">
        <v>-107.45118301035259</v>
      </c>
      <c r="J1091">
        <v>-126.9795872193332</v>
      </c>
      <c r="K1091">
        <v>-84.683687900333211</v>
      </c>
      <c r="L1091">
        <v>168.75490949447621</v>
      </c>
      <c r="M1091">
        <v>168.21226359416011</v>
      </c>
      <c r="N1091">
        <v>166.31444022878159</v>
      </c>
      <c r="O1091">
        <v>172.77626433426011</v>
      </c>
      <c r="P1091">
        <v>5.4937719455351104</v>
      </c>
      <c r="Q1091">
        <v>5.5656127649952074</v>
      </c>
      <c r="R1091">
        <v>4.4678164845529933</v>
      </c>
      <c r="S1091">
        <v>6.4822888638294964</v>
      </c>
      <c r="T1091">
        <v>82205.000072650728</v>
      </c>
      <c r="U1091">
        <v>82205.137850984698</v>
      </c>
      <c r="V1091">
        <v>82149.189122124502</v>
      </c>
      <c r="W1091">
        <v>82261.015006666072</v>
      </c>
      <c r="X1091">
        <v>5152.1537193735257</v>
      </c>
      <c r="Y1091">
        <v>5168.5403334174862</v>
      </c>
      <c r="Z1091">
        <v>5028.9644458865814</v>
      </c>
      <c r="AA1091">
        <v>5228.319417371179</v>
      </c>
      <c r="AB1091">
        <v>765.15566268117675</v>
      </c>
      <c r="AC1091">
        <v>756.48942007031815</v>
      </c>
      <c r="AD1091">
        <v>669.67020221237237</v>
      </c>
      <c r="AE1091">
        <v>878.53190209695163</v>
      </c>
      <c r="AF1091">
        <v>70.375229146729865</v>
      </c>
      <c r="AG1091">
        <v>70.149026212754393</v>
      </c>
      <c r="AH1091">
        <v>69.357435757468366</v>
      </c>
      <c r="AI1091">
        <v>72.052119061178473</v>
      </c>
      <c r="AJ1091">
        <v>0.63627129839019481</v>
      </c>
      <c r="AK1091">
        <v>0.63627128607988337</v>
      </c>
      <c r="AL1091">
        <v>0.63626445567107615</v>
      </c>
      <c r="AM1091">
        <v>0.63627802685330237</v>
      </c>
      <c r="AN1091">
        <v>0.9698345229542662</v>
      </c>
      <c r="AO1091">
        <v>0.96983452295426598</v>
      </c>
      <c r="AP1091">
        <v>0.96983452295426598</v>
      </c>
      <c r="AQ1091">
        <v>0.96983452295426598</v>
      </c>
      <c r="AR1091">
        <v>17.116257413686039</v>
      </c>
      <c r="AS1091">
        <v>17.116257413686039</v>
      </c>
      <c r="AT1091">
        <v>17.116257413686039</v>
      </c>
      <c r="AU1091">
        <v>17.116257413686039</v>
      </c>
      <c r="AV1091" t="str">
        <f>VLOOKUP(Sheet1[[#This Row],[NPDES ID2]],Combined_Sheet__Major_Only___2[[NPDES ID2]:[ECHO BFR]],3,FALSE)</f>
        <v>MS</v>
      </c>
      <c r="AW1091" t="s">
        <v>12185</v>
      </c>
      <c r="AX1091" t="str">
        <f>VLOOKUP(Sheet1[[#This Row],[NPDES ID2]],Combined_Sheet__Major_Only___2[[NPDES ID2]:[ECHO BFR]],27,FALSE)</f>
        <v>-</v>
      </c>
      <c r="AY1091" t="str">
        <f>VLOOKUP(Sheet1[[#This Row],[NPDES ID2]],Combined_Sheet__Major_Only___2[[NPDES ID2]:[ECHO BFR]],28,FALSE)</f>
        <v>-</v>
      </c>
      <c r="AZ1091" t="str">
        <f>VLOOKUP(Sheet1[[#This Row],[NPDES ID2]],Combined_Sheet__Major_Only___2[[NPDES ID2]:[ECHO BFR]],29,FALSE)</f>
        <v>thickening</v>
      </c>
      <c r="BA1091">
        <f>VLOOKUP(Sheet1[[#This Row],[NPDES ID2]],Combined_Sheet__Major_Only___2[[NPDES ID2]:[ECHO BFR]],17,FALSE)</f>
        <v>30.418537000000001</v>
      </c>
      <c r="BB1091">
        <f>VLOOKUP(Sheet1[[#This Row],[NPDES ID2]],Combined_Sheet__Major_Only___2[[NPDES ID2]:[ECHO BFR]],18,FALSE)</f>
        <v>-89.061823000000004</v>
      </c>
      <c r="BC1091" s="2" t="str">
        <f>IF(ISNUMBER(SEARCH("aerobic",$AW1091)),"aerobic","")</f>
        <v/>
      </c>
      <c r="BD1091" s="2" t="str">
        <f>IF(ISNUMBER(SEARCH("anaer",$AW1091)),"anaer","")</f>
        <v>anaer</v>
      </c>
      <c r="BE1091" s="2" t="str">
        <f>IF(ISNUMBER(SEARCH("thickening",$AZ1091)),"thickening","")</f>
        <v>thickening</v>
      </c>
      <c r="BF1091" s="4" t="str">
        <f>IF(ISNUMBER(SEARCH("airDry",$AW1091)),"airDry","")</f>
        <v/>
      </c>
      <c r="BG1091" s="4" t="str">
        <f>IF(ISNUMBER(SEARCH("heatDry",$AY1091)),"heatDry","")</f>
        <v/>
      </c>
      <c r="BH1091" s="4" t="str">
        <f>IF(AND(ISNUMBER(SEARCH("aerobic",$AW1091)),ISNUMBER(SEARCH("anaer",$AW1091))),"Combined Aer and Anaer.","")</f>
        <v/>
      </c>
    </row>
    <row r="1092" spans="1:60" x14ac:dyDescent="0.25">
      <c r="A1092" s="5">
        <v>1061</v>
      </c>
      <c r="B1092" t="s">
        <v>5122</v>
      </c>
      <c r="C1092">
        <v>386.5</v>
      </c>
      <c r="D1092">
        <v>391.22809632138842</v>
      </c>
      <c r="E1092">
        <v>386.66222055357957</v>
      </c>
      <c r="F1092">
        <v>303.52713339412531</v>
      </c>
      <c r="G1092">
        <v>481.95569537730267</v>
      </c>
      <c r="H1092">
        <v>-110.21982422925581</v>
      </c>
      <c r="I1092">
        <v>-111.6168788702965</v>
      </c>
      <c r="J1092">
        <v>-130.99664835626649</v>
      </c>
      <c r="K1092">
        <v>-88.653452653904182</v>
      </c>
      <c r="L1092">
        <v>267.69151913083971</v>
      </c>
      <c r="M1092">
        <v>266.72396849483943</v>
      </c>
      <c r="N1092">
        <v>263.34039666848901</v>
      </c>
      <c r="O1092">
        <v>274.86135770043683</v>
      </c>
      <c r="P1092">
        <v>9.0554023371134544</v>
      </c>
      <c r="Q1092">
        <v>9.1412364765952923</v>
      </c>
      <c r="R1092">
        <v>7.4013466802986967</v>
      </c>
      <c r="S1092">
        <v>10.58402666748281</v>
      </c>
      <c r="T1092">
        <v>82198.444670188168</v>
      </c>
      <c r="U1092">
        <v>82198.582437775432</v>
      </c>
      <c r="V1092">
        <v>82142.638072912334</v>
      </c>
      <c r="W1092">
        <v>82254.45523504242</v>
      </c>
      <c r="X1092">
        <v>5341.6454961070613</v>
      </c>
      <c r="Y1092">
        <v>5360.4278034452354</v>
      </c>
      <c r="Z1092">
        <v>5198.7144130930637</v>
      </c>
      <c r="AA1092">
        <v>5430.3854180756098</v>
      </c>
      <c r="AB1092">
        <v>819.83363689698172</v>
      </c>
      <c r="AC1092">
        <v>810.04877269550514</v>
      </c>
      <c r="AD1092">
        <v>714.28498907125618</v>
      </c>
      <c r="AE1092">
        <v>947.303710792689</v>
      </c>
      <c r="AF1092">
        <v>67.876603100136848</v>
      </c>
      <c r="AG1092">
        <v>67.631424838264678</v>
      </c>
      <c r="AH1092">
        <v>66.773231811464143</v>
      </c>
      <c r="AI1092">
        <v>69.694406888720579</v>
      </c>
      <c r="AJ1092">
        <v>0.60569639282209364</v>
      </c>
      <c r="AK1092">
        <v>0.60569637267708487</v>
      </c>
      <c r="AL1092">
        <v>0.60568521495288508</v>
      </c>
      <c r="AM1092">
        <v>0.60570738414671976</v>
      </c>
      <c r="AN1092">
        <v>0.96983222132295355</v>
      </c>
      <c r="AO1092">
        <v>0.96983222132295321</v>
      </c>
      <c r="AP1092">
        <v>0.96983222132295321</v>
      </c>
      <c r="AQ1092">
        <v>0.96983222132295321</v>
      </c>
      <c r="AR1092">
        <v>16.17564693183618</v>
      </c>
      <c r="AS1092">
        <v>16.17564693183618</v>
      </c>
      <c r="AT1092">
        <v>16.17564693183618</v>
      </c>
      <c r="AU1092">
        <v>16.17564693183618</v>
      </c>
      <c r="AV1092" t="str">
        <f>VLOOKUP(Sheet1[[#This Row],[NPDES ID2]],Combined_Sheet__Major_Only___2[[NPDES ID2]:[ECHO BFR]],3,FALSE)</f>
        <v>IL</v>
      </c>
      <c r="AW1092" t="s">
        <v>41</v>
      </c>
      <c r="AX1092" t="str">
        <f>VLOOKUP(Sheet1[[#This Row],[NPDES ID2]],Combined_Sheet__Major_Only___2[[NPDES ID2]:[ECHO BFR]],27,FALSE)</f>
        <v>tempSludgeStore</v>
      </c>
      <c r="AY1092" t="str">
        <f>VLOOKUP(Sheet1[[#This Row],[NPDES ID2]],Combined_Sheet__Major_Only___2[[NPDES ID2]:[ECHO BFR]],28,FALSE)</f>
        <v>-</v>
      </c>
      <c r="AZ1092" t="str">
        <f>VLOOKUP(Sheet1[[#This Row],[NPDES ID2]],Combined_Sheet__Major_Only___2[[NPDES ID2]:[ECHO BFR]],29,FALSE)</f>
        <v>thickening</v>
      </c>
      <c r="BA1092">
        <f>VLOOKUP(Sheet1[[#This Row],[NPDES ID2]],Combined_Sheet__Major_Only___2[[NPDES ID2]:[ECHO BFR]],17,FALSE)</f>
        <v>41.686667</v>
      </c>
      <c r="BB1092">
        <f>VLOOKUP(Sheet1[[#This Row],[NPDES ID2]],Combined_Sheet__Major_Only___2[[NPDES ID2]:[ECHO BFR]],18,FALSE)</f>
        <v>-88.021666999999994</v>
      </c>
      <c r="BC1092" s="2" t="str">
        <f>IF(ISNUMBER(SEARCH("aerobic",$AW1092)),"aerobic","")</f>
        <v>aerobic</v>
      </c>
      <c r="BD1092" s="2" t="str">
        <f>IF(ISNUMBER(SEARCH("anaer",$AW1092)),"anaer","")</f>
        <v/>
      </c>
      <c r="BE1092" s="2" t="str">
        <f>IF(ISNUMBER(SEARCH("thickening",$AZ1092)),"thickening","")</f>
        <v>thickening</v>
      </c>
      <c r="BF1092" s="4" t="str">
        <f>IF(ISNUMBER(SEARCH("airDry",$AW1092)),"airDry","")</f>
        <v/>
      </c>
      <c r="BG1092" s="4" t="str">
        <f>IF(ISNUMBER(SEARCH("heatDry",$AY1092)),"heatDry","")</f>
        <v/>
      </c>
      <c r="BH1092" s="4" t="str">
        <f>IF(AND(ISNUMBER(SEARCH("aerobic",$AW1092)),ISNUMBER(SEARCH("anaer",$AW1092))),"Combined Aer and Anaer.","")</f>
        <v/>
      </c>
    </row>
    <row r="1093" spans="1:60" x14ac:dyDescent="0.25">
      <c r="A1093" s="5">
        <v>1474</v>
      </c>
      <c r="B1093" t="s">
        <v>6958</v>
      </c>
      <c r="C1093">
        <v>113</v>
      </c>
      <c r="D1093">
        <v>919.49364693816926</v>
      </c>
      <c r="E1093">
        <v>910.93053861811859</v>
      </c>
      <c r="F1093">
        <v>647.90157324219967</v>
      </c>
      <c r="G1093">
        <v>1188.8256839193721</v>
      </c>
      <c r="H1093">
        <v>-110.2100107081268</v>
      </c>
      <c r="I1093">
        <v>-111.62484441741439</v>
      </c>
      <c r="J1093">
        <v>-130.99302327727199</v>
      </c>
      <c r="K1093">
        <v>-88.680098517742337</v>
      </c>
      <c r="L1093">
        <v>78.321205703672618</v>
      </c>
      <c r="M1093">
        <v>78.038778692361802</v>
      </c>
      <c r="N1093">
        <v>77.050952914256172</v>
      </c>
      <c r="O1093">
        <v>80.414261724147693</v>
      </c>
      <c r="P1093">
        <v>2.6474306165976258</v>
      </c>
      <c r="Q1093">
        <v>2.6726611285757569</v>
      </c>
      <c r="R1093">
        <v>2.1636354820726078</v>
      </c>
      <c r="S1093">
        <v>3.0948827784916002</v>
      </c>
      <c r="T1093">
        <v>82123.789138754728</v>
      </c>
      <c r="U1093">
        <v>82123.926783954288</v>
      </c>
      <c r="V1093">
        <v>82068.032118026516</v>
      </c>
      <c r="W1093">
        <v>82179.749945864009</v>
      </c>
      <c r="X1093">
        <v>5332.9101444363596</v>
      </c>
      <c r="Y1093">
        <v>5351.6233682314942</v>
      </c>
      <c r="Z1093">
        <v>5190.5202396277846</v>
      </c>
      <c r="AA1093">
        <v>5421.3073914501711</v>
      </c>
      <c r="AB1093">
        <v>817.92226212697892</v>
      </c>
      <c r="AC1093">
        <v>808.16827345409479</v>
      </c>
      <c r="AD1093">
        <v>712.6946751325022</v>
      </c>
      <c r="AE1093">
        <v>944.9555671071148</v>
      </c>
      <c r="AF1093">
        <v>67.92499233246626</v>
      </c>
      <c r="AG1093">
        <v>67.68009990655267</v>
      </c>
      <c r="AH1093">
        <v>66.823324679514457</v>
      </c>
      <c r="AI1093">
        <v>69.740161404606525</v>
      </c>
      <c r="AJ1093">
        <v>0.60628831278275552</v>
      </c>
      <c r="AK1093">
        <v>0.60628830691322533</v>
      </c>
      <c r="AL1093">
        <v>0.60628504615885037</v>
      </c>
      <c r="AM1093">
        <v>0.60629152484250759</v>
      </c>
      <c r="AN1093">
        <v>0.96980598463181888</v>
      </c>
      <c r="AO1093">
        <v>0.96980598463181888</v>
      </c>
      <c r="AP1093">
        <v>0.96980598463181888</v>
      </c>
      <c r="AQ1093">
        <v>0.96980598463181888</v>
      </c>
      <c r="AR1093">
        <v>16.19412440759011</v>
      </c>
      <c r="AS1093">
        <v>16.19412440759011</v>
      </c>
      <c r="AT1093">
        <v>16.19412440759011</v>
      </c>
      <c r="AU1093">
        <v>16.19412440759011</v>
      </c>
      <c r="AV1093" t="str">
        <f>VLOOKUP(Sheet1[[#This Row],[NPDES ID2]],Combined_Sheet__Major_Only___2[[NPDES ID2]:[ECHO BFR]],3,FALSE)</f>
        <v>NE</v>
      </c>
      <c r="AW1093" t="s">
        <v>41</v>
      </c>
      <c r="AX1093" t="str">
        <f>VLOOKUP(Sheet1[[#This Row],[NPDES ID2]],Combined_Sheet__Major_Only___2[[NPDES ID2]:[ECHO BFR]],27,FALSE)</f>
        <v>tempSludgeStore</v>
      </c>
      <c r="AY1093" t="str">
        <f>VLOOKUP(Sheet1[[#This Row],[NPDES ID2]],Combined_Sheet__Major_Only___2[[NPDES ID2]:[ECHO BFR]],28,FALSE)</f>
        <v>-</v>
      </c>
      <c r="AZ1093" t="str">
        <f>VLOOKUP(Sheet1[[#This Row],[NPDES ID2]],Combined_Sheet__Major_Only___2[[NPDES ID2]:[ECHO BFR]],29,FALSE)</f>
        <v>thickening</v>
      </c>
      <c r="BA1093">
        <f>VLOOKUP(Sheet1[[#This Row],[NPDES ID2]],Combined_Sheet__Major_Only___2[[NPDES ID2]:[ECHO BFR]],17,FALSE)</f>
        <v>41.134459999999997</v>
      </c>
      <c r="BB1093">
        <f>VLOOKUP(Sheet1[[#This Row],[NPDES ID2]],Combined_Sheet__Major_Only___2[[NPDES ID2]:[ECHO BFR]],18,FALSE)</f>
        <v>-102.94671</v>
      </c>
      <c r="BC1093" s="2" t="str">
        <f>IF(ISNUMBER(SEARCH("aerobic",$AW1093)),"aerobic","")</f>
        <v>aerobic</v>
      </c>
      <c r="BD1093" s="2" t="str">
        <f>IF(ISNUMBER(SEARCH("anaer",$AW1093)),"anaer","")</f>
        <v/>
      </c>
      <c r="BE1093" s="2" t="str">
        <f>IF(ISNUMBER(SEARCH("thickening",$AZ1093)),"thickening","")</f>
        <v>thickening</v>
      </c>
      <c r="BF1093" s="3" t="str">
        <f>IF(ISNUMBER(SEARCH("airDry",$AW1093)),"airDry","")</f>
        <v/>
      </c>
      <c r="BG1093" s="3" t="str">
        <f>IF(ISNUMBER(SEARCH("heatDry",$AY1093)),"heatDry","")</f>
        <v/>
      </c>
      <c r="BH1093" s="3" t="str">
        <f>IF(AND(ISNUMBER(SEARCH("aerobic",$AW1093)),ISNUMBER(SEARCH("anaer",$AW1093))),"Combined Aer and Anaer.","")</f>
        <v/>
      </c>
    </row>
    <row r="1094" spans="1:60" x14ac:dyDescent="0.25">
      <c r="A1094" s="5">
        <v>2524</v>
      </c>
      <c r="B1094" t="s">
        <v>11718</v>
      </c>
      <c r="C1094">
        <v>154.41999999999999</v>
      </c>
      <c r="D1094">
        <v>708.51605095431125</v>
      </c>
      <c r="E1094">
        <v>704.90594899427697</v>
      </c>
      <c r="F1094">
        <v>508.31952517025587</v>
      </c>
      <c r="G1094">
        <v>910.02530173655259</v>
      </c>
      <c r="H1094">
        <v>-110.33950803151529</v>
      </c>
      <c r="I1094">
        <v>-111.75764053033249</v>
      </c>
      <c r="J1094">
        <v>-131.11662494126111</v>
      </c>
      <c r="K1094">
        <v>-88.798239645745866</v>
      </c>
      <c r="L1094">
        <v>106.9029895469594</v>
      </c>
      <c r="M1094">
        <v>106.51607059898279</v>
      </c>
      <c r="N1094">
        <v>105.1628044517052</v>
      </c>
      <c r="O1094">
        <v>109.7703926833961</v>
      </c>
      <c r="P1094">
        <v>3.6180894624434181</v>
      </c>
      <c r="Q1094">
        <v>3.652277493326523</v>
      </c>
      <c r="R1094">
        <v>2.9573902830926762</v>
      </c>
      <c r="S1094">
        <v>4.2282909433325564</v>
      </c>
      <c r="T1094">
        <v>82074.289553574374</v>
      </c>
      <c r="U1094">
        <v>82074.427117626037</v>
      </c>
      <c r="V1094">
        <v>82018.565404068082</v>
      </c>
      <c r="W1094">
        <v>82130.217369320671</v>
      </c>
      <c r="X1094">
        <v>5336.0224947261186</v>
      </c>
      <c r="Y1094">
        <v>5354.8039976813379</v>
      </c>
      <c r="Z1094">
        <v>5193.044029761114</v>
      </c>
      <c r="AA1094">
        <v>5424.7968559904593</v>
      </c>
      <c r="AB1094">
        <v>819.31423182925948</v>
      </c>
      <c r="AC1094">
        <v>809.52655682652835</v>
      </c>
      <c r="AD1094">
        <v>713.79538812109956</v>
      </c>
      <c r="AE1094">
        <v>946.77264836836287</v>
      </c>
      <c r="AF1094">
        <v>67.844701536863653</v>
      </c>
      <c r="AG1094">
        <v>67.599210553850469</v>
      </c>
      <c r="AH1094">
        <v>66.740278541755984</v>
      </c>
      <c r="AI1094">
        <v>69.664384614367108</v>
      </c>
      <c r="AJ1094">
        <v>0.605306153228647</v>
      </c>
      <c r="AK1094">
        <v>0.60530614520936321</v>
      </c>
      <c r="AL1094">
        <v>0.60530169221752095</v>
      </c>
      <c r="AM1094">
        <v>0.60531053973514215</v>
      </c>
      <c r="AN1094">
        <v>0.96978856348770359</v>
      </c>
      <c r="AO1094">
        <v>0.96978856348770393</v>
      </c>
      <c r="AP1094">
        <v>0.96978856348770393</v>
      </c>
      <c r="AQ1094">
        <v>0.96978856348770393</v>
      </c>
      <c r="AR1094">
        <v>16.16387305092309</v>
      </c>
      <c r="AS1094">
        <v>16.163873050923101</v>
      </c>
      <c r="AT1094">
        <v>16.163873050923101</v>
      </c>
      <c r="AU1094">
        <v>16.163873050923101</v>
      </c>
      <c r="AV1094" t="str">
        <f>VLOOKUP(Sheet1[[#This Row],[NPDES ID2]],Combined_Sheet__Major_Only___2[[NPDES ID2]:[ECHO BFR]],3,FALSE)</f>
        <v>KS</v>
      </c>
      <c r="AW1094" t="s">
        <v>41</v>
      </c>
      <c r="AX1094" t="str">
        <f>VLOOKUP(Sheet1[[#This Row],[NPDES ID2]],Combined_Sheet__Major_Only___2[[NPDES ID2]:[ECHO BFR]],27,FALSE)</f>
        <v>-</v>
      </c>
      <c r="AY1094" t="str">
        <f>VLOOKUP(Sheet1[[#This Row],[NPDES ID2]],Combined_Sheet__Major_Only___2[[NPDES ID2]:[ECHO BFR]],28,FALSE)</f>
        <v>-</v>
      </c>
      <c r="AZ1094" t="str">
        <f>VLOOKUP(Sheet1[[#This Row],[NPDES ID2]],Combined_Sheet__Major_Only___2[[NPDES ID2]:[ECHO BFR]],29,FALSE)</f>
        <v>thickening</v>
      </c>
      <c r="BA1094">
        <f>VLOOKUP(Sheet1[[#This Row],[NPDES ID2]],Combined_Sheet__Major_Only___2[[NPDES ID2]:[ECHO BFR]],17,FALSE)</f>
        <v>37.664870000000001</v>
      </c>
      <c r="BB1094">
        <f>VLOOKUP(Sheet1[[#This Row],[NPDES ID2]],Combined_Sheet__Major_Only___2[[NPDES ID2]:[ECHO BFR]],18,FALSE)</f>
        <v>-97.111429999999999</v>
      </c>
      <c r="BC1094" s="2" t="str">
        <f>IF(ISNUMBER(SEARCH("aerobic",$AW1094)),"aerobic","")</f>
        <v>aerobic</v>
      </c>
      <c r="BD1094" s="2" t="str">
        <f>IF(ISNUMBER(SEARCH("anaer",$AW1094)),"anaer","")</f>
        <v/>
      </c>
      <c r="BE1094" s="2" t="str">
        <f>IF(ISNUMBER(SEARCH("thickening",$AZ1094)),"thickening","")</f>
        <v>thickening</v>
      </c>
      <c r="BF1094" s="3" t="str">
        <f>IF(ISNUMBER(SEARCH("airDry",$AW1094)),"airDry","")</f>
        <v/>
      </c>
      <c r="BG1094" s="3" t="str">
        <f>IF(ISNUMBER(SEARCH("heatDry",$AY1094)),"heatDry","")</f>
        <v/>
      </c>
      <c r="BH1094" s="3" t="str">
        <f>IF(AND(ISNUMBER(SEARCH("aerobic",$AW1094)),ISNUMBER(SEARCH("anaer",$AW1094))),"Combined Aer and Anaer.","")</f>
        <v/>
      </c>
    </row>
    <row r="1095" spans="1:60" x14ac:dyDescent="0.25">
      <c r="A1095" s="5">
        <v>1315</v>
      </c>
      <c r="B1095" t="s">
        <v>6257</v>
      </c>
      <c r="C1095">
        <v>175</v>
      </c>
      <c r="D1095">
        <v>593.8161744362319</v>
      </c>
      <c r="E1095">
        <v>586.75040790996002</v>
      </c>
      <c r="F1095">
        <v>428.02655077978261</v>
      </c>
      <c r="G1095">
        <v>761.11556388036922</v>
      </c>
      <c r="H1095">
        <v>-139.1466746365918</v>
      </c>
      <c r="I1095">
        <v>-140.37912847237399</v>
      </c>
      <c r="J1095">
        <v>-158.93565015561111</v>
      </c>
      <c r="K1095">
        <v>-116.2935713939757</v>
      </c>
      <c r="L1095">
        <v>131.02204447305709</v>
      </c>
      <c r="M1095">
        <v>130.2350605240471</v>
      </c>
      <c r="N1095">
        <v>127.4825445663279</v>
      </c>
      <c r="O1095">
        <v>136.85427997434959</v>
      </c>
      <c r="P1095">
        <v>5.4315849451232863</v>
      </c>
      <c r="Q1095">
        <v>5.4051622419368552</v>
      </c>
      <c r="R1095">
        <v>4.5585025331911906</v>
      </c>
      <c r="S1095">
        <v>6.10893163571986</v>
      </c>
      <c r="T1095">
        <v>82039.937251333366</v>
      </c>
      <c r="U1095">
        <v>82040.074759069044</v>
      </c>
      <c r="V1095">
        <v>81984.235914182907</v>
      </c>
      <c r="W1095">
        <v>82095.842171346929</v>
      </c>
      <c r="X1095">
        <v>6471.3110214108683</v>
      </c>
      <c r="Y1095">
        <v>6506.6263948011447</v>
      </c>
      <c r="Z1095">
        <v>6189.1574945809662</v>
      </c>
      <c r="AA1095">
        <v>6648.3307772578301</v>
      </c>
      <c r="AB1095">
        <v>1241.9600682365451</v>
      </c>
      <c r="AC1095">
        <v>1224.749662697036</v>
      </c>
      <c r="AD1095">
        <v>1041.497710856733</v>
      </c>
      <c r="AE1095">
        <v>1503.893463671305</v>
      </c>
      <c r="AF1095">
        <v>55.938038088103497</v>
      </c>
      <c r="AG1095">
        <v>55.602115889785011</v>
      </c>
      <c r="AH1095">
        <v>54.426858590560563</v>
      </c>
      <c r="AI1095">
        <v>58.427938678254762</v>
      </c>
      <c r="AJ1095">
        <v>0.45993812069151352</v>
      </c>
      <c r="AK1095">
        <v>0.45993811241632832</v>
      </c>
      <c r="AL1095">
        <v>0.45993352011281419</v>
      </c>
      <c r="AM1095">
        <v>0.45994264444833149</v>
      </c>
      <c r="AN1095">
        <v>0.96977646153645802</v>
      </c>
      <c r="AO1095">
        <v>0.96977646153645791</v>
      </c>
      <c r="AP1095">
        <v>0.96977646153645791</v>
      </c>
      <c r="AQ1095">
        <v>0.96977646153645791</v>
      </c>
      <c r="AR1095">
        <v>11.692451280731509</v>
      </c>
      <c r="AS1095">
        <v>11.6924512807315</v>
      </c>
      <c r="AT1095">
        <v>11.6924512807315</v>
      </c>
      <c r="AU1095">
        <v>11.6924512807315</v>
      </c>
      <c r="AV1095" t="str">
        <f>VLOOKUP(Sheet1[[#This Row],[NPDES ID2]],Combined_Sheet__Major_Only___2[[NPDES ID2]:[ECHO BFR]],3,FALSE)</f>
        <v>IN</v>
      </c>
      <c r="AW1095" t="s">
        <v>54</v>
      </c>
      <c r="AX1095" t="str">
        <f>VLOOKUP(Sheet1[[#This Row],[NPDES ID2]],Combined_Sheet__Major_Only___2[[NPDES ID2]:[ECHO BFR]],27,FALSE)</f>
        <v>-</v>
      </c>
      <c r="AY1095" t="str">
        <f>VLOOKUP(Sheet1[[#This Row],[NPDES ID2]],Combined_Sheet__Major_Only___2[[NPDES ID2]:[ECHO BFR]],28,FALSE)</f>
        <v>-</v>
      </c>
      <c r="AZ1095" t="str">
        <f>VLOOKUP(Sheet1[[#This Row],[NPDES ID2]],Combined_Sheet__Major_Only___2[[NPDES ID2]:[ECHO BFR]],29,FALSE)</f>
        <v>thickening</v>
      </c>
      <c r="BA1095">
        <f>VLOOKUP(Sheet1[[#This Row],[NPDES ID2]],Combined_Sheet__Major_Only___2[[NPDES ID2]:[ECHO BFR]],17,FALSE)</f>
        <v>40.435471999999997</v>
      </c>
      <c r="BB1095">
        <f>VLOOKUP(Sheet1[[#This Row],[NPDES ID2]],Combined_Sheet__Major_Only___2[[NPDES ID2]:[ECHO BFR]],18,FALSE)</f>
        <v>-85.385499999999993</v>
      </c>
      <c r="BC1095" s="2" t="str">
        <f>IF(ISNUMBER(SEARCH("aerobic",$AW1095)),"aerobic","")</f>
        <v/>
      </c>
      <c r="BD1095" s="2" t="str">
        <f>IF(ISNUMBER(SEARCH("anaer",$AW1095)),"anaer","")</f>
        <v/>
      </c>
      <c r="BE1095" s="2" t="str">
        <f>IF(ISNUMBER(SEARCH("thickening",$AZ1095)),"thickening","")</f>
        <v>thickening</v>
      </c>
      <c r="BF1095" s="4" t="str">
        <f>IF(ISNUMBER(SEARCH("airDry",$AW1095)),"airDry","")</f>
        <v/>
      </c>
      <c r="BG1095" s="4" t="str">
        <f>IF(ISNUMBER(SEARCH("heatDry",$AY1095)),"heatDry","")</f>
        <v/>
      </c>
      <c r="BH1095" s="4" t="str">
        <f>IF(AND(ISNUMBER(SEARCH("aerobic",$AW1095)),ISNUMBER(SEARCH("anaer",$AW1095))),"Combined Aer and Anaer.","")</f>
        <v/>
      </c>
    </row>
    <row r="1096" spans="1:60" x14ac:dyDescent="0.25">
      <c r="A1096" s="5">
        <v>324</v>
      </c>
      <c r="B1096" t="s">
        <v>1644</v>
      </c>
      <c r="C1096">
        <v>1124.78</v>
      </c>
      <c r="D1096">
        <v>345.85485553580418</v>
      </c>
      <c r="E1096">
        <v>342.65086922977912</v>
      </c>
      <c r="F1096">
        <v>293.00389027019571</v>
      </c>
      <c r="G1096">
        <v>409.91596746144512</v>
      </c>
      <c r="H1096">
        <v>-139.16976781603549</v>
      </c>
      <c r="I1096">
        <v>-140.57296831247029</v>
      </c>
      <c r="J1096">
        <v>-159.24614655428121</v>
      </c>
      <c r="K1096">
        <v>-116.1281852607609</v>
      </c>
      <c r="L1096">
        <v>834.24966611301522</v>
      </c>
      <c r="M1096">
        <v>829.19895221880608</v>
      </c>
      <c r="N1096">
        <v>811.5426507834128</v>
      </c>
      <c r="O1096">
        <v>871.66980120638209</v>
      </c>
      <c r="P1096">
        <v>34.705300210708849</v>
      </c>
      <c r="Q1096">
        <v>34.519282009040452</v>
      </c>
      <c r="R1096">
        <v>29.14056783032219</v>
      </c>
      <c r="S1096">
        <v>39.03793078113732</v>
      </c>
      <c r="T1096">
        <v>81989.482175588098</v>
      </c>
      <c r="U1096">
        <v>81989.619600609469</v>
      </c>
      <c r="V1096">
        <v>81933.814344172803</v>
      </c>
      <c r="W1096">
        <v>82045.35346740637</v>
      </c>
      <c r="X1096">
        <v>6489.4841749789121</v>
      </c>
      <c r="Y1096">
        <v>6525.1595368925409</v>
      </c>
      <c r="Z1096">
        <v>6204.460312617377</v>
      </c>
      <c r="AA1096">
        <v>6668.3454350105967</v>
      </c>
      <c r="AB1096">
        <v>1251.584183278261</v>
      </c>
      <c r="AC1096">
        <v>1234.256999821956</v>
      </c>
      <c r="AD1096">
        <v>1048.543992883898</v>
      </c>
      <c r="AE1096">
        <v>1517.2144110001791</v>
      </c>
      <c r="AF1096">
        <v>55.750904469604983</v>
      </c>
      <c r="AG1096">
        <v>55.413824488559939</v>
      </c>
      <c r="AH1096">
        <v>54.233196855546183</v>
      </c>
      <c r="AI1096">
        <v>58.251016682043307</v>
      </c>
      <c r="AJ1096">
        <v>0.45765858618045457</v>
      </c>
      <c r="AK1096">
        <v>0.45765853247005939</v>
      </c>
      <c r="AL1096">
        <v>0.45762909510251221</v>
      </c>
      <c r="AM1096">
        <v>0.45768758662430431</v>
      </c>
      <c r="AN1096">
        <v>0.96975866916090681</v>
      </c>
      <c r="AO1096">
        <v>0.96975866916090658</v>
      </c>
      <c r="AP1096">
        <v>0.96975866916090658</v>
      </c>
      <c r="AQ1096">
        <v>0.96975866916090658</v>
      </c>
      <c r="AR1096">
        <v>11.621483568688699</v>
      </c>
      <c r="AS1096">
        <v>11.621483568688699</v>
      </c>
      <c r="AT1096">
        <v>11.621483568688699</v>
      </c>
      <c r="AU1096">
        <v>11.621483568688699</v>
      </c>
      <c r="AV1096" t="str">
        <f>VLOOKUP(Sheet1[[#This Row],[NPDES ID2]],Combined_Sheet__Major_Only___2[[NPDES ID2]:[ECHO BFR]],3,FALSE)</f>
        <v>MA</v>
      </c>
      <c r="AW1096" t="s">
        <v>54</v>
      </c>
      <c r="AX1096" t="str">
        <f>VLOOKUP(Sheet1[[#This Row],[NPDES ID2]],Combined_Sheet__Major_Only___2[[NPDES ID2]:[ECHO BFR]],27,FALSE)</f>
        <v>-</v>
      </c>
      <c r="AY1096" t="str">
        <f>VLOOKUP(Sheet1[[#This Row],[NPDES ID2]],Combined_Sheet__Major_Only___2[[NPDES ID2]:[ECHO BFR]],28,FALSE)</f>
        <v>-</v>
      </c>
      <c r="AZ1096" t="str">
        <f>VLOOKUP(Sheet1[[#This Row],[NPDES ID2]],Combined_Sheet__Major_Only___2[[NPDES ID2]:[ECHO BFR]],29,FALSE)</f>
        <v>preliminaryOps, thickening</v>
      </c>
      <c r="BA1096">
        <f>VLOOKUP(Sheet1[[#This Row],[NPDES ID2]],Combined_Sheet__Major_Only___2[[NPDES ID2]:[ECHO BFR]],17,FALSE)</f>
        <v>42.153759999999998</v>
      </c>
      <c r="BB1096">
        <f>VLOOKUP(Sheet1[[#This Row],[NPDES ID2]],Combined_Sheet__Major_Only___2[[NPDES ID2]:[ECHO BFR]],18,FALSE)</f>
        <v>-72.621660000000006</v>
      </c>
      <c r="BC1096" s="2" t="str">
        <f>IF(ISNUMBER(SEARCH("aerobic",$AW1096)),"aerobic","")</f>
        <v/>
      </c>
      <c r="BD1096" s="2" t="str">
        <f>IF(ISNUMBER(SEARCH("anaer",$AW1096)),"anaer","")</f>
        <v/>
      </c>
      <c r="BE1096" s="2" t="str">
        <f>IF(ISNUMBER(SEARCH("thickening",$AZ1096)),"thickening","")</f>
        <v>thickening</v>
      </c>
      <c r="BF1096" s="3" t="str">
        <f>IF(ISNUMBER(SEARCH("airDry",$AW1096)),"airDry","")</f>
        <v/>
      </c>
      <c r="BG1096" s="3" t="str">
        <f>IF(ISNUMBER(SEARCH("heatDry",$AY1096)),"heatDry","")</f>
        <v/>
      </c>
      <c r="BH1096" s="3" t="str">
        <f>IF(AND(ISNUMBER(SEARCH("aerobic",$AW1096)),ISNUMBER(SEARCH("anaer",$AW1096))),"Combined Aer and Anaer.","")</f>
        <v/>
      </c>
    </row>
    <row r="1097" spans="1:60" x14ac:dyDescent="0.25">
      <c r="A1097" s="5">
        <v>887</v>
      </c>
      <c r="B1097" t="s">
        <v>4326</v>
      </c>
      <c r="C1097">
        <v>800.37</v>
      </c>
      <c r="D1097">
        <v>344.50580965139591</v>
      </c>
      <c r="E1097">
        <v>335.32289596371982</v>
      </c>
      <c r="F1097">
        <v>290.8625366758647</v>
      </c>
      <c r="G1097">
        <v>408.33896523356998</v>
      </c>
      <c r="H1097">
        <v>-110.359232252762</v>
      </c>
      <c r="I1097">
        <v>-111.7323378363096</v>
      </c>
      <c r="J1097">
        <v>-131.12180894611811</v>
      </c>
      <c r="K1097">
        <v>-88.731767981413014</v>
      </c>
      <c r="L1097">
        <v>553.15021827716157</v>
      </c>
      <c r="M1097">
        <v>551.13733454012822</v>
      </c>
      <c r="N1097">
        <v>544.09994437125761</v>
      </c>
      <c r="O1097">
        <v>568.06427836671526</v>
      </c>
      <c r="P1097">
        <v>18.754018475113309</v>
      </c>
      <c r="Q1097">
        <v>18.9289894601832</v>
      </c>
      <c r="R1097">
        <v>15.332909562647471</v>
      </c>
      <c r="S1097">
        <v>21.90800066732659</v>
      </c>
      <c r="T1097">
        <v>81966.272250849957</v>
      </c>
      <c r="U1097">
        <v>81966.409637821751</v>
      </c>
      <c r="V1097">
        <v>81910.619832464567</v>
      </c>
      <c r="W1097">
        <v>82022.128073305226</v>
      </c>
      <c r="X1097">
        <v>5338.0247253431626</v>
      </c>
      <c r="Y1097">
        <v>5356.9029544597579</v>
      </c>
      <c r="Z1097">
        <v>5194.276235112432</v>
      </c>
      <c r="AA1097">
        <v>5427.292740214034</v>
      </c>
      <c r="AB1097">
        <v>820.9559689782659</v>
      </c>
      <c r="AC1097">
        <v>811.12983126477116</v>
      </c>
      <c r="AD1097">
        <v>715.04980750521622</v>
      </c>
      <c r="AE1097">
        <v>948.99749016393901</v>
      </c>
      <c r="AF1097">
        <v>67.732456143992948</v>
      </c>
      <c r="AG1097">
        <v>67.486305090066111</v>
      </c>
      <c r="AH1097">
        <v>66.624079749594472</v>
      </c>
      <c r="AI1097">
        <v>69.558247220880602</v>
      </c>
      <c r="AJ1097">
        <v>0.60393315797416935</v>
      </c>
      <c r="AK1097">
        <v>0.6039331161649244</v>
      </c>
      <c r="AL1097">
        <v>0.60391006411644377</v>
      </c>
      <c r="AM1097">
        <v>0.60395586694156822</v>
      </c>
      <c r="AN1097">
        <v>0.96975047742349219</v>
      </c>
      <c r="AO1097">
        <v>0.9697504774234923</v>
      </c>
      <c r="AP1097">
        <v>0.9697504774234923</v>
      </c>
      <c r="AQ1097">
        <v>0.9697504774234923</v>
      </c>
      <c r="AR1097">
        <v>16.121003748501881</v>
      </c>
      <c r="AS1097">
        <v>16.121003748501881</v>
      </c>
      <c r="AT1097">
        <v>16.121003748501881</v>
      </c>
      <c r="AU1097">
        <v>16.121003748501881</v>
      </c>
      <c r="AV1097" t="str">
        <f>VLOOKUP(Sheet1[[#This Row],[NPDES ID2]],Combined_Sheet__Major_Only___2[[NPDES ID2]:[ECHO BFR]],3,FALSE)</f>
        <v>FL</v>
      </c>
      <c r="AW1097" t="s">
        <v>41</v>
      </c>
      <c r="AX1097" t="str">
        <f>VLOOKUP(Sheet1[[#This Row],[NPDES ID2]],Combined_Sheet__Major_Only___2[[NPDES ID2]:[ECHO BFR]],27,FALSE)</f>
        <v>-</v>
      </c>
      <c r="AY1097" t="str">
        <f>VLOOKUP(Sheet1[[#This Row],[NPDES ID2]],Combined_Sheet__Major_Only___2[[NPDES ID2]:[ECHO BFR]],28,FALSE)</f>
        <v>-</v>
      </c>
      <c r="AZ1097" t="str">
        <f>VLOOKUP(Sheet1[[#This Row],[NPDES ID2]],Combined_Sheet__Major_Only___2[[NPDES ID2]:[ECHO BFR]],29,FALSE)</f>
        <v>preliminaryOps, thickening</v>
      </c>
      <c r="BA1097">
        <f>VLOOKUP(Sheet1[[#This Row],[NPDES ID2]],Combined_Sheet__Major_Only___2[[NPDES ID2]:[ECHO BFR]],17,FALSE)</f>
        <v>26.151903000000001</v>
      </c>
      <c r="BB1097">
        <f>VLOOKUP(Sheet1[[#This Row],[NPDES ID2]],Combined_Sheet__Major_Only___2[[NPDES ID2]:[ECHO BFR]],18,FALSE)</f>
        <v>-81.78819</v>
      </c>
      <c r="BC1097" s="2" t="str">
        <f>IF(ISNUMBER(SEARCH("aerobic",$AW1097)),"aerobic","")</f>
        <v>aerobic</v>
      </c>
      <c r="BD1097" s="2" t="str">
        <f>IF(ISNUMBER(SEARCH("anaer",$AW1097)),"anaer","")</f>
        <v/>
      </c>
      <c r="BE1097" s="2" t="str">
        <f>IF(ISNUMBER(SEARCH("thickening",$AZ1097)),"thickening","")</f>
        <v>thickening</v>
      </c>
      <c r="BF1097" s="4" t="str">
        <f>IF(ISNUMBER(SEARCH("airDry",$AW1097)),"airDry","")</f>
        <v/>
      </c>
      <c r="BG1097" s="4" t="str">
        <f>IF(ISNUMBER(SEARCH("heatDry",$AY1097)),"heatDry","")</f>
        <v/>
      </c>
      <c r="BH1097" s="4" t="str">
        <f>IF(AND(ISNUMBER(SEARCH("aerobic",$AW1097)),ISNUMBER(SEARCH("anaer",$AW1097))),"Combined Aer and Anaer.","")</f>
        <v/>
      </c>
    </row>
    <row r="1098" spans="1:60" x14ac:dyDescent="0.25">
      <c r="A1098" s="5">
        <v>2538</v>
      </c>
      <c r="B1098" t="s">
        <v>11779</v>
      </c>
      <c r="C1098">
        <v>134.30000000000001</v>
      </c>
      <c r="D1098">
        <v>742.26828225840507</v>
      </c>
      <c r="E1098">
        <v>731.5381461161295</v>
      </c>
      <c r="F1098">
        <v>526.77081763768717</v>
      </c>
      <c r="G1098">
        <v>964.50524687586392</v>
      </c>
      <c r="H1098">
        <v>-139.60429112528149</v>
      </c>
      <c r="I1098">
        <v>-140.80103390422229</v>
      </c>
      <c r="J1098">
        <v>-159.32785516255711</v>
      </c>
      <c r="K1098">
        <v>-116.74781104826251</v>
      </c>
      <c r="L1098">
        <v>99.592065165313159</v>
      </c>
      <c r="M1098">
        <v>98.989174794246566</v>
      </c>
      <c r="N1098">
        <v>96.880489731085191</v>
      </c>
      <c r="O1098">
        <v>104.06005913514549</v>
      </c>
      <c r="P1098">
        <v>4.1435953271854506</v>
      </c>
      <c r="Q1098">
        <v>4.1212913789546732</v>
      </c>
      <c r="R1098">
        <v>3.4791412933612529</v>
      </c>
      <c r="S1098">
        <v>4.6607303220188774</v>
      </c>
      <c r="T1098">
        <v>81923.9334602936</v>
      </c>
      <c r="U1098">
        <v>81924.070777856643</v>
      </c>
      <c r="V1098">
        <v>81868.309157856536</v>
      </c>
      <c r="W1098">
        <v>81979.7610640395</v>
      </c>
      <c r="X1098">
        <v>6484.6450534869973</v>
      </c>
      <c r="Y1098">
        <v>6520.2878882958503</v>
      </c>
      <c r="Z1098">
        <v>6199.7836171969902</v>
      </c>
      <c r="AA1098">
        <v>6663.4279689182385</v>
      </c>
      <c r="AB1098">
        <v>1250.6876755144119</v>
      </c>
      <c r="AC1098">
        <v>1233.385377578963</v>
      </c>
      <c r="AD1098">
        <v>1047.8140088148209</v>
      </c>
      <c r="AE1098">
        <v>1516.2761891086709</v>
      </c>
      <c r="AF1098">
        <v>55.744402936141313</v>
      </c>
      <c r="AG1098">
        <v>55.407002064744162</v>
      </c>
      <c r="AH1098">
        <v>54.226629903965623</v>
      </c>
      <c r="AI1098">
        <v>58.245191484651897</v>
      </c>
      <c r="AJ1098">
        <v>0.4575793721317401</v>
      </c>
      <c r="AK1098">
        <v>0.45757936580494502</v>
      </c>
      <c r="AL1098">
        <v>0.45757585288757813</v>
      </c>
      <c r="AM1098">
        <v>0.45758283260127119</v>
      </c>
      <c r="AN1098">
        <v>0.96973552288503984</v>
      </c>
      <c r="AO1098">
        <v>0.9697355228850395</v>
      </c>
      <c r="AP1098">
        <v>0.9697355228850395</v>
      </c>
      <c r="AQ1098">
        <v>0.9697355228850395</v>
      </c>
      <c r="AR1098">
        <v>11.61993482201528</v>
      </c>
      <c r="AS1098">
        <v>11.61993482201528</v>
      </c>
      <c r="AT1098">
        <v>11.61993482201528</v>
      </c>
      <c r="AU1098">
        <v>11.61993482201528</v>
      </c>
      <c r="AV1098" t="str">
        <f>VLOOKUP(Sheet1[[#This Row],[NPDES ID2]],Combined_Sheet__Major_Only___2[[NPDES ID2]:[ECHO BFR]],3,FALSE)</f>
        <v>MO</v>
      </c>
      <c r="AW1098" t="s">
        <v>54</v>
      </c>
      <c r="AX1098" t="str">
        <f>VLOOKUP(Sheet1[[#This Row],[NPDES ID2]],Combined_Sheet__Major_Only___2[[NPDES ID2]:[ECHO BFR]],27,FALSE)</f>
        <v>-</v>
      </c>
      <c r="AY1098" t="str">
        <f>VLOOKUP(Sheet1[[#This Row],[NPDES ID2]],Combined_Sheet__Major_Only___2[[NPDES ID2]:[ECHO BFR]],28,FALSE)</f>
        <v>-</v>
      </c>
      <c r="AZ1098" t="str">
        <f>VLOOKUP(Sheet1[[#This Row],[NPDES ID2]],Combined_Sheet__Major_Only___2[[NPDES ID2]:[ECHO BFR]],29,FALSE)</f>
        <v>thickening</v>
      </c>
      <c r="BA1098">
        <f>VLOOKUP(Sheet1[[#This Row],[NPDES ID2]],Combined_Sheet__Major_Only___2[[NPDES ID2]:[ECHO BFR]],17,FALSE)</f>
        <v>38.739305999999999</v>
      </c>
      <c r="BB1098">
        <f>VLOOKUP(Sheet1[[#This Row],[NPDES ID2]],Combined_Sheet__Major_Only___2[[NPDES ID2]:[ECHO BFR]],18,FALSE)</f>
        <v>-94.515949000000006</v>
      </c>
      <c r="BC1098" s="2" t="str">
        <f>IF(ISNUMBER(SEARCH("aerobic",$AW1098)),"aerobic","")</f>
        <v/>
      </c>
      <c r="BD1098" s="2" t="str">
        <f>IF(ISNUMBER(SEARCH("anaer",$AW1098)),"anaer","")</f>
        <v/>
      </c>
      <c r="BE1098" s="2" t="str">
        <f>IF(ISNUMBER(SEARCH("thickening",$AZ1098)),"thickening","")</f>
        <v>thickening</v>
      </c>
      <c r="BF1098" s="3" t="str">
        <f>IF(ISNUMBER(SEARCH("airDry",$AW1098)),"airDry","")</f>
        <v/>
      </c>
      <c r="BG1098" s="3" t="str">
        <f>IF(ISNUMBER(SEARCH("heatDry",$AY1098)),"heatDry","")</f>
        <v/>
      </c>
      <c r="BH1098" s="3" t="str">
        <f>IF(AND(ISNUMBER(SEARCH("aerobic",$AW1098)),ISNUMBER(SEARCH("anaer",$AW1098))),"Combined Aer and Anaer.","")</f>
        <v/>
      </c>
    </row>
    <row r="1099" spans="1:60" x14ac:dyDescent="0.25">
      <c r="A1099" s="5">
        <v>1651</v>
      </c>
      <c r="B1099" t="s">
        <v>7750</v>
      </c>
      <c r="C1099">
        <v>62.62</v>
      </c>
      <c r="D1099">
        <v>1563.35965875751</v>
      </c>
      <c r="E1099">
        <v>1547.352240261567</v>
      </c>
      <c r="F1099">
        <v>1070.814109009176</v>
      </c>
      <c r="G1099">
        <v>2043.001327195565</v>
      </c>
      <c r="H1099">
        <v>-109.8397038718492</v>
      </c>
      <c r="I1099">
        <v>-111.2416297554192</v>
      </c>
      <c r="J1099">
        <v>-130.63816238059161</v>
      </c>
      <c r="K1099">
        <v>-88.333319959185289</v>
      </c>
      <c r="L1099">
        <v>43.54303130257945</v>
      </c>
      <c r="M1099">
        <v>43.387593842451622</v>
      </c>
      <c r="N1099">
        <v>42.843914120481251</v>
      </c>
      <c r="O1099">
        <v>44.694991505512903</v>
      </c>
      <c r="P1099">
        <v>1.466819184353676</v>
      </c>
      <c r="Q1099">
        <v>1.4811224890687009</v>
      </c>
      <c r="R1099">
        <v>1.1982435290554661</v>
      </c>
      <c r="S1099">
        <v>1.716185705679607</v>
      </c>
      <c r="T1099">
        <v>81892.760495265495</v>
      </c>
      <c r="U1099">
        <v>81892.897761724656</v>
      </c>
      <c r="V1099">
        <v>81837.156893879728</v>
      </c>
      <c r="W1099">
        <v>81948.567322299816</v>
      </c>
      <c r="X1099">
        <v>5300.715062527499</v>
      </c>
      <c r="Y1099">
        <v>5319.1610432216276</v>
      </c>
      <c r="Z1099">
        <v>5160.5530484733335</v>
      </c>
      <c r="AA1099">
        <v>5387.6975211944582</v>
      </c>
      <c r="AB1099">
        <v>810.52246692371523</v>
      </c>
      <c r="AC1099">
        <v>800.90309696594113</v>
      </c>
      <c r="AD1099">
        <v>706.5464653623701</v>
      </c>
      <c r="AE1099">
        <v>935.84911786067062</v>
      </c>
      <c r="AF1099">
        <v>68.144860333395016</v>
      </c>
      <c r="AG1099">
        <v>67.901625942064783</v>
      </c>
      <c r="AH1099">
        <v>67.050727363788909</v>
      </c>
      <c r="AI1099">
        <v>69.947646133376054</v>
      </c>
      <c r="AJ1099">
        <v>0.60897796882179178</v>
      </c>
      <c r="AK1099">
        <v>0.60897796557443773</v>
      </c>
      <c r="AL1099">
        <v>0.60897616053524761</v>
      </c>
      <c r="AM1099">
        <v>0.60897974689861611</v>
      </c>
      <c r="AN1099">
        <v>0.96972450278751599</v>
      </c>
      <c r="AO1099">
        <v>0.96972450278751599</v>
      </c>
      <c r="AP1099">
        <v>0.96972450278751599</v>
      </c>
      <c r="AQ1099">
        <v>0.96972450278751599</v>
      </c>
      <c r="AR1099">
        <v>16.27690616127158</v>
      </c>
      <c r="AS1099">
        <v>16.27690616127158</v>
      </c>
      <c r="AT1099">
        <v>16.27690616127158</v>
      </c>
      <c r="AU1099">
        <v>16.27690616127158</v>
      </c>
      <c r="AV1099" t="str">
        <f>VLOOKUP(Sheet1[[#This Row],[NPDES ID2]],Combined_Sheet__Major_Only___2[[NPDES ID2]:[ECHO BFR]],3,FALSE)</f>
        <v>VA</v>
      </c>
      <c r="AW1099" t="s">
        <v>41</v>
      </c>
      <c r="AX1099" t="str">
        <f>VLOOKUP(Sheet1[[#This Row],[NPDES ID2]],Combined_Sheet__Major_Only___2[[NPDES ID2]:[ECHO BFR]],27,FALSE)</f>
        <v>other</v>
      </c>
      <c r="AY1099" t="str">
        <f>VLOOKUP(Sheet1[[#This Row],[NPDES ID2]],Combined_Sheet__Major_Only___2[[NPDES ID2]:[ECHO BFR]],28,FALSE)</f>
        <v>-</v>
      </c>
      <c r="AZ1099" t="str">
        <f>VLOOKUP(Sheet1[[#This Row],[NPDES ID2]],Combined_Sheet__Major_Only___2[[NPDES ID2]:[ECHO BFR]],29,FALSE)</f>
        <v>thickening</v>
      </c>
      <c r="BA1099">
        <f>VLOOKUP(Sheet1[[#This Row],[NPDES ID2]],Combined_Sheet__Major_Only___2[[NPDES ID2]:[ECHO BFR]],17,FALSE)</f>
        <v>37.333610999999998</v>
      </c>
      <c r="BB1099">
        <f>VLOOKUP(Sheet1[[#This Row],[NPDES ID2]],Combined_Sheet__Major_Only___2[[NPDES ID2]:[ECHO BFR]],18,FALSE)</f>
        <v>-79.506666999999993</v>
      </c>
      <c r="BC1099" s="2" t="str">
        <f>IF(ISNUMBER(SEARCH("aerobic",$AW1099)),"aerobic","")</f>
        <v>aerobic</v>
      </c>
      <c r="BD1099" s="2" t="str">
        <f>IF(ISNUMBER(SEARCH("anaer",$AW1099)),"anaer","")</f>
        <v/>
      </c>
      <c r="BE1099" s="2" t="str">
        <f>IF(ISNUMBER(SEARCH("thickening",$AZ1099)),"thickening","")</f>
        <v>thickening</v>
      </c>
      <c r="BF1099" s="4" t="str">
        <f>IF(ISNUMBER(SEARCH("airDry",$AW1099)),"airDry","")</f>
        <v/>
      </c>
      <c r="BG1099" s="4" t="str">
        <f>IF(ISNUMBER(SEARCH("heatDry",$AY1099)),"heatDry","")</f>
        <v/>
      </c>
      <c r="BH1099" s="4" t="str">
        <f>IF(AND(ISNUMBER(SEARCH("aerobic",$AW1099)),ISNUMBER(SEARCH("anaer",$AW1099))),"Combined Aer and Anaer.","")</f>
        <v/>
      </c>
    </row>
    <row r="1100" spans="1:60" x14ac:dyDescent="0.25">
      <c r="A1100" s="5">
        <v>2464</v>
      </c>
      <c r="B1100" t="s">
        <v>11472</v>
      </c>
      <c r="C1100">
        <v>212.11</v>
      </c>
      <c r="D1100">
        <v>560.7731971500898</v>
      </c>
      <c r="E1100">
        <v>557.27132476562963</v>
      </c>
      <c r="F1100">
        <v>411.68040785425097</v>
      </c>
      <c r="G1100">
        <v>708.32321020876998</v>
      </c>
      <c r="H1100">
        <v>-111.3149597632994</v>
      </c>
      <c r="I1100">
        <v>-112.6949258945192</v>
      </c>
      <c r="J1100">
        <v>-132.0532505768235</v>
      </c>
      <c r="K1100">
        <v>-89.721652041274865</v>
      </c>
      <c r="L1100">
        <v>145.6283442167188</v>
      </c>
      <c r="M1100">
        <v>145.0876399761805</v>
      </c>
      <c r="N1100">
        <v>143.19656698725481</v>
      </c>
      <c r="O1100">
        <v>149.63535607138729</v>
      </c>
      <c r="P1100">
        <v>4.9721963284859561</v>
      </c>
      <c r="Q1100">
        <v>5.0163800605373767</v>
      </c>
      <c r="R1100">
        <v>4.0687666238716611</v>
      </c>
      <c r="S1100">
        <v>5.7982111741718718</v>
      </c>
      <c r="T1100">
        <v>81879.626755080681</v>
      </c>
      <c r="U1100">
        <v>81879.764000008843</v>
      </c>
      <c r="V1100">
        <v>81824.031875426357</v>
      </c>
      <c r="W1100">
        <v>81935.424828506511</v>
      </c>
      <c r="X1100">
        <v>5367.7501903355578</v>
      </c>
      <c r="Y1100">
        <v>5387.0451602638323</v>
      </c>
      <c r="Z1100">
        <v>5220.3462369490917</v>
      </c>
      <c r="AA1100">
        <v>5459.3570989449181</v>
      </c>
      <c r="AB1100">
        <v>830.70316350650148</v>
      </c>
      <c r="AC1100">
        <v>820.65371884664046</v>
      </c>
      <c r="AD1100">
        <v>722.91727130861113</v>
      </c>
      <c r="AE1100">
        <v>961.4267081436775</v>
      </c>
      <c r="AF1100">
        <v>67.284614592343601</v>
      </c>
      <c r="AG1100">
        <v>67.034878974688155</v>
      </c>
      <c r="AH1100">
        <v>66.161012832858006</v>
      </c>
      <c r="AI1100">
        <v>69.135863053736003</v>
      </c>
      <c r="AJ1100">
        <v>0.59845548640123492</v>
      </c>
      <c r="AK1100">
        <v>0.59845547541858046</v>
      </c>
      <c r="AL1100">
        <v>0.59844938088852728</v>
      </c>
      <c r="AM1100">
        <v>0.59846148996358794</v>
      </c>
      <c r="AN1100">
        <v>0.9697198574156306</v>
      </c>
      <c r="AO1100">
        <v>0.96971985741563071</v>
      </c>
      <c r="AP1100">
        <v>0.96971985741563071</v>
      </c>
      <c r="AQ1100">
        <v>0.96971985741563071</v>
      </c>
      <c r="AR1100">
        <v>15.95309520935426</v>
      </c>
      <c r="AS1100">
        <v>15.95309520935426</v>
      </c>
      <c r="AT1100">
        <v>15.95309520935426</v>
      </c>
      <c r="AU1100">
        <v>15.95309520935426</v>
      </c>
      <c r="AV1100" t="str">
        <f>VLOOKUP(Sheet1[[#This Row],[NPDES ID2]],Combined_Sheet__Major_Only___2[[NPDES ID2]:[ECHO BFR]],3,FALSE)</f>
        <v>KS</v>
      </c>
      <c r="AW1100" t="s">
        <v>41</v>
      </c>
      <c r="AX1100" t="str">
        <f>VLOOKUP(Sheet1[[#This Row],[NPDES ID2]],Combined_Sheet__Major_Only___2[[NPDES ID2]:[ECHO BFR]],27,FALSE)</f>
        <v>-</v>
      </c>
      <c r="AY1100" t="str">
        <f>VLOOKUP(Sheet1[[#This Row],[NPDES ID2]],Combined_Sheet__Major_Only___2[[NPDES ID2]:[ECHO BFR]],28,FALSE)</f>
        <v>-</v>
      </c>
      <c r="AZ1100" t="str">
        <f>VLOOKUP(Sheet1[[#This Row],[NPDES ID2]],Combined_Sheet__Major_Only___2[[NPDES ID2]:[ECHO BFR]],29,FALSE)</f>
        <v>thickening</v>
      </c>
      <c r="BA1100">
        <f>VLOOKUP(Sheet1[[#This Row],[NPDES ID2]],Combined_Sheet__Major_Only___2[[NPDES ID2]:[ECHO BFR]],17,FALSE)</f>
        <v>38.992100000000001</v>
      </c>
      <c r="BB1100">
        <f>VLOOKUP(Sheet1[[#This Row],[NPDES ID2]],Combined_Sheet__Major_Only___2[[NPDES ID2]:[ECHO BFR]],18,FALSE)</f>
        <v>-96.865799999999993</v>
      </c>
      <c r="BC1100" s="2" t="str">
        <f>IF(ISNUMBER(SEARCH("aerobic",$AW1100)),"aerobic","")</f>
        <v>aerobic</v>
      </c>
      <c r="BD1100" s="2" t="str">
        <f>IF(ISNUMBER(SEARCH("anaer",$AW1100)),"anaer","")</f>
        <v/>
      </c>
      <c r="BE1100" s="2" t="str">
        <f>IF(ISNUMBER(SEARCH("thickening",$AZ1100)),"thickening","")</f>
        <v>thickening</v>
      </c>
      <c r="BF1100" s="3" t="str">
        <f>IF(ISNUMBER(SEARCH("airDry",$AW1100)),"airDry","")</f>
        <v/>
      </c>
      <c r="BG1100" s="3" t="str">
        <f>IF(ISNUMBER(SEARCH("heatDry",$AY1100)),"heatDry","")</f>
        <v/>
      </c>
      <c r="BH1100" s="3" t="str">
        <f>IF(AND(ISNUMBER(SEARCH("aerobic",$AW1100)),ISNUMBER(SEARCH("anaer",$AW1100))),"Combined Aer and Anaer.","")</f>
        <v/>
      </c>
    </row>
    <row r="1101" spans="1:60" x14ac:dyDescent="0.25">
      <c r="A1101" s="5">
        <v>1169</v>
      </c>
      <c r="B1101" t="s">
        <v>5608</v>
      </c>
      <c r="C1101">
        <v>277.93</v>
      </c>
      <c r="D1101">
        <v>466.56606440142889</v>
      </c>
      <c r="E1101">
        <v>463.65601633037647</v>
      </c>
      <c r="F1101">
        <v>352.43488565700841</v>
      </c>
      <c r="G1101">
        <v>578.25410549427147</v>
      </c>
      <c r="H1101">
        <v>-110.72306778202309</v>
      </c>
      <c r="I1101">
        <v>-112.1155100044024</v>
      </c>
      <c r="J1101">
        <v>-131.48271984028659</v>
      </c>
      <c r="K1101">
        <v>-89.147976110540284</v>
      </c>
      <c r="L1101">
        <v>191.733974757564</v>
      </c>
      <c r="M1101">
        <v>191.0324392287981</v>
      </c>
      <c r="N1101">
        <v>188.57897001137621</v>
      </c>
      <c r="O1101">
        <v>196.93275035910921</v>
      </c>
      <c r="P1101">
        <v>6.5132604488554939</v>
      </c>
      <c r="Q1101">
        <v>6.5732476067685948</v>
      </c>
      <c r="R1101">
        <v>5.3264001160781094</v>
      </c>
      <c r="S1101">
        <v>7.6048069135527738</v>
      </c>
      <c r="T1101">
        <v>81858.965043434568</v>
      </c>
      <c r="U1101">
        <v>81859.10225449063</v>
      </c>
      <c r="V1101">
        <v>81803.383884616618</v>
      </c>
      <c r="W1101">
        <v>81914.749345875724</v>
      </c>
      <c r="X1101">
        <v>5340.7378000959952</v>
      </c>
      <c r="Y1101">
        <v>5359.7060648376919</v>
      </c>
      <c r="Z1101">
        <v>5196.1330240974858</v>
      </c>
      <c r="AA1101">
        <v>5430.5569260636339</v>
      </c>
      <c r="AB1101">
        <v>822.7650254087614</v>
      </c>
      <c r="AC1101">
        <v>812.88492158226791</v>
      </c>
      <c r="AD1101">
        <v>716.46631765987104</v>
      </c>
      <c r="AE1101">
        <v>951.38562934576828</v>
      </c>
      <c r="AF1101">
        <v>67.60769703954864</v>
      </c>
      <c r="AG1101">
        <v>67.360439533010535</v>
      </c>
      <c r="AH1101">
        <v>66.495140979109195</v>
      </c>
      <c r="AI1101">
        <v>69.440703813625674</v>
      </c>
      <c r="AJ1101">
        <v>0.60240711789435597</v>
      </c>
      <c r="AK1101">
        <v>0.60240710347799176</v>
      </c>
      <c r="AL1101">
        <v>0.60239910919684714</v>
      </c>
      <c r="AM1101">
        <v>0.60241499289000255</v>
      </c>
      <c r="AN1101">
        <v>0.9697125465325519</v>
      </c>
      <c r="AO1101">
        <v>0.96971254653255201</v>
      </c>
      <c r="AP1101">
        <v>0.96971254653255201</v>
      </c>
      <c r="AQ1101">
        <v>0.96971254653255201</v>
      </c>
      <c r="AR1101">
        <v>16.07457951669911</v>
      </c>
      <c r="AS1101">
        <v>16.07457951669911</v>
      </c>
      <c r="AT1101">
        <v>16.07457951669911</v>
      </c>
      <c r="AU1101">
        <v>16.07457951669911</v>
      </c>
      <c r="AV1101" t="str">
        <f>VLOOKUP(Sheet1[[#This Row],[NPDES ID2]],Combined_Sheet__Major_Only___2[[NPDES ID2]:[ECHO BFR]],3,FALSE)</f>
        <v>MA</v>
      </c>
      <c r="AW1101" t="s">
        <v>41</v>
      </c>
      <c r="AX1101" t="str">
        <f>VLOOKUP(Sheet1[[#This Row],[NPDES ID2]],Combined_Sheet__Major_Only___2[[NPDES ID2]:[ECHO BFR]],27,FALSE)</f>
        <v>tempSludgeStore</v>
      </c>
      <c r="AY1101" t="str">
        <f>VLOOKUP(Sheet1[[#This Row],[NPDES ID2]],Combined_Sheet__Major_Only___2[[NPDES ID2]:[ECHO BFR]],28,FALSE)</f>
        <v>-</v>
      </c>
      <c r="AZ1101" t="str">
        <f>VLOOKUP(Sheet1[[#This Row],[NPDES ID2]],Combined_Sheet__Major_Only___2[[NPDES ID2]:[ECHO BFR]],29,FALSE)</f>
        <v>thickening</v>
      </c>
      <c r="BA1101">
        <f>VLOOKUP(Sheet1[[#This Row],[NPDES ID2]],Combined_Sheet__Major_Only___2[[NPDES ID2]:[ECHO BFR]],17,FALSE)</f>
        <v>42.231774000000001</v>
      </c>
      <c r="BB1101">
        <f>VLOOKUP(Sheet1[[#This Row],[NPDES ID2]],Combined_Sheet__Major_Only___2[[NPDES ID2]:[ECHO BFR]],18,FALSE)</f>
        <v>-72.013347999999993</v>
      </c>
      <c r="BC1101" s="2" t="str">
        <f>IF(ISNUMBER(SEARCH("aerobic",$AW1101)),"aerobic","")</f>
        <v>aerobic</v>
      </c>
      <c r="BD1101" s="2" t="str">
        <f>IF(ISNUMBER(SEARCH("anaer",$AW1101)),"anaer","")</f>
        <v/>
      </c>
      <c r="BE1101" s="2" t="str">
        <f>IF(ISNUMBER(SEARCH("thickening",$AZ1101)),"thickening","")</f>
        <v>thickening</v>
      </c>
      <c r="BF1101" s="4" t="str">
        <f>IF(ISNUMBER(SEARCH("airDry",$AW1101)),"airDry","")</f>
        <v/>
      </c>
      <c r="BG1101" s="4" t="str">
        <f>IF(ISNUMBER(SEARCH("heatDry",$AY1101)),"heatDry","")</f>
        <v/>
      </c>
      <c r="BH1101" s="4" t="str">
        <f>IF(AND(ISNUMBER(SEARCH("aerobic",$AW1101)),ISNUMBER(SEARCH("anaer",$AW1101))),"Combined Aer and Anaer.","")</f>
        <v/>
      </c>
    </row>
    <row r="1102" spans="1:60" x14ac:dyDescent="0.25">
      <c r="A1102" s="5">
        <v>2250</v>
      </c>
      <c r="B1102" t="s">
        <v>10537</v>
      </c>
      <c r="C1102">
        <v>532.4</v>
      </c>
      <c r="D1102">
        <v>351.449079515981</v>
      </c>
      <c r="E1102">
        <v>346.16830953017569</v>
      </c>
      <c r="F1102">
        <v>286.96641823602312</v>
      </c>
      <c r="G1102">
        <v>425.00974954320299</v>
      </c>
      <c r="H1102">
        <v>-109.8143919613412</v>
      </c>
      <c r="I1102">
        <v>-111.1920176191658</v>
      </c>
      <c r="J1102">
        <v>-130.60397884521581</v>
      </c>
      <c r="K1102">
        <v>-88.247952853795624</v>
      </c>
      <c r="L1102">
        <v>369.8783172707279</v>
      </c>
      <c r="M1102">
        <v>368.55412033890542</v>
      </c>
      <c r="N1102">
        <v>363.92375142167941</v>
      </c>
      <c r="O1102">
        <v>379.6905412323959</v>
      </c>
      <c r="P1102">
        <v>12.47134120073305</v>
      </c>
      <c r="Q1102">
        <v>12.59215773465011</v>
      </c>
      <c r="R1102">
        <v>10.189085328408471</v>
      </c>
      <c r="S1102">
        <v>14.58849843835926</v>
      </c>
      <c r="T1102">
        <v>81830.745851195359</v>
      </c>
      <c r="U1102">
        <v>81830.88301598985</v>
      </c>
      <c r="V1102">
        <v>81775.183431914862</v>
      </c>
      <c r="W1102">
        <v>81886.511345607913</v>
      </c>
      <c r="X1102">
        <v>5301.4011373966468</v>
      </c>
      <c r="Y1102">
        <v>5319.8977146291718</v>
      </c>
      <c r="Z1102">
        <v>5160.8508310428051</v>
      </c>
      <c r="AA1102">
        <v>5388.6322998625837</v>
      </c>
      <c r="AB1102">
        <v>811.31789397664045</v>
      </c>
      <c r="AC1102">
        <v>801.68077613583455</v>
      </c>
      <c r="AD1102">
        <v>707.14659329731523</v>
      </c>
      <c r="AE1102">
        <v>936.94094125991467</v>
      </c>
      <c r="AF1102">
        <v>68.086200200363621</v>
      </c>
      <c r="AG1102">
        <v>67.842660567896615</v>
      </c>
      <c r="AH1102">
        <v>66.989978130788117</v>
      </c>
      <c r="AI1102">
        <v>69.892132861973693</v>
      </c>
      <c r="AJ1102">
        <v>0.60826037032914959</v>
      </c>
      <c r="AK1102">
        <v>0.60826034259631623</v>
      </c>
      <c r="AL1102">
        <v>0.60824500619282695</v>
      </c>
      <c r="AM1102">
        <v>0.60827547817567917</v>
      </c>
      <c r="AN1102">
        <v>0.9697025558261082</v>
      </c>
      <c r="AO1102">
        <v>0.96970255582610831</v>
      </c>
      <c r="AP1102">
        <v>0.96970255582610831</v>
      </c>
      <c r="AQ1102">
        <v>0.96970255582610831</v>
      </c>
      <c r="AR1102">
        <v>16.254369947284001</v>
      </c>
      <c r="AS1102">
        <v>16.254369947284001</v>
      </c>
      <c r="AT1102">
        <v>16.254369947284001</v>
      </c>
      <c r="AU1102">
        <v>16.254369947284001</v>
      </c>
      <c r="AV1102" t="str">
        <f>VLOOKUP(Sheet1[[#This Row],[NPDES ID2]],Combined_Sheet__Major_Only___2[[NPDES ID2]:[ECHO BFR]],3,FALSE)</f>
        <v>TX</v>
      </c>
      <c r="AW1102" t="s">
        <v>41</v>
      </c>
      <c r="AX1102" t="str">
        <f>VLOOKUP(Sheet1[[#This Row],[NPDES ID2]],Combined_Sheet__Major_Only___2[[NPDES ID2]:[ECHO BFR]],27,FALSE)</f>
        <v>-</v>
      </c>
      <c r="AY1102" t="str">
        <f>VLOOKUP(Sheet1[[#This Row],[NPDES ID2]],Combined_Sheet__Major_Only___2[[NPDES ID2]:[ECHO BFR]],28,FALSE)</f>
        <v>-</v>
      </c>
      <c r="AZ1102" t="str">
        <f>VLOOKUP(Sheet1[[#This Row],[NPDES ID2]],Combined_Sheet__Major_Only___2[[NPDES ID2]:[ECHO BFR]],29,FALSE)</f>
        <v>thickening</v>
      </c>
      <c r="BA1102">
        <f>VLOOKUP(Sheet1[[#This Row],[NPDES ID2]],Combined_Sheet__Major_Only___2[[NPDES ID2]:[ECHO BFR]],17,FALSE)</f>
        <v>29.6892</v>
      </c>
      <c r="BB1102">
        <f>VLOOKUP(Sheet1[[#This Row],[NPDES ID2]],Combined_Sheet__Major_Only___2[[NPDES ID2]:[ECHO BFR]],18,FALSE)</f>
        <v>-98.099100000000007</v>
      </c>
      <c r="BC1102" s="2" t="str">
        <f>IF(ISNUMBER(SEARCH("aerobic",$AW1102)),"aerobic","")</f>
        <v>aerobic</v>
      </c>
      <c r="BD1102" s="2" t="str">
        <f>IF(ISNUMBER(SEARCH("anaer",$AW1102)),"anaer","")</f>
        <v/>
      </c>
      <c r="BE1102" s="2" t="str">
        <f>IF(ISNUMBER(SEARCH("thickening",$AZ1102)),"thickening","")</f>
        <v>thickening</v>
      </c>
      <c r="BF1102" s="3" t="str">
        <f>IF(ISNUMBER(SEARCH("airDry",$AW1102)),"airDry","")</f>
        <v/>
      </c>
      <c r="BG1102" s="3" t="str">
        <f>IF(ISNUMBER(SEARCH("heatDry",$AY1102)),"heatDry","")</f>
        <v/>
      </c>
      <c r="BH1102" s="3" t="str">
        <f>IF(AND(ISNUMBER(SEARCH("aerobic",$AW1102)),ISNUMBER(SEARCH("anaer",$AW1102))),"Combined Aer and Anaer.","")</f>
        <v/>
      </c>
    </row>
    <row r="1103" spans="1:60" x14ac:dyDescent="0.25">
      <c r="A1103" s="5">
        <v>2349</v>
      </c>
      <c r="B1103" t="s">
        <v>10960</v>
      </c>
      <c r="C1103">
        <v>352.5</v>
      </c>
      <c r="D1103">
        <v>408.95502124509449</v>
      </c>
      <c r="E1103">
        <v>405.46746995215881</v>
      </c>
      <c r="F1103">
        <v>316.57246278392921</v>
      </c>
      <c r="G1103">
        <v>504.19679819195989</v>
      </c>
      <c r="H1103">
        <v>-110.4937877728605</v>
      </c>
      <c r="I1103">
        <v>-111.8854568769104</v>
      </c>
      <c r="J1103">
        <v>-131.26072011325871</v>
      </c>
      <c r="K1103">
        <v>-88.919380137451668</v>
      </c>
      <c r="L1103">
        <v>243.60200817112971</v>
      </c>
      <c r="M1103">
        <v>242.7154631828881</v>
      </c>
      <c r="N1103">
        <v>239.6151043106139</v>
      </c>
      <c r="O1103">
        <v>250.1716479547203</v>
      </c>
      <c r="P1103">
        <v>8.2599122522225947</v>
      </c>
      <c r="Q1103">
        <v>8.3369613429582508</v>
      </c>
      <c r="R1103">
        <v>6.7531853383826936</v>
      </c>
      <c r="S1103">
        <v>9.6486219518977503</v>
      </c>
      <c r="T1103">
        <v>81822.909021388346</v>
      </c>
      <c r="U1103">
        <v>81823.046173335417</v>
      </c>
      <c r="V1103">
        <v>81767.351806316539</v>
      </c>
      <c r="W1103">
        <v>81878.669292571343</v>
      </c>
      <c r="X1103">
        <v>5329.0636556909394</v>
      </c>
      <c r="Y1103">
        <v>5347.9077529160149</v>
      </c>
      <c r="Z1103">
        <v>5185.5219347754091</v>
      </c>
      <c r="AA1103">
        <v>5418.2048713942768</v>
      </c>
      <c r="AB1103">
        <v>819.61404886280764</v>
      </c>
      <c r="AC1103">
        <v>809.79858527708632</v>
      </c>
      <c r="AD1103">
        <v>713.88576830296529</v>
      </c>
      <c r="AE1103">
        <v>947.43747653627167</v>
      </c>
      <c r="AF1103">
        <v>67.726080295607161</v>
      </c>
      <c r="AG1103">
        <v>67.479746003007435</v>
      </c>
      <c r="AH1103">
        <v>66.617563133589627</v>
      </c>
      <c r="AI1103">
        <v>69.552385238010757</v>
      </c>
      <c r="AJ1103">
        <v>0.60385515881532792</v>
      </c>
      <c r="AK1103">
        <v>0.60385514051333833</v>
      </c>
      <c r="AL1103">
        <v>0.60384499978046458</v>
      </c>
      <c r="AM1103">
        <v>0.60386514828992111</v>
      </c>
      <c r="AN1103">
        <v>0.96969978010993618</v>
      </c>
      <c r="AO1103">
        <v>0.96969978010993629</v>
      </c>
      <c r="AP1103">
        <v>0.96969978010993629</v>
      </c>
      <c r="AQ1103">
        <v>0.96969978010993629</v>
      </c>
      <c r="AR1103">
        <v>16.119046715045521</v>
      </c>
      <c r="AS1103">
        <v>16.119046715045521</v>
      </c>
      <c r="AT1103">
        <v>16.119046715045521</v>
      </c>
      <c r="AU1103">
        <v>16.119046715045521</v>
      </c>
      <c r="AV1103" t="str">
        <f>VLOOKUP(Sheet1[[#This Row],[NPDES ID2]],Combined_Sheet__Major_Only___2[[NPDES ID2]:[ECHO BFR]],3,FALSE)</f>
        <v>IL</v>
      </c>
      <c r="AW1103" t="s">
        <v>41</v>
      </c>
      <c r="AX1103" t="str">
        <f>VLOOKUP(Sheet1[[#This Row],[NPDES ID2]],Combined_Sheet__Major_Only___2[[NPDES ID2]:[ECHO BFR]],27,FALSE)</f>
        <v>-</v>
      </c>
      <c r="AY1103" t="str">
        <f>VLOOKUP(Sheet1[[#This Row],[NPDES ID2]],Combined_Sheet__Major_Only___2[[NPDES ID2]:[ECHO BFR]],28,FALSE)</f>
        <v>-</v>
      </c>
      <c r="AZ1103" t="str">
        <f>VLOOKUP(Sheet1[[#This Row],[NPDES ID2]],Combined_Sheet__Major_Only___2[[NPDES ID2]:[ECHO BFR]],29,FALSE)</f>
        <v>thickening</v>
      </c>
      <c r="BA1103">
        <f>VLOOKUP(Sheet1[[#This Row],[NPDES ID2]],Combined_Sheet__Major_Only___2[[NPDES ID2]:[ECHO BFR]],17,FALSE)</f>
        <v>41.244408</v>
      </c>
      <c r="BB1103">
        <f>VLOOKUP(Sheet1[[#This Row],[NPDES ID2]],Combined_Sheet__Major_Only___2[[NPDES ID2]:[ECHO BFR]],18,FALSE)</f>
        <v>-89.903250999999997</v>
      </c>
      <c r="BC1103" s="2" t="str">
        <f>IF(ISNUMBER(SEARCH("aerobic",$AW1103)),"aerobic","")</f>
        <v>aerobic</v>
      </c>
      <c r="BD1103" s="2" t="str">
        <f>IF(ISNUMBER(SEARCH("anaer",$AW1103)),"anaer","")</f>
        <v/>
      </c>
      <c r="BE1103" s="2" t="str">
        <f>IF(ISNUMBER(SEARCH("thickening",$AZ1103)),"thickening","")</f>
        <v>thickening</v>
      </c>
      <c r="BF1103" s="4" t="str">
        <f>IF(ISNUMBER(SEARCH("airDry",$AW1103)),"airDry","")</f>
        <v/>
      </c>
      <c r="BG1103" s="4" t="str">
        <f>IF(ISNUMBER(SEARCH("heatDry",$AY1103)),"heatDry","")</f>
        <v/>
      </c>
      <c r="BH1103" s="4" t="str">
        <f>IF(AND(ISNUMBER(SEARCH("aerobic",$AW1103)),ISNUMBER(SEARCH("anaer",$AW1103))),"Combined Aer and Anaer.","")</f>
        <v/>
      </c>
    </row>
    <row r="1104" spans="1:60" x14ac:dyDescent="0.25">
      <c r="A1104" s="5">
        <v>350</v>
      </c>
      <c r="B1104" t="s">
        <v>1773</v>
      </c>
      <c r="C1104">
        <v>956.98</v>
      </c>
      <c r="D1104">
        <v>354.8700909913556</v>
      </c>
      <c r="E1104">
        <v>348.07215378701989</v>
      </c>
      <c r="F1104">
        <v>301.84232580047768</v>
      </c>
      <c r="G1104">
        <v>418.93986712367303</v>
      </c>
      <c r="H1104">
        <v>-110.4430589083688</v>
      </c>
      <c r="I1104">
        <v>-111.8244467729226</v>
      </c>
      <c r="J1104">
        <v>-131.19902255521001</v>
      </c>
      <c r="K1104">
        <v>-88.790980800450441</v>
      </c>
      <c r="L1104">
        <v>660.6767676195667</v>
      </c>
      <c r="M1104">
        <v>658.26452338627814</v>
      </c>
      <c r="N1104">
        <v>649.83169050357822</v>
      </c>
      <c r="O1104">
        <v>678.5489085790025</v>
      </c>
      <c r="P1104">
        <v>22.42488339525141</v>
      </c>
      <c r="Q1104">
        <v>22.63244318885895</v>
      </c>
      <c r="R1104">
        <v>18.336808552187101</v>
      </c>
      <c r="S1104">
        <v>26.189081858304888</v>
      </c>
      <c r="T1104">
        <v>81807.729927809996</v>
      </c>
      <c r="U1104">
        <v>81807.867054872986</v>
      </c>
      <c r="V1104">
        <v>81752.18279272881</v>
      </c>
      <c r="W1104">
        <v>81863.480082161026</v>
      </c>
      <c r="X1104">
        <v>5333.4276662117454</v>
      </c>
      <c r="Y1104">
        <v>5352.3433041335629</v>
      </c>
      <c r="Z1104">
        <v>5189.3453528909504</v>
      </c>
      <c r="AA1104">
        <v>5422.9133825839444</v>
      </c>
      <c r="AB1104">
        <v>821.08850485358028</v>
      </c>
      <c r="AC1104">
        <v>811.24626600732392</v>
      </c>
      <c r="AD1104">
        <v>715.059630610505</v>
      </c>
      <c r="AE1104">
        <v>949.34765487752566</v>
      </c>
      <c r="AF1104">
        <v>67.660363054679806</v>
      </c>
      <c r="AG1104">
        <v>67.413710054912926</v>
      </c>
      <c r="AH1104">
        <v>66.549492369853283</v>
      </c>
      <c r="AI1104">
        <v>69.490166409282324</v>
      </c>
      <c r="AJ1104">
        <v>0.60305132636756387</v>
      </c>
      <c r="AK1104">
        <v>0.6030512763668322</v>
      </c>
      <c r="AL1104">
        <v>0.60302375496131166</v>
      </c>
      <c r="AM1104">
        <v>0.60307843849254272</v>
      </c>
      <c r="AN1104">
        <v>0.96969440240044813</v>
      </c>
      <c r="AO1104">
        <v>0.96969440240044824</v>
      </c>
      <c r="AP1104">
        <v>0.96969440240044824</v>
      </c>
      <c r="AQ1104">
        <v>0.96969440240044824</v>
      </c>
      <c r="AR1104">
        <v>16.093726177036132</v>
      </c>
      <c r="AS1104">
        <v>16.093726177036132</v>
      </c>
      <c r="AT1104">
        <v>16.093726177036132</v>
      </c>
      <c r="AU1104">
        <v>16.093726177036132</v>
      </c>
      <c r="AV1104" t="str">
        <f>VLOOKUP(Sheet1[[#This Row],[NPDES ID2]],Combined_Sheet__Major_Only___2[[NPDES ID2]:[ECHO BFR]],3,FALSE)</f>
        <v>SD</v>
      </c>
      <c r="AW1104" t="s">
        <v>12185</v>
      </c>
      <c r="AX1104" t="str">
        <f>VLOOKUP(Sheet1[[#This Row],[NPDES ID2]],Combined_Sheet__Major_Only___2[[NPDES ID2]:[ECHO BFR]],27,FALSE)</f>
        <v>tempSludgeStore, methaneBioCaptureRecover</v>
      </c>
      <c r="AY1104" t="str">
        <f>VLOOKUP(Sheet1[[#This Row],[NPDES ID2]],Combined_Sheet__Major_Only___2[[NPDES ID2]:[ECHO BFR]],28,FALSE)</f>
        <v>-</v>
      </c>
      <c r="AZ1104" t="str">
        <f>VLOOKUP(Sheet1[[#This Row],[NPDES ID2]],Combined_Sheet__Major_Only___2[[NPDES ID2]:[ECHO BFR]],29,FALSE)</f>
        <v>thickening</v>
      </c>
      <c r="BA1104">
        <f>VLOOKUP(Sheet1[[#This Row],[NPDES ID2]],Combined_Sheet__Major_Only___2[[NPDES ID2]:[ECHO BFR]],17,FALSE)</f>
        <v>44.022010000000002</v>
      </c>
      <c r="BB1104">
        <f>VLOOKUP(Sheet1[[#This Row],[NPDES ID2]],Combined_Sheet__Major_Only___2[[NPDES ID2]:[ECHO BFR]],18,FALSE)</f>
        <v>-103.09853</v>
      </c>
      <c r="BC1104" s="2" t="str">
        <f>IF(ISNUMBER(SEARCH("aerobic",$AW1104)),"aerobic","")</f>
        <v/>
      </c>
      <c r="BD1104" s="2" t="str">
        <f>IF(ISNUMBER(SEARCH("anaer",$AW1104)),"anaer","")</f>
        <v>anaer</v>
      </c>
      <c r="BE1104" s="2" t="str">
        <f>IF(ISNUMBER(SEARCH("thickening",$AZ1104)),"thickening","")</f>
        <v>thickening</v>
      </c>
      <c r="BF1104" s="3" t="str">
        <f>IF(ISNUMBER(SEARCH("airDry",$AW1104)),"airDry","")</f>
        <v/>
      </c>
      <c r="BG1104" s="3" t="str">
        <f>IF(ISNUMBER(SEARCH("heatDry",$AY1104)),"heatDry","")</f>
        <v/>
      </c>
      <c r="BH1104" s="3" t="str">
        <f>IF(AND(ISNUMBER(SEARCH("aerobic",$AW1104)),ISNUMBER(SEARCH("anaer",$AW1104))),"Combined Aer and Anaer.","")</f>
        <v/>
      </c>
    </row>
    <row r="1105" spans="1:60" x14ac:dyDescent="0.25">
      <c r="A1105" s="5">
        <v>2572</v>
      </c>
      <c r="B1105" t="s">
        <v>11921</v>
      </c>
      <c r="C1105">
        <v>101.7</v>
      </c>
      <c r="D1105">
        <v>1016.745971010854</v>
      </c>
      <c r="E1105">
        <v>1005.101092746236</v>
      </c>
      <c r="F1105">
        <v>712.06071039524056</v>
      </c>
      <c r="G1105">
        <v>1317.675531524842</v>
      </c>
      <c r="H1105">
        <v>-111.2055314240464</v>
      </c>
      <c r="I1105">
        <v>-112.6021442159895</v>
      </c>
      <c r="J1105">
        <v>-131.95041205410439</v>
      </c>
      <c r="K1105">
        <v>-89.631959922671044</v>
      </c>
      <c r="L1105">
        <v>69.906210462207738</v>
      </c>
      <c r="M1105">
        <v>69.647591589945932</v>
      </c>
      <c r="N1105">
        <v>68.743031050927954</v>
      </c>
      <c r="O1105">
        <v>71.822833086742136</v>
      </c>
      <c r="P1105">
        <v>2.383860411368067</v>
      </c>
      <c r="Q1105">
        <v>2.405234978738422</v>
      </c>
      <c r="R1105">
        <v>1.9504134307547121</v>
      </c>
      <c r="S1105">
        <v>2.780717338115704</v>
      </c>
      <c r="T1105">
        <v>81739.339603174754</v>
      </c>
      <c r="U1105">
        <v>81739.476618121</v>
      </c>
      <c r="V1105">
        <v>81683.837884101187</v>
      </c>
      <c r="W1105">
        <v>81795.044175527146</v>
      </c>
      <c r="X1105">
        <v>5352.2562754345827</v>
      </c>
      <c r="Y1105">
        <v>5371.4374301762764</v>
      </c>
      <c r="Z1105">
        <v>5205.7830944888874</v>
      </c>
      <c r="AA1105">
        <v>5443.2730149232038</v>
      </c>
      <c r="AB1105">
        <v>827.37141775282771</v>
      </c>
      <c r="AC1105">
        <v>817.37924680623541</v>
      </c>
      <c r="AD1105">
        <v>720.13446374503837</v>
      </c>
      <c r="AE1105">
        <v>957.35274438650015</v>
      </c>
      <c r="AF1105">
        <v>67.363282115450218</v>
      </c>
      <c r="AG1105">
        <v>67.114111916269394</v>
      </c>
      <c r="AH1105">
        <v>66.24239160235804</v>
      </c>
      <c r="AI1105">
        <v>69.210132518242617</v>
      </c>
      <c r="AJ1105">
        <v>0.59941763515636948</v>
      </c>
      <c r="AK1105">
        <v>0.59941762990117209</v>
      </c>
      <c r="AL1105">
        <v>0.59941471009080372</v>
      </c>
      <c r="AM1105">
        <v>0.59942051136133012</v>
      </c>
      <c r="AN1105">
        <v>0.96967014911048111</v>
      </c>
      <c r="AO1105">
        <v>0.96967014911048099</v>
      </c>
      <c r="AP1105">
        <v>0.96967014911048099</v>
      </c>
      <c r="AQ1105">
        <v>0.96967014911048099</v>
      </c>
      <c r="AR1105">
        <v>15.98279894015112</v>
      </c>
      <c r="AS1105">
        <v>15.98279894015112</v>
      </c>
      <c r="AT1105">
        <v>15.98279894015112</v>
      </c>
      <c r="AU1105">
        <v>15.98279894015112</v>
      </c>
      <c r="AV1105" t="str">
        <f>VLOOKUP(Sheet1[[#This Row],[NPDES ID2]],Combined_Sheet__Major_Only___2[[NPDES ID2]:[ECHO BFR]],3,FALSE)</f>
        <v>AR</v>
      </c>
      <c r="AW1105" t="s">
        <v>41</v>
      </c>
      <c r="AX1105" t="str">
        <f>VLOOKUP(Sheet1[[#This Row],[NPDES ID2]],Combined_Sheet__Major_Only___2[[NPDES ID2]:[ECHO BFR]],27,FALSE)</f>
        <v>-</v>
      </c>
      <c r="AY1105" t="str">
        <f>VLOOKUP(Sheet1[[#This Row],[NPDES ID2]],Combined_Sheet__Major_Only___2[[NPDES ID2]:[ECHO BFR]],28,FALSE)</f>
        <v>-</v>
      </c>
      <c r="AZ1105" t="str">
        <f>VLOOKUP(Sheet1[[#This Row],[NPDES ID2]],Combined_Sheet__Major_Only___2[[NPDES ID2]:[ECHO BFR]],29,FALSE)</f>
        <v>thickening</v>
      </c>
      <c r="BA1105">
        <f>VLOOKUP(Sheet1[[#This Row],[NPDES ID2]],Combined_Sheet__Major_Only___2[[NPDES ID2]:[ECHO BFR]],17,FALSE)</f>
        <v>36.2408</v>
      </c>
      <c r="BB1105">
        <f>VLOOKUP(Sheet1[[#This Row],[NPDES ID2]],Combined_Sheet__Major_Only___2[[NPDES ID2]:[ECHO BFR]],18,FALSE)</f>
        <v>-93.080799999999996</v>
      </c>
      <c r="BC1105" s="2" t="str">
        <f>IF(ISNUMBER(SEARCH("aerobic",$AW1105)),"aerobic","")</f>
        <v>aerobic</v>
      </c>
      <c r="BD1105" s="2" t="str">
        <f>IF(ISNUMBER(SEARCH("anaer",$AW1105)),"anaer","")</f>
        <v/>
      </c>
      <c r="BE1105" s="2" t="str">
        <f>IF(ISNUMBER(SEARCH("thickening",$AZ1105)),"thickening","")</f>
        <v>thickening</v>
      </c>
      <c r="BF1105" s="3" t="str">
        <f>IF(ISNUMBER(SEARCH("airDry",$AW1105)),"airDry","")</f>
        <v/>
      </c>
      <c r="BG1105" s="3" t="str">
        <f>IF(ISNUMBER(SEARCH("heatDry",$AY1105)),"heatDry","")</f>
        <v/>
      </c>
      <c r="BH1105" s="3" t="str">
        <f>IF(AND(ISNUMBER(SEARCH("aerobic",$AW1105)),ISNUMBER(SEARCH("anaer",$AW1105))),"Combined Aer and Anaer.","")</f>
        <v/>
      </c>
    </row>
    <row r="1106" spans="1:60" x14ac:dyDescent="0.25">
      <c r="A1106" s="5">
        <v>1309</v>
      </c>
      <c r="B1106" t="s">
        <v>6228</v>
      </c>
      <c r="C1106">
        <v>176.4</v>
      </c>
      <c r="D1106">
        <v>633.35126343027241</v>
      </c>
      <c r="E1106">
        <v>629.89816899570303</v>
      </c>
      <c r="F1106">
        <v>458.34749051342459</v>
      </c>
      <c r="G1106">
        <v>806.71833741769467</v>
      </c>
      <c r="H1106">
        <v>-109.4891990495428</v>
      </c>
      <c r="I1106">
        <v>-110.8709115931522</v>
      </c>
      <c r="J1106">
        <v>-130.29896203973999</v>
      </c>
      <c r="K1106">
        <v>-87.9841965870759</v>
      </c>
      <c r="L1106">
        <v>122.9911569208026</v>
      </c>
      <c r="M1106">
        <v>122.55579579879389</v>
      </c>
      <c r="N1106">
        <v>121.0331221038029</v>
      </c>
      <c r="O1106">
        <v>126.21753430253921</v>
      </c>
      <c r="P1106">
        <v>4.1313235949807758</v>
      </c>
      <c r="Q1106">
        <v>4.1723671027685016</v>
      </c>
      <c r="R1106">
        <v>3.3736377758789828</v>
      </c>
      <c r="S1106">
        <v>4.8371308620625566</v>
      </c>
      <c r="T1106">
        <v>81693.608697852324</v>
      </c>
      <c r="U1106">
        <v>81693.745637828906</v>
      </c>
      <c r="V1106">
        <v>81638.137347330994</v>
      </c>
      <c r="W1106">
        <v>81749.282790658457</v>
      </c>
      <c r="X1106">
        <v>5273.5849582067494</v>
      </c>
      <c r="Y1106">
        <v>5291.8109477716289</v>
      </c>
      <c r="Z1106">
        <v>5135.2724496670307</v>
      </c>
      <c r="AA1106">
        <v>5359.393199199103</v>
      </c>
      <c r="AB1106">
        <v>804.35766513771898</v>
      </c>
      <c r="AC1106">
        <v>794.85083446860051</v>
      </c>
      <c r="AD1106">
        <v>701.41426625773352</v>
      </c>
      <c r="AE1106">
        <v>928.2818033222585</v>
      </c>
      <c r="AF1106">
        <v>68.329052948990963</v>
      </c>
      <c r="AG1106">
        <v>68.08725453150592</v>
      </c>
      <c r="AH1106">
        <v>67.241205502880362</v>
      </c>
      <c r="AI1106">
        <v>70.121410487905933</v>
      </c>
      <c r="AJ1106">
        <v>0.61123133607562863</v>
      </c>
      <c r="AK1106">
        <v>0.61123132692547477</v>
      </c>
      <c r="AL1106">
        <v>0.61122624709729312</v>
      </c>
      <c r="AM1106">
        <v>0.61123634006697747</v>
      </c>
      <c r="AN1106">
        <v>0.96965390987109101</v>
      </c>
      <c r="AO1106">
        <v>0.96965390987109101</v>
      </c>
      <c r="AP1106">
        <v>0.96965390987109101</v>
      </c>
      <c r="AQ1106">
        <v>0.96965390987109101</v>
      </c>
      <c r="AR1106">
        <v>16.34610598263361</v>
      </c>
      <c r="AS1106">
        <v>16.346105982633599</v>
      </c>
      <c r="AT1106">
        <v>16.346105982633599</v>
      </c>
      <c r="AU1106">
        <v>16.346105982633599</v>
      </c>
      <c r="AV1106" t="str">
        <f>VLOOKUP(Sheet1[[#This Row],[NPDES ID2]],Combined_Sheet__Major_Only___2[[NPDES ID2]:[ECHO BFR]],3,FALSE)</f>
        <v>IL</v>
      </c>
      <c r="AW1106" t="s">
        <v>41</v>
      </c>
      <c r="AX1106" t="str">
        <f>VLOOKUP(Sheet1[[#This Row],[NPDES ID2]],Combined_Sheet__Major_Only___2[[NPDES ID2]:[ECHO BFR]],27,FALSE)</f>
        <v>-</v>
      </c>
      <c r="AY1106" t="str">
        <f>VLOOKUP(Sheet1[[#This Row],[NPDES ID2]],Combined_Sheet__Major_Only___2[[NPDES ID2]:[ECHO BFR]],28,FALSE)</f>
        <v>-</v>
      </c>
      <c r="AZ1106" t="str">
        <f>VLOOKUP(Sheet1[[#This Row],[NPDES ID2]],Combined_Sheet__Major_Only___2[[NPDES ID2]:[ECHO BFR]],29,FALSE)</f>
        <v>thickening, preliminaryOps</v>
      </c>
      <c r="BA1106">
        <f>VLOOKUP(Sheet1[[#This Row],[NPDES ID2]],Combined_Sheet__Major_Only___2[[NPDES ID2]:[ECHO BFR]],17,FALSE)</f>
        <v>41.780332999999999</v>
      </c>
      <c r="BB1106">
        <f>VLOOKUP(Sheet1[[#This Row],[NPDES ID2]],Combined_Sheet__Major_Only___2[[NPDES ID2]:[ECHO BFR]],18,FALSE)</f>
        <v>-89.706138999999993</v>
      </c>
      <c r="BC1106" s="2" t="str">
        <f>IF(ISNUMBER(SEARCH("aerobic",$AW1106)),"aerobic","")</f>
        <v>aerobic</v>
      </c>
      <c r="BD1106" s="2" t="str">
        <f>IF(ISNUMBER(SEARCH("anaer",$AW1106)),"anaer","")</f>
        <v/>
      </c>
      <c r="BE1106" s="2" t="str">
        <f>IF(ISNUMBER(SEARCH("thickening",$AZ1106)),"thickening","")</f>
        <v>thickening</v>
      </c>
      <c r="BF1106" s="4" t="str">
        <f>IF(ISNUMBER(SEARCH("airDry",$AW1106)),"airDry","")</f>
        <v/>
      </c>
      <c r="BG1106" s="4" t="str">
        <f>IF(ISNUMBER(SEARCH("heatDry",$AY1106)),"heatDry","")</f>
        <v/>
      </c>
      <c r="BH1106" s="4" t="str">
        <f>IF(AND(ISNUMBER(SEARCH("aerobic",$AW1106)),ISNUMBER(SEARCH("anaer",$AW1106))),"Combined Aer and Anaer.","")</f>
        <v/>
      </c>
    </row>
    <row r="1107" spans="1:60" x14ac:dyDescent="0.25">
      <c r="A1107" s="5">
        <v>1724</v>
      </c>
      <c r="B1107" t="s">
        <v>8080</v>
      </c>
      <c r="C1107">
        <v>37</v>
      </c>
      <c r="D1107">
        <v>2568.1958362029281</v>
      </c>
      <c r="E1107">
        <v>2543.448873908957</v>
      </c>
      <c r="F1107">
        <v>1732.62127004895</v>
      </c>
      <c r="G1107">
        <v>3371.8624153548872</v>
      </c>
      <c r="H1107">
        <v>-109.4134448303335</v>
      </c>
      <c r="I1107">
        <v>-110.79879174303569</v>
      </c>
      <c r="J1107">
        <v>-130.22905822777849</v>
      </c>
      <c r="K1107">
        <v>-87.929912515674332</v>
      </c>
      <c r="L1107">
        <v>25.822357558962139</v>
      </c>
      <c r="M1107">
        <v>25.731233072018998</v>
      </c>
      <c r="N1107">
        <v>25.412498393739511</v>
      </c>
      <c r="O1107">
        <v>26.497694529237741</v>
      </c>
      <c r="P1107">
        <v>0.86650394450618551</v>
      </c>
      <c r="Q1107">
        <v>0.87517048002823983</v>
      </c>
      <c r="R1107">
        <v>0.70749303759979887</v>
      </c>
      <c r="S1107">
        <v>1.0147907220591781</v>
      </c>
      <c r="T1107">
        <v>81656.316020414321</v>
      </c>
      <c r="U1107">
        <v>81656.452899254567</v>
      </c>
      <c r="V1107">
        <v>81600.869434865686</v>
      </c>
      <c r="W1107">
        <v>81711.965257734206</v>
      </c>
      <c r="X1107">
        <v>5266.090349072585</v>
      </c>
      <c r="Y1107">
        <v>5284.2432667006196</v>
      </c>
      <c r="Z1107">
        <v>5128.3769000616421</v>
      </c>
      <c r="AA1107">
        <v>5351.5178671483636</v>
      </c>
      <c r="AB1107">
        <v>802.4901122112974</v>
      </c>
      <c r="AC1107">
        <v>793.01763873647678</v>
      </c>
      <c r="AD1107">
        <v>699.87609444331247</v>
      </c>
      <c r="AE1107">
        <v>925.95872786911207</v>
      </c>
      <c r="AF1107">
        <v>68.394485047769805</v>
      </c>
      <c r="AG1107">
        <v>68.153142739863867</v>
      </c>
      <c r="AH1107">
        <v>67.308901578938801</v>
      </c>
      <c r="AI1107">
        <v>70.183199807065634</v>
      </c>
      <c r="AJ1107">
        <v>0.61203184005069888</v>
      </c>
      <c r="AK1107">
        <v>0.61203183813454609</v>
      </c>
      <c r="AL1107">
        <v>0.61203077274136919</v>
      </c>
      <c r="AM1107">
        <v>0.61203288952779222</v>
      </c>
      <c r="AN1107">
        <v>0.96964065420415713</v>
      </c>
      <c r="AO1107">
        <v>0.96964065420415702</v>
      </c>
      <c r="AP1107">
        <v>0.96964065420415702</v>
      </c>
      <c r="AQ1107">
        <v>0.96964065420415702</v>
      </c>
      <c r="AR1107">
        <v>16.37086639196405</v>
      </c>
      <c r="AS1107">
        <v>16.37086639196405</v>
      </c>
      <c r="AT1107">
        <v>16.37086639196405</v>
      </c>
      <c r="AU1107">
        <v>16.37086639196405</v>
      </c>
      <c r="AV1107" t="str">
        <f>VLOOKUP(Sheet1[[#This Row],[NPDES ID2]],Combined_Sheet__Major_Only___2[[NPDES ID2]:[ECHO BFR]],3,FALSE)</f>
        <v>NC</v>
      </c>
      <c r="AW1107" t="s">
        <v>41</v>
      </c>
      <c r="AX1107" t="str">
        <f>VLOOKUP(Sheet1[[#This Row],[NPDES ID2]],Combined_Sheet__Major_Only___2[[NPDES ID2]:[ECHO BFR]],27,FALSE)</f>
        <v>-</v>
      </c>
      <c r="AY1107" t="str">
        <f>VLOOKUP(Sheet1[[#This Row],[NPDES ID2]],Combined_Sheet__Major_Only___2[[NPDES ID2]:[ECHO BFR]],28,FALSE)</f>
        <v>-</v>
      </c>
      <c r="AZ1107" t="str">
        <f>VLOOKUP(Sheet1[[#This Row],[NPDES ID2]],Combined_Sheet__Major_Only___2[[NPDES ID2]:[ECHO BFR]],29,FALSE)</f>
        <v>thickening</v>
      </c>
      <c r="BA1107">
        <f>VLOOKUP(Sheet1[[#This Row],[NPDES ID2]],Combined_Sheet__Major_Only___2[[NPDES ID2]:[ECHO BFR]],17,FALSE)</f>
        <v>36.4069</v>
      </c>
      <c r="BB1107">
        <f>VLOOKUP(Sheet1[[#This Row],[NPDES ID2]],Combined_Sheet__Major_Only___2[[NPDES ID2]:[ECHO BFR]],18,FALSE)</f>
        <v>-79.965599999999995</v>
      </c>
      <c r="BC1107" s="2" t="str">
        <f>IF(ISNUMBER(SEARCH("aerobic",$AW1107)),"aerobic","")</f>
        <v>aerobic</v>
      </c>
      <c r="BD1107" s="2" t="str">
        <f>IF(ISNUMBER(SEARCH("anaer",$AW1107)),"anaer","")</f>
        <v/>
      </c>
      <c r="BE1107" s="2" t="str">
        <f>IF(ISNUMBER(SEARCH("thickening",$AZ1107)),"thickening","")</f>
        <v>thickening</v>
      </c>
      <c r="BF1107" s="3" t="str">
        <f>IF(ISNUMBER(SEARCH("airDry",$AW1107)),"airDry","")</f>
        <v/>
      </c>
      <c r="BG1107" s="3" t="str">
        <f>IF(ISNUMBER(SEARCH("heatDry",$AY1107)),"heatDry","")</f>
        <v/>
      </c>
      <c r="BH1107" s="3" t="str">
        <f>IF(AND(ISNUMBER(SEARCH("aerobic",$AW1107)),ISNUMBER(SEARCH("anaer",$AW1107))),"Combined Aer and Anaer.","")</f>
        <v/>
      </c>
    </row>
    <row r="1108" spans="1:60" x14ac:dyDescent="0.25">
      <c r="A1108" s="5">
        <v>695</v>
      </c>
      <c r="B1108" t="s">
        <v>3434</v>
      </c>
      <c r="C1108">
        <v>7333</v>
      </c>
      <c r="D1108">
        <v>1264.9596625125521</v>
      </c>
      <c r="E1108">
        <v>1263.005091956094</v>
      </c>
      <c r="F1108">
        <v>1017.3577467880521</v>
      </c>
      <c r="G1108">
        <v>1494.156728170831</v>
      </c>
      <c r="H1108">
        <v>-133.72013570965251</v>
      </c>
      <c r="I1108">
        <v>-134.32616956203091</v>
      </c>
      <c r="J1108">
        <v>-153.86671253233331</v>
      </c>
      <c r="K1108">
        <v>-110.740647572924</v>
      </c>
      <c r="L1108">
        <v>5804.6640980762768</v>
      </c>
      <c r="M1108">
        <v>5771.2793591458449</v>
      </c>
      <c r="N1108">
        <v>5654.9583842824977</v>
      </c>
      <c r="O1108">
        <v>6051.5686703484162</v>
      </c>
      <c r="P1108">
        <v>235.6404545036483</v>
      </c>
      <c r="Q1108">
        <v>234.66960350312161</v>
      </c>
      <c r="R1108">
        <v>197.2750344559193</v>
      </c>
      <c r="S1108">
        <v>265.93887394645509</v>
      </c>
      <c r="T1108">
        <v>81644.999009467938</v>
      </c>
      <c r="U1108">
        <v>81645.135869755468</v>
      </c>
      <c r="V1108">
        <v>81589.559939214174</v>
      </c>
      <c r="W1108">
        <v>81700.640704025325</v>
      </c>
      <c r="X1108">
        <v>6314.5580091123529</v>
      </c>
      <c r="Y1108">
        <v>6347.6842282266634</v>
      </c>
      <c r="Z1108">
        <v>6050.9780687711682</v>
      </c>
      <c r="AA1108">
        <v>6479.898818444839</v>
      </c>
      <c r="AB1108">
        <v>1179.667719378896</v>
      </c>
      <c r="AC1108">
        <v>1163.0797822787531</v>
      </c>
      <c r="AD1108">
        <v>994.17448444584727</v>
      </c>
      <c r="AE1108">
        <v>1418.460612091063</v>
      </c>
      <c r="AF1108">
        <v>57.073505691662632</v>
      </c>
      <c r="AG1108">
        <v>56.748180289558483</v>
      </c>
      <c r="AH1108">
        <v>55.59989251437834</v>
      </c>
      <c r="AI1108">
        <v>59.497334814936913</v>
      </c>
      <c r="AJ1108">
        <v>0.47377378016617377</v>
      </c>
      <c r="AK1108">
        <v>0.4737733969529162</v>
      </c>
      <c r="AL1108">
        <v>0.47357875243745479</v>
      </c>
      <c r="AM1108">
        <v>0.47396563995487301</v>
      </c>
      <c r="AN1108">
        <v>0.96963662928656236</v>
      </c>
      <c r="AO1108">
        <v>0.96963662928656214</v>
      </c>
      <c r="AP1108">
        <v>0.96963662928656214</v>
      </c>
      <c r="AQ1108">
        <v>0.96963662928656214</v>
      </c>
      <c r="AR1108">
        <v>12.111517084881619</v>
      </c>
      <c r="AS1108">
        <v>12.111517084881619</v>
      </c>
      <c r="AT1108">
        <v>12.111517084881619</v>
      </c>
      <c r="AU1108">
        <v>12.111517084881619</v>
      </c>
      <c r="AV1108" t="str">
        <f>VLOOKUP(Sheet1[[#This Row],[NPDES ID2]],Combined_Sheet__Major_Only___2[[NPDES ID2]:[ECHO BFR]],3,FALSE)</f>
        <v>MD</v>
      </c>
      <c r="AW1108" t="s">
        <v>87</v>
      </c>
      <c r="AX1108" t="str">
        <f>VLOOKUP(Sheet1[[#This Row],[NPDES ID2]],Combined_Sheet__Major_Only___2[[NPDES ID2]:[ECHO BFR]],27,FALSE)</f>
        <v>tempSludgeStore</v>
      </c>
      <c r="AY1108" t="str">
        <f>VLOOKUP(Sheet1[[#This Row],[NPDES ID2]],Combined_Sheet__Major_Only___2[[NPDES ID2]:[ECHO BFR]],28,FALSE)</f>
        <v>-</v>
      </c>
      <c r="AZ1108" t="str">
        <f>VLOOKUP(Sheet1[[#This Row],[NPDES ID2]],Combined_Sheet__Major_Only___2[[NPDES ID2]:[ECHO BFR]],29,FALSE)</f>
        <v>thickening</v>
      </c>
      <c r="BA1108">
        <f>VLOOKUP(Sheet1[[#This Row],[NPDES ID2]],Combined_Sheet__Major_Only___2[[NPDES ID2]:[ECHO BFR]],17,FALSE)</f>
        <v>38.688645000000001</v>
      </c>
      <c r="BB1108">
        <f>VLOOKUP(Sheet1[[#This Row],[NPDES ID2]],Combined_Sheet__Major_Only___2[[NPDES ID2]:[ECHO BFR]],18,FALSE)</f>
        <v>-76.996768000000003</v>
      </c>
      <c r="BC1108" s="2" t="str">
        <f>IF(ISNUMBER(SEARCH("aerobic",$AW1108)),"aerobic","")</f>
        <v/>
      </c>
      <c r="BD1108" s="2" t="str">
        <f>IF(ISNUMBER(SEARCH("anaer",$AW1108)),"anaer","")</f>
        <v/>
      </c>
      <c r="BE1108" s="2" t="str">
        <f>IF(ISNUMBER(SEARCH("thickening",$AZ1108)),"thickening","")</f>
        <v>thickening</v>
      </c>
      <c r="BF1108" s="4" t="str">
        <f>IF(ISNUMBER(SEARCH("airDry",$AW1108)),"airDry","")</f>
        <v/>
      </c>
      <c r="BG1108" s="4" t="str">
        <f>IF(ISNUMBER(SEARCH("heatDry",$AY1108)),"heatDry","")</f>
        <v/>
      </c>
      <c r="BH1108" s="4" t="str">
        <f>IF(AND(ISNUMBER(SEARCH("aerobic",$AW1108)),ISNUMBER(SEARCH("anaer",$AW1108))),"Combined Aer and Anaer.","")</f>
        <v/>
      </c>
    </row>
    <row r="1109" spans="1:60" x14ac:dyDescent="0.25">
      <c r="A1109" s="5">
        <v>346</v>
      </c>
      <c r="B1109" t="s">
        <v>1752</v>
      </c>
      <c r="C1109">
        <v>996.3</v>
      </c>
      <c r="D1109">
        <v>343.46773188467711</v>
      </c>
      <c r="E1109">
        <v>337.20385548848509</v>
      </c>
      <c r="F1109">
        <v>291.95737171728791</v>
      </c>
      <c r="G1109">
        <v>404.55920916345463</v>
      </c>
      <c r="H1109">
        <v>-105.5075793018148</v>
      </c>
      <c r="I1109">
        <v>-106.9053472952306</v>
      </c>
      <c r="J1109">
        <v>-126.46096440897971</v>
      </c>
      <c r="K1109">
        <v>-84.092431357779788</v>
      </c>
      <c r="L1109">
        <v>717.52350466933785</v>
      </c>
      <c r="M1109">
        <v>715.23824842939121</v>
      </c>
      <c r="N1109">
        <v>707.24975497681885</v>
      </c>
      <c r="O1109">
        <v>734.45433388334311</v>
      </c>
      <c r="P1109">
        <v>23.286070552921451</v>
      </c>
      <c r="Q1109">
        <v>23.598995094032752</v>
      </c>
      <c r="R1109">
        <v>18.929702268968558</v>
      </c>
      <c r="S1109">
        <v>27.497402912966329</v>
      </c>
      <c r="T1109">
        <v>81504.382165417002</v>
      </c>
      <c r="U1109">
        <v>81504.518795182143</v>
      </c>
      <c r="V1109">
        <v>81449.036474682885</v>
      </c>
      <c r="W1109">
        <v>81559.93013916185</v>
      </c>
      <c r="X1109">
        <v>5093.4586452670719</v>
      </c>
      <c r="Y1109">
        <v>5109.5155096333474</v>
      </c>
      <c r="Z1109">
        <v>4972.8206942092902</v>
      </c>
      <c r="AA1109">
        <v>5168.0197305341544</v>
      </c>
      <c r="AB1109">
        <v>754.54793390803854</v>
      </c>
      <c r="AC1109">
        <v>746.04273605401499</v>
      </c>
      <c r="AD1109">
        <v>660.59588967830814</v>
      </c>
      <c r="AE1109">
        <v>865.96757899348256</v>
      </c>
      <c r="AF1109">
        <v>70.581987930050431</v>
      </c>
      <c r="AG1109">
        <v>70.357588584313916</v>
      </c>
      <c r="AH1109">
        <v>69.571144707723661</v>
      </c>
      <c r="AI1109">
        <v>72.24694652346993</v>
      </c>
      <c r="AJ1109">
        <v>0.63880226758683611</v>
      </c>
      <c r="AK1109">
        <v>0.63880221526436987</v>
      </c>
      <c r="AL1109">
        <v>0.63877341231703866</v>
      </c>
      <c r="AM1109">
        <v>0.63883064217098262</v>
      </c>
      <c r="AN1109">
        <v>0.96958652946535107</v>
      </c>
      <c r="AO1109">
        <v>0.96958652946535129</v>
      </c>
      <c r="AP1109">
        <v>0.96958652946535129</v>
      </c>
      <c r="AQ1109">
        <v>0.96958652946535129</v>
      </c>
      <c r="AR1109">
        <v>17.193355742266672</v>
      </c>
      <c r="AS1109">
        <v>17.193355742266661</v>
      </c>
      <c r="AT1109">
        <v>17.193355742266661</v>
      </c>
      <c r="AU1109">
        <v>17.193355742266661</v>
      </c>
      <c r="AV1109" t="str">
        <f>VLOOKUP(Sheet1[[#This Row],[NPDES ID2]],Combined_Sheet__Major_Only___2[[NPDES ID2]:[ECHO BFR]],3,FALSE)</f>
        <v>KS</v>
      </c>
      <c r="AW1109" t="s">
        <v>12185</v>
      </c>
      <c r="AX1109" t="str">
        <f>VLOOKUP(Sheet1[[#This Row],[NPDES ID2]],Combined_Sheet__Major_Only___2[[NPDES ID2]:[ECHO BFR]],27,FALSE)</f>
        <v>methaneBioCaptureRecover</v>
      </c>
      <c r="AY1109" t="str">
        <f>VLOOKUP(Sheet1[[#This Row],[NPDES ID2]],Combined_Sheet__Major_Only___2[[NPDES ID2]:[ECHO BFR]],28,FALSE)</f>
        <v>-</v>
      </c>
      <c r="AZ1109" t="str">
        <f>VLOOKUP(Sheet1[[#This Row],[NPDES ID2]],Combined_Sheet__Major_Only___2[[NPDES ID2]:[ECHO BFR]],29,FALSE)</f>
        <v>preliminaryOps, thickening</v>
      </c>
      <c r="BA1109">
        <f>VLOOKUP(Sheet1[[#This Row],[NPDES ID2]],Combined_Sheet__Major_Only___2[[NPDES ID2]:[ECHO BFR]],17,FALSE)</f>
        <v>38.007578000000002</v>
      </c>
      <c r="BB1109">
        <f>VLOOKUP(Sheet1[[#This Row],[NPDES ID2]],Combined_Sheet__Major_Only___2[[NPDES ID2]:[ECHO BFR]],18,FALSE)</f>
        <v>-97.885295999999997</v>
      </c>
      <c r="BC1109" s="2" t="str">
        <f>IF(ISNUMBER(SEARCH("aerobic",$AW1109)),"aerobic","")</f>
        <v/>
      </c>
      <c r="BD1109" s="2" t="str">
        <f>IF(ISNUMBER(SEARCH("anaer",$AW1109)),"anaer","")</f>
        <v>anaer</v>
      </c>
      <c r="BE1109" s="2" t="str">
        <f>IF(ISNUMBER(SEARCH("thickening",$AZ1109)),"thickening","")</f>
        <v>thickening</v>
      </c>
      <c r="BF1109" s="3" t="str">
        <f>IF(ISNUMBER(SEARCH("airDry",$AW1109)),"airDry","")</f>
        <v/>
      </c>
      <c r="BG1109" s="3" t="str">
        <f>IF(ISNUMBER(SEARCH("heatDry",$AY1109)),"heatDry","")</f>
        <v/>
      </c>
      <c r="BH1109" s="3" t="str">
        <f>IF(AND(ISNUMBER(SEARCH("aerobic",$AW1109)),ISNUMBER(SEARCH("anaer",$AW1109))),"Combined Aer and Anaer.","")</f>
        <v/>
      </c>
    </row>
    <row r="1110" spans="1:60" x14ac:dyDescent="0.25">
      <c r="A1110" s="5">
        <v>2254</v>
      </c>
      <c r="B1110" t="s">
        <v>10554</v>
      </c>
      <c r="C1110">
        <v>524.16999999999996</v>
      </c>
      <c r="D1110">
        <v>345.64248959074229</v>
      </c>
      <c r="E1110">
        <v>340.54464917474581</v>
      </c>
      <c r="F1110">
        <v>281.69919761696542</v>
      </c>
      <c r="G1110">
        <v>418.04613897740478</v>
      </c>
      <c r="H1110">
        <v>-107.46372927952</v>
      </c>
      <c r="I1110">
        <v>-108.75728921357739</v>
      </c>
      <c r="J1110">
        <v>-128.34671655133491</v>
      </c>
      <c r="K1110">
        <v>-86.01017472134555</v>
      </c>
      <c r="L1110">
        <v>371.53805740667173</v>
      </c>
      <c r="M1110">
        <v>370.29049202679261</v>
      </c>
      <c r="N1110">
        <v>365.92808814853981</v>
      </c>
      <c r="O1110">
        <v>380.78244053047342</v>
      </c>
      <c r="P1110">
        <v>12.26364214635133</v>
      </c>
      <c r="Q1110">
        <v>12.40538717713498</v>
      </c>
      <c r="R1110">
        <v>9.9917428226483462</v>
      </c>
      <c r="S1110">
        <v>14.42206424808907</v>
      </c>
      <c r="T1110">
        <v>81471.198990007571</v>
      </c>
      <c r="U1110">
        <v>81471.335565373331</v>
      </c>
      <c r="V1110">
        <v>81415.875335246441</v>
      </c>
      <c r="W1110">
        <v>81526.724847240097</v>
      </c>
      <c r="X1110">
        <v>5173.1857283026111</v>
      </c>
      <c r="Y1110">
        <v>5190.2945473244963</v>
      </c>
      <c r="Z1110">
        <v>5044.2414025432963</v>
      </c>
      <c r="AA1110">
        <v>5253.0304506706543</v>
      </c>
      <c r="AB1110">
        <v>777.25055835125556</v>
      </c>
      <c r="AC1110">
        <v>768.28590240221956</v>
      </c>
      <c r="AD1110">
        <v>679.1775301249055</v>
      </c>
      <c r="AE1110">
        <v>894.40414332121304</v>
      </c>
      <c r="AF1110">
        <v>69.465459938200752</v>
      </c>
      <c r="AG1110">
        <v>69.232416430714466</v>
      </c>
      <c r="AH1110">
        <v>68.416460095006812</v>
      </c>
      <c r="AI1110">
        <v>71.193588525593384</v>
      </c>
      <c r="AJ1110">
        <v>0.62513636498419534</v>
      </c>
      <c r="AK1110">
        <v>0.62513633765729981</v>
      </c>
      <c r="AL1110">
        <v>0.62512122214524224</v>
      </c>
      <c r="AM1110">
        <v>0.6251512552070726</v>
      </c>
      <c r="AN1110">
        <v>0.96957468264215196</v>
      </c>
      <c r="AO1110">
        <v>0.96957468264215196</v>
      </c>
      <c r="AP1110">
        <v>0.96957468264215196</v>
      </c>
      <c r="AQ1110">
        <v>0.96957468264215196</v>
      </c>
      <c r="AR1110">
        <v>16.773471071118049</v>
      </c>
      <c r="AS1110">
        <v>16.773471071118049</v>
      </c>
      <c r="AT1110">
        <v>16.773471071118049</v>
      </c>
      <c r="AU1110">
        <v>16.773471071118049</v>
      </c>
      <c r="AV1110" t="str">
        <f>VLOOKUP(Sheet1[[#This Row],[NPDES ID2]],Combined_Sheet__Major_Only___2[[NPDES ID2]:[ECHO BFR]],3,FALSE)</f>
        <v>TX</v>
      </c>
      <c r="AW1110" t="s">
        <v>12185</v>
      </c>
      <c r="AX1110" t="str">
        <f>VLOOKUP(Sheet1[[#This Row],[NPDES ID2]],Combined_Sheet__Major_Only___2[[NPDES ID2]:[ECHO BFR]],27,FALSE)</f>
        <v>other</v>
      </c>
      <c r="AY1110" t="str">
        <f>VLOOKUP(Sheet1[[#This Row],[NPDES ID2]],Combined_Sheet__Major_Only___2[[NPDES ID2]:[ECHO BFR]],28,FALSE)</f>
        <v>highTempCompost</v>
      </c>
      <c r="AZ1110" t="str">
        <f>VLOOKUP(Sheet1[[#This Row],[NPDES ID2]],Combined_Sheet__Major_Only___2[[NPDES ID2]:[ECHO BFR]],29,FALSE)</f>
        <v>thickening</v>
      </c>
      <c r="BA1110">
        <f>VLOOKUP(Sheet1[[#This Row],[NPDES ID2]],Combined_Sheet__Major_Only___2[[NPDES ID2]:[ECHO BFR]],17,FALSE)</f>
        <v>30.668044999999999</v>
      </c>
      <c r="BB1110">
        <f>VLOOKUP(Sheet1[[#This Row],[NPDES ID2]],Combined_Sheet__Major_Only___2[[NPDES ID2]:[ECHO BFR]],18,FALSE)</f>
        <v>-96.413083999999998</v>
      </c>
      <c r="BC1110" s="2" t="str">
        <f>IF(ISNUMBER(SEARCH("aerobic",$AW1110)),"aerobic","")</f>
        <v/>
      </c>
      <c r="BD1110" s="2" t="str">
        <f>IF(ISNUMBER(SEARCH("anaer",$AW1110)),"anaer","")</f>
        <v>anaer</v>
      </c>
      <c r="BE1110" s="2" t="str">
        <f>IF(ISNUMBER(SEARCH("thickening",$AZ1110)),"thickening","")</f>
        <v>thickening</v>
      </c>
      <c r="BF1110" s="3" t="str">
        <f>IF(ISNUMBER(SEARCH("airDry",$AW1110)),"airDry","")</f>
        <v/>
      </c>
      <c r="BG1110" s="3" t="str">
        <f>IF(ISNUMBER(SEARCH("heatDry",$AY1110)),"heatDry","")</f>
        <v/>
      </c>
      <c r="BH1110" s="3" t="str">
        <f>IF(AND(ISNUMBER(SEARCH("aerobic",$AW1110)),ISNUMBER(SEARCH("anaer",$AW1110))),"Combined Aer and Anaer.","")</f>
        <v/>
      </c>
    </row>
    <row r="1111" spans="1:60" x14ac:dyDescent="0.25">
      <c r="A1111" s="5">
        <v>2297</v>
      </c>
      <c r="B1111" t="s">
        <v>10736</v>
      </c>
      <c r="C1111">
        <v>429.21</v>
      </c>
      <c r="D1111">
        <v>377.05327229569792</v>
      </c>
      <c r="E1111">
        <v>372.9208359888346</v>
      </c>
      <c r="F1111">
        <v>298.0227355053018</v>
      </c>
      <c r="G1111">
        <v>462.80420978670719</v>
      </c>
      <c r="H1111">
        <v>-110.7679614555903</v>
      </c>
      <c r="I1111">
        <v>-112.1414235223444</v>
      </c>
      <c r="J1111">
        <v>-131.52265928381411</v>
      </c>
      <c r="K1111">
        <v>-89.170900958173874</v>
      </c>
      <c r="L1111">
        <v>295.88037456703199</v>
      </c>
      <c r="M1111">
        <v>294.79529904128282</v>
      </c>
      <c r="N1111">
        <v>291.00082530903347</v>
      </c>
      <c r="O1111">
        <v>303.92100691976322</v>
      </c>
      <c r="P1111">
        <v>10.058840661525929</v>
      </c>
      <c r="Q1111">
        <v>10.15097350649655</v>
      </c>
      <c r="R1111">
        <v>8.2267139918102483</v>
      </c>
      <c r="S1111">
        <v>11.74243787270221</v>
      </c>
      <c r="T1111">
        <v>81459.463281516073</v>
      </c>
      <c r="U1111">
        <v>81459.599837642745</v>
      </c>
      <c r="V1111">
        <v>81404.147420094581</v>
      </c>
      <c r="W1111">
        <v>81514.981316925128</v>
      </c>
      <c r="X1111">
        <v>5318.5623307844326</v>
      </c>
      <c r="Y1111">
        <v>5337.4890648787177</v>
      </c>
      <c r="Z1111">
        <v>5174.2470848261528</v>
      </c>
      <c r="AA1111">
        <v>5408.2085198169834</v>
      </c>
      <c r="AB1111">
        <v>819.92318653751431</v>
      </c>
      <c r="AC1111">
        <v>810.06771369774856</v>
      </c>
      <c r="AD1111">
        <v>713.91844375256073</v>
      </c>
      <c r="AE1111">
        <v>948.23617566353755</v>
      </c>
      <c r="AF1111">
        <v>67.558856998701117</v>
      </c>
      <c r="AG1111">
        <v>67.311272842357823</v>
      </c>
      <c r="AH1111">
        <v>66.44460352668527</v>
      </c>
      <c r="AI1111">
        <v>69.394566512730464</v>
      </c>
      <c r="AJ1111">
        <v>0.60180973405680394</v>
      </c>
      <c r="AK1111">
        <v>0.60180971183028653</v>
      </c>
      <c r="AL1111">
        <v>0.60179740695935779</v>
      </c>
      <c r="AM1111">
        <v>0.6018218554587984</v>
      </c>
      <c r="AN1111">
        <v>0.96957049063276357</v>
      </c>
      <c r="AO1111">
        <v>0.96957049063276335</v>
      </c>
      <c r="AP1111">
        <v>0.96957049063276335</v>
      </c>
      <c r="AQ1111">
        <v>0.96957049063276335</v>
      </c>
      <c r="AR1111">
        <v>16.056056794917421</v>
      </c>
      <c r="AS1111">
        <v>16.056056794917421</v>
      </c>
      <c r="AT1111">
        <v>16.056056794917421</v>
      </c>
      <c r="AU1111">
        <v>16.056056794917421</v>
      </c>
      <c r="AV1111" t="str">
        <f>VLOOKUP(Sheet1[[#This Row],[NPDES ID2]],Combined_Sheet__Major_Only___2[[NPDES ID2]:[ECHO BFR]],3,FALSE)</f>
        <v>CO</v>
      </c>
      <c r="AW1111" t="s">
        <v>41</v>
      </c>
      <c r="AX1111" t="str">
        <f>VLOOKUP(Sheet1[[#This Row],[NPDES ID2]],Combined_Sheet__Major_Only___2[[NPDES ID2]:[ECHO BFR]],27,FALSE)</f>
        <v>-</v>
      </c>
      <c r="AY1111" t="str">
        <f>VLOOKUP(Sheet1[[#This Row],[NPDES ID2]],Combined_Sheet__Major_Only___2[[NPDES ID2]:[ECHO BFR]],28,FALSE)</f>
        <v>-</v>
      </c>
      <c r="AZ1111" t="str">
        <f>VLOOKUP(Sheet1[[#This Row],[NPDES ID2]],Combined_Sheet__Major_Only___2[[NPDES ID2]:[ECHO BFR]],29,FALSE)</f>
        <v>thickening, preliminaryOps</v>
      </c>
      <c r="BA1111">
        <f>VLOOKUP(Sheet1[[#This Row],[NPDES ID2]],Combined_Sheet__Major_Only___2[[NPDES ID2]:[ECHO BFR]],17,FALSE)</f>
        <v>38.857222999999998</v>
      </c>
      <c r="BB1111">
        <f>VLOOKUP(Sheet1[[#This Row],[NPDES ID2]],Combined_Sheet__Major_Only___2[[NPDES ID2]:[ECHO BFR]],18,FALSE)</f>
        <v>-104.712571</v>
      </c>
      <c r="BC1111" s="2" t="str">
        <f>IF(ISNUMBER(SEARCH("aerobic",$AW1111)),"aerobic","")</f>
        <v>aerobic</v>
      </c>
      <c r="BD1111" s="2" t="str">
        <f>IF(ISNUMBER(SEARCH("anaer",$AW1111)),"anaer","")</f>
        <v/>
      </c>
      <c r="BE1111" s="2" t="str">
        <f>IF(ISNUMBER(SEARCH("thickening",$AZ1111)),"thickening","")</f>
        <v>thickening</v>
      </c>
      <c r="BF1111" s="4" t="str">
        <f>IF(ISNUMBER(SEARCH("airDry",$AW1111)),"airDry","")</f>
        <v/>
      </c>
      <c r="BG1111" s="4" t="str">
        <f>IF(ISNUMBER(SEARCH("heatDry",$AY1111)),"heatDry","")</f>
        <v/>
      </c>
      <c r="BH1111" s="4" t="str">
        <f>IF(AND(ISNUMBER(SEARCH("aerobic",$AW1111)),ISNUMBER(SEARCH("anaer",$AW1111))),"Combined Aer and Anaer.","")</f>
        <v/>
      </c>
    </row>
    <row r="1112" spans="1:60" x14ac:dyDescent="0.25">
      <c r="A1112" s="5">
        <v>2404</v>
      </c>
      <c r="B1112" t="s">
        <v>11210</v>
      </c>
      <c r="C1112">
        <v>272.98099999999999</v>
      </c>
      <c r="D1112">
        <v>453.69081912948837</v>
      </c>
      <c r="E1112">
        <v>451.18760370093798</v>
      </c>
      <c r="F1112">
        <v>342.11125245970828</v>
      </c>
      <c r="G1112">
        <v>563.48144820586151</v>
      </c>
      <c r="H1112">
        <v>-106.1684312891654</v>
      </c>
      <c r="I1112">
        <v>-107.57391848470741</v>
      </c>
      <c r="J1112">
        <v>-127.108585773675</v>
      </c>
      <c r="K1112">
        <v>-84.807968903572828</v>
      </c>
      <c r="L1112">
        <v>195.78302267532129</v>
      </c>
      <c r="M1112">
        <v>195.15079211944149</v>
      </c>
      <c r="N1112">
        <v>192.93971005653199</v>
      </c>
      <c r="O1112">
        <v>200.4682000428252</v>
      </c>
      <c r="P1112">
        <v>6.3821723059560789</v>
      </c>
      <c r="Q1112">
        <v>6.4646914616326452</v>
      </c>
      <c r="R1112">
        <v>5.1912357121193979</v>
      </c>
      <c r="S1112">
        <v>7.528149351976662</v>
      </c>
      <c r="T1112">
        <v>81431.341886927563</v>
      </c>
      <c r="U1112">
        <v>81431.478396952967</v>
      </c>
      <c r="V1112">
        <v>81376.044700098981</v>
      </c>
      <c r="W1112">
        <v>81486.8411794899</v>
      </c>
      <c r="X1112">
        <v>5110.0915032065977</v>
      </c>
      <c r="Y1112">
        <v>5126.4067154342083</v>
      </c>
      <c r="Z1112">
        <v>4987.4094591965113</v>
      </c>
      <c r="AA1112">
        <v>5185.954562659439</v>
      </c>
      <c r="AB1112">
        <v>759.75072277185257</v>
      </c>
      <c r="AC1112">
        <v>751.13088954574755</v>
      </c>
      <c r="AD1112">
        <v>664.83948023112907</v>
      </c>
      <c r="AE1112">
        <v>872.51045889210673</v>
      </c>
      <c r="AF1112">
        <v>70.286948185986859</v>
      </c>
      <c r="AG1112">
        <v>70.060083982200027</v>
      </c>
      <c r="AH1112">
        <v>69.266124813328602</v>
      </c>
      <c r="AI1112">
        <v>71.968807702631736</v>
      </c>
      <c r="AJ1112">
        <v>0.63519068546763513</v>
      </c>
      <c r="AK1112">
        <v>0.63519067125509077</v>
      </c>
      <c r="AL1112">
        <v>0.63518278843391207</v>
      </c>
      <c r="AM1112">
        <v>0.63519845065597236</v>
      </c>
      <c r="AN1112">
        <v>0.96956044093437654</v>
      </c>
      <c r="AO1112">
        <v>0.96956044093437677</v>
      </c>
      <c r="AP1112">
        <v>0.96956044093437677</v>
      </c>
      <c r="AQ1112">
        <v>0.96956044093437677</v>
      </c>
      <c r="AR1112">
        <v>17.08298248996849</v>
      </c>
      <c r="AS1112">
        <v>17.082982489968479</v>
      </c>
      <c r="AT1112">
        <v>17.082982489968479</v>
      </c>
      <c r="AU1112">
        <v>17.082982489968479</v>
      </c>
      <c r="AV1112" t="str">
        <f>VLOOKUP(Sheet1[[#This Row],[NPDES ID2]],Combined_Sheet__Major_Only___2[[NPDES ID2]:[ECHO BFR]],3,FALSE)</f>
        <v>SD</v>
      </c>
      <c r="AW1112" t="s">
        <v>12185</v>
      </c>
      <c r="AX1112" t="str">
        <f>VLOOKUP(Sheet1[[#This Row],[NPDES ID2]],Combined_Sheet__Major_Only___2[[NPDES ID2]:[ECHO BFR]],27,FALSE)</f>
        <v>other</v>
      </c>
      <c r="AY1112" t="str">
        <f>VLOOKUP(Sheet1[[#This Row],[NPDES ID2]],Combined_Sheet__Major_Only___2[[NPDES ID2]:[ECHO BFR]],28,FALSE)</f>
        <v>-</v>
      </c>
      <c r="AZ1112" t="str">
        <f>VLOOKUP(Sheet1[[#This Row],[NPDES ID2]],Combined_Sheet__Major_Only___2[[NPDES ID2]:[ECHO BFR]],29,FALSE)</f>
        <v>thickening</v>
      </c>
      <c r="BA1112">
        <f>VLOOKUP(Sheet1[[#This Row],[NPDES ID2]],Combined_Sheet__Major_Only___2[[NPDES ID2]:[ECHO BFR]],17,FALSE)</f>
        <v>44.900055000000002</v>
      </c>
      <c r="BB1112">
        <f>VLOOKUP(Sheet1[[#This Row],[NPDES ID2]],Combined_Sheet__Major_Only___2[[NPDES ID2]:[ECHO BFR]],18,FALSE)</f>
        <v>-97.111086</v>
      </c>
      <c r="BC1112" s="2" t="str">
        <f>IF(ISNUMBER(SEARCH("aerobic",$AW1112)),"aerobic","")</f>
        <v/>
      </c>
      <c r="BD1112" s="2" t="str">
        <f>IF(ISNUMBER(SEARCH("anaer",$AW1112)),"anaer","")</f>
        <v>anaer</v>
      </c>
      <c r="BE1112" s="2" t="str">
        <f>IF(ISNUMBER(SEARCH("thickening",$AZ1112)),"thickening","")</f>
        <v>thickening</v>
      </c>
      <c r="BF1112" s="3" t="str">
        <f>IF(ISNUMBER(SEARCH("airDry",$AW1112)),"airDry","")</f>
        <v/>
      </c>
      <c r="BG1112" s="3" t="str">
        <f>IF(ISNUMBER(SEARCH("heatDry",$AY1112)),"heatDry","")</f>
        <v/>
      </c>
      <c r="BH1112" s="3" t="str">
        <f>IF(AND(ISNUMBER(SEARCH("aerobic",$AW1112)),ISNUMBER(SEARCH("anaer",$AW1112))),"Combined Aer and Anaer.","")</f>
        <v/>
      </c>
    </row>
    <row r="1113" spans="1:60" x14ac:dyDescent="0.25">
      <c r="A1113" s="5">
        <v>534</v>
      </c>
      <c r="B1113" t="s">
        <v>2632</v>
      </c>
      <c r="C1113">
        <v>284.92</v>
      </c>
      <c r="D1113">
        <v>454.39096032203918</v>
      </c>
      <c r="E1113">
        <v>451.77731275237431</v>
      </c>
      <c r="F1113">
        <v>344.36549537035631</v>
      </c>
      <c r="G1113">
        <v>562.23736363218234</v>
      </c>
      <c r="H1113">
        <v>-109.3545916658033</v>
      </c>
      <c r="I1113">
        <v>-110.7254237117609</v>
      </c>
      <c r="J1113">
        <v>-130.16739003177219</v>
      </c>
      <c r="K1113">
        <v>-87.841909425052151</v>
      </c>
      <c r="L1113">
        <v>198.83089767980951</v>
      </c>
      <c r="M1113">
        <v>198.1290290534248</v>
      </c>
      <c r="N1113">
        <v>195.67440876201471</v>
      </c>
      <c r="O1113">
        <v>204.03212590608669</v>
      </c>
      <c r="P1113">
        <v>6.6724877073274467</v>
      </c>
      <c r="Q1113">
        <v>6.7391779945623931</v>
      </c>
      <c r="R1113">
        <v>5.4480936010827303</v>
      </c>
      <c r="S1113">
        <v>7.8143111445321551</v>
      </c>
      <c r="T1113">
        <v>81387.257714367821</v>
      </c>
      <c r="U1113">
        <v>81387.394152123146</v>
      </c>
      <c r="V1113">
        <v>81331.989802544544</v>
      </c>
      <c r="W1113">
        <v>81442.727624927604</v>
      </c>
      <c r="X1113">
        <v>5249.1405122565811</v>
      </c>
      <c r="Y1113">
        <v>5267.2418937920474</v>
      </c>
      <c r="Z1113">
        <v>5111.8405487665304</v>
      </c>
      <c r="AA1113">
        <v>5334.3116938592693</v>
      </c>
      <c r="AB1113">
        <v>799.97368985127628</v>
      </c>
      <c r="AC1113">
        <v>790.53216964835838</v>
      </c>
      <c r="AD1113">
        <v>697.66855452798575</v>
      </c>
      <c r="AE1113">
        <v>923.07910430575214</v>
      </c>
      <c r="AF1113">
        <v>68.390138543226783</v>
      </c>
      <c r="AG1113">
        <v>68.148837447581798</v>
      </c>
      <c r="AH1113">
        <v>67.304363580453469</v>
      </c>
      <c r="AI1113">
        <v>70.179013399597267</v>
      </c>
      <c r="AJ1113">
        <v>0.61197866912578458</v>
      </c>
      <c r="AK1113">
        <v>0.61197865436236887</v>
      </c>
      <c r="AL1113">
        <v>0.61197046783259612</v>
      </c>
      <c r="AM1113">
        <v>0.61198673350279709</v>
      </c>
      <c r="AN1113">
        <v>0.96954467327679028</v>
      </c>
      <c r="AO1113">
        <v>0.96954467327679061</v>
      </c>
      <c r="AP1113">
        <v>0.96954467327679061</v>
      </c>
      <c r="AQ1113">
        <v>0.96954467327679061</v>
      </c>
      <c r="AR1113">
        <v>16.368987022065909</v>
      </c>
      <c r="AS1113">
        <v>16.368987022065902</v>
      </c>
      <c r="AT1113">
        <v>16.368987022065902</v>
      </c>
      <c r="AU1113">
        <v>16.368987022065902</v>
      </c>
      <c r="AV1113" t="str">
        <f>VLOOKUP(Sheet1[[#This Row],[NPDES ID2]],Combined_Sheet__Major_Only___2[[NPDES ID2]:[ECHO BFR]],3,FALSE)</f>
        <v>NC</v>
      </c>
      <c r="AW1113" t="s">
        <v>41</v>
      </c>
      <c r="AX1113" t="str">
        <f>VLOOKUP(Sheet1[[#This Row],[NPDES ID2]],Combined_Sheet__Major_Only___2[[NPDES ID2]:[ECHO BFR]],27,FALSE)</f>
        <v>-</v>
      </c>
      <c r="AY1113" t="str">
        <f>VLOOKUP(Sheet1[[#This Row],[NPDES ID2]],Combined_Sheet__Major_Only___2[[NPDES ID2]:[ECHO BFR]],28,FALSE)</f>
        <v>-</v>
      </c>
      <c r="AZ1113" t="str">
        <f>VLOOKUP(Sheet1[[#This Row],[NPDES ID2]],Combined_Sheet__Major_Only___2[[NPDES ID2]:[ECHO BFR]],29,FALSE)</f>
        <v>thickening</v>
      </c>
      <c r="BA1113">
        <f>VLOOKUP(Sheet1[[#This Row],[NPDES ID2]],Combined_Sheet__Major_Only___2[[NPDES ID2]:[ECHO BFR]],17,FALSE)</f>
        <v>35.883200000000002</v>
      </c>
      <c r="BB1113">
        <f>VLOOKUP(Sheet1[[#This Row],[NPDES ID2]],Combined_Sheet__Major_Only___2[[NPDES ID2]:[ECHO BFR]],18,FALSE)</f>
        <v>-77.538300000000007</v>
      </c>
      <c r="BC1113" s="2" t="str">
        <f>IF(ISNUMBER(SEARCH("aerobic",$AW1113)),"aerobic","")</f>
        <v>aerobic</v>
      </c>
      <c r="BD1113" s="2" t="str">
        <f>IF(ISNUMBER(SEARCH("anaer",$AW1113)),"anaer","")</f>
        <v/>
      </c>
      <c r="BE1113" s="2" t="str">
        <f>IF(ISNUMBER(SEARCH("thickening",$AZ1113)),"thickening","")</f>
        <v>thickening</v>
      </c>
      <c r="BF1113" s="3" t="str">
        <f>IF(ISNUMBER(SEARCH("airDry",$AW1113)),"airDry","")</f>
        <v/>
      </c>
      <c r="BG1113" s="3" t="str">
        <f>IF(ISNUMBER(SEARCH("heatDry",$AY1113)),"heatDry","")</f>
        <v/>
      </c>
      <c r="BH1113" s="3" t="str">
        <f>IF(AND(ISNUMBER(SEARCH("aerobic",$AW1113)),ISNUMBER(SEARCH("anaer",$AW1113))),"Combined Aer and Anaer.","")</f>
        <v/>
      </c>
    </row>
    <row r="1114" spans="1:60" x14ac:dyDescent="0.25">
      <c r="A1114" s="5">
        <v>1470</v>
      </c>
      <c r="B1114" t="s">
        <v>6939</v>
      </c>
      <c r="C1114">
        <v>114.1</v>
      </c>
      <c r="D1114">
        <v>903.0674263972254</v>
      </c>
      <c r="E1114">
        <v>895.35628380930132</v>
      </c>
      <c r="F1114">
        <v>636.66669464883091</v>
      </c>
      <c r="G1114">
        <v>1167.531793885202</v>
      </c>
      <c r="H1114">
        <v>-109.0716431222091</v>
      </c>
      <c r="I1114">
        <v>-110.4389238685327</v>
      </c>
      <c r="J1114">
        <v>-129.8990640581826</v>
      </c>
      <c r="K1114">
        <v>-87.594008384777609</v>
      </c>
      <c r="L1114">
        <v>79.847191739953914</v>
      </c>
      <c r="M1114">
        <v>79.567826703821908</v>
      </c>
      <c r="N1114">
        <v>78.590711430221702</v>
      </c>
      <c r="O1114">
        <v>81.917554614770438</v>
      </c>
      <c r="P1114">
        <v>2.6716618558370242</v>
      </c>
      <c r="Q1114">
        <v>2.6988797086569898</v>
      </c>
      <c r="R1114">
        <v>2.180577893548489</v>
      </c>
      <c r="S1114">
        <v>3.131130270366933</v>
      </c>
      <c r="T1114">
        <v>81198.363744325296</v>
      </c>
      <c r="U1114">
        <v>81198.499872414366</v>
      </c>
      <c r="V1114">
        <v>81143.22127144433</v>
      </c>
      <c r="W1114">
        <v>81253.707757475902</v>
      </c>
      <c r="X1114">
        <v>5222.3334979138863</v>
      </c>
      <c r="Y1114">
        <v>5240.2100994239354</v>
      </c>
      <c r="Z1114">
        <v>5086.891021912731</v>
      </c>
      <c r="AA1114">
        <v>5306.3260468459384</v>
      </c>
      <c r="AB1114">
        <v>793.82729624974706</v>
      </c>
      <c r="AC1114">
        <v>784.49542389387307</v>
      </c>
      <c r="AD1114">
        <v>692.5602253257307</v>
      </c>
      <c r="AE1114">
        <v>915.51921332317261</v>
      </c>
      <c r="AF1114">
        <v>68.580817307778958</v>
      </c>
      <c r="AG1114">
        <v>68.340916244897954</v>
      </c>
      <c r="AH1114">
        <v>67.501599433078738</v>
      </c>
      <c r="AI1114">
        <v>70.358995118177106</v>
      </c>
      <c r="AJ1114">
        <v>0.61431154011408917</v>
      </c>
      <c r="AK1114">
        <v>0.61431153421841578</v>
      </c>
      <c r="AL1114">
        <v>0.61430825890529162</v>
      </c>
      <c r="AM1114">
        <v>0.61431476651494077</v>
      </c>
      <c r="AN1114">
        <v>0.96947692589829215</v>
      </c>
      <c r="AO1114">
        <v>0.96947692589829226</v>
      </c>
      <c r="AP1114">
        <v>0.96947692589829226</v>
      </c>
      <c r="AQ1114">
        <v>0.96947692589829226</v>
      </c>
      <c r="AR1114">
        <v>16.440912659277299</v>
      </c>
      <c r="AS1114">
        <v>16.440912659277299</v>
      </c>
      <c r="AT1114">
        <v>16.440912659277299</v>
      </c>
      <c r="AU1114">
        <v>16.440912659277299</v>
      </c>
      <c r="AV1114" t="str">
        <f>VLOOKUP(Sheet1[[#This Row],[NPDES ID2]],Combined_Sheet__Major_Only___2[[NPDES ID2]:[ECHO BFR]],3,FALSE)</f>
        <v>MN</v>
      </c>
      <c r="AW1114" t="s">
        <v>41</v>
      </c>
      <c r="AX1114" t="str">
        <f>VLOOKUP(Sheet1[[#This Row],[NPDES ID2]],Combined_Sheet__Major_Only___2[[NPDES ID2]:[ECHO BFR]],27,FALSE)</f>
        <v>-</v>
      </c>
      <c r="AY1114" t="str">
        <f>VLOOKUP(Sheet1[[#This Row],[NPDES ID2]],Combined_Sheet__Major_Only___2[[NPDES ID2]:[ECHO BFR]],28,FALSE)</f>
        <v>thermoAerobicDigest</v>
      </c>
      <c r="AZ1114" t="str">
        <f>VLOOKUP(Sheet1[[#This Row],[NPDES ID2]],Combined_Sheet__Major_Only___2[[NPDES ID2]:[ECHO BFR]],29,FALSE)</f>
        <v>thickening, preliminaryOps</v>
      </c>
      <c r="BA1114">
        <f>VLOOKUP(Sheet1[[#This Row],[NPDES ID2]],Combined_Sheet__Major_Only___2[[NPDES ID2]:[ECHO BFR]],17,FALSE)</f>
        <v>44.071759</v>
      </c>
      <c r="BB1114">
        <f>VLOOKUP(Sheet1[[#This Row],[NPDES ID2]],Combined_Sheet__Major_Only___2[[NPDES ID2]:[ECHO BFR]],18,FALSE)</f>
        <v>-93.547038000000001</v>
      </c>
      <c r="BC1114" s="2" t="str">
        <f>IF(ISNUMBER(SEARCH("aerobic",$AW1114)),"aerobic","")</f>
        <v>aerobic</v>
      </c>
      <c r="BD1114" s="2" t="str">
        <f>IF(ISNUMBER(SEARCH("anaer",$AW1114)),"anaer","")</f>
        <v/>
      </c>
      <c r="BE1114" s="2" t="str">
        <f>IF(ISNUMBER(SEARCH("thickening",$AZ1114)),"thickening","")</f>
        <v>thickening</v>
      </c>
      <c r="BF1114" s="3" t="str">
        <f>IF(ISNUMBER(SEARCH("airDry",$AW1114)),"airDry","")</f>
        <v/>
      </c>
      <c r="BG1114" s="3" t="str">
        <f>IF(ISNUMBER(SEARCH("heatDry",$AY1114)),"heatDry","")</f>
        <v/>
      </c>
      <c r="BH1114" s="3" t="str">
        <f>IF(AND(ISNUMBER(SEARCH("aerobic",$AW1114)),ISNUMBER(SEARCH("anaer",$AW1114))),"Combined Aer and Anaer.","")</f>
        <v/>
      </c>
    </row>
    <row r="1115" spans="1:60" x14ac:dyDescent="0.25">
      <c r="A1115" s="5">
        <v>1252</v>
      </c>
      <c r="B1115" t="s">
        <v>5981</v>
      </c>
      <c r="C1115">
        <v>211</v>
      </c>
      <c r="D1115">
        <v>557.55365704324583</v>
      </c>
      <c r="E1115">
        <v>554.09809036701881</v>
      </c>
      <c r="F1115">
        <v>409.18689029124317</v>
      </c>
      <c r="G1115">
        <v>704.00929328142308</v>
      </c>
      <c r="H1115">
        <v>-110.181826981631</v>
      </c>
      <c r="I1115">
        <v>-111.59067980149</v>
      </c>
      <c r="J1115">
        <v>-130.96389519854159</v>
      </c>
      <c r="K1115">
        <v>-88.640564416271829</v>
      </c>
      <c r="L1115">
        <v>146.24732181785751</v>
      </c>
      <c r="M1115">
        <v>145.71995663707591</v>
      </c>
      <c r="N1115">
        <v>143.87553550541159</v>
      </c>
      <c r="O1115">
        <v>150.15548211111039</v>
      </c>
      <c r="P1115">
        <v>4.9434025685178904</v>
      </c>
      <c r="Q1115">
        <v>4.9905144016372924</v>
      </c>
      <c r="R1115">
        <v>4.040034844275044</v>
      </c>
      <c r="S1115">
        <v>5.7789515096114954</v>
      </c>
      <c r="T1115">
        <v>81052.87714086879</v>
      </c>
      <c r="U1115">
        <v>81053.013030452159</v>
      </c>
      <c r="V1115">
        <v>80997.831281371764</v>
      </c>
      <c r="W1115">
        <v>81108.124187523106</v>
      </c>
      <c r="X1115">
        <v>5263.3126506063536</v>
      </c>
      <c r="Y1115">
        <v>5281.7830808038034</v>
      </c>
      <c r="Z1115">
        <v>5122.7856103709919</v>
      </c>
      <c r="AA1115">
        <v>5350.5528017418828</v>
      </c>
      <c r="AB1115">
        <v>807.24382914289254</v>
      </c>
      <c r="AC1115">
        <v>797.61830129549026</v>
      </c>
      <c r="AD1115">
        <v>703.38872424272131</v>
      </c>
      <c r="AE1115">
        <v>932.62134825933242</v>
      </c>
      <c r="AF1115">
        <v>67.926049695402654</v>
      </c>
      <c r="AG1115">
        <v>67.681194287945402</v>
      </c>
      <c r="AH1115">
        <v>66.824401582200622</v>
      </c>
      <c r="AI1115">
        <v>69.741125957588366</v>
      </c>
      <c r="AJ1115">
        <v>0.60630124925964157</v>
      </c>
      <c r="AK1115">
        <v>0.60630123838045047</v>
      </c>
      <c r="AL1115">
        <v>0.60629520094992839</v>
      </c>
      <c r="AM1115">
        <v>0.60630719657263066</v>
      </c>
      <c r="AN1115">
        <v>0.96942454087643359</v>
      </c>
      <c r="AO1115">
        <v>0.96942454087643359</v>
      </c>
      <c r="AP1115">
        <v>0.96942454087643359</v>
      </c>
      <c r="AQ1115">
        <v>0.96942454087643359</v>
      </c>
      <c r="AR1115">
        <v>16.194427234441939</v>
      </c>
      <c r="AS1115">
        <v>16.194427234441939</v>
      </c>
      <c r="AT1115">
        <v>16.194427234441939</v>
      </c>
      <c r="AU1115">
        <v>16.194427234441939</v>
      </c>
      <c r="AV1115" t="str">
        <f>VLOOKUP(Sheet1[[#This Row],[NPDES ID2]],Combined_Sheet__Major_Only___2[[NPDES ID2]:[ECHO BFR]],3,FALSE)</f>
        <v>PA</v>
      </c>
      <c r="AW1115" t="s">
        <v>41</v>
      </c>
      <c r="AX1115" t="str">
        <f>VLOOKUP(Sheet1[[#This Row],[NPDES ID2]],Combined_Sheet__Major_Only___2[[NPDES ID2]:[ECHO BFR]],27,FALSE)</f>
        <v>-</v>
      </c>
      <c r="AY1115" t="str">
        <f>VLOOKUP(Sheet1[[#This Row],[NPDES ID2]],Combined_Sheet__Major_Only___2[[NPDES ID2]:[ECHO BFR]],28,FALSE)</f>
        <v>-</v>
      </c>
      <c r="AZ1115" t="str">
        <f>VLOOKUP(Sheet1[[#This Row],[NPDES ID2]],Combined_Sheet__Major_Only___2[[NPDES ID2]:[ECHO BFR]],29,FALSE)</f>
        <v>thickening, preliminaryOps</v>
      </c>
      <c r="BA1115">
        <f>VLOOKUP(Sheet1[[#This Row],[NPDES ID2]],Combined_Sheet__Major_Only___2[[NPDES ID2]:[ECHO BFR]],17,FALSE)</f>
        <v>40.387129999999999</v>
      </c>
      <c r="BB1115">
        <f>VLOOKUP(Sheet1[[#This Row],[NPDES ID2]],Combined_Sheet__Major_Only___2[[NPDES ID2]:[ECHO BFR]],18,FALSE)</f>
        <v>-75.501729999999995</v>
      </c>
      <c r="BC1115" s="2" t="str">
        <f>IF(ISNUMBER(SEARCH("aerobic",$AW1115)),"aerobic","")</f>
        <v>aerobic</v>
      </c>
      <c r="BD1115" s="2" t="str">
        <f>IF(ISNUMBER(SEARCH("anaer",$AW1115)),"anaer","")</f>
        <v/>
      </c>
      <c r="BE1115" s="2" t="str">
        <f>IF(ISNUMBER(SEARCH("thickening",$AZ1115)),"thickening","")</f>
        <v>thickening</v>
      </c>
      <c r="BF1115" s="3" t="str">
        <f>IF(ISNUMBER(SEARCH("airDry",$AW1115)),"airDry","")</f>
        <v/>
      </c>
      <c r="BG1115" s="3" t="str">
        <f>IF(ISNUMBER(SEARCH("heatDry",$AY1115)),"heatDry","")</f>
        <v/>
      </c>
      <c r="BH1115" s="3" t="str">
        <f>IF(AND(ISNUMBER(SEARCH("aerobic",$AW1115)),ISNUMBER(SEARCH("anaer",$AW1115))),"Combined Aer and Anaer.","")</f>
        <v/>
      </c>
    </row>
    <row r="1116" spans="1:60" x14ac:dyDescent="0.25">
      <c r="A1116" s="5">
        <v>2340</v>
      </c>
      <c r="B1116" t="s">
        <v>10917</v>
      </c>
      <c r="C1116">
        <v>364.56</v>
      </c>
      <c r="D1116">
        <v>404.10395290238921</v>
      </c>
      <c r="E1116">
        <v>399.92503447785862</v>
      </c>
      <c r="F1116">
        <v>312.90107983239079</v>
      </c>
      <c r="G1116">
        <v>498.16519489765159</v>
      </c>
      <c r="H1116">
        <v>-110.9704728674397</v>
      </c>
      <c r="I1116">
        <v>-112.3446608608013</v>
      </c>
      <c r="J1116">
        <v>-131.7187693093509</v>
      </c>
      <c r="K1116">
        <v>-89.372869465353489</v>
      </c>
      <c r="L1116">
        <v>250.92709604499899</v>
      </c>
      <c r="M1116">
        <v>250.0025380357624</v>
      </c>
      <c r="N1116">
        <v>246.7692586441741</v>
      </c>
      <c r="O1116">
        <v>257.77840898953809</v>
      </c>
      <c r="P1116">
        <v>8.5445289161786828</v>
      </c>
      <c r="Q1116">
        <v>8.6219046883512807</v>
      </c>
      <c r="R1116">
        <v>6.9896633835781614</v>
      </c>
      <c r="S1116">
        <v>9.9706286236472366</v>
      </c>
      <c r="T1116">
        <v>80928.034834636317</v>
      </c>
      <c r="U1116">
        <v>80928.17051955749</v>
      </c>
      <c r="V1116">
        <v>80873.071879251293</v>
      </c>
      <c r="W1116">
        <v>80983.198674172338</v>
      </c>
      <c r="X1116">
        <v>5292.0057257974204</v>
      </c>
      <c r="Y1116">
        <v>5310.9107586987193</v>
      </c>
      <c r="Z1116">
        <v>5147.7559223671087</v>
      </c>
      <c r="AA1116">
        <v>5381.6266537211286</v>
      </c>
      <c r="AB1116">
        <v>817.02032878823525</v>
      </c>
      <c r="AC1116">
        <v>807.17603390945351</v>
      </c>
      <c r="AD1116">
        <v>711.24659987200619</v>
      </c>
      <c r="AE1116">
        <v>945.14851666330821</v>
      </c>
      <c r="AF1116">
        <v>67.454821932644393</v>
      </c>
      <c r="AG1116">
        <v>67.206426338821188</v>
      </c>
      <c r="AH1116">
        <v>66.337019331757134</v>
      </c>
      <c r="AI1116">
        <v>69.296420919951942</v>
      </c>
      <c r="AJ1116">
        <v>0.60053725498642829</v>
      </c>
      <c r="AK1116">
        <v>0.60053723620731592</v>
      </c>
      <c r="AL1116">
        <v>0.60052683238373505</v>
      </c>
      <c r="AM1116">
        <v>0.60054750363602261</v>
      </c>
      <c r="AN1116">
        <v>0.96937944563822342</v>
      </c>
      <c r="AO1116">
        <v>0.96937944563822331</v>
      </c>
      <c r="AP1116">
        <v>0.96937944563822331</v>
      </c>
      <c r="AQ1116">
        <v>0.96937944563822331</v>
      </c>
      <c r="AR1116">
        <v>16.01698134986686</v>
      </c>
      <c r="AS1116">
        <v>16.01698134986686</v>
      </c>
      <c r="AT1116">
        <v>16.01698134986686</v>
      </c>
      <c r="AU1116">
        <v>16.01698134986686</v>
      </c>
      <c r="AV1116" t="str">
        <f>VLOOKUP(Sheet1[[#This Row],[NPDES ID2]],Combined_Sheet__Major_Only___2[[NPDES ID2]:[ECHO BFR]],3,FALSE)</f>
        <v>TX</v>
      </c>
      <c r="AW1116" t="s">
        <v>41</v>
      </c>
      <c r="AX1116" t="str">
        <f>VLOOKUP(Sheet1[[#This Row],[NPDES ID2]],Combined_Sheet__Major_Only___2[[NPDES ID2]:[ECHO BFR]],27,FALSE)</f>
        <v>-</v>
      </c>
      <c r="AY1116" t="str">
        <f>VLOOKUP(Sheet1[[#This Row],[NPDES ID2]],Combined_Sheet__Major_Only___2[[NPDES ID2]:[ECHO BFR]],28,FALSE)</f>
        <v>-</v>
      </c>
      <c r="AZ1116" t="str">
        <f>VLOOKUP(Sheet1[[#This Row],[NPDES ID2]],Combined_Sheet__Major_Only___2[[NPDES ID2]:[ECHO BFR]],29,FALSE)</f>
        <v>thickening</v>
      </c>
      <c r="BA1116">
        <f>VLOOKUP(Sheet1[[#This Row],[NPDES ID2]],Combined_Sheet__Major_Only___2[[NPDES ID2]:[ECHO BFR]],17,FALSE)</f>
        <v>29.127751</v>
      </c>
      <c r="BB1116">
        <f>VLOOKUP(Sheet1[[#This Row],[NPDES ID2]],Combined_Sheet__Major_Only___2[[NPDES ID2]:[ECHO BFR]],18,FALSE)</f>
        <v>-99.887307000000007</v>
      </c>
      <c r="BC1116" s="2" t="str">
        <f>IF(ISNUMBER(SEARCH("aerobic",$AW1116)),"aerobic","")</f>
        <v>aerobic</v>
      </c>
      <c r="BD1116" s="2" t="str">
        <f>IF(ISNUMBER(SEARCH("anaer",$AW1116)),"anaer","")</f>
        <v/>
      </c>
      <c r="BE1116" s="2" t="str">
        <f>IF(ISNUMBER(SEARCH("thickening",$AZ1116)),"thickening","")</f>
        <v>thickening</v>
      </c>
      <c r="BF1116" s="3" t="str">
        <f>IF(ISNUMBER(SEARCH("airDry",$AW1116)),"airDry","")</f>
        <v/>
      </c>
      <c r="BG1116" s="3" t="str">
        <f>IF(ISNUMBER(SEARCH("heatDry",$AY1116)),"heatDry","")</f>
        <v/>
      </c>
      <c r="BH1116" s="3" t="str">
        <f>IF(AND(ISNUMBER(SEARCH("aerobic",$AW1116)),ISNUMBER(SEARCH("anaer",$AW1116))),"Combined Aer and Anaer.","")</f>
        <v/>
      </c>
    </row>
    <row r="1117" spans="1:60" x14ac:dyDescent="0.25">
      <c r="A1117" s="5">
        <v>1891</v>
      </c>
      <c r="B1117" t="s">
        <v>8925</v>
      </c>
      <c r="C1117">
        <v>4665</v>
      </c>
      <c r="D1117">
        <v>946.28898594994234</v>
      </c>
      <c r="E1117">
        <v>943.70245928184181</v>
      </c>
      <c r="F1117">
        <v>762.0046314510829</v>
      </c>
      <c r="G1117">
        <v>1109.7884409297151</v>
      </c>
      <c r="H1117">
        <v>-107.29929844962309</v>
      </c>
      <c r="I1117">
        <v>-108.8621721009615</v>
      </c>
      <c r="J1117">
        <v>-128.08048438028999</v>
      </c>
      <c r="K1117">
        <v>-85.331795557749246</v>
      </c>
      <c r="L1117">
        <v>3279.9509618573729</v>
      </c>
      <c r="M1117">
        <v>3268.632800589372</v>
      </c>
      <c r="N1117">
        <v>3229.1563241179251</v>
      </c>
      <c r="O1117">
        <v>3363.7037593428659</v>
      </c>
      <c r="P1117">
        <v>109.17305863323389</v>
      </c>
      <c r="Q1117">
        <v>110.3443170850381</v>
      </c>
      <c r="R1117">
        <v>89.050284141920798</v>
      </c>
      <c r="S1117">
        <v>128.13884916384541</v>
      </c>
      <c r="T1117">
        <v>80804.846163781534</v>
      </c>
      <c r="U1117">
        <v>80804.981646751432</v>
      </c>
      <c r="V1117">
        <v>80749.965014377754</v>
      </c>
      <c r="W1117">
        <v>80859.927898343522</v>
      </c>
      <c r="X1117">
        <v>5172.6200185421021</v>
      </c>
      <c r="Y1117">
        <v>5190.1340081197177</v>
      </c>
      <c r="Z1117">
        <v>5040.4322712551084</v>
      </c>
      <c r="AA1117">
        <v>5254.5411601655906</v>
      </c>
      <c r="AB1117">
        <v>783.05569529831121</v>
      </c>
      <c r="AC1117">
        <v>773.95484014281737</v>
      </c>
      <c r="AD1117">
        <v>683.46281838904019</v>
      </c>
      <c r="AE1117">
        <v>902.53959618522504</v>
      </c>
      <c r="AF1117">
        <v>68.920165519376411</v>
      </c>
      <c r="AG1117">
        <v>68.684207219161379</v>
      </c>
      <c r="AH1117">
        <v>67.851782917177019</v>
      </c>
      <c r="AI1117">
        <v>70.677641828626719</v>
      </c>
      <c r="AJ1117">
        <v>0.61846372285972495</v>
      </c>
      <c r="AK1117">
        <v>0.61846347057663098</v>
      </c>
      <c r="AL1117">
        <v>0.61832982533902525</v>
      </c>
      <c r="AM1117">
        <v>0.61859541581817912</v>
      </c>
      <c r="AN1117">
        <v>0.96933481714300929</v>
      </c>
      <c r="AO1117">
        <v>0.96933481714300962</v>
      </c>
      <c r="AP1117">
        <v>0.96933481714300962</v>
      </c>
      <c r="AQ1117">
        <v>0.96933481714300962</v>
      </c>
      <c r="AR1117">
        <v>16.56416595407169</v>
      </c>
      <c r="AS1117">
        <v>16.56416595407169</v>
      </c>
      <c r="AT1117">
        <v>16.56416595407169</v>
      </c>
      <c r="AU1117">
        <v>16.56416595407169</v>
      </c>
      <c r="AV1117" t="str">
        <f>VLOOKUP(Sheet1[[#This Row],[NPDES ID2]],Combined_Sheet__Major_Only___2[[NPDES ID2]:[ECHO BFR]],3,FALSE)</f>
        <v>IL</v>
      </c>
      <c r="AW1117" t="s">
        <v>12185</v>
      </c>
      <c r="AX1117" t="str">
        <f>VLOOKUP(Sheet1[[#This Row],[NPDES ID2]],Combined_Sheet__Major_Only___2[[NPDES ID2]:[ECHO BFR]],27,FALSE)</f>
        <v>methaneBioCaptureRecover</v>
      </c>
      <c r="AY1117" t="str">
        <f>VLOOKUP(Sheet1[[#This Row],[NPDES ID2]],Combined_Sheet__Major_Only___2[[NPDES ID2]:[ECHO BFR]],28,FALSE)</f>
        <v>-</v>
      </c>
      <c r="AZ1117" t="str">
        <f>VLOOKUP(Sheet1[[#This Row],[NPDES ID2]],Combined_Sheet__Major_Only___2[[NPDES ID2]:[ECHO BFR]],29,FALSE)</f>
        <v>preliminaryOps, thickening</v>
      </c>
      <c r="BA1117">
        <f>VLOOKUP(Sheet1[[#This Row],[NPDES ID2]],Combined_Sheet__Major_Only___2[[NPDES ID2]:[ECHO BFR]],17,FALSE)</f>
        <v>41.135643999999999</v>
      </c>
      <c r="BB1117">
        <f>VLOOKUP(Sheet1[[#This Row],[NPDES ID2]],Combined_Sheet__Major_Only___2[[NPDES ID2]:[ECHO BFR]],18,FALSE)</f>
        <v>-87.885396999999998</v>
      </c>
      <c r="BC1117" s="2" t="str">
        <f>IF(ISNUMBER(SEARCH("aerobic",$AW1117)),"aerobic","")</f>
        <v/>
      </c>
      <c r="BD1117" s="2" t="str">
        <f>IF(ISNUMBER(SEARCH("anaer",$AW1117)),"anaer","")</f>
        <v>anaer</v>
      </c>
      <c r="BE1117" s="2" t="str">
        <f>IF(ISNUMBER(SEARCH("thickening",$AZ1117)),"thickening","")</f>
        <v>thickening</v>
      </c>
      <c r="BF1117" s="4" t="str">
        <f>IF(ISNUMBER(SEARCH("airDry",$AW1117)),"airDry","")</f>
        <v/>
      </c>
      <c r="BG1117" s="4" t="str">
        <f>IF(ISNUMBER(SEARCH("heatDry",$AY1117)),"heatDry","")</f>
        <v/>
      </c>
      <c r="BH1117" s="4" t="str">
        <f>IF(AND(ISNUMBER(SEARCH("aerobic",$AW1117)),ISNUMBER(SEARCH("anaer",$AW1117))),"Combined Aer and Anaer.","")</f>
        <v/>
      </c>
    </row>
    <row r="1118" spans="1:60" x14ac:dyDescent="0.25">
      <c r="A1118" s="5">
        <v>90</v>
      </c>
      <c r="B1118" t="s">
        <v>507</v>
      </c>
      <c r="C1118">
        <v>30302.19</v>
      </c>
      <c r="D1118">
        <v>5471.1463434889729</v>
      </c>
      <c r="E1118">
        <v>5491.937503669702</v>
      </c>
      <c r="F1118">
        <v>4365.9213392185811</v>
      </c>
      <c r="G1118">
        <v>6476.0354456384975</v>
      </c>
      <c r="H1118">
        <v>-98.401961111671937</v>
      </c>
      <c r="I1118">
        <v>-97.008434391127594</v>
      </c>
      <c r="J1118">
        <v>-120.96511296746981</v>
      </c>
      <c r="K1118">
        <v>-73.468853127932462</v>
      </c>
      <c r="L1118">
        <v>21754.56673855404</v>
      </c>
      <c r="M1118">
        <v>21683.992299660371</v>
      </c>
      <c r="N1118">
        <v>21440.491920155011</v>
      </c>
      <c r="O1118">
        <v>22272.308469908068</v>
      </c>
      <c r="P1118">
        <v>707.26959794433435</v>
      </c>
      <c r="Q1118">
        <v>717.04829496104207</v>
      </c>
      <c r="R1118">
        <v>575.29949165132257</v>
      </c>
      <c r="S1118">
        <v>835.58921348557305</v>
      </c>
      <c r="T1118">
        <v>80789.398606799237</v>
      </c>
      <c r="U1118">
        <v>80789.534064444975</v>
      </c>
      <c r="V1118">
        <v>80734.52771566475</v>
      </c>
      <c r="W1118">
        <v>80844.47004559901</v>
      </c>
      <c r="X1118">
        <v>5064.731390116367</v>
      </c>
      <c r="Y1118">
        <v>5080.8314269686334</v>
      </c>
      <c r="Z1118">
        <v>4943.785621991994</v>
      </c>
      <c r="AA1118">
        <v>5140.0840504172966</v>
      </c>
      <c r="AB1118">
        <v>753.43814489808608</v>
      </c>
      <c r="AC1118">
        <v>745.15679659262969</v>
      </c>
      <c r="AD1118">
        <v>658.74054875155446</v>
      </c>
      <c r="AE1118">
        <v>866.33574901599491</v>
      </c>
      <c r="AF1118">
        <v>70.46360662290995</v>
      </c>
      <c r="AG1118">
        <v>70.247091156885858</v>
      </c>
      <c r="AH1118">
        <v>69.452292827024209</v>
      </c>
      <c r="AI1118">
        <v>72.125130881251238</v>
      </c>
      <c r="AJ1118">
        <v>0.63735377795564307</v>
      </c>
      <c r="AK1118">
        <v>0.63735171284374736</v>
      </c>
      <c r="AL1118">
        <v>0.63647971813671067</v>
      </c>
      <c r="AM1118">
        <v>0.63821459126555613</v>
      </c>
      <c r="AN1118">
        <v>0.96932921165833008</v>
      </c>
      <c r="AO1118">
        <v>0.96932921165832997</v>
      </c>
      <c r="AP1118">
        <v>0.96932921165832997</v>
      </c>
      <c r="AQ1118">
        <v>0.96932921165832997</v>
      </c>
      <c r="AR1118">
        <v>17.119914696583219</v>
      </c>
      <c r="AS1118">
        <v>17.119914696583219</v>
      </c>
      <c r="AT1118">
        <v>17.119914696583219</v>
      </c>
      <c r="AU1118">
        <v>17.119914696583219</v>
      </c>
      <c r="AV1118" t="str">
        <f>VLOOKUP(Sheet1[[#This Row],[NPDES ID2]],Combined_Sheet__Major_Only___2[[NPDES ID2]:[ECHO BFR]],3,FALSE)</f>
        <v>CA</v>
      </c>
      <c r="AW1118" t="s">
        <v>12185</v>
      </c>
      <c r="AX1118" t="str">
        <f>VLOOKUP(Sheet1[[#This Row],[NPDES ID2]],Combined_Sheet__Major_Only___2[[NPDES ID2]:[ECHO BFR]],27,FALSE)</f>
        <v>methaneBioCaptureRecover</v>
      </c>
      <c r="AY1118" t="str">
        <f>VLOOKUP(Sheet1[[#This Row],[NPDES ID2]],Combined_Sheet__Major_Only___2[[NPDES ID2]:[ECHO BFR]],28,FALSE)</f>
        <v>highTempCompost</v>
      </c>
      <c r="AZ1118" t="str">
        <f>VLOOKUP(Sheet1[[#This Row],[NPDES ID2]],Combined_Sheet__Major_Only___2[[NPDES ID2]:[ECHO BFR]],29,FALSE)</f>
        <v>thickening, preliminaryOps</v>
      </c>
      <c r="BA1118">
        <f>VLOOKUP(Sheet1[[#This Row],[NPDES ID2]],Combined_Sheet__Major_Only___2[[NPDES ID2]:[ECHO BFR]],17,FALSE)</f>
        <v>32.675277999999999</v>
      </c>
      <c r="BB1118">
        <f>VLOOKUP(Sheet1[[#This Row],[NPDES ID2]],Combined_Sheet__Major_Only___2[[NPDES ID2]:[ECHO BFR]],18,FALSE)</f>
        <v>-117.246111</v>
      </c>
      <c r="BC1118" s="2" t="str">
        <f>IF(ISNUMBER(SEARCH("aerobic",$AW1118)),"aerobic","")</f>
        <v/>
      </c>
      <c r="BD1118" s="2" t="str">
        <f>IF(ISNUMBER(SEARCH("anaer",$AW1118)),"anaer","")</f>
        <v>anaer</v>
      </c>
      <c r="BE1118" s="2" t="str">
        <f>IF(ISNUMBER(SEARCH("thickening",$AZ1118)),"thickening","")</f>
        <v>thickening</v>
      </c>
      <c r="BF1118" s="3" t="str">
        <f>IF(ISNUMBER(SEARCH("airDry",$AW1118)),"airDry","")</f>
        <v/>
      </c>
      <c r="BG1118" s="3" t="str">
        <f>IF(ISNUMBER(SEARCH("heatDry",$AY1118)),"heatDry","")</f>
        <v/>
      </c>
      <c r="BH1118" s="3" t="str">
        <f>IF(AND(ISNUMBER(SEARCH("aerobic",$AW1118)),ISNUMBER(SEARCH("anaer",$AW1118))),"Combined Aer and Anaer.","")</f>
        <v/>
      </c>
    </row>
    <row r="1119" spans="1:60" x14ac:dyDescent="0.25">
      <c r="A1119" s="5">
        <v>1594</v>
      </c>
      <c r="B1119" t="s">
        <v>7493</v>
      </c>
      <c r="C1119">
        <v>81.3</v>
      </c>
      <c r="D1119">
        <v>1232.6158648643291</v>
      </c>
      <c r="E1119">
        <v>1219.3468455796051</v>
      </c>
      <c r="F1119">
        <v>853.40372246215111</v>
      </c>
      <c r="G1119">
        <v>1604.7068943303691</v>
      </c>
      <c r="H1119">
        <v>-110.2149656288054</v>
      </c>
      <c r="I1119">
        <v>-111.6316327265976</v>
      </c>
      <c r="J1119">
        <v>-130.99847532786779</v>
      </c>
      <c r="K1119">
        <v>-88.689103080880997</v>
      </c>
      <c r="L1119">
        <v>56.35165115550901</v>
      </c>
      <c r="M1119">
        <v>56.148470366944693</v>
      </c>
      <c r="N1119">
        <v>55.437804609794128</v>
      </c>
      <c r="O1119">
        <v>57.857432460776351</v>
      </c>
      <c r="P1119">
        <v>1.904743850052669</v>
      </c>
      <c r="Q1119">
        <v>1.922901377820216</v>
      </c>
      <c r="R1119">
        <v>1.5566606537318139</v>
      </c>
      <c r="S1119">
        <v>2.226688249238284</v>
      </c>
      <c r="T1119">
        <v>80780.493788142267</v>
      </c>
      <c r="U1119">
        <v>80780.629231189727</v>
      </c>
      <c r="V1119">
        <v>80725.628810436523</v>
      </c>
      <c r="W1119">
        <v>80835.559291900296</v>
      </c>
      <c r="X1119">
        <v>5245.4964130224416</v>
      </c>
      <c r="Y1119">
        <v>5263.9016811322017</v>
      </c>
      <c r="Z1119">
        <v>5105.4538951031136</v>
      </c>
      <c r="AA1119">
        <v>5332.4357161006856</v>
      </c>
      <c r="AB1119">
        <v>804.48766584045927</v>
      </c>
      <c r="AC1119">
        <v>794.89414526946052</v>
      </c>
      <c r="AD1119">
        <v>700.99263913032939</v>
      </c>
      <c r="AE1119">
        <v>929.4269751495757</v>
      </c>
      <c r="AF1119">
        <v>67.92724919734728</v>
      </c>
      <c r="AG1119">
        <v>67.682364142933153</v>
      </c>
      <c r="AH1119">
        <v>66.825664427380616</v>
      </c>
      <c r="AI1119">
        <v>69.742302210240254</v>
      </c>
      <c r="AJ1119">
        <v>0.60631591958566844</v>
      </c>
      <c r="AK1119">
        <v>0.60631591540881136</v>
      </c>
      <c r="AL1119">
        <v>0.60631359416984409</v>
      </c>
      <c r="AM1119">
        <v>0.60631820615475152</v>
      </c>
      <c r="AN1119">
        <v>0.96932597941841114</v>
      </c>
      <c r="AO1119">
        <v>0.96932597941841114</v>
      </c>
      <c r="AP1119">
        <v>0.96932597941841114</v>
      </c>
      <c r="AQ1119">
        <v>0.96932597941841114</v>
      </c>
      <c r="AR1119">
        <v>16.19500574771638</v>
      </c>
      <c r="AS1119">
        <v>16.19500574771638</v>
      </c>
      <c r="AT1119">
        <v>16.19500574771638</v>
      </c>
      <c r="AU1119">
        <v>16.19500574771638</v>
      </c>
      <c r="AV1119" t="str">
        <f>VLOOKUP(Sheet1[[#This Row],[NPDES ID2]],Combined_Sheet__Major_Only___2[[NPDES ID2]:[ECHO BFR]],3,FALSE)</f>
        <v>MO</v>
      </c>
      <c r="AW1119" t="s">
        <v>41</v>
      </c>
      <c r="AX1119" t="str">
        <f>VLOOKUP(Sheet1[[#This Row],[NPDES ID2]],Combined_Sheet__Major_Only___2[[NPDES ID2]:[ECHO BFR]],27,FALSE)</f>
        <v>-</v>
      </c>
      <c r="AY1119" t="str">
        <f>VLOOKUP(Sheet1[[#This Row],[NPDES ID2]],Combined_Sheet__Major_Only___2[[NPDES ID2]:[ECHO BFR]],28,FALSE)</f>
        <v>-</v>
      </c>
      <c r="AZ1119" t="str">
        <f>VLOOKUP(Sheet1[[#This Row],[NPDES ID2]],Combined_Sheet__Major_Only___2[[NPDES ID2]:[ECHO BFR]],29,FALSE)</f>
        <v>thickening</v>
      </c>
      <c r="BA1119">
        <f>VLOOKUP(Sheet1[[#This Row],[NPDES ID2]],Combined_Sheet__Major_Only___2[[NPDES ID2]:[ECHO BFR]],17,FALSE)</f>
        <v>37.838079999999998</v>
      </c>
      <c r="BB1119">
        <f>VLOOKUP(Sheet1[[#This Row],[NPDES ID2]],Combined_Sheet__Major_Only___2[[NPDES ID2]:[ECHO BFR]],18,FALSE)</f>
        <v>-94.359290000000001</v>
      </c>
      <c r="BC1119" s="2" t="str">
        <f>IF(ISNUMBER(SEARCH("aerobic",$AW1119)),"aerobic","")</f>
        <v>aerobic</v>
      </c>
      <c r="BD1119" s="2" t="str">
        <f>IF(ISNUMBER(SEARCH("anaer",$AW1119)),"anaer","")</f>
        <v/>
      </c>
      <c r="BE1119" s="2" t="str">
        <f>IF(ISNUMBER(SEARCH("thickening",$AZ1119)),"thickening","")</f>
        <v>thickening</v>
      </c>
      <c r="BF1119" s="3" t="str">
        <f>IF(ISNUMBER(SEARCH("airDry",$AW1119)),"airDry","")</f>
        <v/>
      </c>
      <c r="BG1119" s="3" t="str">
        <f>IF(ISNUMBER(SEARCH("heatDry",$AY1119)),"heatDry","")</f>
        <v/>
      </c>
      <c r="BH1119" s="3" t="str">
        <f>IF(AND(ISNUMBER(SEARCH("aerobic",$AW1119)),ISNUMBER(SEARCH("anaer",$AW1119))),"Combined Aer and Anaer.","")</f>
        <v/>
      </c>
    </row>
    <row r="1120" spans="1:60" x14ac:dyDescent="0.25">
      <c r="A1120" s="5">
        <v>1414</v>
      </c>
      <c r="B1120" t="s">
        <v>6694</v>
      </c>
      <c r="C1120">
        <v>134.30000000000001</v>
      </c>
      <c r="D1120">
        <v>791.41604916074402</v>
      </c>
      <c r="E1120">
        <v>786.34542380998096</v>
      </c>
      <c r="F1120">
        <v>563.60434264549974</v>
      </c>
      <c r="G1120">
        <v>1020.751552364379</v>
      </c>
      <c r="H1120">
        <v>-109.86875856953149</v>
      </c>
      <c r="I1120">
        <v>-111.2684130845616</v>
      </c>
      <c r="J1120">
        <v>-130.66460975703899</v>
      </c>
      <c r="K1120">
        <v>-88.35186833499445</v>
      </c>
      <c r="L1120">
        <v>93.347719407450583</v>
      </c>
      <c r="M1120">
        <v>93.014058304664758</v>
      </c>
      <c r="N1120">
        <v>91.847048933542155</v>
      </c>
      <c r="O1120">
        <v>95.820452944210146</v>
      </c>
      <c r="P1120">
        <v>3.1459256967192459</v>
      </c>
      <c r="Q1120">
        <v>3.17651282820015</v>
      </c>
      <c r="R1120">
        <v>2.5700487631116329</v>
      </c>
      <c r="S1120">
        <v>3.6803657879643308</v>
      </c>
      <c r="T1120">
        <v>80759.501163626133</v>
      </c>
      <c r="U1120">
        <v>80759.636572259042</v>
      </c>
      <c r="V1120">
        <v>80704.650126506298</v>
      </c>
      <c r="W1120">
        <v>80814.552675846819</v>
      </c>
      <c r="X1120">
        <v>5229.5061827240615</v>
      </c>
      <c r="Y1120">
        <v>5247.7251704091832</v>
      </c>
      <c r="Z1120">
        <v>5091.0561404016498</v>
      </c>
      <c r="AA1120">
        <v>5315.4297235360154</v>
      </c>
      <c r="AB1120">
        <v>799.94296302731721</v>
      </c>
      <c r="AC1120">
        <v>790.44403963462287</v>
      </c>
      <c r="AD1120">
        <v>697.28537170917184</v>
      </c>
      <c r="AE1120">
        <v>923.70609571019099</v>
      </c>
      <c r="AF1120">
        <v>68.117205645991504</v>
      </c>
      <c r="AG1120">
        <v>67.873781985693824</v>
      </c>
      <c r="AH1120">
        <v>67.022113867111429</v>
      </c>
      <c r="AI1120">
        <v>69.921526959091949</v>
      </c>
      <c r="AJ1120">
        <v>0.60863966000900571</v>
      </c>
      <c r="AK1120">
        <v>0.60863965310214108</v>
      </c>
      <c r="AL1120">
        <v>0.60863581688734214</v>
      </c>
      <c r="AM1120">
        <v>0.60864343894099671</v>
      </c>
      <c r="AN1120">
        <v>0.96931835689226475</v>
      </c>
      <c r="AO1120">
        <v>0.96931835689226509</v>
      </c>
      <c r="AP1120">
        <v>0.96931835689226509</v>
      </c>
      <c r="AQ1120">
        <v>0.96931835689226509</v>
      </c>
      <c r="AR1120">
        <v>16.266430464028559</v>
      </c>
      <c r="AS1120">
        <v>16.266430464028559</v>
      </c>
      <c r="AT1120">
        <v>16.266430464028559</v>
      </c>
      <c r="AU1120">
        <v>16.266430464028559</v>
      </c>
      <c r="AV1120" t="str">
        <f>VLOOKUP(Sheet1[[#This Row],[NPDES ID2]],Combined_Sheet__Major_Only___2[[NPDES ID2]:[ECHO BFR]],3,FALSE)</f>
        <v>WV</v>
      </c>
      <c r="AW1120" t="s">
        <v>544</v>
      </c>
      <c r="AX1120" t="str">
        <f>VLOOKUP(Sheet1[[#This Row],[NPDES ID2]],Combined_Sheet__Major_Only___2[[NPDES ID2]:[ECHO BFR]],27,FALSE)</f>
        <v>-</v>
      </c>
      <c r="AY1120" t="str">
        <f>VLOOKUP(Sheet1[[#This Row],[NPDES ID2]],Combined_Sheet__Major_Only___2[[NPDES ID2]:[ECHO BFR]],28,FALSE)</f>
        <v>-</v>
      </c>
      <c r="AZ1120" t="str">
        <f>VLOOKUP(Sheet1[[#This Row],[NPDES ID2]],Combined_Sheet__Major_Only___2[[NPDES ID2]:[ECHO BFR]],29,FALSE)</f>
        <v>thickening</v>
      </c>
      <c r="BA1120">
        <f>VLOOKUP(Sheet1[[#This Row],[NPDES ID2]],Combined_Sheet__Major_Only___2[[NPDES ID2]:[ECHO BFR]],17,FALSE)</f>
        <v>38.436950000000003</v>
      </c>
      <c r="BB1120">
        <f>VLOOKUP(Sheet1[[#This Row],[NPDES ID2]],Combined_Sheet__Major_Only___2[[NPDES ID2]:[ECHO BFR]],18,FALSE)</f>
        <v>-81.834029999999998</v>
      </c>
      <c r="BC1120" s="2" t="str">
        <f>IF(ISNUMBER(SEARCH("aerobic",$AW1120)),"aerobic","")</f>
        <v>aerobic</v>
      </c>
      <c r="BD1120" s="2" t="str">
        <f>IF(ISNUMBER(SEARCH("anaer",$AW1120)),"anaer","")</f>
        <v/>
      </c>
      <c r="BE1120" s="2" t="str">
        <f>IF(ISNUMBER(SEARCH("thickening",$AZ1120)),"thickening","")</f>
        <v>thickening</v>
      </c>
      <c r="BF1120" s="3" t="str">
        <f>IF(ISNUMBER(SEARCH("airDry",$AW1120)),"airDry","")</f>
        <v/>
      </c>
      <c r="BG1120" s="3" t="str">
        <f>IF(ISNUMBER(SEARCH("heatDry",$AY1120)),"heatDry","")</f>
        <v/>
      </c>
      <c r="BH1120" s="3" t="str">
        <f>IF(AND(ISNUMBER(SEARCH("aerobic",$AW1120)),ISNUMBER(SEARCH("anaer",$AW1120))),"Combined Aer and Anaer.","")</f>
        <v/>
      </c>
    </row>
    <row r="1121" spans="1:60" x14ac:dyDescent="0.25">
      <c r="A1121" s="5">
        <v>2454</v>
      </c>
      <c r="B1121" t="s">
        <v>11433</v>
      </c>
      <c r="C1121">
        <v>223.9</v>
      </c>
      <c r="D1121">
        <v>564.78344707584836</v>
      </c>
      <c r="E1121">
        <v>561.03886175968569</v>
      </c>
      <c r="F1121">
        <v>416.38164593043808</v>
      </c>
      <c r="G1121">
        <v>712.01700922826251</v>
      </c>
      <c r="H1121">
        <v>-116.8506572777264</v>
      </c>
      <c r="I1121">
        <v>-118.17247105460829</v>
      </c>
      <c r="J1121">
        <v>-137.3831541286211</v>
      </c>
      <c r="K1121">
        <v>-95.0124833379124</v>
      </c>
      <c r="L1121">
        <v>146.93826715850159</v>
      </c>
      <c r="M1121">
        <v>146.31590609645289</v>
      </c>
      <c r="N1121">
        <v>144.1392456746801</v>
      </c>
      <c r="O1121">
        <v>151.55041411187699</v>
      </c>
      <c r="P1121">
        <v>5.2620295901310392</v>
      </c>
      <c r="Q1121">
        <v>5.2862664240301971</v>
      </c>
      <c r="R1121">
        <v>4.3313084330556793</v>
      </c>
      <c r="S1121">
        <v>6.0658554499220534</v>
      </c>
      <c r="T1121">
        <v>80742.097243468568</v>
      </c>
      <c r="U1121">
        <v>80742.232623570075</v>
      </c>
      <c r="V1121">
        <v>80687.257763781367</v>
      </c>
      <c r="W1121">
        <v>80797.137156015335</v>
      </c>
      <c r="X1121">
        <v>5537.9238264577734</v>
      </c>
      <c r="Y1121">
        <v>5560.1185150009469</v>
      </c>
      <c r="Z1121">
        <v>5365.2931825297219</v>
      </c>
      <c r="AA1121">
        <v>5645.4081213194413</v>
      </c>
      <c r="AB1121">
        <v>896.63208744214683</v>
      </c>
      <c r="AC1121">
        <v>884.96313362822616</v>
      </c>
      <c r="AD1121">
        <v>775.06244631663719</v>
      </c>
      <c r="AE1121">
        <v>1046.1735008539031</v>
      </c>
      <c r="AF1121">
        <v>64.315004544935604</v>
      </c>
      <c r="AG1121">
        <v>64.042686525727788</v>
      </c>
      <c r="AH1121">
        <v>63.089819591390963</v>
      </c>
      <c r="AI1121">
        <v>66.333629404495227</v>
      </c>
      <c r="AJ1121">
        <v>0.56215167377060415</v>
      </c>
      <c r="AK1121">
        <v>0.56215166244070458</v>
      </c>
      <c r="AL1121">
        <v>0.56214537666366726</v>
      </c>
      <c r="AM1121">
        <v>0.56215786573505444</v>
      </c>
      <c r="AN1121">
        <v>0.96931203456956949</v>
      </c>
      <c r="AO1121">
        <v>0.96931203456956971</v>
      </c>
      <c r="AP1121">
        <v>0.96931203456956971</v>
      </c>
      <c r="AQ1121">
        <v>0.96931203456956971</v>
      </c>
      <c r="AR1121">
        <v>14.836409276511811</v>
      </c>
      <c r="AS1121">
        <v>14.836409276511811</v>
      </c>
      <c r="AT1121">
        <v>14.836409276511811</v>
      </c>
      <c r="AU1121">
        <v>14.836409276511811</v>
      </c>
      <c r="AV1121" t="str">
        <f>VLOOKUP(Sheet1[[#This Row],[NPDES ID2]],Combined_Sheet__Major_Only___2[[NPDES ID2]:[ECHO BFR]],3,FALSE)</f>
        <v>TX</v>
      </c>
      <c r="AW1121" t="s">
        <v>12186</v>
      </c>
      <c r="AX1121" t="str">
        <f>VLOOKUP(Sheet1[[#This Row],[NPDES ID2]],Combined_Sheet__Major_Only___2[[NPDES ID2]:[ECHO BFR]],27,FALSE)</f>
        <v>-</v>
      </c>
      <c r="AY1121" t="str">
        <f>VLOOKUP(Sheet1[[#This Row],[NPDES ID2]],Combined_Sheet__Major_Only___2[[NPDES ID2]:[ECHO BFR]],28,FALSE)</f>
        <v>-</v>
      </c>
      <c r="AZ1121" t="str">
        <f>VLOOKUP(Sheet1[[#This Row],[NPDES ID2]],Combined_Sheet__Major_Only___2[[NPDES ID2]:[ECHO BFR]],29,FALSE)</f>
        <v>thickening</v>
      </c>
      <c r="BA1121">
        <f>VLOOKUP(Sheet1[[#This Row],[NPDES ID2]],Combined_Sheet__Major_Only___2[[NPDES ID2]:[ECHO BFR]],17,FALSE)</f>
        <v>29.772770000000001</v>
      </c>
      <c r="BB1121">
        <f>VLOOKUP(Sheet1[[#This Row],[NPDES ID2]],Combined_Sheet__Major_Only___2[[NPDES ID2]:[ECHO BFR]],18,FALSE)</f>
        <v>-98.714200000000005</v>
      </c>
      <c r="BC1121" s="2" t="str">
        <f>IF(ISNUMBER(SEARCH("aerobic",$AW1121)),"aerobic","")</f>
        <v>aerobic</v>
      </c>
      <c r="BD1121" s="2" t="str">
        <f>IF(ISNUMBER(SEARCH("anaer",$AW1121)),"anaer","")</f>
        <v>anaer</v>
      </c>
      <c r="BE1121" s="2" t="str">
        <f>IF(ISNUMBER(SEARCH("thickening",$AZ1121)),"thickening","")</f>
        <v>thickening</v>
      </c>
      <c r="BF1121" s="3" t="str">
        <f>IF(ISNUMBER(SEARCH("airDry",$AW1121)),"airDry","")</f>
        <v/>
      </c>
      <c r="BG1121" s="3" t="str">
        <f>IF(ISNUMBER(SEARCH("heatDry",$AY1121)),"heatDry","")</f>
        <v/>
      </c>
      <c r="BH1121" s="3" t="str">
        <f>IF(AND(ISNUMBER(SEARCH("aerobic",$AW1121)),ISNUMBER(SEARCH("anaer",$AW1121))),"Combined Aer and Anaer.","")</f>
        <v>Combined Aer and Anaer.</v>
      </c>
    </row>
    <row r="1122" spans="1:60" x14ac:dyDescent="0.25">
      <c r="A1122" s="5">
        <v>864</v>
      </c>
      <c r="B1122" t="s">
        <v>4221</v>
      </c>
      <c r="C1122">
        <v>912.3</v>
      </c>
      <c r="D1122">
        <v>347.42464522402412</v>
      </c>
      <c r="E1122">
        <v>340.2288444733411</v>
      </c>
      <c r="F1122">
        <v>295.20405373176408</v>
      </c>
      <c r="G1122">
        <v>410.22962045210198</v>
      </c>
      <c r="H1122">
        <v>-109.1289430598532</v>
      </c>
      <c r="I1122">
        <v>-110.4973920241622</v>
      </c>
      <c r="J1122">
        <v>-129.93775999155349</v>
      </c>
      <c r="K1122">
        <v>-87.546850977857545</v>
      </c>
      <c r="L1122">
        <v>636.94619841758117</v>
      </c>
      <c r="M1122">
        <v>634.70076587664607</v>
      </c>
      <c r="N1122">
        <v>626.85087720624722</v>
      </c>
      <c r="O1122">
        <v>653.58267561543062</v>
      </c>
      <c r="P1122">
        <v>21.363640718969531</v>
      </c>
      <c r="Q1122">
        <v>21.577765455405348</v>
      </c>
      <c r="R1122">
        <v>17.442375318497351</v>
      </c>
      <c r="S1122">
        <v>25.023410816913419</v>
      </c>
      <c r="T1122">
        <v>80604.30668826896</v>
      </c>
      <c r="U1122">
        <v>80604.441842481392</v>
      </c>
      <c r="V1122">
        <v>80549.558711245932</v>
      </c>
      <c r="W1122">
        <v>80659.254763718418</v>
      </c>
      <c r="X1122">
        <v>5196.1973387942071</v>
      </c>
      <c r="Y1122">
        <v>5214.1025766473722</v>
      </c>
      <c r="Z1122">
        <v>5060.481547692978</v>
      </c>
      <c r="AA1122">
        <v>5280.3798501632082</v>
      </c>
      <c r="AB1122">
        <v>791.5842141157741</v>
      </c>
      <c r="AC1122">
        <v>782.25399466415513</v>
      </c>
      <c r="AD1122">
        <v>690.37876418020448</v>
      </c>
      <c r="AE1122">
        <v>913.34895643167897</v>
      </c>
      <c r="AF1122">
        <v>68.42451500101825</v>
      </c>
      <c r="AG1122">
        <v>68.18366192841431</v>
      </c>
      <c r="AH1122">
        <v>67.339809686083584</v>
      </c>
      <c r="AI1122">
        <v>70.211237343691764</v>
      </c>
      <c r="AJ1122">
        <v>0.61239925510094895</v>
      </c>
      <c r="AK1122">
        <v>0.6123992078020839</v>
      </c>
      <c r="AL1122">
        <v>0.61237315510137913</v>
      </c>
      <c r="AM1122">
        <v>0.61242492023817152</v>
      </c>
      <c r="AN1122">
        <v>0.9692618872630111</v>
      </c>
      <c r="AO1122">
        <v>0.96926188726301088</v>
      </c>
      <c r="AP1122">
        <v>0.96926188726301088</v>
      </c>
      <c r="AQ1122">
        <v>0.96926188726301088</v>
      </c>
      <c r="AR1122">
        <v>16.38131209593756</v>
      </c>
      <c r="AS1122">
        <v>16.38131209593756</v>
      </c>
      <c r="AT1122">
        <v>16.38131209593756</v>
      </c>
      <c r="AU1122">
        <v>16.38131209593756</v>
      </c>
      <c r="AV1122" t="str">
        <f>VLOOKUP(Sheet1[[#This Row],[NPDES ID2]],Combined_Sheet__Major_Only___2[[NPDES ID2]:[ECHO BFR]],3,FALSE)</f>
        <v>TX</v>
      </c>
      <c r="AW1122" t="s">
        <v>41</v>
      </c>
      <c r="AX1122" t="str">
        <f>VLOOKUP(Sheet1[[#This Row],[NPDES ID2]],Combined_Sheet__Major_Only___2[[NPDES ID2]:[ECHO BFR]],27,FALSE)</f>
        <v>-</v>
      </c>
      <c r="AY1122" t="str">
        <f>VLOOKUP(Sheet1[[#This Row],[NPDES ID2]],Combined_Sheet__Major_Only___2[[NPDES ID2]:[ECHO BFR]],28,FALSE)</f>
        <v>-</v>
      </c>
      <c r="AZ1122" t="str">
        <f>VLOOKUP(Sheet1[[#This Row],[NPDES ID2]],Combined_Sheet__Major_Only___2[[NPDES ID2]:[ECHO BFR]],29,FALSE)</f>
        <v>thickening</v>
      </c>
      <c r="BA1122">
        <f>VLOOKUP(Sheet1[[#This Row],[NPDES ID2]],Combined_Sheet__Major_Only___2[[NPDES ID2]:[ECHO BFR]],17,FALSE)</f>
        <v>29.634639</v>
      </c>
      <c r="BB1122">
        <f>VLOOKUP(Sheet1[[#This Row],[NPDES ID2]],Combined_Sheet__Major_Only___2[[NPDES ID2]:[ECHO BFR]],18,FALSE)</f>
        <v>-95.673193999999995</v>
      </c>
      <c r="BC1122" s="2" t="str">
        <f>IF(ISNUMBER(SEARCH("aerobic",$AW1122)),"aerobic","")</f>
        <v>aerobic</v>
      </c>
      <c r="BD1122" s="2" t="str">
        <f>IF(ISNUMBER(SEARCH("anaer",$AW1122)),"anaer","")</f>
        <v/>
      </c>
      <c r="BE1122" s="2" t="str">
        <f>IF(ISNUMBER(SEARCH("thickening",$AZ1122)),"thickening","")</f>
        <v>thickening</v>
      </c>
      <c r="BF1122" s="3" t="str">
        <f>IF(ISNUMBER(SEARCH("airDry",$AW1122)),"airDry","")</f>
        <v/>
      </c>
      <c r="BG1122" s="3" t="str">
        <f>IF(ISNUMBER(SEARCH("heatDry",$AY1122)),"heatDry","")</f>
        <v/>
      </c>
      <c r="BH1122" s="3" t="str">
        <f>IF(AND(ISNUMBER(SEARCH("aerobic",$AW1122)),ISNUMBER(SEARCH("anaer",$AW1122))),"Combined Aer and Anaer.","")</f>
        <v/>
      </c>
    </row>
    <row r="1123" spans="1:60" x14ac:dyDescent="0.25">
      <c r="A1123" s="5">
        <v>2104</v>
      </c>
      <c r="B1123" t="s">
        <v>9890</v>
      </c>
      <c r="C1123">
        <v>986</v>
      </c>
      <c r="D1123">
        <v>346.09223988579242</v>
      </c>
      <c r="E1123">
        <v>339.48280877490652</v>
      </c>
      <c r="F1123">
        <v>294.22861604969893</v>
      </c>
      <c r="G1123">
        <v>407.87520144797531</v>
      </c>
      <c r="H1123">
        <v>-106.68305885492509</v>
      </c>
      <c r="I1123">
        <v>-107.99688311288109</v>
      </c>
      <c r="J1123">
        <v>-127.5886610738043</v>
      </c>
      <c r="K1123">
        <v>-85.211466580044657</v>
      </c>
      <c r="L1123">
        <v>702.8945859290659</v>
      </c>
      <c r="M1123">
        <v>700.57805058049439</v>
      </c>
      <c r="N1123">
        <v>692.48006131208797</v>
      </c>
      <c r="O1123">
        <v>720.05732965265929</v>
      </c>
      <c r="P1123">
        <v>23.06004873269919</v>
      </c>
      <c r="Q1123">
        <v>23.342242431911359</v>
      </c>
      <c r="R1123">
        <v>18.7730694441229</v>
      </c>
      <c r="S1123">
        <v>27.159975111076889</v>
      </c>
      <c r="T1123">
        <v>80500.027542028503</v>
      </c>
      <c r="U1123">
        <v>80500.162525289299</v>
      </c>
      <c r="V1123">
        <v>80445.348813726348</v>
      </c>
      <c r="W1123">
        <v>80554.906115659862</v>
      </c>
      <c r="X1123">
        <v>5082.3570796183876</v>
      </c>
      <c r="Y1123">
        <v>5098.8822409479999</v>
      </c>
      <c r="Z1123">
        <v>4957.951992703559</v>
      </c>
      <c r="AA1123">
        <v>5159.3386994025004</v>
      </c>
      <c r="AB1123">
        <v>759.71955449484949</v>
      </c>
      <c r="AC1123">
        <v>751.03230027229051</v>
      </c>
      <c r="AD1123">
        <v>664.3123883795148</v>
      </c>
      <c r="AE1123">
        <v>873.39420971880998</v>
      </c>
      <c r="AF1123">
        <v>69.865220500471722</v>
      </c>
      <c r="AG1123">
        <v>69.635357356452303</v>
      </c>
      <c r="AH1123">
        <v>68.829831647430936</v>
      </c>
      <c r="AI1123">
        <v>71.570635735137486</v>
      </c>
      <c r="AJ1123">
        <v>0.63002883628934092</v>
      </c>
      <c r="AK1123">
        <v>0.63002878500445769</v>
      </c>
      <c r="AL1123">
        <v>0.63000055145202871</v>
      </c>
      <c r="AM1123">
        <v>0.63005664993470634</v>
      </c>
      <c r="AN1123">
        <v>0.96922382696825649</v>
      </c>
      <c r="AO1123">
        <v>0.96922382696825626</v>
      </c>
      <c r="AP1123">
        <v>0.96922382696825626</v>
      </c>
      <c r="AQ1123">
        <v>0.96922382696825626</v>
      </c>
      <c r="AR1123">
        <v>16.92351075277573</v>
      </c>
      <c r="AS1123">
        <v>16.923510752775741</v>
      </c>
      <c r="AT1123">
        <v>16.923510752775741</v>
      </c>
      <c r="AU1123">
        <v>16.923510752775741</v>
      </c>
      <c r="AV1123" t="str">
        <f>VLOOKUP(Sheet1[[#This Row],[NPDES ID2]],Combined_Sheet__Major_Only___2[[NPDES ID2]:[ECHO BFR]],3,FALSE)</f>
        <v>CA</v>
      </c>
      <c r="AW1123" t="s">
        <v>12185</v>
      </c>
      <c r="AX1123" t="str">
        <f>VLOOKUP(Sheet1[[#This Row],[NPDES ID2]],Combined_Sheet__Major_Only___2[[NPDES ID2]:[ECHO BFR]],27,FALSE)</f>
        <v>-</v>
      </c>
      <c r="AY1123" t="str">
        <f>VLOOKUP(Sheet1[[#This Row],[NPDES ID2]],Combined_Sheet__Major_Only___2[[NPDES ID2]:[ECHO BFR]],28,FALSE)</f>
        <v>-</v>
      </c>
      <c r="AZ1123" t="str">
        <f>VLOOKUP(Sheet1[[#This Row],[NPDES ID2]],Combined_Sheet__Major_Only___2[[NPDES ID2]:[ECHO BFR]],29,FALSE)</f>
        <v>thickening, preliminaryOps, sludgeLagoon</v>
      </c>
      <c r="BA1123">
        <f>VLOOKUP(Sheet1[[#This Row],[NPDES ID2]],Combined_Sheet__Major_Only___2[[NPDES ID2]:[ECHO BFR]],17,FALSE)</f>
        <v>34.424610999999999</v>
      </c>
      <c r="BB1123">
        <f>VLOOKUP(Sheet1[[#This Row],[NPDES ID2]],Combined_Sheet__Major_Only___2[[NPDES ID2]:[ECHO BFR]],18,FALSE)</f>
        <v>-119.836083</v>
      </c>
      <c r="BC1123" s="2" t="str">
        <f>IF(ISNUMBER(SEARCH("aerobic",$AW1123)),"aerobic","")</f>
        <v/>
      </c>
      <c r="BD1123" s="2" t="str">
        <f>IF(ISNUMBER(SEARCH("anaer",$AW1123)),"anaer","")</f>
        <v>anaer</v>
      </c>
      <c r="BE1123" s="2" t="str">
        <f>IF(ISNUMBER(SEARCH("thickening",$AZ1123)),"thickening","")</f>
        <v>thickening</v>
      </c>
      <c r="BF1123" s="3" t="str">
        <f>IF(ISNUMBER(SEARCH("airDry",$AW1123)),"airDry","")</f>
        <v/>
      </c>
      <c r="BG1123" s="3" t="str">
        <f>IF(ISNUMBER(SEARCH("heatDry",$AY1123)),"heatDry","")</f>
        <v/>
      </c>
      <c r="BH1123" s="3" t="str">
        <f>IF(AND(ISNUMBER(SEARCH("aerobic",$AW1123)),ISNUMBER(SEARCH("anaer",$AW1123))),"Combined Aer and Anaer.","")</f>
        <v/>
      </c>
    </row>
    <row r="1124" spans="1:60" x14ac:dyDescent="0.25">
      <c r="A1124" s="5">
        <v>1079</v>
      </c>
      <c r="B1124" t="s">
        <v>5203</v>
      </c>
      <c r="C1124">
        <v>359.19</v>
      </c>
      <c r="D1124">
        <v>395.70081900520643</v>
      </c>
      <c r="E1124">
        <v>392.0608662861959</v>
      </c>
      <c r="F1124">
        <v>306.47633322672209</v>
      </c>
      <c r="G1124">
        <v>487.34208917235759</v>
      </c>
      <c r="H1124">
        <v>-107.6764930913771</v>
      </c>
      <c r="I1124">
        <v>-108.97352572139771</v>
      </c>
      <c r="J1124">
        <v>-128.55429313518269</v>
      </c>
      <c r="K1124">
        <v>-86.233691176184024</v>
      </c>
      <c r="L1124">
        <v>254.23022801924671</v>
      </c>
      <c r="M1124">
        <v>253.3725640005994</v>
      </c>
      <c r="N1124">
        <v>250.3732270148318</v>
      </c>
      <c r="O1124">
        <v>260.58582410821441</v>
      </c>
      <c r="P1124">
        <v>8.4045436207774102</v>
      </c>
      <c r="Q1124">
        <v>8.5002327079029296</v>
      </c>
      <c r="R1124">
        <v>6.8489362475788429</v>
      </c>
      <c r="S1124">
        <v>9.8798481993127361</v>
      </c>
      <c r="T1124">
        <v>80423.41336425679</v>
      </c>
      <c r="U1124">
        <v>80423.548221918929</v>
      </c>
      <c r="V1124">
        <v>80368.785513181778</v>
      </c>
      <c r="W1124">
        <v>80478.240874709751</v>
      </c>
      <c r="X1124">
        <v>5114.0544743131504</v>
      </c>
      <c r="Y1124">
        <v>5131.0403767337011</v>
      </c>
      <c r="Z1124">
        <v>4986.0014098555293</v>
      </c>
      <c r="AA1124">
        <v>5193.3606103941456</v>
      </c>
      <c r="AB1124">
        <v>769.36335089140198</v>
      </c>
      <c r="AC1124">
        <v>760.46973529382558</v>
      </c>
      <c r="AD1124">
        <v>672.16947666370686</v>
      </c>
      <c r="AE1124">
        <v>885.54261226679353</v>
      </c>
      <c r="AF1124">
        <v>69.364456093987769</v>
      </c>
      <c r="AG1124">
        <v>69.130593083865335</v>
      </c>
      <c r="AH1124">
        <v>68.312026711032829</v>
      </c>
      <c r="AI1124">
        <v>71.098341396270825</v>
      </c>
      <c r="AJ1124">
        <v>0.62390031021365733</v>
      </c>
      <c r="AK1124">
        <v>0.62390029168436145</v>
      </c>
      <c r="AL1124">
        <v>0.62389002421027029</v>
      </c>
      <c r="AM1124">
        <v>0.62391042453367129</v>
      </c>
      <c r="AN1124">
        <v>0.96919580384695803</v>
      </c>
      <c r="AO1124">
        <v>0.96919580384695825</v>
      </c>
      <c r="AP1124">
        <v>0.96919580384695825</v>
      </c>
      <c r="AQ1124">
        <v>0.96919580384695825</v>
      </c>
      <c r="AR1124">
        <v>16.735616934802891</v>
      </c>
      <c r="AS1124">
        <v>16.735616934802898</v>
      </c>
      <c r="AT1124">
        <v>16.735616934802898</v>
      </c>
      <c r="AU1124">
        <v>16.735616934802898</v>
      </c>
      <c r="AV1124" t="str">
        <f>VLOOKUP(Sheet1[[#This Row],[NPDES ID2]],Combined_Sheet__Major_Only___2[[NPDES ID2]:[ECHO BFR]],3,FALSE)</f>
        <v>WV</v>
      </c>
      <c r="AW1124" t="s">
        <v>12185</v>
      </c>
      <c r="AX1124" t="str">
        <f>VLOOKUP(Sheet1[[#This Row],[NPDES ID2]],Combined_Sheet__Major_Only___2[[NPDES ID2]:[ECHO BFR]],27,FALSE)</f>
        <v>methaneBioCaptureRecover</v>
      </c>
      <c r="AY1124" t="str">
        <f>VLOOKUP(Sheet1[[#This Row],[NPDES ID2]],Combined_Sheet__Major_Only___2[[NPDES ID2]:[ECHO BFR]],28,FALSE)</f>
        <v>-</v>
      </c>
      <c r="AZ1124" t="str">
        <f>VLOOKUP(Sheet1[[#This Row],[NPDES ID2]],Combined_Sheet__Major_Only___2[[NPDES ID2]:[ECHO BFR]],29,FALSE)</f>
        <v>preliminaryOps, thickening</v>
      </c>
      <c r="BA1124">
        <f>VLOOKUP(Sheet1[[#This Row],[NPDES ID2]],Combined_Sheet__Major_Only___2[[NPDES ID2]:[ECHO BFR]],17,FALSE)</f>
        <v>37.771158999999997</v>
      </c>
      <c r="BB1124">
        <f>VLOOKUP(Sheet1[[#This Row],[NPDES ID2]],Combined_Sheet__Major_Only___2[[NPDES ID2]:[ECHO BFR]],18,FALSE)</f>
        <v>-81.154210000000006</v>
      </c>
      <c r="BC1124" s="2" t="str">
        <f>IF(ISNUMBER(SEARCH("aerobic",$AW1124)),"aerobic","")</f>
        <v/>
      </c>
      <c r="BD1124" s="2" t="str">
        <f>IF(ISNUMBER(SEARCH("anaer",$AW1124)),"anaer","")</f>
        <v>anaer</v>
      </c>
      <c r="BE1124" s="2" t="str">
        <f>IF(ISNUMBER(SEARCH("thickening",$AZ1124)),"thickening","")</f>
        <v>thickening</v>
      </c>
      <c r="BF1124" s="4" t="str">
        <f>IF(ISNUMBER(SEARCH("airDry",$AW1124)),"airDry","")</f>
        <v/>
      </c>
      <c r="BG1124" s="4" t="str">
        <f>IF(ISNUMBER(SEARCH("heatDry",$AY1124)),"heatDry","")</f>
        <v/>
      </c>
      <c r="BH1124" s="4" t="str">
        <f>IF(AND(ISNUMBER(SEARCH("aerobic",$AW1124)),ISNUMBER(SEARCH("anaer",$AW1124))),"Combined Aer and Anaer.","")</f>
        <v/>
      </c>
    </row>
    <row r="1125" spans="1:60" x14ac:dyDescent="0.25">
      <c r="A1125" s="5">
        <v>817</v>
      </c>
      <c r="B1125" t="s">
        <v>3996</v>
      </c>
      <c r="C1125">
        <v>1213.46</v>
      </c>
      <c r="D1125">
        <v>362.12891123117407</v>
      </c>
      <c r="E1125">
        <v>359.21052425437449</v>
      </c>
      <c r="F1125">
        <v>305.79513224792407</v>
      </c>
      <c r="G1125">
        <v>426.9801807077323</v>
      </c>
      <c r="H1125">
        <v>-139.99031257770531</v>
      </c>
      <c r="I1125">
        <v>-141.35990331897341</v>
      </c>
      <c r="J1125">
        <v>-159.9991132886847</v>
      </c>
      <c r="K1125">
        <v>-116.91083846999631</v>
      </c>
      <c r="L1125">
        <v>883.59214274007809</v>
      </c>
      <c r="M1125">
        <v>878.16126103951842</v>
      </c>
      <c r="N1125">
        <v>859.17668702299557</v>
      </c>
      <c r="O1125">
        <v>923.82807708435155</v>
      </c>
      <c r="P1125">
        <v>37.016569259026269</v>
      </c>
      <c r="Q1125">
        <v>36.781183282365497</v>
      </c>
      <c r="R1125">
        <v>31.108885637822439</v>
      </c>
      <c r="S1125">
        <v>41.58351231616858</v>
      </c>
      <c r="T1125">
        <v>80418.137279175775</v>
      </c>
      <c r="U1125">
        <v>80418.272128188473</v>
      </c>
      <c r="V1125">
        <v>80363.512931794045</v>
      </c>
      <c r="W1125">
        <v>80472.961273129811</v>
      </c>
      <c r="X1125">
        <v>6408.2029023202012</v>
      </c>
      <c r="Y1125">
        <v>6443.9232151351534</v>
      </c>
      <c r="Z1125">
        <v>6122.6512639714947</v>
      </c>
      <c r="AA1125">
        <v>6587.5168689272587</v>
      </c>
      <c r="AB1125">
        <v>1247.991924509721</v>
      </c>
      <c r="AC1125">
        <v>1230.767098203039</v>
      </c>
      <c r="AD1125">
        <v>1043.550593443136</v>
      </c>
      <c r="AE1125">
        <v>1516.433397063558</v>
      </c>
      <c r="AF1125">
        <v>55.377214587462312</v>
      </c>
      <c r="AG1125">
        <v>55.037322500698352</v>
      </c>
      <c r="AH1125">
        <v>53.846760195633472</v>
      </c>
      <c r="AI1125">
        <v>57.898289354511277</v>
      </c>
      <c r="AJ1125">
        <v>0.45310707274699069</v>
      </c>
      <c r="AK1125">
        <v>0.45310701561069983</v>
      </c>
      <c r="AL1125">
        <v>0.45307573421973379</v>
      </c>
      <c r="AM1125">
        <v>0.45313789007229371</v>
      </c>
      <c r="AN1125">
        <v>0.96919387213819319</v>
      </c>
      <c r="AO1125">
        <v>0.96919387213819297</v>
      </c>
      <c r="AP1125">
        <v>0.96919387213819297</v>
      </c>
      <c r="AQ1125">
        <v>0.96919387213819297</v>
      </c>
      <c r="AR1125">
        <v>11.481419109280781</v>
      </c>
      <c r="AS1125">
        <v>11.481419109280781</v>
      </c>
      <c r="AT1125">
        <v>11.481419109280781</v>
      </c>
      <c r="AU1125">
        <v>11.481419109280781</v>
      </c>
      <c r="AV1125" t="str">
        <f>VLOOKUP(Sheet1[[#This Row],[NPDES ID2]],Combined_Sheet__Major_Only___2[[NPDES ID2]:[ECHO BFR]],3,FALSE)</f>
        <v>IL</v>
      </c>
      <c r="AW1125" t="s">
        <v>87</v>
      </c>
      <c r="AX1125" t="str">
        <f>VLOOKUP(Sheet1[[#This Row],[NPDES ID2]],Combined_Sheet__Major_Only___2[[NPDES ID2]:[ECHO BFR]],27,FALSE)</f>
        <v>-</v>
      </c>
      <c r="AY1125" t="str">
        <f>VLOOKUP(Sheet1[[#This Row],[NPDES ID2]],Combined_Sheet__Major_Only___2[[NPDES ID2]:[ECHO BFR]],28,FALSE)</f>
        <v>-</v>
      </c>
      <c r="AZ1125" t="str">
        <f>VLOOKUP(Sheet1[[#This Row],[NPDES ID2]],Combined_Sheet__Major_Only___2[[NPDES ID2]:[ECHO BFR]],29,FALSE)</f>
        <v>thickening</v>
      </c>
      <c r="BA1125">
        <f>VLOOKUP(Sheet1[[#This Row],[NPDES ID2]],Combined_Sheet__Major_Only___2[[NPDES ID2]:[ECHO BFR]],17,FALSE)</f>
        <v>38.666767999999998</v>
      </c>
      <c r="BB1125">
        <f>VLOOKUP(Sheet1[[#This Row],[NPDES ID2]],Combined_Sheet__Major_Only___2[[NPDES ID2]:[ECHO BFR]],18,FALSE)</f>
        <v>-90.031345000000002</v>
      </c>
      <c r="BC1125" s="2" t="str">
        <f>IF(ISNUMBER(SEARCH("aerobic",$AW1125)),"aerobic","")</f>
        <v/>
      </c>
      <c r="BD1125" s="2" t="str">
        <f>IF(ISNUMBER(SEARCH("anaer",$AW1125)),"anaer","")</f>
        <v/>
      </c>
      <c r="BE1125" s="2" t="str">
        <f>IF(ISNUMBER(SEARCH("thickening",$AZ1125)),"thickening","")</f>
        <v>thickening</v>
      </c>
      <c r="BF1125" s="4" t="str">
        <f>IF(ISNUMBER(SEARCH("airDry",$AW1125)),"airDry","")</f>
        <v/>
      </c>
      <c r="BG1125" s="4" t="str">
        <f>IF(ISNUMBER(SEARCH("heatDry",$AY1125)),"heatDry","")</f>
        <v/>
      </c>
      <c r="BH1125" s="4" t="str">
        <f>IF(AND(ISNUMBER(SEARCH("aerobic",$AW1125)),ISNUMBER(SEARCH("anaer",$AW1125))),"Combined Aer and Anaer.","")</f>
        <v/>
      </c>
    </row>
    <row r="1126" spans="1:60" x14ac:dyDescent="0.25">
      <c r="A1126" s="5">
        <v>2587</v>
      </c>
      <c r="B1126" t="s">
        <v>11983</v>
      </c>
      <c r="C1126">
        <v>74.3</v>
      </c>
      <c r="D1126">
        <v>1231.6466962194529</v>
      </c>
      <c r="E1126">
        <v>1207.2338329683951</v>
      </c>
      <c r="F1126">
        <v>850.39380322715454</v>
      </c>
      <c r="G1126">
        <v>1603.9814814527499</v>
      </c>
      <c r="H1126">
        <v>-138.88477032044909</v>
      </c>
      <c r="I1126">
        <v>-140.10390914059241</v>
      </c>
      <c r="J1126">
        <v>-158.6734219508256</v>
      </c>
      <c r="K1126">
        <v>-116.0581577478244</v>
      </c>
      <c r="L1126">
        <v>56.001698552037112</v>
      </c>
      <c r="M1126">
        <v>55.667163987514748</v>
      </c>
      <c r="N1126">
        <v>54.497049933990397</v>
      </c>
      <c r="O1126">
        <v>58.480961875586793</v>
      </c>
      <c r="P1126">
        <v>2.31576336575736</v>
      </c>
      <c r="Q1126">
        <v>2.3053308293591428</v>
      </c>
      <c r="R1126">
        <v>1.9428952244078299</v>
      </c>
      <c r="S1126">
        <v>2.604341467056448</v>
      </c>
      <c r="T1126">
        <v>80392.612557315559</v>
      </c>
      <c r="U1126">
        <v>80392.747364483905</v>
      </c>
      <c r="V1126">
        <v>80338.005160152563</v>
      </c>
      <c r="W1126">
        <v>80447.419539099486</v>
      </c>
      <c r="X1126">
        <v>6326.0630629579646</v>
      </c>
      <c r="Y1126">
        <v>6360.4117716788232</v>
      </c>
      <c r="Z1126">
        <v>6051.6787548788097</v>
      </c>
      <c r="AA1126">
        <v>6498.1678757168884</v>
      </c>
      <c r="AB1126">
        <v>1209.93659229735</v>
      </c>
      <c r="AC1126">
        <v>1193.15166301505</v>
      </c>
      <c r="AD1126">
        <v>1015.3158757105909</v>
      </c>
      <c r="AE1126">
        <v>1463.924707820933</v>
      </c>
      <c r="AF1126">
        <v>56.072707032618069</v>
      </c>
      <c r="AG1126">
        <v>55.737777554225083</v>
      </c>
      <c r="AH1126">
        <v>54.566134057784858</v>
      </c>
      <c r="AI1126">
        <v>58.555075687268399</v>
      </c>
      <c r="AJ1126">
        <v>0.46157869201708551</v>
      </c>
      <c r="AK1126">
        <v>0.46157868854050371</v>
      </c>
      <c r="AL1126">
        <v>0.46157675663059439</v>
      </c>
      <c r="AM1126">
        <v>0.4615805950731709</v>
      </c>
      <c r="AN1126">
        <v>0.96918452346697526</v>
      </c>
      <c r="AO1126">
        <v>0.96918452346697503</v>
      </c>
      <c r="AP1126">
        <v>0.96918452346697503</v>
      </c>
      <c r="AQ1126">
        <v>0.96918452346697503</v>
      </c>
      <c r="AR1126">
        <v>11.74300519230821</v>
      </c>
      <c r="AS1126">
        <v>11.743005192308219</v>
      </c>
      <c r="AT1126">
        <v>11.743005192308219</v>
      </c>
      <c r="AU1126">
        <v>11.743005192308219</v>
      </c>
      <c r="AV1126" t="str">
        <f>VLOOKUP(Sheet1[[#This Row],[NPDES ID2]],Combined_Sheet__Major_Only___2[[NPDES ID2]:[ECHO BFR]],3,FALSE)</f>
        <v>MO</v>
      </c>
      <c r="AW1126" t="s">
        <v>54</v>
      </c>
      <c r="AX1126" t="str">
        <f>VLOOKUP(Sheet1[[#This Row],[NPDES ID2]],Combined_Sheet__Major_Only___2[[NPDES ID2]:[ECHO BFR]],27,FALSE)</f>
        <v>other</v>
      </c>
      <c r="AY1126" t="str">
        <f>VLOOKUP(Sheet1[[#This Row],[NPDES ID2]],Combined_Sheet__Major_Only___2[[NPDES ID2]:[ECHO BFR]],28,FALSE)</f>
        <v>highTempCompost</v>
      </c>
      <c r="AZ1126" t="str">
        <f>VLOOKUP(Sheet1[[#This Row],[NPDES ID2]],Combined_Sheet__Major_Only___2[[NPDES ID2]:[ECHO BFR]],29,FALSE)</f>
        <v>thickening</v>
      </c>
      <c r="BA1126">
        <f>VLOOKUP(Sheet1[[#This Row],[NPDES ID2]],Combined_Sheet__Major_Only___2[[NPDES ID2]:[ECHO BFR]],17,FALSE)</f>
        <v>38.668013999999999</v>
      </c>
      <c r="BB1126">
        <f>VLOOKUP(Sheet1[[#This Row],[NPDES ID2]],Combined_Sheet__Major_Only___2[[NPDES ID2]:[ECHO BFR]],18,FALSE)</f>
        <v>-93.190528</v>
      </c>
      <c r="BC1126" s="2" t="str">
        <f>IF(ISNUMBER(SEARCH("aerobic",$AW1126)),"aerobic","")</f>
        <v/>
      </c>
      <c r="BD1126" s="2" t="str">
        <f>IF(ISNUMBER(SEARCH("anaer",$AW1126)),"anaer","")</f>
        <v/>
      </c>
      <c r="BE1126" s="2" t="str">
        <f>IF(ISNUMBER(SEARCH("thickening",$AZ1126)),"thickening","")</f>
        <v>thickening</v>
      </c>
      <c r="BF1126" s="4" t="str">
        <f>IF(ISNUMBER(SEARCH("airDry",$AW1126)),"airDry","")</f>
        <v/>
      </c>
      <c r="BG1126" s="4" t="str">
        <f>IF(ISNUMBER(SEARCH("heatDry",$AY1126)),"heatDry","")</f>
        <v/>
      </c>
      <c r="BH1126" s="4" t="str">
        <f>IF(AND(ISNUMBER(SEARCH("aerobic",$AW1126)),ISNUMBER(SEARCH("anaer",$AW1126))),"Combined Aer and Anaer.","")</f>
        <v/>
      </c>
    </row>
    <row r="1127" spans="1:60" x14ac:dyDescent="0.25">
      <c r="A1127" s="5">
        <v>961</v>
      </c>
      <c r="B1127" t="s">
        <v>4665</v>
      </c>
      <c r="C1127">
        <v>602</v>
      </c>
      <c r="D1127">
        <v>344.72428910786527</v>
      </c>
      <c r="E1127">
        <v>337.80841811663657</v>
      </c>
      <c r="F1127">
        <v>287.16629354253467</v>
      </c>
      <c r="G1127">
        <v>413.75332602673137</v>
      </c>
      <c r="H1127">
        <v>-109.9720310779567</v>
      </c>
      <c r="I1127">
        <v>-111.3530092427614</v>
      </c>
      <c r="J1127">
        <v>-130.75412690232051</v>
      </c>
      <c r="K1127">
        <v>-88.389987850937501</v>
      </c>
      <c r="L1127">
        <v>417.61480157876338</v>
      </c>
      <c r="M1127">
        <v>416.1127719921061</v>
      </c>
      <c r="N1127">
        <v>410.86076684176697</v>
      </c>
      <c r="O1127">
        <v>428.74452996122312</v>
      </c>
      <c r="P1127">
        <v>14.10289769425165</v>
      </c>
      <c r="Q1127">
        <v>14.238092539654341</v>
      </c>
      <c r="R1127">
        <v>11.52438377266563</v>
      </c>
      <c r="S1127">
        <v>16.490683251773419</v>
      </c>
      <c r="T1127">
        <v>80371.868684106928</v>
      </c>
      <c r="U1127">
        <v>80372.003457268496</v>
      </c>
      <c r="V1127">
        <v>80317.275062341403</v>
      </c>
      <c r="W1127">
        <v>80426.661840145694</v>
      </c>
      <c r="X1127">
        <v>5214.5929834871104</v>
      </c>
      <c r="Y1127">
        <v>5232.8574989529097</v>
      </c>
      <c r="Z1127">
        <v>5075.7287742423796</v>
      </c>
      <c r="AA1127">
        <v>5300.7914948855132</v>
      </c>
      <c r="AB1127">
        <v>799.1404994061528</v>
      </c>
      <c r="AC1127">
        <v>789.62759852093268</v>
      </c>
      <c r="AD1127">
        <v>696.39703776217448</v>
      </c>
      <c r="AE1127">
        <v>923.13088721987026</v>
      </c>
      <c r="AF1127">
        <v>67.985942305295893</v>
      </c>
      <c r="AG1127">
        <v>67.741658476336113</v>
      </c>
      <c r="AH1127">
        <v>66.886277668623819</v>
      </c>
      <c r="AI1127">
        <v>69.797508056270033</v>
      </c>
      <c r="AJ1127">
        <v>0.60703391102972259</v>
      </c>
      <c r="AK1127">
        <v>0.60703388002138381</v>
      </c>
      <c r="AL1127">
        <v>0.60701674412845885</v>
      </c>
      <c r="AM1127">
        <v>0.60705079162789</v>
      </c>
      <c r="AN1127">
        <v>0.96917692164641367</v>
      </c>
      <c r="AO1127">
        <v>0.969176921646414</v>
      </c>
      <c r="AP1127">
        <v>0.969176921646414</v>
      </c>
      <c r="AQ1127">
        <v>0.969176921646414</v>
      </c>
      <c r="AR1127">
        <v>16.21658330811443</v>
      </c>
      <c r="AS1127">
        <v>16.21658330811443</v>
      </c>
      <c r="AT1127">
        <v>16.21658330811443</v>
      </c>
      <c r="AU1127">
        <v>16.21658330811443</v>
      </c>
      <c r="AV1127" t="str">
        <f>VLOOKUP(Sheet1[[#This Row],[NPDES ID2]],Combined_Sheet__Major_Only___2[[NPDES ID2]:[ECHO BFR]],3,FALSE)</f>
        <v>VA</v>
      </c>
      <c r="AW1127" t="s">
        <v>41</v>
      </c>
      <c r="AX1127" t="str">
        <f>VLOOKUP(Sheet1[[#This Row],[NPDES ID2]],Combined_Sheet__Major_Only___2[[NPDES ID2]:[ECHO BFR]],27,FALSE)</f>
        <v>-</v>
      </c>
      <c r="AY1127" t="str">
        <f>VLOOKUP(Sheet1[[#This Row],[NPDES ID2]],Combined_Sheet__Major_Only___2[[NPDES ID2]:[ECHO BFR]],28,FALSE)</f>
        <v>-</v>
      </c>
      <c r="AZ1127" t="str">
        <f>VLOOKUP(Sheet1[[#This Row],[NPDES ID2]],Combined_Sheet__Major_Only___2[[NPDES ID2]:[ECHO BFR]],29,FALSE)</f>
        <v>thickening, preliminaryOps</v>
      </c>
      <c r="BA1127">
        <f>VLOOKUP(Sheet1[[#This Row],[NPDES ID2]],Combined_Sheet__Major_Only___2[[NPDES ID2]:[ECHO BFR]],17,FALSE)</f>
        <v>38.603776491893001</v>
      </c>
      <c r="BB1127">
        <f>VLOOKUP(Sheet1[[#This Row],[NPDES ID2]],Combined_Sheet__Major_Only___2[[NPDES ID2]:[ECHO BFR]],18,FALSE)</f>
        <v>-78.807552357953995</v>
      </c>
      <c r="BC1127" s="2" t="str">
        <f>IF(ISNUMBER(SEARCH("aerobic",$AW1127)),"aerobic","")</f>
        <v>aerobic</v>
      </c>
      <c r="BD1127" s="2" t="str">
        <f>IF(ISNUMBER(SEARCH("anaer",$AW1127)),"anaer","")</f>
        <v/>
      </c>
      <c r="BE1127" s="2" t="str">
        <f>IF(ISNUMBER(SEARCH("thickening",$AZ1127)),"thickening","")</f>
        <v>thickening</v>
      </c>
      <c r="BF1127" s="4" t="str">
        <f>IF(ISNUMBER(SEARCH("airDry",$AW1127)),"airDry","")</f>
        <v/>
      </c>
      <c r="BG1127" s="4" t="str">
        <f>IF(ISNUMBER(SEARCH("heatDry",$AY1127)),"heatDry","")</f>
        <v/>
      </c>
      <c r="BH1127" s="4" t="str">
        <f>IF(AND(ISNUMBER(SEARCH("aerobic",$AW1127)),ISNUMBER(SEARCH("anaer",$AW1127))),"Combined Aer and Anaer.","")</f>
        <v/>
      </c>
    </row>
    <row r="1128" spans="1:60" x14ac:dyDescent="0.25">
      <c r="A1128" s="5">
        <v>2029</v>
      </c>
      <c r="B1128" t="s">
        <v>9547</v>
      </c>
      <c r="C1128">
        <v>1416</v>
      </c>
      <c r="D1128">
        <v>404.24685568573022</v>
      </c>
      <c r="E1128">
        <v>401.99643459196261</v>
      </c>
      <c r="F1128">
        <v>340.3300334554263</v>
      </c>
      <c r="G1128">
        <v>469.77852283987141</v>
      </c>
      <c r="H1128">
        <v>-109.12848999777169</v>
      </c>
      <c r="I1128">
        <v>-110.5619627840377</v>
      </c>
      <c r="J1128">
        <v>-129.92695485513261</v>
      </c>
      <c r="K1128">
        <v>-87.482018439959816</v>
      </c>
      <c r="L1128">
        <v>987.47476124315153</v>
      </c>
      <c r="M1128">
        <v>983.98042942718484</v>
      </c>
      <c r="N1128">
        <v>971.76817202239363</v>
      </c>
      <c r="O1128">
        <v>1013.360150944244</v>
      </c>
      <c r="P1128">
        <v>33.160343823961519</v>
      </c>
      <c r="Q1128">
        <v>33.489965468854933</v>
      </c>
      <c r="R1128">
        <v>27.078170498328621</v>
      </c>
      <c r="S1128">
        <v>38.830163301649023</v>
      </c>
      <c r="T1128">
        <v>80370.30177851225</v>
      </c>
      <c r="U1128">
        <v>80370.436549105099</v>
      </c>
      <c r="V1128">
        <v>80315.709197282747</v>
      </c>
      <c r="W1128">
        <v>80425.093890211938</v>
      </c>
      <c r="X1128">
        <v>5187.1150359590056</v>
      </c>
      <c r="Y1128">
        <v>5205.0490241919269</v>
      </c>
      <c r="Z1128">
        <v>5051.1640328938274</v>
      </c>
      <c r="AA1128">
        <v>5271.4534477607203</v>
      </c>
      <c r="AB1128">
        <v>791.06858452819313</v>
      </c>
      <c r="AC1128">
        <v>781.73300865505894</v>
      </c>
      <c r="AD1128">
        <v>689.81432557772598</v>
      </c>
      <c r="AE1128">
        <v>912.96707249620215</v>
      </c>
      <c r="AF1128">
        <v>68.347203266570574</v>
      </c>
      <c r="AG1128">
        <v>68.105910972855213</v>
      </c>
      <c r="AH1128">
        <v>67.259765552439347</v>
      </c>
      <c r="AI1128">
        <v>70.138115555766063</v>
      </c>
      <c r="AJ1128">
        <v>0.61145341519745333</v>
      </c>
      <c r="AK1128">
        <v>0.61145334154314557</v>
      </c>
      <c r="AL1128">
        <v>0.61141298879002437</v>
      </c>
      <c r="AM1128">
        <v>0.6114931691197415</v>
      </c>
      <c r="AN1128">
        <v>0.96917634728426605</v>
      </c>
      <c r="AO1128">
        <v>0.96917634728426627</v>
      </c>
      <c r="AP1128">
        <v>0.96917634728426627</v>
      </c>
      <c r="AQ1128">
        <v>0.96917634728426627</v>
      </c>
      <c r="AR1128">
        <v>16.35172900404698</v>
      </c>
      <c r="AS1128">
        <v>16.35172900404698</v>
      </c>
      <c r="AT1128">
        <v>16.35172900404698</v>
      </c>
      <c r="AU1128">
        <v>16.35172900404698</v>
      </c>
      <c r="AV1128" t="str">
        <f>VLOOKUP(Sheet1[[#This Row],[NPDES ID2]],Combined_Sheet__Major_Only___2[[NPDES ID2]:[ECHO BFR]],3,FALSE)</f>
        <v>TX</v>
      </c>
      <c r="AW1128" t="s">
        <v>41</v>
      </c>
      <c r="AX1128" t="str">
        <f>VLOOKUP(Sheet1[[#This Row],[NPDES ID2]],Combined_Sheet__Major_Only___2[[NPDES ID2]:[ECHO BFR]],27,FALSE)</f>
        <v>-</v>
      </c>
      <c r="AY1128" t="str">
        <f>VLOOKUP(Sheet1[[#This Row],[NPDES ID2]],Combined_Sheet__Major_Only___2[[NPDES ID2]:[ECHO BFR]],28,FALSE)</f>
        <v>-</v>
      </c>
      <c r="AZ1128" t="str">
        <f>VLOOKUP(Sheet1[[#This Row],[NPDES ID2]],Combined_Sheet__Major_Only___2[[NPDES ID2]:[ECHO BFR]],29,FALSE)</f>
        <v>thickening</v>
      </c>
      <c r="BA1128">
        <f>VLOOKUP(Sheet1[[#This Row],[NPDES ID2]],Combined_Sheet__Major_Only___2[[NPDES ID2]:[ECHO BFR]],17,FALSE)</f>
        <v>29.528248000000001</v>
      </c>
      <c r="BB1128">
        <f>VLOOKUP(Sheet1[[#This Row],[NPDES ID2]],Combined_Sheet__Major_Only___2[[NPDES ID2]:[ECHO BFR]],18,FALSE)</f>
        <v>-95.812757000000005</v>
      </c>
      <c r="BC1128" s="2" t="str">
        <f>IF(ISNUMBER(SEARCH("aerobic",$AW1128)),"aerobic","")</f>
        <v>aerobic</v>
      </c>
      <c r="BD1128" s="2" t="str">
        <f>IF(ISNUMBER(SEARCH("anaer",$AW1128)),"anaer","")</f>
        <v/>
      </c>
      <c r="BE1128" s="2" t="str">
        <f>IF(ISNUMBER(SEARCH("thickening",$AZ1128)),"thickening","")</f>
        <v>thickening</v>
      </c>
      <c r="BF1128" s="4" t="str">
        <f>IF(ISNUMBER(SEARCH("airDry",$AW1128)),"airDry","")</f>
        <v/>
      </c>
      <c r="BG1128" s="4" t="str">
        <f>IF(ISNUMBER(SEARCH("heatDry",$AY1128)),"heatDry","")</f>
        <v/>
      </c>
      <c r="BH1128" s="4" t="str">
        <f>IF(AND(ISNUMBER(SEARCH("aerobic",$AW1128)),ISNUMBER(SEARCH("anaer",$AW1128))),"Combined Aer and Anaer.","")</f>
        <v/>
      </c>
    </row>
    <row r="1129" spans="1:60" x14ac:dyDescent="0.25">
      <c r="A1129" s="5">
        <v>784</v>
      </c>
      <c r="B1129" t="s">
        <v>3840</v>
      </c>
      <c r="C1129">
        <v>1574.21</v>
      </c>
      <c r="D1129">
        <v>394.61102977138893</v>
      </c>
      <c r="E1129">
        <v>393.98406765176998</v>
      </c>
      <c r="F1129">
        <v>330.6814064898673</v>
      </c>
      <c r="G1129">
        <v>463.18748858234949</v>
      </c>
      <c r="H1129">
        <v>-138.21855014757361</v>
      </c>
      <c r="I1129">
        <v>-139.50103935274271</v>
      </c>
      <c r="J1129">
        <v>-158.53164320108121</v>
      </c>
      <c r="K1129">
        <v>-115.11839655338051</v>
      </c>
      <c r="L1129">
        <v>1187.4305383401961</v>
      </c>
      <c r="M1129">
        <v>1180.3390201210341</v>
      </c>
      <c r="N1129">
        <v>1155.554178437405</v>
      </c>
      <c r="O1129">
        <v>1239.9642468336649</v>
      </c>
      <c r="P1129">
        <v>49.084295629897881</v>
      </c>
      <c r="Q1129">
        <v>48.866145259084263</v>
      </c>
      <c r="R1129">
        <v>41.181167718907602</v>
      </c>
      <c r="S1129">
        <v>55.202715767139487</v>
      </c>
      <c r="T1129">
        <v>80358.51696931402</v>
      </c>
      <c r="U1129">
        <v>80358.651720587237</v>
      </c>
      <c r="V1129">
        <v>80303.932214030458</v>
      </c>
      <c r="W1129">
        <v>80413.301226464682</v>
      </c>
      <c r="X1129">
        <v>6321.756046562783</v>
      </c>
      <c r="Y1129">
        <v>6356.0772656621457</v>
      </c>
      <c r="Z1129">
        <v>6047.7358887862483</v>
      </c>
      <c r="AA1129">
        <v>6493.5952695731739</v>
      </c>
      <c r="AB1129">
        <v>1208.761736920457</v>
      </c>
      <c r="AC1129">
        <v>1191.97377433933</v>
      </c>
      <c r="AD1129">
        <v>1014.347686042932</v>
      </c>
      <c r="AE1129">
        <v>1462.203955163955</v>
      </c>
      <c r="AF1129">
        <v>56.092340222811004</v>
      </c>
      <c r="AG1129">
        <v>55.757968130040211</v>
      </c>
      <c r="AH1129">
        <v>54.586201548358893</v>
      </c>
      <c r="AI1129">
        <v>58.573137946182072</v>
      </c>
      <c r="AJ1129">
        <v>0.46181790609323181</v>
      </c>
      <c r="AK1129">
        <v>0.46181783099087131</v>
      </c>
      <c r="AL1129">
        <v>0.461776896119591</v>
      </c>
      <c r="AM1129">
        <v>0.46185823492731298</v>
      </c>
      <c r="AN1129">
        <v>0.96917202677940795</v>
      </c>
      <c r="AO1129">
        <v>0.96917202677940817</v>
      </c>
      <c r="AP1129">
        <v>0.96917202677940817</v>
      </c>
      <c r="AQ1129">
        <v>0.96917202677940817</v>
      </c>
      <c r="AR1129">
        <v>11.749027525541679</v>
      </c>
      <c r="AS1129">
        <v>11.74902752554169</v>
      </c>
      <c r="AT1129">
        <v>11.74902752554169</v>
      </c>
      <c r="AU1129">
        <v>11.74902752554169</v>
      </c>
      <c r="AV1129" t="str">
        <f>VLOOKUP(Sheet1[[#This Row],[NPDES ID2]],Combined_Sheet__Major_Only___2[[NPDES ID2]:[ECHO BFR]],3,FALSE)</f>
        <v>IN</v>
      </c>
      <c r="AW1129" t="s">
        <v>87</v>
      </c>
      <c r="AX1129" t="str">
        <f>VLOOKUP(Sheet1[[#This Row],[NPDES ID2]],Combined_Sheet__Major_Only___2[[NPDES ID2]:[ECHO BFR]],27,FALSE)</f>
        <v>tempSludgeStore</v>
      </c>
      <c r="AY1129" t="str">
        <f>VLOOKUP(Sheet1[[#This Row],[NPDES ID2]],Combined_Sheet__Major_Only___2[[NPDES ID2]:[ECHO BFR]],28,FALSE)</f>
        <v>pasteurize</v>
      </c>
      <c r="AZ1129" t="str">
        <f>VLOOKUP(Sheet1[[#This Row],[NPDES ID2]],Combined_Sheet__Major_Only___2[[NPDES ID2]:[ECHO BFR]],29,FALSE)</f>
        <v>thickening</v>
      </c>
      <c r="BA1129">
        <f>VLOOKUP(Sheet1[[#This Row],[NPDES ID2]],Combined_Sheet__Major_Only___2[[NPDES ID2]:[ECHO BFR]],17,FALSE)</f>
        <v>41.663519999999998</v>
      </c>
      <c r="BB1129">
        <f>VLOOKUP(Sheet1[[#This Row],[NPDES ID2]],Combined_Sheet__Major_Only___2[[NPDES ID2]:[ECHO BFR]],18,FALSE)</f>
        <v>-85.143500000000003</v>
      </c>
      <c r="BC1129" s="2" t="str">
        <f>IF(ISNUMBER(SEARCH("aerobic",$AW1129)),"aerobic","")</f>
        <v/>
      </c>
      <c r="BD1129" s="2" t="str">
        <f>IF(ISNUMBER(SEARCH("anaer",$AW1129)),"anaer","")</f>
        <v/>
      </c>
      <c r="BE1129" s="2" t="str">
        <f>IF(ISNUMBER(SEARCH("thickening",$AZ1129)),"thickening","")</f>
        <v>thickening</v>
      </c>
      <c r="BF1129" s="3" t="str">
        <f>IF(ISNUMBER(SEARCH("airDry",$AW1129)),"airDry","")</f>
        <v/>
      </c>
      <c r="BG1129" s="3" t="str">
        <f>IF(ISNUMBER(SEARCH("heatDry",$AY1129)),"heatDry","")</f>
        <v/>
      </c>
      <c r="BH1129" s="3" t="str">
        <f>IF(AND(ISNUMBER(SEARCH("aerobic",$AW1129)),ISNUMBER(SEARCH("anaer",$AW1129))),"Combined Aer and Anaer.","")</f>
        <v/>
      </c>
    </row>
    <row r="1130" spans="1:60" x14ac:dyDescent="0.25">
      <c r="A1130" s="5">
        <v>632</v>
      </c>
      <c r="B1130" t="s">
        <v>3121</v>
      </c>
      <c r="C1130">
        <v>309</v>
      </c>
      <c r="D1130">
        <v>437.5384914488568</v>
      </c>
      <c r="E1130">
        <v>435.51932381934029</v>
      </c>
      <c r="F1130">
        <v>335.07203252779942</v>
      </c>
      <c r="G1130">
        <v>539.89180968282074</v>
      </c>
      <c r="H1130">
        <v>-110.3961308064772</v>
      </c>
      <c r="I1130">
        <v>-111.79660275471019</v>
      </c>
      <c r="J1130">
        <v>-131.16785340986399</v>
      </c>
      <c r="K1130">
        <v>-88.832437764422082</v>
      </c>
      <c r="L1130">
        <v>213.73928948628321</v>
      </c>
      <c r="M1130">
        <v>212.96367021202519</v>
      </c>
      <c r="N1130">
        <v>210.25115542848951</v>
      </c>
      <c r="O1130">
        <v>219.48701477559021</v>
      </c>
      <c r="P1130">
        <v>7.240223412513183</v>
      </c>
      <c r="Q1130">
        <v>7.3082213075476083</v>
      </c>
      <c r="R1130">
        <v>5.918756283617407</v>
      </c>
      <c r="S1130">
        <v>8.4595367539623041</v>
      </c>
      <c r="T1130">
        <v>80341.072634538679</v>
      </c>
      <c r="U1130">
        <v>80341.20735721424</v>
      </c>
      <c r="V1130">
        <v>80286.499463525935</v>
      </c>
      <c r="W1130">
        <v>80395.845265079173</v>
      </c>
      <c r="X1130">
        <v>5227.6799766244612</v>
      </c>
      <c r="Y1130">
        <v>5246.1221599258897</v>
      </c>
      <c r="Z1130">
        <v>5087.2574182278286</v>
      </c>
      <c r="AA1130">
        <v>5314.8747144099489</v>
      </c>
      <c r="AB1130">
        <v>803.31309532244791</v>
      </c>
      <c r="AC1130">
        <v>793.70602561077885</v>
      </c>
      <c r="AD1130">
        <v>699.77494537653945</v>
      </c>
      <c r="AE1130">
        <v>928.43185675448501</v>
      </c>
      <c r="AF1130">
        <v>67.788962559431852</v>
      </c>
      <c r="AG1130">
        <v>67.543092651842187</v>
      </c>
      <c r="AH1130">
        <v>66.682605770037114</v>
      </c>
      <c r="AI1130">
        <v>69.611737356299358</v>
      </c>
      <c r="AJ1130">
        <v>0.60462434017416811</v>
      </c>
      <c r="AK1130">
        <v>0.60462432432244451</v>
      </c>
      <c r="AL1130">
        <v>0.6046155366542818</v>
      </c>
      <c r="AM1130">
        <v>0.60463299673557624</v>
      </c>
      <c r="AN1130">
        <v>0.96916562917557614</v>
      </c>
      <c r="AO1130">
        <v>0.96916562917557614</v>
      </c>
      <c r="AP1130">
        <v>0.96916562917557614</v>
      </c>
      <c r="AQ1130">
        <v>0.96916562917557614</v>
      </c>
      <c r="AR1130">
        <v>16.142752522237</v>
      </c>
      <c r="AS1130">
        <v>16.142752522237</v>
      </c>
      <c r="AT1130">
        <v>16.142752522237</v>
      </c>
      <c r="AU1130">
        <v>16.142752522237</v>
      </c>
      <c r="AV1130" t="str">
        <f>VLOOKUP(Sheet1[[#This Row],[NPDES ID2]],Combined_Sheet__Major_Only___2[[NPDES ID2]:[ECHO BFR]],3,FALSE)</f>
        <v>CA</v>
      </c>
      <c r="AW1130" t="s">
        <v>41</v>
      </c>
      <c r="AX1130" t="str">
        <f>VLOOKUP(Sheet1[[#This Row],[NPDES ID2]],Combined_Sheet__Major_Only___2[[NPDES ID2]:[ECHO BFR]],27,FALSE)</f>
        <v>other</v>
      </c>
      <c r="AY1130" t="str">
        <f>VLOOKUP(Sheet1[[#This Row],[NPDES ID2]],Combined_Sheet__Major_Only___2[[NPDES ID2]:[ECHO BFR]],28,FALSE)</f>
        <v>-</v>
      </c>
      <c r="AZ1130" t="str">
        <f>VLOOKUP(Sheet1[[#This Row],[NPDES ID2]],Combined_Sheet__Major_Only___2[[NPDES ID2]:[ECHO BFR]],29,FALSE)</f>
        <v>thickening</v>
      </c>
      <c r="BA1130">
        <f>VLOOKUP(Sheet1[[#This Row],[NPDES ID2]],Combined_Sheet__Major_Only___2[[NPDES ID2]:[ECHO BFR]],17,FALSE)</f>
        <v>37.896680000000003</v>
      </c>
      <c r="BB1130">
        <f>VLOOKUP(Sheet1[[#This Row],[NPDES ID2]],Combined_Sheet__Major_Only___2[[NPDES ID2]:[ECHO BFR]],18,FALSE)</f>
        <v>-122.5274</v>
      </c>
      <c r="BC1130" s="2" t="str">
        <f>IF(ISNUMBER(SEARCH("aerobic",$AW1130)),"aerobic","")</f>
        <v>aerobic</v>
      </c>
      <c r="BD1130" s="2" t="str">
        <f>IF(ISNUMBER(SEARCH("anaer",$AW1130)),"anaer","")</f>
        <v/>
      </c>
      <c r="BE1130" s="2" t="str">
        <f>IF(ISNUMBER(SEARCH("thickening",$AZ1130)),"thickening","")</f>
        <v>thickening</v>
      </c>
      <c r="BF1130" s="3" t="str">
        <f>IF(ISNUMBER(SEARCH("airDry",$AW1130)),"airDry","")</f>
        <v/>
      </c>
      <c r="BG1130" s="3" t="str">
        <f>IF(ISNUMBER(SEARCH("heatDry",$AY1130)),"heatDry","")</f>
        <v/>
      </c>
      <c r="BH1130" s="3" t="str">
        <f>IF(AND(ISNUMBER(SEARCH("aerobic",$AW1130)),ISNUMBER(SEARCH("anaer",$AW1130))),"Combined Aer and Anaer.","")</f>
        <v/>
      </c>
    </row>
    <row r="1131" spans="1:60" x14ac:dyDescent="0.25">
      <c r="A1131" s="5">
        <v>278</v>
      </c>
      <c r="B1131" t="s">
        <v>1424</v>
      </c>
      <c r="C1131">
        <v>1570</v>
      </c>
      <c r="D1131">
        <v>419.31552782514927</v>
      </c>
      <c r="E1131">
        <v>414.92706837077992</v>
      </c>
      <c r="F1131">
        <v>354.65330087665768</v>
      </c>
      <c r="G1131">
        <v>486.57170556993862</v>
      </c>
      <c r="H1131">
        <v>-107.2229232616957</v>
      </c>
      <c r="I1131">
        <v>-108.5791556999246</v>
      </c>
      <c r="J1131">
        <v>-128.09511234473291</v>
      </c>
      <c r="K1131">
        <v>-85.652578404871932</v>
      </c>
      <c r="L1131">
        <v>1112.5289431383851</v>
      </c>
      <c r="M1131">
        <v>1108.78887424459</v>
      </c>
      <c r="N1131">
        <v>1095.719227590954</v>
      </c>
      <c r="O1131">
        <v>1140.2330775303681</v>
      </c>
      <c r="P1131">
        <v>36.730754442564113</v>
      </c>
      <c r="Q1131">
        <v>37.155116482608037</v>
      </c>
      <c r="R1131">
        <v>29.927520384137399</v>
      </c>
      <c r="S1131">
        <v>43.194592658099758</v>
      </c>
      <c r="T1131">
        <v>80338.756002879847</v>
      </c>
      <c r="U1131">
        <v>80338.89072175762</v>
      </c>
      <c r="V1131">
        <v>80284.184370274219</v>
      </c>
      <c r="W1131">
        <v>80393.527089390525</v>
      </c>
      <c r="X1131">
        <v>5102.6836550659264</v>
      </c>
      <c r="Y1131">
        <v>5119.5725180940608</v>
      </c>
      <c r="Z1131">
        <v>4975.3949276003241</v>
      </c>
      <c r="AA1131">
        <v>5181.5034132580577</v>
      </c>
      <c r="AB1131">
        <v>766.88666842667783</v>
      </c>
      <c r="AC1131">
        <v>758.04717168374327</v>
      </c>
      <c r="AD1131">
        <v>670.07500587500317</v>
      </c>
      <c r="AE1131">
        <v>882.56377892073783</v>
      </c>
      <c r="AF1131">
        <v>69.450033727264668</v>
      </c>
      <c r="AG1131">
        <v>69.217182982902528</v>
      </c>
      <c r="AH1131">
        <v>68.400327250296158</v>
      </c>
      <c r="AI1131">
        <v>71.178677380507239</v>
      </c>
      <c r="AJ1131">
        <v>0.62494760449289677</v>
      </c>
      <c r="AK1131">
        <v>0.62494752250576313</v>
      </c>
      <c r="AL1131">
        <v>0.62490266361187519</v>
      </c>
      <c r="AM1131">
        <v>0.62499179808626337</v>
      </c>
      <c r="AN1131">
        <v>0.96916477936524825</v>
      </c>
      <c r="AO1131">
        <v>0.96916477936524836</v>
      </c>
      <c r="AP1131">
        <v>0.96916477936524836</v>
      </c>
      <c r="AQ1131">
        <v>0.96916477936524836</v>
      </c>
      <c r="AR1131">
        <v>16.766646320729858</v>
      </c>
      <c r="AS1131">
        <v>16.766646320729858</v>
      </c>
      <c r="AT1131">
        <v>16.766646320729858</v>
      </c>
      <c r="AU1131">
        <v>16.766646320729858</v>
      </c>
      <c r="AV1131" t="str">
        <f>VLOOKUP(Sheet1[[#This Row],[NPDES ID2]],Combined_Sheet__Major_Only___2[[NPDES ID2]:[ECHO BFR]],3,FALSE)</f>
        <v>WA</v>
      </c>
      <c r="AW1131" t="s">
        <v>12185</v>
      </c>
      <c r="AX1131" t="str">
        <f>VLOOKUP(Sheet1[[#This Row],[NPDES ID2]],Combined_Sheet__Major_Only___2[[NPDES ID2]:[ECHO BFR]],27,FALSE)</f>
        <v>methaneBioCaptureRecover</v>
      </c>
      <c r="AY1131" t="str">
        <f>VLOOKUP(Sheet1[[#This Row],[NPDES ID2]],Combined_Sheet__Major_Only___2[[NPDES ID2]:[ECHO BFR]],28,FALSE)</f>
        <v>-</v>
      </c>
      <c r="AZ1131" t="str">
        <f>VLOOKUP(Sheet1[[#This Row],[NPDES ID2]],Combined_Sheet__Major_Only___2[[NPDES ID2]:[ECHO BFR]],29,FALSE)</f>
        <v>thickening, preliminaryOps</v>
      </c>
      <c r="BA1131">
        <f>VLOOKUP(Sheet1[[#This Row],[NPDES ID2]],Combined_Sheet__Major_Only___2[[NPDES ID2]:[ECHO BFR]],17,FALSE)</f>
        <v>46.579402999999999</v>
      </c>
      <c r="BB1131">
        <f>VLOOKUP(Sheet1[[#This Row],[NPDES ID2]],Combined_Sheet__Major_Only___2[[NPDES ID2]:[ECHO BFR]],18,FALSE)</f>
        <v>-120.46983</v>
      </c>
      <c r="BC1131" s="2" t="str">
        <f>IF(ISNUMBER(SEARCH("aerobic",$AW1131)),"aerobic","")</f>
        <v/>
      </c>
      <c r="BD1131" s="2" t="str">
        <f>IF(ISNUMBER(SEARCH("anaer",$AW1131)),"anaer","")</f>
        <v>anaer</v>
      </c>
      <c r="BE1131" s="2" t="str">
        <f>IF(ISNUMBER(SEARCH("thickening",$AZ1131)),"thickening","")</f>
        <v>thickening</v>
      </c>
      <c r="BF1131" s="3" t="str">
        <f>IF(ISNUMBER(SEARCH("airDry",$AW1131)),"airDry","")</f>
        <v/>
      </c>
      <c r="BG1131" s="3" t="str">
        <f>IF(ISNUMBER(SEARCH("heatDry",$AY1131)),"heatDry","")</f>
        <v/>
      </c>
      <c r="BH1131" s="3" t="str">
        <f>IF(AND(ISNUMBER(SEARCH("aerobic",$AW1131)),ISNUMBER(SEARCH("anaer",$AW1131))),"Combined Aer and Anaer.","")</f>
        <v/>
      </c>
    </row>
    <row r="1132" spans="1:60" x14ac:dyDescent="0.25">
      <c r="A1132" s="5">
        <v>1914</v>
      </c>
      <c r="B1132" t="s">
        <v>9035</v>
      </c>
      <c r="C1132">
        <v>3325.107</v>
      </c>
      <c r="D1132">
        <v>661.07725250029341</v>
      </c>
      <c r="E1132">
        <v>657.52994065962389</v>
      </c>
      <c r="F1132">
        <v>535.8030906172155</v>
      </c>
      <c r="G1132">
        <v>772.72668006274273</v>
      </c>
      <c r="H1132">
        <v>-137.37258379780229</v>
      </c>
      <c r="I1132">
        <v>-138.6743109971184</v>
      </c>
      <c r="J1132">
        <v>-158.0205625841981</v>
      </c>
      <c r="K1132">
        <v>-113.95629176785199</v>
      </c>
      <c r="L1132">
        <v>2514.329587369059</v>
      </c>
      <c r="M1132">
        <v>2499.337216127924</v>
      </c>
      <c r="N1132">
        <v>2446.986804049388</v>
      </c>
      <c r="O1132">
        <v>2625.3379934699251</v>
      </c>
      <c r="P1132">
        <v>103.82842012925801</v>
      </c>
      <c r="Q1132">
        <v>103.38308867951839</v>
      </c>
      <c r="R1132">
        <v>87.10451908949895</v>
      </c>
      <c r="S1132">
        <v>116.7889262246737</v>
      </c>
      <c r="T1132">
        <v>80268.929765136811</v>
      </c>
      <c r="U1132">
        <v>80269.064369543863</v>
      </c>
      <c r="V1132">
        <v>80214.404502086574</v>
      </c>
      <c r="W1132">
        <v>80323.654312615967</v>
      </c>
      <c r="X1132">
        <v>6309.2512352794847</v>
      </c>
      <c r="Y1132">
        <v>6343.4594613280042</v>
      </c>
      <c r="Z1132">
        <v>6036.3143658996478</v>
      </c>
      <c r="AA1132">
        <v>6480.3580376471637</v>
      </c>
      <c r="AB1132">
        <v>1205.004362121422</v>
      </c>
      <c r="AC1132">
        <v>1188.2415488769229</v>
      </c>
      <c r="AD1132">
        <v>1011.369828287116</v>
      </c>
      <c r="AE1132">
        <v>1457.0339764703961</v>
      </c>
      <c r="AF1132">
        <v>56.146876256942257</v>
      </c>
      <c r="AG1132">
        <v>55.813394511383812</v>
      </c>
      <c r="AH1132">
        <v>54.642321981260153</v>
      </c>
      <c r="AI1132">
        <v>58.624063763540249</v>
      </c>
      <c r="AJ1132">
        <v>0.46248234571215763</v>
      </c>
      <c r="AK1132">
        <v>0.46248218351684178</v>
      </c>
      <c r="AL1132">
        <v>0.46239570675324593</v>
      </c>
      <c r="AM1132">
        <v>0.4625675553386584</v>
      </c>
      <c r="AN1132">
        <v>0.96913914299402748</v>
      </c>
      <c r="AO1132">
        <v>0.9691391429940277</v>
      </c>
      <c r="AP1132">
        <v>0.9691391429940277</v>
      </c>
      <c r="AQ1132">
        <v>0.9691391429940277</v>
      </c>
      <c r="AR1132">
        <v>11.76790548195715</v>
      </c>
      <c r="AS1132">
        <v>11.76790548195715</v>
      </c>
      <c r="AT1132">
        <v>11.76790548195715</v>
      </c>
      <c r="AU1132">
        <v>11.76790548195715</v>
      </c>
      <c r="AV1132" t="str">
        <f>VLOOKUP(Sheet1[[#This Row],[NPDES ID2]],Combined_Sheet__Major_Only___2[[NPDES ID2]:[ECHO BFR]],3,FALSE)</f>
        <v>WV</v>
      </c>
      <c r="AW1132" t="s">
        <v>54</v>
      </c>
      <c r="AX1132" t="str">
        <f>VLOOKUP(Sheet1[[#This Row],[NPDES ID2]],Combined_Sheet__Major_Only___2[[NPDES ID2]:[ECHO BFR]],27,FALSE)</f>
        <v>other</v>
      </c>
      <c r="AY1132" t="str">
        <f>VLOOKUP(Sheet1[[#This Row],[NPDES ID2]],Combined_Sheet__Major_Only___2[[NPDES ID2]:[ECHO BFR]],28,FALSE)</f>
        <v>-</v>
      </c>
      <c r="AZ1132" t="str">
        <f>VLOOKUP(Sheet1[[#This Row],[NPDES ID2]],Combined_Sheet__Major_Only___2[[NPDES ID2]:[ECHO BFR]],29,FALSE)</f>
        <v>preliminaryOps, thickening</v>
      </c>
      <c r="BA1132">
        <f>VLOOKUP(Sheet1[[#This Row],[NPDES ID2]],Combined_Sheet__Major_Only___2[[NPDES ID2]:[ECHO BFR]],17,FALSE)</f>
        <v>38.426951000000003</v>
      </c>
      <c r="BB1132">
        <f>VLOOKUP(Sheet1[[#This Row],[NPDES ID2]],Combined_Sheet__Major_Only___2[[NPDES ID2]:[ECHO BFR]],18,FALSE)</f>
        <v>-82.432649999999995</v>
      </c>
      <c r="BC1132" s="2" t="str">
        <f>IF(ISNUMBER(SEARCH("aerobic",$AW1132)),"aerobic","")</f>
        <v/>
      </c>
      <c r="BD1132" s="2" t="str">
        <f>IF(ISNUMBER(SEARCH("anaer",$AW1132)),"anaer","")</f>
        <v/>
      </c>
      <c r="BE1132" s="2" t="str">
        <f>IF(ISNUMBER(SEARCH("thickening",$AZ1132)),"thickening","")</f>
        <v>thickening</v>
      </c>
      <c r="BF1132" s="3" t="str">
        <f>IF(ISNUMBER(SEARCH("airDry",$AW1132)),"airDry","")</f>
        <v/>
      </c>
      <c r="BG1132" s="3" t="str">
        <f>IF(ISNUMBER(SEARCH("heatDry",$AY1132)),"heatDry","")</f>
        <v/>
      </c>
      <c r="BH1132" s="3" t="str">
        <f>IF(AND(ISNUMBER(SEARCH("aerobic",$AW1132)),ISNUMBER(SEARCH("anaer",$AW1132))),"Combined Aer and Anaer.","")</f>
        <v/>
      </c>
    </row>
    <row r="1133" spans="1:60" x14ac:dyDescent="0.25">
      <c r="A1133" s="5">
        <v>2030</v>
      </c>
      <c r="B1133" t="s">
        <v>9552</v>
      </c>
      <c r="C1133">
        <v>1404.2055</v>
      </c>
      <c r="D1133">
        <v>403.93346169159821</v>
      </c>
      <c r="E1133">
        <v>401.64013497484001</v>
      </c>
      <c r="F1133">
        <v>339.90516656534697</v>
      </c>
      <c r="G1133">
        <v>469.51531353320308</v>
      </c>
      <c r="H1133">
        <v>-109.5114763637968</v>
      </c>
      <c r="I1133">
        <v>-110.94696315360039</v>
      </c>
      <c r="J1133">
        <v>-130.2949740491338</v>
      </c>
      <c r="K1133">
        <v>-87.8478016479676</v>
      </c>
      <c r="L1133">
        <v>976.09742897315004</v>
      </c>
      <c r="M1133">
        <v>972.60822029631049</v>
      </c>
      <c r="N1133">
        <v>960.41373602354679</v>
      </c>
      <c r="O1133">
        <v>1001.945017473793</v>
      </c>
      <c r="P1133">
        <v>32.890509169137779</v>
      </c>
      <c r="Q1133">
        <v>33.21019641276834</v>
      </c>
      <c r="R1133">
        <v>26.869641142831611</v>
      </c>
      <c r="S1133">
        <v>38.481462946176897</v>
      </c>
      <c r="T1133">
        <v>80249.692289795683</v>
      </c>
      <c r="U1133">
        <v>80249.826862665504</v>
      </c>
      <c r="V1133">
        <v>80195.179801788283</v>
      </c>
      <c r="W1133">
        <v>80304.404015540495</v>
      </c>
      <c r="X1133">
        <v>5196.0766356318627</v>
      </c>
      <c r="Y1133">
        <v>5214.1916264641586</v>
      </c>
      <c r="Z1133">
        <v>5058.5563298665866</v>
      </c>
      <c r="AA1133">
        <v>5281.4197105113881</v>
      </c>
      <c r="AB1133">
        <v>794.81909368227298</v>
      </c>
      <c r="AC1133">
        <v>785.39387319192224</v>
      </c>
      <c r="AD1133">
        <v>692.79566898117025</v>
      </c>
      <c r="AE1133">
        <v>917.8329428984498</v>
      </c>
      <c r="AF1133">
        <v>68.127165232098093</v>
      </c>
      <c r="AG1133">
        <v>67.8841941600962</v>
      </c>
      <c r="AH1133">
        <v>67.032197717060768</v>
      </c>
      <c r="AI1133">
        <v>69.93049324433467</v>
      </c>
      <c r="AJ1133">
        <v>0.60876152637613135</v>
      </c>
      <c r="AK1133">
        <v>0.60876145346109889</v>
      </c>
      <c r="AL1133">
        <v>0.60872150238239731</v>
      </c>
      <c r="AM1133">
        <v>0.6088008845620928</v>
      </c>
      <c r="AN1133">
        <v>0.96913207255477107</v>
      </c>
      <c r="AO1133">
        <v>0.96913207255477074</v>
      </c>
      <c r="AP1133">
        <v>0.96913207255477074</v>
      </c>
      <c r="AQ1133">
        <v>0.96913207255477074</v>
      </c>
      <c r="AR1133">
        <v>16.268942179895522</v>
      </c>
      <c r="AS1133">
        <v>16.268942179895522</v>
      </c>
      <c r="AT1133">
        <v>16.268942179895522</v>
      </c>
      <c r="AU1133">
        <v>16.268942179895522</v>
      </c>
      <c r="AV1133" t="str">
        <f>VLOOKUP(Sheet1[[#This Row],[NPDES ID2]],Combined_Sheet__Major_Only___2[[NPDES ID2]:[ECHO BFR]],3,FALSE)</f>
        <v>IN</v>
      </c>
      <c r="AW1133" t="s">
        <v>41</v>
      </c>
      <c r="AX1133" t="str">
        <f>VLOOKUP(Sheet1[[#This Row],[NPDES ID2]],Combined_Sheet__Major_Only___2[[NPDES ID2]:[ECHO BFR]],27,FALSE)</f>
        <v>other</v>
      </c>
      <c r="AY1133" t="str">
        <f>VLOOKUP(Sheet1[[#This Row],[NPDES ID2]],Combined_Sheet__Major_Only___2[[NPDES ID2]:[ECHO BFR]],28,FALSE)</f>
        <v>-</v>
      </c>
      <c r="AZ1133" t="str">
        <f>VLOOKUP(Sheet1[[#This Row],[NPDES ID2]],Combined_Sheet__Major_Only___2[[NPDES ID2]:[ECHO BFR]],29,FALSE)</f>
        <v>thickening</v>
      </c>
      <c r="BA1133">
        <f>VLOOKUP(Sheet1[[#This Row],[NPDES ID2]],Combined_Sheet__Major_Only___2[[NPDES ID2]:[ECHO BFR]],17,FALSE)</f>
        <v>39.197940000000003</v>
      </c>
      <c r="BB1133">
        <f>VLOOKUP(Sheet1[[#This Row],[NPDES ID2]],Combined_Sheet__Major_Only___2[[NPDES ID2]:[ECHO BFR]],18,FALSE)</f>
        <v>-85.920159999999996</v>
      </c>
      <c r="BC1133" s="2" t="str">
        <f>IF(ISNUMBER(SEARCH("aerobic",$AW1133)),"aerobic","")</f>
        <v>aerobic</v>
      </c>
      <c r="BD1133" s="2" t="str">
        <f>IF(ISNUMBER(SEARCH("anaer",$AW1133)),"anaer","")</f>
        <v/>
      </c>
      <c r="BE1133" s="2" t="str">
        <f>IF(ISNUMBER(SEARCH("thickening",$AZ1133)),"thickening","")</f>
        <v>thickening</v>
      </c>
      <c r="BF1133" s="3" t="str">
        <f>IF(ISNUMBER(SEARCH("airDry",$AW1133)),"airDry","")</f>
        <v/>
      </c>
      <c r="BG1133" s="3" t="str">
        <f>IF(ISNUMBER(SEARCH("heatDry",$AY1133)),"heatDry","")</f>
        <v/>
      </c>
      <c r="BH1133" s="3" t="str">
        <f>IF(AND(ISNUMBER(SEARCH("aerobic",$AW1133)),ISNUMBER(SEARCH("anaer",$AW1133))),"Combined Aer and Anaer.","")</f>
        <v/>
      </c>
    </row>
    <row r="1134" spans="1:60" x14ac:dyDescent="0.25">
      <c r="A1134" s="5">
        <v>2203</v>
      </c>
      <c r="B1134" t="s">
        <v>10328</v>
      </c>
      <c r="C1134">
        <v>648.17999999999995</v>
      </c>
      <c r="D1134">
        <v>315.14602012803527</v>
      </c>
      <c r="E1134">
        <v>310.17507488944022</v>
      </c>
      <c r="F1134">
        <v>263.7187309476389</v>
      </c>
      <c r="G1134">
        <v>380.28622335290203</v>
      </c>
      <c r="H1134">
        <v>-138.64033372323181</v>
      </c>
      <c r="I1134">
        <v>-139.97431462599749</v>
      </c>
      <c r="J1134">
        <v>-158.62870132113079</v>
      </c>
      <c r="K1134">
        <v>-115.70887076506069</v>
      </c>
      <c r="L1134">
        <v>488.58160532944868</v>
      </c>
      <c r="M1134">
        <v>485.66273097826848</v>
      </c>
      <c r="N1134">
        <v>475.45633116498988</v>
      </c>
      <c r="O1134">
        <v>510.21014478547761</v>
      </c>
      <c r="P1134">
        <v>20.202553833825519</v>
      </c>
      <c r="Q1134">
        <v>20.11176286650656</v>
      </c>
      <c r="R1134">
        <v>16.949875789357179</v>
      </c>
      <c r="S1134">
        <v>22.719986566979561</v>
      </c>
      <c r="T1134">
        <v>80209.114341809225</v>
      </c>
      <c r="U1134">
        <v>80209.248848156945</v>
      </c>
      <c r="V1134">
        <v>80154.628800426304</v>
      </c>
      <c r="W1134">
        <v>80263.799022442327</v>
      </c>
      <c r="X1134">
        <v>6311.518086624852</v>
      </c>
      <c r="Y1134">
        <v>6345.7920503012201</v>
      </c>
      <c r="Z1134">
        <v>6037.7838360040541</v>
      </c>
      <c r="AA1134">
        <v>6483.2023410362208</v>
      </c>
      <c r="AB1134">
        <v>1207.1592612515039</v>
      </c>
      <c r="AC1134">
        <v>1190.4061510030749</v>
      </c>
      <c r="AD1134">
        <v>1012.969662602723</v>
      </c>
      <c r="AE1134">
        <v>1460.490270603294</v>
      </c>
      <c r="AF1134">
        <v>56.07565363273627</v>
      </c>
      <c r="AG1134">
        <v>55.740902604570969</v>
      </c>
      <c r="AH1134">
        <v>54.569091358394957</v>
      </c>
      <c r="AI1134">
        <v>58.55767793585661</v>
      </c>
      <c r="AJ1134">
        <v>0.46161460055289438</v>
      </c>
      <c r="AK1134">
        <v>0.46161457003302281</v>
      </c>
      <c r="AL1134">
        <v>0.46159773595146281</v>
      </c>
      <c r="AM1134">
        <v>0.46163118405042042</v>
      </c>
      <c r="AN1134">
        <v>0.96911714812259409</v>
      </c>
      <c r="AO1134">
        <v>0.96911714812259431</v>
      </c>
      <c r="AP1134">
        <v>0.96911714812259431</v>
      </c>
      <c r="AQ1134">
        <v>0.96911714812259431</v>
      </c>
      <c r="AR1134">
        <v>11.74359937064269</v>
      </c>
      <c r="AS1134">
        <v>11.74359937064269</v>
      </c>
      <c r="AT1134">
        <v>11.74359937064269</v>
      </c>
      <c r="AU1134">
        <v>11.74359937064269</v>
      </c>
      <c r="AV1134" t="str">
        <f>VLOOKUP(Sheet1[[#This Row],[NPDES ID2]],Combined_Sheet__Major_Only___2[[NPDES ID2]:[ECHO BFR]],3,FALSE)</f>
        <v>KY</v>
      </c>
      <c r="AW1134" t="s">
        <v>54</v>
      </c>
      <c r="AX1134" t="str">
        <f>VLOOKUP(Sheet1[[#This Row],[NPDES ID2]],Combined_Sheet__Major_Only___2[[NPDES ID2]:[ECHO BFR]],27,FALSE)</f>
        <v>-</v>
      </c>
      <c r="AY1134" t="str">
        <f>VLOOKUP(Sheet1[[#This Row],[NPDES ID2]],Combined_Sheet__Major_Only___2[[NPDES ID2]:[ECHO BFR]],28,FALSE)</f>
        <v>-</v>
      </c>
      <c r="AZ1134" t="str">
        <f>VLOOKUP(Sheet1[[#This Row],[NPDES ID2]],Combined_Sheet__Major_Only___2[[NPDES ID2]:[ECHO BFR]],29,FALSE)</f>
        <v>thickening</v>
      </c>
      <c r="BA1134">
        <f>VLOOKUP(Sheet1[[#This Row],[NPDES ID2]],Combined_Sheet__Major_Only___2[[NPDES ID2]:[ECHO BFR]],17,FALSE)</f>
        <v>38.236699999999999</v>
      </c>
      <c r="BB1134">
        <f>VLOOKUP(Sheet1[[#This Row],[NPDES ID2]],Combined_Sheet__Major_Only___2[[NPDES ID2]:[ECHO BFR]],18,FALSE)</f>
        <v>-85.466710000000006</v>
      </c>
      <c r="BC1134" s="2" t="str">
        <f>IF(ISNUMBER(SEARCH("aerobic",$AW1134)),"aerobic","")</f>
        <v/>
      </c>
      <c r="BD1134" s="2" t="str">
        <f>IF(ISNUMBER(SEARCH("anaer",$AW1134)),"anaer","")</f>
        <v/>
      </c>
      <c r="BE1134" s="2" t="str">
        <f>IF(ISNUMBER(SEARCH("thickening",$AZ1134)),"thickening","")</f>
        <v>thickening</v>
      </c>
      <c r="BF1134" s="4" t="str">
        <f>IF(ISNUMBER(SEARCH("airDry",$AW1134)),"airDry","")</f>
        <v/>
      </c>
      <c r="BG1134" s="4" t="str">
        <f>IF(ISNUMBER(SEARCH("heatDry",$AY1134)),"heatDry","")</f>
        <v/>
      </c>
      <c r="BH1134" s="4" t="str">
        <f>IF(AND(ISNUMBER(SEARCH("aerobic",$AW1134)),ISNUMBER(SEARCH("anaer",$AW1134))),"Combined Aer and Anaer.","")</f>
        <v/>
      </c>
    </row>
    <row r="1135" spans="1:60" x14ac:dyDescent="0.25">
      <c r="A1135" s="5">
        <v>455</v>
      </c>
      <c r="B1135" t="s">
        <v>2274</v>
      </c>
      <c r="C1135">
        <v>489.74</v>
      </c>
      <c r="D1135">
        <v>319.08269171800367</v>
      </c>
      <c r="E1135">
        <v>316.53020795450487</v>
      </c>
      <c r="F1135">
        <v>255.23815587539841</v>
      </c>
      <c r="G1135">
        <v>391.46516011629927</v>
      </c>
      <c r="H1135">
        <v>-137.1079305056879</v>
      </c>
      <c r="I1135">
        <v>-138.43544702355621</v>
      </c>
      <c r="J1135">
        <v>-157.22546705594809</v>
      </c>
      <c r="K1135">
        <v>-114.24816075240059</v>
      </c>
      <c r="L1135">
        <v>382.63997033600339</v>
      </c>
      <c r="M1135">
        <v>380.41977831763768</v>
      </c>
      <c r="N1135">
        <v>372.65582571425728</v>
      </c>
      <c r="O1135">
        <v>399.09206576743492</v>
      </c>
      <c r="P1135">
        <v>15.61301563881862</v>
      </c>
      <c r="Q1135">
        <v>15.547399712923429</v>
      </c>
      <c r="R1135">
        <v>13.076807449133179</v>
      </c>
      <c r="S1135">
        <v>17.6055222553459</v>
      </c>
      <c r="T1135">
        <v>80166.910567799991</v>
      </c>
      <c r="U1135">
        <v>80167.04500496028</v>
      </c>
      <c r="V1135">
        <v>80112.453052704877</v>
      </c>
      <c r="W1135">
        <v>80221.567119711952</v>
      </c>
      <c r="X1135">
        <v>6228.1174842398023</v>
      </c>
      <c r="Y1135">
        <v>6261.0408661748943</v>
      </c>
      <c r="Z1135">
        <v>5965.4411612303484</v>
      </c>
      <c r="AA1135">
        <v>6392.6556379394833</v>
      </c>
      <c r="AB1135">
        <v>1170.2514927829091</v>
      </c>
      <c r="AC1135">
        <v>1153.9086327741791</v>
      </c>
      <c r="AD1135">
        <v>985.33712258555977</v>
      </c>
      <c r="AE1135">
        <v>1409.630969005118</v>
      </c>
      <c r="AF1135">
        <v>56.794401585141138</v>
      </c>
      <c r="AG1135">
        <v>56.465056586527481</v>
      </c>
      <c r="AH1135">
        <v>55.312368157081579</v>
      </c>
      <c r="AI1135">
        <v>59.236097182793714</v>
      </c>
      <c r="AJ1135">
        <v>0.47037218490448468</v>
      </c>
      <c r="AK1135">
        <v>0.47037216170037438</v>
      </c>
      <c r="AL1135">
        <v>0.47035933576315681</v>
      </c>
      <c r="AM1135">
        <v>0.47038481973868151</v>
      </c>
      <c r="AN1135">
        <v>0.96910161039874199</v>
      </c>
      <c r="AO1135">
        <v>0.96910161039874232</v>
      </c>
      <c r="AP1135">
        <v>0.96910161039874232</v>
      </c>
      <c r="AQ1135">
        <v>0.96910161039874232</v>
      </c>
      <c r="AR1135">
        <v>12.013113683664599</v>
      </c>
      <c r="AS1135">
        <v>12.013113683664599</v>
      </c>
      <c r="AT1135">
        <v>12.013113683664599</v>
      </c>
      <c r="AU1135">
        <v>12.013113683664599</v>
      </c>
      <c r="AV1135" t="str">
        <f>VLOOKUP(Sheet1[[#This Row],[NPDES ID2]],Combined_Sheet__Major_Only___2[[NPDES ID2]:[ECHO BFR]],3,FALSE)</f>
        <v>OR</v>
      </c>
      <c r="AW1135" t="s">
        <v>54</v>
      </c>
      <c r="AX1135" t="str">
        <f>VLOOKUP(Sheet1[[#This Row],[NPDES ID2]],Combined_Sheet__Major_Only___2[[NPDES ID2]:[ECHO BFR]],27,FALSE)</f>
        <v>-</v>
      </c>
      <c r="AY1135" t="str">
        <f>VLOOKUP(Sheet1[[#This Row],[NPDES ID2]],Combined_Sheet__Major_Only___2[[NPDES ID2]:[ECHO BFR]],28,FALSE)</f>
        <v>-</v>
      </c>
      <c r="AZ1135" t="str">
        <f>VLOOKUP(Sheet1[[#This Row],[NPDES ID2]],Combined_Sheet__Major_Only___2[[NPDES ID2]:[ECHO BFR]],29,FALSE)</f>
        <v>preliminaryOps, thickening</v>
      </c>
      <c r="BA1135">
        <f>VLOOKUP(Sheet1[[#This Row],[NPDES ID2]],Combined_Sheet__Major_Only___2[[NPDES ID2]:[ECHO BFR]],17,FALSE)</f>
        <v>45.285122999999999</v>
      </c>
      <c r="BB1135">
        <f>VLOOKUP(Sheet1[[#This Row],[NPDES ID2]],Combined_Sheet__Major_Only___2[[NPDES ID2]:[ECHO BFR]],18,FALSE)</f>
        <v>-122.677693</v>
      </c>
      <c r="BC1135" s="2" t="str">
        <f>IF(ISNUMBER(SEARCH("aerobic",$AW1135)),"aerobic","")</f>
        <v/>
      </c>
      <c r="BD1135" s="2" t="str">
        <f>IF(ISNUMBER(SEARCH("anaer",$AW1135)),"anaer","")</f>
        <v/>
      </c>
      <c r="BE1135" s="2" t="str">
        <f>IF(ISNUMBER(SEARCH("thickening",$AZ1135)),"thickening","")</f>
        <v>thickening</v>
      </c>
      <c r="BF1135" s="4" t="str">
        <f>IF(ISNUMBER(SEARCH("airDry",$AW1135)),"airDry","")</f>
        <v/>
      </c>
      <c r="BG1135" s="4" t="str">
        <f>IF(ISNUMBER(SEARCH("heatDry",$AY1135)),"heatDry","")</f>
        <v/>
      </c>
      <c r="BH1135" s="4" t="str">
        <f>IF(AND(ISNUMBER(SEARCH("aerobic",$AW1135)),ISNUMBER(SEARCH("anaer",$AW1135))),"Combined Aer and Anaer.","")</f>
        <v/>
      </c>
    </row>
    <row r="1136" spans="1:60" x14ac:dyDescent="0.25">
      <c r="A1136" s="5">
        <v>2277</v>
      </c>
      <c r="B1136" t="s">
        <v>10647</v>
      </c>
      <c r="C1136">
        <v>465.46</v>
      </c>
      <c r="D1136">
        <v>364.04090811730339</v>
      </c>
      <c r="E1136">
        <v>360.37644498118658</v>
      </c>
      <c r="F1136">
        <v>291.4998767058986</v>
      </c>
      <c r="G1136">
        <v>444.19074213089658</v>
      </c>
      <c r="H1136">
        <v>-109.8292440385891</v>
      </c>
      <c r="I1136">
        <v>-111.2111162002017</v>
      </c>
      <c r="J1136">
        <v>-130.61979127360721</v>
      </c>
      <c r="K1136">
        <v>-88.271675551932674</v>
      </c>
      <c r="L1136">
        <v>323.38757213970922</v>
      </c>
      <c r="M1136">
        <v>322.23000586253431</v>
      </c>
      <c r="N1136">
        <v>318.18211979820092</v>
      </c>
      <c r="O1136">
        <v>331.96527842358802</v>
      </c>
      <c r="P1136">
        <v>10.90330237552638</v>
      </c>
      <c r="Q1136">
        <v>11.00896842239163</v>
      </c>
      <c r="R1136">
        <v>8.907937765053056</v>
      </c>
      <c r="S1136">
        <v>12.754371763423739</v>
      </c>
      <c r="T1136">
        <v>80118.188345187882</v>
      </c>
      <c r="U1136">
        <v>80118.32270247463</v>
      </c>
      <c r="V1136">
        <v>80063.763185091011</v>
      </c>
      <c r="W1136">
        <v>80172.812423847281</v>
      </c>
      <c r="X1136">
        <v>5190.2122935400002</v>
      </c>
      <c r="Y1136">
        <v>5208.3189271946731</v>
      </c>
      <c r="Z1136">
        <v>5052.6271429270901</v>
      </c>
      <c r="AA1136">
        <v>5275.6023715708307</v>
      </c>
      <c r="AB1136">
        <v>794.26440186842626</v>
      </c>
      <c r="AC1136">
        <v>784.82990019781778</v>
      </c>
      <c r="AD1136">
        <v>692.28888683894149</v>
      </c>
      <c r="AE1136">
        <v>917.23587619573073</v>
      </c>
      <c r="AF1136">
        <v>68.089093692488575</v>
      </c>
      <c r="AG1136">
        <v>67.845554068473604</v>
      </c>
      <c r="AH1136">
        <v>66.992983321343445</v>
      </c>
      <c r="AI1136">
        <v>69.894888366078732</v>
      </c>
      <c r="AJ1136">
        <v>0.60829576550377606</v>
      </c>
      <c r="AK1136">
        <v>0.6082957416050353</v>
      </c>
      <c r="AL1136">
        <v>0.60828251492130969</v>
      </c>
      <c r="AM1136">
        <v>0.60830879500059942</v>
      </c>
      <c r="AN1136">
        <v>0.96908365339096902</v>
      </c>
      <c r="AO1136">
        <v>0.96908365339096914</v>
      </c>
      <c r="AP1136">
        <v>0.96908365339096914</v>
      </c>
      <c r="AQ1136">
        <v>0.96908365339096914</v>
      </c>
      <c r="AR1136">
        <v>16.255530927595849</v>
      </c>
      <c r="AS1136">
        <v>16.255530927595849</v>
      </c>
      <c r="AT1136">
        <v>16.255530927595849</v>
      </c>
      <c r="AU1136">
        <v>16.255530927595849</v>
      </c>
      <c r="AV1136" t="str">
        <f>VLOOKUP(Sheet1[[#This Row],[NPDES ID2]],Combined_Sheet__Major_Only___2[[NPDES ID2]:[ECHO BFR]],3,FALSE)</f>
        <v>NC</v>
      </c>
      <c r="AW1136" t="s">
        <v>41</v>
      </c>
      <c r="AX1136" t="str">
        <f>VLOOKUP(Sheet1[[#This Row],[NPDES ID2]],Combined_Sheet__Major_Only___2[[NPDES ID2]:[ECHO BFR]],27,FALSE)</f>
        <v>-</v>
      </c>
      <c r="AY1136" t="str">
        <f>VLOOKUP(Sheet1[[#This Row],[NPDES ID2]],Combined_Sheet__Major_Only___2[[NPDES ID2]:[ECHO BFR]],28,FALSE)</f>
        <v>thermoAerobicDigest</v>
      </c>
      <c r="AZ1136" t="str">
        <f>VLOOKUP(Sheet1[[#This Row],[NPDES ID2]],Combined_Sheet__Major_Only___2[[NPDES ID2]:[ECHO BFR]],29,FALSE)</f>
        <v>thickening</v>
      </c>
      <c r="BA1136">
        <f>VLOOKUP(Sheet1[[#This Row],[NPDES ID2]],Combined_Sheet__Major_Only___2[[NPDES ID2]:[ECHO BFR]],17,FALSE)</f>
        <v>34.673616000000003</v>
      </c>
      <c r="BB1136">
        <f>VLOOKUP(Sheet1[[#This Row],[NPDES ID2]],Combined_Sheet__Major_Only___2[[NPDES ID2]:[ECHO BFR]],18,FALSE)</f>
        <v>-77.325576999999996</v>
      </c>
      <c r="BC1136" s="2" t="str">
        <f>IF(ISNUMBER(SEARCH("aerobic",$AW1136)),"aerobic","")</f>
        <v>aerobic</v>
      </c>
      <c r="BD1136" s="2" t="str">
        <f>IF(ISNUMBER(SEARCH("anaer",$AW1136)),"anaer","")</f>
        <v/>
      </c>
      <c r="BE1136" s="2" t="str">
        <f>IF(ISNUMBER(SEARCH("thickening",$AZ1136)),"thickening","")</f>
        <v>thickening</v>
      </c>
      <c r="BF1136" s="4" t="str">
        <f>IF(ISNUMBER(SEARCH("airDry",$AW1136)),"airDry","")</f>
        <v/>
      </c>
      <c r="BG1136" s="4" t="str">
        <f>IF(ISNUMBER(SEARCH("heatDry",$AY1136)),"heatDry","")</f>
        <v/>
      </c>
      <c r="BH1136" s="4" t="str">
        <f>IF(AND(ISNUMBER(SEARCH("aerobic",$AW1136)),ISNUMBER(SEARCH("anaer",$AW1136))),"Combined Aer and Anaer.","")</f>
        <v/>
      </c>
    </row>
    <row r="1137" spans="1:60" x14ac:dyDescent="0.25">
      <c r="A1137" s="5">
        <v>2052</v>
      </c>
      <c r="B1137" t="s">
        <v>9655</v>
      </c>
      <c r="C1137">
        <v>1220</v>
      </c>
      <c r="D1137">
        <v>379.24570685042482</v>
      </c>
      <c r="E1137">
        <v>376.78816464773217</v>
      </c>
      <c r="F1137">
        <v>321.01499268414938</v>
      </c>
      <c r="G1137">
        <v>443.53565877266311</v>
      </c>
      <c r="H1137">
        <v>-109.328072802224</v>
      </c>
      <c r="I1137">
        <v>-110.7456988713941</v>
      </c>
      <c r="J1137">
        <v>-130.1227231258909</v>
      </c>
      <c r="K1137">
        <v>-87.697390133827213</v>
      </c>
      <c r="L1137">
        <v>849.73939592067177</v>
      </c>
      <c r="M1137">
        <v>846.72089621140094</v>
      </c>
      <c r="N1137">
        <v>836.17033333461666</v>
      </c>
      <c r="O1137">
        <v>872.10136420500783</v>
      </c>
      <c r="P1137">
        <v>28.57278375807266</v>
      </c>
      <c r="Q1137">
        <v>28.854423678542449</v>
      </c>
      <c r="R1137">
        <v>23.335960783349339</v>
      </c>
      <c r="S1137">
        <v>33.446956843426257</v>
      </c>
      <c r="T1137">
        <v>80080.546429307447</v>
      </c>
      <c r="U1137">
        <v>80080.680724885358</v>
      </c>
      <c r="V1137">
        <v>80026.146266102296</v>
      </c>
      <c r="W1137">
        <v>80135.145419713983</v>
      </c>
      <c r="X1137">
        <v>5174.8142876975417</v>
      </c>
      <c r="Y1137">
        <v>5192.7607425818269</v>
      </c>
      <c r="Z1137">
        <v>5038.6746568480512</v>
      </c>
      <c r="AA1137">
        <v>5259.2818591382029</v>
      </c>
      <c r="AB1137">
        <v>790.09276534365415</v>
      </c>
      <c r="AC1137">
        <v>780.74970897074161</v>
      </c>
      <c r="AD1137">
        <v>688.85819628260879</v>
      </c>
      <c r="AE1137">
        <v>912.03646862227913</v>
      </c>
      <c r="AF1137">
        <v>68.262073649013601</v>
      </c>
      <c r="AG1137">
        <v>68.020074258177189</v>
      </c>
      <c r="AH1137">
        <v>67.171755832395775</v>
      </c>
      <c r="AI1137">
        <v>70.057855469701863</v>
      </c>
      <c r="AJ1137">
        <v>0.61041193768283908</v>
      </c>
      <c r="AK1137">
        <v>0.61041187452043388</v>
      </c>
      <c r="AL1137">
        <v>0.61037719735415785</v>
      </c>
      <c r="AM1137">
        <v>0.61044609975129749</v>
      </c>
      <c r="AN1137">
        <v>0.96906976583053672</v>
      </c>
      <c r="AO1137">
        <v>0.96906976583053672</v>
      </c>
      <c r="AP1137">
        <v>0.96906976583053672</v>
      </c>
      <c r="AQ1137">
        <v>0.96906976583053672</v>
      </c>
      <c r="AR1137">
        <v>16.31988826989825</v>
      </c>
      <c r="AS1137">
        <v>16.31988826989825</v>
      </c>
      <c r="AT1137">
        <v>16.31988826989825</v>
      </c>
      <c r="AU1137">
        <v>16.31988826989825</v>
      </c>
      <c r="AV1137" t="str">
        <f>VLOOKUP(Sheet1[[#This Row],[NPDES ID2]],Combined_Sheet__Major_Only___2[[NPDES ID2]:[ECHO BFR]],3,FALSE)</f>
        <v>NM</v>
      </c>
      <c r="AW1137" t="s">
        <v>41</v>
      </c>
      <c r="AX1137" t="str">
        <f>VLOOKUP(Sheet1[[#This Row],[NPDES ID2]],Combined_Sheet__Major_Only___2[[NPDES ID2]:[ECHO BFR]],27,FALSE)</f>
        <v>other</v>
      </c>
      <c r="AY1137" t="str">
        <f>VLOOKUP(Sheet1[[#This Row],[NPDES ID2]],Combined_Sheet__Major_Only___2[[NPDES ID2]:[ECHO BFR]],28,FALSE)</f>
        <v>-</v>
      </c>
      <c r="AZ1137" t="str">
        <f>VLOOKUP(Sheet1[[#This Row],[NPDES ID2]],Combined_Sheet__Major_Only___2[[NPDES ID2]:[ECHO BFR]],29,FALSE)</f>
        <v>thickening</v>
      </c>
      <c r="BA1137">
        <f>VLOOKUP(Sheet1[[#This Row],[NPDES ID2]],Combined_Sheet__Major_Only___2[[NPDES ID2]:[ECHO BFR]],17,FALSE)</f>
        <v>35.258560000000003</v>
      </c>
      <c r="BB1137">
        <f>VLOOKUP(Sheet1[[#This Row],[NPDES ID2]],Combined_Sheet__Major_Only___2[[NPDES ID2]:[ECHO BFR]],18,FALSE)</f>
        <v>-106.63226</v>
      </c>
      <c r="BC1137" s="2" t="str">
        <f>IF(ISNUMBER(SEARCH("aerobic",$AW1137)),"aerobic","")</f>
        <v>aerobic</v>
      </c>
      <c r="BD1137" s="2" t="str">
        <f>IF(ISNUMBER(SEARCH("anaer",$AW1137)),"anaer","")</f>
        <v/>
      </c>
      <c r="BE1137" s="2" t="str">
        <f>IF(ISNUMBER(SEARCH("thickening",$AZ1137)),"thickening","")</f>
        <v>thickening</v>
      </c>
      <c r="BF1137" s="3" t="str">
        <f>IF(ISNUMBER(SEARCH("airDry",$AW1137)),"airDry","")</f>
        <v/>
      </c>
      <c r="BG1137" s="3" t="str">
        <f>IF(ISNUMBER(SEARCH("heatDry",$AY1137)),"heatDry","")</f>
        <v/>
      </c>
      <c r="BH1137" s="3" t="str">
        <f>IF(AND(ISNUMBER(SEARCH("aerobic",$AW1137)),ISNUMBER(SEARCH("anaer",$AW1137))),"Combined Aer and Anaer.","")</f>
        <v/>
      </c>
    </row>
    <row r="1138" spans="1:60" x14ac:dyDescent="0.25">
      <c r="A1138" s="5">
        <v>2345</v>
      </c>
      <c r="B1138" t="s">
        <v>10940</v>
      </c>
      <c r="C1138">
        <v>358</v>
      </c>
      <c r="D1138">
        <v>404.82706354904218</v>
      </c>
      <c r="E1138">
        <v>401.06343333208088</v>
      </c>
      <c r="F1138">
        <v>313.43603087117441</v>
      </c>
      <c r="G1138">
        <v>498.99666189985032</v>
      </c>
      <c r="H1138">
        <v>-110.1703282188553</v>
      </c>
      <c r="I1138">
        <v>-111.5715491953236</v>
      </c>
      <c r="J1138">
        <v>-130.9498122390107</v>
      </c>
      <c r="K1138">
        <v>-88.6108002874535</v>
      </c>
      <c r="L1138">
        <v>248.07574637082951</v>
      </c>
      <c r="M1138">
        <v>247.18048909366999</v>
      </c>
      <c r="N1138">
        <v>244.0496650648559</v>
      </c>
      <c r="O1138">
        <v>254.70994436180891</v>
      </c>
      <c r="P1138">
        <v>8.3874368371247652</v>
      </c>
      <c r="Q1138">
        <v>8.4672258556996862</v>
      </c>
      <c r="R1138">
        <v>6.8549276844209324</v>
      </c>
      <c r="S1138">
        <v>9.8045653545817686</v>
      </c>
      <c r="T1138">
        <v>80049.596378649803</v>
      </c>
      <c r="U1138">
        <v>80049.730623489246</v>
      </c>
      <c r="V1138">
        <v>79995.216768465034</v>
      </c>
      <c r="W1138">
        <v>80104.174740916686</v>
      </c>
      <c r="X1138">
        <v>5199.4114422562279</v>
      </c>
      <c r="Y1138">
        <v>5217.6712922337929</v>
      </c>
      <c r="Z1138">
        <v>5060.4914430878916</v>
      </c>
      <c r="AA1138">
        <v>5285.6556762397804</v>
      </c>
      <c r="AB1138">
        <v>797.6286935389694</v>
      </c>
      <c r="AC1138">
        <v>788.11576748171751</v>
      </c>
      <c r="AD1138">
        <v>694.98531840830856</v>
      </c>
      <c r="AE1138">
        <v>921.5601569681927</v>
      </c>
      <c r="AF1138">
        <v>67.910271201193879</v>
      </c>
      <c r="AG1138">
        <v>67.665338753651611</v>
      </c>
      <c r="AH1138">
        <v>66.80805828147389</v>
      </c>
      <c r="AI1138">
        <v>69.726188070524088</v>
      </c>
      <c r="AJ1138">
        <v>0.60610823949100645</v>
      </c>
      <c r="AK1138">
        <v>0.60610822115141061</v>
      </c>
      <c r="AL1138">
        <v>0.60609805951637574</v>
      </c>
      <c r="AM1138">
        <v>0.60611824955554727</v>
      </c>
      <c r="AN1138">
        <v>0.96905833780824313</v>
      </c>
      <c r="AO1138">
        <v>0.96905833780824291</v>
      </c>
      <c r="AP1138">
        <v>0.96905833780824291</v>
      </c>
      <c r="AQ1138">
        <v>0.96905833780824291</v>
      </c>
      <c r="AR1138">
        <v>16.18834915384036</v>
      </c>
      <c r="AS1138">
        <v>16.188349153840349</v>
      </c>
      <c r="AT1138">
        <v>16.188349153840349</v>
      </c>
      <c r="AU1138">
        <v>16.188349153840349</v>
      </c>
      <c r="AV1138" t="str">
        <f>VLOOKUP(Sheet1[[#This Row],[NPDES ID2]],Combined_Sheet__Major_Only___2[[NPDES ID2]:[ECHO BFR]],3,FALSE)</f>
        <v>IL</v>
      </c>
      <c r="AW1138" t="s">
        <v>41</v>
      </c>
      <c r="AX1138" t="str">
        <f>VLOOKUP(Sheet1[[#This Row],[NPDES ID2]],Combined_Sheet__Major_Only___2[[NPDES ID2]:[ECHO BFR]],27,FALSE)</f>
        <v>-</v>
      </c>
      <c r="AY1138" t="str">
        <f>VLOOKUP(Sheet1[[#This Row],[NPDES ID2]],Combined_Sheet__Major_Only___2[[NPDES ID2]:[ECHO BFR]],28,FALSE)</f>
        <v>-</v>
      </c>
      <c r="AZ1138" t="str">
        <f>VLOOKUP(Sheet1[[#This Row],[NPDES ID2]],Combined_Sheet__Major_Only___2[[NPDES ID2]:[ECHO BFR]],29,FALSE)</f>
        <v>sludgeLagoon, preliminaryOps, thickening</v>
      </c>
      <c r="BA1138">
        <f>VLOOKUP(Sheet1[[#This Row],[NPDES ID2]],Combined_Sheet__Major_Only___2[[NPDES ID2]:[ECHO BFR]],17,FALSE)</f>
        <v>38.846946000000003</v>
      </c>
      <c r="BB1138">
        <f>VLOOKUP(Sheet1[[#This Row],[NPDES ID2]],Combined_Sheet__Major_Only___2[[NPDES ID2]:[ECHO BFR]],18,FALSE)</f>
        <v>-90.098518999999996</v>
      </c>
      <c r="BC1138" s="2" t="str">
        <f>IF(ISNUMBER(SEARCH("aerobic",$AW1138)),"aerobic","")</f>
        <v>aerobic</v>
      </c>
      <c r="BD1138" s="2" t="str">
        <f>IF(ISNUMBER(SEARCH("anaer",$AW1138)),"anaer","")</f>
        <v/>
      </c>
      <c r="BE1138" s="2" t="str">
        <f>IF(ISNUMBER(SEARCH("thickening",$AZ1138)),"thickening","")</f>
        <v>thickening</v>
      </c>
      <c r="BF1138" s="4" t="str">
        <f>IF(ISNUMBER(SEARCH("airDry",$AW1138)),"airDry","")</f>
        <v/>
      </c>
      <c r="BG1138" s="4" t="str">
        <f>IF(ISNUMBER(SEARCH("heatDry",$AY1138)),"heatDry","")</f>
        <v/>
      </c>
      <c r="BH1138" s="4" t="str">
        <f>IF(AND(ISNUMBER(SEARCH("aerobic",$AW1138)),ISNUMBER(SEARCH("anaer",$AW1138))),"Combined Aer and Anaer.","")</f>
        <v/>
      </c>
    </row>
    <row r="1139" spans="1:60" x14ac:dyDescent="0.25">
      <c r="A1139" s="5">
        <v>88</v>
      </c>
      <c r="B1139" t="s">
        <v>495</v>
      </c>
      <c r="C1139">
        <v>31375</v>
      </c>
      <c r="D1139">
        <v>5319.9379684484811</v>
      </c>
      <c r="E1139">
        <v>5351.0528157938807</v>
      </c>
      <c r="F1139">
        <v>4257.2133999338803</v>
      </c>
      <c r="G1139">
        <v>6313.4039812202709</v>
      </c>
      <c r="H1139">
        <v>-125.21694596656479</v>
      </c>
      <c r="I1139">
        <v>-124.11721368922549</v>
      </c>
      <c r="J1139">
        <v>-149.88943358335899</v>
      </c>
      <c r="K1139">
        <v>-95.894740439112738</v>
      </c>
      <c r="L1139">
        <v>23979.29778121999</v>
      </c>
      <c r="M1139">
        <v>23836.557989983859</v>
      </c>
      <c r="N1139">
        <v>23343.767758569142</v>
      </c>
      <c r="O1139">
        <v>25027.92755983079</v>
      </c>
      <c r="P1139">
        <v>984.85756036768271</v>
      </c>
      <c r="Q1139">
        <v>981.55295847511456</v>
      </c>
      <c r="R1139">
        <v>826.39864383938391</v>
      </c>
      <c r="S1139">
        <v>1108.1653465190459</v>
      </c>
      <c r="T1139">
        <v>80009.762580150462</v>
      </c>
      <c r="U1139">
        <v>80009.896759687777</v>
      </c>
      <c r="V1139">
        <v>79955.409422422337</v>
      </c>
      <c r="W1139">
        <v>80064.314393279637</v>
      </c>
      <c r="X1139">
        <v>6267.1374257060497</v>
      </c>
      <c r="Y1139">
        <v>6301.1327530390954</v>
      </c>
      <c r="Z1139">
        <v>5998.5099956290451</v>
      </c>
      <c r="AA1139">
        <v>6437.1780375211929</v>
      </c>
      <c r="AB1139">
        <v>1192.776760880226</v>
      </c>
      <c r="AC1139">
        <v>1175.838466644808</v>
      </c>
      <c r="AD1139">
        <v>1001.06116837038</v>
      </c>
      <c r="AE1139">
        <v>1437.4318745782689</v>
      </c>
      <c r="AF1139">
        <v>56.43964024086128</v>
      </c>
      <c r="AG1139">
        <v>56.116035984649884</v>
      </c>
      <c r="AH1139">
        <v>54.940603648873569</v>
      </c>
      <c r="AI1139">
        <v>58.891542616409843</v>
      </c>
      <c r="AJ1139">
        <v>0.4660498743830806</v>
      </c>
      <c r="AK1139">
        <v>0.46604780343014279</v>
      </c>
      <c r="AL1139">
        <v>0.46522942142860207</v>
      </c>
      <c r="AM1139">
        <v>0.46685825579194051</v>
      </c>
      <c r="AN1139">
        <v>0.96904361710904086</v>
      </c>
      <c r="AO1139">
        <v>0.96904361710904108</v>
      </c>
      <c r="AP1139">
        <v>0.96904361710904108</v>
      </c>
      <c r="AQ1139">
        <v>0.96904361710904108</v>
      </c>
      <c r="AR1139">
        <v>11.85256260007564</v>
      </c>
      <c r="AS1139">
        <v>11.85256260007564</v>
      </c>
      <c r="AT1139">
        <v>11.85256260007564</v>
      </c>
      <c r="AU1139">
        <v>11.85256260007564</v>
      </c>
      <c r="AV1139" t="str">
        <f>VLOOKUP(Sheet1[[#This Row],[NPDES ID2]],Combined_Sheet__Major_Only___2[[NPDES ID2]:[ECHO BFR]],3,FALSE)</f>
        <v>PA</v>
      </c>
      <c r="AW1139" t="s">
        <v>87</v>
      </c>
      <c r="AX1139" t="str">
        <f>VLOOKUP(Sheet1[[#This Row],[NPDES ID2]],Combined_Sheet__Major_Only___2[[NPDES ID2]:[ECHO BFR]],27,FALSE)</f>
        <v>-</v>
      </c>
      <c r="AY1139" t="str">
        <f>VLOOKUP(Sheet1[[#This Row],[NPDES ID2]],Combined_Sheet__Major_Only___2[[NPDES ID2]:[ECHO BFR]],28,FALSE)</f>
        <v>-</v>
      </c>
      <c r="AZ1139" t="str">
        <f>VLOOKUP(Sheet1[[#This Row],[NPDES ID2]],Combined_Sheet__Major_Only___2[[NPDES ID2]:[ECHO BFR]],29,FALSE)</f>
        <v>thickening, preliminaryOps</v>
      </c>
      <c r="BA1139">
        <f>VLOOKUP(Sheet1[[#This Row],[NPDES ID2]],Combined_Sheet__Major_Only___2[[NPDES ID2]:[ECHO BFR]],17,FALSE)</f>
        <v>40.474539999999998</v>
      </c>
      <c r="BB1139">
        <f>VLOOKUP(Sheet1[[#This Row],[NPDES ID2]],Combined_Sheet__Major_Only___2[[NPDES ID2]:[ECHO BFR]],18,FALSE)</f>
        <v>-80.040859999999995</v>
      </c>
      <c r="BC1139" s="2" t="str">
        <f>IF(ISNUMBER(SEARCH("aerobic",$AW1139)),"aerobic","")</f>
        <v/>
      </c>
      <c r="BD1139" s="2" t="str">
        <f>IF(ISNUMBER(SEARCH("anaer",$AW1139)),"anaer","")</f>
        <v/>
      </c>
      <c r="BE1139" s="2" t="str">
        <f>IF(ISNUMBER(SEARCH("thickening",$AZ1139)),"thickening","")</f>
        <v>thickening</v>
      </c>
      <c r="BF1139" s="3" t="str">
        <f>IF(ISNUMBER(SEARCH("airDry",$AW1139)),"airDry","")</f>
        <v/>
      </c>
      <c r="BG1139" s="3" t="str">
        <f>IF(ISNUMBER(SEARCH("heatDry",$AY1139)),"heatDry","")</f>
        <v/>
      </c>
      <c r="BH1139" s="3" t="str">
        <f>IF(AND(ISNUMBER(SEARCH("aerobic",$AW1139)),ISNUMBER(SEARCH("anaer",$AW1139))),"Combined Aer and Anaer.","")</f>
        <v/>
      </c>
    </row>
    <row r="1140" spans="1:60" x14ac:dyDescent="0.25">
      <c r="A1140" s="5">
        <v>2489</v>
      </c>
      <c r="B1140" t="s">
        <v>11577</v>
      </c>
      <c r="C1140">
        <v>190.4</v>
      </c>
      <c r="D1140">
        <v>604.64928782321226</v>
      </c>
      <c r="E1140">
        <v>601.16976857213399</v>
      </c>
      <c r="F1140">
        <v>439.96669614448558</v>
      </c>
      <c r="G1140">
        <v>767.19610972651458</v>
      </c>
      <c r="H1140">
        <v>-110.8762870633047</v>
      </c>
      <c r="I1140">
        <v>-112.2740210518933</v>
      </c>
      <c r="J1140">
        <v>-131.63196872907031</v>
      </c>
      <c r="K1140">
        <v>-89.306198190052655</v>
      </c>
      <c r="L1140">
        <v>131.20996840087921</v>
      </c>
      <c r="M1140">
        <v>130.72831567914079</v>
      </c>
      <c r="N1140">
        <v>129.04374668871799</v>
      </c>
      <c r="O1140">
        <v>134.77939322926261</v>
      </c>
      <c r="P1140">
        <v>4.4623083656707498</v>
      </c>
      <c r="Q1140">
        <v>4.503085693112693</v>
      </c>
      <c r="R1140">
        <v>3.6496999139342599</v>
      </c>
      <c r="S1140">
        <v>5.208659812453778</v>
      </c>
      <c r="T1140">
        <v>79918.533511010493</v>
      </c>
      <c r="U1140">
        <v>79918.667540989991</v>
      </c>
      <c r="V1140">
        <v>79864.240935830006</v>
      </c>
      <c r="W1140">
        <v>79973.024520168809</v>
      </c>
      <c r="X1140">
        <v>5219.7156265901258</v>
      </c>
      <c r="Y1140">
        <v>5238.3043261004696</v>
      </c>
      <c r="Z1140">
        <v>5077.9376983339789</v>
      </c>
      <c r="AA1140">
        <v>5307.7890485525131</v>
      </c>
      <c r="AB1140">
        <v>804.93290489259482</v>
      </c>
      <c r="AC1140">
        <v>795.25041213691816</v>
      </c>
      <c r="AD1140">
        <v>700.84088475054944</v>
      </c>
      <c r="AE1140">
        <v>930.94764915137785</v>
      </c>
      <c r="AF1140">
        <v>67.535216770547351</v>
      </c>
      <c r="AG1140">
        <v>67.287380596761878</v>
      </c>
      <c r="AH1140">
        <v>66.420195684042852</v>
      </c>
      <c r="AI1140">
        <v>69.372342031963427</v>
      </c>
      <c r="AJ1140">
        <v>0.60152057629578448</v>
      </c>
      <c r="AK1140">
        <v>0.6015205665820289</v>
      </c>
      <c r="AL1140">
        <v>0.60151517467570281</v>
      </c>
      <c r="AM1140">
        <v>0.60152588771169702</v>
      </c>
      <c r="AN1140">
        <v>0.96900985030218589</v>
      </c>
      <c r="AO1140">
        <v>0.96900985030218589</v>
      </c>
      <c r="AP1140">
        <v>0.96900985030218589</v>
      </c>
      <c r="AQ1140">
        <v>0.96900985030218589</v>
      </c>
      <c r="AR1140">
        <v>16.047399250433479</v>
      </c>
      <c r="AS1140">
        <v>16.047399250433479</v>
      </c>
      <c r="AT1140">
        <v>16.047399250433479</v>
      </c>
      <c r="AU1140">
        <v>16.047399250433479</v>
      </c>
      <c r="AV1140" t="str">
        <f>VLOOKUP(Sheet1[[#This Row],[NPDES ID2]],Combined_Sheet__Major_Only___2[[NPDES ID2]:[ECHO BFR]],3,FALSE)</f>
        <v>MO</v>
      </c>
      <c r="AW1140" t="s">
        <v>41</v>
      </c>
      <c r="AX1140" t="str">
        <f>VLOOKUP(Sheet1[[#This Row],[NPDES ID2]],Combined_Sheet__Major_Only___2[[NPDES ID2]:[ECHO BFR]],27,FALSE)</f>
        <v>-</v>
      </c>
      <c r="AY1140" t="str">
        <f>VLOOKUP(Sheet1[[#This Row],[NPDES ID2]],Combined_Sheet__Major_Only___2[[NPDES ID2]:[ECHO BFR]],28,FALSE)</f>
        <v>-</v>
      </c>
      <c r="AZ1140" t="str">
        <f>VLOOKUP(Sheet1[[#This Row],[NPDES ID2]],Combined_Sheet__Major_Only___2[[NPDES ID2]:[ECHO BFR]],29,FALSE)</f>
        <v>thickening</v>
      </c>
      <c r="BA1140">
        <f>VLOOKUP(Sheet1[[#This Row],[NPDES ID2]],Combined_Sheet__Major_Only___2[[NPDES ID2]:[ECHO BFR]],17,FALSE)</f>
        <v>37.600216000000003</v>
      </c>
      <c r="BB1140">
        <f>VLOOKUP(Sheet1[[#This Row],[NPDES ID2]],Combined_Sheet__Major_Only___2[[NPDES ID2]:[ECHO BFR]],18,FALSE)</f>
        <v>-93.395005999999995</v>
      </c>
      <c r="BC1140" s="2" t="str">
        <f>IF(ISNUMBER(SEARCH("aerobic",$AW1140)),"aerobic","")</f>
        <v>aerobic</v>
      </c>
      <c r="BD1140" s="2" t="str">
        <f>IF(ISNUMBER(SEARCH("anaer",$AW1140)),"anaer","")</f>
        <v/>
      </c>
      <c r="BE1140" s="2" t="str">
        <f>IF(ISNUMBER(SEARCH("thickening",$AZ1140)),"thickening","")</f>
        <v>thickening</v>
      </c>
      <c r="BF1140" s="4" t="str">
        <f>IF(ISNUMBER(SEARCH("airDry",$AW1140)),"airDry","")</f>
        <v/>
      </c>
      <c r="BG1140" s="4" t="str">
        <f>IF(ISNUMBER(SEARCH("heatDry",$AY1140)),"heatDry","")</f>
        <v/>
      </c>
      <c r="BH1140" s="4" t="str">
        <f>IF(AND(ISNUMBER(SEARCH("aerobic",$AW1140)),ISNUMBER(SEARCH("anaer",$AW1140))),"Combined Aer and Anaer.","")</f>
        <v/>
      </c>
    </row>
    <row r="1141" spans="1:60" x14ac:dyDescent="0.25">
      <c r="A1141" s="5">
        <v>2433</v>
      </c>
      <c r="B1141" t="s">
        <v>11340</v>
      </c>
      <c r="C1141">
        <v>247</v>
      </c>
      <c r="D1141">
        <v>495.9002837147475</v>
      </c>
      <c r="E1141">
        <v>492.75138968855993</v>
      </c>
      <c r="F1141">
        <v>369.56399259986989</v>
      </c>
      <c r="G1141">
        <v>620.45319910999046</v>
      </c>
      <c r="H1141">
        <v>-109.1223479218862</v>
      </c>
      <c r="I1141">
        <v>-110.48547928475</v>
      </c>
      <c r="J1141">
        <v>-129.94511029878839</v>
      </c>
      <c r="K1141">
        <v>-87.625737844300531</v>
      </c>
      <c r="L1141">
        <v>172.72443563956369</v>
      </c>
      <c r="M1141">
        <v>172.11869431907749</v>
      </c>
      <c r="N1141">
        <v>170.00020427396299</v>
      </c>
      <c r="O1141">
        <v>177.21336792973969</v>
      </c>
      <c r="P1141">
        <v>5.7837407942549977</v>
      </c>
      <c r="Q1141">
        <v>5.8423681958274374</v>
      </c>
      <c r="R1141">
        <v>4.721095412572935</v>
      </c>
      <c r="S1141">
        <v>6.7771570772723919</v>
      </c>
      <c r="T1141">
        <v>79817.517154524161</v>
      </c>
      <c r="U1141">
        <v>79817.651018900942</v>
      </c>
      <c r="V1141">
        <v>79763.291661341631</v>
      </c>
      <c r="W1141">
        <v>79871.940836506488</v>
      </c>
      <c r="X1141">
        <v>5137.2780504057673</v>
      </c>
      <c r="Y1141">
        <v>5154.8994644413924</v>
      </c>
      <c r="Z1141">
        <v>5003.7441610777742</v>
      </c>
      <c r="AA1141">
        <v>5220.0932477042616</v>
      </c>
      <c r="AB1141">
        <v>781.43017070118924</v>
      </c>
      <c r="AC1141">
        <v>772.23535764624671</v>
      </c>
      <c r="AD1141">
        <v>681.67801300467488</v>
      </c>
      <c r="AE1141">
        <v>901.34542464759352</v>
      </c>
      <c r="AF1141">
        <v>68.531214798281184</v>
      </c>
      <c r="AG1141">
        <v>68.290975171067117</v>
      </c>
      <c r="AH1141">
        <v>67.450276414097488</v>
      </c>
      <c r="AI1141">
        <v>70.312145992112008</v>
      </c>
      <c r="AJ1141">
        <v>0.6137046652705469</v>
      </c>
      <c r="AK1141">
        <v>0.61370465263285423</v>
      </c>
      <c r="AL1141">
        <v>0.61369764169012564</v>
      </c>
      <c r="AM1141">
        <v>0.61371157158051914</v>
      </c>
      <c r="AN1141">
        <v>0.96897237485909438</v>
      </c>
      <c r="AO1141">
        <v>0.96897237485909471</v>
      </c>
      <c r="AP1141">
        <v>0.96897237485909471</v>
      </c>
      <c r="AQ1141">
        <v>0.96897237485909471</v>
      </c>
      <c r="AR1141">
        <v>16.422117691650861</v>
      </c>
      <c r="AS1141">
        <v>16.422117691650861</v>
      </c>
      <c r="AT1141">
        <v>16.422117691650861</v>
      </c>
      <c r="AU1141">
        <v>16.422117691650861</v>
      </c>
      <c r="AV1141" t="str">
        <f>VLOOKUP(Sheet1[[#This Row],[NPDES ID2]],Combined_Sheet__Major_Only___2[[NPDES ID2]:[ECHO BFR]],3,FALSE)</f>
        <v>NY</v>
      </c>
      <c r="AW1141" t="s">
        <v>12188</v>
      </c>
      <c r="AX1141" t="str">
        <f>VLOOKUP(Sheet1[[#This Row],[NPDES ID2]],Combined_Sheet__Major_Only___2[[NPDES ID2]:[ECHO BFR]],27,FALSE)</f>
        <v>methaneBioCaptureRecover</v>
      </c>
      <c r="AY1141" t="str">
        <f>VLOOKUP(Sheet1[[#This Row],[NPDES ID2]],Combined_Sheet__Major_Only___2[[NPDES ID2]:[ECHO BFR]],28,FALSE)</f>
        <v>-</v>
      </c>
      <c r="AZ1141" t="str">
        <f>VLOOKUP(Sheet1[[#This Row],[NPDES ID2]],Combined_Sheet__Major_Only___2[[NPDES ID2]:[ECHO BFR]],29,FALSE)</f>
        <v>preliminaryOps, thickening</v>
      </c>
      <c r="BA1141">
        <f>VLOOKUP(Sheet1[[#This Row],[NPDES ID2]],Combined_Sheet__Major_Only___2[[NPDES ID2]:[ECHO BFR]],17,FALSE)</f>
        <v>41.112943999999999</v>
      </c>
      <c r="BB1141">
        <f>VLOOKUP(Sheet1[[#This Row],[NPDES ID2]],Combined_Sheet__Major_Only___2[[NPDES ID2]:[ECHO BFR]],18,FALSE)</f>
        <v>-74.157722000000007</v>
      </c>
      <c r="BC1141" s="2" t="str">
        <f>IF(ISNUMBER(SEARCH("aerobic",$AW1141)),"aerobic","")</f>
        <v/>
      </c>
      <c r="BD1141" s="2" t="str">
        <f>IF(ISNUMBER(SEARCH("anaer",$AW1141)),"anaer","")</f>
        <v>anaer</v>
      </c>
      <c r="BE1141" s="2" t="str">
        <f>IF(ISNUMBER(SEARCH("thickening",$AZ1141)),"thickening","")</f>
        <v>thickening</v>
      </c>
      <c r="BF1141" s="4" t="str">
        <f>IF(ISNUMBER(SEARCH("airDry",$AW1141)),"airDry","")</f>
        <v/>
      </c>
      <c r="BG1141" s="4" t="str">
        <f>IF(ISNUMBER(SEARCH("heatDry",$AY1141)),"heatDry","")</f>
        <v/>
      </c>
      <c r="BH1141" s="4" t="str">
        <f>IF(AND(ISNUMBER(SEARCH("aerobic",$AW1141)),ISNUMBER(SEARCH("anaer",$AW1141))),"Combined Aer and Anaer.","")</f>
        <v/>
      </c>
    </row>
    <row r="1142" spans="1:60" x14ac:dyDescent="0.25">
      <c r="A1142" s="5">
        <v>2037</v>
      </c>
      <c r="B1142" t="s">
        <v>9584</v>
      </c>
      <c r="C1142">
        <v>1337.09</v>
      </c>
      <c r="D1142">
        <v>392.31464334489232</v>
      </c>
      <c r="E1142">
        <v>390.08707394366252</v>
      </c>
      <c r="F1142">
        <v>330.54202454150271</v>
      </c>
      <c r="G1142">
        <v>456.01379048994761</v>
      </c>
      <c r="H1142">
        <v>-108.7610377842591</v>
      </c>
      <c r="I1142">
        <v>-110.1648811627752</v>
      </c>
      <c r="J1142">
        <v>-129.57595409267159</v>
      </c>
      <c r="K1142">
        <v>-87.14376936295379</v>
      </c>
      <c r="L1142">
        <v>935.5565416463993</v>
      </c>
      <c r="M1142">
        <v>932.28069609153977</v>
      </c>
      <c r="N1142">
        <v>920.831456589499</v>
      </c>
      <c r="O1142">
        <v>959.82406706631718</v>
      </c>
      <c r="P1142">
        <v>31.306277379388419</v>
      </c>
      <c r="Q1142">
        <v>31.62464091801704</v>
      </c>
      <c r="R1142">
        <v>25.55249668899155</v>
      </c>
      <c r="S1142">
        <v>36.691194330233657</v>
      </c>
      <c r="T1142">
        <v>79701.752926633199</v>
      </c>
      <c r="U1142">
        <v>79701.8866012301</v>
      </c>
      <c r="V1142">
        <v>79647.604309077229</v>
      </c>
      <c r="W1142">
        <v>79756.099452016148</v>
      </c>
      <c r="X1142">
        <v>5126.8408672399264</v>
      </c>
      <c r="Y1142">
        <v>5144.4131291018202</v>
      </c>
      <c r="Z1142">
        <v>4993.8245472212584</v>
      </c>
      <c r="AA1142">
        <v>5209.3274662010781</v>
      </c>
      <c r="AB1142">
        <v>779.464994466912</v>
      </c>
      <c r="AC1142">
        <v>770.31093113322618</v>
      </c>
      <c r="AD1142">
        <v>679.98874616660385</v>
      </c>
      <c r="AE1142">
        <v>899.03209762757342</v>
      </c>
      <c r="AF1142">
        <v>68.574924522699519</v>
      </c>
      <c r="AG1142">
        <v>68.33534005591352</v>
      </c>
      <c r="AH1142">
        <v>67.495297086246993</v>
      </c>
      <c r="AI1142">
        <v>70.35302076490315</v>
      </c>
      <c r="AJ1142">
        <v>0.61423946867544321</v>
      </c>
      <c r="AK1142">
        <v>0.61423939952223106</v>
      </c>
      <c r="AL1142">
        <v>0.61420147600804575</v>
      </c>
      <c r="AM1142">
        <v>0.61427682915918957</v>
      </c>
      <c r="AN1142">
        <v>0.9689293165880144</v>
      </c>
      <c r="AO1142">
        <v>0.9689293165880144</v>
      </c>
      <c r="AP1142">
        <v>0.9689293165880144</v>
      </c>
      <c r="AQ1142">
        <v>0.9689293165880144</v>
      </c>
      <c r="AR1142">
        <v>16.437509216100128</v>
      </c>
      <c r="AS1142">
        <v>16.437509216100128</v>
      </c>
      <c r="AT1142">
        <v>16.437509216100128</v>
      </c>
      <c r="AU1142">
        <v>16.437509216100128</v>
      </c>
      <c r="AV1142" t="str">
        <f>VLOOKUP(Sheet1[[#This Row],[NPDES ID2]],Combined_Sheet__Major_Only___2[[NPDES ID2]:[ECHO BFR]],3,FALSE)</f>
        <v>FL</v>
      </c>
      <c r="AW1142" t="s">
        <v>41</v>
      </c>
      <c r="AX1142" t="str">
        <f>VLOOKUP(Sheet1[[#This Row],[NPDES ID2]],Combined_Sheet__Major_Only___2[[NPDES ID2]:[ECHO BFR]],27,FALSE)</f>
        <v>-</v>
      </c>
      <c r="AY1142" t="str">
        <f>VLOOKUP(Sheet1[[#This Row],[NPDES ID2]],Combined_Sheet__Major_Only___2[[NPDES ID2]:[ECHO BFR]],28,FALSE)</f>
        <v>-</v>
      </c>
      <c r="AZ1142" t="str">
        <f>VLOOKUP(Sheet1[[#This Row],[NPDES ID2]],Combined_Sheet__Major_Only___2[[NPDES ID2]:[ECHO BFR]],29,FALSE)</f>
        <v>thickening</v>
      </c>
      <c r="BA1142">
        <f>VLOOKUP(Sheet1[[#This Row],[NPDES ID2]],Combined_Sheet__Major_Only___2[[NPDES ID2]:[ECHO BFR]],17,FALSE)</f>
        <v>27.8949459999588</v>
      </c>
      <c r="BB1142">
        <f>VLOOKUP(Sheet1[[#This Row],[NPDES ID2]],Combined_Sheet__Major_Only___2[[NPDES ID2]:[ECHO BFR]],18,FALSE)</f>
        <v>-81.842349999752102</v>
      </c>
      <c r="BC1142" s="2" t="str">
        <f>IF(ISNUMBER(SEARCH("aerobic",$AW1142)),"aerobic","")</f>
        <v>aerobic</v>
      </c>
      <c r="BD1142" s="2" t="str">
        <f>IF(ISNUMBER(SEARCH("anaer",$AW1142)),"anaer","")</f>
        <v/>
      </c>
      <c r="BE1142" s="2" t="str">
        <f>IF(ISNUMBER(SEARCH("thickening",$AZ1142)),"thickening","")</f>
        <v>thickening</v>
      </c>
      <c r="BF1142" s="4" t="str">
        <f>IF(ISNUMBER(SEARCH("airDry",$AW1142)),"airDry","")</f>
        <v/>
      </c>
      <c r="BG1142" s="4" t="str">
        <f>IF(ISNUMBER(SEARCH("heatDry",$AY1142)),"heatDry","")</f>
        <v/>
      </c>
      <c r="BH1142" s="4" t="str">
        <f>IF(AND(ISNUMBER(SEARCH("aerobic",$AW1142)),ISNUMBER(SEARCH("anaer",$AW1142))),"Combined Aer and Anaer.","")</f>
        <v/>
      </c>
    </row>
    <row r="1143" spans="1:60" x14ac:dyDescent="0.25">
      <c r="A1143" s="5">
        <v>986</v>
      </c>
      <c r="B1143" t="s">
        <v>4779</v>
      </c>
      <c r="C1143">
        <v>518</v>
      </c>
      <c r="D1143">
        <v>354.72786273230628</v>
      </c>
      <c r="E1143">
        <v>349.83485073127821</v>
      </c>
      <c r="F1143">
        <v>288.79746679712127</v>
      </c>
      <c r="G1143">
        <v>429.8114242652706</v>
      </c>
      <c r="H1143">
        <v>-110.1921893792078</v>
      </c>
      <c r="I1143">
        <v>-111.5762048607554</v>
      </c>
      <c r="J1143">
        <v>-130.9675129203242</v>
      </c>
      <c r="K1143">
        <v>-88.611137425965623</v>
      </c>
      <c r="L1143">
        <v>358.74985314596211</v>
      </c>
      <c r="M1143">
        <v>357.45292393656808</v>
      </c>
      <c r="N1143">
        <v>352.91783387813251</v>
      </c>
      <c r="O1143">
        <v>368.36010371058012</v>
      </c>
      <c r="P1143">
        <v>12.13630351322832</v>
      </c>
      <c r="Q1143">
        <v>12.25128672989559</v>
      </c>
      <c r="R1143">
        <v>9.9195703834929443</v>
      </c>
      <c r="S1143">
        <v>14.184903347411989</v>
      </c>
      <c r="T1143">
        <v>79631.418648599167</v>
      </c>
      <c r="U1143">
        <v>79631.55220789247</v>
      </c>
      <c r="V1143">
        <v>79577.316737973248</v>
      </c>
      <c r="W1143">
        <v>79685.718296342893</v>
      </c>
      <c r="X1143">
        <v>5175.1039848412574</v>
      </c>
      <c r="Y1143">
        <v>5193.3063347880761</v>
      </c>
      <c r="Z1143">
        <v>5036.6065188720258</v>
      </c>
      <c r="AA1143">
        <v>5261.0907926562404</v>
      </c>
      <c r="AB1143">
        <v>794.31752339996876</v>
      </c>
      <c r="AC1143">
        <v>784.83768797663288</v>
      </c>
      <c r="AD1143">
        <v>692.04637033016957</v>
      </c>
      <c r="AE1143">
        <v>917.83493783763504</v>
      </c>
      <c r="AF1143">
        <v>67.873422585946116</v>
      </c>
      <c r="AG1143">
        <v>67.628256584668208</v>
      </c>
      <c r="AH1143">
        <v>66.769921472904542</v>
      </c>
      <c r="AI1143">
        <v>69.691363989891045</v>
      </c>
      <c r="AJ1143">
        <v>0.60565748979481304</v>
      </c>
      <c r="AK1143">
        <v>0.60565746330511083</v>
      </c>
      <c r="AL1143">
        <v>0.60564281091931549</v>
      </c>
      <c r="AM1143">
        <v>0.60567192379438839</v>
      </c>
      <c r="AN1143">
        <v>0.96890309748449455</v>
      </c>
      <c r="AO1143">
        <v>0.96890309748449432</v>
      </c>
      <c r="AP1143">
        <v>0.96890309748449432</v>
      </c>
      <c r="AQ1143">
        <v>0.96890309748449432</v>
      </c>
      <c r="AR1143">
        <v>16.17433062355412</v>
      </c>
      <c r="AS1143">
        <v>16.17433062355412</v>
      </c>
      <c r="AT1143">
        <v>16.17433062355412</v>
      </c>
      <c r="AU1143">
        <v>16.17433062355412</v>
      </c>
      <c r="AV1143" t="str">
        <f>VLOOKUP(Sheet1[[#This Row],[NPDES ID2]],Combined_Sheet__Major_Only___2[[NPDES ID2]:[ECHO BFR]],3,FALSE)</f>
        <v>CA</v>
      </c>
      <c r="AW1143" t="s">
        <v>41</v>
      </c>
      <c r="AX1143" t="str">
        <f>VLOOKUP(Sheet1[[#This Row],[NPDES ID2]],Combined_Sheet__Major_Only___2[[NPDES ID2]:[ECHO BFR]],27,FALSE)</f>
        <v>-</v>
      </c>
      <c r="AY1143" t="str">
        <f>VLOOKUP(Sheet1[[#This Row],[NPDES ID2]],Combined_Sheet__Major_Only___2[[NPDES ID2]:[ECHO BFR]],28,FALSE)</f>
        <v>highTempCompost</v>
      </c>
      <c r="AZ1143" t="str">
        <f>VLOOKUP(Sheet1[[#This Row],[NPDES ID2]],Combined_Sheet__Major_Only___2[[NPDES ID2]:[ECHO BFR]],29,FALSE)</f>
        <v>thickening</v>
      </c>
      <c r="BA1143">
        <f>VLOOKUP(Sheet1[[#This Row],[NPDES ID2]],Combined_Sheet__Major_Only___2[[NPDES ID2]:[ECHO BFR]],17,FALSE)</f>
        <v>33.017359999999996</v>
      </c>
      <c r="BB1143">
        <f>VLOOKUP(Sheet1[[#This Row],[NPDES ID2]],Combined_Sheet__Major_Only___2[[NPDES ID2]:[ECHO BFR]],18,FALSE)</f>
        <v>-115.50923</v>
      </c>
      <c r="BC1143" s="2" t="str">
        <f>IF(ISNUMBER(SEARCH("aerobic",$AW1143)),"aerobic","")</f>
        <v>aerobic</v>
      </c>
      <c r="BD1143" s="2" t="str">
        <f>IF(ISNUMBER(SEARCH("anaer",$AW1143)),"anaer","")</f>
        <v/>
      </c>
      <c r="BE1143" s="2" t="str">
        <f>IF(ISNUMBER(SEARCH("thickening",$AZ1143)),"thickening","")</f>
        <v>thickening</v>
      </c>
      <c r="BF1143" s="3" t="str">
        <f>IF(ISNUMBER(SEARCH("airDry",$AW1143)),"airDry","")</f>
        <v/>
      </c>
      <c r="BG1143" s="3" t="str">
        <f>IF(ISNUMBER(SEARCH("heatDry",$AY1143)),"heatDry","")</f>
        <v/>
      </c>
      <c r="BH1143" s="3" t="str">
        <f>IF(AND(ISNUMBER(SEARCH("aerobic",$AW1143)),ISNUMBER(SEARCH("anaer",$AW1143))),"Combined Aer and Anaer.","")</f>
        <v/>
      </c>
    </row>
    <row r="1144" spans="1:60" x14ac:dyDescent="0.25">
      <c r="A1144" s="5">
        <v>609</v>
      </c>
      <c r="B1144" t="s">
        <v>3010</v>
      </c>
      <c r="C1144">
        <v>982.7</v>
      </c>
      <c r="D1144">
        <v>358.16490095014473</v>
      </c>
      <c r="E1144">
        <v>351.83084694980352</v>
      </c>
      <c r="F1144">
        <v>304.79479330282368</v>
      </c>
      <c r="G1144">
        <v>422.76090948038149</v>
      </c>
      <c r="H1144">
        <v>-110.7981912434029</v>
      </c>
      <c r="I1144">
        <v>-112.17058444480089</v>
      </c>
      <c r="J1144">
        <v>-131.54010857492119</v>
      </c>
      <c r="K1144">
        <v>-89.12803862323949</v>
      </c>
      <c r="L1144">
        <v>676.39908215345451</v>
      </c>
      <c r="M1144">
        <v>673.90652013249883</v>
      </c>
      <c r="N1144">
        <v>665.19293979996701</v>
      </c>
      <c r="O1144">
        <v>694.86625633280983</v>
      </c>
      <c r="P1144">
        <v>23.031649708994141</v>
      </c>
      <c r="Q1144">
        <v>23.24013185249829</v>
      </c>
      <c r="R1144">
        <v>18.840578793954371</v>
      </c>
      <c r="S1144">
        <v>26.876618831153252</v>
      </c>
      <c r="T1144">
        <v>79608.474948558374</v>
      </c>
      <c r="U1144">
        <v>79608.608470238571</v>
      </c>
      <c r="V1144">
        <v>79554.388274170342</v>
      </c>
      <c r="W1144">
        <v>79662.759304377265</v>
      </c>
      <c r="X1144">
        <v>5205.675371209556</v>
      </c>
      <c r="Y1144">
        <v>5224.2802935280652</v>
      </c>
      <c r="Z1144">
        <v>5063.7870551696533</v>
      </c>
      <c r="AA1144">
        <v>5293.8274175427141</v>
      </c>
      <c r="AB1144">
        <v>803.70989597599748</v>
      </c>
      <c r="AC1144">
        <v>794.03191738376938</v>
      </c>
      <c r="AD1144">
        <v>699.64517807238167</v>
      </c>
      <c r="AE1144">
        <v>929.77744872926394</v>
      </c>
      <c r="AF1144">
        <v>67.457537283421217</v>
      </c>
      <c r="AG1144">
        <v>67.209343401134703</v>
      </c>
      <c r="AH1144">
        <v>66.339723514858761</v>
      </c>
      <c r="AI1144">
        <v>69.298775784961919</v>
      </c>
      <c r="AJ1144">
        <v>0.60057047969793187</v>
      </c>
      <c r="AK1144">
        <v>0.60057042926817239</v>
      </c>
      <c r="AL1144">
        <v>0.60054267537415407</v>
      </c>
      <c r="AM1144">
        <v>0.60059782087867142</v>
      </c>
      <c r="AN1144">
        <v>0.96889453499300326</v>
      </c>
      <c r="AO1144">
        <v>0.96889453499300382</v>
      </c>
      <c r="AP1144">
        <v>0.96889453499300382</v>
      </c>
      <c r="AQ1144">
        <v>0.96889453499300382</v>
      </c>
      <c r="AR1144">
        <v>16.017409140906331</v>
      </c>
      <c r="AS1144">
        <v>16.017409140906331</v>
      </c>
      <c r="AT1144">
        <v>16.017409140906331</v>
      </c>
      <c r="AU1144">
        <v>16.017409140906331</v>
      </c>
      <c r="AV1144" t="str">
        <f>VLOOKUP(Sheet1[[#This Row],[NPDES ID2]],Combined_Sheet__Major_Only___2[[NPDES ID2]:[ECHO BFR]],3,FALSE)</f>
        <v>TX</v>
      </c>
      <c r="AW1144" t="s">
        <v>41</v>
      </c>
      <c r="AX1144" t="str">
        <f>VLOOKUP(Sheet1[[#This Row],[NPDES ID2]],Combined_Sheet__Major_Only___2[[NPDES ID2]:[ECHO BFR]],27,FALSE)</f>
        <v>tempSludgeStore</v>
      </c>
      <c r="AY1144" t="str">
        <f>VLOOKUP(Sheet1[[#This Row],[NPDES ID2]],Combined_Sheet__Major_Only___2[[NPDES ID2]:[ECHO BFR]],28,FALSE)</f>
        <v>-</v>
      </c>
      <c r="AZ1144" t="str">
        <f>VLOOKUP(Sheet1[[#This Row],[NPDES ID2]],Combined_Sheet__Major_Only___2[[NPDES ID2]:[ECHO BFR]],29,FALSE)</f>
        <v>thickening</v>
      </c>
      <c r="BA1144">
        <f>VLOOKUP(Sheet1[[#This Row],[NPDES ID2]],Combined_Sheet__Major_Only___2[[NPDES ID2]:[ECHO BFR]],17,FALSE)</f>
        <v>31.820056000000001</v>
      </c>
      <c r="BB1144">
        <f>VLOOKUP(Sheet1[[#This Row],[NPDES ID2]],Combined_Sheet__Major_Only___2[[NPDES ID2]:[ECHO BFR]],18,FALSE)</f>
        <v>-102.253806</v>
      </c>
      <c r="BC1144" s="2" t="str">
        <f>IF(ISNUMBER(SEARCH("aerobic",$AW1144)),"aerobic","")</f>
        <v>aerobic</v>
      </c>
      <c r="BD1144" s="2" t="str">
        <f>IF(ISNUMBER(SEARCH("anaer",$AW1144)),"anaer","")</f>
        <v/>
      </c>
      <c r="BE1144" s="2" t="str">
        <f>IF(ISNUMBER(SEARCH("thickening",$AZ1144)),"thickening","")</f>
        <v>thickening</v>
      </c>
      <c r="BF1144" s="4" t="str">
        <f>IF(ISNUMBER(SEARCH("airDry",$AW1144)),"airDry","")</f>
        <v/>
      </c>
      <c r="BG1144" s="4" t="str">
        <f>IF(ISNUMBER(SEARCH("heatDry",$AY1144)),"heatDry","")</f>
        <v/>
      </c>
      <c r="BH1144" s="4" t="str">
        <f>IF(AND(ISNUMBER(SEARCH("aerobic",$AW1144)),ISNUMBER(SEARCH("anaer",$AW1144))),"Combined Aer and Anaer.","")</f>
        <v/>
      </c>
    </row>
    <row r="1145" spans="1:60" x14ac:dyDescent="0.25">
      <c r="A1145" s="5">
        <v>1483</v>
      </c>
      <c r="B1145" t="s">
        <v>6994</v>
      </c>
      <c r="C1145">
        <v>111.3</v>
      </c>
      <c r="D1145">
        <v>943.06538352372445</v>
      </c>
      <c r="E1145">
        <v>933.31312073712706</v>
      </c>
      <c r="F1145">
        <v>663.95059736225392</v>
      </c>
      <c r="G1145">
        <v>1219.4574511257949</v>
      </c>
      <c r="H1145">
        <v>-111.6618636605114</v>
      </c>
      <c r="I1145">
        <v>-113.04220835302969</v>
      </c>
      <c r="J1145">
        <v>-132.3891272557409</v>
      </c>
      <c r="K1145">
        <v>-90.066707921793068</v>
      </c>
      <c r="L1145">
        <v>76.213736046623808</v>
      </c>
      <c r="M1145">
        <v>75.92848792325168</v>
      </c>
      <c r="N1145">
        <v>74.93079175191275</v>
      </c>
      <c r="O1145">
        <v>78.327702851295115</v>
      </c>
      <c r="P1145">
        <v>2.609468260206373</v>
      </c>
      <c r="Q1145">
        <v>2.632192937445951</v>
      </c>
      <c r="R1145">
        <v>2.1360903037868022</v>
      </c>
      <c r="S1145">
        <v>3.0408646272789208</v>
      </c>
      <c r="T1145">
        <v>79572.934471648157</v>
      </c>
      <c r="U1145">
        <v>79573.067935064522</v>
      </c>
      <c r="V1145">
        <v>79518.871398647883</v>
      </c>
      <c r="W1145">
        <v>79627.195139818534</v>
      </c>
      <c r="X1145">
        <v>5230.3400864205159</v>
      </c>
      <c r="Y1145">
        <v>5249.2660223127932</v>
      </c>
      <c r="Z1145">
        <v>5085.5923197015309</v>
      </c>
      <c r="AA1145">
        <v>5320.3222370187596</v>
      </c>
      <c r="AB1145">
        <v>811.48681623802315</v>
      </c>
      <c r="AC1145">
        <v>801.62886954948237</v>
      </c>
      <c r="AD1145">
        <v>705.94497899355338</v>
      </c>
      <c r="AE1145">
        <v>939.51631668805112</v>
      </c>
      <c r="AF1145">
        <v>67.106827622209664</v>
      </c>
      <c r="AG1145">
        <v>66.855708494287143</v>
      </c>
      <c r="AH1145">
        <v>65.977159492263539</v>
      </c>
      <c r="AI1145">
        <v>68.968136305995372</v>
      </c>
      <c r="AJ1145">
        <v>0.59628112223139318</v>
      </c>
      <c r="AK1145">
        <v>0.59628111658228389</v>
      </c>
      <c r="AL1145">
        <v>0.59627797819709838</v>
      </c>
      <c r="AM1145">
        <v>0.59628421374880403</v>
      </c>
      <c r="AN1145">
        <v>0.96888126212455106</v>
      </c>
      <c r="AO1145">
        <v>0.96888126212455083</v>
      </c>
      <c r="AP1145">
        <v>0.96888126212455083</v>
      </c>
      <c r="AQ1145">
        <v>0.96888126212455083</v>
      </c>
      <c r="AR1145">
        <v>15.88631455435481</v>
      </c>
      <c r="AS1145">
        <v>15.88631455435481</v>
      </c>
      <c r="AT1145">
        <v>15.88631455435481</v>
      </c>
      <c r="AU1145">
        <v>15.88631455435481</v>
      </c>
      <c r="AV1145" t="str">
        <f>VLOOKUP(Sheet1[[#This Row],[NPDES ID2]],Combined_Sheet__Major_Only___2[[NPDES ID2]:[ECHO BFR]],3,FALSE)</f>
        <v>KS</v>
      </c>
      <c r="AW1145" t="s">
        <v>41</v>
      </c>
      <c r="AX1145" t="str">
        <f>VLOOKUP(Sheet1[[#This Row],[NPDES ID2]],Combined_Sheet__Major_Only___2[[NPDES ID2]:[ECHO BFR]],27,FALSE)</f>
        <v>tempSludgeStore</v>
      </c>
      <c r="AY1145" t="str">
        <f>VLOOKUP(Sheet1[[#This Row],[NPDES ID2]],Combined_Sheet__Major_Only___2[[NPDES ID2]:[ECHO BFR]],28,FALSE)</f>
        <v>-</v>
      </c>
      <c r="AZ1145" t="str">
        <f>VLOOKUP(Sheet1[[#This Row],[NPDES ID2]],Combined_Sheet__Major_Only___2[[NPDES ID2]:[ECHO BFR]],29,FALSE)</f>
        <v>preliminaryOps, thickening</v>
      </c>
      <c r="BA1145">
        <f>VLOOKUP(Sheet1[[#This Row],[NPDES ID2]],Combined_Sheet__Major_Only___2[[NPDES ID2]:[ECHO BFR]],17,FALSE)</f>
        <v>39.003230000000002</v>
      </c>
      <c r="BB1145">
        <f>VLOOKUP(Sheet1[[#This Row],[NPDES ID2]],Combined_Sheet__Major_Only___2[[NPDES ID2]:[ECHO BFR]],18,FALSE)</f>
        <v>-95.774609999999996</v>
      </c>
      <c r="BC1145" s="2" t="str">
        <f>IF(ISNUMBER(SEARCH("aerobic",$AW1145)),"aerobic","")</f>
        <v>aerobic</v>
      </c>
      <c r="BD1145" s="2" t="str">
        <f>IF(ISNUMBER(SEARCH("anaer",$AW1145)),"anaer","")</f>
        <v/>
      </c>
      <c r="BE1145" s="2" t="str">
        <f>IF(ISNUMBER(SEARCH("thickening",$AZ1145)),"thickening","")</f>
        <v>thickening</v>
      </c>
      <c r="BF1145" s="4" t="str">
        <f>IF(ISNUMBER(SEARCH("airDry",$AW1145)),"airDry","")</f>
        <v/>
      </c>
      <c r="BG1145" s="4" t="str">
        <f>IF(ISNUMBER(SEARCH("heatDry",$AY1145)),"heatDry","")</f>
        <v/>
      </c>
      <c r="BH1145" s="4" t="str">
        <f>IF(AND(ISNUMBER(SEARCH("aerobic",$AW1145)),ISNUMBER(SEARCH("anaer",$AW1145))),"Combined Aer and Anaer.","")</f>
        <v/>
      </c>
    </row>
    <row r="1146" spans="1:60" x14ac:dyDescent="0.25">
      <c r="A1146" s="5">
        <v>1536</v>
      </c>
      <c r="B1146" t="s">
        <v>7232</v>
      </c>
      <c r="C1146">
        <v>95.64</v>
      </c>
      <c r="D1146">
        <v>1070.65192796525</v>
      </c>
      <c r="E1146">
        <v>1058.466849673219</v>
      </c>
      <c r="F1146">
        <v>747.28938881230545</v>
      </c>
      <c r="G1146">
        <v>1389.4637311174679</v>
      </c>
      <c r="H1146">
        <v>-110.8678065610824</v>
      </c>
      <c r="I1146">
        <v>-112.2767140533453</v>
      </c>
      <c r="J1146">
        <v>-131.62582355480811</v>
      </c>
      <c r="K1146">
        <v>-89.310527831682407</v>
      </c>
      <c r="L1146">
        <v>65.927465610931023</v>
      </c>
      <c r="M1146">
        <v>65.685678584712591</v>
      </c>
      <c r="N1146">
        <v>64.839986309411316</v>
      </c>
      <c r="O1146">
        <v>67.719351859995285</v>
      </c>
      <c r="P1146">
        <v>2.241439390080147</v>
      </c>
      <c r="Q1146">
        <v>2.2619679175374259</v>
      </c>
      <c r="R1146">
        <v>1.833189052305644</v>
      </c>
      <c r="S1146">
        <v>2.6165218651874111</v>
      </c>
      <c r="T1146">
        <v>79556.50315359731</v>
      </c>
      <c r="U1146">
        <v>79556.636590076727</v>
      </c>
      <c r="V1146">
        <v>79502.450992153172</v>
      </c>
      <c r="W1146">
        <v>79610.752870330922</v>
      </c>
      <c r="X1146">
        <v>5194.5501617963746</v>
      </c>
      <c r="Y1146">
        <v>5213.03459410701</v>
      </c>
      <c r="Z1146">
        <v>5053.5766025139283</v>
      </c>
      <c r="AA1146">
        <v>5282.1211258745416</v>
      </c>
      <c r="AB1146">
        <v>800.82604913655712</v>
      </c>
      <c r="AC1146">
        <v>791.19638090811441</v>
      </c>
      <c r="AD1146">
        <v>697.2946467756841</v>
      </c>
      <c r="AE1146">
        <v>926.14284511154381</v>
      </c>
      <c r="AF1146">
        <v>67.554620712368944</v>
      </c>
      <c r="AG1146">
        <v>67.306904102244147</v>
      </c>
      <c r="AH1146">
        <v>66.440279860604647</v>
      </c>
      <c r="AI1146">
        <v>69.390683889876215</v>
      </c>
      <c r="AJ1146">
        <v>0.60175791105572873</v>
      </c>
      <c r="AK1146">
        <v>0.60175790619517455</v>
      </c>
      <c r="AL1146">
        <v>0.6017552054111972</v>
      </c>
      <c r="AM1146">
        <v>0.60176057150371298</v>
      </c>
      <c r="AN1146">
        <v>0.96887512189083236</v>
      </c>
      <c r="AO1146">
        <v>0.96887512189083258</v>
      </c>
      <c r="AP1146">
        <v>0.96887512189083258</v>
      </c>
      <c r="AQ1146">
        <v>0.96887512189083258</v>
      </c>
      <c r="AR1146">
        <v>16.0547916584066</v>
      </c>
      <c r="AS1146">
        <v>16.0547916584066</v>
      </c>
      <c r="AT1146">
        <v>16.0547916584066</v>
      </c>
      <c r="AU1146">
        <v>16.0547916584066</v>
      </c>
      <c r="AV1146" t="str">
        <f>VLOOKUP(Sheet1[[#This Row],[NPDES ID2]],Combined_Sheet__Major_Only___2[[NPDES ID2]:[ECHO BFR]],3,FALSE)</f>
        <v>PA</v>
      </c>
      <c r="AW1146" t="s">
        <v>12185</v>
      </c>
      <c r="AX1146" t="str">
        <f>VLOOKUP(Sheet1[[#This Row],[NPDES ID2]],Combined_Sheet__Major_Only___2[[NPDES ID2]:[ECHO BFR]],27,FALSE)</f>
        <v>other</v>
      </c>
      <c r="AY1146" t="str">
        <f>VLOOKUP(Sheet1[[#This Row],[NPDES ID2]],Combined_Sheet__Major_Only___2[[NPDES ID2]:[ECHO BFR]],28,FALSE)</f>
        <v>-</v>
      </c>
      <c r="AZ1146" t="str">
        <f>VLOOKUP(Sheet1[[#This Row],[NPDES ID2]],Combined_Sheet__Major_Only___2[[NPDES ID2]:[ECHO BFR]],29,FALSE)</f>
        <v>thickening, preliminaryOps</v>
      </c>
      <c r="BA1146">
        <f>VLOOKUP(Sheet1[[#This Row],[NPDES ID2]],Combined_Sheet__Major_Only___2[[NPDES ID2]:[ECHO BFR]],17,FALSE)</f>
        <v>41.231495320653401</v>
      </c>
      <c r="BB1146">
        <f>VLOOKUP(Sheet1[[#This Row],[NPDES ID2]],Combined_Sheet__Major_Only___2[[NPDES ID2]:[ECHO BFR]],18,FALSE)</f>
        <v>-77.240099238788204</v>
      </c>
      <c r="BC1146" s="2" t="str">
        <f>IF(ISNUMBER(SEARCH("aerobic",$AW1146)),"aerobic","")</f>
        <v/>
      </c>
      <c r="BD1146" s="2" t="str">
        <f>IF(ISNUMBER(SEARCH("anaer",$AW1146)),"anaer","")</f>
        <v>anaer</v>
      </c>
      <c r="BE1146" s="2" t="str">
        <f>IF(ISNUMBER(SEARCH("thickening",$AZ1146)),"thickening","")</f>
        <v>thickening</v>
      </c>
      <c r="BF1146" s="3" t="str">
        <f>IF(ISNUMBER(SEARCH("airDry",$AW1146)),"airDry","")</f>
        <v/>
      </c>
      <c r="BG1146" s="3" t="str">
        <f>IF(ISNUMBER(SEARCH("heatDry",$AY1146)),"heatDry","")</f>
        <v/>
      </c>
      <c r="BH1146" s="3" t="str">
        <f>IF(AND(ISNUMBER(SEARCH("aerobic",$AW1146)),ISNUMBER(SEARCH("anaer",$AW1146))),"Combined Aer and Anaer.","")</f>
        <v/>
      </c>
    </row>
    <row r="1147" spans="1:60" x14ac:dyDescent="0.25">
      <c r="A1147" s="5">
        <v>1438</v>
      </c>
      <c r="B1147" t="s">
        <v>6800</v>
      </c>
      <c r="C1147">
        <v>124.038</v>
      </c>
      <c r="D1147">
        <v>844.26538774362155</v>
      </c>
      <c r="E1147">
        <v>837.96093431351983</v>
      </c>
      <c r="F1147">
        <v>598.40299980976931</v>
      </c>
      <c r="G1147">
        <v>1089.5221191665121</v>
      </c>
      <c r="H1147">
        <v>-109.5843844814399</v>
      </c>
      <c r="I1147">
        <v>-110.97275827274591</v>
      </c>
      <c r="J1147">
        <v>-130.3915681332592</v>
      </c>
      <c r="K1147">
        <v>-88.082088843343911</v>
      </c>
      <c r="L1147">
        <v>86.424373448360853</v>
      </c>
      <c r="M1147">
        <v>86.117802698549241</v>
      </c>
      <c r="N1147">
        <v>85.045536741496164</v>
      </c>
      <c r="O1147">
        <v>88.696351274863758</v>
      </c>
      <c r="P1147">
        <v>2.90512188165965</v>
      </c>
      <c r="Q1147">
        <v>2.933849944601068</v>
      </c>
      <c r="R1147">
        <v>2.3725402614970532</v>
      </c>
      <c r="S1147">
        <v>3.400824345269172</v>
      </c>
      <c r="T1147">
        <v>79134.899851829992</v>
      </c>
      <c r="U1147">
        <v>79135.032597147481</v>
      </c>
      <c r="V1147">
        <v>79081.127664766303</v>
      </c>
      <c r="W1147">
        <v>79188.868570904509</v>
      </c>
      <c r="X1147">
        <v>5111.8733911970703</v>
      </c>
      <c r="Y1147">
        <v>5129.5723661477732</v>
      </c>
      <c r="Z1147">
        <v>4977.5247012803084</v>
      </c>
      <c r="AA1147">
        <v>5195.2282671123276</v>
      </c>
      <c r="AB1147">
        <v>780.18103673797816</v>
      </c>
      <c r="AC1147">
        <v>770.95027069727337</v>
      </c>
      <c r="AD1147">
        <v>680.27397905206419</v>
      </c>
      <c r="AE1147">
        <v>900.48843036854635</v>
      </c>
      <c r="AF1147">
        <v>68.282644377320182</v>
      </c>
      <c r="AG1147">
        <v>68.040476264150016</v>
      </c>
      <c r="AH1147">
        <v>67.193217753305987</v>
      </c>
      <c r="AI1147">
        <v>70.077638466737284</v>
      </c>
      <c r="AJ1147">
        <v>0.61066357359542933</v>
      </c>
      <c r="AK1147">
        <v>0.61066356729678939</v>
      </c>
      <c r="AL1147">
        <v>0.61066006843915632</v>
      </c>
      <c r="AM1147">
        <v>0.6106670202046125</v>
      </c>
      <c r="AN1147">
        <v>0.96871673962987126</v>
      </c>
      <c r="AO1147">
        <v>0.96871673962987148</v>
      </c>
      <c r="AP1147">
        <v>0.96871673962987148</v>
      </c>
      <c r="AQ1147">
        <v>0.96871673962987148</v>
      </c>
      <c r="AR1147">
        <v>16.328696155532249</v>
      </c>
      <c r="AS1147">
        <v>16.328696155532249</v>
      </c>
      <c r="AT1147">
        <v>16.328696155532249</v>
      </c>
      <c r="AU1147">
        <v>16.328696155532249</v>
      </c>
      <c r="AV1147" t="str">
        <f>VLOOKUP(Sheet1[[#This Row],[NPDES ID2]],Combined_Sheet__Major_Only___2[[NPDES ID2]:[ECHO BFR]],3,FALSE)</f>
        <v>AR</v>
      </c>
      <c r="AW1147" t="s">
        <v>41</v>
      </c>
      <c r="AX1147" t="str">
        <f>VLOOKUP(Sheet1[[#This Row],[NPDES ID2]],Combined_Sheet__Major_Only___2[[NPDES ID2]:[ECHO BFR]],27,FALSE)</f>
        <v>-</v>
      </c>
      <c r="AY1147" t="str">
        <f>VLOOKUP(Sheet1[[#This Row],[NPDES ID2]],Combined_Sheet__Major_Only___2[[NPDES ID2]:[ECHO BFR]],28,FALSE)</f>
        <v>-</v>
      </c>
      <c r="AZ1147" t="str">
        <f>VLOOKUP(Sheet1[[#This Row],[NPDES ID2]],Combined_Sheet__Major_Only___2[[NPDES ID2]:[ECHO BFR]],29,FALSE)</f>
        <v>thickening</v>
      </c>
      <c r="BA1147">
        <f>VLOOKUP(Sheet1[[#This Row],[NPDES ID2]],Combined_Sheet__Major_Only___2[[NPDES ID2]:[ECHO BFR]],17,FALSE)</f>
        <v>36.300634000000002</v>
      </c>
      <c r="BB1147">
        <f>VLOOKUP(Sheet1[[#This Row],[NPDES ID2]],Combined_Sheet__Major_Only___2[[NPDES ID2]:[ECHO BFR]],18,FALSE)</f>
        <v>-92.381545000000003</v>
      </c>
      <c r="BC1147" s="2" t="str">
        <f>IF(ISNUMBER(SEARCH("aerobic",$AW1147)),"aerobic","")</f>
        <v>aerobic</v>
      </c>
      <c r="BD1147" s="2" t="str">
        <f>IF(ISNUMBER(SEARCH("anaer",$AW1147)),"anaer","")</f>
        <v/>
      </c>
      <c r="BE1147" s="2" t="str">
        <f>IF(ISNUMBER(SEARCH("thickening",$AZ1147)),"thickening","")</f>
        <v>thickening</v>
      </c>
      <c r="BF1147" s="3" t="str">
        <f>IF(ISNUMBER(SEARCH("airDry",$AW1147)),"airDry","")</f>
        <v/>
      </c>
      <c r="BG1147" s="3" t="str">
        <f>IF(ISNUMBER(SEARCH("heatDry",$AY1147)),"heatDry","")</f>
        <v/>
      </c>
      <c r="BH1147" s="3" t="str">
        <f>IF(AND(ISNUMBER(SEARCH("aerobic",$AW1147)),ISNUMBER(SEARCH("anaer",$AW1147))),"Combined Aer and Anaer.","")</f>
        <v/>
      </c>
    </row>
    <row r="1148" spans="1:60" x14ac:dyDescent="0.25">
      <c r="A1148" s="5">
        <v>825</v>
      </c>
      <c r="B1148" t="s">
        <v>4035</v>
      </c>
      <c r="C1148">
        <v>1122.6500000000001</v>
      </c>
      <c r="D1148">
        <v>368.29611449527391</v>
      </c>
      <c r="E1148">
        <v>365.48837976818641</v>
      </c>
      <c r="F1148">
        <v>313.52816443803198</v>
      </c>
      <c r="G1148">
        <v>433.34626607968721</v>
      </c>
      <c r="H1148">
        <v>-109.4730981500151</v>
      </c>
      <c r="I1148">
        <v>-110.8839901443265</v>
      </c>
      <c r="J1148">
        <v>-130.26422737596141</v>
      </c>
      <c r="K1148">
        <v>-87.849169744999756</v>
      </c>
      <c r="L1148">
        <v>781.16667939191041</v>
      </c>
      <c r="M1148">
        <v>778.38327395776457</v>
      </c>
      <c r="N1148">
        <v>768.65379945191614</v>
      </c>
      <c r="O1148">
        <v>801.78772298080116</v>
      </c>
      <c r="P1148">
        <v>26.294518100766801</v>
      </c>
      <c r="Q1148">
        <v>26.551953372681801</v>
      </c>
      <c r="R1148">
        <v>21.47812017331146</v>
      </c>
      <c r="S1148">
        <v>30.771907274215391</v>
      </c>
      <c r="T1148">
        <v>78968.576208586528</v>
      </c>
      <c r="U1148">
        <v>78968.708681238786</v>
      </c>
      <c r="V1148">
        <v>78914.914472173463</v>
      </c>
      <c r="W1148">
        <v>79022.434073324286</v>
      </c>
      <c r="X1148">
        <v>5107.9794926215036</v>
      </c>
      <c r="Y1148">
        <v>5125.738514563167</v>
      </c>
      <c r="Z1148">
        <v>4973.1967675652968</v>
      </c>
      <c r="AA1148">
        <v>5191.6143566872624</v>
      </c>
      <c r="AB1148">
        <v>780.59861146671892</v>
      </c>
      <c r="AC1148">
        <v>771.35335474595786</v>
      </c>
      <c r="AD1148">
        <v>680.49656723989347</v>
      </c>
      <c r="AE1148">
        <v>901.23332815818765</v>
      </c>
      <c r="AF1148">
        <v>68.194679675292875</v>
      </c>
      <c r="AG1148">
        <v>67.95213547652574</v>
      </c>
      <c r="AH1148">
        <v>67.10207322738421</v>
      </c>
      <c r="AI1148">
        <v>69.994299299667048</v>
      </c>
      <c r="AJ1148">
        <v>0.6095874568952605</v>
      </c>
      <c r="AK1148">
        <v>0.60958739936891293</v>
      </c>
      <c r="AL1148">
        <v>0.60955578081858797</v>
      </c>
      <c r="AM1148">
        <v>0.60961860553937675</v>
      </c>
      <c r="AN1148">
        <v>0.96865381312890453</v>
      </c>
      <c r="AO1148">
        <v>0.96865381312890397</v>
      </c>
      <c r="AP1148">
        <v>0.96865381312890397</v>
      </c>
      <c r="AQ1148">
        <v>0.96865381312890397</v>
      </c>
      <c r="AR1148">
        <v>16.29463257671334</v>
      </c>
      <c r="AS1148">
        <v>16.29463257671334</v>
      </c>
      <c r="AT1148">
        <v>16.29463257671334</v>
      </c>
      <c r="AU1148">
        <v>16.29463257671334</v>
      </c>
      <c r="AV1148" t="str">
        <f>VLOOKUP(Sheet1[[#This Row],[NPDES ID2]],Combined_Sheet__Major_Only___2[[NPDES ID2]:[ECHO BFR]],3,FALSE)</f>
        <v>WA</v>
      </c>
      <c r="AW1148" t="s">
        <v>41</v>
      </c>
      <c r="AX1148" t="str">
        <f>VLOOKUP(Sheet1[[#This Row],[NPDES ID2]],Combined_Sheet__Major_Only___2[[NPDES ID2]:[ECHO BFR]],27,FALSE)</f>
        <v>methaneBioCaptureRecover</v>
      </c>
      <c r="AY1148" t="str">
        <f>VLOOKUP(Sheet1[[#This Row],[NPDES ID2]],Combined_Sheet__Major_Only___2[[NPDES ID2]:[ECHO BFR]],28,FALSE)</f>
        <v>-</v>
      </c>
      <c r="AZ1148" t="str">
        <f>VLOOKUP(Sheet1[[#This Row],[NPDES ID2]],Combined_Sheet__Major_Only___2[[NPDES ID2]:[ECHO BFR]],29,FALSE)</f>
        <v>thickening</v>
      </c>
      <c r="BA1148">
        <f>VLOOKUP(Sheet1[[#This Row],[NPDES ID2]],Combined_Sheet__Major_Only___2[[NPDES ID2]:[ECHO BFR]],17,FALSE)</f>
        <v>47.546070999999998</v>
      </c>
      <c r="BB1148">
        <f>VLOOKUP(Sheet1[[#This Row],[NPDES ID2]],Combined_Sheet__Major_Only___2[[NPDES ID2]:[ECHO BFR]],18,FALSE)</f>
        <v>-122.61323400000001</v>
      </c>
      <c r="BC1148" s="2" t="str">
        <f>IF(ISNUMBER(SEARCH("aerobic",$AW1148)),"aerobic","")</f>
        <v>aerobic</v>
      </c>
      <c r="BD1148" s="2" t="str">
        <f>IF(ISNUMBER(SEARCH("anaer",$AW1148)),"anaer","")</f>
        <v/>
      </c>
      <c r="BE1148" s="2" t="str">
        <f>IF(ISNUMBER(SEARCH("thickening",$AZ1148)),"thickening","")</f>
        <v>thickening</v>
      </c>
      <c r="BF1148" s="4" t="str">
        <f>IF(ISNUMBER(SEARCH("airDry",$AW1148)),"airDry","")</f>
        <v/>
      </c>
      <c r="BG1148" s="4" t="str">
        <f>IF(ISNUMBER(SEARCH("heatDry",$AY1148)),"heatDry","")</f>
        <v/>
      </c>
      <c r="BH1148" s="4" t="str">
        <f>IF(AND(ISNUMBER(SEARCH("aerobic",$AW1148)),ISNUMBER(SEARCH("anaer",$AW1148))),"Combined Aer and Anaer.","")</f>
        <v/>
      </c>
    </row>
    <row r="1149" spans="1:60" x14ac:dyDescent="0.25">
      <c r="A1149" s="5">
        <v>395</v>
      </c>
      <c r="B1149" t="s">
        <v>1989</v>
      </c>
      <c r="C1149">
        <v>705.15</v>
      </c>
      <c r="D1149">
        <v>345.69260068919442</v>
      </c>
      <c r="E1149">
        <v>339.45317800869509</v>
      </c>
      <c r="F1149">
        <v>290.99514869970062</v>
      </c>
      <c r="G1149">
        <v>411.75153205012589</v>
      </c>
      <c r="H1149">
        <v>-111.47966617107051</v>
      </c>
      <c r="I1149">
        <v>-112.8145691005321</v>
      </c>
      <c r="J1149">
        <v>-132.20122748239311</v>
      </c>
      <c r="K1149">
        <v>-89.81468138849138</v>
      </c>
      <c r="L1149">
        <v>482.92161308330827</v>
      </c>
      <c r="M1149">
        <v>481.1146167618391</v>
      </c>
      <c r="N1149">
        <v>474.79659012766342</v>
      </c>
      <c r="O1149">
        <v>496.31070948799697</v>
      </c>
      <c r="P1149">
        <v>16.531822515388999</v>
      </c>
      <c r="Q1149">
        <v>16.67587075886026</v>
      </c>
      <c r="R1149">
        <v>13.532629496254989</v>
      </c>
      <c r="S1149">
        <v>19.266125247385901</v>
      </c>
      <c r="T1149">
        <v>78867.162501171639</v>
      </c>
      <c r="U1149">
        <v>78867.294807569764</v>
      </c>
      <c r="V1149">
        <v>78813.568110625623</v>
      </c>
      <c r="W1149">
        <v>78920.952773899888</v>
      </c>
      <c r="X1149">
        <v>5183.2676291207536</v>
      </c>
      <c r="Y1149">
        <v>5202.0251033886907</v>
      </c>
      <c r="Z1149">
        <v>5039.8827166884148</v>
      </c>
      <c r="AA1149">
        <v>5272.3998484004333</v>
      </c>
      <c r="AB1149">
        <v>804.10512384416347</v>
      </c>
      <c r="AC1149">
        <v>794.34442822984329</v>
      </c>
      <c r="AD1149">
        <v>699.52132072931761</v>
      </c>
      <c r="AE1149">
        <v>930.95488080638984</v>
      </c>
      <c r="AF1149">
        <v>67.117727668531572</v>
      </c>
      <c r="AG1149">
        <v>66.866865081363187</v>
      </c>
      <c r="AH1149">
        <v>65.988332741414254</v>
      </c>
      <c r="AI1149">
        <v>68.978222919689102</v>
      </c>
      <c r="AJ1149">
        <v>0.5964144408285359</v>
      </c>
      <c r="AK1149">
        <v>0.59641440500634735</v>
      </c>
      <c r="AL1149">
        <v>0.59639463125615266</v>
      </c>
      <c r="AM1149">
        <v>0.59643392013498553</v>
      </c>
      <c r="AN1149">
        <v>0.96861532011224039</v>
      </c>
      <c r="AO1149">
        <v>0.96861532011224072</v>
      </c>
      <c r="AP1149">
        <v>0.96861532011224072</v>
      </c>
      <c r="AQ1149">
        <v>0.96861532011224072</v>
      </c>
      <c r="AR1149">
        <v>15.889845641762991</v>
      </c>
      <c r="AS1149">
        <v>15.889845641762991</v>
      </c>
      <c r="AT1149">
        <v>15.889845641762991</v>
      </c>
      <c r="AU1149">
        <v>15.889845641762991</v>
      </c>
      <c r="AV1149" t="str">
        <f>VLOOKUP(Sheet1[[#This Row],[NPDES ID2]],Combined_Sheet__Major_Only___2[[NPDES ID2]:[ECHO BFR]],3,FALSE)</f>
        <v>NM</v>
      </c>
      <c r="AW1149" t="s">
        <v>12186</v>
      </c>
      <c r="AX1149" t="str">
        <f>VLOOKUP(Sheet1[[#This Row],[NPDES ID2]],Combined_Sheet__Major_Only___2[[NPDES ID2]:[ECHO BFR]],27,FALSE)</f>
        <v>tempSludgeStore</v>
      </c>
      <c r="AY1149" t="str">
        <f>VLOOKUP(Sheet1[[#This Row],[NPDES ID2]],Combined_Sheet__Major_Only___2[[NPDES ID2]:[ECHO BFR]],28,FALSE)</f>
        <v>thermoAerobicDigest</v>
      </c>
      <c r="AZ1149" t="str">
        <f>VLOOKUP(Sheet1[[#This Row],[NPDES ID2]],Combined_Sheet__Major_Only___2[[NPDES ID2]:[ECHO BFR]],29,FALSE)</f>
        <v>thickening</v>
      </c>
      <c r="BA1149">
        <f>VLOOKUP(Sheet1[[#This Row],[NPDES ID2]],Combined_Sheet__Major_Only___2[[NPDES ID2]:[ECHO BFR]],17,FALSE)</f>
        <v>32.292661000000003</v>
      </c>
      <c r="BB1149">
        <f>VLOOKUP(Sheet1[[#This Row],[NPDES ID2]],Combined_Sheet__Major_Only___2[[NPDES ID2]:[ECHO BFR]],18,FALSE)</f>
        <v>-106.82476699999999</v>
      </c>
      <c r="BC1149" s="2" t="str">
        <f>IF(ISNUMBER(SEARCH("aerobic",$AW1149)),"aerobic","")</f>
        <v>aerobic</v>
      </c>
      <c r="BD1149" s="2" t="str">
        <f>IF(ISNUMBER(SEARCH("anaer",$AW1149)),"anaer","")</f>
        <v>anaer</v>
      </c>
      <c r="BE1149" s="2" t="str">
        <f>IF(ISNUMBER(SEARCH("thickening",$AZ1149)),"thickening","")</f>
        <v>thickening</v>
      </c>
      <c r="BF1149" s="4" t="str">
        <f>IF(ISNUMBER(SEARCH("airDry",$AW1149)),"airDry","")</f>
        <v/>
      </c>
      <c r="BG1149" s="4" t="str">
        <f>IF(ISNUMBER(SEARCH("heatDry",$AY1149)),"heatDry","")</f>
        <v/>
      </c>
      <c r="BH1149" s="4" t="str">
        <f>IF(AND(ISNUMBER(SEARCH("aerobic",$AW1149)),ISNUMBER(SEARCH("anaer",$AW1149))),"Combined Aer and Anaer.","")</f>
        <v>Combined Aer and Anaer.</v>
      </c>
    </row>
    <row r="1150" spans="1:60" x14ac:dyDescent="0.25">
      <c r="A1150" s="5">
        <v>975</v>
      </c>
      <c r="B1150" t="s">
        <v>4730</v>
      </c>
      <c r="C1150">
        <v>579.91</v>
      </c>
      <c r="D1150">
        <v>343.21495912007782</v>
      </c>
      <c r="E1150">
        <v>336.92422276452561</v>
      </c>
      <c r="F1150">
        <v>284.25154982915558</v>
      </c>
      <c r="G1150">
        <v>412.67927943202301</v>
      </c>
      <c r="H1150">
        <v>-108.856484074069</v>
      </c>
      <c r="I1150">
        <v>-110.1929203655591</v>
      </c>
      <c r="J1150">
        <v>-129.6830876739555</v>
      </c>
      <c r="K1150">
        <v>-87.330970806990067</v>
      </c>
      <c r="L1150">
        <v>406.13769593491219</v>
      </c>
      <c r="M1150">
        <v>404.72007393225522</v>
      </c>
      <c r="N1150">
        <v>399.76313672649212</v>
      </c>
      <c r="O1150">
        <v>416.64206366099057</v>
      </c>
      <c r="P1150">
        <v>13.577664881062571</v>
      </c>
      <c r="Q1150">
        <v>13.716675259798929</v>
      </c>
      <c r="R1150">
        <v>11.080765786364211</v>
      </c>
      <c r="S1150">
        <v>15.916401636164551</v>
      </c>
      <c r="T1150">
        <v>78713.436771095585</v>
      </c>
      <c r="U1150">
        <v>78713.568825481037</v>
      </c>
      <c r="V1150">
        <v>78659.944465295703</v>
      </c>
      <c r="W1150">
        <v>78767.124585968035</v>
      </c>
      <c r="X1150">
        <v>5058.5622289438352</v>
      </c>
      <c r="Y1150">
        <v>5075.8500669017831</v>
      </c>
      <c r="Z1150">
        <v>4927.6822882645338</v>
      </c>
      <c r="AA1150">
        <v>5139.7165904101248</v>
      </c>
      <c r="AB1150">
        <v>768.39735796696959</v>
      </c>
      <c r="AC1150">
        <v>759.37897177018624</v>
      </c>
      <c r="AD1150">
        <v>670.43067536590991</v>
      </c>
      <c r="AE1150">
        <v>886.08696787972201</v>
      </c>
      <c r="AF1150">
        <v>68.635944202948224</v>
      </c>
      <c r="AG1150">
        <v>68.396598789672737</v>
      </c>
      <c r="AH1150">
        <v>67.558535376932028</v>
      </c>
      <c r="AI1150">
        <v>70.410856525096008</v>
      </c>
      <c r="AJ1150">
        <v>0.61498602714959472</v>
      </c>
      <c r="AK1150">
        <v>0.61498599763280781</v>
      </c>
      <c r="AL1150">
        <v>0.61496967964821081</v>
      </c>
      <c r="AM1150">
        <v>0.61500210198210647</v>
      </c>
      <c r="AN1150">
        <v>0.96855679072191792</v>
      </c>
      <c r="AO1150">
        <v>0.96855679072191792</v>
      </c>
      <c r="AP1150">
        <v>0.96855679072191792</v>
      </c>
      <c r="AQ1150">
        <v>0.96855679072191792</v>
      </c>
      <c r="AR1150">
        <v>16.46121273863367</v>
      </c>
      <c r="AS1150">
        <v>16.46121273863367</v>
      </c>
      <c r="AT1150">
        <v>16.46121273863367</v>
      </c>
      <c r="AU1150">
        <v>16.46121273863367</v>
      </c>
      <c r="AV1150" t="str">
        <f>VLOOKUP(Sheet1[[#This Row],[NPDES ID2]],Combined_Sheet__Major_Only___2[[NPDES ID2]:[ECHO BFR]],3,FALSE)</f>
        <v>FL</v>
      </c>
      <c r="AW1150" t="s">
        <v>41</v>
      </c>
      <c r="AX1150" t="str">
        <f>VLOOKUP(Sheet1[[#This Row],[NPDES ID2]],Combined_Sheet__Major_Only___2[[NPDES ID2]:[ECHO BFR]],27,FALSE)</f>
        <v>-</v>
      </c>
      <c r="AY1150" t="str">
        <f>VLOOKUP(Sheet1[[#This Row],[NPDES ID2]],Combined_Sheet__Major_Only___2[[NPDES ID2]:[ECHO BFR]],28,FALSE)</f>
        <v>-</v>
      </c>
      <c r="AZ1150" t="str">
        <f>VLOOKUP(Sheet1[[#This Row],[NPDES ID2]],Combined_Sheet__Major_Only___2[[NPDES ID2]:[ECHO BFR]],29,FALSE)</f>
        <v>thickening</v>
      </c>
      <c r="BA1150">
        <f>VLOOKUP(Sheet1[[#This Row],[NPDES ID2]],Combined_Sheet__Major_Only___2[[NPDES ID2]:[ECHO BFR]],17,FALSE)</f>
        <v>30.249798999999999</v>
      </c>
      <c r="BB1150">
        <f>VLOOKUP(Sheet1[[#This Row],[NPDES ID2]],Combined_Sheet__Major_Only___2[[NPDES ID2]:[ECHO BFR]],18,FALSE)</f>
        <v>-85.660394999999994</v>
      </c>
      <c r="BC1150" s="2" t="str">
        <f>IF(ISNUMBER(SEARCH("aerobic",$AW1150)),"aerobic","")</f>
        <v>aerobic</v>
      </c>
      <c r="BD1150" s="2" t="str">
        <f>IF(ISNUMBER(SEARCH("anaer",$AW1150)),"anaer","")</f>
        <v/>
      </c>
      <c r="BE1150" s="2" t="str">
        <f>IF(ISNUMBER(SEARCH("thickening",$AZ1150)),"thickening","")</f>
        <v>thickening</v>
      </c>
      <c r="BF1150" s="4" t="str">
        <f>IF(ISNUMBER(SEARCH("airDry",$AW1150)),"airDry","")</f>
        <v/>
      </c>
      <c r="BG1150" s="4" t="str">
        <f>IF(ISNUMBER(SEARCH("heatDry",$AY1150)),"heatDry","")</f>
        <v/>
      </c>
      <c r="BH1150" s="4" t="str">
        <f>IF(AND(ISNUMBER(SEARCH("aerobic",$AW1150)),ISNUMBER(SEARCH("anaer",$AW1150))),"Combined Aer and Anaer.","")</f>
        <v/>
      </c>
    </row>
    <row r="1151" spans="1:60" x14ac:dyDescent="0.25">
      <c r="A1151" s="5">
        <v>1568</v>
      </c>
      <c r="B1151" t="s">
        <v>7375</v>
      </c>
      <c r="C1151">
        <v>85.75</v>
      </c>
      <c r="D1151">
        <v>1181.6829990192939</v>
      </c>
      <c r="E1151">
        <v>1168.4219605341609</v>
      </c>
      <c r="F1151">
        <v>820.23449972193134</v>
      </c>
      <c r="G1151">
        <v>1536.7736367736841</v>
      </c>
      <c r="H1151">
        <v>-110.94768269763441</v>
      </c>
      <c r="I1151">
        <v>-112.3550903103054</v>
      </c>
      <c r="J1151">
        <v>-131.70284872837419</v>
      </c>
      <c r="K1151">
        <v>-89.388155512898649</v>
      </c>
      <c r="L1151">
        <v>59.072004133802167</v>
      </c>
      <c r="M1151">
        <v>58.854931443350047</v>
      </c>
      <c r="N1151">
        <v>58.095677112222191</v>
      </c>
      <c r="O1151">
        <v>60.68073759148109</v>
      </c>
      <c r="P1151">
        <v>2.0097327094423809</v>
      </c>
      <c r="Q1151">
        <v>2.028051625912267</v>
      </c>
      <c r="R1151">
        <v>1.643827012947116</v>
      </c>
      <c r="S1151">
        <v>2.3456460732800699</v>
      </c>
      <c r="T1151">
        <v>78692.608776679481</v>
      </c>
      <c r="U1151">
        <v>78692.740796920232</v>
      </c>
      <c r="V1151">
        <v>78639.1303021395</v>
      </c>
      <c r="W1151">
        <v>78746.282709740175</v>
      </c>
      <c r="X1151">
        <v>5141.4519307637247</v>
      </c>
      <c r="Y1151">
        <v>5159.7776293544912</v>
      </c>
      <c r="Z1151">
        <v>5001.6530168826321</v>
      </c>
      <c r="AA1151">
        <v>5228.2992304590089</v>
      </c>
      <c r="AB1151">
        <v>793.12411329542181</v>
      </c>
      <c r="AC1151">
        <v>783.5776373182116</v>
      </c>
      <c r="AD1151">
        <v>690.52957111436331</v>
      </c>
      <c r="AE1151">
        <v>917.34572985054797</v>
      </c>
      <c r="AF1151">
        <v>67.511162564492054</v>
      </c>
      <c r="AG1151">
        <v>67.263112186872291</v>
      </c>
      <c r="AH1151">
        <v>66.39533615261692</v>
      </c>
      <c r="AI1151">
        <v>69.349679998059969</v>
      </c>
      <c r="AJ1151">
        <v>0.60122635996317253</v>
      </c>
      <c r="AK1151">
        <v>0.60122635563638882</v>
      </c>
      <c r="AL1151">
        <v>0.60122395117244498</v>
      </c>
      <c r="AM1151">
        <v>0.60122872851482345</v>
      </c>
      <c r="AN1151">
        <v>0.96854884389417217</v>
      </c>
      <c r="AO1151">
        <v>0.9685488438941724</v>
      </c>
      <c r="AP1151">
        <v>0.9685488438941724</v>
      </c>
      <c r="AQ1151">
        <v>0.9685488438941724</v>
      </c>
      <c r="AR1151">
        <v>16.03845167366736</v>
      </c>
      <c r="AS1151">
        <v>16.03845167366736</v>
      </c>
      <c r="AT1151">
        <v>16.03845167366736</v>
      </c>
      <c r="AU1151">
        <v>16.03845167366736</v>
      </c>
      <c r="AV1151" t="str">
        <f>VLOOKUP(Sheet1[[#This Row],[NPDES ID2]],Combined_Sheet__Major_Only___2[[NPDES ID2]:[ECHO BFR]],3,FALSE)</f>
        <v>CA</v>
      </c>
      <c r="AW1151" t="s">
        <v>41</v>
      </c>
      <c r="AX1151" t="str">
        <f>VLOOKUP(Sheet1[[#This Row],[NPDES ID2]],Combined_Sheet__Major_Only___2[[NPDES ID2]:[ECHO BFR]],27,FALSE)</f>
        <v>other</v>
      </c>
      <c r="AY1151" t="str">
        <f>VLOOKUP(Sheet1[[#This Row],[NPDES ID2]],Combined_Sheet__Major_Only___2[[NPDES ID2]:[ECHO BFR]],28,FALSE)</f>
        <v>-</v>
      </c>
      <c r="AZ1151" t="str">
        <f>VLOOKUP(Sheet1[[#This Row],[NPDES ID2]],Combined_Sheet__Major_Only___2[[NPDES ID2]:[ECHO BFR]],29,FALSE)</f>
        <v>thickening</v>
      </c>
      <c r="BA1151">
        <f>VLOOKUP(Sheet1[[#This Row],[NPDES ID2]],Combined_Sheet__Major_Only___2[[NPDES ID2]:[ECHO BFR]],17,FALSE)</f>
        <v>37.586975171467898</v>
      </c>
      <c r="BB1151">
        <f>VLOOKUP(Sheet1[[#This Row],[NPDES ID2]],Combined_Sheet__Major_Only___2[[NPDES ID2]:[ECHO BFR]],18,FALSE)</f>
        <v>-120.859008041587</v>
      </c>
      <c r="BC1151" s="2" t="str">
        <f>IF(ISNUMBER(SEARCH("aerobic",$AW1151)),"aerobic","")</f>
        <v>aerobic</v>
      </c>
      <c r="BD1151" s="2" t="str">
        <f>IF(ISNUMBER(SEARCH("anaer",$AW1151)),"anaer","")</f>
        <v/>
      </c>
      <c r="BE1151" s="2" t="str">
        <f>IF(ISNUMBER(SEARCH("thickening",$AZ1151)),"thickening","")</f>
        <v>thickening</v>
      </c>
      <c r="BF1151" s="3" t="str">
        <f>IF(ISNUMBER(SEARCH("airDry",$AW1151)),"airDry","")</f>
        <v/>
      </c>
      <c r="BG1151" s="3" t="str">
        <f>IF(ISNUMBER(SEARCH("heatDry",$AY1151)),"heatDry","")</f>
        <v/>
      </c>
      <c r="BH1151" s="3" t="str">
        <f>IF(AND(ISNUMBER(SEARCH("aerobic",$AW1151)),ISNUMBER(SEARCH("anaer",$AW1151))),"Combined Aer and Anaer.","")</f>
        <v/>
      </c>
    </row>
    <row r="1152" spans="1:60" x14ac:dyDescent="0.25">
      <c r="A1152" s="5">
        <v>1940</v>
      </c>
      <c r="B1152" t="s">
        <v>9151</v>
      </c>
      <c r="C1152">
        <v>2596.9</v>
      </c>
      <c r="D1152">
        <v>536.38180529791612</v>
      </c>
      <c r="E1152">
        <v>532.13243757625514</v>
      </c>
      <c r="F1152">
        <v>436.83129349568821</v>
      </c>
      <c r="G1152">
        <v>627.42008444277258</v>
      </c>
      <c r="H1152">
        <v>-136.96820575907509</v>
      </c>
      <c r="I1152">
        <v>-138.33419745042821</v>
      </c>
      <c r="J1152">
        <v>-157.6977617310491</v>
      </c>
      <c r="K1152">
        <v>-113.7135500426769</v>
      </c>
      <c r="L1152">
        <v>1995.9535056344839</v>
      </c>
      <c r="M1152">
        <v>1984.2110502705591</v>
      </c>
      <c r="N1152">
        <v>1943.1926765606461</v>
      </c>
      <c r="O1152">
        <v>2082.9167237850538</v>
      </c>
      <c r="P1152">
        <v>81.926996617984457</v>
      </c>
      <c r="Q1152">
        <v>81.596224332529488</v>
      </c>
      <c r="R1152">
        <v>68.675945868320682</v>
      </c>
      <c r="S1152">
        <v>92.266863989134691</v>
      </c>
      <c r="T1152">
        <v>78649.081641228346</v>
      </c>
      <c r="U1152">
        <v>78649.213590112224</v>
      </c>
      <c r="V1152">
        <v>78595.632071781685</v>
      </c>
      <c r="W1152">
        <v>78702.726563550459</v>
      </c>
      <c r="X1152">
        <v>6145.947910626518</v>
      </c>
      <c r="Y1152">
        <v>6178.8587894468119</v>
      </c>
      <c r="Z1152">
        <v>5883.4244816867467</v>
      </c>
      <c r="AA1152">
        <v>6310.4438612018121</v>
      </c>
      <c r="AB1152">
        <v>1164.244104427228</v>
      </c>
      <c r="AC1152">
        <v>1148.010336227991</v>
      </c>
      <c r="AD1152">
        <v>978.71259716493933</v>
      </c>
      <c r="AE1152">
        <v>1405.1004857090579</v>
      </c>
      <c r="AF1152">
        <v>56.472105034415563</v>
      </c>
      <c r="AG1152">
        <v>56.140884990998003</v>
      </c>
      <c r="AH1152">
        <v>54.978755539660852</v>
      </c>
      <c r="AI1152">
        <v>58.931256510183772</v>
      </c>
      <c r="AJ1152">
        <v>0.46644487221070852</v>
      </c>
      <c r="AK1152">
        <v>0.46644474762201299</v>
      </c>
      <c r="AL1152">
        <v>0.46637767867200269</v>
      </c>
      <c r="AM1152">
        <v>0.46651095392674469</v>
      </c>
      <c r="AN1152">
        <v>0.96853222333515998</v>
      </c>
      <c r="AO1152">
        <v>0.96853222333516009</v>
      </c>
      <c r="AP1152">
        <v>0.96853222333516009</v>
      </c>
      <c r="AQ1152">
        <v>0.96853222333516009</v>
      </c>
      <c r="AR1152">
        <v>11.89045466606637</v>
      </c>
      <c r="AS1152">
        <v>11.89045466606637</v>
      </c>
      <c r="AT1152">
        <v>11.89045466606637</v>
      </c>
      <c r="AU1152">
        <v>11.89045466606637</v>
      </c>
      <c r="AV1152" t="str">
        <f>VLOOKUP(Sheet1[[#This Row],[NPDES ID2]],Combined_Sheet__Major_Only___2[[NPDES ID2]:[ECHO BFR]],3,FALSE)</f>
        <v>TX</v>
      </c>
      <c r="AW1152" t="s">
        <v>54</v>
      </c>
      <c r="AX1152" t="str">
        <f>VLOOKUP(Sheet1[[#This Row],[NPDES ID2]],Combined_Sheet__Major_Only___2[[NPDES ID2]:[ECHO BFR]],27,FALSE)</f>
        <v>other</v>
      </c>
      <c r="AY1152" t="str">
        <f>VLOOKUP(Sheet1[[#This Row],[NPDES ID2]],Combined_Sheet__Major_Only___2[[NPDES ID2]:[ECHO BFR]],28,FALSE)</f>
        <v>-</v>
      </c>
      <c r="AZ1152" t="str">
        <f>VLOOKUP(Sheet1[[#This Row],[NPDES ID2]],Combined_Sheet__Major_Only___2[[NPDES ID2]:[ECHO BFR]],29,FALSE)</f>
        <v>thickening, preliminaryOps</v>
      </c>
      <c r="BA1152">
        <f>VLOOKUP(Sheet1[[#This Row],[NPDES ID2]],Combined_Sheet__Major_Only___2[[NPDES ID2]:[ECHO BFR]],17,FALSE)</f>
        <v>27.449743999999999</v>
      </c>
      <c r="BB1152">
        <f>VLOOKUP(Sheet1[[#This Row],[NPDES ID2]],Combined_Sheet__Major_Only___2[[NPDES ID2]:[ECHO BFR]],18,FALSE)</f>
        <v>-99.487623999999997</v>
      </c>
      <c r="BC1152" s="2" t="str">
        <f>IF(ISNUMBER(SEARCH("aerobic",$AW1152)),"aerobic","")</f>
        <v/>
      </c>
      <c r="BD1152" s="2" t="str">
        <f>IF(ISNUMBER(SEARCH("anaer",$AW1152)),"anaer","")</f>
        <v/>
      </c>
      <c r="BE1152" s="2" t="str">
        <f>IF(ISNUMBER(SEARCH("thickening",$AZ1152)),"thickening","")</f>
        <v>thickening</v>
      </c>
      <c r="BF1152" s="3" t="str">
        <f>IF(ISNUMBER(SEARCH("airDry",$AW1152)),"airDry","")</f>
        <v/>
      </c>
      <c r="BG1152" s="3" t="str">
        <f>IF(ISNUMBER(SEARCH("heatDry",$AY1152)),"heatDry","")</f>
        <v/>
      </c>
      <c r="BH1152" s="3" t="str">
        <f>IF(AND(ISNUMBER(SEARCH("aerobic",$AW1152)),ISNUMBER(SEARCH("anaer",$AW1152))),"Combined Aer and Anaer.","")</f>
        <v/>
      </c>
    </row>
    <row r="1153" spans="1:60" x14ac:dyDescent="0.25">
      <c r="A1153" s="5">
        <v>2597</v>
      </c>
      <c r="B1153" t="s">
        <v>12024</v>
      </c>
      <c r="C1153">
        <v>54.481000000000002</v>
      </c>
      <c r="D1153">
        <v>1770.3990038298559</v>
      </c>
      <c r="E1153">
        <v>1753.179818134266</v>
      </c>
      <c r="F1153">
        <v>1206.820958506577</v>
      </c>
      <c r="G1153">
        <v>2317.4064997375731</v>
      </c>
      <c r="H1153">
        <v>-109.0909602507767</v>
      </c>
      <c r="I1153">
        <v>-110.4619756802328</v>
      </c>
      <c r="J1153">
        <v>-129.91886559475861</v>
      </c>
      <c r="K1153">
        <v>-87.620181434746087</v>
      </c>
      <c r="L1153">
        <v>38.124902441462751</v>
      </c>
      <c r="M1153">
        <v>37.991505119343067</v>
      </c>
      <c r="N1153">
        <v>37.524913431328628</v>
      </c>
      <c r="O1153">
        <v>39.11352430167674</v>
      </c>
      <c r="P1153">
        <v>1.275683673613301</v>
      </c>
      <c r="Q1153">
        <v>1.2886782769290019</v>
      </c>
      <c r="R1153">
        <v>1.0412005371268289</v>
      </c>
      <c r="S1153">
        <v>1.4950596036877011</v>
      </c>
      <c r="T1153">
        <v>78606.871989633524</v>
      </c>
      <c r="U1153">
        <v>78607.003869320353</v>
      </c>
      <c r="V1153">
        <v>78553.450450377815</v>
      </c>
      <c r="W1153">
        <v>78660.488779317122</v>
      </c>
      <c r="X1153">
        <v>5055.7801987875082</v>
      </c>
      <c r="Y1153">
        <v>5073.0886440821851</v>
      </c>
      <c r="Z1153">
        <v>4924.6454483742546</v>
      </c>
      <c r="AA1153">
        <v>5137.1009727677001</v>
      </c>
      <c r="AB1153">
        <v>768.52473548041019</v>
      </c>
      <c r="AC1153">
        <v>759.48956461763191</v>
      </c>
      <c r="AD1153">
        <v>670.48512496837498</v>
      </c>
      <c r="AE1153">
        <v>886.33907428606506</v>
      </c>
      <c r="AF1153">
        <v>68.578969050148146</v>
      </c>
      <c r="AG1153">
        <v>68.339035727066459</v>
      </c>
      <c r="AH1153">
        <v>67.499698357021344</v>
      </c>
      <c r="AI1153">
        <v>70.357271950409952</v>
      </c>
      <c r="AJ1153">
        <v>0.61428892555548043</v>
      </c>
      <c r="AK1153">
        <v>0.61428892280065983</v>
      </c>
      <c r="AL1153">
        <v>0.61428739136902422</v>
      </c>
      <c r="AM1153">
        <v>0.61429043411058704</v>
      </c>
      <c r="AN1153">
        <v>0.96851608906338538</v>
      </c>
      <c r="AO1153">
        <v>0.96851608906338549</v>
      </c>
      <c r="AP1153">
        <v>0.96851608906338549</v>
      </c>
      <c r="AQ1153">
        <v>0.96851608906338549</v>
      </c>
      <c r="AR1153">
        <v>16.440276772368499</v>
      </c>
      <c r="AS1153">
        <v>16.440276772368499</v>
      </c>
      <c r="AT1153">
        <v>16.440276772368499</v>
      </c>
      <c r="AU1153">
        <v>16.440276772368499</v>
      </c>
      <c r="AV1153" t="str">
        <f>VLOOKUP(Sheet1[[#This Row],[NPDES ID2]],Combined_Sheet__Major_Only___2[[NPDES ID2]:[ECHO BFR]],3,FALSE)</f>
        <v>FL</v>
      </c>
      <c r="AW1153" t="s">
        <v>41</v>
      </c>
      <c r="AX1153" t="str">
        <f>VLOOKUP(Sheet1[[#This Row],[NPDES ID2]],Combined_Sheet__Major_Only___2[[NPDES ID2]:[ECHO BFR]],27,FALSE)</f>
        <v>-</v>
      </c>
      <c r="AY1153" t="str">
        <f>VLOOKUP(Sheet1[[#This Row],[NPDES ID2]],Combined_Sheet__Major_Only___2[[NPDES ID2]:[ECHO BFR]],28,FALSE)</f>
        <v>-</v>
      </c>
      <c r="AZ1153" t="str">
        <f>VLOOKUP(Sheet1[[#This Row],[NPDES ID2]],Combined_Sheet__Major_Only___2[[NPDES ID2]:[ECHO BFR]],29,FALSE)</f>
        <v>thickening</v>
      </c>
      <c r="BA1153">
        <f>VLOOKUP(Sheet1[[#This Row],[NPDES ID2]],Combined_Sheet__Major_Only___2[[NPDES ID2]:[ECHO BFR]],17,FALSE)</f>
        <v>30.417251</v>
      </c>
      <c r="BB1153">
        <f>VLOOKUP(Sheet1[[#This Row],[NPDES ID2]],Combined_Sheet__Major_Only___2[[NPDES ID2]:[ECHO BFR]],18,FALSE)</f>
        <v>-86.695784000000003</v>
      </c>
      <c r="BC1153" s="2" t="str">
        <f>IF(ISNUMBER(SEARCH("aerobic",$AW1153)),"aerobic","")</f>
        <v>aerobic</v>
      </c>
      <c r="BD1153" s="2" t="str">
        <f>IF(ISNUMBER(SEARCH("anaer",$AW1153)),"anaer","")</f>
        <v/>
      </c>
      <c r="BE1153" s="2" t="str">
        <f>IF(ISNUMBER(SEARCH("thickening",$AZ1153)),"thickening","")</f>
        <v>thickening</v>
      </c>
      <c r="BF1153" s="4" t="str">
        <f>IF(ISNUMBER(SEARCH("airDry",$AW1153)),"airDry","")</f>
        <v/>
      </c>
      <c r="BG1153" s="4" t="str">
        <f>IF(ISNUMBER(SEARCH("heatDry",$AY1153)),"heatDry","")</f>
        <v/>
      </c>
      <c r="BH1153" s="4" t="str">
        <f>IF(AND(ISNUMBER(SEARCH("aerobic",$AW1153)),ISNUMBER(SEARCH("anaer",$AW1153))),"Combined Aer and Anaer.","")</f>
        <v/>
      </c>
    </row>
    <row r="1154" spans="1:60" x14ac:dyDescent="0.25">
      <c r="A1154" s="5">
        <v>224</v>
      </c>
      <c r="B1154" t="s">
        <v>1174</v>
      </c>
      <c r="C1154">
        <v>2574</v>
      </c>
      <c r="D1154">
        <v>589.35026610323246</v>
      </c>
      <c r="E1154">
        <v>584.63591383754033</v>
      </c>
      <c r="F1154">
        <v>481.14542081965169</v>
      </c>
      <c r="G1154">
        <v>684.55357076315772</v>
      </c>
      <c r="H1154">
        <v>-109.265798666272</v>
      </c>
      <c r="I1154">
        <v>-110.77802633965049</v>
      </c>
      <c r="J1154">
        <v>-130.03534677017549</v>
      </c>
      <c r="K1154">
        <v>-87.467454095963888</v>
      </c>
      <c r="L1154">
        <v>1788.2652527204391</v>
      </c>
      <c r="M1154">
        <v>1781.8599598651731</v>
      </c>
      <c r="N1154">
        <v>1759.489264992618</v>
      </c>
      <c r="O1154">
        <v>1835.6974208032721</v>
      </c>
      <c r="P1154">
        <v>60.288652689365698</v>
      </c>
      <c r="Q1154">
        <v>60.871917567208492</v>
      </c>
      <c r="R1154">
        <v>49.256342032817827</v>
      </c>
      <c r="S1154">
        <v>70.530962301737887</v>
      </c>
      <c r="T1154">
        <v>78425.118002079471</v>
      </c>
      <c r="U1154">
        <v>78425.249583805082</v>
      </c>
      <c r="V1154">
        <v>78371.817160313221</v>
      </c>
      <c r="W1154">
        <v>78478.613653136286</v>
      </c>
      <c r="X1154">
        <v>5080.7368579625854</v>
      </c>
      <c r="Y1154">
        <v>5098.4898655784782</v>
      </c>
      <c r="Z1154">
        <v>4946.0550762337243</v>
      </c>
      <c r="AA1154">
        <v>5164.320829960132</v>
      </c>
      <c r="AB1154">
        <v>777.61937717552735</v>
      </c>
      <c r="AC1154">
        <v>768.40080601985403</v>
      </c>
      <c r="AD1154">
        <v>677.728536392656</v>
      </c>
      <c r="AE1154">
        <v>898.11138734805297</v>
      </c>
      <c r="AF1154">
        <v>68.093686543225715</v>
      </c>
      <c r="AG1154">
        <v>67.850796714086741</v>
      </c>
      <c r="AH1154">
        <v>66.997379677113798</v>
      </c>
      <c r="AI1154">
        <v>69.89851776938967</v>
      </c>
      <c r="AJ1154">
        <v>0.60835199546862451</v>
      </c>
      <c r="AK1154">
        <v>0.60835186217881099</v>
      </c>
      <c r="AL1154">
        <v>0.60827970242017015</v>
      </c>
      <c r="AM1154">
        <v>0.60842309025095598</v>
      </c>
      <c r="AN1154">
        <v>0.96844642576226359</v>
      </c>
      <c r="AO1154">
        <v>0.9684464257622637</v>
      </c>
      <c r="AP1154">
        <v>0.9684464257622637</v>
      </c>
      <c r="AQ1154">
        <v>0.9684464257622637</v>
      </c>
      <c r="AR1154">
        <v>16.255242235108</v>
      </c>
      <c r="AS1154">
        <v>16.25524223510801</v>
      </c>
      <c r="AT1154">
        <v>16.25524223510801</v>
      </c>
      <c r="AU1154">
        <v>16.25524223510801</v>
      </c>
      <c r="AV1154" t="str">
        <f>VLOOKUP(Sheet1[[#This Row],[NPDES ID2]],Combined_Sheet__Major_Only___2[[NPDES ID2]:[ECHO BFR]],3,FALSE)</f>
        <v>WA</v>
      </c>
      <c r="AW1154" t="s">
        <v>12185</v>
      </c>
      <c r="AX1154" t="str">
        <f>VLOOKUP(Sheet1[[#This Row],[NPDES ID2]],Combined_Sheet__Major_Only___2[[NPDES ID2]:[ECHO BFR]],27,FALSE)</f>
        <v>methaneBioCaptureRecover</v>
      </c>
      <c r="AY1154" t="str">
        <f>VLOOKUP(Sheet1[[#This Row],[NPDES ID2]],Combined_Sheet__Major_Only___2[[NPDES ID2]:[ECHO BFR]],28,FALSE)</f>
        <v>-</v>
      </c>
      <c r="AZ1154" t="str">
        <f>VLOOKUP(Sheet1[[#This Row],[NPDES ID2]],Combined_Sheet__Major_Only___2[[NPDES ID2]:[ECHO BFR]],29,FALSE)</f>
        <v>thickening, preliminaryOps</v>
      </c>
      <c r="BA1154">
        <f>VLOOKUP(Sheet1[[#This Row],[NPDES ID2]],Combined_Sheet__Major_Only___2[[NPDES ID2]:[ECHO BFR]],17,FALSE)</f>
        <v>47.789647000000002</v>
      </c>
      <c r="BB1154">
        <f>VLOOKUP(Sheet1[[#This Row],[NPDES ID2]],Combined_Sheet__Major_Only___2[[NPDES ID2]:[ECHO BFR]],18,FALSE)</f>
        <v>-122.141082</v>
      </c>
      <c r="BC1154" s="2" t="str">
        <f>IF(ISNUMBER(SEARCH("aerobic",$AW1154)),"aerobic","")</f>
        <v/>
      </c>
      <c r="BD1154" s="2" t="str">
        <f>IF(ISNUMBER(SEARCH("anaer",$AW1154)),"anaer","")</f>
        <v>anaer</v>
      </c>
      <c r="BE1154" s="2" t="str">
        <f>IF(ISNUMBER(SEARCH("thickening",$AZ1154)),"thickening","")</f>
        <v>thickening</v>
      </c>
      <c r="BF1154" s="3" t="str">
        <f>IF(ISNUMBER(SEARCH("airDry",$AW1154)),"airDry","")</f>
        <v/>
      </c>
      <c r="BG1154" s="3" t="str">
        <f>IF(ISNUMBER(SEARCH("heatDry",$AY1154)),"heatDry","")</f>
        <v/>
      </c>
      <c r="BH1154" s="3" t="str">
        <f>IF(AND(ISNUMBER(SEARCH("aerobic",$AW1154)),ISNUMBER(SEARCH("anaer",$AW1154))),"Combined Aer and Anaer.","")</f>
        <v/>
      </c>
    </row>
    <row r="1155" spans="1:60" x14ac:dyDescent="0.25">
      <c r="A1155" s="5">
        <v>2107</v>
      </c>
      <c r="B1155" t="s">
        <v>9903</v>
      </c>
      <c r="C1155">
        <v>959.5</v>
      </c>
      <c r="D1155">
        <v>355.28665553506448</v>
      </c>
      <c r="E1155">
        <v>348.53743912289991</v>
      </c>
      <c r="F1155">
        <v>302.21379874079452</v>
      </c>
      <c r="G1155">
        <v>419.42884692986883</v>
      </c>
      <c r="H1155">
        <v>-110.51814233609581</v>
      </c>
      <c r="I1155">
        <v>-111.8959357174936</v>
      </c>
      <c r="J1155">
        <v>-131.2716661531438</v>
      </c>
      <c r="K1155">
        <v>-88.865538243689457</v>
      </c>
      <c r="L1155">
        <v>662.03458394841175</v>
      </c>
      <c r="M1155">
        <v>659.61309525281763</v>
      </c>
      <c r="N1155">
        <v>651.14782465090616</v>
      </c>
      <c r="O1155">
        <v>679.97535377416841</v>
      </c>
      <c r="P1155">
        <v>22.484730340942551</v>
      </c>
      <c r="Q1155">
        <v>22.691966882854981</v>
      </c>
      <c r="R1155">
        <v>18.387173116917729</v>
      </c>
      <c r="S1155">
        <v>26.25498157272423</v>
      </c>
      <c r="T1155">
        <v>78424.318124131212</v>
      </c>
      <c r="U1155">
        <v>78424.449704545521</v>
      </c>
      <c r="V1155">
        <v>78371.017813540442</v>
      </c>
      <c r="W1155">
        <v>78477.813242071148</v>
      </c>
      <c r="X1155">
        <v>5115.8004949832193</v>
      </c>
      <c r="Y1155">
        <v>5133.9727169161379</v>
      </c>
      <c r="Z1155">
        <v>4977.3580264500752</v>
      </c>
      <c r="AA1155">
        <v>5201.7880783013861</v>
      </c>
      <c r="AB1155">
        <v>788.01409235990968</v>
      </c>
      <c r="AC1155">
        <v>778.55995640319702</v>
      </c>
      <c r="AD1155">
        <v>686.20456182551789</v>
      </c>
      <c r="AE1155">
        <v>911.20392509953331</v>
      </c>
      <c r="AF1155">
        <v>67.621271506441275</v>
      </c>
      <c r="AG1155">
        <v>67.374314124310274</v>
      </c>
      <c r="AH1155">
        <v>66.509066870153262</v>
      </c>
      <c r="AI1155">
        <v>69.453287330361249</v>
      </c>
      <c r="AJ1155">
        <v>0.60257316971610431</v>
      </c>
      <c r="AK1155">
        <v>0.60257312093326687</v>
      </c>
      <c r="AL1155">
        <v>0.60254626333121786</v>
      </c>
      <c r="AM1155">
        <v>0.60259962786506038</v>
      </c>
      <c r="AN1155">
        <v>0.96844611850090856</v>
      </c>
      <c r="AO1155">
        <v>0.96844611850090856</v>
      </c>
      <c r="AP1155">
        <v>0.96844611850090856</v>
      </c>
      <c r="AQ1155">
        <v>0.96844611850090856</v>
      </c>
      <c r="AR1155">
        <v>16.079041152502491</v>
      </c>
      <c r="AS1155">
        <v>16.079041152502491</v>
      </c>
      <c r="AT1155">
        <v>16.079041152502491</v>
      </c>
      <c r="AU1155">
        <v>16.079041152502491</v>
      </c>
      <c r="AV1155" t="str">
        <f>VLOOKUP(Sheet1[[#This Row],[NPDES ID2]],Combined_Sheet__Major_Only___2[[NPDES ID2]:[ECHO BFR]],3,FALSE)</f>
        <v>TX</v>
      </c>
      <c r="AW1155" t="s">
        <v>41</v>
      </c>
      <c r="AX1155" t="str">
        <f>VLOOKUP(Sheet1[[#This Row],[NPDES ID2]],Combined_Sheet__Major_Only___2[[NPDES ID2]:[ECHO BFR]],27,FALSE)</f>
        <v>-</v>
      </c>
      <c r="AY1155" t="str">
        <f>VLOOKUP(Sheet1[[#This Row],[NPDES ID2]],Combined_Sheet__Major_Only___2[[NPDES ID2]:[ECHO BFR]],28,FALSE)</f>
        <v>-</v>
      </c>
      <c r="AZ1155" t="str">
        <f>VLOOKUP(Sheet1[[#This Row],[NPDES ID2]],Combined_Sheet__Major_Only___2[[NPDES ID2]:[ECHO BFR]],29,FALSE)</f>
        <v>thickening</v>
      </c>
      <c r="BA1155">
        <f>VLOOKUP(Sheet1[[#This Row],[NPDES ID2]],Combined_Sheet__Major_Only___2[[NPDES ID2]:[ECHO BFR]],17,FALSE)</f>
        <v>29.710068</v>
      </c>
      <c r="BB1155">
        <f>VLOOKUP(Sheet1[[#This Row],[NPDES ID2]],Combined_Sheet__Major_Only___2[[NPDES ID2]:[ECHO BFR]],18,FALSE)</f>
        <v>-95.651953000000006</v>
      </c>
      <c r="BC1155" s="2" t="str">
        <f>IF(ISNUMBER(SEARCH("aerobic",$AW1155)),"aerobic","")</f>
        <v>aerobic</v>
      </c>
      <c r="BD1155" s="2" t="str">
        <f>IF(ISNUMBER(SEARCH("anaer",$AW1155)),"anaer","")</f>
        <v/>
      </c>
      <c r="BE1155" s="2" t="str">
        <f>IF(ISNUMBER(SEARCH("thickening",$AZ1155)),"thickening","")</f>
        <v>thickening</v>
      </c>
      <c r="BF1155" s="4" t="str">
        <f>IF(ISNUMBER(SEARCH("airDry",$AW1155)),"airDry","")</f>
        <v/>
      </c>
      <c r="BG1155" s="4" t="str">
        <f>IF(ISNUMBER(SEARCH("heatDry",$AY1155)),"heatDry","")</f>
        <v/>
      </c>
      <c r="BH1155" s="4" t="str">
        <f>IF(AND(ISNUMBER(SEARCH("aerobic",$AW1155)),ISNUMBER(SEARCH("anaer",$AW1155))),"Combined Aer and Anaer.","")</f>
        <v/>
      </c>
    </row>
    <row r="1156" spans="1:60" x14ac:dyDescent="0.25">
      <c r="A1156" s="5">
        <v>943</v>
      </c>
      <c r="B1156" t="s">
        <v>4579</v>
      </c>
      <c r="C1156">
        <v>636.61</v>
      </c>
      <c r="D1156">
        <v>340.35169788983927</v>
      </c>
      <c r="E1156">
        <v>333.339894812556</v>
      </c>
      <c r="F1156">
        <v>286.18387961464521</v>
      </c>
      <c r="G1156">
        <v>407.10113229102501</v>
      </c>
      <c r="H1156">
        <v>-109.1351954841758</v>
      </c>
      <c r="I1156">
        <v>-110.4805609231656</v>
      </c>
      <c r="J1156">
        <v>-129.9496733240899</v>
      </c>
      <c r="K1156">
        <v>-87.589547966352825</v>
      </c>
      <c r="L1156">
        <v>444.7370088779864</v>
      </c>
      <c r="M1156">
        <v>443.17230734405138</v>
      </c>
      <c r="N1156">
        <v>437.7012585375042</v>
      </c>
      <c r="O1156">
        <v>456.33101461964378</v>
      </c>
      <c r="P1156">
        <v>14.90740268115816</v>
      </c>
      <c r="Q1156">
        <v>15.0574692669647</v>
      </c>
      <c r="R1156">
        <v>12.17013494529083</v>
      </c>
      <c r="S1156">
        <v>17.4637117242568</v>
      </c>
      <c r="T1156">
        <v>78378.964234847022</v>
      </c>
      <c r="U1156">
        <v>78379.095740909732</v>
      </c>
      <c r="V1156">
        <v>78325.694042443167</v>
      </c>
      <c r="W1156">
        <v>78432.429124521048</v>
      </c>
      <c r="X1156">
        <v>5049.6569229506385</v>
      </c>
      <c r="Y1156">
        <v>5067.02764107855</v>
      </c>
      <c r="Z1156">
        <v>4918.0088810158468</v>
      </c>
      <c r="AA1156">
        <v>5131.3105255932323</v>
      </c>
      <c r="AB1156">
        <v>768.81529797082078</v>
      </c>
      <c r="AC1156">
        <v>759.75918600667364</v>
      </c>
      <c r="AD1156">
        <v>670.58031340777757</v>
      </c>
      <c r="AE1156">
        <v>886.96789262513346</v>
      </c>
      <c r="AF1156">
        <v>68.465215937018243</v>
      </c>
      <c r="AG1156">
        <v>68.224587133321961</v>
      </c>
      <c r="AH1156">
        <v>67.381953115289107</v>
      </c>
      <c r="AI1156">
        <v>70.249740399619014</v>
      </c>
      <c r="AJ1156">
        <v>0.6128972022353304</v>
      </c>
      <c r="AK1156">
        <v>0.61289716991599119</v>
      </c>
      <c r="AL1156">
        <v>0.61287931325289968</v>
      </c>
      <c r="AM1156">
        <v>0.61291479289044382</v>
      </c>
      <c r="AN1156">
        <v>0.96842868667658721</v>
      </c>
      <c r="AO1156">
        <v>0.9684286866765871</v>
      </c>
      <c r="AP1156">
        <v>0.9684286866765871</v>
      </c>
      <c r="AQ1156">
        <v>0.9684286866765871</v>
      </c>
      <c r="AR1156">
        <v>16.396909279995121</v>
      </c>
      <c r="AS1156">
        <v>16.396909279995121</v>
      </c>
      <c r="AT1156">
        <v>16.396909279995121</v>
      </c>
      <c r="AU1156">
        <v>16.396909279995121</v>
      </c>
      <c r="AV1156" t="str">
        <f>VLOOKUP(Sheet1[[#This Row],[NPDES ID2]],Combined_Sheet__Major_Only___2[[NPDES ID2]:[ECHO BFR]],3,FALSE)</f>
        <v>TX</v>
      </c>
      <c r="AW1156" t="s">
        <v>41</v>
      </c>
      <c r="AX1156" t="str">
        <f>VLOOKUP(Sheet1[[#This Row],[NPDES ID2]],Combined_Sheet__Major_Only___2[[NPDES ID2]:[ECHO BFR]],27,FALSE)</f>
        <v>-</v>
      </c>
      <c r="AY1156" t="str">
        <f>VLOOKUP(Sheet1[[#This Row],[NPDES ID2]],Combined_Sheet__Major_Only___2[[NPDES ID2]:[ECHO BFR]],28,FALSE)</f>
        <v>-</v>
      </c>
      <c r="AZ1156" t="str">
        <f>VLOOKUP(Sheet1[[#This Row],[NPDES ID2]],Combined_Sheet__Major_Only___2[[NPDES ID2]:[ECHO BFR]],29,FALSE)</f>
        <v>thickening</v>
      </c>
      <c r="BA1156">
        <f>VLOOKUP(Sheet1[[#This Row],[NPDES ID2]],Combined_Sheet__Major_Only___2[[NPDES ID2]:[ECHO BFR]],17,FALSE)</f>
        <v>30.383527999999998</v>
      </c>
      <c r="BB1156">
        <f>VLOOKUP(Sheet1[[#This Row],[NPDES ID2]],Combined_Sheet__Major_Only___2[[NPDES ID2]:[ECHO BFR]],18,FALSE)</f>
        <v>-96.101056</v>
      </c>
      <c r="BC1156" s="2" t="str">
        <f>IF(ISNUMBER(SEARCH("aerobic",$AW1156)),"aerobic","")</f>
        <v>aerobic</v>
      </c>
      <c r="BD1156" s="2" t="str">
        <f>IF(ISNUMBER(SEARCH("anaer",$AW1156)),"anaer","")</f>
        <v/>
      </c>
      <c r="BE1156" s="2" t="str">
        <f>IF(ISNUMBER(SEARCH("thickening",$AZ1156)),"thickening","")</f>
        <v>thickening</v>
      </c>
      <c r="BF1156" s="4" t="str">
        <f>IF(ISNUMBER(SEARCH("airDry",$AW1156)),"airDry","")</f>
        <v/>
      </c>
      <c r="BG1156" s="4" t="str">
        <f>IF(ISNUMBER(SEARCH("heatDry",$AY1156)),"heatDry","")</f>
        <v/>
      </c>
      <c r="BH1156" s="4" t="str">
        <f>IF(AND(ISNUMBER(SEARCH("aerobic",$AW1156)),ISNUMBER(SEARCH("anaer",$AW1156))),"Combined Aer and Anaer.","")</f>
        <v/>
      </c>
    </row>
    <row r="1157" spans="1:60" x14ac:dyDescent="0.25">
      <c r="A1157" s="5">
        <v>89</v>
      </c>
      <c r="B1157" t="s">
        <v>501</v>
      </c>
      <c r="C1157">
        <v>30962</v>
      </c>
      <c r="D1157">
        <v>5250.8619243605399</v>
      </c>
      <c r="E1157">
        <v>5281.4933391814866</v>
      </c>
      <c r="F1157">
        <v>4202.0472282248311</v>
      </c>
      <c r="G1157">
        <v>6231.2520360989593</v>
      </c>
      <c r="H1157">
        <v>-125.5386514927546</v>
      </c>
      <c r="I1157">
        <v>-124.3175348625273</v>
      </c>
      <c r="J1157">
        <v>-149.97987025921319</v>
      </c>
      <c r="K1157">
        <v>-96.400227458987331</v>
      </c>
      <c r="L1157">
        <v>23664.01924218862</v>
      </c>
      <c r="M1157">
        <v>23523.185009344139</v>
      </c>
      <c r="N1157">
        <v>23036.926384619968</v>
      </c>
      <c r="O1157">
        <v>24698.873163390239</v>
      </c>
      <c r="P1157">
        <v>971.94190595016596</v>
      </c>
      <c r="Q1157">
        <v>968.67179542895519</v>
      </c>
      <c r="R1157">
        <v>815.54419293590036</v>
      </c>
      <c r="S1157">
        <v>1093.6478199075821</v>
      </c>
      <c r="T1157">
        <v>78270.391921786882</v>
      </c>
      <c r="U1157">
        <v>78270.523249859893</v>
      </c>
      <c r="V1157">
        <v>78217.193829070035</v>
      </c>
      <c r="W1157">
        <v>78323.784448256731</v>
      </c>
      <c r="X1157">
        <v>6130.7979996056129</v>
      </c>
      <c r="Y1157">
        <v>6164.0455163574024</v>
      </c>
      <c r="Z1157">
        <v>5868.0097472312136</v>
      </c>
      <c r="AA1157">
        <v>6297.1440736924988</v>
      </c>
      <c r="AB1157">
        <v>1166.759556882138</v>
      </c>
      <c r="AC1157">
        <v>1150.1993116146541</v>
      </c>
      <c r="AD1157">
        <v>979.2564221244188</v>
      </c>
      <c r="AE1157">
        <v>1406.1555189554319</v>
      </c>
      <c r="AF1157">
        <v>56.437792941493861</v>
      </c>
      <c r="AG1157">
        <v>56.113963362166828</v>
      </c>
      <c r="AH1157">
        <v>54.93881786682374</v>
      </c>
      <c r="AI1157">
        <v>58.890044477877773</v>
      </c>
      <c r="AJ1157">
        <v>0.46602735029238129</v>
      </c>
      <c r="AK1157">
        <v>0.46602534495450931</v>
      </c>
      <c r="AL1157">
        <v>0.46522717538677971</v>
      </c>
      <c r="AM1157">
        <v>0.46681571252481019</v>
      </c>
      <c r="AN1157">
        <v>0.9683868784268661</v>
      </c>
      <c r="AO1157">
        <v>0.96838687842686577</v>
      </c>
      <c r="AP1157">
        <v>0.96838687842686577</v>
      </c>
      <c r="AQ1157">
        <v>0.96838687842686577</v>
      </c>
      <c r="AR1157">
        <v>11.85256260007564</v>
      </c>
      <c r="AS1157">
        <v>11.85256260007564</v>
      </c>
      <c r="AT1157">
        <v>11.85256260007564</v>
      </c>
      <c r="AU1157">
        <v>11.85256260007564</v>
      </c>
      <c r="AV1157" t="str">
        <f>VLOOKUP(Sheet1[[#This Row],[NPDES ID2]],Combined_Sheet__Major_Only___2[[NPDES ID2]:[ECHO BFR]],3,FALSE)</f>
        <v>MI</v>
      </c>
      <c r="AW1157" t="s">
        <v>54</v>
      </c>
      <c r="AX1157" t="str">
        <f>VLOOKUP(Sheet1[[#This Row],[NPDES ID2]],Combined_Sheet__Major_Only___2[[NPDES ID2]:[ECHO BFR]],27,FALSE)</f>
        <v>other</v>
      </c>
      <c r="AY1157" t="str">
        <f>VLOOKUP(Sheet1[[#This Row],[NPDES ID2]],Combined_Sheet__Major_Only___2[[NPDES ID2]:[ECHO BFR]],28,FALSE)</f>
        <v>-</v>
      </c>
      <c r="AZ1157" t="str">
        <f>VLOOKUP(Sheet1[[#This Row],[NPDES ID2]],Combined_Sheet__Major_Only___2[[NPDES ID2]:[ECHO BFR]],29,FALSE)</f>
        <v>preliminaryOps, thickening</v>
      </c>
      <c r="BA1157">
        <f>VLOOKUP(Sheet1[[#This Row],[NPDES ID2]],Combined_Sheet__Major_Only___2[[NPDES ID2]:[ECHO BFR]],17,FALSE)</f>
        <v>42.2834</v>
      </c>
      <c r="BB1157">
        <f>VLOOKUP(Sheet1[[#This Row],[NPDES ID2]],Combined_Sheet__Major_Only___2[[NPDES ID2]:[ECHO BFR]],18,FALSE)</f>
        <v>-83.125749999999996</v>
      </c>
      <c r="BC1157" s="2" t="str">
        <f>IF(ISNUMBER(SEARCH("aerobic",$AW1157)),"aerobic","")</f>
        <v/>
      </c>
      <c r="BD1157" s="2" t="str">
        <f>IF(ISNUMBER(SEARCH("anaer",$AW1157)),"anaer","")</f>
        <v/>
      </c>
      <c r="BE1157" s="2" t="str">
        <f>IF(ISNUMBER(SEARCH("thickening",$AZ1157)),"thickening","")</f>
        <v>thickening</v>
      </c>
      <c r="BF1157" s="4" t="str">
        <f>IF(ISNUMBER(SEARCH("airDry",$AW1157)),"airDry","")</f>
        <v/>
      </c>
      <c r="BG1157" s="4" t="str">
        <f>IF(ISNUMBER(SEARCH("heatDry",$AY1157)),"heatDry","")</f>
        <v/>
      </c>
      <c r="BH1157" s="4" t="str">
        <f>IF(AND(ISNUMBER(SEARCH("aerobic",$AW1157)),ISNUMBER(SEARCH("anaer",$AW1157))),"Combined Aer and Anaer.","")</f>
        <v/>
      </c>
    </row>
    <row r="1158" spans="1:60" x14ac:dyDescent="0.25">
      <c r="A1158" s="5">
        <v>186</v>
      </c>
      <c r="B1158" t="s">
        <v>997</v>
      </c>
      <c r="C1158">
        <v>3492</v>
      </c>
      <c r="D1158">
        <v>747.63607442371881</v>
      </c>
      <c r="E1158">
        <v>746.60279976630875</v>
      </c>
      <c r="F1158">
        <v>603.66839706030908</v>
      </c>
      <c r="G1158">
        <v>872.39157914538055</v>
      </c>
      <c r="H1158">
        <v>-108.8552632808715</v>
      </c>
      <c r="I1158">
        <v>-110.31255068483119</v>
      </c>
      <c r="J1158">
        <v>-129.62170681062801</v>
      </c>
      <c r="K1158">
        <v>-86.961358893573717</v>
      </c>
      <c r="L1158">
        <v>2429.4468271040369</v>
      </c>
      <c r="M1158">
        <v>2420.7810860058548</v>
      </c>
      <c r="N1158">
        <v>2390.5321997269371</v>
      </c>
      <c r="O1158">
        <v>2493.599159376673</v>
      </c>
      <c r="P1158">
        <v>81.779285990845452</v>
      </c>
      <c r="Q1158">
        <v>82.57781718987161</v>
      </c>
      <c r="R1158">
        <v>66.801937412936098</v>
      </c>
      <c r="S1158">
        <v>95.712511154090294</v>
      </c>
      <c r="T1158">
        <v>78266.966663704356</v>
      </c>
      <c r="U1158">
        <v>78267.097986162116</v>
      </c>
      <c r="V1158">
        <v>78213.770845600855</v>
      </c>
      <c r="W1158">
        <v>78320.356907247333</v>
      </c>
      <c r="X1158">
        <v>5063.3682056525486</v>
      </c>
      <c r="Y1158">
        <v>5081.0077793439868</v>
      </c>
      <c r="Z1158">
        <v>4929.7217527587154</v>
      </c>
      <c r="AA1158">
        <v>5146.2946812475238</v>
      </c>
      <c r="AB1158">
        <v>773.97904097638821</v>
      </c>
      <c r="AC1158">
        <v>764.83099347228972</v>
      </c>
      <c r="AD1158">
        <v>674.65795069200021</v>
      </c>
      <c r="AE1158">
        <v>893.71692695167462</v>
      </c>
      <c r="AF1158">
        <v>68.192537463483347</v>
      </c>
      <c r="AG1158">
        <v>67.950667391366096</v>
      </c>
      <c r="AH1158">
        <v>67.099460286818427</v>
      </c>
      <c r="AI1158">
        <v>69.99148668841346</v>
      </c>
      <c r="AJ1158">
        <v>0.60956129993519781</v>
      </c>
      <c r="AK1158">
        <v>0.6095611175800344</v>
      </c>
      <c r="AL1158">
        <v>0.60946331649592633</v>
      </c>
      <c r="AM1158">
        <v>0.60965766393588072</v>
      </c>
      <c r="AN1158">
        <v>0.96838555765115641</v>
      </c>
      <c r="AO1158">
        <v>0.96838555765115608</v>
      </c>
      <c r="AP1158">
        <v>0.96838555765115608</v>
      </c>
      <c r="AQ1158">
        <v>0.96838555765115608</v>
      </c>
      <c r="AR1158">
        <v>16.291561405551111</v>
      </c>
      <c r="AS1158">
        <v>16.2915614055511</v>
      </c>
      <c r="AT1158">
        <v>16.2915614055511</v>
      </c>
      <c r="AU1158">
        <v>16.2915614055511</v>
      </c>
      <c r="AV1158" t="str">
        <f>VLOOKUP(Sheet1[[#This Row],[NPDES ID2]],Combined_Sheet__Major_Only___2[[NPDES ID2]:[ECHO BFR]],3,FALSE)</f>
        <v>UT</v>
      </c>
      <c r="AW1158" t="s">
        <v>12185</v>
      </c>
      <c r="AX1158" t="str">
        <f>VLOOKUP(Sheet1[[#This Row],[NPDES ID2]],Combined_Sheet__Major_Only___2[[NPDES ID2]:[ECHO BFR]],27,FALSE)</f>
        <v>methaneBioCaptureRecover, tempSludgeStore</v>
      </c>
      <c r="AY1158" t="str">
        <f>VLOOKUP(Sheet1[[#This Row],[NPDES ID2]],Combined_Sheet__Major_Only___2[[NPDES ID2]:[ECHO BFR]],28,FALSE)</f>
        <v>-</v>
      </c>
      <c r="AZ1158" t="str">
        <f>VLOOKUP(Sheet1[[#This Row],[NPDES ID2]],Combined_Sheet__Major_Only___2[[NPDES ID2]:[ECHO BFR]],29,FALSE)</f>
        <v>thickening, preliminaryOps</v>
      </c>
      <c r="BA1158">
        <f>VLOOKUP(Sheet1[[#This Row],[NPDES ID2]],Combined_Sheet__Major_Only___2[[NPDES ID2]:[ECHO BFR]],17,FALSE)</f>
        <v>40.813099999999999</v>
      </c>
      <c r="BB1158">
        <f>VLOOKUP(Sheet1[[#This Row],[NPDES ID2]],Combined_Sheet__Major_Only___2[[NPDES ID2]:[ECHO BFR]],18,FALSE)</f>
        <v>-111.93089999999999</v>
      </c>
      <c r="BC1158" s="2" t="str">
        <f>IF(ISNUMBER(SEARCH("aerobic",$AW1158)),"aerobic","")</f>
        <v/>
      </c>
      <c r="BD1158" s="2" t="str">
        <f>IF(ISNUMBER(SEARCH("anaer",$AW1158)),"anaer","")</f>
        <v>anaer</v>
      </c>
      <c r="BE1158" s="2" t="str">
        <f>IF(ISNUMBER(SEARCH("thickening",$AZ1158)),"thickening","")</f>
        <v>thickening</v>
      </c>
      <c r="BF1158" s="3" t="str">
        <f>IF(ISNUMBER(SEARCH("airDry",$AW1158)),"airDry","")</f>
        <v/>
      </c>
      <c r="BG1158" s="3" t="str">
        <f>IF(ISNUMBER(SEARCH("heatDry",$AY1158)),"heatDry","")</f>
        <v/>
      </c>
      <c r="BH1158" s="3" t="str">
        <f>IF(AND(ISNUMBER(SEARCH("aerobic",$AW1158)),ISNUMBER(SEARCH("anaer",$AW1158))),"Combined Aer and Anaer.","")</f>
        <v/>
      </c>
    </row>
    <row r="1159" spans="1:60" x14ac:dyDescent="0.25">
      <c r="A1159" s="5">
        <v>2589</v>
      </c>
      <c r="B1159" t="s">
        <v>11992</v>
      </c>
      <c r="C1159">
        <v>69.599999999999994</v>
      </c>
      <c r="D1159">
        <v>1430.7406002176119</v>
      </c>
      <c r="E1159">
        <v>1415.0910016874091</v>
      </c>
      <c r="F1159">
        <v>984.00606341120226</v>
      </c>
      <c r="G1159">
        <v>1866.781603585692</v>
      </c>
      <c r="H1159">
        <v>-110.9808135301914</v>
      </c>
      <c r="I1159">
        <v>-112.3889750218936</v>
      </c>
      <c r="J1159">
        <v>-131.7350518158546</v>
      </c>
      <c r="K1159">
        <v>-89.421924875324905</v>
      </c>
      <c r="L1159">
        <v>47.935050350452947</v>
      </c>
      <c r="M1159">
        <v>47.758774421622753</v>
      </c>
      <c r="N1159">
        <v>47.142208770260979</v>
      </c>
      <c r="O1159">
        <v>49.241444387480882</v>
      </c>
      <c r="P1159">
        <v>1.631247731763573</v>
      </c>
      <c r="Q1159">
        <v>1.6460905115199651</v>
      </c>
      <c r="R1159">
        <v>1.334294302753307</v>
      </c>
      <c r="S1159">
        <v>1.903779578836758</v>
      </c>
      <c r="T1159">
        <v>78101.102524733156</v>
      </c>
      <c r="U1159">
        <v>78101.233575278951</v>
      </c>
      <c r="V1159">
        <v>78048.016852136963</v>
      </c>
      <c r="W1159">
        <v>78154.38222019792</v>
      </c>
      <c r="X1159">
        <v>5104.0245795931578</v>
      </c>
      <c r="Y1159">
        <v>5122.2280365626511</v>
      </c>
      <c r="Z1159">
        <v>4965.1448471466892</v>
      </c>
      <c r="AA1159">
        <v>5190.3030126523454</v>
      </c>
      <c r="AB1159">
        <v>787.52861405463364</v>
      </c>
      <c r="AC1159">
        <v>778.04590992244505</v>
      </c>
      <c r="AD1159">
        <v>685.63649626393124</v>
      </c>
      <c r="AE1159">
        <v>910.91390791616254</v>
      </c>
      <c r="AF1159">
        <v>67.494997718306337</v>
      </c>
      <c r="AG1159">
        <v>67.246819519100995</v>
      </c>
      <c r="AH1159">
        <v>66.378620848058617</v>
      </c>
      <c r="AI1159">
        <v>69.334432244121217</v>
      </c>
      <c r="AJ1159">
        <v>0.60102864374632115</v>
      </c>
      <c r="AK1159">
        <v>0.60102864025191682</v>
      </c>
      <c r="AL1159">
        <v>0.60102669801004016</v>
      </c>
      <c r="AM1159">
        <v>0.60103055697720043</v>
      </c>
      <c r="AN1159">
        <v>0.96832146829118626</v>
      </c>
      <c r="AO1159">
        <v>0.96832146829118637</v>
      </c>
      <c r="AP1159">
        <v>0.96832146829118637</v>
      </c>
      <c r="AQ1159">
        <v>0.96832146829118637</v>
      </c>
      <c r="AR1159">
        <v>16.032385893061651</v>
      </c>
      <c r="AS1159">
        <v>16.032385893061651</v>
      </c>
      <c r="AT1159">
        <v>16.032385893061651</v>
      </c>
      <c r="AU1159">
        <v>16.032385893061651</v>
      </c>
      <c r="AV1159" t="str">
        <f>VLOOKUP(Sheet1[[#This Row],[NPDES ID2]],Combined_Sheet__Major_Only___2[[NPDES ID2]:[ECHO BFR]],3,FALSE)</f>
        <v>GA</v>
      </c>
      <c r="AW1159" t="s">
        <v>41</v>
      </c>
      <c r="AX1159" t="str">
        <f>VLOOKUP(Sheet1[[#This Row],[NPDES ID2]],Combined_Sheet__Major_Only___2[[NPDES ID2]:[ECHO BFR]],27,FALSE)</f>
        <v>-</v>
      </c>
      <c r="AY1159" t="str">
        <f>VLOOKUP(Sheet1[[#This Row],[NPDES ID2]],Combined_Sheet__Major_Only___2[[NPDES ID2]:[ECHO BFR]],28,FALSE)</f>
        <v>-</v>
      </c>
      <c r="AZ1159" t="str">
        <f>VLOOKUP(Sheet1[[#This Row],[NPDES ID2]],Combined_Sheet__Major_Only___2[[NPDES ID2]:[ECHO BFR]],29,FALSE)</f>
        <v>thickening</v>
      </c>
      <c r="BA1159">
        <f>VLOOKUP(Sheet1[[#This Row],[NPDES ID2]],Combined_Sheet__Major_Only___2[[NPDES ID2]:[ECHO BFR]],17,FALSE)</f>
        <v>34.291930000000001</v>
      </c>
      <c r="BB1159">
        <f>VLOOKUP(Sheet1[[#This Row],[NPDES ID2]],Combined_Sheet__Major_Only___2[[NPDES ID2]:[ECHO BFR]],18,FALSE)</f>
        <v>-84.389330000000001</v>
      </c>
      <c r="BC1159" s="2" t="str">
        <f>IF(ISNUMBER(SEARCH("aerobic",$AW1159)),"aerobic","")</f>
        <v>aerobic</v>
      </c>
      <c r="BD1159" s="2" t="str">
        <f>IF(ISNUMBER(SEARCH("anaer",$AW1159)),"anaer","")</f>
        <v/>
      </c>
      <c r="BE1159" s="2" t="str">
        <f>IF(ISNUMBER(SEARCH("thickening",$AZ1159)),"thickening","")</f>
        <v>thickening</v>
      </c>
      <c r="BF1159" s="4" t="str">
        <f>IF(ISNUMBER(SEARCH("airDry",$AW1159)),"airDry","")</f>
        <v/>
      </c>
      <c r="BG1159" s="4" t="str">
        <f>IF(ISNUMBER(SEARCH("heatDry",$AY1159)),"heatDry","")</f>
        <v/>
      </c>
      <c r="BH1159" s="4" t="str">
        <f>IF(AND(ISNUMBER(SEARCH("aerobic",$AW1159)),ISNUMBER(SEARCH("anaer",$AW1159))),"Combined Aer and Anaer.","")</f>
        <v/>
      </c>
    </row>
    <row r="1160" spans="1:60" x14ac:dyDescent="0.25">
      <c r="A1160" s="5">
        <v>1658</v>
      </c>
      <c r="B1160" t="s">
        <v>7784</v>
      </c>
      <c r="C1160">
        <v>59.89</v>
      </c>
      <c r="D1160">
        <v>1607.985029463915</v>
      </c>
      <c r="E1160">
        <v>1592.895343469369</v>
      </c>
      <c r="F1160">
        <v>1099.537458106799</v>
      </c>
      <c r="G1160">
        <v>2103.0095583982852</v>
      </c>
      <c r="H1160">
        <v>-108.2463281925326</v>
      </c>
      <c r="I1160">
        <v>-109.5814291576465</v>
      </c>
      <c r="J1160">
        <v>-129.10741251490151</v>
      </c>
      <c r="K1160">
        <v>-86.814017713337776</v>
      </c>
      <c r="L1160">
        <v>42.211782465249627</v>
      </c>
      <c r="M1160">
        <v>42.067437841252897</v>
      </c>
      <c r="N1160">
        <v>41.562556825994022</v>
      </c>
      <c r="O1160">
        <v>43.28153401971457</v>
      </c>
      <c r="P1160">
        <v>1.401725362900917</v>
      </c>
      <c r="Q1160">
        <v>1.4169903972394089</v>
      </c>
      <c r="R1160">
        <v>1.142943048682316</v>
      </c>
      <c r="S1160">
        <v>1.645908765469096</v>
      </c>
      <c r="T1160">
        <v>78098.822510413986</v>
      </c>
      <c r="U1160">
        <v>78098.953557222005</v>
      </c>
      <c r="V1160">
        <v>78045.738351908396</v>
      </c>
      <c r="W1160">
        <v>78152.1006862543</v>
      </c>
      <c r="X1160">
        <v>4987.1556983705914</v>
      </c>
      <c r="Y1160">
        <v>5003.9109494508384</v>
      </c>
      <c r="Z1160">
        <v>4860.6287902450258</v>
      </c>
      <c r="AA1160">
        <v>5065.5544785585589</v>
      </c>
      <c r="AB1160">
        <v>753.12421464793215</v>
      </c>
      <c r="AC1160">
        <v>744.36275274783884</v>
      </c>
      <c r="AD1160">
        <v>657.64520520087115</v>
      </c>
      <c r="AE1160">
        <v>867.47394740158165</v>
      </c>
      <c r="AF1160">
        <v>69.072752493089169</v>
      </c>
      <c r="AG1160">
        <v>68.836579277485086</v>
      </c>
      <c r="AH1160">
        <v>68.010386520245035</v>
      </c>
      <c r="AI1160">
        <v>70.823197938422496</v>
      </c>
      <c r="AJ1160">
        <v>0.62033072106731713</v>
      </c>
      <c r="AK1160">
        <v>0.62033071804795359</v>
      </c>
      <c r="AL1160">
        <v>0.62032903963694519</v>
      </c>
      <c r="AM1160">
        <v>0.62033237440676992</v>
      </c>
      <c r="AN1160">
        <v>0.96832058549056266</v>
      </c>
      <c r="AO1160">
        <v>0.96832058549056277</v>
      </c>
      <c r="AP1160">
        <v>0.96832058549056277</v>
      </c>
      <c r="AQ1160">
        <v>0.96832058549056277</v>
      </c>
      <c r="AR1160">
        <v>16.626113059654269</v>
      </c>
      <c r="AS1160">
        <v>16.62611305965428</v>
      </c>
      <c r="AT1160">
        <v>16.62611305965428</v>
      </c>
      <c r="AU1160">
        <v>16.62611305965428</v>
      </c>
      <c r="AV1160" t="str">
        <f>VLOOKUP(Sheet1[[#This Row],[NPDES ID2]],Combined_Sheet__Major_Only___2[[NPDES ID2]:[ECHO BFR]],3,FALSE)</f>
        <v>CA</v>
      </c>
      <c r="AW1160" t="s">
        <v>12185</v>
      </c>
      <c r="AX1160" t="str">
        <f>VLOOKUP(Sheet1[[#This Row],[NPDES ID2]],Combined_Sheet__Major_Only___2[[NPDES ID2]:[ECHO BFR]],27,FALSE)</f>
        <v>-</v>
      </c>
      <c r="AY1160" t="str">
        <f>VLOOKUP(Sheet1[[#This Row],[NPDES ID2]],Combined_Sheet__Major_Only___2[[NPDES ID2]:[ECHO BFR]],28,FALSE)</f>
        <v>highTempCompost</v>
      </c>
      <c r="AZ1160" t="str">
        <f>VLOOKUP(Sheet1[[#This Row],[NPDES ID2]],Combined_Sheet__Major_Only___2[[NPDES ID2]:[ECHO BFR]],29,FALSE)</f>
        <v>thickening, preliminaryOps</v>
      </c>
      <c r="BA1160">
        <f>VLOOKUP(Sheet1[[#This Row],[NPDES ID2]],Combined_Sheet__Major_Only___2[[NPDES ID2]:[ECHO BFR]],17,FALSE)</f>
        <v>37.675026699999997</v>
      </c>
      <c r="BB1160">
        <f>VLOOKUP(Sheet1[[#This Row],[NPDES ID2]],Combined_Sheet__Major_Only___2[[NPDES ID2]:[ECHO BFR]],18,FALSE)</f>
        <v>-119.79389089999999</v>
      </c>
      <c r="BC1160" s="2" t="str">
        <f>IF(ISNUMBER(SEARCH("aerobic",$AW1160)),"aerobic","")</f>
        <v/>
      </c>
      <c r="BD1160" s="2" t="str">
        <f>IF(ISNUMBER(SEARCH("anaer",$AW1160)),"anaer","")</f>
        <v>anaer</v>
      </c>
      <c r="BE1160" s="2" t="str">
        <f>IF(ISNUMBER(SEARCH("thickening",$AZ1160)),"thickening","")</f>
        <v>thickening</v>
      </c>
      <c r="BF1160" s="3" t="str">
        <f>IF(ISNUMBER(SEARCH("airDry",$AW1160)),"airDry","")</f>
        <v/>
      </c>
      <c r="BG1160" s="3" t="str">
        <f>IF(ISNUMBER(SEARCH("heatDry",$AY1160)),"heatDry","")</f>
        <v/>
      </c>
      <c r="BH1160" s="3" t="str">
        <f>IF(AND(ISNUMBER(SEARCH("aerobic",$AW1160)),ISNUMBER(SEARCH("anaer",$AW1160))),"Combined Aer and Anaer.","")</f>
        <v/>
      </c>
    </row>
    <row r="1161" spans="1:60" x14ac:dyDescent="0.25">
      <c r="A1161" s="5">
        <v>1804</v>
      </c>
      <c r="B1161" t="s">
        <v>8535</v>
      </c>
      <c r="C1161">
        <v>2927</v>
      </c>
      <c r="D1161">
        <v>656.81627689839547</v>
      </c>
      <c r="E1161">
        <v>653.06678010821963</v>
      </c>
      <c r="F1161">
        <v>535.48093677708914</v>
      </c>
      <c r="G1161">
        <v>762.64689586124052</v>
      </c>
      <c r="H1161">
        <v>-110.4123383079103</v>
      </c>
      <c r="I1161">
        <v>-111.8094077233752</v>
      </c>
      <c r="J1161">
        <v>-131.12847171477949</v>
      </c>
      <c r="K1161">
        <v>-88.509045674871913</v>
      </c>
      <c r="L1161">
        <v>2012.18100702793</v>
      </c>
      <c r="M1161">
        <v>2004.7343012851729</v>
      </c>
      <c r="N1161">
        <v>1978.7312850105079</v>
      </c>
      <c r="O1161">
        <v>2067.3194749420659</v>
      </c>
      <c r="P1161">
        <v>68.59814741509021</v>
      </c>
      <c r="Q1161">
        <v>69.212457266495591</v>
      </c>
      <c r="R1161">
        <v>56.125284424679187</v>
      </c>
      <c r="S1161">
        <v>80.032443275513032</v>
      </c>
      <c r="T1161">
        <v>78050.318349225388</v>
      </c>
      <c r="U1161">
        <v>78050.449316517334</v>
      </c>
      <c r="V1161">
        <v>77997.266400909837</v>
      </c>
      <c r="W1161">
        <v>78103.564197150583</v>
      </c>
      <c r="X1161">
        <v>5110.1162986999516</v>
      </c>
      <c r="Y1161">
        <v>5128.4617226148303</v>
      </c>
      <c r="Z1161">
        <v>4970.340074034626</v>
      </c>
      <c r="AA1161">
        <v>5196.9638797339994</v>
      </c>
      <c r="AB1161">
        <v>789.96204825200596</v>
      </c>
      <c r="AC1161">
        <v>780.44922527642393</v>
      </c>
      <c r="AD1161">
        <v>687.5172845103225</v>
      </c>
      <c r="AE1161">
        <v>914.13016603547669</v>
      </c>
      <c r="AF1161">
        <v>67.380813187985211</v>
      </c>
      <c r="AG1161">
        <v>67.132597686463441</v>
      </c>
      <c r="AH1161">
        <v>66.26005015516985</v>
      </c>
      <c r="AI1161">
        <v>69.225734050770512</v>
      </c>
      <c r="AJ1161">
        <v>0.59963211306787967</v>
      </c>
      <c r="AK1161">
        <v>0.59963196169537802</v>
      </c>
      <c r="AL1161">
        <v>0.59955033439953698</v>
      </c>
      <c r="AM1161">
        <v>0.59971253786927414</v>
      </c>
      <c r="AN1161">
        <v>0.96830179346034284</v>
      </c>
      <c r="AO1161">
        <v>0.96830179346034295</v>
      </c>
      <c r="AP1161">
        <v>0.96830179346034295</v>
      </c>
      <c r="AQ1161">
        <v>0.96830179346034295</v>
      </c>
      <c r="AR1161">
        <v>15.986700625232441</v>
      </c>
      <c r="AS1161">
        <v>15.986700625232441</v>
      </c>
      <c r="AT1161">
        <v>15.986700625232441</v>
      </c>
      <c r="AU1161">
        <v>15.986700625232441</v>
      </c>
      <c r="AV1161" t="str">
        <f>VLOOKUP(Sheet1[[#This Row],[NPDES ID2]],Combined_Sheet__Major_Only___2[[NPDES ID2]:[ECHO BFR]],3,FALSE)</f>
        <v>VA</v>
      </c>
      <c r="AW1161" t="s">
        <v>12185</v>
      </c>
      <c r="AX1161" t="str">
        <f>VLOOKUP(Sheet1[[#This Row],[NPDES ID2]],Combined_Sheet__Major_Only___2[[NPDES ID2]:[ECHO BFR]],27,FALSE)</f>
        <v>methaneBioCaptureRecover</v>
      </c>
      <c r="AY1161" t="str">
        <f>VLOOKUP(Sheet1[[#This Row],[NPDES ID2]],Combined_Sheet__Major_Only___2[[NPDES ID2]:[ECHO BFR]],28,FALSE)</f>
        <v>-</v>
      </c>
      <c r="AZ1161" t="str">
        <f>VLOOKUP(Sheet1[[#This Row],[NPDES ID2]],Combined_Sheet__Major_Only___2[[NPDES ID2]:[ECHO BFR]],29,FALSE)</f>
        <v>preliminaryOps, thickening</v>
      </c>
      <c r="BA1161">
        <f>VLOOKUP(Sheet1[[#This Row],[NPDES ID2]],Combined_Sheet__Major_Only___2[[NPDES ID2]:[ECHO BFR]],17,FALSE)</f>
        <v>36.848327151478003</v>
      </c>
      <c r="BB1161">
        <f>VLOOKUP(Sheet1[[#This Row],[NPDES ID2]],Combined_Sheet__Major_Only___2[[NPDES ID2]:[ECHO BFR]],18,FALSE)</f>
        <v>-76.476978900554997</v>
      </c>
      <c r="BC1161" s="2" t="str">
        <f>IF(ISNUMBER(SEARCH("aerobic",$AW1161)),"aerobic","")</f>
        <v/>
      </c>
      <c r="BD1161" s="2" t="str">
        <f>IF(ISNUMBER(SEARCH("anaer",$AW1161)),"anaer","")</f>
        <v>anaer</v>
      </c>
      <c r="BE1161" s="2" t="str">
        <f>IF(ISNUMBER(SEARCH("thickening",$AZ1161)),"thickening","")</f>
        <v>thickening</v>
      </c>
      <c r="BF1161" s="3" t="str">
        <f>IF(ISNUMBER(SEARCH("airDry",$AW1161)),"airDry","")</f>
        <v/>
      </c>
      <c r="BG1161" s="3" t="str">
        <f>IF(ISNUMBER(SEARCH("heatDry",$AY1161)),"heatDry","")</f>
        <v/>
      </c>
      <c r="BH1161" s="3" t="str">
        <f>IF(AND(ISNUMBER(SEARCH("aerobic",$AW1161)),ISNUMBER(SEARCH("anaer",$AW1161))),"Combined Aer and Anaer.","")</f>
        <v/>
      </c>
    </row>
    <row r="1162" spans="1:60" x14ac:dyDescent="0.25">
      <c r="A1162" s="5">
        <v>2384</v>
      </c>
      <c r="B1162" t="s">
        <v>11117</v>
      </c>
      <c r="C1162">
        <v>305.50720000000001</v>
      </c>
      <c r="D1162">
        <v>438.43028811591921</v>
      </c>
      <c r="E1162">
        <v>436.36828016581711</v>
      </c>
      <c r="F1162">
        <v>335.26306238134981</v>
      </c>
      <c r="G1162">
        <v>540.92556407058873</v>
      </c>
      <c r="H1162">
        <v>-109.8881215678162</v>
      </c>
      <c r="I1162">
        <v>-111.2805001347717</v>
      </c>
      <c r="J1162">
        <v>-130.6797927134609</v>
      </c>
      <c r="K1162">
        <v>-88.349064418330713</v>
      </c>
      <c r="L1162">
        <v>212.23275222609661</v>
      </c>
      <c r="M1162">
        <v>211.47282330301039</v>
      </c>
      <c r="N1162">
        <v>208.81516878398969</v>
      </c>
      <c r="O1162">
        <v>217.86421833470419</v>
      </c>
      <c r="P1162">
        <v>7.1565561658179613</v>
      </c>
      <c r="Q1162">
        <v>7.2258634085118914</v>
      </c>
      <c r="R1162">
        <v>5.8469529574313377</v>
      </c>
      <c r="S1162">
        <v>8.3712081328360703</v>
      </c>
      <c r="T1162">
        <v>78046.87531839071</v>
      </c>
      <c r="U1162">
        <v>78047.006280038302</v>
      </c>
      <c r="V1162">
        <v>77993.825656490924</v>
      </c>
      <c r="W1162">
        <v>78100.118871543556</v>
      </c>
      <c r="X1162">
        <v>5056.6115343653637</v>
      </c>
      <c r="Y1162">
        <v>5074.2566316927878</v>
      </c>
      <c r="Z1162">
        <v>4922.5185338138917</v>
      </c>
      <c r="AA1162">
        <v>5139.8350599577616</v>
      </c>
      <c r="AB1162">
        <v>773.89645231914869</v>
      </c>
      <c r="AC1162">
        <v>764.70091312274167</v>
      </c>
      <c r="AD1162">
        <v>674.5299630043512</v>
      </c>
      <c r="AE1162">
        <v>893.72617788756702</v>
      </c>
      <c r="AF1162">
        <v>68.080670002750409</v>
      </c>
      <c r="AG1162">
        <v>67.837017343230656</v>
      </c>
      <c r="AH1162">
        <v>66.984299416495091</v>
      </c>
      <c r="AI1162">
        <v>69.886995816646149</v>
      </c>
      <c r="AJ1162">
        <v>0.6081927130783561</v>
      </c>
      <c r="AK1162">
        <v>0.6081926976805081</v>
      </c>
      <c r="AL1162">
        <v>0.60818416064708836</v>
      </c>
      <c r="AM1162">
        <v>0.60820112273778282</v>
      </c>
      <c r="AN1162">
        <v>0.96830045867494297</v>
      </c>
      <c r="AO1162">
        <v>0.96830045867494308</v>
      </c>
      <c r="AP1162">
        <v>0.96830045867494308</v>
      </c>
      <c r="AQ1162">
        <v>0.96830045867494308</v>
      </c>
      <c r="AR1162">
        <v>16.25252171094494</v>
      </c>
      <c r="AS1162">
        <v>16.25252171094494</v>
      </c>
      <c r="AT1162">
        <v>16.25252171094494</v>
      </c>
      <c r="AU1162">
        <v>16.25252171094494</v>
      </c>
      <c r="AV1162" t="str">
        <f>VLOOKUP(Sheet1[[#This Row],[NPDES ID2]],Combined_Sheet__Major_Only___2[[NPDES ID2]:[ECHO BFR]],3,FALSE)</f>
        <v>CA</v>
      </c>
      <c r="AW1162" t="s">
        <v>12185</v>
      </c>
      <c r="AX1162" t="str">
        <f>VLOOKUP(Sheet1[[#This Row],[NPDES ID2]],Combined_Sheet__Major_Only___2[[NPDES ID2]:[ECHO BFR]],27,FALSE)</f>
        <v>methaneBioCaptureRecover</v>
      </c>
      <c r="AY1162" t="str">
        <f>VLOOKUP(Sheet1[[#This Row],[NPDES ID2]],Combined_Sheet__Major_Only___2[[NPDES ID2]:[ECHO BFR]],28,FALSE)</f>
        <v>-</v>
      </c>
      <c r="AZ1162" t="str">
        <f>VLOOKUP(Sheet1[[#This Row],[NPDES ID2]],Combined_Sheet__Major_Only___2[[NPDES ID2]:[ECHO BFR]],29,FALSE)</f>
        <v>thickening</v>
      </c>
      <c r="BA1162">
        <f>VLOOKUP(Sheet1[[#This Row],[NPDES ID2]],Combined_Sheet__Major_Only___2[[NPDES ID2]:[ECHO BFR]],17,FALSE)</f>
        <v>37.472611000000001</v>
      </c>
      <c r="BB1162">
        <f>VLOOKUP(Sheet1[[#This Row],[NPDES ID2]],Combined_Sheet__Major_Only___2[[NPDES ID2]:[ECHO BFR]],18,FALSE)</f>
        <v>-122.443639</v>
      </c>
      <c r="BC1162" s="2" t="str">
        <f>IF(ISNUMBER(SEARCH("aerobic",$AW1162)),"aerobic","")</f>
        <v/>
      </c>
      <c r="BD1162" s="2" t="str">
        <f>IF(ISNUMBER(SEARCH("anaer",$AW1162)),"anaer","")</f>
        <v>anaer</v>
      </c>
      <c r="BE1162" s="2" t="str">
        <f>IF(ISNUMBER(SEARCH("thickening",$AZ1162)),"thickening","")</f>
        <v>thickening</v>
      </c>
      <c r="BF1162" s="3" t="str">
        <f>IF(ISNUMBER(SEARCH("airDry",$AW1162)),"airDry","")</f>
        <v/>
      </c>
      <c r="BG1162" s="3" t="str">
        <f>IF(ISNUMBER(SEARCH("heatDry",$AY1162)),"heatDry","")</f>
        <v/>
      </c>
      <c r="BH1162" s="3" t="str">
        <f>IF(AND(ISNUMBER(SEARCH("aerobic",$AW1162)),ISNUMBER(SEARCH("anaer",$AW1162))),"Combined Aer and Anaer.","")</f>
        <v/>
      </c>
    </row>
    <row r="1163" spans="1:60" x14ac:dyDescent="0.25">
      <c r="A1163" s="5">
        <v>1563</v>
      </c>
      <c r="B1163" t="s">
        <v>7354</v>
      </c>
      <c r="C1163">
        <v>88.34</v>
      </c>
      <c r="D1163">
        <v>1123.1896384857689</v>
      </c>
      <c r="E1163">
        <v>1112.1346284636411</v>
      </c>
      <c r="F1163">
        <v>780.65377984222562</v>
      </c>
      <c r="G1163">
        <v>1460.6461145216761</v>
      </c>
      <c r="H1163">
        <v>-108.1252265583377</v>
      </c>
      <c r="I1163">
        <v>-109.4538925658249</v>
      </c>
      <c r="J1163">
        <v>-128.99055487391311</v>
      </c>
      <c r="K1163">
        <v>-86.695090160785995</v>
      </c>
      <c r="L1163">
        <v>62.324473837172839</v>
      </c>
      <c r="M1163">
        <v>62.112019174943093</v>
      </c>
      <c r="N1163">
        <v>61.368919175314623</v>
      </c>
      <c r="O1163">
        <v>63.898980786231228</v>
      </c>
      <c r="P1163">
        <v>2.0674717708567338</v>
      </c>
      <c r="Q1163">
        <v>2.090221150247451</v>
      </c>
      <c r="R1163">
        <v>1.685554588506464</v>
      </c>
      <c r="S1163">
        <v>2.428261398495259</v>
      </c>
      <c r="T1163">
        <v>78012.364810649611</v>
      </c>
      <c r="U1163">
        <v>78012.49571572186</v>
      </c>
      <c r="V1163">
        <v>77959.338066165277</v>
      </c>
      <c r="W1163">
        <v>78065.585362626123</v>
      </c>
      <c r="X1163">
        <v>4976.7928783157431</v>
      </c>
      <c r="Y1163">
        <v>4993.4707460782256</v>
      </c>
      <c r="Z1163">
        <v>4850.9098318219303</v>
      </c>
      <c r="AA1163">
        <v>5054.7839167225547</v>
      </c>
      <c r="AB1163">
        <v>750.89652120171684</v>
      </c>
      <c r="AC1163">
        <v>742.17353441836326</v>
      </c>
      <c r="AD1163">
        <v>655.77890998354962</v>
      </c>
      <c r="AE1163">
        <v>864.76198766447726</v>
      </c>
      <c r="AF1163">
        <v>69.139976590093639</v>
      </c>
      <c r="AG1163">
        <v>68.904323410598266</v>
      </c>
      <c r="AH1163">
        <v>68.079907564090917</v>
      </c>
      <c r="AI1163">
        <v>70.88661994259806</v>
      </c>
      <c r="AJ1163">
        <v>0.62115331941025498</v>
      </c>
      <c r="AK1163">
        <v>0.62115331495781478</v>
      </c>
      <c r="AL1163">
        <v>0.62115084065537718</v>
      </c>
      <c r="AM1163">
        <v>0.62115575675725387</v>
      </c>
      <c r="AN1163">
        <v>0.96828707351656307</v>
      </c>
      <c r="AO1163">
        <v>0.96828707351656296</v>
      </c>
      <c r="AP1163">
        <v>0.96828707351656296</v>
      </c>
      <c r="AQ1163">
        <v>0.96828707351656296</v>
      </c>
      <c r="AR1163">
        <v>16.651388341969781</v>
      </c>
      <c r="AS1163">
        <v>16.651388341969781</v>
      </c>
      <c r="AT1163">
        <v>16.651388341969781</v>
      </c>
      <c r="AU1163">
        <v>16.651388341969781</v>
      </c>
      <c r="AV1163" t="str">
        <f>VLOOKUP(Sheet1[[#This Row],[NPDES ID2]],Combined_Sheet__Major_Only___2[[NPDES ID2]:[ECHO BFR]],3,FALSE)</f>
        <v>AL</v>
      </c>
      <c r="AW1163" t="s">
        <v>12185</v>
      </c>
      <c r="AX1163" t="str">
        <f>VLOOKUP(Sheet1[[#This Row],[NPDES ID2]],Combined_Sheet__Major_Only___2[[NPDES ID2]:[ECHO BFR]],27,FALSE)</f>
        <v>tempSludgeStore</v>
      </c>
      <c r="AY1163" t="str">
        <f>VLOOKUP(Sheet1[[#This Row],[NPDES ID2]],Combined_Sheet__Major_Only___2[[NPDES ID2]:[ECHO BFR]],28,FALSE)</f>
        <v>-</v>
      </c>
      <c r="AZ1163" t="str">
        <f>VLOOKUP(Sheet1[[#This Row],[NPDES ID2]],Combined_Sheet__Major_Only___2[[NPDES ID2]:[ECHO BFR]],29,FALSE)</f>
        <v>preliminaryOps, thickening</v>
      </c>
      <c r="BA1163">
        <f>VLOOKUP(Sheet1[[#This Row],[NPDES ID2]],Combined_Sheet__Major_Only___2[[NPDES ID2]:[ECHO BFR]],17,FALSE)</f>
        <v>32.399186</v>
      </c>
      <c r="BB1163">
        <f>VLOOKUP(Sheet1[[#This Row],[NPDES ID2]],Combined_Sheet__Major_Only___2[[NPDES ID2]:[ECHO BFR]],18,FALSE)</f>
        <v>-87.040836999999996</v>
      </c>
      <c r="BC1163" s="2" t="str">
        <f>IF(ISNUMBER(SEARCH("aerobic",$AW1163)),"aerobic","")</f>
        <v/>
      </c>
      <c r="BD1163" s="2" t="str">
        <f>IF(ISNUMBER(SEARCH("anaer",$AW1163)),"anaer","")</f>
        <v>anaer</v>
      </c>
      <c r="BE1163" s="2" t="str">
        <f>IF(ISNUMBER(SEARCH("thickening",$AZ1163)),"thickening","")</f>
        <v>thickening</v>
      </c>
      <c r="BF1163" s="4" t="str">
        <f>IF(ISNUMBER(SEARCH("airDry",$AW1163)),"airDry","")</f>
        <v/>
      </c>
      <c r="BG1163" s="4" t="str">
        <f>IF(ISNUMBER(SEARCH("heatDry",$AY1163)),"heatDry","")</f>
        <v/>
      </c>
      <c r="BH1163" s="4" t="str">
        <f>IF(AND(ISNUMBER(SEARCH("aerobic",$AW1163)),ISNUMBER(SEARCH("anaer",$AW1163))),"Combined Aer and Anaer.","")</f>
        <v/>
      </c>
    </row>
    <row r="1164" spans="1:60" x14ac:dyDescent="0.25">
      <c r="A1164" s="5">
        <v>1178</v>
      </c>
      <c r="B1164" t="s">
        <v>5651</v>
      </c>
      <c r="C1164">
        <v>268</v>
      </c>
      <c r="D1164">
        <v>476.59856826910061</v>
      </c>
      <c r="E1164">
        <v>473.77139977202762</v>
      </c>
      <c r="F1164">
        <v>358.4164496330053</v>
      </c>
      <c r="G1164">
        <v>592.27601607972247</v>
      </c>
      <c r="H1164">
        <v>-110.60018019731049</v>
      </c>
      <c r="I1164">
        <v>-111.9989216432508</v>
      </c>
      <c r="J1164">
        <v>-131.3649690837656</v>
      </c>
      <c r="K1164">
        <v>-89.033113819814702</v>
      </c>
      <c r="L1164">
        <v>185.0819176848583</v>
      </c>
      <c r="M1164">
        <v>184.40695898787169</v>
      </c>
      <c r="N1164">
        <v>182.04641106616819</v>
      </c>
      <c r="O1164">
        <v>190.08377289762339</v>
      </c>
      <c r="P1164">
        <v>6.2801599255316232</v>
      </c>
      <c r="Q1164">
        <v>6.3384582061241659</v>
      </c>
      <c r="R1164">
        <v>5.1350326394520227</v>
      </c>
      <c r="S1164">
        <v>7.3346906584356182</v>
      </c>
      <c r="T1164">
        <v>77986.735102121733</v>
      </c>
      <c r="U1164">
        <v>77986.865965177523</v>
      </c>
      <c r="V1164">
        <v>77933.725377574709</v>
      </c>
      <c r="W1164">
        <v>78039.938571954743</v>
      </c>
      <c r="X1164">
        <v>5082.6433260304184</v>
      </c>
      <c r="Y1164">
        <v>5100.6481262539619</v>
      </c>
      <c r="Z1164">
        <v>4945.4610301182947</v>
      </c>
      <c r="AA1164">
        <v>5167.8407730132567</v>
      </c>
      <c r="AB1164">
        <v>782.20897381524469</v>
      </c>
      <c r="AC1164">
        <v>772.83119480455616</v>
      </c>
      <c r="AD1164">
        <v>681.24776157672784</v>
      </c>
      <c r="AE1164">
        <v>904.30812197690409</v>
      </c>
      <c r="AF1164">
        <v>67.680142808007815</v>
      </c>
      <c r="AG1164">
        <v>67.433431156606048</v>
      </c>
      <c r="AH1164">
        <v>66.570069359426256</v>
      </c>
      <c r="AI1164">
        <v>69.509070243654975</v>
      </c>
      <c r="AJ1164">
        <v>0.60329325329573513</v>
      </c>
      <c r="AK1164">
        <v>0.60329323981613836</v>
      </c>
      <c r="AL1164">
        <v>0.60328576348546015</v>
      </c>
      <c r="AM1164">
        <v>0.60330061805929724</v>
      </c>
      <c r="AN1164">
        <v>0.96827712552548528</v>
      </c>
      <c r="AO1164">
        <v>0.96827712552548506</v>
      </c>
      <c r="AP1164">
        <v>0.96827712552548506</v>
      </c>
      <c r="AQ1164">
        <v>0.96827712552548506</v>
      </c>
      <c r="AR1164">
        <v>16.10185414738465</v>
      </c>
      <c r="AS1164">
        <v>16.10185414738465</v>
      </c>
      <c r="AT1164">
        <v>16.10185414738465</v>
      </c>
      <c r="AU1164">
        <v>16.10185414738465</v>
      </c>
      <c r="AV1164" t="str">
        <f>VLOOKUP(Sheet1[[#This Row],[NPDES ID2]],Combined_Sheet__Major_Only___2[[NPDES ID2]:[ECHO BFR]],3,FALSE)</f>
        <v>AL</v>
      </c>
      <c r="AW1164" t="s">
        <v>41</v>
      </c>
      <c r="AX1164" t="str">
        <f>VLOOKUP(Sheet1[[#This Row],[NPDES ID2]],Combined_Sheet__Major_Only___2[[NPDES ID2]:[ECHO BFR]],27,FALSE)</f>
        <v>-</v>
      </c>
      <c r="AY1164" t="str">
        <f>VLOOKUP(Sheet1[[#This Row],[NPDES ID2]],Combined_Sheet__Major_Only___2[[NPDES ID2]:[ECHO BFR]],28,FALSE)</f>
        <v>-</v>
      </c>
      <c r="AZ1164" t="str">
        <f>VLOOKUP(Sheet1[[#This Row],[NPDES ID2]],Combined_Sheet__Major_Only___2[[NPDES ID2]:[ECHO BFR]],29,FALSE)</f>
        <v>thickening</v>
      </c>
      <c r="BA1164">
        <f>VLOOKUP(Sheet1[[#This Row],[NPDES ID2]],Combined_Sheet__Major_Only___2[[NPDES ID2]:[ECHO BFR]],17,FALSE)</f>
        <v>34.758200000000002</v>
      </c>
      <c r="BB1164">
        <f>VLOOKUP(Sheet1[[#This Row],[NPDES ID2]],Combined_Sheet__Major_Only___2[[NPDES ID2]:[ECHO BFR]],18,FALSE)</f>
        <v>-87.641000000000005</v>
      </c>
      <c r="BC1164" s="2" t="str">
        <f>IF(ISNUMBER(SEARCH("aerobic",$AW1164)),"aerobic","")</f>
        <v>aerobic</v>
      </c>
      <c r="BD1164" s="2" t="str">
        <f>IF(ISNUMBER(SEARCH("anaer",$AW1164)),"anaer","")</f>
        <v/>
      </c>
      <c r="BE1164" s="2" t="str">
        <f>IF(ISNUMBER(SEARCH("thickening",$AZ1164)),"thickening","")</f>
        <v>thickening</v>
      </c>
      <c r="BF1164" s="3" t="str">
        <f>IF(ISNUMBER(SEARCH("airDry",$AW1164)),"airDry","")</f>
        <v/>
      </c>
      <c r="BG1164" s="3" t="str">
        <f>IF(ISNUMBER(SEARCH("heatDry",$AY1164)),"heatDry","")</f>
        <v/>
      </c>
      <c r="BH1164" s="3" t="str">
        <f>IF(AND(ISNUMBER(SEARCH("aerobic",$AW1164)),ISNUMBER(SEARCH("anaer",$AW1164))),"Combined Aer and Anaer.","")</f>
        <v/>
      </c>
    </row>
    <row r="1165" spans="1:60" x14ac:dyDescent="0.25">
      <c r="A1165" s="5">
        <v>1254</v>
      </c>
      <c r="B1165" t="s">
        <v>5990</v>
      </c>
      <c r="C1165">
        <v>209.5</v>
      </c>
      <c r="D1165">
        <v>559.94374922270629</v>
      </c>
      <c r="E1165">
        <v>556.49403966696491</v>
      </c>
      <c r="F1165">
        <v>410.68991678455882</v>
      </c>
      <c r="G1165">
        <v>707.08587410944028</v>
      </c>
      <c r="H1165">
        <v>-110.0839955218742</v>
      </c>
      <c r="I1165">
        <v>-111.4891223045511</v>
      </c>
      <c r="J1165">
        <v>-130.87000328366179</v>
      </c>
      <c r="K1165">
        <v>-88.548088044498868</v>
      </c>
      <c r="L1165">
        <v>145.32941179294559</v>
      </c>
      <c r="M1165">
        <v>144.8067231764071</v>
      </c>
      <c r="N1165">
        <v>142.97865086971851</v>
      </c>
      <c r="O1165">
        <v>149.20292344498361</v>
      </c>
      <c r="P1165">
        <v>4.9080165699323484</v>
      </c>
      <c r="Q1165">
        <v>4.9550718341327098</v>
      </c>
      <c r="R1165">
        <v>4.0106590770465989</v>
      </c>
      <c r="S1165">
        <v>5.7388455083955234</v>
      </c>
      <c r="T1165">
        <v>77979.3500616198</v>
      </c>
      <c r="U1165">
        <v>77979.480912568804</v>
      </c>
      <c r="V1165">
        <v>77926.345241261457</v>
      </c>
      <c r="W1165">
        <v>78032.548609339821</v>
      </c>
      <c r="X1165">
        <v>5059.480064167521</v>
      </c>
      <c r="Y1165">
        <v>5077.1990027942502</v>
      </c>
      <c r="Z1165">
        <v>4924.7319773715408</v>
      </c>
      <c r="AA1165">
        <v>5143.1238267516601</v>
      </c>
      <c r="AB1165">
        <v>775.37086598746328</v>
      </c>
      <c r="AC1165">
        <v>766.13713181620665</v>
      </c>
      <c r="AD1165">
        <v>675.69102654063624</v>
      </c>
      <c r="AE1165">
        <v>895.65972471808186</v>
      </c>
      <c r="AF1165">
        <v>67.982984291398594</v>
      </c>
      <c r="AG1165">
        <v>67.73856019056457</v>
      </c>
      <c r="AH1165">
        <v>66.883286100971119</v>
      </c>
      <c r="AI1165">
        <v>69.794851734258899</v>
      </c>
      <c r="AJ1165">
        <v>0.60699771748151932</v>
      </c>
      <c r="AK1165">
        <v>0.60699770694204491</v>
      </c>
      <c r="AL1165">
        <v>0.60699185760430308</v>
      </c>
      <c r="AM1165">
        <v>0.60700347950638667</v>
      </c>
      <c r="AN1165">
        <v>0.96827425791559274</v>
      </c>
      <c r="AO1165">
        <v>0.96827425791559296</v>
      </c>
      <c r="AP1165">
        <v>0.96827425791559296</v>
      </c>
      <c r="AQ1165">
        <v>0.96827425791559296</v>
      </c>
      <c r="AR1165">
        <v>16.215856541627488</v>
      </c>
      <c r="AS1165">
        <v>16.215856541627481</v>
      </c>
      <c r="AT1165">
        <v>16.215856541627481</v>
      </c>
      <c r="AU1165">
        <v>16.215856541627481</v>
      </c>
      <c r="AV1165" t="str">
        <f>VLOOKUP(Sheet1[[#This Row],[NPDES ID2]],Combined_Sheet__Major_Only___2[[NPDES ID2]:[ECHO BFR]],3,FALSE)</f>
        <v>WA</v>
      </c>
      <c r="AW1165" t="s">
        <v>41</v>
      </c>
      <c r="AX1165" t="str">
        <f>VLOOKUP(Sheet1[[#This Row],[NPDES ID2]],Combined_Sheet__Major_Only___2[[NPDES ID2]:[ECHO BFR]],27,FALSE)</f>
        <v>-</v>
      </c>
      <c r="AY1165" t="str">
        <f>VLOOKUP(Sheet1[[#This Row],[NPDES ID2]],Combined_Sheet__Major_Only___2[[NPDES ID2]:[ECHO BFR]],28,FALSE)</f>
        <v>-</v>
      </c>
      <c r="AZ1165" t="str">
        <f>VLOOKUP(Sheet1[[#This Row],[NPDES ID2]],Combined_Sheet__Major_Only___2[[NPDES ID2]:[ECHO BFR]],29,FALSE)</f>
        <v>sludgeLagoon, thickening</v>
      </c>
      <c r="BA1165">
        <f>VLOOKUP(Sheet1[[#This Row],[NPDES ID2]],Combined_Sheet__Major_Only___2[[NPDES ID2]:[ECHO BFR]],17,FALSE)</f>
        <v>46.931927000000002</v>
      </c>
      <c r="BB1165">
        <f>VLOOKUP(Sheet1[[#This Row],[NPDES ID2]],Combined_Sheet__Major_Only___2[[NPDES ID2]:[ECHO BFR]],18,FALSE)</f>
        <v>-124.15660099999999</v>
      </c>
      <c r="BC1165" s="2" t="str">
        <f>IF(ISNUMBER(SEARCH("aerobic",$AW1165)),"aerobic","")</f>
        <v>aerobic</v>
      </c>
      <c r="BD1165" s="2" t="str">
        <f>IF(ISNUMBER(SEARCH("anaer",$AW1165)),"anaer","")</f>
        <v/>
      </c>
      <c r="BE1165" s="2" t="str">
        <f>IF(ISNUMBER(SEARCH("thickening",$AZ1165)),"thickening","")</f>
        <v>thickening</v>
      </c>
      <c r="BF1165" s="3" t="str">
        <f>IF(ISNUMBER(SEARCH("airDry",$AW1165)),"airDry","")</f>
        <v/>
      </c>
      <c r="BG1165" s="3" t="str">
        <f>IF(ISNUMBER(SEARCH("heatDry",$AY1165)),"heatDry","")</f>
        <v/>
      </c>
      <c r="BH1165" s="3" t="str">
        <f>IF(AND(ISNUMBER(SEARCH("aerobic",$AW1165)),ISNUMBER(SEARCH("anaer",$AW1165))),"Combined Aer and Anaer.","")</f>
        <v/>
      </c>
    </row>
    <row r="1166" spans="1:60" x14ac:dyDescent="0.25">
      <c r="A1166" s="5">
        <v>2041</v>
      </c>
      <c r="B1166" t="s">
        <v>9603</v>
      </c>
      <c r="C1166">
        <v>1297.1199999999999</v>
      </c>
      <c r="D1166">
        <v>349.3100081893644</v>
      </c>
      <c r="E1166">
        <v>347.28992210543993</v>
      </c>
      <c r="F1166">
        <v>295.58908428351629</v>
      </c>
      <c r="G1166">
        <v>410.30020511367218</v>
      </c>
      <c r="H1166">
        <v>-137.10032683006889</v>
      </c>
      <c r="I1166">
        <v>-138.4009354413229</v>
      </c>
      <c r="J1166">
        <v>-157.44991887575219</v>
      </c>
      <c r="K1166">
        <v>-114.09067253887341</v>
      </c>
      <c r="L1166">
        <v>1006.151651584841</v>
      </c>
      <c r="M1166">
        <v>1000.278178300494</v>
      </c>
      <c r="N1166">
        <v>979.74727900893174</v>
      </c>
      <c r="O1166">
        <v>1049.665681934257</v>
      </c>
      <c r="P1166">
        <v>41.161993096560572</v>
      </c>
      <c r="Q1166">
        <v>40.991862495060197</v>
      </c>
      <c r="R1166">
        <v>34.488120336522073</v>
      </c>
      <c r="S1166">
        <v>46.389574954991133</v>
      </c>
      <c r="T1166">
        <v>77946.746423787743</v>
      </c>
      <c r="U1166">
        <v>77946.877221287476</v>
      </c>
      <c r="V1166">
        <v>77893.76325454851</v>
      </c>
      <c r="W1166">
        <v>77999.92324125595</v>
      </c>
      <c r="X1166">
        <v>6071.1634664961894</v>
      </c>
      <c r="Y1166">
        <v>6103.4386339969569</v>
      </c>
      <c r="Z1166">
        <v>5813.6688523580324</v>
      </c>
      <c r="AA1166">
        <v>6232.4809885937466</v>
      </c>
      <c r="AB1166">
        <v>1144.8189314915101</v>
      </c>
      <c r="AC1166">
        <v>1128.8437357237781</v>
      </c>
      <c r="AD1166">
        <v>963.25498778238079</v>
      </c>
      <c r="AE1166">
        <v>1380.263306064058</v>
      </c>
      <c r="AF1166">
        <v>56.652230715595209</v>
      </c>
      <c r="AG1166">
        <v>56.322023529298043</v>
      </c>
      <c r="AH1166">
        <v>55.165225602250082</v>
      </c>
      <c r="AI1166">
        <v>59.101666943969043</v>
      </c>
      <c r="AJ1166">
        <v>0.46863970774981228</v>
      </c>
      <c r="AK1166">
        <v>0.46863964669486768</v>
      </c>
      <c r="AL1166">
        <v>0.46860623703274679</v>
      </c>
      <c r="AM1166">
        <v>0.46867262188925551</v>
      </c>
      <c r="AN1166">
        <v>0.96826159172967774</v>
      </c>
      <c r="AO1166">
        <v>0.96826159172967774</v>
      </c>
      <c r="AP1166">
        <v>0.96826159172967774</v>
      </c>
      <c r="AQ1166">
        <v>0.96826159172967774</v>
      </c>
      <c r="AR1166">
        <v>11.959118997145341</v>
      </c>
      <c r="AS1166">
        <v>11.959118997145341</v>
      </c>
      <c r="AT1166">
        <v>11.959118997145341</v>
      </c>
      <c r="AU1166">
        <v>11.959118997145341</v>
      </c>
      <c r="AV1166" t="str">
        <f>VLOOKUP(Sheet1[[#This Row],[NPDES ID2]],Combined_Sheet__Major_Only___2[[NPDES ID2]:[ECHO BFR]],3,FALSE)</f>
        <v>NH</v>
      </c>
      <c r="AW1166" t="s">
        <v>54</v>
      </c>
      <c r="AX1166" t="str">
        <f>VLOOKUP(Sheet1[[#This Row],[NPDES ID2]],Combined_Sheet__Major_Only___2[[NPDES ID2]:[ECHO BFR]],27,FALSE)</f>
        <v>-</v>
      </c>
      <c r="AY1166" t="str">
        <f>VLOOKUP(Sheet1[[#This Row],[NPDES ID2]],Combined_Sheet__Major_Only___2[[NPDES ID2]:[ECHO BFR]],28,FALSE)</f>
        <v>-</v>
      </c>
      <c r="AZ1166" t="str">
        <f>VLOOKUP(Sheet1[[#This Row],[NPDES ID2]],Combined_Sheet__Major_Only___2[[NPDES ID2]:[ECHO BFR]],29,FALSE)</f>
        <v>thickening</v>
      </c>
      <c r="BA1166">
        <f>VLOOKUP(Sheet1[[#This Row],[NPDES ID2]],Combined_Sheet__Major_Only___2[[NPDES ID2]:[ECHO BFR]],17,FALSE)</f>
        <v>42.996706000000003</v>
      </c>
      <c r="BB1166">
        <f>VLOOKUP(Sheet1[[#This Row],[NPDES ID2]],Combined_Sheet__Major_Only___2[[NPDES ID2]:[ECHO BFR]],18,FALSE)</f>
        <v>-70.944428000000002</v>
      </c>
      <c r="BC1166" s="2" t="str">
        <f>IF(ISNUMBER(SEARCH("aerobic",$AW1166)),"aerobic","")</f>
        <v/>
      </c>
      <c r="BD1166" s="2" t="str">
        <f>IF(ISNUMBER(SEARCH("anaer",$AW1166)),"anaer","")</f>
        <v/>
      </c>
      <c r="BE1166" s="2" t="str">
        <f>IF(ISNUMBER(SEARCH("thickening",$AZ1166)),"thickening","")</f>
        <v>thickening</v>
      </c>
      <c r="BF1166" s="4" t="str">
        <f>IF(ISNUMBER(SEARCH("airDry",$AW1166)),"airDry","")</f>
        <v/>
      </c>
      <c r="BG1166" s="4" t="str">
        <f>IF(ISNUMBER(SEARCH("heatDry",$AY1166)),"heatDry","")</f>
        <v/>
      </c>
      <c r="BH1166" s="4" t="str">
        <f>IF(AND(ISNUMBER(SEARCH("aerobic",$AW1166)),ISNUMBER(SEARCH("anaer",$AW1166))),"Combined Aer and Anaer.","")</f>
        <v/>
      </c>
    </row>
    <row r="1167" spans="1:60" x14ac:dyDescent="0.25">
      <c r="A1167" s="5">
        <v>2028</v>
      </c>
      <c r="B1167" t="s">
        <v>9543</v>
      </c>
      <c r="C1167">
        <v>1421.92</v>
      </c>
      <c r="D1167">
        <v>399.8132209067316</v>
      </c>
      <c r="E1167">
        <v>397.35251322536362</v>
      </c>
      <c r="F1167">
        <v>336.83054942825038</v>
      </c>
      <c r="G1167">
        <v>464.31753039467708</v>
      </c>
      <c r="H1167">
        <v>-107.61371296987269</v>
      </c>
      <c r="I1167">
        <v>-108.9675960626916</v>
      </c>
      <c r="J1167">
        <v>-128.47353574070291</v>
      </c>
      <c r="K1167">
        <v>-86.045618881446742</v>
      </c>
      <c r="L1167">
        <v>1004.605412152468</v>
      </c>
      <c r="M1167">
        <v>1001.195479076515</v>
      </c>
      <c r="N1167">
        <v>989.27815984965491</v>
      </c>
      <c r="O1167">
        <v>1029.865618853554</v>
      </c>
      <c r="P1167">
        <v>33.272747982703017</v>
      </c>
      <c r="Q1167">
        <v>33.645506138518407</v>
      </c>
      <c r="R1167">
        <v>27.121206332111019</v>
      </c>
      <c r="S1167">
        <v>39.096626038903182</v>
      </c>
      <c r="T1167">
        <v>77872.775583395574</v>
      </c>
      <c r="U1167">
        <v>77872.906259630079</v>
      </c>
      <c r="V1167">
        <v>77819.841536020729</v>
      </c>
      <c r="W1167">
        <v>77925.903099463874</v>
      </c>
      <c r="X1167">
        <v>4960.8024246876412</v>
      </c>
      <c r="Y1167">
        <v>4977.3666069241681</v>
      </c>
      <c r="Z1167">
        <v>4835.8914492667782</v>
      </c>
      <c r="AA1167">
        <v>5038.1760375541126</v>
      </c>
      <c r="AB1167">
        <v>747.56341790098202</v>
      </c>
      <c r="AC1167">
        <v>738.90821429814719</v>
      </c>
      <c r="AD1167">
        <v>652.95481301236987</v>
      </c>
      <c r="AE1167">
        <v>860.76287900688658</v>
      </c>
      <c r="AF1167">
        <v>69.243234861282872</v>
      </c>
      <c r="AG1167">
        <v>69.00875695725334</v>
      </c>
      <c r="AH1167">
        <v>68.186477632135421</v>
      </c>
      <c r="AI1167">
        <v>70.983606775198851</v>
      </c>
      <c r="AJ1167">
        <v>0.62241691191197024</v>
      </c>
      <c r="AK1167">
        <v>0.62241683931672909</v>
      </c>
      <c r="AL1167">
        <v>0.62237704807147032</v>
      </c>
      <c r="AM1167">
        <v>0.62245611253218602</v>
      </c>
      <c r="AN1167">
        <v>0.96823281726433041</v>
      </c>
      <c r="AO1167">
        <v>0.96823281726433041</v>
      </c>
      <c r="AP1167">
        <v>0.96823281726433041</v>
      </c>
      <c r="AQ1167">
        <v>0.96823281726433041</v>
      </c>
      <c r="AR1167">
        <v>16.688977573803641</v>
      </c>
      <c r="AS1167">
        <v>16.68897757380363</v>
      </c>
      <c r="AT1167">
        <v>16.68897757380363</v>
      </c>
      <c r="AU1167">
        <v>16.68897757380363</v>
      </c>
      <c r="AV1167" t="str">
        <f>VLOOKUP(Sheet1[[#This Row],[NPDES ID2]],Combined_Sheet__Major_Only___2[[NPDES ID2]:[ECHO BFR]],3,FALSE)</f>
        <v>PA</v>
      </c>
      <c r="AW1167" t="s">
        <v>12185</v>
      </c>
      <c r="AX1167" t="str">
        <f>VLOOKUP(Sheet1[[#This Row],[NPDES ID2]],Combined_Sheet__Major_Only___2[[NPDES ID2]:[ECHO BFR]],27,FALSE)</f>
        <v>methaneBioCaptureRecover</v>
      </c>
      <c r="AY1167" t="str">
        <f>VLOOKUP(Sheet1[[#This Row],[NPDES ID2]],Combined_Sheet__Major_Only___2[[NPDES ID2]:[ECHO BFR]],28,FALSE)</f>
        <v>-</v>
      </c>
      <c r="AZ1167" t="str">
        <f>VLOOKUP(Sheet1[[#This Row],[NPDES ID2]],Combined_Sheet__Major_Only___2[[NPDES ID2]:[ECHO BFR]],29,FALSE)</f>
        <v>thickening</v>
      </c>
      <c r="BA1167">
        <f>VLOOKUP(Sheet1[[#This Row],[NPDES ID2]],Combined_Sheet__Major_Only___2[[NPDES ID2]:[ECHO BFR]],17,FALSE)</f>
        <v>39.987594000000001</v>
      </c>
      <c r="BB1167">
        <f>VLOOKUP(Sheet1[[#This Row],[NPDES ID2]],Combined_Sheet__Major_Only___2[[NPDES ID2]:[ECHO BFR]],18,FALSE)</f>
        <v>-76.725791000000001</v>
      </c>
      <c r="BC1167" s="2" t="str">
        <f>IF(ISNUMBER(SEARCH("aerobic",$AW1167)),"aerobic","")</f>
        <v/>
      </c>
      <c r="BD1167" s="2" t="str">
        <f>IF(ISNUMBER(SEARCH("anaer",$AW1167)),"anaer","")</f>
        <v>anaer</v>
      </c>
      <c r="BE1167" s="2" t="str">
        <f>IF(ISNUMBER(SEARCH("thickening",$AZ1167)),"thickening","")</f>
        <v>thickening</v>
      </c>
      <c r="BF1167" s="3" t="str">
        <f>IF(ISNUMBER(SEARCH("airDry",$AW1167)),"airDry","")</f>
        <v/>
      </c>
      <c r="BG1167" s="3" t="str">
        <f>IF(ISNUMBER(SEARCH("heatDry",$AY1167)),"heatDry","")</f>
        <v/>
      </c>
      <c r="BH1167" s="3" t="str">
        <f>IF(AND(ISNUMBER(SEARCH("aerobic",$AW1167)),ISNUMBER(SEARCH("anaer",$AW1167))),"Combined Aer and Anaer.","")</f>
        <v/>
      </c>
    </row>
    <row r="1168" spans="1:60" x14ac:dyDescent="0.25">
      <c r="A1168" s="5">
        <v>1696</v>
      </c>
      <c r="B1168" t="s">
        <v>7953</v>
      </c>
      <c r="C1168">
        <v>46.95</v>
      </c>
      <c r="D1168">
        <v>1979.0122114458491</v>
      </c>
      <c r="E1168">
        <v>1963.4531790818351</v>
      </c>
      <c r="F1168">
        <v>1342.8027492595941</v>
      </c>
      <c r="G1168">
        <v>2595.6029355484661</v>
      </c>
      <c r="H1168">
        <v>-105.6514559488036</v>
      </c>
      <c r="I1168">
        <v>-107.109922972923</v>
      </c>
      <c r="J1168">
        <v>-126.6169206936307</v>
      </c>
      <c r="K1168">
        <v>-84.343073187162503</v>
      </c>
      <c r="L1168">
        <v>33.841773945986809</v>
      </c>
      <c r="M1168">
        <v>33.734330592770363</v>
      </c>
      <c r="N1168">
        <v>33.358518215853948</v>
      </c>
      <c r="O1168">
        <v>34.638049773649627</v>
      </c>
      <c r="P1168">
        <v>1.09733799020026</v>
      </c>
      <c r="Q1168">
        <v>1.1121682106954289</v>
      </c>
      <c r="R1168">
        <v>0.89193429588228768</v>
      </c>
      <c r="S1168">
        <v>1.2959371262338919</v>
      </c>
      <c r="T1168">
        <v>77788.011714070846</v>
      </c>
      <c r="U1168">
        <v>77788.142251346348</v>
      </c>
      <c r="V1168">
        <v>77735.133955894154</v>
      </c>
      <c r="W1168">
        <v>77841.082735209508</v>
      </c>
      <c r="X1168">
        <v>4857.0505430174026</v>
      </c>
      <c r="Y1168">
        <v>4872.3234869676362</v>
      </c>
      <c r="Z1168">
        <v>4742.3228383225651</v>
      </c>
      <c r="AA1168">
        <v>4927.9522048725676</v>
      </c>
      <c r="AB1168">
        <v>718.95534972368284</v>
      </c>
      <c r="AC1168">
        <v>710.85343176960419</v>
      </c>
      <c r="AD1168">
        <v>629.51902912800131</v>
      </c>
      <c r="AE1168">
        <v>824.96622643217961</v>
      </c>
      <c r="AF1168">
        <v>70.639008414743671</v>
      </c>
      <c r="AG1168">
        <v>70.414756704106168</v>
      </c>
      <c r="AH1168">
        <v>69.630283083868662</v>
      </c>
      <c r="AI1168">
        <v>72.301077009883556</v>
      </c>
      <c r="AJ1168">
        <v>0.63950026344855426</v>
      </c>
      <c r="AK1168">
        <v>0.63950026108220703</v>
      </c>
      <c r="AL1168">
        <v>0.63949894547425779</v>
      </c>
      <c r="AM1168">
        <v>0.63950155940306386</v>
      </c>
      <c r="AN1168">
        <v>0.96819978012280883</v>
      </c>
      <c r="AO1168">
        <v>0.96819978012280905</v>
      </c>
      <c r="AP1168">
        <v>0.96819978012280905</v>
      </c>
      <c r="AQ1168">
        <v>0.96819978012280905</v>
      </c>
      <c r="AR1168">
        <v>17.215766935413839</v>
      </c>
      <c r="AS1168">
        <v>17.215766935413839</v>
      </c>
      <c r="AT1168">
        <v>17.215766935413839</v>
      </c>
      <c r="AU1168">
        <v>17.215766935413839</v>
      </c>
      <c r="AV1168" t="str">
        <f>VLOOKUP(Sheet1[[#This Row],[NPDES ID2]],Combined_Sheet__Major_Only___2[[NPDES ID2]:[ECHO BFR]],3,FALSE)</f>
        <v>GA</v>
      </c>
      <c r="AW1168" t="s">
        <v>12185</v>
      </c>
      <c r="AX1168" t="str">
        <f>VLOOKUP(Sheet1[[#This Row],[NPDES ID2]],Combined_Sheet__Major_Only___2[[NPDES ID2]:[ECHO BFR]],27,FALSE)</f>
        <v>-</v>
      </c>
      <c r="AY1168" t="str">
        <f>VLOOKUP(Sheet1[[#This Row],[NPDES ID2]],Combined_Sheet__Major_Only___2[[NPDES ID2]:[ECHO BFR]],28,FALSE)</f>
        <v>-</v>
      </c>
      <c r="AZ1168" t="str">
        <f>VLOOKUP(Sheet1[[#This Row],[NPDES ID2]],Combined_Sheet__Major_Only___2[[NPDES ID2]:[ECHO BFR]],29,FALSE)</f>
        <v>thickening, preliminaryOps</v>
      </c>
      <c r="BA1168">
        <f>VLOOKUP(Sheet1[[#This Row],[NPDES ID2]],Combined_Sheet__Major_Only___2[[NPDES ID2]:[ECHO BFR]],17,FALSE)</f>
        <v>34.696092999999998</v>
      </c>
      <c r="BB1168">
        <f>VLOOKUP(Sheet1[[#This Row],[NPDES ID2]],Combined_Sheet__Major_Only___2[[NPDES ID2]:[ECHO BFR]],18,FALSE)</f>
        <v>-85.284966999999995</v>
      </c>
      <c r="BC1168" s="2" t="str">
        <f>IF(ISNUMBER(SEARCH("aerobic",$AW1168)),"aerobic","")</f>
        <v/>
      </c>
      <c r="BD1168" s="2" t="str">
        <f>IF(ISNUMBER(SEARCH("anaer",$AW1168)),"anaer","")</f>
        <v>anaer</v>
      </c>
      <c r="BE1168" s="2" t="str">
        <f>IF(ISNUMBER(SEARCH("thickening",$AZ1168)),"thickening","")</f>
        <v>thickening</v>
      </c>
      <c r="BF1168" s="3" t="str">
        <f>IF(ISNUMBER(SEARCH("airDry",$AW1168)),"airDry","")</f>
        <v/>
      </c>
      <c r="BG1168" s="3" t="str">
        <f>IF(ISNUMBER(SEARCH("heatDry",$AY1168)),"heatDry","")</f>
        <v/>
      </c>
      <c r="BH1168" s="3" t="str">
        <f>IF(AND(ISNUMBER(SEARCH("aerobic",$AW1168)),ISNUMBER(SEARCH("anaer",$AW1168))),"Combined Aer and Anaer.","")</f>
        <v/>
      </c>
    </row>
    <row r="1169" spans="1:60" x14ac:dyDescent="0.25">
      <c r="A1169" s="5">
        <v>1932</v>
      </c>
      <c r="B1169" t="s">
        <v>9115</v>
      </c>
      <c r="C1169">
        <v>2922.02</v>
      </c>
      <c r="D1169">
        <v>627.78599415797225</v>
      </c>
      <c r="E1169">
        <v>624.79459322385617</v>
      </c>
      <c r="F1169">
        <v>511.39160344819732</v>
      </c>
      <c r="G1169">
        <v>730.38113730689031</v>
      </c>
      <c r="H1169">
        <v>-105.3432424962725</v>
      </c>
      <c r="I1169">
        <v>-106.78947703751059</v>
      </c>
      <c r="J1169">
        <v>-126.2682382168033</v>
      </c>
      <c r="K1169">
        <v>-83.714492109414763</v>
      </c>
      <c r="L1169">
        <v>2098.7848354761541</v>
      </c>
      <c r="M1169">
        <v>2092.036359700498</v>
      </c>
      <c r="N1169">
        <v>2068.4732056996309</v>
      </c>
      <c r="O1169">
        <v>2148.7513475390651</v>
      </c>
      <c r="P1169">
        <v>68.299779931482746</v>
      </c>
      <c r="Q1169">
        <v>69.199319833637432</v>
      </c>
      <c r="R1169">
        <v>55.543887311542463</v>
      </c>
      <c r="S1169">
        <v>80.604750457506626</v>
      </c>
      <c r="T1169">
        <v>77724.398767392297</v>
      </c>
      <c r="U1169">
        <v>77724.529200382953</v>
      </c>
      <c r="V1169">
        <v>77671.56325270675</v>
      </c>
      <c r="W1169">
        <v>77777.427390644094</v>
      </c>
      <c r="X1169">
        <v>4870.2538832021546</v>
      </c>
      <c r="Y1169">
        <v>4885.732663571629</v>
      </c>
      <c r="Z1169">
        <v>4753.9068738388914</v>
      </c>
      <c r="AA1169">
        <v>4942.1813787202054</v>
      </c>
      <c r="AB1169">
        <v>723.24046200913642</v>
      </c>
      <c r="AC1169">
        <v>715.07288198206436</v>
      </c>
      <c r="AD1169">
        <v>632.94738075691453</v>
      </c>
      <c r="AE1169">
        <v>830.47693581975716</v>
      </c>
      <c r="AF1169">
        <v>70.400052726466015</v>
      </c>
      <c r="AG1169">
        <v>70.174820757659887</v>
      </c>
      <c r="AH1169">
        <v>69.382659739094734</v>
      </c>
      <c r="AI1169">
        <v>72.074645902165713</v>
      </c>
      <c r="AJ1169">
        <v>0.63657521551676166</v>
      </c>
      <c r="AK1169">
        <v>0.63657506403543418</v>
      </c>
      <c r="AL1169">
        <v>0.63649323874490893</v>
      </c>
      <c r="AM1169">
        <v>0.63665583443637275</v>
      </c>
      <c r="AN1169">
        <v>0.96817494148850702</v>
      </c>
      <c r="AO1169">
        <v>0.96817494148850702</v>
      </c>
      <c r="AP1169">
        <v>0.96817494148850702</v>
      </c>
      <c r="AQ1169">
        <v>0.96817494148850702</v>
      </c>
      <c r="AR1169">
        <v>17.123037332280141</v>
      </c>
      <c r="AS1169">
        <v>17.123037332280141</v>
      </c>
      <c r="AT1169">
        <v>17.123037332280141</v>
      </c>
      <c r="AU1169">
        <v>17.123037332280141</v>
      </c>
      <c r="AV1169" t="str">
        <f>VLOOKUP(Sheet1[[#This Row],[NPDES ID2]],Combined_Sheet__Major_Only___2[[NPDES ID2]:[ECHO BFR]],3,FALSE)</f>
        <v>SD</v>
      </c>
      <c r="AW1169" t="s">
        <v>12185</v>
      </c>
      <c r="AX1169" t="str">
        <f>VLOOKUP(Sheet1[[#This Row],[NPDES ID2]],Combined_Sheet__Major_Only___2[[NPDES ID2]:[ECHO BFR]],27,FALSE)</f>
        <v>methaneBioCaptureRecover, tempSludgeStore</v>
      </c>
      <c r="AY1169" t="str">
        <f>VLOOKUP(Sheet1[[#This Row],[NPDES ID2]],Combined_Sheet__Major_Only___2[[NPDES ID2]:[ECHO BFR]],28,FALSE)</f>
        <v>-</v>
      </c>
      <c r="AZ1169" t="str">
        <f>VLOOKUP(Sheet1[[#This Row],[NPDES ID2]],Combined_Sheet__Major_Only___2[[NPDES ID2]:[ECHO BFR]],29,FALSE)</f>
        <v>sludgeLagoon, preliminaryOps, thickening</v>
      </c>
      <c r="BA1169">
        <f>VLOOKUP(Sheet1[[#This Row],[NPDES ID2]],Combined_Sheet__Major_Only___2[[NPDES ID2]:[ECHO BFR]],17,FALSE)</f>
        <v>43.595111000000003</v>
      </c>
      <c r="BB1169">
        <f>VLOOKUP(Sheet1[[#This Row],[NPDES ID2]],Combined_Sheet__Major_Only___2[[NPDES ID2]:[ECHO BFR]],18,FALSE)</f>
        <v>-96.660027999999997</v>
      </c>
      <c r="BC1169" s="2" t="str">
        <f>IF(ISNUMBER(SEARCH("aerobic",$AW1169)),"aerobic","")</f>
        <v/>
      </c>
      <c r="BD1169" s="2" t="str">
        <f>IF(ISNUMBER(SEARCH("anaer",$AW1169)),"anaer","")</f>
        <v>anaer</v>
      </c>
      <c r="BE1169" s="2" t="str">
        <f>IF(ISNUMBER(SEARCH("thickening",$AZ1169)),"thickening","")</f>
        <v>thickening</v>
      </c>
      <c r="BF1169" s="3" t="str">
        <f>IF(ISNUMBER(SEARCH("airDry",$AW1169)),"airDry","")</f>
        <v/>
      </c>
      <c r="BG1169" s="3" t="str">
        <f>IF(ISNUMBER(SEARCH("heatDry",$AY1169)),"heatDry","")</f>
        <v/>
      </c>
      <c r="BH1169" s="3" t="str">
        <f>IF(AND(ISNUMBER(SEARCH("aerobic",$AW1169)),ISNUMBER(SEARCH("anaer",$AW1169))),"Combined Aer and Anaer.","")</f>
        <v/>
      </c>
    </row>
    <row r="1170" spans="1:60" x14ac:dyDescent="0.25">
      <c r="A1170" s="5">
        <v>1675</v>
      </c>
      <c r="B1170" t="s">
        <v>7862</v>
      </c>
      <c r="C1170">
        <v>54.15</v>
      </c>
      <c r="D1170">
        <v>1788.192997948838</v>
      </c>
      <c r="E1170">
        <v>1770.3550242331551</v>
      </c>
      <c r="F1170">
        <v>1218.745312502765</v>
      </c>
      <c r="G1170">
        <v>2340.6298974816741</v>
      </c>
      <c r="H1170">
        <v>-109.59196457347269</v>
      </c>
      <c r="I1170">
        <v>-110.9840388400772</v>
      </c>
      <c r="J1170">
        <v>-130.40028821864939</v>
      </c>
      <c r="K1170">
        <v>-88.098253705077781</v>
      </c>
      <c r="L1170">
        <v>37.733055435061857</v>
      </c>
      <c r="M1170">
        <v>37.599249165741753</v>
      </c>
      <c r="N1170">
        <v>37.131226809282367</v>
      </c>
      <c r="O1170">
        <v>38.724708354409913</v>
      </c>
      <c r="P1170">
        <v>1.268256837356325</v>
      </c>
      <c r="Q1170">
        <v>1.2808073217375999</v>
      </c>
      <c r="R1170">
        <v>1.0357394967230851</v>
      </c>
      <c r="S1170">
        <v>1.4846925535959721</v>
      </c>
      <c r="T1170">
        <v>77706.929090563703</v>
      </c>
      <c r="U1170">
        <v>77707.059494915171</v>
      </c>
      <c r="V1170">
        <v>77654.105176977871</v>
      </c>
      <c r="W1170">
        <v>77759.946070314894</v>
      </c>
      <c r="X1170">
        <v>5019.1445492319936</v>
      </c>
      <c r="Y1170">
        <v>5036.5182081344501</v>
      </c>
      <c r="Z1170">
        <v>4887.2699462915161</v>
      </c>
      <c r="AA1170">
        <v>5100.9632257097119</v>
      </c>
      <c r="AB1170">
        <v>765.95705543829638</v>
      </c>
      <c r="AC1170">
        <v>756.89533464636861</v>
      </c>
      <c r="AD1170">
        <v>667.88159862801911</v>
      </c>
      <c r="AE1170">
        <v>884.05258016974585</v>
      </c>
      <c r="AF1170">
        <v>68.289004864600372</v>
      </c>
      <c r="AG1170">
        <v>68.046864406961006</v>
      </c>
      <c r="AH1170">
        <v>67.199807898406405</v>
      </c>
      <c r="AI1170">
        <v>70.083663956653979</v>
      </c>
      <c r="AJ1170">
        <v>0.61074138570430425</v>
      </c>
      <c r="AK1170">
        <v>0.61074138298840097</v>
      </c>
      <c r="AL1170">
        <v>0.61073987318414502</v>
      </c>
      <c r="AM1170">
        <v>0.61074287295505203</v>
      </c>
      <c r="AN1170">
        <v>0.96816811339708597</v>
      </c>
      <c r="AO1170">
        <v>0.96816811339708631</v>
      </c>
      <c r="AP1170">
        <v>0.96816811339708631</v>
      </c>
      <c r="AQ1170">
        <v>0.96816811339708631</v>
      </c>
      <c r="AR1170">
        <v>16.331157717425189</v>
      </c>
      <c r="AS1170">
        <v>16.331157717425199</v>
      </c>
      <c r="AT1170">
        <v>16.331157717425199</v>
      </c>
      <c r="AU1170">
        <v>16.331157717425199</v>
      </c>
      <c r="AV1170" t="str">
        <f>VLOOKUP(Sheet1[[#This Row],[NPDES ID2]],Combined_Sheet__Major_Only___2[[NPDES ID2]:[ECHO BFR]],3,FALSE)</f>
        <v>TX</v>
      </c>
      <c r="AW1170" t="s">
        <v>41</v>
      </c>
      <c r="AX1170" t="str">
        <f>VLOOKUP(Sheet1[[#This Row],[NPDES ID2]],Combined_Sheet__Major_Only___2[[NPDES ID2]:[ECHO BFR]],27,FALSE)</f>
        <v>-</v>
      </c>
      <c r="AY1170" t="str">
        <f>VLOOKUP(Sheet1[[#This Row],[NPDES ID2]],Combined_Sheet__Major_Only___2[[NPDES ID2]:[ECHO BFR]],28,FALSE)</f>
        <v>-</v>
      </c>
      <c r="AZ1170" t="str">
        <f>VLOOKUP(Sheet1[[#This Row],[NPDES ID2]],Combined_Sheet__Major_Only___2[[NPDES ID2]:[ECHO BFR]],29,FALSE)</f>
        <v>thickening</v>
      </c>
      <c r="BA1170">
        <f>VLOOKUP(Sheet1[[#This Row],[NPDES ID2]],Combined_Sheet__Major_Only___2[[NPDES ID2]:[ECHO BFR]],17,FALSE)</f>
        <v>32.930556000000003</v>
      </c>
      <c r="BB1170">
        <f>VLOOKUP(Sheet1[[#This Row],[NPDES ID2]],Combined_Sheet__Major_Only___2[[NPDES ID2]:[ECHO BFR]],18,FALSE)</f>
        <v>-95.298805999999999</v>
      </c>
      <c r="BC1170" s="2" t="str">
        <f>IF(ISNUMBER(SEARCH("aerobic",$AW1170)),"aerobic","")</f>
        <v>aerobic</v>
      </c>
      <c r="BD1170" s="2" t="str">
        <f>IF(ISNUMBER(SEARCH("anaer",$AW1170)),"anaer","")</f>
        <v/>
      </c>
      <c r="BE1170" s="2" t="str">
        <f>IF(ISNUMBER(SEARCH("thickening",$AZ1170)),"thickening","")</f>
        <v>thickening</v>
      </c>
      <c r="BF1170" s="4" t="str">
        <f>IF(ISNUMBER(SEARCH("airDry",$AW1170)),"airDry","")</f>
        <v/>
      </c>
      <c r="BG1170" s="4" t="str">
        <f>IF(ISNUMBER(SEARCH("heatDry",$AY1170)),"heatDry","")</f>
        <v/>
      </c>
      <c r="BH1170" s="4" t="str">
        <f>IF(AND(ISNUMBER(SEARCH("aerobic",$AW1170)),ISNUMBER(SEARCH("anaer",$AW1170))),"Combined Aer and Anaer.","")</f>
        <v/>
      </c>
    </row>
    <row r="1171" spans="1:60" x14ac:dyDescent="0.25">
      <c r="A1171" s="5">
        <v>2053</v>
      </c>
      <c r="B1171" t="s">
        <v>9660</v>
      </c>
      <c r="C1171">
        <v>1219</v>
      </c>
      <c r="D1171">
        <v>382.34995296614699</v>
      </c>
      <c r="E1171">
        <v>379.75619391211671</v>
      </c>
      <c r="F1171">
        <v>323.64303193763891</v>
      </c>
      <c r="G1171">
        <v>447.3200659124476</v>
      </c>
      <c r="H1171">
        <v>-110.33541442239461</v>
      </c>
      <c r="I1171">
        <v>-111.7348370200822</v>
      </c>
      <c r="J1171">
        <v>-131.090808323148</v>
      </c>
      <c r="K1171">
        <v>-88.65893425310486</v>
      </c>
      <c r="L1171">
        <v>841.88767000634277</v>
      </c>
      <c r="M1171">
        <v>838.81720357739869</v>
      </c>
      <c r="N1171">
        <v>828.08477826159572</v>
      </c>
      <c r="O1171">
        <v>864.63487818304077</v>
      </c>
      <c r="P1171">
        <v>28.563792932306669</v>
      </c>
      <c r="Q1171">
        <v>28.828863632954651</v>
      </c>
      <c r="R1171">
        <v>23.355427627964669</v>
      </c>
      <c r="S1171">
        <v>33.362160686850181</v>
      </c>
      <c r="T1171">
        <v>77687.752895950194</v>
      </c>
      <c r="U1171">
        <v>77687.883268864854</v>
      </c>
      <c r="V1171">
        <v>77634.941716712463</v>
      </c>
      <c r="W1171">
        <v>77740.757094810499</v>
      </c>
      <c r="X1171">
        <v>5062.9093522507619</v>
      </c>
      <c r="Y1171">
        <v>5080.8537232474573</v>
      </c>
      <c r="Z1171">
        <v>4926.2879144834687</v>
      </c>
      <c r="AA1171">
        <v>5147.7560833876059</v>
      </c>
      <c r="AB1171">
        <v>779.17141290546488</v>
      </c>
      <c r="AC1171">
        <v>769.83923233837754</v>
      </c>
      <c r="AD1171">
        <v>678.58448805351088</v>
      </c>
      <c r="AE1171">
        <v>900.82952661490037</v>
      </c>
      <c r="AF1171">
        <v>67.686758464762136</v>
      </c>
      <c r="AG1171">
        <v>67.440373143446436</v>
      </c>
      <c r="AH1171">
        <v>66.576752754616848</v>
      </c>
      <c r="AI1171">
        <v>69.514996706411253</v>
      </c>
      <c r="AJ1171">
        <v>0.60337419496183087</v>
      </c>
      <c r="AK1171">
        <v>0.60337413317567234</v>
      </c>
      <c r="AL1171">
        <v>0.60334020708107683</v>
      </c>
      <c r="AM1171">
        <v>0.60340761708458235</v>
      </c>
      <c r="AN1171">
        <v>0.96816061493248962</v>
      </c>
      <c r="AO1171">
        <v>0.96816061493248984</v>
      </c>
      <c r="AP1171">
        <v>0.96816061493248984</v>
      </c>
      <c r="AQ1171">
        <v>0.96816061493248984</v>
      </c>
      <c r="AR1171">
        <v>16.103438044996999</v>
      </c>
      <c r="AS1171">
        <v>16.103438044997009</v>
      </c>
      <c r="AT1171">
        <v>16.103438044997009</v>
      </c>
      <c r="AU1171">
        <v>16.103438044997009</v>
      </c>
      <c r="AV1171" t="str">
        <f>VLOOKUP(Sheet1[[#This Row],[NPDES ID2]],Combined_Sheet__Major_Only___2[[NPDES ID2]:[ECHO BFR]],3,FALSE)</f>
        <v>NE</v>
      </c>
      <c r="AW1171" t="s">
        <v>12185</v>
      </c>
      <c r="AX1171" t="str">
        <f>VLOOKUP(Sheet1[[#This Row],[NPDES ID2]],Combined_Sheet__Major_Only___2[[NPDES ID2]:[ECHO BFR]],27,FALSE)</f>
        <v>-</v>
      </c>
      <c r="AY1171" t="str">
        <f>VLOOKUP(Sheet1[[#This Row],[NPDES ID2]],Combined_Sheet__Major_Only___2[[NPDES ID2]:[ECHO BFR]],28,FALSE)</f>
        <v>-</v>
      </c>
      <c r="AZ1171" t="str">
        <f>VLOOKUP(Sheet1[[#This Row],[NPDES ID2]],Combined_Sheet__Major_Only___2[[NPDES ID2]:[ECHO BFR]],29,FALSE)</f>
        <v>thickening</v>
      </c>
      <c r="BA1171">
        <f>VLOOKUP(Sheet1[[#This Row],[NPDES ID2]],Combined_Sheet__Major_Only___2[[NPDES ID2]:[ECHO BFR]],17,FALSE)</f>
        <v>40.765450000000001</v>
      </c>
      <c r="BB1171">
        <f>VLOOKUP(Sheet1[[#This Row],[NPDES ID2]],Combined_Sheet__Major_Only___2[[NPDES ID2]:[ECHO BFR]],18,FALSE)</f>
        <v>-99.719499999999996</v>
      </c>
      <c r="BC1171" s="2" t="str">
        <f>IF(ISNUMBER(SEARCH("aerobic",$AW1171)),"aerobic","")</f>
        <v/>
      </c>
      <c r="BD1171" s="2" t="str">
        <f>IF(ISNUMBER(SEARCH("anaer",$AW1171)),"anaer","")</f>
        <v>anaer</v>
      </c>
      <c r="BE1171" s="2" t="str">
        <f>IF(ISNUMBER(SEARCH("thickening",$AZ1171)),"thickening","")</f>
        <v>thickening</v>
      </c>
      <c r="BF1171" s="4" t="str">
        <f>IF(ISNUMBER(SEARCH("airDry",$AW1171)),"airDry","")</f>
        <v/>
      </c>
      <c r="BG1171" s="4" t="str">
        <f>IF(ISNUMBER(SEARCH("heatDry",$AY1171)),"heatDry","")</f>
        <v/>
      </c>
      <c r="BH1171" s="4" t="str">
        <f>IF(AND(ISNUMBER(SEARCH("aerobic",$AW1171)),ISNUMBER(SEARCH("anaer",$AW1171))),"Combined Aer and Anaer.","")</f>
        <v/>
      </c>
    </row>
    <row r="1172" spans="1:60" x14ac:dyDescent="0.25">
      <c r="A1172" s="5">
        <v>1274</v>
      </c>
      <c r="B1172" t="s">
        <v>6076</v>
      </c>
      <c r="C1172">
        <v>199</v>
      </c>
      <c r="D1172">
        <v>582.00031094473877</v>
      </c>
      <c r="E1172">
        <v>578.55131986118386</v>
      </c>
      <c r="F1172">
        <v>425.01131137697848</v>
      </c>
      <c r="G1172">
        <v>736.84311625601276</v>
      </c>
      <c r="H1172">
        <v>-110.2349291586514</v>
      </c>
      <c r="I1172">
        <v>-111.6468405039833</v>
      </c>
      <c r="J1172">
        <v>-131.01530019257251</v>
      </c>
      <c r="K1172">
        <v>-88.693487223334586</v>
      </c>
      <c r="L1172">
        <v>137.8739658154314</v>
      </c>
      <c r="M1172">
        <v>137.37616921878131</v>
      </c>
      <c r="N1172">
        <v>135.63514372802541</v>
      </c>
      <c r="O1172">
        <v>141.56302222616401</v>
      </c>
      <c r="P1172">
        <v>4.6623783481507823</v>
      </c>
      <c r="Q1172">
        <v>4.7066835572344843</v>
      </c>
      <c r="R1172">
        <v>3.8105748729379831</v>
      </c>
      <c r="S1172">
        <v>5.44984203324882</v>
      </c>
      <c r="T1172">
        <v>77682.654624873918</v>
      </c>
      <c r="U1172">
        <v>77682.784989430656</v>
      </c>
      <c r="V1172">
        <v>77629.846831248404</v>
      </c>
      <c r="W1172">
        <v>77735.655425747958</v>
      </c>
      <c r="X1172">
        <v>5046.5116165998134</v>
      </c>
      <c r="Y1172">
        <v>5064.2415599980532</v>
      </c>
      <c r="Z1172">
        <v>4911.6067048091418</v>
      </c>
      <c r="AA1172">
        <v>5130.2643923710921</v>
      </c>
      <c r="AB1172">
        <v>774.28741171122442</v>
      </c>
      <c r="AC1172">
        <v>765.04919718406268</v>
      </c>
      <c r="AD1172">
        <v>674.63712281195058</v>
      </c>
      <c r="AE1172">
        <v>894.61256433126084</v>
      </c>
      <c r="AF1172">
        <v>67.898423428279827</v>
      </c>
      <c r="AG1172">
        <v>67.65335261325653</v>
      </c>
      <c r="AH1172">
        <v>66.795832691112807</v>
      </c>
      <c r="AI1172">
        <v>69.715063698660387</v>
      </c>
      <c r="AJ1172">
        <v>0.60596330684594191</v>
      </c>
      <c r="AK1172">
        <v>0.6059632968624542</v>
      </c>
      <c r="AL1172">
        <v>0.60595775546476061</v>
      </c>
      <c r="AM1172">
        <v>0.60596876552316292</v>
      </c>
      <c r="AN1172">
        <v>0.96815862076178361</v>
      </c>
      <c r="AO1172">
        <v>0.96815862076178349</v>
      </c>
      <c r="AP1172">
        <v>0.96815862076178349</v>
      </c>
      <c r="AQ1172">
        <v>0.96815862076178349</v>
      </c>
      <c r="AR1172">
        <v>16.184049353967708</v>
      </c>
      <c r="AS1172">
        <v>16.184049353967701</v>
      </c>
      <c r="AT1172">
        <v>16.184049353967701</v>
      </c>
      <c r="AU1172">
        <v>16.184049353967701</v>
      </c>
      <c r="AV1172" t="str">
        <f>VLOOKUP(Sheet1[[#This Row],[NPDES ID2]],Combined_Sheet__Major_Only___2[[NPDES ID2]:[ECHO BFR]],3,FALSE)</f>
        <v>CO</v>
      </c>
      <c r="AW1172" t="s">
        <v>41</v>
      </c>
      <c r="AX1172" t="str">
        <f>VLOOKUP(Sheet1[[#This Row],[NPDES ID2]],Combined_Sheet__Major_Only___2[[NPDES ID2]:[ECHO BFR]],27,FALSE)</f>
        <v>tempSludgeStore</v>
      </c>
      <c r="AY1172" t="str">
        <f>VLOOKUP(Sheet1[[#This Row],[NPDES ID2]],Combined_Sheet__Major_Only___2[[NPDES ID2]:[ECHO BFR]],28,FALSE)</f>
        <v>highTempCompost</v>
      </c>
      <c r="AZ1172" t="str">
        <f>VLOOKUP(Sheet1[[#This Row],[NPDES ID2]],Combined_Sheet__Major_Only___2[[NPDES ID2]:[ECHO BFR]],29,FALSE)</f>
        <v>thickening</v>
      </c>
      <c r="BA1172">
        <f>VLOOKUP(Sheet1[[#This Row],[NPDES ID2]],Combined_Sheet__Major_Only___2[[NPDES ID2]:[ECHO BFR]],17,FALSE)</f>
        <v>38.762790000000003</v>
      </c>
      <c r="BB1172">
        <f>VLOOKUP(Sheet1[[#This Row],[NPDES ID2]],Combined_Sheet__Major_Only___2[[NPDES ID2]:[ECHO BFR]],18,FALSE)</f>
        <v>-108.10172</v>
      </c>
      <c r="BC1172" s="2" t="str">
        <f>IF(ISNUMBER(SEARCH("aerobic",$AW1172)),"aerobic","")</f>
        <v>aerobic</v>
      </c>
      <c r="BD1172" s="2" t="str">
        <f>IF(ISNUMBER(SEARCH("anaer",$AW1172)),"anaer","")</f>
        <v/>
      </c>
      <c r="BE1172" s="2" t="str">
        <f>IF(ISNUMBER(SEARCH("thickening",$AZ1172)),"thickening","")</f>
        <v>thickening</v>
      </c>
      <c r="BF1172" s="3" t="str">
        <f>IF(ISNUMBER(SEARCH("airDry",$AW1172)),"airDry","")</f>
        <v/>
      </c>
      <c r="BG1172" s="3" t="str">
        <f>IF(ISNUMBER(SEARCH("heatDry",$AY1172)),"heatDry","")</f>
        <v/>
      </c>
      <c r="BH1172" s="3" t="str">
        <f>IF(AND(ISNUMBER(SEARCH("aerobic",$AW1172)),ISNUMBER(SEARCH("anaer",$AW1172))),"Combined Aer and Anaer.","")</f>
        <v/>
      </c>
    </row>
    <row r="1173" spans="1:60" x14ac:dyDescent="0.25">
      <c r="A1173" s="5">
        <v>1371</v>
      </c>
      <c r="B1173" t="s">
        <v>6510</v>
      </c>
      <c r="C1173">
        <v>154</v>
      </c>
      <c r="D1173">
        <v>711.95833810206136</v>
      </c>
      <c r="E1173">
        <v>708.33088650179945</v>
      </c>
      <c r="F1173">
        <v>510.68684391580632</v>
      </c>
      <c r="G1173">
        <v>914.6944135320623</v>
      </c>
      <c r="H1173">
        <v>-110.6565771434574</v>
      </c>
      <c r="I1173">
        <v>-112.06625352340269</v>
      </c>
      <c r="J1173">
        <v>-131.4215568736102</v>
      </c>
      <c r="K1173">
        <v>-89.101603972553733</v>
      </c>
      <c r="L1173">
        <v>106.33065030169389</v>
      </c>
      <c r="M1173">
        <v>105.94264156593491</v>
      </c>
      <c r="N1173">
        <v>104.58555875606309</v>
      </c>
      <c r="O1173">
        <v>109.2061354971339</v>
      </c>
      <c r="P1173">
        <v>3.608816160748328</v>
      </c>
      <c r="Q1173">
        <v>3.6422676647028598</v>
      </c>
      <c r="R1173">
        <v>2.950864897204966</v>
      </c>
      <c r="S1173">
        <v>4.2145316218079678</v>
      </c>
      <c r="T1173">
        <v>77658.175614872569</v>
      </c>
      <c r="U1173">
        <v>77658.305939299273</v>
      </c>
      <c r="V1173">
        <v>77605.384077039242</v>
      </c>
      <c r="W1173">
        <v>77711.160100541092</v>
      </c>
      <c r="X1173">
        <v>5062.2972282363226</v>
      </c>
      <c r="Y1173">
        <v>5080.2383751253692</v>
      </c>
      <c r="Z1173">
        <v>4925.5772981760847</v>
      </c>
      <c r="AA1173">
        <v>5147.2096486975706</v>
      </c>
      <c r="AB1173">
        <v>779.22875012691259</v>
      </c>
      <c r="AC1173">
        <v>769.88270352546465</v>
      </c>
      <c r="AD1173">
        <v>678.63597659006473</v>
      </c>
      <c r="AE1173">
        <v>900.89305010434532</v>
      </c>
      <c r="AF1173">
        <v>67.665494631151745</v>
      </c>
      <c r="AG1173">
        <v>67.418638210225168</v>
      </c>
      <c r="AH1173">
        <v>66.554938978737553</v>
      </c>
      <c r="AI1173">
        <v>69.495286287418793</v>
      </c>
      <c r="AJ1173">
        <v>0.60311407714329635</v>
      </c>
      <c r="AK1173">
        <v>0.60311406942797441</v>
      </c>
      <c r="AL1173">
        <v>0.60310978497180723</v>
      </c>
      <c r="AM1173">
        <v>0.60311829762876401</v>
      </c>
      <c r="AN1173">
        <v>0.9681490424034267</v>
      </c>
      <c r="AO1173">
        <v>0.9681490424034267</v>
      </c>
      <c r="AP1173">
        <v>0.9681490424034267</v>
      </c>
      <c r="AQ1173">
        <v>0.9681490424034267</v>
      </c>
      <c r="AR1173">
        <v>16.096452125668009</v>
      </c>
      <c r="AS1173">
        <v>16.096452125668002</v>
      </c>
      <c r="AT1173">
        <v>16.096452125668002</v>
      </c>
      <c r="AU1173">
        <v>16.096452125668002</v>
      </c>
      <c r="AV1173" t="str">
        <f>VLOOKUP(Sheet1[[#This Row],[NPDES ID2]],Combined_Sheet__Major_Only___2[[NPDES ID2]:[ECHO BFR]],3,FALSE)</f>
        <v>SC</v>
      </c>
      <c r="AW1173" t="s">
        <v>41</v>
      </c>
      <c r="AX1173" t="str">
        <f>VLOOKUP(Sheet1[[#This Row],[NPDES ID2]],Combined_Sheet__Major_Only___2[[NPDES ID2]:[ECHO BFR]],27,FALSE)</f>
        <v>-</v>
      </c>
      <c r="AY1173" t="str">
        <f>VLOOKUP(Sheet1[[#This Row],[NPDES ID2]],Combined_Sheet__Major_Only___2[[NPDES ID2]:[ECHO BFR]],28,FALSE)</f>
        <v>-</v>
      </c>
      <c r="AZ1173" t="str">
        <f>VLOOKUP(Sheet1[[#This Row],[NPDES ID2]],Combined_Sheet__Major_Only___2[[NPDES ID2]:[ECHO BFR]],29,FALSE)</f>
        <v>thickening</v>
      </c>
      <c r="BA1173">
        <f>VLOOKUP(Sheet1[[#This Row],[NPDES ID2]],Combined_Sheet__Major_Only___2[[NPDES ID2]:[ECHO BFR]],17,FALSE)</f>
        <v>34.685000000000002</v>
      </c>
      <c r="BB1173">
        <f>VLOOKUP(Sheet1[[#This Row],[NPDES ID2]],Combined_Sheet__Major_Only___2[[NPDES ID2]:[ECHO BFR]],18,FALSE)</f>
        <v>-82.833332999999996</v>
      </c>
      <c r="BC1173" s="2" t="str">
        <f>IF(ISNUMBER(SEARCH("aerobic",$AW1173)),"aerobic","")</f>
        <v>aerobic</v>
      </c>
      <c r="BD1173" s="2" t="str">
        <f>IF(ISNUMBER(SEARCH("anaer",$AW1173)),"anaer","")</f>
        <v/>
      </c>
      <c r="BE1173" s="2" t="str">
        <f>IF(ISNUMBER(SEARCH("thickening",$AZ1173)),"thickening","")</f>
        <v>thickening</v>
      </c>
      <c r="BF1173" s="4" t="str">
        <f>IF(ISNUMBER(SEARCH("airDry",$AW1173)),"airDry","")</f>
        <v/>
      </c>
      <c r="BG1173" s="4" t="str">
        <f>IF(ISNUMBER(SEARCH("heatDry",$AY1173)),"heatDry","")</f>
        <v/>
      </c>
      <c r="BH1173" s="4" t="str">
        <f>IF(AND(ISNUMBER(SEARCH("aerobic",$AW1173)),ISNUMBER(SEARCH("anaer",$AW1173))),"Combined Aer and Anaer.","")</f>
        <v/>
      </c>
    </row>
    <row r="1174" spans="1:60" x14ac:dyDescent="0.25">
      <c r="A1174" s="5">
        <v>1616</v>
      </c>
      <c r="B1174" t="s">
        <v>7592</v>
      </c>
      <c r="C1174">
        <v>74</v>
      </c>
      <c r="D1174">
        <v>1345.6929004089341</v>
      </c>
      <c r="E1174">
        <v>1331.2529308280871</v>
      </c>
      <c r="F1174">
        <v>927.830690181058</v>
      </c>
      <c r="G1174">
        <v>1754.4582643691581</v>
      </c>
      <c r="H1174">
        <v>-110.4161633587444</v>
      </c>
      <c r="I1174">
        <v>-111.84165152697609</v>
      </c>
      <c r="J1174">
        <v>-131.19208188177711</v>
      </c>
      <c r="K1174">
        <v>-88.882361241285778</v>
      </c>
      <c r="L1174">
        <v>51.206350497159043</v>
      </c>
      <c r="M1174">
        <v>51.020763786939291</v>
      </c>
      <c r="N1174">
        <v>50.371633147774929</v>
      </c>
      <c r="O1174">
        <v>52.581745588842637</v>
      </c>
      <c r="P1174">
        <v>1.7338880277202939</v>
      </c>
      <c r="Q1174">
        <v>1.750220086597998</v>
      </c>
      <c r="R1174">
        <v>1.417347901857557</v>
      </c>
      <c r="S1174">
        <v>2.0260666737251878</v>
      </c>
      <c r="T1174">
        <v>77260.9329095719</v>
      </c>
      <c r="U1174">
        <v>77261.062582772603</v>
      </c>
      <c r="V1174">
        <v>77208.405168961821</v>
      </c>
      <c r="W1174">
        <v>77313.652633864476</v>
      </c>
      <c r="X1174">
        <v>5025.3336437176804</v>
      </c>
      <c r="Y1174">
        <v>5043.0437928679476</v>
      </c>
      <c r="Z1174">
        <v>4890.4960846650119</v>
      </c>
      <c r="AA1174">
        <v>5109.0563605240941</v>
      </c>
      <c r="AB1174">
        <v>771.93183792075342</v>
      </c>
      <c r="AC1174">
        <v>762.70342129952212</v>
      </c>
      <c r="AD1174">
        <v>672.47824717575827</v>
      </c>
      <c r="AE1174">
        <v>892.0893594853784</v>
      </c>
      <c r="AF1174">
        <v>67.814071841828266</v>
      </c>
      <c r="AG1174">
        <v>67.56832273430318</v>
      </c>
      <c r="AH1174">
        <v>66.708614863107954</v>
      </c>
      <c r="AI1174">
        <v>69.635511025298641</v>
      </c>
      <c r="AJ1174">
        <v>0.60493147824326376</v>
      </c>
      <c r="AK1174">
        <v>0.60493147454939999</v>
      </c>
      <c r="AL1174">
        <v>0.60492942152202411</v>
      </c>
      <c r="AM1174">
        <v>0.60493350060536899</v>
      </c>
      <c r="AN1174">
        <v>0.9679927963616457</v>
      </c>
      <c r="AO1174">
        <v>0.96799279636164592</v>
      </c>
      <c r="AP1174">
        <v>0.96799279636164592</v>
      </c>
      <c r="AQ1174">
        <v>0.96799279636164592</v>
      </c>
      <c r="AR1174">
        <v>16.15243050460117</v>
      </c>
      <c r="AS1174">
        <v>16.15243050460117</v>
      </c>
      <c r="AT1174">
        <v>16.15243050460117</v>
      </c>
      <c r="AU1174">
        <v>16.15243050460117</v>
      </c>
      <c r="AV1174" t="str">
        <f>VLOOKUP(Sheet1[[#This Row],[NPDES ID2]],Combined_Sheet__Major_Only___2[[NPDES ID2]:[ECHO BFR]],3,FALSE)</f>
        <v>NM</v>
      </c>
      <c r="AW1174" t="s">
        <v>41</v>
      </c>
      <c r="AX1174" t="str">
        <f>VLOOKUP(Sheet1[[#This Row],[NPDES ID2]],Combined_Sheet__Major_Only___2[[NPDES ID2]:[ECHO BFR]],27,FALSE)</f>
        <v>tempSludgeStore</v>
      </c>
      <c r="AY1174" t="str">
        <f>VLOOKUP(Sheet1[[#This Row],[NPDES ID2]],Combined_Sheet__Major_Only___2[[NPDES ID2]:[ECHO BFR]],28,FALSE)</f>
        <v>-</v>
      </c>
      <c r="AZ1174" t="str">
        <f>VLOOKUP(Sheet1[[#This Row],[NPDES ID2]],Combined_Sheet__Major_Only___2[[NPDES ID2]:[ECHO BFR]],29,FALSE)</f>
        <v>thickening</v>
      </c>
      <c r="BA1174">
        <f>VLOOKUP(Sheet1[[#This Row],[NPDES ID2]],Combined_Sheet__Major_Only___2[[NPDES ID2]:[ECHO BFR]],17,FALSE)</f>
        <v>36.822749999999999</v>
      </c>
      <c r="BB1174">
        <f>VLOOKUP(Sheet1[[#This Row],[NPDES ID2]],Combined_Sheet__Major_Only___2[[NPDES ID2]:[ECHO BFR]],18,FALSE)</f>
        <v>-107.99621999999999</v>
      </c>
      <c r="BC1174" s="2" t="str">
        <f>IF(ISNUMBER(SEARCH("aerobic",$AW1174)),"aerobic","")</f>
        <v>aerobic</v>
      </c>
      <c r="BD1174" s="2" t="str">
        <f>IF(ISNUMBER(SEARCH("anaer",$AW1174)),"anaer","")</f>
        <v/>
      </c>
      <c r="BE1174" s="2" t="str">
        <f>IF(ISNUMBER(SEARCH("thickening",$AZ1174)),"thickening","")</f>
        <v>thickening</v>
      </c>
      <c r="BF1174" s="3" t="str">
        <f>IF(ISNUMBER(SEARCH("airDry",$AW1174)),"airDry","")</f>
        <v/>
      </c>
      <c r="BG1174" s="3" t="str">
        <f>IF(ISNUMBER(SEARCH("heatDry",$AY1174)),"heatDry","")</f>
        <v/>
      </c>
      <c r="BH1174" s="3" t="str">
        <f>IF(AND(ISNUMBER(SEARCH("aerobic",$AW1174)),ISNUMBER(SEARCH("anaer",$AW1174))),"Combined Aer and Anaer.","")</f>
        <v/>
      </c>
    </row>
    <row r="1175" spans="1:60" x14ac:dyDescent="0.25">
      <c r="A1175" s="5">
        <v>1007</v>
      </c>
      <c r="B1175" t="s">
        <v>4870</v>
      </c>
      <c r="C1175">
        <v>468</v>
      </c>
      <c r="D1175">
        <v>360.94911735366873</v>
      </c>
      <c r="E1175">
        <v>357.28226318448537</v>
      </c>
      <c r="F1175">
        <v>289.52133959616981</v>
      </c>
      <c r="G1175">
        <v>440.12295962472922</v>
      </c>
      <c r="H1175">
        <v>-109.0232140553605</v>
      </c>
      <c r="I1175">
        <v>-110.3721651658329</v>
      </c>
      <c r="J1175">
        <v>-129.8456081398144</v>
      </c>
      <c r="K1175">
        <v>-87.504632664630165</v>
      </c>
      <c r="L1175">
        <v>327.38541368360347</v>
      </c>
      <c r="M1175">
        <v>326.23853005356438</v>
      </c>
      <c r="N1175">
        <v>322.22798590297828</v>
      </c>
      <c r="O1175">
        <v>335.88397636735101</v>
      </c>
      <c r="P1175">
        <v>10.958302221409889</v>
      </c>
      <c r="Q1175">
        <v>11.069638146018651</v>
      </c>
      <c r="R1175">
        <v>8.9445036189178992</v>
      </c>
      <c r="S1175">
        <v>12.841869473749879</v>
      </c>
      <c r="T1175">
        <v>77031.79956087633</v>
      </c>
      <c r="U1175">
        <v>77031.928858443716</v>
      </c>
      <c r="V1175">
        <v>76979.423980999039</v>
      </c>
      <c r="W1175">
        <v>77084.366568303711</v>
      </c>
      <c r="X1175">
        <v>4956.1914174411741</v>
      </c>
      <c r="Y1175">
        <v>4973.1799769031986</v>
      </c>
      <c r="Z1175">
        <v>4827.5062306505679</v>
      </c>
      <c r="AA1175">
        <v>5035.995056104357</v>
      </c>
      <c r="AB1175">
        <v>753.6416678941755</v>
      </c>
      <c r="AC1175">
        <v>744.78050595533477</v>
      </c>
      <c r="AD1175">
        <v>657.46265929946014</v>
      </c>
      <c r="AE1175">
        <v>869.24528034086916</v>
      </c>
      <c r="AF1175">
        <v>68.556679952312564</v>
      </c>
      <c r="AG1175">
        <v>68.31669647066991</v>
      </c>
      <c r="AH1175">
        <v>67.476577521557147</v>
      </c>
      <c r="AI1175">
        <v>70.336103323800998</v>
      </c>
      <c r="AJ1175">
        <v>0.61401623026305219</v>
      </c>
      <c r="AK1175">
        <v>0.61401620680367219</v>
      </c>
      <c r="AL1175">
        <v>0.61400322150260367</v>
      </c>
      <c r="AM1175">
        <v>0.61402902196386588</v>
      </c>
      <c r="AN1175">
        <v>0.96790197306980941</v>
      </c>
      <c r="AO1175">
        <v>0.96790197306980952</v>
      </c>
      <c r="AP1175">
        <v>0.96790197306980952</v>
      </c>
      <c r="AQ1175">
        <v>0.96790197306980952</v>
      </c>
      <c r="AR1175">
        <v>16.43149661001884</v>
      </c>
      <c r="AS1175">
        <v>16.43149661001884</v>
      </c>
      <c r="AT1175">
        <v>16.43149661001884</v>
      </c>
      <c r="AU1175">
        <v>16.43149661001884</v>
      </c>
      <c r="AV1175" t="str">
        <f>VLOOKUP(Sheet1[[#This Row],[NPDES ID2]],Combined_Sheet__Major_Only___2[[NPDES ID2]:[ECHO BFR]],3,FALSE)</f>
        <v>FL</v>
      </c>
      <c r="AW1175" t="s">
        <v>41</v>
      </c>
      <c r="AX1175" t="str">
        <f>VLOOKUP(Sheet1[[#This Row],[NPDES ID2]],Combined_Sheet__Major_Only___2[[NPDES ID2]:[ECHO BFR]],27,FALSE)</f>
        <v>-</v>
      </c>
      <c r="AY1175" t="str">
        <f>VLOOKUP(Sheet1[[#This Row],[NPDES ID2]],Combined_Sheet__Major_Only___2[[NPDES ID2]:[ECHO BFR]],28,FALSE)</f>
        <v>-</v>
      </c>
      <c r="AZ1175" t="str">
        <f>VLOOKUP(Sheet1[[#This Row],[NPDES ID2]],Combined_Sheet__Major_Only___2[[NPDES ID2]:[ECHO BFR]],29,FALSE)</f>
        <v>thickening</v>
      </c>
      <c r="BA1175">
        <f>VLOOKUP(Sheet1[[#This Row],[NPDES ID2]],Combined_Sheet__Major_Only___2[[NPDES ID2]:[ECHO BFR]],17,FALSE)</f>
        <v>26.061388999999998</v>
      </c>
      <c r="BB1175">
        <f>VLOOKUP(Sheet1[[#This Row],[NPDES ID2]],Combined_Sheet__Major_Only___2[[NPDES ID2]:[ECHO BFR]],18,FALSE)</f>
        <v>-80.305000000000007</v>
      </c>
      <c r="BC1175" s="2" t="str">
        <f>IF(ISNUMBER(SEARCH("aerobic",$AW1175)),"aerobic","")</f>
        <v>aerobic</v>
      </c>
      <c r="BD1175" s="2" t="str">
        <f>IF(ISNUMBER(SEARCH("anaer",$AW1175)),"anaer","")</f>
        <v/>
      </c>
      <c r="BE1175" s="2" t="str">
        <f>IF(ISNUMBER(SEARCH("thickening",$AZ1175)),"thickening","")</f>
        <v>thickening</v>
      </c>
      <c r="BF1175" s="4" t="str">
        <f>IF(ISNUMBER(SEARCH("airDry",$AW1175)),"airDry","")</f>
        <v/>
      </c>
      <c r="BG1175" s="4" t="str">
        <f>IF(ISNUMBER(SEARCH("heatDry",$AY1175)),"heatDry","")</f>
        <v/>
      </c>
      <c r="BH1175" s="4" t="str">
        <f>IF(AND(ISNUMBER(SEARCH("aerobic",$AW1175)),ISNUMBER(SEARCH("anaer",$AW1175))),"Combined Aer and Anaer.","")</f>
        <v/>
      </c>
    </row>
    <row r="1176" spans="1:60" x14ac:dyDescent="0.25">
      <c r="A1176" s="5">
        <v>2146</v>
      </c>
      <c r="B1176" t="s">
        <v>10079</v>
      </c>
      <c r="C1176">
        <v>817.7</v>
      </c>
      <c r="D1176">
        <v>345.25820402491553</v>
      </c>
      <c r="E1176">
        <v>336.12751632351052</v>
      </c>
      <c r="F1176">
        <v>291.85713294914228</v>
      </c>
      <c r="G1176">
        <v>408.97614268987883</v>
      </c>
      <c r="H1176">
        <v>-110.36513602749351</v>
      </c>
      <c r="I1176">
        <v>-111.7370727152945</v>
      </c>
      <c r="J1176">
        <v>-131.12780051199391</v>
      </c>
      <c r="K1176">
        <v>-88.739360976318409</v>
      </c>
      <c r="L1176">
        <v>565.11910541491864</v>
      </c>
      <c r="M1176">
        <v>563.06258327353294</v>
      </c>
      <c r="N1176">
        <v>555.87256077361269</v>
      </c>
      <c r="O1176">
        <v>580.35656950923715</v>
      </c>
      <c r="P1176">
        <v>19.160122074244761</v>
      </c>
      <c r="Q1176">
        <v>19.338864989361682</v>
      </c>
      <c r="R1176">
        <v>15.664961051533639</v>
      </c>
      <c r="S1176">
        <v>22.382298333067769</v>
      </c>
      <c r="T1176">
        <v>76952.266472587115</v>
      </c>
      <c r="U1176">
        <v>76952.395639770693</v>
      </c>
      <c r="V1176">
        <v>76899.943708299805</v>
      </c>
      <c r="W1176">
        <v>77004.780471388789</v>
      </c>
      <c r="X1176">
        <v>5011.5620830646039</v>
      </c>
      <c r="Y1176">
        <v>5029.2893991378332</v>
      </c>
      <c r="Z1176">
        <v>4876.5955268503776</v>
      </c>
      <c r="AA1176">
        <v>5095.3752261746649</v>
      </c>
      <c r="AB1176">
        <v>770.75797270214559</v>
      </c>
      <c r="AC1176">
        <v>761.53254956057799</v>
      </c>
      <c r="AD1176">
        <v>671.32713824658003</v>
      </c>
      <c r="AE1176">
        <v>890.97221838068583</v>
      </c>
      <c r="AF1176">
        <v>67.73142114970787</v>
      </c>
      <c r="AG1176">
        <v>67.485257755508499</v>
      </c>
      <c r="AH1176">
        <v>66.62301189821217</v>
      </c>
      <c r="AI1176">
        <v>69.557275709388094</v>
      </c>
      <c r="AJ1176">
        <v>0.60392049758493627</v>
      </c>
      <c r="AK1176">
        <v>0.60392045655838023</v>
      </c>
      <c r="AL1176">
        <v>0.60389783238400574</v>
      </c>
      <c r="AM1176">
        <v>0.60394278502149656</v>
      </c>
      <c r="AN1176">
        <v>0.96787032732284739</v>
      </c>
      <c r="AO1176">
        <v>0.96787032732284761</v>
      </c>
      <c r="AP1176">
        <v>0.96787032732284761</v>
      </c>
      <c r="AQ1176">
        <v>0.96787032732284761</v>
      </c>
      <c r="AR1176">
        <v>16.120628977151458</v>
      </c>
      <c r="AS1176">
        <v>16.120628977151458</v>
      </c>
      <c r="AT1176">
        <v>16.120628977151458</v>
      </c>
      <c r="AU1176">
        <v>16.120628977151458</v>
      </c>
      <c r="AV1176" t="str">
        <f>VLOOKUP(Sheet1[[#This Row],[NPDES ID2]],Combined_Sheet__Major_Only___2[[NPDES ID2]:[ECHO BFR]],3,FALSE)</f>
        <v>FL</v>
      </c>
      <c r="AW1176" t="s">
        <v>41</v>
      </c>
      <c r="AX1176" t="str">
        <f>VLOOKUP(Sheet1[[#This Row],[NPDES ID2]],Combined_Sheet__Major_Only___2[[NPDES ID2]:[ECHO BFR]],27,FALSE)</f>
        <v>-</v>
      </c>
      <c r="AY1176" t="str">
        <f>VLOOKUP(Sheet1[[#This Row],[NPDES ID2]],Combined_Sheet__Major_Only___2[[NPDES ID2]:[ECHO BFR]],28,FALSE)</f>
        <v>-</v>
      </c>
      <c r="AZ1176" t="str">
        <f>VLOOKUP(Sheet1[[#This Row],[NPDES ID2]],Combined_Sheet__Major_Only___2[[NPDES ID2]:[ECHO BFR]],29,FALSE)</f>
        <v>thickening</v>
      </c>
      <c r="BA1176">
        <f>VLOOKUP(Sheet1[[#This Row],[NPDES ID2]],Combined_Sheet__Major_Only___2[[NPDES ID2]:[ECHO BFR]],17,FALSE)</f>
        <v>27.132068</v>
      </c>
      <c r="BB1176">
        <f>VLOOKUP(Sheet1[[#This Row],[NPDES ID2]],Combined_Sheet__Major_Only___2[[NPDES ID2]:[ECHO BFR]],18,FALSE)</f>
        <v>-80.188661999999994</v>
      </c>
      <c r="BC1176" s="2" t="str">
        <f>IF(ISNUMBER(SEARCH("aerobic",$AW1176)),"aerobic","")</f>
        <v>aerobic</v>
      </c>
      <c r="BD1176" s="2" t="str">
        <f>IF(ISNUMBER(SEARCH("anaer",$AW1176)),"anaer","")</f>
        <v/>
      </c>
      <c r="BE1176" s="2" t="str">
        <f>IF(ISNUMBER(SEARCH("thickening",$AZ1176)),"thickening","")</f>
        <v>thickening</v>
      </c>
      <c r="BF1176" s="3" t="str">
        <f>IF(ISNUMBER(SEARCH("airDry",$AW1176)),"airDry","")</f>
        <v/>
      </c>
      <c r="BG1176" s="3" t="str">
        <f>IF(ISNUMBER(SEARCH("heatDry",$AY1176)),"heatDry","")</f>
        <v/>
      </c>
      <c r="BH1176" s="3" t="str">
        <f>IF(AND(ISNUMBER(SEARCH("aerobic",$AW1176)),ISNUMBER(SEARCH("anaer",$AW1176))),"Combined Aer and Anaer.","")</f>
        <v/>
      </c>
    </row>
    <row r="1177" spans="1:60" x14ac:dyDescent="0.25">
      <c r="A1177" s="5">
        <v>882</v>
      </c>
      <c r="B1177" t="s">
        <v>4302</v>
      </c>
      <c r="C1177">
        <v>813</v>
      </c>
      <c r="D1177">
        <v>338.48916642701909</v>
      </c>
      <c r="E1177">
        <v>329.65405330467559</v>
      </c>
      <c r="F1177">
        <v>286.00442553716408</v>
      </c>
      <c r="G1177">
        <v>400.67791866677351</v>
      </c>
      <c r="H1177">
        <v>-108.1094736036039</v>
      </c>
      <c r="I1177">
        <v>-109.41171076786431</v>
      </c>
      <c r="J1177">
        <v>-128.96140094049619</v>
      </c>
      <c r="K1177">
        <v>-86.592323685950575</v>
      </c>
      <c r="L1177">
        <v>572.7390609160816</v>
      </c>
      <c r="M1177">
        <v>570.77708671835239</v>
      </c>
      <c r="N1177">
        <v>563.91766645601558</v>
      </c>
      <c r="O1177">
        <v>587.27593792591745</v>
      </c>
      <c r="P1177">
        <v>19.028075657345301</v>
      </c>
      <c r="Q1177">
        <v>19.234578832298759</v>
      </c>
      <c r="R1177">
        <v>15.5162863171425</v>
      </c>
      <c r="S1177">
        <v>22.340742424218071</v>
      </c>
      <c r="T1177">
        <v>76891.738261851206</v>
      </c>
      <c r="U1177">
        <v>76891.867329806933</v>
      </c>
      <c r="V1177">
        <v>76839.455692572403</v>
      </c>
      <c r="W1177">
        <v>76944.2119187356</v>
      </c>
      <c r="X1177">
        <v>4912.4874793959407</v>
      </c>
      <c r="Y1177">
        <v>4929.022482609822</v>
      </c>
      <c r="Z1177">
        <v>4787.6703534875578</v>
      </c>
      <c r="AA1177">
        <v>4989.8294930896991</v>
      </c>
      <c r="AB1177">
        <v>742.20642484853056</v>
      </c>
      <c r="AC1177">
        <v>733.57207349653811</v>
      </c>
      <c r="AD1177">
        <v>648.05559762261453</v>
      </c>
      <c r="AE1177">
        <v>855.00215169462479</v>
      </c>
      <c r="AF1177">
        <v>69.041454347331069</v>
      </c>
      <c r="AG1177">
        <v>68.805260649273634</v>
      </c>
      <c r="AH1177">
        <v>67.977891570028575</v>
      </c>
      <c r="AI1177">
        <v>70.793416135447799</v>
      </c>
      <c r="AJ1177">
        <v>0.61994775745981334</v>
      </c>
      <c r="AK1177">
        <v>0.61994771656739134</v>
      </c>
      <c r="AL1177">
        <v>0.61992516078119242</v>
      </c>
      <c r="AM1177">
        <v>0.61996997748849425</v>
      </c>
      <c r="AN1177">
        <v>0.96784620165817392</v>
      </c>
      <c r="AO1177">
        <v>0.96784620165817359</v>
      </c>
      <c r="AP1177">
        <v>0.96784620165817359</v>
      </c>
      <c r="AQ1177">
        <v>0.96784620165817359</v>
      </c>
      <c r="AR1177">
        <v>16.61361840194628</v>
      </c>
      <c r="AS1177">
        <v>16.61361840194628</v>
      </c>
      <c r="AT1177">
        <v>16.61361840194628</v>
      </c>
      <c r="AU1177">
        <v>16.61361840194628</v>
      </c>
      <c r="AV1177" t="str">
        <f>VLOOKUP(Sheet1[[#This Row],[NPDES ID2]],Combined_Sheet__Major_Only___2[[NPDES ID2]:[ECHO BFR]],3,FALSE)</f>
        <v>MS</v>
      </c>
      <c r="AW1177" t="s">
        <v>41</v>
      </c>
      <c r="AX1177" t="str">
        <f>VLOOKUP(Sheet1[[#This Row],[NPDES ID2]],Combined_Sheet__Major_Only___2[[NPDES ID2]:[ECHO BFR]],27,FALSE)</f>
        <v>-</v>
      </c>
      <c r="AY1177" t="str">
        <f>VLOOKUP(Sheet1[[#This Row],[NPDES ID2]],Combined_Sheet__Major_Only___2[[NPDES ID2]:[ECHO BFR]],28,FALSE)</f>
        <v>-</v>
      </c>
      <c r="AZ1177" t="str">
        <f>VLOOKUP(Sheet1[[#This Row],[NPDES ID2]],Combined_Sheet__Major_Only___2[[NPDES ID2]:[ECHO BFR]],29,FALSE)</f>
        <v>thickening</v>
      </c>
      <c r="BA1177">
        <f>VLOOKUP(Sheet1[[#This Row],[NPDES ID2]],Combined_Sheet__Major_Only___2[[NPDES ID2]:[ECHO BFR]],17,FALSE)</f>
        <v>30.438040000000001</v>
      </c>
      <c r="BB1177">
        <f>VLOOKUP(Sheet1[[#This Row],[NPDES ID2]],Combined_Sheet__Major_Only___2[[NPDES ID2]:[ECHO BFR]],18,FALSE)</f>
        <v>-89.056898000000004</v>
      </c>
      <c r="BC1177" s="2" t="str">
        <f>IF(ISNUMBER(SEARCH("aerobic",$AW1177)),"aerobic","")</f>
        <v>aerobic</v>
      </c>
      <c r="BD1177" s="2" t="str">
        <f>IF(ISNUMBER(SEARCH("anaer",$AW1177)),"anaer","")</f>
        <v/>
      </c>
      <c r="BE1177" s="2" t="str">
        <f>IF(ISNUMBER(SEARCH("thickening",$AZ1177)),"thickening","")</f>
        <v>thickening</v>
      </c>
      <c r="BF1177" s="3" t="str">
        <f>IF(ISNUMBER(SEARCH("airDry",$AW1177)),"airDry","")</f>
        <v/>
      </c>
      <c r="BG1177" s="3" t="str">
        <f>IF(ISNUMBER(SEARCH("heatDry",$AY1177)),"heatDry","")</f>
        <v/>
      </c>
      <c r="BH1177" s="3" t="str">
        <f>IF(AND(ISNUMBER(SEARCH("aerobic",$AW1177)),ISNUMBER(SEARCH("anaer",$AW1177))),"Combined Aer and Anaer.","")</f>
        <v/>
      </c>
    </row>
    <row r="1178" spans="1:60" x14ac:dyDescent="0.25">
      <c r="A1178" s="5">
        <v>1822</v>
      </c>
      <c r="B1178" t="s">
        <v>8615</v>
      </c>
      <c r="C1178">
        <v>32220</v>
      </c>
      <c r="D1178">
        <v>5566.3015898006806</v>
      </c>
      <c r="E1178">
        <v>5598.1768207107516</v>
      </c>
      <c r="F1178">
        <v>4454.5853274473757</v>
      </c>
      <c r="G1178">
        <v>6606.4944674798526</v>
      </c>
      <c r="H1178">
        <v>-125.845532082403</v>
      </c>
      <c r="I1178">
        <v>-124.87506112136271</v>
      </c>
      <c r="J1178">
        <v>-150.67298133833549</v>
      </c>
      <c r="K1178">
        <v>-96.366312395350391</v>
      </c>
      <c r="L1178">
        <v>24160.058006856489</v>
      </c>
      <c r="M1178">
        <v>24013.989237689879</v>
      </c>
      <c r="N1178">
        <v>23509.710191893439</v>
      </c>
      <c r="O1178">
        <v>25233.12615553616</v>
      </c>
      <c r="P1178">
        <v>999.36200818349721</v>
      </c>
      <c r="Q1178">
        <v>994.98597419387841</v>
      </c>
      <c r="R1178">
        <v>839.34252345414666</v>
      </c>
      <c r="S1178">
        <v>1122.8754571284719</v>
      </c>
      <c r="T1178">
        <v>76886.993535717833</v>
      </c>
      <c r="U1178">
        <v>76887.122595895198</v>
      </c>
      <c r="V1178">
        <v>76834.714117272422</v>
      </c>
      <c r="W1178">
        <v>76939.464030252857</v>
      </c>
      <c r="X1178">
        <v>6063.9406061287618</v>
      </c>
      <c r="Y1178">
        <v>6097.3081667636752</v>
      </c>
      <c r="Z1178">
        <v>5800.124634419366</v>
      </c>
      <c r="AA1178">
        <v>6231.0558446964951</v>
      </c>
      <c r="AB1178">
        <v>1165.2767897840699</v>
      </c>
      <c r="AC1178">
        <v>1148.7771326094451</v>
      </c>
      <c r="AD1178">
        <v>976.15962870051374</v>
      </c>
      <c r="AE1178">
        <v>1407.479313699577</v>
      </c>
      <c r="AF1178">
        <v>56.056341308316902</v>
      </c>
      <c r="AG1178">
        <v>55.729840986355597</v>
      </c>
      <c r="AH1178">
        <v>54.544231754964393</v>
      </c>
      <c r="AI1178">
        <v>58.529763073127597</v>
      </c>
      <c r="AJ1178">
        <v>0.46137993807847838</v>
      </c>
      <c r="AK1178">
        <v>0.4613778585930064</v>
      </c>
      <c r="AL1178">
        <v>0.46055873260414232</v>
      </c>
      <c r="AM1178">
        <v>0.46218907908469309</v>
      </c>
      <c r="AN1178">
        <v>0.96784430894786555</v>
      </c>
      <c r="AO1178">
        <v>0.96784430894786577</v>
      </c>
      <c r="AP1178">
        <v>0.96784430894786577</v>
      </c>
      <c r="AQ1178">
        <v>0.96784430894786577</v>
      </c>
      <c r="AR1178">
        <v>11.70889305585813</v>
      </c>
      <c r="AS1178">
        <v>11.70889305585812</v>
      </c>
      <c r="AT1178">
        <v>11.70889305585812</v>
      </c>
      <c r="AU1178">
        <v>11.70889305585812</v>
      </c>
      <c r="AV1178" t="str">
        <f>VLOOKUP(Sheet1[[#This Row],[NPDES ID2]],Combined_Sheet__Major_Only___2[[NPDES ID2]:[ECHO BFR]],3,FALSE)</f>
        <v>CT</v>
      </c>
      <c r="AW1178" t="s">
        <v>54</v>
      </c>
      <c r="AX1178" t="str">
        <f>VLOOKUP(Sheet1[[#This Row],[NPDES ID2]],Combined_Sheet__Major_Only___2[[NPDES ID2]:[ECHO BFR]],27,FALSE)</f>
        <v>other</v>
      </c>
      <c r="AY1178" t="str">
        <f>VLOOKUP(Sheet1[[#This Row],[NPDES ID2]],Combined_Sheet__Major_Only___2[[NPDES ID2]:[ECHO BFR]],28,FALSE)</f>
        <v>-</v>
      </c>
      <c r="AZ1178" t="str">
        <f>VLOOKUP(Sheet1[[#This Row],[NPDES ID2]],Combined_Sheet__Major_Only___2[[NPDES ID2]:[ECHO BFR]],29,FALSE)</f>
        <v>thickening, preliminaryOps</v>
      </c>
      <c r="BA1178">
        <f>VLOOKUP(Sheet1[[#This Row],[NPDES ID2]],Combined_Sheet__Major_Only___2[[NPDES ID2]:[ECHO BFR]],17,FALSE)</f>
        <v>41.731389</v>
      </c>
      <c r="BB1178">
        <f>VLOOKUP(Sheet1[[#This Row],[NPDES ID2]],Combined_Sheet__Major_Only___2[[NPDES ID2]:[ECHO BFR]],18,FALSE)</f>
        <v>-72.656389000000004</v>
      </c>
      <c r="BC1178" s="2" t="str">
        <f>IF(ISNUMBER(SEARCH("aerobic",$AW1178)),"aerobic","")</f>
        <v/>
      </c>
      <c r="BD1178" s="2" t="str">
        <f>IF(ISNUMBER(SEARCH("anaer",$AW1178)),"anaer","")</f>
        <v/>
      </c>
      <c r="BE1178" s="2" t="str">
        <f>IF(ISNUMBER(SEARCH("thickening",$AZ1178)),"thickening","")</f>
        <v>thickening</v>
      </c>
      <c r="BF1178" s="3" t="str">
        <f>IF(ISNUMBER(SEARCH("airDry",$AW1178)),"airDry","")</f>
        <v/>
      </c>
      <c r="BG1178" s="3" t="str">
        <f>IF(ISNUMBER(SEARCH("heatDry",$AY1178)),"heatDry","")</f>
        <v/>
      </c>
      <c r="BH1178" s="3" t="str">
        <f>IF(AND(ISNUMBER(SEARCH("aerobic",$AW1178)),ISNUMBER(SEARCH("anaer",$AW1178))),"Combined Aer and Anaer.","")</f>
        <v/>
      </c>
    </row>
    <row r="1179" spans="1:60" x14ac:dyDescent="0.25">
      <c r="A1179" s="5">
        <v>297</v>
      </c>
      <c r="B1179" t="s">
        <v>1518</v>
      </c>
      <c r="C1179">
        <v>1328.08</v>
      </c>
      <c r="D1179">
        <v>390.84988542601678</v>
      </c>
      <c r="E1179">
        <v>388.81690269176039</v>
      </c>
      <c r="F1179">
        <v>329.41084431109959</v>
      </c>
      <c r="G1179">
        <v>454.35400309045531</v>
      </c>
      <c r="H1179">
        <v>-108.68644733009261</v>
      </c>
      <c r="I1179">
        <v>-110.0814538557425</v>
      </c>
      <c r="J1179">
        <v>-129.50515635935281</v>
      </c>
      <c r="K1179">
        <v>-87.077895286533149</v>
      </c>
      <c r="L1179">
        <v>929.92878252665423</v>
      </c>
      <c r="M1179">
        <v>926.68019429058609</v>
      </c>
      <c r="N1179">
        <v>915.32595506981158</v>
      </c>
      <c r="O1179">
        <v>953.99468757581019</v>
      </c>
      <c r="P1179">
        <v>31.09402127237859</v>
      </c>
      <c r="Q1179">
        <v>31.411789375836971</v>
      </c>
      <c r="R1179">
        <v>25.376708973714869</v>
      </c>
      <c r="S1179">
        <v>36.449372337059671</v>
      </c>
      <c r="T1179">
        <v>76855.822347227251</v>
      </c>
      <c r="U1179">
        <v>76855.951356303645</v>
      </c>
      <c r="V1179">
        <v>76803.56362865337</v>
      </c>
      <c r="W1179">
        <v>76908.272066234742</v>
      </c>
      <c r="X1179">
        <v>4940.1748815430919</v>
      </c>
      <c r="Y1179">
        <v>4957.0766021663294</v>
      </c>
      <c r="Z1179">
        <v>4812.2842797250714</v>
      </c>
      <c r="AA1179">
        <v>5019.4755674129774</v>
      </c>
      <c r="AB1179">
        <v>750.57951510641226</v>
      </c>
      <c r="AC1179">
        <v>741.77393603582482</v>
      </c>
      <c r="AD1179">
        <v>654.85169093534614</v>
      </c>
      <c r="AE1179">
        <v>865.60132898329641</v>
      </c>
      <c r="AF1179">
        <v>68.624703564715517</v>
      </c>
      <c r="AG1179">
        <v>68.385486288722205</v>
      </c>
      <c r="AH1179">
        <v>67.546787028109108</v>
      </c>
      <c r="AI1179">
        <v>70.400005201661202</v>
      </c>
      <c r="AJ1179">
        <v>0.61484851264892759</v>
      </c>
      <c r="AK1179">
        <v>0.614848445567721</v>
      </c>
      <c r="AL1179">
        <v>0.61481164252776743</v>
      </c>
      <c r="AM1179">
        <v>0.61488476918643264</v>
      </c>
      <c r="AN1179">
        <v>0.96783186896150331</v>
      </c>
      <c r="AO1179">
        <v>0.96783186896150342</v>
      </c>
      <c r="AP1179">
        <v>0.96783186896150342</v>
      </c>
      <c r="AQ1179">
        <v>0.96783186896150342</v>
      </c>
      <c r="AR1179">
        <v>16.4562813471419</v>
      </c>
      <c r="AS1179">
        <v>16.45628134714191</v>
      </c>
      <c r="AT1179">
        <v>16.45628134714191</v>
      </c>
      <c r="AU1179">
        <v>16.45628134714191</v>
      </c>
      <c r="AV1179" t="str">
        <f>VLOOKUP(Sheet1[[#This Row],[NPDES ID2]],Combined_Sheet__Major_Only___2[[NPDES ID2]:[ECHO BFR]],3,FALSE)</f>
        <v>SC</v>
      </c>
      <c r="AW1179" t="s">
        <v>12185</v>
      </c>
      <c r="AX1179" t="str">
        <f>VLOOKUP(Sheet1[[#This Row],[NPDES ID2]],Combined_Sheet__Major_Only___2[[NPDES ID2]:[ECHO BFR]],27,FALSE)</f>
        <v>methaneBioCaptureRecover</v>
      </c>
      <c r="AY1179" t="str">
        <f>VLOOKUP(Sheet1[[#This Row],[NPDES ID2]],Combined_Sheet__Major_Only___2[[NPDES ID2]:[ECHO BFR]],28,FALSE)</f>
        <v>-</v>
      </c>
      <c r="AZ1179" t="str">
        <f>VLOOKUP(Sheet1[[#This Row],[NPDES ID2]],Combined_Sheet__Major_Only___2[[NPDES ID2]:[ECHO BFR]],29,FALSE)</f>
        <v>thickening</v>
      </c>
      <c r="BA1179">
        <f>VLOOKUP(Sheet1[[#This Row],[NPDES ID2]],Combined_Sheet__Major_Only___2[[NPDES ID2]:[ECHO BFR]],17,FALSE)</f>
        <v>34.858333000000002</v>
      </c>
      <c r="BB1179">
        <f>VLOOKUP(Sheet1[[#This Row],[NPDES ID2]],Combined_Sheet__Major_Only___2[[NPDES ID2]:[ECHO BFR]],18,FALSE)</f>
        <v>-82.23</v>
      </c>
      <c r="BC1179" s="2" t="str">
        <f>IF(ISNUMBER(SEARCH("aerobic",$AW1179)),"aerobic","")</f>
        <v/>
      </c>
      <c r="BD1179" s="2" t="str">
        <f>IF(ISNUMBER(SEARCH("anaer",$AW1179)),"anaer","")</f>
        <v>anaer</v>
      </c>
      <c r="BE1179" s="2" t="str">
        <f>IF(ISNUMBER(SEARCH("thickening",$AZ1179)),"thickening","")</f>
        <v>thickening</v>
      </c>
      <c r="BF1179" s="4" t="str">
        <f>IF(ISNUMBER(SEARCH("airDry",$AW1179)),"airDry","")</f>
        <v/>
      </c>
      <c r="BG1179" s="4" t="str">
        <f>IF(ISNUMBER(SEARCH("heatDry",$AY1179)),"heatDry","")</f>
        <v/>
      </c>
      <c r="BH1179" s="4" t="str">
        <f>IF(AND(ISNUMBER(SEARCH("aerobic",$AW1179)),ISNUMBER(SEARCH("anaer",$AW1179))),"Combined Aer and Anaer.","")</f>
        <v/>
      </c>
    </row>
    <row r="1180" spans="1:60" x14ac:dyDescent="0.25">
      <c r="A1180" s="5">
        <v>1956</v>
      </c>
      <c r="B1180" t="s">
        <v>9220</v>
      </c>
      <c r="C1180">
        <v>2321.5700000000002</v>
      </c>
      <c r="D1180">
        <v>552.90571040700695</v>
      </c>
      <c r="E1180">
        <v>548.37388776497642</v>
      </c>
      <c r="F1180">
        <v>453.28837696554848</v>
      </c>
      <c r="G1180">
        <v>643.68500584756339</v>
      </c>
      <c r="H1180">
        <v>-110.6422012127121</v>
      </c>
      <c r="I1180">
        <v>-112.0825283483607</v>
      </c>
      <c r="J1180">
        <v>-131.3626237434633</v>
      </c>
      <c r="K1180">
        <v>-88.809638477086281</v>
      </c>
      <c r="L1180">
        <v>1595.218977937742</v>
      </c>
      <c r="M1180">
        <v>1589.3077388537149</v>
      </c>
      <c r="N1180">
        <v>1568.6587743235821</v>
      </c>
      <c r="O1180">
        <v>1638.996898144339</v>
      </c>
      <c r="P1180">
        <v>54.412479590991623</v>
      </c>
      <c r="Q1180">
        <v>54.898237594081671</v>
      </c>
      <c r="R1180">
        <v>44.521598217164971</v>
      </c>
      <c r="S1180">
        <v>63.472289638360962</v>
      </c>
      <c r="T1180">
        <v>76799.626123905196</v>
      </c>
      <c r="U1180">
        <v>76799.755040855438</v>
      </c>
      <c r="V1180">
        <v>76747.404723594096</v>
      </c>
      <c r="W1180">
        <v>76852.038388255343</v>
      </c>
      <c r="X1180">
        <v>5030.6173470309968</v>
      </c>
      <c r="Y1180">
        <v>5048.6920760690682</v>
      </c>
      <c r="Z1180">
        <v>4892.8170280324866</v>
      </c>
      <c r="AA1180">
        <v>5116.2426066767994</v>
      </c>
      <c r="AB1180">
        <v>778.00093787628941</v>
      </c>
      <c r="AC1180">
        <v>768.6197412292197</v>
      </c>
      <c r="AD1180">
        <v>677.07913290434453</v>
      </c>
      <c r="AE1180">
        <v>900.3433043145377</v>
      </c>
      <c r="AF1180">
        <v>67.346701715996375</v>
      </c>
      <c r="AG1180">
        <v>67.098043608533061</v>
      </c>
      <c r="AH1180">
        <v>66.224876678454251</v>
      </c>
      <c r="AI1180">
        <v>69.193755935239338</v>
      </c>
      <c r="AJ1180">
        <v>0.59921489125061467</v>
      </c>
      <c r="AK1180">
        <v>0.59921477319172789</v>
      </c>
      <c r="AL1180">
        <v>0.59915069064102211</v>
      </c>
      <c r="AM1180">
        <v>0.59927802687744158</v>
      </c>
      <c r="AN1180">
        <v>0.96780941749774452</v>
      </c>
      <c r="AO1180">
        <v>0.96780941749774474</v>
      </c>
      <c r="AP1180">
        <v>0.96780941749774474</v>
      </c>
      <c r="AQ1180">
        <v>0.96780941749774474</v>
      </c>
      <c r="AR1180">
        <v>15.97446805224493</v>
      </c>
      <c r="AS1180">
        <v>15.974468052244941</v>
      </c>
      <c r="AT1180">
        <v>15.974468052244941</v>
      </c>
      <c r="AU1180">
        <v>15.974468052244941</v>
      </c>
      <c r="AV1180" t="str">
        <f>VLOOKUP(Sheet1[[#This Row],[NPDES ID2]],Combined_Sheet__Major_Only___2[[NPDES ID2]:[ECHO BFR]],3,FALSE)</f>
        <v>IA</v>
      </c>
      <c r="AW1180" t="s">
        <v>12185</v>
      </c>
      <c r="AX1180" t="str">
        <f>VLOOKUP(Sheet1[[#This Row],[NPDES ID2]],Combined_Sheet__Major_Only___2[[NPDES ID2]:[ECHO BFR]],27,FALSE)</f>
        <v>other</v>
      </c>
      <c r="AY1180" t="str">
        <f>VLOOKUP(Sheet1[[#This Row],[NPDES ID2]],Combined_Sheet__Major_Only___2[[NPDES ID2]:[ECHO BFR]],28,FALSE)</f>
        <v>-</v>
      </c>
      <c r="AZ1180" t="str">
        <f>VLOOKUP(Sheet1[[#This Row],[NPDES ID2]],Combined_Sheet__Major_Only___2[[NPDES ID2]:[ECHO BFR]],29,FALSE)</f>
        <v>thickening, preliminaryOps</v>
      </c>
      <c r="BA1180">
        <f>VLOOKUP(Sheet1[[#This Row],[NPDES ID2]],Combined_Sheet__Major_Only___2[[NPDES ID2]:[ECHO BFR]],17,FALSE)</f>
        <v>42.472799999999999</v>
      </c>
      <c r="BB1180">
        <f>VLOOKUP(Sheet1[[#This Row],[NPDES ID2]],Combined_Sheet__Major_Only___2[[NPDES ID2]:[ECHO BFR]],18,FALSE)</f>
        <v>-92.309043000000003</v>
      </c>
      <c r="BC1180" s="2" t="str">
        <f>IF(ISNUMBER(SEARCH("aerobic",$AW1180)),"aerobic","")</f>
        <v/>
      </c>
      <c r="BD1180" s="2" t="str">
        <f>IF(ISNUMBER(SEARCH("anaer",$AW1180)),"anaer","")</f>
        <v>anaer</v>
      </c>
      <c r="BE1180" s="2" t="str">
        <f>IF(ISNUMBER(SEARCH("thickening",$AZ1180)),"thickening","")</f>
        <v>thickening</v>
      </c>
      <c r="BF1180" s="3" t="str">
        <f>IF(ISNUMBER(SEARCH("airDry",$AW1180)),"airDry","")</f>
        <v/>
      </c>
      <c r="BG1180" s="3" t="str">
        <f>IF(ISNUMBER(SEARCH("heatDry",$AY1180)),"heatDry","")</f>
        <v/>
      </c>
      <c r="BH1180" s="3" t="str">
        <f>IF(AND(ISNUMBER(SEARCH("aerobic",$AW1180)),ISNUMBER(SEARCH("anaer",$AW1180))),"Combined Aer and Anaer.","")</f>
        <v/>
      </c>
    </row>
    <row r="1181" spans="1:60" x14ac:dyDescent="0.25">
      <c r="A1181" s="5">
        <v>688</v>
      </c>
      <c r="B1181" t="s">
        <v>3399</v>
      </c>
      <c r="C1181">
        <v>10885.51</v>
      </c>
      <c r="D1181">
        <v>1909.8517499895361</v>
      </c>
      <c r="E1181">
        <v>1914.297926076079</v>
      </c>
      <c r="F1181">
        <v>1533.17163277445</v>
      </c>
      <c r="G1181">
        <v>2257.2447482972429</v>
      </c>
      <c r="H1181">
        <v>-134.0638844807352</v>
      </c>
      <c r="I1181">
        <v>-133.37538844077761</v>
      </c>
      <c r="J1181">
        <v>-154.36954113498459</v>
      </c>
      <c r="K1181">
        <v>-112.0610072866269</v>
      </c>
      <c r="L1181">
        <v>8277.7255149105622</v>
      </c>
      <c r="M1181">
        <v>8228.5033242817299</v>
      </c>
      <c r="N1181">
        <v>8057.2851473594737</v>
      </c>
      <c r="O1181">
        <v>8641.435704365751</v>
      </c>
      <c r="P1181">
        <v>340.97901582044642</v>
      </c>
      <c r="Q1181">
        <v>339.65181772627699</v>
      </c>
      <c r="R1181">
        <v>286.03352339213342</v>
      </c>
      <c r="S1181">
        <v>383.65725863903822</v>
      </c>
      <c r="T1181">
        <v>76796.927972462872</v>
      </c>
      <c r="U1181">
        <v>76797.05688498987</v>
      </c>
      <c r="V1181">
        <v>76744.708363915008</v>
      </c>
      <c r="W1181">
        <v>76849.33843850113</v>
      </c>
      <c r="X1181">
        <v>6024.7306481884443</v>
      </c>
      <c r="Y1181">
        <v>6057.3304973848744</v>
      </c>
      <c r="Z1181">
        <v>5765.3023739160772</v>
      </c>
      <c r="AA1181">
        <v>6187.813583605307</v>
      </c>
      <c r="AB1181">
        <v>1147.9607487906831</v>
      </c>
      <c r="AC1181">
        <v>1131.8970975254001</v>
      </c>
      <c r="AD1181">
        <v>963.74800333454948</v>
      </c>
      <c r="AE1181">
        <v>1386.369911816613</v>
      </c>
      <c r="AF1181">
        <v>56.280523069869623</v>
      </c>
      <c r="AG1181">
        <v>55.950050054452291</v>
      </c>
      <c r="AH1181">
        <v>54.779371435429013</v>
      </c>
      <c r="AI1181">
        <v>58.747910395863187</v>
      </c>
      <c r="AJ1181">
        <v>0.46411075703049592</v>
      </c>
      <c r="AK1181">
        <v>0.46411019002557669</v>
      </c>
      <c r="AL1181">
        <v>0.46383310949208928</v>
      </c>
      <c r="AM1181">
        <v>0.46438395328877052</v>
      </c>
      <c r="AN1181">
        <v>0.96780833874624317</v>
      </c>
      <c r="AO1181">
        <v>0.96780833874624339</v>
      </c>
      <c r="AP1181">
        <v>0.96780833874624339</v>
      </c>
      <c r="AQ1181">
        <v>0.96780833874624339</v>
      </c>
      <c r="AR1181">
        <v>11.81146552696322</v>
      </c>
      <c r="AS1181">
        <v>11.811465526963209</v>
      </c>
      <c r="AT1181">
        <v>11.811465526963209</v>
      </c>
      <c r="AU1181">
        <v>11.811465526963209</v>
      </c>
      <c r="AV1181" t="str">
        <f>VLOOKUP(Sheet1[[#This Row],[NPDES ID2]],Combined_Sheet__Major_Only___2[[NPDES ID2]:[ECHO BFR]],3,FALSE)</f>
        <v>FL</v>
      </c>
      <c r="AW1181" t="s">
        <v>87</v>
      </c>
      <c r="AX1181" t="str">
        <f>VLOOKUP(Sheet1[[#This Row],[NPDES ID2]],Combined_Sheet__Major_Only___2[[NPDES ID2]:[ECHO BFR]],27,FALSE)</f>
        <v>-</v>
      </c>
      <c r="AY1181" t="str">
        <f>VLOOKUP(Sheet1[[#This Row],[NPDES ID2]],Combined_Sheet__Major_Only___2[[NPDES ID2]:[ECHO BFR]],28,FALSE)</f>
        <v>-</v>
      </c>
      <c r="AZ1181" t="str">
        <f>VLOOKUP(Sheet1[[#This Row],[NPDES ID2]],Combined_Sheet__Major_Only___2[[NPDES ID2]:[ECHO BFR]],29,FALSE)</f>
        <v>thickening</v>
      </c>
      <c r="BA1181">
        <f>VLOOKUP(Sheet1[[#This Row],[NPDES ID2]],Combined_Sheet__Major_Only___2[[NPDES ID2]:[ECHO BFR]],17,FALSE)</f>
        <v>26.026578000000001</v>
      </c>
      <c r="BB1181">
        <f>VLOOKUP(Sheet1[[#This Row],[NPDES ID2]],Combined_Sheet__Major_Only___2[[NPDES ID2]:[ECHO BFR]],18,FALSE)</f>
        <v>-80.134766999999997</v>
      </c>
      <c r="BC1181" s="2" t="str">
        <f>IF(ISNUMBER(SEARCH("aerobic",$AW1181)),"aerobic","")</f>
        <v/>
      </c>
      <c r="BD1181" s="2" t="str">
        <f>IF(ISNUMBER(SEARCH("anaer",$AW1181)),"anaer","")</f>
        <v/>
      </c>
      <c r="BE1181" s="2" t="str">
        <f>IF(ISNUMBER(SEARCH("thickening",$AZ1181)),"thickening","")</f>
        <v>thickening</v>
      </c>
      <c r="BF1181" s="3" t="str">
        <f>IF(ISNUMBER(SEARCH("airDry",$AW1181)),"airDry","")</f>
        <v/>
      </c>
      <c r="BG1181" s="3" t="str">
        <f>IF(ISNUMBER(SEARCH("heatDry",$AY1181)),"heatDry","")</f>
        <v/>
      </c>
      <c r="BH1181" s="3" t="str">
        <f>IF(AND(ISNUMBER(SEARCH("aerobic",$AW1181)),ISNUMBER(SEARCH("anaer",$AW1181))),"Combined Aer and Anaer.","")</f>
        <v/>
      </c>
    </row>
    <row r="1182" spans="1:60" x14ac:dyDescent="0.25">
      <c r="A1182" s="5">
        <v>2308</v>
      </c>
      <c r="B1182" t="s">
        <v>10785</v>
      </c>
      <c r="C1182">
        <v>403.09</v>
      </c>
      <c r="D1182">
        <v>387.60059641585673</v>
      </c>
      <c r="E1182">
        <v>382.83875619703502</v>
      </c>
      <c r="F1182">
        <v>302.92061944278169</v>
      </c>
      <c r="G1182">
        <v>477.47701946233087</v>
      </c>
      <c r="H1182">
        <v>-111.1970995060783</v>
      </c>
      <c r="I1182">
        <v>-112.5605731142433</v>
      </c>
      <c r="J1182">
        <v>-131.9361215364591</v>
      </c>
      <c r="K1182">
        <v>-89.585739674051837</v>
      </c>
      <c r="L1182">
        <v>276.90629179975411</v>
      </c>
      <c r="M1182">
        <v>275.87989463165752</v>
      </c>
      <c r="N1182">
        <v>272.29052557117029</v>
      </c>
      <c r="O1182">
        <v>284.51220989813658</v>
      </c>
      <c r="P1182">
        <v>9.4486637981959039</v>
      </c>
      <c r="Q1182">
        <v>9.5329767309455242</v>
      </c>
      <c r="R1182">
        <v>7.7312974747593639</v>
      </c>
      <c r="S1182">
        <v>11.020070574424469</v>
      </c>
      <c r="T1182">
        <v>76756.363840358652</v>
      </c>
      <c r="U1182">
        <v>76756.49268638622</v>
      </c>
      <c r="V1182">
        <v>76704.171169260517</v>
      </c>
      <c r="W1182">
        <v>76808.747270493448</v>
      </c>
      <c r="X1182">
        <v>5029.0330790243715</v>
      </c>
      <c r="Y1182">
        <v>5047.0902380443404</v>
      </c>
      <c r="Z1182">
        <v>4891.158345490373</v>
      </c>
      <c r="AA1182">
        <v>5114.7106312599071</v>
      </c>
      <c r="AB1182">
        <v>777.86907346564908</v>
      </c>
      <c r="AC1182">
        <v>768.46883666497342</v>
      </c>
      <c r="AD1182">
        <v>676.98649971150076</v>
      </c>
      <c r="AE1182">
        <v>900.18997225504086</v>
      </c>
      <c r="AF1182">
        <v>67.323371398692231</v>
      </c>
      <c r="AG1182">
        <v>67.073983116544838</v>
      </c>
      <c r="AH1182">
        <v>66.201065838254863</v>
      </c>
      <c r="AI1182">
        <v>69.172374340563252</v>
      </c>
      <c r="AJ1182">
        <v>0.59892950655908805</v>
      </c>
      <c r="AK1182">
        <v>0.59892948648013045</v>
      </c>
      <c r="AL1182">
        <v>0.59891836571473644</v>
      </c>
      <c r="AM1182">
        <v>0.59894046147860514</v>
      </c>
      <c r="AN1182">
        <v>0.96779211202816706</v>
      </c>
      <c r="AO1182">
        <v>0.96779211202816706</v>
      </c>
      <c r="AP1182">
        <v>0.96779211202816706</v>
      </c>
      <c r="AQ1182">
        <v>0.96779211202816706</v>
      </c>
      <c r="AR1182">
        <v>15.96750360244457</v>
      </c>
      <c r="AS1182">
        <v>15.96750360244457</v>
      </c>
      <c r="AT1182">
        <v>15.96750360244457</v>
      </c>
      <c r="AU1182">
        <v>15.96750360244457</v>
      </c>
      <c r="AV1182" t="str">
        <f>VLOOKUP(Sheet1[[#This Row],[NPDES ID2]],Combined_Sheet__Major_Only___2[[NPDES ID2]:[ECHO BFR]],3,FALSE)</f>
        <v>MO</v>
      </c>
      <c r="AW1182" t="s">
        <v>41</v>
      </c>
      <c r="AX1182" t="str">
        <f>VLOOKUP(Sheet1[[#This Row],[NPDES ID2]],Combined_Sheet__Major_Only___2[[NPDES ID2]:[ECHO BFR]],27,FALSE)</f>
        <v>tempSludgeStore</v>
      </c>
      <c r="AY1182" t="str">
        <f>VLOOKUP(Sheet1[[#This Row],[NPDES ID2]],Combined_Sheet__Major_Only___2[[NPDES ID2]:[ECHO BFR]],28,FALSE)</f>
        <v>-</v>
      </c>
      <c r="AZ1182" t="str">
        <f>VLOOKUP(Sheet1[[#This Row],[NPDES ID2]],Combined_Sheet__Major_Only___2[[NPDES ID2]:[ECHO BFR]],29,FALSE)</f>
        <v>thickening</v>
      </c>
      <c r="BA1182">
        <f>VLOOKUP(Sheet1[[#This Row],[NPDES ID2]],Combined_Sheet__Major_Only___2[[NPDES ID2]:[ECHO BFR]],17,FALSE)</f>
        <v>38.837027999999997</v>
      </c>
      <c r="BB1182">
        <f>VLOOKUP(Sheet1[[#This Row],[NPDES ID2]],Combined_Sheet__Major_Only___2[[NPDES ID2]:[ECHO BFR]],18,FALSE)</f>
        <v>-91.931278000000006</v>
      </c>
      <c r="BC1182" s="2" t="str">
        <f>IF(ISNUMBER(SEARCH("aerobic",$AW1182)),"aerobic","")</f>
        <v>aerobic</v>
      </c>
      <c r="BD1182" s="2" t="str">
        <f>IF(ISNUMBER(SEARCH("anaer",$AW1182)),"anaer","")</f>
        <v/>
      </c>
      <c r="BE1182" s="2" t="str">
        <f>IF(ISNUMBER(SEARCH("thickening",$AZ1182)),"thickening","")</f>
        <v>thickening</v>
      </c>
      <c r="BF1182" s="3" t="str">
        <f>IF(ISNUMBER(SEARCH("airDry",$AW1182)),"airDry","")</f>
        <v/>
      </c>
      <c r="BG1182" s="3" t="str">
        <f>IF(ISNUMBER(SEARCH("heatDry",$AY1182)),"heatDry","")</f>
        <v/>
      </c>
      <c r="BH1182" s="3" t="str">
        <f>IF(AND(ISNUMBER(SEARCH("aerobic",$AW1182)),ISNUMBER(SEARCH("anaer",$AW1182))),"Combined Aer and Anaer.","")</f>
        <v/>
      </c>
    </row>
    <row r="1183" spans="1:60" x14ac:dyDescent="0.25">
      <c r="A1183" s="5">
        <v>2103</v>
      </c>
      <c r="B1183" t="s">
        <v>9885</v>
      </c>
      <c r="C1183">
        <v>1001.88</v>
      </c>
      <c r="D1183">
        <v>341.72360700245707</v>
      </c>
      <c r="E1183">
        <v>335.6438369745527</v>
      </c>
      <c r="F1183">
        <v>290.44529915036361</v>
      </c>
      <c r="G1183">
        <v>402.36683746855738</v>
      </c>
      <c r="H1183">
        <v>-104.77512792449311</v>
      </c>
      <c r="I1183">
        <v>-106.2291013423997</v>
      </c>
      <c r="J1183">
        <v>-125.7594649681015</v>
      </c>
      <c r="K1183">
        <v>-83.401117771514976</v>
      </c>
      <c r="L1183">
        <v>726.25924563645867</v>
      </c>
      <c r="M1183">
        <v>723.99714107434227</v>
      </c>
      <c r="N1183">
        <v>716.0894387029897</v>
      </c>
      <c r="O1183">
        <v>743.01870928738686</v>
      </c>
      <c r="P1183">
        <v>23.40689388649626</v>
      </c>
      <c r="Q1183">
        <v>23.73950013416103</v>
      </c>
      <c r="R1183">
        <v>19.010182059534301</v>
      </c>
      <c r="S1183">
        <v>27.635358803794801</v>
      </c>
      <c r="T1183">
        <v>76581.354862646171</v>
      </c>
      <c r="U1183">
        <v>76581.483421770041</v>
      </c>
      <c r="V1183">
        <v>76529.278409874372</v>
      </c>
      <c r="W1183">
        <v>76633.621649688153</v>
      </c>
      <c r="X1183">
        <v>4754.6885343478843</v>
      </c>
      <c r="Y1183">
        <v>4769.3797562897498</v>
      </c>
      <c r="Z1183">
        <v>4644.4597602542708</v>
      </c>
      <c r="AA1183">
        <v>4822.7618680797532</v>
      </c>
      <c r="AB1183">
        <v>700.38114254879997</v>
      </c>
      <c r="AC1183">
        <v>692.55711236890306</v>
      </c>
      <c r="AD1183">
        <v>613.64235391651505</v>
      </c>
      <c r="AE1183">
        <v>802.94443166670032</v>
      </c>
      <c r="AF1183">
        <v>71.043263382155132</v>
      </c>
      <c r="AG1183">
        <v>70.822366457383652</v>
      </c>
      <c r="AH1183">
        <v>70.048227147793924</v>
      </c>
      <c r="AI1183">
        <v>72.682198573112771</v>
      </c>
      <c r="AJ1183">
        <v>0.64444926623538112</v>
      </c>
      <c r="AK1183">
        <v>0.64444921576859993</v>
      </c>
      <c r="AL1183">
        <v>0.64442142187857132</v>
      </c>
      <c r="AM1183">
        <v>0.64447664668492788</v>
      </c>
      <c r="AN1183">
        <v>0.96772191589484846</v>
      </c>
      <c r="AO1183">
        <v>0.96772191589484846</v>
      </c>
      <c r="AP1183">
        <v>0.96772191589484846</v>
      </c>
      <c r="AQ1183">
        <v>0.96772191589484846</v>
      </c>
      <c r="AR1183">
        <v>17.36708794995576</v>
      </c>
      <c r="AS1183">
        <v>17.36708794995576</v>
      </c>
      <c r="AT1183">
        <v>17.36708794995576</v>
      </c>
      <c r="AU1183">
        <v>17.36708794995576</v>
      </c>
      <c r="AV1183" t="str">
        <f>VLOOKUP(Sheet1[[#This Row],[NPDES ID2]],Combined_Sheet__Major_Only___2[[NPDES ID2]:[ECHO BFR]],3,FALSE)</f>
        <v>WA</v>
      </c>
      <c r="AW1183" t="s">
        <v>12185</v>
      </c>
      <c r="AX1183" t="str">
        <f>VLOOKUP(Sheet1[[#This Row],[NPDES ID2]],Combined_Sheet__Major_Only___2[[NPDES ID2]:[ECHO BFR]],27,FALSE)</f>
        <v>-</v>
      </c>
      <c r="AY1183" t="str">
        <f>VLOOKUP(Sheet1[[#This Row],[NPDES ID2]],Combined_Sheet__Major_Only___2[[NPDES ID2]:[ECHO BFR]],28,FALSE)</f>
        <v>-</v>
      </c>
      <c r="AZ1183" t="str">
        <f>VLOOKUP(Sheet1[[#This Row],[NPDES ID2]],Combined_Sheet__Major_Only___2[[NPDES ID2]:[ECHO BFR]],29,FALSE)</f>
        <v>thickening, preliminaryOps</v>
      </c>
      <c r="BA1183">
        <f>VLOOKUP(Sheet1[[#This Row],[NPDES ID2]],Combined_Sheet__Major_Only___2[[NPDES ID2]:[ECHO BFR]],17,FALSE)</f>
        <v>47.673969999999997</v>
      </c>
      <c r="BB1183">
        <f>VLOOKUP(Sheet1[[#This Row],[NPDES ID2]],Combined_Sheet__Major_Only___2[[NPDES ID2]:[ECHO BFR]],18,FALSE)</f>
        <v>-122.629947</v>
      </c>
      <c r="BC1183" s="2" t="str">
        <f>IF(ISNUMBER(SEARCH("aerobic",$AW1183)),"aerobic","")</f>
        <v/>
      </c>
      <c r="BD1183" s="2" t="str">
        <f>IF(ISNUMBER(SEARCH("anaer",$AW1183)),"anaer","")</f>
        <v>anaer</v>
      </c>
      <c r="BE1183" s="2" t="str">
        <f>IF(ISNUMBER(SEARCH("thickening",$AZ1183)),"thickening","")</f>
        <v>thickening</v>
      </c>
      <c r="BF1183" s="4" t="str">
        <f>IF(ISNUMBER(SEARCH("airDry",$AW1183)),"airDry","")</f>
        <v/>
      </c>
      <c r="BG1183" s="4" t="str">
        <f>IF(ISNUMBER(SEARCH("heatDry",$AY1183)),"heatDry","")</f>
        <v/>
      </c>
      <c r="BH1183" s="4" t="str">
        <f>IF(AND(ISNUMBER(SEARCH("aerobic",$AW1183)),ISNUMBER(SEARCH("anaer",$AW1183))),"Combined Aer and Anaer.","")</f>
        <v/>
      </c>
    </row>
    <row r="1184" spans="1:60" x14ac:dyDescent="0.25">
      <c r="A1184" s="5">
        <v>2222</v>
      </c>
      <c r="B1184" t="s">
        <v>10415</v>
      </c>
      <c r="C1184">
        <v>594.70000000000005</v>
      </c>
      <c r="D1184">
        <v>331.70955476409478</v>
      </c>
      <c r="E1184">
        <v>325.3213385979376</v>
      </c>
      <c r="F1184">
        <v>276.11395985292529</v>
      </c>
      <c r="G1184">
        <v>397.71852222979692</v>
      </c>
      <c r="H1184">
        <v>-105.32663993364871</v>
      </c>
      <c r="I1184">
        <v>-106.7699954727757</v>
      </c>
      <c r="J1184">
        <v>-126.295534554285</v>
      </c>
      <c r="K1184">
        <v>-83.971582562602492</v>
      </c>
      <c r="L1184">
        <v>429.38296067008662</v>
      </c>
      <c r="M1184">
        <v>428.02730710583819</v>
      </c>
      <c r="N1184">
        <v>423.28711776089438</v>
      </c>
      <c r="O1184">
        <v>439.42807662072522</v>
      </c>
      <c r="P1184">
        <v>13.897752290364879</v>
      </c>
      <c r="Q1184">
        <v>14.08852830574299</v>
      </c>
      <c r="R1184">
        <v>11.293642544413339</v>
      </c>
      <c r="S1184">
        <v>16.41166202568823</v>
      </c>
      <c r="T1184">
        <v>76353.091330083727</v>
      </c>
      <c r="U1184">
        <v>76353.219515000237</v>
      </c>
      <c r="V1184">
        <v>76301.166460425389</v>
      </c>
      <c r="W1184">
        <v>76405.205979991035</v>
      </c>
      <c r="X1184">
        <v>4759.446876945306</v>
      </c>
      <c r="Y1184">
        <v>4774.3357237149703</v>
      </c>
      <c r="Z1184">
        <v>4647.6449976549065</v>
      </c>
      <c r="AA1184">
        <v>4828.5252398670409</v>
      </c>
      <c r="AB1184">
        <v>703.49457903921632</v>
      </c>
      <c r="AC1184">
        <v>695.58949924255205</v>
      </c>
      <c r="AD1184">
        <v>616.09234658347827</v>
      </c>
      <c r="AE1184">
        <v>807.02284796033916</v>
      </c>
      <c r="AF1184">
        <v>70.759599360853528</v>
      </c>
      <c r="AG1184">
        <v>70.536423937571058</v>
      </c>
      <c r="AH1184">
        <v>69.754913959026538</v>
      </c>
      <c r="AI1184">
        <v>72.414680879026804</v>
      </c>
      <c r="AJ1184">
        <v>0.64097652344674771</v>
      </c>
      <c r="AK1184">
        <v>0.64097649367520837</v>
      </c>
      <c r="AL1184">
        <v>0.64096003163276249</v>
      </c>
      <c r="AM1184">
        <v>0.64099274016887586</v>
      </c>
      <c r="AN1184">
        <v>0.96762989822868506</v>
      </c>
      <c r="AO1184">
        <v>0.96762989822868539</v>
      </c>
      <c r="AP1184">
        <v>0.96762989822868539</v>
      </c>
      <c r="AQ1184">
        <v>0.96762989822868539</v>
      </c>
      <c r="AR1184">
        <v>17.260656934106269</v>
      </c>
      <c r="AS1184">
        <v>17.260656934106269</v>
      </c>
      <c r="AT1184">
        <v>17.260656934106269</v>
      </c>
      <c r="AU1184">
        <v>17.260656934106269</v>
      </c>
      <c r="AV1184" t="str">
        <f>VLOOKUP(Sheet1[[#This Row],[NPDES ID2]],Combined_Sheet__Major_Only___2[[NPDES ID2]:[ECHO BFR]],3,FALSE)</f>
        <v>HI</v>
      </c>
      <c r="AW1184" t="s">
        <v>12185</v>
      </c>
      <c r="AX1184" t="str">
        <f>VLOOKUP(Sheet1[[#This Row],[NPDES ID2]],Combined_Sheet__Major_Only___2[[NPDES ID2]:[ECHO BFR]],27,FALSE)</f>
        <v>-</v>
      </c>
      <c r="AY1184" t="str">
        <f>VLOOKUP(Sheet1[[#This Row],[NPDES ID2]],Combined_Sheet__Major_Only___2[[NPDES ID2]:[ECHO BFR]],28,FALSE)</f>
        <v>-</v>
      </c>
      <c r="AZ1184" t="str">
        <f>VLOOKUP(Sheet1[[#This Row],[NPDES ID2]],Combined_Sheet__Major_Only___2[[NPDES ID2]:[ECHO BFR]],29,FALSE)</f>
        <v>thickening</v>
      </c>
      <c r="BA1184">
        <f>VLOOKUP(Sheet1[[#This Row],[NPDES ID2]],Combined_Sheet__Major_Only___2[[NPDES ID2]:[ECHO BFR]],17,FALSE)</f>
        <v>21.330030000000001</v>
      </c>
      <c r="BB1184">
        <f>VLOOKUP(Sheet1[[#This Row],[NPDES ID2]],Combined_Sheet__Major_Only___2[[NPDES ID2]:[ECHO BFR]],18,FALSE)</f>
        <v>-158.08158</v>
      </c>
      <c r="BC1184" s="2" t="str">
        <f>IF(ISNUMBER(SEARCH("aerobic",$AW1184)),"aerobic","")</f>
        <v/>
      </c>
      <c r="BD1184" s="2" t="str">
        <f>IF(ISNUMBER(SEARCH("anaer",$AW1184)),"anaer","")</f>
        <v>anaer</v>
      </c>
      <c r="BE1184" s="2" t="str">
        <f>IF(ISNUMBER(SEARCH("thickening",$AZ1184)),"thickening","")</f>
        <v>thickening</v>
      </c>
      <c r="BF1184" s="3" t="str">
        <f>IF(ISNUMBER(SEARCH("airDry",$AW1184)),"airDry","")</f>
        <v/>
      </c>
      <c r="BG1184" s="3" t="str">
        <f>IF(ISNUMBER(SEARCH("heatDry",$AY1184)),"heatDry","")</f>
        <v/>
      </c>
      <c r="BH1184" s="3" t="str">
        <f>IF(AND(ISNUMBER(SEARCH("aerobic",$AW1184)),ISNUMBER(SEARCH("anaer",$AW1184))),"Combined Aer and Anaer.","")</f>
        <v/>
      </c>
    </row>
    <row r="1185" spans="1:60" x14ac:dyDescent="0.25">
      <c r="A1185" s="5">
        <v>762</v>
      </c>
      <c r="B1185" t="s">
        <v>3743</v>
      </c>
      <c r="C1185">
        <v>2086</v>
      </c>
      <c r="D1185">
        <v>491.21661335349847</v>
      </c>
      <c r="E1185">
        <v>487.6044898283896</v>
      </c>
      <c r="F1185">
        <v>405.18137852463087</v>
      </c>
      <c r="G1185">
        <v>572.0400316343173</v>
      </c>
      <c r="H1185">
        <v>-105.5209755055657</v>
      </c>
      <c r="I1185">
        <v>-106.8685063957485</v>
      </c>
      <c r="J1185">
        <v>-126.45465606114379</v>
      </c>
      <c r="K1185">
        <v>-83.984243826611589</v>
      </c>
      <c r="L1185">
        <v>1498.773298568989</v>
      </c>
      <c r="M1185">
        <v>1493.960304865459</v>
      </c>
      <c r="N1185">
        <v>1477.1462858716391</v>
      </c>
      <c r="O1185">
        <v>1534.4193519283911</v>
      </c>
      <c r="P1185">
        <v>48.759734926851813</v>
      </c>
      <c r="Q1185">
        <v>49.402675903552023</v>
      </c>
      <c r="R1185">
        <v>39.651256086708507</v>
      </c>
      <c r="S1185">
        <v>57.546447374951981</v>
      </c>
      <c r="T1185">
        <v>76329.589541781897</v>
      </c>
      <c r="U1185">
        <v>76329.717688170378</v>
      </c>
      <c r="V1185">
        <v>76277.680278971457</v>
      </c>
      <c r="W1185">
        <v>76381.688527799779</v>
      </c>
      <c r="X1185">
        <v>4781.345525053428</v>
      </c>
      <c r="Y1185">
        <v>4796.5280402998433</v>
      </c>
      <c r="Z1185">
        <v>4667.2315653009646</v>
      </c>
      <c r="AA1185">
        <v>4851.8909388642678</v>
      </c>
      <c r="AB1185">
        <v>709.81198795519481</v>
      </c>
      <c r="AC1185">
        <v>701.79296047405455</v>
      </c>
      <c r="AD1185">
        <v>621.23629587783716</v>
      </c>
      <c r="AE1185">
        <v>814.98269694367229</v>
      </c>
      <c r="AF1185">
        <v>70.419276674307255</v>
      </c>
      <c r="AG1185">
        <v>70.193939763034081</v>
      </c>
      <c r="AH1185">
        <v>69.40268680251215</v>
      </c>
      <c r="AI1185">
        <v>72.093072937000727</v>
      </c>
      <c r="AJ1185">
        <v>0.63681051514652087</v>
      </c>
      <c r="AK1185">
        <v>0.63681040920195264</v>
      </c>
      <c r="AL1185">
        <v>0.63675268981774935</v>
      </c>
      <c r="AM1185">
        <v>0.63686738017862354</v>
      </c>
      <c r="AN1185">
        <v>0.96762039438256564</v>
      </c>
      <c r="AO1185">
        <v>0.96762039438256575</v>
      </c>
      <c r="AP1185">
        <v>0.96762039438256575</v>
      </c>
      <c r="AQ1185">
        <v>0.96762039438256575</v>
      </c>
      <c r="AR1185">
        <v>17.1311005552128</v>
      </c>
      <c r="AS1185">
        <v>17.1311005552128</v>
      </c>
      <c r="AT1185">
        <v>17.1311005552128</v>
      </c>
      <c r="AU1185">
        <v>17.1311005552128</v>
      </c>
      <c r="AV1185" t="str">
        <f>VLOOKUP(Sheet1[[#This Row],[NPDES ID2]],Combined_Sheet__Major_Only___2[[NPDES ID2]:[ECHO BFR]],3,FALSE)</f>
        <v>CA</v>
      </c>
      <c r="AW1185" t="s">
        <v>12185</v>
      </c>
      <c r="AX1185" t="str">
        <f>VLOOKUP(Sheet1[[#This Row],[NPDES ID2]],Combined_Sheet__Major_Only___2[[NPDES ID2]:[ECHO BFR]],27,FALSE)</f>
        <v>methaneBioCaptureRecover</v>
      </c>
      <c r="AY1185" t="str">
        <f>VLOOKUP(Sheet1[[#This Row],[NPDES ID2]],Combined_Sheet__Major_Only___2[[NPDES ID2]:[ECHO BFR]],28,FALSE)</f>
        <v>-</v>
      </c>
      <c r="AZ1185" t="str">
        <f>VLOOKUP(Sheet1[[#This Row],[NPDES ID2]],Combined_Sheet__Major_Only___2[[NPDES ID2]:[ECHO BFR]],29,FALSE)</f>
        <v>thickening</v>
      </c>
      <c r="BA1185">
        <f>VLOOKUP(Sheet1[[#This Row],[NPDES ID2]],Combined_Sheet__Major_Only___2[[NPDES ID2]:[ECHO BFR]],17,FALSE)</f>
        <v>35.256159889967797</v>
      </c>
      <c r="BB1185">
        <f>VLOOKUP(Sheet1[[#This Row],[NPDES ID2]],Combined_Sheet__Major_Only___2[[NPDES ID2]:[ECHO BFR]],18,FALSE)</f>
        <v>-119.056654285566</v>
      </c>
      <c r="BC1185" s="2" t="str">
        <f>IF(ISNUMBER(SEARCH("aerobic",$AW1185)),"aerobic","")</f>
        <v/>
      </c>
      <c r="BD1185" s="2" t="str">
        <f>IF(ISNUMBER(SEARCH("anaer",$AW1185)),"anaer","")</f>
        <v>anaer</v>
      </c>
      <c r="BE1185" s="2" t="str">
        <f>IF(ISNUMBER(SEARCH("thickening",$AZ1185)),"thickening","")</f>
        <v>thickening</v>
      </c>
      <c r="BF1185" s="3" t="str">
        <f>IF(ISNUMBER(SEARCH("airDry",$AW1185)),"airDry","")</f>
        <v/>
      </c>
      <c r="BG1185" s="3" t="str">
        <f>IF(ISNUMBER(SEARCH("heatDry",$AY1185)),"heatDry","")</f>
        <v/>
      </c>
      <c r="BH1185" s="3" t="str">
        <f>IF(AND(ISNUMBER(SEARCH("aerobic",$AW1185)),ISNUMBER(SEARCH("anaer",$AW1185))),"Combined Aer and Anaer.","")</f>
        <v/>
      </c>
    </row>
    <row r="1186" spans="1:60" x14ac:dyDescent="0.25">
      <c r="A1186" s="5">
        <v>2260</v>
      </c>
      <c r="B1186" t="s">
        <v>10578</v>
      </c>
      <c r="C1186">
        <v>507.55</v>
      </c>
      <c r="D1186">
        <v>355.24037950335781</v>
      </c>
      <c r="E1186">
        <v>350.51284094933197</v>
      </c>
      <c r="F1186">
        <v>288.593145943818</v>
      </c>
      <c r="G1186">
        <v>430.95510614348512</v>
      </c>
      <c r="H1186">
        <v>-109.7867205020717</v>
      </c>
      <c r="I1186">
        <v>-111.16554369387531</v>
      </c>
      <c r="J1186">
        <v>-130.578381527787</v>
      </c>
      <c r="K1186">
        <v>-88.22772822669296</v>
      </c>
      <c r="L1186">
        <v>352.73539807903632</v>
      </c>
      <c r="M1186">
        <v>351.47394724936049</v>
      </c>
      <c r="N1186">
        <v>347.06285870858528</v>
      </c>
      <c r="O1186">
        <v>362.08282086241883</v>
      </c>
      <c r="P1186">
        <v>11.88902292596323</v>
      </c>
      <c r="Q1186">
        <v>12.004481320097399</v>
      </c>
      <c r="R1186">
        <v>9.7128741677139292</v>
      </c>
      <c r="S1186">
        <v>13.908547987826671</v>
      </c>
      <c r="T1186">
        <v>76286.930359429854</v>
      </c>
      <c r="U1186">
        <v>76287.058435884348</v>
      </c>
      <c r="V1186">
        <v>76235.049425330566</v>
      </c>
      <c r="W1186">
        <v>76339.000913197975</v>
      </c>
      <c r="X1186">
        <v>4940.5436038392909</v>
      </c>
      <c r="Y1186">
        <v>4957.7688380161817</v>
      </c>
      <c r="Z1186">
        <v>4809.6916581662754</v>
      </c>
      <c r="AA1186">
        <v>5021.7509216033532</v>
      </c>
      <c r="AB1186">
        <v>755.8478588937985</v>
      </c>
      <c r="AC1186">
        <v>746.87409204076494</v>
      </c>
      <c r="AD1186">
        <v>658.82998702166833</v>
      </c>
      <c r="AE1186">
        <v>872.82529013931401</v>
      </c>
      <c r="AF1186">
        <v>68.109454245133676</v>
      </c>
      <c r="AG1186">
        <v>67.866077436381488</v>
      </c>
      <c r="AH1186">
        <v>67.014036294269701</v>
      </c>
      <c r="AI1186">
        <v>69.914091544399923</v>
      </c>
      <c r="AJ1186">
        <v>0.60854484228268746</v>
      </c>
      <c r="AK1186">
        <v>0.60854481701443064</v>
      </c>
      <c r="AL1186">
        <v>0.60853083633429306</v>
      </c>
      <c r="AM1186">
        <v>0.60855861456171179</v>
      </c>
      <c r="AN1186">
        <v>0.96760312924625669</v>
      </c>
      <c r="AO1186">
        <v>0.96760312924625635</v>
      </c>
      <c r="AP1186">
        <v>0.96760312924625635</v>
      </c>
      <c r="AQ1186">
        <v>0.96760312924625635</v>
      </c>
      <c r="AR1186">
        <v>16.263166530133329</v>
      </c>
      <c r="AS1186">
        <v>16.263166530133329</v>
      </c>
      <c r="AT1186">
        <v>16.263166530133329</v>
      </c>
      <c r="AU1186">
        <v>16.263166530133329</v>
      </c>
      <c r="AV1186" t="str">
        <f>VLOOKUP(Sheet1[[#This Row],[NPDES ID2]],Combined_Sheet__Major_Only___2[[NPDES ID2]:[ECHO BFR]],3,FALSE)</f>
        <v>TX</v>
      </c>
      <c r="AW1186" t="s">
        <v>41</v>
      </c>
      <c r="AX1186" t="str">
        <f>VLOOKUP(Sheet1[[#This Row],[NPDES ID2]],Combined_Sheet__Major_Only___2[[NPDES ID2]:[ECHO BFR]],27,FALSE)</f>
        <v>-</v>
      </c>
      <c r="AY1186" t="str">
        <f>VLOOKUP(Sheet1[[#This Row],[NPDES ID2]],Combined_Sheet__Major_Only___2[[NPDES ID2]:[ECHO BFR]],28,FALSE)</f>
        <v>-</v>
      </c>
      <c r="AZ1186" t="str">
        <f>VLOOKUP(Sheet1[[#This Row],[NPDES ID2]],Combined_Sheet__Major_Only___2[[NPDES ID2]:[ECHO BFR]],29,FALSE)</f>
        <v>thickening, preliminaryOps</v>
      </c>
      <c r="BA1186">
        <f>VLOOKUP(Sheet1[[#This Row],[NPDES ID2]],Combined_Sheet__Major_Only___2[[NPDES ID2]:[ECHO BFR]],17,FALSE)</f>
        <v>33.166249999999998</v>
      </c>
      <c r="BB1186">
        <f>VLOOKUP(Sheet1[[#This Row],[NPDES ID2]],Combined_Sheet__Major_Only___2[[NPDES ID2]:[ECHO BFR]],18,FALSE)</f>
        <v>-96.909540000000007</v>
      </c>
      <c r="BC1186" s="2" t="str">
        <f>IF(ISNUMBER(SEARCH("aerobic",$AW1186)),"aerobic","")</f>
        <v>aerobic</v>
      </c>
      <c r="BD1186" s="2" t="str">
        <f>IF(ISNUMBER(SEARCH("anaer",$AW1186)),"anaer","")</f>
        <v/>
      </c>
      <c r="BE1186" s="2" t="str">
        <f>IF(ISNUMBER(SEARCH("thickening",$AZ1186)),"thickening","")</f>
        <v>thickening</v>
      </c>
      <c r="BF1186" s="3" t="str">
        <f>IF(ISNUMBER(SEARCH("airDry",$AW1186)),"airDry","")</f>
        <v/>
      </c>
      <c r="BG1186" s="3" t="str">
        <f>IF(ISNUMBER(SEARCH("heatDry",$AY1186)),"heatDry","")</f>
        <v/>
      </c>
      <c r="BH1186" s="3" t="str">
        <f>IF(AND(ISNUMBER(SEARCH("aerobic",$AW1186)),ISNUMBER(SEARCH("anaer",$AW1186))),"Combined Aer and Anaer.","")</f>
        <v/>
      </c>
    </row>
    <row r="1187" spans="1:60" x14ac:dyDescent="0.25">
      <c r="A1187" s="5">
        <v>843</v>
      </c>
      <c r="B1187" t="s">
        <v>4122</v>
      </c>
      <c r="C1187">
        <v>995.11</v>
      </c>
      <c r="D1187">
        <v>347.68330035562218</v>
      </c>
      <c r="E1187">
        <v>341.36410258858223</v>
      </c>
      <c r="F1187">
        <v>295.64302033730439</v>
      </c>
      <c r="G1187">
        <v>409.75509495453059</v>
      </c>
      <c r="H1187">
        <v>-106.95309060011439</v>
      </c>
      <c r="I1187">
        <v>-108.2493948464749</v>
      </c>
      <c r="J1187">
        <v>-127.8482161765649</v>
      </c>
      <c r="K1187">
        <v>-85.471252457623507</v>
      </c>
      <c r="L1187">
        <v>707.77162477551576</v>
      </c>
      <c r="M1187">
        <v>705.42138698444558</v>
      </c>
      <c r="N1187">
        <v>697.20544005432714</v>
      </c>
      <c r="O1187">
        <v>725.18422601898999</v>
      </c>
      <c r="P1187">
        <v>23.276428311986429</v>
      </c>
      <c r="Q1187">
        <v>23.555042467318032</v>
      </c>
      <c r="R1187">
        <v>18.955294686343819</v>
      </c>
      <c r="S1187">
        <v>27.398926283615939</v>
      </c>
      <c r="T1187">
        <v>76262.162897833172</v>
      </c>
      <c r="U1187">
        <v>76262.290933684737</v>
      </c>
      <c r="V1187">
        <v>76210.298411078315</v>
      </c>
      <c r="W1187">
        <v>76314.216944143453</v>
      </c>
      <c r="X1187">
        <v>4825.8136568335749</v>
      </c>
      <c r="Y1187">
        <v>4841.612918079195</v>
      </c>
      <c r="Z1187">
        <v>4706.8248828741798</v>
      </c>
      <c r="AA1187">
        <v>4899.4621151805432</v>
      </c>
      <c r="AB1187">
        <v>722.84243314930791</v>
      </c>
      <c r="AC1187">
        <v>714.54994668652171</v>
      </c>
      <c r="AD1187">
        <v>631.89183450945882</v>
      </c>
      <c r="AE1187">
        <v>831.32182746434091</v>
      </c>
      <c r="AF1187">
        <v>69.705862495520748</v>
      </c>
      <c r="AG1187">
        <v>69.474778335708578</v>
      </c>
      <c r="AH1187">
        <v>68.665020748127375</v>
      </c>
      <c r="AI1187">
        <v>71.420278697149115</v>
      </c>
      <c r="AJ1187">
        <v>0.62807847390560245</v>
      </c>
      <c r="AK1187">
        <v>0.62807842397652691</v>
      </c>
      <c r="AL1187">
        <v>0.62805093028952186</v>
      </c>
      <c r="AM1187">
        <v>0.6281055586451606</v>
      </c>
      <c r="AN1187">
        <v>0.96759309684349082</v>
      </c>
      <c r="AO1187">
        <v>0.96759309684349104</v>
      </c>
      <c r="AP1187">
        <v>0.96759309684349104</v>
      </c>
      <c r="AQ1187">
        <v>0.96759309684349104</v>
      </c>
      <c r="AR1187">
        <v>16.86354433477587</v>
      </c>
      <c r="AS1187">
        <v>16.86354433477586</v>
      </c>
      <c r="AT1187">
        <v>16.86354433477586</v>
      </c>
      <c r="AU1187">
        <v>16.86354433477586</v>
      </c>
      <c r="AV1187" t="str">
        <f>VLOOKUP(Sheet1[[#This Row],[NPDES ID2]],Combined_Sheet__Major_Only___2[[NPDES ID2]:[ECHO BFR]],3,FALSE)</f>
        <v>IN</v>
      </c>
      <c r="AW1187" t="s">
        <v>12185</v>
      </c>
      <c r="AX1187" t="str">
        <f>VLOOKUP(Sheet1[[#This Row],[NPDES ID2]],Combined_Sheet__Major_Only___2[[NPDES ID2]:[ECHO BFR]],27,FALSE)</f>
        <v>-</v>
      </c>
      <c r="AY1187" t="str">
        <f>VLOOKUP(Sheet1[[#This Row],[NPDES ID2]],Combined_Sheet__Major_Only___2[[NPDES ID2]:[ECHO BFR]],28,FALSE)</f>
        <v>-</v>
      </c>
      <c r="AZ1187" t="str">
        <f>VLOOKUP(Sheet1[[#This Row],[NPDES ID2]],Combined_Sheet__Major_Only___2[[NPDES ID2]:[ECHO BFR]],29,FALSE)</f>
        <v>preliminaryOps, thickening, sludgeLagoon</v>
      </c>
      <c r="BA1187">
        <f>VLOOKUP(Sheet1[[#This Row],[NPDES ID2]],Combined_Sheet__Major_Only___2[[NPDES ID2]:[ECHO BFR]],17,FALSE)</f>
        <v>40.417889000000002</v>
      </c>
      <c r="BB1187">
        <f>VLOOKUP(Sheet1[[#This Row],[NPDES ID2]],Combined_Sheet__Major_Only___2[[NPDES ID2]:[ECHO BFR]],18,FALSE)</f>
        <v>-86.904499999999999</v>
      </c>
      <c r="BC1187" s="2" t="str">
        <f>IF(ISNUMBER(SEARCH("aerobic",$AW1187)),"aerobic","")</f>
        <v/>
      </c>
      <c r="BD1187" s="2" t="str">
        <f>IF(ISNUMBER(SEARCH("anaer",$AW1187)),"anaer","")</f>
        <v>anaer</v>
      </c>
      <c r="BE1187" s="2" t="str">
        <f>IF(ISNUMBER(SEARCH("thickening",$AZ1187)),"thickening","")</f>
        <v>thickening</v>
      </c>
      <c r="BF1187" s="4" t="str">
        <f>IF(ISNUMBER(SEARCH("airDry",$AW1187)),"airDry","")</f>
        <v/>
      </c>
      <c r="BG1187" s="4" t="str">
        <f>IF(ISNUMBER(SEARCH("heatDry",$AY1187)),"heatDry","")</f>
        <v/>
      </c>
      <c r="BH1187" s="4" t="str">
        <f>IF(AND(ISNUMBER(SEARCH("aerobic",$AW1187)),ISNUMBER(SEARCH("anaer",$AW1187))),"Combined Aer and Anaer.","")</f>
        <v/>
      </c>
    </row>
    <row r="1188" spans="1:60" x14ac:dyDescent="0.25">
      <c r="A1188" s="5">
        <v>416</v>
      </c>
      <c r="B1188" t="s">
        <v>2089</v>
      </c>
      <c r="C1188">
        <v>646.9</v>
      </c>
      <c r="D1188">
        <v>352.00301448550312</v>
      </c>
      <c r="E1188">
        <v>345.00111346985648</v>
      </c>
      <c r="F1188">
        <v>296.42544371702229</v>
      </c>
      <c r="G1188">
        <v>421.33897335171463</v>
      </c>
      <c r="H1188">
        <v>-113.3054655534963</v>
      </c>
      <c r="I1188">
        <v>-114.586288146155</v>
      </c>
      <c r="J1188">
        <v>-133.95903179892599</v>
      </c>
      <c r="K1188">
        <v>-91.566188305819722</v>
      </c>
      <c r="L1188">
        <v>436.46340532806443</v>
      </c>
      <c r="M1188">
        <v>434.75575831184352</v>
      </c>
      <c r="N1188">
        <v>428.78481763032693</v>
      </c>
      <c r="O1188">
        <v>449.11668519831687</v>
      </c>
      <c r="P1188">
        <v>15.17934366628924</v>
      </c>
      <c r="Q1188">
        <v>15.29641609792678</v>
      </c>
      <c r="R1188">
        <v>12.450071801378609</v>
      </c>
      <c r="S1188">
        <v>17.621828759308709</v>
      </c>
      <c r="T1188">
        <v>76248.038497079731</v>
      </c>
      <c r="U1188">
        <v>76248.166509776231</v>
      </c>
      <c r="V1188">
        <v>76196.183389924932</v>
      </c>
      <c r="W1188">
        <v>76300.083129508435</v>
      </c>
      <c r="X1188">
        <v>5086.6153945091573</v>
      </c>
      <c r="Y1188">
        <v>5105.7139062998922</v>
      </c>
      <c r="Z1188">
        <v>4939.7255342850731</v>
      </c>
      <c r="AA1188">
        <v>5178.0530148367452</v>
      </c>
      <c r="AB1188">
        <v>800.68843558457843</v>
      </c>
      <c r="AC1188">
        <v>790.73765948001176</v>
      </c>
      <c r="AD1188">
        <v>695.1096920928569</v>
      </c>
      <c r="AE1188">
        <v>929.03852688414122</v>
      </c>
      <c r="AF1188">
        <v>66.122827053102668</v>
      </c>
      <c r="AG1188">
        <v>65.864374584613259</v>
      </c>
      <c r="AH1188">
        <v>64.959403434310289</v>
      </c>
      <c r="AI1188">
        <v>68.039437294455823</v>
      </c>
      <c r="AJ1188">
        <v>0.58424867978234563</v>
      </c>
      <c r="AK1188">
        <v>0.58424864774193197</v>
      </c>
      <c r="AL1188">
        <v>0.58423094989102953</v>
      </c>
      <c r="AM1188">
        <v>0.58426611402269801</v>
      </c>
      <c r="AN1188">
        <v>0.96758737277708529</v>
      </c>
      <c r="AO1188">
        <v>0.96758737277708506</v>
      </c>
      <c r="AP1188">
        <v>0.96758737277708506</v>
      </c>
      <c r="AQ1188">
        <v>0.96758737277708506</v>
      </c>
      <c r="AR1188">
        <v>15.515706600990971</v>
      </c>
      <c r="AS1188">
        <v>15.515706600990971</v>
      </c>
      <c r="AT1188">
        <v>15.515706600990971</v>
      </c>
      <c r="AU1188">
        <v>15.515706600990971</v>
      </c>
      <c r="AV1188" t="str">
        <f>VLOOKUP(Sheet1[[#This Row],[NPDES ID2]],Combined_Sheet__Major_Only___2[[NPDES ID2]:[ECHO BFR]],3,FALSE)</f>
        <v>IA</v>
      </c>
      <c r="AW1188" t="s">
        <v>12186</v>
      </c>
      <c r="AX1188" t="str">
        <f>VLOOKUP(Sheet1[[#This Row],[NPDES ID2]],Combined_Sheet__Major_Only___2[[NPDES ID2]:[ECHO BFR]],27,FALSE)</f>
        <v>tempSludgeStore</v>
      </c>
      <c r="AY1188" t="str">
        <f>VLOOKUP(Sheet1[[#This Row],[NPDES ID2]],Combined_Sheet__Major_Only___2[[NPDES ID2]:[ECHO BFR]],28,FALSE)</f>
        <v>-</v>
      </c>
      <c r="AZ1188" t="str">
        <f>VLOOKUP(Sheet1[[#This Row],[NPDES ID2]],Combined_Sheet__Major_Only___2[[NPDES ID2]:[ECHO BFR]],29,FALSE)</f>
        <v>thickening</v>
      </c>
      <c r="BA1188">
        <f>VLOOKUP(Sheet1[[#This Row],[NPDES ID2]],Combined_Sheet__Major_Only___2[[NPDES ID2]:[ECHO BFR]],17,FALSE)</f>
        <v>41.019039999999997</v>
      </c>
      <c r="BB1188">
        <f>VLOOKUP(Sheet1[[#This Row],[NPDES ID2]],Combined_Sheet__Major_Only___2[[NPDES ID2]:[ECHO BFR]],18,FALSE)</f>
        <v>-92.411360000000002</v>
      </c>
      <c r="BC1188" s="2" t="str">
        <f>IF(ISNUMBER(SEARCH("aerobic",$AW1188)),"aerobic","")</f>
        <v>aerobic</v>
      </c>
      <c r="BD1188" s="2" t="str">
        <f>IF(ISNUMBER(SEARCH("anaer",$AW1188)),"anaer","")</f>
        <v>anaer</v>
      </c>
      <c r="BE1188" s="2" t="str">
        <f>IF(ISNUMBER(SEARCH("thickening",$AZ1188)),"thickening","")</f>
        <v>thickening</v>
      </c>
      <c r="BF1188" s="3" t="str">
        <f>IF(ISNUMBER(SEARCH("airDry",$AW1188)),"airDry","")</f>
        <v/>
      </c>
      <c r="BG1188" s="3" t="str">
        <f>IF(ISNUMBER(SEARCH("heatDry",$AY1188)),"heatDry","")</f>
        <v/>
      </c>
      <c r="BH1188" s="3" t="str">
        <f>IF(AND(ISNUMBER(SEARCH("aerobic",$AW1188)),ISNUMBER(SEARCH("anaer",$AW1188))),"Combined Aer and Anaer.","")</f>
        <v>Combined Aer and Anaer.</v>
      </c>
    </row>
    <row r="1189" spans="1:60" x14ac:dyDescent="0.25">
      <c r="A1189" s="5">
        <v>1399</v>
      </c>
      <c r="B1189" t="s">
        <v>6631</v>
      </c>
      <c r="C1189">
        <v>140.72</v>
      </c>
      <c r="D1189">
        <v>758.95665862121825</v>
      </c>
      <c r="E1189">
        <v>754.62208218070828</v>
      </c>
      <c r="F1189">
        <v>541.78068213386621</v>
      </c>
      <c r="G1189">
        <v>978.35489420885472</v>
      </c>
      <c r="H1189">
        <v>-109.507316865536</v>
      </c>
      <c r="I1189">
        <v>-110.89183125852939</v>
      </c>
      <c r="J1189">
        <v>-130.31723965963781</v>
      </c>
      <c r="K1189">
        <v>-88.00688072342507</v>
      </c>
      <c r="L1189">
        <v>98.108554240376833</v>
      </c>
      <c r="M1189">
        <v>97.761214615680288</v>
      </c>
      <c r="N1189">
        <v>96.546364660530955</v>
      </c>
      <c r="O1189">
        <v>100.68265667859509</v>
      </c>
      <c r="P1189">
        <v>3.2957095265232899</v>
      </c>
      <c r="Q1189">
        <v>3.3284397744988659</v>
      </c>
      <c r="R1189">
        <v>2.6912954466410528</v>
      </c>
      <c r="S1189">
        <v>3.8586925597782882</v>
      </c>
      <c r="T1189">
        <v>76202.863677922694</v>
      </c>
      <c r="U1189">
        <v>76202.991616561165</v>
      </c>
      <c r="V1189">
        <v>76151.038570039615</v>
      </c>
      <c r="W1189">
        <v>76254.878201435349</v>
      </c>
      <c r="X1189">
        <v>4919.4148152317121</v>
      </c>
      <c r="Y1189">
        <v>4936.4221746032872</v>
      </c>
      <c r="Z1189">
        <v>4790.3652643438136</v>
      </c>
      <c r="AA1189">
        <v>4999.4753875818969</v>
      </c>
      <c r="AB1189">
        <v>750.37498602578285</v>
      </c>
      <c r="AC1189">
        <v>741.50532513653445</v>
      </c>
      <c r="AD1189">
        <v>654.33723987477151</v>
      </c>
      <c r="AE1189">
        <v>865.98940584822742</v>
      </c>
      <c r="AF1189">
        <v>68.325086798656045</v>
      </c>
      <c r="AG1189">
        <v>68.083245631218702</v>
      </c>
      <c r="AH1189">
        <v>67.237110804153943</v>
      </c>
      <c r="AI1189">
        <v>70.117682436163165</v>
      </c>
      <c r="AJ1189">
        <v>0.61118281310008937</v>
      </c>
      <c r="AK1189">
        <v>0.61118280612242493</v>
      </c>
      <c r="AL1189">
        <v>0.61117893061787454</v>
      </c>
      <c r="AM1189">
        <v>0.61118663073538049</v>
      </c>
      <c r="AN1189">
        <v>0.96756905160843232</v>
      </c>
      <c r="AO1189">
        <v>0.96756905160843198</v>
      </c>
      <c r="AP1189">
        <v>0.96756905160843198</v>
      </c>
      <c r="AQ1189">
        <v>0.96756905160843198</v>
      </c>
      <c r="AR1189">
        <v>16.34465469373022</v>
      </c>
      <c r="AS1189">
        <v>16.34465469373022</v>
      </c>
      <c r="AT1189">
        <v>16.34465469373022</v>
      </c>
      <c r="AU1189">
        <v>16.34465469373022</v>
      </c>
      <c r="AV1189" t="str">
        <f>VLOOKUP(Sheet1[[#This Row],[NPDES ID2]],Combined_Sheet__Major_Only___2[[NPDES ID2]:[ECHO BFR]],3,FALSE)</f>
        <v>PA</v>
      </c>
      <c r="AW1189" t="s">
        <v>41</v>
      </c>
      <c r="AX1189" t="str">
        <f>VLOOKUP(Sheet1[[#This Row],[NPDES ID2]],Combined_Sheet__Major_Only___2[[NPDES ID2]:[ECHO BFR]],27,FALSE)</f>
        <v>-</v>
      </c>
      <c r="AY1189" t="str">
        <f>VLOOKUP(Sheet1[[#This Row],[NPDES ID2]],Combined_Sheet__Major_Only___2[[NPDES ID2]:[ECHO BFR]],28,FALSE)</f>
        <v>-</v>
      </c>
      <c r="AZ1189" t="str">
        <f>VLOOKUP(Sheet1[[#This Row],[NPDES ID2]],Combined_Sheet__Major_Only___2[[NPDES ID2]:[ECHO BFR]],29,FALSE)</f>
        <v>thickening</v>
      </c>
      <c r="BA1189">
        <f>VLOOKUP(Sheet1[[#This Row],[NPDES ID2]],Combined_Sheet__Major_Only___2[[NPDES ID2]:[ECHO BFR]],17,FALSE)</f>
        <v>40.292243999999997</v>
      </c>
      <c r="BB1189">
        <f>VLOOKUP(Sheet1[[#This Row],[NPDES ID2]],Combined_Sheet__Major_Only___2[[NPDES ID2]:[ECHO BFR]],18,FALSE)</f>
        <v>-80.108379999999997</v>
      </c>
      <c r="BC1189" s="2" t="str">
        <f>IF(ISNUMBER(SEARCH("aerobic",$AW1189)),"aerobic","")</f>
        <v>aerobic</v>
      </c>
      <c r="BD1189" s="2" t="str">
        <f>IF(ISNUMBER(SEARCH("anaer",$AW1189)),"anaer","")</f>
        <v/>
      </c>
      <c r="BE1189" s="2" t="str">
        <f>IF(ISNUMBER(SEARCH("thickening",$AZ1189)),"thickening","")</f>
        <v>thickening</v>
      </c>
      <c r="BF1189" s="4" t="str">
        <f>IF(ISNUMBER(SEARCH("airDry",$AW1189)),"airDry","")</f>
        <v/>
      </c>
      <c r="BG1189" s="4" t="str">
        <f>IF(ISNUMBER(SEARCH("heatDry",$AY1189)),"heatDry","")</f>
        <v/>
      </c>
      <c r="BH1189" s="4" t="str">
        <f>IF(AND(ISNUMBER(SEARCH("aerobic",$AW1189)),ISNUMBER(SEARCH("anaer",$AW1189))),"Combined Aer and Anaer.","")</f>
        <v/>
      </c>
    </row>
    <row r="1190" spans="1:60" x14ac:dyDescent="0.25">
      <c r="A1190" s="5">
        <v>2471</v>
      </c>
      <c r="B1190" t="s">
        <v>11502</v>
      </c>
      <c r="C1190">
        <v>205.96</v>
      </c>
      <c r="D1190">
        <v>570.53330371355844</v>
      </c>
      <c r="E1190">
        <v>567.05684630813835</v>
      </c>
      <c r="F1190">
        <v>417.80195248890948</v>
      </c>
      <c r="G1190">
        <v>720.88128169729544</v>
      </c>
      <c r="H1190">
        <v>-110.8519517619455</v>
      </c>
      <c r="I1190">
        <v>-112.24944072039909</v>
      </c>
      <c r="J1190">
        <v>-131.6083731486855</v>
      </c>
      <c r="K1190">
        <v>-89.281747333800936</v>
      </c>
      <c r="L1190">
        <v>141.95858290588461</v>
      </c>
      <c r="M1190">
        <v>141.43776318785751</v>
      </c>
      <c r="N1190">
        <v>139.61621874959499</v>
      </c>
      <c r="O1190">
        <v>145.81825431220469</v>
      </c>
      <c r="P1190">
        <v>4.8269259218800311</v>
      </c>
      <c r="Q1190">
        <v>4.8710943491996792</v>
      </c>
      <c r="R1190">
        <v>3.9478224889242459</v>
      </c>
      <c r="S1190">
        <v>5.6345323226001538</v>
      </c>
      <c r="T1190">
        <v>76131.133039570137</v>
      </c>
      <c r="U1190">
        <v>76131.260860615846</v>
      </c>
      <c r="V1190">
        <v>76079.355565898994</v>
      </c>
      <c r="W1190">
        <v>76183.099754772498</v>
      </c>
      <c r="X1190">
        <v>4971.4451071044468</v>
      </c>
      <c r="Y1190">
        <v>4989.1440965984484</v>
      </c>
      <c r="Z1190">
        <v>4836.4806531520626</v>
      </c>
      <c r="AA1190">
        <v>5055.2831082928942</v>
      </c>
      <c r="AB1190">
        <v>766.51514467424613</v>
      </c>
      <c r="AC1190">
        <v>757.29759210163616</v>
      </c>
      <c r="AD1190">
        <v>667.40758123765625</v>
      </c>
      <c r="AE1190">
        <v>886.48586453366727</v>
      </c>
      <c r="AF1190">
        <v>67.547517990014967</v>
      </c>
      <c r="AG1190">
        <v>67.29977818436933</v>
      </c>
      <c r="AH1190">
        <v>66.432916318141608</v>
      </c>
      <c r="AI1190">
        <v>69.383946383884521</v>
      </c>
      <c r="AJ1190">
        <v>0.60167103710951952</v>
      </c>
      <c r="AK1190">
        <v>0.6016710269169645</v>
      </c>
      <c r="AL1190">
        <v>0.60166536981142282</v>
      </c>
      <c r="AM1190">
        <v>0.60167660976958415</v>
      </c>
      <c r="AN1190">
        <v>0.96753991782912008</v>
      </c>
      <c r="AO1190">
        <v>0.96753991782912041</v>
      </c>
      <c r="AP1190">
        <v>0.96753991782912041</v>
      </c>
      <c r="AQ1190">
        <v>0.96753991782912041</v>
      </c>
      <c r="AR1190">
        <v>16.05201823574021</v>
      </c>
      <c r="AS1190">
        <v>16.05201823574021</v>
      </c>
      <c r="AT1190">
        <v>16.05201823574021</v>
      </c>
      <c r="AU1190">
        <v>16.05201823574021</v>
      </c>
      <c r="AV1190" t="str">
        <f>VLOOKUP(Sheet1[[#This Row],[NPDES ID2]],Combined_Sheet__Major_Only___2[[NPDES ID2]:[ECHO BFR]],3,FALSE)</f>
        <v>WA</v>
      </c>
      <c r="AW1190" t="s">
        <v>41</v>
      </c>
      <c r="AX1190" t="str">
        <f>VLOOKUP(Sheet1[[#This Row],[NPDES ID2]],Combined_Sheet__Major_Only___2[[NPDES ID2]:[ECHO BFR]],27,FALSE)</f>
        <v>-</v>
      </c>
      <c r="AY1190" t="str">
        <f>VLOOKUP(Sheet1[[#This Row],[NPDES ID2]],Combined_Sheet__Major_Only___2[[NPDES ID2]:[ECHO BFR]],28,FALSE)</f>
        <v>-</v>
      </c>
      <c r="AZ1190" t="str">
        <f>VLOOKUP(Sheet1[[#This Row],[NPDES ID2]],Combined_Sheet__Major_Only___2[[NPDES ID2]:[ECHO BFR]],29,FALSE)</f>
        <v>preliminaryOps, thickening</v>
      </c>
      <c r="BA1190">
        <f>VLOOKUP(Sheet1[[#This Row],[NPDES ID2]],Combined_Sheet__Major_Only___2[[NPDES ID2]:[ECHO BFR]],17,FALSE)</f>
        <v>47.337260000000001</v>
      </c>
      <c r="BB1190">
        <f>VLOOKUP(Sheet1[[#This Row],[NPDES ID2]],Combined_Sheet__Major_Only___2[[NPDES ID2]:[ECHO BFR]],18,FALSE)</f>
        <v>-122.596563</v>
      </c>
      <c r="BC1190" s="2" t="str">
        <f>IF(ISNUMBER(SEARCH("aerobic",$AW1190)),"aerobic","")</f>
        <v>aerobic</v>
      </c>
      <c r="BD1190" s="2" t="str">
        <f>IF(ISNUMBER(SEARCH("anaer",$AW1190)),"anaer","")</f>
        <v/>
      </c>
      <c r="BE1190" s="2" t="str">
        <f>IF(ISNUMBER(SEARCH("thickening",$AZ1190)),"thickening","")</f>
        <v>thickening</v>
      </c>
      <c r="BF1190" s="4" t="str">
        <f>IF(ISNUMBER(SEARCH("airDry",$AW1190)),"airDry","")</f>
        <v/>
      </c>
      <c r="BG1190" s="4" t="str">
        <f>IF(ISNUMBER(SEARCH("heatDry",$AY1190)),"heatDry","")</f>
        <v/>
      </c>
      <c r="BH1190" s="4" t="str">
        <f>IF(AND(ISNUMBER(SEARCH("aerobic",$AW1190)),ISNUMBER(SEARCH("anaer",$AW1190))),"Combined Aer and Anaer.","")</f>
        <v/>
      </c>
    </row>
    <row r="1191" spans="1:60" x14ac:dyDescent="0.25">
      <c r="A1191" s="5">
        <v>545</v>
      </c>
      <c r="B1191" t="s">
        <v>2681</v>
      </c>
      <c r="C1191">
        <v>259.86</v>
      </c>
      <c r="D1191">
        <v>487.58833297682912</v>
      </c>
      <c r="E1191">
        <v>484.34517347732202</v>
      </c>
      <c r="F1191">
        <v>365.32786438793642</v>
      </c>
      <c r="G1191">
        <v>607.20947596449787</v>
      </c>
      <c r="H1191">
        <v>-111.007810851352</v>
      </c>
      <c r="I1191">
        <v>-112.39401393095839</v>
      </c>
      <c r="J1191">
        <v>-131.75712477454661</v>
      </c>
      <c r="K1191">
        <v>-89.423674050633153</v>
      </c>
      <c r="L1191">
        <v>178.85446069515959</v>
      </c>
      <c r="M1191">
        <v>178.19539377828269</v>
      </c>
      <c r="N1191">
        <v>175.89040685813211</v>
      </c>
      <c r="O1191">
        <v>183.73856827412121</v>
      </c>
      <c r="P1191">
        <v>6.0906326906316854</v>
      </c>
      <c r="Q1191">
        <v>6.1457744560775556</v>
      </c>
      <c r="R1191">
        <v>4.9823324669345466</v>
      </c>
      <c r="S1191">
        <v>7.1070502607974202</v>
      </c>
      <c r="T1191">
        <v>76050.109974320061</v>
      </c>
      <c r="U1191">
        <v>76050.237662539381</v>
      </c>
      <c r="V1191">
        <v>75998.386305688895</v>
      </c>
      <c r="W1191">
        <v>76102.022687830409</v>
      </c>
      <c r="X1191">
        <v>4973.2396404196279</v>
      </c>
      <c r="Y1191">
        <v>4991.0095278754388</v>
      </c>
      <c r="Z1191">
        <v>4837.657529596956</v>
      </c>
      <c r="AA1191">
        <v>5057.4746099022113</v>
      </c>
      <c r="AB1191">
        <v>767.83309117414376</v>
      </c>
      <c r="AC1191">
        <v>758.58004742289995</v>
      </c>
      <c r="AD1191">
        <v>668.42679094329083</v>
      </c>
      <c r="AE1191">
        <v>888.24966790613939</v>
      </c>
      <c r="AF1191">
        <v>67.451585312180001</v>
      </c>
      <c r="AG1191">
        <v>67.203130936341864</v>
      </c>
      <c r="AH1191">
        <v>66.333691574745231</v>
      </c>
      <c r="AI1191">
        <v>69.293405930117245</v>
      </c>
      <c r="AJ1191">
        <v>0.60049766524583914</v>
      </c>
      <c r="AK1191">
        <v>0.60049765239072672</v>
      </c>
      <c r="AL1191">
        <v>0.60049052157276894</v>
      </c>
      <c r="AM1191">
        <v>0.60050468964696457</v>
      </c>
      <c r="AN1191">
        <v>0.96750694686313521</v>
      </c>
      <c r="AO1191">
        <v>0.96750694686313499</v>
      </c>
      <c r="AP1191">
        <v>0.96750694686313499</v>
      </c>
      <c r="AQ1191">
        <v>0.96750694686313499</v>
      </c>
      <c r="AR1191">
        <v>16.015875685322019</v>
      </c>
      <c r="AS1191">
        <v>16.015875685322019</v>
      </c>
      <c r="AT1191">
        <v>16.015875685322019</v>
      </c>
      <c r="AU1191">
        <v>16.015875685322019</v>
      </c>
      <c r="AV1191" t="str">
        <f>VLOOKUP(Sheet1[[#This Row],[NPDES ID2]],Combined_Sheet__Major_Only___2[[NPDES ID2]:[ECHO BFR]],3,FALSE)</f>
        <v>TX</v>
      </c>
      <c r="AW1191" t="s">
        <v>41</v>
      </c>
      <c r="AX1191" t="str">
        <f>VLOOKUP(Sheet1[[#This Row],[NPDES ID2]],Combined_Sheet__Major_Only___2[[NPDES ID2]:[ECHO BFR]],27,FALSE)</f>
        <v>-</v>
      </c>
      <c r="AY1191" t="str">
        <f>VLOOKUP(Sheet1[[#This Row],[NPDES ID2]],Combined_Sheet__Major_Only___2[[NPDES ID2]:[ECHO BFR]],28,FALSE)</f>
        <v>-</v>
      </c>
      <c r="AZ1191" t="str">
        <f>VLOOKUP(Sheet1[[#This Row],[NPDES ID2]],Combined_Sheet__Major_Only___2[[NPDES ID2]:[ECHO BFR]],29,FALSE)</f>
        <v>thickening</v>
      </c>
      <c r="BA1191">
        <f>VLOOKUP(Sheet1[[#This Row],[NPDES ID2]],Combined_Sheet__Major_Only___2[[NPDES ID2]:[ECHO BFR]],17,FALSE)</f>
        <v>29.565277999999999</v>
      </c>
      <c r="BB1191">
        <f>VLOOKUP(Sheet1[[#This Row],[NPDES ID2]],Combined_Sheet__Major_Only___2[[NPDES ID2]:[ECHO BFR]],18,FALSE)</f>
        <v>-95.019443999999993</v>
      </c>
      <c r="BC1191" s="2" t="str">
        <f>IF(ISNUMBER(SEARCH("aerobic",$AW1191)),"aerobic","")</f>
        <v>aerobic</v>
      </c>
      <c r="BD1191" s="2" t="str">
        <f>IF(ISNUMBER(SEARCH("anaer",$AW1191)),"anaer","")</f>
        <v/>
      </c>
      <c r="BE1191" s="2" t="str">
        <f>IF(ISNUMBER(SEARCH("thickening",$AZ1191)),"thickening","")</f>
        <v>thickening</v>
      </c>
      <c r="BF1191" s="4" t="str">
        <f>IF(ISNUMBER(SEARCH("airDry",$AW1191)),"airDry","")</f>
        <v/>
      </c>
      <c r="BG1191" s="4" t="str">
        <f>IF(ISNUMBER(SEARCH("heatDry",$AY1191)),"heatDry","")</f>
        <v/>
      </c>
      <c r="BH1191" s="4" t="str">
        <f>IF(AND(ISNUMBER(SEARCH("aerobic",$AW1191)),ISNUMBER(SEARCH("anaer",$AW1191))),"Combined Aer and Anaer.","")</f>
        <v/>
      </c>
    </row>
    <row r="1192" spans="1:60" x14ac:dyDescent="0.25">
      <c r="A1192" s="5">
        <v>1559</v>
      </c>
      <c r="B1192" t="s">
        <v>7335</v>
      </c>
      <c r="C1192">
        <v>89.8</v>
      </c>
      <c r="D1192">
        <v>1122.2038707333249</v>
      </c>
      <c r="E1192">
        <v>1110.1983932466339</v>
      </c>
      <c r="F1192">
        <v>780.67567967683578</v>
      </c>
      <c r="G1192">
        <v>1458.485978023112</v>
      </c>
      <c r="H1192">
        <v>-109.7556352518892</v>
      </c>
      <c r="I1192">
        <v>-111.1529158425483</v>
      </c>
      <c r="J1192">
        <v>-130.55688494819549</v>
      </c>
      <c r="K1192">
        <v>-88.250106733266492</v>
      </c>
      <c r="L1192">
        <v>62.483643046359063</v>
      </c>
      <c r="M1192">
        <v>62.261048464696742</v>
      </c>
      <c r="N1192">
        <v>61.482481611351261</v>
      </c>
      <c r="O1192">
        <v>64.133297867468656</v>
      </c>
      <c r="P1192">
        <v>2.103401930779591</v>
      </c>
      <c r="Q1192">
        <v>2.1240065244083839</v>
      </c>
      <c r="R1192">
        <v>1.718114458637034</v>
      </c>
      <c r="S1192">
        <v>2.4614181363384091</v>
      </c>
      <c r="T1192">
        <v>76039.576871996425</v>
      </c>
      <c r="U1192">
        <v>76039.704542948137</v>
      </c>
      <c r="V1192">
        <v>75987.860198089402</v>
      </c>
      <c r="W1192">
        <v>76091.482565217593</v>
      </c>
      <c r="X1192">
        <v>4918.6270710967647</v>
      </c>
      <c r="Y1192">
        <v>4935.7185237002423</v>
      </c>
      <c r="Z1192">
        <v>4788.82119785127</v>
      </c>
      <c r="AA1192">
        <v>4999.1749819495117</v>
      </c>
      <c r="AB1192">
        <v>751.63933692911155</v>
      </c>
      <c r="AC1192">
        <v>742.72799594491062</v>
      </c>
      <c r="AD1192">
        <v>655.27283245897684</v>
      </c>
      <c r="AE1192">
        <v>867.75882320012533</v>
      </c>
      <c r="AF1192">
        <v>68.189583993034006</v>
      </c>
      <c r="AG1192">
        <v>67.94669689400493</v>
      </c>
      <c r="AH1192">
        <v>67.096977963507598</v>
      </c>
      <c r="AI1192">
        <v>69.989839331619791</v>
      </c>
      <c r="AJ1192">
        <v>0.6095250964200507</v>
      </c>
      <c r="AK1192">
        <v>0.60952509197714599</v>
      </c>
      <c r="AL1192">
        <v>0.60952262301214921</v>
      </c>
      <c r="AM1192">
        <v>0.60952752850958369</v>
      </c>
      <c r="AN1192">
        <v>0.96750265567493154</v>
      </c>
      <c r="AO1192">
        <v>0.96750265567493177</v>
      </c>
      <c r="AP1192">
        <v>0.96750265567493177</v>
      </c>
      <c r="AQ1192">
        <v>0.96750265567493177</v>
      </c>
      <c r="AR1192">
        <v>16.293712679233909</v>
      </c>
      <c r="AS1192">
        <v>16.293712679233909</v>
      </c>
      <c r="AT1192">
        <v>16.293712679233909</v>
      </c>
      <c r="AU1192">
        <v>16.293712679233909</v>
      </c>
      <c r="AV1192" t="str">
        <f>VLOOKUP(Sheet1[[#This Row],[NPDES ID2]],Combined_Sheet__Major_Only___2[[NPDES ID2]:[ECHO BFR]],3,FALSE)</f>
        <v>TX</v>
      </c>
      <c r="AW1192" t="s">
        <v>41</v>
      </c>
      <c r="AX1192" t="str">
        <f>VLOOKUP(Sheet1[[#This Row],[NPDES ID2]],Combined_Sheet__Major_Only___2[[NPDES ID2]:[ECHO BFR]],27,FALSE)</f>
        <v>-</v>
      </c>
      <c r="AY1192" t="str">
        <f>VLOOKUP(Sheet1[[#This Row],[NPDES ID2]],Combined_Sheet__Major_Only___2[[NPDES ID2]:[ECHO BFR]],28,FALSE)</f>
        <v>-</v>
      </c>
      <c r="AZ1192" t="str">
        <f>VLOOKUP(Sheet1[[#This Row],[NPDES ID2]],Combined_Sheet__Major_Only___2[[NPDES ID2]:[ECHO BFR]],29,FALSE)</f>
        <v>thickening</v>
      </c>
      <c r="BA1192">
        <f>VLOOKUP(Sheet1[[#This Row],[NPDES ID2]],Combined_Sheet__Major_Only___2[[NPDES ID2]:[ECHO BFR]],17,FALSE)</f>
        <v>29.679165999999999</v>
      </c>
      <c r="BB1192">
        <f>VLOOKUP(Sheet1[[#This Row],[NPDES ID2]],Combined_Sheet__Major_Only___2[[NPDES ID2]:[ECHO BFR]],18,FALSE)</f>
        <v>-95.663611000000003</v>
      </c>
      <c r="BC1192" s="2" t="str">
        <f>IF(ISNUMBER(SEARCH("aerobic",$AW1192)),"aerobic","")</f>
        <v>aerobic</v>
      </c>
      <c r="BD1192" s="2" t="str">
        <f>IF(ISNUMBER(SEARCH("anaer",$AW1192)),"anaer","")</f>
        <v/>
      </c>
      <c r="BE1192" s="2" t="str">
        <f>IF(ISNUMBER(SEARCH("thickening",$AZ1192)),"thickening","")</f>
        <v>thickening</v>
      </c>
      <c r="BF1192" s="4" t="str">
        <f>IF(ISNUMBER(SEARCH("airDry",$AW1192)),"airDry","")</f>
        <v/>
      </c>
      <c r="BG1192" s="4" t="str">
        <f>IF(ISNUMBER(SEARCH("heatDry",$AY1192)),"heatDry","")</f>
        <v/>
      </c>
      <c r="BH1192" s="4" t="str">
        <f>IF(AND(ISNUMBER(SEARCH("aerobic",$AW1192)),ISNUMBER(SEARCH("anaer",$AW1192))),"Combined Aer and Anaer.","")</f>
        <v/>
      </c>
    </row>
    <row r="1193" spans="1:60" x14ac:dyDescent="0.25">
      <c r="A1193" s="5">
        <v>628</v>
      </c>
      <c r="B1193" t="s">
        <v>3101</v>
      </c>
      <c r="C1193">
        <v>357</v>
      </c>
      <c r="D1193">
        <v>371.27103284497412</v>
      </c>
      <c r="E1193">
        <v>368.01088460725742</v>
      </c>
      <c r="F1193">
        <v>286.65169631426511</v>
      </c>
      <c r="G1193">
        <v>461.31465645074792</v>
      </c>
      <c r="H1193">
        <v>-138.57612969058599</v>
      </c>
      <c r="I1193">
        <v>-139.85433070207591</v>
      </c>
      <c r="J1193">
        <v>-158.4818912663022</v>
      </c>
      <c r="K1193">
        <v>-115.70467523387239</v>
      </c>
      <c r="L1193">
        <v>270.23374559463639</v>
      </c>
      <c r="M1193">
        <v>268.62497518123308</v>
      </c>
      <c r="N1193">
        <v>262.99872003585199</v>
      </c>
      <c r="O1193">
        <v>282.15556382261121</v>
      </c>
      <c r="P1193">
        <v>11.156566169096569</v>
      </c>
      <c r="Q1193">
        <v>11.108916734257081</v>
      </c>
      <c r="R1193">
        <v>9.3583614290075019</v>
      </c>
      <c r="S1193">
        <v>12.5507983571423</v>
      </c>
      <c r="T1193">
        <v>76020.870189148569</v>
      </c>
      <c r="U1193">
        <v>76020.99782943321</v>
      </c>
      <c r="V1193">
        <v>75969.165937800673</v>
      </c>
      <c r="W1193">
        <v>76072.763414407396</v>
      </c>
      <c r="X1193">
        <v>5972.8703309501116</v>
      </c>
      <c r="Y1193">
        <v>6005.1997031460542</v>
      </c>
      <c r="Z1193">
        <v>5714.6682008069429</v>
      </c>
      <c r="AA1193">
        <v>6134.7928467763668</v>
      </c>
      <c r="AB1193">
        <v>1139.932013188592</v>
      </c>
      <c r="AC1193">
        <v>1124.1036477383491</v>
      </c>
      <c r="AD1193">
        <v>956.96088130676196</v>
      </c>
      <c r="AE1193">
        <v>1378.4799356355441</v>
      </c>
      <c r="AF1193">
        <v>56.159659410160032</v>
      </c>
      <c r="AG1193">
        <v>55.825463213092107</v>
      </c>
      <c r="AH1193">
        <v>54.656007856658057</v>
      </c>
      <c r="AI1193">
        <v>58.637058947783878</v>
      </c>
      <c r="AJ1193">
        <v>0.46263802517098279</v>
      </c>
      <c r="AK1193">
        <v>0.46263800887739731</v>
      </c>
      <c r="AL1193">
        <v>0.46262898658786128</v>
      </c>
      <c r="AM1193">
        <v>0.4626469129225903</v>
      </c>
      <c r="AN1193">
        <v>0.96749503177359186</v>
      </c>
      <c r="AO1193">
        <v>0.96749503177359186</v>
      </c>
      <c r="AP1193">
        <v>0.96749503177359186</v>
      </c>
      <c r="AQ1193">
        <v>0.96749503177359186</v>
      </c>
      <c r="AR1193">
        <v>11.775346707154471</v>
      </c>
      <c r="AS1193">
        <v>11.775346707154471</v>
      </c>
      <c r="AT1193">
        <v>11.775346707154471</v>
      </c>
      <c r="AU1193">
        <v>11.775346707154471</v>
      </c>
      <c r="AV1193" t="str">
        <f>VLOOKUP(Sheet1[[#This Row],[NPDES ID2]],Combined_Sheet__Major_Only___2[[NPDES ID2]:[ECHO BFR]],3,FALSE)</f>
        <v>AR</v>
      </c>
      <c r="AW1193" t="s">
        <v>54</v>
      </c>
      <c r="AX1193" t="str">
        <f>VLOOKUP(Sheet1[[#This Row],[NPDES ID2]],Combined_Sheet__Major_Only___2[[NPDES ID2]:[ECHO BFR]],27,FALSE)</f>
        <v>-</v>
      </c>
      <c r="AY1193" t="str">
        <f>VLOOKUP(Sheet1[[#This Row],[NPDES ID2]],Combined_Sheet__Major_Only___2[[NPDES ID2]:[ECHO BFR]],28,FALSE)</f>
        <v>highTempCompost</v>
      </c>
      <c r="AZ1193" t="str">
        <f>VLOOKUP(Sheet1[[#This Row],[NPDES ID2]],Combined_Sheet__Major_Only___2[[NPDES ID2]:[ECHO BFR]],29,FALSE)</f>
        <v>thickening</v>
      </c>
      <c r="BA1193">
        <f>VLOOKUP(Sheet1[[#This Row],[NPDES ID2]],Combined_Sheet__Major_Only___2[[NPDES ID2]:[ECHO BFR]],17,FALSE)</f>
        <v>35.268300000000004</v>
      </c>
      <c r="BB1193">
        <f>VLOOKUP(Sheet1[[#This Row],[NPDES ID2]],Combined_Sheet__Major_Only___2[[NPDES ID2]:[ECHO BFR]],18,FALSE)</f>
        <v>-91.716099999999997</v>
      </c>
      <c r="BC1193" s="2" t="str">
        <f>IF(ISNUMBER(SEARCH("aerobic",$AW1193)),"aerobic","")</f>
        <v/>
      </c>
      <c r="BD1193" s="2" t="str">
        <f>IF(ISNUMBER(SEARCH("anaer",$AW1193)),"anaer","")</f>
        <v/>
      </c>
      <c r="BE1193" s="2" t="str">
        <f>IF(ISNUMBER(SEARCH("thickening",$AZ1193)),"thickening","")</f>
        <v>thickening</v>
      </c>
      <c r="BF1193" s="3" t="str">
        <f>IF(ISNUMBER(SEARCH("airDry",$AW1193)),"airDry","")</f>
        <v/>
      </c>
      <c r="BG1193" s="3" t="str">
        <f>IF(ISNUMBER(SEARCH("heatDry",$AY1193)),"heatDry","")</f>
        <v/>
      </c>
      <c r="BH1193" s="3" t="str">
        <f>IF(AND(ISNUMBER(SEARCH("aerobic",$AW1193)),ISNUMBER(SEARCH("anaer",$AW1193))),"Combined Aer and Anaer.","")</f>
        <v/>
      </c>
    </row>
    <row r="1194" spans="1:60" x14ac:dyDescent="0.25">
      <c r="A1194" s="5">
        <v>1327</v>
      </c>
      <c r="B1194" t="s">
        <v>6309</v>
      </c>
      <c r="C1194">
        <v>170.6</v>
      </c>
      <c r="D1194">
        <v>648.54029090733002</v>
      </c>
      <c r="E1194">
        <v>645.07635942670277</v>
      </c>
      <c r="F1194">
        <v>468.28048073875573</v>
      </c>
      <c r="G1194">
        <v>827.27014833373823</v>
      </c>
      <c r="H1194">
        <v>-109.22764074204829</v>
      </c>
      <c r="I1194">
        <v>-110.5990792900747</v>
      </c>
      <c r="J1194">
        <v>-130.04792775032371</v>
      </c>
      <c r="K1194">
        <v>-87.736476382845737</v>
      </c>
      <c r="L1194">
        <v>119.21455187959459</v>
      </c>
      <c r="M1194">
        <v>118.7955414373892</v>
      </c>
      <c r="N1194">
        <v>117.3300423864021</v>
      </c>
      <c r="O1194">
        <v>122.3197709568455</v>
      </c>
      <c r="P1194">
        <v>3.9949497593572709</v>
      </c>
      <c r="Q1194">
        <v>4.0352535324233374</v>
      </c>
      <c r="R1194">
        <v>3.2612727026960968</v>
      </c>
      <c r="S1194">
        <v>4.6802291154883751</v>
      </c>
      <c r="T1194">
        <v>75997.203925391412</v>
      </c>
      <c r="U1194">
        <v>75997.331526878377</v>
      </c>
      <c r="V1194">
        <v>75945.515390114771</v>
      </c>
      <c r="W1194">
        <v>76049.081377138296</v>
      </c>
      <c r="X1194">
        <v>4894.8502868511641</v>
      </c>
      <c r="Y1194">
        <v>4911.672518195277</v>
      </c>
      <c r="Z1194">
        <v>4767.3402081446657</v>
      </c>
      <c r="AA1194">
        <v>4973.9350136340026</v>
      </c>
      <c r="AB1194">
        <v>745.03779270352743</v>
      </c>
      <c r="AC1194">
        <v>736.26150609841409</v>
      </c>
      <c r="AD1194">
        <v>649.87474428965527</v>
      </c>
      <c r="AE1194">
        <v>859.47417443268057</v>
      </c>
      <c r="AF1194">
        <v>68.482565420632113</v>
      </c>
      <c r="AG1194">
        <v>68.241931326631658</v>
      </c>
      <c r="AH1194">
        <v>67.399975483119064</v>
      </c>
      <c r="AI1194">
        <v>70.26626852268835</v>
      </c>
      <c r="AJ1194">
        <v>0.61310945528414695</v>
      </c>
      <c r="AK1194">
        <v>0.61310944683365975</v>
      </c>
      <c r="AL1194">
        <v>0.61310475472199133</v>
      </c>
      <c r="AM1194">
        <v>0.61311407734244017</v>
      </c>
      <c r="AN1194">
        <v>0.96748538147001095</v>
      </c>
      <c r="AO1194">
        <v>0.96748538147001062</v>
      </c>
      <c r="AP1194">
        <v>0.96748538147001062</v>
      </c>
      <c r="AQ1194">
        <v>0.96748538147001062</v>
      </c>
      <c r="AR1194">
        <v>16.403888867675601</v>
      </c>
      <c r="AS1194">
        <v>16.403888867675601</v>
      </c>
      <c r="AT1194">
        <v>16.403888867675601</v>
      </c>
      <c r="AU1194">
        <v>16.403888867675601</v>
      </c>
      <c r="AV1194" t="str">
        <f>VLOOKUP(Sheet1[[#This Row],[NPDES ID2]],Combined_Sheet__Major_Only___2[[NPDES ID2]:[ECHO BFR]],3,FALSE)</f>
        <v>VA</v>
      </c>
      <c r="AW1194" t="s">
        <v>41</v>
      </c>
      <c r="AX1194" t="str">
        <f>VLOOKUP(Sheet1[[#This Row],[NPDES ID2]],Combined_Sheet__Major_Only___2[[NPDES ID2]:[ECHO BFR]],27,FALSE)</f>
        <v>-</v>
      </c>
      <c r="AY1194" t="str">
        <f>VLOOKUP(Sheet1[[#This Row],[NPDES ID2]],Combined_Sheet__Major_Only___2[[NPDES ID2]:[ECHO BFR]],28,FALSE)</f>
        <v>-</v>
      </c>
      <c r="AZ1194" t="str">
        <f>VLOOKUP(Sheet1[[#This Row],[NPDES ID2]],Combined_Sheet__Major_Only___2[[NPDES ID2]:[ECHO BFR]],29,FALSE)</f>
        <v>preliminaryOps, thickening</v>
      </c>
      <c r="BA1194">
        <f>VLOOKUP(Sheet1[[#This Row],[NPDES ID2]],Combined_Sheet__Major_Only___2[[NPDES ID2]:[ECHO BFR]],17,FALSE)</f>
        <v>39.134639999999997</v>
      </c>
      <c r="BB1194">
        <f>VLOOKUP(Sheet1[[#This Row],[NPDES ID2]],Combined_Sheet__Major_Only___2[[NPDES ID2]:[ECHO BFR]],18,FALSE)</f>
        <v>-77.71611</v>
      </c>
      <c r="BC1194" s="2" t="str">
        <f>IF(ISNUMBER(SEARCH("aerobic",$AW1194)),"aerobic","")</f>
        <v>aerobic</v>
      </c>
      <c r="BD1194" s="2" t="str">
        <f>IF(ISNUMBER(SEARCH("anaer",$AW1194)),"anaer","")</f>
        <v/>
      </c>
      <c r="BE1194" s="2" t="str">
        <f>IF(ISNUMBER(SEARCH("thickening",$AZ1194)),"thickening","")</f>
        <v>thickening</v>
      </c>
      <c r="BF1194" s="4" t="str">
        <f>IF(ISNUMBER(SEARCH("airDry",$AW1194)),"airDry","")</f>
        <v/>
      </c>
      <c r="BG1194" s="4" t="str">
        <f>IF(ISNUMBER(SEARCH("heatDry",$AY1194)),"heatDry","")</f>
        <v/>
      </c>
      <c r="BH1194" s="4" t="str">
        <f>IF(AND(ISNUMBER(SEARCH("aerobic",$AW1194)),ISNUMBER(SEARCH("anaer",$AW1194))),"Combined Aer and Anaer.","")</f>
        <v/>
      </c>
    </row>
    <row r="1195" spans="1:60" x14ac:dyDescent="0.25">
      <c r="A1195" s="5">
        <v>2231</v>
      </c>
      <c r="B1195" t="s">
        <v>10450</v>
      </c>
      <c r="C1195">
        <v>567.29</v>
      </c>
      <c r="D1195">
        <v>316.46355592805872</v>
      </c>
      <c r="E1195">
        <v>312.48393882839241</v>
      </c>
      <c r="F1195">
        <v>259.25891808963883</v>
      </c>
      <c r="G1195">
        <v>384.71267852862098</v>
      </c>
      <c r="H1195">
        <v>-138.15938986343741</v>
      </c>
      <c r="I1195">
        <v>-139.48591560096739</v>
      </c>
      <c r="J1195">
        <v>-158.17390618142011</v>
      </c>
      <c r="K1195">
        <v>-115.2594991888475</v>
      </c>
      <c r="L1195">
        <v>432.58533038545988</v>
      </c>
      <c r="M1195">
        <v>430.02528612050293</v>
      </c>
      <c r="N1195">
        <v>421.07315737789452</v>
      </c>
      <c r="O1195">
        <v>451.55548667451262</v>
      </c>
      <c r="P1195">
        <v>17.810100028571771</v>
      </c>
      <c r="Q1195">
        <v>17.738264510782638</v>
      </c>
      <c r="R1195">
        <v>14.93430891871499</v>
      </c>
      <c r="S1195">
        <v>20.04676028591668</v>
      </c>
      <c r="T1195">
        <v>75994.437777262472</v>
      </c>
      <c r="U1195">
        <v>75994.565374214726</v>
      </c>
      <c r="V1195">
        <v>75942.751078903646</v>
      </c>
      <c r="W1195">
        <v>76046.313385377813</v>
      </c>
      <c r="X1195">
        <v>5955.0885843872138</v>
      </c>
      <c r="Y1195">
        <v>5987.1465311522343</v>
      </c>
      <c r="Z1195">
        <v>5699.129848177512</v>
      </c>
      <c r="AA1195">
        <v>6115.5570231771626</v>
      </c>
      <c r="AB1195">
        <v>1132.365298278047</v>
      </c>
      <c r="AC1195">
        <v>1116.619464009485</v>
      </c>
      <c r="AD1195">
        <v>951.27482248313891</v>
      </c>
      <c r="AE1195">
        <v>1368.1022914671969</v>
      </c>
      <c r="AF1195">
        <v>56.308132740343048</v>
      </c>
      <c r="AG1195">
        <v>55.975117767123393</v>
      </c>
      <c r="AH1195">
        <v>54.8095106031613</v>
      </c>
      <c r="AI1195">
        <v>58.777128210555773</v>
      </c>
      <c r="AJ1195">
        <v>0.4644469488311333</v>
      </c>
      <c r="AK1195">
        <v>0.46444692283076122</v>
      </c>
      <c r="AL1195">
        <v>0.46443256332285893</v>
      </c>
      <c r="AM1195">
        <v>0.46446109446718681</v>
      </c>
      <c r="AN1195">
        <v>0.96748425315414166</v>
      </c>
      <c r="AO1195">
        <v>0.96748425315414166</v>
      </c>
      <c r="AP1195">
        <v>0.96748425315414166</v>
      </c>
      <c r="AQ1195">
        <v>0.96748425315414166</v>
      </c>
      <c r="AR1195">
        <v>11.830805128895101</v>
      </c>
      <c r="AS1195">
        <v>11.830805128895101</v>
      </c>
      <c r="AT1195">
        <v>11.830805128895101</v>
      </c>
      <c r="AU1195">
        <v>11.830805128895101</v>
      </c>
      <c r="AV1195" t="str">
        <f>VLOOKUP(Sheet1[[#This Row],[NPDES ID2]],Combined_Sheet__Major_Only___2[[NPDES ID2]:[ECHO BFR]],3,FALSE)</f>
        <v>CA</v>
      </c>
      <c r="AW1195" t="s">
        <v>54</v>
      </c>
      <c r="AX1195" t="str">
        <f>VLOOKUP(Sheet1[[#This Row],[NPDES ID2]],Combined_Sheet__Major_Only___2[[NPDES ID2]:[ECHO BFR]],27,FALSE)</f>
        <v>tempSludgeStore</v>
      </c>
      <c r="AY1195" t="str">
        <f>VLOOKUP(Sheet1[[#This Row],[NPDES ID2]],Combined_Sheet__Major_Only___2[[NPDES ID2]:[ECHO BFR]],28,FALSE)</f>
        <v>-</v>
      </c>
      <c r="AZ1195" t="str">
        <f>VLOOKUP(Sheet1[[#This Row],[NPDES ID2]],Combined_Sheet__Major_Only___2[[NPDES ID2]:[ECHO BFR]],29,FALSE)</f>
        <v>thickening</v>
      </c>
      <c r="BA1195">
        <f>VLOOKUP(Sheet1[[#This Row],[NPDES ID2]],Combined_Sheet__Major_Only___2[[NPDES ID2]:[ECHO BFR]],17,FALSE)</f>
        <v>34.58278</v>
      </c>
      <c r="BB1195">
        <f>VLOOKUP(Sheet1[[#This Row],[NPDES ID2]],Combined_Sheet__Major_Only___2[[NPDES ID2]:[ECHO BFR]],18,FALSE)</f>
        <v>-117.40806000000001</v>
      </c>
      <c r="BC1195" s="2" t="str">
        <f>IF(ISNUMBER(SEARCH("aerobic",$AW1195)),"aerobic","")</f>
        <v/>
      </c>
      <c r="BD1195" s="2" t="str">
        <f>IF(ISNUMBER(SEARCH("anaer",$AW1195)),"anaer","")</f>
        <v/>
      </c>
      <c r="BE1195" s="2" t="str">
        <f>IF(ISNUMBER(SEARCH("thickening",$AZ1195)),"thickening","")</f>
        <v>thickening</v>
      </c>
      <c r="BF1195" s="4" t="str">
        <f>IF(ISNUMBER(SEARCH("airDry",$AW1195)),"airDry","")</f>
        <v/>
      </c>
      <c r="BG1195" s="4" t="str">
        <f>IF(ISNUMBER(SEARCH("heatDry",$AY1195)),"heatDry","")</f>
        <v/>
      </c>
      <c r="BH1195" s="4" t="str">
        <f>IF(AND(ISNUMBER(SEARCH("aerobic",$AW1195)),ISNUMBER(SEARCH("anaer",$AW1195))),"Combined Aer and Anaer.","")</f>
        <v/>
      </c>
    </row>
    <row r="1196" spans="1:60" x14ac:dyDescent="0.25">
      <c r="A1196" s="5">
        <v>1131</v>
      </c>
      <c r="B1196" t="s">
        <v>5437</v>
      </c>
      <c r="C1196">
        <v>311.60000000000002</v>
      </c>
      <c r="D1196">
        <v>427.86090802002212</v>
      </c>
      <c r="E1196">
        <v>426.13527990971409</v>
      </c>
      <c r="F1196">
        <v>328.10503547972729</v>
      </c>
      <c r="G1196">
        <v>527.57522335397562</v>
      </c>
      <c r="H1196">
        <v>-108.3079660642544</v>
      </c>
      <c r="I1196">
        <v>-109.6343678352092</v>
      </c>
      <c r="J1196">
        <v>-129.16178995000601</v>
      </c>
      <c r="K1196">
        <v>-86.842625542897224</v>
      </c>
      <c r="L1196">
        <v>219.38665927494799</v>
      </c>
      <c r="M1196">
        <v>218.63381027025659</v>
      </c>
      <c r="N1196">
        <v>216.00092344908569</v>
      </c>
      <c r="O1196">
        <v>224.9656509346587</v>
      </c>
      <c r="P1196">
        <v>7.2933794594852399</v>
      </c>
      <c r="Q1196">
        <v>7.3719446483701194</v>
      </c>
      <c r="R1196">
        <v>5.9477903861411638</v>
      </c>
      <c r="S1196">
        <v>8.5615605600291413</v>
      </c>
      <c r="T1196">
        <v>75901.011221724737</v>
      </c>
      <c r="U1196">
        <v>75901.138665516686</v>
      </c>
      <c r="V1196">
        <v>75849.386565199748</v>
      </c>
      <c r="W1196">
        <v>75952.824561249436</v>
      </c>
      <c r="X1196">
        <v>4852.0261052305368</v>
      </c>
      <c r="Y1196">
        <v>4868.377882201441</v>
      </c>
      <c r="Z1196">
        <v>4728.5170051284522</v>
      </c>
      <c r="AA1196">
        <v>4928.5633384445982</v>
      </c>
      <c r="AB1196">
        <v>733.44439425422388</v>
      </c>
      <c r="AC1196">
        <v>724.90065010728267</v>
      </c>
      <c r="AD1196">
        <v>640.36904442234697</v>
      </c>
      <c r="AE1196">
        <v>844.97545226419618</v>
      </c>
      <c r="AF1196">
        <v>68.999435119471229</v>
      </c>
      <c r="AG1196">
        <v>68.762775707811585</v>
      </c>
      <c r="AH1196">
        <v>67.934517512722564</v>
      </c>
      <c r="AI1196">
        <v>70.753934493047737</v>
      </c>
      <c r="AJ1196">
        <v>0.61943358426075645</v>
      </c>
      <c r="AK1196">
        <v>0.61943356879971034</v>
      </c>
      <c r="AL1196">
        <v>0.61942499633700232</v>
      </c>
      <c r="AM1196">
        <v>0.61944202881824451</v>
      </c>
      <c r="AN1196">
        <v>0.96744609828349837</v>
      </c>
      <c r="AO1196">
        <v>0.96744609828349837</v>
      </c>
      <c r="AP1196">
        <v>0.96744609828349837</v>
      </c>
      <c r="AQ1196">
        <v>0.96744609828349837</v>
      </c>
      <c r="AR1196">
        <v>16.598281677835001</v>
      </c>
      <c r="AS1196">
        <v>16.59828167783499</v>
      </c>
      <c r="AT1196">
        <v>16.59828167783499</v>
      </c>
      <c r="AU1196">
        <v>16.59828167783499</v>
      </c>
      <c r="AV1196" t="str">
        <f>VLOOKUP(Sheet1[[#This Row],[NPDES ID2]],Combined_Sheet__Major_Only___2[[NPDES ID2]:[ECHO BFR]],3,FALSE)</f>
        <v>MN</v>
      </c>
      <c r="AW1196" t="s">
        <v>12185</v>
      </c>
      <c r="AX1196" t="str">
        <f>VLOOKUP(Sheet1[[#This Row],[NPDES ID2]],Combined_Sheet__Major_Only___2[[NPDES ID2]:[ECHO BFR]],27,FALSE)</f>
        <v>methaneBioCaptureRecover</v>
      </c>
      <c r="AY1196" t="str">
        <f>VLOOKUP(Sheet1[[#This Row],[NPDES ID2]],Combined_Sheet__Major_Only___2[[NPDES ID2]:[ECHO BFR]],28,FALSE)</f>
        <v>-</v>
      </c>
      <c r="AZ1196" t="str">
        <f>VLOOKUP(Sheet1[[#This Row],[NPDES ID2]],Combined_Sheet__Major_Only___2[[NPDES ID2]:[ECHO BFR]],29,FALSE)</f>
        <v>thickening</v>
      </c>
      <c r="BA1196">
        <f>VLOOKUP(Sheet1[[#This Row],[NPDES ID2]],Combined_Sheet__Major_Only___2[[NPDES ID2]:[ECHO BFR]],17,FALSE)</f>
        <v>45.566479000000001</v>
      </c>
      <c r="BB1196">
        <f>VLOOKUP(Sheet1[[#This Row],[NPDES ID2]],Combined_Sheet__Major_Only___2[[NPDES ID2]:[ECHO BFR]],18,FALSE)</f>
        <v>-93.233120999999997</v>
      </c>
      <c r="BC1196" s="2" t="str">
        <f>IF(ISNUMBER(SEARCH("aerobic",$AW1196)),"aerobic","")</f>
        <v/>
      </c>
      <c r="BD1196" s="2" t="str">
        <f>IF(ISNUMBER(SEARCH("anaer",$AW1196)),"anaer","")</f>
        <v>anaer</v>
      </c>
      <c r="BE1196" s="2" t="str">
        <f>IF(ISNUMBER(SEARCH("thickening",$AZ1196)),"thickening","")</f>
        <v>thickening</v>
      </c>
      <c r="BF1196" s="4" t="str">
        <f>IF(ISNUMBER(SEARCH("airDry",$AW1196)),"airDry","")</f>
        <v/>
      </c>
      <c r="BG1196" s="4" t="str">
        <f>IF(ISNUMBER(SEARCH("heatDry",$AY1196)),"heatDry","")</f>
        <v/>
      </c>
      <c r="BH1196" s="4" t="str">
        <f>IF(AND(ISNUMBER(SEARCH("aerobic",$AW1196)),ISNUMBER(SEARCH("anaer",$AW1196))),"Combined Aer and Anaer.","")</f>
        <v/>
      </c>
    </row>
    <row r="1197" spans="1:60" x14ac:dyDescent="0.25">
      <c r="A1197" s="5">
        <v>2172</v>
      </c>
      <c r="B1197" t="s">
        <v>10198</v>
      </c>
      <c r="C1197">
        <v>729.28</v>
      </c>
      <c r="D1197">
        <v>342.48548600659871</v>
      </c>
      <c r="E1197">
        <v>335.23458988872818</v>
      </c>
      <c r="F1197">
        <v>287.68336464245488</v>
      </c>
      <c r="G1197">
        <v>407.22499333682703</v>
      </c>
      <c r="H1197">
        <v>-110.3282032205281</v>
      </c>
      <c r="I1197">
        <v>-111.6949748960357</v>
      </c>
      <c r="J1197">
        <v>-131.094259763916</v>
      </c>
      <c r="K1197">
        <v>-88.716237592079167</v>
      </c>
      <c r="L1197">
        <v>504.27659081308832</v>
      </c>
      <c r="M1197">
        <v>502.44450742405439</v>
      </c>
      <c r="N1197">
        <v>496.03881566721492</v>
      </c>
      <c r="O1197">
        <v>517.85151503445195</v>
      </c>
      <c r="P1197">
        <v>17.087843520691791</v>
      </c>
      <c r="Q1197">
        <v>17.247876448342701</v>
      </c>
      <c r="R1197">
        <v>13.96970367768723</v>
      </c>
      <c r="S1197">
        <v>19.964175012333701</v>
      </c>
      <c r="T1197">
        <v>75874.483156287373</v>
      </c>
      <c r="U1197">
        <v>75874.610556590138</v>
      </c>
      <c r="V1197">
        <v>75822.876116272164</v>
      </c>
      <c r="W1197">
        <v>75926.278814915699</v>
      </c>
      <c r="X1197">
        <v>4938.7683948264748</v>
      </c>
      <c r="Y1197">
        <v>4956.2144593417279</v>
      </c>
      <c r="Z1197">
        <v>4805.9688750802852</v>
      </c>
      <c r="AA1197">
        <v>5021.2308001727797</v>
      </c>
      <c r="AB1197">
        <v>759.1817616669191</v>
      </c>
      <c r="AC1197">
        <v>750.10137794096363</v>
      </c>
      <c r="AD1197">
        <v>661.29256051481957</v>
      </c>
      <c r="AE1197">
        <v>877.50081133814274</v>
      </c>
      <c r="AF1197">
        <v>67.76673919002468</v>
      </c>
      <c r="AG1197">
        <v>67.520817185937261</v>
      </c>
      <c r="AH1197">
        <v>66.659554491344394</v>
      </c>
      <c r="AI1197">
        <v>69.590633294964391</v>
      </c>
      <c r="AJ1197">
        <v>0.60435250851694811</v>
      </c>
      <c r="AK1197">
        <v>0.60435247228186584</v>
      </c>
      <c r="AL1197">
        <v>0.60433247034955995</v>
      </c>
      <c r="AM1197">
        <v>0.60437221260594243</v>
      </c>
      <c r="AN1197">
        <v>0.96743524804538727</v>
      </c>
      <c r="AO1197">
        <v>0.96743524804538727</v>
      </c>
      <c r="AP1197">
        <v>0.96743524804538727</v>
      </c>
      <c r="AQ1197">
        <v>0.96743524804538727</v>
      </c>
      <c r="AR1197">
        <v>16.134007127806129</v>
      </c>
      <c r="AS1197">
        <v>16.134007127806129</v>
      </c>
      <c r="AT1197">
        <v>16.134007127806129</v>
      </c>
      <c r="AU1197">
        <v>16.134007127806129</v>
      </c>
      <c r="AV1197" t="str">
        <f>VLOOKUP(Sheet1[[#This Row],[NPDES ID2]],Combined_Sheet__Major_Only___2[[NPDES ID2]:[ECHO BFR]],3,FALSE)</f>
        <v>NJ</v>
      </c>
      <c r="AW1197" t="s">
        <v>41</v>
      </c>
      <c r="AX1197" t="str">
        <f>VLOOKUP(Sheet1[[#This Row],[NPDES ID2]],Combined_Sheet__Major_Only___2[[NPDES ID2]:[ECHO BFR]],27,FALSE)</f>
        <v>-</v>
      </c>
      <c r="AY1197" t="str">
        <f>VLOOKUP(Sheet1[[#This Row],[NPDES ID2]],Combined_Sheet__Major_Only___2[[NPDES ID2]:[ECHO BFR]],28,FALSE)</f>
        <v>-</v>
      </c>
      <c r="AZ1197" t="str">
        <f>VLOOKUP(Sheet1[[#This Row],[NPDES ID2]],Combined_Sheet__Major_Only___2[[NPDES ID2]:[ECHO BFR]],29,FALSE)</f>
        <v>thickening</v>
      </c>
      <c r="BA1197">
        <f>VLOOKUP(Sheet1[[#This Row],[NPDES ID2]],Combined_Sheet__Major_Only___2[[NPDES ID2]:[ECHO BFR]],17,FALSE)</f>
        <v>40.118583000000001</v>
      </c>
      <c r="BB1197">
        <f>VLOOKUP(Sheet1[[#This Row],[NPDES ID2]],Combined_Sheet__Major_Only___2[[NPDES ID2]:[ECHO BFR]],18,FALSE)</f>
        <v>-74.824302000000003</v>
      </c>
      <c r="BC1197" s="2" t="str">
        <f>IF(ISNUMBER(SEARCH("aerobic",$AW1197)),"aerobic","")</f>
        <v>aerobic</v>
      </c>
      <c r="BD1197" s="2" t="str">
        <f>IF(ISNUMBER(SEARCH("anaer",$AW1197)),"anaer","")</f>
        <v/>
      </c>
      <c r="BE1197" s="2" t="str">
        <f>IF(ISNUMBER(SEARCH("thickening",$AZ1197)),"thickening","")</f>
        <v>thickening</v>
      </c>
      <c r="BF1197" s="3" t="str">
        <f>IF(ISNUMBER(SEARCH("airDry",$AW1197)),"airDry","")</f>
        <v/>
      </c>
      <c r="BG1197" s="3" t="str">
        <f>IF(ISNUMBER(SEARCH("heatDry",$AY1197)),"heatDry","")</f>
        <v/>
      </c>
      <c r="BH1197" s="3" t="str">
        <f>IF(AND(ISNUMBER(SEARCH("aerobic",$AW1197)),ISNUMBER(SEARCH("anaer",$AW1197))),"Combined Aer and Anaer.","")</f>
        <v/>
      </c>
    </row>
    <row r="1198" spans="1:60" x14ac:dyDescent="0.25">
      <c r="A1198" s="5">
        <v>32</v>
      </c>
      <c r="B1198" t="s">
        <v>211</v>
      </c>
      <c r="C1198">
        <v>226.08</v>
      </c>
      <c r="D1198">
        <v>535.35008050152294</v>
      </c>
      <c r="E1198">
        <v>531.8258976129016</v>
      </c>
      <c r="F1198">
        <v>395.33496417836568</v>
      </c>
      <c r="G1198">
        <v>675.21645753926498</v>
      </c>
      <c r="H1198">
        <v>-111.1282199998054</v>
      </c>
      <c r="I1198">
        <v>-112.5141356688175</v>
      </c>
      <c r="J1198">
        <v>-131.87360685125461</v>
      </c>
      <c r="K1198">
        <v>-89.542948815290956</v>
      </c>
      <c r="L1198">
        <v>155.4603256371974</v>
      </c>
      <c r="M1198">
        <v>154.88583970372301</v>
      </c>
      <c r="N1198">
        <v>152.87662216459759</v>
      </c>
      <c r="O1198">
        <v>159.71767938374049</v>
      </c>
      <c r="P1198">
        <v>5.2991919058366088</v>
      </c>
      <c r="Q1198">
        <v>5.3468365595332452</v>
      </c>
      <c r="R1198">
        <v>4.3354479043324803</v>
      </c>
      <c r="S1198">
        <v>6.1820250184670176</v>
      </c>
      <c r="T1198">
        <v>75844.308408214361</v>
      </c>
      <c r="U1198">
        <v>75844.435759049666</v>
      </c>
      <c r="V1198">
        <v>75792.721406363853</v>
      </c>
      <c r="W1198">
        <v>75896.083955440481</v>
      </c>
      <c r="X1198">
        <v>4964.3906106537352</v>
      </c>
      <c r="Y1198">
        <v>4982.1701510520543</v>
      </c>
      <c r="Z1198">
        <v>4828.67863316067</v>
      </c>
      <c r="AA1198">
        <v>5048.715003512104</v>
      </c>
      <c r="AB1198">
        <v>767.14381849422784</v>
      </c>
      <c r="AC1198">
        <v>757.88564425236939</v>
      </c>
      <c r="AD1198">
        <v>667.74454863361734</v>
      </c>
      <c r="AE1198">
        <v>887.60588896174272</v>
      </c>
      <c r="AF1198">
        <v>67.388920315922363</v>
      </c>
      <c r="AG1198">
        <v>67.139979340169702</v>
      </c>
      <c r="AH1198">
        <v>66.268887592707529</v>
      </c>
      <c r="AI1198">
        <v>69.234285874504394</v>
      </c>
      <c r="AJ1198">
        <v>0.59973121290490805</v>
      </c>
      <c r="AK1198">
        <v>0.59973120174583627</v>
      </c>
      <c r="AL1198">
        <v>0.5997250095196105</v>
      </c>
      <c r="AM1198">
        <v>0.59973731270655983</v>
      </c>
      <c r="AN1198">
        <v>0.96742289748258836</v>
      </c>
      <c r="AO1198">
        <v>0.96742289748258814</v>
      </c>
      <c r="AP1198">
        <v>0.96742289748258814</v>
      </c>
      <c r="AQ1198">
        <v>0.96742289748258814</v>
      </c>
      <c r="AR1198">
        <v>15.99233230101115</v>
      </c>
      <c r="AS1198">
        <v>15.99233230101115</v>
      </c>
      <c r="AT1198">
        <v>15.99233230101115</v>
      </c>
      <c r="AU1198">
        <v>15.99233230101115</v>
      </c>
      <c r="AV1198" t="str">
        <f>VLOOKUP(Sheet1[[#This Row],[NPDES ID2]],Combined_Sheet__Major_Only___2[[NPDES ID2]:[ECHO BFR]],3,FALSE)</f>
        <v>PA</v>
      </c>
      <c r="AW1198" t="s">
        <v>41</v>
      </c>
      <c r="AX1198" t="str">
        <f>VLOOKUP(Sheet1[[#This Row],[NPDES ID2]],Combined_Sheet__Major_Only___2[[NPDES ID2]:[ECHO BFR]],27,FALSE)</f>
        <v>-</v>
      </c>
      <c r="AY1198" t="str">
        <f>VLOOKUP(Sheet1[[#This Row],[NPDES ID2]],Combined_Sheet__Major_Only___2[[NPDES ID2]:[ECHO BFR]],28,FALSE)</f>
        <v>thermoAerobicDigest</v>
      </c>
      <c r="AZ1198" t="str">
        <f>VLOOKUP(Sheet1[[#This Row],[NPDES ID2]],Combined_Sheet__Major_Only___2[[NPDES ID2]:[ECHO BFR]],29,FALSE)</f>
        <v>thickening</v>
      </c>
      <c r="BA1198">
        <f>VLOOKUP(Sheet1[[#This Row],[NPDES ID2]],Combined_Sheet__Major_Only___2[[NPDES ID2]:[ECHO BFR]],17,FALSE)</f>
        <v>40.475293999999998</v>
      </c>
      <c r="BB1198">
        <f>VLOOKUP(Sheet1[[#This Row],[NPDES ID2]],Combined_Sheet__Major_Only___2[[NPDES ID2]:[ECHO BFR]],18,FALSE)</f>
        <v>-78.001643999999999</v>
      </c>
      <c r="BC1198" s="2" t="str">
        <f>IF(ISNUMBER(SEARCH("aerobic",$AW1198)),"aerobic","")</f>
        <v>aerobic</v>
      </c>
      <c r="BD1198" s="2" t="str">
        <f>IF(ISNUMBER(SEARCH("anaer",$AW1198)),"anaer","")</f>
        <v/>
      </c>
      <c r="BE1198" s="2" t="str">
        <f>IF(ISNUMBER(SEARCH("thickening",$AZ1198)),"thickening","")</f>
        <v>thickening</v>
      </c>
      <c r="BF1198" s="3" t="str">
        <f>IF(ISNUMBER(SEARCH("airDry",$AW1198)),"airDry","")</f>
        <v/>
      </c>
      <c r="BG1198" s="3" t="str">
        <f>IF(ISNUMBER(SEARCH("heatDry",$AY1198)),"heatDry","")</f>
        <v/>
      </c>
      <c r="BH1198" s="3" t="str">
        <f>IF(AND(ISNUMBER(SEARCH("aerobic",$AW1198)),ISNUMBER(SEARCH("anaer",$AW1198))),"Combined Aer and Anaer.","")</f>
        <v/>
      </c>
    </row>
    <row r="1199" spans="1:60" x14ac:dyDescent="0.25">
      <c r="A1199" s="5">
        <v>928</v>
      </c>
      <c r="B1199" t="s">
        <v>4514</v>
      </c>
      <c r="C1199">
        <v>672</v>
      </c>
      <c r="D1199">
        <v>340.83975776595508</v>
      </c>
      <c r="E1199">
        <v>334.4660611024284</v>
      </c>
      <c r="F1199">
        <v>288.17971023605082</v>
      </c>
      <c r="G1199">
        <v>406.62553771522761</v>
      </c>
      <c r="H1199">
        <v>-109.6861375773024</v>
      </c>
      <c r="I1199">
        <v>-111.053155585398</v>
      </c>
      <c r="J1199">
        <v>-130.47848797806799</v>
      </c>
      <c r="K1199">
        <v>-88.111684189141769</v>
      </c>
      <c r="L1199">
        <v>467.25180317629452</v>
      </c>
      <c r="M1199">
        <v>465.58329745162791</v>
      </c>
      <c r="N1199">
        <v>459.74935613097273</v>
      </c>
      <c r="O1199">
        <v>479.61489698844957</v>
      </c>
      <c r="P1199">
        <v>15.74056087111966</v>
      </c>
      <c r="Q1199">
        <v>15.89393003605311</v>
      </c>
      <c r="R1199">
        <v>12.85859135033024</v>
      </c>
      <c r="S1199">
        <v>18.416839578012741</v>
      </c>
      <c r="T1199">
        <v>75818.881163149519</v>
      </c>
      <c r="U1199">
        <v>75819.008472300295</v>
      </c>
      <c r="V1199">
        <v>75767.311046786286</v>
      </c>
      <c r="W1199">
        <v>75870.639763173589</v>
      </c>
      <c r="X1199">
        <v>4907.8379358318916</v>
      </c>
      <c r="Y1199">
        <v>4924.9298837716196</v>
      </c>
      <c r="Z1199">
        <v>4778.0438624384751</v>
      </c>
      <c r="AA1199">
        <v>4988.383860469844</v>
      </c>
      <c r="AB1199">
        <v>750.50833919644083</v>
      </c>
      <c r="AC1199">
        <v>741.60584966296597</v>
      </c>
      <c r="AD1199">
        <v>654.21375518011996</v>
      </c>
      <c r="AE1199">
        <v>866.58897333949324</v>
      </c>
      <c r="AF1199">
        <v>68.143186128657177</v>
      </c>
      <c r="AG1199">
        <v>67.900112560329035</v>
      </c>
      <c r="AH1199">
        <v>67.048896078901237</v>
      </c>
      <c r="AI1199">
        <v>69.945867595215475</v>
      </c>
      <c r="AJ1199">
        <v>0.60895750011048344</v>
      </c>
      <c r="AK1199">
        <v>0.60895746672551099</v>
      </c>
      <c r="AL1199">
        <v>0.60893902615387385</v>
      </c>
      <c r="AM1199">
        <v>0.60897566600843178</v>
      </c>
      <c r="AN1199">
        <v>0.96741248280324543</v>
      </c>
      <c r="AO1199">
        <v>0.96741248280324565</v>
      </c>
      <c r="AP1199">
        <v>0.96741248280324565</v>
      </c>
      <c r="AQ1199">
        <v>0.96741248280324565</v>
      </c>
      <c r="AR1199">
        <v>16.275706855796301</v>
      </c>
      <c r="AS1199">
        <v>16.275706855796312</v>
      </c>
      <c r="AT1199">
        <v>16.275706855796312</v>
      </c>
      <c r="AU1199">
        <v>16.275706855796312</v>
      </c>
      <c r="AV1199" t="str">
        <f>VLOOKUP(Sheet1[[#This Row],[NPDES ID2]],Combined_Sheet__Major_Only___2[[NPDES ID2]:[ECHO BFR]],3,FALSE)</f>
        <v>LA</v>
      </c>
      <c r="AW1199" t="s">
        <v>41</v>
      </c>
      <c r="AX1199" t="str">
        <f>VLOOKUP(Sheet1[[#This Row],[NPDES ID2]],Combined_Sheet__Major_Only___2[[NPDES ID2]:[ECHO BFR]],27,FALSE)</f>
        <v>-</v>
      </c>
      <c r="AY1199" t="str">
        <f>VLOOKUP(Sheet1[[#This Row],[NPDES ID2]],Combined_Sheet__Major_Only___2[[NPDES ID2]:[ECHO BFR]],28,FALSE)</f>
        <v>-</v>
      </c>
      <c r="AZ1199" t="str">
        <f>VLOOKUP(Sheet1[[#This Row],[NPDES ID2]],Combined_Sheet__Major_Only___2[[NPDES ID2]:[ECHO BFR]],29,FALSE)</f>
        <v>thickening</v>
      </c>
      <c r="BA1199">
        <f>VLOOKUP(Sheet1[[#This Row],[NPDES ID2]],Combined_Sheet__Major_Only___2[[NPDES ID2]:[ECHO BFR]],17,FALSE)</f>
        <v>29.968852999999999</v>
      </c>
      <c r="BB1199">
        <f>VLOOKUP(Sheet1[[#This Row],[NPDES ID2]],Combined_Sheet__Major_Only___2[[NPDES ID2]:[ECHO BFR]],18,FALSE)</f>
        <v>-90.427594999999997</v>
      </c>
      <c r="BC1199" s="2" t="str">
        <f>IF(ISNUMBER(SEARCH("aerobic",$AW1199)),"aerobic","")</f>
        <v>aerobic</v>
      </c>
      <c r="BD1199" s="2" t="str">
        <f>IF(ISNUMBER(SEARCH("anaer",$AW1199)),"anaer","")</f>
        <v/>
      </c>
      <c r="BE1199" s="2" t="str">
        <f>IF(ISNUMBER(SEARCH("thickening",$AZ1199)),"thickening","")</f>
        <v>thickening</v>
      </c>
      <c r="BF1199" s="3" t="str">
        <f>IF(ISNUMBER(SEARCH("airDry",$AW1199)),"airDry","")</f>
        <v/>
      </c>
      <c r="BG1199" s="3" t="str">
        <f>IF(ISNUMBER(SEARCH("heatDry",$AY1199)),"heatDry","")</f>
        <v/>
      </c>
      <c r="BH1199" s="3" t="str">
        <f>IF(AND(ISNUMBER(SEARCH("aerobic",$AW1199)),ISNUMBER(SEARCH("anaer",$AW1199))),"Combined Aer and Anaer.","")</f>
        <v/>
      </c>
    </row>
    <row r="1200" spans="1:60" x14ac:dyDescent="0.25">
      <c r="A1200" s="5">
        <v>2295</v>
      </c>
      <c r="B1200" t="s">
        <v>10726</v>
      </c>
      <c r="C1200">
        <v>434.58</v>
      </c>
      <c r="D1200">
        <v>374.828151758937</v>
      </c>
      <c r="E1200">
        <v>370.93056503298533</v>
      </c>
      <c r="F1200">
        <v>296.93136647251129</v>
      </c>
      <c r="G1200">
        <v>459.64355418407172</v>
      </c>
      <c r="H1200">
        <v>-110.59917838647969</v>
      </c>
      <c r="I1200">
        <v>-111.98009482440079</v>
      </c>
      <c r="J1200">
        <v>-131.36071264748529</v>
      </c>
      <c r="K1200">
        <v>-89.011778173755843</v>
      </c>
      <c r="L1200">
        <v>300.01614076007348</v>
      </c>
      <c r="M1200">
        <v>298.92079524393802</v>
      </c>
      <c r="N1200">
        <v>295.09037654616071</v>
      </c>
      <c r="O1200">
        <v>308.13291132941788</v>
      </c>
      <c r="P1200">
        <v>10.18382703842504</v>
      </c>
      <c r="Q1200">
        <v>10.2781062180785</v>
      </c>
      <c r="R1200">
        <v>8.327309950728079</v>
      </c>
      <c r="S1200">
        <v>11.89283412592702</v>
      </c>
      <c r="T1200">
        <v>75773.070388563036</v>
      </c>
      <c r="U1200">
        <v>75773.197622613196</v>
      </c>
      <c r="V1200">
        <v>75721.530693790846</v>
      </c>
      <c r="W1200">
        <v>75824.798455808152</v>
      </c>
      <c r="X1200">
        <v>4940.128828117402</v>
      </c>
      <c r="Y1200">
        <v>4957.6479341938784</v>
      </c>
      <c r="Z1200">
        <v>4806.6520254774514</v>
      </c>
      <c r="AA1200">
        <v>5023.0272996181257</v>
      </c>
      <c r="AB1200">
        <v>760.53784827873051</v>
      </c>
      <c r="AC1200">
        <v>751.41644637545505</v>
      </c>
      <c r="AD1200">
        <v>662.33918536932708</v>
      </c>
      <c r="AE1200">
        <v>879.31927038543438</v>
      </c>
      <c r="AF1200">
        <v>67.656653106889195</v>
      </c>
      <c r="AG1200">
        <v>67.409808931043642</v>
      </c>
      <c r="AH1200">
        <v>66.545749135215843</v>
      </c>
      <c r="AI1200">
        <v>69.48685231029495</v>
      </c>
      <c r="AJ1200">
        <v>0.60300593538647884</v>
      </c>
      <c r="AK1200">
        <v>0.60300591388498459</v>
      </c>
      <c r="AL1200">
        <v>0.60299400846887286</v>
      </c>
      <c r="AM1200">
        <v>0.60301766327670603</v>
      </c>
      <c r="AN1200">
        <v>0.96739370247140111</v>
      </c>
      <c r="AO1200">
        <v>0.96739370247140122</v>
      </c>
      <c r="AP1200">
        <v>0.96739370247140122</v>
      </c>
      <c r="AQ1200">
        <v>0.96739370247140122</v>
      </c>
      <c r="AR1200">
        <v>16.092864774453808</v>
      </c>
      <c r="AS1200">
        <v>16.092864774453819</v>
      </c>
      <c r="AT1200">
        <v>16.092864774453819</v>
      </c>
      <c r="AU1200">
        <v>16.092864774453819</v>
      </c>
      <c r="AV1200" t="str">
        <f>VLOOKUP(Sheet1[[#This Row],[NPDES ID2]],Combined_Sheet__Major_Only___2[[NPDES ID2]:[ECHO BFR]],3,FALSE)</f>
        <v>FL</v>
      </c>
      <c r="AW1200" t="s">
        <v>41</v>
      </c>
      <c r="AX1200" t="str">
        <f>VLOOKUP(Sheet1[[#This Row],[NPDES ID2]],Combined_Sheet__Major_Only___2[[NPDES ID2]:[ECHO BFR]],27,FALSE)</f>
        <v>other</v>
      </c>
      <c r="AY1200" t="str">
        <f>VLOOKUP(Sheet1[[#This Row],[NPDES ID2]],Combined_Sheet__Major_Only___2[[NPDES ID2]:[ECHO BFR]],28,FALSE)</f>
        <v>-</v>
      </c>
      <c r="AZ1200" t="str">
        <f>VLOOKUP(Sheet1[[#This Row],[NPDES ID2]],Combined_Sheet__Major_Only___2[[NPDES ID2]:[ECHO BFR]],29,FALSE)</f>
        <v>thickening</v>
      </c>
      <c r="BA1200">
        <f>VLOOKUP(Sheet1[[#This Row],[NPDES ID2]],Combined_Sheet__Major_Only___2[[NPDES ID2]:[ECHO BFR]],17,FALSE)</f>
        <v>30.531330000000001</v>
      </c>
      <c r="BB1200">
        <f>VLOOKUP(Sheet1[[#This Row],[NPDES ID2]],Combined_Sheet__Major_Only___2[[NPDES ID2]:[ECHO BFR]],18,FALSE)</f>
        <v>-86.493409999999997</v>
      </c>
      <c r="BC1200" s="2" t="str">
        <f>IF(ISNUMBER(SEARCH("aerobic",$AW1200)),"aerobic","")</f>
        <v>aerobic</v>
      </c>
      <c r="BD1200" s="2" t="str">
        <f>IF(ISNUMBER(SEARCH("anaer",$AW1200)),"anaer","")</f>
        <v/>
      </c>
      <c r="BE1200" s="2" t="str">
        <f>IF(ISNUMBER(SEARCH("thickening",$AZ1200)),"thickening","")</f>
        <v>thickening</v>
      </c>
      <c r="BF1200" s="4" t="str">
        <f>IF(ISNUMBER(SEARCH("airDry",$AW1200)),"airDry","")</f>
        <v/>
      </c>
      <c r="BG1200" s="4" t="str">
        <f>IF(ISNUMBER(SEARCH("heatDry",$AY1200)),"heatDry","")</f>
        <v/>
      </c>
      <c r="BH1200" s="4" t="str">
        <f>IF(AND(ISNUMBER(SEARCH("aerobic",$AW1200)),ISNUMBER(SEARCH("anaer",$AW1200))),"Combined Aer and Anaer.","")</f>
        <v/>
      </c>
    </row>
    <row r="1201" spans="1:60" x14ac:dyDescent="0.25">
      <c r="A1201" s="5">
        <v>1214</v>
      </c>
      <c r="B1201" t="s">
        <v>5820</v>
      </c>
      <c r="C1201">
        <v>240.47</v>
      </c>
      <c r="D1201">
        <v>513.7531723009497</v>
      </c>
      <c r="E1201">
        <v>510.17751693943347</v>
      </c>
      <c r="F1201">
        <v>381.70292223851999</v>
      </c>
      <c r="G1201">
        <v>644.16458255422833</v>
      </c>
      <c r="H1201">
        <v>-111.2167872177999</v>
      </c>
      <c r="I1201">
        <v>-112.59813472800251</v>
      </c>
      <c r="J1201">
        <v>-131.95848384430329</v>
      </c>
      <c r="K1201">
        <v>-89.625709131448104</v>
      </c>
      <c r="L1201">
        <v>165.22805751800641</v>
      </c>
      <c r="M1201">
        <v>164.61603465832741</v>
      </c>
      <c r="N1201">
        <v>162.47555179021509</v>
      </c>
      <c r="O1201">
        <v>169.76356750452049</v>
      </c>
      <c r="P1201">
        <v>5.6367367749222934</v>
      </c>
      <c r="Q1201">
        <v>5.6871218937488344</v>
      </c>
      <c r="R1201">
        <v>4.6120817068033721</v>
      </c>
      <c r="S1201">
        <v>6.5744887028628387</v>
      </c>
      <c r="T1201">
        <v>75634.038362484149</v>
      </c>
      <c r="U1201">
        <v>75634.165368610003</v>
      </c>
      <c r="V1201">
        <v>75582.590994800485</v>
      </c>
      <c r="W1201">
        <v>75685.673765194384</v>
      </c>
      <c r="X1201">
        <v>4954.4469945196597</v>
      </c>
      <c r="Y1201">
        <v>4972.2256655214296</v>
      </c>
      <c r="Z1201">
        <v>4818.6994486519188</v>
      </c>
      <c r="AA1201">
        <v>5038.8006479861851</v>
      </c>
      <c r="AB1201">
        <v>766.17109021715112</v>
      </c>
      <c r="AC1201">
        <v>756.9138480793988</v>
      </c>
      <c r="AD1201">
        <v>666.82857080455369</v>
      </c>
      <c r="AE1201">
        <v>886.60992026409031</v>
      </c>
      <c r="AF1201">
        <v>67.33707957723044</v>
      </c>
      <c r="AG1201">
        <v>67.087748146135141</v>
      </c>
      <c r="AH1201">
        <v>66.215270421366768</v>
      </c>
      <c r="AI1201">
        <v>69.185363862671707</v>
      </c>
      <c r="AJ1201">
        <v>0.59909716270379643</v>
      </c>
      <c r="AK1201">
        <v>0.59909715085497839</v>
      </c>
      <c r="AL1201">
        <v>0.59909057686808975</v>
      </c>
      <c r="AM1201">
        <v>0.59910363857456983</v>
      </c>
      <c r="AN1201">
        <v>0.96733657290145958</v>
      </c>
      <c r="AO1201">
        <v>0.96733657290145969</v>
      </c>
      <c r="AP1201">
        <v>0.96733657290145969</v>
      </c>
      <c r="AQ1201">
        <v>0.96733657290145969</v>
      </c>
      <c r="AR1201">
        <v>15.972816295269091</v>
      </c>
      <c r="AS1201">
        <v>15.972816295269091</v>
      </c>
      <c r="AT1201">
        <v>15.972816295269091</v>
      </c>
      <c r="AU1201">
        <v>15.972816295269091</v>
      </c>
      <c r="AV1201" t="str">
        <f>VLOOKUP(Sheet1[[#This Row],[NPDES ID2]],Combined_Sheet__Major_Only___2[[NPDES ID2]:[ECHO BFR]],3,FALSE)</f>
        <v>CO</v>
      </c>
      <c r="AW1201" t="s">
        <v>41</v>
      </c>
      <c r="AX1201" t="str">
        <f>VLOOKUP(Sheet1[[#This Row],[NPDES ID2]],Combined_Sheet__Major_Only___2[[NPDES ID2]:[ECHO BFR]],27,FALSE)</f>
        <v>-</v>
      </c>
      <c r="AY1201" t="str">
        <f>VLOOKUP(Sheet1[[#This Row],[NPDES ID2]],Combined_Sheet__Major_Only___2[[NPDES ID2]:[ECHO BFR]],28,FALSE)</f>
        <v>-</v>
      </c>
      <c r="AZ1201" t="str">
        <f>VLOOKUP(Sheet1[[#This Row],[NPDES ID2]],Combined_Sheet__Major_Only___2[[NPDES ID2]:[ECHO BFR]],29,FALSE)</f>
        <v>thickening</v>
      </c>
      <c r="BA1201">
        <f>VLOOKUP(Sheet1[[#This Row],[NPDES ID2]],Combined_Sheet__Major_Only___2[[NPDES ID2]:[ECHO BFR]],17,FALSE)</f>
        <v>39.461500000000001</v>
      </c>
      <c r="BB1201">
        <f>VLOOKUP(Sheet1[[#This Row],[NPDES ID2]],Combined_Sheet__Major_Only___2[[NPDES ID2]:[ECHO BFR]],18,FALSE)</f>
        <v>-104.76519399999999</v>
      </c>
      <c r="BC1201" s="2" t="str">
        <f>IF(ISNUMBER(SEARCH("aerobic",$AW1201)),"aerobic","")</f>
        <v>aerobic</v>
      </c>
      <c r="BD1201" s="2" t="str">
        <f>IF(ISNUMBER(SEARCH("anaer",$AW1201)),"anaer","")</f>
        <v/>
      </c>
      <c r="BE1201" s="2" t="str">
        <f>IF(ISNUMBER(SEARCH("thickening",$AZ1201)),"thickening","")</f>
        <v>thickening</v>
      </c>
      <c r="BF1201" s="3" t="str">
        <f>IF(ISNUMBER(SEARCH("airDry",$AW1201)),"airDry","")</f>
        <v/>
      </c>
      <c r="BG1201" s="3" t="str">
        <f>IF(ISNUMBER(SEARCH("heatDry",$AY1201)),"heatDry","")</f>
        <v/>
      </c>
      <c r="BH1201" s="3" t="str">
        <f>IF(AND(ISNUMBER(SEARCH("aerobic",$AW1201)),ISNUMBER(SEARCH("anaer",$AW1201))),"Combined Aer and Anaer.","")</f>
        <v/>
      </c>
    </row>
    <row r="1202" spans="1:60" x14ac:dyDescent="0.25">
      <c r="A1202" s="5">
        <v>933</v>
      </c>
      <c r="B1202" t="s">
        <v>4537</v>
      </c>
      <c r="C1202">
        <v>666.08</v>
      </c>
      <c r="D1202">
        <v>340.45996023396867</v>
      </c>
      <c r="E1202">
        <v>334.13795514363829</v>
      </c>
      <c r="F1202">
        <v>288.07471499350851</v>
      </c>
      <c r="G1202">
        <v>406.32588317147821</v>
      </c>
      <c r="H1202">
        <v>-109.5109181609908</v>
      </c>
      <c r="I1202">
        <v>-110.8710826424978</v>
      </c>
      <c r="J1202">
        <v>-130.31029970754119</v>
      </c>
      <c r="K1202">
        <v>-87.945657239260527</v>
      </c>
      <c r="L1202">
        <v>463.8300017782629</v>
      </c>
      <c r="M1202">
        <v>462.18148340543689</v>
      </c>
      <c r="N1202">
        <v>456.41740697308848</v>
      </c>
      <c r="O1202">
        <v>476.04501964202888</v>
      </c>
      <c r="P1202">
        <v>15.600500580031721</v>
      </c>
      <c r="Q1202">
        <v>15.754104046771729</v>
      </c>
      <c r="R1202">
        <v>12.741572102943881</v>
      </c>
      <c r="S1202">
        <v>18.260163316534559</v>
      </c>
      <c r="T1202">
        <v>75577.521388925394</v>
      </c>
      <c r="U1202">
        <v>75577.648302399262</v>
      </c>
      <c r="V1202">
        <v>75526.111552505361</v>
      </c>
      <c r="W1202">
        <v>75629.11912319898</v>
      </c>
      <c r="X1202">
        <v>4884.8810539512406</v>
      </c>
      <c r="Y1202">
        <v>4901.8275605637682</v>
      </c>
      <c r="Z1202">
        <v>4756.2770911382813</v>
      </c>
      <c r="AA1202">
        <v>4964.674845444245</v>
      </c>
      <c r="AB1202">
        <v>745.95414662483279</v>
      </c>
      <c r="AC1202">
        <v>737.1254264157933</v>
      </c>
      <c r="AD1202">
        <v>650.37049054131592</v>
      </c>
      <c r="AE1202">
        <v>861.09509297346915</v>
      </c>
      <c r="AF1202">
        <v>68.245336810851001</v>
      </c>
      <c r="AG1202">
        <v>68.003038621545883</v>
      </c>
      <c r="AH1202">
        <v>67.154544644677088</v>
      </c>
      <c r="AI1202">
        <v>70.042259004049015</v>
      </c>
      <c r="AJ1202">
        <v>0.61020717018476178</v>
      </c>
      <c r="AK1202">
        <v>0.61020713715501051</v>
      </c>
      <c r="AL1202">
        <v>0.61018889119724673</v>
      </c>
      <c r="AM1202">
        <v>0.61022514435688702</v>
      </c>
      <c r="AN1202">
        <v>0.96731329227334772</v>
      </c>
      <c r="AO1202">
        <v>0.96731329227334806</v>
      </c>
      <c r="AP1202">
        <v>0.96731329227334806</v>
      </c>
      <c r="AQ1202">
        <v>0.96731329227334806</v>
      </c>
      <c r="AR1202">
        <v>16.314152480800459</v>
      </c>
      <c r="AS1202">
        <v>16.314152480800459</v>
      </c>
      <c r="AT1202">
        <v>16.314152480800459</v>
      </c>
      <c r="AU1202">
        <v>16.314152480800459</v>
      </c>
      <c r="AV1202" t="str">
        <f>VLOOKUP(Sheet1[[#This Row],[NPDES ID2]],Combined_Sheet__Major_Only___2[[NPDES ID2]:[ECHO BFR]],3,FALSE)</f>
        <v>VA</v>
      </c>
      <c r="AW1202" t="s">
        <v>41</v>
      </c>
      <c r="AX1202" t="str">
        <f>VLOOKUP(Sheet1[[#This Row],[NPDES ID2]],Combined_Sheet__Major_Only___2[[NPDES ID2]:[ECHO BFR]],27,FALSE)</f>
        <v>-</v>
      </c>
      <c r="AY1202" t="str">
        <f>VLOOKUP(Sheet1[[#This Row],[NPDES ID2]],Combined_Sheet__Major_Only___2[[NPDES ID2]:[ECHO BFR]],28,FALSE)</f>
        <v>-</v>
      </c>
      <c r="AZ1202" t="str">
        <f>VLOOKUP(Sheet1[[#This Row],[NPDES ID2]],Combined_Sheet__Major_Only___2[[NPDES ID2]:[ECHO BFR]],29,FALSE)</f>
        <v>thickening</v>
      </c>
      <c r="BA1202">
        <f>VLOOKUP(Sheet1[[#This Row],[NPDES ID2]],Combined_Sheet__Major_Only___2[[NPDES ID2]:[ECHO BFR]],17,FALSE)</f>
        <v>38.646132999999999</v>
      </c>
      <c r="BB1202">
        <f>VLOOKUP(Sheet1[[#This Row],[NPDES ID2]],Combined_Sheet__Major_Only___2[[NPDES ID2]:[ECHO BFR]],18,FALSE)</f>
        <v>-77.347059999999999</v>
      </c>
      <c r="BC1202" s="2" t="str">
        <f>IF(ISNUMBER(SEARCH("aerobic",$AW1202)),"aerobic","")</f>
        <v>aerobic</v>
      </c>
      <c r="BD1202" s="2" t="str">
        <f>IF(ISNUMBER(SEARCH("anaer",$AW1202)),"anaer","")</f>
        <v/>
      </c>
      <c r="BE1202" s="2" t="str">
        <f>IF(ISNUMBER(SEARCH("thickening",$AZ1202)),"thickening","")</f>
        <v>thickening</v>
      </c>
      <c r="BF1202" s="4" t="str">
        <f>IF(ISNUMBER(SEARCH("airDry",$AW1202)),"airDry","")</f>
        <v/>
      </c>
      <c r="BG1202" s="4" t="str">
        <f>IF(ISNUMBER(SEARCH("heatDry",$AY1202)),"heatDry","")</f>
        <v/>
      </c>
      <c r="BH1202" s="4" t="str">
        <f>IF(AND(ISNUMBER(SEARCH("aerobic",$AW1202)),ISNUMBER(SEARCH("anaer",$AW1202))),"Combined Aer and Anaer.","")</f>
        <v/>
      </c>
    </row>
    <row r="1203" spans="1:60" x14ac:dyDescent="0.25">
      <c r="A1203" s="5">
        <v>776</v>
      </c>
      <c r="B1203" t="s">
        <v>3806</v>
      </c>
      <c r="C1203">
        <v>1777.62</v>
      </c>
      <c r="D1203">
        <v>403.49006297366248</v>
      </c>
      <c r="E1203">
        <v>405.01314890583268</v>
      </c>
      <c r="F1203">
        <v>339.70188350432181</v>
      </c>
      <c r="G1203">
        <v>472.76988561608027</v>
      </c>
      <c r="H1203">
        <v>-136.0948138655917</v>
      </c>
      <c r="I1203">
        <v>-137.30091522170531</v>
      </c>
      <c r="J1203">
        <v>-156.68043554560739</v>
      </c>
      <c r="K1203">
        <v>-113.03087954223329</v>
      </c>
      <c r="L1203">
        <v>1405.2573345459989</v>
      </c>
      <c r="M1203">
        <v>1397.178060753173</v>
      </c>
      <c r="N1203">
        <v>1368.943393572642</v>
      </c>
      <c r="O1203">
        <v>1465.1055906391121</v>
      </c>
      <c r="P1203">
        <v>57.090690219485651</v>
      </c>
      <c r="Q1203">
        <v>56.847921161222388</v>
      </c>
      <c r="R1203">
        <v>47.791662992791473</v>
      </c>
      <c r="S1203">
        <v>64.430942113656343</v>
      </c>
      <c r="T1203">
        <v>75523.054912701045</v>
      </c>
      <c r="U1203">
        <v>75523.181736884493</v>
      </c>
      <c r="V1203">
        <v>75471.68124586952</v>
      </c>
      <c r="W1203">
        <v>75574.616345189876</v>
      </c>
      <c r="X1203">
        <v>5843.3690991372168</v>
      </c>
      <c r="Y1203">
        <v>5874.0004497688024</v>
      </c>
      <c r="Z1203">
        <v>5599.1561274529759</v>
      </c>
      <c r="AA1203">
        <v>5996.253085553285</v>
      </c>
      <c r="AB1203">
        <v>1091.921368266665</v>
      </c>
      <c r="AC1203">
        <v>1076.628015511875</v>
      </c>
      <c r="AD1203">
        <v>920.31371593224139</v>
      </c>
      <c r="AE1203">
        <v>1313.3268958715939</v>
      </c>
      <c r="AF1203">
        <v>57.031179531885371</v>
      </c>
      <c r="AG1203">
        <v>56.703968886106033</v>
      </c>
      <c r="AH1203">
        <v>55.55702520812379</v>
      </c>
      <c r="AI1203">
        <v>59.459182331054564</v>
      </c>
      <c r="AJ1203">
        <v>0.47325781071444672</v>
      </c>
      <c r="AK1203">
        <v>0.47325772761540758</v>
      </c>
      <c r="AL1203">
        <v>0.47321250504155238</v>
      </c>
      <c r="AM1203">
        <v>0.47330236425541589</v>
      </c>
      <c r="AN1203">
        <v>0.96729082486818474</v>
      </c>
      <c r="AO1203">
        <v>0.96729082486818463</v>
      </c>
      <c r="AP1203">
        <v>0.96729082486818463</v>
      </c>
      <c r="AQ1203">
        <v>0.96729082486818463</v>
      </c>
      <c r="AR1203">
        <v>12.100763990208611</v>
      </c>
      <c r="AS1203">
        <v>12.100763990208611</v>
      </c>
      <c r="AT1203">
        <v>12.100763990208611</v>
      </c>
      <c r="AU1203">
        <v>12.100763990208611</v>
      </c>
      <c r="AV1203" t="str">
        <f>VLOOKUP(Sheet1[[#This Row],[NPDES ID2]],Combined_Sheet__Major_Only___2[[NPDES ID2]:[ECHO BFR]],3,FALSE)</f>
        <v>MD</v>
      </c>
      <c r="AW1203" t="s">
        <v>87</v>
      </c>
      <c r="AX1203" t="str">
        <f>VLOOKUP(Sheet1[[#This Row],[NPDES ID2]],Combined_Sheet__Major_Only___2[[NPDES ID2]:[ECHO BFR]],27,FALSE)</f>
        <v>-</v>
      </c>
      <c r="AY1203" t="str">
        <f>VLOOKUP(Sheet1[[#This Row],[NPDES ID2]],Combined_Sheet__Major_Only___2[[NPDES ID2]:[ECHO BFR]],28,FALSE)</f>
        <v>-</v>
      </c>
      <c r="AZ1203" t="str">
        <f>VLOOKUP(Sheet1[[#This Row],[NPDES ID2]],Combined_Sheet__Major_Only___2[[NPDES ID2]:[ECHO BFR]],29,FALSE)</f>
        <v>thickening</v>
      </c>
      <c r="BA1203">
        <f>VLOOKUP(Sheet1[[#This Row],[NPDES ID2]],Combined_Sheet__Major_Only___2[[NPDES ID2]:[ECHO BFR]],17,FALSE)</f>
        <v>39.025556000000002</v>
      </c>
      <c r="BB1203">
        <f>VLOOKUP(Sheet1[[#This Row],[NPDES ID2]],Combined_Sheet__Major_Only___2[[NPDES ID2]:[ECHO BFR]],18,FALSE)</f>
        <v>-76.406943999999996</v>
      </c>
      <c r="BC1203" s="2" t="str">
        <f>IF(ISNUMBER(SEARCH("aerobic",$AW1203)),"aerobic","")</f>
        <v/>
      </c>
      <c r="BD1203" s="2" t="str">
        <f>IF(ISNUMBER(SEARCH("anaer",$AW1203)),"anaer","")</f>
        <v/>
      </c>
      <c r="BE1203" s="2" t="str">
        <f>IF(ISNUMBER(SEARCH("thickening",$AZ1203)),"thickening","")</f>
        <v>thickening</v>
      </c>
      <c r="BF1203" s="3" t="str">
        <f>IF(ISNUMBER(SEARCH("airDry",$AW1203)),"airDry","")</f>
        <v/>
      </c>
      <c r="BG1203" s="3" t="str">
        <f>IF(ISNUMBER(SEARCH("heatDry",$AY1203)),"heatDry","")</f>
        <v/>
      </c>
      <c r="BH1203" s="3" t="str">
        <f>IF(AND(ISNUMBER(SEARCH("aerobic",$AW1203)),ISNUMBER(SEARCH("anaer",$AW1203))),"Combined Aer and Anaer.","")</f>
        <v/>
      </c>
    </row>
    <row r="1204" spans="1:60" x14ac:dyDescent="0.25">
      <c r="A1204" s="5">
        <v>2552</v>
      </c>
      <c r="B1204" t="s">
        <v>11837</v>
      </c>
      <c r="C1204">
        <v>116.89</v>
      </c>
      <c r="D1204">
        <v>888.7583434139957</v>
      </c>
      <c r="E1204">
        <v>881.23114334089382</v>
      </c>
      <c r="F1204">
        <v>627.54041807322892</v>
      </c>
      <c r="G1204">
        <v>1148.175811019094</v>
      </c>
      <c r="H1204">
        <v>-109.6489233905214</v>
      </c>
      <c r="I1204">
        <v>-111.0405013378404</v>
      </c>
      <c r="J1204">
        <v>-130.4538040357933</v>
      </c>
      <c r="K1204">
        <v>-88.145002849772453</v>
      </c>
      <c r="L1204">
        <v>81.401550902022933</v>
      </c>
      <c r="M1204">
        <v>81.11232512567986</v>
      </c>
      <c r="N1204">
        <v>80.1007187308293</v>
      </c>
      <c r="O1204">
        <v>83.544993497251284</v>
      </c>
      <c r="P1204">
        <v>2.7377940832393768</v>
      </c>
      <c r="Q1204">
        <v>2.7647701112474472</v>
      </c>
      <c r="R1204">
        <v>2.2360466229170499</v>
      </c>
      <c r="S1204">
        <v>3.2045035447583858</v>
      </c>
      <c r="T1204">
        <v>75502.55633692519</v>
      </c>
      <c r="U1204">
        <v>75502.683127503959</v>
      </c>
      <c r="V1204">
        <v>75451.196282596313</v>
      </c>
      <c r="W1204">
        <v>75554.104107159044</v>
      </c>
      <c r="X1204">
        <v>4879.7785830283538</v>
      </c>
      <c r="Y1204">
        <v>4896.6989534971799</v>
      </c>
      <c r="Z1204">
        <v>4751.3247512507878</v>
      </c>
      <c r="AA1204">
        <v>4959.47971590624</v>
      </c>
      <c r="AB1204">
        <v>745.11917573117603</v>
      </c>
      <c r="AC1204">
        <v>736.29647442054204</v>
      </c>
      <c r="AD1204">
        <v>649.6588946762613</v>
      </c>
      <c r="AE1204">
        <v>860.1008719195188</v>
      </c>
      <c r="AF1204">
        <v>68.247057715901832</v>
      </c>
      <c r="AG1204">
        <v>68.004615647438413</v>
      </c>
      <c r="AH1204">
        <v>67.156414695932014</v>
      </c>
      <c r="AI1204">
        <v>70.044062610413988</v>
      </c>
      <c r="AJ1204">
        <v>0.6102282119962098</v>
      </c>
      <c r="AK1204">
        <v>0.61022820623640306</v>
      </c>
      <c r="AL1204">
        <v>0.61022500633847321</v>
      </c>
      <c r="AM1204">
        <v>0.61023136410765433</v>
      </c>
      <c r="AN1204">
        <v>0.96728236121031164</v>
      </c>
      <c r="AO1204">
        <v>0.96728236121031164</v>
      </c>
      <c r="AP1204">
        <v>0.96728236121031164</v>
      </c>
      <c r="AQ1204">
        <v>0.96728236121031164</v>
      </c>
      <c r="AR1204">
        <v>16.3153149814068</v>
      </c>
      <c r="AS1204">
        <v>16.315314981406811</v>
      </c>
      <c r="AT1204">
        <v>16.315314981406811</v>
      </c>
      <c r="AU1204">
        <v>16.315314981406811</v>
      </c>
      <c r="AV1204" t="str">
        <f>VLOOKUP(Sheet1[[#This Row],[NPDES ID2]],Combined_Sheet__Major_Only___2[[NPDES ID2]:[ECHO BFR]],3,FALSE)</f>
        <v>TX</v>
      </c>
      <c r="AW1204" t="s">
        <v>41</v>
      </c>
      <c r="AX1204" t="str">
        <f>VLOOKUP(Sheet1[[#This Row],[NPDES ID2]],Combined_Sheet__Major_Only___2[[NPDES ID2]:[ECHO BFR]],27,FALSE)</f>
        <v>other</v>
      </c>
      <c r="AY1204" t="str">
        <f>VLOOKUP(Sheet1[[#This Row],[NPDES ID2]],Combined_Sheet__Major_Only___2[[NPDES ID2]:[ECHO BFR]],28,FALSE)</f>
        <v>-</v>
      </c>
      <c r="AZ1204" t="str">
        <f>VLOOKUP(Sheet1[[#This Row],[NPDES ID2]],Combined_Sheet__Major_Only___2[[NPDES ID2]:[ECHO BFR]],29,FALSE)</f>
        <v>thickening</v>
      </c>
      <c r="BA1204">
        <f>VLOOKUP(Sheet1[[#This Row],[NPDES ID2]],Combined_Sheet__Major_Only___2[[NPDES ID2]:[ECHO BFR]],17,FALSE)</f>
        <v>27.467222</v>
      </c>
      <c r="BB1204">
        <f>VLOOKUP(Sheet1[[#This Row],[NPDES ID2]],Combined_Sheet__Major_Only___2[[NPDES ID2]:[ECHO BFR]],18,FALSE)</f>
        <v>-97.83</v>
      </c>
      <c r="BC1204" s="2" t="str">
        <f>IF(ISNUMBER(SEARCH("aerobic",$AW1204)),"aerobic","")</f>
        <v>aerobic</v>
      </c>
      <c r="BD1204" s="2" t="str">
        <f>IF(ISNUMBER(SEARCH("anaer",$AW1204)),"anaer","")</f>
        <v/>
      </c>
      <c r="BE1204" s="2" t="str">
        <f>IF(ISNUMBER(SEARCH("thickening",$AZ1204)),"thickening","")</f>
        <v>thickening</v>
      </c>
      <c r="BF1204" s="3" t="str">
        <f>IF(ISNUMBER(SEARCH("airDry",$AW1204)),"airDry","")</f>
        <v/>
      </c>
      <c r="BG1204" s="3" t="str">
        <f>IF(ISNUMBER(SEARCH("heatDry",$AY1204)),"heatDry","")</f>
        <v/>
      </c>
      <c r="BH1204" s="3" t="str">
        <f>IF(AND(ISNUMBER(SEARCH("aerobic",$AW1204)),ISNUMBER(SEARCH("anaer",$AW1204))),"Combined Aer and Anaer.","")</f>
        <v/>
      </c>
    </row>
    <row r="1205" spans="1:60" x14ac:dyDescent="0.25">
      <c r="A1205" s="5">
        <v>1019</v>
      </c>
      <c r="B1205" t="s">
        <v>4923</v>
      </c>
      <c r="C1205">
        <v>443</v>
      </c>
      <c r="D1205">
        <v>369.87210033638388</v>
      </c>
      <c r="E1205">
        <v>365.90730368970992</v>
      </c>
      <c r="F1205">
        <v>294.00504478453291</v>
      </c>
      <c r="G1205">
        <v>452.82855545708418</v>
      </c>
      <c r="H1205">
        <v>-109.81243742071391</v>
      </c>
      <c r="I1205">
        <v>-111.1955293717571</v>
      </c>
      <c r="J1205">
        <v>-130.6044530674119</v>
      </c>
      <c r="K1205">
        <v>-88.260688994360066</v>
      </c>
      <c r="L1205">
        <v>307.85451804251699</v>
      </c>
      <c r="M1205">
        <v>306.75336317929839</v>
      </c>
      <c r="N1205">
        <v>302.90265144409238</v>
      </c>
      <c r="O1205">
        <v>316.01431190211957</v>
      </c>
      <c r="P1205">
        <v>10.377060016996641</v>
      </c>
      <c r="Q1205">
        <v>10.47779341943636</v>
      </c>
      <c r="R1205">
        <v>8.477730985846712</v>
      </c>
      <c r="S1205">
        <v>12.1395047814388</v>
      </c>
      <c r="T1205">
        <v>75430.274579958845</v>
      </c>
      <c r="U1205">
        <v>75430.401252041396</v>
      </c>
      <c r="V1205">
        <v>75378.962525823605</v>
      </c>
      <c r="W1205">
        <v>75481.774174563106</v>
      </c>
      <c r="X1205">
        <v>4885.384249708839</v>
      </c>
      <c r="Y1205">
        <v>4902.4198430911856</v>
      </c>
      <c r="Z1205">
        <v>4755.9665175777864</v>
      </c>
      <c r="AA1205">
        <v>4965.7019412633535</v>
      </c>
      <c r="AB1205">
        <v>747.45241720817683</v>
      </c>
      <c r="AC1205">
        <v>738.57692739471838</v>
      </c>
      <c r="AD1205">
        <v>651.50819350958363</v>
      </c>
      <c r="AE1205">
        <v>863.13813368815715</v>
      </c>
      <c r="AF1205">
        <v>68.104767087092796</v>
      </c>
      <c r="AG1205">
        <v>67.861335152855503</v>
      </c>
      <c r="AH1205">
        <v>67.00919987849862</v>
      </c>
      <c r="AI1205">
        <v>69.90969102992544</v>
      </c>
      <c r="AJ1205">
        <v>0.6084875014645339</v>
      </c>
      <c r="AK1205">
        <v>0.60848747958188865</v>
      </c>
      <c r="AL1205">
        <v>0.60847536359101329</v>
      </c>
      <c r="AM1205">
        <v>0.60849943679271778</v>
      </c>
      <c r="AN1205">
        <v>0.96725248180755774</v>
      </c>
      <c r="AO1205">
        <v>0.96725248180755741</v>
      </c>
      <c r="AP1205">
        <v>0.96725248180755741</v>
      </c>
      <c r="AQ1205">
        <v>0.96725248180755741</v>
      </c>
      <c r="AR1205">
        <v>16.261466626006069</v>
      </c>
      <c r="AS1205">
        <v>16.261466626006069</v>
      </c>
      <c r="AT1205">
        <v>16.261466626006069</v>
      </c>
      <c r="AU1205">
        <v>16.261466626006069</v>
      </c>
      <c r="AV1205" t="str">
        <f>VLOOKUP(Sheet1[[#This Row],[NPDES ID2]],Combined_Sheet__Major_Only___2[[NPDES ID2]:[ECHO BFR]],3,FALSE)</f>
        <v>MS</v>
      </c>
      <c r="AW1205" t="s">
        <v>41</v>
      </c>
      <c r="AX1205" t="str">
        <f>VLOOKUP(Sheet1[[#This Row],[NPDES ID2]],Combined_Sheet__Major_Only___2[[NPDES ID2]:[ECHO BFR]],27,FALSE)</f>
        <v>-</v>
      </c>
      <c r="AY1205" t="str">
        <f>VLOOKUP(Sheet1[[#This Row],[NPDES ID2]],Combined_Sheet__Major_Only___2[[NPDES ID2]:[ECHO BFR]],28,FALSE)</f>
        <v>-</v>
      </c>
      <c r="AZ1205" t="str">
        <f>VLOOKUP(Sheet1[[#This Row],[NPDES ID2]],Combined_Sheet__Major_Only___2[[NPDES ID2]:[ECHO BFR]],29,FALSE)</f>
        <v>thickening</v>
      </c>
      <c r="BA1205">
        <f>VLOOKUP(Sheet1[[#This Row],[NPDES ID2]],Combined_Sheet__Major_Only___2[[NPDES ID2]:[ECHO BFR]],17,FALSE)</f>
        <v>30.295210000000001</v>
      </c>
      <c r="BB1205">
        <f>VLOOKUP(Sheet1[[#This Row],[NPDES ID2]],Combined_Sheet__Major_Only___2[[NPDES ID2]:[ECHO BFR]],18,FALSE)</f>
        <v>-89.382869999999997</v>
      </c>
      <c r="BC1205" s="2" t="str">
        <f>IF(ISNUMBER(SEARCH("aerobic",$AW1205)),"aerobic","")</f>
        <v>aerobic</v>
      </c>
      <c r="BD1205" s="2" t="str">
        <f>IF(ISNUMBER(SEARCH("anaer",$AW1205)),"anaer","")</f>
        <v/>
      </c>
      <c r="BE1205" s="2" t="str">
        <f>IF(ISNUMBER(SEARCH("thickening",$AZ1205)),"thickening","")</f>
        <v>thickening</v>
      </c>
      <c r="BF1205" s="4" t="str">
        <f>IF(ISNUMBER(SEARCH("airDry",$AW1205)),"airDry","")</f>
        <v/>
      </c>
      <c r="BG1205" s="4" t="str">
        <f>IF(ISNUMBER(SEARCH("heatDry",$AY1205)),"heatDry","")</f>
        <v/>
      </c>
      <c r="BH1205" s="4" t="str">
        <f>IF(AND(ISNUMBER(SEARCH("aerobic",$AW1205)),ISNUMBER(SEARCH("anaer",$AW1205))),"Combined Aer and Anaer.","")</f>
        <v/>
      </c>
    </row>
    <row r="1206" spans="1:60" x14ac:dyDescent="0.25">
      <c r="A1206" s="5">
        <v>867</v>
      </c>
      <c r="B1206" t="s">
        <v>4234</v>
      </c>
      <c r="C1206">
        <v>905.58</v>
      </c>
      <c r="D1206">
        <v>318.59561109588122</v>
      </c>
      <c r="E1206">
        <v>313.62279916410557</v>
      </c>
      <c r="F1206">
        <v>271.10863511568232</v>
      </c>
      <c r="G1206">
        <v>377.97561873519402</v>
      </c>
      <c r="H1206">
        <v>-138.14032388912429</v>
      </c>
      <c r="I1206">
        <v>-139.52888539907909</v>
      </c>
      <c r="J1206">
        <v>-158.2538164712854</v>
      </c>
      <c r="K1206">
        <v>-115.1781758438571</v>
      </c>
      <c r="L1206">
        <v>688.74931352641283</v>
      </c>
      <c r="M1206">
        <v>684.66430006546693</v>
      </c>
      <c r="N1206">
        <v>670.38198721392416</v>
      </c>
      <c r="O1206">
        <v>719.01686407943453</v>
      </c>
      <c r="P1206">
        <v>28.383775135552419</v>
      </c>
      <c r="Q1206">
        <v>28.269993634617659</v>
      </c>
      <c r="R1206">
        <v>23.80382158998837</v>
      </c>
      <c r="S1206">
        <v>31.941934833529839</v>
      </c>
      <c r="T1206">
        <v>75427.614966434485</v>
      </c>
      <c r="U1206">
        <v>75427.741634156962</v>
      </c>
      <c r="V1206">
        <v>75376.304678470537</v>
      </c>
      <c r="W1206">
        <v>75479.112788412269</v>
      </c>
      <c r="X1206">
        <v>5916.2119995931243</v>
      </c>
      <c r="Y1206">
        <v>5948.12601040338</v>
      </c>
      <c r="Z1206">
        <v>5661.4089681984442</v>
      </c>
      <c r="AA1206">
        <v>6075.9643684594448</v>
      </c>
      <c r="AB1206">
        <v>1126.4645142817751</v>
      </c>
      <c r="AC1206">
        <v>1110.804525140371</v>
      </c>
      <c r="AD1206">
        <v>946.06962605682884</v>
      </c>
      <c r="AE1206">
        <v>1361.3634337044889</v>
      </c>
      <c r="AF1206">
        <v>56.256662476218978</v>
      </c>
      <c r="AG1206">
        <v>55.923346013451692</v>
      </c>
      <c r="AH1206">
        <v>54.756234686359562</v>
      </c>
      <c r="AI1206">
        <v>58.728447643255294</v>
      </c>
      <c r="AJ1206">
        <v>0.46381985601826681</v>
      </c>
      <c r="AK1206">
        <v>0.46381981452562548</v>
      </c>
      <c r="AL1206">
        <v>0.46379699475423269</v>
      </c>
      <c r="AM1206">
        <v>0.46384233655438423</v>
      </c>
      <c r="AN1206">
        <v>0.96725138135131783</v>
      </c>
      <c r="AO1206">
        <v>0.96725138135131805</v>
      </c>
      <c r="AP1206">
        <v>0.96725138135131805</v>
      </c>
      <c r="AQ1206">
        <v>0.96725138135131805</v>
      </c>
      <c r="AR1206">
        <v>11.811226466430981</v>
      </c>
      <c r="AS1206">
        <v>11.811226466430981</v>
      </c>
      <c r="AT1206">
        <v>11.811226466430981</v>
      </c>
      <c r="AU1206">
        <v>11.811226466430981</v>
      </c>
      <c r="AV1206" t="str">
        <f>VLOOKUP(Sheet1[[#This Row],[NPDES ID2]],Combined_Sheet__Major_Only___2[[NPDES ID2]:[ECHO BFR]],3,FALSE)</f>
        <v>FL</v>
      </c>
      <c r="AW1206" t="s">
        <v>87</v>
      </c>
      <c r="AX1206" t="str">
        <f>VLOOKUP(Sheet1[[#This Row],[NPDES ID2]],Combined_Sheet__Major_Only___2[[NPDES ID2]:[ECHO BFR]],27,FALSE)</f>
        <v>-</v>
      </c>
      <c r="AY1206" t="str">
        <f>VLOOKUP(Sheet1[[#This Row],[NPDES ID2]],Combined_Sheet__Major_Only___2[[NPDES ID2]:[ECHO BFR]],28,FALSE)</f>
        <v>-</v>
      </c>
      <c r="AZ1206" t="str">
        <f>VLOOKUP(Sheet1[[#This Row],[NPDES ID2]],Combined_Sheet__Major_Only___2[[NPDES ID2]:[ECHO BFR]],29,FALSE)</f>
        <v>thickening</v>
      </c>
      <c r="BA1206">
        <f>VLOOKUP(Sheet1[[#This Row],[NPDES ID2]],Combined_Sheet__Major_Only___2[[NPDES ID2]:[ECHO BFR]],17,FALSE)</f>
        <v>28.073499999999999</v>
      </c>
      <c r="BB1206">
        <f>VLOOKUP(Sheet1[[#This Row],[NPDES ID2]],Combined_Sheet__Major_Only___2[[NPDES ID2]:[ECHO BFR]],18,FALSE)</f>
        <v>-80.609826999999996</v>
      </c>
      <c r="BC1206" s="2" t="str">
        <f>IF(ISNUMBER(SEARCH("aerobic",$AW1206)),"aerobic","")</f>
        <v/>
      </c>
      <c r="BD1206" s="2" t="str">
        <f>IF(ISNUMBER(SEARCH("anaer",$AW1206)),"anaer","")</f>
        <v/>
      </c>
      <c r="BE1206" s="2" t="str">
        <f>IF(ISNUMBER(SEARCH("thickening",$AZ1206)),"thickening","")</f>
        <v>thickening</v>
      </c>
      <c r="BF1206" s="4" t="str">
        <f>IF(ISNUMBER(SEARCH("airDry",$AW1206)),"airDry","")</f>
        <v/>
      </c>
      <c r="BG1206" s="4" t="str">
        <f>IF(ISNUMBER(SEARCH("heatDry",$AY1206)),"heatDry","")</f>
        <v/>
      </c>
      <c r="BH1206" s="4" t="str">
        <f>IF(AND(ISNUMBER(SEARCH("aerobic",$AW1206)),ISNUMBER(SEARCH("anaer",$AW1206))),"Combined Aer and Anaer.","")</f>
        <v/>
      </c>
    </row>
    <row r="1207" spans="1:60" x14ac:dyDescent="0.25">
      <c r="A1207" s="5">
        <v>269</v>
      </c>
      <c r="B1207" t="s">
        <v>1383</v>
      </c>
      <c r="C1207">
        <v>1698</v>
      </c>
      <c r="D1207">
        <v>444.5153878856176</v>
      </c>
      <c r="E1207">
        <v>441.86458793116242</v>
      </c>
      <c r="F1207">
        <v>375.88618066800632</v>
      </c>
      <c r="G1207">
        <v>515.91371117327014</v>
      </c>
      <c r="H1207">
        <v>-108.9122885363366</v>
      </c>
      <c r="I1207">
        <v>-110.3626010061769</v>
      </c>
      <c r="J1207">
        <v>-129.7149642157685</v>
      </c>
      <c r="K1207">
        <v>-87.249073130522476</v>
      </c>
      <c r="L1207">
        <v>1185.7287815570171</v>
      </c>
      <c r="M1207">
        <v>1181.5504634735951</v>
      </c>
      <c r="N1207">
        <v>1166.949670898005</v>
      </c>
      <c r="O1207">
        <v>1216.6788411053381</v>
      </c>
      <c r="P1207">
        <v>39.760625210564569</v>
      </c>
      <c r="Q1207">
        <v>40.159469120362488</v>
      </c>
      <c r="R1207">
        <v>32.461904165612978</v>
      </c>
      <c r="S1207">
        <v>46.576057362146067</v>
      </c>
      <c r="T1207">
        <v>75394.891393871367</v>
      </c>
      <c r="U1207">
        <v>75395.018007947932</v>
      </c>
      <c r="V1207">
        <v>75343.602836671649</v>
      </c>
      <c r="W1207">
        <v>75446.36740566112</v>
      </c>
      <c r="X1207">
        <v>4859.4441020101312</v>
      </c>
      <c r="Y1207">
        <v>4876.1922929509592</v>
      </c>
      <c r="Z1207">
        <v>4732.5997164965438</v>
      </c>
      <c r="AA1207">
        <v>4938.1192705344074</v>
      </c>
      <c r="AB1207">
        <v>740.17890580483902</v>
      </c>
      <c r="AC1207">
        <v>731.4634088606249</v>
      </c>
      <c r="AD1207">
        <v>645.54601614623857</v>
      </c>
      <c r="AE1207">
        <v>854.03686311639785</v>
      </c>
      <c r="AF1207">
        <v>68.440069296671155</v>
      </c>
      <c r="AG1207">
        <v>68.199547553191522</v>
      </c>
      <c r="AH1207">
        <v>67.355773970108686</v>
      </c>
      <c r="AI1207">
        <v>70.225670330797129</v>
      </c>
      <c r="AJ1207">
        <v>0.61258956800853437</v>
      </c>
      <c r="AK1207">
        <v>0.61258948300636651</v>
      </c>
      <c r="AL1207">
        <v>0.61254301749468243</v>
      </c>
      <c r="AM1207">
        <v>0.61263534468426462</v>
      </c>
      <c r="AN1207">
        <v>0.96723783541120156</v>
      </c>
      <c r="AO1207">
        <v>0.96723783541120156</v>
      </c>
      <c r="AP1207">
        <v>0.96723783541120156</v>
      </c>
      <c r="AQ1207">
        <v>0.96723783541120156</v>
      </c>
      <c r="AR1207">
        <v>16.386466909971311</v>
      </c>
      <c r="AS1207">
        <v>16.386466909971311</v>
      </c>
      <c r="AT1207">
        <v>16.386466909971311</v>
      </c>
      <c r="AU1207">
        <v>16.386466909971311</v>
      </c>
      <c r="AV1207" t="str">
        <f>VLOOKUP(Sheet1[[#This Row],[NPDES ID2]],Combined_Sheet__Major_Only___2[[NPDES ID2]:[ECHO BFR]],3,FALSE)</f>
        <v>CA</v>
      </c>
      <c r="AW1207" t="s">
        <v>12185</v>
      </c>
      <c r="AX1207" t="str">
        <f>VLOOKUP(Sheet1[[#This Row],[NPDES ID2]],Combined_Sheet__Major_Only___2[[NPDES ID2]:[ECHO BFR]],27,FALSE)</f>
        <v>methaneBioCaptureRecover</v>
      </c>
      <c r="AY1207" t="str">
        <f>VLOOKUP(Sheet1[[#This Row],[NPDES ID2]],Combined_Sheet__Major_Only___2[[NPDES ID2]:[ECHO BFR]],28,FALSE)</f>
        <v>-</v>
      </c>
      <c r="AZ1207" t="str">
        <f>VLOOKUP(Sheet1[[#This Row],[NPDES ID2]],Combined_Sheet__Major_Only___2[[NPDES ID2]:[ECHO BFR]],29,FALSE)</f>
        <v>preliminaryOps, thickening</v>
      </c>
      <c r="BA1207">
        <f>VLOOKUP(Sheet1[[#This Row],[NPDES ID2]],Combined_Sheet__Major_Only___2[[NPDES ID2]:[ECHO BFR]],17,FALSE)</f>
        <v>37.5685</v>
      </c>
      <c r="BB1207">
        <f>VLOOKUP(Sheet1[[#This Row],[NPDES ID2]],Combined_Sheet__Major_Only___2[[NPDES ID2]:[ECHO BFR]],18,FALSE)</f>
        <v>-122.29483999999999</v>
      </c>
      <c r="BC1207" s="2" t="str">
        <f>IF(ISNUMBER(SEARCH("aerobic",$AW1207)),"aerobic","")</f>
        <v/>
      </c>
      <c r="BD1207" s="2" t="str">
        <f>IF(ISNUMBER(SEARCH("anaer",$AW1207)),"anaer","")</f>
        <v>anaer</v>
      </c>
      <c r="BE1207" s="2" t="str">
        <f>IF(ISNUMBER(SEARCH("thickening",$AZ1207)),"thickening","")</f>
        <v>thickening</v>
      </c>
      <c r="BF1207" s="4" t="str">
        <f>IF(ISNUMBER(SEARCH("airDry",$AW1207)),"airDry","")</f>
        <v/>
      </c>
      <c r="BG1207" s="4" t="str">
        <f>IF(ISNUMBER(SEARCH("heatDry",$AY1207)),"heatDry","")</f>
        <v/>
      </c>
      <c r="BH1207" s="4" t="str">
        <f>IF(AND(ISNUMBER(SEARCH("aerobic",$AW1207)),ISNUMBER(SEARCH("anaer",$AW1207))),"Combined Aer and Anaer.","")</f>
        <v/>
      </c>
    </row>
    <row r="1208" spans="1:60" x14ac:dyDescent="0.25">
      <c r="A1208" s="5">
        <v>1403</v>
      </c>
      <c r="B1208" t="s">
        <v>6649</v>
      </c>
      <c r="C1208">
        <v>139.19999999999999</v>
      </c>
      <c r="D1208">
        <v>767.35109803214868</v>
      </c>
      <c r="E1208">
        <v>762.82871995824155</v>
      </c>
      <c r="F1208">
        <v>547.45068091818507</v>
      </c>
      <c r="G1208">
        <v>989.34866397764642</v>
      </c>
      <c r="H1208">
        <v>-109.7454866269362</v>
      </c>
      <c r="I1208">
        <v>-111.14005803670619</v>
      </c>
      <c r="J1208">
        <v>-130.5461623274887</v>
      </c>
      <c r="K1208">
        <v>-88.23439729561953</v>
      </c>
      <c r="L1208">
        <v>96.854402631492491</v>
      </c>
      <c r="M1208">
        <v>96.509335335932789</v>
      </c>
      <c r="N1208">
        <v>95.302431101357328</v>
      </c>
      <c r="O1208">
        <v>99.411667261053751</v>
      </c>
      <c r="P1208">
        <v>3.260503214320603</v>
      </c>
      <c r="Q1208">
        <v>3.2924364960881509</v>
      </c>
      <c r="R1208">
        <v>2.6632744171364071</v>
      </c>
      <c r="S1208">
        <v>3.8154541861371252</v>
      </c>
      <c r="T1208">
        <v>75372.293780370295</v>
      </c>
      <c r="U1208">
        <v>75372.420357401104</v>
      </c>
      <c r="V1208">
        <v>75321.020229582558</v>
      </c>
      <c r="W1208">
        <v>75423.754730901084</v>
      </c>
      <c r="X1208">
        <v>4875.5747696944572</v>
      </c>
      <c r="Y1208">
        <v>4892.5186172379272</v>
      </c>
      <c r="Z1208">
        <v>4746.8961576100974</v>
      </c>
      <c r="AA1208">
        <v>4955.423097312736</v>
      </c>
      <c r="AB1208">
        <v>745.07781827509825</v>
      </c>
      <c r="AC1208">
        <v>736.24440725192858</v>
      </c>
      <c r="AD1208">
        <v>649.54965425565331</v>
      </c>
      <c r="AE1208">
        <v>860.18918459391318</v>
      </c>
      <c r="AF1208">
        <v>68.188200194237382</v>
      </c>
      <c r="AG1208">
        <v>67.945316513344409</v>
      </c>
      <c r="AH1208">
        <v>67.095538778694888</v>
      </c>
      <c r="AI1208">
        <v>69.98851760992649</v>
      </c>
      <c r="AJ1208">
        <v>0.60950816861753443</v>
      </c>
      <c r="AK1208">
        <v>0.60950816176521072</v>
      </c>
      <c r="AL1208">
        <v>0.60950435579207529</v>
      </c>
      <c r="AM1208">
        <v>0.60951191775908942</v>
      </c>
      <c r="AN1208">
        <v>0.9672284745741011</v>
      </c>
      <c r="AO1208">
        <v>0.96722847457410088</v>
      </c>
      <c r="AP1208">
        <v>0.96722847457410088</v>
      </c>
      <c r="AQ1208">
        <v>0.96722847457410088</v>
      </c>
      <c r="AR1208">
        <v>16.293146205030361</v>
      </c>
      <c r="AS1208">
        <v>16.293146205030361</v>
      </c>
      <c r="AT1208">
        <v>16.293146205030361</v>
      </c>
      <c r="AU1208">
        <v>16.293146205030361</v>
      </c>
      <c r="AV1208" t="str">
        <f>VLOOKUP(Sheet1[[#This Row],[NPDES ID2]],Combined_Sheet__Major_Only___2[[NPDES ID2]:[ECHO BFR]],3,FALSE)</f>
        <v>IL</v>
      </c>
      <c r="AW1208" t="s">
        <v>41</v>
      </c>
      <c r="AX1208" t="str">
        <f>VLOOKUP(Sheet1[[#This Row],[NPDES ID2]],Combined_Sheet__Major_Only___2[[NPDES ID2]:[ECHO BFR]],27,FALSE)</f>
        <v>-</v>
      </c>
      <c r="AY1208" t="str">
        <f>VLOOKUP(Sheet1[[#This Row],[NPDES ID2]],Combined_Sheet__Major_Only___2[[NPDES ID2]:[ECHO BFR]],28,FALSE)</f>
        <v>-</v>
      </c>
      <c r="AZ1208" t="str">
        <f>VLOOKUP(Sheet1[[#This Row],[NPDES ID2]],Combined_Sheet__Major_Only___2[[NPDES ID2]:[ECHO BFR]],29,FALSE)</f>
        <v>thickening</v>
      </c>
      <c r="BA1208">
        <f>VLOOKUP(Sheet1[[#This Row],[NPDES ID2]],Combined_Sheet__Major_Only___2[[NPDES ID2]:[ECHO BFR]],17,FALSE)</f>
        <v>41.320010000000003</v>
      </c>
      <c r="BB1208">
        <f>VLOOKUP(Sheet1[[#This Row],[NPDES ID2]],Combined_Sheet__Major_Only___2[[NPDES ID2]:[ECHO BFR]],18,FALSE)</f>
        <v>-88.142179999999996</v>
      </c>
      <c r="BC1208" s="2" t="str">
        <f>IF(ISNUMBER(SEARCH("aerobic",$AW1208)),"aerobic","")</f>
        <v>aerobic</v>
      </c>
      <c r="BD1208" s="2" t="str">
        <f>IF(ISNUMBER(SEARCH("anaer",$AW1208)),"anaer","")</f>
        <v/>
      </c>
      <c r="BE1208" s="2" t="str">
        <f>IF(ISNUMBER(SEARCH("thickening",$AZ1208)),"thickening","")</f>
        <v>thickening</v>
      </c>
      <c r="BF1208" s="4" t="str">
        <f>IF(ISNUMBER(SEARCH("airDry",$AW1208)),"airDry","")</f>
        <v/>
      </c>
      <c r="BG1208" s="4" t="str">
        <f>IF(ISNUMBER(SEARCH("heatDry",$AY1208)),"heatDry","")</f>
        <v/>
      </c>
      <c r="BH1208" s="4" t="str">
        <f>IF(AND(ISNUMBER(SEARCH("aerobic",$AW1208)),ISNUMBER(SEARCH("anaer",$AW1208))),"Combined Aer and Anaer.","")</f>
        <v/>
      </c>
    </row>
    <row r="1209" spans="1:60" x14ac:dyDescent="0.25">
      <c r="A1209" s="5">
        <v>710</v>
      </c>
      <c r="B1209" t="s">
        <v>3505</v>
      </c>
      <c r="C1209">
        <v>4652</v>
      </c>
      <c r="D1209">
        <v>860.60367951366516</v>
      </c>
      <c r="E1209">
        <v>862.41437996628042</v>
      </c>
      <c r="F1209">
        <v>694.44788106789997</v>
      </c>
      <c r="G1209">
        <v>1011.547790441547</v>
      </c>
      <c r="H1209">
        <v>-136.00670936173179</v>
      </c>
      <c r="I1209">
        <v>-137.35165444879641</v>
      </c>
      <c r="J1209">
        <v>-156.5359875150445</v>
      </c>
      <c r="K1209">
        <v>-112.4097986717907</v>
      </c>
      <c r="L1209">
        <v>3588.6290669882319</v>
      </c>
      <c r="M1209">
        <v>3567.5693053011391</v>
      </c>
      <c r="N1209">
        <v>3494.0785102465029</v>
      </c>
      <c r="O1209">
        <v>3744.510312762171</v>
      </c>
      <c r="P1209">
        <v>147.08640569302781</v>
      </c>
      <c r="Q1209">
        <v>146.4959430011655</v>
      </c>
      <c r="R1209">
        <v>123.2808623008289</v>
      </c>
      <c r="S1209">
        <v>165.6898811579249</v>
      </c>
      <c r="T1209">
        <v>75359.513626162312</v>
      </c>
      <c r="U1209">
        <v>75359.640182241783</v>
      </c>
      <c r="V1209">
        <v>75308.248562299937</v>
      </c>
      <c r="W1209">
        <v>75410.966058748876</v>
      </c>
      <c r="X1209">
        <v>5881.3628109826623</v>
      </c>
      <c r="Y1209">
        <v>5912.78863988175</v>
      </c>
      <c r="Z1209">
        <v>5630.8701354980103</v>
      </c>
      <c r="AA1209">
        <v>6038.3725357809026</v>
      </c>
      <c r="AB1209">
        <v>1112.25543534484</v>
      </c>
      <c r="AC1209">
        <v>1096.716688761958</v>
      </c>
      <c r="AD1209">
        <v>935.26223678608687</v>
      </c>
      <c r="AE1209">
        <v>1341.591530186206</v>
      </c>
      <c r="AF1209">
        <v>56.550968969415891</v>
      </c>
      <c r="AG1209">
        <v>56.22087575704721</v>
      </c>
      <c r="AH1209">
        <v>55.060003427882123</v>
      </c>
      <c r="AI1209">
        <v>59.005083103197769</v>
      </c>
      <c r="AJ1209">
        <v>0.46740585969992099</v>
      </c>
      <c r="AK1209">
        <v>0.46740563599011509</v>
      </c>
      <c r="AL1209">
        <v>0.4672880472238693</v>
      </c>
      <c r="AM1209">
        <v>0.46752173718998907</v>
      </c>
      <c r="AN1209">
        <v>0.96722317815359748</v>
      </c>
      <c r="AO1209">
        <v>0.96722317815359704</v>
      </c>
      <c r="AP1209">
        <v>0.96722317815359704</v>
      </c>
      <c r="AQ1209">
        <v>0.96722317815359704</v>
      </c>
      <c r="AR1209">
        <v>11.918283683858791</v>
      </c>
      <c r="AS1209">
        <v>11.918283683858791</v>
      </c>
      <c r="AT1209">
        <v>11.918283683858791</v>
      </c>
      <c r="AU1209">
        <v>11.918283683858791</v>
      </c>
      <c r="AV1209" t="str">
        <f>VLOOKUP(Sheet1[[#This Row],[NPDES ID2]],Combined_Sheet__Major_Only___2[[NPDES ID2]:[ECHO BFR]],3,FALSE)</f>
        <v>AR</v>
      </c>
      <c r="AW1209" t="s">
        <v>54</v>
      </c>
      <c r="AX1209" t="str">
        <f>VLOOKUP(Sheet1[[#This Row],[NPDES ID2]],Combined_Sheet__Major_Only___2[[NPDES ID2]:[ECHO BFR]],27,FALSE)</f>
        <v>other</v>
      </c>
      <c r="AY1209" t="str">
        <f>VLOOKUP(Sheet1[[#This Row],[NPDES ID2]],Combined_Sheet__Major_Only___2[[NPDES ID2]:[ECHO BFR]],28,FALSE)</f>
        <v>-</v>
      </c>
      <c r="AZ1209" t="str">
        <f>VLOOKUP(Sheet1[[#This Row],[NPDES ID2]],Combined_Sheet__Major_Only___2[[NPDES ID2]:[ECHO BFR]],29,FALSE)</f>
        <v>thickening</v>
      </c>
      <c r="BA1209">
        <f>VLOOKUP(Sheet1[[#This Row],[NPDES ID2]],Combined_Sheet__Major_Only___2[[NPDES ID2]:[ECHO BFR]],17,FALSE)</f>
        <v>35.340580000000003</v>
      </c>
      <c r="BB1209">
        <f>VLOOKUP(Sheet1[[#This Row],[NPDES ID2]],Combined_Sheet__Major_Only___2[[NPDES ID2]:[ECHO BFR]],18,FALSE)</f>
        <v>-94.305319999999995</v>
      </c>
      <c r="BC1209" s="2" t="str">
        <f>IF(ISNUMBER(SEARCH("aerobic",$AW1209)),"aerobic","")</f>
        <v/>
      </c>
      <c r="BD1209" s="2" t="str">
        <f>IF(ISNUMBER(SEARCH("anaer",$AW1209)),"anaer","")</f>
        <v/>
      </c>
      <c r="BE1209" s="2" t="str">
        <f>IF(ISNUMBER(SEARCH("thickening",$AZ1209)),"thickening","")</f>
        <v>thickening</v>
      </c>
      <c r="BF1209" s="3" t="str">
        <f>IF(ISNUMBER(SEARCH("airDry",$AW1209)),"airDry","")</f>
        <v/>
      </c>
      <c r="BG1209" s="3" t="str">
        <f>IF(ISNUMBER(SEARCH("heatDry",$AY1209)),"heatDry","")</f>
        <v/>
      </c>
      <c r="BH1209" s="3" t="str">
        <f>IF(AND(ISNUMBER(SEARCH("aerobic",$AW1209)),ISNUMBER(SEARCH("anaer",$AW1209))),"Combined Aer and Anaer.","")</f>
        <v/>
      </c>
    </row>
    <row r="1210" spans="1:60" x14ac:dyDescent="0.25">
      <c r="A1210" s="5">
        <v>2553</v>
      </c>
      <c r="B1210" t="s">
        <v>11842</v>
      </c>
      <c r="C1210">
        <v>116.20695000000001</v>
      </c>
      <c r="D1210">
        <v>887.32334757355</v>
      </c>
      <c r="E1210">
        <v>880.07005123603415</v>
      </c>
      <c r="F1210">
        <v>626.27069846446796</v>
      </c>
      <c r="G1210">
        <v>1146.66390996122</v>
      </c>
      <c r="H1210">
        <v>-108.863657560143</v>
      </c>
      <c r="I1210">
        <v>-110.2223558857867</v>
      </c>
      <c r="J1210">
        <v>-129.6993215555201</v>
      </c>
      <c r="K1210">
        <v>-87.396078023878275</v>
      </c>
      <c r="L1210">
        <v>81.465957982336334</v>
      </c>
      <c r="M1210">
        <v>81.182533002336385</v>
      </c>
      <c r="N1210">
        <v>80.191215641210249</v>
      </c>
      <c r="O1210">
        <v>83.566411111035848</v>
      </c>
      <c r="P1210">
        <v>2.720705001317834</v>
      </c>
      <c r="Q1210">
        <v>2.7487541697970759</v>
      </c>
      <c r="R1210">
        <v>2.2200651335401882</v>
      </c>
      <c r="S1210">
        <v>3.190105177545882</v>
      </c>
      <c r="T1210">
        <v>75337.665853912651</v>
      </c>
      <c r="U1210">
        <v>75337.792374175624</v>
      </c>
      <c r="V1210">
        <v>75286.415298514694</v>
      </c>
      <c r="W1210">
        <v>75389.103725007793</v>
      </c>
      <c r="X1210">
        <v>4836.8045844946182</v>
      </c>
      <c r="Y1210">
        <v>4853.2886219271604</v>
      </c>
      <c r="Z1210">
        <v>4712.0363364481873</v>
      </c>
      <c r="AA1210">
        <v>4914.1603692406406</v>
      </c>
      <c r="AB1210">
        <v>734.02429665893226</v>
      </c>
      <c r="AC1210">
        <v>725.41818967485119</v>
      </c>
      <c r="AD1210">
        <v>640.53148964683533</v>
      </c>
      <c r="AE1210">
        <v>846.28050838977595</v>
      </c>
      <c r="AF1210">
        <v>68.702515617211063</v>
      </c>
      <c r="AG1210">
        <v>68.463539854235577</v>
      </c>
      <c r="AH1210">
        <v>67.627464675047833</v>
      </c>
      <c r="AI1210">
        <v>70.473829571158817</v>
      </c>
      <c r="AJ1210">
        <v>0.61580053161443682</v>
      </c>
      <c r="AK1210">
        <v>0.61580052589060508</v>
      </c>
      <c r="AL1210">
        <v>0.61579734592009605</v>
      </c>
      <c r="AM1210">
        <v>0.61580366409565968</v>
      </c>
      <c r="AN1210">
        <v>0.96721411991589756</v>
      </c>
      <c r="AO1210">
        <v>0.96721411991589756</v>
      </c>
      <c r="AP1210">
        <v>0.96721411991589756</v>
      </c>
      <c r="AQ1210">
        <v>0.96721411991589756</v>
      </c>
      <c r="AR1210">
        <v>16.486716240922661</v>
      </c>
      <c r="AS1210">
        <v>16.486716240922661</v>
      </c>
      <c r="AT1210">
        <v>16.486716240922661</v>
      </c>
      <c r="AU1210">
        <v>16.486716240922661</v>
      </c>
      <c r="AV1210" t="str">
        <f>VLOOKUP(Sheet1[[#This Row],[NPDES ID2]],Combined_Sheet__Major_Only___2[[NPDES ID2]:[ECHO BFR]],3,FALSE)</f>
        <v>CA</v>
      </c>
      <c r="AW1210" t="s">
        <v>12185</v>
      </c>
      <c r="AX1210" t="str">
        <f>VLOOKUP(Sheet1[[#This Row],[NPDES ID2]],Combined_Sheet__Major_Only___2[[NPDES ID2]:[ECHO BFR]],27,FALSE)</f>
        <v>methaneBioCaptureRecover</v>
      </c>
      <c r="AY1210" t="str">
        <f>VLOOKUP(Sheet1[[#This Row],[NPDES ID2]],Combined_Sheet__Major_Only___2[[NPDES ID2]:[ECHO BFR]],28,FALSE)</f>
        <v>-</v>
      </c>
      <c r="AZ1210" t="str">
        <f>VLOOKUP(Sheet1[[#This Row],[NPDES ID2]],Combined_Sheet__Major_Only___2[[NPDES ID2]:[ECHO BFR]],29,FALSE)</f>
        <v>preliminaryOps, thickening</v>
      </c>
      <c r="BA1210">
        <f>VLOOKUP(Sheet1[[#This Row],[NPDES ID2]],Combined_Sheet__Major_Only___2[[NPDES ID2]:[ECHO BFR]],17,FALSE)</f>
        <v>37.843305999999998</v>
      </c>
      <c r="BB1210">
        <f>VLOOKUP(Sheet1[[#This Row],[NPDES ID2]],Combined_Sheet__Major_Only___2[[NPDES ID2]:[ECHO BFR]],18,FALSE)</f>
        <v>-122.47750000000001</v>
      </c>
      <c r="BC1210" s="2" t="str">
        <f>IF(ISNUMBER(SEARCH("aerobic",$AW1210)),"aerobic","")</f>
        <v/>
      </c>
      <c r="BD1210" s="2" t="str">
        <f>IF(ISNUMBER(SEARCH("anaer",$AW1210)),"anaer","")</f>
        <v>anaer</v>
      </c>
      <c r="BE1210" s="2" t="str">
        <f>IF(ISNUMBER(SEARCH("thickening",$AZ1210)),"thickening","")</f>
        <v>thickening</v>
      </c>
      <c r="BF1210" s="4" t="str">
        <f>IF(ISNUMBER(SEARCH("airDry",$AW1210)),"airDry","")</f>
        <v/>
      </c>
      <c r="BG1210" s="4" t="str">
        <f>IF(ISNUMBER(SEARCH("heatDry",$AY1210)),"heatDry","")</f>
        <v/>
      </c>
      <c r="BH1210" s="4" t="str">
        <f>IF(AND(ISNUMBER(SEARCH("aerobic",$AW1210)),ISNUMBER(SEARCH("anaer",$AW1210))),"Combined Aer and Anaer.","")</f>
        <v/>
      </c>
    </row>
    <row r="1211" spans="1:60" x14ac:dyDescent="0.25">
      <c r="A1211" s="5">
        <v>1589</v>
      </c>
      <c r="B1211" t="s">
        <v>7472</v>
      </c>
      <c r="C1211">
        <v>81.900000000000006</v>
      </c>
      <c r="D1211">
        <v>1235.0754314469059</v>
      </c>
      <c r="E1211">
        <v>1221.117721658296</v>
      </c>
      <c r="F1211">
        <v>855.44425929584702</v>
      </c>
      <c r="G1211">
        <v>1607.41055602853</v>
      </c>
      <c r="H1211">
        <v>-111.2511155209484</v>
      </c>
      <c r="I1211">
        <v>-112.6489936274391</v>
      </c>
      <c r="J1211">
        <v>-131.99476714806599</v>
      </c>
      <c r="K1211">
        <v>-89.678686536860724</v>
      </c>
      <c r="L1211">
        <v>56.277970683924742</v>
      </c>
      <c r="M1211">
        <v>56.069565328484558</v>
      </c>
      <c r="N1211">
        <v>55.340623987395411</v>
      </c>
      <c r="O1211">
        <v>57.822473306277331</v>
      </c>
      <c r="P1211">
        <v>1.9197850643588861</v>
      </c>
      <c r="Q1211">
        <v>1.936956917097006</v>
      </c>
      <c r="R1211">
        <v>1.570786719025034</v>
      </c>
      <c r="S1211">
        <v>2.2391928824232341</v>
      </c>
      <c r="T1211">
        <v>75230.105790652189</v>
      </c>
      <c r="U1211">
        <v>75230.232134584905</v>
      </c>
      <c r="V1211">
        <v>75178.92666273583</v>
      </c>
      <c r="W1211">
        <v>75281.471973205393</v>
      </c>
      <c r="X1211">
        <v>4927.6278629389426</v>
      </c>
      <c r="Y1211">
        <v>4945.3054734471934</v>
      </c>
      <c r="Z1211">
        <v>4792.642360828565</v>
      </c>
      <c r="AA1211">
        <v>5011.5074696474167</v>
      </c>
      <c r="AB1211">
        <v>761.96493931250097</v>
      </c>
      <c r="AC1211">
        <v>752.75819857493684</v>
      </c>
      <c r="AD1211">
        <v>663.17792641601341</v>
      </c>
      <c r="AE1211">
        <v>881.72376884252878</v>
      </c>
      <c r="AF1211">
        <v>67.341440842590984</v>
      </c>
      <c r="AG1211">
        <v>67.092097278336837</v>
      </c>
      <c r="AH1211">
        <v>66.219806987092937</v>
      </c>
      <c r="AI1211">
        <v>69.189531091285289</v>
      </c>
      <c r="AJ1211">
        <v>0.59915050056244445</v>
      </c>
      <c r="AK1211">
        <v>0.59915049654701558</v>
      </c>
      <c r="AL1211">
        <v>0.59914826496622808</v>
      </c>
      <c r="AM1211">
        <v>0.59915269881211886</v>
      </c>
      <c r="AN1211">
        <v>0.96716945167005453</v>
      </c>
      <c r="AO1211">
        <v>0.96716945167005419</v>
      </c>
      <c r="AP1211">
        <v>0.96716945167005419</v>
      </c>
      <c r="AQ1211">
        <v>0.96716945167005419</v>
      </c>
      <c r="AR1211">
        <v>15.97460563961536</v>
      </c>
      <c r="AS1211">
        <v>15.97460563961536</v>
      </c>
      <c r="AT1211">
        <v>15.97460563961536</v>
      </c>
      <c r="AU1211">
        <v>15.97460563961536</v>
      </c>
      <c r="AV1211" t="str">
        <f>VLOOKUP(Sheet1[[#This Row],[NPDES ID2]],Combined_Sheet__Major_Only___2[[NPDES ID2]:[ECHO BFR]],3,FALSE)</f>
        <v>IL</v>
      </c>
      <c r="AW1211" t="s">
        <v>41</v>
      </c>
      <c r="AX1211" t="str">
        <f>VLOOKUP(Sheet1[[#This Row],[NPDES ID2]],Combined_Sheet__Major_Only___2[[NPDES ID2]:[ECHO BFR]],27,FALSE)</f>
        <v>-</v>
      </c>
      <c r="AY1211" t="str">
        <f>VLOOKUP(Sheet1[[#This Row],[NPDES ID2]],Combined_Sheet__Major_Only___2[[NPDES ID2]:[ECHO BFR]],28,FALSE)</f>
        <v>-</v>
      </c>
      <c r="AZ1211" t="str">
        <f>VLOOKUP(Sheet1[[#This Row],[NPDES ID2]],Combined_Sheet__Major_Only___2[[NPDES ID2]:[ECHO BFR]],29,FALSE)</f>
        <v>thickening</v>
      </c>
      <c r="BA1211">
        <f>VLOOKUP(Sheet1[[#This Row],[NPDES ID2]],Combined_Sheet__Major_Only___2[[NPDES ID2]:[ECHO BFR]],17,FALSE)</f>
        <v>39.37621</v>
      </c>
      <c r="BB1211">
        <f>VLOOKUP(Sheet1[[#This Row],[NPDES ID2]],Combined_Sheet__Major_Only___2[[NPDES ID2]:[ECHO BFR]],18,FALSE)</f>
        <v>-89.087729999999993</v>
      </c>
      <c r="BC1211" s="2" t="str">
        <f>IF(ISNUMBER(SEARCH("aerobic",$AW1211)),"aerobic","")</f>
        <v>aerobic</v>
      </c>
      <c r="BD1211" s="2" t="str">
        <f>IF(ISNUMBER(SEARCH("anaer",$AW1211)),"anaer","")</f>
        <v/>
      </c>
      <c r="BE1211" s="2" t="str">
        <f>IF(ISNUMBER(SEARCH("thickening",$AZ1211)),"thickening","")</f>
        <v>thickening</v>
      </c>
      <c r="BF1211" s="4" t="str">
        <f>IF(ISNUMBER(SEARCH("airDry",$AW1211)),"airDry","")</f>
        <v/>
      </c>
      <c r="BG1211" s="4" t="str">
        <f>IF(ISNUMBER(SEARCH("heatDry",$AY1211)),"heatDry","")</f>
        <v/>
      </c>
      <c r="BH1211" s="4" t="str">
        <f>IF(AND(ISNUMBER(SEARCH("aerobic",$AW1211)),ISNUMBER(SEARCH("anaer",$AW1211))),"Combined Aer and Anaer.","")</f>
        <v/>
      </c>
    </row>
    <row r="1212" spans="1:60" x14ac:dyDescent="0.25">
      <c r="A1212" s="5">
        <v>528</v>
      </c>
      <c r="B1212" t="s">
        <v>2607</v>
      </c>
      <c r="C1212">
        <v>289</v>
      </c>
      <c r="D1212">
        <v>475.08319144504998</v>
      </c>
      <c r="E1212">
        <v>471.92838101710601</v>
      </c>
      <c r="F1212">
        <v>360.46394234695322</v>
      </c>
      <c r="G1212">
        <v>587.3800172524609</v>
      </c>
      <c r="H1212">
        <v>-115.75865193096671</v>
      </c>
      <c r="I1212">
        <v>-117.0584434154119</v>
      </c>
      <c r="J1212">
        <v>-136.3293774777303</v>
      </c>
      <c r="K1212">
        <v>-93.959686505333337</v>
      </c>
      <c r="L1212">
        <v>191.30225091955279</v>
      </c>
      <c r="M1212">
        <v>190.51140088898529</v>
      </c>
      <c r="N1212">
        <v>187.74555033351189</v>
      </c>
      <c r="O1212">
        <v>197.16292399890389</v>
      </c>
      <c r="P1212">
        <v>6.7887429595031277</v>
      </c>
      <c r="Q1212">
        <v>6.825309437397614</v>
      </c>
      <c r="R1212">
        <v>5.5818705856088267</v>
      </c>
      <c r="S1212">
        <v>7.8427818538210792</v>
      </c>
      <c r="T1212">
        <v>75177.453761837154</v>
      </c>
      <c r="U1212">
        <v>75177.580019453948</v>
      </c>
      <c r="V1212">
        <v>75126.309598588006</v>
      </c>
      <c r="W1212">
        <v>75228.784851930744</v>
      </c>
      <c r="X1212">
        <v>5111.9631492535627</v>
      </c>
      <c r="Y1212">
        <v>5132.0479493415851</v>
      </c>
      <c r="Z1212">
        <v>4956.2854932243117</v>
      </c>
      <c r="AA1212">
        <v>5208.8820049411434</v>
      </c>
      <c r="AB1212">
        <v>820.30703746016002</v>
      </c>
      <c r="AC1212">
        <v>809.7860933935799</v>
      </c>
      <c r="AD1212">
        <v>710.12198688836634</v>
      </c>
      <c r="AE1212">
        <v>955.41644501628457</v>
      </c>
      <c r="AF1212">
        <v>64.871649563734834</v>
      </c>
      <c r="AG1212">
        <v>64.603579156754705</v>
      </c>
      <c r="AH1212">
        <v>63.66548985535173</v>
      </c>
      <c r="AI1212">
        <v>66.858893152275584</v>
      </c>
      <c r="AJ1212">
        <v>0.56895423677657819</v>
      </c>
      <c r="AK1212">
        <v>0.56895422271541274</v>
      </c>
      <c r="AL1212">
        <v>0.56894642617985536</v>
      </c>
      <c r="AM1212">
        <v>0.56896191698248078</v>
      </c>
      <c r="AN1212">
        <v>0.9671475415888513</v>
      </c>
      <c r="AO1212">
        <v>0.9671475415888513</v>
      </c>
      <c r="AP1212">
        <v>0.9671475415888513</v>
      </c>
      <c r="AQ1212">
        <v>0.9671475415888513</v>
      </c>
      <c r="AR1212">
        <v>15.04559952524602</v>
      </c>
      <c r="AS1212">
        <v>15.04559952524602</v>
      </c>
      <c r="AT1212">
        <v>15.04559952524602</v>
      </c>
      <c r="AU1212">
        <v>15.04559952524602</v>
      </c>
      <c r="AV1212" t="str">
        <f>VLOOKUP(Sheet1[[#This Row],[NPDES ID2]],Combined_Sheet__Major_Only___2[[NPDES ID2]:[ECHO BFR]],3,FALSE)</f>
        <v>MO</v>
      </c>
      <c r="AW1212" t="s">
        <v>12186</v>
      </c>
      <c r="AX1212" t="str">
        <f>VLOOKUP(Sheet1[[#This Row],[NPDES ID2]],Combined_Sheet__Major_Only___2[[NPDES ID2]:[ECHO BFR]],27,FALSE)</f>
        <v>-</v>
      </c>
      <c r="AY1212" t="str">
        <f>VLOOKUP(Sheet1[[#This Row],[NPDES ID2]],Combined_Sheet__Major_Only___2[[NPDES ID2]:[ECHO BFR]],28,FALSE)</f>
        <v>-</v>
      </c>
      <c r="AZ1212" t="str">
        <f>VLOOKUP(Sheet1[[#This Row],[NPDES ID2]],Combined_Sheet__Major_Only___2[[NPDES ID2]:[ECHO BFR]],29,FALSE)</f>
        <v>preliminaryOps, thickening</v>
      </c>
      <c r="BA1212">
        <f>VLOOKUP(Sheet1[[#This Row],[NPDES ID2]],Combined_Sheet__Major_Only___2[[NPDES ID2]:[ECHO BFR]],17,FALSE)</f>
        <v>37.743277999999997</v>
      </c>
      <c r="BB1212">
        <f>VLOOKUP(Sheet1[[#This Row],[NPDES ID2]],Combined_Sheet__Major_Only___2[[NPDES ID2]:[ECHO BFR]],18,FALSE)</f>
        <v>-92.622833</v>
      </c>
      <c r="BC1212" s="2" t="str">
        <f>IF(ISNUMBER(SEARCH("aerobic",$AW1212)),"aerobic","")</f>
        <v>aerobic</v>
      </c>
      <c r="BD1212" s="2" t="str">
        <f>IF(ISNUMBER(SEARCH("anaer",$AW1212)),"anaer","")</f>
        <v>anaer</v>
      </c>
      <c r="BE1212" s="2" t="str">
        <f>IF(ISNUMBER(SEARCH("thickening",$AZ1212)),"thickening","")</f>
        <v>thickening</v>
      </c>
      <c r="BF1212" s="3" t="str">
        <f>IF(ISNUMBER(SEARCH("airDry",$AW1212)),"airDry","")</f>
        <v/>
      </c>
      <c r="BG1212" s="3" t="str">
        <f>IF(ISNUMBER(SEARCH("heatDry",$AY1212)),"heatDry","")</f>
        <v/>
      </c>
      <c r="BH1212" s="3" t="str">
        <f>IF(AND(ISNUMBER(SEARCH("aerobic",$AW1212)),ISNUMBER(SEARCH("anaer",$AW1212))),"Combined Aer and Anaer.","")</f>
        <v>Combined Aer and Anaer.</v>
      </c>
    </row>
    <row r="1213" spans="1:60" x14ac:dyDescent="0.25">
      <c r="A1213" s="5">
        <v>982</v>
      </c>
      <c r="B1213" t="s">
        <v>4761</v>
      </c>
      <c r="C1213">
        <v>540</v>
      </c>
      <c r="D1213">
        <v>328.62870609447452</v>
      </c>
      <c r="E1213">
        <v>325.17823495932419</v>
      </c>
      <c r="F1213">
        <v>266.87617331751682</v>
      </c>
      <c r="G1213">
        <v>400.96416234673092</v>
      </c>
      <c r="H1213">
        <v>-139.46812882133861</v>
      </c>
      <c r="I1213">
        <v>-140.7592233909491</v>
      </c>
      <c r="J1213">
        <v>-159.32402820767209</v>
      </c>
      <c r="K1213">
        <v>-116.5395409329455</v>
      </c>
      <c r="L1213">
        <v>400.2019716521084</v>
      </c>
      <c r="M1213">
        <v>397.77787562524111</v>
      </c>
      <c r="N1213">
        <v>389.30099610740967</v>
      </c>
      <c r="O1213">
        <v>418.16490274069957</v>
      </c>
      <c r="P1213">
        <v>16.654162046966889</v>
      </c>
      <c r="Q1213">
        <v>16.564052821508721</v>
      </c>
      <c r="R1213">
        <v>13.98410003820554</v>
      </c>
      <c r="S1213">
        <v>18.732001787860131</v>
      </c>
      <c r="T1213">
        <v>75128.494267296963</v>
      </c>
      <c r="U1213">
        <v>75128.620444651257</v>
      </c>
      <c r="V1213">
        <v>75077.382616611401</v>
      </c>
      <c r="W1213">
        <v>75179.792725996784</v>
      </c>
      <c r="X1213">
        <v>5948.0980242936967</v>
      </c>
      <c r="Y1213">
        <v>5980.8098312700531</v>
      </c>
      <c r="Z1213">
        <v>5686.6798659504102</v>
      </c>
      <c r="AA1213">
        <v>6112.1614782598863</v>
      </c>
      <c r="AB1213">
        <v>1147.595772034789</v>
      </c>
      <c r="AC1213">
        <v>1131.717406052046</v>
      </c>
      <c r="AD1213">
        <v>961.37196249862393</v>
      </c>
      <c r="AE1213">
        <v>1391.356574100055</v>
      </c>
      <c r="AF1213">
        <v>55.733204331889382</v>
      </c>
      <c r="AG1213">
        <v>55.395823188598541</v>
      </c>
      <c r="AH1213">
        <v>54.21498949352722</v>
      </c>
      <c r="AI1213">
        <v>58.234501979240349</v>
      </c>
      <c r="AJ1213">
        <v>0.45744297100489129</v>
      </c>
      <c r="AK1213">
        <v>0.45744294657832962</v>
      </c>
      <c r="AL1213">
        <v>0.45742945186376432</v>
      </c>
      <c r="AM1213">
        <v>0.4574562646983773</v>
      </c>
      <c r="AN1213">
        <v>0.96712714182537451</v>
      </c>
      <c r="AO1213">
        <v>0.96712714182537474</v>
      </c>
      <c r="AP1213">
        <v>0.96712714182537474</v>
      </c>
      <c r="AQ1213">
        <v>0.96712714182537474</v>
      </c>
      <c r="AR1213">
        <v>11.61539738241793</v>
      </c>
      <c r="AS1213">
        <v>11.61539738241793</v>
      </c>
      <c r="AT1213">
        <v>11.61539738241793</v>
      </c>
      <c r="AU1213">
        <v>11.61539738241793</v>
      </c>
      <c r="AV1213" t="str">
        <f>VLOOKUP(Sheet1[[#This Row],[NPDES ID2]],Combined_Sheet__Major_Only___2[[NPDES ID2]:[ECHO BFR]],3,FALSE)</f>
        <v>IL</v>
      </c>
      <c r="AW1213" t="s">
        <v>54</v>
      </c>
      <c r="AX1213" t="str">
        <f>VLOOKUP(Sheet1[[#This Row],[NPDES ID2]],Combined_Sheet__Major_Only___2[[NPDES ID2]:[ECHO BFR]],27,FALSE)</f>
        <v>-</v>
      </c>
      <c r="AY1213" t="str">
        <f>VLOOKUP(Sheet1[[#This Row],[NPDES ID2]],Combined_Sheet__Major_Only___2[[NPDES ID2]:[ECHO BFR]],28,FALSE)</f>
        <v>-</v>
      </c>
      <c r="AZ1213" t="str">
        <f>VLOOKUP(Sheet1[[#This Row],[NPDES ID2]],Combined_Sheet__Major_Only___2[[NPDES ID2]:[ECHO BFR]],29,FALSE)</f>
        <v>preliminaryOps, thickening</v>
      </c>
      <c r="BA1213">
        <f>VLOOKUP(Sheet1[[#This Row],[NPDES ID2]],Combined_Sheet__Major_Only___2[[NPDES ID2]:[ECHO BFR]],17,FALSE)</f>
        <v>40.082360000000001</v>
      </c>
      <c r="BB1213">
        <f>VLOOKUP(Sheet1[[#This Row],[NPDES ID2]],Combined_Sheet__Major_Only___2[[NPDES ID2]:[ECHO BFR]],18,FALSE)</f>
        <v>-88.332920000000001</v>
      </c>
      <c r="BC1213" s="2" t="str">
        <f>IF(ISNUMBER(SEARCH("aerobic",$AW1213)),"aerobic","")</f>
        <v/>
      </c>
      <c r="BD1213" s="2" t="str">
        <f>IF(ISNUMBER(SEARCH("anaer",$AW1213)),"anaer","")</f>
        <v/>
      </c>
      <c r="BE1213" s="2" t="str">
        <f>IF(ISNUMBER(SEARCH("thickening",$AZ1213)),"thickening","")</f>
        <v>thickening</v>
      </c>
      <c r="BF1213" s="3" t="str">
        <f>IF(ISNUMBER(SEARCH("airDry",$AW1213)),"airDry","")</f>
        <v/>
      </c>
      <c r="BG1213" s="3" t="str">
        <f>IF(ISNUMBER(SEARCH("heatDry",$AY1213)),"heatDry","")</f>
        <v/>
      </c>
      <c r="BH1213" s="3" t="str">
        <f>IF(AND(ISNUMBER(SEARCH("aerobic",$AW1213)),ISNUMBER(SEARCH("anaer",$AW1213))),"Combined Aer and Anaer.","")</f>
        <v/>
      </c>
    </row>
    <row r="1214" spans="1:60" x14ac:dyDescent="0.25">
      <c r="A1214" s="5">
        <v>570</v>
      </c>
      <c r="B1214" t="s">
        <v>2799</v>
      </c>
      <c r="C1214">
        <v>188.48</v>
      </c>
      <c r="D1214">
        <v>608.43688036659466</v>
      </c>
      <c r="E1214">
        <v>604.96147216389841</v>
      </c>
      <c r="F1214">
        <v>442.38734198894377</v>
      </c>
      <c r="G1214">
        <v>772.42584379288951</v>
      </c>
      <c r="H1214">
        <v>-110.71599346110099</v>
      </c>
      <c r="I1214">
        <v>-112.1202404168924</v>
      </c>
      <c r="J1214">
        <v>-131.4780514637674</v>
      </c>
      <c r="K1214">
        <v>-89.15442150973594</v>
      </c>
      <c r="L1214">
        <v>130.06392355234249</v>
      </c>
      <c r="M1214">
        <v>129.5884764220875</v>
      </c>
      <c r="N1214">
        <v>127.92560236131131</v>
      </c>
      <c r="O1214">
        <v>133.58737030611769</v>
      </c>
      <c r="P1214">
        <v>4.4169569048430546</v>
      </c>
      <c r="Q1214">
        <v>4.4577284491417286</v>
      </c>
      <c r="R1214">
        <v>3.611943993129882</v>
      </c>
      <c r="S1214">
        <v>5.1575567513492224</v>
      </c>
      <c r="T1214">
        <v>74996.956547740207</v>
      </c>
      <c r="U1214">
        <v>74997.082509456115</v>
      </c>
      <c r="V1214">
        <v>74945.932247394157</v>
      </c>
      <c r="W1214">
        <v>75048.167336843704</v>
      </c>
      <c r="X1214">
        <v>4891.5958256348049</v>
      </c>
      <c r="Y1214">
        <v>4908.9590830991674</v>
      </c>
      <c r="Z1214">
        <v>4759.2619366354593</v>
      </c>
      <c r="AA1214">
        <v>4973.7885697868642</v>
      </c>
      <c r="AB1214">
        <v>753.35852226765667</v>
      </c>
      <c r="AC1214">
        <v>744.31535868465471</v>
      </c>
      <c r="AD1214">
        <v>656.05567409789626</v>
      </c>
      <c r="AE1214">
        <v>871.07701950763328</v>
      </c>
      <c r="AF1214">
        <v>67.627256729486419</v>
      </c>
      <c r="AG1214">
        <v>67.38011816798172</v>
      </c>
      <c r="AH1214">
        <v>66.515387287453677</v>
      </c>
      <c r="AI1214">
        <v>69.459194683997197</v>
      </c>
      <c r="AJ1214">
        <v>0.60264636244660896</v>
      </c>
      <c r="AK1214">
        <v>0.6026463532057269</v>
      </c>
      <c r="AL1214">
        <v>0.60264122324720781</v>
      </c>
      <c r="AM1214">
        <v>0.60265141582149606</v>
      </c>
      <c r="AN1214">
        <v>0.96707220883523359</v>
      </c>
      <c r="AO1214">
        <v>0.96707220883523382</v>
      </c>
      <c r="AP1214">
        <v>0.96707220883523382</v>
      </c>
      <c r="AQ1214">
        <v>0.96707220883523382</v>
      </c>
      <c r="AR1214">
        <v>16.082036600143311</v>
      </c>
      <c r="AS1214">
        <v>16.082036600143319</v>
      </c>
      <c r="AT1214">
        <v>16.082036600143319</v>
      </c>
      <c r="AU1214">
        <v>16.082036600143319</v>
      </c>
      <c r="AV1214" t="str">
        <f>VLOOKUP(Sheet1[[#This Row],[NPDES ID2]],Combined_Sheet__Major_Only___2[[NPDES ID2]:[ECHO BFR]],3,FALSE)</f>
        <v>TX</v>
      </c>
      <c r="AW1214" t="s">
        <v>41</v>
      </c>
      <c r="AX1214" t="str">
        <f>VLOOKUP(Sheet1[[#This Row],[NPDES ID2]],Combined_Sheet__Major_Only___2[[NPDES ID2]:[ECHO BFR]],27,FALSE)</f>
        <v>-</v>
      </c>
      <c r="AY1214" t="str">
        <f>VLOOKUP(Sheet1[[#This Row],[NPDES ID2]],Combined_Sheet__Major_Only___2[[NPDES ID2]:[ECHO BFR]],28,FALSE)</f>
        <v>-</v>
      </c>
      <c r="AZ1214" t="str">
        <f>VLOOKUP(Sheet1[[#This Row],[NPDES ID2]],Combined_Sheet__Major_Only___2[[NPDES ID2]:[ECHO BFR]],29,FALSE)</f>
        <v>thickening</v>
      </c>
      <c r="BA1214">
        <f>VLOOKUP(Sheet1[[#This Row],[NPDES ID2]],Combined_Sheet__Major_Only___2[[NPDES ID2]:[ECHO BFR]],17,FALSE)</f>
        <v>29.556899999999999</v>
      </c>
      <c r="BB1214">
        <f>VLOOKUP(Sheet1[[#This Row],[NPDES ID2]],Combined_Sheet__Major_Only___2[[NPDES ID2]:[ECHO BFR]],18,FALSE)</f>
        <v>-95.216399999999993</v>
      </c>
      <c r="BC1214" s="2" t="str">
        <f>IF(ISNUMBER(SEARCH("aerobic",$AW1214)),"aerobic","")</f>
        <v>aerobic</v>
      </c>
      <c r="BD1214" s="2" t="str">
        <f>IF(ISNUMBER(SEARCH("anaer",$AW1214)),"anaer","")</f>
        <v/>
      </c>
      <c r="BE1214" s="2" t="str">
        <f>IF(ISNUMBER(SEARCH("thickening",$AZ1214)),"thickening","")</f>
        <v>thickening</v>
      </c>
      <c r="BF1214" s="3" t="str">
        <f>IF(ISNUMBER(SEARCH("airDry",$AW1214)),"airDry","")</f>
        <v/>
      </c>
      <c r="BG1214" s="3" t="str">
        <f>IF(ISNUMBER(SEARCH("heatDry",$AY1214)),"heatDry","")</f>
        <v/>
      </c>
      <c r="BH1214" s="3" t="str">
        <f>IF(AND(ISNUMBER(SEARCH("aerobic",$AW1214)),ISNUMBER(SEARCH("anaer",$AW1214))),"Combined Aer and Anaer.","")</f>
        <v/>
      </c>
    </row>
    <row r="1215" spans="1:60" x14ac:dyDescent="0.25">
      <c r="A1215" s="5">
        <v>1802</v>
      </c>
      <c r="B1215" t="s">
        <v>8527</v>
      </c>
      <c r="C1215">
        <v>3138.15</v>
      </c>
      <c r="D1215">
        <v>683.60039683128207</v>
      </c>
      <c r="E1215">
        <v>680.71344113918349</v>
      </c>
      <c r="F1215">
        <v>553.87663213231531</v>
      </c>
      <c r="G1215">
        <v>795.81313598903932</v>
      </c>
      <c r="H1215">
        <v>-108.62408619355899</v>
      </c>
      <c r="I1215">
        <v>-110.1389567685937</v>
      </c>
      <c r="J1215">
        <v>-129.40986192395769</v>
      </c>
      <c r="K1215">
        <v>-86.798857273215916</v>
      </c>
      <c r="L1215">
        <v>2189.8164231901092</v>
      </c>
      <c r="M1215">
        <v>2182.0795185156398</v>
      </c>
      <c r="N1215">
        <v>2155.065975121358</v>
      </c>
      <c r="O1215">
        <v>2247.100434581208</v>
      </c>
      <c r="P1215">
        <v>73.481035594761451</v>
      </c>
      <c r="Q1215">
        <v>74.213821752364382</v>
      </c>
      <c r="R1215">
        <v>59.998765459407359</v>
      </c>
      <c r="S1215">
        <v>86.066379347498412</v>
      </c>
      <c r="T1215">
        <v>74973.414196804923</v>
      </c>
      <c r="U1215">
        <v>74973.5401199263</v>
      </c>
      <c r="V1215">
        <v>74922.405530243253</v>
      </c>
      <c r="W1215">
        <v>75024.609294984082</v>
      </c>
      <c r="X1215">
        <v>4835.7734413251483</v>
      </c>
      <c r="Y1215">
        <v>4852.4874327066191</v>
      </c>
      <c r="Z1215">
        <v>4709.2809161070591</v>
      </c>
      <c r="AA1215">
        <v>4914.2341321926688</v>
      </c>
      <c r="AB1215">
        <v>737.11626428749628</v>
      </c>
      <c r="AC1215">
        <v>728.43923306631336</v>
      </c>
      <c r="AD1215">
        <v>642.78463288538342</v>
      </c>
      <c r="AE1215">
        <v>850.67074136111285</v>
      </c>
      <c r="AF1215">
        <v>68.395529245523733</v>
      </c>
      <c r="AG1215">
        <v>68.15507643324267</v>
      </c>
      <c r="AH1215">
        <v>67.309474378226867</v>
      </c>
      <c r="AI1215">
        <v>70.183175146660162</v>
      </c>
      <c r="AJ1215">
        <v>0.61204467885213854</v>
      </c>
      <c r="AK1215">
        <v>0.61204452003812659</v>
      </c>
      <c r="AL1215">
        <v>0.61195895057332061</v>
      </c>
      <c r="AM1215">
        <v>0.61212898823504325</v>
      </c>
      <c r="AN1215">
        <v>0.96706235766546289</v>
      </c>
      <c r="AO1215">
        <v>0.96706235766546267</v>
      </c>
      <c r="AP1215">
        <v>0.96706235766546267</v>
      </c>
      <c r="AQ1215">
        <v>0.96706235766546267</v>
      </c>
      <c r="AR1215">
        <v>16.368367285196101</v>
      </c>
      <c r="AS1215">
        <v>16.368367285196101</v>
      </c>
      <c r="AT1215">
        <v>16.368367285196101</v>
      </c>
      <c r="AU1215">
        <v>16.368367285196101</v>
      </c>
      <c r="AV1215" t="str">
        <f>VLOOKUP(Sheet1[[#This Row],[NPDES ID2]],Combined_Sheet__Major_Only___2[[NPDES ID2]:[ECHO BFR]],3,FALSE)</f>
        <v>GA</v>
      </c>
      <c r="AW1215" t="s">
        <v>41</v>
      </c>
      <c r="AX1215" t="str">
        <f>VLOOKUP(Sheet1[[#This Row],[NPDES ID2]],Combined_Sheet__Major_Only___2[[NPDES ID2]:[ECHO BFR]],27,FALSE)</f>
        <v>-</v>
      </c>
      <c r="AY1215" t="str">
        <f>VLOOKUP(Sheet1[[#This Row],[NPDES ID2]],Combined_Sheet__Major_Only___2[[NPDES ID2]:[ECHO BFR]],28,FALSE)</f>
        <v>-</v>
      </c>
      <c r="AZ1215" t="str">
        <f>VLOOKUP(Sheet1[[#This Row],[NPDES ID2]],Combined_Sheet__Major_Only___2[[NPDES ID2]:[ECHO BFR]],29,FALSE)</f>
        <v>thickening, preliminaryOps</v>
      </c>
      <c r="BA1215">
        <f>VLOOKUP(Sheet1[[#This Row],[NPDES ID2]],Combined_Sheet__Major_Only___2[[NPDES ID2]:[ECHO BFR]],17,FALSE)</f>
        <v>32.769534</v>
      </c>
      <c r="BB1215">
        <f>VLOOKUP(Sheet1[[#This Row],[NPDES ID2]],Combined_Sheet__Major_Only___2[[NPDES ID2]:[ECHO BFR]],18,FALSE)</f>
        <v>-83.640198999999996</v>
      </c>
      <c r="BC1215" s="2" t="str">
        <f>IF(ISNUMBER(SEARCH("aerobic",$AW1215)),"aerobic","")</f>
        <v>aerobic</v>
      </c>
      <c r="BD1215" s="2" t="str">
        <f>IF(ISNUMBER(SEARCH("anaer",$AW1215)),"anaer","")</f>
        <v/>
      </c>
      <c r="BE1215" s="2" t="str">
        <f>IF(ISNUMBER(SEARCH("thickening",$AZ1215)),"thickening","")</f>
        <v>thickening</v>
      </c>
      <c r="BF1215" s="3" t="str">
        <f>IF(ISNUMBER(SEARCH("airDry",$AW1215)),"airDry","")</f>
        <v/>
      </c>
      <c r="BG1215" s="3" t="str">
        <f>IF(ISNUMBER(SEARCH("heatDry",$AY1215)),"heatDry","")</f>
        <v/>
      </c>
      <c r="BH1215" s="3" t="str">
        <f>IF(AND(ISNUMBER(SEARCH("aerobic",$AW1215)),ISNUMBER(SEARCH("anaer",$AW1215))),"Combined Aer and Anaer.","")</f>
        <v/>
      </c>
    </row>
    <row r="1216" spans="1:60" x14ac:dyDescent="0.25">
      <c r="A1216" s="5">
        <v>2347</v>
      </c>
      <c r="B1216" t="s">
        <v>10950</v>
      </c>
      <c r="C1216">
        <v>356</v>
      </c>
      <c r="D1216">
        <v>410.24193237074741</v>
      </c>
      <c r="E1216">
        <v>406.49115557498851</v>
      </c>
      <c r="F1216">
        <v>317.56044072258891</v>
      </c>
      <c r="G1216">
        <v>505.89973559027999</v>
      </c>
      <c r="H1216">
        <v>-111.44110430029809</v>
      </c>
      <c r="I1216">
        <v>-112.80214740124261</v>
      </c>
      <c r="J1216">
        <v>-132.17184866681541</v>
      </c>
      <c r="K1216">
        <v>-89.825345852819652</v>
      </c>
      <c r="L1216">
        <v>244.0898822172062</v>
      </c>
      <c r="M1216">
        <v>243.17984585021171</v>
      </c>
      <c r="N1216">
        <v>239.99729918587519</v>
      </c>
      <c r="O1216">
        <v>250.83364263376561</v>
      </c>
      <c r="P1216">
        <v>8.3458075633470834</v>
      </c>
      <c r="Q1216">
        <v>8.419202888195759</v>
      </c>
      <c r="R1216">
        <v>6.8306414609704929</v>
      </c>
      <c r="S1216">
        <v>9.7289246569718273</v>
      </c>
      <c r="T1216">
        <v>74884.922289963491</v>
      </c>
      <c r="U1216">
        <v>74885.048068014265</v>
      </c>
      <c r="V1216">
        <v>74833.972388280294</v>
      </c>
      <c r="W1216">
        <v>74936.058408484372</v>
      </c>
      <c r="X1216">
        <v>4915.8263793437272</v>
      </c>
      <c r="Y1216">
        <v>4933.5626685104689</v>
      </c>
      <c r="Z1216">
        <v>4780.2948486444393</v>
      </c>
      <c r="AA1216">
        <v>5000.0653079479116</v>
      </c>
      <c r="AB1216">
        <v>761.75158464557182</v>
      </c>
      <c r="AC1216">
        <v>752.51858491238806</v>
      </c>
      <c r="AD1216">
        <v>662.78959056980534</v>
      </c>
      <c r="AE1216">
        <v>881.78427662570266</v>
      </c>
      <c r="AF1216">
        <v>67.194493444616697</v>
      </c>
      <c r="AG1216">
        <v>66.944109447023948</v>
      </c>
      <c r="AH1216">
        <v>66.067786143350318</v>
      </c>
      <c r="AI1216">
        <v>69.050780927730557</v>
      </c>
      <c r="AJ1216">
        <v>0.59735327978905206</v>
      </c>
      <c r="AK1216">
        <v>0.59735326234180286</v>
      </c>
      <c r="AL1216">
        <v>0.59734359384812552</v>
      </c>
      <c r="AM1216">
        <v>0.59736280405925002</v>
      </c>
      <c r="AN1216">
        <v>0.9670252759259107</v>
      </c>
      <c r="AO1216">
        <v>0.96702527592591081</v>
      </c>
      <c r="AP1216">
        <v>0.96702527592591081</v>
      </c>
      <c r="AQ1216">
        <v>0.96702527592591081</v>
      </c>
      <c r="AR1216">
        <v>15.91906972591215</v>
      </c>
      <c r="AS1216">
        <v>15.91906972591215</v>
      </c>
      <c r="AT1216">
        <v>15.91906972591215</v>
      </c>
      <c r="AU1216">
        <v>15.91906972591215</v>
      </c>
      <c r="AV1216" t="str">
        <f>VLOOKUP(Sheet1[[#This Row],[NPDES ID2]],Combined_Sheet__Major_Only___2[[NPDES ID2]:[ECHO BFR]],3,FALSE)</f>
        <v>CO</v>
      </c>
      <c r="AW1216" t="s">
        <v>41</v>
      </c>
      <c r="AX1216" t="str">
        <f>VLOOKUP(Sheet1[[#This Row],[NPDES ID2]],Combined_Sheet__Major_Only___2[[NPDES ID2]:[ECHO BFR]],27,FALSE)</f>
        <v>-</v>
      </c>
      <c r="AY1216" t="str">
        <f>VLOOKUP(Sheet1[[#This Row],[NPDES ID2]],Combined_Sheet__Major_Only___2[[NPDES ID2]:[ECHO BFR]],28,FALSE)</f>
        <v>-</v>
      </c>
      <c r="AZ1216" t="str">
        <f>VLOOKUP(Sheet1[[#This Row],[NPDES ID2]],Combined_Sheet__Major_Only___2[[NPDES ID2]:[ECHO BFR]],29,FALSE)</f>
        <v>thickening</v>
      </c>
      <c r="BA1216">
        <f>VLOOKUP(Sheet1[[#This Row],[NPDES ID2]],Combined_Sheet__Major_Only___2[[NPDES ID2]:[ECHO BFR]],17,FALSE)</f>
        <v>39.667389</v>
      </c>
      <c r="BB1216">
        <f>VLOOKUP(Sheet1[[#This Row],[NPDES ID2]],Combined_Sheet__Major_Only___2[[NPDES ID2]:[ECHO BFR]],18,FALSE)</f>
        <v>-106.087222</v>
      </c>
      <c r="BC1216" s="2" t="str">
        <f>IF(ISNUMBER(SEARCH("aerobic",$AW1216)),"aerobic","")</f>
        <v>aerobic</v>
      </c>
      <c r="BD1216" s="2" t="str">
        <f>IF(ISNUMBER(SEARCH("anaer",$AW1216)),"anaer","")</f>
        <v/>
      </c>
      <c r="BE1216" s="2" t="str">
        <f>IF(ISNUMBER(SEARCH("thickening",$AZ1216)),"thickening","")</f>
        <v>thickening</v>
      </c>
      <c r="BF1216" s="4" t="str">
        <f>IF(ISNUMBER(SEARCH("airDry",$AW1216)),"airDry","")</f>
        <v/>
      </c>
      <c r="BG1216" s="4" t="str">
        <f>IF(ISNUMBER(SEARCH("heatDry",$AY1216)),"heatDry","")</f>
        <v/>
      </c>
      <c r="BH1216" s="4" t="str">
        <f>IF(AND(ISNUMBER(SEARCH("aerobic",$AW1216)),ISNUMBER(SEARCH("anaer",$AW1216))),"Combined Aer and Anaer.","")</f>
        <v/>
      </c>
    </row>
    <row r="1217" spans="1:60" x14ac:dyDescent="0.25">
      <c r="A1217" s="5">
        <v>1392</v>
      </c>
      <c r="B1217" t="s">
        <v>6601</v>
      </c>
      <c r="C1217">
        <v>144</v>
      </c>
      <c r="D1217">
        <v>739.38178247248095</v>
      </c>
      <c r="E1217">
        <v>735.47797664259144</v>
      </c>
      <c r="F1217">
        <v>528.50431722237488</v>
      </c>
      <c r="G1217">
        <v>952.66793261287273</v>
      </c>
      <c r="H1217">
        <v>-108.666896567725</v>
      </c>
      <c r="I1217">
        <v>-110.01608109998659</v>
      </c>
      <c r="J1217">
        <v>-129.5097891874363</v>
      </c>
      <c r="K1217">
        <v>-87.205186018838859</v>
      </c>
      <c r="L1217">
        <v>101.1131029629458</v>
      </c>
      <c r="M1217">
        <v>100.7631303758821</v>
      </c>
      <c r="N1217">
        <v>99.539073207976529</v>
      </c>
      <c r="O1217">
        <v>103.7067159948016</v>
      </c>
      <c r="P1217">
        <v>3.3710774804322061</v>
      </c>
      <c r="Q1217">
        <v>3.4063290210054782</v>
      </c>
      <c r="R1217">
        <v>2.7501508124145282</v>
      </c>
      <c r="S1217">
        <v>3.954383581462507</v>
      </c>
      <c r="T1217">
        <v>74708.937291623151</v>
      </c>
      <c r="U1217">
        <v>74709.062781170214</v>
      </c>
      <c r="V1217">
        <v>74658.104256412989</v>
      </c>
      <c r="W1217">
        <v>74759.956116535672</v>
      </c>
      <c r="X1217">
        <v>4788.6959555376852</v>
      </c>
      <c r="Y1217">
        <v>4804.9478843425386</v>
      </c>
      <c r="Z1217">
        <v>4665.7798591947831</v>
      </c>
      <c r="AA1217">
        <v>4864.8891188942571</v>
      </c>
      <c r="AB1217">
        <v>725.64806731516887</v>
      </c>
      <c r="AC1217">
        <v>717.16055085747121</v>
      </c>
      <c r="AD1217">
        <v>633.3511748626803</v>
      </c>
      <c r="AE1217">
        <v>836.38435618959181</v>
      </c>
      <c r="AF1217">
        <v>68.813570794615046</v>
      </c>
      <c r="AG1217">
        <v>68.575448068509161</v>
      </c>
      <c r="AH1217">
        <v>67.742317525199823</v>
      </c>
      <c r="AI1217">
        <v>70.578611087388822</v>
      </c>
      <c r="AJ1217">
        <v>0.61715934710986642</v>
      </c>
      <c r="AK1217">
        <v>0.61715934005122253</v>
      </c>
      <c r="AL1217">
        <v>0.61715541957988251</v>
      </c>
      <c r="AM1217">
        <v>0.61716320904056987</v>
      </c>
      <c r="AN1217">
        <v>0.96695128230192606</v>
      </c>
      <c r="AO1217">
        <v>0.96695128230192651</v>
      </c>
      <c r="AP1217">
        <v>0.96695128230192651</v>
      </c>
      <c r="AQ1217">
        <v>0.96695128230192651</v>
      </c>
      <c r="AR1217">
        <v>16.528487077268149</v>
      </c>
      <c r="AS1217">
        <v>16.528487077268139</v>
      </c>
      <c r="AT1217">
        <v>16.528487077268139</v>
      </c>
      <c r="AU1217">
        <v>16.528487077268139</v>
      </c>
      <c r="AV1217" t="str">
        <f>VLOOKUP(Sheet1[[#This Row],[NPDES ID2]],Combined_Sheet__Major_Only___2[[NPDES ID2]:[ECHO BFR]],3,FALSE)</f>
        <v>CT</v>
      </c>
      <c r="AW1217" t="s">
        <v>12185</v>
      </c>
      <c r="AX1217" t="str">
        <f>VLOOKUP(Sheet1[[#This Row],[NPDES ID2]],Combined_Sheet__Major_Only___2[[NPDES ID2]:[ECHO BFR]],27,FALSE)</f>
        <v>methaneBioCaptureRecover</v>
      </c>
      <c r="AY1217" t="str">
        <f>VLOOKUP(Sheet1[[#This Row],[NPDES ID2]],Combined_Sheet__Major_Only___2[[NPDES ID2]:[ECHO BFR]],28,FALSE)</f>
        <v>-</v>
      </c>
      <c r="AZ1217" t="str">
        <f>VLOOKUP(Sheet1[[#This Row],[NPDES ID2]],Combined_Sheet__Major_Only___2[[NPDES ID2]:[ECHO BFR]],29,FALSE)</f>
        <v>thickening</v>
      </c>
      <c r="BA1217">
        <f>VLOOKUP(Sheet1[[#This Row],[NPDES ID2]],Combined_Sheet__Major_Only___2[[NPDES ID2]:[ECHO BFR]],17,FALSE)</f>
        <v>41.941792</v>
      </c>
      <c r="BB1217">
        <f>VLOOKUP(Sheet1[[#This Row],[NPDES ID2]],Combined_Sheet__Major_Only___2[[NPDES ID2]:[ECHO BFR]],18,FALSE)</f>
        <v>-73.053825000000003</v>
      </c>
      <c r="BC1217" s="2" t="str">
        <f>IF(ISNUMBER(SEARCH("aerobic",$AW1217)),"aerobic","")</f>
        <v/>
      </c>
      <c r="BD1217" s="2" t="str">
        <f>IF(ISNUMBER(SEARCH("anaer",$AW1217)),"anaer","")</f>
        <v>anaer</v>
      </c>
      <c r="BE1217" s="2" t="str">
        <f>IF(ISNUMBER(SEARCH("thickening",$AZ1217)),"thickening","")</f>
        <v>thickening</v>
      </c>
      <c r="BF1217" s="3" t="str">
        <f>IF(ISNUMBER(SEARCH("airDry",$AW1217)),"airDry","")</f>
        <v/>
      </c>
      <c r="BG1217" s="3" t="str">
        <f>IF(ISNUMBER(SEARCH("heatDry",$AY1217)),"heatDry","")</f>
        <v/>
      </c>
      <c r="BH1217" s="3" t="str">
        <f>IF(AND(ISNUMBER(SEARCH("aerobic",$AW1217)),ISNUMBER(SEARCH("anaer",$AW1217))),"Combined Aer and Anaer.","")</f>
        <v/>
      </c>
    </row>
    <row r="1218" spans="1:60" x14ac:dyDescent="0.25">
      <c r="A1218" s="5">
        <v>562</v>
      </c>
      <c r="B1218" t="s">
        <v>2762</v>
      </c>
      <c r="C1218">
        <v>210.69</v>
      </c>
      <c r="D1218">
        <v>562.87513868618282</v>
      </c>
      <c r="E1218">
        <v>559.38023541708355</v>
      </c>
      <c r="F1218">
        <v>412.98597984614241</v>
      </c>
      <c r="G1218">
        <v>711.02460028942005</v>
      </c>
      <c r="H1218">
        <v>-111.1913162061975</v>
      </c>
      <c r="I1218">
        <v>-112.5770360358144</v>
      </c>
      <c r="J1218">
        <v>-131.93463942146849</v>
      </c>
      <c r="K1218">
        <v>-89.605400691525489</v>
      </c>
      <c r="L1218">
        <v>144.807133570123</v>
      </c>
      <c r="M1218">
        <v>144.2712205900969</v>
      </c>
      <c r="N1218">
        <v>142.39688986748101</v>
      </c>
      <c r="O1218">
        <v>148.7786555739672</v>
      </c>
      <c r="P1218">
        <v>4.9386047623742009</v>
      </c>
      <c r="Q1218">
        <v>4.9828452581450664</v>
      </c>
      <c r="R1218">
        <v>4.0407028884837812</v>
      </c>
      <c r="S1218">
        <v>5.7606286636846651</v>
      </c>
      <c r="T1218">
        <v>74645.909417389441</v>
      </c>
      <c r="U1218">
        <v>74646.034803610775</v>
      </c>
      <c r="V1218">
        <v>74595.118237140952</v>
      </c>
      <c r="W1218">
        <v>74696.886234364545</v>
      </c>
      <c r="X1218">
        <v>4888.3311599907029</v>
      </c>
      <c r="Y1218">
        <v>4905.8603869165163</v>
      </c>
      <c r="Z1218">
        <v>4754.5057647343419</v>
      </c>
      <c r="AA1218">
        <v>4971.4875041456653</v>
      </c>
      <c r="AB1218">
        <v>755.74086720844139</v>
      </c>
      <c r="AC1218">
        <v>746.61340281957746</v>
      </c>
      <c r="AD1218">
        <v>657.77663108405636</v>
      </c>
      <c r="AE1218">
        <v>874.49199688875183</v>
      </c>
      <c r="AF1218">
        <v>67.356067023016578</v>
      </c>
      <c r="AG1218">
        <v>67.106871080446581</v>
      </c>
      <c r="AH1218">
        <v>66.234912832026552</v>
      </c>
      <c r="AI1218">
        <v>69.203290898605559</v>
      </c>
      <c r="AJ1218">
        <v>0.59932939144166586</v>
      </c>
      <c r="AK1218">
        <v>0.59932938114724243</v>
      </c>
      <c r="AL1218">
        <v>0.59932366767471434</v>
      </c>
      <c r="AM1218">
        <v>0.5993350196284627</v>
      </c>
      <c r="AN1218">
        <v>0.96692470114272866</v>
      </c>
      <c r="AO1218">
        <v>0.96692470114272888</v>
      </c>
      <c r="AP1218">
        <v>0.96692470114272888</v>
      </c>
      <c r="AQ1218">
        <v>0.96692470114272888</v>
      </c>
      <c r="AR1218">
        <v>15.9799889547959</v>
      </c>
      <c r="AS1218">
        <v>15.9799889547959</v>
      </c>
      <c r="AT1218">
        <v>15.9799889547959</v>
      </c>
      <c r="AU1218">
        <v>15.9799889547959</v>
      </c>
      <c r="AV1218" t="str">
        <f>VLOOKUP(Sheet1[[#This Row],[NPDES ID2]],Combined_Sheet__Major_Only___2[[NPDES ID2]:[ECHO BFR]],3,FALSE)</f>
        <v>NC</v>
      </c>
      <c r="AW1218" t="s">
        <v>41</v>
      </c>
      <c r="AX1218" t="str">
        <f>VLOOKUP(Sheet1[[#This Row],[NPDES ID2]],Combined_Sheet__Major_Only___2[[NPDES ID2]:[ECHO BFR]],27,FALSE)</f>
        <v>-</v>
      </c>
      <c r="AY1218" t="str">
        <f>VLOOKUP(Sheet1[[#This Row],[NPDES ID2]],Combined_Sheet__Major_Only___2[[NPDES ID2]:[ECHO BFR]],28,FALSE)</f>
        <v>thermoAerobicDigest</v>
      </c>
      <c r="AZ1218" t="str">
        <f>VLOOKUP(Sheet1[[#This Row],[NPDES ID2]],Combined_Sheet__Major_Only___2[[NPDES ID2]:[ECHO BFR]],29,FALSE)</f>
        <v>preliminaryOps, thickening</v>
      </c>
      <c r="BA1218">
        <f>VLOOKUP(Sheet1[[#This Row],[NPDES ID2]],Combined_Sheet__Major_Only___2[[NPDES ID2]:[ECHO BFR]],17,FALSE)</f>
        <v>34.027540999999999</v>
      </c>
      <c r="BB1218">
        <f>VLOOKUP(Sheet1[[#This Row],[NPDES ID2]],Combined_Sheet__Major_Only___2[[NPDES ID2]:[ECHO BFR]],18,FALSE)</f>
        <v>-78.280216999999993</v>
      </c>
      <c r="BC1218" s="2" t="str">
        <f>IF(ISNUMBER(SEARCH("aerobic",$AW1218)),"aerobic","")</f>
        <v>aerobic</v>
      </c>
      <c r="BD1218" s="2" t="str">
        <f>IF(ISNUMBER(SEARCH("anaer",$AW1218)),"anaer","")</f>
        <v/>
      </c>
      <c r="BE1218" s="2" t="str">
        <f>IF(ISNUMBER(SEARCH("thickening",$AZ1218)),"thickening","")</f>
        <v>thickening</v>
      </c>
      <c r="BF1218" s="3" t="str">
        <f>IF(ISNUMBER(SEARCH("airDry",$AW1218)),"airDry","")</f>
        <v/>
      </c>
      <c r="BG1218" s="3" t="str">
        <f>IF(ISNUMBER(SEARCH("heatDry",$AY1218)),"heatDry","")</f>
        <v/>
      </c>
      <c r="BH1218" s="3" t="str">
        <f>IF(AND(ISNUMBER(SEARCH("aerobic",$AW1218)),ISNUMBER(SEARCH("anaer",$AW1218))),"Combined Aer and Anaer.","")</f>
        <v/>
      </c>
    </row>
    <row r="1219" spans="1:60" x14ac:dyDescent="0.25">
      <c r="A1219" s="5">
        <v>191</v>
      </c>
      <c r="B1219" t="s">
        <v>1021</v>
      </c>
      <c r="C1219">
        <v>3361</v>
      </c>
      <c r="D1219">
        <v>716.55891286641088</v>
      </c>
      <c r="E1219">
        <v>715.35999576280574</v>
      </c>
      <c r="F1219">
        <v>578.88318370274112</v>
      </c>
      <c r="G1219">
        <v>835.86205575438578</v>
      </c>
      <c r="H1219">
        <v>-107.6220157933133</v>
      </c>
      <c r="I1219">
        <v>-109.19192884190799</v>
      </c>
      <c r="J1219">
        <v>-128.44483912508821</v>
      </c>
      <c r="K1219">
        <v>-85.82514043403981</v>
      </c>
      <c r="L1219">
        <v>2364.5783183810072</v>
      </c>
      <c r="M1219">
        <v>2356.438188535391</v>
      </c>
      <c r="N1219">
        <v>2328.020745435002</v>
      </c>
      <c r="O1219">
        <v>2424.843283607885</v>
      </c>
      <c r="P1219">
        <v>78.659469453039151</v>
      </c>
      <c r="Q1219">
        <v>79.505945156139688</v>
      </c>
      <c r="R1219">
        <v>64.154935803003454</v>
      </c>
      <c r="S1219">
        <v>92.332424162641217</v>
      </c>
      <c r="T1219">
        <v>74633.454133858031</v>
      </c>
      <c r="U1219">
        <v>74633.579499660584</v>
      </c>
      <c r="V1219">
        <v>74582.671224797828</v>
      </c>
      <c r="W1219">
        <v>74684.422649414453</v>
      </c>
      <c r="X1219">
        <v>4774.5996746968922</v>
      </c>
      <c r="Y1219">
        <v>4790.7393798598277</v>
      </c>
      <c r="Z1219">
        <v>4652.8006873442591</v>
      </c>
      <c r="AA1219">
        <v>4850.0780796023246</v>
      </c>
      <c r="AB1219">
        <v>722.33963593642432</v>
      </c>
      <c r="AC1219">
        <v>713.94009112205151</v>
      </c>
      <c r="AD1219">
        <v>630.55093218417994</v>
      </c>
      <c r="AE1219">
        <v>832.40885297742057</v>
      </c>
      <c r="AF1219">
        <v>68.957699735074797</v>
      </c>
      <c r="AG1219">
        <v>68.721587427202678</v>
      </c>
      <c r="AH1219">
        <v>67.890855598942565</v>
      </c>
      <c r="AI1219">
        <v>70.713562779994987</v>
      </c>
      <c r="AJ1219">
        <v>0.61892296322961382</v>
      </c>
      <c r="AK1219">
        <v>0.61892279313337029</v>
      </c>
      <c r="AL1219">
        <v>0.61883130888705584</v>
      </c>
      <c r="AM1219">
        <v>0.61901310142546329</v>
      </c>
      <c r="AN1219">
        <v>0.96691944323364909</v>
      </c>
      <c r="AO1219">
        <v>0.96691944323364898</v>
      </c>
      <c r="AP1219">
        <v>0.96691944323364898</v>
      </c>
      <c r="AQ1219">
        <v>0.96691944323364898</v>
      </c>
      <c r="AR1219">
        <v>16.579735836231009</v>
      </c>
      <c r="AS1219">
        <v>16.579735836231009</v>
      </c>
      <c r="AT1219">
        <v>16.579735836231009</v>
      </c>
      <c r="AU1219">
        <v>16.579735836231009</v>
      </c>
      <c r="AV1219" t="str">
        <f>VLOOKUP(Sheet1[[#This Row],[NPDES ID2]],Combined_Sheet__Major_Only___2[[NPDES ID2]:[ECHO BFR]],3,FALSE)</f>
        <v>CO</v>
      </c>
      <c r="AW1219" t="s">
        <v>12185</v>
      </c>
      <c r="AX1219" t="str">
        <f>VLOOKUP(Sheet1[[#This Row],[NPDES ID2]],Combined_Sheet__Major_Only___2[[NPDES ID2]:[ECHO BFR]],27,FALSE)</f>
        <v>tempSludgeStore, methaneBioCaptureRecover</v>
      </c>
      <c r="AY1219" t="str">
        <f>VLOOKUP(Sheet1[[#This Row],[NPDES ID2]],Combined_Sheet__Major_Only___2[[NPDES ID2]:[ECHO BFR]],28,FALSE)</f>
        <v>-</v>
      </c>
      <c r="AZ1219" t="str">
        <f>VLOOKUP(Sheet1[[#This Row],[NPDES ID2]],Combined_Sheet__Major_Only___2[[NPDES ID2]:[ECHO BFR]],29,FALSE)</f>
        <v>thickening, preliminaryOps</v>
      </c>
      <c r="BA1219">
        <f>VLOOKUP(Sheet1[[#This Row],[NPDES ID2]],Combined_Sheet__Major_Only___2[[NPDES ID2]:[ECHO BFR]],17,FALSE)</f>
        <v>39.66133</v>
      </c>
      <c r="BB1219">
        <f>VLOOKUP(Sheet1[[#This Row],[NPDES ID2]],Combined_Sheet__Major_Only___2[[NPDES ID2]:[ECHO BFR]],18,FALSE)</f>
        <v>-105.00381</v>
      </c>
      <c r="BC1219" s="2" t="str">
        <f>IF(ISNUMBER(SEARCH("aerobic",$AW1219)),"aerobic","")</f>
        <v/>
      </c>
      <c r="BD1219" s="2" t="str">
        <f>IF(ISNUMBER(SEARCH("anaer",$AW1219)),"anaer","")</f>
        <v>anaer</v>
      </c>
      <c r="BE1219" s="2" t="str">
        <f>IF(ISNUMBER(SEARCH("thickening",$AZ1219)),"thickening","")</f>
        <v>thickening</v>
      </c>
      <c r="BF1219" s="4" t="str">
        <f>IF(ISNUMBER(SEARCH("airDry",$AW1219)),"airDry","")</f>
        <v/>
      </c>
      <c r="BG1219" s="4" t="str">
        <f>IF(ISNUMBER(SEARCH("heatDry",$AY1219)),"heatDry","")</f>
        <v/>
      </c>
      <c r="BH1219" s="4" t="str">
        <f>IF(AND(ISNUMBER(SEARCH("aerobic",$AW1219)),ISNUMBER(SEARCH("anaer",$AW1219))),"Combined Aer and Anaer.","")</f>
        <v/>
      </c>
    </row>
    <row r="1220" spans="1:60" x14ac:dyDescent="0.25">
      <c r="A1220" s="5">
        <v>970</v>
      </c>
      <c r="B1220" t="s">
        <v>4709</v>
      </c>
      <c r="C1220">
        <v>585.5</v>
      </c>
      <c r="D1220">
        <v>345.02426010766362</v>
      </c>
      <c r="E1220">
        <v>338.64085916869618</v>
      </c>
      <c r="F1220">
        <v>286.13887624071782</v>
      </c>
      <c r="G1220">
        <v>414.73841648271122</v>
      </c>
      <c r="H1220">
        <v>-109.6463644755175</v>
      </c>
      <c r="I1220">
        <v>-111.016102819729</v>
      </c>
      <c r="J1220">
        <v>-130.4421236919581</v>
      </c>
      <c r="K1220">
        <v>-88.085257947555647</v>
      </c>
      <c r="L1220">
        <v>407.32786922293718</v>
      </c>
      <c r="M1220">
        <v>405.87584777186822</v>
      </c>
      <c r="N1220">
        <v>400.79857334689183</v>
      </c>
      <c r="O1220">
        <v>418.08719350283502</v>
      </c>
      <c r="P1220">
        <v>13.714054614900441</v>
      </c>
      <c r="Q1220">
        <v>13.848194861539691</v>
      </c>
      <c r="R1220">
        <v>11.20228890617145</v>
      </c>
      <c r="S1220">
        <v>16.047992915622899</v>
      </c>
      <c r="T1220">
        <v>74611.623152592379</v>
      </c>
      <c r="U1220">
        <v>74611.748482605995</v>
      </c>
      <c r="V1220">
        <v>74560.854740846189</v>
      </c>
      <c r="W1220">
        <v>74662.577117848559</v>
      </c>
      <c r="X1220">
        <v>4827.0694001108041</v>
      </c>
      <c r="Y1220">
        <v>4843.8563933486212</v>
      </c>
      <c r="Z1220">
        <v>4699.6183564299199</v>
      </c>
      <c r="AA1220">
        <v>4906.1562600295611</v>
      </c>
      <c r="AB1220">
        <v>737.78032442593235</v>
      </c>
      <c r="AC1220">
        <v>729.03520887633294</v>
      </c>
      <c r="AD1220">
        <v>643.16626258924475</v>
      </c>
      <c r="AE1220">
        <v>851.80442445626272</v>
      </c>
      <c r="AF1220">
        <v>68.179832040650794</v>
      </c>
      <c r="AG1220">
        <v>67.937010927723051</v>
      </c>
      <c r="AH1220">
        <v>67.086811601450435</v>
      </c>
      <c r="AI1220">
        <v>69.980476861861206</v>
      </c>
      <c r="AJ1220">
        <v>0.609405805422229</v>
      </c>
      <c r="AK1220">
        <v>0.6094057766516594</v>
      </c>
      <c r="AL1220">
        <v>0.60938986962642938</v>
      </c>
      <c r="AM1220">
        <v>0.60942147540842284</v>
      </c>
      <c r="AN1220">
        <v>0.96691022340672017</v>
      </c>
      <c r="AO1220">
        <v>0.96691022340672017</v>
      </c>
      <c r="AP1220">
        <v>0.96691022340672017</v>
      </c>
      <c r="AQ1220">
        <v>0.96691022340672017</v>
      </c>
      <c r="AR1220">
        <v>16.289583172113439</v>
      </c>
      <c r="AS1220">
        <v>16.289583172113439</v>
      </c>
      <c r="AT1220">
        <v>16.289583172113439</v>
      </c>
      <c r="AU1220">
        <v>16.289583172113439</v>
      </c>
      <c r="AV1220" t="str">
        <f>VLOOKUP(Sheet1[[#This Row],[NPDES ID2]],Combined_Sheet__Major_Only___2[[NPDES ID2]:[ECHO BFR]],3,FALSE)</f>
        <v>MO</v>
      </c>
      <c r="AW1220" t="s">
        <v>41</v>
      </c>
      <c r="AX1220" t="str">
        <f>VLOOKUP(Sheet1[[#This Row],[NPDES ID2]],Combined_Sheet__Major_Only___2[[NPDES ID2]:[ECHO BFR]],27,FALSE)</f>
        <v>-</v>
      </c>
      <c r="AY1220" t="str">
        <f>VLOOKUP(Sheet1[[#This Row],[NPDES ID2]],Combined_Sheet__Major_Only___2[[NPDES ID2]:[ECHO BFR]],28,FALSE)</f>
        <v>-</v>
      </c>
      <c r="AZ1220" t="str">
        <f>VLOOKUP(Sheet1[[#This Row],[NPDES ID2]],Combined_Sheet__Major_Only___2[[NPDES ID2]:[ECHO BFR]],29,FALSE)</f>
        <v>thickening</v>
      </c>
      <c r="BA1220">
        <f>VLOOKUP(Sheet1[[#This Row],[NPDES ID2]],Combined_Sheet__Major_Only___2[[NPDES ID2]:[ECHO BFR]],17,FALSE)</f>
        <v>39.742432999999998</v>
      </c>
      <c r="BB1220">
        <f>VLOOKUP(Sheet1[[#This Row],[NPDES ID2]],Combined_Sheet__Major_Only___2[[NPDES ID2]:[ECHO BFR]],18,FALSE)</f>
        <v>-94.220749999999995</v>
      </c>
      <c r="BC1220" s="2" t="str">
        <f>IF(ISNUMBER(SEARCH("aerobic",$AW1220)),"aerobic","")</f>
        <v>aerobic</v>
      </c>
      <c r="BD1220" s="2" t="str">
        <f>IF(ISNUMBER(SEARCH("anaer",$AW1220)),"anaer","")</f>
        <v/>
      </c>
      <c r="BE1220" s="2" t="str">
        <f>IF(ISNUMBER(SEARCH("thickening",$AZ1220)),"thickening","")</f>
        <v>thickening</v>
      </c>
      <c r="BF1220" s="3" t="str">
        <f>IF(ISNUMBER(SEARCH("airDry",$AW1220)),"airDry","")</f>
        <v/>
      </c>
      <c r="BG1220" s="3" t="str">
        <f>IF(ISNUMBER(SEARCH("heatDry",$AY1220)),"heatDry","")</f>
        <v/>
      </c>
      <c r="BH1220" s="3" t="str">
        <f>IF(AND(ISNUMBER(SEARCH("aerobic",$AW1220)),ISNUMBER(SEARCH("anaer",$AW1220))),"Combined Aer and Anaer.","")</f>
        <v/>
      </c>
    </row>
    <row r="1221" spans="1:60" x14ac:dyDescent="0.25">
      <c r="A1221" s="5">
        <v>2446</v>
      </c>
      <c r="B1221" t="s">
        <v>11397</v>
      </c>
      <c r="C1221">
        <v>231</v>
      </c>
      <c r="D1221">
        <v>525.52275008149172</v>
      </c>
      <c r="E1221">
        <v>522.00139691003869</v>
      </c>
      <c r="F1221">
        <v>388.90744942012572</v>
      </c>
      <c r="G1221">
        <v>661.55090279924241</v>
      </c>
      <c r="H1221">
        <v>-110.68273168528221</v>
      </c>
      <c r="I1221">
        <v>-112.0835380526855</v>
      </c>
      <c r="J1221">
        <v>-131.44523045059381</v>
      </c>
      <c r="K1221">
        <v>-89.117459333808654</v>
      </c>
      <c r="L1221">
        <v>159.43514344879861</v>
      </c>
      <c r="M1221">
        <v>158.85265715064739</v>
      </c>
      <c r="N1221">
        <v>156.81546280908319</v>
      </c>
      <c r="O1221">
        <v>163.75178129385321</v>
      </c>
      <c r="P1221">
        <v>5.4133254925103476</v>
      </c>
      <c r="Q1221">
        <v>5.4633608743382327</v>
      </c>
      <c r="R1221">
        <v>4.4266096918688893</v>
      </c>
      <c r="S1221">
        <v>6.3213083767552396</v>
      </c>
      <c r="T1221">
        <v>74544.691360763245</v>
      </c>
      <c r="U1221">
        <v>74544.816581051185</v>
      </c>
      <c r="V1221">
        <v>74493.967396455861</v>
      </c>
      <c r="W1221">
        <v>74595.600716129644</v>
      </c>
      <c r="X1221">
        <v>4861.1950712296957</v>
      </c>
      <c r="Y1221">
        <v>4878.4430951053391</v>
      </c>
      <c r="Z1221">
        <v>4729.7559510753326</v>
      </c>
      <c r="AA1221">
        <v>4942.8301588716449</v>
      </c>
      <c r="AB1221">
        <v>748.54645729501021</v>
      </c>
      <c r="AC1221">
        <v>739.56396208940225</v>
      </c>
      <c r="AD1221">
        <v>651.88031116449179</v>
      </c>
      <c r="AE1221">
        <v>865.48482633271715</v>
      </c>
      <c r="AF1221">
        <v>67.639934559600903</v>
      </c>
      <c r="AG1221">
        <v>67.392904299592459</v>
      </c>
      <c r="AH1221">
        <v>66.52849222242105</v>
      </c>
      <c r="AI1221">
        <v>69.471144009049638</v>
      </c>
      <c r="AJ1221">
        <v>0.60280143441960954</v>
      </c>
      <c r="AK1221">
        <v>0.60280142313119667</v>
      </c>
      <c r="AL1221">
        <v>0.60279515922863525</v>
      </c>
      <c r="AM1221">
        <v>0.60280760482840423</v>
      </c>
      <c r="AN1221">
        <v>0.96688192420083341</v>
      </c>
      <c r="AO1221">
        <v>0.96688192420083319</v>
      </c>
      <c r="AP1221">
        <v>0.96688192420083319</v>
      </c>
      <c r="AQ1221">
        <v>0.96688192420083319</v>
      </c>
      <c r="AR1221">
        <v>16.08676767038736</v>
      </c>
      <c r="AS1221">
        <v>16.08676767038736</v>
      </c>
      <c r="AT1221">
        <v>16.08676767038736</v>
      </c>
      <c r="AU1221">
        <v>16.08676767038736</v>
      </c>
      <c r="AV1221" t="str">
        <f>VLOOKUP(Sheet1[[#This Row],[NPDES ID2]],Combined_Sheet__Major_Only___2[[NPDES ID2]:[ECHO BFR]],3,FALSE)</f>
        <v>WY</v>
      </c>
      <c r="AW1221" t="s">
        <v>41</v>
      </c>
      <c r="AX1221" t="str">
        <f>VLOOKUP(Sheet1[[#This Row],[NPDES ID2]],Combined_Sheet__Major_Only___2[[NPDES ID2]:[ECHO BFR]],27,FALSE)</f>
        <v>-</v>
      </c>
      <c r="AY1221" t="str">
        <f>VLOOKUP(Sheet1[[#This Row],[NPDES ID2]],Combined_Sheet__Major_Only___2[[NPDES ID2]:[ECHO BFR]],28,FALSE)</f>
        <v>-</v>
      </c>
      <c r="AZ1221" t="str">
        <f>VLOOKUP(Sheet1[[#This Row],[NPDES ID2]],Combined_Sheet__Major_Only___2[[NPDES ID2]:[ECHO BFR]],29,FALSE)</f>
        <v>thickening, preliminaryOps</v>
      </c>
      <c r="BA1221">
        <f>VLOOKUP(Sheet1[[#This Row],[NPDES ID2]],Combined_Sheet__Major_Only___2[[NPDES ID2]:[ECHO BFR]],17,FALSE)</f>
        <v>41.286589999999997</v>
      </c>
      <c r="BB1221">
        <f>VLOOKUP(Sheet1[[#This Row],[NPDES ID2]],Combined_Sheet__Major_Only___2[[NPDES ID2]:[ECHO BFR]],18,FALSE)</f>
        <v>-111.00069000000001</v>
      </c>
      <c r="BC1221" s="2" t="str">
        <f>IF(ISNUMBER(SEARCH("aerobic",$AW1221)),"aerobic","")</f>
        <v>aerobic</v>
      </c>
      <c r="BD1221" s="2" t="str">
        <f>IF(ISNUMBER(SEARCH("anaer",$AW1221)),"anaer","")</f>
        <v/>
      </c>
      <c r="BE1221" s="2" t="str">
        <f>IF(ISNUMBER(SEARCH("thickening",$AZ1221)),"thickening","")</f>
        <v>thickening</v>
      </c>
      <c r="BF1221" s="3" t="str">
        <f>IF(ISNUMBER(SEARCH("airDry",$AW1221)),"airDry","")</f>
        <v/>
      </c>
      <c r="BG1221" s="3" t="str">
        <f>IF(ISNUMBER(SEARCH("heatDry",$AY1221)),"heatDry","")</f>
        <v/>
      </c>
      <c r="BH1221" s="3" t="str">
        <f>IF(AND(ISNUMBER(SEARCH("aerobic",$AW1221)),ISNUMBER(SEARCH("anaer",$AW1221))),"Combined Aer and Anaer.","")</f>
        <v/>
      </c>
    </row>
    <row r="1222" spans="1:60" x14ac:dyDescent="0.25">
      <c r="A1222" s="5">
        <v>2123</v>
      </c>
      <c r="B1222" t="s">
        <v>9975</v>
      </c>
      <c r="C1222">
        <v>893</v>
      </c>
      <c r="D1222">
        <v>323.84180722777569</v>
      </c>
      <c r="E1222">
        <v>318.43527736308567</v>
      </c>
      <c r="F1222">
        <v>275.40214422219412</v>
      </c>
      <c r="G1222">
        <v>385.00807746851928</v>
      </c>
      <c r="H1222">
        <v>-139.00045434333251</v>
      </c>
      <c r="I1222">
        <v>-140.36684798203771</v>
      </c>
      <c r="J1222">
        <v>-159.0114561197592</v>
      </c>
      <c r="K1222">
        <v>-116.01816492218251</v>
      </c>
      <c r="L1222">
        <v>666.50894745182188</v>
      </c>
      <c r="M1222">
        <v>662.49469193296113</v>
      </c>
      <c r="N1222">
        <v>648.45961805861066</v>
      </c>
      <c r="O1222">
        <v>696.252394122434</v>
      </c>
      <c r="P1222">
        <v>27.66190438813533</v>
      </c>
      <c r="Q1222">
        <v>27.52293067529957</v>
      </c>
      <c r="R1222">
        <v>23.219359071183231</v>
      </c>
      <c r="S1222">
        <v>31.11412827623063</v>
      </c>
      <c r="T1222">
        <v>74532.050786978129</v>
      </c>
      <c r="U1222">
        <v>74532.175986543545</v>
      </c>
      <c r="V1222">
        <v>74481.335216904845</v>
      </c>
      <c r="W1222">
        <v>74582.951717430333</v>
      </c>
      <c r="X1222">
        <v>5885.7711292599233</v>
      </c>
      <c r="Y1222">
        <v>5917.9721675454512</v>
      </c>
      <c r="Z1222">
        <v>5628.5214471975123</v>
      </c>
      <c r="AA1222">
        <v>6047.1691721215711</v>
      </c>
      <c r="AB1222">
        <v>1131.444883567797</v>
      </c>
      <c r="AC1222">
        <v>1115.7673956818569</v>
      </c>
      <c r="AD1222">
        <v>948.50273469979652</v>
      </c>
      <c r="AE1222">
        <v>1370.527056043459</v>
      </c>
      <c r="AF1222">
        <v>55.87707128573927</v>
      </c>
      <c r="AG1222">
        <v>55.540872214554021</v>
      </c>
      <c r="AH1222">
        <v>54.363707237057078</v>
      </c>
      <c r="AI1222">
        <v>58.370183896776503</v>
      </c>
      <c r="AJ1222">
        <v>0.45919545139489643</v>
      </c>
      <c r="AK1222">
        <v>0.45919541091960869</v>
      </c>
      <c r="AL1222">
        <v>0.45917314702238582</v>
      </c>
      <c r="AM1222">
        <v>0.45921738429578962</v>
      </c>
      <c r="AN1222">
        <v>0.96687657424745976</v>
      </c>
      <c r="AO1222">
        <v>0.96687657424745954</v>
      </c>
      <c r="AP1222">
        <v>0.96687657424745954</v>
      </c>
      <c r="AQ1222">
        <v>0.96687657424745954</v>
      </c>
      <c r="AR1222">
        <v>11.669002115263259</v>
      </c>
      <c r="AS1222">
        <v>11.669002115263259</v>
      </c>
      <c r="AT1222">
        <v>11.669002115263259</v>
      </c>
      <c r="AU1222">
        <v>11.669002115263259</v>
      </c>
      <c r="AV1222" t="str">
        <f>VLOOKUP(Sheet1[[#This Row],[NPDES ID2]],Combined_Sheet__Major_Only___2[[NPDES ID2]:[ECHO BFR]],3,FALSE)</f>
        <v>WA</v>
      </c>
      <c r="AW1222" t="s">
        <v>54</v>
      </c>
      <c r="AX1222" t="str">
        <f>VLOOKUP(Sheet1[[#This Row],[NPDES ID2]],Combined_Sheet__Major_Only___2[[NPDES ID2]:[ECHO BFR]],27,FALSE)</f>
        <v>other</v>
      </c>
      <c r="AY1222" t="str">
        <f>VLOOKUP(Sheet1[[#This Row],[NPDES ID2]],Combined_Sheet__Major_Only___2[[NPDES ID2]:[ECHO BFR]],28,FALSE)</f>
        <v>-</v>
      </c>
      <c r="AZ1222" t="str">
        <f>VLOOKUP(Sheet1[[#This Row],[NPDES ID2]],Combined_Sheet__Major_Only___2[[NPDES ID2]:[ECHO BFR]],29,FALSE)</f>
        <v>thickening, preliminaryOps</v>
      </c>
      <c r="BA1222">
        <f>VLOOKUP(Sheet1[[#This Row],[NPDES ID2]],Combined_Sheet__Major_Only___2[[NPDES ID2]:[ECHO BFR]],17,FALSE)</f>
        <v>48.521667999999998</v>
      </c>
      <c r="BB1222">
        <f>VLOOKUP(Sheet1[[#This Row],[NPDES ID2]],Combined_Sheet__Major_Only___2[[NPDES ID2]:[ECHO BFR]],18,FALSE)</f>
        <v>-122.609444</v>
      </c>
      <c r="BC1222" s="2" t="str">
        <f>IF(ISNUMBER(SEARCH("aerobic",$AW1222)),"aerobic","")</f>
        <v/>
      </c>
      <c r="BD1222" s="2" t="str">
        <f>IF(ISNUMBER(SEARCH("anaer",$AW1222)),"anaer","")</f>
        <v/>
      </c>
      <c r="BE1222" s="2" t="str">
        <f>IF(ISNUMBER(SEARCH("thickening",$AZ1222)),"thickening","")</f>
        <v>thickening</v>
      </c>
      <c r="BF1222" s="4" t="str">
        <f>IF(ISNUMBER(SEARCH("airDry",$AW1222)),"airDry","")</f>
        <v/>
      </c>
      <c r="BG1222" s="4" t="str">
        <f>IF(ISNUMBER(SEARCH("heatDry",$AY1222)),"heatDry","")</f>
        <v/>
      </c>
      <c r="BH1222" s="4" t="str">
        <f>IF(AND(ISNUMBER(SEARCH("aerobic",$AW1222)),ISNUMBER(SEARCH("anaer",$AW1222))),"Combined Aer and Anaer.","")</f>
        <v/>
      </c>
    </row>
    <row r="1223" spans="1:60" x14ac:dyDescent="0.25">
      <c r="A1223" s="5">
        <v>1688</v>
      </c>
      <c r="B1223" t="s">
        <v>7918</v>
      </c>
      <c r="C1223">
        <v>49.67</v>
      </c>
      <c r="D1223">
        <v>1935.880268076228</v>
      </c>
      <c r="E1223">
        <v>1916.980298687472</v>
      </c>
      <c r="F1223">
        <v>1315.9042743730361</v>
      </c>
      <c r="G1223">
        <v>2536.1347184524561</v>
      </c>
      <c r="H1223">
        <v>-109.3099054953677</v>
      </c>
      <c r="I1223">
        <v>-110.69042802129469</v>
      </c>
      <c r="J1223">
        <v>-130.12936396491151</v>
      </c>
      <c r="K1223">
        <v>-87.829860894502886</v>
      </c>
      <c r="L1223">
        <v>34.694351350433358</v>
      </c>
      <c r="M1223">
        <v>34.57224771291218</v>
      </c>
      <c r="N1223">
        <v>34.145156933734008</v>
      </c>
      <c r="O1223">
        <v>35.599276415578217</v>
      </c>
      <c r="P1223">
        <v>1.1631626282675049</v>
      </c>
      <c r="Q1223">
        <v>1.1748642084057519</v>
      </c>
      <c r="R1223">
        <v>0.9496014771571134</v>
      </c>
      <c r="S1223">
        <v>1.3625249806908679</v>
      </c>
      <c r="T1223">
        <v>74512.880336167815</v>
      </c>
      <c r="U1223">
        <v>74513.005504305853</v>
      </c>
      <c r="V1223">
        <v>74462.177496628341</v>
      </c>
      <c r="W1223">
        <v>74563.768489557377</v>
      </c>
      <c r="X1223">
        <v>4801.3017388088992</v>
      </c>
      <c r="Y1223">
        <v>4817.8204657787046</v>
      </c>
      <c r="Z1223">
        <v>4676.0635265534484</v>
      </c>
      <c r="AA1223">
        <v>4878.9809343237957</v>
      </c>
      <c r="AB1223">
        <v>731.08394911176617</v>
      </c>
      <c r="AC1223">
        <v>722.4656584755943</v>
      </c>
      <c r="AD1223">
        <v>637.67102070599151</v>
      </c>
      <c r="AE1223">
        <v>843.43718280799521</v>
      </c>
      <c r="AF1223">
        <v>68.45288442569948</v>
      </c>
      <c r="AG1223">
        <v>68.211989552292565</v>
      </c>
      <c r="AH1223">
        <v>67.369298447952133</v>
      </c>
      <c r="AI1223">
        <v>70.238301686838852</v>
      </c>
      <c r="AJ1223">
        <v>0.61274632000999918</v>
      </c>
      <c r="AK1223">
        <v>0.61274631758334541</v>
      </c>
      <c r="AL1223">
        <v>0.61274496849210025</v>
      </c>
      <c r="AM1223">
        <v>0.61274764894790945</v>
      </c>
      <c r="AN1223">
        <v>0.9668684573119164</v>
      </c>
      <c r="AO1223">
        <v>0.96686845731191662</v>
      </c>
      <c r="AP1223">
        <v>0.96686845731191662</v>
      </c>
      <c r="AQ1223">
        <v>0.96686845731191662</v>
      </c>
      <c r="AR1223">
        <v>16.392833570435108</v>
      </c>
      <c r="AS1223">
        <v>16.392833570435108</v>
      </c>
      <c r="AT1223">
        <v>16.392833570435108</v>
      </c>
      <c r="AU1223">
        <v>16.392833570435108</v>
      </c>
      <c r="AV1223" t="str">
        <f>VLOOKUP(Sheet1[[#This Row],[NPDES ID2]],Combined_Sheet__Major_Only___2[[NPDES ID2]:[ECHO BFR]],3,FALSE)</f>
        <v>WV</v>
      </c>
      <c r="AW1223" t="s">
        <v>41</v>
      </c>
      <c r="AX1223" t="str">
        <f>VLOOKUP(Sheet1[[#This Row],[NPDES ID2]],Combined_Sheet__Major_Only___2[[NPDES ID2]:[ECHO BFR]],27,FALSE)</f>
        <v>-</v>
      </c>
      <c r="AY1223" t="str">
        <f>VLOOKUP(Sheet1[[#This Row],[NPDES ID2]],Combined_Sheet__Major_Only___2[[NPDES ID2]:[ECHO BFR]],28,FALSE)</f>
        <v>-</v>
      </c>
      <c r="AZ1223" t="str">
        <f>VLOOKUP(Sheet1[[#This Row],[NPDES ID2]],Combined_Sheet__Major_Only___2[[NPDES ID2]:[ECHO BFR]],29,FALSE)</f>
        <v>thickening</v>
      </c>
      <c r="BA1223">
        <f>VLOOKUP(Sheet1[[#This Row],[NPDES ID2]],Combined_Sheet__Major_Only___2[[NPDES ID2]:[ECHO BFR]],17,FALSE)</f>
        <v>39.222276000000001</v>
      </c>
      <c r="BB1223">
        <f>VLOOKUP(Sheet1[[#This Row],[NPDES ID2]],Combined_Sheet__Major_Only___2[[NPDES ID2]:[ECHO BFR]],18,FALSE)</f>
        <v>-81.688451000000001</v>
      </c>
      <c r="BC1223" s="2" t="str">
        <f>IF(ISNUMBER(SEARCH("aerobic",$AW1223)),"aerobic","")</f>
        <v>aerobic</v>
      </c>
      <c r="BD1223" s="2" t="str">
        <f>IF(ISNUMBER(SEARCH("anaer",$AW1223)),"anaer","")</f>
        <v/>
      </c>
      <c r="BE1223" s="2" t="str">
        <f>IF(ISNUMBER(SEARCH("thickening",$AZ1223)),"thickening","")</f>
        <v>thickening</v>
      </c>
      <c r="BF1223" s="3" t="str">
        <f>IF(ISNUMBER(SEARCH("airDry",$AW1223)),"airDry","")</f>
        <v/>
      </c>
      <c r="BG1223" s="3" t="str">
        <f>IF(ISNUMBER(SEARCH("heatDry",$AY1223)),"heatDry","")</f>
        <v/>
      </c>
      <c r="BH1223" s="3" t="str">
        <f>IF(AND(ISNUMBER(SEARCH("aerobic",$AW1223)),ISNUMBER(SEARCH("anaer",$AW1223))),"Combined Aer and Anaer.","")</f>
        <v/>
      </c>
    </row>
    <row r="1224" spans="1:60" x14ac:dyDescent="0.25">
      <c r="A1224" s="5">
        <v>1352</v>
      </c>
      <c r="B1224" t="s">
        <v>6422</v>
      </c>
      <c r="C1224">
        <v>161.15</v>
      </c>
      <c r="D1224">
        <v>692.49736119197246</v>
      </c>
      <c r="E1224">
        <v>688.87767267130994</v>
      </c>
      <c r="F1224">
        <v>498.02407664667749</v>
      </c>
      <c r="G1224">
        <v>887.41331189510709</v>
      </c>
      <c r="H1224">
        <v>-111.6889085225814</v>
      </c>
      <c r="I1224">
        <v>-113.0633250754138</v>
      </c>
      <c r="J1224">
        <v>-132.4142103648424</v>
      </c>
      <c r="K1224">
        <v>-90.086802884815711</v>
      </c>
      <c r="L1224">
        <v>110.3130197604761</v>
      </c>
      <c r="M1224">
        <v>109.8997340428633</v>
      </c>
      <c r="N1224">
        <v>108.454244983384</v>
      </c>
      <c r="O1224">
        <v>113.3758279303043</v>
      </c>
      <c r="P1224">
        <v>3.7782822271068479</v>
      </c>
      <c r="Q1224">
        <v>3.8111013490583261</v>
      </c>
      <c r="R1224">
        <v>3.0930076690307589</v>
      </c>
      <c r="S1224">
        <v>4.402543782424746</v>
      </c>
      <c r="T1224">
        <v>74450.914863572238</v>
      </c>
      <c r="U1224">
        <v>74451.039930126222</v>
      </c>
      <c r="V1224">
        <v>74400.2531734847</v>
      </c>
      <c r="W1224">
        <v>74501.761717112677</v>
      </c>
      <c r="X1224">
        <v>4895.2670976739328</v>
      </c>
      <c r="Y1224">
        <v>4912.9989053895169</v>
      </c>
      <c r="Z1224">
        <v>4759.6600515451946</v>
      </c>
      <c r="AA1224">
        <v>4979.5683753870744</v>
      </c>
      <c r="AB1224">
        <v>759.74022806741937</v>
      </c>
      <c r="AC1224">
        <v>750.5068664002639</v>
      </c>
      <c r="AD1224">
        <v>660.8988349418629</v>
      </c>
      <c r="AE1224">
        <v>879.64277026757918</v>
      </c>
      <c r="AF1224">
        <v>67.085100859473101</v>
      </c>
      <c r="AG1224">
        <v>66.833829176426264</v>
      </c>
      <c r="AH1224">
        <v>65.954681907836729</v>
      </c>
      <c r="AI1224">
        <v>68.947620024144882</v>
      </c>
      <c r="AJ1224">
        <v>0.59601540910696504</v>
      </c>
      <c r="AK1224">
        <v>0.59601540125610963</v>
      </c>
      <c r="AL1224">
        <v>0.59601104174765351</v>
      </c>
      <c r="AM1224">
        <v>0.59601970352554257</v>
      </c>
      <c r="AN1224">
        <v>0.96684219335934263</v>
      </c>
      <c r="AO1224">
        <v>0.96684219335934285</v>
      </c>
      <c r="AP1224">
        <v>0.96684219335934285</v>
      </c>
      <c r="AQ1224">
        <v>0.96684219335934285</v>
      </c>
      <c r="AR1224">
        <v>15.878099589650381</v>
      </c>
      <c r="AS1224">
        <v>15.878099589650381</v>
      </c>
      <c r="AT1224">
        <v>15.878099589650381</v>
      </c>
      <c r="AU1224">
        <v>15.878099589650381</v>
      </c>
      <c r="AV1224" t="str">
        <f>VLOOKUP(Sheet1[[#This Row],[NPDES ID2]],Combined_Sheet__Major_Only___2[[NPDES ID2]:[ECHO BFR]],3,FALSE)</f>
        <v>MN</v>
      </c>
      <c r="AW1224" t="s">
        <v>41</v>
      </c>
      <c r="AX1224" t="str">
        <f>VLOOKUP(Sheet1[[#This Row],[NPDES ID2]],Combined_Sheet__Major_Only___2[[NPDES ID2]:[ECHO BFR]],27,FALSE)</f>
        <v>-</v>
      </c>
      <c r="AY1224" t="str">
        <f>VLOOKUP(Sheet1[[#This Row],[NPDES ID2]],Combined_Sheet__Major_Only___2[[NPDES ID2]:[ECHO BFR]],28,FALSE)</f>
        <v>-</v>
      </c>
      <c r="AZ1224" t="str">
        <f>VLOOKUP(Sheet1[[#This Row],[NPDES ID2]],Combined_Sheet__Major_Only___2[[NPDES ID2]:[ECHO BFR]],29,FALSE)</f>
        <v>thickening</v>
      </c>
      <c r="BA1224">
        <f>VLOOKUP(Sheet1[[#This Row],[NPDES ID2]],Combined_Sheet__Major_Only___2[[NPDES ID2]:[ECHO BFR]],17,FALSE)</f>
        <v>45.223880000000001</v>
      </c>
      <c r="BB1224">
        <f>VLOOKUP(Sheet1[[#This Row],[NPDES ID2]],Combined_Sheet__Major_Only___2[[NPDES ID2]:[ECHO BFR]],18,FALSE)</f>
        <v>-93.992590000000007</v>
      </c>
      <c r="BC1224" s="2" t="str">
        <f>IF(ISNUMBER(SEARCH("aerobic",$AW1224)),"aerobic","")</f>
        <v>aerobic</v>
      </c>
      <c r="BD1224" s="2" t="str">
        <f>IF(ISNUMBER(SEARCH("anaer",$AW1224)),"anaer","")</f>
        <v/>
      </c>
      <c r="BE1224" s="2" t="str">
        <f>IF(ISNUMBER(SEARCH("thickening",$AZ1224)),"thickening","")</f>
        <v>thickening</v>
      </c>
      <c r="BF1224" s="3" t="str">
        <f>IF(ISNUMBER(SEARCH("airDry",$AW1224)),"airDry","")</f>
        <v/>
      </c>
      <c r="BG1224" s="3" t="str">
        <f>IF(ISNUMBER(SEARCH("heatDry",$AY1224)),"heatDry","")</f>
        <v/>
      </c>
      <c r="BH1224" s="3" t="str">
        <f>IF(AND(ISNUMBER(SEARCH("aerobic",$AW1224)),ISNUMBER(SEARCH("anaer",$AW1224))),"Combined Aer and Anaer.","")</f>
        <v/>
      </c>
    </row>
    <row r="1225" spans="1:60" x14ac:dyDescent="0.25">
      <c r="A1225" s="5">
        <v>1686</v>
      </c>
      <c r="B1225" t="s">
        <v>7910</v>
      </c>
      <c r="C1225">
        <v>50.86</v>
      </c>
      <c r="D1225">
        <v>1745.533490843764</v>
      </c>
      <c r="E1225">
        <v>1713.825992139941</v>
      </c>
      <c r="F1225">
        <v>1188.853899856832</v>
      </c>
      <c r="G1225">
        <v>2275.5554892821228</v>
      </c>
      <c r="H1225">
        <v>-138.6409524604405</v>
      </c>
      <c r="I1225">
        <v>-139.85204765317661</v>
      </c>
      <c r="J1225">
        <v>-158.4504289548226</v>
      </c>
      <c r="K1225">
        <v>-115.8253786576737</v>
      </c>
      <c r="L1225">
        <v>38.550150142022609</v>
      </c>
      <c r="M1225">
        <v>38.320917137775453</v>
      </c>
      <c r="N1225">
        <v>37.519109634379276</v>
      </c>
      <c r="O1225">
        <v>40.249027024745601</v>
      </c>
      <c r="P1225">
        <v>1.5907708210674401</v>
      </c>
      <c r="Q1225">
        <v>1.584084591789308</v>
      </c>
      <c r="R1225">
        <v>1.3342766115067639</v>
      </c>
      <c r="S1225">
        <v>1.7897557717854169</v>
      </c>
      <c r="T1225">
        <v>74339.95924625863</v>
      </c>
      <c r="U1225">
        <v>74340.084130915784</v>
      </c>
      <c r="V1225">
        <v>74289.371238540465</v>
      </c>
      <c r="W1225">
        <v>74390.732148127936</v>
      </c>
      <c r="X1225">
        <v>5837.988717728902</v>
      </c>
      <c r="Y1225">
        <v>5869.5534804896606</v>
      </c>
      <c r="Z1225">
        <v>5585.8756475335767</v>
      </c>
      <c r="AA1225">
        <v>5996.0903914718056</v>
      </c>
      <c r="AB1225">
        <v>1113.420091455926</v>
      </c>
      <c r="AC1225">
        <v>1097.959434712232</v>
      </c>
      <c r="AD1225">
        <v>934.83576719278119</v>
      </c>
      <c r="AE1225">
        <v>1346.232969407816</v>
      </c>
      <c r="AF1225">
        <v>56.185623814508652</v>
      </c>
      <c r="AG1225">
        <v>55.851543200709131</v>
      </c>
      <c r="AH1225">
        <v>54.682904054623762</v>
      </c>
      <c r="AI1225">
        <v>58.661657939014397</v>
      </c>
      <c r="AJ1225">
        <v>0.46295434747488978</v>
      </c>
      <c r="AK1225">
        <v>0.46295434518854972</v>
      </c>
      <c r="AL1225">
        <v>0.46295307426400611</v>
      </c>
      <c r="AM1225">
        <v>0.46295559941485509</v>
      </c>
      <c r="AN1225">
        <v>0.96679506084115174</v>
      </c>
      <c r="AO1225">
        <v>0.96679506084115152</v>
      </c>
      <c r="AP1225">
        <v>0.96679506084115152</v>
      </c>
      <c r="AQ1225">
        <v>0.96679506084115152</v>
      </c>
      <c r="AR1225">
        <v>11.785342009055331</v>
      </c>
      <c r="AS1225">
        <v>11.785342009055331</v>
      </c>
      <c r="AT1225">
        <v>11.785342009055331</v>
      </c>
      <c r="AU1225">
        <v>11.785342009055331</v>
      </c>
      <c r="AV1225" t="str">
        <f>VLOOKUP(Sheet1[[#This Row],[NPDES ID2]],Combined_Sheet__Major_Only___2[[NPDES ID2]:[ECHO BFR]],3,FALSE)</f>
        <v>MO</v>
      </c>
      <c r="AW1225" t="s">
        <v>54</v>
      </c>
      <c r="AX1225" t="str">
        <f>VLOOKUP(Sheet1[[#This Row],[NPDES ID2]],Combined_Sheet__Major_Only___2[[NPDES ID2]:[ECHO BFR]],27,FALSE)</f>
        <v>-</v>
      </c>
      <c r="AY1225" t="str">
        <f>VLOOKUP(Sheet1[[#This Row],[NPDES ID2]],Combined_Sheet__Major_Only___2[[NPDES ID2]:[ECHO BFR]],28,FALSE)</f>
        <v>-</v>
      </c>
      <c r="AZ1225" t="str">
        <f>VLOOKUP(Sheet1[[#This Row],[NPDES ID2]],Combined_Sheet__Major_Only___2[[NPDES ID2]:[ECHO BFR]],29,FALSE)</f>
        <v>thickening</v>
      </c>
      <c r="BA1225">
        <f>VLOOKUP(Sheet1[[#This Row],[NPDES ID2]],Combined_Sheet__Major_Only___2[[NPDES ID2]:[ECHO BFR]],17,FALSE)</f>
        <v>37.008560000000003</v>
      </c>
      <c r="BB1225">
        <f>VLOOKUP(Sheet1[[#This Row],[NPDES ID2]],Combined_Sheet__Major_Only___2[[NPDES ID2]:[ECHO BFR]],18,FALSE)</f>
        <v>-93.271889999999999</v>
      </c>
      <c r="BC1225" s="2" t="str">
        <f>IF(ISNUMBER(SEARCH("aerobic",$AW1225)),"aerobic","")</f>
        <v/>
      </c>
      <c r="BD1225" s="2" t="str">
        <f>IF(ISNUMBER(SEARCH("anaer",$AW1225)),"anaer","")</f>
        <v/>
      </c>
      <c r="BE1225" s="2" t="str">
        <f>IF(ISNUMBER(SEARCH("thickening",$AZ1225)),"thickening","")</f>
        <v>thickening</v>
      </c>
      <c r="BF1225" s="3" t="str">
        <f>IF(ISNUMBER(SEARCH("airDry",$AW1225)),"airDry","")</f>
        <v/>
      </c>
      <c r="BG1225" s="3" t="str">
        <f>IF(ISNUMBER(SEARCH("heatDry",$AY1225)),"heatDry","")</f>
        <v/>
      </c>
      <c r="BH1225" s="3" t="str">
        <f>IF(AND(ISNUMBER(SEARCH("aerobic",$AW1225)),ISNUMBER(SEARCH("anaer",$AW1225))),"Combined Aer and Anaer.","")</f>
        <v/>
      </c>
    </row>
    <row r="1226" spans="1:60" x14ac:dyDescent="0.25">
      <c r="A1226" s="5">
        <v>393</v>
      </c>
      <c r="B1226" t="s">
        <v>1979</v>
      </c>
      <c r="C1226">
        <v>713.07</v>
      </c>
      <c r="D1226">
        <v>339.6366919214986</v>
      </c>
      <c r="E1226">
        <v>333.07440851002559</v>
      </c>
      <c r="F1226">
        <v>285.88974195166452</v>
      </c>
      <c r="G1226">
        <v>404.04628845902113</v>
      </c>
      <c r="H1226">
        <v>-109.3833527563296</v>
      </c>
      <c r="I1226">
        <v>-110.7364196937632</v>
      </c>
      <c r="J1226">
        <v>-130.18696971493461</v>
      </c>
      <c r="K1226">
        <v>-87.819253014308785</v>
      </c>
      <c r="L1226">
        <v>497.04490770511291</v>
      </c>
      <c r="M1226">
        <v>495.28382674672162</v>
      </c>
      <c r="N1226">
        <v>489.12631730383458</v>
      </c>
      <c r="O1226">
        <v>510.09381558441822</v>
      </c>
      <c r="P1226">
        <v>16.700041210015321</v>
      </c>
      <c r="Q1226">
        <v>16.865600980871541</v>
      </c>
      <c r="R1226">
        <v>13.637767325683299</v>
      </c>
      <c r="S1226">
        <v>19.552314872088459</v>
      </c>
      <c r="T1226">
        <v>74338.450867688065</v>
      </c>
      <c r="U1226">
        <v>74338.575749872427</v>
      </c>
      <c r="V1226">
        <v>74287.863861639838</v>
      </c>
      <c r="W1226">
        <v>74389.222764226404</v>
      </c>
      <c r="X1226">
        <v>4800.0231299169782</v>
      </c>
      <c r="Y1226">
        <v>4816.6338827391119</v>
      </c>
      <c r="Z1226">
        <v>4674.0318073242179</v>
      </c>
      <c r="AA1226">
        <v>4878.186634756431</v>
      </c>
      <c r="AB1226">
        <v>732.32044116960128</v>
      </c>
      <c r="AC1226">
        <v>723.66627937687804</v>
      </c>
      <c r="AD1226">
        <v>638.56497803636364</v>
      </c>
      <c r="AE1226">
        <v>845.2063580083036</v>
      </c>
      <c r="AF1226">
        <v>68.313233682748134</v>
      </c>
      <c r="AG1226">
        <v>68.071463582669452</v>
      </c>
      <c r="AH1226">
        <v>67.224759218907934</v>
      </c>
      <c r="AI1226">
        <v>70.106313199374597</v>
      </c>
      <c r="AJ1226">
        <v>0.61103781350858133</v>
      </c>
      <c r="AK1226">
        <v>0.61103777849482865</v>
      </c>
      <c r="AL1226">
        <v>0.61101844428490926</v>
      </c>
      <c r="AM1226">
        <v>0.611056859774606</v>
      </c>
      <c r="AN1226">
        <v>0.96679441917816222</v>
      </c>
      <c r="AO1226">
        <v>0.96679441917816222</v>
      </c>
      <c r="AP1226">
        <v>0.96679441917816222</v>
      </c>
      <c r="AQ1226">
        <v>0.96679441917816222</v>
      </c>
      <c r="AR1226">
        <v>16.339665208308869</v>
      </c>
      <c r="AS1226">
        <v>16.339665208308869</v>
      </c>
      <c r="AT1226">
        <v>16.339665208308869</v>
      </c>
      <c r="AU1226">
        <v>16.339665208308869</v>
      </c>
      <c r="AV1226" t="str">
        <f>VLOOKUP(Sheet1[[#This Row],[NPDES ID2]],Combined_Sheet__Major_Only___2[[NPDES ID2]:[ECHO BFR]],3,FALSE)</f>
        <v>TX</v>
      </c>
      <c r="AW1226" t="s">
        <v>41</v>
      </c>
      <c r="AX1226" t="str">
        <f>VLOOKUP(Sheet1[[#This Row],[NPDES ID2]],Combined_Sheet__Major_Only___2[[NPDES ID2]:[ECHO BFR]],27,FALSE)</f>
        <v>tempSludgeStore</v>
      </c>
      <c r="AY1226" t="str">
        <f>VLOOKUP(Sheet1[[#This Row],[NPDES ID2]],Combined_Sheet__Major_Only___2[[NPDES ID2]:[ECHO BFR]],28,FALSE)</f>
        <v>-</v>
      </c>
      <c r="AZ1226" t="str">
        <f>VLOOKUP(Sheet1[[#This Row],[NPDES ID2]],Combined_Sheet__Major_Only___2[[NPDES ID2]:[ECHO BFR]],29,FALSE)</f>
        <v>thickening</v>
      </c>
      <c r="BA1226">
        <f>VLOOKUP(Sheet1[[#This Row],[NPDES ID2]],Combined_Sheet__Major_Only___2[[NPDES ID2]:[ECHO BFR]],17,FALSE)</f>
        <v>33.354807000000001</v>
      </c>
      <c r="BB1226">
        <f>VLOOKUP(Sheet1[[#This Row],[NPDES ID2]],Combined_Sheet__Major_Only___2[[NPDES ID2]:[ECHO BFR]],18,FALSE)</f>
        <v>-97.164411000000001</v>
      </c>
      <c r="BC1226" s="2" t="str">
        <f>IF(ISNUMBER(SEARCH("aerobic",$AW1226)),"aerobic","")</f>
        <v>aerobic</v>
      </c>
      <c r="BD1226" s="2" t="str">
        <f>IF(ISNUMBER(SEARCH("anaer",$AW1226)),"anaer","")</f>
        <v/>
      </c>
      <c r="BE1226" s="2" t="str">
        <f>IF(ISNUMBER(SEARCH("thickening",$AZ1226)),"thickening","")</f>
        <v>thickening</v>
      </c>
      <c r="BF1226" s="4" t="str">
        <f>IF(ISNUMBER(SEARCH("airDry",$AW1226)),"airDry","")</f>
        <v/>
      </c>
      <c r="BG1226" s="4" t="str">
        <f>IF(ISNUMBER(SEARCH("heatDry",$AY1226)),"heatDry","")</f>
        <v/>
      </c>
      <c r="BH1226" s="4" t="str">
        <f>IF(AND(ISNUMBER(SEARCH("aerobic",$AW1226)),ISNUMBER(SEARCH("anaer",$AW1226))),"Combined Aer and Anaer.","")</f>
        <v/>
      </c>
    </row>
    <row r="1227" spans="1:60" x14ac:dyDescent="0.25">
      <c r="A1227" s="5">
        <v>1394</v>
      </c>
      <c r="B1227" t="s">
        <v>6608</v>
      </c>
      <c r="C1227">
        <v>142.88999999999999</v>
      </c>
      <c r="D1227">
        <v>745.23118513609995</v>
      </c>
      <c r="E1227">
        <v>741.19745652289998</v>
      </c>
      <c r="F1227">
        <v>532.45421684903727</v>
      </c>
      <c r="G1227">
        <v>960.33102031487169</v>
      </c>
      <c r="H1227">
        <v>-108.8451219660261</v>
      </c>
      <c r="I1227">
        <v>-110.2018857725753</v>
      </c>
      <c r="J1227">
        <v>-129.68102424408281</v>
      </c>
      <c r="K1227">
        <v>-87.375336008554513</v>
      </c>
      <c r="L1227">
        <v>100.1821143742615</v>
      </c>
      <c r="M1227">
        <v>99.833685880056024</v>
      </c>
      <c r="N1227">
        <v>98.615027934176538</v>
      </c>
      <c r="O1227">
        <v>102.7642858408845</v>
      </c>
      <c r="P1227">
        <v>3.3453990419299462</v>
      </c>
      <c r="Q1227">
        <v>3.3799114400776111</v>
      </c>
      <c r="R1227">
        <v>2.7297706031174891</v>
      </c>
      <c r="S1227">
        <v>3.9226880525823891</v>
      </c>
      <c r="T1227">
        <v>74213.483109633235</v>
      </c>
      <c r="U1227">
        <v>74213.607786949768</v>
      </c>
      <c r="V1227">
        <v>74162.97909100588</v>
      </c>
      <c r="W1227">
        <v>74264.171715439923</v>
      </c>
      <c r="X1227">
        <v>4764.1437148052764</v>
      </c>
      <c r="Y1227">
        <v>4780.3768251369675</v>
      </c>
      <c r="Z1227">
        <v>4641.2876303140374</v>
      </c>
      <c r="AA1227">
        <v>4840.3126883087307</v>
      </c>
      <c r="AB1227">
        <v>722.93046820716916</v>
      </c>
      <c r="AC1227">
        <v>714.45595834207779</v>
      </c>
      <c r="AD1227">
        <v>630.85845526139917</v>
      </c>
      <c r="AE1227">
        <v>833.47594957610249</v>
      </c>
      <c r="AF1227">
        <v>68.70960858737773</v>
      </c>
      <c r="AG1227">
        <v>68.470694044151827</v>
      </c>
      <c r="AH1227">
        <v>67.634796322232148</v>
      </c>
      <c r="AI1227">
        <v>70.480514139803034</v>
      </c>
      <c r="AJ1227">
        <v>0.61588731689914578</v>
      </c>
      <c r="AK1227">
        <v>0.61588730992576823</v>
      </c>
      <c r="AL1227">
        <v>0.61588343675562141</v>
      </c>
      <c r="AM1227">
        <v>0.61589113223457825</v>
      </c>
      <c r="AN1227">
        <v>0.96674117172123597</v>
      </c>
      <c r="AO1227">
        <v>0.96674117172123608</v>
      </c>
      <c r="AP1227">
        <v>0.96674117172123608</v>
      </c>
      <c r="AQ1227">
        <v>0.96674117172123608</v>
      </c>
      <c r="AR1227">
        <v>16.489361955116571</v>
      </c>
      <c r="AS1227">
        <v>16.489361955116571</v>
      </c>
      <c r="AT1227">
        <v>16.489361955116571</v>
      </c>
      <c r="AU1227">
        <v>16.489361955116571</v>
      </c>
      <c r="AV1227" t="str">
        <f>VLOOKUP(Sheet1[[#This Row],[NPDES ID2]],Combined_Sheet__Major_Only___2[[NPDES ID2]:[ECHO BFR]],3,FALSE)</f>
        <v>IL</v>
      </c>
      <c r="AW1227" t="s">
        <v>41</v>
      </c>
      <c r="AX1227" t="str">
        <f>VLOOKUP(Sheet1[[#This Row],[NPDES ID2]],Combined_Sheet__Major_Only___2[[NPDES ID2]:[ECHO BFR]],27,FALSE)</f>
        <v>-</v>
      </c>
      <c r="AY1227" t="str">
        <f>VLOOKUP(Sheet1[[#This Row],[NPDES ID2]],Combined_Sheet__Major_Only___2[[NPDES ID2]:[ECHO BFR]],28,FALSE)</f>
        <v>-</v>
      </c>
      <c r="AZ1227" t="str">
        <f>VLOOKUP(Sheet1[[#This Row],[NPDES ID2]],Combined_Sheet__Major_Only___2[[NPDES ID2]:[ECHO BFR]],29,FALSE)</f>
        <v>preliminaryOps, thickening</v>
      </c>
      <c r="BA1227">
        <f>VLOOKUP(Sheet1[[#This Row],[NPDES ID2]],Combined_Sheet__Major_Only___2[[NPDES ID2]:[ECHO BFR]],17,FALSE)</f>
        <v>41.971553</v>
      </c>
      <c r="BB1227">
        <f>VLOOKUP(Sheet1[[#This Row],[NPDES ID2]],Combined_Sheet__Major_Only___2[[NPDES ID2]:[ECHO BFR]],18,FALSE)</f>
        <v>-88.075107000000003</v>
      </c>
      <c r="BC1227" s="2" t="str">
        <f>IF(ISNUMBER(SEARCH("aerobic",$AW1227)),"aerobic","")</f>
        <v>aerobic</v>
      </c>
      <c r="BD1227" s="2" t="str">
        <f>IF(ISNUMBER(SEARCH("anaer",$AW1227)),"anaer","")</f>
        <v/>
      </c>
      <c r="BE1227" s="2" t="str">
        <f>IF(ISNUMBER(SEARCH("thickening",$AZ1227)),"thickening","")</f>
        <v>thickening</v>
      </c>
      <c r="BF1227" s="3" t="str">
        <f>IF(ISNUMBER(SEARCH("airDry",$AW1227)),"airDry","")</f>
        <v/>
      </c>
      <c r="BG1227" s="3" t="str">
        <f>IF(ISNUMBER(SEARCH("heatDry",$AY1227)),"heatDry","")</f>
        <v/>
      </c>
      <c r="BH1227" s="3" t="str">
        <f>IF(AND(ISNUMBER(SEARCH("aerobic",$AW1227)),ISNUMBER(SEARCH("anaer",$AW1227))),"Combined Aer and Anaer.","")</f>
        <v/>
      </c>
    </row>
    <row r="1228" spans="1:60" x14ac:dyDescent="0.25">
      <c r="A1228" s="5">
        <v>603</v>
      </c>
      <c r="B1228" t="s">
        <v>2981</v>
      </c>
      <c r="C1228">
        <v>1885.62</v>
      </c>
      <c r="D1228">
        <v>459.74417568231689</v>
      </c>
      <c r="E1228">
        <v>457.02508453039218</v>
      </c>
      <c r="F1228">
        <v>383.71285303056152</v>
      </c>
      <c r="G1228">
        <v>532.4672721965394</v>
      </c>
      <c r="H1228">
        <v>-105.480142082133</v>
      </c>
      <c r="I1228">
        <v>-106.82046336651609</v>
      </c>
      <c r="J1228">
        <v>-126.4198505672248</v>
      </c>
      <c r="K1228">
        <v>-83.972835467095308</v>
      </c>
      <c r="L1228">
        <v>1355.9732932318011</v>
      </c>
      <c r="M1228">
        <v>1351.6318168762739</v>
      </c>
      <c r="N1228">
        <v>1336.4628890142039</v>
      </c>
      <c r="O1228">
        <v>1388.129624949604</v>
      </c>
      <c r="P1228">
        <v>44.074047640196241</v>
      </c>
      <c r="Q1228">
        <v>44.65943776435337</v>
      </c>
      <c r="R1228">
        <v>35.83642522924324</v>
      </c>
      <c r="S1228">
        <v>52.027214122451738</v>
      </c>
      <c r="T1228">
        <v>74208.36386373041</v>
      </c>
      <c r="U1228">
        <v>74208.488532654635</v>
      </c>
      <c r="V1228">
        <v>74157.863244644032</v>
      </c>
      <c r="W1228">
        <v>74259.049057571145</v>
      </c>
      <c r="X1228">
        <v>4644.4507697167628</v>
      </c>
      <c r="Y1228">
        <v>4659.160411879162</v>
      </c>
      <c r="Z1228">
        <v>4533.9116079536607</v>
      </c>
      <c r="AA1228">
        <v>4712.7789950467668</v>
      </c>
      <c r="AB1228">
        <v>688.95890872311475</v>
      </c>
      <c r="AC1228">
        <v>681.1831937969348</v>
      </c>
      <c r="AD1228">
        <v>603.05205426741213</v>
      </c>
      <c r="AE1228">
        <v>790.91805820496575</v>
      </c>
      <c r="AF1228">
        <v>70.47935106995007</v>
      </c>
      <c r="AG1228">
        <v>70.25440388379451</v>
      </c>
      <c r="AH1228">
        <v>69.464857826613937</v>
      </c>
      <c r="AI1228">
        <v>72.149834527546304</v>
      </c>
      <c r="AJ1228">
        <v>0.63754588067367191</v>
      </c>
      <c r="AK1228">
        <v>0.63754578687342511</v>
      </c>
      <c r="AL1228">
        <v>0.63749456430675044</v>
      </c>
      <c r="AM1228">
        <v>0.63759634423816725</v>
      </c>
      <c r="AN1228">
        <v>0.96673898682268433</v>
      </c>
      <c r="AO1228">
        <v>0.96673898682268433</v>
      </c>
      <c r="AP1228">
        <v>0.96673898682268433</v>
      </c>
      <c r="AQ1228">
        <v>0.96673898682268433</v>
      </c>
      <c r="AR1228">
        <v>17.153942373244561</v>
      </c>
      <c r="AS1228">
        <v>17.153942373244561</v>
      </c>
      <c r="AT1228">
        <v>17.153942373244561</v>
      </c>
      <c r="AU1228">
        <v>17.153942373244561</v>
      </c>
      <c r="AV1228" t="str">
        <f>VLOOKUP(Sheet1[[#This Row],[NPDES ID2]],Combined_Sheet__Major_Only___2[[NPDES ID2]:[ECHO BFR]],3,FALSE)</f>
        <v>CA</v>
      </c>
      <c r="AW1228" t="s">
        <v>12185</v>
      </c>
      <c r="AX1228" t="str">
        <f>VLOOKUP(Sheet1[[#This Row],[NPDES ID2]],Combined_Sheet__Major_Only___2[[NPDES ID2]:[ECHO BFR]],27,FALSE)</f>
        <v>methaneBioCaptureRecover</v>
      </c>
      <c r="AY1228" t="str">
        <f>VLOOKUP(Sheet1[[#This Row],[NPDES ID2]],Combined_Sheet__Major_Only___2[[NPDES ID2]:[ECHO BFR]],28,FALSE)</f>
        <v>highTempCompost</v>
      </c>
      <c r="AZ1228" t="str">
        <f>VLOOKUP(Sheet1[[#This Row],[NPDES ID2]],Combined_Sheet__Major_Only___2[[NPDES ID2]:[ECHO BFR]],29,FALSE)</f>
        <v>preliminaryOps, thickening</v>
      </c>
      <c r="BA1228">
        <f>VLOOKUP(Sheet1[[#This Row],[NPDES ID2]],Combined_Sheet__Major_Only___2[[NPDES ID2]:[ECHO BFR]],17,FALSE)</f>
        <v>34.24</v>
      </c>
      <c r="BB1228">
        <f>VLOOKUP(Sheet1[[#This Row],[NPDES ID2]],Combined_Sheet__Major_Only___2[[NPDES ID2]:[ECHO BFR]],18,FALSE)</f>
        <v>-119.2612</v>
      </c>
      <c r="BC1228" s="2" t="str">
        <f>IF(ISNUMBER(SEARCH("aerobic",$AW1228)),"aerobic","")</f>
        <v/>
      </c>
      <c r="BD1228" s="2" t="str">
        <f>IF(ISNUMBER(SEARCH("anaer",$AW1228)),"anaer","")</f>
        <v>anaer</v>
      </c>
      <c r="BE1228" s="2" t="str">
        <f>IF(ISNUMBER(SEARCH("thickening",$AZ1228)),"thickening","")</f>
        <v>thickening</v>
      </c>
      <c r="BF1228" s="4" t="str">
        <f>IF(ISNUMBER(SEARCH("airDry",$AW1228)),"airDry","")</f>
        <v/>
      </c>
      <c r="BG1228" s="4" t="str">
        <f>IF(ISNUMBER(SEARCH("heatDry",$AY1228)),"heatDry","")</f>
        <v/>
      </c>
      <c r="BH1228" s="4" t="str">
        <f>IF(AND(ISNUMBER(SEARCH("aerobic",$AW1228)),ISNUMBER(SEARCH("anaer",$AW1228))),"Combined Aer and Anaer.","")</f>
        <v/>
      </c>
    </row>
    <row r="1229" spans="1:60" x14ac:dyDescent="0.25">
      <c r="A1229" s="5">
        <v>2124</v>
      </c>
      <c r="B1229" t="s">
        <v>9980</v>
      </c>
      <c r="C1229">
        <v>890.71</v>
      </c>
      <c r="D1229">
        <v>347.98188485794452</v>
      </c>
      <c r="E1229">
        <v>340.64482802071421</v>
      </c>
      <c r="F1229">
        <v>295.5418811447388</v>
      </c>
      <c r="G1229">
        <v>411.20432655671249</v>
      </c>
      <c r="H1229">
        <v>-109.8500144482127</v>
      </c>
      <c r="I1229">
        <v>-111.2394677008662</v>
      </c>
      <c r="J1229">
        <v>-130.63177324833219</v>
      </c>
      <c r="K1229">
        <v>-88.242010714762401</v>
      </c>
      <c r="L1229">
        <v>618.18124184829173</v>
      </c>
      <c r="M1229">
        <v>615.96089032148734</v>
      </c>
      <c r="N1229">
        <v>608.19834265110262</v>
      </c>
      <c r="O1229">
        <v>634.63228129061133</v>
      </c>
      <c r="P1229">
        <v>20.8655758831339</v>
      </c>
      <c r="Q1229">
        <v>21.066221351442231</v>
      </c>
      <c r="R1229">
        <v>17.049559382997259</v>
      </c>
      <c r="S1229">
        <v>24.401634046402549</v>
      </c>
      <c r="T1229">
        <v>74200.752262725015</v>
      </c>
      <c r="U1229">
        <v>74200.876919171045</v>
      </c>
      <c r="V1229">
        <v>74150.256698279511</v>
      </c>
      <c r="W1229">
        <v>74251.432383450665</v>
      </c>
      <c r="X1229">
        <v>4811.985502864004</v>
      </c>
      <c r="Y1229">
        <v>4828.8267693089347</v>
      </c>
      <c r="Z1229">
        <v>4684.0175905002652</v>
      </c>
      <c r="AA1229">
        <v>4891.413865731105</v>
      </c>
      <c r="AB1229">
        <v>737.13081936317462</v>
      </c>
      <c r="AC1229">
        <v>728.36453514271886</v>
      </c>
      <c r="AD1229">
        <v>642.39366769905484</v>
      </c>
      <c r="AE1229">
        <v>851.43851294539377</v>
      </c>
      <c r="AF1229">
        <v>68.01814230667776</v>
      </c>
      <c r="AG1229">
        <v>67.774176253893955</v>
      </c>
      <c r="AH1229">
        <v>66.919538027487704</v>
      </c>
      <c r="AI1229">
        <v>69.82780867513199</v>
      </c>
      <c r="AJ1229">
        <v>0.60742781703894977</v>
      </c>
      <c r="AK1229">
        <v>0.60742777330104225</v>
      </c>
      <c r="AL1229">
        <v>0.60740366624703235</v>
      </c>
      <c r="AM1229">
        <v>0.60745156536685374</v>
      </c>
      <c r="AN1229">
        <v>0.96673573765404641</v>
      </c>
      <c r="AO1229">
        <v>0.9667357376540463</v>
      </c>
      <c r="AP1229">
        <v>0.9667357376540463</v>
      </c>
      <c r="AQ1229">
        <v>0.9667357376540463</v>
      </c>
      <c r="AR1229">
        <v>16.228460838594689</v>
      </c>
      <c r="AS1229">
        <v>16.228460838594689</v>
      </c>
      <c r="AT1229">
        <v>16.228460838594689</v>
      </c>
      <c r="AU1229">
        <v>16.228460838594689</v>
      </c>
      <c r="AV1229" t="str">
        <f>VLOOKUP(Sheet1[[#This Row],[NPDES ID2]],Combined_Sheet__Major_Only___2[[NPDES ID2]:[ECHO BFR]],3,FALSE)</f>
        <v>AR</v>
      </c>
      <c r="AW1229" t="s">
        <v>41</v>
      </c>
      <c r="AX1229" t="str">
        <f>VLOOKUP(Sheet1[[#This Row],[NPDES ID2]],Combined_Sheet__Major_Only___2[[NPDES ID2]:[ECHO BFR]],27,FALSE)</f>
        <v>-</v>
      </c>
      <c r="AY1229" t="str">
        <f>VLOOKUP(Sheet1[[#This Row],[NPDES ID2]],Combined_Sheet__Major_Only___2[[NPDES ID2]:[ECHO BFR]],28,FALSE)</f>
        <v>-</v>
      </c>
      <c r="AZ1229" t="str">
        <f>VLOOKUP(Sheet1[[#This Row],[NPDES ID2]],Combined_Sheet__Major_Only___2[[NPDES ID2]:[ECHO BFR]],29,FALSE)</f>
        <v>sludgeLagoon, thickening</v>
      </c>
      <c r="BA1229">
        <f>VLOOKUP(Sheet1[[#This Row],[NPDES ID2]],Combined_Sheet__Major_Only___2[[NPDES ID2]:[ECHO BFR]],17,FALSE)</f>
        <v>34.738889999999998</v>
      </c>
      <c r="BB1229">
        <f>VLOOKUP(Sheet1[[#This Row],[NPDES ID2]],Combined_Sheet__Major_Only___2[[NPDES ID2]:[ECHO BFR]],18,FALSE)</f>
        <v>-92.179140000000004</v>
      </c>
      <c r="BC1229" s="2" t="str">
        <f>IF(ISNUMBER(SEARCH("aerobic",$AW1229)),"aerobic","")</f>
        <v>aerobic</v>
      </c>
      <c r="BD1229" s="2" t="str">
        <f>IF(ISNUMBER(SEARCH("anaer",$AW1229)),"anaer","")</f>
        <v/>
      </c>
      <c r="BE1229" s="2" t="str">
        <f>IF(ISNUMBER(SEARCH("thickening",$AZ1229)),"thickening","")</f>
        <v>thickening</v>
      </c>
      <c r="BF1229" s="3" t="str">
        <f>IF(ISNUMBER(SEARCH("airDry",$AW1229)),"airDry","")</f>
        <v/>
      </c>
      <c r="BG1229" s="3" t="str">
        <f>IF(ISNUMBER(SEARCH("heatDry",$AY1229)),"heatDry","")</f>
        <v/>
      </c>
      <c r="BH1229" s="3" t="str">
        <f>IF(AND(ISNUMBER(SEARCH("aerobic",$AW1229)),ISNUMBER(SEARCH("anaer",$AW1229))),"Combined Aer and Anaer.","")</f>
        <v/>
      </c>
    </row>
    <row r="1230" spans="1:60" x14ac:dyDescent="0.25">
      <c r="A1230" s="5">
        <v>844</v>
      </c>
      <c r="B1230" t="s">
        <v>4127</v>
      </c>
      <c r="C1230">
        <v>988</v>
      </c>
      <c r="D1230">
        <v>355.03481668716557</v>
      </c>
      <c r="E1230">
        <v>348.68162660036592</v>
      </c>
      <c r="F1230">
        <v>302.06418360520161</v>
      </c>
      <c r="G1230">
        <v>418.85828062075819</v>
      </c>
      <c r="H1230">
        <v>-109.6108470772034</v>
      </c>
      <c r="I1230">
        <v>-111.0062827787482</v>
      </c>
      <c r="J1230">
        <v>-130.40009126462749</v>
      </c>
      <c r="K1230">
        <v>-88.002330120830266</v>
      </c>
      <c r="L1230">
        <v>686.94435344359601</v>
      </c>
      <c r="M1230">
        <v>684.49086389631611</v>
      </c>
      <c r="N1230">
        <v>675.91373117774378</v>
      </c>
      <c r="O1230">
        <v>705.12220605872358</v>
      </c>
      <c r="P1230">
        <v>23.14205372166818</v>
      </c>
      <c r="Q1230">
        <v>23.36743227189325</v>
      </c>
      <c r="R1230">
        <v>18.905063064645891</v>
      </c>
      <c r="S1230">
        <v>27.076905889267699</v>
      </c>
      <c r="T1230">
        <v>74200.166563124018</v>
      </c>
      <c r="U1230">
        <v>74200.291218609898</v>
      </c>
      <c r="V1230">
        <v>74149.671387624432</v>
      </c>
      <c r="W1230">
        <v>74250.846293482216</v>
      </c>
      <c r="X1230">
        <v>4803.2460297287525</v>
      </c>
      <c r="Y1230">
        <v>4819.9798963690537</v>
      </c>
      <c r="Z1230">
        <v>4676.2042566736836</v>
      </c>
      <c r="AA1230">
        <v>4882.0832773352276</v>
      </c>
      <c r="AB1230">
        <v>734.55160001908303</v>
      </c>
      <c r="AC1230">
        <v>725.84043999620417</v>
      </c>
      <c r="AD1230">
        <v>640.29475183793045</v>
      </c>
      <c r="AE1230">
        <v>848.18245927946339</v>
      </c>
      <c r="AF1230">
        <v>68.141538588158312</v>
      </c>
      <c r="AG1230">
        <v>67.898539151417623</v>
      </c>
      <c r="AH1230">
        <v>67.047142306438388</v>
      </c>
      <c r="AI1230">
        <v>69.944213710823348</v>
      </c>
      <c r="AJ1230">
        <v>0.6089373513233709</v>
      </c>
      <c r="AK1230">
        <v>0.60893730274724112</v>
      </c>
      <c r="AL1230">
        <v>0.60891055499140823</v>
      </c>
      <c r="AM1230">
        <v>0.60896370123314969</v>
      </c>
      <c r="AN1230">
        <v>0.96673548760980699</v>
      </c>
      <c r="AO1230">
        <v>0.96673548760980699</v>
      </c>
      <c r="AP1230">
        <v>0.96673548760980699</v>
      </c>
      <c r="AQ1230">
        <v>0.96673548760980699</v>
      </c>
      <c r="AR1230">
        <v>16.274802601556608</v>
      </c>
      <c r="AS1230">
        <v>16.274802601556608</v>
      </c>
      <c r="AT1230">
        <v>16.274802601556608</v>
      </c>
      <c r="AU1230">
        <v>16.274802601556608</v>
      </c>
      <c r="AV1230" t="str">
        <f>VLOOKUP(Sheet1[[#This Row],[NPDES ID2]],Combined_Sheet__Major_Only___2[[NPDES ID2]:[ECHO BFR]],3,FALSE)</f>
        <v>MT</v>
      </c>
      <c r="AW1230" t="s">
        <v>41</v>
      </c>
      <c r="AX1230" t="str">
        <f>VLOOKUP(Sheet1[[#This Row],[NPDES ID2]],Combined_Sheet__Major_Only___2[[NPDES ID2]:[ECHO BFR]],27,FALSE)</f>
        <v>methaneBioCaptureRecover</v>
      </c>
      <c r="AY1230" t="str">
        <f>VLOOKUP(Sheet1[[#This Row],[NPDES ID2]],Combined_Sheet__Major_Only___2[[NPDES ID2]:[ECHO BFR]],28,FALSE)</f>
        <v>-</v>
      </c>
      <c r="AZ1230" t="str">
        <f>VLOOKUP(Sheet1[[#This Row],[NPDES ID2]],Combined_Sheet__Major_Only___2[[NPDES ID2]:[ECHO BFR]],29,FALSE)</f>
        <v>thickening, preliminaryOps</v>
      </c>
      <c r="BA1230">
        <f>VLOOKUP(Sheet1[[#This Row],[NPDES ID2]],Combined_Sheet__Major_Only___2[[NPDES ID2]:[ECHO BFR]],17,FALSE)</f>
        <v>45.722050000000003</v>
      </c>
      <c r="BB1230">
        <f>VLOOKUP(Sheet1[[#This Row],[NPDES ID2]],Combined_Sheet__Major_Only___2[[NPDES ID2]:[ECHO BFR]],18,FALSE)</f>
        <v>-111.06765</v>
      </c>
      <c r="BC1230" s="2" t="str">
        <f>IF(ISNUMBER(SEARCH("aerobic",$AW1230)),"aerobic","")</f>
        <v>aerobic</v>
      </c>
      <c r="BD1230" s="2" t="str">
        <f>IF(ISNUMBER(SEARCH("anaer",$AW1230)),"anaer","")</f>
        <v/>
      </c>
      <c r="BE1230" s="2" t="str">
        <f>IF(ISNUMBER(SEARCH("thickening",$AZ1230)),"thickening","")</f>
        <v>thickening</v>
      </c>
      <c r="BF1230" s="3" t="str">
        <f>IF(ISNUMBER(SEARCH("airDry",$AW1230)),"airDry","")</f>
        <v/>
      </c>
      <c r="BG1230" s="3" t="str">
        <f>IF(ISNUMBER(SEARCH("heatDry",$AY1230)),"heatDry","")</f>
        <v/>
      </c>
      <c r="BH1230" s="3" t="str">
        <f>IF(AND(ISNUMBER(SEARCH("aerobic",$AW1230)),ISNUMBER(SEARCH("anaer",$AW1230))),"Combined Aer and Anaer.","")</f>
        <v/>
      </c>
    </row>
    <row r="1231" spans="1:60" x14ac:dyDescent="0.25">
      <c r="A1231" s="5">
        <v>2330</v>
      </c>
      <c r="B1231" t="s">
        <v>10877</v>
      </c>
      <c r="C1231">
        <v>377.23</v>
      </c>
      <c r="D1231">
        <v>393.11419300900741</v>
      </c>
      <c r="E1231">
        <v>388.66105807069158</v>
      </c>
      <c r="F1231">
        <v>304.56557873018153</v>
      </c>
      <c r="G1231">
        <v>484.26465650260229</v>
      </c>
      <c r="H1231">
        <v>-109.5424683630536</v>
      </c>
      <c r="I1231">
        <v>-110.9176597637796</v>
      </c>
      <c r="J1231">
        <v>-130.3464371616252</v>
      </c>
      <c r="K1231">
        <v>-88.01192655003932</v>
      </c>
      <c r="L1231">
        <v>262.78804328188443</v>
      </c>
      <c r="M1231">
        <v>261.85525189835067</v>
      </c>
      <c r="N1231">
        <v>258.59317305777398</v>
      </c>
      <c r="O1231">
        <v>269.70037585101301</v>
      </c>
      <c r="P1231">
        <v>8.8351740567888548</v>
      </c>
      <c r="Q1231">
        <v>8.9224147603891524</v>
      </c>
      <c r="R1231">
        <v>7.2156610619209696</v>
      </c>
      <c r="S1231">
        <v>10.342338183227859</v>
      </c>
      <c r="T1231">
        <v>74169.571907081918</v>
      </c>
      <c r="U1231">
        <v>74169.696512411945</v>
      </c>
      <c r="V1231">
        <v>74119.097048595577</v>
      </c>
      <c r="W1231">
        <v>74220.23124617018</v>
      </c>
      <c r="X1231">
        <v>4792.035204365252</v>
      </c>
      <c r="Y1231">
        <v>4808.6408376006066</v>
      </c>
      <c r="Z1231">
        <v>4666.0187753060618</v>
      </c>
      <c r="AA1231">
        <v>4870.2202099311507</v>
      </c>
      <c r="AB1231">
        <v>731.50401224444295</v>
      </c>
      <c r="AC1231">
        <v>722.848957436315</v>
      </c>
      <c r="AD1231">
        <v>637.810083470922</v>
      </c>
      <c r="AE1231">
        <v>844.3440318216351</v>
      </c>
      <c r="AF1231">
        <v>68.270572401908098</v>
      </c>
      <c r="AG1231">
        <v>68.028382457710052</v>
      </c>
      <c r="AH1231">
        <v>67.180692272379403</v>
      </c>
      <c r="AI1231">
        <v>70.066167192690585</v>
      </c>
      <c r="AJ1231">
        <v>0.610515891613159</v>
      </c>
      <c r="AK1231">
        <v>0.61051587318181244</v>
      </c>
      <c r="AL1231">
        <v>0.61050566062098388</v>
      </c>
      <c r="AM1231">
        <v>0.61052595184329317</v>
      </c>
      <c r="AN1231">
        <v>0.9667224210480454</v>
      </c>
      <c r="AO1231">
        <v>0.96672242104804529</v>
      </c>
      <c r="AP1231">
        <v>0.96672242104804529</v>
      </c>
      <c r="AQ1231">
        <v>0.96672242104804529</v>
      </c>
      <c r="AR1231">
        <v>16.323923645424632</v>
      </c>
      <c r="AS1231">
        <v>16.323923645424621</v>
      </c>
      <c r="AT1231">
        <v>16.323923645424621</v>
      </c>
      <c r="AU1231">
        <v>16.323923645424621</v>
      </c>
      <c r="AV1231" t="str">
        <f>VLOOKUP(Sheet1[[#This Row],[NPDES ID2]],Combined_Sheet__Major_Only___2[[NPDES ID2]:[ECHO BFR]],3,FALSE)</f>
        <v>LA</v>
      </c>
      <c r="AW1231" t="s">
        <v>41</v>
      </c>
      <c r="AX1231" t="str">
        <f>VLOOKUP(Sheet1[[#This Row],[NPDES ID2]],Combined_Sheet__Major_Only___2[[NPDES ID2]:[ECHO BFR]],27,FALSE)</f>
        <v>-</v>
      </c>
      <c r="AY1231" t="str">
        <f>VLOOKUP(Sheet1[[#This Row],[NPDES ID2]],Combined_Sheet__Major_Only___2[[NPDES ID2]:[ECHO BFR]],28,FALSE)</f>
        <v>-</v>
      </c>
      <c r="AZ1231" t="str">
        <f>VLOOKUP(Sheet1[[#This Row],[NPDES ID2]],Combined_Sheet__Major_Only___2[[NPDES ID2]:[ECHO BFR]],29,FALSE)</f>
        <v>thickening, preliminaryOps</v>
      </c>
      <c r="BA1231">
        <f>VLOOKUP(Sheet1[[#This Row],[NPDES ID2]],Combined_Sheet__Major_Only___2[[NPDES ID2]:[ECHO BFR]],17,FALSE)</f>
        <v>30.187221999999998</v>
      </c>
      <c r="BB1231">
        <f>VLOOKUP(Sheet1[[#This Row],[NPDES ID2]],Combined_Sheet__Major_Only___2[[NPDES ID2]:[ECHO BFR]],18,FALSE)</f>
        <v>-93.305194</v>
      </c>
      <c r="BC1231" s="2" t="str">
        <f>IF(ISNUMBER(SEARCH("aerobic",$AW1231)),"aerobic","")</f>
        <v>aerobic</v>
      </c>
      <c r="BD1231" s="2" t="str">
        <f>IF(ISNUMBER(SEARCH("anaer",$AW1231)),"anaer","")</f>
        <v/>
      </c>
      <c r="BE1231" s="2" t="str">
        <f>IF(ISNUMBER(SEARCH("thickening",$AZ1231)),"thickening","")</f>
        <v>thickening</v>
      </c>
      <c r="BF1231" s="3" t="str">
        <f>IF(ISNUMBER(SEARCH("airDry",$AW1231)),"airDry","")</f>
        <v/>
      </c>
      <c r="BG1231" s="3" t="str">
        <f>IF(ISNUMBER(SEARCH("heatDry",$AY1231)),"heatDry","")</f>
        <v/>
      </c>
      <c r="BH1231" s="3" t="str">
        <f>IF(AND(ISNUMBER(SEARCH("aerobic",$AW1231)),ISNUMBER(SEARCH("anaer",$AW1231))),"Combined Aer and Anaer.","")</f>
        <v/>
      </c>
    </row>
    <row r="1232" spans="1:60" x14ac:dyDescent="0.25">
      <c r="A1232" s="5">
        <v>2003</v>
      </c>
      <c r="B1232" t="s">
        <v>9433</v>
      </c>
      <c r="C1232">
        <v>1712.11</v>
      </c>
      <c r="D1232">
        <v>445.68034963400748</v>
      </c>
      <c r="E1232">
        <v>443.03037106405128</v>
      </c>
      <c r="F1232">
        <v>376.47426024376409</v>
      </c>
      <c r="G1232">
        <v>517.18243970804872</v>
      </c>
      <c r="H1232">
        <v>-108.65900411953299</v>
      </c>
      <c r="I1232">
        <v>-110.0959132865823</v>
      </c>
      <c r="J1232">
        <v>-129.47192672247391</v>
      </c>
      <c r="K1232">
        <v>-87.00900493175476</v>
      </c>
      <c r="L1232">
        <v>1198.1823499227271</v>
      </c>
      <c r="M1232">
        <v>1193.989111604878</v>
      </c>
      <c r="N1232">
        <v>1179.3361792809151</v>
      </c>
      <c r="O1232">
        <v>1229.2429305111079</v>
      </c>
      <c r="P1232">
        <v>40.085790852308342</v>
      </c>
      <c r="Q1232">
        <v>40.493876233313998</v>
      </c>
      <c r="R1232">
        <v>32.717630469597893</v>
      </c>
      <c r="S1232">
        <v>46.983928583962907</v>
      </c>
      <c r="T1232">
        <v>74138.786651153234</v>
      </c>
      <c r="U1232">
        <v>74138.911206014978</v>
      </c>
      <c r="V1232">
        <v>74088.332236251939</v>
      </c>
      <c r="W1232">
        <v>74189.425471937167</v>
      </c>
      <c r="X1232">
        <v>4768.1013792079912</v>
      </c>
      <c r="Y1232">
        <v>4784.4429578206564</v>
      </c>
      <c r="Z1232">
        <v>4644.4624314329058</v>
      </c>
      <c r="AA1232">
        <v>4844.7690348668948</v>
      </c>
      <c r="AB1232">
        <v>724.8080043498079</v>
      </c>
      <c r="AC1232">
        <v>716.30093069937732</v>
      </c>
      <c r="AD1232">
        <v>632.3164938082125</v>
      </c>
      <c r="AE1232">
        <v>835.9748759004101</v>
      </c>
      <c r="AF1232">
        <v>68.588899746761768</v>
      </c>
      <c r="AG1232">
        <v>68.349509778417655</v>
      </c>
      <c r="AH1232">
        <v>67.509700048417031</v>
      </c>
      <c r="AI1232">
        <v>70.366106696026989</v>
      </c>
      <c r="AJ1232">
        <v>0.61441046058741189</v>
      </c>
      <c r="AK1232">
        <v>0.61441037576355451</v>
      </c>
      <c r="AL1232">
        <v>0.61436400374888445</v>
      </c>
      <c r="AM1232">
        <v>0.61445614512518099</v>
      </c>
      <c r="AN1232">
        <v>0.96670926271814361</v>
      </c>
      <c r="AO1232">
        <v>0.9667092627181435</v>
      </c>
      <c r="AP1232">
        <v>0.9667092627181435</v>
      </c>
      <c r="AQ1232">
        <v>0.9667092627181435</v>
      </c>
      <c r="AR1232">
        <v>16.442479469075849</v>
      </c>
      <c r="AS1232">
        <v>16.442479469075849</v>
      </c>
      <c r="AT1232">
        <v>16.442479469075849</v>
      </c>
      <c r="AU1232">
        <v>16.442479469075849</v>
      </c>
      <c r="AV1232" t="str">
        <f>VLOOKUP(Sheet1[[#This Row],[NPDES ID2]],Combined_Sheet__Major_Only___2[[NPDES ID2]:[ECHO BFR]],3,FALSE)</f>
        <v>HI</v>
      </c>
      <c r="AW1232" t="s">
        <v>41</v>
      </c>
      <c r="AX1232" t="str">
        <f>VLOOKUP(Sheet1[[#This Row],[NPDES ID2]],Combined_Sheet__Major_Only___2[[NPDES ID2]:[ECHO BFR]],27,FALSE)</f>
        <v>-</v>
      </c>
      <c r="AY1232" t="str">
        <f>VLOOKUP(Sheet1[[#This Row],[NPDES ID2]],Combined_Sheet__Major_Only___2[[NPDES ID2]:[ECHO BFR]],28,FALSE)</f>
        <v>-</v>
      </c>
      <c r="AZ1232" t="str">
        <f>VLOOKUP(Sheet1[[#This Row],[NPDES ID2]],Combined_Sheet__Major_Only___2[[NPDES ID2]:[ECHO BFR]],29,FALSE)</f>
        <v>thickening</v>
      </c>
      <c r="BA1232">
        <f>VLOOKUP(Sheet1[[#This Row],[NPDES ID2]],Combined_Sheet__Major_Only___2[[NPDES ID2]:[ECHO BFR]],17,FALSE)</f>
        <v>19.713750000000001</v>
      </c>
      <c r="BB1232">
        <f>VLOOKUP(Sheet1[[#This Row],[NPDES ID2]],Combined_Sheet__Major_Only___2[[NPDES ID2]:[ECHO BFR]],18,FALSE)</f>
        <v>-155.01927800000001</v>
      </c>
      <c r="BC1232" s="2" t="str">
        <f>IF(ISNUMBER(SEARCH("aerobic",$AW1232)),"aerobic","")</f>
        <v>aerobic</v>
      </c>
      <c r="BD1232" s="2" t="str">
        <f>IF(ISNUMBER(SEARCH("anaer",$AW1232)),"anaer","")</f>
        <v/>
      </c>
      <c r="BE1232" s="2" t="str">
        <f>IF(ISNUMBER(SEARCH("thickening",$AZ1232)),"thickening","")</f>
        <v>thickening</v>
      </c>
      <c r="BF1232" s="4" t="str">
        <f>IF(ISNUMBER(SEARCH("airDry",$AW1232)),"airDry","")</f>
        <v/>
      </c>
      <c r="BG1232" s="4" t="str">
        <f>IF(ISNUMBER(SEARCH("heatDry",$AY1232)),"heatDry","")</f>
        <v/>
      </c>
      <c r="BH1232" s="4" t="str">
        <f>IF(AND(ISNUMBER(SEARCH("aerobic",$AW1232)),ISNUMBER(SEARCH("anaer",$AW1232))),"Combined Aer and Anaer.","")</f>
        <v/>
      </c>
    </row>
    <row r="1233" spans="1:60" x14ac:dyDescent="0.25">
      <c r="A1233" s="5">
        <v>791</v>
      </c>
      <c r="B1233" t="s">
        <v>3874</v>
      </c>
      <c r="C1233">
        <v>1493.2</v>
      </c>
      <c r="D1233">
        <v>418.80042631184341</v>
      </c>
      <c r="E1233">
        <v>415.11651351028661</v>
      </c>
      <c r="F1233">
        <v>353.19649095499568</v>
      </c>
      <c r="G1233">
        <v>486.73432310083842</v>
      </c>
      <c r="H1233">
        <v>-110.19362534898001</v>
      </c>
      <c r="I1233">
        <v>-111.6120236572221</v>
      </c>
      <c r="J1233">
        <v>-130.9497899081849</v>
      </c>
      <c r="K1233">
        <v>-88.494350810358853</v>
      </c>
      <c r="L1233">
        <v>1031.9468914419481</v>
      </c>
      <c r="M1233">
        <v>1028.190766375202</v>
      </c>
      <c r="N1233">
        <v>1015.063494368201</v>
      </c>
      <c r="O1233">
        <v>1059.7716901811029</v>
      </c>
      <c r="P1233">
        <v>34.987071040225999</v>
      </c>
      <c r="Q1233">
        <v>35.313278116686419</v>
      </c>
      <c r="R1233">
        <v>28.604942303568979</v>
      </c>
      <c r="S1233">
        <v>40.872081403120568</v>
      </c>
      <c r="T1233">
        <v>74123.294571176579</v>
      </c>
      <c r="U1233">
        <v>74123.419100641142</v>
      </c>
      <c r="V1233">
        <v>74072.850444110984</v>
      </c>
      <c r="W1233">
        <v>74173.923066523814</v>
      </c>
      <c r="X1233">
        <v>4827.3971246712308</v>
      </c>
      <c r="Y1233">
        <v>4844.4829100780262</v>
      </c>
      <c r="Z1233">
        <v>4697.387810300972</v>
      </c>
      <c r="AA1233">
        <v>4908.1299576575038</v>
      </c>
      <c r="AB1233">
        <v>742.46754616760109</v>
      </c>
      <c r="AC1233">
        <v>733.58607899557092</v>
      </c>
      <c r="AD1233">
        <v>646.67113147766383</v>
      </c>
      <c r="AE1233">
        <v>858.29827288338322</v>
      </c>
      <c r="AF1233">
        <v>67.732603116042299</v>
      </c>
      <c r="AG1233">
        <v>67.486633777636229</v>
      </c>
      <c r="AH1233">
        <v>66.624127884199012</v>
      </c>
      <c r="AI1233">
        <v>69.558179027539921</v>
      </c>
      <c r="AJ1233">
        <v>0.60393496880015507</v>
      </c>
      <c r="AK1233">
        <v>0.6039348951179615</v>
      </c>
      <c r="AL1233">
        <v>0.60389453475885146</v>
      </c>
      <c r="AM1233">
        <v>0.6039747302675782</v>
      </c>
      <c r="AN1233">
        <v>0.9667026371084364</v>
      </c>
      <c r="AO1233">
        <v>0.96670263710843607</v>
      </c>
      <c r="AP1233">
        <v>0.96670263710843607</v>
      </c>
      <c r="AQ1233">
        <v>0.96670263710843607</v>
      </c>
      <c r="AR1233">
        <v>16.120466694507229</v>
      </c>
      <c r="AS1233">
        <v>16.120466694507218</v>
      </c>
      <c r="AT1233">
        <v>16.120466694507218</v>
      </c>
      <c r="AU1233">
        <v>16.120466694507218</v>
      </c>
      <c r="AV1233" t="str">
        <f>VLOOKUP(Sheet1[[#This Row],[NPDES ID2]],Combined_Sheet__Major_Only___2[[NPDES ID2]:[ECHO BFR]],3,FALSE)</f>
        <v>FL</v>
      </c>
      <c r="AW1233" t="s">
        <v>41</v>
      </c>
      <c r="AX1233" t="str">
        <f>VLOOKUP(Sheet1[[#This Row],[NPDES ID2]],Combined_Sheet__Major_Only___2[[NPDES ID2]:[ECHO BFR]],27,FALSE)</f>
        <v>-</v>
      </c>
      <c r="AY1233" t="str">
        <f>VLOOKUP(Sheet1[[#This Row],[NPDES ID2]],Combined_Sheet__Major_Only___2[[NPDES ID2]:[ECHO BFR]],28,FALSE)</f>
        <v>-</v>
      </c>
      <c r="AZ1233" t="str">
        <f>VLOOKUP(Sheet1[[#This Row],[NPDES ID2]],Combined_Sheet__Major_Only___2[[NPDES ID2]:[ECHO BFR]],29,FALSE)</f>
        <v>thickening</v>
      </c>
      <c r="BA1233">
        <f>VLOOKUP(Sheet1[[#This Row],[NPDES ID2]],Combined_Sheet__Major_Only___2[[NPDES ID2]:[ECHO BFR]],17,FALSE)</f>
        <v>30.216107000000001</v>
      </c>
      <c r="BB1233">
        <f>VLOOKUP(Sheet1[[#This Row],[NPDES ID2]],Combined_Sheet__Major_Only___2[[NPDES ID2]:[ECHO BFR]],18,FALSE)</f>
        <v>-85.853669999999994</v>
      </c>
      <c r="BC1233" s="2" t="str">
        <f>IF(ISNUMBER(SEARCH("aerobic",$AW1233)),"aerobic","")</f>
        <v>aerobic</v>
      </c>
      <c r="BD1233" s="2" t="str">
        <f>IF(ISNUMBER(SEARCH("anaer",$AW1233)),"anaer","")</f>
        <v/>
      </c>
      <c r="BE1233" s="2" t="str">
        <f>IF(ISNUMBER(SEARCH("thickening",$AZ1233)),"thickening","")</f>
        <v>thickening</v>
      </c>
      <c r="BF1233" s="4" t="str">
        <f>IF(ISNUMBER(SEARCH("airDry",$AW1233)),"airDry","")</f>
        <v/>
      </c>
      <c r="BG1233" s="4" t="str">
        <f>IF(ISNUMBER(SEARCH("heatDry",$AY1233)),"heatDry","")</f>
        <v/>
      </c>
      <c r="BH1233" s="4" t="str">
        <f>IF(AND(ISNUMBER(SEARCH("aerobic",$AW1233)),ISNUMBER(SEARCH("anaer",$AW1233))),"Combined Aer and Anaer.","")</f>
        <v/>
      </c>
    </row>
    <row r="1234" spans="1:60" x14ac:dyDescent="0.25">
      <c r="A1234" s="5">
        <v>1236</v>
      </c>
      <c r="B1234" t="s">
        <v>5911</v>
      </c>
      <c r="C1234">
        <v>219.92</v>
      </c>
      <c r="D1234">
        <v>537.38470121971136</v>
      </c>
      <c r="E1234">
        <v>533.94766565372117</v>
      </c>
      <c r="F1234">
        <v>395.90270931806162</v>
      </c>
      <c r="G1234">
        <v>677.82533995284621</v>
      </c>
      <c r="H1234">
        <v>-109.29680603896961</v>
      </c>
      <c r="I1234">
        <v>-110.6690132021595</v>
      </c>
      <c r="J1234">
        <v>-130.11347849578669</v>
      </c>
      <c r="K1234">
        <v>-87.796817487867486</v>
      </c>
      <c r="L1234">
        <v>153.57358618010369</v>
      </c>
      <c r="M1234">
        <v>153.03263128842531</v>
      </c>
      <c r="N1234">
        <v>151.14067911199211</v>
      </c>
      <c r="O1234">
        <v>157.5824584341585</v>
      </c>
      <c r="P1234">
        <v>5.1500796532492679</v>
      </c>
      <c r="Q1234">
        <v>5.2017928984409352</v>
      </c>
      <c r="R1234">
        <v>4.2046584844222608</v>
      </c>
      <c r="S1234">
        <v>6.0324242993104971</v>
      </c>
      <c r="T1234">
        <v>74057.23697256732</v>
      </c>
      <c r="U1234">
        <v>74057.361393739338</v>
      </c>
      <c r="V1234">
        <v>74006.836712414457</v>
      </c>
      <c r="W1234">
        <v>74107.821440672604</v>
      </c>
      <c r="X1234">
        <v>4773.183075219059</v>
      </c>
      <c r="Y1234">
        <v>4789.6182916701327</v>
      </c>
      <c r="Z1234">
        <v>4648.5808593093261</v>
      </c>
      <c r="AA1234">
        <v>4850.4696369993244</v>
      </c>
      <c r="AB1234">
        <v>726.98301301435311</v>
      </c>
      <c r="AC1234">
        <v>718.41114203903567</v>
      </c>
      <c r="AD1234">
        <v>634.06943334694017</v>
      </c>
      <c r="AE1234">
        <v>838.75185071134104</v>
      </c>
      <c r="AF1234">
        <v>68.435677821726088</v>
      </c>
      <c r="AG1234">
        <v>68.194699989889585</v>
      </c>
      <c r="AH1234">
        <v>67.351475216615484</v>
      </c>
      <c r="AI1234">
        <v>70.222010689366783</v>
      </c>
      <c r="AJ1234">
        <v>0.61253581028275228</v>
      </c>
      <c r="AK1234">
        <v>0.61253579956148363</v>
      </c>
      <c r="AL1234">
        <v>0.61252984943547384</v>
      </c>
      <c r="AM1234">
        <v>0.61254167159213579</v>
      </c>
      <c r="AN1234">
        <v>0.96667435615569663</v>
      </c>
      <c r="AO1234">
        <v>0.96667435615569686</v>
      </c>
      <c r="AP1234">
        <v>0.96667435615569686</v>
      </c>
      <c r="AQ1234">
        <v>0.96667435615569686</v>
      </c>
      <c r="AR1234">
        <v>16.38620087463983</v>
      </c>
      <c r="AS1234">
        <v>16.38620087463983</v>
      </c>
      <c r="AT1234">
        <v>16.38620087463983</v>
      </c>
      <c r="AU1234">
        <v>16.38620087463983</v>
      </c>
      <c r="AV1234" t="str">
        <f>VLOOKUP(Sheet1[[#This Row],[NPDES ID2]],Combined_Sheet__Major_Only___2[[NPDES ID2]:[ECHO BFR]],3,FALSE)</f>
        <v>TX</v>
      </c>
      <c r="AW1234" t="s">
        <v>41</v>
      </c>
      <c r="AX1234" t="str">
        <f>VLOOKUP(Sheet1[[#This Row],[NPDES ID2]],Combined_Sheet__Major_Only___2[[NPDES ID2]:[ECHO BFR]],27,FALSE)</f>
        <v>-</v>
      </c>
      <c r="AY1234" t="str">
        <f>VLOOKUP(Sheet1[[#This Row],[NPDES ID2]],Combined_Sheet__Major_Only___2[[NPDES ID2]:[ECHO BFR]],28,FALSE)</f>
        <v>-</v>
      </c>
      <c r="AZ1234" t="str">
        <f>VLOOKUP(Sheet1[[#This Row],[NPDES ID2]],Combined_Sheet__Major_Only___2[[NPDES ID2]:[ECHO BFR]],29,FALSE)</f>
        <v>thickening</v>
      </c>
      <c r="BA1234">
        <f>VLOOKUP(Sheet1[[#This Row],[NPDES ID2]],Combined_Sheet__Major_Only___2[[NPDES ID2]:[ECHO BFR]],17,FALSE)</f>
        <v>29.67755</v>
      </c>
      <c r="BB1234">
        <f>VLOOKUP(Sheet1[[#This Row],[NPDES ID2]],Combined_Sheet__Major_Only___2[[NPDES ID2]:[ECHO BFR]],18,FALSE)</f>
        <v>-95.634169999999997</v>
      </c>
      <c r="BC1234" s="2" t="str">
        <f>IF(ISNUMBER(SEARCH("aerobic",$AW1234)),"aerobic","")</f>
        <v>aerobic</v>
      </c>
      <c r="BD1234" s="2" t="str">
        <f>IF(ISNUMBER(SEARCH("anaer",$AW1234)),"anaer","")</f>
        <v/>
      </c>
      <c r="BE1234" s="2" t="str">
        <f>IF(ISNUMBER(SEARCH("thickening",$AZ1234)),"thickening","")</f>
        <v>thickening</v>
      </c>
      <c r="BF1234" s="3" t="str">
        <f>IF(ISNUMBER(SEARCH("airDry",$AW1234)),"airDry","")</f>
        <v/>
      </c>
      <c r="BG1234" s="3" t="str">
        <f>IF(ISNUMBER(SEARCH("heatDry",$AY1234)),"heatDry","")</f>
        <v/>
      </c>
      <c r="BH1234" s="3" t="str">
        <f>IF(AND(ISNUMBER(SEARCH("aerobic",$AW1234)),ISNUMBER(SEARCH("anaer",$AW1234))),"Combined Aer and Anaer.","")</f>
        <v/>
      </c>
    </row>
    <row r="1235" spans="1:60" x14ac:dyDescent="0.25">
      <c r="A1235" s="5">
        <v>906</v>
      </c>
      <c r="B1235" t="s">
        <v>4412</v>
      </c>
      <c r="C1235">
        <v>729.11</v>
      </c>
      <c r="D1235">
        <v>309.59214897237342</v>
      </c>
      <c r="E1235">
        <v>302.17529277926508</v>
      </c>
      <c r="F1235">
        <v>260.19250717532441</v>
      </c>
      <c r="G1235">
        <v>371.48653705145688</v>
      </c>
      <c r="H1235">
        <v>-137.9416424553832</v>
      </c>
      <c r="I1235">
        <v>-139.30102907432581</v>
      </c>
      <c r="J1235">
        <v>-158.02494681097619</v>
      </c>
      <c r="K1235">
        <v>-115.01918748766229</v>
      </c>
      <c r="L1235">
        <v>557.92442747006396</v>
      </c>
      <c r="M1235">
        <v>554.63186037057096</v>
      </c>
      <c r="N1235">
        <v>543.11909078523752</v>
      </c>
      <c r="O1235">
        <v>582.32162704447842</v>
      </c>
      <c r="P1235">
        <v>22.94051756653095</v>
      </c>
      <c r="Q1235">
        <v>22.84751979421327</v>
      </c>
      <c r="R1235">
        <v>19.23318653440931</v>
      </c>
      <c r="S1235">
        <v>25.82812740804015</v>
      </c>
      <c r="T1235">
        <v>74048.10329541289</v>
      </c>
      <c r="U1235">
        <v>74048.227701611468</v>
      </c>
      <c r="V1235">
        <v>73997.709100666994</v>
      </c>
      <c r="W1235">
        <v>74098.681675942746</v>
      </c>
      <c r="X1235">
        <v>5795.354280492571</v>
      </c>
      <c r="Y1235">
        <v>5826.4721291327296</v>
      </c>
      <c r="Z1235">
        <v>5546.9371083970309</v>
      </c>
      <c r="AA1235">
        <v>5951.0714487440864</v>
      </c>
      <c r="AB1235">
        <v>1100.0898625595</v>
      </c>
      <c r="AC1235">
        <v>1084.781960473792</v>
      </c>
      <c r="AD1235">
        <v>924.46315563652411</v>
      </c>
      <c r="AE1235">
        <v>1328.543069447609</v>
      </c>
      <c r="AF1235">
        <v>56.378590819991153</v>
      </c>
      <c r="AG1235">
        <v>56.046150365679907</v>
      </c>
      <c r="AH1235">
        <v>54.882347487226831</v>
      </c>
      <c r="AI1235">
        <v>58.843581974222268</v>
      </c>
      <c r="AJ1235">
        <v>0.46530541539120818</v>
      </c>
      <c r="AK1235">
        <v>0.46530538233150581</v>
      </c>
      <c r="AL1235">
        <v>0.46528715861098241</v>
      </c>
      <c r="AM1235">
        <v>0.46532336791813822</v>
      </c>
      <c r="AN1235">
        <v>0.96667044201325947</v>
      </c>
      <c r="AO1235">
        <v>0.96667044201325947</v>
      </c>
      <c r="AP1235">
        <v>0.96667044201325947</v>
      </c>
      <c r="AQ1235">
        <v>0.96667044201325947</v>
      </c>
      <c r="AR1235">
        <v>11.857078612419439</v>
      </c>
      <c r="AS1235">
        <v>11.85707861241945</v>
      </c>
      <c r="AT1235">
        <v>11.85707861241945</v>
      </c>
      <c r="AU1235">
        <v>11.85707861241945</v>
      </c>
      <c r="AV1235" t="str">
        <f>VLOOKUP(Sheet1[[#This Row],[NPDES ID2]],Combined_Sheet__Major_Only___2[[NPDES ID2]:[ECHO BFR]],3,FALSE)</f>
        <v>LA</v>
      </c>
      <c r="AW1235" t="s">
        <v>87</v>
      </c>
      <c r="AX1235" t="str">
        <f>VLOOKUP(Sheet1[[#This Row],[NPDES ID2]],Combined_Sheet__Major_Only___2[[NPDES ID2]:[ECHO BFR]],27,FALSE)</f>
        <v>tempSludgeStore</v>
      </c>
      <c r="AY1235" t="str">
        <f>VLOOKUP(Sheet1[[#This Row],[NPDES ID2]],Combined_Sheet__Major_Only___2[[NPDES ID2]:[ECHO BFR]],28,FALSE)</f>
        <v>-</v>
      </c>
      <c r="AZ1235" t="str">
        <f>VLOOKUP(Sheet1[[#This Row],[NPDES ID2]],Combined_Sheet__Major_Only___2[[NPDES ID2]:[ECHO BFR]],29,FALSE)</f>
        <v>thickening</v>
      </c>
      <c r="BA1235">
        <f>VLOOKUP(Sheet1[[#This Row],[NPDES ID2]],Combined_Sheet__Major_Only___2[[NPDES ID2]:[ECHO BFR]],17,FALSE)</f>
        <v>30.002700000000001</v>
      </c>
      <c r="BB1235">
        <f>VLOOKUP(Sheet1[[#This Row],[NPDES ID2]],Combined_Sheet__Major_Only___2[[NPDES ID2]:[ECHO BFR]],18,FALSE)</f>
        <v>-91.813590000000005</v>
      </c>
      <c r="BC1235" s="2" t="str">
        <f>IF(ISNUMBER(SEARCH("aerobic",$AW1235)),"aerobic","")</f>
        <v/>
      </c>
      <c r="BD1235" s="2" t="str">
        <f>IF(ISNUMBER(SEARCH("anaer",$AW1235)),"anaer","")</f>
        <v/>
      </c>
      <c r="BE1235" s="2" t="str">
        <f>IF(ISNUMBER(SEARCH("thickening",$AZ1235)),"thickening","")</f>
        <v>thickening</v>
      </c>
      <c r="BF1235" s="3" t="str">
        <f>IF(ISNUMBER(SEARCH("airDry",$AW1235)),"airDry","")</f>
        <v/>
      </c>
      <c r="BG1235" s="3" t="str">
        <f>IF(ISNUMBER(SEARCH("heatDry",$AY1235)),"heatDry","")</f>
        <v/>
      </c>
      <c r="BH1235" s="3" t="str">
        <f>IF(AND(ISNUMBER(SEARCH("aerobic",$AW1235)),ISNUMBER(SEARCH("anaer",$AW1235))),"Combined Aer and Anaer.","")</f>
        <v/>
      </c>
    </row>
    <row r="1236" spans="1:60" x14ac:dyDescent="0.25">
      <c r="A1236" s="5">
        <v>2575</v>
      </c>
      <c r="B1236" t="s">
        <v>11934</v>
      </c>
      <c r="C1236">
        <v>97.46</v>
      </c>
      <c r="D1236">
        <v>1057.427829615621</v>
      </c>
      <c r="E1236">
        <v>1045.0750128865529</v>
      </c>
      <c r="F1236">
        <v>738.82561470021915</v>
      </c>
      <c r="G1236">
        <v>1371.630474318607</v>
      </c>
      <c r="H1236">
        <v>-111.3886952442932</v>
      </c>
      <c r="I1236">
        <v>-112.78032351937971</v>
      </c>
      <c r="J1236">
        <v>-132.12678105593551</v>
      </c>
      <c r="K1236">
        <v>-89.808219910676414</v>
      </c>
      <c r="L1236">
        <v>66.891226854297571</v>
      </c>
      <c r="M1236">
        <v>66.642626046612222</v>
      </c>
      <c r="N1236">
        <v>65.773099898721384</v>
      </c>
      <c r="O1236">
        <v>68.733611802879707</v>
      </c>
      <c r="P1236">
        <v>2.284677146283479</v>
      </c>
      <c r="Q1236">
        <v>2.3049305522942851</v>
      </c>
      <c r="R1236">
        <v>1.869640301473132</v>
      </c>
      <c r="S1236">
        <v>2.66397880644675</v>
      </c>
      <c r="T1236">
        <v>74002.370293976259</v>
      </c>
      <c r="U1236">
        <v>74002.494625201725</v>
      </c>
      <c r="V1236">
        <v>73952.00646917455</v>
      </c>
      <c r="W1236">
        <v>74052.918193562786</v>
      </c>
      <c r="X1236">
        <v>4852.9326703364686</v>
      </c>
      <c r="Y1236">
        <v>4870.3949559096754</v>
      </c>
      <c r="Z1236">
        <v>4719.5315980856876</v>
      </c>
      <c r="AA1236">
        <v>4935.8381964462278</v>
      </c>
      <c r="AB1236">
        <v>751.26158310179017</v>
      </c>
      <c r="AC1236">
        <v>742.16788921271245</v>
      </c>
      <c r="AD1236">
        <v>653.75831526111085</v>
      </c>
      <c r="AE1236">
        <v>869.52467215947877</v>
      </c>
      <c r="AF1236">
        <v>67.262182518090015</v>
      </c>
      <c r="AG1236">
        <v>67.012240051060644</v>
      </c>
      <c r="AH1236">
        <v>66.137833878726781</v>
      </c>
      <c r="AI1236">
        <v>69.114737312462879</v>
      </c>
      <c r="AJ1236">
        <v>0.59818112997758977</v>
      </c>
      <c r="AK1236">
        <v>0.59818112524789235</v>
      </c>
      <c r="AL1236">
        <v>0.59817849711755311</v>
      </c>
      <c r="AM1236">
        <v>0.59818371885662802</v>
      </c>
      <c r="AN1236">
        <v>0.96665082977512451</v>
      </c>
      <c r="AO1236">
        <v>0.96665082977512473</v>
      </c>
      <c r="AP1236">
        <v>0.96665082977512473</v>
      </c>
      <c r="AQ1236">
        <v>0.96665082977512473</v>
      </c>
      <c r="AR1236">
        <v>15.94477491161855</v>
      </c>
      <c r="AS1236">
        <v>15.94477491161855</v>
      </c>
      <c r="AT1236">
        <v>15.94477491161855</v>
      </c>
      <c r="AU1236">
        <v>15.94477491161855</v>
      </c>
      <c r="AV1236" t="str">
        <f>VLOOKUP(Sheet1[[#This Row],[NPDES ID2]],Combined_Sheet__Major_Only___2[[NPDES ID2]:[ECHO BFR]],3,FALSE)</f>
        <v>NY</v>
      </c>
      <c r="AW1236" t="s">
        <v>12185</v>
      </c>
      <c r="AX1236" t="str">
        <f>VLOOKUP(Sheet1[[#This Row],[NPDES ID2]],Combined_Sheet__Major_Only___2[[NPDES ID2]:[ECHO BFR]],27,FALSE)</f>
        <v>-</v>
      </c>
      <c r="AY1236" t="str">
        <f>VLOOKUP(Sheet1[[#This Row],[NPDES ID2]],Combined_Sheet__Major_Only___2[[NPDES ID2]:[ECHO BFR]],28,FALSE)</f>
        <v>-</v>
      </c>
      <c r="AZ1236" t="str">
        <f>VLOOKUP(Sheet1[[#This Row],[NPDES ID2]],Combined_Sheet__Major_Only___2[[NPDES ID2]:[ECHO BFR]],29,FALSE)</f>
        <v>preliminaryOps, thickening</v>
      </c>
      <c r="BA1236">
        <f>VLOOKUP(Sheet1[[#This Row],[NPDES ID2]],Combined_Sheet__Major_Only___2[[NPDES ID2]:[ECHO BFR]],17,FALSE)</f>
        <v>41.964570000000002</v>
      </c>
      <c r="BB1236">
        <f>VLOOKUP(Sheet1[[#This Row],[NPDES ID2]],Combined_Sheet__Major_Only___2[[NPDES ID2]:[ECHO BFR]],18,FALSE)</f>
        <v>-73.999290000000002</v>
      </c>
      <c r="BC1236" s="2" t="str">
        <f>IF(ISNUMBER(SEARCH("aerobic",$AW1236)),"aerobic","")</f>
        <v/>
      </c>
      <c r="BD1236" s="2" t="str">
        <f>IF(ISNUMBER(SEARCH("anaer",$AW1236)),"anaer","")</f>
        <v>anaer</v>
      </c>
      <c r="BE1236" s="2" t="str">
        <f>IF(ISNUMBER(SEARCH("thickening",$AZ1236)),"thickening","")</f>
        <v>thickening</v>
      </c>
      <c r="BF1236" s="4" t="str">
        <f>IF(ISNUMBER(SEARCH("airDry",$AW1236)),"airDry","")</f>
        <v/>
      </c>
      <c r="BG1236" s="4" t="str">
        <f>IF(ISNUMBER(SEARCH("heatDry",$AY1236)),"heatDry","")</f>
        <v/>
      </c>
      <c r="BH1236" s="4" t="str">
        <f>IF(AND(ISNUMBER(SEARCH("aerobic",$AW1236)),ISNUMBER(SEARCH("anaer",$AW1236))),"Combined Aer and Anaer.","")</f>
        <v/>
      </c>
    </row>
    <row r="1237" spans="1:60" x14ac:dyDescent="0.25">
      <c r="A1237" s="5">
        <v>1270</v>
      </c>
      <c r="B1237" t="s">
        <v>6058</v>
      </c>
      <c r="C1237">
        <v>202.56</v>
      </c>
      <c r="D1237">
        <v>580.26207261053753</v>
      </c>
      <c r="E1237">
        <v>576.76476310042301</v>
      </c>
      <c r="F1237">
        <v>424.29854402310428</v>
      </c>
      <c r="G1237">
        <v>733.74977714886506</v>
      </c>
      <c r="H1237">
        <v>-111.4286992067539</v>
      </c>
      <c r="I1237">
        <v>-112.8074250054764</v>
      </c>
      <c r="J1237">
        <v>-132.16311594241219</v>
      </c>
      <c r="K1237">
        <v>-89.833222884158829</v>
      </c>
      <c r="L1237">
        <v>138.94732206069139</v>
      </c>
      <c r="M1237">
        <v>138.4300197213046</v>
      </c>
      <c r="N1237">
        <v>136.62076869313029</v>
      </c>
      <c r="O1237">
        <v>142.78093666282771</v>
      </c>
      <c r="P1237">
        <v>4.748584196307589</v>
      </c>
      <c r="Q1237">
        <v>4.7904946664264649</v>
      </c>
      <c r="R1237">
        <v>3.8862486023145388</v>
      </c>
      <c r="S1237">
        <v>5.5361558794826768</v>
      </c>
      <c r="T1237">
        <v>73831.055160382486</v>
      </c>
      <c r="U1237">
        <v>73831.179210759845</v>
      </c>
      <c r="V1237">
        <v>73780.805100933649</v>
      </c>
      <c r="W1237">
        <v>73881.488878815071</v>
      </c>
      <c r="X1237">
        <v>4844.4477368575308</v>
      </c>
      <c r="Y1237">
        <v>4861.9056169841624</v>
      </c>
      <c r="Z1237">
        <v>4711.0590857299003</v>
      </c>
      <c r="AA1237">
        <v>4927.3505364727534</v>
      </c>
      <c r="AB1237">
        <v>750.35930061813372</v>
      </c>
      <c r="AC1237">
        <v>741.2694774805575</v>
      </c>
      <c r="AD1237">
        <v>652.92087066494707</v>
      </c>
      <c r="AE1237">
        <v>868.5449236629795</v>
      </c>
      <c r="AF1237">
        <v>67.224407292557757</v>
      </c>
      <c r="AG1237">
        <v>66.974206906220985</v>
      </c>
      <c r="AH1237">
        <v>66.098748968239249</v>
      </c>
      <c r="AI1237">
        <v>69.079058382065924</v>
      </c>
      <c r="AJ1237">
        <v>0.59771912900631696</v>
      </c>
      <c r="AK1237">
        <v>0.5977191191804142</v>
      </c>
      <c r="AL1237">
        <v>0.5977136652258096</v>
      </c>
      <c r="AM1237">
        <v>0.59772450154560575</v>
      </c>
      <c r="AN1237">
        <v>0.96657715700208091</v>
      </c>
      <c r="AO1237">
        <v>0.96657715700208091</v>
      </c>
      <c r="AP1237">
        <v>0.96657715700208091</v>
      </c>
      <c r="AQ1237">
        <v>0.96657715700208091</v>
      </c>
      <c r="AR1237">
        <v>15.930467318228439</v>
      </c>
      <c r="AS1237">
        <v>15.93046731822843</v>
      </c>
      <c r="AT1237">
        <v>15.93046731822843</v>
      </c>
      <c r="AU1237">
        <v>15.93046731822843</v>
      </c>
      <c r="AV1237" t="str">
        <f>VLOOKUP(Sheet1[[#This Row],[NPDES ID2]],Combined_Sheet__Major_Only___2[[NPDES ID2]:[ECHO BFR]],3,FALSE)</f>
        <v>NC</v>
      </c>
      <c r="AW1237" t="s">
        <v>41</v>
      </c>
      <c r="AX1237" t="str">
        <f>VLOOKUP(Sheet1[[#This Row],[NPDES ID2]],Combined_Sheet__Major_Only___2[[NPDES ID2]:[ECHO BFR]],27,FALSE)</f>
        <v>-</v>
      </c>
      <c r="AY1237" t="str">
        <f>VLOOKUP(Sheet1[[#This Row],[NPDES ID2]],Combined_Sheet__Major_Only___2[[NPDES ID2]:[ECHO BFR]],28,FALSE)</f>
        <v>-</v>
      </c>
      <c r="AZ1237" t="str">
        <f>VLOOKUP(Sheet1[[#This Row],[NPDES ID2]],Combined_Sheet__Major_Only___2[[NPDES ID2]:[ECHO BFR]],29,FALSE)</f>
        <v>thickening, preliminaryOps</v>
      </c>
      <c r="BA1237">
        <f>VLOOKUP(Sheet1[[#This Row],[NPDES ID2]],Combined_Sheet__Major_Only___2[[NPDES ID2]:[ECHO BFR]],17,FALSE)</f>
        <v>34.734036000000003</v>
      </c>
      <c r="BB1237">
        <f>VLOOKUP(Sheet1[[#This Row],[NPDES ID2]],Combined_Sheet__Major_Only___2[[NPDES ID2]:[ECHO BFR]],18,FALSE)</f>
        <v>-76.736873000000003</v>
      </c>
      <c r="BC1237" s="2" t="str">
        <f>IF(ISNUMBER(SEARCH("aerobic",$AW1237)),"aerobic","")</f>
        <v>aerobic</v>
      </c>
      <c r="BD1237" s="2" t="str">
        <f>IF(ISNUMBER(SEARCH("anaer",$AW1237)),"anaer","")</f>
        <v/>
      </c>
      <c r="BE1237" s="2" t="str">
        <f>IF(ISNUMBER(SEARCH("thickening",$AZ1237)),"thickening","")</f>
        <v>thickening</v>
      </c>
      <c r="BF1237" s="3" t="str">
        <f>IF(ISNUMBER(SEARCH("airDry",$AW1237)),"airDry","")</f>
        <v/>
      </c>
      <c r="BG1237" s="3" t="str">
        <f>IF(ISNUMBER(SEARCH("heatDry",$AY1237)),"heatDry","")</f>
        <v/>
      </c>
      <c r="BH1237" s="3" t="str">
        <f>IF(AND(ISNUMBER(SEARCH("aerobic",$AW1237)),ISNUMBER(SEARCH("anaer",$AW1237))),"Combined Aer and Anaer.","")</f>
        <v/>
      </c>
    </row>
    <row r="1238" spans="1:60" x14ac:dyDescent="0.25">
      <c r="A1238" s="5">
        <v>1849</v>
      </c>
      <c r="B1238" t="s">
        <v>8738</v>
      </c>
      <c r="C1238">
        <v>10640</v>
      </c>
      <c r="D1238">
        <v>1964.292619893919</v>
      </c>
      <c r="E1238">
        <v>1975.2200816707709</v>
      </c>
      <c r="F1238">
        <v>1572.578670279265</v>
      </c>
      <c r="G1238">
        <v>2316.874243599264</v>
      </c>
      <c r="H1238">
        <v>-102.76646151701119</v>
      </c>
      <c r="I1238">
        <v>-104.5986829113653</v>
      </c>
      <c r="J1238">
        <v>-123.5465115830483</v>
      </c>
      <c r="K1238">
        <v>-80.423940327814663</v>
      </c>
      <c r="L1238">
        <v>7695.4063723831096</v>
      </c>
      <c r="M1238">
        <v>7671.190798904965</v>
      </c>
      <c r="N1238">
        <v>7587.0234211450106</v>
      </c>
      <c r="O1238">
        <v>7874.2633273595229</v>
      </c>
      <c r="P1238">
        <v>248.49841401633819</v>
      </c>
      <c r="Q1238">
        <v>252.0203902246798</v>
      </c>
      <c r="R1238">
        <v>201.89604536637859</v>
      </c>
      <c r="S1238">
        <v>293.43887233853093</v>
      </c>
      <c r="T1238">
        <v>73820.097219997086</v>
      </c>
      <c r="U1238">
        <v>73820.221252410352</v>
      </c>
      <c r="V1238">
        <v>73769.854437394868</v>
      </c>
      <c r="W1238">
        <v>73870.523634986865</v>
      </c>
      <c r="X1238">
        <v>4593.6766642816028</v>
      </c>
      <c r="Y1238">
        <v>4607.9656563403751</v>
      </c>
      <c r="Z1238">
        <v>4486.4447057472871</v>
      </c>
      <c r="AA1238">
        <v>4659.897602634559</v>
      </c>
      <c r="AB1238">
        <v>678.29085069632299</v>
      </c>
      <c r="AC1238">
        <v>670.75850595196607</v>
      </c>
      <c r="AD1238">
        <v>593.95239638691555</v>
      </c>
      <c r="AE1238">
        <v>778.23303998405731</v>
      </c>
      <c r="AF1238">
        <v>70.914152386027368</v>
      </c>
      <c r="AG1238">
        <v>70.694986617444101</v>
      </c>
      <c r="AH1238">
        <v>69.913127717796741</v>
      </c>
      <c r="AI1238">
        <v>72.557261180002016</v>
      </c>
      <c r="AJ1238">
        <v>0.64286880115529188</v>
      </c>
      <c r="AK1238">
        <v>0.64286822921005227</v>
      </c>
      <c r="AL1238">
        <v>0.64258000892421097</v>
      </c>
      <c r="AM1238">
        <v>0.64315291467274127</v>
      </c>
      <c r="AN1238">
        <v>0.96657243354526157</v>
      </c>
      <c r="AO1238">
        <v>0.96657243354526157</v>
      </c>
      <c r="AP1238">
        <v>0.96657243354526157</v>
      </c>
      <c r="AQ1238">
        <v>0.96657243354526157</v>
      </c>
      <c r="AR1238">
        <v>17.309554303685591</v>
      </c>
      <c r="AS1238">
        <v>17.309554303685591</v>
      </c>
      <c r="AT1238">
        <v>17.309554303685591</v>
      </c>
      <c r="AU1238">
        <v>17.309554303685591</v>
      </c>
      <c r="AV1238" t="str">
        <f>VLOOKUP(Sheet1[[#This Row],[NPDES ID2]],Combined_Sheet__Major_Only___2[[NPDES ID2]:[ECHO BFR]],3,FALSE)</f>
        <v>NY</v>
      </c>
      <c r="AW1238" t="s">
        <v>12185</v>
      </c>
      <c r="AX1238" t="str">
        <f>VLOOKUP(Sheet1[[#This Row],[NPDES ID2]],Combined_Sheet__Major_Only___2[[NPDES ID2]:[ECHO BFR]],27,FALSE)</f>
        <v>-</v>
      </c>
      <c r="AY1238" t="str">
        <f>VLOOKUP(Sheet1[[#This Row],[NPDES ID2]],Combined_Sheet__Major_Only___2[[NPDES ID2]:[ECHO BFR]],28,FALSE)</f>
        <v>-</v>
      </c>
      <c r="AZ1238" t="str">
        <f>VLOOKUP(Sheet1[[#This Row],[NPDES ID2]],Combined_Sheet__Major_Only___2[[NPDES ID2]:[ECHO BFR]],29,FALSE)</f>
        <v>preliminaryOps, thickening</v>
      </c>
      <c r="BA1238">
        <f>VLOOKUP(Sheet1[[#This Row],[NPDES ID2]],Combined_Sheet__Major_Only___2[[NPDES ID2]:[ECHO BFR]],17,FALSE)</f>
        <v>40.589682000000003</v>
      </c>
      <c r="BB1238">
        <f>VLOOKUP(Sheet1[[#This Row],[NPDES ID2]],Combined_Sheet__Major_Only___2[[NPDES ID2]:[ECHO BFR]],18,FALSE)</f>
        <v>-73.933183999999997</v>
      </c>
      <c r="BC1238" s="2" t="str">
        <f>IF(ISNUMBER(SEARCH("aerobic",$AW1238)),"aerobic","")</f>
        <v/>
      </c>
      <c r="BD1238" s="2" t="str">
        <f>IF(ISNUMBER(SEARCH("anaer",$AW1238)),"anaer","")</f>
        <v>anaer</v>
      </c>
      <c r="BE1238" s="2" t="str">
        <f>IF(ISNUMBER(SEARCH("thickening",$AZ1238)),"thickening","")</f>
        <v>thickening</v>
      </c>
      <c r="BF1238" s="4" t="str">
        <f>IF(ISNUMBER(SEARCH("airDry",$AW1238)),"airDry","")</f>
        <v/>
      </c>
      <c r="BG1238" s="4" t="str">
        <f>IF(ISNUMBER(SEARCH("heatDry",$AY1238)),"heatDry","")</f>
        <v/>
      </c>
      <c r="BH1238" s="4" t="str">
        <f>IF(AND(ISNUMBER(SEARCH("aerobic",$AW1238)),ISNUMBER(SEARCH("anaer",$AW1238))),"Combined Aer and Anaer.","")</f>
        <v/>
      </c>
    </row>
    <row r="1239" spans="1:60" x14ac:dyDescent="0.25">
      <c r="A1239" s="5">
        <v>1910</v>
      </c>
      <c r="B1239" t="s">
        <v>9016</v>
      </c>
      <c r="C1239">
        <v>3473.2</v>
      </c>
      <c r="D1239">
        <v>736.93188394358094</v>
      </c>
      <c r="E1239">
        <v>736.30182389141839</v>
      </c>
      <c r="F1239">
        <v>594.99921629040739</v>
      </c>
      <c r="G1239">
        <v>860.16690922964165</v>
      </c>
      <c r="H1239">
        <v>-107.7379336012001</v>
      </c>
      <c r="I1239">
        <v>-109.2916809375384</v>
      </c>
      <c r="J1239">
        <v>-128.55426717832171</v>
      </c>
      <c r="K1239">
        <v>-85.924223689839081</v>
      </c>
      <c r="L1239">
        <v>2440.5976696292641</v>
      </c>
      <c r="M1239">
        <v>2432.1634046624599</v>
      </c>
      <c r="N1239">
        <v>2402.7205291250561</v>
      </c>
      <c r="O1239">
        <v>2503.0386490571868</v>
      </c>
      <c r="P1239">
        <v>81.290875270392092</v>
      </c>
      <c r="Q1239">
        <v>82.154627937689867</v>
      </c>
      <c r="R1239">
        <v>66.312093848317147</v>
      </c>
      <c r="S1239">
        <v>95.391378117210365</v>
      </c>
      <c r="T1239">
        <v>73744.035531226808</v>
      </c>
      <c r="U1239">
        <v>73744.159438947187</v>
      </c>
      <c r="V1239">
        <v>73693.843258960042</v>
      </c>
      <c r="W1239">
        <v>73794.411251270911</v>
      </c>
      <c r="X1239">
        <v>4723.3452745841596</v>
      </c>
      <c r="Y1239">
        <v>4739.367282168113</v>
      </c>
      <c r="Z1239">
        <v>4602.4083024938118</v>
      </c>
      <c r="AA1239">
        <v>4798.2993389436306</v>
      </c>
      <c r="AB1239">
        <v>715.36958337417366</v>
      </c>
      <c r="AC1239">
        <v>707.0372579651912</v>
      </c>
      <c r="AD1239">
        <v>624.37083778697297</v>
      </c>
      <c r="AE1239">
        <v>824.55422442446297</v>
      </c>
      <c r="AF1239">
        <v>68.87568208694799</v>
      </c>
      <c r="AG1239">
        <v>68.63896974530789</v>
      </c>
      <c r="AH1239">
        <v>67.806015867131407</v>
      </c>
      <c r="AI1239">
        <v>70.636144250716015</v>
      </c>
      <c r="AJ1239">
        <v>0.6179193952471187</v>
      </c>
      <c r="AK1239">
        <v>0.6179192206694244</v>
      </c>
      <c r="AL1239">
        <v>0.61782541019375725</v>
      </c>
      <c r="AM1239">
        <v>0.61801182602606386</v>
      </c>
      <c r="AN1239">
        <v>0.96653961006791977</v>
      </c>
      <c r="AO1239">
        <v>0.96653961006791955</v>
      </c>
      <c r="AP1239">
        <v>0.96653961006791955</v>
      </c>
      <c r="AQ1239">
        <v>0.96653961006791955</v>
      </c>
      <c r="AR1239">
        <v>16.548787130761241</v>
      </c>
      <c r="AS1239">
        <v>16.548787130761252</v>
      </c>
      <c r="AT1239">
        <v>16.548787130761252</v>
      </c>
      <c r="AU1239">
        <v>16.548787130761252</v>
      </c>
      <c r="AV1239" t="str">
        <f>VLOOKUP(Sheet1[[#This Row],[NPDES ID2]],Combined_Sheet__Major_Only___2[[NPDES ID2]:[ECHO BFR]],3,FALSE)</f>
        <v>IL</v>
      </c>
      <c r="AW1239" t="s">
        <v>12185</v>
      </c>
      <c r="AX1239" t="str">
        <f>VLOOKUP(Sheet1[[#This Row],[NPDES ID2]],Combined_Sheet__Major_Only___2[[NPDES ID2]:[ECHO BFR]],27,FALSE)</f>
        <v>other, methaneBioCaptureRecover</v>
      </c>
      <c r="AY1239" t="str">
        <f>VLOOKUP(Sheet1[[#This Row],[NPDES ID2]],Combined_Sheet__Major_Only___2[[NPDES ID2]:[ECHO BFR]],28,FALSE)</f>
        <v>-</v>
      </c>
      <c r="AZ1239" t="str">
        <f>VLOOKUP(Sheet1[[#This Row],[NPDES ID2]],Combined_Sheet__Major_Only___2[[NPDES ID2]:[ECHO BFR]],29,FALSE)</f>
        <v>thickening, preliminaryOps</v>
      </c>
      <c r="BA1239">
        <f>VLOOKUP(Sheet1[[#This Row],[NPDES ID2]],Combined_Sheet__Major_Only___2[[NPDES ID2]:[ECHO BFR]],17,FALSE)</f>
        <v>42.222022000000003</v>
      </c>
      <c r="BB1239">
        <f>VLOOKUP(Sheet1[[#This Row],[NPDES ID2]],Combined_Sheet__Major_Only___2[[NPDES ID2]:[ECHO BFR]],18,FALSE)</f>
        <v>-89.093305000000001</v>
      </c>
      <c r="BC1239" s="2" t="str">
        <f>IF(ISNUMBER(SEARCH("aerobic",$AW1239)),"aerobic","")</f>
        <v/>
      </c>
      <c r="BD1239" s="2" t="str">
        <f>IF(ISNUMBER(SEARCH("anaer",$AW1239)),"anaer","")</f>
        <v>anaer</v>
      </c>
      <c r="BE1239" s="2" t="str">
        <f>IF(ISNUMBER(SEARCH("thickening",$AZ1239)),"thickening","")</f>
        <v>thickening</v>
      </c>
      <c r="BF1239" s="3" t="str">
        <f>IF(ISNUMBER(SEARCH("airDry",$AW1239)),"airDry","")</f>
        <v/>
      </c>
      <c r="BG1239" s="3" t="str">
        <f>IF(ISNUMBER(SEARCH("heatDry",$AY1239)),"heatDry","")</f>
        <v/>
      </c>
      <c r="BH1239" s="3" t="str">
        <f>IF(AND(ISNUMBER(SEARCH("aerobic",$AW1239)),ISNUMBER(SEARCH("anaer",$AW1239))),"Combined Aer and Anaer.","")</f>
        <v/>
      </c>
    </row>
    <row r="1240" spans="1:60" x14ac:dyDescent="0.25">
      <c r="A1240" s="5">
        <v>282</v>
      </c>
      <c r="B1240" t="s">
        <v>1442</v>
      </c>
      <c r="C1240">
        <v>1520</v>
      </c>
      <c r="D1240">
        <v>422.20534758314761</v>
      </c>
      <c r="E1240">
        <v>418.03443031757098</v>
      </c>
      <c r="F1240">
        <v>356.32538044529332</v>
      </c>
      <c r="G1240">
        <v>490.60687019770012</v>
      </c>
      <c r="H1240">
        <v>-110.0610457348477</v>
      </c>
      <c r="I1240">
        <v>-111.4843439329169</v>
      </c>
      <c r="J1240">
        <v>-130.82200462080311</v>
      </c>
      <c r="K1240">
        <v>-88.365566840864531</v>
      </c>
      <c r="L1240">
        <v>1051.5940590585619</v>
      </c>
      <c r="M1240">
        <v>1047.779067010031</v>
      </c>
      <c r="N1240">
        <v>1034.4462379923691</v>
      </c>
      <c r="O1240">
        <v>1079.8547335805299</v>
      </c>
      <c r="P1240">
        <v>35.612718522198342</v>
      </c>
      <c r="Q1240">
        <v>35.947348757254019</v>
      </c>
      <c r="R1240">
        <v>29.11225019542233</v>
      </c>
      <c r="S1240">
        <v>41.614684590318817</v>
      </c>
      <c r="T1240">
        <v>73727.32080554578</v>
      </c>
      <c r="U1240">
        <v>73727.444685864597</v>
      </c>
      <c r="V1240">
        <v>73677.139633037819</v>
      </c>
      <c r="W1240">
        <v>73777.685385262521</v>
      </c>
      <c r="X1240">
        <v>4796.4622941403886</v>
      </c>
      <c r="Y1240">
        <v>4813.3928862975899</v>
      </c>
      <c r="Z1240">
        <v>4667.6975823770936</v>
      </c>
      <c r="AA1240">
        <v>4876.4124686134292</v>
      </c>
      <c r="AB1240">
        <v>736.96481640997968</v>
      </c>
      <c r="AC1240">
        <v>728.16367076453389</v>
      </c>
      <c r="AD1240">
        <v>641.96880013831719</v>
      </c>
      <c r="AE1240">
        <v>851.76864773498539</v>
      </c>
      <c r="AF1240">
        <v>67.805256898297998</v>
      </c>
      <c r="AG1240">
        <v>67.559846629864438</v>
      </c>
      <c r="AH1240">
        <v>66.699264807680976</v>
      </c>
      <c r="AI1240">
        <v>69.626728295842454</v>
      </c>
      <c r="AJ1240">
        <v>0.60482368070854209</v>
      </c>
      <c r="AK1240">
        <v>0.60482360592386208</v>
      </c>
      <c r="AL1240">
        <v>0.60478264993630204</v>
      </c>
      <c r="AM1240">
        <v>0.60486402902222014</v>
      </c>
      <c r="AN1240">
        <v>0.96653238839461508</v>
      </c>
      <c r="AO1240">
        <v>0.9665323883946153</v>
      </c>
      <c r="AP1240">
        <v>0.9665323883946153</v>
      </c>
      <c r="AQ1240">
        <v>0.9665323883946153</v>
      </c>
      <c r="AR1240">
        <v>16.147782440476821</v>
      </c>
      <c r="AS1240">
        <v>16.147782440476821</v>
      </c>
      <c r="AT1240">
        <v>16.147782440476821</v>
      </c>
      <c r="AU1240">
        <v>16.147782440476821</v>
      </c>
      <c r="AV1240" t="str">
        <f>VLOOKUP(Sheet1[[#This Row],[NPDES ID2]],Combined_Sheet__Major_Only___2[[NPDES ID2]:[ECHO BFR]],3,FALSE)</f>
        <v>OR</v>
      </c>
      <c r="AW1240" t="s">
        <v>12185</v>
      </c>
      <c r="AX1240" t="str">
        <f>VLOOKUP(Sheet1[[#This Row],[NPDES ID2]],Combined_Sheet__Major_Only___2[[NPDES ID2]:[ECHO BFR]],27,FALSE)</f>
        <v>methaneBioCaptureRecover</v>
      </c>
      <c r="AY1240" t="str">
        <f>VLOOKUP(Sheet1[[#This Row],[NPDES ID2]],Combined_Sheet__Major_Only___2[[NPDES ID2]:[ECHO BFR]],28,FALSE)</f>
        <v>-</v>
      </c>
      <c r="AZ1240" t="str">
        <f>VLOOKUP(Sheet1[[#This Row],[NPDES ID2]],Combined_Sheet__Major_Only___2[[NPDES ID2]:[ECHO BFR]],29,FALSE)</f>
        <v>thickening, preliminaryOps</v>
      </c>
      <c r="BA1240">
        <f>VLOOKUP(Sheet1[[#This Row],[NPDES ID2]],Combined_Sheet__Major_Only___2[[NPDES ID2]:[ECHO BFR]],17,FALSE)</f>
        <v>45.375317000000003</v>
      </c>
      <c r="BB1240">
        <f>VLOOKUP(Sheet1[[#This Row],[NPDES ID2]],Combined_Sheet__Major_Only___2[[NPDES ID2]:[ECHO BFR]],18,FALSE)</f>
        <v>-122.59025</v>
      </c>
      <c r="BC1240" s="2" t="str">
        <f>IF(ISNUMBER(SEARCH("aerobic",$AW1240)),"aerobic","")</f>
        <v/>
      </c>
      <c r="BD1240" s="2" t="str">
        <f>IF(ISNUMBER(SEARCH("anaer",$AW1240)),"anaer","")</f>
        <v>anaer</v>
      </c>
      <c r="BE1240" s="2" t="str">
        <f>IF(ISNUMBER(SEARCH("thickening",$AZ1240)),"thickening","")</f>
        <v>thickening</v>
      </c>
      <c r="BF1240" s="3" t="str">
        <f>IF(ISNUMBER(SEARCH("airDry",$AW1240)),"airDry","")</f>
        <v/>
      </c>
      <c r="BG1240" s="3" t="str">
        <f>IF(ISNUMBER(SEARCH("heatDry",$AY1240)),"heatDry","")</f>
        <v/>
      </c>
      <c r="BH1240" s="3" t="str">
        <f>IF(AND(ISNUMBER(SEARCH("aerobic",$AW1240)),ISNUMBER(SEARCH("anaer",$AW1240))),"Combined Aer and Anaer.","")</f>
        <v/>
      </c>
    </row>
    <row r="1241" spans="1:60" x14ac:dyDescent="0.25">
      <c r="A1241" s="5">
        <v>646</v>
      </c>
      <c r="B1241" t="s">
        <v>3184</v>
      </c>
      <c r="C1241">
        <v>157</v>
      </c>
      <c r="D1241">
        <v>638.51306104831599</v>
      </c>
      <c r="E1241">
        <v>630.22091152673647</v>
      </c>
      <c r="F1241">
        <v>457.06320807219231</v>
      </c>
      <c r="G1241">
        <v>825.35394469303947</v>
      </c>
      <c r="H1241">
        <v>-138.5687443825299</v>
      </c>
      <c r="I1241">
        <v>-139.80982969024831</v>
      </c>
      <c r="J1241">
        <v>-158.41676423197941</v>
      </c>
      <c r="K1241">
        <v>-115.73546403706059</v>
      </c>
      <c r="L1241">
        <v>119.0789667822373</v>
      </c>
      <c r="M1241">
        <v>118.3712418622671</v>
      </c>
      <c r="N1241">
        <v>115.8959041104915</v>
      </c>
      <c r="O1241">
        <v>124.32386292407681</v>
      </c>
      <c r="P1241">
        <v>4.9125573203852806</v>
      </c>
      <c r="Q1241">
        <v>4.8920894055664448</v>
      </c>
      <c r="R1241">
        <v>4.1203428803287041</v>
      </c>
      <c r="S1241">
        <v>5.5273173056565481</v>
      </c>
      <c r="T1241">
        <v>73721.30967967819</v>
      </c>
      <c r="U1241">
        <v>73721.433550142567</v>
      </c>
      <c r="V1241">
        <v>73671.132498982508</v>
      </c>
      <c r="W1241">
        <v>73771.670252992975</v>
      </c>
      <c r="X1241">
        <v>5788.0468434534068</v>
      </c>
      <c r="Y1241">
        <v>5819.3270622885193</v>
      </c>
      <c r="Z1241">
        <v>5538.2190148768777</v>
      </c>
      <c r="AA1241">
        <v>5944.7094792201096</v>
      </c>
      <c r="AB1241">
        <v>1103.5371236321359</v>
      </c>
      <c r="AC1241">
        <v>1088.210908077268</v>
      </c>
      <c r="AD1241">
        <v>926.59333025126421</v>
      </c>
      <c r="AE1241">
        <v>1334.16769085944</v>
      </c>
      <c r="AF1241">
        <v>56.19913756594778</v>
      </c>
      <c r="AG1241">
        <v>55.865186990166997</v>
      </c>
      <c r="AH1241">
        <v>54.696862619427478</v>
      </c>
      <c r="AI1241">
        <v>58.674380979417919</v>
      </c>
      <c r="AJ1241">
        <v>0.46311899085275809</v>
      </c>
      <c r="AK1241">
        <v>0.46311898381494748</v>
      </c>
      <c r="AL1241">
        <v>0.46311507679496439</v>
      </c>
      <c r="AM1241">
        <v>0.4631228395455374</v>
      </c>
      <c r="AN1241">
        <v>0.96652979049814813</v>
      </c>
      <c r="AO1241">
        <v>0.96652979049814858</v>
      </c>
      <c r="AP1241">
        <v>0.96652979049814858</v>
      </c>
      <c r="AQ1241">
        <v>0.96652979049814858</v>
      </c>
      <c r="AR1241">
        <v>11.790316046398811</v>
      </c>
      <c r="AS1241">
        <v>11.790316046398811</v>
      </c>
      <c r="AT1241">
        <v>11.790316046398811</v>
      </c>
      <c r="AU1241">
        <v>11.790316046398811</v>
      </c>
      <c r="AV1241" t="str">
        <f>VLOOKUP(Sheet1[[#This Row],[NPDES ID2]],Combined_Sheet__Major_Only___2[[NPDES ID2]:[ECHO BFR]],3,FALSE)</f>
        <v>CT</v>
      </c>
      <c r="AW1241" t="s">
        <v>54</v>
      </c>
      <c r="AX1241" t="str">
        <f>VLOOKUP(Sheet1[[#This Row],[NPDES ID2]],Combined_Sheet__Major_Only___2[[NPDES ID2]:[ECHO BFR]],27,FALSE)</f>
        <v>-</v>
      </c>
      <c r="AY1241" t="str">
        <f>VLOOKUP(Sheet1[[#This Row],[NPDES ID2]],Combined_Sheet__Major_Only___2[[NPDES ID2]:[ECHO BFR]],28,FALSE)</f>
        <v>-</v>
      </c>
      <c r="AZ1241" t="str">
        <f>VLOOKUP(Sheet1[[#This Row],[NPDES ID2]],Combined_Sheet__Major_Only___2[[NPDES ID2]:[ECHO BFR]],29,FALSE)</f>
        <v>thickening</v>
      </c>
      <c r="BA1241">
        <f>VLOOKUP(Sheet1[[#This Row],[NPDES ID2]],Combined_Sheet__Major_Only___2[[NPDES ID2]:[ECHO BFR]],17,FALSE)</f>
        <v>41.811635000000003</v>
      </c>
      <c r="BB1241">
        <f>VLOOKUP(Sheet1[[#This Row],[NPDES ID2]],Combined_Sheet__Major_Only___2[[NPDES ID2]:[ECHO BFR]],18,FALSE)</f>
        <v>-72.263126</v>
      </c>
      <c r="BC1241" s="2" t="str">
        <f>IF(ISNUMBER(SEARCH("aerobic",$AW1241)),"aerobic","")</f>
        <v/>
      </c>
      <c r="BD1241" s="2" t="str">
        <f>IF(ISNUMBER(SEARCH("anaer",$AW1241)),"anaer","")</f>
        <v/>
      </c>
      <c r="BE1241" s="2" t="str">
        <f>IF(ISNUMBER(SEARCH("thickening",$AZ1241)),"thickening","")</f>
        <v>thickening</v>
      </c>
      <c r="BF1241" s="3" t="str">
        <f>IF(ISNUMBER(SEARCH("airDry",$AW1241)),"airDry","")</f>
        <v/>
      </c>
      <c r="BG1241" s="3" t="str">
        <f>IF(ISNUMBER(SEARCH("heatDry",$AY1241)),"heatDry","")</f>
        <v/>
      </c>
      <c r="BH1241" s="3" t="str">
        <f>IF(AND(ISNUMBER(SEARCH("aerobic",$AW1241)),ISNUMBER(SEARCH("anaer",$AW1241))),"Combined Aer and Anaer.","")</f>
        <v/>
      </c>
    </row>
    <row r="1242" spans="1:60" x14ac:dyDescent="0.25">
      <c r="A1242" s="5">
        <v>2244</v>
      </c>
      <c r="B1242" t="s">
        <v>10511</v>
      </c>
      <c r="C1242">
        <v>547.45000000000005</v>
      </c>
      <c r="D1242">
        <v>347.90948450462997</v>
      </c>
      <c r="E1242">
        <v>342.28259551289398</v>
      </c>
      <c r="F1242">
        <v>285.40862198884298</v>
      </c>
      <c r="G1242">
        <v>419.89049840291449</v>
      </c>
      <c r="H1242">
        <v>-109.2974363482666</v>
      </c>
      <c r="I1242">
        <v>-110.65474198858369</v>
      </c>
      <c r="J1242">
        <v>-130.10774263487389</v>
      </c>
      <c r="K1242">
        <v>-87.757952665895687</v>
      </c>
      <c r="L1242">
        <v>382.0189698403712</v>
      </c>
      <c r="M1242">
        <v>380.67017089515861</v>
      </c>
      <c r="N1242">
        <v>375.95372341448501</v>
      </c>
      <c r="O1242">
        <v>392.0135522984321</v>
      </c>
      <c r="P1242">
        <v>12.82050171966698</v>
      </c>
      <c r="Q1242">
        <v>12.9485791266116</v>
      </c>
      <c r="R1242">
        <v>10.468034829864081</v>
      </c>
      <c r="S1242">
        <v>15.014395214102411</v>
      </c>
      <c r="T1242">
        <v>73684.589513686806</v>
      </c>
      <c r="U1242">
        <v>73684.713323953416</v>
      </c>
      <c r="V1242">
        <v>73634.436717775796</v>
      </c>
      <c r="W1242">
        <v>73734.925613092957</v>
      </c>
      <c r="X1242">
        <v>4752.5745358907207</v>
      </c>
      <c r="Y1242">
        <v>4768.973017641415</v>
      </c>
      <c r="Z1242">
        <v>4628.2419080789186</v>
      </c>
      <c r="AA1242">
        <v>4829.6994803696571</v>
      </c>
      <c r="AB1242">
        <v>724.33642228634494</v>
      </c>
      <c r="AC1242">
        <v>715.78927250397817</v>
      </c>
      <c r="AD1242">
        <v>631.69613915227603</v>
      </c>
      <c r="AE1242">
        <v>835.8190247212865</v>
      </c>
      <c r="AF1242">
        <v>68.387734022619739</v>
      </c>
      <c r="AG1242">
        <v>68.146483244684504</v>
      </c>
      <c r="AH1242">
        <v>67.301837300827316</v>
      </c>
      <c r="AI1242">
        <v>70.176665927379403</v>
      </c>
      <c r="AJ1242">
        <v>0.61194925656837196</v>
      </c>
      <c r="AK1242">
        <v>0.61194922987766198</v>
      </c>
      <c r="AL1242">
        <v>0.61193446608091884</v>
      </c>
      <c r="AM1242">
        <v>0.61196380031685171</v>
      </c>
      <c r="AN1242">
        <v>0.96651391196618885</v>
      </c>
      <c r="AO1242">
        <v>0.96651391196618885</v>
      </c>
      <c r="AP1242">
        <v>0.96651391196618885</v>
      </c>
      <c r="AQ1242">
        <v>0.96651391196618885</v>
      </c>
      <c r="AR1242">
        <v>16.36785706662338</v>
      </c>
      <c r="AS1242">
        <v>16.36785706662338</v>
      </c>
      <c r="AT1242">
        <v>16.36785706662338</v>
      </c>
      <c r="AU1242">
        <v>16.36785706662338</v>
      </c>
      <c r="AV1242" t="str">
        <f>VLOOKUP(Sheet1[[#This Row],[NPDES ID2]],Combined_Sheet__Major_Only___2[[NPDES ID2]:[ECHO BFR]],3,FALSE)</f>
        <v>GA</v>
      </c>
      <c r="AW1242" t="s">
        <v>41</v>
      </c>
      <c r="AX1242" t="str">
        <f>VLOOKUP(Sheet1[[#This Row],[NPDES ID2]],Combined_Sheet__Major_Only___2[[NPDES ID2]:[ECHO BFR]],27,FALSE)</f>
        <v>-</v>
      </c>
      <c r="AY1242" t="str">
        <f>VLOOKUP(Sheet1[[#This Row],[NPDES ID2]],Combined_Sheet__Major_Only___2[[NPDES ID2]:[ECHO BFR]],28,FALSE)</f>
        <v>-</v>
      </c>
      <c r="AZ1242" t="str">
        <f>VLOOKUP(Sheet1[[#This Row],[NPDES ID2]],Combined_Sheet__Major_Only___2[[NPDES ID2]:[ECHO BFR]],29,FALSE)</f>
        <v>thickening</v>
      </c>
      <c r="BA1242">
        <f>VLOOKUP(Sheet1[[#This Row],[NPDES ID2]],Combined_Sheet__Major_Only___2[[NPDES ID2]:[ECHO BFR]],17,FALSE)</f>
        <v>31.445833</v>
      </c>
      <c r="BB1242">
        <f>VLOOKUP(Sheet1[[#This Row],[NPDES ID2]],Combined_Sheet__Major_Only___2[[NPDES ID2]:[ECHO BFR]],18,FALSE)</f>
        <v>-83.478055999999995</v>
      </c>
      <c r="BC1242" s="2" t="str">
        <f>IF(ISNUMBER(SEARCH("aerobic",$AW1242)),"aerobic","")</f>
        <v>aerobic</v>
      </c>
      <c r="BD1242" s="2" t="str">
        <f>IF(ISNUMBER(SEARCH("anaer",$AW1242)),"anaer","")</f>
        <v/>
      </c>
      <c r="BE1242" s="2" t="str">
        <f>IF(ISNUMBER(SEARCH("thickening",$AZ1242)),"thickening","")</f>
        <v>thickening</v>
      </c>
      <c r="BF1242" s="3" t="str">
        <f>IF(ISNUMBER(SEARCH("airDry",$AW1242)),"airDry","")</f>
        <v/>
      </c>
      <c r="BG1242" s="3" t="str">
        <f>IF(ISNUMBER(SEARCH("heatDry",$AY1242)),"heatDry","")</f>
        <v/>
      </c>
      <c r="BH1242" s="3" t="str">
        <f>IF(AND(ISNUMBER(SEARCH("aerobic",$AW1242)),ISNUMBER(SEARCH("anaer",$AW1242))),"Combined Aer and Anaer.","")</f>
        <v/>
      </c>
    </row>
    <row r="1243" spans="1:60" x14ac:dyDescent="0.25">
      <c r="A1243" s="5">
        <v>1044</v>
      </c>
      <c r="B1243" t="s">
        <v>5043</v>
      </c>
      <c r="C1243">
        <v>403</v>
      </c>
      <c r="D1243">
        <v>374.16532493917259</v>
      </c>
      <c r="E1243">
        <v>369.64016952786022</v>
      </c>
      <c r="F1243">
        <v>292.38655237393158</v>
      </c>
      <c r="G1243">
        <v>460.30627212756701</v>
      </c>
      <c r="H1243">
        <v>-107.0397689848587</v>
      </c>
      <c r="I1243">
        <v>-108.37506159124069</v>
      </c>
      <c r="J1243">
        <v>-127.94269137900901</v>
      </c>
      <c r="K1243">
        <v>-85.624731451629643</v>
      </c>
      <c r="L1243">
        <v>286.79244385759108</v>
      </c>
      <c r="M1243">
        <v>285.84199807868748</v>
      </c>
      <c r="N1243">
        <v>282.51824255641708</v>
      </c>
      <c r="O1243">
        <v>293.8355304925588</v>
      </c>
      <c r="P1243">
        <v>9.4264681900484266</v>
      </c>
      <c r="Q1243">
        <v>9.5397687834564202</v>
      </c>
      <c r="R1243">
        <v>7.6758788952119454</v>
      </c>
      <c r="S1243">
        <v>11.097231753166779</v>
      </c>
      <c r="T1243">
        <v>73668.140805806208</v>
      </c>
      <c r="U1243">
        <v>73668.264589107363</v>
      </c>
      <c r="V1243">
        <v>73617.998932999413</v>
      </c>
      <c r="W1243">
        <v>73718.465942185285</v>
      </c>
      <c r="X1243">
        <v>4659.0813824781708</v>
      </c>
      <c r="Y1243">
        <v>4674.3106483637803</v>
      </c>
      <c r="Z1243">
        <v>4544.3989158220038</v>
      </c>
      <c r="AA1243">
        <v>4730.0600773789829</v>
      </c>
      <c r="AB1243">
        <v>697.50273275174766</v>
      </c>
      <c r="AC1243">
        <v>689.50279917379294</v>
      </c>
      <c r="AD1243">
        <v>609.79394326500449</v>
      </c>
      <c r="AE1243">
        <v>802.08144957877573</v>
      </c>
      <c r="AF1243">
        <v>69.74243614673621</v>
      </c>
      <c r="AG1243">
        <v>69.511457273289309</v>
      </c>
      <c r="AH1243">
        <v>68.702946434986771</v>
      </c>
      <c r="AI1243">
        <v>71.454986957117811</v>
      </c>
      <c r="AJ1243">
        <v>0.62852607424963136</v>
      </c>
      <c r="AK1243">
        <v>0.6285260545953395</v>
      </c>
      <c r="AL1243">
        <v>0.62851516591308398</v>
      </c>
      <c r="AM1243">
        <v>0.62853680052618777</v>
      </c>
      <c r="AN1243">
        <v>0.9665067943300083</v>
      </c>
      <c r="AO1243">
        <v>0.96650679433000852</v>
      </c>
      <c r="AP1243">
        <v>0.96650679433000852</v>
      </c>
      <c r="AQ1243">
        <v>0.96650679433000852</v>
      </c>
      <c r="AR1243">
        <v>16.877880863328041</v>
      </c>
      <c r="AS1243">
        <v>16.877880863328041</v>
      </c>
      <c r="AT1243">
        <v>16.877880863328041</v>
      </c>
      <c r="AU1243">
        <v>16.877880863328041</v>
      </c>
      <c r="AV1243" t="str">
        <f>VLOOKUP(Sheet1[[#This Row],[NPDES ID2]],Combined_Sheet__Major_Only___2[[NPDES ID2]:[ECHO BFR]],3,FALSE)</f>
        <v>IN</v>
      </c>
      <c r="AW1243" t="s">
        <v>12185</v>
      </c>
      <c r="AX1243" t="str">
        <f>VLOOKUP(Sheet1[[#This Row],[NPDES ID2]],Combined_Sheet__Major_Only___2[[NPDES ID2]:[ECHO BFR]],27,FALSE)</f>
        <v>other</v>
      </c>
      <c r="AY1243" t="str">
        <f>VLOOKUP(Sheet1[[#This Row],[NPDES ID2]],Combined_Sheet__Major_Only___2[[NPDES ID2]:[ECHO BFR]],28,FALSE)</f>
        <v>-</v>
      </c>
      <c r="AZ1243" t="str">
        <f>VLOOKUP(Sheet1[[#This Row],[NPDES ID2]],Combined_Sheet__Major_Only___2[[NPDES ID2]:[ECHO BFR]],29,FALSE)</f>
        <v>thickening</v>
      </c>
      <c r="BA1243">
        <f>VLOOKUP(Sheet1[[#This Row],[NPDES ID2]],Combined_Sheet__Major_Only___2[[NPDES ID2]:[ECHO BFR]],17,FALSE)</f>
        <v>39.770693999999999</v>
      </c>
      <c r="BB1243">
        <f>VLOOKUP(Sheet1[[#This Row],[NPDES ID2]],Combined_Sheet__Major_Only___2[[NPDES ID2]:[ECHO BFR]],18,FALSE)</f>
        <v>-86.232305999999994</v>
      </c>
      <c r="BC1243" s="2" t="str">
        <f>IF(ISNUMBER(SEARCH("aerobic",$AW1243)),"aerobic","")</f>
        <v/>
      </c>
      <c r="BD1243" s="2" t="str">
        <f>IF(ISNUMBER(SEARCH("anaer",$AW1243)),"anaer","")</f>
        <v>anaer</v>
      </c>
      <c r="BE1243" s="2" t="str">
        <f>IF(ISNUMBER(SEARCH("thickening",$AZ1243)),"thickening","")</f>
        <v>thickening</v>
      </c>
      <c r="BF1243" s="3" t="str">
        <f>IF(ISNUMBER(SEARCH("airDry",$AW1243)),"airDry","")</f>
        <v/>
      </c>
      <c r="BG1243" s="3" t="str">
        <f>IF(ISNUMBER(SEARCH("heatDry",$AY1243)),"heatDry","")</f>
        <v/>
      </c>
      <c r="BH1243" s="3" t="str">
        <f>IF(AND(ISNUMBER(SEARCH("aerobic",$AW1243)),ISNUMBER(SEARCH("anaer",$AW1243))),"Combined Aer and Anaer.","")</f>
        <v/>
      </c>
    </row>
    <row r="1244" spans="1:60" x14ac:dyDescent="0.25">
      <c r="A1244" s="5">
        <v>2290</v>
      </c>
      <c r="B1244" t="s">
        <v>10704</v>
      </c>
      <c r="C1244">
        <v>441.04</v>
      </c>
      <c r="D1244">
        <v>326.52299864509342</v>
      </c>
      <c r="E1244">
        <v>325.49349141908033</v>
      </c>
      <c r="F1244">
        <v>259.94287701499582</v>
      </c>
      <c r="G1244">
        <v>403.35568071373382</v>
      </c>
      <c r="H1244">
        <v>-136.72452408002471</v>
      </c>
      <c r="I1244">
        <v>-138.0251966902342</v>
      </c>
      <c r="J1244">
        <v>-156.86664282069569</v>
      </c>
      <c r="K1244">
        <v>-113.8880963688751</v>
      </c>
      <c r="L1244">
        <v>347.85826158155288</v>
      </c>
      <c r="M1244">
        <v>345.8552726276497</v>
      </c>
      <c r="N1244">
        <v>338.85062463918899</v>
      </c>
      <c r="O1244">
        <v>362.70111928369079</v>
      </c>
      <c r="P1244">
        <v>14.144971375581649</v>
      </c>
      <c r="Q1244">
        <v>14.08458565345382</v>
      </c>
      <c r="R1244">
        <v>11.84190588814179</v>
      </c>
      <c r="S1244">
        <v>15.96126318286316</v>
      </c>
      <c r="T1244">
        <v>73546.807163722406</v>
      </c>
      <c r="U1244">
        <v>73546.930748113402</v>
      </c>
      <c r="V1244">
        <v>73496.745865026722</v>
      </c>
      <c r="W1244">
        <v>73597.051431500018</v>
      </c>
      <c r="X1244">
        <v>5694.9143035003854</v>
      </c>
      <c r="Y1244">
        <v>5724.8063847265248</v>
      </c>
      <c r="Z1244">
        <v>5456.4722438191666</v>
      </c>
      <c r="AA1244">
        <v>5844.2215725020023</v>
      </c>
      <c r="AB1244">
        <v>1065.242415903273</v>
      </c>
      <c r="AC1244">
        <v>1050.3416452008389</v>
      </c>
      <c r="AD1244">
        <v>897.68853593396182</v>
      </c>
      <c r="AE1244">
        <v>1281.6174760131951</v>
      </c>
      <c r="AF1244">
        <v>56.982132440185516</v>
      </c>
      <c r="AG1244">
        <v>56.654192187008647</v>
      </c>
      <c r="AH1244">
        <v>55.506511290016483</v>
      </c>
      <c r="AI1244">
        <v>59.413301142412777</v>
      </c>
      <c r="AJ1244">
        <v>0.472660027181183</v>
      </c>
      <c r="AK1244">
        <v>0.47266000719131052</v>
      </c>
      <c r="AL1244">
        <v>0.47264894806785979</v>
      </c>
      <c r="AM1244">
        <v>0.47267092146054729</v>
      </c>
      <c r="AN1244">
        <v>0.96645419756886153</v>
      </c>
      <c r="AO1244">
        <v>0.96645419756886142</v>
      </c>
      <c r="AP1244">
        <v>0.96645419756886142</v>
      </c>
      <c r="AQ1244">
        <v>0.96645419756886142</v>
      </c>
      <c r="AR1244">
        <v>12.083546587139519</v>
      </c>
      <c r="AS1244">
        <v>12.08354658713951</v>
      </c>
      <c r="AT1244">
        <v>12.08354658713951</v>
      </c>
      <c r="AU1244">
        <v>12.08354658713951</v>
      </c>
      <c r="AV1244" t="str">
        <f>VLOOKUP(Sheet1[[#This Row],[NPDES ID2]],Combined_Sheet__Major_Only___2[[NPDES ID2]:[ECHO BFR]],3,FALSE)</f>
        <v>MA</v>
      </c>
      <c r="AW1244" t="s">
        <v>54</v>
      </c>
      <c r="AX1244" t="str">
        <f>VLOOKUP(Sheet1[[#This Row],[NPDES ID2]],Combined_Sheet__Major_Only___2[[NPDES ID2]:[ECHO BFR]],27,FALSE)</f>
        <v>-</v>
      </c>
      <c r="AY1244" t="str">
        <f>VLOOKUP(Sheet1[[#This Row],[NPDES ID2]],Combined_Sheet__Major_Only___2[[NPDES ID2]:[ECHO BFR]],28,FALSE)</f>
        <v>-</v>
      </c>
      <c r="AZ1244" t="str">
        <f>VLOOKUP(Sheet1[[#This Row],[NPDES ID2]],Combined_Sheet__Major_Only___2[[NPDES ID2]:[ECHO BFR]],29,FALSE)</f>
        <v>thickening, preliminaryOps</v>
      </c>
      <c r="BA1244">
        <f>VLOOKUP(Sheet1[[#This Row],[NPDES ID2]],Combined_Sheet__Major_Only___2[[NPDES ID2]:[ECHO BFR]],17,FALSE)</f>
        <v>42.172159000000001</v>
      </c>
      <c r="BB1244">
        <f>VLOOKUP(Sheet1[[#This Row],[NPDES ID2]],Combined_Sheet__Major_Only___2[[NPDES ID2]:[ECHO BFR]],18,FALSE)</f>
        <v>-71.678807000000006</v>
      </c>
      <c r="BC1244" s="2" t="str">
        <f>IF(ISNUMBER(SEARCH("aerobic",$AW1244)),"aerobic","")</f>
        <v/>
      </c>
      <c r="BD1244" s="2" t="str">
        <f>IF(ISNUMBER(SEARCH("anaer",$AW1244)),"anaer","")</f>
        <v/>
      </c>
      <c r="BE1244" s="2" t="str">
        <f>IF(ISNUMBER(SEARCH("thickening",$AZ1244)),"thickening","")</f>
        <v>thickening</v>
      </c>
      <c r="BF1244" s="3" t="str">
        <f>IF(ISNUMBER(SEARCH("airDry",$AW1244)),"airDry","")</f>
        <v/>
      </c>
      <c r="BG1244" s="3" t="str">
        <f>IF(ISNUMBER(SEARCH("heatDry",$AY1244)),"heatDry","")</f>
        <v/>
      </c>
      <c r="BH1244" s="3" t="str">
        <f>IF(AND(ISNUMBER(SEARCH("aerobic",$AW1244)),ISNUMBER(SEARCH("anaer",$AW1244))),"Combined Aer and Anaer.","")</f>
        <v/>
      </c>
    </row>
    <row r="1245" spans="1:60" x14ac:dyDescent="0.25">
      <c r="A1245" s="5">
        <v>1158</v>
      </c>
      <c r="B1245" t="s">
        <v>5561</v>
      </c>
      <c r="C1245">
        <v>285.72000000000003</v>
      </c>
      <c r="D1245">
        <v>459.07119110703769</v>
      </c>
      <c r="E1245">
        <v>456.31551011656632</v>
      </c>
      <c r="F1245">
        <v>347.98593640222782</v>
      </c>
      <c r="G1245">
        <v>567.76926731541528</v>
      </c>
      <c r="H1245">
        <v>-110.77159987744859</v>
      </c>
      <c r="I1245">
        <v>-112.163654507472</v>
      </c>
      <c r="J1245">
        <v>-131.52961224759369</v>
      </c>
      <c r="K1245">
        <v>-89.195736434352824</v>
      </c>
      <c r="L1245">
        <v>197.0330625656371</v>
      </c>
      <c r="M1245">
        <v>196.31129560966889</v>
      </c>
      <c r="N1245">
        <v>193.7870544584249</v>
      </c>
      <c r="O1245">
        <v>202.3817837358306</v>
      </c>
      <c r="P1245">
        <v>6.6959729626960716</v>
      </c>
      <c r="Q1245">
        <v>6.757470549902048</v>
      </c>
      <c r="R1245">
        <v>5.4760986676732761</v>
      </c>
      <c r="S1245">
        <v>7.8173579672388973</v>
      </c>
      <c r="T1245">
        <v>73495.151293578703</v>
      </c>
      <c r="U1245">
        <v>73495.274793286837</v>
      </c>
      <c r="V1245">
        <v>73445.124298030496</v>
      </c>
      <c r="W1245">
        <v>73545.361132834238</v>
      </c>
      <c r="X1245">
        <v>4796.8824858693324</v>
      </c>
      <c r="Y1245">
        <v>4813.9407903858901</v>
      </c>
      <c r="Z1245">
        <v>4666.8506254442873</v>
      </c>
      <c r="AA1245">
        <v>4877.6509027365391</v>
      </c>
      <c r="AB1245">
        <v>739.24790483893605</v>
      </c>
      <c r="AC1245">
        <v>730.36584707096188</v>
      </c>
      <c r="AD1245">
        <v>643.70795105158902</v>
      </c>
      <c r="AE1245">
        <v>854.87310192687517</v>
      </c>
      <c r="AF1245">
        <v>67.581948777778521</v>
      </c>
      <c r="AG1245">
        <v>67.33449205778328</v>
      </c>
      <c r="AH1245">
        <v>66.468513369395879</v>
      </c>
      <c r="AI1245">
        <v>69.416411354857516</v>
      </c>
      <c r="AJ1245">
        <v>0.60209217669625281</v>
      </c>
      <c r="AK1245">
        <v>0.6020921628501994</v>
      </c>
      <c r="AL1245">
        <v>0.60208448390746827</v>
      </c>
      <c r="AM1245">
        <v>0.60209974105263153</v>
      </c>
      <c r="AN1245">
        <v>0.96643175516533408</v>
      </c>
      <c r="AO1245">
        <v>0.96643175516533408</v>
      </c>
      <c r="AP1245">
        <v>0.96643175516533408</v>
      </c>
      <c r="AQ1245">
        <v>0.96643175516533408</v>
      </c>
      <c r="AR1245">
        <v>16.064902949170261</v>
      </c>
      <c r="AS1245">
        <v>16.064902949170261</v>
      </c>
      <c r="AT1245">
        <v>16.064902949170261</v>
      </c>
      <c r="AU1245">
        <v>16.064902949170261</v>
      </c>
      <c r="AV1245" t="str">
        <f>VLOOKUP(Sheet1[[#This Row],[NPDES ID2]],Combined_Sheet__Major_Only___2[[NPDES ID2]:[ECHO BFR]],3,FALSE)</f>
        <v>TX</v>
      </c>
      <c r="AW1245" t="s">
        <v>41</v>
      </c>
      <c r="AX1245" t="str">
        <f>VLOOKUP(Sheet1[[#This Row],[NPDES ID2]],Combined_Sheet__Major_Only___2[[NPDES ID2]:[ECHO BFR]],27,FALSE)</f>
        <v>-</v>
      </c>
      <c r="AY1245" t="str">
        <f>VLOOKUP(Sheet1[[#This Row],[NPDES ID2]],Combined_Sheet__Major_Only___2[[NPDES ID2]:[ECHO BFR]],28,FALSE)</f>
        <v>-</v>
      </c>
      <c r="AZ1245" t="str">
        <f>VLOOKUP(Sheet1[[#This Row],[NPDES ID2]],Combined_Sheet__Major_Only___2[[NPDES ID2]:[ECHO BFR]],29,FALSE)</f>
        <v>thickening</v>
      </c>
      <c r="BA1245">
        <f>VLOOKUP(Sheet1[[#This Row],[NPDES ID2]],Combined_Sheet__Major_Only___2[[NPDES ID2]:[ECHO BFR]],17,FALSE)</f>
        <v>31.682462999999998</v>
      </c>
      <c r="BB1245">
        <f>VLOOKUP(Sheet1[[#This Row],[NPDES ID2]],Combined_Sheet__Major_Only___2[[NPDES ID2]:[ECHO BFR]],18,FALSE)</f>
        <v>-106.22771299999999</v>
      </c>
      <c r="BC1245" s="2" t="str">
        <f>IF(ISNUMBER(SEARCH("aerobic",$AW1245)),"aerobic","")</f>
        <v>aerobic</v>
      </c>
      <c r="BD1245" s="2" t="str">
        <f>IF(ISNUMBER(SEARCH("anaer",$AW1245)),"anaer","")</f>
        <v/>
      </c>
      <c r="BE1245" s="2" t="str">
        <f>IF(ISNUMBER(SEARCH("thickening",$AZ1245)),"thickening","")</f>
        <v>thickening</v>
      </c>
      <c r="BF1245" s="3" t="str">
        <f>IF(ISNUMBER(SEARCH("airDry",$AW1245)),"airDry","")</f>
        <v/>
      </c>
      <c r="BG1245" s="3" t="str">
        <f>IF(ISNUMBER(SEARCH("heatDry",$AY1245)),"heatDry","")</f>
        <v/>
      </c>
      <c r="BH1245" s="3" t="str">
        <f>IF(AND(ISNUMBER(SEARCH("aerobic",$AW1245)),ISNUMBER(SEARCH("anaer",$AW1245))),"Combined Aer and Anaer.","")</f>
        <v/>
      </c>
    </row>
    <row r="1246" spans="1:60" x14ac:dyDescent="0.25">
      <c r="A1246" s="5">
        <v>1065</v>
      </c>
      <c r="B1246" t="s">
        <v>5140</v>
      </c>
      <c r="C1246">
        <v>383.77</v>
      </c>
      <c r="D1246">
        <v>379.043365566641</v>
      </c>
      <c r="E1246">
        <v>374.68018295471961</v>
      </c>
      <c r="F1246">
        <v>294.095281940711</v>
      </c>
      <c r="G1246">
        <v>466.35948165528742</v>
      </c>
      <c r="H1246">
        <v>-106.1767643845085</v>
      </c>
      <c r="I1246">
        <v>-107.57507930911081</v>
      </c>
      <c r="J1246">
        <v>-127.1149431693092</v>
      </c>
      <c r="K1246">
        <v>-84.805552617915438</v>
      </c>
      <c r="L1246">
        <v>275.16873527530458</v>
      </c>
      <c r="M1246">
        <v>274.27934166234638</v>
      </c>
      <c r="N1246">
        <v>271.16905804765872</v>
      </c>
      <c r="O1246">
        <v>281.75944190281479</v>
      </c>
      <c r="P1246">
        <v>8.9724756753665176</v>
      </c>
      <c r="Q1246">
        <v>9.0882279577173151</v>
      </c>
      <c r="R1246">
        <v>7.2984551119968906</v>
      </c>
      <c r="S1246">
        <v>10.582903226342671</v>
      </c>
      <c r="T1246">
        <v>73466.558709415578</v>
      </c>
      <c r="U1246">
        <v>73466.682162250014</v>
      </c>
      <c r="V1246">
        <v>73416.550701363449</v>
      </c>
      <c r="W1246">
        <v>73516.74949177762</v>
      </c>
      <c r="X1246">
        <v>4611.491817271346</v>
      </c>
      <c r="Y1246">
        <v>4626.2286638902069</v>
      </c>
      <c r="Z1246">
        <v>4500.6809535279226</v>
      </c>
      <c r="AA1246">
        <v>4680.0138417803491</v>
      </c>
      <c r="AB1246">
        <v>685.78295454589488</v>
      </c>
      <c r="AC1246">
        <v>678.00045504014543</v>
      </c>
      <c r="AD1246">
        <v>600.09226493387177</v>
      </c>
      <c r="AE1246">
        <v>787.60279383779573</v>
      </c>
      <c r="AF1246">
        <v>70.268717804456443</v>
      </c>
      <c r="AG1246">
        <v>70.041740561982834</v>
      </c>
      <c r="AH1246">
        <v>69.247255219804316</v>
      </c>
      <c r="AI1246">
        <v>71.95157662363394</v>
      </c>
      <c r="AJ1246">
        <v>0.63496753924846761</v>
      </c>
      <c r="AK1246">
        <v>0.63496752056153904</v>
      </c>
      <c r="AL1246">
        <v>0.63495716538504854</v>
      </c>
      <c r="AM1246">
        <v>0.63497773996029505</v>
      </c>
      <c r="AN1246">
        <v>0.96641931991891095</v>
      </c>
      <c r="AO1246">
        <v>0.96641931991891072</v>
      </c>
      <c r="AP1246">
        <v>0.96641931991891072</v>
      </c>
      <c r="AQ1246">
        <v>0.96641931991891072</v>
      </c>
      <c r="AR1246">
        <v>17.076034002935071</v>
      </c>
      <c r="AS1246">
        <v>17.076034002935071</v>
      </c>
      <c r="AT1246">
        <v>17.076034002935071</v>
      </c>
      <c r="AU1246">
        <v>17.076034002935071</v>
      </c>
      <c r="AV1246" t="str">
        <f>VLOOKUP(Sheet1[[#This Row],[NPDES ID2]],Combined_Sheet__Major_Only___2[[NPDES ID2]:[ECHO BFR]],3,FALSE)</f>
        <v>AL</v>
      </c>
      <c r="AW1246" t="s">
        <v>12185</v>
      </c>
      <c r="AX1246" t="str">
        <f>VLOOKUP(Sheet1[[#This Row],[NPDES ID2]],Combined_Sheet__Major_Only___2[[NPDES ID2]:[ECHO BFR]],27,FALSE)</f>
        <v>-</v>
      </c>
      <c r="AY1246" t="str">
        <f>VLOOKUP(Sheet1[[#This Row],[NPDES ID2]],Combined_Sheet__Major_Only___2[[NPDES ID2]:[ECHO BFR]],28,FALSE)</f>
        <v>-</v>
      </c>
      <c r="AZ1246" t="str">
        <f>VLOOKUP(Sheet1[[#This Row],[NPDES ID2]],Combined_Sheet__Major_Only___2[[NPDES ID2]:[ECHO BFR]],29,FALSE)</f>
        <v>thickening</v>
      </c>
      <c r="BA1246">
        <f>VLOOKUP(Sheet1[[#This Row],[NPDES ID2]],Combined_Sheet__Major_Only___2[[NPDES ID2]:[ECHO BFR]],17,FALSE)</f>
        <v>30.72</v>
      </c>
      <c r="BB1246">
        <f>VLOOKUP(Sheet1[[#This Row],[NPDES ID2]],Combined_Sheet__Major_Only___2[[NPDES ID2]:[ECHO BFR]],18,FALSE)</f>
        <v>-88.070099999999996</v>
      </c>
      <c r="BC1246" s="2" t="str">
        <f>IF(ISNUMBER(SEARCH("aerobic",$AW1246)),"aerobic","")</f>
        <v/>
      </c>
      <c r="BD1246" s="2" t="str">
        <f>IF(ISNUMBER(SEARCH("anaer",$AW1246)),"anaer","")</f>
        <v>anaer</v>
      </c>
      <c r="BE1246" s="2" t="str">
        <f>IF(ISNUMBER(SEARCH("thickening",$AZ1246)),"thickening","")</f>
        <v>thickening</v>
      </c>
      <c r="BF1246" s="4" t="str">
        <f>IF(ISNUMBER(SEARCH("airDry",$AW1246)),"airDry","")</f>
        <v/>
      </c>
      <c r="BG1246" s="4" t="str">
        <f>IF(ISNUMBER(SEARCH("heatDry",$AY1246)),"heatDry","")</f>
        <v/>
      </c>
      <c r="BH1246" s="4" t="str">
        <f>IF(AND(ISNUMBER(SEARCH("aerobic",$AW1246)),ISNUMBER(SEARCH("anaer",$AW1246))),"Combined Aer and Anaer.","")</f>
        <v/>
      </c>
    </row>
    <row r="1247" spans="1:60" x14ac:dyDescent="0.25">
      <c r="A1247" s="5">
        <v>564</v>
      </c>
      <c r="B1247" t="s">
        <v>2772</v>
      </c>
      <c r="C1247">
        <v>206.08260000000001</v>
      </c>
      <c r="D1247">
        <v>564.95026598842128</v>
      </c>
      <c r="E1247">
        <v>561.5179403295906</v>
      </c>
      <c r="F1247">
        <v>413.79346637808698</v>
      </c>
      <c r="G1247">
        <v>713.95141915190504</v>
      </c>
      <c r="H1247">
        <v>-109.7362237950482</v>
      </c>
      <c r="I1247">
        <v>-111.1274377876784</v>
      </c>
      <c r="J1247">
        <v>-130.53600033410359</v>
      </c>
      <c r="K1247">
        <v>-88.217726900111231</v>
      </c>
      <c r="L1247">
        <v>143.38186980138531</v>
      </c>
      <c r="M1247">
        <v>142.8709287420252</v>
      </c>
      <c r="N1247">
        <v>141.08393175044611</v>
      </c>
      <c r="O1247">
        <v>147.16833591872029</v>
      </c>
      <c r="P1247">
        <v>4.8271065992021533</v>
      </c>
      <c r="Q1247">
        <v>4.8743604993034104</v>
      </c>
      <c r="R1247">
        <v>3.9429569210600182</v>
      </c>
      <c r="S1247">
        <v>5.6486249431561584</v>
      </c>
      <c r="T1247">
        <v>73428.372595667315</v>
      </c>
      <c r="U1247">
        <v>73428.49598590075</v>
      </c>
      <c r="V1247">
        <v>73378.389945892719</v>
      </c>
      <c r="W1247">
        <v>73478.537927069818</v>
      </c>
      <c r="X1247">
        <v>4750.1271926396594</v>
      </c>
      <c r="Y1247">
        <v>4766.6397693036051</v>
      </c>
      <c r="Z1247">
        <v>4624.7347985771703</v>
      </c>
      <c r="AA1247">
        <v>4827.9361744233383</v>
      </c>
      <c r="AB1247">
        <v>725.95172130061678</v>
      </c>
      <c r="AC1247">
        <v>717.34486464298243</v>
      </c>
      <c r="AD1247">
        <v>632.869493736089</v>
      </c>
      <c r="AE1247">
        <v>838.12032438607196</v>
      </c>
      <c r="AF1247">
        <v>68.184143522585757</v>
      </c>
      <c r="AG1247">
        <v>67.941247093957458</v>
      </c>
      <c r="AH1247">
        <v>67.091332825892493</v>
      </c>
      <c r="AI1247">
        <v>69.984668990912311</v>
      </c>
      <c r="AJ1247">
        <v>0.60945854235517949</v>
      </c>
      <c r="AK1247">
        <v>0.60945853236851222</v>
      </c>
      <c r="AL1247">
        <v>0.60945298914270407</v>
      </c>
      <c r="AM1247">
        <v>0.60946400283280178</v>
      </c>
      <c r="AN1247">
        <v>0.96640269795943257</v>
      </c>
      <c r="AO1247">
        <v>0.96640269795943223</v>
      </c>
      <c r="AP1247">
        <v>0.96640269795943223</v>
      </c>
      <c r="AQ1247">
        <v>0.96640269795943223</v>
      </c>
      <c r="AR1247">
        <v>16.29156024270355</v>
      </c>
      <c r="AS1247">
        <v>16.29156024270355</v>
      </c>
      <c r="AT1247">
        <v>16.29156024270355</v>
      </c>
      <c r="AU1247">
        <v>16.29156024270355</v>
      </c>
      <c r="AV1247" t="str">
        <f>VLOOKUP(Sheet1[[#This Row],[NPDES ID2]],Combined_Sheet__Major_Only___2[[NPDES ID2]:[ECHO BFR]],3,FALSE)</f>
        <v>KY</v>
      </c>
      <c r="AW1247" t="s">
        <v>12185</v>
      </c>
      <c r="AX1247" t="str">
        <f>VLOOKUP(Sheet1[[#This Row],[NPDES ID2]],Combined_Sheet__Major_Only___2[[NPDES ID2]:[ECHO BFR]],27,FALSE)</f>
        <v>-</v>
      </c>
      <c r="AY1247" t="str">
        <f>VLOOKUP(Sheet1[[#This Row],[NPDES ID2]],Combined_Sheet__Major_Only___2[[NPDES ID2]:[ECHO BFR]],28,FALSE)</f>
        <v>-</v>
      </c>
      <c r="AZ1247" t="str">
        <f>VLOOKUP(Sheet1[[#This Row],[NPDES ID2]],Combined_Sheet__Major_Only___2[[NPDES ID2]:[ECHO BFR]],29,FALSE)</f>
        <v>thickening</v>
      </c>
      <c r="BA1247">
        <f>VLOOKUP(Sheet1[[#This Row],[NPDES ID2]],Combined_Sheet__Major_Only___2[[NPDES ID2]:[ECHO BFR]],17,FALSE)</f>
        <v>36.744166999999997</v>
      </c>
      <c r="BB1247">
        <f>VLOOKUP(Sheet1[[#This Row],[NPDES ID2]],Combined_Sheet__Major_Only___2[[NPDES ID2]:[ECHO BFR]],18,FALSE)</f>
        <v>-86.555000000000007</v>
      </c>
      <c r="BC1247" s="2" t="str">
        <f>IF(ISNUMBER(SEARCH("aerobic",$AW1247)),"aerobic","")</f>
        <v/>
      </c>
      <c r="BD1247" s="2" t="str">
        <f>IF(ISNUMBER(SEARCH("anaer",$AW1247)),"anaer","")</f>
        <v>anaer</v>
      </c>
      <c r="BE1247" s="2" t="str">
        <f>IF(ISNUMBER(SEARCH("thickening",$AZ1247)),"thickening","")</f>
        <v>thickening</v>
      </c>
      <c r="BF1247" s="3" t="str">
        <f>IF(ISNUMBER(SEARCH("airDry",$AW1247)),"airDry","")</f>
        <v/>
      </c>
      <c r="BG1247" s="3" t="str">
        <f>IF(ISNUMBER(SEARCH("heatDry",$AY1247)),"heatDry","")</f>
        <v/>
      </c>
      <c r="BH1247" s="3" t="str">
        <f>IF(AND(ISNUMBER(SEARCH("aerobic",$AW1247)),ISNUMBER(SEARCH("anaer",$AW1247))),"Combined Aer and Anaer.","")</f>
        <v/>
      </c>
    </row>
    <row r="1248" spans="1:60" x14ac:dyDescent="0.25">
      <c r="A1248" s="5">
        <v>1911</v>
      </c>
      <c r="B1248" t="s">
        <v>9021</v>
      </c>
      <c r="C1248">
        <v>3433</v>
      </c>
      <c r="D1248">
        <v>718.28212892705164</v>
      </c>
      <c r="E1248">
        <v>718.17302231583267</v>
      </c>
      <c r="F1248">
        <v>579.91784733155316</v>
      </c>
      <c r="G1248">
        <v>838.75488723827584</v>
      </c>
      <c r="H1248">
        <v>-105.9092169304901</v>
      </c>
      <c r="I1248">
        <v>-107.4047157397107</v>
      </c>
      <c r="J1248">
        <v>-126.80298542135699</v>
      </c>
      <c r="K1248">
        <v>-84.202985808932695</v>
      </c>
      <c r="L1248">
        <v>2451.4483453807402</v>
      </c>
      <c r="M1248">
        <v>2443.409596422262</v>
      </c>
      <c r="N1248">
        <v>2415.3475481956052</v>
      </c>
      <c r="O1248">
        <v>2510.9610632933282</v>
      </c>
      <c r="P1248">
        <v>80.271069445949408</v>
      </c>
      <c r="Q1248">
        <v>81.273987162740042</v>
      </c>
      <c r="R1248">
        <v>65.333466857579879</v>
      </c>
      <c r="S1248">
        <v>94.594405444520646</v>
      </c>
      <c r="T1248">
        <v>73427.366781213626</v>
      </c>
      <c r="U1248">
        <v>73427.49016979817</v>
      </c>
      <c r="V1248">
        <v>73377.384799370891</v>
      </c>
      <c r="W1248">
        <v>73477.531442243053</v>
      </c>
      <c r="X1248">
        <v>4627.9706957114777</v>
      </c>
      <c r="Y1248">
        <v>4642.9423436430852</v>
      </c>
      <c r="Z1248">
        <v>4515.3119870971832</v>
      </c>
      <c r="AA1248">
        <v>4697.6640364166242</v>
      </c>
      <c r="AB1248">
        <v>690.82984317435182</v>
      </c>
      <c r="AC1248">
        <v>682.96708765853123</v>
      </c>
      <c r="AD1248">
        <v>604.15279264249489</v>
      </c>
      <c r="AE1248">
        <v>794.05293150462194</v>
      </c>
      <c r="AF1248">
        <v>69.991602476031716</v>
      </c>
      <c r="AG1248">
        <v>69.763372731164822</v>
      </c>
      <c r="AH1248">
        <v>68.960155594892029</v>
      </c>
      <c r="AI1248">
        <v>71.689117040306343</v>
      </c>
      <c r="AJ1248">
        <v>0.63157571571917404</v>
      </c>
      <c r="AK1248">
        <v>0.63157554360143209</v>
      </c>
      <c r="AL1248">
        <v>0.63148294724479737</v>
      </c>
      <c r="AM1248">
        <v>0.63166694949055757</v>
      </c>
      <c r="AN1248">
        <v>0.96640225991798223</v>
      </c>
      <c r="AO1248">
        <v>0.9664022599179819</v>
      </c>
      <c r="AP1248">
        <v>0.9664022599179819</v>
      </c>
      <c r="AQ1248">
        <v>0.9664022599179819</v>
      </c>
      <c r="AR1248">
        <v>16.968887392806121</v>
      </c>
      <c r="AS1248">
        <v>16.968887392806121</v>
      </c>
      <c r="AT1248">
        <v>16.968887392806121</v>
      </c>
      <c r="AU1248">
        <v>16.968887392806121</v>
      </c>
      <c r="AV1248" t="str">
        <f>VLOOKUP(Sheet1[[#This Row],[NPDES ID2]],Combined_Sheet__Major_Only___2[[NPDES ID2]:[ECHO BFR]],3,FALSE)</f>
        <v>NY</v>
      </c>
      <c r="AW1248" t="s">
        <v>12185</v>
      </c>
      <c r="AX1248" t="str">
        <f>VLOOKUP(Sheet1[[#This Row],[NPDES ID2]],Combined_Sheet__Major_Only___2[[NPDES ID2]:[ECHO BFR]],27,FALSE)</f>
        <v>other, methaneBioCaptureRecover</v>
      </c>
      <c r="AY1248" t="str">
        <f>VLOOKUP(Sheet1[[#This Row],[NPDES ID2]],Combined_Sheet__Major_Only___2[[NPDES ID2]:[ECHO BFR]],28,FALSE)</f>
        <v>-</v>
      </c>
      <c r="AZ1248" t="str">
        <f>VLOOKUP(Sheet1[[#This Row],[NPDES ID2]],Combined_Sheet__Major_Only___2[[NPDES ID2]:[ECHO BFR]],29,FALSE)</f>
        <v>preliminaryOps, thickening</v>
      </c>
      <c r="BA1248">
        <f>VLOOKUP(Sheet1[[#This Row],[NPDES ID2]],Combined_Sheet__Major_Only___2[[NPDES ID2]:[ECHO BFR]],17,FALSE)</f>
        <v>42.9925</v>
      </c>
      <c r="BB1248">
        <f>VLOOKUP(Sheet1[[#This Row],[NPDES ID2]],Combined_Sheet__Major_Only___2[[NPDES ID2]:[ECHO BFR]],18,FALSE)</f>
        <v>-74.399666999999994</v>
      </c>
      <c r="BC1248" s="2" t="str">
        <f>IF(ISNUMBER(SEARCH("aerobic",$AW1248)),"aerobic","")</f>
        <v/>
      </c>
      <c r="BD1248" s="2" t="str">
        <f>IF(ISNUMBER(SEARCH("anaer",$AW1248)),"anaer","")</f>
        <v>anaer</v>
      </c>
      <c r="BE1248" s="2" t="str">
        <f>IF(ISNUMBER(SEARCH("thickening",$AZ1248)),"thickening","")</f>
        <v>thickening</v>
      </c>
      <c r="BF1248" s="4" t="str">
        <f>IF(ISNUMBER(SEARCH("airDry",$AW1248)),"airDry","")</f>
        <v/>
      </c>
      <c r="BG1248" s="4" t="str">
        <f>IF(ISNUMBER(SEARCH("heatDry",$AY1248)),"heatDry","")</f>
        <v/>
      </c>
      <c r="BH1248" s="4" t="str">
        <f>IF(AND(ISNUMBER(SEARCH("aerobic",$AW1248)),ISNUMBER(SEARCH("anaer",$AW1248))),"Combined Aer and Anaer.","")</f>
        <v/>
      </c>
    </row>
    <row r="1249" spans="1:60" x14ac:dyDescent="0.25">
      <c r="A1249" s="5">
        <v>511</v>
      </c>
      <c r="B1249" t="s">
        <v>2526</v>
      </c>
      <c r="C1249">
        <v>328.46</v>
      </c>
      <c r="D1249">
        <v>430.01705207374607</v>
      </c>
      <c r="E1249">
        <v>427.78674823685282</v>
      </c>
      <c r="F1249">
        <v>331.90922994249212</v>
      </c>
      <c r="G1249">
        <v>530.74182684533218</v>
      </c>
      <c r="H1249">
        <v>-112.26167642576981</v>
      </c>
      <c r="I1249">
        <v>-113.5983681104797</v>
      </c>
      <c r="J1249">
        <v>-132.96176238098309</v>
      </c>
      <c r="K1249">
        <v>-90.612746463115641</v>
      </c>
      <c r="L1249">
        <v>223.6951393056396</v>
      </c>
      <c r="M1249">
        <v>222.84400540586469</v>
      </c>
      <c r="N1249">
        <v>219.8673931494252</v>
      </c>
      <c r="O1249">
        <v>230.00247232095111</v>
      </c>
      <c r="P1249">
        <v>7.7032172647820643</v>
      </c>
      <c r="Q1249">
        <v>7.7674679844362249</v>
      </c>
      <c r="R1249">
        <v>6.3103687456295461</v>
      </c>
      <c r="S1249">
        <v>8.9641508633430682</v>
      </c>
      <c r="T1249">
        <v>73309.940924963565</v>
      </c>
      <c r="U1249">
        <v>73310.064121044197</v>
      </c>
      <c r="V1249">
        <v>73260.036922186031</v>
      </c>
      <c r="W1249">
        <v>73360.027321922025</v>
      </c>
      <c r="X1249">
        <v>4845.007324752858</v>
      </c>
      <c r="Y1249">
        <v>4862.7843741513661</v>
      </c>
      <c r="Z1249">
        <v>4708.7846710442382</v>
      </c>
      <c r="AA1249">
        <v>4929.7387035497559</v>
      </c>
      <c r="AB1249">
        <v>755.67701302930732</v>
      </c>
      <c r="AC1249">
        <v>746.42100259884955</v>
      </c>
      <c r="AD1249">
        <v>656.90026280418169</v>
      </c>
      <c r="AE1249">
        <v>875.53263880583188</v>
      </c>
      <c r="AF1249">
        <v>66.743245460245802</v>
      </c>
      <c r="AG1249">
        <v>66.489419319405158</v>
      </c>
      <c r="AH1249">
        <v>65.601102119356227</v>
      </c>
      <c r="AI1249">
        <v>68.624986310298567</v>
      </c>
      <c r="AJ1249">
        <v>0.59183480712873804</v>
      </c>
      <c r="AK1249">
        <v>0.59183479126607197</v>
      </c>
      <c r="AL1249">
        <v>0.59182599818694559</v>
      </c>
      <c r="AM1249">
        <v>0.59184346902477192</v>
      </c>
      <c r="AN1249">
        <v>0.96635104124787796</v>
      </c>
      <c r="AO1249">
        <v>0.96635104124787818</v>
      </c>
      <c r="AP1249">
        <v>0.96635104124787818</v>
      </c>
      <c r="AQ1249">
        <v>0.96635104124787818</v>
      </c>
      <c r="AR1249">
        <v>15.749355422376791</v>
      </c>
      <c r="AS1249">
        <v>15.749355422376791</v>
      </c>
      <c r="AT1249">
        <v>15.749355422376791</v>
      </c>
      <c r="AU1249">
        <v>15.749355422376791</v>
      </c>
      <c r="AV1249" t="str">
        <f>VLOOKUP(Sheet1[[#This Row],[NPDES ID2]],Combined_Sheet__Major_Only___2[[NPDES ID2]:[ECHO BFR]],3,FALSE)</f>
        <v>TX</v>
      </c>
      <c r="AW1249" t="s">
        <v>41</v>
      </c>
      <c r="AX1249" t="str">
        <f>VLOOKUP(Sheet1[[#This Row],[NPDES ID2]],Combined_Sheet__Major_Only___2[[NPDES ID2]:[ECHO BFR]],27,FALSE)</f>
        <v>-</v>
      </c>
      <c r="AY1249" t="str">
        <f>VLOOKUP(Sheet1[[#This Row],[NPDES ID2]],Combined_Sheet__Major_Only___2[[NPDES ID2]:[ECHO BFR]],28,FALSE)</f>
        <v>-</v>
      </c>
      <c r="AZ1249" t="str">
        <f>VLOOKUP(Sheet1[[#This Row],[NPDES ID2]],Combined_Sheet__Major_Only___2[[NPDES ID2]:[ECHO BFR]],29,FALSE)</f>
        <v>thickening</v>
      </c>
      <c r="BA1249">
        <f>VLOOKUP(Sheet1[[#This Row],[NPDES ID2]],Combined_Sheet__Major_Only___2[[NPDES ID2]:[ECHO BFR]],17,FALSE)</f>
        <v>31.7544</v>
      </c>
      <c r="BB1249">
        <f>VLOOKUP(Sheet1[[#This Row],[NPDES ID2]],Combined_Sheet__Major_Only___2[[NPDES ID2]:[ECHO BFR]],18,FALSE)</f>
        <v>-95.608800000000002</v>
      </c>
      <c r="BC1249" s="2" t="str">
        <f>IF(ISNUMBER(SEARCH("aerobic",$AW1249)),"aerobic","")</f>
        <v>aerobic</v>
      </c>
      <c r="BD1249" s="2" t="str">
        <f>IF(ISNUMBER(SEARCH("anaer",$AW1249)),"anaer","")</f>
        <v/>
      </c>
      <c r="BE1249" s="2" t="str">
        <f>IF(ISNUMBER(SEARCH("thickening",$AZ1249)),"thickening","")</f>
        <v>thickening</v>
      </c>
      <c r="BF1249" s="4" t="str">
        <f>IF(ISNUMBER(SEARCH("airDry",$AW1249)),"airDry","")</f>
        <v/>
      </c>
      <c r="BG1249" s="4" t="str">
        <f>IF(ISNUMBER(SEARCH("heatDry",$AY1249)),"heatDry","")</f>
        <v/>
      </c>
      <c r="BH1249" s="4" t="str">
        <f>IF(AND(ISNUMBER(SEARCH("aerobic",$AW1249)),ISNUMBER(SEARCH("anaer",$AW1249))),"Combined Aer and Anaer.","")</f>
        <v/>
      </c>
    </row>
    <row r="1250" spans="1:60" x14ac:dyDescent="0.25">
      <c r="A1250" s="5">
        <v>1464</v>
      </c>
      <c r="B1250" t="s">
        <v>6913</v>
      </c>
      <c r="C1250">
        <v>115</v>
      </c>
      <c r="D1250">
        <v>901.70534016975796</v>
      </c>
      <c r="E1250">
        <v>893.81101499523822</v>
      </c>
      <c r="F1250">
        <v>636.0363780724806</v>
      </c>
      <c r="G1250">
        <v>1165.399806002172</v>
      </c>
      <c r="H1250">
        <v>-109.6967292148328</v>
      </c>
      <c r="I1250">
        <v>-111.09049171186091</v>
      </c>
      <c r="J1250">
        <v>-130.49982540037939</v>
      </c>
      <c r="K1250">
        <v>-88.19111031433151</v>
      </c>
      <c r="L1250">
        <v>80.053778316201701</v>
      </c>
      <c r="M1250">
        <v>79.768988930051506</v>
      </c>
      <c r="N1250">
        <v>78.772897049681518</v>
      </c>
      <c r="O1250">
        <v>82.164345663163374</v>
      </c>
      <c r="P1250">
        <v>2.6935908428213491</v>
      </c>
      <c r="Q1250">
        <v>2.7200587119710038</v>
      </c>
      <c r="R1250">
        <v>2.2000627086338449</v>
      </c>
      <c r="S1250">
        <v>3.152436607339582</v>
      </c>
      <c r="T1250">
        <v>73262.281103441943</v>
      </c>
      <c r="U1250">
        <v>73262.404221390694</v>
      </c>
      <c r="V1250">
        <v>73212.408750153263</v>
      </c>
      <c r="W1250">
        <v>73312.3357352358</v>
      </c>
      <c r="X1250">
        <v>4736.8586459595917</v>
      </c>
      <c r="Y1250">
        <v>4753.3016620414601</v>
      </c>
      <c r="Z1250">
        <v>4612.0164641133406</v>
      </c>
      <c r="AA1250">
        <v>4814.3216470369362</v>
      </c>
      <c r="AB1250">
        <v>723.56174836774983</v>
      </c>
      <c r="AC1250">
        <v>714.98933024796224</v>
      </c>
      <c r="AD1250">
        <v>630.8313983035913</v>
      </c>
      <c r="AE1250">
        <v>835.27667068641108</v>
      </c>
      <c r="AF1250">
        <v>68.220126344652485</v>
      </c>
      <c r="AG1250">
        <v>67.977478158176851</v>
      </c>
      <c r="AH1250">
        <v>67.128562092710879</v>
      </c>
      <c r="AI1250">
        <v>70.018651588960537</v>
      </c>
      <c r="AJ1250">
        <v>0.60989874079087492</v>
      </c>
      <c r="AK1250">
        <v>0.60989873523066906</v>
      </c>
      <c r="AL1250">
        <v>0.60989564609455438</v>
      </c>
      <c r="AM1250">
        <v>0.6099017837937406</v>
      </c>
      <c r="AN1250">
        <v>0.96633020846271267</v>
      </c>
      <c r="AO1250">
        <v>0.96633020846271289</v>
      </c>
      <c r="AP1250">
        <v>0.96633020846271289</v>
      </c>
      <c r="AQ1250">
        <v>0.96633020846271289</v>
      </c>
      <c r="AR1250">
        <v>16.305184475261228</v>
      </c>
      <c r="AS1250">
        <v>16.305184475261239</v>
      </c>
      <c r="AT1250">
        <v>16.305184475261239</v>
      </c>
      <c r="AU1250">
        <v>16.305184475261239</v>
      </c>
      <c r="AV1250" t="str">
        <f>VLOOKUP(Sheet1[[#This Row],[NPDES ID2]],Combined_Sheet__Major_Only___2[[NPDES ID2]:[ECHO BFR]],3,FALSE)</f>
        <v>TX</v>
      </c>
      <c r="AW1250" t="s">
        <v>41</v>
      </c>
      <c r="AX1250" t="str">
        <f>VLOOKUP(Sheet1[[#This Row],[NPDES ID2]],Combined_Sheet__Major_Only___2[[NPDES ID2]:[ECHO BFR]],27,FALSE)</f>
        <v>tempSludgeStore</v>
      </c>
      <c r="AY1250" t="str">
        <f>VLOOKUP(Sheet1[[#This Row],[NPDES ID2]],Combined_Sheet__Major_Only___2[[NPDES ID2]:[ECHO BFR]],28,FALSE)</f>
        <v>-</v>
      </c>
      <c r="AZ1250" t="str">
        <f>VLOOKUP(Sheet1[[#This Row],[NPDES ID2]],Combined_Sheet__Major_Only___2[[NPDES ID2]:[ECHO BFR]],29,FALSE)</f>
        <v>thickening</v>
      </c>
      <c r="BA1250">
        <f>VLOOKUP(Sheet1[[#This Row],[NPDES ID2]],Combined_Sheet__Major_Only___2[[NPDES ID2]:[ECHO BFR]],17,FALSE)</f>
        <v>33.246400000000001</v>
      </c>
      <c r="BB1250">
        <f>VLOOKUP(Sheet1[[#This Row],[NPDES ID2]],Combined_Sheet__Major_Only___2[[NPDES ID2]:[ECHO BFR]],18,FALSE)</f>
        <v>-97.561999999999998</v>
      </c>
      <c r="BC1250" s="2" t="str">
        <f>IF(ISNUMBER(SEARCH("aerobic",$AW1250)),"aerobic","")</f>
        <v>aerobic</v>
      </c>
      <c r="BD1250" s="2" t="str">
        <f>IF(ISNUMBER(SEARCH("anaer",$AW1250)),"anaer","")</f>
        <v/>
      </c>
      <c r="BE1250" s="2" t="str">
        <f>IF(ISNUMBER(SEARCH("thickening",$AZ1250)),"thickening","")</f>
        <v>thickening</v>
      </c>
      <c r="BF1250" s="3" t="str">
        <f>IF(ISNUMBER(SEARCH("airDry",$AW1250)),"airDry","")</f>
        <v/>
      </c>
      <c r="BG1250" s="3" t="str">
        <f>IF(ISNUMBER(SEARCH("heatDry",$AY1250)),"heatDry","")</f>
        <v/>
      </c>
      <c r="BH1250" s="3" t="str">
        <f>IF(AND(ISNUMBER(SEARCH("aerobic",$AW1250)),ISNUMBER(SEARCH("anaer",$AW1250))),"Combined Aer and Anaer.","")</f>
        <v/>
      </c>
    </row>
    <row r="1251" spans="1:60" x14ac:dyDescent="0.25">
      <c r="A1251" s="5">
        <v>514</v>
      </c>
      <c r="B1251" t="s">
        <v>2539</v>
      </c>
      <c r="C1251">
        <v>314.3</v>
      </c>
      <c r="D1251">
        <v>423.41639764702188</v>
      </c>
      <c r="E1251">
        <v>421.8310046564842</v>
      </c>
      <c r="F1251">
        <v>325.09024404288721</v>
      </c>
      <c r="G1251">
        <v>521.96474408750714</v>
      </c>
      <c r="H1251">
        <v>-107.6434495876827</v>
      </c>
      <c r="I1251">
        <v>-108.9425632786896</v>
      </c>
      <c r="J1251">
        <v>-128.5238207017467</v>
      </c>
      <c r="K1251">
        <v>-86.2100600588698</v>
      </c>
      <c r="L1251">
        <v>222.55265090183059</v>
      </c>
      <c r="M1251">
        <v>221.80290974269121</v>
      </c>
      <c r="N1251">
        <v>219.18088760799611</v>
      </c>
      <c r="O1251">
        <v>228.1086165916937</v>
      </c>
      <c r="P1251">
        <v>7.3540128641856199</v>
      </c>
      <c r="Q1251">
        <v>7.4380942583385181</v>
      </c>
      <c r="R1251">
        <v>5.9924908630742371</v>
      </c>
      <c r="S1251">
        <v>8.6458689988491741</v>
      </c>
      <c r="T1251">
        <v>73185.065914111765</v>
      </c>
      <c r="U1251">
        <v>73185.188905476592</v>
      </c>
      <c r="V1251">
        <v>73135.244837164384</v>
      </c>
      <c r="W1251">
        <v>73235.069082154369</v>
      </c>
      <c r="X1251">
        <v>4651.7854390592556</v>
      </c>
      <c r="Y1251">
        <v>4667.2182621725733</v>
      </c>
      <c r="Z1251">
        <v>4535.4577465045086</v>
      </c>
      <c r="AA1251">
        <v>4723.8242703987689</v>
      </c>
      <c r="AB1251">
        <v>699.54720124448102</v>
      </c>
      <c r="AC1251">
        <v>691.4654247277299</v>
      </c>
      <c r="AD1251">
        <v>611.20757019924622</v>
      </c>
      <c r="AE1251">
        <v>805.12198753085079</v>
      </c>
      <c r="AF1251">
        <v>69.393855246206584</v>
      </c>
      <c r="AG1251">
        <v>69.16019712645064</v>
      </c>
      <c r="AH1251">
        <v>68.342443426215056</v>
      </c>
      <c r="AI1251">
        <v>71.126103482258571</v>
      </c>
      <c r="AJ1251">
        <v>0.62426008234892882</v>
      </c>
      <c r="AK1251">
        <v>0.62426006710399928</v>
      </c>
      <c r="AL1251">
        <v>0.62425161388741113</v>
      </c>
      <c r="AM1251">
        <v>0.62426840943561435</v>
      </c>
      <c r="AN1251">
        <v>0.96629640179980525</v>
      </c>
      <c r="AO1251">
        <v>0.9662964017998048</v>
      </c>
      <c r="AP1251">
        <v>0.9662964017998048</v>
      </c>
      <c r="AQ1251">
        <v>0.9662964017998048</v>
      </c>
      <c r="AR1251">
        <v>16.7467454003177</v>
      </c>
      <c r="AS1251">
        <v>16.7467454003177</v>
      </c>
      <c r="AT1251">
        <v>16.7467454003177</v>
      </c>
      <c r="AU1251">
        <v>16.7467454003177</v>
      </c>
      <c r="AV1251" t="str">
        <f>VLOOKUP(Sheet1[[#This Row],[NPDES ID2]],Combined_Sheet__Major_Only___2[[NPDES ID2]:[ECHO BFR]],3,FALSE)</f>
        <v>PA</v>
      </c>
      <c r="AW1251" t="s">
        <v>12185</v>
      </c>
      <c r="AX1251" t="str">
        <f>VLOOKUP(Sheet1[[#This Row],[NPDES ID2]],Combined_Sheet__Major_Only___2[[NPDES ID2]:[ECHO BFR]],27,FALSE)</f>
        <v>methaneBioCaptureRecover</v>
      </c>
      <c r="AY1251" t="str">
        <f>VLOOKUP(Sheet1[[#This Row],[NPDES ID2]],Combined_Sheet__Major_Only___2[[NPDES ID2]:[ECHO BFR]],28,FALSE)</f>
        <v>-</v>
      </c>
      <c r="AZ1251" t="str">
        <f>VLOOKUP(Sheet1[[#This Row],[NPDES ID2]],Combined_Sheet__Major_Only___2[[NPDES ID2]:[ECHO BFR]],29,FALSE)</f>
        <v>thickening</v>
      </c>
      <c r="BA1251">
        <f>VLOOKUP(Sheet1[[#This Row],[NPDES ID2]],Combined_Sheet__Major_Only___2[[NPDES ID2]:[ECHO BFR]],17,FALSE)</f>
        <v>40.136738000000001</v>
      </c>
      <c r="BB1251">
        <f>VLOOKUP(Sheet1[[#This Row],[NPDES ID2]],Combined_Sheet__Major_Only___2[[NPDES ID2]:[ECHO BFR]],18,FALSE)</f>
        <v>-79.895606999999998</v>
      </c>
      <c r="BC1251" s="2" t="str">
        <f>IF(ISNUMBER(SEARCH("aerobic",$AW1251)),"aerobic","")</f>
        <v/>
      </c>
      <c r="BD1251" s="2" t="str">
        <f>IF(ISNUMBER(SEARCH("anaer",$AW1251)),"anaer","")</f>
        <v>anaer</v>
      </c>
      <c r="BE1251" s="2" t="str">
        <f>IF(ISNUMBER(SEARCH("thickening",$AZ1251)),"thickening","")</f>
        <v>thickening</v>
      </c>
      <c r="BF1251" s="3" t="str">
        <f>IF(ISNUMBER(SEARCH("airDry",$AW1251)),"airDry","")</f>
        <v/>
      </c>
      <c r="BG1251" s="3" t="str">
        <f>IF(ISNUMBER(SEARCH("heatDry",$AY1251)),"heatDry","")</f>
        <v/>
      </c>
      <c r="BH1251" s="3" t="str">
        <f>IF(AND(ISNUMBER(SEARCH("aerobic",$AW1251)),ISNUMBER(SEARCH("anaer",$AW1251))),"Combined Aer and Anaer.","")</f>
        <v/>
      </c>
    </row>
    <row r="1252" spans="1:60" x14ac:dyDescent="0.25">
      <c r="A1252" s="5">
        <v>1893</v>
      </c>
      <c r="B1252" t="s">
        <v>8935</v>
      </c>
      <c r="C1252">
        <v>4428.8999999999996</v>
      </c>
      <c r="D1252">
        <v>885.94496239679631</v>
      </c>
      <c r="E1252">
        <v>883.90589825330903</v>
      </c>
      <c r="F1252">
        <v>713.59343339794964</v>
      </c>
      <c r="G1252">
        <v>1039.197409027696</v>
      </c>
      <c r="H1252">
        <v>-105.0898053678104</v>
      </c>
      <c r="I1252">
        <v>-106.6301275053471</v>
      </c>
      <c r="J1252">
        <v>-125.9840664617648</v>
      </c>
      <c r="K1252">
        <v>-83.316698186277662</v>
      </c>
      <c r="L1252">
        <v>3178.9221304927091</v>
      </c>
      <c r="M1252">
        <v>3168.6731605717341</v>
      </c>
      <c r="N1252">
        <v>3132.9167396278149</v>
      </c>
      <c r="O1252">
        <v>3254.7734965350378</v>
      </c>
      <c r="P1252">
        <v>103.5191134050243</v>
      </c>
      <c r="Q1252">
        <v>104.87755604395041</v>
      </c>
      <c r="R1252">
        <v>84.194391865673794</v>
      </c>
      <c r="S1252">
        <v>122.1560227486313</v>
      </c>
      <c r="T1252">
        <v>73167.53450338362</v>
      </c>
      <c r="U1252">
        <v>73167.657466008081</v>
      </c>
      <c r="V1252">
        <v>73117.725068531639</v>
      </c>
      <c r="W1252">
        <v>73217.525986780151</v>
      </c>
      <c r="X1252">
        <v>4587.8968352579732</v>
      </c>
      <c r="Y1252">
        <v>4602.5092183550123</v>
      </c>
      <c r="Z1252">
        <v>4478.055687788009</v>
      </c>
      <c r="AA1252">
        <v>4655.8043553085909</v>
      </c>
      <c r="AB1252">
        <v>681.7679824142723</v>
      </c>
      <c r="AC1252">
        <v>674.07147194043216</v>
      </c>
      <c r="AD1252">
        <v>596.57776648341292</v>
      </c>
      <c r="AE1252">
        <v>782.99349202222606</v>
      </c>
      <c r="AF1252">
        <v>70.355938530022684</v>
      </c>
      <c r="AG1252">
        <v>70.130760496826952</v>
      </c>
      <c r="AH1252">
        <v>69.336810019787649</v>
      </c>
      <c r="AI1252">
        <v>72.032574394225762</v>
      </c>
      <c r="AJ1252">
        <v>0.63603525208843681</v>
      </c>
      <c r="AK1252">
        <v>0.63603502845944682</v>
      </c>
      <c r="AL1252">
        <v>0.63591580953251725</v>
      </c>
      <c r="AM1252">
        <v>0.63615272419416136</v>
      </c>
      <c r="AN1252">
        <v>0.96628871666861971</v>
      </c>
      <c r="AO1252">
        <v>0.96628871666861971</v>
      </c>
      <c r="AP1252">
        <v>0.96628871666861971</v>
      </c>
      <c r="AQ1252">
        <v>0.96628871666861971</v>
      </c>
      <c r="AR1252">
        <v>17.105147760132599</v>
      </c>
      <c r="AS1252">
        <v>17.105147760132599</v>
      </c>
      <c r="AT1252">
        <v>17.105147760132599</v>
      </c>
      <c r="AU1252">
        <v>17.105147760132599</v>
      </c>
      <c r="AV1252" t="str">
        <f>VLOOKUP(Sheet1[[#This Row],[NPDES ID2]],Combined_Sheet__Major_Only___2[[NPDES ID2]:[ECHO BFR]],3,FALSE)</f>
        <v>FL</v>
      </c>
      <c r="AW1252" t="s">
        <v>12185</v>
      </c>
      <c r="AX1252" t="str">
        <f>VLOOKUP(Sheet1[[#This Row],[NPDES ID2]],Combined_Sheet__Major_Only___2[[NPDES ID2]:[ECHO BFR]],27,FALSE)</f>
        <v>other, methaneBioCaptureRecover</v>
      </c>
      <c r="AY1252" t="str">
        <f>VLOOKUP(Sheet1[[#This Row],[NPDES ID2]],Combined_Sheet__Major_Only___2[[NPDES ID2]:[ECHO BFR]],28,FALSE)</f>
        <v>-</v>
      </c>
      <c r="AZ1252" t="str">
        <f>VLOOKUP(Sheet1[[#This Row],[NPDES ID2]],Combined_Sheet__Major_Only___2[[NPDES ID2]:[ECHO BFR]],29,FALSE)</f>
        <v>thickening</v>
      </c>
      <c r="BA1252">
        <f>VLOOKUP(Sheet1[[#This Row],[NPDES ID2]],Combined_Sheet__Major_Only___2[[NPDES ID2]:[ECHO BFR]],17,FALSE)</f>
        <v>26.276737000000001</v>
      </c>
      <c r="BB1252">
        <f>VLOOKUP(Sheet1[[#This Row],[NPDES ID2]],Combined_Sheet__Major_Only___2[[NPDES ID2]:[ECHO BFR]],18,FALSE)</f>
        <v>-80.241225999999997</v>
      </c>
      <c r="BC1252" s="2" t="str">
        <f>IF(ISNUMBER(SEARCH("aerobic",$AW1252)),"aerobic","")</f>
        <v/>
      </c>
      <c r="BD1252" s="2" t="str">
        <f>IF(ISNUMBER(SEARCH("anaer",$AW1252)),"anaer","")</f>
        <v>anaer</v>
      </c>
      <c r="BE1252" s="2" t="str">
        <f>IF(ISNUMBER(SEARCH("thickening",$AZ1252)),"thickening","")</f>
        <v>thickening</v>
      </c>
      <c r="BF1252" s="4" t="str">
        <f>IF(ISNUMBER(SEARCH("airDry",$AW1252)),"airDry","")</f>
        <v/>
      </c>
      <c r="BG1252" s="4" t="str">
        <f>IF(ISNUMBER(SEARCH("heatDry",$AY1252)),"heatDry","")</f>
        <v/>
      </c>
      <c r="BH1252" s="4" t="str">
        <f>IF(AND(ISNUMBER(SEARCH("aerobic",$AW1252)),ISNUMBER(SEARCH("anaer",$AW1252))),"Combined Aer and Anaer.","")</f>
        <v/>
      </c>
    </row>
    <row r="1253" spans="1:60" x14ac:dyDescent="0.25">
      <c r="A1253" s="5">
        <v>1585</v>
      </c>
      <c r="B1253" t="s">
        <v>7454</v>
      </c>
      <c r="C1253">
        <v>82.5</v>
      </c>
      <c r="D1253">
        <v>1232.7950568180211</v>
      </c>
      <c r="E1253">
        <v>1218.4901378891859</v>
      </c>
      <c r="F1253">
        <v>854.18099392170132</v>
      </c>
      <c r="G1253">
        <v>1604.0777164384331</v>
      </c>
      <c r="H1253">
        <v>-111.82590428865051</v>
      </c>
      <c r="I1253">
        <v>-113.2045748705259</v>
      </c>
      <c r="J1253">
        <v>-132.54762859474371</v>
      </c>
      <c r="K1253">
        <v>-90.22776988579993</v>
      </c>
      <c r="L1253">
        <v>56.420184178334857</v>
      </c>
      <c r="M1253">
        <v>56.208197222816352</v>
      </c>
      <c r="N1253">
        <v>55.466727966680367</v>
      </c>
      <c r="O1253">
        <v>57.9912308122857</v>
      </c>
      <c r="P1253">
        <v>1.934390642031226</v>
      </c>
      <c r="Q1253">
        <v>1.9510693642837</v>
      </c>
      <c r="R1253">
        <v>1.5837479196894231</v>
      </c>
      <c r="S1253">
        <v>2.25342809303682</v>
      </c>
      <c r="T1253">
        <v>73058.379515701949</v>
      </c>
      <c r="U1253">
        <v>73058.502299381493</v>
      </c>
      <c r="V1253">
        <v>73008.642567474075</v>
      </c>
      <c r="W1253">
        <v>73108.29824754296</v>
      </c>
      <c r="X1253">
        <v>4808.314066327719</v>
      </c>
      <c r="Y1253">
        <v>4825.7726376220044</v>
      </c>
      <c r="Z1253">
        <v>4674.7416651220083</v>
      </c>
      <c r="AA1253">
        <v>4891.3590253207458</v>
      </c>
      <c r="AB1253">
        <v>746.93123956543695</v>
      </c>
      <c r="AC1253">
        <v>737.83946170812828</v>
      </c>
      <c r="AD1253">
        <v>649.67352430750748</v>
      </c>
      <c r="AE1253">
        <v>864.92117941367894</v>
      </c>
      <c r="AF1253">
        <v>67.020616602015664</v>
      </c>
      <c r="AG1253">
        <v>66.768831844569121</v>
      </c>
      <c r="AH1253">
        <v>65.888003924345625</v>
      </c>
      <c r="AI1253">
        <v>68.886797438529996</v>
      </c>
      <c r="AJ1253">
        <v>0.59522678743997326</v>
      </c>
      <c r="AK1253">
        <v>0.59522678347098368</v>
      </c>
      <c r="AL1253">
        <v>0.59522457768940462</v>
      </c>
      <c r="AM1253">
        <v>0.59522896027571504</v>
      </c>
      <c r="AN1253">
        <v>0.96624078814668735</v>
      </c>
      <c r="AO1253">
        <v>0.96624078814668735</v>
      </c>
      <c r="AP1253">
        <v>0.96624078814668735</v>
      </c>
      <c r="AQ1253">
        <v>0.96624078814668735</v>
      </c>
      <c r="AR1253">
        <v>15.85391590601526</v>
      </c>
      <c r="AS1253">
        <v>15.853915906015249</v>
      </c>
      <c r="AT1253">
        <v>15.853915906015249</v>
      </c>
      <c r="AU1253">
        <v>15.853915906015249</v>
      </c>
      <c r="AV1253" t="str">
        <f>VLOOKUP(Sheet1[[#This Row],[NPDES ID2]],Combined_Sheet__Major_Only___2[[NPDES ID2]:[ECHO BFR]],3,FALSE)</f>
        <v>MO</v>
      </c>
      <c r="AW1253" t="s">
        <v>41</v>
      </c>
      <c r="AX1253" t="str">
        <f>VLOOKUP(Sheet1[[#This Row],[NPDES ID2]],Combined_Sheet__Major_Only___2[[NPDES ID2]:[ECHO BFR]],27,FALSE)</f>
        <v>other</v>
      </c>
      <c r="AY1253" t="str">
        <f>VLOOKUP(Sheet1[[#This Row],[NPDES ID2]],Combined_Sheet__Major_Only___2[[NPDES ID2]:[ECHO BFR]],28,FALSE)</f>
        <v>-</v>
      </c>
      <c r="AZ1253" t="str">
        <f>VLOOKUP(Sheet1[[#This Row],[NPDES ID2]],Combined_Sheet__Major_Only___2[[NPDES ID2]:[ECHO BFR]],29,FALSE)</f>
        <v>thickening</v>
      </c>
      <c r="BA1253">
        <f>VLOOKUP(Sheet1[[#This Row],[NPDES ID2]],Combined_Sheet__Major_Only___2[[NPDES ID2]:[ECHO BFR]],17,FALSE)</f>
        <v>37.858809000000001</v>
      </c>
      <c r="BB1253">
        <f>VLOOKUP(Sheet1[[#This Row],[NPDES ID2]],Combined_Sheet__Major_Only___2[[NPDES ID2]:[ECHO BFR]],18,FALSE)</f>
        <v>-92.166634000000002</v>
      </c>
      <c r="BC1253" s="2" t="str">
        <f>IF(ISNUMBER(SEARCH("aerobic",$AW1253)),"aerobic","")</f>
        <v>aerobic</v>
      </c>
      <c r="BD1253" s="2" t="str">
        <f>IF(ISNUMBER(SEARCH("anaer",$AW1253)),"anaer","")</f>
        <v/>
      </c>
      <c r="BE1253" s="2" t="str">
        <f>IF(ISNUMBER(SEARCH("thickening",$AZ1253)),"thickening","")</f>
        <v>thickening</v>
      </c>
      <c r="BF1253" s="4" t="str">
        <f>IF(ISNUMBER(SEARCH("airDry",$AW1253)),"airDry","")</f>
        <v/>
      </c>
      <c r="BG1253" s="4" t="str">
        <f>IF(ISNUMBER(SEARCH("heatDry",$AY1253)),"heatDry","")</f>
        <v/>
      </c>
      <c r="BH1253" s="4" t="str">
        <f>IF(AND(ISNUMBER(SEARCH("aerobic",$AW1253)),ISNUMBER(SEARCH("anaer",$AW1253))),"Combined Aer and Anaer.","")</f>
        <v/>
      </c>
    </row>
    <row r="1254" spans="1:60" x14ac:dyDescent="0.25">
      <c r="A1254" s="5">
        <v>1425</v>
      </c>
      <c r="B1254" t="s">
        <v>6740</v>
      </c>
      <c r="C1254">
        <v>131</v>
      </c>
      <c r="D1254">
        <v>816.4214895696241</v>
      </c>
      <c r="E1254">
        <v>810.40357565494048</v>
      </c>
      <c r="F1254">
        <v>580.63075093627401</v>
      </c>
      <c r="G1254">
        <v>1053.5937220898461</v>
      </c>
      <c r="H1254">
        <v>-111.0904796484301</v>
      </c>
      <c r="I1254">
        <v>-112.4885996116077</v>
      </c>
      <c r="J1254">
        <v>-131.83933522317119</v>
      </c>
      <c r="K1254">
        <v>-89.519394836744667</v>
      </c>
      <c r="L1254">
        <v>90.128430654132529</v>
      </c>
      <c r="M1254">
        <v>89.795925926022818</v>
      </c>
      <c r="N1254">
        <v>88.632952233015047</v>
      </c>
      <c r="O1254">
        <v>92.592604480727474</v>
      </c>
      <c r="P1254">
        <v>3.0704877723239661</v>
      </c>
      <c r="Q1254">
        <v>3.0982078755260161</v>
      </c>
      <c r="R1254">
        <v>2.5118873796903718</v>
      </c>
      <c r="S1254">
        <v>3.5825071147724561</v>
      </c>
      <c r="T1254">
        <v>73009.3064683993</v>
      </c>
      <c r="U1254">
        <v>73009.429171630152</v>
      </c>
      <c r="V1254">
        <v>72959.602108142048</v>
      </c>
      <c r="W1254">
        <v>73059.192493163864</v>
      </c>
      <c r="X1254">
        <v>4776.2582928010688</v>
      </c>
      <c r="Y1254">
        <v>4793.341767239328</v>
      </c>
      <c r="Z1254">
        <v>4645.8926790532432</v>
      </c>
      <c r="AA1254">
        <v>4857.2551675445366</v>
      </c>
      <c r="AB1254">
        <v>737.6907557126674</v>
      </c>
      <c r="AC1254">
        <v>728.79467233602259</v>
      </c>
      <c r="AD1254">
        <v>642.15642029177161</v>
      </c>
      <c r="AE1254">
        <v>853.43772539445615</v>
      </c>
      <c r="AF1254">
        <v>67.424760702314302</v>
      </c>
      <c r="AG1254">
        <v>67.17606438476497</v>
      </c>
      <c r="AH1254">
        <v>66.305970676136454</v>
      </c>
      <c r="AI1254">
        <v>69.26813731595945</v>
      </c>
      <c r="AJ1254">
        <v>0.60016957072188371</v>
      </c>
      <c r="AK1254">
        <v>0.60016956441209768</v>
      </c>
      <c r="AL1254">
        <v>0.60016605945222645</v>
      </c>
      <c r="AM1254">
        <v>0.60017302334277756</v>
      </c>
      <c r="AN1254">
        <v>0.96621919638045695</v>
      </c>
      <c r="AO1254">
        <v>0.96621919638045728</v>
      </c>
      <c r="AP1254">
        <v>0.96621919638045728</v>
      </c>
      <c r="AQ1254">
        <v>0.96621919638045728</v>
      </c>
      <c r="AR1254">
        <v>16.005907902855231</v>
      </c>
      <c r="AS1254">
        <v>16.005907902855231</v>
      </c>
      <c r="AT1254">
        <v>16.005907902855231</v>
      </c>
      <c r="AU1254">
        <v>16.005907902855231</v>
      </c>
      <c r="AV1254" t="str">
        <f>VLOOKUP(Sheet1[[#This Row],[NPDES ID2]],Combined_Sheet__Major_Only___2[[NPDES ID2]:[ECHO BFR]],3,FALSE)</f>
        <v>AL</v>
      </c>
      <c r="AW1254" t="s">
        <v>41</v>
      </c>
      <c r="AX1254" t="str">
        <f>VLOOKUP(Sheet1[[#This Row],[NPDES ID2]],Combined_Sheet__Major_Only___2[[NPDES ID2]:[ECHO BFR]],27,FALSE)</f>
        <v>tempSludgeStore</v>
      </c>
      <c r="AY1254" t="str">
        <f>VLOOKUP(Sheet1[[#This Row],[NPDES ID2]],Combined_Sheet__Major_Only___2[[NPDES ID2]:[ECHO BFR]],28,FALSE)</f>
        <v>-</v>
      </c>
      <c r="AZ1254" t="str">
        <f>VLOOKUP(Sheet1[[#This Row],[NPDES ID2]],Combined_Sheet__Major_Only___2[[NPDES ID2]:[ECHO BFR]],29,FALSE)</f>
        <v>thickening</v>
      </c>
      <c r="BA1254">
        <f>VLOOKUP(Sheet1[[#This Row],[NPDES ID2]],Combined_Sheet__Major_Only___2[[NPDES ID2]:[ECHO BFR]],17,FALSE)</f>
        <v>32.901400000000002</v>
      </c>
      <c r="BB1254">
        <f>VLOOKUP(Sheet1[[#This Row],[NPDES ID2]],Combined_Sheet__Major_Only___2[[NPDES ID2]:[ECHO BFR]],18,FALSE)</f>
        <v>-85.951400000000007</v>
      </c>
      <c r="BC1254" s="2" t="str">
        <f>IF(ISNUMBER(SEARCH("aerobic",$AW1254)),"aerobic","")</f>
        <v>aerobic</v>
      </c>
      <c r="BD1254" s="2" t="str">
        <f>IF(ISNUMBER(SEARCH("anaer",$AW1254)),"anaer","")</f>
        <v/>
      </c>
      <c r="BE1254" s="2" t="str">
        <f>IF(ISNUMBER(SEARCH("thickening",$AZ1254)),"thickening","")</f>
        <v>thickening</v>
      </c>
      <c r="BF1254" s="4" t="str">
        <f>IF(ISNUMBER(SEARCH("airDry",$AW1254)),"airDry","")</f>
        <v/>
      </c>
      <c r="BG1254" s="4" t="str">
        <f>IF(ISNUMBER(SEARCH("heatDry",$AY1254)),"heatDry","")</f>
        <v/>
      </c>
      <c r="BH1254" s="4" t="str">
        <f>IF(AND(ISNUMBER(SEARCH("aerobic",$AW1254)),ISNUMBER(SEARCH("anaer",$AW1254))),"Combined Aer and Anaer.","")</f>
        <v/>
      </c>
    </row>
    <row r="1255" spans="1:60" x14ac:dyDescent="0.25">
      <c r="A1255" s="5">
        <v>957</v>
      </c>
      <c r="B1255" t="s">
        <v>4645</v>
      </c>
      <c r="C1255">
        <v>610.79999999999995</v>
      </c>
      <c r="D1255">
        <v>338.72827367085102</v>
      </c>
      <c r="E1255">
        <v>331.73544447799497</v>
      </c>
      <c r="F1255">
        <v>282.98050458287088</v>
      </c>
      <c r="G1255">
        <v>405.93321580407849</v>
      </c>
      <c r="H1255">
        <v>-108.11893022134539</v>
      </c>
      <c r="I1255">
        <v>-109.4245898792641</v>
      </c>
      <c r="J1255">
        <v>-128.974810033468</v>
      </c>
      <c r="K1255">
        <v>-86.628391934180641</v>
      </c>
      <c r="L1255">
        <v>430.47098971341421</v>
      </c>
      <c r="M1255">
        <v>428.99840530796081</v>
      </c>
      <c r="N1255">
        <v>423.84930030577311</v>
      </c>
      <c r="O1255">
        <v>441.38260140471601</v>
      </c>
      <c r="P1255">
        <v>14.29544172421706</v>
      </c>
      <c r="Q1255">
        <v>14.451183255133371</v>
      </c>
      <c r="R1255">
        <v>11.656421440103269</v>
      </c>
      <c r="S1255">
        <v>16.785834281543551</v>
      </c>
      <c r="T1255">
        <v>72889.403670171188</v>
      </c>
      <c r="U1255">
        <v>72889.526176837564</v>
      </c>
      <c r="V1255">
        <v>72839.778933843627</v>
      </c>
      <c r="W1255">
        <v>72939.209779988509</v>
      </c>
      <c r="X1255">
        <v>4654.8680992801947</v>
      </c>
      <c r="Y1255">
        <v>4670.519248380273</v>
      </c>
      <c r="Z1255">
        <v>4536.7428231362564</v>
      </c>
      <c r="AA1255">
        <v>4728.0592725625802</v>
      </c>
      <c r="AB1255">
        <v>703.01300130736342</v>
      </c>
      <c r="AC1255">
        <v>694.83793942305965</v>
      </c>
      <c r="AD1255">
        <v>613.87058436483312</v>
      </c>
      <c r="AE1255">
        <v>809.78562265517098</v>
      </c>
      <c r="AF1255">
        <v>69.06908583997452</v>
      </c>
      <c r="AG1255">
        <v>68.833038051756716</v>
      </c>
      <c r="AH1255">
        <v>68.006506181361473</v>
      </c>
      <c r="AI1255">
        <v>70.819562550824145</v>
      </c>
      <c r="AJ1255">
        <v>0.62028586503706018</v>
      </c>
      <c r="AK1255">
        <v>0.62028583541065396</v>
      </c>
      <c r="AL1255">
        <v>0.62026945634154895</v>
      </c>
      <c r="AM1255">
        <v>0.6203020000406233</v>
      </c>
      <c r="AN1255">
        <v>0.9661663236971253</v>
      </c>
      <c r="AO1255">
        <v>0.96616632369712541</v>
      </c>
      <c r="AP1255">
        <v>0.96616632369712541</v>
      </c>
      <c r="AQ1255">
        <v>0.96616632369712541</v>
      </c>
      <c r="AR1255">
        <v>16.624229880135541</v>
      </c>
      <c r="AS1255">
        <v>16.62422988013553</v>
      </c>
      <c r="AT1255">
        <v>16.62422988013553</v>
      </c>
      <c r="AU1255">
        <v>16.62422988013553</v>
      </c>
      <c r="AV1255" t="str">
        <f>VLOOKUP(Sheet1[[#This Row],[NPDES ID2]],Combined_Sheet__Major_Only___2[[NPDES ID2]:[ECHO BFR]],3,FALSE)</f>
        <v>IN</v>
      </c>
      <c r="AW1255" t="s">
        <v>12185</v>
      </c>
      <c r="AX1255" t="str">
        <f>VLOOKUP(Sheet1[[#This Row],[NPDES ID2]],Combined_Sheet__Major_Only___2[[NPDES ID2]:[ECHO BFR]],27,FALSE)</f>
        <v>-</v>
      </c>
      <c r="AY1255" t="str">
        <f>VLOOKUP(Sheet1[[#This Row],[NPDES ID2]],Combined_Sheet__Major_Only___2[[NPDES ID2]:[ECHO BFR]],28,FALSE)</f>
        <v>-</v>
      </c>
      <c r="AZ1255" t="str">
        <f>VLOOKUP(Sheet1[[#This Row],[NPDES ID2]],Combined_Sheet__Major_Only___2[[NPDES ID2]:[ECHO BFR]],29,FALSE)</f>
        <v>preliminaryOps, thickening</v>
      </c>
      <c r="BA1255">
        <f>VLOOKUP(Sheet1[[#This Row],[NPDES ID2]],Combined_Sheet__Major_Only___2[[NPDES ID2]:[ECHO BFR]],17,FALSE)</f>
        <v>39.327554999999997</v>
      </c>
      <c r="BB1255">
        <f>VLOOKUP(Sheet1[[#This Row],[NPDES ID2]],Combined_Sheet__Major_Only___2[[NPDES ID2]:[ECHO BFR]],18,FALSE)</f>
        <v>-85.485439</v>
      </c>
      <c r="BC1255" s="2" t="str">
        <f>IF(ISNUMBER(SEARCH("aerobic",$AW1255)),"aerobic","")</f>
        <v/>
      </c>
      <c r="BD1255" s="2" t="str">
        <f>IF(ISNUMBER(SEARCH("anaer",$AW1255)),"anaer","")</f>
        <v>anaer</v>
      </c>
      <c r="BE1255" s="2" t="str">
        <f>IF(ISNUMBER(SEARCH("thickening",$AZ1255)),"thickening","")</f>
        <v>thickening</v>
      </c>
      <c r="BF1255" s="4" t="str">
        <f>IF(ISNUMBER(SEARCH("airDry",$AW1255)),"airDry","")</f>
        <v/>
      </c>
      <c r="BG1255" s="4" t="str">
        <f>IF(ISNUMBER(SEARCH("heatDry",$AY1255)),"heatDry","")</f>
        <v/>
      </c>
      <c r="BH1255" s="4" t="str">
        <f>IF(AND(ISNUMBER(SEARCH("aerobic",$AW1255)),ISNUMBER(SEARCH("anaer",$AW1255))),"Combined Aer and Anaer.","")</f>
        <v/>
      </c>
    </row>
    <row r="1256" spans="1:60" x14ac:dyDescent="0.25">
      <c r="A1256" s="5">
        <v>79</v>
      </c>
      <c r="B1256" t="s">
        <v>442</v>
      </c>
      <c r="C1256">
        <v>112105</v>
      </c>
      <c r="D1256">
        <v>20935.049700461459</v>
      </c>
      <c r="E1256">
        <v>21001.644015436621</v>
      </c>
      <c r="F1256">
        <v>16688.52388791494</v>
      </c>
      <c r="G1256">
        <v>24860.412578762851</v>
      </c>
      <c r="H1256">
        <v>-81.655642204415628</v>
      </c>
      <c r="I1256">
        <v>-87.315801675723336</v>
      </c>
      <c r="J1256">
        <v>-118.790901186219</v>
      </c>
      <c r="K1256">
        <v>-22.482212914196211</v>
      </c>
      <c r="L1256">
        <v>76969.167492723675</v>
      </c>
      <c r="M1256">
        <v>76690.014720134204</v>
      </c>
      <c r="N1256">
        <v>75673.086012229658</v>
      </c>
      <c r="O1256">
        <v>79071.787570390719</v>
      </c>
      <c r="P1256">
        <v>2612.454325946971</v>
      </c>
      <c r="Q1256">
        <v>2640.4953114719342</v>
      </c>
      <c r="R1256">
        <v>2139.085888044367</v>
      </c>
      <c r="S1256">
        <v>3057.8205220374939</v>
      </c>
      <c r="T1256">
        <v>72875.768716683131</v>
      </c>
      <c r="U1256">
        <v>72875.891200996819</v>
      </c>
      <c r="V1256">
        <v>72826.153034928051</v>
      </c>
      <c r="W1256">
        <v>72925.565738834412</v>
      </c>
      <c r="X1256">
        <v>4777.3751889814685</v>
      </c>
      <c r="Y1256">
        <v>4794.4632733770941</v>
      </c>
      <c r="Z1256">
        <v>4647.2130015161547</v>
      </c>
      <c r="AA1256">
        <v>4859.0749056524764</v>
      </c>
      <c r="AB1256">
        <v>743.1946689319592</v>
      </c>
      <c r="AC1256">
        <v>733.02424433599708</v>
      </c>
      <c r="AD1256">
        <v>644.46237301810493</v>
      </c>
      <c r="AE1256">
        <v>860.19339115726711</v>
      </c>
      <c r="AF1256">
        <v>67.66187681810527</v>
      </c>
      <c r="AG1256">
        <v>67.399136791863384</v>
      </c>
      <c r="AH1256">
        <v>66.530796102578151</v>
      </c>
      <c r="AI1256">
        <v>69.429236039315455</v>
      </c>
      <c r="AJ1256">
        <v>0.60307218202576962</v>
      </c>
      <c r="AK1256">
        <v>0.60306043573051693</v>
      </c>
      <c r="AL1256">
        <v>0.60004628216896805</v>
      </c>
      <c r="AM1256">
        <v>0.60606480170036836</v>
      </c>
      <c r="AN1256">
        <v>0.966160300706152</v>
      </c>
      <c r="AO1256">
        <v>0.96616030070615222</v>
      </c>
      <c r="AP1256">
        <v>0.96616030070615222</v>
      </c>
      <c r="AQ1256">
        <v>0.96616030070615222</v>
      </c>
      <c r="AR1256">
        <v>15.99195080612273</v>
      </c>
      <c r="AS1256">
        <v>15.991950806122739</v>
      </c>
      <c r="AT1256">
        <v>15.991950806122739</v>
      </c>
      <c r="AU1256">
        <v>15.991950806122739</v>
      </c>
      <c r="AV1256" t="str">
        <f>VLOOKUP(Sheet1[[#This Row],[NPDES ID2]],Combined_Sheet__Major_Only___2[[NPDES ID2]:[ECHO BFR]],3,FALSE)</f>
        <v>CA</v>
      </c>
      <c r="AW1256" t="s">
        <v>12185</v>
      </c>
      <c r="AX1256" t="str">
        <f>VLOOKUP(Sheet1[[#This Row],[NPDES ID2]],Combined_Sheet__Major_Only___2[[NPDES ID2]:[ECHO BFR]],27,FALSE)</f>
        <v>methaneBioCaptureRecover</v>
      </c>
      <c r="AY1256" t="str">
        <f>VLOOKUP(Sheet1[[#This Row],[NPDES ID2]],Combined_Sheet__Major_Only___2[[NPDES ID2]:[ECHO BFR]],28,FALSE)</f>
        <v>-</v>
      </c>
      <c r="AZ1256" t="str">
        <f>VLOOKUP(Sheet1[[#This Row],[NPDES ID2]],Combined_Sheet__Major_Only___2[[NPDES ID2]:[ECHO BFR]],29,FALSE)</f>
        <v>preliminaryOps, thickening</v>
      </c>
      <c r="BA1256">
        <f>VLOOKUP(Sheet1[[#This Row],[NPDES ID2]],Combined_Sheet__Major_Only___2[[NPDES ID2]:[ECHO BFR]],17,FALSE)</f>
        <v>33.804312000000003</v>
      </c>
      <c r="BB1256">
        <f>VLOOKUP(Sheet1[[#This Row],[NPDES ID2]],Combined_Sheet__Major_Only___2[[NPDES ID2]:[ECHO BFR]],18,FALSE)</f>
        <v>-118.283922</v>
      </c>
      <c r="BC1256" s="2" t="str">
        <f>IF(ISNUMBER(SEARCH("aerobic",$AW1256)),"aerobic","")</f>
        <v/>
      </c>
      <c r="BD1256" s="2" t="str">
        <f>IF(ISNUMBER(SEARCH("anaer",$AW1256)),"anaer","")</f>
        <v>anaer</v>
      </c>
      <c r="BE1256" s="2" t="str">
        <f>IF(ISNUMBER(SEARCH("thickening",$AZ1256)),"thickening","")</f>
        <v>thickening</v>
      </c>
      <c r="BF1256" s="4" t="str">
        <f>IF(ISNUMBER(SEARCH("airDry",$AW1256)),"airDry","")</f>
        <v/>
      </c>
      <c r="BG1256" s="4" t="str">
        <f>IF(ISNUMBER(SEARCH("heatDry",$AY1256)),"heatDry","")</f>
        <v/>
      </c>
      <c r="BH1256" s="4" t="str">
        <f>IF(AND(ISNUMBER(SEARCH("aerobic",$AW1256)),ISNUMBER(SEARCH("anaer",$AW1256))),"Combined Aer and Anaer.","")</f>
        <v/>
      </c>
    </row>
    <row r="1257" spans="1:60" x14ac:dyDescent="0.25">
      <c r="A1257" s="5">
        <v>1121</v>
      </c>
      <c r="B1257" t="s">
        <v>5394</v>
      </c>
      <c r="C1257">
        <v>324</v>
      </c>
      <c r="D1257">
        <v>428.74203028900558</v>
      </c>
      <c r="E1257">
        <v>426.85753484864148</v>
      </c>
      <c r="F1257">
        <v>330.36520651282689</v>
      </c>
      <c r="G1257">
        <v>529.01193458050511</v>
      </c>
      <c r="H1257">
        <v>-111.04225615197331</v>
      </c>
      <c r="I1257">
        <v>-112.4211075453881</v>
      </c>
      <c r="J1257">
        <v>-131.78910249318301</v>
      </c>
      <c r="K1257">
        <v>-89.449494384571736</v>
      </c>
      <c r="L1257">
        <v>222.90814434754029</v>
      </c>
      <c r="M1257">
        <v>222.08569111395261</v>
      </c>
      <c r="N1257">
        <v>219.2093769688982</v>
      </c>
      <c r="O1257">
        <v>229.00294457426301</v>
      </c>
      <c r="P1257">
        <v>7.5941165165448634</v>
      </c>
      <c r="Q1257">
        <v>7.6626548369471381</v>
      </c>
      <c r="R1257">
        <v>6.2125770690511066</v>
      </c>
      <c r="S1257">
        <v>8.860509069355869</v>
      </c>
      <c r="T1257">
        <v>72755.92202968261</v>
      </c>
      <c r="U1257">
        <v>72756.044317523745</v>
      </c>
      <c r="V1257">
        <v>72706.385934595368</v>
      </c>
      <c r="W1257">
        <v>72805.639174284632</v>
      </c>
      <c r="X1257">
        <v>4759.7870535543398</v>
      </c>
      <c r="Y1257">
        <v>4776.8148669105813</v>
      </c>
      <c r="Z1257">
        <v>4629.8639449013317</v>
      </c>
      <c r="AA1257">
        <v>4840.5087757256306</v>
      </c>
      <c r="AB1257">
        <v>735.16878747897044</v>
      </c>
      <c r="AC1257">
        <v>726.30439350842164</v>
      </c>
      <c r="AD1257">
        <v>639.95509924025941</v>
      </c>
      <c r="AE1257">
        <v>850.53122832419479</v>
      </c>
      <c r="AF1257">
        <v>67.423916108036778</v>
      </c>
      <c r="AG1257">
        <v>67.175267059097791</v>
      </c>
      <c r="AH1257">
        <v>66.305066313900824</v>
      </c>
      <c r="AI1257">
        <v>69.26727886084727</v>
      </c>
      <c r="AJ1257">
        <v>0.6001592444103131</v>
      </c>
      <c r="AK1257">
        <v>0.60015922880668515</v>
      </c>
      <c r="AL1257">
        <v>0.60015057843395259</v>
      </c>
      <c r="AM1257">
        <v>0.60016776572304475</v>
      </c>
      <c r="AN1257">
        <v>0.96610726822219606</v>
      </c>
      <c r="AO1257">
        <v>0.96610726822219573</v>
      </c>
      <c r="AP1257">
        <v>0.96610726822219573</v>
      </c>
      <c r="AQ1257">
        <v>0.96610726822219573</v>
      </c>
      <c r="AR1257">
        <v>16.005414063027398</v>
      </c>
      <c r="AS1257">
        <v>16.005414063027398</v>
      </c>
      <c r="AT1257">
        <v>16.005414063027398</v>
      </c>
      <c r="AU1257">
        <v>16.005414063027398</v>
      </c>
      <c r="AV1257" t="str">
        <f>VLOOKUP(Sheet1[[#This Row],[NPDES ID2]],Combined_Sheet__Major_Only___2[[NPDES ID2]:[ECHO BFR]],3,FALSE)</f>
        <v>VA</v>
      </c>
      <c r="AW1257" t="s">
        <v>41</v>
      </c>
      <c r="AX1257" t="str">
        <f>VLOOKUP(Sheet1[[#This Row],[NPDES ID2]],Combined_Sheet__Major_Only___2[[NPDES ID2]:[ECHO BFR]],27,FALSE)</f>
        <v>-</v>
      </c>
      <c r="AY1257" t="str">
        <f>VLOOKUP(Sheet1[[#This Row],[NPDES ID2]],Combined_Sheet__Major_Only___2[[NPDES ID2]:[ECHO BFR]],28,FALSE)</f>
        <v>-</v>
      </c>
      <c r="AZ1257" t="str">
        <f>VLOOKUP(Sheet1[[#This Row],[NPDES ID2]],Combined_Sheet__Major_Only___2[[NPDES ID2]:[ECHO BFR]],29,FALSE)</f>
        <v>thickening</v>
      </c>
      <c r="BA1257">
        <f>VLOOKUP(Sheet1[[#This Row],[NPDES ID2]],Combined_Sheet__Major_Only___2[[NPDES ID2]:[ECHO BFR]],17,FALSE)</f>
        <v>38.372064999999999</v>
      </c>
      <c r="BB1257">
        <f>VLOOKUP(Sheet1[[#This Row],[NPDES ID2]],Combined_Sheet__Major_Only___2[[NPDES ID2]:[ECHO BFR]],18,FALSE)</f>
        <v>-77.749207999999996</v>
      </c>
      <c r="BC1257" s="2" t="str">
        <f>IF(ISNUMBER(SEARCH("aerobic",$AW1257)),"aerobic","")</f>
        <v>aerobic</v>
      </c>
      <c r="BD1257" s="2" t="str">
        <f>IF(ISNUMBER(SEARCH("anaer",$AW1257)),"anaer","")</f>
        <v/>
      </c>
      <c r="BE1257" s="2" t="str">
        <f>IF(ISNUMBER(SEARCH("thickening",$AZ1257)),"thickening","")</f>
        <v>thickening</v>
      </c>
      <c r="BF1257" s="4" t="str">
        <f>IF(ISNUMBER(SEARCH("airDry",$AW1257)),"airDry","")</f>
        <v/>
      </c>
      <c r="BG1257" s="4" t="str">
        <f>IF(ISNUMBER(SEARCH("heatDry",$AY1257)),"heatDry","")</f>
        <v/>
      </c>
      <c r="BH1257" s="4" t="str">
        <f>IF(AND(ISNUMBER(SEARCH("aerobic",$AW1257)),ISNUMBER(SEARCH("anaer",$AW1257))),"Combined Aer and Anaer.","")</f>
        <v/>
      </c>
    </row>
    <row r="1258" spans="1:60" x14ac:dyDescent="0.25">
      <c r="A1258" s="5">
        <v>828</v>
      </c>
      <c r="B1258" t="s">
        <v>4051</v>
      </c>
      <c r="C1258">
        <v>1111</v>
      </c>
      <c r="D1258">
        <v>338.94281103524338</v>
      </c>
      <c r="E1258">
        <v>336.07883270911123</v>
      </c>
      <c r="F1258">
        <v>287.319447290874</v>
      </c>
      <c r="G1258">
        <v>401.99953439740972</v>
      </c>
      <c r="H1258">
        <v>-138.47280961834329</v>
      </c>
      <c r="I1258">
        <v>-139.88825710315459</v>
      </c>
      <c r="J1258">
        <v>-158.60238800479109</v>
      </c>
      <c r="K1258">
        <v>-115.46668062878079</v>
      </c>
      <c r="L1258">
        <v>837.36947955906362</v>
      </c>
      <c r="M1258">
        <v>832.36601377341049</v>
      </c>
      <c r="N1258">
        <v>814.87416456295807</v>
      </c>
      <c r="O1258">
        <v>874.44037617181277</v>
      </c>
      <c r="P1258">
        <v>34.625137967299239</v>
      </c>
      <c r="Q1258">
        <v>34.469547560920482</v>
      </c>
      <c r="R1258">
        <v>29.050805302133011</v>
      </c>
      <c r="S1258">
        <v>38.939242828863833</v>
      </c>
      <c r="T1258">
        <v>72753.811109914925</v>
      </c>
      <c r="U1258">
        <v>72753.933394295513</v>
      </c>
      <c r="V1258">
        <v>72704.276416627574</v>
      </c>
      <c r="W1258">
        <v>72803.526847593646</v>
      </c>
      <c r="X1258">
        <v>5725.0855629962589</v>
      </c>
      <c r="Y1258">
        <v>5756.1802023265436</v>
      </c>
      <c r="Z1258">
        <v>5476.765048794201</v>
      </c>
      <c r="AA1258">
        <v>5880.8208971740023</v>
      </c>
      <c r="AB1258">
        <v>1095.0750896770251</v>
      </c>
      <c r="AC1258">
        <v>1079.8738642282369</v>
      </c>
      <c r="AD1258">
        <v>918.89424730162</v>
      </c>
      <c r="AE1258">
        <v>1324.856524529939</v>
      </c>
      <c r="AF1258">
        <v>56.075005800419973</v>
      </c>
      <c r="AG1258">
        <v>55.740360791962722</v>
      </c>
      <c r="AH1258">
        <v>54.568357649782897</v>
      </c>
      <c r="AI1258">
        <v>58.55693938433734</v>
      </c>
      <c r="AJ1258">
        <v>0.46160671620556509</v>
      </c>
      <c r="AK1258">
        <v>0.46160666622644198</v>
      </c>
      <c r="AL1258">
        <v>0.46157924316231042</v>
      </c>
      <c r="AM1258">
        <v>0.46163373203507158</v>
      </c>
      <c r="AN1258">
        <v>0.96610633264477785</v>
      </c>
      <c r="AO1258">
        <v>0.96610633264477774</v>
      </c>
      <c r="AP1258">
        <v>0.96610633264477774</v>
      </c>
      <c r="AQ1258">
        <v>0.96610633264477774</v>
      </c>
      <c r="AR1258">
        <v>11.742994216172839</v>
      </c>
      <c r="AS1258">
        <v>11.74299421617285</v>
      </c>
      <c r="AT1258">
        <v>11.74299421617285</v>
      </c>
      <c r="AU1258">
        <v>11.74299421617285</v>
      </c>
      <c r="AV1258" t="str">
        <f>VLOOKUP(Sheet1[[#This Row],[NPDES ID2]],Combined_Sheet__Major_Only___2[[NPDES ID2]:[ECHO BFR]],3,FALSE)</f>
        <v>PA</v>
      </c>
      <c r="AW1258" t="s">
        <v>54</v>
      </c>
      <c r="AX1258" t="str">
        <f>VLOOKUP(Sheet1[[#This Row],[NPDES ID2]],Combined_Sheet__Major_Only___2[[NPDES ID2]:[ECHO BFR]],27,FALSE)</f>
        <v>-</v>
      </c>
      <c r="AY1258" t="str">
        <f>VLOOKUP(Sheet1[[#This Row],[NPDES ID2]],Combined_Sheet__Major_Only___2[[NPDES ID2]:[ECHO BFR]],28,FALSE)</f>
        <v>pasteurize</v>
      </c>
      <c r="AZ1258" t="str">
        <f>VLOOKUP(Sheet1[[#This Row],[NPDES ID2]],Combined_Sheet__Major_Only___2[[NPDES ID2]:[ECHO BFR]],29,FALSE)</f>
        <v>thickening</v>
      </c>
      <c r="BA1258">
        <f>VLOOKUP(Sheet1[[#This Row],[NPDES ID2]],Combined_Sheet__Major_Only___2[[NPDES ID2]:[ECHO BFR]],17,FALSE)</f>
        <v>40.091700000000003</v>
      </c>
      <c r="BB1258">
        <f>VLOOKUP(Sheet1[[#This Row],[NPDES ID2]],Combined_Sheet__Major_Only___2[[NPDES ID2]:[ECHO BFR]],18,FALSE)</f>
        <v>-76.084969999999998</v>
      </c>
      <c r="BC1258" s="2" t="str">
        <f>IF(ISNUMBER(SEARCH("aerobic",$AW1258)),"aerobic","")</f>
        <v/>
      </c>
      <c r="BD1258" s="2" t="str">
        <f>IF(ISNUMBER(SEARCH("anaer",$AW1258)),"anaer","")</f>
        <v/>
      </c>
      <c r="BE1258" s="2" t="str">
        <f>IF(ISNUMBER(SEARCH("thickening",$AZ1258)),"thickening","")</f>
        <v>thickening</v>
      </c>
      <c r="BF1258" s="3" t="str">
        <f>IF(ISNUMBER(SEARCH("airDry",$AW1258)),"airDry","")</f>
        <v/>
      </c>
      <c r="BG1258" s="3" t="str">
        <f>IF(ISNUMBER(SEARCH("heatDry",$AY1258)),"heatDry","")</f>
        <v/>
      </c>
      <c r="BH1258" s="3" t="str">
        <f>IF(AND(ISNUMBER(SEARCH("aerobic",$AW1258)),ISNUMBER(SEARCH("anaer",$AW1258))),"Combined Aer and Anaer.","")</f>
        <v/>
      </c>
    </row>
    <row r="1259" spans="1:60" x14ac:dyDescent="0.25">
      <c r="A1259" s="5">
        <v>441</v>
      </c>
      <c r="B1259" t="s">
        <v>2206</v>
      </c>
      <c r="C1259">
        <v>545.4</v>
      </c>
      <c r="D1259">
        <v>318.15398692218542</v>
      </c>
      <c r="E1259">
        <v>314.75523667033087</v>
      </c>
      <c r="F1259">
        <v>258.92984951386637</v>
      </c>
      <c r="G1259">
        <v>387.70938991601861</v>
      </c>
      <c r="H1259">
        <v>-138.09009396162691</v>
      </c>
      <c r="I1259">
        <v>-139.41195660960591</v>
      </c>
      <c r="J1259">
        <v>-158.10274404255989</v>
      </c>
      <c r="K1259">
        <v>-115.1984267020263</v>
      </c>
      <c r="L1259">
        <v>416.6656272468777</v>
      </c>
      <c r="M1259">
        <v>414.203534900357</v>
      </c>
      <c r="N1259">
        <v>405.593782505479</v>
      </c>
      <c r="O1259">
        <v>434.91011990418559</v>
      </c>
      <c r="P1259">
        <v>17.142859383293899</v>
      </c>
      <c r="Q1259">
        <v>17.073480575003249</v>
      </c>
      <c r="R1259">
        <v>14.37352098956698</v>
      </c>
      <c r="S1259">
        <v>19.298404100547401</v>
      </c>
      <c r="T1259">
        <v>72745.407132525143</v>
      </c>
      <c r="U1259">
        <v>72745.529403128545</v>
      </c>
      <c r="V1259">
        <v>72695.87802007256</v>
      </c>
      <c r="W1259">
        <v>72795.117268971706</v>
      </c>
      <c r="X1259">
        <v>5696.7073084268277</v>
      </c>
      <c r="Y1259">
        <v>5727.331115807332</v>
      </c>
      <c r="Z1259">
        <v>5452.2049045283884</v>
      </c>
      <c r="AA1259">
        <v>5849.9827293782128</v>
      </c>
      <c r="AB1259">
        <v>1082.230299555901</v>
      </c>
      <c r="AC1259">
        <v>1067.1771591672191</v>
      </c>
      <c r="AD1259">
        <v>909.31992446590652</v>
      </c>
      <c r="AE1259">
        <v>1307.2443568984879</v>
      </c>
      <c r="AF1259">
        <v>56.345293334581811</v>
      </c>
      <c r="AG1259">
        <v>56.01255104923348</v>
      </c>
      <c r="AH1259">
        <v>54.847943236166863</v>
      </c>
      <c r="AI1259">
        <v>58.812211623214111</v>
      </c>
      <c r="AJ1259">
        <v>0.46489971093280441</v>
      </c>
      <c r="AK1259">
        <v>0.46489968649376562</v>
      </c>
      <c r="AL1259">
        <v>0.46488618347361649</v>
      </c>
      <c r="AM1259">
        <v>0.46491301279865432</v>
      </c>
      <c r="AN1259">
        <v>0.96610260741901599</v>
      </c>
      <c r="AO1259">
        <v>0.96610260741901621</v>
      </c>
      <c r="AP1259">
        <v>0.96610260741901621</v>
      </c>
      <c r="AQ1259">
        <v>0.96610260741901621</v>
      </c>
      <c r="AR1259">
        <v>11.84476109981185</v>
      </c>
      <c r="AS1259">
        <v>11.84476109981185</v>
      </c>
      <c r="AT1259">
        <v>11.84476109981185</v>
      </c>
      <c r="AU1259">
        <v>11.84476109981185</v>
      </c>
      <c r="AV1259" t="str">
        <f>VLOOKUP(Sheet1[[#This Row],[NPDES ID2]],Combined_Sheet__Major_Only___2[[NPDES ID2]:[ECHO BFR]],3,FALSE)</f>
        <v>RI</v>
      </c>
      <c r="AW1259" t="s">
        <v>54</v>
      </c>
      <c r="AX1259" t="str">
        <f>VLOOKUP(Sheet1[[#This Row],[NPDES ID2]],Combined_Sheet__Major_Only___2[[NPDES ID2]:[ECHO BFR]],27,FALSE)</f>
        <v>-</v>
      </c>
      <c r="AY1259" t="str">
        <f>VLOOKUP(Sheet1[[#This Row],[NPDES ID2]],Combined_Sheet__Major_Only___2[[NPDES ID2]:[ECHO BFR]],28,FALSE)</f>
        <v>-</v>
      </c>
      <c r="AZ1259" t="str">
        <f>VLOOKUP(Sheet1[[#This Row],[NPDES ID2]],Combined_Sheet__Major_Only___2[[NPDES ID2]:[ECHO BFR]],29,FALSE)</f>
        <v>preliminaryOps, thickening</v>
      </c>
      <c r="BA1259">
        <f>VLOOKUP(Sheet1[[#This Row],[NPDES ID2]],Combined_Sheet__Major_Only___2[[NPDES ID2]:[ECHO BFR]],17,FALSE)</f>
        <v>41.360945000000001</v>
      </c>
      <c r="BB1259">
        <f>VLOOKUP(Sheet1[[#This Row],[NPDES ID2]],Combined_Sheet__Major_Only___2[[NPDES ID2]:[ECHO BFR]],18,FALSE)</f>
        <v>-71.835385000000002</v>
      </c>
      <c r="BC1259" s="2" t="str">
        <f>IF(ISNUMBER(SEARCH("aerobic",$AW1259)),"aerobic","")</f>
        <v/>
      </c>
      <c r="BD1259" s="2" t="str">
        <f>IF(ISNUMBER(SEARCH("anaer",$AW1259)),"anaer","")</f>
        <v/>
      </c>
      <c r="BE1259" s="2" t="str">
        <f>IF(ISNUMBER(SEARCH("thickening",$AZ1259)),"thickening","")</f>
        <v>thickening</v>
      </c>
      <c r="BF1259" s="4" t="str">
        <f>IF(ISNUMBER(SEARCH("airDry",$AW1259)),"airDry","")</f>
        <v/>
      </c>
      <c r="BG1259" s="4" t="str">
        <f>IF(ISNUMBER(SEARCH("heatDry",$AY1259)),"heatDry","")</f>
        <v/>
      </c>
      <c r="BH1259" s="4" t="str">
        <f>IF(AND(ISNUMBER(SEARCH("aerobic",$AW1259)),ISNUMBER(SEARCH("anaer",$AW1259))),"Combined Aer and Anaer.","")</f>
        <v/>
      </c>
    </row>
    <row r="1260" spans="1:60" x14ac:dyDescent="0.25">
      <c r="A1260" s="5">
        <v>1706</v>
      </c>
      <c r="B1260" t="s">
        <v>7998</v>
      </c>
      <c r="C1260">
        <v>44.8</v>
      </c>
      <c r="D1260">
        <v>2146.7451808080791</v>
      </c>
      <c r="E1260">
        <v>2125.2779144947331</v>
      </c>
      <c r="F1260">
        <v>1455.0813824689731</v>
      </c>
      <c r="G1260">
        <v>2814.5047658725398</v>
      </c>
      <c r="H1260">
        <v>-109.9176101425894</v>
      </c>
      <c r="I1260">
        <v>-111.3238296809799</v>
      </c>
      <c r="J1260">
        <v>-130.71348090277209</v>
      </c>
      <c r="K1260">
        <v>-88.410410888614365</v>
      </c>
      <c r="L1260">
        <v>31.13293100089659</v>
      </c>
      <c r="M1260">
        <v>31.021583694563631</v>
      </c>
      <c r="N1260">
        <v>30.632114819215509</v>
      </c>
      <c r="O1260">
        <v>31.958141053478879</v>
      </c>
      <c r="P1260">
        <v>1.04944047865031</v>
      </c>
      <c r="Q1260">
        <v>1.0596304612633649</v>
      </c>
      <c r="R1260">
        <v>0.85735789203042367</v>
      </c>
      <c r="S1260">
        <v>1.2276530384412021</v>
      </c>
      <c r="T1260">
        <v>72704.277463509192</v>
      </c>
      <c r="U1260">
        <v>72704.399666686018</v>
      </c>
      <c r="V1260">
        <v>72654.775664062792</v>
      </c>
      <c r="W1260">
        <v>72753.960187123186</v>
      </c>
      <c r="X1260">
        <v>4708.8279706208723</v>
      </c>
      <c r="Y1260">
        <v>4725.2453951971802</v>
      </c>
      <c r="Z1260">
        <v>4584.0822322979484</v>
      </c>
      <c r="AA1260">
        <v>4786.2460294539997</v>
      </c>
      <c r="AB1260">
        <v>720.42591478252155</v>
      </c>
      <c r="AC1260">
        <v>711.86827583179956</v>
      </c>
      <c r="AD1260">
        <v>627.95961691532955</v>
      </c>
      <c r="AE1260">
        <v>831.91309875146044</v>
      </c>
      <c r="AF1260">
        <v>68.10343582615856</v>
      </c>
      <c r="AG1260">
        <v>67.859879841599678</v>
      </c>
      <c r="AH1260">
        <v>67.007888528020018</v>
      </c>
      <c r="AI1260">
        <v>69.908565306218421</v>
      </c>
      <c r="AJ1260">
        <v>0.6084712075284493</v>
      </c>
      <c r="AK1260">
        <v>0.60847120537471244</v>
      </c>
      <c r="AL1260">
        <v>0.60847000794605832</v>
      </c>
      <c r="AM1260">
        <v>0.60847238706894047</v>
      </c>
      <c r="AN1260">
        <v>0.96608436407958254</v>
      </c>
      <c r="AO1260">
        <v>0.96608436407958242</v>
      </c>
      <c r="AP1260">
        <v>0.96608436407958242</v>
      </c>
      <c r="AQ1260">
        <v>0.96608436407958242</v>
      </c>
      <c r="AR1260">
        <v>16.261339353479968</v>
      </c>
      <c r="AS1260">
        <v>16.261339353479961</v>
      </c>
      <c r="AT1260">
        <v>16.261339353479961</v>
      </c>
      <c r="AU1260">
        <v>16.261339353479961</v>
      </c>
      <c r="AV1260" t="str">
        <f>VLOOKUP(Sheet1[[#This Row],[NPDES ID2]],Combined_Sheet__Major_Only___2[[NPDES ID2]:[ECHO BFR]],3,FALSE)</f>
        <v>IA</v>
      </c>
      <c r="AW1260" t="s">
        <v>544</v>
      </c>
      <c r="AX1260" t="str">
        <f>VLOOKUP(Sheet1[[#This Row],[NPDES ID2]],Combined_Sheet__Major_Only___2[[NPDES ID2]:[ECHO BFR]],27,FALSE)</f>
        <v>-</v>
      </c>
      <c r="AY1260" t="str">
        <f>VLOOKUP(Sheet1[[#This Row],[NPDES ID2]],Combined_Sheet__Major_Only___2[[NPDES ID2]:[ECHO BFR]],28,FALSE)</f>
        <v>-</v>
      </c>
      <c r="AZ1260" t="str">
        <f>VLOOKUP(Sheet1[[#This Row],[NPDES ID2]],Combined_Sheet__Major_Only___2[[NPDES ID2]:[ECHO BFR]],29,FALSE)</f>
        <v>thickening</v>
      </c>
      <c r="BA1260">
        <f>VLOOKUP(Sheet1[[#This Row],[NPDES ID2]],Combined_Sheet__Major_Only___2[[NPDES ID2]:[ECHO BFR]],17,FALSE)</f>
        <v>43.39114</v>
      </c>
      <c r="BB1260">
        <f>VLOOKUP(Sheet1[[#This Row],[NPDES ID2]],Combined_Sheet__Major_Only___2[[NPDES ID2]:[ECHO BFR]],18,FALSE)</f>
        <v>-92.095510000000004</v>
      </c>
      <c r="BC1260" s="2" t="str">
        <f>IF(ISNUMBER(SEARCH("aerobic",$AW1260)),"aerobic","")</f>
        <v>aerobic</v>
      </c>
      <c r="BD1260" s="2" t="str">
        <f>IF(ISNUMBER(SEARCH("anaer",$AW1260)),"anaer","")</f>
        <v/>
      </c>
      <c r="BE1260" s="2" t="str">
        <f>IF(ISNUMBER(SEARCH("thickening",$AZ1260)),"thickening","")</f>
        <v>thickening</v>
      </c>
      <c r="BF1260" s="3" t="str">
        <f>IF(ISNUMBER(SEARCH("airDry",$AW1260)),"airDry","")</f>
        <v/>
      </c>
      <c r="BG1260" s="3" t="str">
        <f>IF(ISNUMBER(SEARCH("heatDry",$AY1260)),"heatDry","")</f>
        <v/>
      </c>
      <c r="BH1260" s="3" t="str">
        <f>IF(AND(ISNUMBER(SEARCH("aerobic",$AW1260)),ISNUMBER(SEARCH("anaer",$AW1260))),"Combined Aer and Anaer.","")</f>
        <v/>
      </c>
    </row>
    <row r="1261" spans="1:60" x14ac:dyDescent="0.25">
      <c r="A1261" s="5">
        <v>1648</v>
      </c>
      <c r="B1261" t="s">
        <v>7735</v>
      </c>
      <c r="C1261">
        <v>63.11</v>
      </c>
      <c r="D1261">
        <v>1560.8610897589299</v>
      </c>
      <c r="E1261">
        <v>1544.3326179584069</v>
      </c>
      <c r="F1261">
        <v>1069.445011458519</v>
      </c>
      <c r="G1261">
        <v>2039.2977760573281</v>
      </c>
      <c r="H1261">
        <v>-110.5147086941668</v>
      </c>
      <c r="I1261">
        <v>-111.9396455215134</v>
      </c>
      <c r="J1261">
        <v>-131.28709086439059</v>
      </c>
      <c r="K1261">
        <v>-88.97811130184823</v>
      </c>
      <c r="L1261">
        <v>43.635959665783368</v>
      </c>
      <c r="M1261">
        <v>43.477420354458587</v>
      </c>
      <c r="N1261">
        <v>42.922889668544869</v>
      </c>
      <c r="O1261">
        <v>44.810909657241602</v>
      </c>
      <c r="P1261">
        <v>1.47879628210925</v>
      </c>
      <c r="Q1261">
        <v>1.4926455835125081</v>
      </c>
      <c r="R1261">
        <v>1.2089560044243961</v>
      </c>
      <c r="S1261">
        <v>1.727627565780181</v>
      </c>
      <c r="T1261">
        <v>72681.6255926101</v>
      </c>
      <c r="U1261">
        <v>72681.747758652229</v>
      </c>
      <c r="V1261">
        <v>72632.138835606456</v>
      </c>
      <c r="W1261">
        <v>72731.293218802733</v>
      </c>
      <c r="X1261">
        <v>4731.2484540650094</v>
      </c>
      <c r="Y1261">
        <v>4747.9589728148494</v>
      </c>
      <c r="Z1261">
        <v>4603.996479816582</v>
      </c>
      <c r="AA1261">
        <v>4810.2668569401158</v>
      </c>
      <c r="AB1261">
        <v>727.30359856890004</v>
      </c>
      <c r="AC1261">
        <v>718.59833335025564</v>
      </c>
      <c r="AD1261">
        <v>633.53406388578094</v>
      </c>
      <c r="AE1261">
        <v>840.63800410881026</v>
      </c>
      <c r="AF1261">
        <v>67.760059097151</v>
      </c>
      <c r="AG1261">
        <v>67.513895136617904</v>
      </c>
      <c r="AH1261">
        <v>66.652755627453786</v>
      </c>
      <c r="AI1261">
        <v>69.584548809312196</v>
      </c>
      <c r="AJ1261">
        <v>0.60427078297717352</v>
      </c>
      <c r="AK1261">
        <v>0.60427077994545575</v>
      </c>
      <c r="AL1261">
        <v>0.60426909469919299</v>
      </c>
      <c r="AM1261">
        <v>0.60427244304999428</v>
      </c>
      <c r="AN1261">
        <v>0.96607430830290697</v>
      </c>
      <c r="AO1261">
        <v>0.96607430830290675</v>
      </c>
      <c r="AP1261">
        <v>0.96607430830290675</v>
      </c>
      <c r="AQ1261">
        <v>0.96607430830290675</v>
      </c>
      <c r="AR1261">
        <v>16.132120584435789</v>
      </c>
      <c r="AS1261">
        <v>16.132120584435789</v>
      </c>
      <c r="AT1261">
        <v>16.132120584435789</v>
      </c>
      <c r="AU1261">
        <v>16.132120584435789</v>
      </c>
      <c r="AV1261" t="str">
        <f>VLOOKUP(Sheet1[[#This Row],[NPDES ID2]],Combined_Sheet__Major_Only___2[[NPDES ID2]:[ECHO BFR]],3,FALSE)</f>
        <v>NM</v>
      </c>
      <c r="AW1261" t="s">
        <v>41</v>
      </c>
      <c r="AX1261" t="str">
        <f>VLOOKUP(Sheet1[[#This Row],[NPDES ID2]],Combined_Sheet__Major_Only___2[[NPDES ID2]:[ECHO BFR]],27,FALSE)</f>
        <v>tempSludgeStore</v>
      </c>
      <c r="AY1261" t="str">
        <f>VLOOKUP(Sheet1[[#This Row],[NPDES ID2]],Combined_Sheet__Major_Only___2[[NPDES ID2]:[ECHO BFR]],28,FALSE)</f>
        <v>highTempCompost</v>
      </c>
      <c r="AZ1261" t="str">
        <f>VLOOKUP(Sheet1[[#This Row],[NPDES ID2]],Combined_Sheet__Major_Only___2[[NPDES ID2]:[ECHO BFR]],29,FALSE)</f>
        <v>thickening</v>
      </c>
      <c r="BA1261">
        <f>VLOOKUP(Sheet1[[#This Row],[NPDES ID2]],Combined_Sheet__Major_Only___2[[NPDES ID2]:[ECHO BFR]],17,FALSE)</f>
        <v>34.780084000000002</v>
      </c>
      <c r="BB1261">
        <f>VLOOKUP(Sheet1[[#This Row],[NPDES ID2]],Combined_Sheet__Major_Only___2[[NPDES ID2]:[ECHO BFR]],18,FALSE)</f>
        <v>-106.731165</v>
      </c>
      <c r="BC1261" s="2" t="str">
        <f>IF(ISNUMBER(SEARCH("aerobic",$AW1261)),"aerobic","")</f>
        <v>aerobic</v>
      </c>
      <c r="BD1261" s="2" t="str">
        <f>IF(ISNUMBER(SEARCH("anaer",$AW1261)),"anaer","")</f>
        <v/>
      </c>
      <c r="BE1261" s="2" t="str">
        <f>IF(ISNUMBER(SEARCH("thickening",$AZ1261)),"thickening","")</f>
        <v>thickening</v>
      </c>
      <c r="BF1261" s="3" t="str">
        <f>IF(ISNUMBER(SEARCH("airDry",$AW1261)),"airDry","")</f>
        <v/>
      </c>
      <c r="BG1261" s="3" t="str">
        <f>IF(ISNUMBER(SEARCH("heatDry",$AY1261)),"heatDry","")</f>
        <v/>
      </c>
      <c r="BH1261" s="3" t="str">
        <f>IF(AND(ISNUMBER(SEARCH("aerobic",$AW1261)),ISNUMBER(SEARCH("anaer",$AW1261))),"Combined Aer and Anaer.","")</f>
        <v/>
      </c>
    </row>
    <row r="1262" spans="1:60" x14ac:dyDescent="0.25">
      <c r="A1262" s="5">
        <v>1382</v>
      </c>
      <c r="B1262" t="s">
        <v>6556</v>
      </c>
      <c r="C1262">
        <v>147.85</v>
      </c>
      <c r="D1262">
        <v>731.70485396900665</v>
      </c>
      <c r="E1262">
        <v>728.00588508984606</v>
      </c>
      <c r="F1262">
        <v>523.67968827495918</v>
      </c>
      <c r="G1262">
        <v>942.20813157375267</v>
      </c>
      <c r="H1262">
        <v>-109.9825146458812</v>
      </c>
      <c r="I1262">
        <v>-111.38670566127161</v>
      </c>
      <c r="J1262">
        <v>-130.77385654121241</v>
      </c>
      <c r="K1262">
        <v>-88.459887060601758</v>
      </c>
      <c r="L1262">
        <v>102.66652885908969</v>
      </c>
      <c r="M1262">
        <v>102.2984468852755</v>
      </c>
      <c r="N1262">
        <v>101.0110504833897</v>
      </c>
      <c r="O1262">
        <v>105.39434904273909</v>
      </c>
      <c r="P1262">
        <v>3.4635286766721491</v>
      </c>
      <c r="Q1262">
        <v>3.4969749128587391</v>
      </c>
      <c r="R1262">
        <v>2.8298853773623409</v>
      </c>
      <c r="S1262">
        <v>4.0508940786402494</v>
      </c>
      <c r="T1262">
        <v>72671.232506552129</v>
      </c>
      <c r="U1262">
        <v>72671.354655556206</v>
      </c>
      <c r="V1262">
        <v>72621.752651291943</v>
      </c>
      <c r="W1262">
        <v>72720.893205776141</v>
      </c>
      <c r="X1262">
        <v>4710.3179681639022</v>
      </c>
      <c r="Y1262">
        <v>4726.7742295892749</v>
      </c>
      <c r="Z1262">
        <v>4585.2440792108118</v>
      </c>
      <c r="AA1262">
        <v>4787.9462442159711</v>
      </c>
      <c r="AB1262">
        <v>721.17681849454402</v>
      </c>
      <c r="AC1262">
        <v>712.60117028448599</v>
      </c>
      <c r="AD1262">
        <v>628.5489367198179</v>
      </c>
      <c r="AE1262">
        <v>832.90150143131461</v>
      </c>
      <c r="AF1262">
        <v>68.05135374625182</v>
      </c>
      <c r="AG1262">
        <v>67.807430128008491</v>
      </c>
      <c r="AH1262">
        <v>66.954007179992743</v>
      </c>
      <c r="AI1262">
        <v>69.859387827336505</v>
      </c>
      <c r="AJ1262">
        <v>0.60783407915550991</v>
      </c>
      <c r="AK1262">
        <v>0.60783407204298245</v>
      </c>
      <c r="AL1262">
        <v>0.60783012177756301</v>
      </c>
      <c r="AM1262">
        <v>0.60783797043630017</v>
      </c>
      <c r="AN1262">
        <v>0.96606969253571506</v>
      </c>
      <c r="AO1262">
        <v>0.96606969253571529</v>
      </c>
      <c r="AP1262">
        <v>0.96606969253571529</v>
      </c>
      <c r="AQ1262">
        <v>0.96606969253571529</v>
      </c>
      <c r="AR1262">
        <v>16.241647465772608</v>
      </c>
      <c r="AS1262">
        <v>16.241647465772619</v>
      </c>
      <c r="AT1262">
        <v>16.241647465772619</v>
      </c>
      <c r="AU1262">
        <v>16.241647465772619</v>
      </c>
      <c r="AV1262" t="str">
        <f>VLOOKUP(Sheet1[[#This Row],[NPDES ID2]],Combined_Sheet__Major_Only___2[[NPDES ID2]:[ECHO BFR]],3,FALSE)</f>
        <v>NC</v>
      </c>
      <c r="AW1262" t="s">
        <v>41</v>
      </c>
      <c r="AX1262" t="str">
        <f>VLOOKUP(Sheet1[[#This Row],[NPDES ID2]],Combined_Sheet__Major_Only___2[[NPDES ID2]:[ECHO BFR]],27,FALSE)</f>
        <v>-</v>
      </c>
      <c r="AY1262" t="str">
        <f>VLOOKUP(Sheet1[[#This Row],[NPDES ID2]],Combined_Sheet__Major_Only___2[[NPDES ID2]:[ECHO BFR]],28,FALSE)</f>
        <v>-</v>
      </c>
      <c r="AZ1262" t="str">
        <f>VLOOKUP(Sheet1[[#This Row],[NPDES ID2]],Combined_Sheet__Major_Only___2[[NPDES ID2]:[ECHO BFR]],29,FALSE)</f>
        <v>thickening</v>
      </c>
      <c r="BA1262">
        <f>VLOOKUP(Sheet1[[#This Row],[NPDES ID2]],Combined_Sheet__Major_Only___2[[NPDES ID2]:[ECHO BFR]],17,FALSE)</f>
        <v>36.379798999999998</v>
      </c>
      <c r="BB1262">
        <f>VLOOKUP(Sheet1[[#This Row],[NPDES ID2]],Combined_Sheet__Major_Only___2[[NPDES ID2]:[ECHO BFR]],18,FALSE)</f>
        <v>-78.168333000000004</v>
      </c>
      <c r="BC1262" s="2" t="str">
        <f>IF(ISNUMBER(SEARCH("aerobic",$AW1262)),"aerobic","")</f>
        <v>aerobic</v>
      </c>
      <c r="BD1262" s="2" t="str">
        <f>IF(ISNUMBER(SEARCH("anaer",$AW1262)),"anaer","")</f>
        <v/>
      </c>
      <c r="BE1262" s="2" t="str">
        <f>IF(ISNUMBER(SEARCH("thickening",$AZ1262)),"thickening","")</f>
        <v>thickening</v>
      </c>
      <c r="BF1262" s="3" t="str">
        <f>IF(ISNUMBER(SEARCH("airDry",$AW1262)),"airDry","")</f>
        <v/>
      </c>
      <c r="BG1262" s="3" t="str">
        <f>IF(ISNUMBER(SEARCH("heatDry",$AY1262)),"heatDry","")</f>
        <v/>
      </c>
      <c r="BH1262" s="3" t="str">
        <f>IF(AND(ISNUMBER(SEARCH("aerobic",$AW1262)),ISNUMBER(SEARCH("anaer",$AW1262))),"Combined Aer and Anaer.","")</f>
        <v/>
      </c>
    </row>
    <row r="1263" spans="1:60" x14ac:dyDescent="0.25">
      <c r="A1263" s="5">
        <v>310</v>
      </c>
      <c r="B1263" t="s">
        <v>1580</v>
      </c>
      <c r="C1263">
        <v>1218</v>
      </c>
      <c r="D1263">
        <v>382.50181376269728</v>
      </c>
      <c r="E1263">
        <v>379.86887128094509</v>
      </c>
      <c r="F1263">
        <v>323.80738295179481</v>
      </c>
      <c r="G1263">
        <v>447.53460365223361</v>
      </c>
      <c r="H1263">
        <v>-110.4343164690676</v>
      </c>
      <c r="I1263">
        <v>-111.8277581448572</v>
      </c>
      <c r="J1263">
        <v>-131.1868846298371</v>
      </c>
      <c r="K1263">
        <v>-88.759571051697449</v>
      </c>
      <c r="L1263">
        <v>840.59449022483784</v>
      </c>
      <c r="M1263">
        <v>837.52199555993866</v>
      </c>
      <c r="N1263">
        <v>826.78215708650907</v>
      </c>
      <c r="O1263">
        <v>863.35709323429421</v>
      </c>
      <c r="P1263">
        <v>28.541648976781051</v>
      </c>
      <c r="Q1263">
        <v>28.8051343816554</v>
      </c>
      <c r="R1263">
        <v>23.33957124361444</v>
      </c>
      <c r="S1263">
        <v>33.329960713606482</v>
      </c>
      <c r="T1263">
        <v>72669.158876802423</v>
      </c>
      <c r="U1263">
        <v>72669.281022407056</v>
      </c>
      <c r="V1263">
        <v>72619.680398578901</v>
      </c>
      <c r="W1263">
        <v>72718.818193956831</v>
      </c>
      <c r="X1263">
        <v>4739.2464875817268</v>
      </c>
      <c r="Y1263">
        <v>4756.0770635522986</v>
      </c>
      <c r="Z1263">
        <v>4611.0824759903007</v>
      </c>
      <c r="AA1263">
        <v>4818.8458193742481</v>
      </c>
      <c r="AB1263">
        <v>729.85363028381335</v>
      </c>
      <c r="AC1263">
        <v>721.10241762906571</v>
      </c>
      <c r="AD1263">
        <v>635.57462636822777</v>
      </c>
      <c r="AE1263">
        <v>843.92221628681239</v>
      </c>
      <c r="AF1263">
        <v>67.638102724313157</v>
      </c>
      <c r="AG1263">
        <v>67.39133243301373</v>
      </c>
      <c r="AH1263">
        <v>66.526440203774342</v>
      </c>
      <c r="AI1263">
        <v>69.46910176318498</v>
      </c>
      <c r="AJ1263">
        <v>0.60277904777057756</v>
      </c>
      <c r="AK1263">
        <v>0.60277898858748413</v>
      </c>
      <c r="AL1263">
        <v>0.60274647482230004</v>
      </c>
      <c r="AM1263">
        <v>0.60281107842914894</v>
      </c>
      <c r="AN1263">
        <v>0.96606877144700154</v>
      </c>
      <c r="AO1263">
        <v>0.96606877144700143</v>
      </c>
      <c r="AP1263">
        <v>0.96606877144700143</v>
      </c>
      <c r="AQ1263">
        <v>0.96606877144700143</v>
      </c>
      <c r="AR1263">
        <v>16.085180109642039</v>
      </c>
      <c r="AS1263">
        <v>16.085180109642032</v>
      </c>
      <c r="AT1263">
        <v>16.085180109642032</v>
      </c>
      <c r="AU1263">
        <v>16.085180109642032</v>
      </c>
      <c r="AV1263" t="str">
        <f>VLOOKUP(Sheet1[[#This Row],[NPDES ID2]],Combined_Sheet__Major_Only___2[[NPDES ID2]:[ECHO BFR]],3,FALSE)</f>
        <v>TX</v>
      </c>
      <c r="AW1263" t="s">
        <v>41</v>
      </c>
      <c r="AX1263" t="str">
        <f>VLOOKUP(Sheet1[[#This Row],[NPDES ID2]],Combined_Sheet__Major_Only___2[[NPDES ID2]:[ECHO BFR]],27,FALSE)</f>
        <v>-</v>
      </c>
      <c r="AY1263" t="str">
        <f>VLOOKUP(Sheet1[[#This Row],[NPDES ID2]],Combined_Sheet__Major_Only___2[[NPDES ID2]:[ECHO BFR]],28,FALSE)</f>
        <v>-</v>
      </c>
      <c r="AZ1263" t="str">
        <f>VLOOKUP(Sheet1[[#This Row],[NPDES ID2]],Combined_Sheet__Major_Only___2[[NPDES ID2]:[ECHO BFR]],29,FALSE)</f>
        <v>thickening, preliminaryOps</v>
      </c>
      <c r="BA1263">
        <f>VLOOKUP(Sheet1[[#This Row],[NPDES ID2]],Combined_Sheet__Major_Only___2[[NPDES ID2]:[ECHO BFR]],17,FALSE)</f>
        <v>31.695271000000002</v>
      </c>
      <c r="BB1263">
        <f>VLOOKUP(Sheet1[[#This Row],[NPDES ID2]],Combined_Sheet__Major_Only___2[[NPDES ID2]:[ECHO BFR]],18,FALSE)</f>
        <v>-98.950092999999995</v>
      </c>
      <c r="BC1263" s="2" t="str">
        <f>IF(ISNUMBER(SEARCH("aerobic",$AW1263)),"aerobic","")</f>
        <v>aerobic</v>
      </c>
      <c r="BD1263" s="2" t="str">
        <f>IF(ISNUMBER(SEARCH("anaer",$AW1263)),"anaer","")</f>
        <v/>
      </c>
      <c r="BE1263" s="2" t="str">
        <f>IF(ISNUMBER(SEARCH("thickening",$AZ1263)),"thickening","")</f>
        <v>thickening</v>
      </c>
      <c r="BF1263" s="3" t="str">
        <f>IF(ISNUMBER(SEARCH("airDry",$AW1263)),"airDry","")</f>
        <v/>
      </c>
      <c r="BG1263" s="3" t="str">
        <f>IF(ISNUMBER(SEARCH("heatDry",$AY1263)),"heatDry","")</f>
        <v/>
      </c>
      <c r="BH1263" s="3" t="str">
        <f>IF(AND(ISNUMBER(SEARCH("aerobic",$AW1263)),ISNUMBER(SEARCH("anaer",$AW1263))),"Combined Aer and Anaer.","")</f>
        <v/>
      </c>
    </row>
    <row r="1264" spans="1:60" x14ac:dyDescent="0.25">
      <c r="A1264" s="5">
        <v>1028</v>
      </c>
      <c r="B1264" t="s">
        <v>4966</v>
      </c>
      <c r="C1264">
        <v>428.63099999999997</v>
      </c>
      <c r="D1264">
        <v>350.39741085376659</v>
      </c>
      <c r="E1264">
        <v>349.40316795539161</v>
      </c>
      <c r="F1264">
        <v>278.49405617010888</v>
      </c>
      <c r="G1264">
        <v>434.20465755207852</v>
      </c>
      <c r="H1264">
        <v>-139.4295951176004</v>
      </c>
      <c r="I1264">
        <v>-140.69950799975021</v>
      </c>
      <c r="J1264">
        <v>-159.2552205186031</v>
      </c>
      <c r="K1264">
        <v>-116.5244574015521</v>
      </c>
      <c r="L1264">
        <v>318.26687480304417</v>
      </c>
      <c r="M1264">
        <v>316.34211188922171</v>
      </c>
      <c r="N1264">
        <v>309.61096136488487</v>
      </c>
      <c r="O1264">
        <v>332.53012584804969</v>
      </c>
      <c r="P1264">
        <v>13.23507172521909</v>
      </c>
      <c r="Q1264">
        <v>13.16479907212625</v>
      </c>
      <c r="R1264">
        <v>11.11212782692396</v>
      </c>
      <c r="S1264">
        <v>14.888288418724089</v>
      </c>
      <c r="T1264">
        <v>72645.678005121052</v>
      </c>
      <c r="U1264">
        <v>72645.800112231955</v>
      </c>
      <c r="V1264">
        <v>72596.215119855347</v>
      </c>
      <c r="W1264">
        <v>72695.3216723269</v>
      </c>
      <c r="X1264">
        <v>5747.5569242241108</v>
      </c>
      <c r="Y1264">
        <v>5779.1196013728713</v>
      </c>
      <c r="Z1264">
        <v>5495.3236797362433</v>
      </c>
      <c r="AA1264">
        <v>5905.8463748829017</v>
      </c>
      <c r="AB1264">
        <v>1107.8040590504961</v>
      </c>
      <c r="AC1264">
        <v>1092.472623700346</v>
      </c>
      <c r="AD1264">
        <v>928.21917462807744</v>
      </c>
      <c r="AE1264">
        <v>1342.8032587220389</v>
      </c>
      <c r="AF1264">
        <v>55.771213052541754</v>
      </c>
      <c r="AG1264">
        <v>55.434088905504147</v>
      </c>
      <c r="AH1264">
        <v>54.254311521782903</v>
      </c>
      <c r="AI1264">
        <v>58.270411664275002</v>
      </c>
      <c r="AJ1264">
        <v>0.45790595037284287</v>
      </c>
      <c r="AK1264">
        <v>0.45790593133377622</v>
      </c>
      <c r="AL1264">
        <v>0.45789539727870221</v>
      </c>
      <c r="AM1264">
        <v>0.45791632740395583</v>
      </c>
      <c r="AN1264">
        <v>0.96605833795299301</v>
      </c>
      <c r="AO1264">
        <v>0.96605833795299312</v>
      </c>
      <c r="AP1264">
        <v>0.96605833795299312</v>
      </c>
      <c r="AQ1264">
        <v>0.96605833795299312</v>
      </c>
      <c r="AR1264">
        <v>11.62973968919097</v>
      </c>
      <c r="AS1264">
        <v>11.62973968919097</v>
      </c>
      <c r="AT1264">
        <v>11.62973968919097</v>
      </c>
      <c r="AU1264">
        <v>11.62973968919097</v>
      </c>
      <c r="AV1264" t="str">
        <f>VLOOKUP(Sheet1[[#This Row],[NPDES ID2]],Combined_Sheet__Major_Only___2[[NPDES ID2]:[ECHO BFR]],3,FALSE)</f>
        <v>NH</v>
      </c>
      <c r="AW1264" t="s">
        <v>54</v>
      </c>
      <c r="AX1264" t="str">
        <f>VLOOKUP(Sheet1[[#This Row],[NPDES ID2]],Combined_Sheet__Major_Only___2[[NPDES ID2]:[ECHO BFR]],27,FALSE)</f>
        <v>-</v>
      </c>
      <c r="AY1264" t="str">
        <f>VLOOKUP(Sheet1[[#This Row],[NPDES ID2]],Combined_Sheet__Major_Only___2[[NPDES ID2]:[ECHO BFR]],28,FALSE)</f>
        <v>-</v>
      </c>
      <c r="AZ1264" t="str">
        <f>VLOOKUP(Sheet1[[#This Row],[NPDES ID2]],Combined_Sheet__Major_Only___2[[NPDES ID2]:[ECHO BFR]],29,FALSE)</f>
        <v>preliminaryOps, thickening</v>
      </c>
      <c r="BA1264">
        <f>VLOOKUP(Sheet1[[#This Row],[NPDES ID2]],Combined_Sheet__Major_Only___2[[NPDES ID2]:[ECHO BFR]],17,FALSE)</f>
        <v>44.460020999999998</v>
      </c>
      <c r="BB1264">
        <f>VLOOKUP(Sheet1[[#This Row],[NPDES ID2]],Combined_Sheet__Major_Only___2[[NPDES ID2]:[ECHO BFR]],18,FALSE)</f>
        <v>-71.184218000000001</v>
      </c>
      <c r="BC1264" s="2" t="str">
        <f>IF(ISNUMBER(SEARCH("aerobic",$AW1264)),"aerobic","")</f>
        <v/>
      </c>
      <c r="BD1264" s="2" t="str">
        <f>IF(ISNUMBER(SEARCH("anaer",$AW1264)),"anaer","")</f>
        <v/>
      </c>
      <c r="BE1264" s="2" t="str">
        <f>IF(ISNUMBER(SEARCH("thickening",$AZ1264)),"thickening","")</f>
        <v>thickening</v>
      </c>
      <c r="BF1264" s="3" t="str">
        <f>IF(ISNUMBER(SEARCH("airDry",$AW1264)),"airDry","")</f>
        <v/>
      </c>
      <c r="BG1264" s="3" t="str">
        <f>IF(ISNUMBER(SEARCH("heatDry",$AY1264)),"heatDry","")</f>
        <v/>
      </c>
      <c r="BH1264" s="3" t="str">
        <f>IF(AND(ISNUMBER(SEARCH("aerobic",$AW1264)),ISNUMBER(SEARCH("anaer",$AW1264))),"Combined Aer and Anaer.","")</f>
        <v/>
      </c>
    </row>
    <row r="1265" spans="1:60" x14ac:dyDescent="0.25">
      <c r="A1265" s="5">
        <v>2406</v>
      </c>
      <c r="B1265" t="s">
        <v>11219</v>
      </c>
      <c r="C1265">
        <v>270.08999999999997</v>
      </c>
      <c r="D1265">
        <v>471.45476447064999</v>
      </c>
      <c r="E1265">
        <v>468.90948250929728</v>
      </c>
      <c r="F1265">
        <v>354.90773612237513</v>
      </c>
      <c r="G1265">
        <v>585.6276156052661</v>
      </c>
      <c r="H1265">
        <v>-109.8869398500435</v>
      </c>
      <c r="I1265">
        <v>-111.2815510336462</v>
      </c>
      <c r="J1265">
        <v>-130.67962434992361</v>
      </c>
      <c r="K1265">
        <v>-88.353943084762207</v>
      </c>
      <c r="L1265">
        <v>187.65087870929989</v>
      </c>
      <c r="M1265">
        <v>186.97922388193629</v>
      </c>
      <c r="N1265">
        <v>184.63021922872551</v>
      </c>
      <c r="O1265">
        <v>192.62826324646451</v>
      </c>
      <c r="P1265">
        <v>6.3268742384266137</v>
      </c>
      <c r="Q1265">
        <v>6.3881993256657559</v>
      </c>
      <c r="R1265">
        <v>5.1690132759046072</v>
      </c>
      <c r="S1265">
        <v>7.4009186958235063</v>
      </c>
      <c r="T1265">
        <v>72577.742600377242</v>
      </c>
      <c r="U1265">
        <v>72577.864596117171</v>
      </c>
      <c r="V1265">
        <v>72528.324829020217</v>
      </c>
      <c r="W1265">
        <v>72627.34098878756</v>
      </c>
      <c r="X1265">
        <v>4701.715284806548</v>
      </c>
      <c r="Y1265">
        <v>4718.1200894659287</v>
      </c>
      <c r="Z1265">
        <v>4577.073377465581</v>
      </c>
      <c r="AA1265">
        <v>4779.0704915338674</v>
      </c>
      <c r="AB1265">
        <v>719.499922503996</v>
      </c>
      <c r="AC1265">
        <v>710.95210681999072</v>
      </c>
      <c r="AD1265">
        <v>627.1290793200659</v>
      </c>
      <c r="AE1265">
        <v>830.88733489367723</v>
      </c>
      <c r="AF1265">
        <v>68.088522019311711</v>
      </c>
      <c r="AG1265">
        <v>67.844915281424306</v>
      </c>
      <c r="AH1265">
        <v>66.992428158648906</v>
      </c>
      <c r="AI1265">
        <v>69.89442081146484</v>
      </c>
      <c r="AJ1265">
        <v>0.60828876755233918</v>
      </c>
      <c r="AK1265">
        <v>0.60828875455250775</v>
      </c>
      <c r="AL1265">
        <v>0.60828154342471075</v>
      </c>
      <c r="AM1265">
        <v>0.60829587106457528</v>
      </c>
      <c r="AN1265">
        <v>0.96602811535605992</v>
      </c>
      <c r="AO1265">
        <v>0.96602811535606004</v>
      </c>
      <c r="AP1265">
        <v>0.96602811535606004</v>
      </c>
      <c r="AQ1265">
        <v>0.96602811535606004</v>
      </c>
      <c r="AR1265">
        <v>16.25552168509676</v>
      </c>
      <c r="AS1265">
        <v>16.25552168509676</v>
      </c>
      <c r="AT1265">
        <v>16.25552168509676</v>
      </c>
      <c r="AU1265">
        <v>16.25552168509676</v>
      </c>
      <c r="AV1265" t="str">
        <f>VLOOKUP(Sheet1[[#This Row],[NPDES ID2]],Combined_Sheet__Major_Only___2[[NPDES ID2]:[ECHO BFR]],3,FALSE)</f>
        <v>NH</v>
      </c>
      <c r="AW1265" t="s">
        <v>41</v>
      </c>
      <c r="AX1265" t="str">
        <f>VLOOKUP(Sheet1[[#This Row],[NPDES ID2]],Combined_Sheet__Major_Only___2[[NPDES ID2]:[ECHO BFR]],27,FALSE)</f>
        <v>-</v>
      </c>
      <c r="AY1265" t="str">
        <f>VLOOKUP(Sheet1[[#This Row],[NPDES ID2]],Combined_Sheet__Major_Only___2[[NPDES ID2]:[ECHO BFR]],28,FALSE)</f>
        <v>highTempCompost</v>
      </c>
      <c r="AZ1265" t="str">
        <f>VLOOKUP(Sheet1[[#This Row],[NPDES ID2]],Combined_Sheet__Major_Only___2[[NPDES ID2]:[ECHO BFR]],29,FALSE)</f>
        <v>thickening, preliminaryOps</v>
      </c>
      <c r="BA1265">
        <f>VLOOKUP(Sheet1[[#This Row],[NPDES ID2]],Combined_Sheet__Major_Only___2[[NPDES ID2]:[ECHO BFR]],17,FALSE)</f>
        <v>43.412826000000003</v>
      </c>
      <c r="BB1265">
        <f>VLOOKUP(Sheet1[[#This Row],[NPDES ID2]],Combined_Sheet__Major_Only___2[[NPDES ID2]:[ECHO BFR]],18,FALSE)</f>
        <v>-71.652101999999999</v>
      </c>
      <c r="BC1265" s="2" t="str">
        <f>IF(ISNUMBER(SEARCH("aerobic",$AW1265)),"aerobic","")</f>
        <v>aerobic</v>
      </c>
      <c r="BD1265" s="2" t="str">
        <f>IF(ISNUMBER(SEARCH("anaer",$AW1265)),"anaer","")</f>
        <v/>
      </c>
      <c r="BE1265" s="2" t="str">
        <f>IF(ISNUMBER(SEARCH("thickening",$AZ1265)),"thickening","")</f>
        <v>thickening</v>
      </c>
      <c r="BF1265" s="3" t="str">
        <f>IF(ISNUMBER(SEARCH("airDry",$AW1265)),"airDry","")</f>
        <v/>
      </c>
      <c r="BG1265" s="3" t="str">
        <f>IF(ISNUMBER(SEARCH("heatDry",$AY1265)),"heatDry","")</f>
        <v/>
      </c>
      <c r="BH1265" s="3" t="str">
        <f>IF(AND(ISNUMBER(SEARCH("aerobic",$AW1265)),ISNUMBER(SEARCH("anaer",$AW1265))),"Combined Aer and Anaer.","")</f>
        <v/>
      </c>
    </row>
    <row r="1266" spans="1:60" x14ac:dyDescent="0.25">
      <c r="A1266" s="5">
        <v>737</v>
      </c>
      <c r="B1266" t="s">
        <v>3629</v>
      </c>
      <c r="C1266">
        <v>2948.8</v>
      </c>
      <c r="D1266">
        <v>595.04250762798063</v>
      </c>
      <c r="E1266">
        <v>591.526912979803</v>
      </c>
      <c r="F1266">
        <v>485.57739516201548</v>
      </c>
      <c r="G1266">
        <v>694.93963394915443</v>
      </c>
      <c r="H1266">
        <v>-137.17116468544401</v>
      </c>
      <c r="I1266">
        <v>-138.51214829965741</v>
      </c>
      <c r="J1266">
        <v>-157.92861908143479</v>
      </c>
      <c r="K1266">
        <v>-113.86566643994421</v>
      </c>
      <c r="L1266">
        <v>2251.177686094461</v>
      </c>
      <c r="M1266">
        <v>2237.8601292391431</v>
      </c>
      <c r="N1266">
        <v>2191.3450945996192</v>
      </c>
      <c r="O1266">
        <v>2349.7997308693612</v>
      </c>
      <c r="P1266">
        <v>92.633655820937207</v>
      </c>
      <c r="Q1266">
        <v>92.264516388361699</v>
      </c>
      <c r="R1266">
        <v>77.676365344562356</v>
      </c>
      <c r="S1266">
        <v>104.2720011609162</v>
      </c>
      <c r="T1266">
        <v>72472.417321332323</v>
      </c>
      <c r="U1266">
        <v>72472.539144405644</v>
      </c>
      <c r="V1266">
        <v>72423.06949340229</v>
      </c>
      <c r="W1266">
        <v>72521.94551067939</v>
      </c>
      <c r="X1266">
        <v>5676.9338206520306</v>
      </c>
      <c r="Y1266">
        <v>5707.4886424500146</v>
      </c>
      <c r="Z1266">
        <v>5433.1628696496846</v>
      </c>
      <c r="AA1266">
        <v>5829.7108274408756</v>
      </c>
      <c r="AB1266">
        <v>1079.0166884647001</v>
      </c>
      <c r="AC1266">
        <v>1063.9871661582849</v>
      </c>
      <c r="AD1266">
        <v>906.47973184717046</v>
      </c>
      <c r="AE1266">
        <v>1303.253286298534</v>
      </c>
      <c r="AF1266">
        <v>56.337400027138258</v>
      </c>
      <c r="AG1266">
        <v>56.005219704793902</v>
      </c>
      <c r="AH1266">
        <v>54.839423019283608</v>
      </c>
      <c r="AI1266">
        <v>58.804049001224698</v>
      </c>
      <c r="AJ1266">
        <v>0.46480358334105398</v>
      </c>
      <c r="AK1266">
        <v>0.46480344758877529</v>
      </c>
      <c r="AL1266">
        <v>0.46473058088156433</v>
      </c>
      <c r="AM1266">
        <v>0.46487537893508613</v>
      </c>
      <c r="AN1266">
        <v>0.96598115247606287</v>
      </c>
      <c r="AO1266">
        <v>0.96598115247606298</v>
      </c>
      <c r="AP1266">
        <v>0.96598115247606298</v>
      </c>
      <c r="AQ1266">
        <v>0.96598115247606298</v>
      </c>
      <c r="AR1266">
        <v>11.83977122609298</v>
      </c>
      <c r="AS1266">
        <v>11.83977122609298</v>
      </c>
      <c r="AT1266">
        <v>11.83977122609298</v>
      </c>
      <c r="AU1266">
        <v>11.83977122609298</v>
      </c>
      <c r="AV1266" t="str">
        <f>VLOOKUP(Sheet1[[#This Row],[NPDES ID2]],Combined_Sheet__Major_Only___2[[NPDES ID2]:[ECHO BFR]],3,FALSE)</f>
        <v>VA</v>
      </c>
      <c r="AW1266" t="s">
        <v>87</v>
      </c>
      <c r="AX1266" t="str">
        <f>VLOOKUP(Sheet1[[#This Row],[NPDES ID2]],Combined_Sheet__Major_Only___2[[NPDES ID2]:[ECHO BFR]],27,FALSE)</f>
        <v>-</v>
      </c>
      <c r="AY1266" t="str">
        <f>VLOOKUP(Sheet1[[#This Row],[NPDES ID2]],Combined_Sheet__Major_Only___2[[NPDES ID2]:[ECHO BFR]],28,FALSE)</f>
        <v>-</v>
      </c>
      <c r="AZ1266" t="str">
        <f>VLOOKUP(Sheet1[[#This Row],[NPDES ID2]],Combined_Sheet__Major_Only___2[[NPDES ID2]:[ECHO BFR]],29,FALSE)</f>
        <v>preliminaryOps, thickening</v>
      </c>
      <c r="BA1266">
        <f>VLOOKUP(Sheet1[[#This Row],[NPDES ID2]],Combined_Sheet__Major_Only___2[[NPDES ID2]:[ECHO BFR]],17,FALSE)</f>
        <v>37.261000000000003</v>
      </c>
      <c r="BB1266">
        <f>VLOOKUP(Sheet1[[#This Row],[NPDES ID2]],Combined_Sheet__Major_Only___2[[NPDES ID2]:[ECHO BFR]],18,FALSE)</f>
        <v>-81.281800000000004</v>
      </c>
      <c r="BC1266" s="2" t="str">
        <f>IF(ISNUMBER(SEARCH("aerobic",$AW1266)),"aerobic","")</f>
        <v/>
      </c>
      <c r="BD1266" s="2" t="str">
        <f>IF(ISNUMBER(SEARCH("anaer",$AW1266)),"anaer","")</f>
        <v/>
      </c>
      <c r="BE1266" s="2" t="str">
        <f>IF(ISNUMBER(SEARCH("thickening",$AZ1266)),"thickening","")</f>
        <v>thickening</v>
      </c>
      <c r="BF1266" s="4" t="str">
        <f>IF(ISNUMBER(SEARCH("airDry",$AW1266)),"airDry","")</f>
        <v/>
      </c>
      <c r="BG1266" s="4" t="str">
        <f>IF(ISNUMBER(SEARCH("heatDry",$AY1266)),"heatDry","")</f>
        <v/>
      </c>
      <c r="BH1266" s="4" t="str">
        <f>IF(AND(ISNUMBER(SEARCH("aerobic",$AW1266)),ISNUMBER(SEARCH("anaer",$AW1266))),"Combined Aer and Anaer.","")</f>
        <v/>
      </c>
    </row>
    <row r="1267" spans="1:60" x14ac:dyDescent="0.25">
      <c r="A1267" s="5">
        <v>2448</v>
      </c>
      <c r="B1267" t="s">
        <v>11407</v>
      </c>
      <c r="C1267">
        <v>227.77</v>
      </c>
      <c r="D1267">
        <v>486.98940891594731</v>
      </c>
      <c r="E1267">
        <v>483.26844539339947</v>
      </c>
      <c r="F1267">
        <v>358.7710952106691</v>
      </c>
      <c r="G1267">
        <v>612.01832016183516</v>
      </c>
      <c r="H1267">
        <v>-138.9019573019925</v>
      </c>
      <c r="I1267">
        <v>-140.1476154041093</v>
      </c>
      <c r="J1267">
        <v>-158.7309337356032</v>
      </c>
      <c r="K1267">
        <v>-116.0474874235906</v>
      </c>
      <c r="L1267">
        <v>171.38611757495349</v>
      </c>
      <c r="M1267">
        <v>170.3608701959873</v>
      </c>
      <c r="N1267">
        <v>166.7750890116418</v>
      </c>
      <c r="O1267">
        <v>178.9840090660926</v>
      </c>
      <c r="P1267">
        <v>7.0915378883587694</v>
      </c>
      <c r="Q1267">
        <v>7.0589579278960173</v>
      </c>
      <c r="R1267">
        <v>5.9502106683463936</v>
      </c>
      <c r="S1267">
        <v>7.9742209644423827</v>
      </c>
      <c r="T1267">
        <v>72468.928190038787</v>
      </c>
      <c r="U1267">
        <v>72469.050007392128</v>
      </c>
      <c r="V1267">
        <v>72419.582679138446</v>
      </c>
      <c r="W1267">
        <v>72518.454053887632</v>
      </c>
      <c r="X1267">
        <v>5706.0328313270302</v>
      </c>
      <c r="Y1267">
        <v>5737.0548099251882</v>
      </c>
      <c r="Z1267">
        <v>5458.2093291879219</v>
      </c>
      <c r="AA1267">
        <v>5861.482245703809</v>
      </c>
      <c r="AB1267">
        <v>1092.2958296802431</v>
      </c>
      <c r="AC1267">
        <v>1077.1462445405939</v>
      </c>
      <c r="AD1267">
        <v>916.44199079273801</v>
      </c>
      <c r="AE1267">
        <v>1321.8451491466039</v>
      </c>
      <c r="AF1267">
        <v>56.039073261323892</v>
      </c>
      <c r="AG1267">
        <v>55.703927399147162</v>
      </c>
      <c r="AH1267">
        <v>54.531331639344238</v>
      </c>
      <c r="AI1267">
        <v>58.523286923818013</v>
      </c>
      <c r="AJ1267">
        <v>0.4611689501933563</v>
      </c>
      <c r="AK1267">
        <v>0.46116894008220788</v>
      </c>
      <c r="AL1267">
        <v>0.46116333173004848</v>
      </c>
      <c r="AM1267">
        <v>0.46117447485169699</v>
      </c>
      <c r="AN1267">
        <v>0.96597959450545334</v>
      </c>
      <c r="AO1267">
        <v>0.96597959450545312</v>
      </c>
      <c r="AP1267">
        <v>0.96597959450545312</v>
      </c>
      <c r="AQ1267">
        <v>0.96597959450545312</v>
      </c>
      <c r="AR1267">
        <v>11.730275922711391</v>
      </c>
      <c r="AS1267">
        <v>11.730275922711391</v>
      </c>
      <c r="AT1267">
        <v>11.730275922711391</v>
      </c>
      <c r="AU1267">
        <v>11.730275922711391</v>
      </c>
      <c r="AV1267" t="str">
        <f>VLOOKUP(Sheet1[[#This Row],[NPDES ID2]],Combined_Sheet__Major_Only___2[[NPDES ID2]:[ECHO BFR]],3,FALSE)</f>
        <v>NJ</v>
      </c>
      <c r="AW1267" t="s">
        <v>54</v>
      </c>
      <c r="AX1267" t="str">
        <f>VLOOKUP(Sheet1[[#This Row],[NPDES ID2]],Combined_Sheet__Major_Only___2[[NPDES ID2]:[ECHO BFR]],27,FALSE)</f>
        <v>tempSludgeStore</v>
      </c>
      <c r="AY1267" t="str">
        <f>VLOOKUP(Sheet1[[#This Row],[NPDES ID2]],Combined_Sheet__Major_Only___2[[NPDES ID2]:[ECHO BFR]],28,FALSE)</f>
        <v>-</v>
      </c>
      <c r="AZ1267" t="str">
        <f>VLOOKUP(Sheet1[[#This Row],[NPDES ID2]],Combined_Sheet__Major_Only___2[[NPDES ID2]:[ECHO BFR]],29,FALSE)</f>
        <v>thickening, preliminaryOps</v>
      </c>
      <c r="BA1267">
        <f>VLOOKUP(Sheet1[[#This Row],[NPDES ID2]],Combined_Sheet__Major_Only___2[[NPDES ID2]:[ECHO BFR]],17,FALSE)</f>
        <v>40.981746999999999</v>
      </c>
      <c r="BB1267">
        <f>VLOOKUP(Sheet1[[#This Row],[NPDES ID2]],Combined_Sheet__Major_Only___2[[NPDES ID2]:[ECHO BFR]],18,FALSE)</f>
        <v>-74.283051</v>
      </c>
      <c r="BC1267" s="2" t="str">
        <f>IF(ISNUMBER(SEARCH("aerobic",$AW1267)),"aerobic","")</f>
        <v/>
      </c>
      <c r="BD1267" s="2" t="str">
        <f>IF(ISNUMBER(SEARCH("anaer",$AW1267)),"anaer","")</f>
        <v/>
      </c>
      <c r="BE1267" s="2" t="str">
        <f>IF(ISNUMBER(SEARCH("thickening",$AZ1267)),"thickening","")</f>
        <v>thickening</v>
      </c>
      <c r="BF1267" s="3" t="str">
        <f>IF(ISNUMBER(SEARCH("airDry",$AW1267)),"airDry","")</f>
        <v/>
      </c>
      <c r="BG1267" s="3" t="str">
        <f>IF(ISNUMBER(SEARCH("heatDry",$AY1267)),"heatDry","")</f>
        <v/>
      </c>
      <c r="BH1267" s="3" t="str">
        <f>IF(AND(ISNUMBER(SEARCH("aerobic",$AW1267)),ISNUMBER(SEARCH("anaer",$AW1267))),"Combined Aer and Anaer.","")</f>
        <v/>
      </c>
    </row>
    <row r="1268" spans="1:60" x14ac:dyDescent="0.25">
      <c r="A1268" s="5">
        <v>1381</v>
      </c>
      <c r="B1268" t="s">
        <v>6551</v>
      </c>
      <c r="C1268">
        <v>147.88</v>
      </c>
      <c r="D1268">
        <v>670.82767815163936</v>
      </c>
      <c r="E1268">
        <v>661.78821923410555</v>
      </c>
      <c r="F1268">
        <v>478.5334018813931</v>
      </c>
      <c r="G1268">
        <v>870.56574990367358</v>
      </c>
      <c r="H1268">
        <v>-138.61613817145781</v>
      </c>
      <c r="I1268">
        <v>-139.85420480122471</v>
      </c>
      <c r="J1268">
        <v>-158.45568217298339</v>
      </c>
      <c r="K1268">
        <v>-115.7835750715025</v>
      </c>
      <c r="L1268">
        <v>112.05456969008</v>
      </c>
      <c r="M1268">
        <v>111.38807591056511</v>
      </c>
      <c r="N1268">
        <v>109.05693597968209</v>
      </c>
      <c r="O1268">
        <v>116.99391879975011</v>
      </c>
      <c r="P1268">
        <v>4.624422134599703</v>
      </c>
      <c r="Q1268">
        <v>4.6049162267165071</v>
      </c>
      <c r="R1268">
        <v>3.8788496965428778</v>
      </c>
      <c r="S1268">
        <v>5.2027539952583242</v>
      </c>
      <c r="T1268">
        <v>72465.64959539182</v>
      </c>
      <c r="U1268">
        <v>72465.771407370368</v>
      </c>
      <c r="V1268">
        <v>72416.306261709964</v>
      </c>
      <c r="W1268">
        <v>72515.173274064655</v>
      </c>
      <c r="X1268">
        <v>5691.4135648386482</v>
      </c>
      <c r="Y1268">
        <v>5722.1933778478005</v>
      </c>
      <c r="Z1268">
        <v>5445.5721203334633</v>
      </c>
      <c r="AA1268">
        <v>5845.5815966376458</v>
      </c>
      <c r="AB1268">
        <v>1085.634987751916</v>
      </c>
      <c r="AC1268">
        <v>1070.560098267214</v>
      </c>
      <c r="AD1268">
        <v>911.47786895600518</v>
      </c>
      <c r="AE1268">
        <v>1312.6758204352791</v>
      </c>
      <c r="AF1268">
        <v>56.179875439259419</v>
      </c>
      <c r="AG1268">
        <v>55.845776150173478</v>
      </c>
      <c r="AH1268">
        <v>54.676945411593152</v>
      </c>
      <c r="AI1268">
        <v>58.656203940978131</v>
      </c>
      <c r="AJ1268">
        <v>0.46288431566180799</v>
      </c>
      <c r="AK1268">
        <v>0.46288430909310718</v>
      </c>
      <c r="AL1268">
        <v>0.46288066202890582</v>
      </c>
      <c r="AM1268">
        <v>0.46288790827649923</v>
      </c>
      <c r="AN1268">
        <v>0.96597813041383962</v>
      </c>
      <c r="AO1268">
        <v>0.9659781304138394</v>
      </c>
      <c r="AP1268">
        <v>0.9659781304138394</v>
      </c>
      <c r="AQ1268">
        <v>0.9659781304138394</v>
      </c>
      <c r="AR1268">
        <v>11.783106507342209</v>
      </c>
      <c r="AS1268">
        <v>11.783106507342209</v>
      </c>
      <c r="AT1268">
        <v>11.783106507342209</v>
      </c>
      <c r="AU1268">
        <v>11.783106507342209</v>
      </c>
      <c r="AV1268" t="str">
        <f>VLOOKUP(Sheet1[[#This Row],[NPDES ID2]],Combined_Sheet__Major_Only___2[[NPDES ID2]:[ECHO BFR]],3,FALSE)</f>
        <v>NC</v>
      </c>
      <c r="AW1268" t="s">
        <v>87</v>
      </c>
      <c r="AX1268" t="str">
        <f>VLOOKUP(Sheet1[[#This Row],[NPDES ID2]],Combined_Sheet__Major_Only___2[[NPDES ID2]:[ECHO BFR]],27,FALSE)</f>
        <v>-</v>
      </c>
      <c r="AY1268" t="str">
        <f>VLOOKUP(Sheet1[[#This Row],[NPDES ID2]],Combined_Sheet__Major_Only___2[[NPDES ID2]:[ECHO BFR]],28,FALSE)</f>
        <v>-</v>
      </c>
      <c r="AZ1268" t="str">
        <f>VLOOKUP(Sheet1[[#This Row],[NPDES ID2]],Combined_Sheet__Major_Only___2[[NPDES ID2]:[ECHO BFR]],29,FALSE)</f>
        <v>preliminaryOps, thickening</v>
      </c>
      <c r="BA1268">
        <f>VLOOKUP(Sheet1[[#This Row],[NPDES ID2]],Combined_Sheet__Major_Only___2[[NPDES ID2]:[ECHO BFR]],17,FALSE)</f>
        <v>34.730915000000003</v>
      </c>
      <c r="BB1268">
        <f>VLOOKUP(Sheet1[[#This Row],[NPDES ID2]],Combined_Sheet__Major_Only___2[[NPDES ID2]:[ECHO BFR]],18,FALSE)</f>
        <v>-77.983317999999997</v>
      </c>
      <c r="BC1268" s="2" t="str">
        <f>IF(ISNUMBER(SEARCH("aerobic",$AW1268)),"aerobic","")</f>
        <v/>
      </c>
      <c r="BD1268" s="2" t="str">
        <f>IF(ISNUMBER(SEARCH("anaer",$AW1268)),"anaer","")</f>
        <v/>
      </c>
      <c r="BE1268" s="2" t="str">
        <f>IF(ISNUMBER(SEARCH("thickening",$AZ1268)),"thickening","")</f>
        <v>thickening</v>
      </c>
      <c r="BF1268" s="4" t="str">
        <f>IF(ISNUMBER(SEARCH("airDry",$AW1268)),"airDry","")</f>
        <v/>
      </c>
      <c r="BG1268" s="4" t="str">
        <f>IF(ISNUMBER(SEARCH("heatDry",$AY1268)),"heatDry","")</f>
        <v/>
      </c>
      <c r="BH1268" s="4" t="str">
        <f>IF(AND(ISNUMBER(SEARCH("aerobic",$AW1268)),ISNUMBER(SEARCH("anaer",$AW1268))),"Combined Aer and Anaer.","")</f>
        <v/>
      </c>
    </row>
    <row r="1269" spans="1:60" x14ac:dyDescent="0.25">
      <c r="A1269" s="5">
        <v>927</v>
      </c>
      <c r="B1269" t="s">
        <v>4510</v>
      </c>
      <c r="C1269">
        <v>673</v>
      </c>
      <c r="D1269">
        <v>314.30582295157922</v>
      </c>
      <c r="E1269">
        <v>309.22357493410152</v>
      </c>
      <c r="F1269">
        <v>263.05336122057969</v>
      </c>
      <c r="G1269">
        <v>378.42535124277532</v>
      </c>
      <c r="H1269">
        <v>-138.61477919615891</v>
      </c>
      <c r="I1269">
        <v>-139.9474396939606</v>
      </c>
      <c r="J1269">
        <v>-158.60308211531401</v>
      </c>
      <c r="K1269">
        <v>-115.6859300090038</v>
      </c>
      <c r="L1269">
        <v>507.62341654599749</v>
      </c>
      <c r="M1269">
        <v>504.59241288319828</v>
      </c>
      <c r="N1269">
        <v>493.99387698843992</v>
      </c>
      <c r="O1269">
        <v>530.08288409049771</v>
      </c>
      <c r="P1269">
        <v>20.984769171860119</v>
      </c>
      <c r="Q1269">
        <v>20.891202509700129</v>
      </c>
      <c r="R1269">
        <v>17.605593832242789</v>
      </c>
      <c r="S1269">
        <v>23.600836667204639</v>
      </c>
      <c r="T1269">
        <v>72445.005863575789</v>
      </c>
      <c r="U1269">
        <v>72445.127641711675</v>
      </c>
      <c r="V1269">
        <v>72395.676238790402</v>
      </c>
      <c r="W1269">
        <v>72494.515783247451</v>
      </c>
      <c r="X1269">
        <v>5699.2255373677381</v>
      </c>
      <c r="Y1269">
        <v>5730.1584907897613</v>
      </c>
      <c r="Z1269">
        <v>5452.1668650430311</v>
      </c>
      <c r="AA1269">
        <v>5854.1732743350794</v>
      </c>
      <c r="AB1269">
        <v>1089.686566694339</v>
      </c>
      <c r="AC1269">
        <v>1074.562478384576</v>
      </c>
      <c r="AD1269">
        <v>914.45389775151432</v>
      </c>
      <c r="AE1269">
        <v>1318.2585086373711</v>
      </c>
      <c r="AF1269">
        <v>56.088851513155959</v>
      </c>
      <c r="AG1269">
        <v>55.754197828100629</v>
      </c>
      <c r="AH1269">
        <v>54.582740675455653</v>
      </c>
      <c r="AI1269">
        <v>58.570137586439053</v>
      </c>
      <c r="AJ1269">
        <v>0.46177538582160499</v>
      </c>
      <c r="AK1269">
        <v>0.46177535576942252</v>
      </c>
      <c r="AL1269">
        <v>0.46175877749994659</v>
      </c>
      <c r="AM1269">
        <v>0.46179171730042912</v>
      </c>
      <c r="AN1269">
        <v>0.96596890883837316</v>
      </c>
      <c r="AO1269">
        <v>0.96596890883837294</v>
      </c>
      <c r="AP1269">
        <v>0.96596890883837294</v>
      </c>
      <c r="AQ1269">
        <v>0.96596890883837294</v>
      </c>
      <c r="AR1269">
        <v>11.748553771494709</v>
      </c>
      <c r="AS1269">
        <v>11.748553771494709</v>
      </c>
      <c r="AT1269">
        <v>11.748553771494709</v>
      </c>
      <c r="AU1269">
        <v>11.748553771494709</v>
      </c>
      <c r="AV1269" t="str">
        <f>VLOOKUP(Sheet1[[#This Row],[NPDES ID2]],Combined_Sheet__Major_Only___2[[NPDES ID2]:[ECHO BFR]],3,FALSE)</f>
        <v>MO</v>
      </c>
      <c r="AW1269" t="s">
        <v>87</v>
      </c>
      <c r="AX1269" t="str">
        <f>VLOOKUP(Sheet1[[#This Row],[NPDES ID2]],Combined_Sheet__Major_Only___2[[NPDES ID2]:[ECHO BFR]],27,FALSE)</f>
        <v>-</v>
      </c>
      <c r="AY1269" t="str">
        <f>VLOOKUP(Sheet1[[#This Row],[NPDES ID2]],Combined_Sheet__Major_Only___2[[NPDES ID2]:[ECHO BFR]],28,FALSE)</f>
        <v>-</v>
      </c>
      <c r="AZ1269" t="str">
        <f>VLOOKUP(Sheet1[[#This Row],[NPDES ID2]],Combined_Sheet__Major_Only___2[[NPDES ID2]:[ECHO BFR]],29,FALSE)</f>
        <v>thickening</v>
      </c>
      <c r="BA1269">
        <f>VLOOKUP(Sheet1[[#This Row],[NPDES ID2]],Combined_Sheet__Major_Only___2[[NPDES ID2]:[ECHO BFR]],17,FALSE)</f>
        <v>39.737166999999999</v>
      </c>
      <c r="BB1269">
        <f>VLOOKUP(Sheet1[[#This Row],[NPDES ID2]],Combined_Sheet__Major_Only___2[[NPDES ID2]:[ECHO BFR]],18,FALSE)</f>
        <v>-92.438305999999997</v>
      </c>
      <c r="BC1269" s="2" t="str">
        <f>IF(ISNUMBER(SEARCH("aerobic",$AW1269)),"aerobic","")</f>
        <v/>
      </c>
      <c r="BD1269" s="2" t="str">
        <f>IF(ISNUMBER(SEARCH("anaer",$AW1269)),"anaer","")</f>
        <v/>
      </c>
      <c r="BE1269" s="2" t="str">
        <f>IF(ISNUMBER(SEARCH("thickening",$AZ1269)),"thickening","")</f>
        <v>thickening</v>
      </c>
      <c r="BF1269" s="4" t="str">
        <f>IF(ISNUMBER(SEARCH("airDry",$AW1269)),"airDry","")</f>
        <v/>
      </c>
      <c r="BG1269" s="4" t="str">
        <f>IF(ISNUMBER(SEARCH("heatDry",$AY1269)),"heatDry","")</f>
        <v/>
      </c>
      <c r="BH1269" s="4" t="str">
        <f>IF(AND(ISNUMBER(SEARCH("aerobic",$AW1269)),ISNUMBER(SEARCH("anaer",$AW1269))),"Combined Aer and Anaer.","")</f>
        <v/>
      </c>
    </row>
    <row r="1270" spans="1:60" x14ac:dyDescent="0.25">
      <c r="A1270" s="5">
        <v>391</v>
      </c>
      <c r="B1270" t="s">
        <v>1972</v>
      </c>
      <c r="C1270">
        <v>714.8</v>
      </c>
      <c r="D1270">
        <v>345.99730539798338</v>
      </c>
      <c r="E1270">
        <v>339.33013584319258</v>
      </c>
      <c r="F1270">
        <v>290.9363251150308</v>
      </c>
      <c r="G1270">
        <v>411.91892848677389</v>
      </c>
      <c r="H1270">
        <v>-111.5900758491705</v>
      </c>
      <c r="I1270">
        <v>-112.9201440320232</v>
      </c>
      <c r="J1270">
        <v>-132.30797107229691</v>
      </c>
      <c r="K1270">
        <v>-89.923551608990095</v>
      </c>
      <c r="L1270">
        <v>489.111571467766</v>
      </c>
      <c r="M1270">
        <v>487.27667187984099</v>
      </c>
      <c r="N1270">
        <v>480.86097913839887</v>
      </c>
      <c r="O1270">
        <v>502.70753855496162</v>
      </c>
      <c r="P1270">
        <v>16.758924417884909</v>
      </c>
      <c r="Q1270">
        <v>16.903986960145509</v>
      </c>
      <c r="R1270">
        <v>13.720095742297429</v>
      </c>
      <c r="S1270">
        <v>19.52641935844828</v>
      </c>
      <c r="T1270">
        <v>72392.856242847498</v>
      </c>
      <c r="U1270">
        <v>72392.977935491115</v>
      </c>
      <c r="V1270">
        <v>72343.561249094899</v>
      </c>
      <c r="W1270">
        <v>72442.331404913435</v>
      </c>
      <c r="X1270">
        <v>4761.8458820469205</v>
      </c>
      <c r="Y1270">
        <v>4779.1191490271267</v>
      </c>
      <c r="Z1270">
        <v>4629.7844058208957</v>
      </c>
      <c r="AA1270">
        <v>4843.9450283885317</v>
      </c>
      <c r="AB1270">
        <v>739.33580920431359</v>
      </c>
      <c r="AC1270">
        <v>730.3494892646205</v>
      </c>
      <c r="AD1270">
        <v>643.1025859209409</v>
      </c>
      <c r="AE1270">
        <v>856.06364580230104</v>
      </c>
      <c r="AF1270">
        <v>67.060209092915002</v>
      </c>
      <c r="AG1270">
        <v>66.808900911590896</v>
      </c>
      <c r="AH1270">
        <v>65.928850458113544</v>
      </c>
      <c r="AI1270">
        <v>68.92395670022772</v>
      </c>
      <c r="AJ1270">
        <v>0.5957110007717038</v>
      </c>
      <c r="AK1270">
        <v>0.59571096634643561</v>
      </c>
      <c r="AL1270">
        <v>0.59569195825516419</v>
      </c>
      <c r="AM1270">
        <v>0.59572972578378713</v>
      </c>
      <c r="AN1270">
        <v>0.96594559127105584</v>
      </c>
      <c r="AO1270">
        <v>0.96594559127105584</v>
      </c>
      <c r="AP1270">
        <v>0.96594559127105584</v>
      </c>
      <c r="AQ1270">
        <v>0.96594559127105584</v>
      </c>
      <c r="AR1270">
        <v>15.8682345483959</v>
      </c>
      <c r="AS1270">
        <v>15.8682345483959</v>
      </c>
      <c r="AT1270">
        <v>15.8682345483959</v>
      </c>
      <c r="AU1270">
        <v>15.8682345483959</v>
      </c>
      <c r="AV1270" t="str">
        <f>VLOOKUP(Sheet1[[#This Row],[NPDES ID2]],Combined_Sheet__Major_Only___2[[NPDES ID2]:[ECHO BFR]],3,FALSE)</f>
        <v>LA</v>
      </c>
      <c r="AW1270" t="s">
        <v>41</v>
      </c>
      <c r="AX1270" t="str">
        <f>VLOOKUP(Sheet1[[#This Row],[NPDES ID2]],Combined_Sheet__Major_Only___2[[NPDES ID2]:[ECHO BFR]],27,FALSE)</f>
        <v>-</v>
      </c>
      <c r="AY1270" t="str">
        <f>VLOOKUP(Sheet1[[#This Row],[NPDES ID2]],Combined_Sheet__Major_Only___2[[NPDES ID2]:[ECHO BFR]],28,FALSE)</f>
        <v>-</v>
      </c>
      <c r="AZ1270" t="str">
        <f>VLOOKUP(Sheet1[[#This Row],[NPDES ID2]],Combined_Sheet__Major_Only___2[[NPDES ID2]:[ECHO BFR]],29,FALSE)</f>
        <v>thickening</v>
      </c>
      <c r="BA1270">
        <f>VLOOKUP(Sheet1[[#This Row],[NPDES ID2]],Combined_Sheet__Major_Only___2[[NPDES ID2]:[ECHO BFR]],17,FALSE)</f>
        <v>30.195039000000001</v>
      </c>
      <c r="BB1270">
        <f>VLOOKUP(Sheet1[[#This Row],[NPDES ID2]],Combined_Sheet__Major_Only___2[[NPDES ID2]:[ECHO BFR]],18,FALSE)</f>
        <v>-92.028118000000006</v>
      </c>
      <c r="BC1270" s="2" t="str">
        <f>IF(ISNUMBER(SEARCH("aerobic",$AW1270)),"aerobic","")</f>
        <v>aerobic</v>
      </c>
      <c r="BD1270" s="2" t="str">
        <f>IF(ISNUMBER(SEARCH("anaer",$AW1270)),"anaer","")</f>
        <v/>
      </c>
      <c r="BE1270" s="2" t="str">
        <f>IF(ISNUMBER(SEARCH("thickening",$AZ1270)),"thickening","")</f>
        <v>thickening</v>
      </c>
      <c r="BF1270" s="4" t="str">
        <f>IF(ISNUMBER(SEARCH("airDry",$AW1270)),"airDry","")</f>
        <v/>
      </c>
      <c r="BG1270" s="4" t="str">
        <f>IF(ISNUMBER(SEARCH("heatDry",$AY1270)),"heatDry","")</f>
        <v/>
      </c>
      <c r="BH1270" s="4" t="str">
        <f>IF(AND(ISNUMBER(SEARCH("aerobic",$AW1270)),ISNUMBER(SEARCH("anaer",$AW1270))),"Combined Aer and Anaer.","")</f>
        <v/>
      </c>
    </row>
    <row r="1271" spans="1:60" x14ac:dyDescent="0.25">
      <c r="A1271" s="5">
        <v>1755</v>
      </c>
      <c r="B1271" t="s">
        <v>8218</v>
      </c>
      <c r="C1271">
        <v>22.875</v>
      </c>
      <c r="D1271">
        <v>4131.4198379677682</v>
      </c>
      <c r="E1271">
        <v>4090.2885196208572</v>
      </c>
      <c r="F1271">
        <v>2763.7520616396819</v>
      </c>
      <c r="G1271">
        <v>5435.6510610520818</v>
      </c>
      <c r="H1271">
        <v>-110.3832410361783</v>
      </c>
      <c r="I1271">
        <v>-111.8098742947613</v>
      </c>
      <c r="J1271">
        <v>-131.1614955404338</v>
      </c>
      <c r="K1271">
        <v>-88.857526415640564</v>
      </c>
      <c r="L1271">
        <v>15.835228918383541</v>
      </c>
      <c r="M1271">
        <v>15.777908270168449</v>
      </c>
      <c r="N1271">
        <v>15.577410493486351</v>
      </c>
      <c r="O1271">
        <v>16.26004290407899</v>
      </c>
      <c r="P1271">
        <v>0.53597123690475523</v>
      </c>
      <c r="Q1271">
        <v>0.54103428469081871</v>
      </c>
      <c r="R1271">
        <v>0.43810036230668759</v>
      </c>
      <c r="S1271">
        <v>0.6263511277290994</v>
      </c>
      <c r="T1271">
        <v>72371.941318906975</v>
      </c>
      <c r="U1271">
        <v>72372.062977263384</v>
      </c>
      <c r="V1271">
        <v>72322.660214141593</v>
      </c>
      <c r="W1271">
        <v>72421.402541222807</v>
      </c>
      <c r="X1271">
        <v>4705.4789338889104</v>
      </c>
      <c r="Y1271">
        <v>4722.0478939741151</v>
      </c>
      <c r="Z1271">
        <v>4579.3680072663037</v>
      </c>
      <c r="AA1271">
        <v>4783.778282971819</v>
      </c>
      <c r="AB1271">
        <v>722.52940629643899</v>
      </c>
      <c r="AC1271">
        <v>713.8965445171691</v>
      </c>
      <c r="AD1271">
        <v>629.4750370051654</v>
      </c>
      <c r="AE1271">
        <v>834.93428609059458</v>
      </c>
      <c r="AF1271">
        <v>67.840619627759438</v>
      </c>
      <c r="AG1271">
        <v>67.595057476593439</v>
      </c>
      <c r="AH1271">
        <v>66.736079969065884</v>
      </c>
      <c r="AI1271">
        <v>69.660578838897379</v>
      </c>
      <c r="AJ1271">
        <v>0.60525621879996117</v>
      </c>
      <c r="AK1271">
        <v>0.60525621770421822</v>
      </c>
      <c r="AL1271">
        <v>0.6052556083608166</v>
      </c>
      <c r="AM1271">
        <v>0.60525681903959094</v>
      </c>
      <c r="AN1271">
        <v>0.96593623063836953</v>
      </c>
      <c r="AO1271">
        <v>0.96593623063836986</v>
      </c>
      <c r="AP1271">
        <v>0.96593623063836986</v>
      </c>
      <c r="AQ1271">
        <v>0.96593623063836986</v>
      </c>
      <c r="AR1271">
        <v>16.162468732715968</v>
      </c>
      <c r="AS1271">
        <v>16.162468732715968</v>
      </c>
      <c r="AT1271">
        <v>16.162468732715968</v>
      </c>
      <c r="AU1271">
        <v>16.162468732715968</v>
      </c>
      <c r="AV1271" t="str">
        <f>VLOOKUP(Sheet1[[#This Row],[NPDES ID2]],Combined_Sheet__Major_Only___2[[NPDES ID2]:[ECHO BFR]],3,FALSE)</f>
        <v>TX</v>
      </c>
      <c r="AW1271" t="s">
        <v>41</v>
      </c>
      <c r="AX1271" t="str">
        <f>VLOOKUP(Sheet1[[#This Row],[NPDES ID2]],Combined_Sheet__Major_Only___2[[NPDES ID2]:[ECHO BFR]],27,FALSE)</f>
        <v>other</v>
      </c>
      <c r="AY1271" t="str">
        <f>VLOOKUP(Sheet1[[#This Row],[NPDES ID2]],Combined_Sheet__Major_Only___2[[NPDES ID2]:[ECHO BFR]],28,FALSE)</f>
        <v>-</v>
      </c>
      <c r="AZ1271" t="str">
        <f>VLOOKUP(Sheet1[[#This Row],[NPDES ID2]],Combined_Sheet__Major_Only___2[[NPDES ID2]:[ECHO BFR]],29,FALSE)</f>
        <v>thickening</v>
      </c>
      <c r="BA1271">
        <f>VLOOKUP(Sheet1[[#This Row],[NPDES ID2]],Combined_Sheet__Major_Only___2[[NPDES ID2]:[ECHO BFR]],17,FALSE)</f>
        <v>33.533017000000001</v>
      </c>
      <c r="BB1271">
        <f>VLOOKUP(Sheet1[[#This Row],[NPDES ID2]],Combined_Sheet__Major_Only___2[[NPDES ID2]:[ECHO BFR]],18,FALSE)</f>
        <v>-97.852029999999999</v>
      </c>
      <c r="BC1271" s="2" t="str">
        <f>IF(ISNUMBER(SEARCH("aerobic",$AW1271)),"aerobic","")</f>
        <v>aerobic</v>
      </c>
      <c r="BD1271" s="2" t="str">
        <f>IF(ISNUMBER(SEARCH("anaer",$AW1271)),"anaer","")</f>
        <v/>
      </c>
      <c r="BE1271" s="2" t="str">
        <f>IF(ISNUMBER(SEARCH("thickening",$AZ1271)),"thickening","")</f>
        <v>thickening</v>
      </c>
      <c r="BF1271" s="4" t="str">
        <f>IF(ISNUMBER(SEARCH("airDry",$AW1271)),"airDry","")</f>
        <v/>
      </c>
      <c r="BG1271" s="4" t="str">
        <f>IF(ISNUMBER(SEARCH("heatDry",$AY1271)),"heatDry","")</f>
        <v/>
      </c>
      <c r="BH1271" s="4" t="str">
        <f>IF(AND(ISNUMBER(SEARCH("aerobic",$AW1271)),ISNUMBER(SEARCH("anaer",$AW1271))),"Combined Aer and Anaer.","")</f>
        <v/>
      </c>
    </row>
    <row r="1272" spans="1:60" x14ac:dyDescent="0.25">
      <c r="A1272" s="5">
        <v>1025</v>
      </c>
      <c r="B1272" t="s">
        <v>4952</v>
      </c>
      <c r="C1272">
        <v>436</v>
      </c>
      <c r="D1272">
        <v>346.5102872406253</v>
      </c>
      <c r="E1272">
        <v>345.64406942547049</v>
      </c>
      <c r="F1272">
        <v>275.78035343726458</v>
      </c>
      <c r="G1272">
        <v>428.83591382882429</v>
      </c>
      <c r="H1272">
        <v>-139.1958259152338</v>
      </c>
      <c r="I1272">
        <v>-140.47228574221441</v>
      </c>
      <c r="J1272">
        <v>-159.0501081127407</v>
      </c>
      <c r="K1272">
        <v>-116.2954960807716</v>
      </c>
      <c r="L1272">
        <v>325.37138126007142</v>
      </c>
      <c r="M1272">
        <v>323.411722417107</v>
      </c>
      <c r="N1272">
        <v>316.55855946488811</v>
      </c>
      <c r="O1272">
        <v>339.89319839327908</v>
      </c>
      <c r="P1272">
        <v>13.504818797587101</v>
      </c>
      <c r="Q1272">
        <v>13.436789441329759</v>
      </c>
      <c r="R1272">
        <v>11.335869842633819</v>
      </c>
      <c r="S1272">
        <v>15.190779133550279</v>
      </c>
      <c r="T1272">
        <v>72353.468758004194</v>
      </c>
      <c r="U1272">
        <v>72353.590386077325</v>
      </c>
      <c r="V1272">
        <v>72304.199920324434</v>
      </c>
      <c r="W1272">
        <v>72402.91766839943</v>
      </c>
      <c r="X1272">
        <v>5713.9903437433504</v>
      </c>
      <c r="Y1272">
        <v>5745.2504563472412</v>
      </c>
      <c r="Z1272">
        <v>5464.2154182482918</v>
      </c>
      <c r="AA1272">
        <v>5870.7076242292496</v>
      </c>
      <c r="AB1272">
        <v>1098.470865948281</v>
      </c>
      <c r="AC1272">
        <v>1083.255394941905</v>
      </c>
      <c r="AD1272">
        <v>920.8632235281674</v>
      </c>
      <c r="AE1272">
        <v>1330.6524150880659</v>
      </c>
      <c r="AF1272">
        <v>55.872961991587417</v>
      </c>
      <c r="AG1272">
        <v>55.536610690215149</v>
      </c>
      <c r="AH1272">
        <v>54.359527499399881</v>
      </c>
      <c r="AI1272">
        <v>58.366444129737722</v>
      </c>
      <c r="AJ1272">
        <v>0.45914538500791557</v>
      </c>
      <c r="AK1272">
        <v>0.45914536565637448</v>
      </c>
      <c r="AL1272">
        <v>0.45913465948379423</v>
      </c>
      <c r="AM1272">
        <v>0.45915593159606938</v>
      </c>
      <c r="AN1272">
        <v>0.96592795882306248</v>
      </c>
      <c r="AO1272">
        <v>0.9659279588230627</v>
      </c>
      <c r="AP1272">
        <v>0.9659279588230627</v>
      </c>
      <c r="AQ1272">
        <v>0.9659279588230627</v>
      </c>
      <c r="AR1272">
        <v>11.66785792018551</v>
      </c>
      <c r="AS1272">
        <v>11.66785792018551</v>
      </c>
      <c r="AT1272">
        <v>11.66785792018551</v>
      </c>
      <c r="AU1272">
        <v>11.66785792018551</v>
      </c>
      <c r="AV1272" t="str">
        <f>VLOOKUP(Sheet1[[#This Row],[NPDES ID2]],Combined_Sheet__Major_Only___2[[NPDES ID2]:[ECHO BFR]],3,FALSE)</f>
        <v>FL</v>
      </c>
      <c r="AW1272" t="s">
        <v>54</v>
      </c>
      <c r="AX1272" t="str">
        <f>VLOOKUP(Sheet1[[#This Row],[NPDES ID2]],Combined_Sheet__Major_Only___2[[NPDES ID2]:[ECHO BFR]],27,FALSE)</f>
        <v>-</v>
      </c>
      <c r="AY1272" t="str">
        <f>VLOOKUP(Sheet1[[#This Row],[NPDES ID2]],Combined_Sheet__Major_Only___2[[NPDES ID2]:[ECHO BFR]],28,FALSE)</f>
        <v>-</v>
      </c>
      <c r="AZ1272" t="str">
        <f>VLOOKUP(Sheet1[[#This Row],[NPDES ID2]],Combined_Sheet__Major_Only___2[[NPDES ID2]:[ECHO BFR]],29,FALSE)</f>
        <v>thickening</v>
      </c>
      <c r="BA1272">
        <f>VLOOKUP(Sheet1[[#This Row],[NPDES ID2]],Combined_Sheet__Major_Only___2[[NPDES ID2]:[ECHO BFR]],17,FALSE)</f>
        <v>28.316082999999999</v>
      </c>
      <c r="BB1272">
        <f>VLOOKUP(Sheet1[[#This Row],[NPDES ID2]],Combined_Sheet__Major_Only___2[[NPDES ID2]:[ECHO BFR]],18,FALSE)</f>
        <v>-80.633916999999997</v>
      </c>
      <c r="BC1272" s="2" t="str">
        <f>IF(ISNUMBER(SEARCH("aerobic",$AW1272)),"aerobic","")</f>
        <v/>
      </c>
      <c r="BD1272" s="2" t="str">
        <f>IF(ISNUMBER(SEARCH("anaer",$AW1272)),"anaer","")</f>
        <v/>
      </c>
      <c r="BE1272" s="2" t="str">
        <f>IF(ISNUMBER(SEARCH("thickening",$AZ1272)),"thickening","")</f>
        <v>thickening</v>
      </c>
      <c r="BF1272" s="4" t="str">
        <f>IF(ISNUMBER(SEARCH("airDry",$AW1272)),"airDry","")</f>
        <v/>
      </c>
      <c r="BG1272" s="4" t="str">
        <f>IF(ISNUMBER(SEARCH("heatDry",$AY1272)),"heatDry","")</f>
        <v/>
      </c>
      <c r="BH1272" s="4" t="str">
        <f>IF(AND(ISNUMBER(SEARCH("aerobic",$AW1272)),ISNUMBER(SEARCH("anaer",$AW1272))),"Combined Aer and Anaer.","")</f>
        <v/>
      </c>
    </row>
    <row r="1273" spans="1:60" x14ac:dyDescent="0.25">
      <c r="A1273" s="5">
        <v>291</v>
      </c>
      <c r="B1273" t="s">
        <v>1488</v>
      </c>
      <c r="C1273">
        <v>1400</v>
      </c>
      <c r="D1273">
        <v>395.55492873963419</v>
      </c>
      <c r="E1273">
        <v>393.18458694413681</v>
      </c>
      <c r="F1273">
        <v>333.07395356499711</v>
      </c>
      <c r="G1273">
        <v>459.34767797955362</v>
      </c>
      <c r="H1273">
        <v>-107.2578371000283</v>
      </c>
      <c r="I1273">
        <v>-108.5828877722866</v>
      </c>
      <c r="J1273">
        <v>-128.1337853050486</v>
      </c>
      <c r="K1273">
        <v>-85.718155464943337</v>
      </c>
      <c r="L1273">
        <v>992.35266987360694</v>
      </c>
      <c r="M1273">
        <v>989.02000224805624</v>
      </c>
      <c r="N1273">
        <v>977.37214287650932</v>
      </c>
      <c r="O1273">
        <v>1017.041161042779</v>
      </c>
      <c r="P1273">
        <v>32.753417252135677</v>
      </c>
      <c r="Q1273">
        <v>33.132713081362603</v>
      </c>
      <c r="R1273">
        <v>26.6857404821945</v>
      </c>
      <c r="S1273">
        <v>38.51980038891741</v>
      </c>
      <c r="T1273">
        <v>72340.315674360289</v>
      </c>
      <c r="U1273">
        <v>72340.437280870712</v>
      </c>
      <c r="V1273">
        <v>72291.055571257384</v>
      </c>
      <c r="W1273">
        <v>72389.755818254678</v>
      </c>
      <c r="X1273">
        <v>4593.3281323136771</v>
      </c>
      <c r="Y1273">
        <v>4608.520108224121</v>
      </c>
      <c r="Z1273">
        <v>4478.8427024739058</v>
      </c>
      <c r="AA1273">
        <v>4664.2155981789347</v>
      </c>
      <c r="AB1273">
        <v>690.14548242528178</v>
      </c>
      <c r="AC1273">
        <v>682.19216525457807</v>
      </c>
      <c r="AD1273">
        <v>603.04946181348487</v>
      </c>
      <c r="AE1273">
        <v>794.19743842504306</v>
      </c>
      <c r="AF1273">
        <v>69.469312978477234</v>
      </c>
      <c r="AG1273">
        <v>69.236531029798442</v>
      </c>
      <c r="AH1273">
        <v>68.420311532907945</v>
      </c>
      <c r="AI1273">
        <v>71.196958182007847</v>
      </c>
      <c r="AJ1273">
        <v>0.62518353466510368</v>
      </c>
      <c r="AK1273">
        <v>0.62518346652952772</v>
      </c>
      <c r="AL1273">
        <v>0.62514608448592546</v>
      </c>
      <c r="AM1273">
        <v>0.62522036160475014</v>
      </c>
      <c r="AN1273">
        <v>0.96592206656376345</v>
      </c>
      <c r="AO1273">
        <v>0.96592206656376356</v>
      </c>
      <c r="AP1273">
        <v>0.96592206656376356</v>
      </c>
      <c r="AQ1273">
        <v>0.96592206656376356</v>
      </c>
      <c r="AR1273">
        <v>16.774159424308941</v>
      </c>
      <c r="AS1273">
        <v>16.774159424308952</v>
      </c>
      <c r="AT1273">
        <v>16.774159424308952</v>
      </c>
      <c r="AU1273">
        <v>16.774159424308952</v>
      </c>
      <c r="AV1273" t="str">
        <f>VLOOKUP(Sheet1[[#This Row],[NPDES ID2]],Combined_Sheet__Major_Only___2[[NPDES ID2]:[ECHO BFR]],3,FALSE)</f>
        <v>NY</v>
      </c>
      <c r="AW1273" t="s">
        <v>12185</v>
      </c>
      <c r="AX1273" t="str">
        <f>VLOOKUP(Sheet1[[#This Row],[NPDES ID2]],Combined_Sheet__Major_Only___2[[NPDES ID2]:[ECHO BFR]],27,FALSE)</f>
        <v>tempSludgeStore, methaneBioCaptureRecover</v>
      </c>
      <c r="AY1273" t="str">
        <f>VLOOKUP(Sheet1[[#This Row],[NPDES ID2]],Combined_Sheet__Major_Only___2[[NPDES ID2]:[ECHO BFR]],28,FALSE)</f>
        <v>-</v>
      </c>
      <c r="AZ1273" t="str">
        <f>VLOOKUP(Sheet1[[#This Row],[NPDES ID2]],Combined_Sheet__Major_Only___2[[NPDES ID2]:[ECHO BFR]],29,FALSE)</f>
        <v>preliminaryOps, thickening</v>
      </c>
      <c r="BA1273">
        <f>VLOOKUP(Sheet1[[#This Row],[NPDES ID2]],Combined_Sheet__Major_Only___2[[NPDES ID2]:[ECHO BFR]],17,FALSE)</f>
        <v>43.989638999999997</v>
      </c>
      <c r="BB1273">
        <f>VLOOKUP(Sheet1[[#This Row],[NPDES ID2]],Combined_Sheet__Major_Only___2[[NPDES ID2]:[ECHO BFR]],18,FALSE)</f>
        <v>-75.928639000000004</v>
      </c>
      <c r="BC1273" s="2" t="str">
        <f>IF(ISNUMBER(SEARCH("aerobic",$AW1273)),"aerobic","")</f>
        <v/>
      </c>
      <c r="BD1273" s="2" t="str">
        <f>IF(ISNUMBER(SEARCH("anaer",$AW1273)),"anaer","")</f>
        <v>anaer</v>
      </c>
      <c r="BE1273" s="2" t="str">
        <f>IF(ISNUMBER(SEARCH("thickening",$AZ1273)),"thickening","")</f>
        <v>thickening</v>
      </c>
      <c r="BF1273" s="4" t="str">
        <f>IF(ISNUMBER(SEARCH("airDry",$AW1273)),"airDry","")</f>
        <v/>
      </c>
      <c r="BG1273" s="4" t="str">
        <f>IF(ISNUMBER(SEARCH("heatDry",$AY1273)),"heatDry","")</f>
        <v/>
      </c>
      <c r="BH1273" s="4" t="str">
        <f>IF(AND(ISNUMBER(SEARCH("aerobic",$AW1273)),ISNUMBER(SEARCH("anaer",$AW1273))),"Combined Aer and Anaer.","")</f>
        <v/>
      </c>
    </row>
    <row r="1274" spans="1:60" x14ac:dyDescent="0.25">
      <c r="A1274" s="5">
        <v>2437</v>
      </c>
      <c r="B1274" t="s">
        <v>11358</v>
      </c>
      <c r="C1274">
        <v>244.7</v>
      </c>
      <c r="D1274">
        <v>464.62421229472318</v>
      </c>
      <c r="E1274">
        <v>460.80208127688587</v>
      </c>
      <c r="F1274">
        <v>344.8474998751131</v>
      </c>
      <c r="G1274">
        <v>580.15518787261306</v>
      </c>
      <c r="H1274">
        <v>-138.95856371388021</v>
      </c>
      <c r="I1274">
        <v>-140.20589429060959</v>
      </c>
      <c r="J1274">
        <v>-158.78571548510689</v>
      </c>
      <c r="K1274">
        <v>-116.0995920808934</v>
      </c>
      <c r="L1274">
        <v>183.86954664433699</v>
      </c>
      <c r="M1274">
        <v>182.76837106211391</v>
      </c>
      <c r="N1274">
        <v>178.91706420016709</v>
      </c>
      <c r="O1274">
        <v>192.0300899903618</v>
      </c>
      <c r="P1274">
        <v>7.6120336303288774</v>
      </c>
      <c r="Q1274">
        <v>7.5764937301328388</v>
      </c>
      <c r="R1274">
        <v>6.3873644509251424</v>
      </c>
      <c r="S1274">
        <v>8.5599595756180946</v>
      </c>
      <c r="T1274">
        <v>72308.212310194518</v>
      </c>
      <c r="U1274">
        <v>72308.333864075801</v>
      </c>
      <c r="V1274">
        <v>72258.973525993672</v>
      </c>
      <c r="W1274">
        <v>72357.631057268372</v>
      </c>
      <c r="X1274">
        <v>5696.2333579213164</v>
      </c>
      <c r="Y1274">
        <v>5727.2344665436503</v>
      </c>
      <c r="Z1274">
        <v>5448.566781957059</v>
      </c>
      <c r="AA1274">
        <v>5851.5919182095922</v>
      </c>
      <c r="AB1274">
        <v>1091.193360934501</v>
      </c>
      <c r="AC1274">
        <v>1076.0625728690079</v>
      </c>
      <c r="AD1274">
        <v>915.39151666346015</v>
      </c>
      <c r="AE1274">
        <v>1320.7339739730089</v>
      </c>
      <c r="AF1274">
        <v>56.011108996056343</v>
      </c>
      <c r="AG1274">
        <v>55.675755480230897</v>
      </c>
      <c r="AH1274">
        <v>54.502411681253641</v>
      </c>
      <c r="AI1274">
        <v>58.496888424116491</v>
      </c>
      <c r="AJ1274">
        <v>0.46082827939148052</v>
      </c>
      <c r="AK1274">
        <v>0.46082826854229542</v>
      </c>
      <c r="AL1274">
        <v>0.46082225206479061</v>
      </c>
      <c r="AM1274">
        <v>0.46083420609299908</v>
      </c>
      <c r="AN1274">
        <v>0.96590767648195652</v>
      </c>
      <c r="AO1274">
        <v>0.9659076764819563</v>
      </c>
      <c r="AP1274">
        <v>0.9659076764819563</v>
      </c>
      <c r="AQ1274">
        <v>0.9659076764819563</v>
      </c>
      <c r="AR1274">
        <v>11.719783155141689</v>
      </c>
      <c r="AS1274">
        <v>11.719783155141689</v>
      </c>
      <c r="AT1274">
        <v>11.719783155141689</v>
      </c>
      <c r="AU1274">
        <v>11.719783155141689</v>
      </c>
      <c r="AV1274" t="str">
        <f>VLOOKUP(Sheet1[[#This Row],[NPDES ID2]],Combined_Sheet__Major_Only___2[[NPDES ID2]:[ECHO BFR]],3,FALSE)</f>
        <v>WA</v>
      </c>
      <c r="AW1274" t="s">
        <v>54</v>
      </c>
      <c r="AX1274" t="str">
        <f>VLOOKUP(Sheet1[[#This Row],[NPDES ID2]],Combined_Sheet__Major_Only___2[[NPDES ID2]:[ECHO BFR]],27,FALSE)</f>
        <v>-</v>
      </c>
      <c r="AY1274" t="str">
        <f>VLOOKUP(Sheet1[[#This Row],[NPDES ID2]],Combined_Sheet__Major_Only___2[[NPDES ID2]:[ECHO BFR]],28,FALSE)</f>
        <v>thermoAerobicDigest</v>
      </c>
      <c r="AZ1274" t="str">
        <f>VLOOKUP(Sheet1[[#This Row],[NPDES ID2]],Combined_Sheet__Major_Only___2[[NPDES ID2]:[ECHO BFR]],29,FALSE)</f>
        <v>preliminaryOps, thickening</v>
      </c>
      <c r="BA1274">
        <f>VLOOKUP(Sheet1[[#This Row],[NPDES ID2]],Combined_Sheet__Major_Only___2[[NPDES ID2]:[ECHO BFR]],17,FALSE)</f>
        <v>47.418545000000002</v>
      </c>
      <c r="BB1274">
        <f>VLOOKUP(Sheet1[[#This Row],[NPDES ID2]],Combined_Sheet__Major_Only___2[[NPDES ID2]:[ECHO BFR]],18,FALSE)</f>
        <v>-120.29716000000001</v>
      </c>
      <c r="BC1274" s="2" t="str">
        <f>IF(ISNUMBER(SEARCH("aerobic",$AW1274)),"aerobic","")</f>
        <v/>
      </c>
      <c r="BD1274" s="2" t="str">
        <f>IF(ISNUMBER(SEARCH("anaer",$AW1274)),"anaer","")</f>
        <v/>
      </c>
      <c r="BE1274" s="2" t="str">
        <f>IF(ISNUMBER(SEARCH("thickening",$AZ1274)),"thickening","")</f>
        <v>thickening</v>
      </c>
      <c r="BF1274" s="4" t="str">
        <f>IF(ISNUMBER(SEARCH("airDry",$AW1274)),"airDry","")</f>
        <v/>
      </c>
      <c r="BG1274" s="4" t="str">
        <f>IF(ISNUMBER(SEARCH("heatDry",$AY1274)),"heatDry","")</f>
        <v/>
      </c>
      <c r="BH1274" s="4" t="str">
        <f>IF(AND(ISNUMBER(SEARCH("aerobic",$AW1274)),ISNUMBER(SEARCH("anaer",$AW1274))),"Combined Aer and Anaer.","")</f>
        <v/>
      </c>
    </row>
    <row r="1275" spans="1:60" x14ac:dyDescent="0.25">
      <c r="A1275" s="5">
        <v>1264</v>
      </c>
      <c r="B1275" t="s">
        <v>6034</v>
      </c>
      <c r="C1275">
        <v>205</v>
      </c>
      <c r="D1275">
        <v>555.02775085667531</v>
      </c>
      <c r="E1275">
        <v>551.69565540062433</v>
      </c>
      <c r="F1275">
        <v>406.4739881211554</v>
      </c>
      <c r="G1275">
        <v>701.98539544024425</v>
      </c>
      <c r="H1275">
        <v>-107.2162933239636</v>
      </c>
      <c r="I1275">
        <v>-108.5537812835949</v>
      </c>
      <c r="J1275">
        <v>-128.11580200676849</v>
      </c>
      <c r="K1275">
        <v>-85.815973683999587</v>
      </c>
      <c r="L1275">
        <v>145.72689346592409</v>
      </c>
      <c r="M1275">
        <v>145.24222129027299</v>
      </c>
      <c r="N1275">
        <v>143.54710000477999</v>
      </c>
      <c r="O1275">
        <v>149.3186854783323</v>
      </c>
      <c r="P1275">
        <v>4.795476151223526</v>
      </c>
      <c r="Q1275">
        <v>4.8524762314018446</v>
      </c>
      <c r="R1275">
        <v>3.905505541390879</v>
      </c>
      <c r="S1275">
        <v>5.6437557920933719</v>
      </c>
      <c r="T1275">
        <v>72283.413795341345</v>
      </c>
      <c r="U1275">
        <v>72283.535308568782</v>
      </c>
      <c r="V1275">
        <v>72234.191479106477</v>
      </c>
      <c r="W1275">
        <v>72332.816014260417</v>
      </c>
      <c r="X1275">
        <v>4576.5327159151129</v>
      </c>
      <c r="Y1275">
        <v>4591.5415880252021</v>
      </c>
      <c r="Z1275">
        <v>4463.4868387295937</v>
      </c>
      <c r="AA1275">
        <v>4646.5073407917534</v>
      </c>
      <c r="AB1275">
        <v>685.81196207748258</v>
      </c>
      <c r="AC1275">
        <v>677.93238129247015</v>
      </c>
      <c r="AD1275">
        <v>599.49692506315716</v>
      </c>
      <c r="AE1275">
        <v>788.778893830215</v>
      </c>
      <c r="AF1275">
        <v>69.665240147498579</v>
      </c>
      <c r="AG1275">
        <v>69.4336170436858</v>
      </c>
      <c r="AH1275">
        <v>68.623139335022842</v>
      </c>
      <c r="AI1275">
        <v>71.382211516081966</v>
      </c>
      <c r="AJ1275">
        <v>0.62758129882535463</v>
      </c>
      <c r="AK1275">
        <v>0.62758128896837051</v>
      </c>
      <c r="AL1275">
        <v>0.62757581724931466</v>
      </c>
      <c r="AM1275">
        <v>0.62758668886048075</v>
      </c>
      <c r="AN1275">
        <v>0.96589655241934669</v>
      </c>
      <c r="AO1275">
        <v>0.96589655241934635</v>
      </c>
      <c r="AP1275">
        <v>0.96589655241934635</v>
      </c>
      <c r="AQ1275">
        <v>0.96589655241934635</v>
      </c>
      <c r="AR1275">
        <v>16.849005754768719</v>
      </c>
      <c r="AS1275">
        <v>16.849005754768712</v>
      </c>
      <c r="AT1275">
        <v>16.849005754768712</v>
      </c>
      <c r="AU1275">
        <v>16.849005754768712</v>
      </c>
      <c r="AV1275" t="str">
        <f>VLOOKUP(Sheet1[[#This Row],[NPDES ID2]],Combined_Sheet__Major_Only___2[[NPDES ID2]:[ECHO BFR]],3,FALSE)</f>
        <v>WA</v>
      </c>
      <c r="AW1275" t="s">
        <v>12185</v>
      </c>
      <c r="AX1275" t="str">
        <f>VLOOKUP(Sheet1[[#This Row],[NPDES ID2]],Combined_Sheet__Major_Only___2[[NPDES ID2]:[ECHO BFR]],27,FALSE)</f>
        <v>methaneBioCaptureRecover, tempSludgeStore</v>
      </c>
      <c r="AY1275" t="str">
        <f>VLOOKUP(Sheet1[[#This Row],[NPDES ID2]],Combined_Sheet__Major_Only___2[[NPDES ID2]:[ECHO BFR]],28,FALSE)</f>
        <v>-</v>
      </c>
      <c r="AZ1275" t="str">
        <f>VLOOKUP(Sheet1[[#This Row],[NPDES ID2]],Combined_Sheet__Major_Only___2[[NPDES ID2]:[ECHO BFR]],29,FALSE)</f>
        <v>thickening</v>
      </c>
      <c r="BA1275">
        <f>VLOOKUP(Sheet1[[#This Row],[NPDES ID2]],Combined_Sheet__Major_Only___2[[NPDES ID2]:[ECHO BFR]],17,FALSE)</f>
        <v>46.313889000000003</v>
      </c>
      <c r="BB1275">
        <f>VLOOKUP(Sheet1[[#This Row],[NPDES ID2]],Combined_Sheet__Major_Only___2[[NPDES ID2]:[ECHO BFR]],18,FALSE)</f>
        <v>-120.0175</v>
      </c>
      <c r="BC1275" s="2" t="str">
        <f>IF(ISNUMBER(SEARCH("aerobic",$AW1275)),"aerobic","")</f>
        <v/>
      </c>
      <c r="BD1275" s="2" t="str">
        <f>IF(ISNUMBER(SEARCH("anaer",$AW1275)),"anaer","")</f>
        <v>anaer</v>
      </c>
      <c r="BE1275" s="2" t="str">
        <f>IF(ISNUMBER(SEARCH("thickening",$AZ1275)),"thickening","")</f>
        <v>thickening</v>
      </c>
      <c r="BF1275" s="3" t="str">
        <f>IF(ISNUMBER(SEARCH("airDry",$AW1275)),"airDry","")</f>
        <v/>
      </c>
      <c r="BG1275" s="3" t="str">
        <f>IF(ISNUMBER(SEARCH("heatDry",$AY1275)),"heatDry","")</f>
        <v/>
      </c>
      <c r="BH1275" s="3" t="str">
        <f>IF(AND(ISNUMBER(SEARCH("aerobic",$AW1275)),ISNUMBER(SEARCH("anaer",$AW1275))),"Combined Aer and Anaer.","")</f>
        <v/>
      </c>
    </row>
    <row r="1276" spans="1:60" x14ac:dyDescent="0.25">
      <c r="A1276" s="5">
        <v>2445</v>
      </c>
      <c r="B1276" t="s">
        <v>11392</v>
      </c>
      <c r="C1276">
        <v>233.1</v>
      </c>
      <c r="D1276">
        <v>520.18232715693034</v>
      </c>
      <c r="E1276">
        <v>516.67291661013314</v>
      </c>
      <c r="F1276">
        <v>385.32142608190651</v>
      </c>
      <c r="G1276">
        <v>654.33965884703855</v>
      </c>
      <c r="H1276">
        <v>-110.20235340776181</v>
      </c>
      <c r="I1276">
        <v>-111.61176786260241</v>
      </c>
      <c r="J1276">
        <v>-130.98350257094091</v>
      </c>
      <c r="K1276">
        <v>-88.659391200804407</v>
      </c>
      <c r="L1276">
        <v>161.535103964879</v>
      </c>
      <c r="M1276">
        <v>160.9522732376665</v>
      </c>
      <c r="N1276">
        <v>158.91387252501571</v>
      </c>
      <c r="O1276">
        <v>165.85429627600911</v>
      </c>
      <c r="P1276">
        <v>5.4612300197137538</v>
      </c>
      <c r="Q1276">
        <v>5.5132074021824264</v>
      </c>
      <c r="R1276">
        <v>4.4633461957397866</v>
      </c>
      <c r="S1276">
        <v>6.3839938456339222</v>
      </c>
      <c r="T1276">
        <v>72239.765907843932</v>
      </c>
      <c r="U1276">
        <v>72239.887349516532</v>
      </c>
      <c r="V1276">
        <v>72190.572576890292</v>
      </c>
      <c r="W1276">
        <v>72289.139035543485</v>
      </c>
      <c r="X1276">
        <v>4691.8917540167886</v>
      </c>
      <c r="Y1276">
        <v>4708.3704366682077</v>
      </c>
      <c r="Z1276">
        <v>4566.5453561195154</v>
      </c>
      <c r="AA1276">
        <v>4769.7067178475663</v>
      </c>
      <c r="AB1276">
        <v>719.73006435946922</v>
      </c>
      <c r="AC1276">
        <v>711.14608571679196</v>
      </c>
      <c r="AD1276">
        <v>627.11947208361676</v>
      </c>
      <c r="AE1276">
        <v>831.54441035689229</v>
      </c>
      <c r="AF1276">
        <v>67.913430384220831</v>
      </c>
      <c r="AG1276">
        <v>67.668480676723576</v>
      </c>
      <c r="AH1276">
        <v>66.811349338029927</v>
      </c>
      <c r="AI1276">
        <v>69.729216376212008</v>
      </c>
      <c r="AJ1276">
        <v>0.60614688163404284</v>
      </c>
      <c r="AK1276">
        <v>0.60614687045514626</v>
      </c>
      <c r="AL1276">
        <v>0.60614066709783432</v>
      </c>
      <c r="AM1276">
        <v>0.60615299239976783</v>
      </c>
      <c r="AN1276">
        <v>0.9658769553037011</v>
      </c>
      <c r="AO1276">
        <v>0.96587695530370132</v>
      </c>
      <c r="AP1276">
        <v>0.96587695530370132</v>
      </c>
      <c r="AQ1276">
        <v>0.96587695530370132</v>
      </c>
      <c r="AR1276">
        <v>16.189673314048779</v>
      </c>
      <c r="AS1276">
        <v>16.189673314048768</v>
      </c>
      <c r="AT1276">
        <v>16.189673314048768</v>
      </c>
      <c r="AU1276">
        <v>16.189673314048768</v>
      </c>
      <c r="AV1276" t="str">
        <f>VLOOKUP(Sheet1[[#This Row],[NPDES ID2]],Combined_Sheet__Major_Only___2[[NPDES ID2]:[ECHO BFR]],3,FALSE)</f>
        <v>WA</v>
      </c>
      <c r="AW1276" t="s">
        <v>41</v>
      </c>
      <c r="AX1276" t="str">
        <f>VLOOKUP(Sheet1[[#This Row],[NPDES ID2]],Combined_Sheet__Major_Only___2[[NPDES ID2]:[ECHO BFR]],27,FALSE)</f>
        <v>-</v>
      </c>
      <c r="AY1276" t="str">
        <f>VLOOKUP(Sheet1[[#This Row],[NPDES ID2]],Combined_Sheet__Major_Only___2[[NPDES ID2]:[ECHO BFR]],28,FALSE)</f>
        <v>-</v>
      </c>
      <c r="AZ1276" t="str">
        <f>VLOOKUP(Sheet1[[#This Row],[NPDES ID2]],Combined_Sheet__Major_Only___2[[NPDES ID2]:[ECHO BFR]],29,FALSE)</f>
        <v>preliminaryOps, thickening</v>
      </c>
      <c r="BA1276">
        <f>VLOOKUP(Sheet1[[#This Row],[NPDES ID2]],Combined_Sheet__Major_Only___2[[NPDES ID2]:[ECHO BFR]],17,FALSE)</f>
        <v>47.910978</v>
      </c>
      <c r="BB1276">
        <f>VLOOKUP(Sheet1[[#This Row],[NPDES ID2]],Combined_Sheet__Major_Only___2[[NPDES ID2]:[ECHO BFR]],18,FALSE)</f>
        <v>-122.319727</v>
      </c>
      <c r="BC1276" s="2" t="str">
        <f>IF(ISNUMBER(SEARCH("aerobic",$AW1276)),"aerobic","")</f>
        <v>aerobic</v>
      </c>
      <c r="BD1276" s="2" t="str">
        <f>IF(ISNUMBER(SEARCH("anaer",$AW1276)),"anaer","")</f>
        <v/>
      </c>
      <c r="BE1276" s="2" t="str">
        <f>IF(ISNUMBER(SEARCH("thickening",$AZ1276)),"thickening","")</f>
        <v>thickening</v>
      </c>
      <c r="BF1276" s="4" t="str">
        <f>IF(ISNUMBER(SEARCH("airDry",$AW1276)),"airDry","")</f>
        <v/>
      </c>
      <c r="BG1276" s="4" t="str">
        <f>IF(ISNUMBER(SEARCH("heatDry",$AY1276)),"heatDry","")</f>
        <v/>
      </c>
      <c r="BH1276" s="4" t="str">
        <f>IF(AND(ISNUMBER(SEARCH("aerobic",$AW1276)),ISNUMBER(SEARCH("anaer",$AW1276))),"Combined Aer and Anaer.","")</f>
        <v/>
      </c>
    </row>
    <row r="1277" spans="1:60" x14ac:dyDescent="0.25">
      <c r="A1277" s="5">
        <v>433</v>
      </c>
      <c r="B1277" t="s">
        <v>2170</v>
      </c>
      <c r="C1277">
        <v>567.02</v>
      </c>
      <c r="D1277">
        <v>323.41288165300938</v>
      </c>
      <c r="E1277">
        <v>319.41326099812039</v>
      </c>
      <c r="F1277">
        <v>264.83808994640282</v>
      </c>
      <c r="G1277">
        <v>393.33574221467671</v>
      </c>
      <c r="H1277">
        <v>-139.1450546724281</v>
      </c>
      <c r="I1277">
        <v>-140.4463832438374</v>
      </c>
      <c r="J1277">
        <v>-159.04241792764051</v>
      </c>
      <c r="K1277">
        <v>-116.2219004661483</v>
      </c>
      <c r="L1277">
        <v>423.13201846305788</v>
      </c>
      <c r="M1277">
        <v>420.58341109031272</v>
      </c>
      <c r="N1277">
        <v>411.67119847895827</v>
      </c>
      <c r="O1277">
        <v>442.01751427242272</v>
      </c>
      <c r="P1277">
        <v>17.562579267732112</v>
      </c>
      <c r="Q1277">
        <v>17.474103658086911</v>
      </c>
      <c r="R1277">
        <v>14.74200371465121</v>
      </c>
      <c r="S1277">
        <v>19.754979854251829</v>
      </c>
      <c r="T1277">
        <v>72231.221009619258</v>
      </c>
      <c r="U1277">
        <v>72231.342437283631</v>
      </c>
      <c r="V1277">
        <v>72182.033353081759</v>
      </c>
      <c r="W1277">
        <v>72280.588442163222</v>
      </c>
      <c r="X1277">
        <v>5704.4182623599436</v>
      </c>
      <c r="Y1277">
        <v>5735.6279945574597</v>
      </c>
      <c r="Z1277">
        <v>5455.0557354773391</v>
      </c>
      <c r="AA1277">
        <v>5860.8745345510724</v>
      </c>
      <c r="AB1277">
        <v>1096.659639874804</v>
      </c>
      <c r="AC1277">
        <v>1081.4680698619011</v>
      </c>
      <c r="AD1277">
        <v>919.33724071532174</v>
      </c>
      <c r="AE1277">
        <v>1328.4519109201881</v>
      </c>
      <c r="AF1277">
        <v>55.872591860076291</v>
      </c>
      <c r="AG1277">
        <v>55.536271336507973</v>
      </c>
      <c r="AH1277">
        <v>54.359125445155698</v>
      </c>
      <c r="AI1277">
        <v>58.366056311975342</v>
      </c>
      <c r="AJ1277">
        <v>0.45914087863301128</v>
      </c>
      <c r="AK1277">
        <v>0.4591408534473711</v>
      </c>
      <c r="AL1277">
        <v>0.45912694192453218</v>
      </c>
      <c r="AM1277">
        <v>0.45915458294304262</v>
      </c>
      <c r="AN1277">
        <v>0.96587311616175398</v>
      </c>
      <c r="AO1277">
        <v>0.96587311616175364</v>
      </c>
      <c r="AP1277">
        <v>0.96587311616175364</v>
      </c>
      <c r="AQ1277">
        <v>0.96587311616175364</v>
      </c>
      <c r="AR1277">
        <v>11.667609535897499</v>
      </c>
      <c r="AS1277">
        <v>11.667609535897499</v>
      </c>
      <c r="AT1277">
        <v>11.667609535897499</v>
      </c>
      <c r="AU1277">
        <v>11.667609535897499</v>
      </c>
      <c r="AV1277" t="str">
        <f>VLOOKUP(Sheet1[[#This Row],[NPDES ID2]],Combined_Sheet__Major_Only___2[[NPDES ID2]:[ECHO BFR]],3,FALSE)</f>
        <v>PR</v>
      </c>
      <c r="AW1277" t="s">
        <v>54</v>
      </c>
      <c r="AX1277" t="str">
        <f>VLOOKUP(Sheet1[[#This Row],[NPDES ID2]],Combined_Sheet__Major_Only___2[[NPDES ID2]:[ECHO BFR]],27,FALSE)</f>
        <v>-</v>
      </c>
      <c r="AY1277" t="str">
        <f>VLOOKUP(Sheet1[[#This Row],[NPDES ID2]],Combined_Sheet__Major_Only___2[[NPDES ID2]:[ECHO BFR]],28,FALSE)</f>
        <v>highTempCompost</v>
      </c>
      <c r="AZ1277" t="str">
        <f>VLOOKUP(Sheet1[[#This Row],[NPDES ID2]],Combined_Sheet__Major_Only___2[[NPDES ID2]:[ECHO BFR]],29,FALSE)</f>
        <v>thickening</v>
      </c>
      <c r="BA1277">
        <f>VLOOKUP(Sheet1[[#This Row],[NPDES ID2]],Combined_Sheet__Major_Only___2[[NPDES ID2]:[ECHO BFR]],17,FALSE)</f>
        <v>18.391659000000001</v>
      </c>
      <c r="BB1277">
        <f>VLOOKUP(Sheet1[[#This Row],[NPDES ID2]],Combined_Sheet__Major_Only___2[[NPDES ID2]:[ECHO BFR]],18,FALSE)</f>
        <v>-67.181192999999993</v>
      </c>
      <c r="BC1277" s="2" t="str">
        <f>IF(ISNUMBER(SEARCH("aerobic",$AW1277)),"aerobic","")</f>
        <v/>
      </c>
      <c r="BD1277" s="2" t="str">
        <f>IF(ISNUMBER(SEARCH("anaer",$AW1277)),"anaer","")</f>
        <v/>
      </c>
      <c r="BE1277" s="2" t="str">
        <f>IF(ISNUMBER(SEARCH("thickening",$AZ1277)),"thickening","")</f>
        <v>thickening</v>
      </c>
      <c r="BF1277" s="4" t="str">
        <f>IF(ISNUMBER(SEARCH("airDry",$AW1277)),"airDry","")</f>
        <v/>
      </c>
      <c r="BG1277" s="4" t="str">
        <f>IF(ISNUMBER(SEARCH("heatDry",$AY1277)),"heatDry","")</f>
        <v/>
      </c>
      <c r="BH1277" s="4" t="str">
        <f>IF(AND(ISNUMBER(SEARCH("aerobic",$AW1277)),ISNUMBER(SEARCH("anaer",$AW1277))),"Combined Aer and Anaer.","")</f>
        <v/>
      </c>
    </row>
    <row r="1278" spans="1:60" x14ac:dyDescent="0.25">
      <c r="A1278" s="5">
        <v>2102</v>
      </c>
      <c r="B1278" t="s">
        <v>9880</v>
      </c>
      <c r="C1278">
        <v>1005.19</v>
      </c>
      <c r="D1278">
        <v>320.72894623604088</v>
      </c>
      <c r="E1278">
        <v>316.73092267901262</v>
      </c>
      <c r="F1278">
        <v>272.97259559394843</v>
      </c>
      <c r="G1278">
        <v>380.90789828080341</v>
      </c>
      <c r="H1278">
        <v>-137.37104440305529</v>
      </c>
      <c r="I1278">
        <v>-138.76657440449529</v>
      </c>
      <c r="J1278">
        <v>-157.59387635097249</v>
      </c>
      <c r="K1278">
        <v>-114.41605356990981</v>
      </c>
      <c r="L1278">
        <v>777.30385312745329</v>
      </c>
      <c r="M1278">
        <v>772.75529126799768</v>
      </c>
      <c r="N1278">
        <v>756.85293219122036</v>
      </c>
      <c r="O1278">
        <v>811.00529106911972</v>
      </c>
      <c r="P1278">
        <v>31.836487801533551</v>
      </c>
      <c r="Q1278">
        <v>31.705318849228071</v>
      </c>
      <c r="R1278">
        <v>26.678321188816579</v>
      </c>
      <c r="S1278">
        <v>35.871706538590381</v>
      </c>
      <c r="T1278">
        <v>72190.413427603213</v>
      </c>
      <c r="U1278">
        <v>72190.534788369041</v>
      </c>
      <c r="V1278">
        <v>72141.252870183394</v>
      </c>
      <c r="W1278">
        <v>72239.753661984883</v>
      </c>
      <c r="X1278">
        <v>5628.9326195116373</v>
      </c>
      <c r="Y1278">
        <v>5658.9224626682189</v>
      </c>
      <c r="Z1278">
        <v>5389.6131954659868</v>
      </c>
      <c r="AA1278">
        <v>5778.8847049645992</v>
      </c>
      <c r="AB1278">
        <v>1063.0048856535909</v>
      </c>
      <c r="AC1278">
        <v>1048.1829941717101</v>
      </c>
      <c r="AD1278">
        <v>894.17197990414036</v>
      </c>
      <c r="AE1278">
        <v>1282.137924182852</v>
      </c>
      <c r="AF1278">
        <v>56.589616104688837</v>
      </c>
      <c r="AG1278">
        <v>56.258844707747372</v>
      </c>
      <c r="AH1278">
        <v>55.100527581193361</v>
      </c>
      <c r="AI1278">
        <v>59.04267271888849</v>
      </c>
      <c r="AJ1278">
        <v>0.46787671315493062</v>
      </c>
      <c r="AK1278">
        <v>0.467876667915955</v>
      </c>
      <c r="AL1278">
        <v>0.46785181010817978</v>
      </c>
      <c r="AM1278">
        <v>0.4679012015811933</v>
      </c>
      <c r="AN1278">
        <v>0.96585476978076723</v>
      </c>
      <c r="AO1278">
        <v>0.96585476978076779</v>
      </c>
      <c r="AP1278">
        <v>0.96585476978076779</v>
      </c>
      <c r="AQ1278">
        <v>0.96585476978076779</v>
      </c>
      <c r="AR1278">
        <v>11.935942702444599</v>
      </c>
      <c r="AS1278">
        <v>11.935942702444599</v>
      </c>
      <c r="AT1278">
        <v>11.935942702444599</v>
      </c>
      <c r="AU1278">
        <v>11.935942702444599</v>
      </c>
      <c r="AV1278" t="str">
        <f>VLOOKUP(Sheet1[[#This Row],[NPDES ID2]],Combined_Sheet__Major_Only___2[[NPDES ID2]:[ECHO BFR]],3,FALSE)</f>
        <v>NY</v>
      </c>
      <c r="AW1278" t="s">
        <v>54</v>
      </c>
      <c r="AX1278" t="str">
        <f>VLOOKUP(Sheet1[[#This Row],[NPDES ID2]],Combined_Sheet__Major_Only___2[[NPDES ID2]:[ECHO BFR]],27,FALSE)</f>
        <v>-</v>
      </c>
      <c r="AY1278" t="str">
        <f>VLOOKUP(Sheet1[[#This Row],[NPDES ID2]],Combined_Sheet__Major_Only___2[[NPDES ID2]:[ECHO BFR]],28,FALSE)</f>
        <v>highTempCompost</v>
      </c>
      <c r="AZ1278" t="str">
        <f>VLOOKUP(Sheet1[[#This Row],[NPDES ID2]],Combined_Sheet__Major_Only___2[[NPDES ID2]:[ECHO BFR]],29,FALSE)</f>
        <v>preliminaryOps, thickening</v>
      </c>
      <c r="BA1278">
        <f>VLOOKUP(Sheet1[[#This Row],[NPDES ID2]],Combined_Sheet__Major_Only___2[[NPDES ID2]:[ECHO BFR]],17,FALSE)</f>
        <v>41.036971999999999</v>
      </c>
      <c r="BB1278">
        <f>VLOOKUP(Sheet1[[#This Row],[NPDES ID2]],Combined_Sheet__Major_Only___2[[NPDES ID2]:[ECHO BFR]],18,FALSE)</f>
        <v>-73.940027999999998</v>
      </c>
      <c r="BC1278" s="2" t="str">
        <f>IF(ISNUMBER(SEARCH("aerobic",$AW1278)),"aerobic","")</f>
        <v/>
      </c>
      <c r="BD1278" s="2" t="str">
        <f>IF(ISNUMBER(SEARCH("anaer",$AW1278)),"anaer","")</f>
        <v/>
      </c>
      <c r="BE1278" s="2" t="str">
        <f>IF(ISNUMBER(SEARCH("thickening",$AZ1278)),"thickening","")</f>
        <v>thickening</v>
      </c>
      <c r="BF1278" s="3" t="str">
        <f>IF(ISNUMBER(SEARCH("airDry",$AW1278)),"airDry","")</f>
        <v/>
      </c>
      <c r="BG1278" s="3" t="str">
        <f>IF(ISNUMBER(SEARCH("heatDry",$AY1278)),"heatDry","")</f>
        <v/>
      </c>
      <c r="BH1278" s="3" t="str">
        <f>IF(AND(ISNUMBER(SEARCH("aerobic",$AW1278)),ISNUMBER(SEARCH("anaer",$AW1278))),"Combined Aer and Anaer.","")</f>
        <v/>
      </c>
    </row>
    <row r="1279" spans="1:60" x14ac:dyDescent="0.25">
      <c r="A1279" s="5">
        <v>780</v>
      </c>
      <c r="B1279" t="s">
        <v>3822</v>
      </c>
      <c r="C1279">
        <v>1653.89</v>
      </c>
      <c r="D1279">
        <v>438.42710643854588</v>
      </c>
      <c r="E1279">
        <v>435.67346250587912</v>
      </c>
      <c r="F1279">
        <v>371.26358982590949</v>
      </c>
      <c r="G1279">
        <v>508.96662937647432</v>
      </c>
      <c r="H1279">
        <v>-109.0795550967742</v>
      </c>
      <c r="I1279">
        <v>-110.5271524512046</v>
      </c>
      <c r="J1279">
        <v>-129.87732398902671</v>
      </c>
      <c r="K1279">
        <v>-87.419074538370253</v>
      </c>
      <c r="L1279">
        <v>1153.5110726583071</v>
      </c>
      <c r="M1279">
        <v>1149.430613725415</v>
      </c>
      <c r="N1279">
        <v>1135.1710190401759</v>
      </c>
      <c r="O1279">
        <v>1183.7371294550439</v>
      </c>
      <c r="P1279">
        <v>38.730775457324107</v>
      </c>
      <c r="Q1279">
        <v>39.116055591767903</v>
      </c>
      <c r="R1279">
        <v>31.62639082724932</v>
      </c>
      <c r="S1279">
        <v>45.354788813245023</v>
      </c>
      <c r="T1279">
        <v>72080.607287453764</v>
      </c>
      <c r="U1279">
        <v>72080.728468207206</v>
      </c>
      <c r="V1279">
        <v>72031.519649069305</v>
      </c>
      <c r="W1279">
        <v>72129.874336288267</v>
      </c>
      <c r="X1279">
        <v>4651.5346183564116</v>
      </c>
      <c r="Y1279">
        <v>4667.6185809847138</v>
      </c>
      <c r="Z1279">
        <v>4529.660725453622</v>
      </c>
      <c r="AA1279">
        <v>4727.1364954330411</v>
      </c>
      <c r="AB1279">
        <v>709.31404001161036</v>
      </c>
      <c r="AC1279">
        <v>700.94619319804224</v>
      </c>
      <c r="AD1279">
        <v>618.53187954128782</v>
      </c>
      <c r="AE1279">
        <v>818.60220636568363</v>
      </c>
      <c r="AF1279">
        <v>68.355902039875019</v>
      </c>
      <c r="AG1279">
        <v>68.114713944288468</v>
      </c>
      <c r="AH1279">
        <v>67.268740249219832</v>
      </c>
      <c r="AI1279">
        <v>70.146280143649292</v>
      </c>
      <c r="AJ1279">
        <v>0.61155983986297768</v>
      </c>
      <c r="AK1279">
        <v>0.61155975945220686</v>
      </c>
      <c r="AL1279">
        <v>0.61151576464426083</v>
      </c>
      <c r="AM1279">
        <v>0.61160318219639731</v>
      </c>
      <c r="AN1279">
        <v>0.96580530475099025</v>
      </c>
      <c r="AO1279">
        <v>0.96580530475099069</v>
      </c>
      <c r="AP1279">
        <v>0.96580530475099069</v>
      </c>
      <c r="AQ1279">
        <v>0.96580530475099069</v>
      </c>
      <c r="AR1279">
        <v>16.354877821170881</v>
      </c>
      <c r="AS1279">
        <v>16.354877821170881</v>
      </c>
      <c r="AT1279">
        <v>16.354877821170881</v>
      </c>
      <c r="AU1279">
        <v>16.354877821170881</v>
      </c>
      <c r="AV1279" t="str">
        <f>VLOOKUP(Sheet1[[#This Row],[NPDES ID2]],Combined_Sheet__Major_Only___2[[NPDES ID2]:[ECHO BFR]],3,FALSE)</f>
        <v>FL</v>
      </c>
      <c r="AW1279" t="s">
        <v>41</v>
      </c>
      <c r="AX1279" t="str">
        <f>VLOOKUP(Sheet1[[#This Row],[NPDES ID2]],Combined_Sheet__Major_Only___2[[NPDES ID2]:[ECHO BFR]],27,FALSE)</f>
        <v>-</v>
      </c>
      <c r="AY1279" t="str">
        <f>VLOOKUP(Sheet1[[#This Row],[NPDES ID2]],Combined_Sheet__Major_Only___2[[NPDES ID2]:[ECHO BFR]],28,FALSE)</f>
        <v>-</v>
      </c>
      <c r="AZ1279" t="str">
        <f>VLOOKUP(Sheet1[[#This Row],[NPDES ID2]],Combined_Sheet__Major_Only___2[[NPDES ID2]:[ECHO BFR]],29,FALSE)</f>
        <v>thickening</v>
      </c>
      <c r="BA1279">
        <f>VLOOKUP(Sheet1[[#This Row],[NPDES ID2]],Combined_Sheet__Major_Only___2[[NPDES ID2]:[ECHO BFR]],17,FALSE)</f>
        <v>30.270686999999999</v>
      </c>
      <c r="BB1279">
        <f>VLOOKUP(Sheet1[[#This Row],[NPDES ID2]],Combined_Sheet__Major_Only___2[[NPDES ID2]:[ECHO BFR]],18,FALSE)</f>
        <v>-82.124906999999993</v>
      </c>
      <c r="BC1279" s="2" t="str">
        <f>IF(ISNUMBER(SEARCH("aerobic",$AW1279)),"aerobic","")</f>
        <v>aerobic</v>
      </c>
      <c r="BD1279" s="2" t="str">
        <f>IF(ISNUMBER(SEARCH("anaer",$AW1279)),"anaer","")</f>
        <v/>
      </c>
      <c r="BE1279" s="2" t="str">
        <f>IF(ISNUMBER(SEARCH("thickening",$AZ1279)),"thickening","")</f>
        <v>thickening</v>
      </c>
      <c r="BF1279" s="3" t="str">
        <f>IF(ISNUMBER(SEARCH("airDry",$AW1279)),"airDry","")</f>
        <v/>
      </c>
      <c r="BG1279" s="3" t="str">
        <f>IF(ISNUMBER(SEARCH("heatDry",$AY1279)),"heatDry","")</f>
        <v/>
      </c>
      <c r="BH1279" s="3" t="str">
        <f>IF(AND(ISNUMBER(SEARCH("aerobic",$AW1279)),ISNUMBER(SEARCH("anaer",$AW1279))),"Combined Aer and Anaer.","")</f>
        <v/>
      </c>
    </row>
    <row r="1280" spans="1:60" x14ac:dyDescent="0.25">
      <c r="A1280" s="5">
        <v>325</v>
      </c>
      <c r="B1280" t="s">
        <v>1649</v>
      </c>
      <c r="C1280">
        <v>1118.52</v>
      </c>
      <c r="D1280">
        <v>345.20624586384912</v>
      </c>
      <c r="E1280">
        <v>342.14897737105122</v>
      </c>
      <c r="F1280">
        <v>292.51979365638857</v>
      </c>
      <c r="G1280">
        <v>409.31537416502613</v>
      </c>
      <c r="H1280">
        <v>-139.20368310084831</v>
      </c>
      <c r="I1280">
        <v>-140.60396481814291</v>
      </c>
      <c r="J1280">
        <v>-159.25199993359871</v>
      </c>
      <c r="K1280">
        <v>-116.1768868321922</v>
      </c>
      <c r="L1280">
        <v>829.60798755374117</v>
      </c>
      <c r="M1280">
        <v>824.58548198841413</v>
      </c>
      <c r="N1280">
        <v>807.02706103587616</v>
      </c>
      <c r="O1280">
        <v>866.8199619998054</v>
      </c>
      <c r="P1280">
        <v>34.512325614657662</v>
      </c>
      <c r="Q1280">
        <v>34.327309360181417</v>
      </c>
      <c r="R1280">
        <v>28.97847278275993</v>
      </c>
      <c r="S1280">
        <v>38.820807483389068</v>
      </c>
      <c r="T1280">
        <v>72051.402637526247</v>
      </c>
      <c r="U1280">
        <v>72051.523770402593</v>
      </c>
      <c r="V1280">
        <v>72002.334393092766</v>
      </c>
      <c r="W1280">
        <v>72100.650221526797</v>
      </c>
      <c r="X1280">
        <v>5702.8738422196056</v>
      </c>
      <c r="Y1280">
        <v>5734.223194076083</v>
      </c>
      <c r="Z1280">
        <v>5452.3900694670874</v>
      </c>
      <c r="AA1280">
        <v>5860.0588748893624</v>
      </c>
      <c r="AB1280">
        <v>1099.869065451591</v>
      </c>
      <c r="AC1280">
        <v>1084.6435353333061</v>
      </c>
      <c r="AD1280">
        <v>921.44495402563211</v>
      </c>
      <c r="AE1280">
        <v>1333.3048570792901</v>
      </c>
      <c r="AF1280">
        <v>55.750715535799088</v>
      </c>
      <c r="AG1280">
        <v>55.413612451847882</v>
      </c>
      <c r="AH1280">
        <v>54.233013947304777</v>
      </c>
      <c r="AI1280">
        <v>58.250863193438313</v>
      </c>
      <c r="AJ1280">
        <v>0.45765628323754298</v>
      </c>
      <c r="AK1280">
        <v>0.45765623335254813</v>
      </c>
      <c r="AL1280">
        <v>0.45762886439988981</v>
      </c>
      <c r="AM1280">
        <v>0.4576832457758202</v>
      </c>
      <c r="AN1280">
        <v>0.9657921246204989</v>
      </c>
      <c r="AO1280">
        <v>0.96579212462049924</v>
      </c>
      <c r="AP1280">
        <v>0.96579212462049924</v>
      </c>
      <c r="AQ1280">
        <v>0.96579212462049924</v>
      </c>
      <c r="AR1280">
        <v>11.621483568688699</v>
      </c>
      <c r="AS1280">
        <v>11.621483568688699</v>
      </c>
      <c r="AT1280">
        <v>11.621483568688699</v>
      </c>
      <c r="AU1280">
        <v>11.621483568688699</v>
      </c>
      <c r="AV1280" t="str">
        <f>VLOOKUP(Sheet1[[#This Row],[NPDES ID2]],Combined_Sheet__Major_Only___2[[NPDES ID2]:[ECHO BFR]],3,FALSE)</f>
        <v>NJ</v>
      </c>
      <c r="AW1280" t="s">
        <v>54</v>
      </c>
      <c r="AX1280" t="str">
        <f>VLOOKUP(Sheet1[[#This Row],[NPDES ID2]],Combined_Sheet__Major_Only___2[[NPDES ID2]:[ECHO BFR]],27,FALSE)</f>
        <v>-</v>
      </c>
      <c r="AY1280" t="str">
        <f>VLOOKUP(Sheet1[[#This Row],[NPDES ID2]],Combined_Sheet__Major_Only___2[[NPDES ID2]:[ECHO BFR]],28,FALSE)</f>
        <v>heatTreatment</v>
      </c>
      <c r="AZ1280" t="str">
        <f>VLOOKUP(Sheet1[[#This Row],[NPDES ID2]],Combined_Sheet__Major_Only___2[[NPDES ID2]:[ECHO BFR]],29,FALSE)</f>
        <v>thickening</v>
      </c>
      <c r="BA1280">
        <f>VLOOKUP(Sheet1[[#This Row],[NPDES ID2]],Combined_Sheet__Major_Only___2[[NPDES ID2]:[ECHO BFR]],17,FALSE)</f>
        <v>40.8369</v>
      </c>
      <c r="BB1280">
        <f>VLOOKUP(Sheet1[[#This Row],[NPDES ID2]],Combined_Sheet__Major_Only___2[[NPDES ID2]:[ECHO BFR]],18,FALSE)</f>
        <v>-74.033199999999994</v>
      </c>
      <c r="BC1280" s="2" t="str">
        <f>IF(ISNUMBER(SEARCH("aerobic",$AW1280)),"aerobic","")</f>
        <v/>
      </c>
      <c r="BD1280" s="2" t="str">
        <f>IF(ISNUMBER(SEARCH("anaer",$AW1280)),"anaer","")</f>
        <v/>
      </c>
      <c r="BE1280" s="2" t="str">
        <f>IF(ISNUMBER(SEARCH("thickening",$AZ1280)),"thickening","")</f>
        <v>thickening</v>
      </c>
      <c r="BF1280" s="4" t="str">
        <f>IF(ISNUMBER(SEARCH("airDry",$AW1280)),"airDry","")</f>
        <v/>
      </c>
      <c r="BG1280" s="4" t="str">
        <f>IF(ISNUMBER(SEARCH("heatDry",$AY1280)),"heatDry","")</f>
        <v/>
      </c>
      <c r="BH1280" s="4" t="str">
        <f>IF(AND(ISNUMBER(SEARCH("aerobic",$AW1280)),ISNUMBER(SEARCH("anaer",$AW1280))),"Combined Aer and Anaer.","")</f>
        <v/>
      </c>
    </row>
    <row r="1281" spans="1:60" x14ac:dyDescent="0.25">
      <c r="A1281" s="5">
        <v>1889</v>
      </c>
      <c r="B1281" t="s">
        <v>8916</v>
      </c>
      <c r="C1281">
        <v>4835.1499999999996</v>
      </c>
      <c r="D1281">
        <v>924.49712719804359</v>
      </c>
      <c r="E1281">
        <v>926.26710822151836</v>
      </c>
      <c r="F1281">
        <v>745.92196653960843</v>
      </c>
      <c r="G1281">
        <v>1087.9810275781181</v>
      </c>
      <c r="H1281">
        <v>-137.63874405919361</v>
      </c>
      <c r="I1281">
        <v>-138.86190747715619</v>
      </c>
      <c r="J1281">
        <v>-158.03915724256609</v>
      </c>
      <c r="K1281">
        <v>-113.9646968367171</v>
      </c>
      <c r="L1281">
        <v>3591.8655378817029</v>
      </c>
      <c r="M1281">
        <v>3570.1289813507228</v>
      </c>
      <c r="N1281">
        <v>3494.277992585322</v>
      </c>
      <c r="O1281">
        <v>3752.7545414740739</v>
      </c>
      <c r="P1281">
        <v>149.3084213369155</v>
      </c>
      <c r="Q1281">
        <v>148.5274132513091</v>
      </c>
      <c r="R1281">
        <v>125.36967308901539</v>
      </c>
      <c r="S1281">
        <v>167.93322112996759</v>
      </c>
      <c r="T1281">
        <v>72042.327249083683</v>
      </c>
      <c r="U1281">
        <v>72042.448367082136</v>
      </c>
      <c r="V1281">
        <v>71993.265031349336</v>
      </c>
      <c r="W1281">
        <v>72091.568784358082</v>
      </c>
      <c r="X1281">
        <v>5699.1636478987666</v>
      </c>
      <c r="Y1281">
        <v>5730.489094284977</v>
      </c>
      <c r="Z1281">
        <v>5449.1779894083766</v>
      </c>
      <c r="AA1281">
        <v>5855.974343480626</v>
      </c>
      <c r="AB1281">
        <v>1098.513005689523</v>
      </c>
      <c r="AC1281">
        <v>1083.265421034137</v>
      </c>
      <c r="AD1281">
        <v>920.3295949045646</v>
      </c>
      <c r="AE1281">
        <v>1331.049076907595</v>
      </c>
      <c r="AF1281">
        <v>55.792220099356882</v>
      </c>
      <c r="AG1281">
        <v>55.456384933574441</v>
      </c>
      <c r="AH1281">
        <v>54.275383987946263</v>
      </c>
      <c r="AI1281">
        <v>58.288943417706172</v>
      </c>
      <c r="AJ1281">
        <v>0.45816192021602531</v>
      </c>
      <c r="AK1281">
        <v>0.45816169466878093</v>
      </c>
      <c r="AL1281">
        <v>0.45804331618986821</v>
      </c>
      <c r="AM1281">
        <v>0.45827857717060322</v>
      </c>
      <c r="AN1281">
        <v>0.96578802680582343</v>
      </c>
      <c r="AO1281">
        <v>0.96578802680582332</v>
      </c>
      <c r="AP1281">
        <v>0.96578802680582332</v>
      </c>
      <c r="AQ1281">
        <v>0.96578802680582332</v>
      </c>
      <c r="AR1281">
        <v>11.633919645055309</v>
      </c>
      <c r="AS1281">
        <v>11.633919645055309</v>
      </c>
      <c r="AT1281">
        <v>11.633919645055309</v>
      </c>
      <c r="AU1281">
        <v>11.633919645055309</v>
      </c>
      <c r="AV1281" t="str">
        <f>VLOOKUP(Sheet1[[#This Row],[NPDES ID2]],Combined_Sheet__Major_Only___2[[NPDES ID2]:[ECHO BFR]],3,FALSE)</f>
        <v>TX</v>
      </c>
      <c r="AW1281" t="s">
        <v>54</v>
      </c>
      <c r="AX1281" t="str">
        <f>VLOOKUP(Sheet1[[#This Row],[NPDES ID2]],Combined_Sheet__Major_Only___2[[NPDES ID2]:[ECHO BFR]],27,FALSE)</f>
        <v>-</v>
      </c>
      <c r="AY1281" t="str">
        <f>VLOOKUP(Sheet1[[#This Row],[NPDES ID2]],Combined_Sheet__Major_Only___2[[NPDES ID2]:[ECHO BFR]],28,FALSE)</f>
        <v>-</v>
      </c>
      <c r="AZ1281" t="str">
        <f>VLOOKUP(Sheet1[[#This Row],[NPDES ID2]],Combined_Sheet__Major_Only___2[[NPDES ID2]:[ECHO BFR]],29,FALSE)</f>
        <v>thickening</v>
      </c>
      <c r="BA1281">
        <f>VLOOKUP(Sheet1[[#This Row],[NPDES ID2]],Combined_Sheet__Major_Only___2[[NPDES ID2]:[ECHO BFR]],17,FALSE)</f>
        <v>30.526199999999999</v>
      </c>
      <c r="BB1281">
        <f>VLOOKUP(Sheet1[[#This Row],[NPDES ID2]],Combined_Sheet__Major_Only___2[[NPDES ID2]:[ECHO BFR]],18,FALSE)</f>
        <v>-97.619500000000002</v>
      </c>
      <c r="BC1281" s="2" t="str">
        <f>IF(ISNUMBER(SEARCH("aerobic",$AW1281)),"aerobic","")</f>
        <v/>
      </c>
      <c r="BD1281" s="2" t="str">
        <f>IF(ISNUMBER(SEARCH("anaer",$AW1281)),"anaer","")</f>
        <v/>
      </c>
      <c r="BE1281" s="2" t="str">
        <f>IF(ISNUMBER(SEARCH("thickening",$AZ1281)),"thickening","")</f>
        <v>thickening</v>
      </c>
      <c r="BF1281" s="4" t="str">
        <f>IF(ISNUMBER(SEARCH("airDry",$AW1281)),"airDry","")</f>
        <v/>
      </c>
      <c r="BG1281" s="4" t="str">
        <f>IF(ISNUMBER(SEARCH("heatDry",$AY1281)),"heatDry","")</f>
        <v/>
      </c>
      <c r="BH1281" s="4" t="str">
        <f>IF(AND(ISNUMBER(SEARCH("aerobic",$AW1281)),ISNUMBER(SEARCH("anaer",$AW1281))),"Combined Aer and Anaer.","")</f>
        <v/>
      </c>
    </row>
    <row r="1282" spans="1:60" x14ac:dyDescent="0.25">
      <c r="A1282" s="5">
        <v>2380</v>
      </c>
      <c r="B1282" t="s">
        <v>11101</v>
      </c>
      <c r="C1282">
        <v>309.3</v>
      </c>
      <c r="D1282">
        <v>428.8159385837846</v>
      </c>
      <c r="E1282">
        <v>427.05105760617971</v>
      </c>
      <c r="F1282">
        <v>328.53137958913908</v>
      </c>
      <c r="G1282">
        <v>528.73037509724554</v>
      </c>
      <c r="H1282">
        <v>-108.0936137795382</v>
      </c>
      <c r="I1282">
        <v>-109.4115482365777</v>
      </c>
      <c r="J1282">
        <v>-128.9561906425748</v>
      </c>
      <c r="K1282">
        <v>-86.63987057812939</v>
      </c>
      <c r="L1282">
        <v>218.17257148815031</v>
      </c>
      <c r="M1282">
        <v>217.4283668599046</v>
      </c>
      <c r="N1282">
        <v>214.8256932721217</v>
      </c>
      <c r="O1282">
        <v>223.68752462424229</v>
      </c>
      <c r="P1282">
        <v>7.2387286950790033</v>
      </c>
      <c r="Q1282">
        <v>7.3182616743206683</v>
      </c>
      <c r="R1282">
        <v>5.9017015903587353</v>
      </c>
      <c r="S1282">
        <v>8.5016093773475898</v>
      </c>
      <c r="T1282">
        <v>72030.441436863126</v>
      </c>
      <c r="U1282">
        <v>72030.562535376404</v>
      </c>
      <c r="V1282">
        <v>71981.387112147888</v>
      </c>
      <c r="W1282">
        <v>72079.675050270249</v>
      </c>
      <c r="X1282">
        <v>4596.034496113406</v>
      </c>
      <c r="Y1282">
        <v>4611.4500628640581</v>
      </c>
      <c r="Z1282">
        <v>4479.7122094641363</v>
      </c>
      <c r="AA1282">
        <v>4668.1015771628536</v>
      </c>
      <c r="AB1282">
        <v>693.57220895032867</v>
      </c>
      <c r="AC1282">
        <v>685.51483463865759</v>
      </c>
      <c r="AD1282">
        <v>605.69836008672917</v>
      </c>
      <c r="AE1282">
        <v>798.77905593325738</v>
      </c>
      <c r="AF1282">
        <v>69.127797255315244</v>
      </c>
      <c r="AG1282">
        <v>68.892111427447929</v>
      </c>
      <c r="AH1282">
        <v>68.067276687897461</v>
      </c>
      <c r="AI1282">
        <v>70.875058955001919</v>
      </c>
      <c r="AJ1282">
        <v>0.62100428839192934</v>
      </c>
      <c r="AK1282">
        <v>0.62100427354532606</v>
      </c>
      <c r="AL1282">
        <v>0.62099604065941816</v>
      </c>
      <c r="AM1282">
        <v>0.62101239843186529</v>
      </c>
      <c r="AN1282">
        <v>0.96578265851397627</v>
      </c>
      <c r="AO1282">
        <v>0.96578265851397649</v>
      </c>
      <c r="AP1282">
        <v>0.96578265851397649</v>
      </c>
      <c r="AQ1282">
        <v>0.96578265851397649</v>
      </c>
      <c r="AR1282">
        <v>16.646607045801439</v>
      </c>
      <c r="AS1282">
        <v>16.646607045801439</v>
      </c>
      <c r="AT1282">
        <v>16.646607045801439</v>
      </c>
      <c r="AU1282">
        <v>16.646607045801439</v>
      </c>
      <c r="AV1282" t="str">
        <f>VLOOKUP(Sheet1[[#This Row],[NPDES ID2]],Combined_Sheet__Major_Only___2[[NPDES ID2]:[ECHO BFR]],3,FALSE)</f>
        <v>HI</v>
      </c>
      <c r="AW1282" t="s">
        <v>12185</v>
      </c>
      <c r="AX1282" t="str">
        <f>VLOOKUP(Sheet1[[#This Row],[NPDES ID2]],Combined_Sheet__Major_Only___2[[NPDES ID2]:[ECHO BFR]],27,FALSE)</f>
        <v>-</v>
      </c>
      <c r="AY1282" t="str">
        <f>VLOOKUP(Sheet1[[#This Row],[NPDES ID2]],Combined_Sheet__Major_Only___2[[NPDES ID2]:[ECHO BFR]],28,FALSE)</f>
        <v>-</v>
      </c>
      <c r="AZ1282" t="str">
        <f>VLOOKUP(Sheet1[[#This Row],[NPDES ID2]],Combined_Sheet__Major_Only___2[[NPDES ID2]:[ECHO BFR]],29,FALSE)</f>
        <v>thickening</v>
      </c>
      <c r="BA1282">
        <f>VLOOKUP(Sheet1[[#This Row],[NPDES ID2]],Combined_Sheet__Major_Only___2[[NPDES ID2]:[ECHO BFR]],17,FALSE)</f>
        <v>21.434221999999998</v>
      </c>
      <c r="BB1282">
        <f>VLOOKUP(Sheet1[[#This Row],[NPDES ID2]],Combined_Sheet__Major_Only___2[[NPDES ID2]:[ECHO BFR]],18,FALSE)</f>
        <v>-158.182222</v>
      </c>
      <c r="BC1282" s="2" t="str">
        <f>IF(ISNUMBER(SEARCH("aerobic",$AW1282)),"aerobic","")</f>
        <v/>
      </c>
      <c r="BD1282" s="2" t="str">
        <f>IF(ISNUMBER(SEARCH("anaer",$AW1282)),"anaer","")</f>
        <v>anaer</v>
      </c>
      <c r="BE1282" s="2" t="str">
        <f>IF(ISNUMBER(SEARCH("thickening",$AZ1282)),"thickening","")</f>
        <v>thickening</v>
      </c>
      <c r="BF1282" s="3" t="str">
        <f>IF(ISNUMBER(SEARCH("airDry",$AW1282)),"airDry","")</f>
        <v/>
      </c>
      <c r="BG1282" s="3" t="str">
        <f>IF(ISNUMBER(SEARCH("heatDry",$AY1282)),"heatDry","")</f>
        <v/>
      </c>
      <c r="BH1282" s="3" t="str">
        <f>IF(AND(ISNUMBER(SEARCH("aerobic",$AW1282)),ISNUMBER(SEARCH("anaer",$AW1282))),"Combined Aer and Anaer.","")</f>
        <v/>
      </c>
    </row>
    <row r="1283" spans="1:60" x14ac:dyDescent="0.25">
      <c r="A1283" s="5">
        <v>1260</v>
      </c>
      <c r="B1283" t="s">
        <v>6017</v>
      </c>
      <c r="C1283">
        <v>207.11</v>
      </c>
      <c r="D1283">
        <v>568.35984561862949</v>
      </c>
      <c r="E1283">
        <v>564.88138818700395</v>
      </c>
      <c r="F1283">
        <v>416.40732928235838</v>
      </c>
      <c r="G1283">
        <v>718.07437203399604</v>
      </c>
      <c r="H1283">
        <v>-110.87872811090431</v>
      </c>
      <c r="I1283">
        <v>-112.2759673488638</v>
      </c>
      <c r="J1283">
        <v>-131.63423973462719</v>
      </c>
      <c r="K1283">
        <v>-89.308058065375818</v>
      </c>
      <c r="L1283">
        <v>142.7211897161306</v>
      </c>
      <c r="M1283">
        <v>142.19723416783731</v>
      </c>
      <c r="N1283">
        <v>140.3647159604302</v>
      </c>
      <c r="O1283">
        <v>146.60410723911241</v>
      </c>
      <c r="P1283">
        <v>4.8539394502481841</v>
      </c>
      <c r="Q1283">
        <v>4.898285976798169</v>
      </c>
      <c r="R1283">
        <v>3.970028497718769</v>
      </c>
      <c r="S1283">
        <v>5.6657523581152418</v>
      </c>
      <c r="T1283">
        <v>71953.266297281443</v>
      </c>
      <c r="U1283">
        <v>71953.387269276456</v>
      </c>
      <c r="V1283">
        <v>71904.263222311638</v>
      </c>
      <c r="W1283">
        <v>72002.448473630371</v>
      </c>
      <c r="X1283">
        <v>4699.6158948349257</v>
      </c>
      <c r="Y1283">
        <v>4716.3588321660773</v>
      </c>
      <c r="Z1283">
        <v>4571.9484105743431</v>
      </c>
      <c r="AA1283">
        <v>4778.9217010497932</v>
      </c>
      <c r="AB1283">
        <v>724.74821425953201</v>
      </c>
      <c r="AC1283">
        <v>716.03027623109347</v>
      </c>
      <c r="AD1283">
        <v>631.02387804525017</v>
      </c>
      <c r="AE1283">
        <v>838.21476660473354</v>
      </c>
      <c r="AF1283">
        <v>67.533286000991154</v>
      </c>
      <c r="AG1283">
        <v>67.285436197271721</v>
      </c>
      <c r="AH1283">
        <v>66.418198224600644</v>
      </c>
      <c r="AI1283">
        <v>69.370518928009133</v>
      </c>
      <c r="AJ1283">
        <v>0.60149696048727197</v>
      </c>
      <c r="AK1283">
        <v>0.60149695058989128</v>
      </c>
      <c r="AL1283">
        <v>0.60149145697178819</v>
      </c>
      <c r="AM1283">
        <v>0.60150237209804536</v>
      </c>
      <c r="AN1283">
        <v>0.96574776091716008</v>
      </c>
      <c r="AO1283">
        <v>0.96574776091716019</v>
      </c>
      <c r="AP1283">
        <v>0.96574776091716019</v>
      </c>
      <c r="AQ1283">
        <v>0.96574776091716019</v>
      </c>
      <c r="AR1283">
        <v>16.046669361786901</v>
      </c>
      <c r="AS1283">
        <v>16.046669361786911</v>
      </c>
      <c r="AT1283">
        <v>16.046669361786911</v>
      </c>
      <c r="AU1283">
        <v>16.046669361786911</v>
      </c>
      <c r="AV1283" t="str">
        <f>VLOOKUP(Sheet1[[#This Row],[NPDES ID2]],Combined_Sheet__Major_Only___2[[NPDES ID2]:[ECHO BFR]],3,FALSE)</f>
        <v>MO</v>
      </c>
      <c r="AW1283" t="s">
        <v>41</v>
      </c>
      <c r="AX1283" t="str">
        <f>VLOOKUP(Sheet1[[#This Row],[NPDES ID2]],Combined_Sheet__Major_Only___2[[NPDES ID2]:[ECHO BFR]],27,FALSE)</f>
        <v>-</v>
      </c>
      <c r="AY1283" t="str">
        <f>VLOOKUP(Sheet1[[#This Row],[NPDES ID2]],Combined_Sheet__Major_Only___2[[NPDES ID2]:[ECHO BFR]],28,FALSE)</f>
        <v>-</v>
      </c>
      <c r="AZ1283" t="str">
        <f>VLOOKUP(Sheet1[[#This Row],[NPDES ID2]],Combined_Sheet__Major_Only___2[[NPDES ID2]:[ECHO BFR]],29,FALSE)</f>
        <v>thickening</v>
      </c>
      <c r="BA1283">
        <f>VLOOKUP(Sheet1[[#This Row],[NPDES ID2]],Combined_Sheet__Major_Only___2[[NPDES ID2]:[ECHO BFR]],17,FALSE)</f>
        <v>38.978467999999999</v>
      </c>
      <c r="BB1283">
        <f>VLOOKUP(Sheet1[[#This Row],[NPDES ID2]],Combined_Sheet__Major_Only___2[[NPDES ID2]:[ECHO BFR]],18,FALSE)</f>
        <v>-92.721789999999999</v>
      </c>
      <c r="BC1283" s="2" t="str">
        <f>IF(ISNUMBER(SEARCH("aerobic",$AW1283)),"aerobic","")</f>
        <v>aerobic</v>
      </c>
      <c r="BD1283" s="2" t="str">
        <f>IF(ISNUMBER(SEARCH("anaer",$AW1283)),"anaer","")</f>
        <v/>
      </c>
      <c r="BE1283" s="2" t="str">
        <f>IF(ISNUMBER(SEARCH("thickening",$AZ1283)),"thickening","")</f>
        <v>thickening</v>
      </c>
      <c r="BF1283" s="3" t="str">
        <f>IF(ISNUMBER(SEARCH("airDry",$AW1283)),"airDry","")</f>
        <v/>
      </c>
      <c r="BG1283" s="3" t="str">
        <f>IF(ISNUMBER(SEARCH("heatDry",$AY1283)),"heatDry","")</f>
        <v/>
      </c>
      <c r="BH1283" s="3" t="str">
        <f>IF(AND(ISNUMBER(SEARCH("aerobic",$AW1283)),ISNUMBER(SEARCH("anaer",$AW1283))),"Combined Aer and Anaer.","")</f>
        <v/>
      </c>
    </row>
    <row r="1284" spans="1:60" x14ac:dyDescent="0.25">
      <c r="A1284" s="5">
        <v>665</v>
      </c>
      <c r="B1284" t="s">
        <v>3267</v>
      </c>
      <c r="C1284">
        <v>27.3</v>
      </c>
      <c r="D1284">
        <v>3461.5283048831111</v>
      </c>
      <c r="E1284">
        <v>3427.783508913531</v>
      </c>
      <c r="F1284">
        <v>2321.7732668723238</v>
      </c>
      <c r="G1284">
        <v>4551.5589479328964</v>
      </c>
      <c r="H1284">
        <v>-109.87570787266451</v>
      </c>
      <c r="I1284">
        <v>-111.2809877309431</v>
      </c>
      <c r="J1284">
        <v>-130.67355070163529</v>
      </c>
      <c r="K1284">
        <v>-88.37255488368578</v>
      </c>
      <c r="L1284">
        <v>18.979053312692301</v>
      </c>
      <c r="M1284">
        <v>18.91125783089586</v>
      </c>
      <c r="N1284">
        <v>18.67412147809096</v>
      </c>
      <c r="O1284">
        <v>19.481497564239518</v>
      </c>
      <c r="P1284">
        <v>0.63948841547213642</v>
      </c>
      <c r="Q1284">
        <v>0.64571495629958275</v>
      </c>
      <c r="R1284">
        <v>0.52241285654978842</v>
      </c>
      <c r="S1284">
        <v>0.74816061301676218</v>
      </c>
      <c r="T1284">
        <v>71948.290335020196</v>
      </c>
      <c r="U1284">
        <v>71948.411298857798</v>
      </c>
      <c r="V1284">
        <v>71899.290564440918</v>
      </c>
      <c r="W1284">
        <v>71997.469194901394</v>
      </c>
      <c r="X1284">
        <v>4658.0402492336552</v>
      </c>
      <c r="Y1284">
        <v>4674.2646201192774</v>
      </c>
      <c r="Z1284">
        <v>4534.7845992562252</v>
      </c>
      <c r="AA1284">
        <v>4734.5299529000886</v>
      </c>
      <c r="AB1284">
        <v>712.39451113435496</v>
      </c>
      <c r="AC1284">
        <v>703.93713312014631</v>
      </c>
      <c r="AD1284">
        <v>620.99109959765951</v>
      </c>
      <c r="AE1284">
        <v>822.57940013269081</v>
      </c>
      <c r="AF1284">
        <v>68.130025330457215</v>
      </c>
      <c r="AG1284">
        <v>67.886666771178113</v>
      </c>
      <c r="AH1284">
        <v>67.03539102900757</v>
      </c>
      <c r="AI1284">
        <v>69.933660758803271</v>
      </c>
      <c r="AJ1284">
        <v>0.60879648543160692</v>
      </c>
      <c r="AK1284">
        <v>0.60879648412779797</v>
      </c>
      <c r="AL1284">
        <v>0.60879575910939387</v>
      </c>
      <c r="AM1284">
        <v>0.60879719961822631</v>
      </c>
      <c r="AN1284">
        <v>0.9657455084086678</v>
      </c>
      <c r="AO1284">
        <v>0.96574550840866746</v>
      </c>
      <c r="AP1284">
        <v>0.96574550840866746</v>
      </c>
      <c r="AQ1284">
        <v>0.96574550840866746</v>
      </c>
      <c r="AR1284">
        <v>16.271360847874039</v>
      </c>
      <c r="AS1284">
        <v>16.271360847874039</v>
      </c>
      <c r="AT1284">
        <v>16.271360847874039</v>
      </c>
      <c r="AU1284">
        <v>16.271360847874039</v>
      </c>
      <c r="AV1284" t="str">
        <f>VLOOKUP(Sheet1[[#This Row],[NPDES ID2]],Combined_Sheet__Major_Only___2[[NPDES ID2]:[ECHO BFR]],3,FALSE)</f>
        <v>TX</v>
      </c>
      <c r="AW1284" t="s">
        <v>41</v>
      </c>
      <c r="AX1284" t="str">
        <f>VLOOKUP(Sheet1[[#This Row],[NPDES ID2]],Combined_Sheet__Major_Only___2[[NPDES ID2]:[ECHO BFR]],27,FALSE)</f>
        <v>other</v>
      </c>
      <c r="AY1284" t="str">
        <f>VLOOKUP(Sheet1[[#This Row],[NPDES ID2]],Combined_Sheet__Major_Only___2[[NPDES ID2]:[ECHO BFR]],28,FALSE)</f>
        <v>-</v>
      </c>
      <c r="AZ1284" t="str">
        <f>VLOOKUP(Sheet1[[#This Row],[NPDES ID2]],Combined_Sheet__Major_Only___2[[NPDES ID2]:[ECHO BFR]],29,FALSE)</f>
        <v>thickening</v>
      </c>
      <c r="BA1284">
        <f>VLOOKUP(Sheet1[[#This Row],[NPDES ID2]],Combined_Sheet__Major_Only___2[[NPDES ID2]:[ECHO BFR]],17,FALSE)</f>
        <v>29.138556000000001</v>
      </c>
      <c r="BB1284">
        <f>VLOOKUP(Sheet1[[#This Row],[NPDES ID2]],Combined_Sheet__Major_Only___2[[NPDES ID2]:[ECHO BFR]],18,FALSE)</f>
        <v>-95.059916999999999</v>
      </c>
      <c r="BC1284" s="2" t="str">
        <f>IF(ISNUMBER(SEARCH("aerobic",$AW1284)),"aerobic","")</f>
        <v>aerobic</v>
      </c>
      <c r="BD1284" s="2" t="str">
        <f>IF(ISNUMBER(SEARCH("anaer",$AW1284)),"anaer","")</f>
        <v/>
      </c>
      <c r="BE1284" s="2" t="str">
        <f>IF(ISNUMBER(SEARCH("thickening",$AZ1284)),"thickening","")</f>
        <v>thickening</v>
      </c>
      <c r="BF1284" s="4" t="str">
        <f>IF(ISNUMBER(SEARCH("airDry",$AW1284)),"airDry","")</f>
        <v/>
      </c>
      <c r="BG1284" s="4" t="str">
        <f>IF(ISNUMBER(SEARCH("heatDry",$AY1284)),"heatDry","")</f>
        <v/>
      </c>
      <c r="BH1284" s="4" t="str">
        <f>IF(AND(ISNUMBER(SEARCH("aerobic",$AW1284)),ISNUMBER(SEARCH("anaer",$AW1284))),"Combined Aer and Anaer.","")</f>
        <v/>
      </c>
    </row>
    <row r="1285" spans="1:60" x14ac:dyDescent="0.25">
      <c r="A1285" s="5">
        <v>471</v>
      </c>
      <c r="B1285" t="s">
        <v>2347</v>
      </c>
      <c r="C1285">
        <v>445.97</v>
      </c>
      <c r="D1285">
        <v>372.65264507653859</v>
      </c>
      <c r="E1285">
        <v>368.5378236315521</v>
      </c>
      <c r="F1285">
        <v>296.40148032288528</v>
      </c>
      <c r="G1285">
        <v>456.22119717034877</v>
      </c>
      <c r="H1285">
        <v>-110.9756775910669</v>
      </c>
      <c r="I1285">
        <v>-112.3439522828522</v>
      </c>
      <c r="J1285">
        <v>-131.72271327972331</v>
      </c>
      <c r="K1285">
        <v>-89.371287446338442</v>
      </c>
      <c r="L1285">
        <v>306.91259002747881</v>
      </c>
      <c r="M1285">
        <v>305.78118079538319</v>
      </c>
      <c r="N1285">
        <v>301.82463753131009</v>
      </c>
      <c r="O1285">
        <v>315.29661259830738</v>
      </c>
      <c r="P1285">
        <v>10.45267969553697</v>
      </c>
      <c r="Q1285">
        <v>10.547218061505481</v>
      </c>
      <c r="R1285">
        <v>8.5507703221668407</v>
      </c>
      <c r="S1285">
        <v>12.1967771198665</v>
      </c>
      <c r="T1285">
        <v>71830.067447172521</v>
      </c>
      <c r="U1285">
        <v>71830.188217199582</v>
      </c>
      <c r="V1285">
        <v>71781.146184943733</v>
      </c>
      <c r="W1285">
        <v>71879.167511762993</v>
      </c>
      <c r="X1285">
        <v>4697.8284629945747</v>
      </c>
      <c r="Y1285">
        <v>4714.6240760950104</v>
      </c>
      <c r="Z1285">
        <v>4569.7083372812758</v>
      </c>
      <c r="AA1285">
        <v>4777.4268528437506</v>
      </c>
      <c r="AB1285">
        <v>725.39901090577303</v>
      </c>
      <c r="AC1285">
        <v>716.65736374808489</v>
      </c>
      <c r="AD1285">
        <v>631.47321002864192</v>
      </c>
      <c r="AE1285">
        <v>839.18645737618738</v>
      </c>
      <c r="AF1285">
        <v>67.444207007594116</v>
      </c>
      <c r="AG1285">
        <v>67.195745369273055</v>
      </c>
      <c r="AH1285">
        <v>66.326032660223788</v>
      </c>
      <c r="AI1285">
        <v>69.286387722173529</v>
      </c>
      <c r="AJ1285">
        <v>0.60040742448912043</v>
      </c>
      <c r="AK1285">
        <v>0.6004074031518053</v>
      </c>
      <c r="AL1285">
        <v>0.60039558846339269</v>
      </c>
      <c r="AM1285">
        <v>0.60041906300332293</v>
      </c>
      <c r="AN1285">
        <v>0.96569190423942064</v>
      </c>
      <c r="AO1285">
        <v>0.96569190423942042</v>
      </c>
      <c r="AP1285">
        <v>0.96569190423942042</v>
      </c>
      <c r="AQ1285">
        <v>0.96569190423942042</v>
      </c>
      <c r="AR1285">
        <v>16.0129395396688</v>
      </c>
      <c r="AS1285">
        <v>16.012939539668789</v>
      </c>
      <c r="AT1285">
        <v>16.012939539668789</v>
      </c>
      <c r="AU1285">
        <v>16.012939539668789</v>
      </c>
      <c r="AV1285" t="str">
        <f>VLOOKUP(Sheet1[[#This Row],[NPDES ID2]],Combined_Sheet__Major_Only___2[[NPDES ID2]:[ECHO BFR]],3,FALSE)</f>
        <v>WV</v>
      </c>
      <c r="AW1285" t="s">
        <v>12185</v>
      </c>
      <c r="AX1285" t="str">
        <f>VLOOKUP(Sheet1[[#This Row],[NPDES ID2]],Combined_Sheet__Major_Only___2[[NPDES ID2]:[ECHO BFR]],27,FALSE)</f>
        <v>methaneBioCaptureRecover</v>
      </c>
      <c r="AY1285" t="str">
        <f>VLOOKUP(Sheet1[[#This Row],[NPDES ID2]],Combined_Sheet__Major_Only___2[[NPDES ID2]:[ECHO BFR]],28,FALSE)</f>
        <v>-</v>
      </c>
      <c r="AZ1285" t="str">
        <f>VLOOKUP(Sheet1[[#This Row],[NPDES ID2]],Combined_Sheet__Major_Only___2[[NPDES ID2]:[ECHO BFR]],29,FALSE)</f>
        <v>preliminaryOps, thickening</v>
      </c>
      <c r="BA1285">
        <f>VLOOKUP(Sheet1[[#This Row],[NPDES ID2]],Combined_Sheet__Major_Only___2[[NPDES ID2]:[ECHO BFR]],17,FALSE)</f>
        <v>39.494432000000003</v>
      </c>
      <c r="BB1285">
        <f>VLOOKUP(Sheet1[[#This Row],[NPDES ID2]],Combined_Sheet__Major_Only___2[[NPDES ID2]:[ECHO BFR]],18,FALSE)</f>
        <v>-80.121972999999997</v>
      </c>
      <c r="BC1285" s="2" t="str">
        <f>IF(ISNUMBER(SEARCH("aerobic",$AW1285)),"aerobic","")</f>
        <v/>
      </c>
      <c r="BD1285" s="2" t="str">
        <f>IF(ISNUMBER(SEARCH("anaer",$AW1285)),"anaer","")</f>
        <v>anaer</v>
      </c>
      <c r="BE1285" s="2" t="str">
        <f>IF(ISNUMBER(SEARCH("thickening",$AZ1285)),"thickening","")</f>
        <v>thickening</v>
      </c>
      <c r="BF1285" s="4" t="str">
        <f>IF(ISNUMBER(SEARCH("airDry",$AW1285)),"airDry","")</f>
        <v/>
      </c>
      <c r="BG1285" s="4" t="str">
        <f>IF(ISNUMBER(SEARCH("heatDry",$AY1285)),"heatDry","")</f>
        <v/>
      </c>
      <c r="BH1285" s="4" t="str">
        <f>IF(AND(ISNUMBER(SEARCH("aerobic",$AW1285)),ISNUMBER(SEARCH("anaer",$AW1285))),"Combined Aer and Anaer.","")</f>
        <v/>
      </c>
    </row>
    <row r="1286" spans="1:60" x14ac:dyDescent="0.25">
      <c r="A1286" s="5">
        <v>2263</v>
      </c>
      <c r="B1286" t="s">
        <v>10590</v>
      </c>
      <c r="C1286">
        <v>497</v>
      </c>
      <c r="D1286">
        <v>328.6352881026715</v>
      </c>
      <c r="E1286">
        <v>325.93750997310423</v>
      </c>
      <c r="F1286">
        <v>263.36756864810559</v>
      </c>
      <c r="G1286">
        <v>403.03740662224698</v>
      </c>
      <c r="H1286">
        <v>-138.60419667766871</v>
      </c>
      <c r="I1286">
        <v>-139.9049375035255</v>
      </c>
      <c r="J1286">
        <v>-158.54316947258189</v>
      </c>
      <c r="K1286">
        <v>-115.70838737649061</v>
      </c>
      <c r="L1286">
        <v>375.54846277011382</v>
      </c>
      <c r="M1286">
        <v>373.30946149953701</v>
      </c>
      <c r="N1286">
        <v>365.47963699385878</v>
      </c>
      <c r="O1286">
        <v>392.14004868218302</v>
      </c>
      <c r="P1286">
        <v>15.514548403781729</v>
      </c>
      <c r="Q1286">
        <v>15.446845362975891</v>
      </c>
      <c r="R1286">
        <v>13.0150617991823</v>
      </c>
      <c r="S1286">
        <v>17.451072570736692</v>
      </c>
      <c r="T1286">
        <v>71802.802730949712</v>
      </c>
      <c r="U1286">
        <v>71802.923456279939</v>
      </c>
      <c r="V1286">
        <v>71753.899574418872</v>
      </c>
      <c r="W1286">
        <v>71851.88462366772</v>
      </c>
      <c r="X1286">
        <v>5645.0280538493134</v>
      </c>
      <c r="Y1286">
        <v>5675.6238339115698</v>
      </c>
      <c r="Z1286">
        <v>5400.6611450345299</v>
      </c>
      <c r="AA1286">
        <v>5798.2805055438212</v>
      </c>
      <c r="AB1286">
        <v>1078.3266558028661</v>
      </c>
      <c r="AC1286">
        <v>1063.3572659940801</v>
      </c>
      <c r="AD1286">
        <v>905.08576472642551</v>
      </c>
      <c r="AE1286">
        <v>1304.2463701780421</v>
      </c>
      <c r="AF1286">
        <v>56.124692039650007</v>
      </c>
      <c r="AG1286">
        <v>55.790264038385679</v>
      </c>
      <c r="AH1286">
        <v>54.619829379126941</v>
      </c>
      <c r="AI1286">
        <v>58.604017633751987</v>
      </c>
      <c r="AJ1286">
        <v>0.46221202054335159</v>
      </c>
      <c r="AK1286">
        <v>0.46221199848963901</v>
      </c>
      <c r="AL1286">
        <v>0.46219980593681842</v>
      </c>
      <c r="AM1286">
        <v>0.46222403141366553</v>
      </c>
      <c r="AN1286">
        <v>0.96567951816063224</v>
      </c>
      <c r="AO1286">
        <v>0.96567951816063247</v>
      </c>
      <c r="AP1286">
        <v>0.96567951816063247</v>
      </c>
      <c r="AQ1286">
        <v>0.96567951816063247</v>
      </c>
      <c r="AR1286">
        <v>11.76213453905757</v>
      </c>
      <c r="AS1286">
        <v>11.76213453905757</v>
      </c>
      <c r="AT1286">
        <v>11.76213453905757</v>
      </c>
      <c r="AU1286">
        <v>11.76213453905757</v>
      </c>
      <c r="AV1286" t="str">
        <f>VLOOKUP(Sheet1[[#This Row],[NPDES ID2]],Combined_Sheet__Major_Only___2[[NPDES ID2]:[ECHO BFR]],3,FALSE)</f>
        <v>MA</v>
      </c>
      <c r="AW1286" t="s">
        <v>54</v>
      </c>
      <c r="AX1286" t="str">
        <f>VLOOKUP(Sheet1[[#This Row],[NPDES ID2]],Combined_Sheet__Major_Only___2[[NPDES ID2]:[ECHO BFR]],27,FALSE)</f>
        <v>-</v>
      </c>
      <c r="AY1286" t="str">
        <f>VLOOKUP(Sheet1[[#This Row],[NPDES ID2]],Combined_Sheet__Major_Only___2[[NPDES ID2]:[ECHO BFR]],28,FALSE)</f>
        <v>-</v>
      </c>
      <c r="AZ1286" t="str">
        <f>VLOOKUP(Sheet1[[#This Row],[NPDES ID2]],Combined_Sheet__Major_Only___2[[NPDES ID2]:[ECHO BFR]],29,FALSE)</f>
        <v>thickening</v>
      </c>
      <c r="BA1286">
        <f>VLOOKUP(Sheet1[[#This Row],[NPDES ID2]],Combined_Sheet__Major_Only___2[[NPDES ID2]:[ECHO BFR]],17,FALSE)</f>
        <v>42.571367000000002</v>
      </c>
      <c r="BB1286">
        <f>VLOOKUP(Sheet1[[#This Row],[NPDES ID2]],Combined_Sheet__Major_Only___2[[NPDES ID2]:[ECHO BFR]],18,FALSE)</f>
        <v>-72.598121000000006</v>
      </c>
      <c r="BC1286" s="2" t="str">
        <f>IF(ISNUMBER(SEARCH("aerobic",$AW1286)),"aerobic","")</f>
        <v/>
      </c>
      <c r="BD1286" s="2" t="str">
        <f>IF(ISNUMBER(SEARCH("anaer",$AW1286)),"anaer","")</f>
        <v/>
      </c>
      <c r="BE1286" s="2" t="str">
        <f>IF(ISNUMBER(SEARCH("thickening",$AZ1286)),"thickening","")</f>
        <v>thickening</v>
      </c>
      <c r="BF1286" s="4" t="str">
        <f>IF(ISNUMBER(SEARCH("airDry",$AW1286)),"airDry","")</f>
        <v/>
      </c>
      <c r="BG1286" s="4" t="str">
        <f>IF(ISNUMBER(SEARCH("heatDry",$AY1286)),"heatDry","")</f>
        <v/>
      </c>
      <c r="BH1286" s="4" t="str">
        <f>IF(AND(ISNUMBER(SEARCH("aerobic",$AW1286)),ISNUMBER(SEARCH("anaer",$AW1286))),"Combined Aer and Anaer.","")</f>
        <v/>
      </c>
    </row>
    <row r="1287" spans="1:60" x14ac:dyDescent="0.25">
      <c r="A1287" s="5">
        <v>352</v>
      </c>
      <c r="B1287" t="s">
        <v>1783</v>
      </c>
      <c r="C1287">
        <v>937.5</v>
      </c>
      <c r="D1287">
        <v>353.22323843140788</v>
      </c>
      <c r="E1287">
        <v>346.08773420476348</v>
      </c>
      <c r="F1287">
        <v>300.34874971933021</v>
      </c>
      <c r="G1287">
        <v>417.10526177051122</v>
      </c>
      <c r="H1287">
        <v>-110.4497354210805</v>
      </c>
      <c r="I1287">
        <v>-111.8245883511603</v>
      </c>
      <c r="J1287">
        <v>-131.2074467828802</v>
      </c>
      <c r="K1287">
        <v>-88.809751443183629</v>
      </c>
      <c r="L1287">
        <v>647.33524945504314</v>
      </c>
      <c r="M1287">
        <v>644.97297932473157</v>
      </c>
      <c r="N1287">
        <v>636.71438102351931</v>
      </c>
      <c r="O1287">
        <v>664.83766822801044</v>
      </c>
      <c r="P1287">
        <v>21.968309887950969</v>
      </c>
      <c r="Q1287">
        <v>22.171904571696981</v>
      </c>
      <c r="R1287">
        <v>17.9630582884052</v>
      </c>
      <c r="S1287">
        <v>25.65684854702182</v>
      </c>
      <c r="T1287">
        <v>71752.037416601772</v>
      </c>
      <c r="U1287">
        <v>71752.158058709101</v>
      </c>
      <c r="V1287">
        <v>71703.16797182645</v>
      </c>
      <c r="W1287">
        <v>71801.085474351145</v>
      </c>
      <c r="X1287">
        <v>4677.0758770031234</v>
      </c>
      <c r="Y1287">
        <v>4693.6620200499874</v>
      </c>
      <c r="Z1287">
        <v>4550.7791317495003</v>
      </c>
      <c r="AA1287">
        <v>4755.511261644172</v>
      </c>
      <c r="AB1287">
        <v>719.92619831204138</v>
      </c>
      <c r="AC1287">
        <v>711.29840141733166</v>
      </c>
      <c r="AD1287">
        <v>626.97755562922168</v>
      </c>
      <c r="AE1287">
        <v>832.35400925177987</v>
      </c>
      <c r="AF1287">
        <v>67.671214300856235</v>
      </c>
      <c r="AG1287">
        <v>67.424615823965837</v>
      </c>
      <c r="AH1287">
        <v>66.560731138669809</v>
      </c>
      <c r="AI1287">
        <v>69.500437830291546</v>
      </c>
      <c r="AJ1287">
        <v>0.60318405447948797</v>
      </c>
      <c r="AK1287">
        <v>0.60318400940832939</v>
      </c>
      <c r="AL1287">
        <v>0.60315917594992985</v>
      </c>
      <c r="AM1287">
        <v>0.60320851845940349</v>
      </c>
      <c r="AN1287">
        <v>0.96565643215840735</v>
      </c>
      <c r="AO1287">
        <v>0.96565643215840713</v>
      </c>
      <c r="AP1287">
        <v>0.96565643215840713</v>
      </c>
      <c r="AQ1287">
        <v>0.96565643215840713</v>
      </c>
      <c r="AR1287">
        <v>16.097900852158979</v>
      </c>
      <c r="AS1287">
        <v>16.097900852158979</v>
      </c>
      <c r="AT1287">
        <v>16.097900852158979</v>
      </c>
      <c r="AU1287">
        <v>16.097900852158979</v>
      </c>
      <c r="AV1287" t="str">
        <f>VLOOKUP(Sheet1[[#This Row],[NPDES ID2]],Combined_Sheet__Major_Only___2[[NPDES ID2]:[ECHO BFR]],3,FALSE)</f>
        <v>PA</v>
      </c>
      <c r="AW1287" t="s">
        <v>544</v>
      </c>
      <c r="AX1287" t="str">
        <f>VLOOKUP(Sheet1[[#This Row],[NPDES ID2]],Combined_Sheet__Major_Only___2[[NPDES ID2]:[ECHO BFR]],27,FALSE)</f>
        <v>other</v>
      </c>
      <c r="AY1287" t="str">
        <f>VLOOKUP(Sheet1[[#This Row],[NPDES ID2]],Combined_Sheet__Major_Only___2[[NPDES ID2]:[ECHO BFR]],28,FALSE)</f>
        <v>-</v>
      </c>
      <c r="AZ1287" t="str">
        <f>VLOOKUP(Sheet1[[#This Row],[NPDES ID2]],Combined_Sheet__Major_Only___2[[NPDES ID2]:[ECHO BFR]],29,FALSE)</f>
        <v>thickening, preliminaryOps</v>
      </c>
      <c r="BA1287">
        <f>VLOOKUP(Sheet1[[#This Row],[NPDES ID2]],Combined_Sheet__Major_Only___2[[NPDES ID2]:[ECHO BFR]],17,FALSE)</f>
        <v>40.059722000000001</v>
      </c>
      <c r="BB1287">
        <f>VLOOKUP(Sheet1[[#This Row],[NPDES ID2]],Combined_Sheet__Major_Only___2[[NPDES ID2]:[ECHO BFR]],18,FALSE)</f>
        <v>-77.531389000000004</v>
      </c>
      <c r="BC1287" s="2" t="str">
        <f>IF(ISNUMBER(SEARCH("aerobic",$AW1287)),"aerobic","")</f>
        <v>aerobic</v>
      </c>
      <c r="BD1287" s="2" t="str">
        <f>IF(ISNUMBER(SEARCH("anaer",$AW1287)),"anaer","")</f>
        <v/>
      </c>
      <c r="BE1287" s="2" t="str">
        <f>IF(ISNUMBER(SEARCH("thickening",$AZ1287)),"thickening","")</f>
        <v>thickening</v>
      </c>
      <c r="BF1287" s="3" t="str">
        <f>IF(ISNUMBER(SEARCH("airDry",$AW1287)),"airDry","")</f>
        <v/>
      </c>
      <c r="BG1287" s="3" t="str">
        <f>IF(ISNUMBER(SEARCH("heatDry",$AY1287)),"heatDry","")</f>
        <v/>
      </c>
      <c r="BH1287" s="3" t="str">
        <f>IF(AND(ISNUMBER(SEARCH("aerobic",$AW1287)),ISNUMBER(SEARCH("anaer",$AW1287))),"Combined Aer and Anaer.","")</f>
        <v/>
      </c>
    </row>
    <row r="1288" spans="1:60" x14ac:dyDescent="0.25">
      <c r="A1288" s="5">
        <v>704</v>
      </c>
      <c r="B1288" t="s">
        <v>3475</v>
      </c>
      <c r="C1288">
        <v>5047</v>
      </c>
      <c r="D1288">
        <v>940.54164579259134</v>
      </c>
      <c r="E1288">
        <v>941.24306614992929</v>
      </c>
      <c r="F1288">
        <v>758.53577625010496</v>
      </c>
      <c r="G1288">
        <v>1107.1226770226849</v>
      </c>
      <c r="H1288">
        <v>-136.64193392087881</v>
      </c>
      <c r="I1288">
        <v>-137.92826205251291</v>
      </c>
      <c r="J1288">
        <v>-157.0780809385106</v>
      </c>
      <c r="K1288">
        <v>-112.96872543088961</v>
      </c>
      <c r="L1288">
        <v>3827.4675699589802</v>
      </c>
      <c r="M1288">
        <v>3804.6910198363589</v>
      </c>
      <c r="N1288">
        <v>3725.2194963242218</v>
      </c>
      <c r="O1288">
        <v>3996.0445877295801</v>
      </c>
      <c r="P1288">
        <v>157.87080221468241</v>
      </c>
      <c r="Q1288">
        <v>157.22126696056199</v>
      </c>
      <c r="R1288">
        <v>132.42864955280791</v>
      </c>
      <c r="S1288">
        <v>177.61156588222011</v>
      </c>
      <c r="T1288">
        <v>71740.378009907799</v>
      </c>
      <c r="U1288">
        <v>71740.498632901115</v>
      </c>
      <c r="V1288">
        <v>71691.516307802318</v>
      </c>
      <c r="W1288">
        <v>71789.418296688644</v>
      </c>
      <c r="X1288">
        <v>5633.1198316365771</v>
      </c>
      <c r="Y1288">
        <v>5663.6082146578992</v>
      </c>
      <c r="Z1288">
        <v>5389.9881093848808</v>
      </c>
      <c r="AA1288">
        <v>5785.5835466529952</v>
      </c>
      <c r="AB1288">
        <v>1074.3966924647029</v>
      </c>
      <c r="AC1288">
        <v>1059.429101217595</v>
      </c>
      <c r="AD1288">
        <v>901.954921402384</v>
      </c>
      <c r="AE1288">
        <v>1298.514217038007</v>
      </c>
      <c r="AF1288">
        <v>56.209330729957337</v>
      </c>
      <c r="AG1288">
        <v>55.876714275079578</v>
      </c>
      <c r="AH1288">
        <v>54.706679539840451</v>
      </c>
      <c r="AI1288">
        <v>58.682560403633858</v>
      </c>
      <c r="AJ1288">
        <v>0.4632432676627235</v>
      </c>
      <c r="AK1288">
        <v>0.46324303112291448</v>
      </c>
      <c r="AL1288">
        <v>0.46311912922445192</v>
      </c>
      <c r="AM1288">
        <v>0.46336536945363699</v>
      </c>
      <c r="AN1288">
        <v>0.96565112554757904</v>
      </c>
      <c r="AO1288">
        <v>0.96565112554757915</v>
      </c>
      <c r="AP1288">
        <v>0.96565112554757915</v>
      </c>
      <c r="AQ1288">
        <v>0.96565112554757915</v>
      </c>
      <c r="AR1288">
        <v>11.79002909131129</v>
      </c>
      <c r="AS1288">
        <v>11.79002909131129</v>
      </c>
      <c r="AT1288">
        <v>11.79002909131129</v>
      </c>
      <c r="AU1288">
        <v>11.79002909131129</v>
      </c>
      <c r="AV1288" t="str">
        <f>VLOOKUP(Sheet1[[#This Row],[NPDES ID2]],Combined_Sheet__Major_Only___2[[NPDES ID2]:[ECHO BFR]],3,FALSE)</f>
        <v>MD</v>
      </c>
      <c r="AW1288" t="s">
        <v>87</v>
      </c>
      <c r="AX1288" t="str">
        <f>VLOOKUP(Sheet1[[#This Row],[NPDES ID2]],Combined_Sheet__Major_Only___2[[NPDES ID2]:[ECHO BFR]],27,FALSE)</f>
        <v>-</v>
      </c>
      <c r="AY1288" t="str">
        <f>VLOOKUP(Sheet1[[#This Row],[NPDES ID2]],Combined_Sheet__Major_Only___2[[NPDES ID2]:[ECHO BFR]],28,FALSE)</f>
        <v>-</v>
      </c>
      <c r="AZ1288" t="str">
        <f>VLOOKUP(Sheet1[[#This Row],[NPDES ID2]],Combined_Sheet__Major_Only___2[[NPDES ID2]:[ECHO BFR]],29,FALSE)</f>
        <v>thickening</v>
      </c>
      <c r="BA1288">
        <f>VLOOKUP(Sheet1[[#This Row],[NPDES ID2]],Combined_Sheet__Major_Only___2[[NPDES ID2]:[ECHO BFR]],17,FALSE)</f>
        <v>39.171019999999999</v>
      </c>
      <c r="BB1288">
        <f>VLOOKUP(Sheet1[[#This Row],[NPDES ID2]],Combined_Sheet__Major_Only___2[[NPDES ID2]:[ECHO BFR]],18,FALSE)</f>
        <v>-77.262720000000002</v>
      </c>
      <c r="BC1288" s="2" t="str">
        <f>IF(ISNUMBER(SEARCH("aerobic",$AW1288)),"aerobic","")</f>
        <v/>
      </c>
      <c r="BD1288" s="2" t="str">
        <f>IF(ISNUMBER(SEARCH("anaer",$AW1288)),"anaer","")</f>
        <v/>
      </c>
      <c r="BE1288" s="2" t="str">
        <f>IF(ISNUMBER(SEARCH("thickening",$AZ1288)),"thickening","")</f>
        <v>thickening</v>
      </c>
      <c r="BF1288" s="3" t="str">
        <f>IF(ISNUMBER(SEARCH("airDry",$AW1288)),"airDry","")</f>
        <v/>
      </c>
      <c r="BG1288" s="3" t="str">
        <f>IF(ISNUMBER(SEARCH("heatDry",$AY1288)),"heatDry","")</f>
        <v/>
      </c>
      <c r="BH1288" s="3" t="str">
        <f>IF(AND(ISNUMBER(SEARCH("aerobic",$AW1288)),ISNUMBER(SEARCH("anaer",$AW1288))),"Combined Aer and Anaer.","")</f>
        <v/>
      </c>
    </row>
    <row r="1289" spans="1:60" x14ac:dyDescent="0.25">
      <c r="A1289" s="5">
        <v>1930</v>
      </c>
      <c r="B1289" t="s">
        <v>9106</v>
      </c>
      <c r="C1289">
        <v>2979.63</v>
      </c>
      <c r="D1289">
        <v>635.5421378640624</v>
      </c>
      <c r="E1289">
        <v>633.0579564911236</v>
      </c>
      <c r="F1289">
        <v>516.81123370630212</v>
      </c>
      <c r="G1289">
        <v>739.91441471002474</v>
      </c>
      <c r="H1289">
        <v>-105.0298845110328</v>
      </c>
      <c r="I1289">
        <v>-106.4803791953599</v>
      </c>
      <c r="J1289">
        <v>-125.9699074117749</v>
      </c>
      <c r="K1289">
        <v>-83.429632322021433</v>
      </c>
      <c r="L1289">
        <v>2146.5476730318319</v>
      </c>
      <c r="M1289">
        <v>2139.7149457637179</v>
      </c>
      <c r="N1289">
        <v>2115.856367653143</v>
      </c>
      <c r="O1289">
        <v>2197.1394163631539</v>
      </c>
      <c r="P1289">
        <v>69.633711694510225</v>
      </c>
      <c r="Q1289">
        <v>70.575124295088401</v>
      </c>
      <c r="R1289">
        <v>56.604664926572241</v>
      </c>
      <c r="S1289">
        <v>82.239782756981</v>
      </c>
      <c r="T1289">
        <v>71712.851765551779</v>
      </c>
      <c r="U1289">
        <v>71712.972343419489</v>
      </c>
      <c r="V1289">
        <v>71664.008342817353</v>
      </c>
      <c r="W1289">
        <v>71761.873706152212</v>
      </c>
      <c r="X1289">
        <v>4480.1900778770168</v>
      </c>
      <c r="Y1289">
        <v>4494.3015616943057</v>
      </c>
      <c r="Z1289">
        <v>4374.1892960372361</v>
      </c>
      <c r="AA1289">
        <v>4545.6966305591932</v>
      </c>
      <c r="AB1289">
        <v>663.57731782145788</v>
      </c>
      <c r="AC1289">
        <v>656.11412245093504</v>
      </c>
      <c r="AD1289">
        <v>580.94025300931116</v>
      </c>
      <c r="AE1289">
        <v>761.58811323687723</v>
      </c>
      <c r="AF1289">
        <v>70.609671793501846</v>
      </c>
      <c r="AG1289">
        <v>70.386008403571537</v>
      </c>
      <c r="AH1289">
        <v>69.599474660418565</v>
      </c>
      <c r="AI1289">
        <v>72.272466266081523</v>
      </c>
      <c r="AJ1289">
        <v>0.63914119654483614</v>
      </c>
      <c r="AK1289">
        <v>0.63914105012956635</v>
      </c>
      <c r="AL1289">
        <v>0.63906187831487615</v>
      </c>
      <c r="AM1289">
        <v>0.63921920053836456</v>
      </c>
      <c r="AN1289">
        <v>0.96563859086607307</v>
      </c>
      <c r="AO1289">
        <v>0.96563859086607284</v>
      </c>
      <c r="AP1289">
        <v>0.96563859086607284</v>
      </c>
      <c r="AQ1289">
        <v>0.96563859086607284</v>
      </c>
      <c r="AR1289">
        <v>17.20205595540935</v>
      </c>
      <c r="AS1289">
        <v>17.202055955409339</v>
      </c>
      <c r="AT1289">
        <v>17.202055955409339</v>
      </c>
      <c r="AU1289">
        <v>17.202055955409339</v>
      </c>
      <c r="AV1289" t="str">
        <f>VLOOKUP(Sheet1[[#This Row],[NPDES ID2]],Combined_Sheet__Major_Only___2[[NPDES ID2]:[ECHO BFR]],3,FALSE)</f>
        <v>IN</v>
      </c>
      <c r="AW1289" t="s">
        <v>12185</v>
      </c>
      <c r="AX1289" t="str">
        <f>VLOOKUP(Sheet1[[#This Row],[NPDES ID2]],Combined_Sheet__Major_Only___2[[NPDES ID2]:[ECHO BFR]],27,FALSE)</f>
        <v>tempSludgeStore</v>
      </c>
      <c r="AY1289" t="str">
        <f>VLOOKUP(Sheet1[[#This Row],[NPDES ID2]],Combined_Sheet__Major_Only___2[[NPDES ID2]:[ECHO BFR]],28,FALSE)</f>
        <v>-</v>
      </c>
      <c r="AZ1289" t="str">
        <f>VLOOKUP(Sheet1[[#This Row],[NPDES ID2]],Combined_Sheet__Major_Only___2[[NPDES ID2]:[ECHO BFR]],29,FALSE)</f>
        <v>preliminaryOps, thickening</v>
      </c>
      <c r="BA1289">
        <f>VLOOKUP(Sheet1[[#This Row],[NPDES ID2]],Combined_Sheet__Major_Only___2[[NPDES ID2]:[ECHO BFR]],17,FALSE)</f>
        <v>41.622777999999997</v>
      </c>
      <c r="BB1289">
        <f>VLOOKUP(Sheet1[[#This Row],[NPDES ID2]],Combined_Sheet__Major_Only___2[[NPDES ID2]:[ECHO BFR]],18,FALSE)</f>
        <v>-87.513082999999995</v>
      </c>
      <c r="BC1289" s="2" t="str">
        <f>IF(ISNUMBER(SEARCH("aerobic",$AW1289)),"aerobic","")</f>
        <v/>
      </c>
      <c r="BD1289" s="2" t="str">
        <f>IF(ISNUMBER(SEARCH("anaer",$AW1289)),"anaer","")</f>
        <v>anaer</v>
      </c>
      <c r="BE1289" s="2" t="str">
        <f>IF(ISNUMBER(SEARCH("thickening",$AZ1289)),"thickening","")</f>
        <v>thickening</v>
      </c>
      <c r="BF1289" s="3" t="str">
        <f>IF(ISNUMBER(SEARCH("airDry",$AW1289)),"airDry","")</f>
        <v/>
      </c>
      <c r="BG1289" s="3" t="str">
        <f>IF(ISNUMBER(SEARCH("heatDry",$AY1289)),"heatDry","")</f>
        <v/>
      </c>
      <c r="BH1289" s="3" t="str">
        <f>IF(AND(ISNUMBER(SEARCH("aerobic",$AW1289)),ISNUMBER(SEARCH("anaer",$AW1289))),"Combined Aer and Anaer.","")</f>
        <v/>
      </c>
    </row>
    <row r="1290" spans="1:60" x14ac:dyDescent="0.25">
      <c r="A1290" s="5">
        <v>2485</v>
      </c>
      <c r="B1290" t="s">
        <v>11562</v>
      </c>
      <c r="C1290">
        <v>195</v>
      </c>
      <c r="D1290">
        <v>585.96991928494776</v>
      </c>
      <c r="E1290">
        <v>582.5588175465258</v>
      </c>
      <c r="F1290">
        <v>427.26248022769971</v>
      </c>
      <c r="G1290">
        <v>742.82228230470491</v>
      </c>
      <c r="H1290">
        <v>-109.2684305257963</v>
      </c>
      <c r="I1290">
        <v>-110.64077108171411</v>
      </c>
      <c r="J1290">
        <v>-130.08677610679291</v>
      </c>
      <c r="K1290">
        <v>-87.773247682394327</v>
      </c>
      <c r="L1290">
        <v>136.2128613882154</v>
      </c>
      <c r="M1290">
        <v>135.7335219595949</v>
      </c>
      <c r="N1290">
        <v>134.05703778681061</v>
      </c>
      <c r="O1290">
        <v>139.76514957617539</v>
      </c>
      <c r="P1290">
        <v>4.5664273606402093</v>
      </c>
      <c r="Q1290">
        <v>4.6123758121077909</v>
      </c>
      <c r="R1290">
        <v>3.7279942307256588</v>
      </c>
      <c r="S1290">
        <v>5.3491978225675982</v>
      </c>
      <c r="T1290">
        <v>71663.157771917671</v>
      </c>
      <c r="U1290">
        <v>71663.278268318783</v>
      </c>
      <c r="V1290">
        <v>71614.347349506163</v>
      </c>
      <c r="W1290">
        <v>71712.14659158235</v>
      </c>
      <c r="X1290">
        <v>4617.4762593494406</v>
      </c>
      <c r="Y1290">
        <v>4633.3641819335098</v>
      </c>
      <c r="Z1290">
        <v>4497.0478968706784</v>
      </c>
      <c r="AA1290">
        <v>4692.1706393253107</v>
      </c>
      <c r="AB1290">
        <v>703.06950879359965</v>
      </c>
      <c r="AC1290">
        <v>694.78322382951342</v>
      </c>
      <c r="AD1290">
        <v>613.23698124509701</v>
      </c>
      <c r="AE1290">
        <v>811.11650769381117</v>
      </c>
      <c r="AF1290">
        <v>68.456337541302958</v>
      </c>
      <c r="AG1290">
        <v>68.215508801253407</v>
      </c>
      <c r="AH1290">
        <v>67.372846870918679</v>
      </c>
      <c r="AI1290">
        <v>70.241514389458644</v>
      </c>
      <c r="AJ1290">
        <v>0.61278856995365782</v>
      </c>
      <c r="AK1290">
        <v>0.61278856064259168</v>
      </c>
      <c r="AL1290">
        <v>0.61278339163019802</v>
      </c>
      <c r="AM1290">
        <v>0.61279366179877948</v>
      </c>
      <c r="AN1290">
        <v>0.96561593843029625</v>
      </c>
      <c r="AO1290">
        <v>0.96561593843029625</v>
      </c>
      <c r="AP1290">
        <v>0.96561593843029625</v>
      </c>
      <c r="AQ1290">
        <v>0.96561593843029625</v>
      </c>
      <c r="AR1290">
        <v>16.394002331848199</v>
      </c>
      <c r="AS1290">
        <v>16.394002331848199</v>
      </c>
      <c r="AT1290">
        <v>16.394002331848199</v>
      </c>
      <c r="AU1290">
        <v>16.394002331848199</v>
      </c>
      <c r="AV1290" t="str">
        <f>VLOOKUP(Sheet1[[#This Row],[NPDES ID2]],Combined_Sheet__Major_Only___2[[NPDES ID2]:[ECHO BFR]],3,FALSE)</f>
        <v>MO</v>
      </c>
      <c r="AW1290" t="s">
        <v>12185</v>
      </c>
      <c r="AX1290" t="str">
        <f>VLOOKUP(Sheet1[[#This Row],[NPDES ID2]],Combined_Sheet__Major_Only___2[[NPDES ID2]:[ECHO BFR]],27,FALSE)</f>
        <v>methaneBioCaptureRecover</v>
      </c>
      <c r="AY1290" t="str">
        <f>VLOOKUP(Sheet1[[#This Row],[NPDES ID2]],Combined_Sheet__Major_Only___2[[NPDES ID2]:[ECHO BFR]],28,FALSE)</f>
        <v>-</v>
      </c>
      <c r="AZ1290" t="str">
        <f>VLOOKUP(Sheet1[[#This Row],[NPDES ID2]],Combined_Sheet__Major_Only___2[[NPDES ID2]:[ECHO BFR]],29,FALSE)</f>
        <v>thickening, sludgeLagoon</v>
      </c>
      <c r="BA1290">
        <f>VLOOKUP(Sheet1[[#This Row],[NPDES ID2]],Combined_Sheet__Major_Only___2[[NPDES ID2]:[ECHO BFR]],17,FALSE)</f>
        <v>39.182198</v>
      </c>
      <c r="BB1290">
        <f>VLOOKUP(Sheet1[[#This Row],[NPDES ID2]],Combined_Sheet__Major_Only___2[[NPDES ID2]:[ECHO BFR]],18,FALSE)</f>
        <v>-91.871615000000006</v>
      </c>
      <c r="BC1290" s="2" t="str">
        <f>IF(ISNUMBER(SEARCH("aerobic",$AW1290)),"aerobic","")</f>
        <v/>
      </c>
      <c r="BD1290" s="2" t="str">
        <f>IF(ISNUMBER(SEARCH("anaer",$AW1290)),"anaer","")</f>
        <v>anaer</v>
      </c>
      <c r="BE1290" s="2" t="str">
        <f>IF(ISNUMBER(SEARCH("thickening",$AZ1290)),"thickening","")</f>
        <v>thickening</v>
      </c>
      <c r="BF1290" s="4" t="str">
        <f>IF(ISNUMBER(SEARCH("airDry",$AW1290)),"airDry","")</f>
        <v/>
      </c>
      <c r="BG1290" s="4" t="str">
        <f>IF(ISNUMBER(SEARCH("heatDry",$AY1290)),"heatDry","")</f>
        <v/>
      </c>
      <c r="BH1290" s="4" t="str">
        <f>IF(AND(ISNUMBER(SEARCH("aerobic",$AW1290)),ISNUMBER(SEARCH("anaer",$AW1290))),"Combined Aer and Anaer.","")</f>
        <v/>
      </c>
    </row>
    <row r="1291" spans="1:60" x14ac:dyDescent="0.25">
      <c r="A1291" s="5">
        <v>215</v>
      </c>
      <c r="B1291" t="s">
        <v>1129</v>
      </c>
      <c r="C1291">
        <v>2753.81</v>
      </c>
      <c r="D1291">
        <v>618.26111681686734</v>
      </c>
      <c r="E1291">
        <v>613.74852668933897</v>
      </c>
      <c r="F1291">
        <v>505.18759844528239</v>
      </c>
      <c r="G1291">
        <v>717.20558568432182</v>
      </c>
      <c r="H1291">
        <v>-108.9180113018726</v>
      </c>
      <c r="I1291">
        <v>-110.44565236960101</v>
      </c>
      <c r="J1291">
        <v>-129.70108839064861</v>
      </c>
      <c r="K1291">
        <v>-87.134506393460697</v>
      </c>
      <c r="L1291">
        <v>1918.7649062455689</v>
      </c>
      <c r="M1291">
        <v>1911.9545845200721</v>
      </c>
      <c r="N1291">
        <v>1888.169794683726</v>
      </c>
      <c r="O1291">
        <v>1969.1958254890151</v>
      </c>
      <c r="P1291">
        <v>64.488881765891762</v>
      </c>
      <c r="Q1291">
        <v>65.125610294945886</v>
      </c>
      <c r="R1291">
        <v>52.667068973938569</v>
      </c>
      <c r="S1291">
        <v>75.502704880051297</v>
      </c>
      <c r="T1291">
        <v>71591.62944696116</v>
      </c>
      <c r="U1291">
        <v>71591.749826101179</v>
      </c>
      <c r="V1291">
        <v>71542.866524411191</v>
      </c>
      <c r="W1291">
        <v>71640.570593156983</v>
      </c>
      <c r="X1291">
        <v>4624.5330317345579</v>
      </c>
      <c r="Y1291">
        <v>4640.5759835133194</v>
      </c>
      <c r="Z1291">
        <v>4503.0126072673083</v>
      </c>
      <c r="AA1291">
        <v>4699.9220940897876</v>
      </c>
      <c r="AB1291">
        <v>705.87697968456519</v>
      </c>
      <c r="AC1291">
        <v>697.54580063025219</v>
      </c>
      <c r="AD1291">
        <v>615.43481510743413</v>
      </c>
      <c r="AE1291">
        <v>814.82119821307106</v>
      </c>
      <c r="AF1291">
        <v>68.292283794072787</v>
      </c>
      <c r="AG1291">
        <v>68.050913494579305</v>
      </c>
      <c r="AH1291">
        <v>67.202770426035372</v>
      </c>
      <c r="AI1291">
        <v>70.085904251085907</v>
      </c>
      <c r="AJ1291">
        <v>0.61078155379464316</v>
      </c>
      <c r="AK1291">
        <v>0.61078141903678618</v>
      </c>
      <c r="AL1291">
        <v>0.61070847778408721</v>
      </c>
      <c r="AM1291">
        <v>0.61085341862832498</v>
      </c>
      <c r="AN1291">
        <v>0.96558328058192255</v>
      </c>
      <c r="AO1291">
        <v>0.96558328058192233</v>
      </c>
      <c r="AP1291">
        <v>0.96558328058192233</v>
      </c>
      <c r="AQ1291">
        <v>0.96558328058192233</v>
      </c>
      <c r="AR1291">
        <v>16.32994695209856</v>
      </c>
      <c r="AS1291">
        <v>16.32994695209857</v>
      </c>
      <c r="AT1291">
        <v>16.32994695209857</v>
      </c>
      <c r="AU1291">
        <v>16.32994695209857</v>
      </c>
      <c r="AV1291" t="str">
        <f>VLOOKUP(Sheet1[[#This Row],[NPDES ID2]],Combined_Sheet__Major_Only___2[[NPDES ID2]:[ECHO BFR]],3,FALSE)</f>
        <v>IL</v>
      </c>
      <c r="AW1291" t="s">
        <v>12185</v>
      </c>
      <c r="AX1291" t="str">
        <f>VLOOKUP(Sheet1[[#This Row],[NPDES ID2]],Combined_Sheet__Major_Only___2[[NPDES ID2]:[ECHO BFR]],27,FALSE)</f>
        <v>methaneBioCaptureRecover</v>
      </c>
      <c r="AY1291" t="str">
        <f>VLOOKUP(Sheet1[[#This Row],[NPDES ID2]],Combined_Sheet__Major_Only___2[[NPDES ID2]:[ECHO BFR]],28,FALSE)</f>
        <v>-</v>
      </c>
      <c r="AZ1291" t="str">
        <f>VLOOKUP(Sheet1[[#This Row],[NPDES ID2]],Combined_Sheet__Major_Only___2[[NPDES ID2]:[ECHO BFR]],29,FALSE)</f>
        <v>thickening</v>
      </c>
      <c r="BA1291">
        <f>VLOOKUP(Sheet1[[#This Row],[NPDES ID2]],Combined_Sheet__Major_Only___2[[NPDES ID2]:[ECHO BFR]],17,FALSE)</f>
        <v>39.843797000000002</v>
      </c>
      <c r="BB1291">
        <f>VLOOKUP(Sheet1[[#This Row],[NPDES ID2]],Combined_Sheet__Major_Only___2[[NPDES ID2]:[ECHO BFR]],18,FALSE)</f>
        <v>-89.644817000000003</v>
      </c>
      <c r="BC1291" s="2" t="str">
        <f>IF(ISNUMBER(SEARCH("aerobic",$AW1291)),"aerobic","")</f>
        <v/>
      </c>
      <c r="BD1291" s="2" t="str">
        <f>IF(ISNUMBER(SEARCH("anaer",$AW1291)),"anaer","")</f>
        <v>anaer</v>
      </c>
      <c r="BE1291" s="2" t="str">
        <f>IF(ISNUMBER(SEARCH("thickening",$AZ1291)),"thickening","")</f>
        <v>thickening</v>
      </c>
      <c r="BF1291" s="4" t="str">
        <f>IF(ISNUMBER(SEARCH("airDry",$AW1291)),"airDry","")</f>
        <v/>
      </c>
      <c r="BG1291" s="4" t="str">
        <f>IF(ISNUMBER(SEARCH("heatDry",$AY1291)),"heatDry","")</f>
        <v/>
      </c>
      <c r="BH1291" s="4" t="str">
        <f>IF(AND(ISNUMBER(SEARCH("aerobic",$AW1291)),ISNUMBER(SEARCH("anaer",$AW1291))),"Combined Aer and Anaer.","")</f>
        <v/>
      </c>
    </row>
    <row r="1292" spans="1:60" x14ac:dyDescent="0.25">
      <c r="A1292" s="5">
        <v>1211</v>
      </c>
      <c r="B1292" t="s">
        <v>5806</v>
      </c>
      <c r="C1292">
        <v>242.5</v>
      </c>
      <c r="D1292">
        <v>507.91813708764931</v>
      </c>
      <c r="E1292">
        <v>504.36158161650218</v>
      </c>
      <c r="F1292">
        <v>377.72742968577302</v>
      </c>
      <c r="G1292">
        <v>636.43073749904318</v>
      </c>
      <c r="H1292">
        <v>-110.5236659925026</v>
      </c>
      <c r="I1292">
        <v>-111.9293160918715</v>
      </c>
      <c r="J1292">
        <v>-131.2922061463733</v>
      </c>
      <c r="K1292">
        <v>-88.96500501867429</v>
      </c>
      <c r="L1292">
        <v>167.59361206361649</v>
      </c>
      <c r="M1292">
        <v>166.98381014698441</v>
      </c>
      <c r="N1292">
        <v>164.8510887191463</v>
      </c>
      <c r="O1292">
        <v>172.11267023861009</v>
      </c>
      <c r="P1292">
        <v>5.6823738356292806</v>
      </c>
      <c r="Q1292">
        <v>5.735405820597351</v>
      </c>
      <c r="R1292">
        <v>4.645788910806961</v>
      </c>
      <c r="S1292">
        <v>6.6377805143687469</v>
      </c>
      <c r="T1292">
        <v>71500.490889553606</v>
      </c>
      <c r="U1292">
        <v>71500.611119284236</v>
      </c>
      <c r="V1292">
        <v>71451.788489445098</v>
      </c>
      <c r="W1292">
        <v>71549.371292104464</v>
      </c>
      <c r="X1292">
        <v>4656.5151038372032</v>
      </c>
      <c r="Y1292">
        <v>4672.9837404748559</v>
      </c>
      <c r="Z1292">
        <v>4531.1012450781473</v>
      </c>
      <c r="AA1292">
        <v>4734.3954663405748</v>
      </c>
      <c r="AB1292">
        <v>716.13359969835085</v>
      </c>
      <c r="AC1292">
        <v>707.55747519101385</v>
      </c>
      <c r="AD1292">
        <v>623.76260503725905</v>
      </c>
      <c r="AE1292">
        <v>827.80521101808279</v>
      </c>
      <c r="AF1292">
        <v>67.72935321038976</v>
      </c>
      <c r="AG1292">
        <v>67.483004898444932</v>
      </c>
      <c r="AH1292">
        <v>66.620970443012709</v>
      </c>
      <c r="AI1292">
        <v>69.555518149574368</v>
      </c>
      <c r="AJ1292">
        <v>0.60389519029965522</v>
      </c>
      <c r="AK1292">
        <v>0.60389517874663601</v>
      </c>
      <c r="AL1292">
        <v>0.60388876834591976</v>
      </c>
      <c r="AM1292">
        <v>0.60390150502221829</v>
      </c>
      <c r="AN1292">
        <v>0.96554157925664486</v>
      </c>
      <c r="AO1292">
        <v>0.96554157925664474</v>
      </c>
      <c r="AP1292">
        <v>0.96554157925664474</v>
      </c>
      <c r="AQ1292">
        <v>0.96554157925664474</v>
      </c>
      <c r="AR1292">
        <v>16.120405804175391</v>
      </c>
      <c r="AS1292">
        <v>16.120405804175402</v>
      </c>
      <c r="AT1292">
        <v>16.120405804175402</v>
      </c>
      <c r="AU1292">
        <v>16.120405804175402</v>
      </c>
      <c r="AV1292" t="str">
        <f>VLOOKUP(Sheet1[[#This Row],[NPDES ID2]],Combined_Sheet__Major_Only___2[[NPDES ID2]:[ECHO BFR]],3,FALSE)</f>
        <v>MD</v>
      </c>
      <c r="AW1292" t="s">
        <v>41</v>
      </c>
      <c r="AX1292" t="str">
        <f>VLOOKUP(Sheet1[[#This Row],[NPDES ID2]],Combined_Sheet__Major_Only___2[[NPDES ID2]:[ECHO BFR]],27,FALSE)</f>
        <v>-</v>
      </c>
      <c r="AY1292" t="str">
        <f>VLOOKUP(Sheet1[[#This Row],[NPDES ID2]],Combined_Sheet__Major_Only___2[[NPDES ID2]:[ECHO BFR]],28,FALSE)</f>
        <v>-</v>
      </c>
      <c r="AZ1292" t="str">
        <f>VLOOKUP(Sheet1[[#This Row],[NPDES ID2]],Combined_Sheet__Major_Only___2[[NPDES ID2]:[ECHO BFR]],29,FALSE)</f>
        <v>thickening</v>
      </c>
      <c r="BA1292">
        <f>VLOOKUP(Sheet1[[#This Row],[NPDES ID2]],Combined_Sheet__Major_Only___2[[NPDES ID2]:[ECHO BFR]],17,FALSE)</f>
        <v>39.600267000000002</v>
      </c>
      <c r="BB1292">
        <f>VLOOKUP(Sheet1[[#This Row],[NPDES ID2]],Combined_Sheet__Major_Only___2[[NPDES ID2]:[ECHO BFR]],18,FALSE)</f>
        <v>-78.817457000000005</v>
      </c>
      <c r="BC1292" s="2" t="str">
        <f>IF(ISNUMBER(SEARCH("aerobic",$AW1292)),"aerobic","")</f>
        <v>aerobic</v>
      </c>
      <c r="BD1292" s="2" t="str">
        <f>IF(ISNUMBER(SEARCH("anaer",$AW1292)),"anaer","")</f>
        <v/>
      </c>
      <c r="BE1292" s="2" t="str">
        <f>IF(ISNUMBER(SEARCH("thickening",$AZ1292)),"thickening","")</f>
        <v>thickening</v>
      </c>
      <c r="BF1292" s="4" t="str">
        <f>IF(ISNUMBER(SEARCH("airDry",$AW1292)),"airDry","")</f>
        <v/>
      </c>
      <c r="BG1292" s="4" t="str">
        <f>IF(ISNUMBER(SEARCH("heatDry",$AY1292)),"heatDry","")</f>
        <v/>
      </c>
      <c r="BH1292" s="4" t="str">
        <f>IF(AND(ISNUMBER(SEARCH("aerobic",$AW1292)),ISNUMBER(SEARCH("anaer",$AW1292))),"Combined Aer and Anaer.","")</f>
        <v/>
      </c>
    </row>
    <row r="1293" spans="1:60" x14ac:dyDescent="0.25">
      <c r="A1293" s="5">
        <v>61</v>
      </c>
      <c r="B1293" t="s">
        <v>350</v>
      </c>
      <c r="C1293">
        <v>65.930000000000007</v>
      </c>
      <c r="D1293">
        <v>1505.937029024524</v>
      </c>
      <c r="E1293">
        <v>1489.471581430329</v>
      </c>
      <c r="F1293">
        <v>1033.534669832148</v>
      </c>
      <c r="G1293">
        <v>1966.2630025502169</v>
      </c>
      <c r="H1293">
        <v>-111.09906143814889</v>
      </c>
      <c r="I1293">
        <v>-112.50406130239151</v>
      </c>
      <c r="J1293">
        <v>-131.84891198717219</v>
      </c>
      <c r="K1293">
        <v>-89.535773943058871</v>
      </c>
      <c r="L1293">
        <v>45.363413944165607</v>
      </c>
      <c r="M1293">
        <v>45.196098328440463</v>
      </c>
      <c r="N1293">
        <v>44.610870922074959</v>
      </c>
      <c r="O1293">
        <v>46.603405297262228</v>
      </c>
      <c r="P1293">
        <v>1.545321215721025</v>
      </c>
      <c r="Q1293">
        <v>1.5592806448657019</v>
      </c>
      <c r="R1293">
        <v>1.264174674686533</v>
      </c>
      <c r="S1293">
        <v>1.803040118207625</v>
      </c>
      <c r="T1293">
        <v>71342.541779732201</v>
      </c>
      <c r="U1293">
        <v>71342.661750526488</v>
      </c>
      <c r="V1293">
        <v>71293.944268992404</v>
      </c>
      <c r="W1293">
        <v>71391.316909554094</v>
      </c>
      <c r="X1293">
        <v>4666.8729801041218</v>
      </c>
      <c r="Y1293">
        <v>4683.5625706934243</v>
      </c>
      <c r="Z1293">
        <v>4539.5189455072014</v>
      </c>
      <c r="AA1293">
        <v>4745.9976621571113</v>
      </c>
      <c r="AB1293">
        <v>720.74320459264504</v>
      </c>
      <c r="AC1293">
        <v>712.05204246532526</v>
      </c>
      <c r="AD1293">
        <v>627.41145704232827</v>
      </c>
      <c r="AE1293">
        <v>833.81691458547095</v>
      </c>
      <c r="AF1293">
        <v>67.429530012982454</v>
      </c>
      <c r="AG1293">
        <v>67.180851558729231</v>
      </c>
      <c r="AH1293">
        <v>66.310913799419438</v>
      </c>
      <c r="AI1293">
        <v>69.27265878000533</v>
      </c>
      <c r="AJ1293">
        <v>0.60022790264416859</v>
      </c>
      <c r="AK1293">
        <v>0.60022789951511368</v>
      </c>
      <c r="AL1293">
        <v>0.60022616020572728</v>
      </c>
      <c r="AM1293">
        <v>0.6002296159728352</v>
      </c>
      <c r="AN1293">
        <v>0.96546906828659762</v>
      </c>
      <c r="AO1293">
        <v>0.96546906828659762</v>
      </c>
      <c r="AP1293">
        <v>0.96546906828659762</v>
      </c>
      <c r="AQ1293">
        <v>0.96546906828659762</v>
      </c>
      <c r="AR1293">
        <v>16.0077626174781</v>
      </c>
      <c r="AS1293">
        <v>16.0077626174781</v>
      </c>
      <c r="AT1293">
        <v>16.0077626174781</v>
      </c>
      <c r="AU1293">
        <v>16.0077626174781</v>
      </c>
      <c r="AV1293" t="str">
        <f>VLOOKUP(Sheet1[[#This Row],[NPDES ID2]],Combined_Sheet__Major_Only___2[[NPDES ID2]:[ECHO BFR]],3,FALSE)</f>
        <v>TX</v>
      </c>
      <c r="AW1293" t="s">
        <v>41</v>
      </c>
      <c r="AX1293" t="str">
        <f>VLOOKUP(Sheet1[[#This Row],[NPDES ID2]],Combined_Sheet__Major_Only___2[[NPDES ID2]:[ECHO BFR]],27,FALSE)</f>
        <v>-</v>
      </c>
      <c r="AY1293" t="str">
        <f>VLOOKUP(Sheet1[[#This Row],[NPDES ID2]],Combined_Sheet__Major_Only___2[[NPDES ID2]:[ECHO BFR]],28,FALSE)</f>
        <v>-</v>
      </c>
      <c r="AZ1293" t="str">
        <f>VLOOKUP(Sheet1[[#This Row],[NPDES ID2]],Combined_Sheet__Major_Only___2[[NPDES ID2]:[ECHO BFR]],29,FALSE)</f>
        <v>thickening</v>
      </c>
      <c r="BA1293">
        <f>VLOOKUP(Sheet1[[#This Row],[NPDES ID2]],Combined_Sheet__Major_Only___2[[NPDES ID2]:[ECHO BFR]],17,FALSE)</f>
        <v>30.036452000000001</v>
      </c>
      <c r="BB1293">
        <f>VLOOKUP(Sheet1[[#This Row],[NPDES ID2]],Combined_Sheet__Major_Only___2[[NPDES ID2]:[ECHO BFR]],18,FALSE)</f>
        <v>-95.070071999999996</v>
      </c>
      <c r="BC1293" s="2" t="str">
        <f>IF(ISNUMBER(SEARCH("aerobic",$AW1293)),"aerobic","")</f>
        <v>aerobic</v>
      </c>
      <c r="BD1293" s="2" t="str">
        <f>IF(ISNUMBER(SEARCH("anaer",$AW1293)),"anaer","")</f>
        <v/>
      </c>
      <c r="BE1293" s="2" t="str">
        <f>IF(ISNUMBER(SEARCH("thickening",$AZ1293)),"thickening","")</f>
        <v>thickening</v>
      </c>
      <c r="BF1293" s="4" t="str">
        <f>IF(ISNUMBER(SEARCH("airDry",$AW1293)),"airDry","")</f>
        <v/>
      </c>
      <c r="BG1293" s="4" t="str">
        <f>IF(ISNUMBER(SEARCH("heatDry",$AY1293)),"heatDry","")</f>
        <v/>
      </c>
      <c r="BH1293" s="4" t="str">
        <f>IF(AND(ISNUMBER(SEARCH("aerobic",$AW1293)),ISNUMBER(SEARCH("anaer",$AW1293))),"Combined Aer and Anaer.","")</f>
        <v/>
      </c>
    </row>
    <row r="1294" spans="1:60" x14ac:dyDescent="0.25">
      <c r="A1294" s="5">
        <v>1567</v>
      </c>
      <c r="B1294" t="s">
        <v>7371</v>
      </c>
      <c r="C1294">
        <v>86.69</v>
      </c>
      <c r="D1294">
        <v>1166.121780045198</v>
      </c>
      <c r="E1294">
        <v>1153.253638931292</v>
      </c>
      <c r="F1294">
        <v>809.84474239585506</v>
      </c>
      <c r="G1294">
        <v>1516.347516928193</v>
      </c>
      <c r="H1294">
        <v>-110.54332176691319</v>
      </c>
      <c r="I1294">
        <v>-111.9648752006696</v>
      </c>
      <c r="J1294">
        <v>-131.31415438701791</v>
      </c>
      <c r="K1294">
        <v>-89.002669747672456</v>
      </c>
      <c r="L1294">
        <v>59.922488926705597</v>
      </c>
      <c r="M1294">
        <v>59.704581072953857</v>
      </c>
      <c r="N1294">
        <v>58.942403803252432</v>
      </c>
      <c r="O1294">
        <v>61.537413849616293</v>
      </c>
      <c r="P1294">
        <v>2.031356314757744</v>
      </c>
      <c r="Q1294">
        <v>2.0503402695978372</v>
      </c>
      <c r="R1294">
        <v>1.6607538588719759</v>
      </c>
      <c r="S1294">
        <v>2.3729877607307981</v>
      </c>
      <c r="T1294">
        <v>71253.907626850094</v>
      </c>
      <c r="U1294">
        <v>71254.027452340611</v>
      </c>
      <c r="V1294">
        <v>71205.368975450212</v>
      </c>
      <c r="W1294">
        <v>71302.623682207035</v>
      </c>
      <c r="X1294">
        <v>4639.6526753216631</v>
      </c>
      <c r="Y1294">
        <v>4656.0529955485672</v>
      </c>
      <c r="Z1294">
        <v>4514.7558792153104</v>
      </c>
      <c r="AA1294">
        <v>4717.2106224004392</v>
      </c>
      <c r="AB1294">
        <v>713.41861795612976</v>
      </c>
      <c r="AC1294">
        <v>704.87605257313453</v>
      </c>
      <c r="AD1294">
        <v>621.41522596891309</v>
      </c>
      <c r="AE1294">
        <v>824.63449527886189</v>
      </c>
      <c r="AF1294">
        <v>67.740554567838529</v>
      </c>
      <c r="AG1294">
        <v>67.494248464407079</v>
      </c>
      <c r="AH1294">
        <v>66.632579914975864</v>
      </c>
      <c r="AI1294">
        <v>69.566137069618392</v>
      </c>
      <c r="AJ1294">
        <v>0.60403220248731937</v>
      </c>
      <c r="AK1294">
        <v>0.60403219837243149</v>
      </c>
      <c r="AL1294">
        <v>0.604029911549534</v>
      </c>
      <c r="AM1294">
        <v>0.60403445515421894</v>
      </c>
      <c r="AN1294">
        <v>0.96542824446149966</v>
      </c>
      <c r="AO1294">
        <v>0.96542824446149933</v>
      </c>
      <c r="AP1294">
        <v>0.96542824446149933</v>
      </c>
      <c r="AQ1294">
        <v>0.96542824446149933</v>
      </c>
      <c r="AR1294">
        <v>16.124761417207619</v>
      </c>
      <c r="AS1294">
        <v>16.124761417207619</v>
      </c>
      <c r="AT1294">
        <v>16.124761417207619</v>
      </c>
      <c r="AU1294">
        <v>16.124761417207619</v>
      </c>
      <c r="AV1294" t="str">
        <f>VLOOKUP(Sheet1[[#This Row],[NPDES ID2]],Combined_Sheet__Major_Only___2[[NPDES ID2]:[ECHO BFR]],3,FALSE)</f>
        <v>TX</v>
      </c>
      <c r="AW1294" t="s">
        <v>41</v>
      </c>
      <c r="AX1294" t="str">
        <f>VLOOKUP(Sheet1[[#This Row],[NPDES ID2]],Combined_Sheet__Major_Only___2[[NPDES ID2]:[ECHO BFR]],27,FALSE)</f>
        <v>-</v>
      </c>
      <c r="AY1294" t="str">
        <f>VLOOKUP(Sheet1[[#This Row],[NPDES ID2]],Combined_Sheet__Major_Only___2[[NPDES ID2]:[ECHO BFR]],28,FALSE)</f>
        <v>-</v>
      </c>
      <c r="AZ1294" t="str">
        <f>VLOOKUP(Sheet1[[#This Row],[NPDES ID2]],Combined_Sheet__Major_Only___2[[NPDES ID2]:[ECHO BFR]],29,FALSE)</f>
        <v>thickening</v>
      </c>
      <c r="BA1294">
        <f>VLOOKUP(Sheet1[[#This Row],[NPDES ID2]],Combined_Sheet__Major_Only___2[[NPDES ID2]:[ECHO BFR]],17,FALSE)</f>
        <v>29.928833000000001</v>
      </c>
      <c r="BB1294">
        <f>VLOOKUP(Sheet1[[#This Row],[NPDES ID2]],Combined_Sheet__Major_Only___2[[NPDES ID2]:[ECHO BFR]],18,FALSE)</f>
        <v>-95.672721999999993</v>
      </c>
      <c r="BC1294" s="2" t="str">
        <f>IF(ISNUMBER(SEARCH("aerobic",$AW1294)),"aerobic","")</f>
        <v>aerobic</v>
      </c>
      <c r="BD1294" s="2" t="str">
        <f>IF(ISNUMBER(SEARCH("anaer",$AW1294)),"anaer","")</f>
        <v/>
      </c>
      <c r="BE1294" s="2" t="str">
        <f>IF(ISNUMBER(SEARCH("thickening",$AZ1294)),"thickening","")</f>
        <v>thickening</v>
      </c>
      <c r="BF1294" s="4" t="str">
        <f>IF(ISNUMBER(SEARCH("airDry",$AW1294)),"airDry","")</f>
        <v/>
      </c>
      <c r="BG1294" s="4" t="str">
        <f>IF(ISNUMBER(SEARCH("heatDry",$AY1294)),"heatDry","")</f>
        <v/>
      </c>
      <c r="BH1294" s="4" t="str">
        <f>IF(AND(ISNUMBER(SEARCH("aerobic",$AW1294)),ISNUMBER(SEARCH("anaer",$AW1294))),"Combined Aer and Anaer.","")</f>
        <v/>
      </c>
    </row>
    <row r="1295" spans="1:60" x14ac:dyDescent="0.25">
      <c r="A1295" s="5">
        <v>2043</v>
      </c>
      <c r="B1295" t="s">
        <v>9613</v>
      </c>
      <c r="C1295">
        <v>1287</v>
      </c>
      <c r="D1295">
        <v>389.93091786158328</v>
      </c>
      <c r="E1295">
        <v>388.01406830307809</v>
      </c>
      <c r="F1295">
        <v>329.1370505315935</v>
      </c>
      <c r="G1295">
        <v>454.43585936195262</v>
      </c>
      <c r="H1295">
        <v>-110.04051008720489</v>
      </c>
      <c r="I1295">
        <v>-111.4478128213123</v>
      </c>
      <c r="J1295">
        <v>-130.80750903952261</v>
      </c>
      <c r="K1295">
        <v>-88.378362220912081</v>
      </c>
      <c r="L1295">
        <v>891.0652088628276</v>
      </c>
      <c r="M1295">
        <v>887.84031306881934</v>
      </c>
      <c r="N1295">
        <v>876.56811629040931</v>
      </c>
      <c r="O1295">
        <v>914.95647058325096</v>
      </c>
      <c r="P1295">
        <v>30.15273231729164</v>
      </c>
      <c r="Q1295">
        <v>30.437651554353518</v>
      </c>
      <c r="R1295">
        <v>24.646345201430261</v>
      </c>
      <c r="S1295">
        <v>35.240979862025078</v>
      </c>
      <c r="T1295">
        <v>71153.643999673513</v>
      </c>
      <c r="U1295">
        <v>71153.763660795317</v>
      </c>
      <c r="V1295">
        <v>71105.171930406141</v>
      </c>
      <c r="W1295">
        <v>71202.293229546893</v>
      </c>
      <c r="X1295">
        <v>4625.5453301693478</v>
      </c>
      <c r="Y1295">
        <v>4641.8403860923117</v>
      </c>
      <c r="Z1295">
        <v>4501.6432708489911</v>
      </c>
      <c r="AA1295">
        <v>4702.4693949640396</v>
      </c>
      <c r="AB1295">
        <v>710.19200966152232</v>
      </c>
      <c r="AC1295">
        <v>701.71831534486523</v>
      </c>
      <c r="AD1295">
        <v>618.71399393178774</v>
      </c>
      <c r="AE1295">
        <v>820.70117317558072</v>
      </c>
      <c r="AF1295">
        <v>67.855354559690781</v>
      </c>
      <c r="AG1295">
        <v>67.610252215707746</v>
      </c>
      <c r="AH1295">
        <v>66.751119349860105</v>
      </c>
      <c r="AI1295">
        <v>69.674084562636509</v>
      </c>
      <c r="AJ1295">
        <v>0.6054364877344347</v>
      </c>
      <c r="AK1295">
        <v>0.60543642594216207</v>
      </c>
      <c r="AL1295">
        <v>0.60540249506745791</v>
      </c>
      <c r="AM1295">
        <v>0.60546991455665988</v>
      </c>
      <c r="AN1295">
        <v>0.96538194772898789</v>
      </c>
      <c r="AO1295">
        <v>0.96538194772898811</v>
      </c>
      <c r="AP1295">
        <v>0.96538194772898811</v>
      </c>
      <c r="AQ1295">
        <v>0.96538194772898811</v>
      </c>
      <c r="AR1295">
        <v>16.166872536137081</v>
      </c>
      <c r="AS1295">
        <v>16.16687253613707</v>
      </c>
      <c r="AT1295">
        <v>16.16687253613707</v>
      </c>
      <c r="AU1295">
        <v>16.16687253613707</v>
      </c>
      <c r="AV1295" t="str">
        <f>VLOOKUP(Sheet1[[#This Row],[NPDES ID2]],Combined_Sheet__Major_Only___2[[NPDES ID2]:[ECHO BFR]],3,FALSE)</f>
        <v>FL</v>
      </c>
      <c r="AW1295" t="s">
        <v>41</v>
      </c>
      <c r="AX1295" t="str">
        <f>VLOOKUP(Sheet1[[#This Row],[NPDES ID2]],Combined_Sheet__Major_Only___2[[NPDES ID2]:[ECHO BFR]],27,FALSE)</f>
        <v>-</v>
      </c>
      <c r="AY1295" t="str">
        <f>VLOOKUP(Sheet1[[#This Row],[NPDES ID2]],Combined_Sheet__Major_Only___2[[NPDES ID2]:[ECHO BFR]],28,FALSE)</f>
        <v>highTempCompost</v>
      </c>
      <c r="AZ1295" t="str">
        <f>VLOOKUP(Sheet1[[#This Row],[NPDES ID2]],Combined_Sheet__Major_Only___2[[NPDES ID2]:[ECHO BFR]],29,FALSE)</f>
        <v>thickening</v>
      </c>
      <c r="BA1295">
        <f>VLOOKUP(Sheet1[[#This Row],[NPDES ID2]],Combined_Sheet__Major_Only___2[[NPDES ID2]:[ECHO BFR]],17,FALSE)</f>
        <v>28.02018</v>
      </c>
      <c r="BB1295">
        <f>VLOOKUP(Sheet1[[#This Row],[NPDES ID2]],Combined_Sheet__Major_Only___2[[NPDES ID2]:[ECHO BFR]],18,FALSE)</f>
        <v>-82.139380000000003</v>
      </c>
      <c r="BC1295" s="2" t="str">
        <f>IF(ISNUMBER(SEARCH("aerobic",$AW1295)),"aerobic","")</f>
        <v>aerobic</v>
      </c>
      <c r="BD1295" s="2" t="str">
        <f>IF(ISNUMBER(SEARCH("anaer",$AW1295)),"anaer","")</f>
        <v/>
      </c>
      <c r="BE1295" s="2" t="str">
        <f>IF(ISNUMBER(SEARCH("thickening",$AZ1295)),"thickening","")</f>
        <v>thickening</v>
      </c>
      <c r="BF1295" s="4" t="str">
        <f>IF(ISNUMBER(SEARCH("airDry",$AW1295)),"airDry","")</f>
        <v/>
      </c>
      <c r="BG1295" s="4" t="str">
        <f>IF(ISNUMBER(SEARCH("heatDry",$AY1295)),"heatDry","")</f>
        <v/>
      </c>
      <c r="BH1295" s="4" t="str">
        <f>IF(AND(ISNUMBER(SEARCH("aerobic",$AW1295)),ISNUMBER(SEARCH("anaer",$AW1295))),"Combined Aer and Anaer.","")</f>
        <v/>
      </c>
    </row>
    <row r="1296" spans="1:60" x14ac:dyDescent="0.25">
      <c r="A1296" s="5">
        <v>2240</v>
      </c>
      <c r="B1296" t="s">
        <v>10492</v>
      </c>
      <c r="C1296">
        <v>553</v>
      </c>
      <c r="D1296">
        <v>349.92645744579539</v>
      </c>
      <c r="E1296">
        <v>344.2648344292295</v>
      </c>
      <c r="F1296">
        <v>287.46653680170289</v>
      </c>
      <c r="G1296">
        <v>422.19876501069962</v>
      </c>
      <c r="H1296">
        <v>-110.209543350201</v>
      </c>
      <c r="I1296">
        <v>-111.593249724429</v>
      </c>
      <c r="J1296">
        <v>-130.9842448566651</v>
      </c>
      <c r="K1296">
        <v>-88.628017848903639</v>
      </c>
      <c r="L1296">
        <v>382.93609731502528</v>
      </c>
      <c r="M1296">
        <v>381.55113067252239</v>
      </c>
      <c r="N1296">
        <v>376.70818439529262</v>
      </c>
      <c r="O1296">
        <v>393.19871442385812</v>
      </c>
      <c r="P1296">
        <v>12.95643371701002</v>
      </c>
      <c r="Q1296">
        <v>13.07906381370664</v>
      </c>
      <c r="R1296">
        <v>10.59010194222228</v>
      </c>
      <c r="S1296">
        <v>15.142912826898909</v>
      </c>
      <c r="T1296">
        <v>71146.955647783456</v>
      </c>
      <c r="U1296">
        <v>71147.075297940581</v>
      </c>
      <c r="V1296">
        <v>71098.488020054268</v>
      </c>
      <c r="W1296">
        <v>71195.600419885202</v>
      </c>
      <c r="X1296">
        <v>4624.3619504285452</v>
      </c>
      <c r="Y1296">
        <v>4640.6384794207697</v>
      </c>
      <c r="Z1296">
        <v>4500.5457311139726</v>
      </c>
      <c r="AA1296">
        <v>4701.232541668709</v>
      </c>
      <c r="AB1296">
        <v>709.87855540573491</v>
      </c>
      <c r="AC1296">
        <v>701.40504175920114</v>
      </c>
      <c r="AD1296">
        <v>618.46882895892816</v>
      </c>
      <c r="AE1296">
        <v>820.28702170208771</v>
      </c>
      <c r="AF1296">
        <v>67.863912797868764</v>
      </c>
      <c r="AG1296">
        <v>67.618673657174071</v>
      </c>
      <c r="AH1296">
        <v>66.76008662930775</v>
      </c>
      <c r="AI1296">
        <v>69.682391417860529</v>
      </c>
      <c r="AJ1296">
        <v>0.60554116139310277</v>
      </c>
      <c r="AK1296">
        <v>0.60554113503794915</v>
      </c>
      <c r="AL1296">
        <v>0.60552655668133581</v>
      </c>
      <c r="AM1296">
        <v>0.60555552246421407</v>
      </c>
      <c r="AN1296">
        <v>0.96537885497028764</v>
      </c>
      <c r="AO1296">
        <v>0.96537885497028808</v>
      </c>
      <c r="AP1296">
        <v>0.96537885497028808</v>
      </c>
      <c r="AQ1296">
        <v>0.96537885497028808</v>
      </c>
      <c r="AR1296">
        <v>16.170754980108988</v>
      </c>
      <c r="AS1296">
        <v>16.170754980108988</v>
      </c>
      <c r="AT1296">
        <v>16.170754980108988</v>
      </c>
      <c r="AU1296">
        <v>16.170754980108988</v>
      </c>
      <c r="AV1296" t="str">
        <f>VLOOKUP(Sheet1[[#This Row],[NPDES ID2]],Combined_Sheet__Major_Only___2[[NPDES ID2]:[ECHO BFR]],3,FALSE)</f>
        <v>AL</v>
      </c>
      <c r="AW1296" t="s">
        <v>41</v>
      </c>
      <c r="AX1296" t="str">
        <f>VLOOKUP(Sheet1[[#This Row],[NPDES ID2]],Combined_Sheet__Major_Only___2[[NPDES ID2]:[ECHO BFR]],27,FALSE)</f>
        <v>-</v>
      </c>
      <c r="AY1296" t="str">
        <f>VLOOKUP(Sheet1[[#This Row],[NPDES ID2]],Combined_Sheet__Major_Only___2[[NPDES ID2]:[ECHO BFR]],28,FALSE)</f>
        <v>-</v>
      </c>
      <c r="AZ1296" t="str">
        <f>VLOOKUP(Sheet1[[#This Row],[NPDES ID2]],Combined_Sheet__Major_Only___2[[NPDES ID2]:[ECHO BFR]],29,FALSE)</f>
        <v>thickening</v>
      </c>
      <c r="BA1296">
        <f>VLOOKUP(Sheet1[[#This Row],[NPDES ID2]],Combined_Sheet__Major_Only___2[[NPDES ID2]:[ECHO BFR]],17,FALSE)</f>
        <v>30.651202999999999</v>
      </c>
      <c r="BB1296">
        <f>VLOOKUP(Sheet1[[#This Row],[NPDES ID2]],Combined_Sheet__Major_Only___2[[NPDES ID2]:[ECHO BFR]],18,FALSE)</f>
        <v>-87.911621999999994</v>
      </c>
      <c r="BC1296" s="2" t="str">
        <f>IF(ISNUMBER(SEARCH("aerobic",$AW1296)),"aerobic","")</f>
        <v>aerobic</v>
      </c>
      <c r="BD1296" s="2" t="str">
        <f>IF(ISNUMBER(SEARCH("anaer",$AW1296)),"anaer","")</f>
        <v/>
      </c>
      <c r="BE1296" s="2" t="str">
        <f>IF(ISNUMBER(SEARCH("thickening",$AZ1296)),"thickening","")</f>
        <v>thickening</v>
      </c>
      <c r="BF1296" s="3" t="str">
        <f>IF(ISNUMBER(SEARCH("airDry",$AW1296)),"airDry","")</f>
        <v/>
      </c>
      <c r="BG1296" s="3" t="str">
        <f>IF(ISNUMBER(SEARCH("heatDry",$AY1296)),"heatDry","")</f>
        <v/>
      </c>
      <c r="BH1296" s="3" t="str">
        <f>IF(AND(ISNUMBER(SEARCH("aerobic",$AW1296)),ISNUMBER(SEARCH("anaer",$AW1296))),"Combined Aer and Anaer.","")</f>
        <v/>
      </c>
    </row>
    <row r="1297" spans="1:60" x14ac:dyDescent="0.25">
      <c r="A1297" s="5">
        <v>264</v>
      </c>
      <c r="B1297" t="s">
        <v>1358</v>
      </c>
      <c r="C1297">
        <v>1798.92</v>
      </c>
      <c r="D1297">
        <v>465.96904640133761</v>
      </c>
      <c r="E1297">
        <v>463.85941853692799</v>
      </c>
      <c r="F1297">
        <v>391.24805243256742</v>
      </c>
      <c r="G1297">
        <v>540.95720436179647</v>
      </c>
      <c r="H1297">
        <v>-110.4360644679125</v>
      </c>
      <c r="I1297">
        <v>-111.8648108195479</v>
      </c>
      <c r="J1297">
        <v>-131.17736992858579</v>
      </c>
      <c r="K1297">
        <v>-88.692178085855161</v>
      </c>
      <c r="L1297">
        <v>1239.9669839206831</v>
      </c>
      <c r="M1297">
        <v>1235.4167103149</v>
      </c>
      <c r="N1297">
        <v>1219.516293848088</v>
      </c>
      <c r="O1297">
        <v>1273.6720663057249</v>
      </c>
      <c r="P1297">
        <v>42.156339634281551</v>
      </c>
      <c r="Q1297">
        <v>42.541796207471457</v>
      </c>
      <c r="R1297">
        <v>34.478702537388948</v>
      </c>
      <c r="S1297">
        <v>49.214088554876362</v>
      </c>
      <c r="T1297">
        <v>71118.683573252172</v>
      </c>
      <c r="U1297">
        <v>71118.80317706104</v>
      </c>
      <c r="V1297">
        <v>71070.234720178036</v>
      </c>
      <c r="W1297">
        <v>71167.309502079384</v>
      </c>
      <c r="X1297">
        <v>4643.9174662157657</v>
      </c>
      <c r="Y1297">
        <v>4660.4686877776803</v>
      </c>
      <c r="Z1297">
        <v>4517.870194954533</v>
      </c>
      <c r="AA1297">
        <v>4722.2116188789769</v>
      </c>
      <c r="AB1297">
        <v>716.03680304559271</v>
      </c>
      <c r="AC1297">
        <v>707.43941604552253</v>
      </c>
      <c r="AD1297">
        <v>623.42793403972064</v>
      </c>
      <c r="AE1297">
        <v>828.16026755749772</v>
      </c>
      <c r="AF1297">
        <v>67.555767889349013</v>
      </c>
      <c r="AG1297">
        <v>67.308526272380931</v>
      </c>
      <c r="AH1297">
        <v>66.441198176791161</v>
      </c>
      <c r="AI1297">
        <v>69.391232305454963</v>
      </c>
      <c r="AJ1297">
        <v>0.6017719763546262</v>
      </c>
      <c r="AK1297">
        <v>0.60177188961431094</v>
      </c>
      <c r="AL1297">
        <v>0.60172450510598985</v>
      </c>
      <c r="AM1297">
        <v>0.6018186586148111</v>
      </c>
      <c r="AN1297">
        <v>0.96536577558186421</v>
      </c>
      <c r="AO1297">
        <v>0.96536577558186465</v>
      </c>
      <c r="AP1297">
        <v>0.96536577558186465</v>
      </c>
      <c r="AQ1297">
        <v>0.96536577558186465</v>
      </c>
      <c r="AR1297">
        <v>16.05369403253049</v>
      </c>
      <c r="AS1297">
        <v>16.05369403253049</v>
      </c>
      <c r="AT1297">
        <v>16.05369403253049</v>
      </c>
      <c r="AU1297">
        <v>16.05369403253049</v>
      </c>
      <c r="AV1297" t="str">
        <f>VLOOKUP(Sheet1[[#This Row],[NPDES ID2]],Combined_Sheet__Major_Only___2[[NPDES ID2]:[ECHO BFR]],3,FALSE)</f>
        <v>NJ</v>
      </c>
      <c r="AW1297" t="s">
        <v>41</v>
      </c>
      <c r="AX1297" t="str">
        <f>VLOOKUP(Sheet1[[#This Row],[NPDES ID2]],Combined_Sheet__Major_Only___2[[NPDES ID2]:[ECHO BFR]],27,FALSE)</f>
        <v>-</v>
      </c>
      <c r="AY1297" t="str">
        <f>VLOOKUP(Sheet1[[#This Row],[NPDES ID2]],Combined_Sheet__Major_Only___2[[NPDES ID2]:[ECHO BFR]],28,FALSE)</f>
        <v>-</v>
      </c>
      <c r="AZ1297" t="str">
        <f>VLOOKUP(Sheet1[[#This Row],[NPDES ID2]],Combined_Sheet__Major_Only___2[[NPDES ID2]:[ECHO BFR]],29,FALSE)</f>
        <v>thickening</v>
      </c>
      <c r="BA1297">
        <f>VLOOKUP(Sheet1[[#This Row],[NPDES ID2]],Combined_Sheet__Major_Only___2[[NPDES ID2]:[ECHO BFR]],17,FALSE)</f>
        <v>40.336956000000001</v>
      </c>
      <c r="BB1297">
        <f>VLOOKUP(Sheet1[[#This Row],[NPDES ID2]],Combined_Sheet__Major_Only___2[[NPDES ID2]:[ECHO BFR]],18,FALSE)</f>
        <v>-73.991718000000006</v>
      </c>
      <c r="BC1297" s="2" t="str">
        <f>IF(ISNUMBER(SEARCH("aerobic",$AW1297)),"aerobic","")</f>
        <v>aerobic</v>
      </c>
      <c r="BD1297" s="2" t="str">
        <f>IF(ISNUMBER(SEARCH("anaer",$AW1297)),"anaer","")</f>
        <v/>
      </c>
      <c r="BE1297" s="2" t="str">
        <f>IF(ISNUMBER(SEARCH("thickening",$AZ1297)),"thickening","")</f>
        <v>thickening</v>
      </c>
      <c r="BF1297" s="3" t="str">
        <f>IF(ISNUMBER(SEARCH("airDry",$AW1297)),"airDry","")</f>
        <v/>
      </c>
      <c r="BG1297" s="3" t="str">
        <f>IF(ISNUMBER(SEARCH("heatDry",$AY1297)),"heatDry","")</f>
        <v/>
      </c>
      <c r="BH1297" s="3" t="str">
        <f>IF(AND(ISNUMBER(SEARCH("aerobic",$AW1297)),ISNUMBER(SEARCH("anaer",$AW1297))),"Combined Aer and Anaer.","")</f>
        <v/>
      </c>
    </row>
    <row r="1298" spans="1:60" x14ac:dyDescent="0.25">
      <c r="A1298" s="5">
        <v>2407</v>
      </c>
      <c r="B1298" t="s">
        <v>11223</v>
      </c>
      <c r="C1298">
        <v>269.33999999999997</v>
      </c>
      <c r="D1298">
        <v>455.55727310155021</v>
      </c>
      <c r="E1298">
        <v>453.30502072435002</v>
      </c>
      <c r="F1298">
        <v>342.97469864630978</v>
      </c>
      <c r="G1298">
        <v>566.3980812674007</v>
      </c>
      <c r="H1298">
        <v>-105.69603330451559</v>
      </c>
      <c r="I1298">
        <v>-107.13732282901439</v>
      </c>
      <c r="J1298">
        <v>-126.6559026822659</v>
      </c>
      <c r="K1298">
        <v>-84.361542436282761</v>
      </c>
      <c r="L1298">
        <v>193.97964949064729</v>
      </c>
      <c r="M1298">
        <v>193.36200891995679</v>
      </c>
      <c r="N1298">
        <v>191.20191735283981</v>
      </c>
      <c r="O1298">
        <v>198.5567464927349</v>
      </c>
      <c r="P1298">
        <v>6.2954070970285132</v>
      </c>
      <c r="Q1298">
        <v>6.3798997491859541</v>
      </c>
      <c r="R1298">
        <v>5.1176238942783332</v>
      </c>
      <c r="S1298">
        <v>7.4336931473853678</v>
      </c>
      <c r="T1298">
        <v>71088.590834979987</v>
      </c>
      <c r="U1298">
        <v>71088.710389455839</v>
      </c>
      <c r="V1298">
        <v>71040.161965610227</v>
      </c>
      <c r="W1298">
        <v>71137.19670706433</v>
      </c>
      <c r="X1298">
        <v>4442.4487729208358</v>
      </c>
      <c r="Y1298">
        <v>4456.4552605537847</v>
      </c>
      <c r="Z1298">
        <v>4337.2247036702083</v>
      </c>
      <c r="AA1298">
        <v>4507.4813659939146</v>
      </c>
      <c r="AB1298">
        <v>658.07068325880016</v>
      </c>
      <c r="AC1298">
        <v>650.64806708138349</v>
      </c>
      <c r="AD1298">
        <v>576.14848361929546</v>
      </c>
      <c r="AE1298">
        <v>755.21521846505345</v>
      </c>
      <c r="AF1298">
        <v>70.580832679128306</v>
      </c>
      <c r="AG1298">
        <v>70.356198411045227</v>
      </c>
      <c r="AH1298">
        <v>69.570079893684877</v>
      </c>
      <c r="AI1298">
        <v>72.246115437630237</v>
      </c>
      <c r="AJ1298">
        <v>0.63878810930948471</v>
      </c>
      <c r="AK1298">
        <v>0.63878809648428136</v>
      </c>
      <c r="AL1298">
        <v>0.63878098104945391</v>
      </c>
      <c r="AM1298">
        <v>0.63879511854896176</v>
      </c>
      <c r="AN1298">
        <v>0.9653518430456991</v>
      </c>
      <c r="AO1298">
        <v>0.96535184304569943</v>
      </c>
      <c r="AP1298">
        <v>0.96535184304569943</v>
      </c>
      <c r="AQ1298">
        <v>0.96535184304569943</v>
      </c>
      <c r="AR1298">
        <v>17.19366296148025</v>
      </c>
      <c r="AS1298">
        <v>17.193662961480261</v>
      </c>
      <c r="AT1298">
        <v>17.193662961480261</v>
      </c>
      <c r="AU1298">
        <v>17.193662961480261</v>
      </c>
      <c r="AV1298" t="str">
        <f>VLOOKUP(Sheet1[[#This Row],[NPDES ID2]],Combined_Sheet__Major_Only___2[[NPDES ID2]:[ECHO BFR]],3,FALSE)</f>
        <v>NJ</v>
      </c>
      <c r="AW1298" t="s">
        <v>12185</v>
      </c>
      <c r="AX1298" t="str">
        <f>VLOOKUP(Sheet1[[#This Row],[NPDES ID2]],Combined_Sheet__Major_Only___2[[NPDES ID2]:[ECHO BFR]],27,FALSE)</f>
        <v>-</v>
      </c>
      <c r="AY1298" t="str">
        <f>VLOOKUP(Sheet1[[#This Row],[NPDES ID2]],Combined_Sheet__Major_Only___2[[NPDES ID2]:[ECHO BFR]],28,FALSE)</f>
        <v>-</v>
      </c>
      <c r="AZ1298" t="str">
        <f>VLOOKUP(Sheet1[[#This Row],[NPDES ID2]],Combined_Sheet__Major_Only___2[[NPDES ID2]:[ECHO BFR]],29,FALSE)</f>
        <v>thickening</v>
      </c>
      <c r="BA1298">
        <f>VLOOKUP(Sheet1[[#This Row],[NPDES ID2]],Combined_Sheet__Major_Only___2[[NPDES ID2]:[ECHO BFR]],17,FALSE)</f>
        <v>40.818429999999999</v>
      </c>
      <c r="BB1298">
        <f>VLOOKUP(Sheet1[[#This Row],[NPDES ID2]],Combined_Sheet__Major_Only___2[[NPDES ID2]:[ECHO BFR]],18,FALSE)</f>
        <v>-74.830950000000001</v>
      </c>
      <c r="BC1298" s="2" t="str">
        <f>IF(ISNUMBER(SEARCH("aerobic",$AW1298)),"aerobic","")</f>
        <v/>
      </c>
      <c r="BD1298" s="2" t="str">
        <f>IF(ISNUMBER(SEARCH("anaer",$AW1298)),"anaer","")</f>
        <v>anaer</v>
      </c>
      <c r="BE1298" s="2" t="str">
        <f>IF(ISNUMBER(SEARCH("thickening",$AZ1298)),"thickening","")</f>
        <v>thickening</v>
      </c>
      <c r="BF1298" s="4" t="str">
        <f>IF(ISNUMBER(SEARCH("airDry",$AW1298)),"airDry","")</f>
        <v/>
      </c>
      <c r="BG1298" s="4" t="str">
        <f>IF(ISNUMBER(SEARCH("heatDry",$AY1298)),"heatDry","")</f>
        <v/>
      </c>
      <c r="BH1298" s="4" t="str">
        <f>IF(AND(ISNUMBER(SEARCH("aerobic",$AW1298)),ISNUMBER(SEARCH("anaer",$AW1298))),"Combined Aer and Anaer.","")</f>
        <v/>
      </c>
    </row>
    <row r="1299" spans="1:60" x14ac:dyDescent="0.25">
      <c r="A1299" s="5">
        <v>396</v>
      </c>
      <c r="B1299" t="s">
        <v>1994</v>
      </c>
      <c r="C1299">
        <v>696</v>
      </c>
      <c r="D1299">
        <v>343.34700277533989</v>
      </c>
      <c r="E1299">
        <v>337.13495254089821</v>
      </c>
      <c r="F1299">
        <v>289.40535261320662</v>
      </c>
      <c r="G1299">
        <v>409.00347902147843</v>
      </c>
      <c r="H1299">
        <v>-110.6679357660971</v>
      </c>
      <c r="I1299">
        <v>-112.02143307269191</v>
      </c>
      <c r="J1299">
        <v>-131.4220160971461</v>
      </c>
      <c r="K1299">
        <v>-89.047743816523621</v>
      </c>
      <c r="L1299">
        <v>479.95944034647238</v>
      </c>
      <c r="M1299">
        <v>478.20105772144473</v>
      </c>
      <c r="N1299">
        <v>472.05282951958242</v>
      </c>
      <c r="O1299">
        <v>492.98852945662992</v>
      </c>
      <c r="P1299">
        <v>16.310730728839179</v>
      </c>
      <c r="Q1299">
        <v>16.46048330007384</v>
      </c>
      <c r="R1299">
        <v>13.33927882695113</v>
      </c>
      <c r="S1299">
        <v>19.04266010995558</v>
      </c>
      <c r="T1299">
        <v>71009.838203628256</v>
      </c>
      <c r="U1299">
        <v>71009.957628999779</v>
      </c>
      <c r="V1299">
        <v>70961.461631569953</v>
      </c>
      <c r="W1299">
        <v>71058.391587259699</v>
      </c>
      <c r="X1299">
        <v>4634.7047534823196</v>
      </c>
      <c r="Y1299">
        <v>4651.1926470908538</v>
      </c>
      <c r="Z1299">
        <v>4509.0676724859068</v>
      </c>
      <c r="AA1299">
        <v>4712.7419679556051</v>
      </c>
      <c r="AB1299">
        <v>714.27273749975518</v>
      </c>
      <c r="AC1299">
        <v>705.69391600654296</v>
      </c>
      <c r="AD1299">
        <v>621.95205251812945</v>
      </c>
      <c r="AE1299">
        <v>826.00808635079534</v>
      </c>
      <c r="AF1299">
        <v>67.582785578410636</v>
      </c>
      <c r="AG1299">
        <v>67.33544622295318</v>
      </c>
      <c r="AH1299">
        <v>66.46931499970745</v>
      </c>
      <c r="AI1299">
        <v>69.417073847264078</v>
      </c>
      <c r="AJ1299">
        <v>0.60210242004565029</v>
      </c>
      <c r="AK1299">
        <v>0.60210238688507345</v>
      </c>
      <c r="AL1299">
        <v>0.60208407084122817</v>
      </c>
      <c r="AM1299">
        <v>0.60212046327456104</v>
      </c>
      <c r="AN1299">
        <v>0.96531532852002366</v>
      </c>
      <c r="AO1299">
        <v>0.96531532852002355</v>
      </c>
      <c r="AP1299">
        <v>0.96531532852002355</v>
      </c>
      <c r="AQ1299">
        <v>0.96531532852002355</v>
      </c>
      <c r="AR1299">
        <v>16.064853746855341</v>
      </c>
      <c r="AS1299">
        <v>16.064853746855341</v>
      </c>
      <c r="AT1299">
        <v>16.064853746855341</v>
      </c>
      <c r="AU1299">
        <v>16.064853746855341</v>
      </c>
      <c r="AV1299" t="str">
        <f>VLOOKUP(Sheet1[[#This Row],[NPDES ID2]],Combined_Sheet__Major_Only___2[[NPDES ID2]:[ECHO BFR]],3,FALSE)</f>
        <v>OR</v>
      </c>
      <c r="AW1299" t="s">
        <v>41</v>
      </c>
      <c r="AX1299" t="str">
        <f>VLOOKUP(Sheet1[[#This Row],[NPDES ID2]],Combined_Sheet__Major_Only___2[[NPDES ID2]:[ECHO BFR]],27,FALSE)</f>
        <v>-</v>
      </c>
      <c r="AY1299" t="str">
        <f>VLOOKUP(Sheet1[[#This Row],[NPDES ID2]],Combined_Sheet__Major_Only___2[[NPDES ID2]:[ECHO BFR]],28,FALSE)</f>
        <v>pasteurize</v>
      </c>
      <c r="AZ1299" t="str">
        <f>VLOOKUP(Sheet1[[#This Row],[NPDES ID2]],Combined_Sheet__Major_Only___2[[NPDES ID2]:[ECHO BFR]],29,FALSE)</f>
        <v>thickening</v>
      </c>
      <c r="BA1299">
        <f>VLOOKUP(Sheet1[[#This Row],[NPDES ID2]],Combined_Sheet__Major_Only___2[[NPDES ID2]:[ECHO BFR]],17,FALSE)</f>
        <v>44.597769999999997</v>
      </c>
      <c r="BB1299">
        <f>VLOOKUP(Sheet1[[#This Row],[NPDES ID2]],Combined_Sheet__Major_Only___2[[NPDES ID2]:[ECHO BFR]],18,FALSE)</f>
        <v>-124.04844</v>
      </c>
      <c r="BC1299" s="2" t="str">
        <f>IF(ISNUMBER(SEARCH("aerobic",$AW1299)),"aerobic","")</f>
        <v>aerobic</v>
      </c>
      <c r="BD1299" s="2" t="str">
        <f>IF(ISNUMBER(SEARCH("anaer",$AW1299)),"anaer","")</f>
        <v/>
      </c>
      <c r="BE1299" s="2" t="str">
        <f>IF(ISNUMBER(SEARCH("thickening",$AZ1299)),"thickening","")</f>
        <v>thickening</v>
      </c>
      <c r="BF1299" s="3" t="str">
        <f>IF(ISNUMBER(SEARCH("airDry",$AW1299)),"airDry","")</f>
        <v/>
      </c>
      <c r="BG1299" s="3" t="str">
        <f>IF(ISNUMBER(SEARCH("heatDry",$AY1299)),"heatDry","")</f>
        <v/>
      </c>
      <c r="BH1299" s="3" t="str">
        <f>IF(AND(ISNUMBER(SEARCH("aerobic",$AW1299)),ISNUMBER(SEARCH("anaer",$AW1299))),"Combined Aer and Anaer.","")</f>
        <v/>
      </c>
    </row>
    <row r="1300" spans="1:60" x14ac:dyDescent="0.25">
      <c r="A1300" s="5">
        <v>1803</v>
      </c>
      <c r="B1300" t="s">
        <v>8531</v>
      </c>
      <c r="C1300">
        <v>3050.5</v>
      </c>
      <c r="D1300">
        <v>615.63671364018569</v>
      </c>
      <c r="E1300">
        <v>612.42746246515833</v>
      </c>
      <c r="F1300">
        <v>502.40377892482701</v>
      </c>
      <c r="G1300">
        <v>719.00105619106989</v>
      </c>
      <c r="H1300">
        <v>-137.47005318132551</v>
      </c>
      <c r="I1300">
        <v>-138.7866405836107</v>
      </c>
      <c r="J1300">
        <v>-158.19565469265709</v>
      </c>
      <c r="K1300">
        <v>-114.1414906869303</v>
      </c>
      <c r="L1300">
        <v>2311.7102765298459</v>
      </c>
      <c r="M1300">
        <v>2297.9520954294749</v>
      </c>
      <c r="N1300">
        <v>2249.89964428144</v>
      </c>
      <c r="O1300">
        <v>2413.5935306417118</v>
      </c>
      <c r="P1300">
        <v>95.385931349105903</v>
      </c>
      <c r="Q1300">
        <v>94.987423847427038</v>
      </c>
      <c r="R1300">
        <v>80.012584144368788</v>
      </c>
      <c r="S1300">
        <v>107.3108835335065</v>
      </c>
      <c r="T1300">
        <v>71000.853342541581</v>
      </c>
      <c r="U1300">
        <v>71000.972753183625</v>
      </c>
      <c r="V1300">
        <v>70952.482737065846</v>
      </c>
      <c r="W1300">
        <v>71049.400737783188</v>
      </c>
      <c r="X1300">
        <v>5576.3703152788539</v>
      </c>
      <c r="Y1300">
        <v>5606.5505446460502</v>
      </c>
      <c r="Z1300">
        <v>5335.5360560960808</v>
      </c>
      <c r="AA1300">
        <v>5727.3457388196412</v>
      </c>
      <c r="AB1300">
        <v>1063.8292660706541</v>
      </c>
      <c r="AC1300">
        <v>1049.0297860710789</v>
      </c>
      <c r="AD1300">
        <v>893.08572567325803</v>
      </c>
      <c r="AE1300">
        <v>1286.0352807841559</v>
      </c>
      <c r="AF1300">
        <v>56.189413176392321</v>
      </c>
      <c r="AG1300">
        <v>55.856128094876297</v>
      </c>
      <c r="AH1300">
        <v>54.686381405654373</v>
      </c>
      <c r="AI1300">
        <v>58.664355578439213</v>
      </c>
      <c r="AJ1300">
        <v>0.46300056916952559</v>
      </c>
      <c r="AK1300">
        <v>0.46300043029505511</v>
      </c>
      <c r="AL1300">
        <v>0.46292595562949829</v>
      </c>
      <c r="AM1300">
        <v>0.46307394955556119</v>
      </c>
      <c r="AN1300">
        <v>0.96531115769832065</v>
      </c>
      <c r="AO1300">
        <v>0.96531115769832065</v>
      </c>
      <c r="AP1300">
        <v>0.96531115769832065</v>
      </c>
      <c r="AQ1300">
        <v>0.96531115769832065</v>
      </c>
      <c r="AR1300">
        <v>11.784256725292551</v>
      </c>
      <c r="AS1300">
        <v>11.78425672529254</v>
      </c>
      <c r="AT1300">
        <v>11.78425672529254</v>
      </c>
      <c r="AU1300">
        <v>11.78425672529254</v>
      </c>
      <c r="AV1300" t="str">
        <f>VLOOKUP(Sheet1[[#This Row],[NPDES ID2]],Combined_Sheet__Major_Only___2[[NPDES ID2]:[ECHO BFR]],3,FALSE)</f>
        <v>VA</v>
      </c>
      <c r="AW1300" t="s">
        <v>54</v>
      </c>
      <c r="AX1300" t="str">
        <f>VLOOKUP(Sheet1[[#This Row],[NPDES ID2]],Combined_Sheet__Major_Only___2[[NPDES ID2]:[ECHO BFR]],27,FALSE)</f>
        <v>-</v>
      </c>
      <c r="AY1300" t="str">
        <f>VLOOKUP(Sheet1[[#This Row],[NPDES ID2]],Combined_Sheet__Major_Only___2[[NPDES ID2]:[ECHO BFR]],28,FALSE)</f>
        <v>-</v>
      </c>
      <c r="AZ1300" t="str">
        <f>VLOOKUP(Sheet1[[#This Row],[NPDES ID2]],Combined_Sheet__Major_Only___2[[NPDES ID2]:[ECHO BFR]],29,FALSE)</f>
        <v>preliminaryOps, thickening</v>
      </c>
      <c r="BA1300">
        <f>VLOOKUP(Sheet1[[#This Row],[NPDES ID2]],Combined_Sheet__Major_Only___2[[NPDES ID2]:[ECHO BFR]],17,FALSE)</f>
        <v>36.965690000000002</v>
      </c>
      <c r="BB1300">
        <f>VLOOKUP(Sheet1[[#This Row],[NPDES ID2]],Combined_Sheet__Major_Only___2[[NPDES ID2]:[ECHO BFR]],18,FALSE)</f>
        <v>-76.414789999999996</v>
      </c>
      <c r="BC1300" s="2" t="str">
        <f>IF(ISNUMBER(SEARCH("aerobic",$AW1300)),"aerobic","")</f>
        <v/>
      </c>
      <c r="BD1300" s="2" t="str">
        <f>IF(ISNUMBER(SEARCH("anaer",$AW1300)),"anaer","")</f>
        <v/>
      </c>
      <c r="BE1300" s="2" t="str">
        <f>IF(ISNUMBER(SEARCH("thickening",$AZ1300)),"thickening","")</f>
        <v>thickening</v>
      </c>
      <c r="BF1300" s="4" t="str">
        <f>IF(ISNUMBER(SEARCH("airDry",$AW1300)),"airDry","")</f>
        <v/>
      </c>
      <c r="BG1300" s="4" t="str">
        <f>IF(ISNUMBER(SEARCH("heatDry",$AY1300)),"heatDry","")</f>
        <v/>
      </c>
      <c r="BH1300" s="4" t="str">
        <f>IF(AND(ISNUMBER(SEARCH("aerobic",$AW1300)),ISNUMBER(SEARCH("anaer",$AW1300))),"Combined Aer and Anaer.","")</f>
        <v/>
      </c>
    </row>
    <row r="1301" spans="1:60" x14ac:dyDescent="0.25">
      <c r="A1301" s="5">
        <v>1096</v>
      </c>
      <c r="B1301" t="s">
        <v>5281</v>
      </c>
      <c r="C1301">
        <v>345.4</v>
      </c>
      <c r="D1301">
        <v>382.57350883077771</v>
      </c>
      <c r="E1301">
        <v>378.91303126301381</v>
      </c>
      <c r="F1301">
        <v>295.21369757310038</v>
      </c>
      <c r="G1301">
        <v>475.5840618454834</v>
      </c>
      <c r="H1301">
        <v>-139.21901942903091</v>
      </c>
      <c r="I1301">
        <v>-140.4779030138271</v>
      </c>
      <c r="J1301">
        <v>-159.04385088574239</v>
      </c>
      <c r="K1301">
        <v>-116.33544502235959</v>
      </c>
      <c r="L1301">
        <v>257.84126335134857</v>
      </c>
      <c r="M1301">
        <v>256.2887625253303</v>
      </c>
      <c r="N1301">
        <v>250.85922861725589</v>
      </c>
      <c r="O1301">
        <v>269.34617120495261</v>
      </c>
      <c r="P1301">
        <v>10.700697602179959</v>
      </c>
      <c r="Q1301">
        <v>10.64696424953423</v>
      </c>
      <c r="R1301">
        <v>8.9819491851323328</v>
      </c>
      <c r="S1301">
        <v>12.036499856221591</v>
      </c>
      <c r="T1301">
        <v>70994.955210334476</v>
      </c>
      <c r="U1301">
        <v>70995.074611307326</v>
      </c>
      <c r="V1301">
        <v>70946.588521635262</v>
      </c>
      <c r="W1301">
        <v>71043.498674484115</v>
      </c>
      <c r="X1301">
        <v>5606.0555043691256</v>
      </c>
      <c r="Y1301">
        <v>5636.7168907419073</v>
      </c>
      <c r="Z1301">
        <v>5361.0573225015714</v>
      </c>
      <c r="AA1301">
        <v>5759.775171757663</v>
      </c>
      <c r="AB1301">
        <v>1077.5393884913001</v>
      </c>
      <c r="AC1301">
        <v>1062.6140135752889</v>
      </c>
      <c r="AD1301">
        <v>903.34777081938603</v>
      </c>
      <c r="AE1301">
        <v>1305.253640079525</v>
      </c>
      <c r="AF1301">
        <v>55.879098851175783</v>
      </c>
      <c r="AG1301">
        <v>55.54276990763347</v>
      </c>
      <c r="AH1301">
        <v>54.36588741779989</v>
      </c>
      <c r="AI1301">
        <v>58.372263987404168</v>
      </c>
      <c r="AJ1301">
        <v>0.45922013996675898</v>
      </c>
      <c r="AK1301">
        <v>0.45922012479873209</v>
      </c>
      <c r="AL1301">
        <v>0.45921172343274919</v>
      </c>
      <c r="AM1301">
        <v>0.45922841603819209</v>
      </c>
      <c r="AN1301">
        <v>0.96530841920765342</v>
      </c>
      <c r="AO1301">
        <v>0.96530841920765309</v>
      </c>
      <c r="AP1301">
        <v>0.96530841920765309</v>
      </c>
      <c r="AQ1301">
        <v>0.96530841920765309</v>
      </c>
      <c r="AR1301">
        <v>11.670236260268601</v>
      </c>
      <c r="AS1301">
        <v>11.67023626026859</v>
      </c>
      <c r="AT1301">
        <v>11.67023626026859</v>
      </c>
      <c r="AU1301">
        <v>11.67023626026859</v>
      </c>
      <c r="AV1301" t="str">
        <f>VLOOKUP(Sheet1[[#This Row],[NPDES ID2]],Combined_Sheet__Major_Only___2[[NPDES ID2]:[ECHO BFR]],3,FALSE)</f>
        <v>NJ</v>
      </c>
      <c r="AW1301" t="s">
        <v>54</v>
      </c>
      <c r="AX1301" t="str">
        <f>VLOOKUP(Sheet1[[#This Row],[NPDES ID2]],Combined_Sheet__Major_Only___2[[NPDES ID2]:[ECHO BFR]],27,FALSE)</f>
        <v>-</v>
      </c>
      <c r="AY1301" t="str">
        <f>VLOOKUP(Sheet1[[#This Row],[NPDES ID2]],Combined_Sheet__Major_Only___2[[NPDES ID2]:[ECHO BFR]],28,FALSE)</f>
        <v>-</v>
      </c>
      <c r="AZ1301" t="str">
        <f>VLOOKUP(Sheet1[[#This Row],[NPDES ID2]],Combined_Sheet__Major_Only___2[[NPDES ID2]:[ECHO BFR]],29,FALSE)</f>
        <v>thickening</v>
      </c>
      <c r="BA1301">
        <f>VLOOKUP(Sheet1[[#This Row],[NPDES ID2]],Combined_Sheet__Major_Only___2[[NPDES ID2]:[ECHO BFR]],17,FALSE)</f>
        <v>40.136420000000001</v>
      </c>
      <c r="BB1301">
        <f>VLOOKUP(Sheet1[[#This Row],[NPDES ID2]],Combined_Sheet__Major_Only___2[[NPDES ID2]:[ECHO BFR]],18,FALSE)</f>
        <v>-74.704239999999999</v>
      </c>
      <c r="BC1301" s="2" t="str">
        <f>IF(ISNUMBER(SEARCH("aerobic",$AW1301)),"aerobic","")</f>
        <v/>
      </c>
      <c r="BD1301" s="2" t="str">
        <f>IF(ISNUMBER(SEARCH("anaer",$AW1301)),"anaer","")</f>
        <v/>
      </c>
      <c r="BE1301" s="2" t="str">
        <f>IF(ISNUMBER(SEARCH("thickening",$AZ1301)),"thickening","")</f>
        <v>thickening</v>
      </c>
      <c r="BF1301" s="3" t="str">
        <f>IF(ISNUMBER(SEARCH("airDry",$AW1301)),"airDry","")</f>
        <v/>
      </c>
      <c r="BG1301" s="3" t="str">
        <f>IF(ISNUMBER(SEARCH("heatDry",$AY1301)),"heatDry","")</f>
        <v/>
      </c>
      <c r="BH1301" s="3" t="str">
        <f>IF(AND(ISNUMBER(SEARCH("aerobic",$AW1301)),ISNUMBER(SEARCH("anaer",$AW1301))),"Combined Aer and Anaer.","")</f>
        <v/>
      </c>
    </row>
    <row r="1302" spans="1:60" x14ac:dyDescent="0.25">
      <c r="A1302" s="5">
        <v>1540</v>
      </c>
      <c r="B1302" t="s">
        <v>7247</v>
      </c>
      <c r="C1302">
        <v>94.67</v>
      </c>
      <c r="D1302">
        <v>1082.8283164778029</v>
      </c>
      <c r="E1302">
        <v>1070.380996975771</v>
      </c>
      <c r="F1302">
        <v>755.39103434283356</v>
      </c>
      <c r="G1302">
        <v>1405.4941773337021</v>
      </c>
      <c r="H1302">
        <v>-111.1346626654755</v>
      </c>
      <c r="I1302">
        <v>-112.53541434256729</v>
      </c>
      <c r="J1302">
        <v>-131.88258429569169</v>
      </c>
      <c r="K1302">
        <v>-89.566288022134927</v>
      </c>
      <c r="L1302">
        <v>65.114723139528763</v>
      </c>
      <c r="M1302">
        <v>64.874292405437444</v>
      </c>
      <c r="N1302">
        <v>64.033340192809462</v>
      </c>
      <c r="O1302">
        <v>66.896562229528314</v>
      </c>
      <c r="P1302">
        <v>2.218996437840715</v>
      </c>
      <c r="Q1302">
        <v>2.23898708954715</v>
      </c>
      <c r="R1302">
        <v>1.815373191371662</v>
      </c>
      <c r="S1302">
        <v>2.58882799932837</v>
      </c>
      <c r="T1302">
        <v>70990.861052907145</v>
      </c>
      <c r="U1302">
        <v>70990.980447168185</v>
      </c>
      <c r="V1302">
        <v>70942.497083017734</v>
      </c>
      <c r="W1302">
        <v>71039.401788310017</v>
      </c>
      <c r="X1302">
        <v>4645.5364403531084</v>
      </c>
      <c r="Y1302">
        <v>4662.1653180574158</v>
      </c>
      <c r="Z1302">
        <v>4518.6304468239514</v>
      </c>
      <c r="AA1302">
        <v>4724.3857526577804</v>
      </c>
      <c r="AB1302">
        <v>717.69443785168926</v>
      </c>
      <c r="AC1302">
        <v>709.03552143847628</v>
      </c>
      <c r="AD1302">
        <v>624.72691017782495</v>
      </c>
      <c r="AE1302">
        <v>830.3470437843489</v>
      </c>
      <c r="AF1302">
        <v>67.405433224668812</v>
      </c>
      <c r="AG1302">
        <v>67.156579255415394</v>
      </c>
      <c r="AH1302">
        <v>66.285987833736698</v>
      </c>
      <c r="AI1302">
        <v>69.249911857164875</v>
      </c>
      <c r="AJ1302">
        <v>0.5999331771376577</v>
      </c>
      <c r="AK1302">
        <v>0.59993317265699686</v>
      </c>
      <c r="AL1302">
        <v>0.59993068276778994</v>
      </c>
      <c r="AM1302">
        <v>0.59993562983926851</v>
      </c>
      <c r="AN1302">
        <v>0.9653065180445225</v>
      </c>
      <c r="AO1302">
        <v>0.96530651804452205</v>
      </c>
      <c r="AP1302">
        <v>0.96530651804452205</v>
      </c>
      <c r="AQ1302">
        <v>0.96530651804452205</v>
      </c>
      <c r="AR1302">
        <v>15.99867136683301</v>
      </c>
      <c r="AS1302">
        <v>15.998671366833021</v>
      </c>
      <c r="AT1302">
        <v>15.998671366833021</v>
      </c>
      <c r="AU1302">
        <v>15.998671366833021</v>
      </c>
      <c r="AV1302" t="str">
        <f>VLOOKUP(Sheet1[[#This Row],[NPDES ID2]],Combined_Sheet__Major_Only___2[[NPDES ID2]:[ECHO BFR]],3,FALSE)</f>
        <v>WA</v>
      </c>
      <c r="AW1302" t="s">
        <v>41</v>
      </c>
      <c r="AX1302" t="str">
        <f>VLOOKUP(Sheet1[[#This Row],[NPDES ID2]],Combined_Sheet__Major_Only___2[[NPDES ID2]:[ECHO BFR]],27,FALSE)</f>
        <v>-</v>
      </c>
      <c r="AY1302" t="str">
        <f>VLOOKUP(Sheet1[[#This Row],[NPDES ID2]],Combined_Sheet__Major_Only___2[[NPDES ID2]:[ECHO BFR]],28,FALSE)</f>
        <v>-</v>
      </c>
      <c r="AZ1302" t="str">
        <f>VLOOKUP(Sheet1[[#This Row],[NPDES ID2]],Combined_Sheet__Major_Only___2[[NPDES ID2]:[ECHO BFR]],29,FALSE)</f>
        <v>thickening</v>
      </c>
      <c r="BA1302">
        <f>VLOOKUP(Sheet1[[#This Row],[NPDES ID2]],Combined_Sheet__Major_Only___2[[NPDES ID2]:[ECHO BFR]],17,FALSE)</f>
        <v>45.903840000000002</v>
      </c>
      <c r="BB1302">
        <f>VLOOKUP(Sheet1[[#This Row],[NPDES ID2]],Combined_Sheet__Major_Only___2[[NPDES ID2]:[ECHO BFR]],18,FALSE)</f>
        <v>-122.74039</v>
      </c>
      <c r="BC1302" s="2" t="str">
        <f>IF(ISNUMBER(SEARCH("aerobic",$AW1302)),"aerobic","")</f>
        <v>aerobic</v>
      </c>
      <c r="BD1302" s="2" t="str">
        <f>IF(ISNUMBER(SEARCH("anaer",$AW1302)),"anaer","")</f>
        <v/>
      </c>
      <c r="BE1302" s="2" t="str">
        <f>IF(ISNUMBER(SEARCH("thickening",$AZ1302)),"thickening","")</f>
        <v>thickening</v>
      </c>
      <c r="BF1302" s="3" t="str">
        <f>IF(ISNUMBER(SEARCH("airDry",$AW1302)),"airDry","")</f>
        <v/>
      </c>
      <c r="BG1302" s="3" t="str">
        <f>IF(ISNUMBER(SEARCH("heatDry",$AY1302)),"heatDry","")</f>
        <v/>
      </c>
      <c r="BH1302" s="3" t="str">
        <f>IF(AND(ISNUMBER(SEARCH("aerobic",$AW1302)),ISNUMBER(SEARCH("anaer",$AW1302))),"Combined Aer and Anaer.","")</f>
        <v/>
      </c>
    </row>
    <row r="1303" spans="1:60" x14ac:dyDescent="0.25">
      <c r="A1303" s="5">
        <v>2196</v>
      </c>
      <c r="B1303" t="s">
        <v>10299</v>
      </c>
      <c r="C1303">
        <v>663</v>
      </c>
      <c r="D1303">
        <v>345.38987543306428</v>
      </c>
      <c r="E1303">
        <v>338.79758379063082</v>
      </c>
      <c r="F1303">
        <v>292.15602544732161</v>
      </c>
      <c r="G1303">
        <v>412.56799364537488</v>
      </c>
      <c r="H1303">
        <v>-111.1994411490279</v>
      </c>
      <c r="I1303">
        <v>-112.53716410035609</v>
      </c>
      <c r="J1303">
        <v>-131.93361976183249</v>
      </c>
      <c r="K1303">
        <v>-89.558652264129279</v>
      </c>
      <c r="L1303">
        <v>455.20783004218708</v>
      </c>
      <c r="M1303">
        <v>453.51765222002888</v>
      </c>
      <c r="N1303">
        <v>447.6077829586651</v>
      </c>
      <c r="O1303">
        <v>467.73167969307929</v>
      </c>
      <c r="P1303">
        <v>15.541405731651849</v>
      </c>
      <c r="Q1303">
        <v>15.679494540693931</v>
      </c>
      <c r="R1303">
        <v>12.717574241195591</v>
      </c>
      <c r="S1303">
        <v>18.123762112597849</v>
      </c>
      <c r="T1303">
        <v>70777.293386123594</v>
      </c>
      <c r="U1303">
        <v>70777.412430269149</v>
      </c>
      <c r="V1303">
        <v>70729.071240254401</v>
      </c>
      <c r="W1303">
        <v>70825.691779153494</v>
      </c>
      <c r="X1303">
        <v>4639.7965476350664</v>
      </c>
      <c r="Y1303">
        <v>4656.4853541304456</v>
      </c>
      <c r="Z1303">
        <v>4512.3884657420231</v>
      </c>
      <c r="AA1303">
        <v>4718.9724697669553</v>
      </c>
      <c r="AB1303">
        <v>718.04235926769627</v>
      </c>
      <c r="AC1303">
        <v>709.36005257906754</v>
      </c>
      <c r="AD1303">
        <v>624.86911441624795</v>
      </c>
      <c r="AE1303">
        <v>831.03813070340243</v>
      </c>
      <c r="AF1303">
        <v>67.287800828489068</v>
      </c>
      <c r="AG1303">
        <v>67.03820744885499</v>
      </c>
      <c r="AH1303">
        <v>66.164240277901968</v>
      </c>
      <c r="AI1303">
        <v>69.138734490790242</v>
      </c>
      <c r="AJ1303">
        <v>0.59849446409419826</v>
      </c>
      <c r="AK1303">
        <v>0.59849443259940238</v>
      </c>
      <c r="AL1303">
        <v>0.59847703126378016</v>
      </c>
      <c r="AM1303">
        <v>0.59851160620318233</v>
      </c>
      <c r="AN1303">
        <v>0.96520705598748291</v>
      </c>
      <c r="AO1303">
        <v>0.96520705598748335</v>
      </c>
      <c r="AP1303">
        <v>0.96520705598748335</v>
      </c>
      <c r="AQ1303">
        <v>0.96520705598748335</v>
      </c>
      <c r="AR1303">
        <v>15.953906920508761</v>
      </c>
      <c r="AS1303">
        <v>15.953906920508761</v>
      </c>
      <c r="AT1303">
        <v>15.953906920508761</v>
      </c>
      <c r="AU1303">
        <v>15.953906920508761</v>
      </c>
      <c r="AV1303" t="str">
        <f>VLOOKUP(Sheet1[[#This Row],[NPDES ID2]],Combined_Sheet__Major_Only___2[[NPDES ID2]:[ECHO BFR]],3,FALSE)</f>
        <v>TX</v>
      </c>
      <c r="AW1303" t="s">
        <v>41</v>
      </c>
      <c r="AX1303" t="str">
        <f>VLOOKUP(Sheet1[[#This Row],[NPDES ID2]],Combined_Sheet__Major_Only___2[[NPDES ID2]:[ECHO BFR]],27,FALSE)</f>
        <v>-</v>
      </c>
      <c r="AY1303" t="str">
        <f>VLOOKUP(Sheet1[[#This Row],[NPDES ID2]],Combined_Sheet__Major_Only___2[[NPDES ID2]:[ECHO BFR]],28,FALSE)</f>
        <v>-</v>
      </c>
      <c r="AZ1303" t="str">
        <f>VLOOKUP(Sheet1[[#This Row],[NPDES ID2]],Combined_Sheet__Major_Only___2[[NPDES ID2]:[ECHO BFR]],29,FALSE)</f>
        <v>thickening</v>
      </c>
      <c r="BA1303">
        <f>VLOOKUP(Sheet1[[#This Row],[NPDES ID2]],Combined_Sheet__Major_Only___2[[NPDES ID2]:[ECHO BFR]],17,FALSE)</f>
        <v>29.71031</v>
      </c>
      <c r="BB1303">
        <f>VLOOKUP(Sheet1[[#This Row],[NPDES ID2]],Combined_Sheet__Major_Only___2[[NPDES ID2]:[ECHO BFR]],18,FALSE)</f>
        <v>-95.116515000000007</v>
      </c>
      <c r="BC1303" s="2" t="str">
        <f>IF(ISNUMBER(SEARCH("aerobic",$AW1303)),"aerobic","")</f>
        <v>aerobic</v>
      </c>
      <c r="BD1303" s="2" t="str">
        <f>IF(ISNUMBER(SEARCH("anaer",$AW1303)),"anaer","")</f>
        <v/>
      </c>
      <c r="BE1303" s="2" t="str">
        <f>IF(ISNUMBER(SEARCH("thickening",$AZ1303)),"thickening","")</f>
        <v>thickening</v>
      </c>
      <c r="BF1303" s="3" t="str">
        <f>IF(ISNUMBER(SEARCH("airDry",$AW1303)),"airDry","")</f>
        <v/>
      </c>
      <c r="BG1303" s="3" t="str">
        <f>IF(ISNUMBER(SEARCH("heatDry",$AY1303)),"heatDry","")</f>
        <v/>
      </c>
      <c r="BH1303" s="3" t="str">
        <f>IF(AND(ISNUMBER(SEARCH("aerobic",$AW1303)),ISNUMBER(SEARCH("anaer",$AW1303))),"Combined Aer and Anaer.","")</f>
        <v/>
      </c>
    </row>
    <row r="1304" spans="1:60" x14ac:dyDescent="0.25">
      <c r="A1304" s="5">
        <v>638</v>
      </c>
      <c r="B1304" t="s">
        <v>3149</v>
      </c>
      <c r="C1304">
        <v>260.60000000000002</v>
      </c>
      <c r="D1304">
        <v>480.17060040151051</v>
      </c>
      <c r="E1304">
        <v>477.43657733473952</v>
      </c>
      <c r="F1304">
        <v>359.9503730208657</v>
      </c>
      <c r="G1304">
        <v>598.01816886447057</v>
      </c>
      <c r="H1304">
        <v>-109.40546201168409</v>
      </c>
      <c r="I1304">
        <v>-110.7806723366208</v>
      </c>
      <c r="J1304">
        <v>-130.2172253278633</v>
      </c>
      <c r="K1304">
        <v>-87.89638546441202</v>
      </c>
      <c r="L1304">
        <v>181.8005048169382</v>
      </c>
      <c r="M1304">
        <v>181.15810653690531</v>
      </c>
      <c r="N1304">
        <v>178.91140604766341</v>
      </c>
      <c r="O1304">
        <v>186.56109805792309</v>
      </c>
      <c r="P1304">
        <v>6.103076448963761</v>
      </c>
      <c r="Q1304">
        <v>6.1639424093178281</v>
      </c>
      <c r="R1304">
        <v>4.9833875041774949</v>
      </c>
      <c r="S1304">
        <v>7.1468327836953556</v>
      </c>
      <c r="T1304">
        <v>70770.456867936256</v>
      </c>
      <c r="U1304">
        <v>70770.575900874275</v>
      </c>
      <c r="V1304">
        <v>70722.239261998184</v>
      </c>
      <c r="W1304">
        <v>70818.850704442084</v>
      </c>
      <c r="X1304">
        <v>4565.8770327763659</v>
      </c>
      <c r="Y1304">
        <v>4581.6415920926866</v>
      </c>
      <c r="Z1304">
        <v>4446.3240126189639</v>
      </c>
      <c r="AA1304">
        <v>4640.0390155609084</v>
      </c>
      <c r="AB1304">
        <v>696.05072667512547</v>
      </c>
      <c r="AC1304">
        <v>687.83188896709339</v>
      </c>
      <c r="AD1304">
        <v>607.01273350838244</v>
      </c>
      <c r="AE1304">
        <v>803.20918961817858</v>
      </c>
      <c r="AF1304">
        <v>68.367888680434802</v>
      </c>
      <c r="AG1304">
        <v>68.126404339207539</v>
      </c>
      <c r="AH1304">
        <v>67.281360037797427</v>
      </c>
      <c r="AI1304">
        <v>70.158034483131445</v>
      </c>
      <c r="AJ1304">
        <v>0.61170645836252091</v>
      </c>
      <c r="AK1304">
        <v>0.6117064460089684</v>
      </c>
      <c r="AL1304">
        <v>0.61169959234952209</v>
      </c>
      <c r="AM1304">
        <v>0.61171320973421195</v>
      </c>
      <c r="AN1304">
        <v>0.96520386268503389</v>
      </c>
      <c r="AO1304">
        <v>0.96520386268503411</v>
      </c>
      <c r="AP1304">
        <v>0.96520386268503411</v>
      </c>
      <c r="AQ1304">
        <v>0.96520386268503411</v>
      </c>
      <c r="AR1304">
        <v>16.36065965867725</v>
      </c>
      <c r="AS1304">
        <v>16.36065965867725</v>
      </c>
      <c r="AT1304">
        <v>16.36065965867725</v>
      </c>
      <c r="AU1304">
        <v>16.36065965867725</v>
      </c>
      <c r="AV1304" t="str">
        <f>VLOOKUP(Sheet1[[#This Row],[NPDES ID2]],Combined_Sheet__Major_Only___2[[NPDES ID2]:[ECHO BFR]],3,FALSE)</f>
        <v>MN</v>
      </c>
      <c r="AW1304" t="s">
        <v>41</v>
      </c>
      <c r="AX1304" t="str">
        <f>VLOOKUP(Sheet1[[#This Row],[NPDES ID2]],Combined_Sheet__Major_Only___2[[NPDES ID2]:[ECHO BFR]],27,FALSE)</f>
        <v>-</v>
      </c>
      <c r="AY1304" t="str">
        <f>VLOOKUP(Sheet1[[#This Row],[NPDES ID2]],Combined_Sheet__Major_Only___2[[NPDES ID2]:[ECHO BFR]],28,FALSE)</f>
        <v>-</v>
      </c>
      <c r="AZ1304" t="str">
        <f>VLOOKUP(Sheet1[[#This Row],[NPDES ID2]],Combined_Sheet__Major_Only___2[[NPDES ID2]:[ECHO BFR]],29,FALSE)</f>
        <v>thickening</v>
      </c>
      <c r="BA1304">
        <f>VLOOKUP(Sheet1[[#This Row],[NPDES ID2]],Combined_Sheet__Major_Only___2[[NPDES ID2]:[ECHO BFR]],17,FALSE)</f>
        <v>45.303780000000003</v>
      </c>
      <c r="BB1304">
        <f>VLOOKUP(Sheet1[[#This Row],[NPDES ID2]],Combined_Sheet__Major_Only___2[[NPDES ID2]:[ECHO BFR]],18,FALSE)</f>
        <v>-93.749840000000006</v>
      </c>
      <c r="BC1304" s="2" t="str">
        <f>IF(ISNUMBER(SEARCH("aerobic",$AW1304)),"aerobic","")</f>
        <v>aerobic</v>
      </c>
      <c r="BD1304" s="2" t="str">
        <f>IF(ISNUMBER(SEARCH("anaer",$AW1304)),"anaer","")</f>
        <v/>
      </c>
      <c r="BE1304" s="2" t="str">
        <f>IF(ISNUMBER(SEARCH("thickening",$AZ1304)),"thickening","")</f>
        <v>thickening</v>
      </c>
      <c r="BF1304" s="3" t="str">
        <f>IF(ISNUMBER(SEARCH("airDry",$AW1304)),"airDry","")</f>
        <v/>
      </c>
      <c r="BG1304" s="3" t="str">
        <f>IF(ISNUMBER(SEARCH("heatDry",$AY1304)),"heatDry","")</f>
        <v/>
      </c>
      <c r="BH1304" s="3" t="str">
        <f>IF(AND(ISNUMBER(SEARCH("aerobic",$AW1304)),ISNUMBER(SEARCH("anaer",$AW1304))),"Combined Aer and Anaer.","")</f>
        <v/>
      </c>
    </row>
    <row r="1305" spans="1:60" x14ac:dyDescent="0.25">
      <c r="A1305" s="5">
        <v>746</v>
      </c>
      <c r="B1305" t="s">
        <v>3673</v>
      </c>
      <c r="C1305">
        <v>2599.4</v>
      </c>
      <c r="D1305">
        <v>599.49888975385363</v>
      </c>
      <c r="E1305">
        <v>594.63686304544535</v>
      </c>
      <c r="F1305">
        <v>489.19252946962428</v>
      </c>
      <c r="G1305">
        <v>696.46666359139886</v>
      </c>
      <c r="H1305">
        <v>-110.4526300624929</v>
      </c>
      <c r="I1305">
        <v>-111.89242461206059</v>
      </c>
      <c r="J1305">
        <v>-131.1774299222192</v>
      </c>
      <c r="K1305">
        <v>-88.610359128959246</v>
      </c>
      <c r="L1305">
        <v>1788.3671503242681</v>
      </c>
      <c r="M1305">
        <v>1781.7653226930749</v>
      </c>
      <c r="N1305">
        <v>1758.70605243513</v>
      </c>
      <c r="O1305">
        <v>1837.25716374751</v>
      </c>
      <c r="P1305">
        <v>60.919217977659088</v>
      </c>
      <c r="Q1305">
        <v>61.468180570084371</v>
      </c>
      <c r="R1305">
        <v>49.837213384433298</v>
      </c>
      <c r="S1305">
        <v>71.086216036851852</v>
      </c>
      <c r="T1305">
        <v>70733.731577284925</v>
      </c>
      <c r="U1305">
        <v>70733.850550016781</v>
      </c>
      <c r="V1305">
        <v>70685.53835953465</v>
      </c>
      <c r="W1305">
        <v>70782.100936466552</v>
      </c>
      <c r="X1305">
        <v>4627.4637775933588</v>
      </c>
      <c r="Y1305">
        <v>4644.0433139763536</v>
      </c>
      <c r="Z1305">
        <v>4501.1710740801909</v>
      </c>
      <c r="AA1305">
        <v>4705.9253896178679</v>
      </c>
      <c r="AB1305">
        <v>714.80036075979092</v>
      </c>
      <c r="AC1305">
        <v>706.19934240896009</v>
      </c>
      <c r="AD1305">
        <v>622.17926248916524</v>
      </c>
      <c r="AE1305">
        <v>827.05168099044397</v>
      </c>
      <c r="AF1305">
        <v>67.431780501596592</v>
      </c>
      <c r="AG1305">
        <v>67.183812979053897</v>
      </c>
      <c r="AH1305">
        <v>66.31284224131528</v>
      </c>
      <c r="AI1305">
        <v>69.273987551986451</v>
      </c>
      <c r="AJ1305">
        <v>0.60025547848484739</v>
      </c>
      <c r="AK1305">
        <v>0.60025535259761087</v>
      </c>
      <c r="AL1305">
        <v>0.60018712435126309</v>
      </c>
      <c r="AM1305">
        <v>0.60032269925656956</v>
      </c>
      <c r="AN1305">
        <v>0.96518669845383254</v>
      </c>
      <c r="AO1305">
        <v>0.96518669845383254</v>
      </c>
      <c r="AP1305">
        <v>0.96518669845383254</v>
      </c>
      <c r="AQ1305">
        <v>0.96518669845383254</v>
      </c>
      <c r="AR1305">
        <v>16.006333792515228</v>
      </c>
      <c r="AS1305">
        <v>16.006333792515228</v>
      </c>
      <c r="AT1305">
        <v>16.006333792515228</v>
      </c>
      <c r="AU1305">
        <v>16.006333792515228</v>
      </c>
      <c r="AV1305" t="str">
        <f>VLOOKUP(Sheet1[[#This Row],[NPDES ID2]],Combined_Sheet__Major_Only___2[[NPDES ID2]:[ECHO BFR]],3,FALSE)</f>
        <v>IN</v>
      </c>
      <c r="AW1305" t="s">
        <v>41</v>
      </c>
      <c r="AX1305" t="str">
        <f>VLOOKUP(Sheet1[[#This Row],[NPDES ID2]],Combined_Sheet__Major_Only___2[[NPDES ID2]:[ECHO BFR]],27,FALSE)</f>
        <v>-</v>
      </c>
      <c r="AY1305" t="str">
        <f>VLOOKUP(Sheet1[[#This Row],[NPDES ID2]],Combined_Sheet__Major_Only___2[[NPDES ID2]:[ECHO BFR]],28,FALSE)</f>
        <v>-</v>
      </c>
      <c r="AZ1305" t="str">
        <f>VLOOKUP(Sheet1[[#This Row],[NPDES ID2]],Combined_Sheet__Major_Only___2[[NPDES ID2]:[ECHO BFR]],29,FALSE)</f>
        <v>thickening</v>
      </c>
      <c r="BA1305">
        <f>VLOOKUP(Sheet1[[#This Row],[NPDES ID2]],Combined_Sheet__Major_Only___2[[NPDES ID2]:[ECHO BFR]],17,FALSE)</f>
        <v>39.265971999999998</v>
      </c>
      <c r="BB1305">
        <f>VLOOKUP(Sheet1[[#This Row],[NPDES ID2]],Combined_Sheet__Major_Only___2[[NPDES ID2]:[ECHO BFR]],18,FALSE)</f>
        <v>-86.628221999999994</v>
      </c>
      <c r="BC1305" s="2" t="str">
        <f>IF(ISNUMBER(SEARCH("aerobic",$AW1305)),"aerobic","")</f>
        <v>aerobic</v>
      </c>
      <c r="BD1305" s="2" t="str">
        <f>IF(ISNUMBER(SEARCH("anaer",$AW1305)),"anaer","")</f>
        <v/>
      </c>
      <c r="BE1305" s="2" t="str">
        <f>IF(ISNUMBER(SEARCH("thickening",$AZ1305)),"thickening","")</f>
        <v>thickening</v>
      </c>
      <c r="BF1305" s="3" t="str">
        <f>IF(ISNUMBER(SEARCH("airDry",$AW1305)),"airDry","")</f>
        <v/>
      </c>
      <c r="BG1305" s="3" t="str">
        <f>IF(ISNUMBER(SEARCH("heatDry",$AY1305)),"heatDry","")</f>
        <v/>
      </c>
      <c r="BH1305" s="3" t="str">
        <f>IF(AND(ISNUMBER(SEARCH("aerobic",$AW1305)),ISNUMBER(SEARCH("anaer",$AW1305))),"Combined Aer and Anaer.","")</f>
        <v/>
      </c>
    </row>
    <row r="1306" spans="1:60" x14ac:dyDescent="0.25">
      <c r="A1306" s="5">
        <v>233</v>
      </c>
      <c r="B1306" t="s">
        <v>1217</v>
      </c>
      <c r="C1306">
        <v>2336.9299999999998</v>
      </c>
      <c r="D1306">
        <v>551.25863771590241</v>
      </c>
      <c r="E1306">
        <v>546.79421064379198</v>
      </c>
      <c r="F1306">
        <v>451.82407356978251</v>
      </c>
      <c r="G1306">
        <v>641.51184342127488</v>
      </c>
      <c r="H1306">
        <v>-109.7652044722539</v>
      </c>
      <c r="I1306">
        <v>-111.2443817816538</v>
      </c>
      <c r="J1306">
        <v>-130.5226748942365</v>
      </c>
      <c r="K1306">
        <v>-87.990403828956602</v>
      </c>
      <c r="L1306">
        <v>1618.106783349702</v>
      </c>
      <c r="M1306">
        <v>1612.2504568935831</v>
      </c>
      <c r="N1306">
        <v>1591.792307069358</v>
      </c>
      <c r="O1306">
        <v>1661.479170875667</v>
      </c>
      <c r="P1306">
        <v>54.748063289209043</v>
      </c>
      <c r="Q1306">
        <v>55.265294476677759</v>
      </c>
      <c r="R1306">
        <v>44.749981727569832</v>
      </c>
      <c r="S1306">
        <v>63.991228911587143</v>
      </c>
      <c r="T1306">
        <v>70718.569352800841</v>
      </c>
      <c r="U1306">
        <v>70718.688300676236</v>
      </c>
      <c r="V1306">
        <v>70670.386203838891</v>
      </c>
      <c r="W1306">
        <v>70766.928606393674</v>
      </c>
      <c r="X1306">
        <v>4596.9381314828097</v>
      </c>
      <c r="Y1306">
        <v>4613.1405954272823</v>
      </c>
      <c r="Z1306">
        <v>4473.8359145431396</v>
      </c>
      <c r="AA1306">
        <v>4673.3631449764598</v>
      </c>
      <c r="AB1306">
        <v>705.78637174166988</v>
      </c>
      <c r="AC1306">
        <v>697.37410155638941</v>
      </c>
      <c r="AD1306">
        <v>614.86076817963726</v>
      </c>
      <c r="AE1306">
        <v>815.63807691275031</v>
      </c>
      <c r="AF1306">
        <v>67.863551818166073</v>
      </c>
      <c r="AG1306">
        <v>67.618798296039387</v>
      </c>
      <c r="AH1306">
        <v>66.75943237624189</v>
      </c>
      <c r="AI1306">
        <v>69.681491322650174</v>
      </c>
      <c r="AJ1306">
        <v>0.60553678104852837</v>
      </c>
      <c r="AK1306">
        <v>0.60553666810121354</v>
      </c>
      <c r="AL1306">
        <v>0.60547528290379249</v>
      </c>
      <c r="AM1306">
        <v>0.60559725865139635</v>
      </c>
      <c r="AN1306">
        <v>0.96517960717329421</v>
      </c>
      <c r="AO1306">
        <v>0.96517960717329432</v>
      </c>
      <c r="AP1306">
        <v>0.96517960717329432</v>
      </c>
      <c r="AQ1306">
        <v>0.96517960717329432</v>
      </c>
      <c r="AR1306">
        <v>16.16901725218657</v>
      </c>
      <c r="AS1306">
        <v>16.16901725218657</v>
      </c>
      <c r="AT1306">
        <v>16.16901725218657</v>
      </c>
      <c r="AU1306">
        <v>16.16901725218657</v>
      </c>
      <c r="AV1306" t="str">
        <f>VLOOKUP(Sheet1[[#This Row],[NPDES ID2]],Combined_Sheet__Major_Only___2[[NPDES ID2]:[ECHO BFR]],3,FALSE)</f>
        <v>AR</v>
      </c>
      <c r="AW1306" t="s">
        <v>41</v>
      </c>
      <c r="AX1306" t="str">
        <f>VLOOKUP(Sheet1[[#This Row],[NPDES ID2]],Combined_Sheet__Major_Only___2[[NPDES ID2]:[ECHO BFR]],27,FALSE)</f>
        <v>tempSludgeStore</v>
      </c>
      <c r="AY1306" t="str">
        <f>VLOOKUP(Sheet1[[#This Row],[NPDES ID2]],Combined_Sheet__Major_Only___2[[NPDES ID2]:[ECHO BFR]],28,FALSE)</f>
        <v>-</v>
      </c>
      <c r="AZ1306" t="str">
        <f>VLOOKUP(Sheet1[[#This Row],[NPDES ID2]],Combined_Sheet__Major_Only___2[[NPDES ID2]:[ECHO BFR]],29,FALSE)</f>
        <v>thickening</v>
      </c>
      <c r="BA1306">
        <f>VLOOKUP(Sheet1[[#This Row],[NPDES ID2]],Combined_Sheet__Major_Only___2[[NPDES ID2]:[ECHO BFR]],17,FALSE)</f>
        <v>36.193972000000002</v>
      </c>
      <c r="BB1306">
        <f>VLOOKUP(Sheet1[[#This Row],[NPDES ID2]],Combined_Sheet__Major_Only___2[[NPDES ID2]:[ECHO BFR]],18,FALSE)</f>
        <v>-94.564027999999993</v>
      </c>
      <c r="BC1306" s="2" t="str">
        <f>IF(ISNUMBER(SEARCH("aerobic",$AW1306)),"aerobic","")</f>
        <v>aerobic</v>
      </c>
      <c r="BD1306" s="2" t="str">
        <f>IF(ISNUMBER(SEARCH("anaer",$AW1306)),"anaer","")</f>
        <v/>
      </c>
      <c r="BE1306" s="2" t="str">
        <f>IF(ISNUMBER(SEARCH("thickening",$AZ1306)),"thickening","")</f>
        <v>thickening</v>
      </c>
      <c r="BF1306" s="4" t="str">
        <f>IF(ISNUMBER(SEARCH("airDry",$AW1306)),"airDry","")</f>
        <v/>
      </c>
      <c r="BG1306" s="4" t="str">
        <f>IF(ISNUMBER(SEARCH("heatDry",$AY1306)),"heatDry","")</f>
        <v/>
      </c>
      <c r="BH1306" s="4" t="str">
        <f>IF(AND(ISNUMBER(SEARCH("aerobic",$AW1306)),ISNUMBER(SEARCH("anaer",$AW1306))),"Combined Aer and Anaer.","")</f>
        <v/>
      </c>
    </row>
    <row r="1307" spans="1:60" x14ac:dyDescent="0.25">
      <c r="A1307" s="5">
        <v>2236</v>
      </c>
      <c r="B1307" t="s">
        <v>10474</v>
      </c>
      <c r="C1307">
        <v>557</v>
      </c>
      <c r="D1307">
        <v>322.32924429909781</v>
      </c>
      <c r="E1307">
        <v>318.66126238888262</v>
      </c>
      <c r="F1307">
        <v>263.18658226527879</v>
      </c>
      <c r="G1307">
        <v>392.40286538118647</v>
      </c>
      <c r="H1307">
        <v>-138.856072794835</v>
      </c>
      <c r="I1307">
        <v>-140.16106776494479</v>
      </c>
      <c r="J1307">
        <v>-158.7819156993624</v>
      </c>
      <c r="K1307">
        <v>-115.9434427266515</v>
      </c>
      <c r="L1307">
        <v>418.35270393673028</v>
      </c>
      <c r="M1307">
        <v>415.84616480580218</v>
      </c>
      <c r="N1307">
        <v>407.08099405159248</v>
      </c>
      <c r="O1307">
        <v>436.92654441773692</v>
      </c>
      <c r="P1307">
        <v>17.321987589792158</v>
      </c>
      <c r="Q1307">
        <v>17.24077182937766</v>
      </c>
      <c r="R1307">
        <v>14.5355346508768</v>
      </c>
      <c r="S1307">
        <v>19.479066723752219</v>
      </c>
      <c r="T1307">
        <v>70706.60819685641</v>
      </c>
      <c r="U1307">
        <v>70706.727125123114</v>
      </c>
      <c r="V1307">
        <v>70658.432990947127</v>
      </c>
      <c r="W1307">
        <v>70754.959478365534</v>
      </c>
      <c r="X1307">
        <v>5570.9569566621467</v>
      </c>
      <c r="Y1307">
        <v>5601.2886368574727</v>
      </c>
      <c r="Z1307">
        <v>5328.6558754587804</v>
      </c>
      <c r="AA1307">
        <v>5722.9461976627053</v>
      </c>
      <c r="AB1307">
        <v>1067.4516887541199</v>
      </c>
      <c r="AC1307">
        <v>1052.648386009558</v>
      </c>
      <c r="AD1307">
        <v>895.42679874561111</v>
      </c>
      <c r="AE1307">
        <v>1292.0384990224391</v>
      </c>
      <c r="AF1307">
        <v>56.003164261993717</v>
      </c>
      <c r="AG1307">
        <v>55.667829358264271</v>
      </c>
      <c r="AH1307">
        <v>54.494150821475543</v>
      </c>
      <c r="AI1307">
        <v>58.489299619619523</v>
      </c>
      <c r="AJ1307">
        <v>0.46073150007989688</v>
      </c>
      <c r="AK1307">
        <v>0.46073147557184629</v>
      </c>
      <c r="AL1307">
        <v>0.46071793548916068</v>
      </c>
      <c r="AM1307">
        <v>0.46074483846334269</v>
      </c>
      <c r="AN1307">
        <v>0.96517401097436506</v>
      </c>
      <c r="AO1307">
        <v>0.96517401097436495</v>
      </c>
      <c r="AP1307">
        <v>0.96517401097436495</v>
      </c>
      <c r="AQ1307">
        <v>0.96517401097436495</v>
      </c>
      <c r="AR1307">
        <v>11.71654863760295</v>
      </c>
      <c r="AS1307">
        <v>11.71654863760295</v>
      </c>
      <c r="AT1307">
        <v>11.71654863760295</v>
      </c>
      <c r="AU1307">
        <v>11.71654863760295</v>
      </c>
      <c r="AV1307" t="str">
        <f>VLOOKUP(Sheet1[[#This Row],[NPDES ID2]],Combined_Sheet__Major_Only___2[[NPDES ID2]:[ECHO BFR]],3,FALSE)</f>
        <v>RI</v>
      </c>
      <c r="AW1307" t="s">
        <v>54</v>
      </c>
      <c r="AX1307" t="str">
        <f>VLOOKUP(Sheet1[[#This Row],[NPDES ID2]],Combined_Sheet__Major_Only___2[[NPDES ID2]:[ECHO BFR]],27,FALSE)</f>
        <v>-</v>
      </c>
      <c r="AY1307" t="str">
        <f>VLOOKUP(Sheet1[[#This Row],[NPDES ID2]],Combined_Sheet__Major_Only___2[[NPDES ID2]:[ECHO BFR]],28,FALSE)</f>
        <v>-</v>
      </c>
      <c r="AZ1307" t="str">
        <f>VLOOKUP(Sheet1[[#This Row],[NPDES ID2]],Combined_Sheet__Major_Only___2[[NPDES ID2]:[ECHO BFR]],29,FALSE)</f>
        <v>thickening</v>
      </c>
      <c r="BA1307">
        <f>VLOOKUP(Sheet1[[#This Row],[NPDES ID2]],Combined_Sheet__Major_Only___2[[NPDES ID2]:[ECHO BFR]],17,FALSE)</f>
        <v>41.872929999999997</v>
      </c>
      <c r="BB1307">
        <f>VLOOKUP(Sheet1[[#This Row],[NPDES ID2]],Combined_Sheet__Major_Only___2[[NPDES ID2]:[ECHO BFR]],18,FALSE)</f>
        <v>-71.498063000000002</v>
      </c>
      <c r="BC1307" s="2" t="str">
        <f>IF(ISNUMBER(SEARCH("aerobic",$AW1307)),"aerobic","")</f>
        <v/>
      </c>
      <c r="BD1307" s="2" t="str">
        <f>IF(ISNUMBER(SEARCH("anaer",$AW1307)),"anaer","")</f>
        <v/>
      </c>
      <c r="BE1307" s="2" t="str">
        <f>IF(ISNUMBER(SEARCH("thickening",$AZ1307)),"thickening","")</f>
        <v>thickening</v>
      </c>
      <c r="BF1307" s="3" t="str">
        <f>IF(ISNUMBER(SEARCH("airDry",$AW1307)),"airDry","")</f>
        <v/>
      </c>
      <c r="BG1307" s="3" t="str">
        <f>IF(ISNUMBER(SEARCH("heatDry",$AY1307)),"heatDry","")</f>
        <v/>
      </c>
      <c r="BH1307" s="3" t="str">
        <f>IF(AND(ISNUMBER(SEARCH("aerobic",$AW1307)),ISNUMBER(SEARCH("anaer",$AW1307))),"Combined Aer and Anaer.","")</f>
        <v/>
      </c>
    </row>
    <row r="1308" spans="1:60" x14ac:dyDescent="0.25">
      <c r="A1308" s="5">
        <v>2038</v>
      </c>
      <c r="B1308" t="s">
        <v>9589</v>
      </c>
      <c r="C1308">
        <v>1331</v>
      </c>
      <c r="D1308">
        <v>360.46030229246549</v>
      </c>
      <c r="E1308">
        <v>358.69920877651941</v>
      </c>
      <c r="F1308">
        <v>305.33194185808082</v>
      </c>
      <c r="G1308">
        <v>423.50362242314202</v>
      </c>
      <c r="H1308">
        <v>-138.00599361128101</v>
      </c>
      <c r="I1308">
        <v>-139.38373192443009</v>
      </c>
      <c r="J1308">
        <v>-158.24500855448679</v>
      </c>
      <c r="K1308">
        <v>-114.97602788527411</v>
      </c>
      <c r="L1308">
        <v>1011.846052862338</v>
      </c>
      <c r="M1308">
        <v>1005.8419510656061</v>
      </c>
      <c r="N1308">
        <v>984.8540432898991</v>
      </c>
      <c r="O1308">
        <v>1056.3283010478181</v>
      </c>
      <c r="P1308">
        <v>41.705075782637799</v>
      </c>
      <c r="Q1308">
        <v>41.537069454022557</v>
      </c>
      <c r="R1308">
        <v>34.976717536234197</v>
      </c>
      <c r="S1308">
        <v>46.931296842203587</v>
      </c>
      <c r="T1308">
        <v>70704.861450399549</v>
      </c>
      <c r="U1308">
        <v>70704.980375802697</v>
      </c>
      <c r="V1308">
        <v>70656.687404453318</v>
      </c>
      <c r="W1308">
        <v>70753.211567706065</v>
      </c>
      <c r="X1308">
        <v>5546.7117616189671</v>
      </c>
      <c r="Y1308">
        <v>5576.6456888033608</v>
      </c>
      <c r="Z1308">
        <v>5307.7362714933752</v>
      </c>
      <c r="AA1308">
        <v>5696.5349222324394</v>
      </c>
      <c r="AB1308">
        <v>1056.3775923036901</v>
      </c>
      <c r="AC1308">
        <v>1041.689685680619</v>
      </c>
      <c r="AD1308">
        <v>887.15563243525958</v>
      </c>
      <c r="AE1308">
        <v>1276.6947671889779</v>
      </c>
      <c r="AF1308">
        <v>56.248531011053672</v>
      </c>
      <c r="AG1308">
        <v>55.915253753566923</v>
      </c>
      <c r="AH1308">
        <v>54.747768013644666</v>
      </c>
      <c r="AI1308">
        <v>58.720657389552322</v>
      </c>
      <c r="AJ1308">
        <v>0.46372079303882069</v>
      </c>
      <c r="AK1308">
        <v>0.46372073376266287</v>
      </c>
      <c r="AL1308">
        <v>0.46368828770358322</v>
      </c>
      <c r="AM1308">
        <v>0.46375275780084813</v>
      </c>
      <c r="AN1308">
        <v>0.96517319358337128</v>
      </c>
      <c r="AO1308">
        <v>0.96517319358337139</v>
      </c>
      <c r="AP1308">
        <v>0.96517319358337139</v>
      </c>
      <c r="AQ1308">
        <v>0.96517319358337139</v>
      </c>
      <c r="AR1308">
        <v>11.80784968936274</v>
      </c>
      <c r="AS1308">
        <v>11.807849689362749</v>
      </c>
      <c r="AT1308">
        <v>11.807849689362749</v>
      </c>
      <c r="AU1308">
        <v>11.807849689362749</v>
      </c>
      <c r="AV1308" t="str">
        <f>VLOOKUP(Sheet1[[#This Row],[NPDES ID2]],Combined_Sheet__Major_Only___2[[NPDES ID2]:[ECHO BFR]],3,FALSE)</f>
        <v>IL</v>
      </c>
      <c r="AW1308" t="s">
        <v>54</v>
      </c>
      <c r="AX1308" t="str">
        <f>VLOOKUP(Sheet1[[#This Row],[NPDES ID2]],Combined_Sheet__Major_Only___2[[NPDES ID2]:[ECHO BFR]],27,FALSE)</f>
        <v>-</v>
      </c>
      <c r="AY1308" t="str">
        <f>VLOOKUP(Sheet1[[#This Row],[NPDES ID2]],Combined_Sheet__Major_Only___2[[NPDES ID2]:[ECHO BFR]],28,FALSE)</f>
        <v>thermoAerobicDigest</v>
      </c>
      <c r="AZ1308" t="str">
        <f>VLOOKUP(Sheet1[[#This Row],[NPDES ID2]],Combined_Sheet__Major_Only___2[[NPDES ID2]:[ECHO BFR]],29,FALSE)</f>
        <v>thickening</v>
      </c>
      <c r="BA1308">
        <f>VLOOKUP(Sheet1[[#This Row],[NPDES ID2]],Combined_Sheet__Major_Only___2[[NPDES ID2]:[ECHO BFR]],17,FALSE)</f>
        <v>38.498869999999997</v>
      </c>
      <c r="BB1308">
        <f>VLOOKUP(Sheet1[[#This Row],[NPDES ID2]],Combined_Sheet__Major_Only___2[[NPDES ID2]:[ECHO BFR]],18,FALSE)</f>
        <v>-89.979460000000003</v>
      </c>
      <c r="BC1308" s="2" t="str">
        <f>IF(ISNUMBER(SEARCH("aerobic",$AW1308)),"aerobic","")</f>
        <v/>
      </c>
      <c r="BD1308" s="2" t="str">
        <f>IF(ISNUMBER(SEARCH("anaer",$AW1308)),"anaer","")</f>
        <v/>
      </c>
      <c r="BE1308" s="2" t="str">
        <f>IF(ISNUMBER(SEARCH("thickening",$AZ1308)),"thickening","")</f>
        <v>thickening</v>
      </c>
      <c r="BF1308" s="3" t="str">
        <f>IF(ISNUMBER(SEARCH("airDry",$AW1308)),"airDry","")</f>
        <v/>
      </c>
      <c r="BG1308" s="3" t="str">
        <f>IF(ISNUMBER(SEARCH("heatDry",$AY1308)),"heatDry","")</f>
        <v/>
      </c>
      <c r="BH1308" s="3" t="str">
        <f>IF(AND(ISNUMBER(SEARCH("aerobic",$AW1308)),ISNUMBER(SEARCH("anaer",$AW1308))),"Combined Aer and Anaer.","")</f>
        <v/>
      </c>
    </row>
    <row r="1309" spans="1:60" x14ac:dyDescent="0.25">
      <c r="A1309" s="5">
        <v>1191</v>
      </c>
      <c r="B1309" t="s">
        <v>5711</v>
      </c>
      <c r="C1309">
        <v>255</v>
      </c>
      <c r="D1309">
        <v>485.51335743603067</v>
      </c>
      <c r="E1309">
        <v>482.67737115476012</v>
      </c>
      <c r="F1309">
        <v>363.06579847921938</v>
      </c>
      <c r="G1309">
        <v>605.60850414350841</v>
      </c>
      <c r="H1309">
        <v>-109.0745529299822</v>
      </c>
      <c r="I1309">
        <v>-110.4362115401461</v>
      </c>
      <c r="J1309">
        <v>-129.89941768908329</v>
      </c>
      <c r="K1309">
        <v>-87.581560449715838</v>
      </c>
      <c r="L1309">
        <v>178.3955465103079</v>
      </c>
      <c r="M1309">
        <v>177.77077234095819</v>
      </c>
      <c r="N1309">
        <v>175.58570332547279</v>
      </c>
      <c r="O1309">
        <v>183.02554086310681</v>
      </c>
      <c r="P1309">
        <v>5.970916872563139</v>
      </c>
      <c r="Q1309">
        <v>6.0316185670144717</v>
      </c>
      <c r="R1309">
        <v>4.8735934492705688</v>
      </c>
      <c r="S1309">
        <v>6.9972755372522686</v>
      </c>
      <c r="T1309">
        <v>70604.895216632096</v>
      </c>
      <c r="U1309">
        <v>70605.013978154049</v>
      </c>
      <c r="V1309">
        <v>70556.787555328119</v>
      </c>
      <c r="W1309">
        <v>70653.178706667051</v>
      </c>
      <c r="X1309">
        <v>4542.3694845307873</v>
      </c>
      <c r="Y1309">
        <v>4557.9386265990324</v>
      </c>
      <c r="Z1309">
        <v>4424.447716318834</v>
      </c>
      <c r="AA1309">
        <v>4615.496084195921</v>
      </c>
      <c r="AB1309">
        <v>690.66363241568058</v>
      </c>
      <c r="AC1309">
        <v>682.54233720972195</v>
      </c>
      <c r="AD1309">
        <v>602.5325238276065</v>
      </c>
      <c r="AE1309">
        <v>796.58859102098768</v>
      </c>
      <c r="AF1309">
        <v>68.560690024969986</v>
      </c>
      <c r="AG1309">
        <v>68.320671480680033</v>
      </c>
      <c r="AH1309">
        <v>67.480762576584709</v>
      </c>
      <c r="AI1309">
        <v>70.339962298294722</v>
      </c>
      <c r="AJ1309">
        <v>0.61406528806441496</v>
      </c>
      <c r="AK1309">
        <v>0.61406527599120952</v>
      </c>
      <c r="AL1309">
        <v>0.61405857740949488</v>
      </c>
      <c r="AM1309">
        <v>0.61407188666978063</v>
      </c>
      <c r="AN1309">
        <v>0.96512635030852101</v>
      </c>
      <c r="AO1309">
        <v>0.96512635030852079</v>
      </c>
      <c r="AP1309">
        <v>0.96512635030852079</v>
      </c>
      <c r="AQ1309">
        <v>0.96512635030852079</v>
      </c>
      <c r="AR1309">
        <v>16.433220888705311</v>
      </c>
      <c r="AS1309">
        <v>16.4332208887053</v>
      </c>
      <c r="AT1309">
        <v>16.4332208887053</v>
      </c>
      <c r="AU1309">
        <v>16.4332208887053</v>
      </c>
      <c r="AV1309" t="str">
        <f>VLOOKUP(Sheet1[[#This Row],[NPDES ID2]],Combined_Sheet__Major_Only___2[[NPDES ID2]:[ECHO BFR]],3,FALSE)</f>
        <v>IL</v>
      </c>
      <c r="AW1309" t="s">
        <v>41</v>
      </c>
      <c r="AX1309" t="str">
        <f>VLOOKUP(Sheet1[[#This Row],[NPDES ID2]],Combined_Sheet__Major_Only___2[[NPDES ID2]:[ECHO BFR]],27,FALSE)</f>
        <v>-</v>
      </c>
      <c r="AY1309" t="str">
        <f>VLOOKUP(Sheet1[[#This Row],[NPDES ID2]],Combined_Sheet__Major_Only___2[[NPDES ID2]:[ECHO BFR]],28,FALSE)</f>
        <v>-</v>
      </c>
      <c r="AZ1309" t="str">
        <f>VLOOKUP(Sheet1[[#This Row],[NPDES ID2]],Combined_Sheet__Major_Only___2[[NPDES ID2]:[ECHO BFR]],29,FALSE)</f>
        <v>thickening</v>
      </c>
      <c r="BA1309">
        <f>VLOOKUP(Sheet1[[#This Row],[NPDES ID2]],Combined_Sheet__Major_Only___2[[NPDES ID2]:[ECHO BFR]],17,FALSE)</f>
        <v>38.510689999999997</v>
      </c>
      <c r="BB1309">
        <f>VLOOKUP(Sheet1[[#This Row],[NPDES ID2]],Combined_Sheet__Major_Only___2[[NPDES ID2]:[ECHO BFR]],18,FALSE)</f>
        <v>-89.150459999999995</v>
      </c>
      <c r="BC1309" s="2" t="str">
        <f>IF(ISNUMBER(SEARCH("aerobic",$AW1309)),"aerobic","")</f>
        <v>aerobic</v>
      </c>
      <c r="BD1309" s="2" t="str">
        <f>IF(ISNUMBER(SEARCH("anaer",$AW1309)),"anaer","")</f>
        <v/>
      </c>
      <c r="BE1309" s="2" t="str">
        <f>IF(ISNUMBER(SEARCH("thickening",$AZ1309)),"thickening","")</f>
        <v>thickening</v>
      </c>
      <c r="BF1309" s="4" t="str">
        <f>IF(ISNUMBER(SEARCH("airDry",$AW1309)),"airDry","")</f>
        <v/>
      </c>
      <c r="BG1309" s="4" t="str">
        <f>IF(ISNUMBER(SEARCH("heatDry",$AY1309)),"heatDry","")</f>
        <v/>
      </c>
      <c r="BH1309" s="4" t="str">
        <f>IF(AND(ISNUMBER(SEARCH("aerobic",$AW1309)),ISNUMBER(SEARCH("anaer",$AW1309))),"Combined Aer and Anaer.","")</f>
        <v/>
      </c>
    </row>
    <row r="1310" spans="1:60" x14ac:dyDescent="0.25">
      <c r="A1310" s="5">
        <v>2534</v>
      </c>
      <c r="B1310" t="s">
        <v>11761</v>
      </c>
      <c r="C1310">
        <v>139.38</v>
      </c>
      <c r="D1310">
        <v>778.83887961278811</v>
      </c>
      <c r="E1310">
        <v>773.69963784620131</v>
      </c>
      <c r="F1310">
        <v>555.54692190527089</v>
      </c>
      <c r="G1310">
        <v>1004.690060837282</v>
      </c>
      <c r="H1310">
        <v>-111.6454228968131</v>
      </c>
      <c r="I1310">
        <v>-113.0242154767096</v>
      </c>
      <c r="J1310">
        <v>-132.37292357773089</v>
      </c>
      <c r="K1310">
        <v>-90.048601025716806</v>
      </c>
      <c r="L1310">
        <v>95.450750213024207</v>
      </c>
      <c r="M1310">
        <v>95.09360311947637</v>
      </c>
      <c r="N1310">
        <v>93.844443422768805</v>
      </c>
      <c r="O1310">
        <v>98.09754321902254</v>
      </c>
      <c r="P1310">
        <v>3.2677926201105989</v>
      </c>
      <c r="Q1310">
        <v>3.2962706527097372</v>
      </c>
      <c r="R1310">
        <v>2.67495620715329</v>
      </c>
      <c r="S1310">
        <v>3.808119603051189</v>
      </c>
      <c r="T1310">
        <v>70603.089374053205</v>
      </c>
      <c r="U1310">
        <v>70603.208132614702</v>
      </c>
      <c r="V1310">
        <v>70554.982911956293</v>
      </c>
      <c r="W1310">
        <v>70651.371660498102</v>
      </c>
      <c r="X1310">
        <v>4640.3144239898384</v>
      </c>
      <c r="Y1310">
        <v>4657.1075225674986</v>
      </c>
      <c r="Z1310">
        <v>4511.924334428797</v>
      </c>
      <c r="AA1310">
        <v>4720.1243055368268</v>
      </c>
      <c r="AB1310">
        <v>719.87997527533264</v>
      </c>
      <c r="AC1310">
        <v>711.13671726717007</v>
      </c>
      <c r="AD1310">
        <v>626.26111168605155</v>
      </c>
      <c r="AE1310">
        <v>833.44510682928933</v>
      </c>
      <c r="AF1310">
        <v>67.11319632927983</v>
      </c>
      <c r="AG1310">
        <v>66.862131006925907</v>
      </c>
      <c r="AH1310">
        <v>65.983743063633668</v>
      </c>
      <c r="AI1310">
        <v>68.974139780686073</v>
      </c>
      <c r="AJ1310">
        <v>0.59635901097005584</v>
      </c>
      <c r="AK1310">
        <v>0.59635900439663792</v>
      </c>
      <c r="AL1310">
        <v>0.59635535323265898</v>
      </c>
      <c r="AM1310">
        <v>0.59636260761340965</v>
      </c>
      <c r="AN1310">
        <v>0.96512550294822863</v>
      </c>
      <c r="AO1310">
        <v>0.96512550294822841</v>
      </c>
      <c r="AP1310">
        <v>0.96512550294822841</v>
      </c>
      <c r="AQ1310">
        <v>0.96512550294822841</v>
      </c>
      <c r="AR1310">
        <v>15.888692795817359</v>
      </c>
      <c r="AS1310">
        <v>15.888692795817359</v>
      </c>
      <c r="AT1310">
        <v>15.888692795817359</v>
      </c>
      <c r="AU1310">
        <v>15.888692795817359</v>
      </c>
      <c r="AV1310" t="str">
        <f>VLOOKUP(Sheet1[[#This Row],[NPDES ID2]],Combined_Sheet__Major_Only___2[[NPDES ID2]:[ECHO BFR]],3,FALSE)</f>
        <v>TX</v>
      </c>
      <c r="AW1310" t="s">
        <v>41</v>
      </c>
      <c r="AX1310" t="str">
        <f>VLOOKUP(Sheet1[[#This Row],[NPDES ID2]],Combined_Sheet__Major_Only___2[[NPDES ID2]:[ECHO BFR]],27,FALSE)</f>
        <v>-</v>
      </c>
      <c r="AY1310" t="str">
        <f>VLOOKUP(Sheet1[[#This Row],[NPDES ID2]],Combined_Sheet__Major_Only___2[[NPDES ID2]:[ECHO BFR]],28,FALSE)</f>
        <v>-</v>
      </c>
      <c r="AZ1310" t="str">
        <f>VLOOKUP(Sheet1[[#This Row],[NPDES ID2]],Combined_Sheet__Major_Only___2[[NPDES ID2]:[ECHO BFR]],29,FALSE)</f>
        <v>thickening</v>
      </c>
      <c r="BA1310">
        <f>VLOOKUP(Sheet1[[#This Row],[NPDES ID2]],Combined_Sheet__Major_Only___2[[NPDES ID2]:[ECHO BFR]],17,FALSE)</f>
        <v>29.696698999999999</v>
      </c>
      <c r="BB1310">
        <f>VLOOKUP(Sheet1[[#This Row],[NPDES ID2]],Combined_Sheet__Major_Only___2[[NPDES ID2]:[ECHO BFR]],18,FALSE)</f>
        <v>-95.420277999999996</v>
      </c>
      <c r="BC1310" s="2" t="str">
        <f>IF(ISNUMBER(SEARCH("aerobic",$AW1310)),"aerobic","")</f>
        <v>aerobic</v>
      </c>
      <c r="BD1310" s="2" t="str">
        <f>IF(ISNUMBER(SEARCH("anaer",$AW1310)),"anaer","")</f>
        <v/>
      </c>
      <c r="BE1310" s="2" t="str">
        <f>IF(ISNUMBER(SEARCH("thickening",$AZ1310)),"thickening","")</f>
        <v>thickening</v>
      </c>
      <c r="BF1310" s="3" t="str">
        <f>IF(ISNUMBER(SEARCH("airDry",$AW1310)),"airDry","")</f>
        <v/>
      </c>
      <c r="BG1310" s="3" t="str">
        <f>IF(ISNUMBER(SEARCH("heatDry",$AY1310)),"heatDry","")</f>
        <v/>
      </c>
      <c r="BH1310" s="3" t="str">
        <f>IF(AND(ISNUMBER(SEARCH("aerobic",$AW1310)),ISNUMBER(SEARCH("anaer",$AW1310))),"Combined Aer and Anaer.","")</f>
        <v/>
      </c>
    </row>
    <row r="1311" spans="1:60" x14ac:dyDescent="0.25">
      <c r="A1311" s="5">
        <v>392</v>
      </c>
      <c r="B1311" t="s">
        <v>1975</v>
      </c>
      <c r="C1311">
        <v>714.19600000000003</v>
      </c>
      <c r="D1311">
        <v>332.59276680734831</v>
      </c>
      <c r="E1311">
        <v>326.12272418616402</v>
      </c>
      <c r="F1311">
        <v>280.19694295284779</v>
      </c>
      <c r="G1311">
        <v>395.27306086234819</v>
      </c>
      <c r="H1311">
        <v>-106.9431523459569</v>
      </c>
      <c r="I1311">
        <v>-108.2639243377532</v>
      </c>
      <c r="J1311">
        <v>-127.8446201171358</v>
      </c>
      <c r="K1311">
        <v>-85.499122231525007</v>
      </c>
      <c r="L1311">
        <v>508.36337348356528</v>
      </c>
      <c r="M1311">
        <v>506.67971235505752</v>
      </c>
      <c r="N1311">
        <v>500.79287179977717</v>
      </c>
      <c r="O1311">
        <v>520.83865921882148</v>
      </c>
      <c r="P1311">
        <v>16.705100717506149</v>
      </c>
      <c r="Q1311">
        <v>16.906429497809832</v>
      </c>
      <c r="R1311">
        <v>13.60240268047477</v>
      </c>
      <c r="S1311">
        <v>19.667303487334369</v>
      </c>
      <c r="T1311">
        <v>70551.168617179734</v>
      </c>
      <c r="U1311">
        <v>70551.287290624139</v>
      </c>
      <c r="V1311">
        <v>70503.096634133835</v>
      </c>
      <c r="W1311">
        <v>70599.416298556142</v>
      </c>
      <c r="X1311">
        <v>4460.9823991299199</v>
      </c>
      <c r="Y1311">
        <v>4475.5553209813206</v>
      </c>
      <c r="Z1311">
        <v>4351.2514540753191</v>
      </c>
      <c r="AA1311">
        <v>4528.8933825953955</v>
      </c>
      <c r="AB1311">
        <v>667.72510447705054</v>
      </c>
      <c r="AC1311">
        <v>660.07129756180007</v>
      </c>
      <c r="AD1311">
        <v>583.77109188656425</v>
      </c>
      <c r="AE1311">
        <v>767.82087317714706</v>
      </c>
      <c r="AF1311">
        <v>69.758535997998237</v>
      </c>
      <c r="AG1311">
        <v>69.527761932661292</v>
      </c>
      <c r="AH1311">
        <v>68.719550358311366</v>
      </c>
      <c r="AI1311">
        <v>71.470084176500663</v>
      </c>
      <c r="AJ1311">
        <v>0.62872312235361316</v>
      </c>
      <c r="AK1311">
        <v>0.62872308836910074</v>
      </c>
      <c r="AL1311">
        <v>0.62870431481315958</v>
      </c>
      <c r="AM1311">
        <v>0.62874161626378944</v>
      </c>
      <c r="AN1311">
        <v>0.965101122409733</v>
      </c>
      <c r="AO1311">
        <v>0.965101122409733</v>
      </c>
      <c r="AP1311">
        <v>0.965101122409733</v>
      </c>
      <c r="AQ1311">
        <v>0.965101122409733</v>
      </c>
      <c r="AR1311">
        <v>16.883671895113721</v>
      </c>
      <c r="AS1311">
        <v>16.883671895113721</v>
      </c>
      <c r="AT1311">
        <v>16.883671895113721</v>
      </c>
      <c r="AU1311">
        <v>16.883671895113721</v>
      </c>
      <c r="AV1311" t="str">
        <f>VLOOKUP(Sheet1[[#This Row],[NPDES ID2]],Combined_Sheet__Major_Only___2[[NPDES ID2]:[ECHO BFR]],3,FALSE)</f>
        <v>TX</v>
      </c>
      <c r="AW1311" t="s">
        <v>12185</v>
      </c>
      <c r="AX1311" t="str">
        <f>VLOOKUP(Sheet1[[#This Row],[NPDES ID2]],Combined_Sheet__Major_Only___2[[NPDES ID2]:[ECHO BFR]],27,FALSE)</f>
        <v>tempSludgeStore</v>
      </c>
      <c r="AY1311" t="str">
        <f>VLOOKUP(Sheet1[[#This Row],[NPDES ID2]],Combined_Sheet__Major_Only___2[[NPDES ID2]:[ECHO BFR]],28,FALSE)</f>
        <v>-</v>
      </c>
      <c r="AZ1311" t="str">
        <f>VLOOKUP(Sheet1[[#This Row],[NPDES ID2]],Combined_Sheet__Major_Only___2[[NPDES ID2]:[ECHO BFR]],29,FALSE)</f>
        <v>thickening</v>
      </c>
      <c r="BA1311">
        <f>VLOOKUP(Sheet1[[#This Row],[NPDES ID2]],Combined_Sheet__Major_Only___2[[NPDES ID2]:[ECHO BFR]],17,FALSE)</f>
        <v>33.601523</v>
      </c>
      <c r="BB1311">
        <f>VLOOKUP(Sheet1[[#This Row],[NPDES ID2]],Combined_Sheet__Major_Only___2[[NPDES ID2]:[ECHO BFR]],18,FALSE)</f>
        <v>-96.573893999999996</v>
      </c>
      <c r="BC1311" s="2" t="str">
        <f>IF(ISNUMBER(SEARCH("aerobic",$AW1311)),"aerobic","")</f>
        <v/>
      </c>
      <c r="BD1311" s="2" t="str">
        <f>IF(ISNUMBER(SEARCH("anaer",$AW1311)),"anaer","")</f>
        <v>anaer</v>
      </c>
      <c r="BE1311" s="2" t="str">
        <f>IF(ISNUMBER(SEARCH("thickening",$AZ1311)),"thickening","")</f>
        <v>thickening</v>
      </c>
      <c r="BF1311" s="3" t="str">
        <f>IF(ISNUMBER(SEARCH("airDry",$AW1311)),"airDry","")</f>
        <v/>
      </c>
      <c r="BG1311" s="3" t="str">
        <f>IF(ISNUMBER(SEARCH("heatDry",$AY1311)),"heatDry","")</f>
        <v/>
      </c>
      <c r="BH1311" s="3" t="str">
        <f>IF(AND(ISNUMBER(SEARCH("aerobic",$AW1311)),ISNUMBER(SEARCH("anaer",$AW1311))),"Combined Aer and Anaer.","")</f>
        <v/>
      </c>
    </row>
    <row r="1312" spans="1:60" x14ac:dyDescent="0.25">
      <c r="A1312" s="5">
        <v>2185</v>
      </c>
      <c r="B1312" t="s">
        <v>10250</v>
      </c>
      <c r="C1312">
        <v>683</v>
      </c>
      <c r="D1312">
        <v>339.0436003528016</v>
      </c>
      <c r="E1312">
        <v>332.69507243469178</v>
      </c>
      <c r="F1312">
        <v>286.36654308766038</v>
      </c>
      <c r="G1312">
        <v>404.0741846127537</v>
      </c>
      <c r="H1312">
        <v>-109.1335009150263</v>
      </c>
      <c r="I1312">
        <v>-110.4786782034915</v>
      </c>
      <c r="J1312">
        <v>-129.9479954308423</v>
      </c>
      <c r="K1312">
        <v>-87.587621291517351</v>
      </c>
      <c r="L1312">
        <v>477.14932905216278</v>
      </c>
      <c r="M1312">
        <v>475.47063786869978</v>
      </c>
      <c r="N1312">
        <v>469.6010279034507</v>
      </c>
      <c r="O1312">
        <v>489.5879566176929</v>
      </c>
      <c r="P1312">
        <v>15.99369990389952</v>
      </c>
      <c r="Q1312">
        <v>16.15471112636542</v>
      </c>
      <c r="R1312">
        <v>13.05695295475247</v>
      </c>
      <c r="S1312">
        <v>18.736332038000189</v>
      </c>
      <c r="T1312">
        <v>70521.184417518991</v>
      </c>
      <c r="U1312">
        <v>70521.303041808351</v>
      </c>
      <c r="V1312">
        <v>70473.132346100174</v>
      </c>
      <c r="W1312">
        <v>70569.412114493301</v>
      </c>
      <c r="X1312">
        <v>4543.3704298839666</v>
      </c>
      <c r="Y1312">
        <v>4559.0043449882169</v>
      </c>
      <c r="Z1312">
        <v>4424.919171863291</v>
      </c>
      <c r="AA1312">
        <v>4616.8364193567022</v>
      </c>
      <c r="AB1312">
        <v>691.72715358406811</v>
      </c>
      <c r="AC1312">
        <v>683.57957472709847</v>
      </c>
      <c r="AD1312">
        <v>603.34356712767249</v>
      </c>
      <c r="AE1312">
        <v>798.03186975107644</v>
      </c>
      <c r="AF1312">
        <v>68.465823550007016</v>
      </c>
      <c r="AG1312">
        <v>68.225200099896824</v>
      </c>
      <c r="AH1312">
        <v>67.382581109852325</v>
      </c>
      <c r="AI1312">
        <v>70.250312903908906</v>
      </c>
      <c r="AJ1312">
        <v>0.61290463613736046</v>
      </c>
      <c r="AK1312">
        <v>0.61290460369068855</v>
      </c>
      <c r="AL1312">
        <v>0.61288667714367873</v>
      </c>
      <c r="AM1312">
        <v>0.61292229563848999</v>
      </c>
      <c r="AN1312">
        <v>0.96508702713264016</v>
      </c>
      <c r="AO1312">
        <v>0.96508702713264027</v>
      </c>
      <c r="AP1312">
        <v>0.96508702713264027</v>
      </c>
      <c r="AQ1312">
        <v>0.96508702713264027</v>
      </c>
      <c r="AR1312">
        <v>16.397135548250361</v>
      </c>
      <c r="AS1312">
        <v>16.397135548250361</v>
      </c>
      <c r="AT1312">
        <v>16.397135548250361</v>
      </c>
      <c r="AU1312">
        <v>16.397135548250361</v>
      </c>
      <c r="AV1312" t="str">
        <f>VLOOKUP(Sheet1[[#This Row],[NPDES ID2]],Combined_Sheet__Major_Only___2[[NPDES ID2]:[ECHO BFR]],3,FALSE)</f>
        <v>IL</v>
      </c>
      <c r="AW1312" t="s">
        <v>12185</v>
      </c>
      <c r="AX1312" t="str">
        <f>VLOOKUP(Sheet1[[#This Row],[NPDES ID2]],Combined_Sheet__Major_Only___2[[NPDES ID2]:[ECHO BFR]],27,FALSE)</f>
        <v>other</v>
      </c>
      <c r="AY1312" t="str">
        <f>VLOOKUP(Sheet1[[#This Row],[NPDES ID2]],Combined_Sheet__Major_Only___2[[NPDES ID2]:[ECHO BFR]],28,FALSE)</f>
        <v>-</v>
      </c>
      <c r="AZ1312" t="str">
        <f>VLOOKUP(Sheet1[[#This Row],[NPDES ID2]],Combined_Sheet__Major_Only___2[[NPDES ID2]:[ECHO BFR]],29,FALSE)</f>
        <v>thickening, preliminaryOps</v>
      </c>
      <c r="BA1312">
        <f>VLOOKUP(Sheet1[[#This Row],[NPDES ID2]],Combined_Sheet__Major_Only___2[[NPDES ID2]:[ECHO BFR]],17,FALSE)</f>
        <v>42.211463999999999</v>
      </c>
      <c r="BB1312">
        <f>VLOOKUP(Sheet1[[#This Row],[NPDES ID2]],Combined_Sheet__Major_Only___2[[NPDES ID2]:[ECHO BFR]],18,FALSE)</f>
        <v>-88.335890000000006</v>
      </c>
      <c r="BC1312" s="2" t="str">
        <f>IF(ISNUMBER(SEARCH("aerobic",$AW1312)),"aerobic","")</f>
        <v/>
      </c>
      <c r="BD1312" s="2" t="str">
        <f>IF(ISNUMBER(SEARCH("anaer",$AW1312)),"anaer","")</f>
        <v>anaer</v>
      </c>
      <c r="BE1312" s="2" t="str">
        <f>IF(ISNUMBER(SEARCH("thickening",$AZ1312)),"thickening","")</f>
        <v>thickening</v>
      </c>
      <c r="BF1312" s="4" t="str">
        <f>IF(ISNUMBER(SEARCH("airDry",$AW1312)),"airDry","")</f>
        <v/>
      </c>
      <c r="BG1312" s="4" t="str">
        <f>IF(ISNUMBER(SEARCH("heatDry",$AY1312)),"heatDry","")</f>
        <v/>
      </c>
      <c r="BH1312" s="4" t="str">
        <f>IF(AND(ISNUMBER(SEARCH("aerobic",$AW1312)),ISNUMBER(SEARCH("anaer",$AW1312))),"Combined Aer and Anaer.","")</f>
        <v/>
      </c>
    </row>
    <row r="1313" spans="1:60" x14ac:dyDescent="0.25">
      <c r="A1313" s="5">
        <v>2512</v>
      </c>
      <c r="B1313" t="s">
        <v>11670</v>
      </c>
      <c r="C1313">
        <v>163.4</v>
      </c>
      <c r="D1313">
        <v>654.59516740554761</v>
      </c>
      <c r="E1313">
        <v>651.21665854060188</v>
      </c>
      <c r="F1313">
        <v>471.4975686724386</v>
      </c>
      <c r="G1313">
        <v>836.86843121153368</v>
      </c>
      <c r="H1313">
        <v>-106.3665851786342</v>
      </c>
      <c r="I1313">
        <v>-107.7675098332676</v>
      </c>
      <c r="J1313">
        <v>-127.30109361736091</v>
      </c>
      <c r="K1313">
        <v>-85.011660112941598</v>
      </c>
      <c r="L1313">
        <v>117.02211813169841</v>
      </c>
      <c r="M1313">
        <v>116.6424055449026</v>
      </c>
      <c r="N1313">
        <v>115.3143432891077</v>
      </c>
      <c r="O1313">
        <v>119.836116667626</v>
      </c>
      <c r="P1313">
        <v>3.8205883049025862</v>
      </c>
      <c r="Q1313">
        <v>3.8693260541772658</v>
      </c>
      <c r="R1313">
        <v>3.1082856387632081</v>
      </c>
      <c r="S1313">
        <v>4.5049281148030742</v>
      </c>
      <c r="T1313">
        <v>70505.277515185109</v>
      </c>
      <c r="U1313">
        <v>70505.396113397233</v>
      </c>
      <c r="V1313">
        <v>70457.236007073327</v>
      </c>
      <c r="W1313">
        <v>70553.494610244525</v>
      </c>
      <c r="X1313">
        <v>4430.8400435682488</v>
      </c>
      <c r="Y1313">
        <v>4445.0511317803976</v>
      </c>
      <c r="Z1313">
        <v>4323.960479151141</v>
      </c>
      <c r="AA1313">
        <v>4496.9396860288789</v>
      </c>
      <c r="AB1313">
        <v>659.59760568829358</v>
      </c>
      <c r="AC1313">
        <v>652.09843271756472</v>
      </c>
      <c r="AD1313">
        <v>577.10190879754134</v>
      </c>
      <c r="AE1313">
        <v>757.67182619074765</v>
      </c>
      <c r="AF1313">
        <v>70.185153513651045</v>
      </c>
      <c r="AG1313">
        <v>69.957476756323075</v>
      </c>
      <c r="AH1313">
        <v>69.160865209959368</v>
      </c>
      <c r="AI1313">
        <v>71.872800561107908</v>
      </c>
      <c r="AJ1313">
        <v>0.63394468367124279</v>
      </c>
      <c r="AK1313">
        <v>0.63394467593955395</v>
      </c>
      <c r="AL1313">
        <v>0.6339403820667443</v>
      </c>
      <c r="AM1313">
        <v>0.63394891343056148</v>
      </c>
      <c r="AN1313">
        <v>0.96507954483107927</v>
      </c>
      <c r="AO1313">
        <v>0.96507954483107905</v>
      </c>
      <c r="AP1313">
        <v>0.96507954483107905</v>
      </c>
      <c r="AQ1313">
        <v>0.96507954483107905</v>
      </c>
      <c r="AR1313">
        <v>17.044779270522358</v>
      </c>
      <c r="AS1313">
        <v>17.044779270522358</v>
      </c>
      <c r="AT1313">
        <v>17.044779270522358</v>
      </c>
      <c r="AU1313">
        <v>17.044779270522358</v>
      </c>
      <c r="AV1313" t="str">
        <f>VLOOKUP(Sheet1[[#This Row],[NPDES ID2]],Combined_Sheet__Major_Only___2[[NPDES ID2]:[ECHO BFR]],3,FALSE)</f>
        <v>NC</v>
      </c>
      <c r="AW1313" t="s">
        <v>12185</v>
      </c>
      <c r="AX1313" t="str">
        <f>VLOOKUP(Sheet1[[#This Row],[NPDES ID2]],Combined_Sheet__Major_Only___2[[NPDES ID2]:[ECHO BFR]],27,FALSE)</f>
        <v>-</v>
      </c>
      <c r="AY1313" t="str">
        <f>VLOOKUP(Sheet1[[#This Row],[NPDES ID2]],Combined_Sheet__Major_Only___2[[NPDES ID2]:[ECHO BFR]],28,FALSE)</f>
        <v>-</v>
      </c>
      <c r="AZ1313" t="str">
        <f>VLOOKUP(Sheet1[[#This Row],[NPDES ID2]],Combined_Sheet__Major_Only___2[[NPDES ID2]:[ECHO BFR]],29,FALSE)</f>
        <v>thickening</v>
      </c>
      <c r="BA1313">
        <f>VLOOKUP(Sheet1[[#This Row],[NPDES ID2]],Combined_Sheet__Major_Only___2[[NPDES ID2]:[ECHO BFR]],17,FALSE)</f>
        <v>34.899863000000003</v>
      </c>
      <c r="BB1313">
        <f>VLOOKUP(Sheet1[[#This Row],[NPDES ID2]],Combined_Sheet__Major_Only___2[[NPDES ID2]:[ECHO BFR]],18,FALSE)</f>
        <v>-80.003079999999997</v>
      </c>
      <c r="BC1313" s="2" t="str">
        <f>IF(ISNUMBER(SEARCH("aerobic",$AW1313)),"aerobic","")</f>
        <v/>
      </c>
      <c r="BD1313" s="2" t="str">
        <f>IF(ISNUMBER(SEARCH("anaer",$AW1313)),"anaer","")</f>
        <v>anaer</v>
      </c>
      <c r="BE1313" s="2" t="str">
        <f>IF(ISNUMBER(SEARCH("thickening",$AZ1313)),"thickening","")</f>
        <v>thickening</v>
      </c>
      <c r="BF1313" s="3" t="str">
        <f>IF(ISNUMBER(SEARCH("airDry",$AW1313)),"airDry","")</f>
        <v/>
      </c>
      <c r="BG1313" s="3" t="str">
        <f>IF(ISNUMBER(SEARCH("heatDry",$AY1313)),"heatDry","")</f>
        <v/>
      </c>
      <c r="BH1313" s="3" t="str">
        <f>IF(AND(ISNUMBER(SEARCH("aerobic",$AW1313)),ISNUMBER(SEARCH("anaer",$AW1313))),"Combined Aer and Anaer.","")</f>
        <v/>
      </c>
    </row>
    <row r="1314" spans="1:60" x14ac:dyDescent="0.25">
      <c r="A1314" s="5">
        <v>1576</v>
      </c>
      <c r="B1314" t="s">
        <v>7413</v>
      </c>
      <c r="C1314">
        <v>85</v>
      </c>
      <c r="D1314">
        <v>1188.065087451565</v>
      </c>
      <c r="E1314">
        <v>1174.9338624124159</v>
      </c>
      <c r="F1314">
        <v>824.30219556948202</v>
      </c>
      <c r="G1314">
        <v>1545.400968878158</v>
      </c>
      <c r="H1314">
        <v>-110.64358877664981</v>
      </c>
      <c r="I1314">
        <v>-112.0619878573562</v>
      </c>
      <c r="J1314">
        <v>-131.41059590086729</v>
      </c>
      <c r="K1314">
        <v>-89.098656268397889</v>
      </c>
      <c r="L1314">
        <v>58.705279259278242</v>
      </c>
      <c r="M1314">
        <v>58.491246439801913</v>
      </c>
      <c r="N1314">
        <v>57.742621934291037</v>
      </c>
      <c r="O1314">
        <v>60.291487223046573</v>
      </c>
      <c r="P1314">
        <v>1.991854341796288</v>
      </c>
      <c r="Q1314">
        <v>2.0103561229949509</v>
      </c>
      <c r="R1314">
        <v>1.6286422769713691</v>
      </c>
      <c r="S1314">
        <v>2.3263335327212951</v>
      </c>
      <c r="T1314">
        <v>70496.290636161459</v>
      </c>
      <c r="U1314">
        <v>70496.409219640787</v>
      </c>
      <c r="V1314">
        <v>70448.255095972301</v>
      </c>
      <c r="W1314">
        <v>70544.501741486063</v>
      </c>
      <c r="X1314">
        <v>4594.159790241215</v>
      </c>
      <c r="Y1314">
        <v>4610.4343289706721</v>
      </c>
      <c r="Z1314">
        <v>4470.1794723970033</v>
      </c>
      <c r="AA1314">
        <v>4671.1555964808231</v>
      </c>
      <c r="AB1314">
        <v>706.98117422114342</v>
      </c>
      <c r="AC1314">
        <v>698.50497974432801</v>
      </c>
      <c r="AD1314">
        <v>615.74006692004855</v>
      </c>
      <c r="AE1314">
        <v>817.3202970972701</v>
      </c>
      <c r="AF1314">
        <v>67.684012025841625</v>
      </c>
      <c r="AG1314">
        <v>67.437275045643815</v>
      </c>
      <c r="AH1314">
        <v>66.574102485816169</v>
      </c>
      <c r="AI1314">
        <v>69.512783976399547</v>
      </c>
      <c r="AJ1314">
        <v>0.60334057700622523</v>
      </c>
      <c r="AK1314">
        <v>0.6033405729982958</v>
      </c>
      <c r="AL1314">
        <v>0.60333834556850097</v>
      </c>
      <c r="AM1314">
        <v>0.6033427711667938</v>
      </c>
      <c r="AN1314">
        <v>0.9650753161577067</v>
      </c>
      <c r="AO1314">
        <v>0.96507531615770659</v>
      </c>
      <c r="AP1314">
        <v>0.96507531615770659</v>
      </c>
      <c r="AQ1314">
        <v>0.96507531615770659</v>
      </c>
      <c r="AR1314">
        <v>16.103489544670609</v>
      </c>
      <c r="AS1314">
        <v>16.103489544670609</v>
      </c>
      <c r="AT1314">
        <v>16.103489544670609</v>
      </c>
      <c r="AU1314">
        <v>16.103489544670609</v>
      </c>
      <c r="AV1314" t="str">
        <f>VLOOKUP(Sheet1[[#This Row],[NPDES ID2]],Combined_Sheet__Major_Only___2[[NPDES ID2]:[ECHO BFR]],3,FALSE)</f>
        <v>KS</v>
      </c>
      <c r="AW1314" t="s">
        <v>41</v>
      </c>
      <c r="AX1314" t="str">
        <f>VLOOKUP(Sheet1[[#This Row],[NPDES ID2]],Combined_Sheet__Major_Only___2[[NPDES ID2]:[ECHO BFR]],27,FALSE)</f>
        <v>-</v>
      </c>
      <c r="AY1314" t="str">
        <f>VLOOKUP(Sheet1[[#This Row],[NPDES ID2]],Combined_Sheet__Major_Only___2[[NPDES ID2]:[ECHO BFR]],28,FALSE)</f>
        <v>-</v>
      </c>
      <c r="AZ1314" t="str">
        <f>VLOOKUP(Sheet1[[#This Row],[NPDES ID2]],Combined_Sheet__Major_Only___2[[NPDES ID2]:[ECHO BFR]],29,FALSE)</f>
        <v>thickening</v>
      </c>
      <c r="BA1314">
        <f>VLOOKUP(Sheet1[[#This Row],[NPDES ID2]],Combined_Sheet__Major_Only___2[[NPDES ID2]:[ECHO BFR]],17,FALSE)</f>
        <v>37.952911999999998</v>
      </c>
      <c r="BB1314">
        <f>VLOOKUP(Sheet1[[#This Row],[NPDES ID2]],Combined_Sheet__Major_Only___2[[NPDES ID2]:[ECHO BFR]],18,FALSE)</f>
        <v>-100.83076</v>
      </c>
      <c r="BC1314" s="2" t="str">
        <f>IF(ISNUMBER(SEARCH("aerobic",$AW1314)),"aerobic","")</f>
        <v>aerobic</v>
      </c>
      <c r="BD1314" s="2" t="str">
        <f>IF(ISNUMBER(SEARCH("anaer",$AW1314)),"anaer","")</f>
        <v/>
      </c>
      <c r="BE1314" s="2" t="str">
        <f>IF(ISNUMBER(SEARCH("thickening",$AZ1314)),"thickening","")</f>
        <v>thickening</v>
      </c>
      <c r="BF1314" s="3" t="str">
        <f>IF(ISNUMBER(SEARCH("airDry",$AW1314)),"airDry","")</f>
        <v/>
      </c>
      <c r="BG1314" s="3" t="str">
        <f>IF(ISNUMBER(SEARCH("heatDry",$AY1314)),"heatDry","")</f>
        <v/>
      </c>
      <c r="BH1314" s="3" t="str">
        <f>IF(AND(ISNUMBER(SEARCH("aerobic",$AW1314)),ISNUMBER(SEARCH("anaer",$AW1314))),"Combined Aer and Anaer.","")</f>
        <v/>
      </c>
    </row>
    <row r="1315" spans="1:60" x14ac:dyDescent="0.25">
      <c r="A1315" s="5">
        <v>2293</v>
      </c>
      <c r="B1315" t="s">
        <v>10717</v>
      </c>
      <c r="C1315">
        <v>436.08</v>
      </c>
      <c r="D1315">
        <v>371.7886290150758</v>
      </c>
      <c r="E1315">
        <v>368.04318826176819</v>
      </c>
      <c r="F1315">
        <v>294.65534428399002</v>
      </c>
      <c r="G1315">
        <v>455.66617090237372</v>
      </c>
      <c r="H1315">
        <v>-109.7826659378339</v>
      </c>
      <c r="I1315">
        <v>-111.1657243957756</v>
      </c>
      <c r="J1315">
        <v>-130.57635276918279</v>
      </c>
      <c r="K1315">
        <v>-88.235454587559673</v>
      </c>
      <c r="L1315">
        <v>303.13887829384402</v>
      </c>
      <c r="M1315">
        <v>302.05564103991742</v>
      </c>
      <c r="N1315">
        <v>298.26753122946337</v>
      </c>
      <c r="O1315">
        <v>311.16596208267879</v>
      </c>
      <c r="P1315">
        <v>10.21478822348244</v>
      </c>
      <c r="Q1315">
        <v>10.31416282279123</v>
      </c>
      <c r="R1315">
        <v>8.3448093625027084</v>
      </c>
      <c r="S1315">
        <v>11.950624907666059</v>
      </c>
      <c r="T1315">
        <v>70336.664372108542</v>
      </c>
      <c r="U1315">
        <v>70336.782693902074</v>
      </c>
      <c r="V1315">
        <v>70288.734835037016</v>
      </c>
      <c r="W1315">
        <v>70384.76908688464</v>
      </c>
      <c r="X1315">
        <v>4554.0834706946434</v>
      </c>
      <c r="Y1315">
        <v>4569.9544488005786</v>
      </c>
      <c r="Z1315">
        <v>4433.5499504490617</v>
      </c>
      <c r="AA1315">
        <v>4628.8834055982225</v>
      </c>
      <c r="AB1315">
        <v>696.56288782287652</v>
      </c>
      <c r="AC1315">
        <v>688.29553952596791</v>
      </c>
      <c r="AD1315">
        <v>607.17635933039924</v>
      </c>
      <c r="AE1315">
        <v>804.3262701793617</v>
      </c>
      <c r="AF1315">
        <v>68.12564399287379</v>
      </c>
      <c r="AG1315">
        <v>67.882363687966574</v>
      </c>
      <c r="AH1315">
        <v>67.030795572427422</v>
      </c>
      <c r="AI1315">
        <v>69.929398744444114</v>
      </c>
      <c r="AJ1315">
        <v>0.60874289497178946</v>
      </c>
      <c r="AK1315">
        <v>0.60874287434955598</v>
      </c>
      <c r="AL1315">
        <v>0.60873145320039779</v>
      </c>
      <c r="AM1315">
        <v>0.60875414579882114</v>
      </c>
      <c r="AN1315">
        <v>0.96500003482283081</v>
      </c>
      <c r="AO1315">
        <v>0.96500003482283037</v>
      </c>
      <c r="AP1315">
        <v>0.96500003482283037</v>
      </c>
      <c r="AQ1315">
        <v>0.96500003482283037</v>
      </c>
      <c r="AR1315">
        <v>16.269346143804199</v>
      </c>
      <c r="AS1315">
        <v>16.26934614380421</v>
      </c>
      <c r="AT1315">
        <v>16.26934614380421</v>
      </c>
      <c r="AU1315">
        <v>16.26934614380421</v>
      </c>
      <c r="AV1315" t="str">
        <f>VLOOKUP(Sheet1[[#This Row],[NPDES ID2]],Combined_Sheet__Major_Only___2[[NPDES ID2]:[ECHO BFR]],3,FALSE)</f>
        <v>PA</v>
      </c>
      <c r="AW1315" t="s">
        <v>41</v>
      </c>
      <c r="AX1315" t="str">
        <f>VLOOKUP(Sheet1[[#This Row],[NPDES ID2]],Combined_Sheet__Major_Only___2[[NPDES ID2]:[ECHO BFR]],27,FALSE)</f>
        <v>tempSludgeStore</v>
      </c>
      <c r="AY1315" t="str">
        <f>VLOOKUP(Sheet1[[#This Row],[NPDES ID2]],Combined_Sheet__Major_Only___2[[NPDES ID2]:[ECHO BFR]],28,FALSE)</f>
        <v>-</v>
      </c>
      <c r="AZ1315" t="str">
        <f>VLOOKUP(Sheet1[[#This Row],[NPDES ID2]],Combined_Sheet__Major_Only___2[[NPDES ID2]:[ECHO BFR]],29,FALSE)</f>
        <v>thickening</v>
      </c>
      <c r="BA1315">
        <f>VLOOKUP(Sheet1[[#This Row],[NPDES ID2]],Combined_Sheet__Major_Only___2[[NPDES ID2]:[ECHO BFR]],17,FALSE)</f>
        <v>40.554459999999999</v>
      </c>
      <c r="BB1315">
        <f>VLOOKUP(Sheet1[[#This Row],[NPDES ID2]],Combined_Sheet__Major_Only___2[[NPDES ID2]:[ECHO BFR]],18,FALSE)</f>
        <v>-78.363878999999997</v>
      </c>
      <c r="BC1315" s="2" t="str">
        <f>IF(ISNUMBER(SEARCH("aerobic",$AW1315)),"aerobic","")</f>
        <v>aerobic</v>
      </c>
      <c r="BD1315" s="2" t="str">
        <f>IF(ISNUMBER(SEARCH("anaer",$AW1315)),"anaer","")</f>
        <v/>
      </c>
      <c r="BE1315" s="2" t="str">
        <f>IF(ISNUMBER(SEARCH("thickening",$AZ1315)),"thickening","")</f>
        <v>thickening</v>
      </c>
      <c r="BF1315" s="4" t="str">
        <f>IF(ISNUMBER(SEARCH("airDry",$AW1315)),"airDry","")</f>
        <v/>
      </c>
      <c r="BG1315" s="4" t="str">
        <f>IF(ISNUMBER(SEARCH("heatDry",$AY1315)),"heatDry","")</f>
        <v/>
      </c>
      <c r="BH1315" s="4" t="str">
        <f>IF(AND(ISNUMBER(SEARCH("aerobic",$AW1315)),ISNUMBER(SEARCH("anaer",$AW1315))),"Combined Aer and Anaer.","")</f>
        <v/>
      </c>
    </row>
    <row r="1316" spans="1:60" x14ac:dyDescent="0.25">
      <c r="A1316" s="5">
        <v>459</v>
      </c>
      <c r="B1316" t="s">
        <v>2294</v>
      </c>
      <c r="C1316">
        <v>481.91</v>
      </c>
      <c r="D1316">
        <v>347.74164960604321</v>
      </c>
      <c r="E1316">
        <v>345.72315074293817</v>
      </c>
      <c r="F1316">
        <v>277.82176205735499</v>
      </c>
      <c r="G1316">
        <v>427.75036843548531</v>
      </c>
      <c r="H1316">
        <v>-140.83630161999719</v>
      </c>
      <c r="I1316">
        <v>-142.0228776168189</v>
      </c>
      <c r="J1316">
        <v>-160.51473461711689</v>
      </c>
      <c r="K1316">
        <v>-117.88703024219051</v>
      </c>
      <c r="L1316">
        <v>347.0841499088059</v>
      </c>
      <c r="M1316">
        <v>344.93197395797017</v>
      </c>
      <c r="N1316">
        <v>337.40569007129727</v>
      </c>
      <c r="O1316">
        <v>363.03243888317968</v>
      </c>
      <c r="P1316">
        <v>14.60238969132948</v>
      </c>
      <c r="Q1316">
        <v>14.502717841980401</v>
      </c>
      <c r="R1316">
        <v>12.278156964923991</v>
      </c>
      <c r="S1316">
        <v>16.390938757843731</v>
      </c>
      <c r="T1316">
        <v>70332.583276191159</v>
      </c>
      <c r="U1316">
        <v>70332.701591294288</v>
      </c>
      <c r="V1316">
        <v>70284.656449255679</v>
      </c>
      <c r="W1316">
        <v>70380.685270925969</v>
      </c>
      <c r="X1316">
        <v>5627.206276736023</v>
      </c>
      <c r="Y1316">
        <v>5658.8245095491038</v>
      </c>
      <c r="Z1316">
        <v>5374.2723442022634</v>
      </c>
      <c r="AA1316">
        <v>5786.1158217420989</v>
      </c>
      <c r="AB1316">
        <v>1102.3377194994071</v>
      </c>
      <c r="AC1316">
        <v>1087.1591675883089</v>
      </c>
      <c r="AD1316">
        <v>920.71502498714995</v>
      </c>
      <c r="AE1316">
        <v>1341.4683337405179</v>
      </c>
      <c r="AF1316">
        <v>55.151904175635643</v>
      </c>
      <c r="AG1316">
        <v>54.810098538682922</v>
      </c>
      <c r="AH1316">
        <v>53.613890850774332</v>
      </c>
      <c r="AI1316">
        <v>57.685866407217851</v>
      </c>
      <c r="AJ1316">
        <v>0.45036315769757562</v>
      </c>
      <c r="AK1316">
        <v>0.45036313677940648</v>
      </c>
      <c r="AL1316">
        <v>0.45035157016955868</v>
      </c>
      <c r="AM1316">
        <v>0.4503745519397247</v>
      </c>
      <c r="AN1316">
        <v>0.96499810588234924</v>
      </c>
      <c r="AO1316">
        <v>0.96499810588234924</v>
      </c>
      <c r="AP1316">
        <v>0.96499810588234924</v>
      </c>
      <c r="AQ1316">
        <v>0.96499810588234924</v>
      </c>
      <c r="AR1316">
        <v>11.397693405103279</v>
      </c>
      <c r="AS1316">
        <v>11.39769340510327</v>
      </c>
      <c r="AT1316">
        <v>11.39769340510327</v>
      </c>
      <c r="AU1316">
        <v>11.39769340510327</v>
      </c>
      <c r="AV1316" t="str">
        <f>VLOOKUP(Sheet1[[#This Row],[NPDES ID2]],Combined_Sheet__Major_Only___2[[NPDES ID2]:[ECHO BFR]],3,FALSE)</f>
        <v>NC</v>
      </c>
      <c r="AW1316" t="s">
        <v>54</v>
      </c>
      <c r="AX1316" t="str">
        <f>VLOOKUP(Sheet1[[#This Row],[NPDES ID2]],Combined_Sheet__Major_Only___2[[NPDES ID2]:[ECHO BFR]],27,FALSE)</f>
        <v>-</v>
      </c>
      <c r="AY1316" t="str">
        <f>VLOOKUP(Sheet1[[#This Row],[NPDES ID2]],Combined_Sheet__Major_Only___2[[NPDES ID2]:[ECHO BFR]],28,FALSE)</f>
        <v>-</v>
      </c>
      <c r="AZ1316" t="str">
        <f>VLOOKUP(Sheet1[[#This Row],[NPDES ID2]],Combined_Sheet__Major_Only___2[[NPDES ID2]:[ECHO BFR]],29,FALSE)</f>
        <v>thickening</v>
      </c>
      <c r="BA1316">
        <f>VLOOKUP(Sheet1[[#This Row],[NPDES ID2]],Combined_Sheet__Major_Only___2[[NPDES ID2]:[ECHO BFR]],17,FALSE)</f>
        <v>36.088233000000002</v>
      </c>
      <c r="BB1316">
        <f>VLOOKUP(Sheet1[[#This Row],[NPDES ID2]],Combined_Sheet__Major_Only___2[[NPDES ID2]:[ECHO BFR]],18,FALSE)</f>
        <v>-79.285589000000002</v>
      </c>
      <c r="BC1316" s="2" t="str">
        <f>IF(ISNUMBER(SEARCH("aerobic",$AW1316)),"aerobic","")</f>
        <v/>
      </c>
      <c r="BD1316" s="2" t="str">
        <f>IF(ISNUMBER(SEARCH("anaer",$AW1316)),"anaer","")</f>
        <v/>
      </c>
      <c r="BE1316" s="2" t="str">
        <f>IF(ISNUMBER(SEARCH("thickening",$AZ1316)),"thickening","")</f>
        <v>thickening</v>
      </c>
      <c r="BF1316" s="4" t="str">
        <f>IF(ISNUMBER(SEARCH("airDry",$AW1316)),"airDry","")</f>
        <v/>
      </c>
      <c r="BG1316" s="4" t="str">
        <f>IF(ISNUMBER(SEARCH("heatDry",$AY1316)),"heatDry","")</f>
        <v/>
      </c>
      <c r="BH1316" s="4" t="str">
        <f>IF(AND(ISNUMBER(SEARCH("aerobic",$AW1316)),ISNUMBER(SEARCH("anaer",$AW1316))),"Combined Aer and Anaer.","")</f>
        <v/>
      </c>
    </row>
    <row r="1317" spans="1:60" x14ac:dyDescent="0.25">
      <c r="A1317" s="5">
        <v>362</v>
      </c>
      <c r="B1317" t="s">
        <v>1832</v>
      </c>
      <c r="C1317">
        <v>872.19399999999996</v>
      </c>
      <c r="D1317">
        <v>309.26155013594138</v>
      </c>
      <c r="E1317">
        <v>303.16502029919337</v>
      </c>
      <c r="F1317">
        <v>262.66553838232272</v>
      </c>
      <c r="G1317">
        <v>368.7285862669687</v>
      </c>
      <c r="H1317">
        <v>-137.1337631224059</v>
      </c>
      <c r="I1317">
        <v>-138.53297290561159</v>
      </c>
      <c r="J1317">
        <v>-157.3433583503342</v>
      </c>
      <c r="K1317">
        <v>-114.21158209676661</v>
      </c>
      <c r="L1317">
        <v>678.98023259029912</v>
      </c>
      <c r="M1317">
        <v>675.02863110405224</v>
      </c>
      <c r="N1317">
        <v>661.21233843188281</v>
      </c>
      <c r="O1317">
        <v>708.25976155786384</v>
      </c>
      <c r="P1317">
        <v>27.741274291925389</v>
      </c>
      <c r="Q1317">
        <v>27.625606551952821</v>
      </c>
      <c r="R1317">
        <v>23.239143057815429</v>
      </c>
      <c r="S1317">
        <v>31.27298183004709</v>
      </c>
      <c r="T1317">
        <v>70319.556592388486</v>
      </c>
      <c r="U1317">
        <v>70319.674886136112</v>
      </c>
      <c r="V1317">
        <v>70271.638416091431</v>
      </c>
      <c r="W1317">
        <v>70367.649904867605</v>
      </c>
      <c r="X1317">
        <v>5470.1142054815055</v>
      </c>
      <c r="Y1317">
        <v>5499.1113136612676</v>
      </c>
      <c r="Z1317">
        <v>5238.7486396721924</v>
      </c>
      <c r="AA1317">
        <v>5615.0497023519883</v>
      </c>
      <c r="AB1317">
        <v>1029.652893289187</v>
      </c>
      <c r="AC1317">
        <v>1015.280275624175</v>
      </c>
      <c r="AD1317">
        <v>866.65653006356172</v>
      </c>
      <c r="AE1317">
        <v>1240.8426956458809</v>
      </c>
      <c r="AF1317">
        <v>56.722703698778368</v>
      </c>
      <c r="AG1317">
        <v>56.392904058715658</v>
      </c>
      <c r="AH1317">
        <v>55.238174385591037</v>
      </c>
      <c r="AI1317">
        <v>59.168325743885767</v>
      </c>
      <c r="AJ1317">
        <v>0.46949846874599283</v>
      </c>
      <c r="AK1317">
        <v>0.46949843002557212</v>
      </c>
      <c r="AL1317">
        <v>0.46947711635740569</v>
      </c>
      <c r="AM1317">
        <v>0.46951946544316098</v>
      </c>
      <c r="AN1317">
        <v>0.96499194736402505</v>
      </c>
      <c r="AO1317">
        <v>0.96499194736402494</v>
      </c>
      <c r="AP1317">
        <v>0.96499194736402494</v>
      </c>
      <c r="AQ1317">
        <v>0.96499194736402494</v>
      </c>
      <c r="AR1317">
        <v>11.9859481228908</v>
      </c>
      <c r="AS1317">
        <v>11.9859481228908</v>
      </c>
      <c r="AT1317">
        <v>11.9859481228908</v>
      </c>
      <c r="AU1317">
        <v>11.9859481228908</v>
      </c>
      <c r="AV1317" t="str">
        <f>VLOOKUP(Sheet1[[#This Row],[NPDES ID2]],Combined_Sheet__Major_Only___2[[NPDES ID2]:[ECHO BFR]],3,FALSE)</f>
        <v>MO</v>
      </c>
      <c r="AW1317" t="s">
        <v>54</v>
      </c>
      <c r="AX1317" t="str">
        <f>VLOOKUP(Sheet1[[#This Row],[NPDES ID2]],Combined_Sheet__Major_Only___2[[NPDES ID2]:[ECHO BFR]],27,FALSE)</f>
        <v>-</v>
      </c>
      <c r="AY1317" t="str">
        <f>VLOOKUP(Sheet1[[#This Row],[NPDES ID2]],Combined_Sheet__Major_Only___2[[NPDES ID2]:[ECHO BFR]],28,FALSE)</f>
        <v>-</v>
      </c>
      <c r="AZ1317" t="str">
        <f>VLOOKUP(Sheet1[[#This Row],[NPDES ID2]],Combined_Sheet__Major_Only___2[[NPDES ID2]:[ECHO BFR]],29,FALSE)</f>
        <v>thickening, preliminaryOps</v>
      </c>
      <c r="BA1317">
        <f>VLOOKUP(Sheet1[[#This Row],[NPDES ID2]],Combined_Sheet__Major_Only___2[[NPDES ID2]:[ECHO BFR]],17,FALSE)</f>
        <v>38.508833000000003</v>
      </c>
      <c r="BB1317">
        <f>VLOOKUP(Sheet1[[#This Row],[NPDES ID2]],Combined_Sheet__Major_Only___2[[NPDES ID2]:[ECHO BFR]],18,FALSE)</f>
        <v>-90.429833000000002</v>
      </c>
      <c r="BC1317" s="2" t="str">
        <f>IF(ISNUMBER(SEARCH("aerobic",$AW1317)),"aerobic","")</f>
        <v/>
      </c>
      <c r="BD1317" s="2" t="str">
        <f>IF(ISNUMBER(SEARCH("anaer",$AW1317)),"anaer","")</f>
        <v/>
      </c>
      <c r="BE1317" s="2" t="str">
        <f>IF(ISNUMBER(SEARCH("thickening",$AZ1317)),"thickening","")</f>
        <v>thickening</v>
      </c>
      <c r="BF1317" s="3" t="str">
        <f>IF(ISNUMBER(SEARCH("airDry",$AW1317)),"airDry","")</f>
        <v/>
      </c>
      <c r="BG1317" s="3" t="str">
        <f>IF(ISNUMBER(SEARCH("heatDry",$AY1317)),"heatDry","")</f>
        <v/>
      </c>
      <c r="BH1317" s="3" t="str">
        <f>IF(AND(ISNUMBER(SEARCH("aerobic",$AW1317)),ISNUMBER(SEARCH("anaer",$AW1317))),"Combined Aer and Anaer.","")</f>
        <v/>
      </c>
    </row>
    <row r="1318" spans="1:60" x14ac:dyDescent="0.25">
      <c r="A1318" s="5">
        <v>335</v>
      </c>
      <c r="B1318" t="s">
        <v>1697</v>
      </c>
      <c r="C1318">
        <v>1056.82</v>
      </c>
      <c r="D1318">
        <v>356.23095035161549</v>
      </c>
      <c r="E1318">
        <v>351.3358188952011</v>
      </c>
      <c r="F1318">
        <v>303.27053083546281</v>
      </c>
      <c r="G1318">
        <v>419.7375533038836</v>
      </c>
      <c r="H1318">
        <v>-107.8497209574216</v>
      </c>
      <c r="I1318">
        <v>-109.1618852655705</v>
      </c>
      <c r="J1318">
        <v>-128.70846642665279</v>
      </c>
      <c r="K1318">
        <v>-86.322728580393317</v>
      </c>
      <c r="L1318">
        <v>745.85992133869922</v>
      </c>
      <c r="M1318">
        <v>743.31974878194342</v>
      </c>
      <c r="N1318">
        <v>734.43982942227365</v>
      </c>
      <c r="O1318">
        <v>764.67972392615218</v>
      </c>
      <c r="P1318">
        <v>24.7316383049405</v>
      </c>
      <c r="Q1318">
        <v>25.005369003401931</v>
      </c>
      <c r="R1318">
        <v>20.162143091429851</v>
      </c>
      <c r="S1318">
        <v>29.051604829025688</v>
      </c>
      <c r="T1318">
        <v>70274.425964026188</v>
      </c>
      <c r="U1318">
        <v>70274.544183788239</v>
      </c>
      <c r="V1318">
        <v>70226.537757655038</v>
      </c>
      <c r="W1318">
        <v>70322.489197042305</v>
      </c>
      <c r="X1318">
        <v>4481.5496424524672</v>
      </c>
      <c r="Y1318">
        <v>4496.562580499547</v>
      </c>
      <c r="Z1318">
        <v>4368.3205798593344</v>
      </c>
      <c r="AA1318">
        <v>4551.6942261248269</v>
      </c>
      <c r="AB1318">
        <v>675.98415144736236</v>
      </c>
      <c r="AC1318">
        <v>668.14263906763108</v>
      </c>
      <c r="AD1318">
        <v>590.36513431704634</v>
      </c>
      <c r="AE1318">
        <v>778.47453177002376</v>
      </c>
      <c r="AF1318">
        <v>69.167787123406299</v>
      </c>
      <c r="AG1318">
        <v>68.932608772449555</v>
      </c>
      <c r="AH1318">
        <v>68.1085190582032</v>
      </c>
      <c r="AI1318">
        <v>70.912560133319275</v>
      </c>
      <c r="AJ1318">
        <v>0.62149365056708061</v>
      </c>
      <c r="AK1318">
        <v>0.62149360025268829</v>
      </c>
      <c r="AL1318">
        <v>0.62146589944542807</v>
      </c>
      <c r="AM1318">
        <v>0.62152093938024999</v>
      </c>
      <c r="AN1318">
        <v>0.96497059455744816</v>
      </c>
      <c r="AO1318">
        <v>0.96497059455744849</v>
      </c>
      <c r="AP1318">
        <v>0.96497059455744849</v>
      </c>
      <c r="AQ1318">
        <v>0.96497059455744849</v>
      </c>
      <c r="AR1318">
        <v>16.660992772127489</v>
      </c>
      <c r="AS1318">
        <v>16.660992772127489</v>
      </c>
      <c r="AT1318">
        <v>16.660992772127489</v>
      </c>
      <c r="AU1318">
        <v>16.660992772127489</v>
      </c>
      <c r="AV1318" t="str">
        <f>VLOOKUP(Sheet1[[#This Row],[NPDES ID2]],Combined_Sheet__Major_Only___2[[NPDES ID2]:[ECHO BFR]],3,FALSE)</f>
        <v>CA</v>
      </c>
      <c r="AW1318" t="s">
        <v>12185</v>
      </c>
      <c r="AX1318" t="str">
        <f>VLOOKUP(Sheet1[[#This Row],[NPDES ID2]],Combined_Sheet__Major_Only___2[[NPDES ID2]:[ECHO BFR]],27,FALSE)</f>
        <v>-</v>
      </c>
      <c r="AY1318" t="str">
        <f>VLOOKUP(Sheet1[[#This Row],[NPDES ID2]],Combined_Sheet__Major_Only___2[[NPDES ID2]:[ECHO BFR]],28,FALSE)</f>
        <v>-</v>
      </c>
      <c r="AZ1318" t="str">
        <f>VLOOKUP(Sheet1[[#This Row],[NPDES ID2]],Combined_Sheet__Major_Only___2[[NPDES ID2]:[ECHO BFR]],29,FALSE)</f>
        <v>preliminaryOps, thickening</v>
      </c>
      <c r="BA1318">
        <f>VLOOKUP(Sheet1[[#This Row],[NPDES ID2]],Combined_Sheet__Major_Only___2[[NPDES ID2]:[ECHO BFR]],17,FALSE)</f>
        <v>33.434440000000002</v>
      </c>
      <c r="BB1318">
        <f>VLOOKUP(Sheet1[[#This Row],[NPDES ID2]],Combined_Sheet__Major_Only___2[[NPDES ID2]:[ECHO BFR]],18,FALSE)</f>
        <v>-117.629167</v>
      </c>
      <c r="BC1318" s="2" t="str">
        <f>IF(ISNUMBER(SEARCH("aerobic",$AW1318)),"aerobic","")</f>
        <v/>
      </c>
      <c r="BD1318" s="2" t="str">
        <f>IF(ISNUMBER(SEARCH("anaer",$AW1318)),"anaer","")</f>
        <v>anaer</v>
      </c>
      <c r="BE1318" s="2" t="str">
        <f>IF(ISNUMBER(SEARCH("thickening",$AZ1318)),"thickening","")</f>
        <v>thickening</v>
      </c>
      <c r="BF1318" s="4" t="str">
        <f>IF(ISNUMBER(SEARCH("airDry",$AW1318)),"airDry","")</f>
        <v/>
      </c>
      <c r="BG1318" s="4" t="str">
        <f>IF(ISNUMBER(SEARCH("heatDry",$AY1318)),"heatDry","")</f>
        <v/>
      </c>
      <c r="BH1318" s="4" t="str">
        <f>IF(AND(ISNUMBER(SEARCH("aerobic",$AW1318)),ISNUMBER(SEARCH("anaer",$AW1318))),"Combined Aer and Anaer.","")</f>
        <v/>
      </c>
    </row>
    <row r="1319" spans="1:60" x14ac:dyDescent="0.25">
      <c r="A1319" s="5">
        <v>178</v>
      </c>
      <c r="B1319" t="s">
        <v>960</v>
      </c>
      <c r="C1319">
        <v>3796</v>
      </c>
      <c r="D1319">
        <v>808.28430003730011</v>
      </c>
      <c r="E1319">
        <v>806.07149538401268</v>
      </c>
      <c r="F1319">
        <v>652.18781273656293</v>
      </c>
      <c r="G1319">
        <v>944.28865986732217</v>
      </c>
      <c r="H1319">
        <v>-109.8486063588788</v>
      </c>
      <c r="I1319">
        <v>-111.2269947828221</v>
      </c>
      <c r="J1319">
        <v>-130.57283015498089</v>
      </c>
      <c r="K1319">
        <v>-87.892748668787362</v>
      </c>
      <c r="L1319">
        <v>2618.242739513526</v>
      </c>
      <c r="M1319">
        <v>2608.6496130084638</v>
      </c>
      <c r="N1319">
        <v>2575.1641381187378</v>
      </c>
      <c r="O1319">
        <v>2689.259843506868</v>
      </c>
      <c r="P1319">
        <v>88.943914490562037</v>
      </c>
      <c r="Q1319">
        <v>89.760039315472085</v>
      </c>
      <c r="R1319">
        <v>72.739507058910476</v>
      </c>
      <c r="S1319">
        <v>103.86276257058211</v>
      </c>
      <c r="T1319">
        <v>70266.516835237795</v>
      </c>
      <c r="U1319">
        <v>70266.635042033886</v>
      </c>
      <c r="V1319">
        <v>70218.633881086993</v>
      </c>
      <c r="W1319">
        <v>70314.574796837245</v>
      </c>
      <c r="X1319">
        <v>4585.2536857625209</v>
      </c>
      <c r="Y1319">
        <v>4601.5897863946793</v>
      </c>
      <c r="Z1319">
        <v>4461.0553348151543</v>
      </c>
      <c r="AA1319">
        <v>4662.3901409549426</v>
      </c>
      <c r="AB1319">
        <v>706.61388185365865</v>
      </c>
      <c r="AC1319">
        <v>698.15328186303736</v>
      </c>
      <c r="AD1319">
        <v>615.23810550296355</v>
      </c>
      <c r="AE1319">
        <v>817.23501427709755</v>
      </c>
      <c r="AF1319">
        <v>67.606663556652919</v>
      </c>
      <c r="AG1319">
        <v>67.360350667130319</v>
      </c>
      <c r="AH1319">
        <v>66.493524030564302</v>
      </c>
      <c r="AI1319">
        <v>69.438637211978801</v>
      </c>
      <c r="AJ1319">
        <v>0.60239454568242412</v>
      </c>
      <c r="AK1319">
        <v>0.60239436038985572</v>
      </c>
      <c r="AL1319">
        <v>0.60229508058269265</v>
      </c>
      <c r="AM1319">
        <v>0.60249236734749156</v>
      </c>
      <c r="AN1319">
        <v>0.96496684980191727</v>
      </c>
      <c r="AO1319">
        <v>0.96496684980191738</v>
      </c>
      <c r="AP1319">
        <v>0.96496684980191738</v>
      </c>
      <c r="AQ1319">
        <v>0.96496684980191738</v>
      </c>
      <c r="AR1319">
        <v>16.071066510202659</v>
      </c>
      <c r="AS1319">
        <v>16.071066510202659</v>
      </c>
      <c r="AT1319">
        <v>16.071066510202659</v>
      </c>
      <c r="AU1319">
        <v>16.071066510202659</v>
      </c>
      <c r="AV1319" t="str">
        <f>VLOOKUP(Sheet1[[#This Row],[NPDES ID2]],Combined_Sheet__Major_Only___2[[NPDES ID2]:[ECHO BFR]],3,FALSE)</f>
        <v>IA</v>
      </c>
      <c r="AW1319" t="s">
        <v>41</v>
      </c>
      <c r="AX1319" t="str">
        <f>VLOOKUP(Sheet1[[#This Row],[NPDES ID2]],Combined_Sheet__Major_Only___2[[NPDES ID2]:[ECHO BFR]],27,FALSE)</f>
        <v>methaneBioCaptureRecover</v>
      </c>
      <c r="AY1319" t="str">
        <f>VLOOKUP(Sheet1[[#This Row],[NPDES ID2]],Combined_Sheet__Major_Only___2[[NPDES ID2]:[ECHO BFR]],28,FALSE)</f>
        <v>highTempCompost</v>
      </c>
      <c r="AZ1319" t="str">
        <f>VLOOKUP(Sheet1[[#This Row],[NPDES ID2]],Combined_Sheet__Major_Only___2[[NPDES ID2]:[ECHO BFR]],29,FALSE)</f>
        <v>thickening</v>
      </c>
      <c r="BA1319">
        <f>VLOOKUP(Sheet1[[#This Row],[NPDES ID2]],Combined_Sheet__Major_Only___2[[NPDES ID2]:[ECHO BFR]],17,FALSE)</f>
        <v>41.484639000000001</v>
      </c>
      <c r="BB1319">
        <f>VLOOKUP(Sheet1[[#This Row],[NPDES ID2]],Combined_Sheet__Major_Only___2[[NPDES ID2]:[ECHO BFR]],18,FALSE)</f>
        <v>-90.631305999999995</v>
      </c>
      <c r="BC1319" s="2" t="str">
        <f>IF(ISNUMBER(SEARCH("aerobic",$AW1319)),"aerobic","")</f>
        <v>aerobic</v>
      </c>
      <c r="BD1319" s="2" t="str">
        <f>IF(ISNUMBER(SEARCH("anaer",$AW1319)),"anaer","")</f>
        <v/>
      </c>
      <c r="BE1319" s="2" t="str">
        <f>IF(ISNUMBER(SEARCH("thickening",$AZ1319)),"thickening","")</f>
        <v>thickening</v>
      </c>
      <c r="BF1319" s="3" t="str">
        <f>IF(ISNUMBER(SEARCH("airDry",$AW1319)),"airDry","")</f>
        <v/>
      </c>
      <c r="BG1319" s="3" t="str">
        <f>IF(ISNUMBER(SEARCH("heatDry",$AY1319)),"heatDry","")</f>
        <v/>
      </c>
      <c r="BH1319" s="3" t="str">
        <f>IF(AND(ISNUMBER(SEARCH("aerobic",$AW1319)),ISNUMBER(SEARCH("anaer",$AW1319))),"Combined Aer and Anaer.","")</f>
        <v/>
      </c>
    </row>
    <row r="1320" spans="1:60" x14ac:dyDescent="0.25">
      <c r="A1320" s="5">
        <v>2567</v>
      </c>
      <c r="B1320" t="s">
        <v>11900</v>
      </c>
      <c r="C1320">
        <v>103.64</v>
      </c>
      <c r="D1320">
        <v>993.4235874992238</v>
      </c>
      <c r="E1320">
        <v>982.74541448768366</v>
      </c>
      <c r="F1320">
        <v>696.44098173108853</v>
      </c>
      <c r="G1320">
        <v>1287.076786668546</v>
      </c>
      <c r="H1320">
        <v>-110.42673617613031</v>
      </c>
      <c r="I1320">
        <v>-111.8505465340756</v>
      </c>
      <c r="J1320">
        <v>-131.20176221327921</v>
      </c>
      <c r="K1320">
        <v>-88.889454955921948</v>
      </c>
      <c r="L1320">
        <v>71.706366019734233</v>
      </c>
      <c r="M1320">
        <v>71.446365134499644</v>
      </c>
      <c r="N1320">
        <v>70.536967016522979</v>
      </c>
      <c r="O1320">
        <v>73.633235025888254</v>
      </c>
      <c r="P1320">
        <v>2.4283978916912261</v>
      </c>
      <c r="Q1320">
        <v>2.451247874419527</v>
      </c>
      <c r="R1320">
        <v>1.985105910791592</v>
      </c>
      <c r="S1320">
        <v>2.8375065236008319</v>
      </c>
      <c r="T1320">
        <v>70174.540191689739</v>
      </c>
      <c r="U1320">
        <v>70174.658247702493</v>
      </c>
      <c r="V1320">
        <v>70126.718316528786</v>
      </c>
      <c r="W1320">
        <v>70222.536851061668</v>
      </c>
      <c r="X1320">
        <v>4565.0590327937734</v>
      </c>
      <c r="Y1320">
        <v>4581.1579370828986</v>
      </c>
      <c r="Z1320">
        <v>4442.5143403828106</v>
      </c>
      <c r="AA1320">
        <v>4641.1479325294194</v>
      </c>
      <c r="AB1320">
        <v>701.32481456864309</v>
      </c>
      <c r="AC1320">
        <v>692.93922396687697</v>
      </c>
      <c r="AD1320">
        <v>610.95690154287513</v>
      </c>
      <c r="AE1320">
        <v>810.51431647637241</v>
      </c>
      <c r="AF1320">
        <v>67.804505252216345</v>
      </c>
      <c r="AG1320">
        <v>67.558690190913211</v>
      </c>
      <c r="AH1320">
        <v>66.698716901563643</v>
      </c>
      <c r="AI1320">
        <v>69.62647612448022</v>
      </c>
      <c r="AJ1320">
        <v>0.60481445751778262</v>
      </c>
      <c r="AK1320">
        <v>0.60481445264247458</v>
      </c>
      <c r="AL1320">
        <v>0.60481174365498958</v>
      </c>
      <c r="AM1320">
        <v>0.60481712604671778</v>
      </c>
      <c r="AN1320">
        <v>0.96492324251628114</v>
      </c>
      <c r="AO1320">
        <v>0.96492324251628103</v>
      </c>
      <c r="AP1320">
        <v>0.96492324251628103</v>
      </c>
      <c r="AQ1320">
        <v>0.96492324251628103</v>
      </c>
      <c r="AR1320">
        <v>16.14880856660653</v>
      </c>
      <c r="AS1320">
        <v>16.14880856660654</v>
      </c>
      <c r="AT1320">
        <v>16.14880856660654</v>
      </c>
      <c r="AU1320">
        <v>16.14880856660654</v>
      </c>
      <c r="AV1320" t="str">
        <f>VLOOKUP(Sheet1[[#This Row],[NPDES ID2]],Combined_Sheet__Major_Only___2[[NPDES ID2]:[ECHO BFR]],3,FALSE)</f>
        <v>CA</v>
      </c>
      <c r="AW1320" t="s">
        <v>41</v>
      </c>
      <c r="AX1320" t="str">
        <f>VLOOKUP(Sheet1[[#This Row],[NPDES ID2]],Combined_Sheet__Major_Only___2[[NPDES ID2]:[ECHO BFR]],27,FALSE)</f>
        <v>-</v>
      </c>
      <c r="AY1320" t="str">
        <f>VLOOKUP(Sheet1[[#This Row],[NPDES ID2]],Combined_Sheet__Major_Only___2[[NPDES ID2]:[ECHO BFR]],28,FALSE)</f>
        <v>-</v>
      </c>
      <c r="AZ1320" t="str">
        <f>VLOOKUP(Sheet1[[#This Row],[NPDES ID2]],Combined_Sheet__Major_Only___2[[NPDES ID2]:[ECHO BFR]],29,FALSE)</f>
        <v>thickening</v>
      </c>
      <c r="BA1320">
        <f>VLOOKUP(Sheet1[[#This Row],[NPDES ID2]],Combined_Sheet__Major_Only___2[[NPDES ID2]:[ECHO BFR]],17,FALSE)</f>
        <v>34.413330000000002</v>
      </c>
      <c r="BB1320">
        <f>VLOOKUP(Sheet1[[#This Row],[NPDES ID2]],Combined_Sheet__Major_Only___2[[NPDES ID2]:[ECHO BFR]],18,FALSE)</f>
        <v>-119.647631</v>
      </c>
      <c r="BC1320" s="2" t="str">
        <f>IF(ISNUMBER(SEARCH("aerobic",$AW1320)),"aerobic","")</f>
        <v>aerobic</v>
      </c>
      <c r="BD1320" s="2" t="str">
        <f>IF(ISNUMBER(SEARCH("anaer",$AW1320)),"anaer","")</f>
        <v/>
      </c>
      <c r="BE1320" s="2" t="str">
        <f>IF(ISNUMBER(SEARCH("thickening",$AZ1320)),"thickening","")</f>
        <v>thickening</v>
      </c>
      <c r="BF1320" s="4" t="str">
        <f>IF(ISNUMBER(SEARCH("airDry",$AW1320)),"airDry","")</f>
        <v/>
      </c>
      <c r="BG1320" s="4" t="str">
        <f>IF(ISNUMBER(SEARCH("heatDry",$AY1320)),"heatDry","")</f>
        <v/>
      </c>
      <c r="BH1320" s="4" t="str">
        <f>IF(AND(ISNUMBER(SEARCH("aerobic",$AW1320)),ISNUMBER(SEARCH("anaer",$AW1320))),"Combined Aer and Anaer.","")</f>
        <v/>
      </c>
    </row>
    <row r="1321" spans="1:60" x14ac:dyDescent="0.25">
      <c r="A1321" s="5">
        <v>889</v>
      </c>
      <c r="B1321" t="s">
        <v>4335</v>
      </c>
      <c r="C1321">
        <v>794</v>
      </c>
      <c r="D1321">
        <v>331.20077463760362</v>
      </c>
      <c r="E1321">
        <v>322.54654188542531</v>
      </c>
      <c r="F1321">
        <v>279.42547480683271</v>
      </c>
      <c r="G1321">
        <v>391.98863436996339</v>
      </c>
      <c r="H1321">
        <v>-105.8737522585069</v>
      </c>
      <c r="I1321">
        <v>-107.2661025705461</v>
      </c>
      <c r="J1321">
        <v>-126.81737168225629</v>
      </c>
      <c r="K1321">
        <v>-84.473675830889661</v>
      </c>
      <c r="L1321">
        <v>570.35343300226236</v>
      </c>
      <c r="M1321">
        <v>568.52109532741122</v>
      </c>
      <c r="N1321">
        <v>562.11472271166508</v>
      </c>
      <c r="O1321">
        <v>583.93000362661235</v>
      </c>
      <c r="P1321">
        <v>18.561091513414961</v>
      </c>
      <c r="Q1321">
        <v>18.80472459718963</v>
      </c>
      <c r="R1321">
        <v>15.0942015475408</v>
      </c>
      <c r="S1321">
        <v>21.903153154286858</v>
      </c>
      <c r="T1321">
        <v>70157.045169698758</v>
      </c>
      <c r="U1321">
        <v>70157.163197030779</v>
      </c>
      <c r="V1321">
        <v>70109.234912468513</v>
      </c>
      <c r="W1321">
        <v>70205.030168677593</v>
      </c>
      <c r="X1321">
        <v>4395.6865165213439</v>
      </c>
      <c r="Y1321">
        <v>4409.6563223499024</v>
      </c>
      <c r="Z1321">
        <v>4290.6860472471308</v>
      </c>
      <c r="AA1321">
        <v>4460.5999181888064</v>
      </c>
      <c r="AB1321">
        <v>652.64826516924518</v>
      </c>
      <c r="AC1321">
        <v>645.26357225517961</v>
      </c>
      <c r="AD1321">
        <v>571.2158521145501</v>
      </c>
      <c r="AE1321">
        <v>749.33252769085141</v>
      </c>
      <c r="AF1321">
        <v>70.39882937147982</v>
      </c>
      <c r="AG1321">
        <v>70.172951814247028</v>
      </c>
      <c r="AH1321">
        <v>69.381760576706952</v>
      </c>
      <c r="AI1321">
        <v>72.074220570549983</v>
      </c>
      <c r="AJ1321">
        <v>0.63656019452375912</v>
      </c>
      <c r="AK1321">
        <v>0.63656015684639311</v>
      </c>
      <c r="AL1321">
        <v>0.63653935675797679</v>
      </c>
      <c r="AM1321">
        <v>0.63658068487022068</v>
      </c>
      <c r="AN1321">
        <v>0.96491493561447039</v>
      </c>
      <c r="AO1321">
        <v>0.96491493561447061</v>
      </c>
      <c r="AP1321">
        <v>0.96491493561447061</v>
      </c>
      <c r="AQ1321">
        <v>0.96491493561447061</v>
      </c>
      <c r="AR1321">
        <v>17.124665244043381</v>
      </c>
      <c r="AS1321">
        <v>17.124665244043381</v>
      </c>
      <c r="AT1321">
        <v>17.124665244043381</v>
      </c>
      <c r="AU1321">
        <v>17.124665244043381</v>
      </c>
      <c r="AV1321" t="str">
        <f>VLOOKUP(Sheet1[[#This Row],[NPDES ID2]],Combined_Sheet__Major_Only___2[[NPDES ID2]:[ECHO BFR]],3,FALSE)</f>
        <v>MN</v>
      </c>
      <c r="AW1321" t="s">
        <v>12185</v>
      </c>
      <c r="AX1321" t="str">
        <f>VLOOKUP(Sheet1[[#This Row],[NPDES ID2]],Combined_Sheet__Major_Only___2[[NPDES ID2]:[ECHO BFR]],27,FALSE)</f>
        <v>-</v>
      </c>
      <c r="AY1321" t="str">
        <f>VLOOKUP(Sheet1[[#This Row],[NPDES ID2]],Combined_Sheet__Major_Only___2[[NPDES ID2]:[ECHO BFR]],28,FALSE)</f>
        <v>-</v>
      </c>
      <c r="AZ1321" t="str">
        <f>VLOOKUP(Sheet1[[#This Row],[NPDES ID2]],Combined_Sheet__Major_Only___2[[NPDES ID2]:[ECHO BFR]],29,FALSE)</f>
        <v>thickening</v>
      </c>
      <c r="BA1321">
        <f>VLOOKUP(Sheet1[[#This Row],[NPDES ID2]],Combined_Sheet__Major_Only___2[[NPDES ID2]:[ECHO BFR]],17,FALSE)</f>
        <v>45.11562</v>
      </c>
      <c r="BB1321">
        <f>VLOOKUP(Sheet1[[#This Row],[NPDES ID2]],Combined_Sheet__Major_Only___2[[NPDES ID2]:[ECHO BFR]],18,FALSE)</f>
        <v>-94.52364</v>
      </c>
      <c r="BC1321" s="2" t="str">
        <f>IF(ISNUMBER(SEARCH("aerobic",$AW1321)),"aerobic","")</f>
        <v/>
      </c>
      <c r="BD1321" s="2" t="str">
        <f>IF(ISNUMBER(SEARCH("anaer",$AW1321)),"anaer","")</f>
        <v>anaer</v>
      </c>
      <c r="BE1321" s="2" t="str">
        <f>IF(ISNUMBER(SEARCH("thickening",$AZ1321)),"thickening","")</f>
        <v>thickening</v>
      </c>
      <c r="BF1321" s="4" t="str">
        <f>IF(ISNUMBER(SEARCH("airDry",$AW1321)),"airDry","")</f>
        <v/>
      </c>
      <c r="BG1321" s="4" t="str">
        <f>IF(ISNUMBER(SEARCH("heatDry",$AY1321)),"heatDry","")</f>
        <v/>
      </c>
      <c r="BH1321" s="4" t="str">
        <f>IF(AND(ISNUMBER(SEARCH("aerobic",$AW1321)),ISNUMBER(SEARCH("anaer",$AW1321))),"Combined Aer and Anaer.","")</f>
        <v/>
      </c>
    </row>
    <row r="1322" spans="1:60" x14ac:dyDescent="0.25">
      <c r="A1322" s="5">
        <v>544</v>
      </c>
      <c r="B1322" t="s">
        <v>2677</v>
      </c>
      <c r="C1322">
        <v>261.01</v>
      </c>
      <c r="D1322">
        <v>450.54116316383698</v>
      </c>
      <c r="E1322">
        <v>447.39931775703832</v>
      </c>
      <c r="F1322">
        <v>336.83106843636938</v>
      </c>
      <c r="G1322">
        <v>560.86188221682778</v>
      </c>
      <c r="H1322">
        <v>-139.457696782417</v>
      </c>
      <c r="I1322">
        <v>-140.69201137046289</v>
      </c>
      <c r="J1322">
        <v>-159.23070980147239</v>
      </c>
      <c r="K1322">
        <v>-116.5838241453625</v>
      </c>
      <c r="L1322">
        <v>193.97913096918259</v>
      </c>
      <c r="M1322">
        <v>192.80692389460191</v>
      </c>
      <c r="N1322">
        <v>188.70721188001761</v>
      </c>
      <c r="O1322">
        <v>202.66604408667089</v>
      </c>
      <c r="P1322">
        <v>8.063917329163079</v>
      </c>
      <c r="Q1322">
        <v>8.0214762283879661</v>
      </c>
      <c r="R1322">
        <v>6.7701208249794957</v>
      </c>
      <c r="S1322">
        <v>9.0717410228277124</v>
      </c>
      <c r="T1322">
        <v>70125.983185985082</v>
      </c>
      <c r="U1322">
        <v>70126.101162395164</v>
      </c>
      <c r="V1322">
        <v>70078.193556106693</v>
      </c>
      <c r="W1322">
        <v>70173.947482221163</v>
      </c>
      <c r="X1322">
        <v>5546.3815416147863</v>
      </c>
      <c r="Y1322">
        <v>5576.8171754401683</v>
      </c>
      <c r="Z1322">
        <v>5303.1443917190372</v>
      </c>
      <c r="AA1322">
        <v>5699.0227004411372</v>
      </c>
      <c r="AB1322">
        <v>1068.519008564411</v>
      </c>
      <c r="AC1322">
        <v>1053.730769583897</v>
      </c>
      <c r="AD1322">
        <v>895.38942767665651</v>
      </c>
      <c r="AE1322">
        <v>1295.053641580045</v>
      </c>
      <c r="AF1322">
        <v>55.788927026503792</v>
      </c>
      <c r="AG1322">
        <v>55.451892781698177</v>
      </c>
      <c r="AH1322">
        <v>54.272654741104368</v>
      </c>
      <c r="AI1322">
        <v>58.287181590296449</v>
      </c>
      <c r="AJ1322">
        <v>0.45812172250620831</v>
      </c>
      <c r="AK1322">
        <v>0.45812171113830757</v>
      </c>
      <c r="AL1322">
        <v>0.45811540802564482</v>
      </c>
      <c r="AM1322">
        <v>0.45812793157264831</v>
      </c>
      <c r="AN1322">
        <v>0.96490017721519505</v>
      </c>
      <c r="AO1322">
        <v>0.96490017721519483</v>
      </c>
      <c r="AP1322">
        <v>0.96490017721519483</v>
      </c>
      <c r="AQ1322">
        <v>0.96490017721519483</v>
      </c>
      <c r="AR1322">
        <v>11.636521579631509</v>
      </c>
      <c r="AS1322">
        <v>11.636521579631509</v>
      </c>
      <c r="AT1322">
        <v>11.636521579631509</v>
      </c>
      <c r="AU1322">
        <v>11.636521579631509</v>
      </c>
      <c r="AV1322" t="str">
        <f>VLOOKUP(Sheet1[[#This Row],[NPDES ID2]],Combined_Sheet__Major_Only___2[[NPDES ID2]:[ECHO BFR]],3,FALSE)</f>
        <v>NJ</v>
      </c>
      <c r="AW1322" t="s">
        <v>54</v>
      </c>
      <c r="AX1322" t="str">
        <f>VLOOKUP(Sheet1[[#This Row],[NPDES ID2]],Combined_Sheet__Major_Only___2[[NPDES ID2]:[ECHO BFR]],27,FALSE)</f>
        <v>-</v>
      </c>
      <c r="AY1322" t="str">
        <f>VLOOKUP(Sheet1[[#This Row],[NPDES ID2]],Combined_Sheet__Major_Only___2[[NPDES ID2]:[ECHO BFR]],28,FALSE)</f>
        <v>-</v>
      </c>
      <c r="AZ1322" t="str">
        <f>VLOOKUP(Sheet1[[#This Row],[NPDES ID2]],Combined_Sheet__Major_Only___2[[NPDES ID2]:[ECHO BFR]],29,FALSE)</f>
        <v>thickening</v>
      </c>
      <c r="BA1322">
        <f>VLOOKUP(Sheet1[[#This Row],[NPDES ID2]],Combined_Sheet__Major_Only___2[[NPDES ID2]:[ECHO BFR]],17,FALSE)</f>
        <v>40.720489999999998</v>
      </c>
      <c r="BB1322">
        <f>VLOOKUP(Sheet1[[#This Row],[NPDES ID2]],Combined_Sheet__Major_Only___2[[NPDES ID2]:[ECHO BFR]],18,FALSE)</f>
        <v>-74.418235999999993</v>
      </c>
      <c r="BC1322" s="2" t="str">
        <f>IF(ISNUMBER(SEARCH("aerobic",$AW1322)),"aerobic","")</f>
        <v/>
      </c>
      <c r="BD1322" s="2" t="str">
        <f>IF(ISNUMBER(SEARCH("anaer",$AW1322)),"anaer","")</f>
        <v/>
      </c>
      <c r="BE1322" s="2" t="str">
        <f>IF(ISNUMBER(SEARCH("thickening",$AZ1322)),"thickening","")</f>
        <v>thickening</v>
      </c>
      <c r="BF1322" s="3" t="str">
        <f>IF(ISNUMBER(SEARCH("airDry",$AW1322)),"airDry","")</f>
        <v/>
      </c>
      <c r="BG1322" s="3" t="str">
        <f>IF(ISNUMBER(SEARCH("heatDry",$AY1322)),"heatDry","")</f>
        <v/>
      </c>
      <c r="BH1322" s="3" t="str">
        <f>IF(AND(ISNUMBER(SEARCH("aerobic",$AW1322)),ISNUMBER(SEARCH("anaer",$AW1322))),"Combined Aer and Anaer.","")</f>
        <v/>
      </c>
    </row>
    <row r="1323" spans="1:60" x14ac:dyDescent="0.25">
      <c r="A1323" s="5">
        <v>2267</v>
      </c>
      <c r="B1323" t="s">
        <v>10605</v>
      </c>
      <c r="C1323">
        <v>491</v>
      </c>
      <c r="D1323">
        <v>355.07195510175711</v>
      </c>
      <c r="E1323">
        <v>350.60487560277022</v>
      </c>
      <c r="F1323">
        <v>287.42994245919181</v>
      </c>
      <c r="G1323">
        <v>431.53385272478812</v>
      </c>
      <c r="H1323">
        <v>-108.72477696357591</v>
      </c>
      <c r="I1323">
        <v>-110.06155170048019</v>
      </c>
      <c r="J1323">
        <v>-129.5590678061798</v>
      </c>
      <c r="K1323">
        <v>-87.220932922811073</v>
      </c>
      <c r="L1323">
        <v>344.35175013288278</v>
      </c>
      <c r="M1323">
        <v>343.15517887034952</v>
      </c>
      <c r="N1323">
        <v>338.97087166908648</v>
      </c>
      <c r="O1323">
        <v>353.21851635514179</v>
      </c>
      <c r="P1323">
        <v>11.49508230600331</v>
      </c>
      <c r="Q1323">
        <v>11.613887182845049</v>
      </c>
      <c r="R1323">
        <v>9.3793519288100544</v>
      </c>
      <c r="S1323">
        <v>13.48001082598757</v>
      </c>
      <c r="T1323">
        <v>70097.945942594859</v>
      </c>
      <c r="U1323">
        <v>70098.063873041625</v>
      </c>
      <c r="V1323">
        <v>70050.174931427027</v>
      </c>
      <c r="W1323">
        <v>70145.891552070825</v>
      </c>
      <c r="X1323">
        <v>4498.5725159904723</v>
      </c>
      <c r="Y1323">
        <v>4513.8946758582442</v>
      </c>
      <c r="Z1323">
        <v>4382.6728708962664</v>
      </c>
      <c r="AA1323">
        <v>4570.4242697641967</v>
      </c>
      <c r="AB1323">
        <v>682.45071048313946</v>
      </c>
      <c r="AC1323">
        <v>674.45697487343887</v>
      </c>
      <c r="AD1323">
        <v>595.5512490367297</v>
      </c>
      <c r="AE1323">
        <v>786.77568547237001</v>
      </c>
      <c r="AF1323">
        <v>68.731680140576842</v>
      </c>
      <c r="AG1323">
        <v>68.493027174192235</v>
      </c>
      <c r="AH1323">
        <v>67.657569725087882</v>
      </c>
      <c r="AI1323">
        <v>70.501233451527952</v>
      </c>
      <c r="AJ1323">
        <v>0.61615737726447795</v>
      </c>
      <c r="AK1323">
        <v>0.61615735406256467</v>
      </c>
      <c r="AL1323">
        <v>0.61614451037848061</v>
      </c>
      <c r="AM1323">
        <v>0.61617002945368238</v>
      </c>
      <c r="AN1323">
        <v>0.96488684528742918</v>
      </c>
      <c r="AO1323">
        <v>0.96488684528742941</v>
      </c>
      <c r="AP1323">
        <v>0.96488684528742941</v>
      </c>
      <c r="AQ1323">
        <v>0.96488684528742941</v>
      </c>
      <c r="AR1323">
        <v>16.497361614493549</v>
      </c>
      <c r="AS1323">
        <v>16.497361614493549</v>
      </c>
      <c r="AT1323">
        <v>16.497361614493549</v>
      </c>
      <c r="AU1323">
        <v>16.497361614493549</v>
      </c>
      <c r="AV1323" t="str">
        <f>VLOOKUP(Sheet1[[#This Row],[NPDES ID2]],Combined_Sheet__Major_Only___2[[NPDES ID2]:[ECHO BFR]],3,FALSE)</f>
        <v>IN</v>
      </c>
      <c r="AW1323" t="s">
        <v>12185</v>
      </c>
      <c r="AX1323" t="str">
        <f>VLOOKUP(Sheet1[[#This Row],[NPDES ID2]],Combined_Sheet__Major_Only___2[[NPDES ID2]:[ECHO BFR]],27,FALSE)</f>
        <v>methaneBioCaptureRecover</v>
      </c>
      <c r="AY1323" t="str">
        <f>VLOOKUP(Sheet1[[#This Row],[NPDES ID2]],Combined_Sheet__Major_Only___2[[NPDES ID2]:[ECHO BFR]],28,FALSE)</f>
        <v>-</v>
      </c>
      <c r="AZ1323" t="str">
        <f>VLOOKUP(Sheet1[[#This Row],[NPDES ID2]],Combined_Sheet__Major_Only___2[[NPDES ID2]:[ECHO BFR]],29,FALSE)</f>
        <v>thickening</v>
      </c>
      <c r="BA1323">
        <f>VLOOKUP(Sheet1[[#This Row],[NPDES ID2]],Combined_Sheet__Major_Only___2[[NPDES ID2]:[ECHO BFR]],17,FALSE)</f>
        <v>41.716760000000001</v>
      </c>
      <c r="BB1323">
        <f>VLOOKUP(Sheet1[[#This Row],[NPDES ID2]],Combined_Sheet__Major_Only___2[[NPDES ID2]:[ECHO BFR]],18,FALSE)</f>
        <v>-86.884730000000005</v>
      </c>
      <c r="BC1323" s="2" t="str">
        <f>IF(ISNUMBER(SEARCH("aerobic",$AW1323)),"aerobic","")</f>
        <v/>
      </c>
      <c r="BD1323" s="2" t="str">
        <f>IF(ISNUMBER(SEARCH("anaer",$AW1323)),"anaer","")</f>
        <v>anaer</v>
      </c>
      <c r="BE1323" s="2" t="str">
        <f>IF(ISNUMBER(SEARCH("thickening",$AZ1323)),"thickening","")</f>
        <v>thickening</v>
      </c>
      <c r="BF1323" s="4" t="str">
        <f>IF(ISNUMBER(SEARCH("airDry",$AW1323)),"airDry","")</f>
        <v/>
      </c>
      <c r="BG1323" s="4" t="str">
        <f>IF(ISNUMBER(SEARCH("heatDry",$AY1323)),"heatDry","")</f>
        <v/>
      </c>
      <c r="BH1323" s="4" t="str">
        <f>IF(AND(ISNUMBER(SEARCH("aerobic",$AW1323)),ISNUMBER(SEARCH("anaer",$AW1323))),"Combined Aer and Anaer.","")</f>
        <v/>
      </c>
    </row>
    <row r="1324" spans="1:60" x14ac:dyDescent="0.25">
      <c r="A1324" s="5">
        <v>2025</v>
      </c>
      <c r="B1324" t="s">
        <v>9529</v>
      </c>
      <c r="C1324">
        <v>1442.34</v>
      </c>
      <c r="D1324">
        <v>408.77257990997009</v>
      </c>
      <c r="E1324">
        <v>406.27673918985892</v>
      </c>
      <c r="F1324">
        <v>344.36622908675901</v>
      </c>
      <c r="G1324">
        <v>475.02946105001132</v>
      </c>
      <c r="H1324">
        <v>-109.4089746470073</v>
      </c>
      <c r="I1324">
        <v>-110.841957703304</v>
      </c>
      <c r="J1324">
        <v>-130.198200128596</v>
      </c>
      <c r="K1324">
        <v>-87.76060858545587</v>
      </c>
      <c r="L1324">
        <v>1003.663389840812</v>
      </c>
      <c r="M1324">
        <v>1000.087547411065</v>
      </c>
      <c r="N1324">
        <v>987.58969812110752</v>
      </c>
      <c r="O1324">
        <v>1030.153418910736</v>
      </c>
      <c r="P1324">
        <v>33.781746777043587</v>
      </c>
      <c r="Q1324">
        <v>34.11254936774489</v>
      </c>
      <c r="R1324">
        <v>27.59375465885147</v>
      </c>
      <c r="S1324">
        <v>39.535003804596229</v>
      </c>
      <c r="T1324">
        <v>70085.799574055985</v>
      </c>
      <c r="U1324">
        <v>70085.917484590434</v>
      </c>
      <c r="V1324">
        <v>70038.03662893505</v>
      </c>
      <c r="W1324">
        <v>70133.737088004433</v>
      </c>
      <c r="X1324">
        <v>4533.1880247025383</v>
      </c>
      <c r="Y1324">
        <v>4548.9547994033856</v>
      </c>
      <c r="Z1324">
        <v>4413.5850986637142</v>
      </c>
      <c r="AA1324">
        <v>4607.4001603516381</v>
      </c>
      <c r="AB1324">
        <v>692.7351176375314</v>
      </c>
      <c r="AC1324">
        <v>684.53322031307675</v>
      </c>
      <c r="AD1324">
        <v>603.9007735812304</v>
      </c>
      <c r="AE1324">
        <v>799.79288110663401</v>
      </c>
      <c r="AF1324">
        <v>68.198751157945139</v>
      </c>
      <c r="AG1324">
        <v>67.956301384243488</v>
      </c>
      <c r="AH1324">
        <v>67.106247592353952</v>
      </c>
      <c r="AI1324">
        <v>69.99806846605901</v>
      </c>
      <c r="AJ1324">
        <v>0.60963727039463078</v>
      </c>
      <c r="AK1324">
        <v>0.6096372016486169</v>
      </c>
      <c r="AL1324">
        <v>0.60959950228739201</v>
      </c>
      <c r="AM1324">
        <v>0.60967441005902889</v>
      </c>
      <c r="AN1324">
        <v>0.96488106644983018</v>
      </c>
      <c r="AO1324">
        <v>0.96488106644982985</v>
      </c>
      <c r="AP1324">
        <v>0.96488106644982985</v>
      </c>
      <c r="AQ1324">
        <v>0.96488106644982985</v>
      </c>
      <c r="AR1324">
        <v>16.295956555826809</v>
      </c>
      <c r="AS1324">
        <v>16.295956555826809</v>
      </c>
      <c r="AT1324">
        <v>16.295956555826809</v>
      </c>
      <c r="AU1324">
        <v>16.295956555826809</v>
      </c>
      <c r="AV1324" t="str">
        <f>VLOOKUP(Sheet1[[#This Row],[NPDES ID2]],Combined_Sheet__Major_Only___2[[NPDES ID2]:[ECHO BFR]],3,FALSE)</f>
        <v>GA</v>
      </c>
      <c r="AW1324" t="s">
        <v>41</v>
      </c>
      <c r="AX1324" t="str">
        <f>VLOOKUP(Sheet1[[#This Row],[NPDES ID2]],Combined_Sheet__Major_Only___2[[NPDES ID2]:[ECHO BFR]],27,FALSE)</f>
        <v>tempSludgeStore</v>
      </c>
      <c r="AY1324" t="str">
        <f>VLOOKUP(Sheet1[[#This Row],[NPDES ID2]],Combined_Sheet__Major_Only___2[[NPDES ID2]:[ECHO BFR]],28,FALSE)</f>
        <v>-</v>
      </c>
      <c r="AZ1324" t="str">
        <f>VLOOKUP(Sheet1[[#This Row],[NPDES ID2]],Combined_Sheet__Major_Only___2[[NPDES ID2]:[ECHO BFR]],29,FALSE)</f>
        <v>preliminaryOps, thickening</v>
      </c>
      <c r="BA1324">
        <f>VLOOKUP(Sheet1[[#This Row],[NPDES ID2]],Combined_Sheet__Major_Only___2[[NPDES ID2]:[ECHO BFR]],17,FALSE)</f>
        <v>32.970056</v>
      </c>
      <c r="BB1324">
        <f>VLOOKUP(Sheet1[[#This Row],[NPDES ID2]],Combined_Sheet__Major_Only___2[[NPDES ID2]:[ECHO BFR]],18,FALSE)</f>
        <v>-85.074944000000002</v>
      </c>
      <c r="BC1324" s="2" t="str">
        <f>IF(ISNUMBER(SEARCH("aerobic",$AW1324)),"aerobic","")</f>
        <v>aerobic</v>
      </c>
      <c r="BD1324" s="2" t="str">
        <f>IF(ISNUMBER(SEARCH("anaer",$AW1324)),"anaer","")</f>
        <v/>
      </c>
      <c r="BE1324" s="2" t="str">
        <f>IF(ISNUMBER(SEARCH("thickening",$AZ1324)),"thickening","")</f>
        <v>thickening</v>
      </c>
      <c r="BF1324" s="4" t="str">
        <f>IF(ISNUMBER(SEARCH("airDry",$AW1324)),"airDry","")</f>
        <v/>
      </c>
      <c r="BG1324" s="4" t="str">
        <f>IF(ISNUMBER(SEARCH("heatDry",$AY1324)),"heatDry","")</f>
        <v/>
      </c>
      <c r="BH1324" s="4" t="str">
        <f>IF(AND(ISNUMBER(SEARCH("aerobic",$AW1324)),ISNUMBER(SEARCH("anaer",$AW1324))),"Combined Aer and Anaer.","")</f>
        <v/>
      </c>
    </row>
    <row r="1325" spans="1:60" x14ac:dyDescent="0.25">
      <c r="A1325" s="5">
        <v>1310</v>
      </c>
      <c r="B1325" t="s">
        <v>6233</v>
      </c>
      <c r="C1325">
        <v>176.12100000000001</v>
      </c>
      <c r="D1325">
        <v>632.94877165256048</v>
      </c>
      <c r="E1325">
        <v>629.50379522895901</v>
      </c>
      <c r="F1325">
        <v>458.01828871766412</v>
      </c>
      <c r="G1325">
        <v>806.29224132139348</v>
      </c>
      <c r="H1325">
        <v>-109.27476194264371</v>
      </c>
      <c r="I1325">
        <v>-110.6483240017216</v>
      </c>
      <c r="J1325">
        <v>-130.093265708693</v>
      </c>
      <c r="K1325">
        <v>-87.781817270785268</v>
      </c>
      <c r="L1325">
        <v>123.0243823414808</v>
      </c>
      <c r="M1325">
        <v>122.5914451097406</v>
      </c>
      <c r="N1325">
        <v>121.0772338297118</v>
      </c>
      <c r="O1325">
        <v>126.232813979677</v>
      </c>
      <c r="P1325">
        <v>4.1243334248820984</v>
      </c>
      <c r="Q1325">
        <v>4.1658317210978764</v>
      </c>
      <c r="R1325">
        <v>3.367075625187443</v>
      </c>
      <c r="S1325">
        <v>4.8313055364214534</v>
      </c>
      <c r="T1325">
        <v>70018.387287699137</v>
      </c>
      <c r="U1325">
        <v>70018.505087720201</v>
      </c>
      <c r="V1325">
        <v>69970.669109099312</v>
      </c>
      <c r="W1325">
        <v>70066.279871509279</v>
      </c>
      <c r="X1325">
        <v>4511.5346016878993</v>
      </c>
      <c r="Y1325">
        <v>4527.0592815842447</v>
      </c>
      <c r="Z1325">
        <v>4393.8650042853806</v>
      </c>
      <c r="AA1325">
        <v>4584.5174521113122</v>
      </c>
      <c r="AB1325">
        <v>686.94293614144738</v>
      </c>
      <c r="AC1325">
        <v>678.84654671276962</v>
      </c>
      <c r="AD1325">
        <v>599.17093326678867</v>
      </c>
      <c r="AE1325">
        <v>792.51205779824852</v>
      </c>
      <c r="AF1325">
        <v>68.45572255040139</v>
      </c>
      <c r="AG1325">
        <v>68.214883215440409</v>
      </c>
      <c r="AH1325">
        <v>67.372214226068365</v>
      </c>
      <c r="AI1325">
        <v>70.240940860714204</v>
      </c>
      <c r="AJ1325">
        <v>0.61278104543124312</v>
      </c>
      <c r="AK1325">
        <v>0.61278103714311705</v>
      </c>
      <c r="AL1325">
        <v>0.61277643503035351</v>
      </c>
      <c r="AM1325">
        <v>0.6127855788333032</v>
      </c>
      <c r="AN1325">
        <v>0.96484895932402093</v>
      </c>
      <c r="AO1325">
        <v>0.96484895932402137</v>
      </c>
      <c r="AP1325">
        <v>0.96484895932402137</v>
      </c>
      <c r="AQ1325">
        <v>0.96484895932402137</v>
      </c>
      <c r="AR1325">
        <v>16.3937902969327</v>
      </c>
      <c r="AS1325">
        <v>16.3937902969327</v>
      </c>
      <c r="AT1325">
        <v>16.3937902969327</v>
      </c>
      <c r="AU1325">
        <v>16.3937902969327</v>
      </c>
      <c r="AV1325" t="str">
        <f>VLOOKUP(Sheet1[[#This Row],[NPDES ID2]],Combined_Sheet__Major_Only___2[[NPDES ID2]:[ECHO BFR]],3,FALSE)</f>
        <v>IN</v>
      </c>
      <c r="AW1325" t="s">
        <v>41</v>
      </c>
      <c r="AX1325" t="str">
        <f>VLOOKUP(Sheet1[[#This Row],[NPDES ID2]],Combined_Sheet__Major_Only___2[[NPDES ID2]:[ECHO BFR]],27,FALSE)</f>
        <v>-</v>
      </c>
      <c r="AY1325" t="str">
        <f>VLOOKUP(Sheet1[[#This Row],[NPDES ID2]],Combined_Sheet__Major_Only___2[[NPDES ID2]:[ECHO BFR]],28,FALSE)</f>
        <v>-</v>
      </c>
      <c r="AZ1325" t="str">
        <f>VLOOKUP(Sheet1[[#This Row],[NPDES ID2]],Combined_Sheet__Major_Only___2[[NPDES ID2]:[ECHO BFR]],29,FALSE)</f>
        <v>thickening</v>
      </c>
      <c r="BA1325">
        <f>VLOOKUP(Sheet1[[#This Row],[NPDES ID2]],Combined_Sheet__Major_Only___2[[NPDES ID2]:[ECHO BFR]],17,FALSE)</f>
        <v>37.957278000000002</v>
      </c>
      <c r="BB1325">
        <f>VLOOKUP(Sheet1[[#This Row],[NPDES ID2]],Combined_Sheet__Major_Only___2[[NPDES ID2]:[ECHO BFR]],18,FALSE)</f>
        <v>-86.774666999999994</v>
      </c>
      <c r="BC1325" s="2" t="str">
        <f>IF(ISNUMBER(SEARCH("aerobic",$AW1325)),"aerobic","")</f>
        <v>aerobic</v>
      </c>
      <c r="BD1325" s="2" t="str">
        <f>IF(ISNUMBER(SEARCH("anaer",$AW1325)),"anaer","")</f>
        <v/>
      </c>
      <c r="BE1325" s="2" t="str">
        <f>IF(ISNUMBER(SEARCH("thickening",$AZ1325)),"thickening","")</f>
        <v>thickening</v>
      </c>
      <c r="BF1325" s="3" t="str">
        <f>IF(ISNUMBER(SEARCH("airDry",$AW1325)),"airDry","")</f>
        <v/>
      </c>
      <c r="BG1325" s="3" t="str">
        <f>IF(ISNUMBER(SEARCH("heatDry",$AY1325)),"heatDry","")</f>
        <v/>
      </c>
      <c r="BH1325" s="3" t="str">
        <f>IF(AND(ISNUMBER(SEARCH("aerobic",$AW1325)),ISNUMBER(SEARCH("anaer",$AW1325))),"Combined Aer and Anaer.","")</f>
        <v/>
      </c>
    </row>
    <row r="1326" spans="1:60" x14ac:dyDescent="0.25">
      <c r="A1326" s="5">
        <v>2054</v>
      </c>
      <c r="B1326" t="s">
        <v>9665</v>
      </c>
      <c r="C1326">
        <v>1216</v>
      </c>
      <c r="D1326">
        <v>352.45545410984022</v>
      </c>
      <c r="E1326">
        <v>349.57147921855631</v>
      </c>
      <c r="F1326">
        <v>297.65355647268439</v>
      </c>
      <c r="G1326">
        <v>415.34282399468378</v>
      </c>
      <c r="H1326">
        <v>-138.74055629909921</v>
      </c>
      <c r="I1326">
        <v>-140.1503669365128</v>
      </c>
      <c r="J1326">
        <v>-158.86333625478511</v>
      </c>
      <c r="K1326">
        <v>-115.7119089553125</v>
      </c>
      <c r="L1326">
        <v>910.46067768937132</v>
      </c>
      <c r="M1326">
        <v>904.99091088853584</v>
      </c>
      <c r="N1326">
        <v>885.86965325773849</v>
      </c>
      <c r="O1326">
        <v>950.98555932959766</v>
      </c>
      <c r="P1326">
        <v>37.741037492914437</v>
      </c>
      <c r="Q1326">
        <v>37.55800411989626</v>
      </c>
      <c r="R1326">
        <v>31.675187020066609</v>
      </c>
      <c r="S1326">
        <v>42.444704529712233</v>
      </c>
      <c r="T1326">
        <v>69931.716059149432</v>
      </c>
      <c r="U1326">
        <v>69931.833717084679</v>
      </c>
      <c r="V1326">
        <v>69884.05543636909</v>
      </c>
      <c r="W1326">
        <v>69979.550876779322</v>
      </c>
      <c r="X1326">
        <v>5516.1847610463656</v>
      </c>
      <c r="Y1326">
        <v>5546.2943407903567</v>
      </c>
      <c r="Z1326">
        <v>5275.6819732048152</v>
      </c>
      <c r="AA1326">
        <v>5667.051601366069</v>
      </c>
      <c r="AB1326">
        <v>1058.694392075985</v>
      </c>
      <c r="AC1326">
        <v>1044.014425027447</v>
      </c>
      <c r="AD1326">
        <v>887.78533366169734</v>
      </c>
      <c r="AE1326">
        <v>1281.874158434983</v>
      </c>
      <c r="AF1326">
        <v>55.941686482736479</v>
      </c>
      <c r="AG1326">
        <v>55.606051596680352</v>
      </c>
      <c r="AH1326">
        <v>54.430482043442552</v>
      </c>
      <c r="AI1326">
        <v>58.431084655157683</v>
      </c>
      <c r="AJ1326">
        <v>0.4599825837819374</v>
      </c>
      <c r="AK1326">
        <v>0.45998253018671648</v>
      </c>
      <c r="AL1326">
        <v>0.45995315289263078</v>
      </c>
      <c r="AM1326">
        <v>0.46001152502328702</v>
      </c>
      <c r="AN1326">
        <v>0.96480759318610976</v>
      </c>
      <c r="AO1326">
        <v>0.96480759318610976</v>
      </c>
      <c r="AP1326">
        <v>0.96480759318610976</v>
      </c>
      <c r="AQ1326">
        <v>0.96480759318610976</v>
      </c>
      <c r="AR1326">
        <v>11.692970134773381</v>
      </c>
      <c r="AS1326">
        <v>11.692970134773381</v>
      </c>
      <c r="AT1326">
        <v>11.692970134773381</v>
      </c>
      <c r="AU1326">
        <v>11.692970134773381</v>
      </c>
      <c r="AV1326" t="str">
        <f>VLOOKUP(Sheet1[[#This Row],[NPDES ID2]],Combined_Sheet__Major_Only___2[[NPDES ID2]:[ECHO BFR]],3,FALSE)</f>
        <v>GA</v>
      </c>
      <c r="AW1326" t="s">
        <v>54</v>
      </c>
      <c r="AX1326" t="str">
        <f>VLOOKUP(Sheet1[[#This Row],[NPDES ID2]],Combined_Sheet__Major_Only___2[[NPDES ID2]:[ECHO BFR]],27,FALSE)</f>
        <v>other</v>
      </c>
      <c r="AY1326" t="str">
        <f>VLOOKUP(Sheet1[[#This Row],[NPDES ID2]],Combined_Sheet__Major_Only___2[[NPDES ID2]:[ECHO BFR]],28,FALSE)</f>
        <v>highTempCompost</v>
      </c>
      <c r="AZ1326" t="str">
        <f>VLOOKUP(Sheet1[[#This Row],[NPDES ID2]],Combined_Sheet__Major_Only___2[[NPDES ID2]:[ECHO BFR]],29,FALSE)</f>
        <v>preliminaryOps, thickening</v>
      </c>
      <c r="BA1326">
        <f>VLOOKUP(Sheet1[[#This Row],[NPDES ID2]],Combined_Sheet__Major_Only___2[[NPDES ID2]:[ECHO BFR]],17,FALSE)</f>
        <v>33.573489000000002</v>
      </c>
      <c r="BB1326">
        <f>VLOOKUP(Sheet1[[#This Row],[NPDES ID2]],Combined_Sheet__Major_Only___2[[NPDES ID2]:[ECHO BFR]],18,FALSE)</f>
        <v>-84.262837000000005</v>
      </c>
      <c r="BC1326" s="2" t="str">
        <f>IF(ISNUMBER(SEARCH("aerobic",$AW1326)),"aerobic","")</f>
        <v/>
      </c>
      <c r="BD1326" s="2" t="str">
        <f>IF(ISNUMBER(SEARCH("anaer",$AW1326)),"anaer","")</f>
        <v/>
      </c>
      <c r="BE1326" s="2" t="str">
        <f>IF(ISNUMBER(SEARCH("thickening",$AZ1326)),"thickening","")</f>
        <v>thickening</v>
      </c>
      <c r="BF1326" s="3" t="str">
        <f>IF(ISNUMBER(SEARCH("airDry",$AW1326)),"airDry","")</f>
        <v/>
      </c>
      <c r="BG1326" s="3" t="str">
        <f>IF(ISNUMBER(SEARCH("heatDry",$AY1326)),"heatDry","")</f>
        <v/>
      </c>
      <c r="BH1326" s="3" t="str">
        <f>IF(AND(ISNUMBER(SEARCH("aerobic",$AW1326)),ISNUMBER(SEARCH("anaer",$AW1326))),"Combined Aer and Anaer.","")</f>
        <v/>
      </c>
    </row>
    <row r="1327" spans="1:60" x14ac:dyDescent="0.25">
      <c r="A1327" s="5">
        <v>1033</v>
      </c>
      <c r="B1327" t="s">
        <v>4990</v>
      </c>
      <c r="C1327">
        <v>420.23</v>
      </c>
      <c r="D1327">
        <v>381.67716557481953</v>
      </c>
      <c r="E1327">
        <v>377.24137681669401</v>
      </c>
      <c r="F1327">
        <v>300.54911555493328</v>
      </c>
      <c r="G1327">
        <v>469.26849511815522</v>
      </c>
      <c r="H1327">
        <v>-111.3019196761387</v>
      </c>
      <c r="I1327">
        <v>-112.66250197434491</v>
      </c>
      <c r="J1327">
        <v>-132.0370405678637</v>
      </c>
      <c r="K1327">
        <v>-89.686558201473417</v>
      </c>
      <c r="L1327">
        <v>288.43265035107368</v>
      </c>
      <c r="M1327">
        <v>287.36072293872411</v>
      </c>
      <c r="N1327">
        <v>283.61211778243529</v>
      </c>
      <c r="O1327">
        <v>296.37597777768048</v>
      </c>
      <c r="P1327">
        <v>9.8509360272627458</v>
      </c>
      <c r="Q1327">
        <v>9.9382661555516822</v>
      </c>
      <c r="R1327">
        <v>8.0613820406578878</v>
      </c>
      <c r="S1327">
        <v>11.486668554417211</v>
      </c>
      <c r="T1327">
        <v>69903.058553009527</v>
      </c>
      <c r="U1327">
        <v>69903.176163964643</v>
      </c>
      <c r="V1327">
        <v>69855.416960838033</v>
      </c>
      <c r="W1327">
        <v>69950.874270475557</v>
      </c>
      <c r="X1327">
        <v>4583.9531782860522</v>
      </c>
      <c r="Y1327">
        <v>4600.4524212985652</v>
      </c>
      <c r="Z1327">
        <v>4457.95777317797</v>
      </c>
      <c r="AA1327">
        <v>4662.254121938744</v>
      </c>
      <c r="AB1327">
        <v>709.60937855905127</v>
      </c>
      <c r="AC1327">
        <v>701.02296507361757</v>
      </c>
      <c r="AD1327">
        <v>617.50887123935604</v>
      </c>
      <c r="AE1327">
        <v>821.31189637382556</v>
      </c>
      <c r="AF1327">
        <v>67.265487464437797</v>
      </c>
      <c r="AG1327">
        <v>67.015656953380869</v>
      </c>
      <c r="AH1327">
        <v>66.141202028862168</v>
      </c>
      <c r="AI1327">
        <v>69.11775648753671</v>
      </c>
      <c r="AJ1327">
        <v>0.59822155703929392</v>
      </c>
      <c r="AK1327">
        <v>0.59822153727615968</v>
      </c>
      <c r="AL1327">
        <v>0.59821059075116156</v>
      </c>
      <c r="AM1327">
        <v>0.59823234031233841</v>
      </c>
      <c r="AN1327">
        <v>0.96479389420649242</v>
      </c>
      <c r="AO1327">
        <v>0.96479389420649264</v>
      </c>
      <c r="AP1327">
        <v>0.96479389420649264</v>
      </c>
      <c r="AQ1327">
        <v>0.96479389420649264</v>
      </c>
      <c r="AR1327">
        <v>15.945733547212081</v>
      </c>
      <c r="AS1327">
        <v>15.94573354721207</v>
      </c>
      <c r="AT1327">
        <v>15.94573354721207</v>
      </c>
      <c r="AU1327">
        <v>15.94573354721207</v>
      </c>
      <c r="AV1327" t="str">
        <f>VLOOKUP(Sheet1[[#This Row],[NPDES ID2]],Combined_Sheet__Major_Only___2[[NPDES ID2]:[ECHO BFR]],3,FALSE)</f>
        <v>TX</v>
      </c>
      <c r="AW1327" t="s">
        <v>41</v>
      </c>
      <c r="AX1327" t="str">
        <f>VLOOKUP(Sheet1[[#This Row],[NPDES ID2]],Combined_Sheet__Major_Only___2[[NPDES ID2]:[ECHO BFR]],27,FALSE)</f>
        <v>-</v>
      </c>
      <c r="AY1327" t="str">
        <f>VLOOKUP(Sheet1[[#This Row],[NPDES ID2]],Combined_Sheet__Major_Only___2[[NPDES ID2]:[ECHO BFR]],28,FALSE)</f>
        <v>-</v>
      </c>
      <c r="AZ1327" t="str">
        <f>VLOOKUP(Sheet1[[#This Row],[NPDES ID2]],Combined_Sheet__Major_Only___2[[NPDES ID2]:[ECHO BFR]],29,FALSE)</f>
        <v>thickening</v>
      </c>
      <c r="BA1327">
        <f>VLOOKUP(Sheet1[[#This Row],[NPDES ID2]],Combined_Sheet__Major_Only___2[[NPDES ID2]:[ECHO BFR]],17,FALSE)</f>
        <v>30.056861000000001</v>
      </c>
      <c r="BB1327">
        <f>VLOOKUP(Sheet1[[#This Row],[NPDES ID2]],Combined_Sheet__Major_Only___2[[NPDES ID2]:[ECHO BFR]],18,FALSE)</f>
        <v>-97.835832999999994</v>
      </c>
      <c r="BC1327" s="2" t="str">
        <f>IF(ISNUMBER(SEARCH("aerobic",$AW1327)),"aerobic","")</f>
        <v>aerobic</v>
      </c>
      <c r="BD1327" s="2" t="str">
        <f>IF(ISNUMBER(SEARCH("anaer",$AW1327)),"anaer","")</f>
        <v/>
      </c>
      <c r="BE1327" s="2" t="str">
        <f>IF(ISNUMBER(SEARCH("thickening",$AZ1327)),"thickening","")</f>
        <v>thickening</v>
      </c>
      <c r="BF1327" s="4" t="str">
        <f>IF(ISNUMBER(SEARCH("airDry",$AW1327)),"airDry","")</f>
        <v/>
      </c>
      <c r="BG1327" s="4" t="str">
        <f>IF(ISNUMBER(SEARCH("heatDry",$AY1327)),"heatDry","")</f>
        <v/>
      </c>
      <c r="BH1327" s="4" t="str">
        <f>IF(AND(ISNUMBER(SEARCH("aerobic",$AW1327)),ISNUMBER(SEARCH("anaer",$AW1327))),"Combined Aer and Anaer.","")</f>
        <v/>
      </c>
    </row>
    <row r="1328" spans="1:60" x14ac:dyDescent="0.25">
      <c r="A1328" s="5">
        <v>599</v>
      </c>
      <c r="B1328" t="s">
        <v>2961</v>
      </c>
      <c r="C1328">
        <v>2048</v>
      </c>
      <c r="D1328">
        <v>499.37109933920459</v>
      </c>
      <c r="E1328">
        <v>496.01787457027012</v>
      </c>
      <c r="F1328">
        <v>412.85365339416882</v>
      </c>
      <c r="G1328">
        <v>579.72616868529474</v>
      </c>
      <c r="H1328">
        <v>-108.8644608490463</v>
      </c>
      <c r="I1328">
        <v>-110.3440591773554</v>
      </c>
      <c r="J1328">
        <v>-129.66399174623959</v>
      </c>
      <c r="K1328">
        <v>-87.172233253868725</v>
      </c>
      <c r="L1328">
        <v>1429.9106881664629</v>
      </c>
      <c r="M1328">
        <v>1424.869075848261</v>
      </c>
      <c r="N1328">
        <v>1407.254179893725</v>
      </c>
      <c r="O1328">
        <v>1467.2524561134121</v>
      </c>
      <c r="P1328">
        <v>47.956089288764623</v>
      </c>
      <c r="Q1328">
        <v>48.436544390098952</v>
      </c>
      <c r="R1328">
        <v>39.153856750919353</v>
      </c>
      <c r="S1328">
        <v>56.174698884101737</v>
      </c>
      <c r="T1328">
        <v>69841.828623520501</v>
      </c>
      <c r="U1328">
        <v>69841.946134097379</v>
      </c>
      <c r="V1328">
        <v>69794.227692348359</v>
      </c>
      <c r="W1328">
        <v>69889.60353137528</v>
      </c>
      <c r="X1328">
        <v>4502.2443364214232</v>
      </c>
      <c r="Y1328">
        <v>4517.7742077616595</v>
      </c>
      <c r="Z1328">
        <v>4384.6650443329063</v>
      </c>
      <c r="AA1328">
        <v>4575.1720047085973</v>
      </c>
      <c r="AB1328">
        <v>685.87984052544459</v>
      </c>
      <c r="AC1328">
        <v>677.80401585839923</v>
      </c>
      <c r="AD1328">
        <v>598.17256259528858</v>
      </c>
      <c r="AE1328">
        <v>791.41744915214588</v>
      </c>
      <c r="AF1328">
        <v>68.43010979570127</v>
      </c>
      <c r="AG1328">
        <v>68.189584958179324</v>
      </c>
      <c r="AH1328">
        <v>67.345431689138138</v>
      </c>
      <c r="AI1328">
        <v>70.216189307384496</v>
      </c>
      <c r="AJ1328">
        <v>0.61246772464317845</v>
      </c>
      <c r="AK1328">
        <v>0.61246762663772203</v>
      </c>
      <c r="AL1328">
        <v>0.6124141914597927</v>
      </c>
      <c r="AM1328">
        <v>0.61252036860295467</v>
      </c>
      <c r="AN1328">
        <v>0.96476458905597762</v>
      </c>
      <c r="AO1328">
        <v>0.96476458905597784</v>
      </c>
      <c r="AP1328">
        <v>0.96476458905597784</v>
      </c>
      <c r="AQ1328">
        <v>0.96476458905597784</v>
      </c>
      <c r="AR1328">
        <v>16.38248040276434</v>
      </c>
      <c r="AS1328">
        <v>16.38248040276434</v>
      </c>
      <c r="AT1328">
        <v>16.38248040276434</v>
      </c>
      <c r="AU1328">
        <v>16.38248040276434</v>
      </c>
      <c r="AV1328" t="str">
        <f>VLOOKUP(Sheet1[[#This Row],[NPDES ID2]],Combined_Sheet__Major_Only___2[[NPDES ID2]:[ECHO BFR]],3,FALSE)</f>
        <v>NH</v>
      </c>
      <c r="AW1328" t="s">
        <v>12185</v>
      </c>
      <c r="AX1328" t="str">
        <f>VLOOKUP(Sheet1[[#This Row],[NPDES ID2]],Combined_Sheet__Major_Only___2[[NPDES ID2]:[ECHO BFR]],27,FALSE)</f>
        <v>methaneBioCaptureRecover</v>
      </c>
      <c r="AY1328" t="str">
        <f>VLOOKUP(Sheet1[[#This Row],[NPDES ID2]],Combined_Sheet__Major_Only___2[[NPDES ID2]:[ECHO BFR]],28,FALSE)</f>
        <v>-</v>
      </c>
      <c r="AZ1328" t="str">
        <f>VLOOKUP(Sheet1[[#This Row],[NPDES ID2]],Combined_Sheet__Major_Only___2[[NPDES ID2]:[ECHO BFR]],29,FALSE)</f>
        <v>preliminaryOps, thickening</v>
      </c>
      <c r="BA1328">
        <f>VLOOKUP(Sheet1[[#This Row],[NPDES ID2]],Combined_Sheet__Major_Only___2[[NPDES ID2]:[ECHO BFR]],17,FALSE)</f>
        <v>42.748493000000003</v>
      </c>
      <c r="BB1328">
        <f>VLOOKUP(Sheet1[[#This Row],[NPDES ID2]],Combined_Sheet__Major_Only___2[[NPDES ID2]:[ECHO BFR]],18,FALSE)</f>
        <v>-71.445079000000007</v>
      </c>
      <c r="BC1328" s="2" t="str">
        <f>IF(ISNUMBER(SEARCH("aerobic",$AW1328)),"aerobic","")</f>
        <v/>
      </c>
      <c r="BD1328" s="2" t="str">
        <f>IF(ISNUMBER(SEARCH("anaer",$AW1328)),"anaer","")</f>
        <v>anaer</v>
      </c>
      <c r="BE1328" s="2" t="str">
        <f>IF(ISNUMBER(SEARCH("thickening",$AZ1328)),"thickening","")</f>
        <v>thickening</v>
      </c>
      <c r="BF1328" s="4" t="str">
        <f>IF(ISNUMBER(SEARCH("airDry",$AW1328)),"airDry","")</f>
        <v/>
      </c>
      <c r="BG1328" s="4" t="str">
        <f>IF(ISNUMBER(SEARCH("heatDry",$AY1328)),"heatDry","")</f>
        <v/>
      </c>
      <c r="BH1328" s="4" t="str">
        <f>IF(AND(ISNUMBER(SEARCH("aerobic",$AW1328)),ISNUMBER(SEARCH("anaer",$AW1328))),"Combined Aer and Anaer.","")</f>
        <v/>
      </c>
    </row>
    <row r="1329" spans="1:60" x14ac:dyDescent="0.25">
      <c r="A1329" s="5">
        <v>1374</v>
      </c>
      <c r="B1329" t="s">
        <v>6521</v>
      </c>
      <c r="C1329">
        <v>150.18799999999999</v>
      </c>
      <c r="D1329">
        <v>726.59877123197714</v>
      </c>
      <c r="E1329">
        <v>722.93751874828331</v>
      </c>
      <c r="F1329">
        <v>520.43639296491051</v>
      </c>
      <c r="G1329">
        <v>934.95032673121648</v>
      </c>
      <c r="H1329">
        <v>-110.6683601164432</v>
      </c>
      <c r="I1329">
        <v>-112.07913202074729</v>
      </c>
      <c r="J1329">
        <v>-131.4331607552553</v>
      </c>
      <c r="K1329">
        <v>-89.114556959228466</v>
      </c>
      <c r="L1329">
        <v>103.6915494908356</v>
      </c>
      <c r="M1329">
        <v>103.3130926714631</v>
      </c>
      <c r="N1329">
        <v>101.98940787494109</v>
      </c>
      <c r="O1329">
        <v>106.49625841128319</v>
      </c>
      <c r="P1329">
        <v>3.5195030143306121</v>
      </c>
      <c r="Q1329">
        <v>3.5521106468163599</v>
      </c>
      <c r="R1329">
        <v>2.8778613899666392</v>
      </c>
      <c r="S1329">
        <v>4.1101516465259529</v>
      </c>
      <c r="T1329">
        <v>69837.273871245139</v>
      </c>
      <c r="U1329">
        <v>69837.391374355109</v>
      </c>
      <c r="V1329">
        <v>69789.675964750306</v>
      </c>
      <c r="W1329">
        <v>69885.045743367707</v>
      </c>
      <c r="X1329">
        <v>4552.7876099953173</v>
      </c>
      <c r="Y1329">
        <v>4568.930892820772</v>
      </c>
      <c r="Z1329">
        <v>4429.7975179758259</v>
      </c>
      <c r="AA1329">
        <v>4629.1710901036213</v>
      </c>
      <c r="AB1329">
        <v>700.84580951343219</v>
      </c>
      <c r="AC1329">
        <v>692.43927978165073</v>
      </c>
      <c r="AD1329">
        <v>610.36736140134713</v>
      </c>
      <c r="AE1329">
        <v>810.28192482379916</v>
      </c>
      <c r="AF1329">
        <v>67.660833669964035</v>
      </c>
      <c r="AG1329">
        <v>67.413937907931242</v>
      </c>
      <c r="AH1329">
        <v>66.550120718966625</v>
      </c>
      <c r="AI1329">
        <v>69.490892615814445</v>
      </c>
      <c r="AJ1329">
        <v>0.60305706501761502</v>
      </c>
      <c r="AK1329">
        <v>0.60305705797189657</v>
      </c>
      <c r="AL1329">
        <v>0.6030531448029004</v>
      </c>
      <c r="AM1329">
        <v>0.60306091975583842</v>
      </c>
      <c r="AN1329">
        <v>0.96476240716421913</v>
      </c>
      <c r="AO1329">
        <v>0.96476240716421946</v>
      </c>
      <c r="AP1329">
        <v>0.96476240716421946</v>
      </c>
      <c r="AQ1329">
        <v>0.96476240716421946</v>
      </c>
      <c r="AR1329">
        <v>16.094711188426221</v>
      </c>
      <c r="AS1329">
        <v>16.094711188426221</v>
      </c>
      <c r="AT1329">
        <v>16.094711188426221</v>
      </c>
      <c r="AU1329">
        <v>16.094711188426221</v>
      </c>
      <c r="AV1329" t="str">
        <f>VLOOKUP(Sheet1[[#This Row],[NPDES ID2]],Combined_Sheet__Major_Only___2[[NPDES ID2]:[ECHO BFR]],3,FALSE)</f>
        <v>TX</v>
      </c>
      <c r="AW1329" t="s">
        <v>41</v>
      </c>
      <c r="AX1329" t="str">
        <f>VLOOKUP(Sheet1[[#This Row],[NPDES ID2]],Combined_Sheet__Major_Only___2[[NPDES ID2]:[ECHO BFR]],27,FALSE)</f>
        <v>-</v>
      </c>
      <c r="AY1329" t="str">
        <f>VLOOKUP(Sheet1[[#This Row],[NPDES ID2]],Combined_Sheet__Major_Only___2[[NPDES ID2]:[ECHO BFR]],28,FALSE)</f>
        <v>-</v>
      </c>
      <c r="AZ1329" t="str">
        <f>VLOOKUP(Sheet1[[#This Row],[NPDES ID2]],Combined_Sheet__Major_Only___2[[NPDES ID2]:[ECHO BFR]],29,FALSE)</f>
        <v>thickening</v>
      </c>
      <c r="BA1329">
        <f>VLOOKUP(Sheet1[[#This Row],[NPDES ID2]],Combined_Sheet__Major_Only___2[[NPDES ID2]:[ECHO BFR]],17,FALSE)</f>
        <v>30.082194000000001</v>
      </c>
      <c r="BB1329">
        <f>VLOOKUP(Sheet1[[#This Row],[NPDES ID2]],Combined_Sheet__Major_Only___2[[NPDES ID2]:[ECHO BFR]],18,FALSE)</f>
        <v>-97.796666999999999</v>
      </c>
      <c r="BC1329" s="2" t="str">
        <f>IF(ISNUMBER(SEARCH("aerobic",$AW1329)),"aerobic","")</f>
        <v>aerobic</v>
      </c>
      <c r="BD1329" s="2" t="str">
        <f>IF(ISNUMBER(SEARCH("anaer",$AW1329)),"anaer","")</f>
        <v/>
      </c>
      <c r="BE1329" s="2" t="str">
        <f>IF(ISNUMBER(SEARCH("thickening",$AZ1329)),"thickening","")</f>
        <v>thickening</v>
      </c>
      <c r="BF1329" s="3" t="str">
        <f>IF(ISNUMBER(SEARCH("airDry",$AW1329)),"airDry","")</f>
        <v/>
      </c>
      <c r="BG1329" s="3" t="str">
        <f>IF(ISNUMBER(SEARCH("heatDry",$AY1329)),"heatDry","")</f>
        <v/>
      </c>
      <c r="BH1329" s="3" t="str">
        <f>IF(AND(ISNUMBER(SEARCH("aerobic",$AW1329)),ISNUMBER(SEARCH("anaer",$AW1329))),"Combined Aer and Anaer.","")</f>
        <v/>
      </c>
    </row>
    <row r="1330" spans="1:60" x14ac:dyDescent="0.25">
      <c r="A1330" s="5">
        <v>1377</v>
      </c>
      <c r="B1330" t="s">
        <v>6534</v>
      </c>
      <c r="C1330">
        <v>149.88999999999999</v>
      </c>
      <c r="D1330">
        <v>723.08066489770658</v>
      </c>
      <c r="E1330">
        <v>719.45099276449696</v>
      </c>
      <c r="F1330">
        <v>517.90958276117874</v>
      </c>
      <c r="G1330">
        <v>930.30775405620955</v>
      </c>
      <c r="H1330">
        <v>-109.9002407036897</v>
      </c>
      <c r="I1330">
        <v>-111.3010820925488</v>
      </c>
      <c r="J1330">
        <v>-130.69481406660259</v>
      </c>
      <c r="K1330">
        <v>-88.381579844806012</v>
      </c>
      <c r="L1330">
        <v>104.1555993985548</v>
      </c>
      <c r="M1330">
        <v>103.7829906208371</v>
      </c>
      <c r="N1330">
        <v>102.4797602548966</v>
      </c>
      <c r="O1330">
        <v>106.9169685470314</v>
      </c>
      <c r="P1330">
        <v>3.511171853196712</v>
      </c>
      <c r="Q1330">
        <v>3.5452451198983912</v>
      </c>
      <c r="R1330">
        <v>2.8685406977901859</v>
      </c>
      <c r="S1330">
        <v>4.1073687065196429</v>
      </c>
      <c r="T1330">
        <v>69828.243312085659</v>
      </c>
      <c r="U1330">
        <v>69828.360800391238</v>
      </c>
      <c r="V1330">
        <v>69780.651402520132</v>
      </c>
      <c r="W1330">
        <v>69876.009165360694</v>
      </c>
      <c r="X1330">
        <v>4522.8902060492919</v>
      </c>
      <c r="Y1330">
        <v>4538.6654224115246</v>
      </c>
      <c r="Z1330">
        <v>4403.0422383446066</v>
      </c>
      <c r="AA1330">
        <v>4597.2682000529712</v>
      </c>
      <c r="AB1330">
        <v>692.02936754905215</v>
      </c>
      <c r="AC1330">
        <v>683.80904024335643</v>
      </c>
      <c r="AD1330">
        <v>603.20030276047771</v>
      </c>
      <c r="AE1330">
        <v>799.13674620549466</v>
      </c>
      <c r="AF1330">
        <v>68.098750832375643</v>
      </c>
      <c r="AG1330">
        <v>67.855187475901573</v>
      </c>
      <c r="AH1330">
        <v>67.003026911937056</v>
      </c>
      <c r="AI1330">
        <v>69.904112168320637</v>
      </c>
      <c r="AJ1330">
        <v>0.60841389673315016</v>
      </c>
      <c r="AK1330">
        <v>0.60841388969665566</v>
      </c>
      <c r="AL1330">
        <v>0.6084099815914642</v>
      </c>
      <c r="AM1330">
        <v>0.60841774648278546</v>
      </c>
      <c r="AN1330">
        <v>0.96475808039932298</v>
      </c>
      <c r="AO1330">
        <v>0.96475808039932331</v>
      </c>
      <c r="AP1330">
        <v>0.96475808039932331</v>
      </c>
      <c r="AQ1330">
        <v>0.96475808039932331</v>
      </c>
      <c r="AR1330">
        <v>16.259483684731411</v>
      </c>
      <c r="AS1330">
        <v>16.259483684731421</v>
      </c>
      <c r="AT1330">
        <v>16.259483684731421</v>
      </c>
      <c r="AU1330">
        <v>16.259483684731421</v>
      </c>
      <c r="AV1330" t="str">
        <f>VLOOKUP(Sheet1[[#This Row],[NPDES ID2]],Combined_Sheet__Major_Only___2[[NPDES ID2]:[ECHO BFR]],3,FALSE)</f>
        <v>PA</v>
      </c>
      <c r="AW1330" t="s">
        <v>41</v>
      </c>
      <c r="AX1330" t="str">
        <f>VLOOKUP(Sheet1[[#This Row],[NPDES ID2]],Combined_Sheet__Major_Only___2[[NPDES ID2]:[ECHO BFR]],27,FALSE)</f>
        <v>-</v>
      </c>
      <c r="AY1330" t="str">
        <f>VLOOKUP(Sheet1[[#This Row],[NPDES ID2]],Combined_Sheet__Major_Only___2[[NPDES ID2]:[ECHO BFR]],28,FALSE)</f>
        <v>-</v>
      </c>
      <c r="AZ1330" t="str">
        <f>VLOOKUP(Sheet1[[#This Row],[NPDES ID2]],Combined_Sheet__Major_Only___2[[NPDES ID2]:[ECHO BFR]],29,FALSE)</f>
        <v>thickening, preliminaryOps</v>
      </c>
      <c r="BA1330">
        <f>VLOOKUP(Sheet1[[#This Row],[NPDES ID2]],Combined_Sheet__Major_Only___2[[NPDES ID2]:[ECHO BFR]],17,FALSE)</f>
        <v>40.321179999999998</v>
      </c>
      <c r="BB1330">
        <f>VLOOKUP(Sheet1[[#This Row],[NPDES ID2]],Combined_Sheet__Major_Only___2[[NPDES ID2]:[ECHO BFR]],18,FALSE)</f>
        <v>-75.339020000000005</v>
      </c>
      <c r="BC1330" s="2" t="str">
        <f>IF(ISNUMBER(SEARCH("aerobic",$AW1330)),"aerobic","")</f>
        <v>aerobic</v>
      </c>
      <c r="BD1330" s="2" t="str">
        <f>IF(ISNUMBER(SEARCH("anaer",$AW1330)),"anaer","")</f>
        <v/>
      </c>
      <c r="BE1330" s="2" t="str">
        <f>IF(ISNUMBER(SEARCH("thickening",$AZ1330)),"thickening","")</f>
        <v>thickening</v>
      </c>
      <c r="BF1330" s="4" t="str">
        <f>IF(ISNUMBER(SEARCH("airDry",$AW1330)),"airDry","")</f>
        <v/>
      </c>
      <c r="BG1330" s="4" t="str">
        <f>IF(ISNUMBER(SEARCH("heatDry",$AY1330)),"heatDry","")</f>
        <v/>
      </c>
      <c r="BH1330" s="4" t="str">
        <f>IF(AND(ISNUMBER(SEARCH("aerobic",$AW1330)),ISNUMBER(SEARCH("anaer",$AW1330))),"Combined Aer and Anaer.","")</f>
        <v/>
      </c>
    </row>
    <row r="1331" spans="1:60" x14ac:dyDescent="0.25">
      <c r="A1331" s="5">
        <v>2009</v>
      </c>
      <c r="B1331" t="s">
        <v>9459</v>
      </c>
      <c r="C1331">
        <v>1605</v>
      </c>
      <c r="D1331">
        <v>420.53522083074319</v>
      </c>
      <c r="E1331">
        <v>416.7566307198839</v>
      </c>
      <c r="F1331">
        <v>356.09394012283713</v>
      </c>
      <c r="G1331">
        <v>487.70178473963938</v>
      </c>
      <c r="H1331">
        <v>-106.20672655565031</v>
      </c>
      <c r="I1331">
        <v>-107.51826543121879</v>
      </c>
      <c r="J1331">
        <v>-127.12257827073461</v>
      </c>
      <c r="K1331">
        <v>-84.700977792273292</v>
      </c>
      <c r="L1331">
        <v>1147.686090733454</v>
      </c>
      <c r="M1331">
        <v>1143.941607998011</v>
      </c>
      <c r="N1331">
        <v>1130.855815956777</v>
      </c>
      <c r="O1331">
        <v>1175.4237415665659</v>
      </c>
      <c r="P1331">
        <v>37.528767330017573</v>
      </c>
      <c r="Q1331">
        <v>38.002005301103139</v>
      </c>
      <c r="R1331">
        <v>30.538828048464708</v>
      </c>
      <c r="S1331">
        <v>44.236654208516931</v>
      </c>
      <c r="T1331">
        <v>69825.233836531363</v>
      </c>
      <c r="U1331">
        <v>69825.351319903319</v>
      </c>
      <c r="V1331">
        <v>69777.643925470271</v>
      </c>
      <c r="W1331">
        <v>69872.997683997673</v>
      </c>
      <c r="X1331">
        <v>4394.8628488945042</v>
      </c>
      <c r="Y1331">
        <v>4409.0234968838049</v>
      </c>
      <c r="Z1331">
        <v>4288.3348363476407</v>
      </c>
      <c r="AA1331">
        <v>4460.7546566671836</v>
      </c>
      <c r="AB1331">
        <v>655.17443660082961</v>
      </c>
      <c r="AC1331">
        <v>647.71913179287208</v>
      </c>
      <c r="AD1331">
        <v>573.10091003310379</v>
      </c>
      <c r="AE1331">
        <v>752.83197280494937</v>
      </c>
      <c r="AF1331">
        <v>70.081954506578271</v>
      </c>
      <c r="AG1331">
        <v>69.853884305877969</v>
      </c>
      <c r="AH1331">
        <v>69.053906149084597</v>
      </c>
      <c r="AI1331">
        <v>71.774975954596314</v>
      </c>
      <c r="AJ1331">
        <v>0.63268155730254294</v>
      </c>
      <c r="AK1331">
        <v>0.63268148078240338</v>
      </c>
      <c r="AL1331">
        <v>0.63263956045089387</v>
      </c>
      <c r="AM1331">
        <v>0.63272285555757102</v>
      </c>
      <c r="AN1331">
        <v>0.96475663824887237</v>
      </c>
      <c r="AO1331">
        <v>0.96475663824887248</v>
      </c>
      <c r="AP1331">
        <v>0.96475663824887248</v>
      </c>
      <c r="AQ1331">
        <v>0.96475663824887248</v>
      </c>
      <c r="AR1331">
        <v>17.00463783049474</v>
      </c>
      <c r="AS1331">
        <v>17.00463783049474</v>
      </c>
      <c r="AT1331">
        <v>17.00463783049474</v>
      </c>
      <c r="AU1331">
        <v>17.00463783049474</v>
      </c>
      <c r="AV1331" t="str">
        <f>VLOOKUP(Sheet1[[#This Row],[NPDES ID2]],Combined_Sheet__Major_Only___2[[NPDES ID2]:[ECHO BFR]],3,FALSE)</f>
        <v>NY</v>
      </c>
      <c r="AW1331" t="s">
        <v>12185</v>
      </c>
      <c r="AX1331" t="str">
        <f>VLOOKUP(Sheet1[[#This Row],[NPDES ID2]],Combined_Sheet__Major_Only___2[[NPDES ID2]:[ECHO BFR]],27,FALSE)</f>
        <v>-</v>
      </c>
      <c r="AY1331" t="str">
        <f>VLOOKUP(Sheet1[[#This Row],[NPDES ID2]],Combined_Sheet__Major_Only___2[[NPDES ID2]:[ECHO BFR]],28,FALSE)</f>
        <v>-</v>
      </c>
      <c r="AZ1331" t="str">
        <f>VLOOKUP(Sheet1[[#This Row],[NPDES ID2]],Combined_Sheet__Major_Only___2[[NPDES ID2]:[ECHO BFR]],29,FALSE)</f>
        <v>thickening, preliminaryOps</v>
      </c>
      <c r="BA1331">
        <f>VLOOKUP(Sheet1[[#This Row],[NPDES ID2]],Combined_Sheet__Major_Only___2[[NPDES ID2]:[ECHO BFR]],17,FALSE)</f>
        <v>42.096207</v>
      </c>
      <c r="BB1331">
        <f>VLOOKUP(Sheet1[[#This Row],[NPDES ID2]],Combined_Sheet__Major_Only___2[[NPDES ID2]:[ECHO BFR]],18,FALSE)</f>
        <v>-75.962665999999999</v>
      </c>
      <c r="BC1331" s="2" t="str">
        <f>IF(ISNUMBER(SEARCH("aerobic",$AW1331)),"aerobic","")</f>
        <v/>
      </c>
      <c r="BD1331" s="2" t="str">
        <f>IF(ISNUMBER(SEARCH("anaer",$AW1331)),"anaer","")</f>
        <v>anaer</v>
      </c>
      <c r="BE1331" s="2" t="str">
        <f>IF(ISNUMBER(SEARCH("thickening",$AZ1331)),"thickening","")</f>
        <v>thickening</v>
      </c>
      <c r="BF1331" s="4" t="str">
        <f>IF(ISNUMBER(SEARCH("airDry",$AW1331)),"airDry","")</f>
        <v/>
      </c>
      <c r="BG1331" s="4" t="str">
        <f>IF(ISNUMBER(SEARCH("heatDry",$AY1331)),"heatDry","")</f>
        <v/>
      </c>
      <c r="BH1331" s="4" t="str">
        <f>IF(AND(ISNUMBER(SEARCH("aerobic",$AW1331)),ISNUMBER(SEARCH("anaer",$AW1331))),"Combined Aer and Anaer.","")</f>
        <v/>
      </c>
    </row>
    <row r="1332" spans="1:60" x14ac:dyDescent="0.25">
      <c r="A1332" s="5">
        <v>2262</v>
      </c>
      <c r="B1332" t="s">
        <v>10586</v>
      </c>
      <c r="C1332">
        <v>500.7</v>
      </c>
      <c r="D1332">
        <v>355.90158762032507</v>
      </c>
      <c r="E1332">
        <v>351.25658510784939</v>
      </c>
      <c r="F1332">
        <v>288.71423850402311</v>
      </c>
      <c r="G1332">
        <v>432.12543099480177</v>
      </c>
      <c r="H1332">
        <v>-109.60816592697751</v>
      </c>
      <c r="I1332">
        <v>-110.98122641665231</v>
      </c>
      <c r="J1332">
        <v>-130.4075014303682</v>
      </c>
      <c r="K1332">
        <v>-88.06176075342961</v>
      </c>
      <c r="L1332">
        <v>348.5265111390205</v>
      </c>
      <c r="M1332">
        <v>347.28629448552402</v>
      </c>
      <c r="N1332">
        <v>342.94937449097142</v>
      </c>
      <c r="O1332">
        <v>357.71668307366411</v>
      </c>
      <c r="P1332">
        <v>11.727475674540949</v>
      </c>
      <c r="Q1332">
        <v>11.84263761727424</v>
      </c>
      <c r="R1332">
        <v>9.5788272263827867</v>
      </c>
      <c r="S1332">
        <v>13.72525914871215</v>
      </c>
      <c r="T1332">
        <v>69764.719012791305</v>
      </c>
      <c r="U1332">
        <v>69764.836396957355</v>
      </c>
      <c r="V1332">
        <v>69717.16928784881</v>
      </c>
      <c r="W1332">
        <v>69812.442527262756</v>
      </c>
      <c r="X1332">
        <v>4510.9874958200926</v>
      </c>
      <c r="Y1332">
        <v>4526.6550896178087</v>
      </c>
      <c r="Z1332">
        <v>4392.0770741895694</v>
      </c>
      <c r="AA1332">
        <v>4584.7686845391218</v>
      </c>
      <c r="AB1332">
        <v>689.10949881108786</v>
      </c>
      <c r="AC1332">
        <v>680.94749895728546</v>
      </c>
      <c r="AD1332">
        <v>600.78296742486941</v>
      </c>
      <c r="AE1332">
        <v>795.52742932029491</v>
      </c>
      <c r="AF1332">
        <v>68.217319941754511</v>
      </c>
      <c r="AG1332">
        <v>67.974754322509682</v>
      </c>
      <c r="AH1332">
        <v>67.125599886005915</v>
      </c>
      <c r="AI1332">
        <v>70.015884466821717</v>
      </c>
      <c r="AJ1332">
        <v>0.60986441567067851</v>
      </c>
      <c r="AK1332">
        <v>0.60986439209271304</v>
      </c>
      <c r="AL1332">
        <v>0.60985134190386958</v>
      </c>
      <c r="AM1332">
        <v>0.60987727129689029</v>
      </c>
      <c r="AN1332">
        <v>0.96472761427985676</v>
      </c>
      <c r="AO1332">
        <v>0.96472761427985676</v>
      </c>
      <c r="AP1332">
        <v>0.96472761427985676</v>
      </c>
      <c r="AQ1332">
        <v>0.96472761427985676</v>
      </c>
      <c r="AR1332">
        <v>16.303787532201039</v>
      </c>
      <c r="AS1332">
        <v>16.303787532201039</v>
      </c>
      <c r="AT1332">
        <v>16.303787532201039</v>
      </c>
      <c r="AU1332">
        <v>16.303787532201039</v>
      </c>
      <c r="AV1332" t="str">
        <f>VLOOKUP(Sheet1[[#This Row],[NPDES ID2]],Combined_Sheet__Major_Only___2[[NPDES ID2]:[ECHO BFR]],3,FALSE)</f>
        <v>TX</v>
      </c>
      <c r="AW1332" t="s">
        <v>41</v>
      </c>
      <c r="AX1332" t="str">
        <f>VLOOKUP(Sheet1[[#This Row],[NPDES ID2]],Combined_Sheet__Major_Only___2[[NPDES ID2]:[ECHO BFR]],27,FALSE)</f>
        <v>-</v>
      </c>
      <c r="AY1332" t="str">
        <f>VLOOKUP(Sheet1[[#This Row],[NPDES ID2]],Combined_Sheet__Major_Only___2[[NPDES ID2]:[ECHO BFR]],28,FALSE)</f>
        <v>-</v>
      </c>
      <c r="AZ1332" t="str">
        <f>VLOOKUP(Sheet1[[#This Row],[NPDES ID2]],Combined_Sheet__Major_Only___2[[NPDES ID2]:[ECHO BFR]],29,FALSE)</f>
        <v>thickening</v>
      </c>
      <c r="BA1332">
        <f>VLOOKUP(Sheet1[[#This Row],[NPDES ID2]],Combined_Sheet__Major_Only___2[[NPDES ID2]:[ECHO BFR]],17,FALSE)</f>
        <v>29.457719999999998</v>
      </c>
      <c r="BB1332">
        <f>VLOOKUP(Sheet1[[#This Row],[NPDES ID2]],Combined_Sheet__Major_Only___2[[NPDES ID2]:[ECHO BFR]],18,FALSE)</f>
        <v>-95.044430000000006</v>
      </c>
      <c r="BC1332" s="2" t="str">
        <f>IF(ISNUMBER(SEARCH("aerobic",$AW1332)),"aerobic","")</f>
        <v>aerobic</v>
      </c>
      <c r="BD1332" s="2" t="str">
        <f>IF(ISNUMBER(SEARCH("anaer",$AW1332)),"anaer","")</f>
        <v/>
      </c>
      <c r="BE1332" s="2" t="str">
        <f>IF(ISNUMBER(SEARCH("thickening",$AZ1332)),"thickening","")</f>
        <v>thickening</v>
      </c>
      <c r="BF1332" s="3" t="str">
        <f>IF(ISNUMBER(SEARCH("airDry",$AW1332)),"airDry","")</f>
        <v/>
      </c>
      <c r="BG1332" s="3" t="str">
        <f>IF(ISNUMBER(SEARCH("heatDry",$AY1332)),"heatDry","")</f>
        <v/>
      </c>
      <c r="BH1332" s="3" t="str">
        <f>IF(AND(ISNUMBER(SEARCH("aerobic",$AW1332)),ISNUMBER(SEARCH("anaer",$AW1332))),"Combined Aer and Anaer.","")</f>
        <v/>
      </c>
    </row>
    <row r="1333" spans="1:60" x14ac:dyDescent="0.25">
      <c r="A1333" s="5">
        <v>2440</v>
      </c>
      <c r="B1333" t="s">
        <v>11370</v>
      </c>
      <c r="C1333">
        <v>238.2</v>
      </c>
      <c r="D1333">
        <v>479.33321766320893</v>
      </c>
      <c r="E1333">
        <v>475.36527673155189</v>
      </c>
      <c r="F1333">
        <v>354.70352840509042</v>
      </c>
      <c r="G1333">
        <v>600.13850918519267</v>
      </c>
      <c r="H1333">
        <v>-139.56882002156601</v>
      </c>
      <c r="I1333">
        <v>-140.78951347082909</v>
      </c>
      <c r="J1333">
        <v>-159.3223688559988</v>
      </c>
      <c r="K1333">
        <v>-116.6964623676452</v>
      </c>
      <c r="L1333">
        <v>176.63685214503849</v>
      </c>
      <c r="M1333">
        <v>175.56752230566661</v>
      </c>
      <c r="N1333">
        <v>171.8275731725939</v>
      </c>
      <c r="O1333">
        <v>184.5614185846409</v>
      </c>
      <c r="P1333">
        <v>7.3491218162944367</v>
      </c>
      <c r="Q1333">
        <v>7.3095630094955393</v>
      </c>
      <c r="R1333">
        <v>6.1706595393208739</v>
      </c>
      <c r="S1333">
        <v>8.2663194450562294</v>
      </c>
      <c r="T1333">
        <v>69655.260042263239</v>
      </c>
      <c r="U1333">
        <v>69655.377246985998</v>
      </c>
      <c r="V1333">
        <v>69607.783005810896</v>
      </c>
      <c r="W1333">
        <v>69702.910602575255</v>
      </c>
      <c r="X1333">
        <v>5513.5732770925752</v>
      </c>
      <c r="Y1333">
        <v>5543.878785502804</v>
      </c>
      <c r="Z1333">
        <v>5271.3561836878907</v>
      </c>
      <c r="AA1333">
        <v>5665.5870326473741</v>
      </c>
      <c r="AB1333">
        <v>1063.4156265436829</v>
      </c>
      <c r="AC1333">
        <v>1048.7038295216389</v>
      </c>
      <c r="AD1333">
        <v>890.9155209428651</v>
      </c>
      <c r="AE1333">
        <v>1289.227844026911</v>
      </c>
      <c r="AF1333">
        <v>55.744213954004628</v>
      </c>
      <c r="AG1333">
        <v>55.406834881578817</v>
      </c>
      <c r="AH1333">
        <v>54.226421128396922</v>
      </c>
      <c r="AI1333">
        <v>58.244986504556401</v>
      </c>
      <c r="AJ1333">
        <v>0.45757707182643798</v>
      </c>
      <c r="AK1333">
        <v>0.45757706149497712</v>
      </c>
      <c r="AL1333">
        <v>0.45757133141993178</v>
      </c>
      <c r="AM1333">
        <v>0.45758271639438552</v>
      </c>
      <c r="AN1333">
        <v>0.96467499422431158</v>
      </c>
      <c r="AO1333">
        <v>0.96467499422431147</v>
      </c>
      <c r="AP1333">
        <v>0.96467499422431147</v>
      </c>
      <c r="AQ1333">
        <v>0.96467499422431147</v>
      </c>
      <c r="AR1333">
        <v>11.619788137466751</v>
      </c>
      <c r="AS1333">
        <v>11.619788137466751</v>
      </c>
      <c r="AT1333">
        <v>11.619788137466751</v>
      </c>
      <c r="AU1333">
        <v>11.619788137466751</v>
      </c>
      <c r="AV1333" t="str">
        <f>VLOOKUP(Sheet1[[#This Row],[NPDES ID2]],Combined_Sheet__Major_Only___2[[NPDES ID2]:[ECHO BFR]],3,FALSE)</f>
        <v>NJ</v>
      </c>
      <c r="AW1333" t="s">
        <v>54</v>
      </c>
      <c r="AX1333" t="str">
        <f>VLOOKUP(Sheet1[[#This Row],[NPDES ID2]],Combined_Sheet__Major_Only___2[[NPDES ID2]:[ECHO BFR]],27,FALSE)</f>
        <v>-</v>
      </c>
      <c r="AY1333" t="str">
        <f>VLOOKUP(Sheet1[[#This Row],[NPDES ID2]],Combined_Sheet__Major_Only___2[[NPDES ID2]:[ECHO BFR]],28,FALSE)</f>
        <v>-</v>
      </c>
      <c r="AZ1333" t="str">
        <f>VLOOKUP(Sheet1[[#This Row],[NPDES ID2]],Combined_Sheet__Major_Only___2[[NPDES ID2]:[ECHO BFR]],29,FALSE)</f>
        <v>thickening</v>
      </c>
      <c r="BA1333">
        <f>VLOOKUP(Sheet1[[#This Row],[NPDES ID2]],Combined_Sheet__Major_Only___2[[NPDES ID2]:[ECHO BFR]],17,FALSE)</f>
        <v>40.775629000000002</v>
      </c>
      <c r="BB1333">
        <f>VLOOKUP(Sheet1[[#This Row],[NPDES ID2]],Combined_Sheet__Major_Only___2[[NPDES ID2]:[ECHO BFR]],18,FALSE)</f>
        <v>-74.463459999999998</v>
      </c>
      <c r="BC1333" s="2" t="str">
        <f>IF(ISNUMBER(SEARCH("aerobic",$AW1333)),"aerobic","")</f>
        <v/>
      </c>
      <c r="BD1333" s="2" t="str">
        <f>IF(ISNUMBER(SEARCH("anaer",$AW1333)),"anaer","")</f>
        <v/>
      </c>
      <c r="BE1333" s="2" t="str">
        <f>IF(ISNUMBER(SEARCH("thickening",$AZ1333)),"thickening","")</f>
        <v>thickening</v>
      </c>
      <c r="BF1333" s="3" t="str">
        <f>IF(ISNUMBER(SEARCH("airDry",$AW1333)),"airDry","")</f>
        <v/>
      </c>
      <c r="BG1333" s="3" t="str">
        <f>IF(ISNUMBER(SEARCH("heatDry",$AY1333)),"heatDry","")</f>
        <v/>
      </c>
      <c r="BH1333" s="3" t="str">
        <f>IF(AND(ISNUMBER(SEARCH("aerobic",$AW1333)),ISNUMBER(SEARCH("anaer",$AW1333))),"Combined Aer and Anaer.","")</f>
        <v/>
      </c>
    </row>
    <row r="1334" spans="1:60" x14ac:dyDescent="0.25">
      <c r="A1334" s="5">
        <v>1633</v>
      </c>
      <c r="B1334" t="s">
        <v>7669</v>
      </c>
      <c r="C1334">
        <v>68.3</v>
      </c>
      <c r="D1334">
        <v>1456.5059470555891</v>
      </c>
      <c r="E1334">
        <v>1440.5734364589489</v>
      </c>
      <c r="F1334">
        <v>1000.977541637007</v>
      </c>
      <c r="G1334">
        <v>1900.8684963516</v>
      </c>
      <c r="H1334">
        <v>-111.0285947619813</v>
      </c>
      <c r="I1334">
        <v>-112.43582348310851</v>
      </c>
      <c r="J1334">
        <v>-131.7811230467268</v>
      </c>
      <c r="K1334">
        <v>-89.468321807904971</v>
      </c>
      <c r="L1334">
        <v>47.021601358375683</v>
      </c>
      <c r="M1334">
        <v>46.848480395055482</v>
      </c>
      <c r="N1334">
        <v>46.242947825352452</v>
      </c>
      <c r="O1334">
        <v>48.304616145652552</v>
      </c>
      <c r="P1334">
        <v>1.600815907029363</v>
      </c>
      <c r="Q1334">
        <v>1.615340070258843</v>
      </c>
      <c r="R1334">
        <v>1.309470062691751</v>
      </c>
      <c r="S1334">
        <v>1.868075130960531</v>
      </c>
      <c r="T1334">
        <v>69583.635173585993</v>
      </c>
      <c r="U1334">
        <v>69583.752260889421</v>
      </c>
      <c r="V1334">
        <v>69536.205701107072</v>
      </c>
      <c r="W1334">
        <v>69631.237996083</v>
      </c>
      <c r="X1334">
        <v>4549.1488548434018</v>
      </c>
      <c r="Y1334">
        <v>4565.394749629857</v>
      </c>
      <c r="Z1334">
        <v>4425.2200819870959</v>
      </c>
      <c r="AA1334">
        <v>4626.1398092094341</v>
      </c>
      <c r="AB1334">
        <v>702.17078403287405</v>
      </c>
      <c r="AC1334">
        <v>693.71125937546003</v>
      </c>
      <c r="AD1334">
        <v>611.29209068735008</v>
      </c>
      <c r="AE1334">
        <v>812.24154100548958</v>
      </c>
      <c r="AF1334">
        <v>67.468991180153893</v>
      </c>
      <c r="AG1334">
        <v>67.22061335322249</v>
      </c>
      <c r="AH1334">
        <v>66.351725262812181</v>
      </c>
      <c r="AI1334">
        <v>69.309894258201993</v>
      </c>
      <c r="AJ1334">
        <v>0.60071055370712767</v>
      </c>
      <c r="AK1334">
        <v>0.6007105505138538</v>
      </c>
      <c r="AL1334">
        <v>0.60070877553125757</v>
      </c>
      <c r="AM1334">
        <v>0.60071230217629634</v>
      </c>
      <c r="AN1334">
        <v>0.96464047704140865</v>
      </c>
      <c r="AO1334">
        <v>0.96464047704140876</v>
      </c>
      <c r="AP1334">
        <v>0.96464047704140876</v>
      </c>
      <c r="AQ1334">
        <v>0.96464047704140876</v>
      </c>
      <c r="AR1334">
        <v>16.022607398270591</v>
      </c>
      <c r="AS1334">
        <v>16.022607398270591</v>
      </c>
      <c r="AT1334">
        <v>16.022607398270591</v>
      </c>
      <c r="AU1334">
        <v>16.022607398270591</v>
      </c>
      <c r="AV1334" t="str">
        <f>VLOOKUP(Sheet1[[#This Row],[NPDES ID2]],Combined_Sheet__Major_Only___2[[NPDES ID2]:[ECHO BFR]],3,FALSE)</f>
        <v>NY</v>
      </c>
      <c r="AW1334" t="s">
        <v>41</v>
      </c>
      <c r="AX1334" t="str">
        <f>VLOOKUP(Sheet1[[#This Row],[NPDES ID2]],Combined_Sheet__Major_Only___2[[NPDES ID2]:[ECHO BFR]],27,FALSE)</f>
        <v>-</v>
      </c>
      <c r="AY1334" t="str">
        <f>VLOOKUP(Sheet1[[#This Row],[NPDES ID2]],Combined_Sheet__Major_Only___2[[NPDES ID2]:[ECHO BFR]],28,FALSE)</f>
        <v>-</v>
      </c>
      <c r="AZ1334" t="str">
        <f>VLOOKUP(Sheet1[[#This Row],[NPDES ID2]],Combined_Sheet__Major_Only___2[[NPDES ID2]:[ECHO BFR]],29,FALSE)</f>
        <v>thickening</v>
      </c>
      <c r="BA1334">
        <f>VLOOKUP(Sheet1[[#This Row],[NPDES ID2]],Combined_Sheet__Major_Only___2[[NPDES ID2]:[ECHO BFR]],17,FALSE)</f>
        <v>40.87527</v>
      </c>
      <c r="BB1334">
        <f>VLOOKUP(Sheet1[[#This Row],[NPDES ID2]],Combined_Sheet__Major_Only___2[[NPDES ID2]:[ECHO BFR]],18,FALSE)</f>
        <v>-73.527900000000002</v>
      </c>
      <c r="BC1334" s="2" t="str">
        <f>IF(ISNUMBER(SEARCH("aerobic",$AW1334)),"aerobic","")</f>
        <v>aerobic</v>
      </c>
      <c r="BD1334" s="2" t="str">
        <f>IF(ISNUMBER(SEARCH("anaer",$AW1334)),"anaer","")</f>
        <v/>
      </c>
      <c r="BE1334" s="2" t="str">
        <f>IF(ISNUMBER(SEARCH("thickening",$AZ1334)),"thickening","")</f>
        <v>thickening</v>
      </c>
      <c r="BF1334" s="4" t="str">
        <f>IF(ISNUMBER(SEARCH("airDry",$AW1334)),"airDry","")</f>
        <v/>
      </c>
      <c r="BG1334" s="4" t="str">
        <f>IF(ISNUMBER(SEARCH("heatDry",$AY1334)),"heatDry","")</f>
        <v/>
      </c>
      <c r="BH1334" s="4" t="str">
        <f>IF(AND(ISNUMBER(SEARCH("aerobic",$AW1334)),ISNUMBER(SEARCH("anaer",$AW1334))),"Combined Aer and Anaer.","")</f>
        <v/>
      </c>
    </row>
    <row r="1335" spans="1:60" x14ac:dyDescent="0.25">
      <c r="A1335" s="5">
        <v>2212</v>
      </c>
      <c r="B1335" t="s">
        <v>10368</v>
      </c>
      <c r="C1335">
        <v>623.61</v>
      </c>
      <c r="D1335">
        <v>308.90239669567688</v>
      </c>
      <c r="E1335">
        <v>304.22412320420869</v>
      </c>
      <c r="F1335">
        <v>256.90011950633112</v>
      </c>
      <c r="G1335">
        <v>373.36429213904432</v>
      </c>
      <c r="H1335">
        <v>-137.63055155243151</v>
      </c>
      <c r="I1335">
        <v>-138.97444393353339</v>
      </c>
      <c r="J1335">
        <v>-157.71404600161071</v>
      </c>
      <c r="K1335">
        <v>-114.7395627860934</v>
      </c>
      <c r="L1335">
        <v>481.08335500845368</v>
      </c>
      <c r="M1335">
        <v>478.26300325104188</v>
      </c>
      <c r="N1335">
        <v>468.40076430429338</v>
      </c>
      <c r="O1335">
        <v>501.98224228358117</v>
      </c>
      <c r="P1335">
        <v>19.721740238521051</v>
      </c>
      <c r="Q1335">
        <v>19.64062558945545</v>
      </c>
      <c r="R1335">
        <v>16.52813205294235</v>
      </c>
      <c r="S1335">
        <v>22.217639071644761</v>
      </c>
      <c r="T1335">
        <v>69550.827446428782</v>
      </c>
      <c r="U1335">
        <v>69550.944479948361</v>
      </c>
      <c r="V1335">
        <v>69503.419760598714</v>
      </c>
      <c r="W1335">
        <v>69598.408402648914</v>
      </c>
      <c r="X1335">
        <v>5427.6745413459794</v>
      </c>
      <c r="Y1335">
        <v>5456.6401895256886</v>
      </c>
      <c r="Z1335">
        <v>5196.478319439223</v>
      </c>
      <c r="AA1335">
        <v>5572.555209703215</v>
      </c>
      <c r="AB1335">
        <v>1026.169904196712</v>
      </c>
      <c r="AC1335">
        <v>1011.871368763163</v>
      </c>
      <c r="AD1335">
        <v>863.00801647963965</v>
      </c>
      <c r="AE1335">
        <v>1238.0972186965489</v>
      </c>
      <c r="AF1335">
        <v>56.540883873505067</v>
      </c>
      <c r="AG1335">
        <v>56.209641133722883</v>
      </c>
      <c r="AH1335">
        <v>55.050192418553401</v>
      </c>
      <c r="AI1335">
        <v>58.996795047570167</v>
      </c>
      <c r="AJ1335">
        <v>0.46728289485259977</v>
      </c>
      <c r="AK1335">
        <v>0.46728286745703379</v>
      </c>
      <c r="AL1335">
        <v>0.46726774244910579</v>
      </c>
      <c r="AM1335">
        <v>0.46729779462114368</v>
      </c>
      <c r="AN1335">
        <v>0.96462464393144498</v>
      </c>
      <c r="AO1335">
        <v>0.96462464393144498</v>
      </c>
      <c r="AP1335">
        <v>0.96462464393144498</v>
      </c>
      <c r="AQ1335">
        <v>0.96462464393144498</v>
      </c>
      <c r="AR1335">
        <v>11.918010590228519</v>
      </c>
      <c r="AS1335">
        <v>11.918010590228519</v>
      </c>
      <c r="AT1335">
        <v>11.918010590228519</v>
      </c>
      <c r="AU1335">
        <v>11.918010590228519</v>
      </c>
      <c r="AV1335" t="str">
        <f>VLOOKUP(Sheet1[[#This Row],[NPDES ID2]],Combined_Sheet__Major_Only___2[[NPDES ID2]:[ECHO BFR]],3,FALSE)</f>
        <v>KS</v>
      </c>
      <c r="AW1335" t="s">
        <v>87</v>
      </c>
      <c r="AX1335" t="str">
        <f>VLOOKUP(Sheet1[[#This Row],[NPDES ID2]],Combined_Sheet__Major_Only___2[[NPDES ID2]:[ECHO BFR]],27,FALSE)</f>
        <v>-</v>
      </c>
      <c r="AY1335" t="str">
        <f>VLOOKUP(Sheet1[[#This Row],[NPDES ID2]],Combined_Sheet__Major_Only___2[[NPDES ID2]:[ECHO BFR]],28,FALSE)</f>
        <v>-</v>
      </c>
      <c r="AZ1335" t="str">
        <f>VLOOKUP(Sheet1[[#This Row],[NPDES ID2]],Combined_Sheet__Major_Only___2[[NPDES ID2]:[ECHO BFR]],29,FALSE)</f>
        <v>thickening</v>
      </c>
      <c r="BA1335">
        <f>VLOOKUP(Sheet1[[#This Row],[NPDES ID2]],Combined_Sheet__Major_Only___2[[NPDES ID2]:[ECHO BFR]],17,FALSE)</f>
        <v>39.045189999999998</v>
      </c>
      <c r="BB1335">
        <f>VLOOKUP(Sheet1[[#This Row],[NPDES ID2]],Combined_Sheet__Major_Only___2[[NPDES ID2]:[ECHO BFR]],18,FALSE)</f>
        <v>-96.818560000000005</v>
      </c>
      <c r="BC1335" s="2" t="str">
        <f>IF(ISNUMBER(SEARCH("aerobic",$AW1335)),"aerobic","")</f>
        <v/>
      </c>
      <c r="BD1335" s="2" t="str">
        <f>IF(ISNUMBER(SEARCH("anaer",$AW1335)),"anaer","")</f>
        <v/>
      </c>
      <c r="BE1335" s="2" t="str">
        <f>IF(ISNUMBER(SEARCH("thickening",$AZ1335)),"thickening","")</f>
        <v>thickening</v>
      </c>
      <c r="BF1335" s="3" t="str">
        <f>IF(ISNUMBER(SEARCH("airDry",$AW1335)),"airDry","")</f>
        <v/>
      </c>
      <c r="BG1335" s="3" t="str">
        <f>IF(ISNUMBER(SEARCH("heatDry",$AY1335)),"heatDry","")</f>
        <v/>
      </c>
      <c r="BH1335" s="3" t="str">
        <f>IF(AND(ISNUMBER(SEARCH("aerobic",$AW1335)),ISNUMBER(SEARCH("anaer",$AW1335))),"Combined Aer and Anaer.","")</f>
        <v/>
      </c>
    </row>
    <row r="1336" spans="1:60" x14ac:dyDescent="0.25">
      <c r="A1336" s="5">
        <v>1205</v>
      </c>
      <c r="B1336" t="s">
        <v>5779</v>
      </c>
      <c r="C1336">
        <v>245.18</v>
      </c>
      <c r="D1336">
        <v>501.78643610215698</v>
      </c>
      <c r="E1336">
        <v>498.31201878420171</v>
      </c>
      <c r="F1336">
        <v>373.62148896336788</v>
      </c>
      <c r="G1336">
        <v>628.1553663781126</v>
      </c>
      <c r="H1336">
        <v>-109.94631254593379</v>
      </c>
      <c r="I1336">
        <v>-111.3448223925968</v>
      </c>
      <c r="J1336">
        <v>-130.7372925761774</v>
      </c>
      <c r="K1336">
        <v>-88.414356007355835</v>
      </c>
      <c r="L1336">
        <v>170.27046836058761</v>
      </c>
      <c r="M1336">
        <v>169.6602033321827</v>
      </c>
      <c r="N1336">
        <v>167.52586178673999</v>
      </c>
      <c r="O1336">
        <v>174.79295900157231</v>
      </c>
      <c r="P1336">
        <v>5.7435136949854364</v>
      </c>
      <c r="Q1336">
        <v>5.7990159512888617</v>
      </c>
      <c r="R1336">
        <v>4.6926868449303019</v>
      </c>
      <c r="S1336">
        <v>6.717752839523742</v>
      </c>
      <c r="T1336">
        <v>69542.435440268906</v>
      </c>
      <c r="U1336">
        <v>69542.552460030915</v>
      </c>
      <c r="V1336">
        <v>69495.03332732385</v>
      </c>
      <c r="W1336">
        <v>69590.01080323568</v>
      </c>
      <c r="X1336">
        <v>4507.0336152044001</v>
      </c>
      <c r="Y1336">
        <v>4522.7784682821139</v>
      </c>
      <c r="Z1336">
        <v>4387.3945513156204</v>
      </c>
      <c r="AA1336">
        <v>4581.2866545537754</v>
      </c>
      <c r="AB1336">
        <v>689.98614916442898</v>
      </c>
      <c r="AC1336">
        <v>681.78356137027845</v>
      </c>
      <c r="AD1336">
        <v>601.37142588782058</v>
      </c>
      <c r="AE1336">
        <v>796.866517265933</v>
      </c>
      <c r="AF1336">
        <v>68.058980421687792</v>
      </c>
      <c r="AG1336">
        <v>67.815140156063066</v>
      </c>
      <c r="AH1336">
        <v>66.96188036479883</v>
      </c>
      <c r="AI1336">
        <v>69.866555366723887</v>
      </c>
      <c r="AJ1336">
        <v>0.60792737904600191</v>
      </c>
      <c r="AK1336">
        <v>0.6079273675547946</v>
      </c>
      <c r="AL1336">
        <v>0.60792099126541788</v>
      </c>
      <c r="AM1336">
        <v>0.60793366016510664</v>
      </c>
      <c r="AN1336">
        <v>0.96462059164584513</v>
      </c>
      <c r="AO1336">
        <v>0.96462059164584557</v>
      </c>
      <c r="AP1336">
        <v>0.96462059164584557</v>
      </c>
      <c r="AQ1336">
        <v>0.96462059164584557</v>
      </c>
      <c r="AR1336">
        <v>16.24443422229519</v>
      </c>
      <c r="AS1336">
        <v>16.24443422229518</v>
      </c>
      <c r="AT1336">
        <v>16.24443422229518</v>
      </c>
      <c r="AU1336">
        <v>16.24443422229518</v>
      </c>
      <c r="AV1336" t="str">
        <f>VLOOKUP(Sheet1[[#This Row],[NPDES ID2]],Combined_Sheet__Major_Only___2[[NPDES ID2]:[ECHO BFR]],3,FALSE)</f>
        <v>TX</v>
      </c>
      <c r="AW1336" t="s">
        <v>41</v>
      </c>
      <c r="AX1336" t="str">
        <f>VLOOKUP(Sheet1[[#This Row],[NPDES ID2]],Combined_Sheet__Major_Only___2[[NPDES ID2]:[ECHO BFR]],27,FALSE)</f>
        <v>-</v>
      </c>
      <c r="AY1336" t="str">
        <f>VLOOKUP(Sheet1[[#This Row],[NPDES ID2]],Combined_Sheet__Major_Only___2[[NPDES ID2]:[ECHO BFR]],28,FALSE)</f>
        <v>-</v>
      </c>
      <c r="AZ1336" t="str">
        <f>VLOOKUP(Sheet1[[#This Row],[NPDES ID2]],Combined_Sheet__Major_Only___2[[NPDES ID2]:[ECHO BFR]],29,FALSE)</f>
        <v>thickening</v>
      </c>
      <c r="BA1336">
        <f>VLOOKUP(Sheet1[[#This Row],[NPDES ID2]],Combined_Sheet__Major_Only___2[[NPDES ID2]:[ECHO BFR]],17,FALSE)</f>
        <v>29.791518</v>
      </c>
      <c r="BB1336">
        <f>VLOOKUP(Sheet1[[#This Row],[NPDES ID2]],Combined_Sheet__Major_Only___2[[NPDES ID2]:[ECHO BFR]],18,FALSE)</f>
        <v>-95.043481</v>
      </c>
      <c r="BC1336" s="2" t="str">
        <f>IF(ISNUMBER(SEARCH("aerobic",$AW1336)),"aerobic","")</f>
        <v>aerobic</v>
      </c>
      <c r="BD1336" s="2" t="str">
        <f>IF(ISNUMBER(SEARCH("anaer",$AW1336)),"anaer","")</f>
        <v/>
      </c>
      <c r="BE1336" s="2" t="str">
        <f>IF(ISNUMBER(SEARCH("thickening",$AZ1336)),"thickening","")</f>
        <v>thickening</v>
      </c>
      <c r="BF1336" s="4" t="str">
        <f>IF(ISNUMBER(SEARCH("airDry",$AW1336)),"airDry","")</f>
        <v/>
      </c>
      <c r="BG1336" s="4" t="str">
        <f>IF(ISNUMBER(SEARCH("heatDry",$AY1336)),"heatDry","")</f>
        <v/>
      </c>
      <c r="BH1336" s="4" t="str">
        <f>IF(AND(ISNUMBER(SEARCH("aerobic",$AW1336)),ISNUMBER(SEARCH("anaer",$AW1336))),"Combined Aer and Anaer.","")</f>
        <v/>
      </c>
    </row>
    <row r="1337" spans="1:60" x14ac:dyDescent="0.25">
      <c r="A1337" s="5">
        <v>575</v>
      </c>
      <c r="B1337" t="s">
        <v>2819</v>
      </c>
      <c r="C1337">
        <v>154.68</v>
      </c>
      <c r="D1337">
        <v>631.11830907424735</v>
      </c>
      <c r="E1337">
        <v>622.9470475231858</v>
      </c>
      <c r="F1337">
        <v>451.44194952068358</v>
      </c>
      <c r="G1337">
        <v>816.51985240598992</v>
      </c>
      <c r="H1337">
        <v>-137.51847725361819</v>
      </c>
      <c r="I1337">
        <v>-138.7442575334606</v>
      </c>
      <c r="J1337">
        <v>-157.4870811158259</v>
      </c>
      <c r="K1337">
        <v>-114.7134596415887</v>
      </c>
      <c r="L1337">
        <v>120.11881664722171</v>
      </c>
      <c r="M1337">
        <v>119.4184607798399</v>
      </c>
      <c r="N1337">
        <v>116.9688893997789</v>
      </c>
      <c r="O1337">
        <v>125.3091099608524</v>
      </c>
      <c r="P1337">
        <v>4.9123312137057589</v>
      </c>
      <c r="Q1337">
        <v>4.8918498452697481</v>
      </c>
      <c r="R1337">
        <v>4.1155195020931838</v>
      </c>
      <c r="S1337">
        <v>5.5367669076069532</v>
      </c>
      <c r="T1337">
        <v>69535.280227396142</v>
      </c>
      <c r="U1337">
        <v>69535.397235428129</v>
      </c>
      <c r="V1337">
        <v>69487.882866017972</v>
      </c>
      <c r="W1337">
        <v>69582.8508214295</v>
      </c>
      <c r="X1337">
        <v>5413.7526590361449</v>
      </c>
      <c r="Y1337">
        <v>5442.4978065657069</v>
      </c>
      <c r="Z1337">
        <v>5184.32780077393</v>
      </c>
      <c r="AA1337">
        <v>5557.4969847123557</v>
      </c>
      <c r="AB1337">
        <v>1020.213370729337</v>
      </c>
      <c r="AC1337">
        <v>1005.985146142209</v>
      </c>
      <c r="AD1337">
        <v>858.53908348903565</v>
      </c>
      <c r="AE1337">
        <v>1229.862274157769</v>
      </c>
      <c r="AF1337">
        <v>56.671773684706721</v>
      </c>
      <c r="AG1337">
        <v>56.34140407385491</v>
      </c>
      <c r="AH1337">
        <v>55.185613506870631</v>
      </c>
      <c r="AI1337">
        <v>59.120467783649531</v>
      </c>
      <c r="AJ1337">
        <v>0.46887782974366682</v>
      </c>
      <c r="AK1337">
        <v>0.46887782297781178</v>
      </c>
      <c r="AL1337">
        <v>0.46887406656485309</v>
      </c>
      <c r="AM1337">
        <v>0.46888153007534211</v>
      </c>
      <c r="AN1337">
        <v>0.96461713584285391</v>
      </c>
      <c r="AO1337">
        <v>0.9646171358428538</v>
      </c>
      <c r="AP1337">
        <v>0.9646171358428538</v>
      </c>
      <c r="AQ1337">
        <v>0.9646171358428538</v>
      </c>
      <c r="AR1337">
        <v>11.96745898096369</v>
      </c>
      <c r="AS1337">
        <v>11.96745898096369</v>
      </c>
      <c r="AT1337">
        <v>11.96745898096369</v>
      </c>
      <c r="AU1337">
        <v>11.96745898096369</v>
      </c>
      <c r="AV1337" t="str">
        <f>VLOOKUP(Sheet1[[#This Row],[NPDES ID2]],Combined_Sheet__Major_Only___2[[NPDES ID2]:[ECHO BFR]],3,FALSE)</f>
        <v>TN</v>
      </c>
      <c r="AW1337" t="s">
        <v>54</v>
      </c>
      <c r="AX1337" t="str">
        <f>VLOOKUP(Sheet1[[#This Row],[NPDES ID2]],Combined_Sheet__Major_Only___2[[NPDES ID2]:[ECHO BFR]],27,FALSE)</f>
        <v>-</v>
      </c>
      <c r="AY1337" t="str">
        <f>VLOOKUP(Sheet1[[#This Row],[NPDES ID2]],Combined_Sheet__Major_Only___2[[NPDES ID2]:[ECHO BFR]],28,FALSE)</f>
        <v>thermoAerobicDigest</v>
      </c>
      <c r="AZ1337" t="str">
        <f>VLOOKUP(Sheet1[[#This Row],[NPDES ID2]],Combined_Sheet__Major_Only___2[[NPDES ID2]:[ECHO BFR]],29,FALSE)</f>
        <v>preliminaryOps, thickening</v>
      </c>
      <c r="BA1337">
        <f>VLOOKUP(Sheet1[[#This Row],[NPDES ID2]],Combined_Sheet__Major_Only___2[[NPDES ID2]:[ECHO BFR]],17,FALSE)</f>
        <v>36.217778000000003</v>
      </c>
      <c r="BB1337">
        <f>VLOOKUP(Sheet1[[#This Row],[NPDES ID2]],Combined_Sheet__Major_Only___2[[NPDES ID2]:[ECHO BFR]],18,FALSE)</f>
        <v>-86.317778000000004</v>
      </c>
      <c r="BC1337" s="2" t="str">
        <f>IF(ISNUMBER(SEARCH("aerobic",$AW1337)),"aerobic","")</f>
        <v/>
      </c>
      <c r="BD1337" s="2" t="str">
        <f>IF(ISNUMBER(SEARCH("anaer",$AW1337)),"anaer","")</f>
        <v/>
      </c>
      <c r="BE1337" s="2" t="str">
        <f>IF(ISNUMBER(SEARCH("thickening",$AZ1337)),"thickening","")</f>
        <v>thickening</v>
      </c>
      <c r="BF1337" s="4" t="str">
        <f>IF(ISNUMBER(SEARCH("airDry",$AW1337)),"airDry","")</f>
        <v/>
      </c>
      <c r="BG1337" s="4" t="str">
        <f>IF(ISNUMBER(SEARCH("heatDry",$AY1337)),"heatDry","")</f>
        <v/>
      </c>
      <c r="BH1337" s="4" t="str">
        <f>IF(AND(ISNUMBER(SEARCH("aerobic",$AW1337)),ISNUMBER(SEARCH("anaer",$AW1337))),"Combined Aer and Anaer.","")</f>
        <v/>
      </c>
    </row>
    <row r="1338" spans="1:60" x14ac:dyDescent="0.25">
      <c r="A1338" s="5">
        <v>2093</v>
      </c>
      <c r="B1338" t="s">
        <v>9837</v>
      </c>
      <c r="C1338">
        <v>1050.8</v>
      </c>
      <c r="D1338">
        <v>358.33626856242722</v>
      </c>
      <c r="E1338">
        <v>353.1999715204928</v>
      </c>
      <c r="F1338">
        <v>305.10303548777529</v>
      </c>
      <c r="G1338">
        <v>422.38184729939758</v>
      </c>
      <c r="H1338">
        <v>-108.7363309670461</v>
      </c>
      <c r="I1338">
        <v>-110.0911168364841</v>
      </c>
      <c r="J1338">
        <v>-129.55983271592149</v>
      </c>
      <c r="K1338">
        <v>-87.167553805539654</v>
      </c>
      <c r="L1338">
        <v>736.02430451894713</v>
      </c>
      <c r="M1338">
        <v>733.4560762565626</v>
      </c>
      <c r="N1338">
        <v>724.4779742764299</v>
      </c>
      <c r="O1338">
        <v>755.05208869354976</v>
      </c>
      <c r="P1338">
        <v>24.60207646986213</v>
      </c>
      <c r="Q1338">
        <v>24.85412480402546</v>
      </c>
      <c r="R1338">
        <v>20.077480826064171</v>
      </c>
      <c r="S1338">
        <v>28.841387492230542</v>
      </c>
      <c r="T1338">
        <v>69490.451052928474</v>
      </c>
      <c r="U1338">
        <v>69490.567987469083</v>
      </c>
      <c r="V1338">
        <v>69443.083461289541</v>
      </c>
      <c r="W1338">
        <v>69537.991768417167</v>
      </c>
      <c r="X1338">
        <v>4465.2305224805123</v>
      </c>
      <c r="Y1338">
        <v>4480.4952562317449</v>
      </c>
      <c r="Z1338">
        <v>4349.7466904507664</v>
      </c>
      <c r="AA1338">
        <v>4536.83376088983</v>
      </c>
      <c r="AB1338">
        <v>678.19737837796129</v>
      </c>
      <c r="AC1338">
        <v>670.24267852335538</v>
      </c>
      <c r="AD1338">
        <v>591.73414773530283</v>
      </c>
      <c r="AE1338">
        <v>782.06757934274913</v>
      </c>
      <c r="AF1338">
        <v>68.646699895256091</v>
      </c>
      <c r="AG1338">
        <v>68.407551305128337</v>
      </c>
      <c r="AH1338">
        <v>67.5695931921327</v>
      </c>
      <c r="AI1338">
        <v>70.420873824475237</v>
      </c>
      <c r="AJ1338">
        <v>0.61511763247658224</v>
      </c>
      <c r="AK1338">
        <v>0.61511758282261075</v>
      </c>
      <c r="AL1338">
        <v>0.61509024481294128</v>
      </c>
      <c r="AM1338">
        <v>0.6151445638826516</v>
      </c>
      <c r="AN1338">
        <v>0.96459546900973181</v>
      </c>
      <c r="AO1338">
        <v>0.96459546900973159</v>
      </c>
      <c r="AP1338">
        <v>0.96459546900973159</v>
      </c>
      <c r="AQ1338">
        <v>0.96459546900973159</v>
      </c>
      <c r="AR1338">
        <v>16.46488342774461</v>
      </c>
      <c r="AS1338">
        <v>16.46488342774461</v>
      </c>
      <c r="AT1338">
        <v>16.46488342774461</v>
      </c>
      <c r="AU1338">
        <v>16.46488342774461</v>
      </c>
      <c r="AV1338" t="str">
        <f>VLOOKUP(Sheet1[[#This Row],[NPDES ID2]],Combined_Sheet__Major_Only___2[[NPDES ID2]:[ECHO BFR]],3,FALSE)</f>
        <v>TX</v>
      </c>
      <c r="AW1338" t="s">
        <v>41</v>
      </c>
      <c r="AX1338" t="str">
        <f>VLOOKUP(Sheet1[[#This Row],[NPDES ID2]],Combined_Sheet__Major_Only___2[[NPDES ID2]:[ECHO BFR]],27,FALSE)</f>
        <v>-</v>
      </c>
      <c r="AY1338" t="str">
        <f>VLOOKUP(Sheet1[[#This Row],[NPDES ID2]],Combined_Sheet__Major_Only___2[[NPDES ID2]:[ECHO BFR]],28,FALSE)</f>
        <v>-</v>
      </c>
      <c r="AZ1338" t="str">
        <f>VLOOKUP(Sheet1[[#This Row],[NPDES ID2]],Combined_Sheet__Major_Only___2[[NPDES ID2]:[ECHO BFR]],29,FALSE)</f>
        <v>thickening</v>
      </c>
      <c r="BA1338">
        <f>VLOOKUP(Sheet1[[#This Row],[NPDES ID2]],Combined_Sheet__Major_Only___2[[NPDES ID2]:[ECHO BFR]],17,FALSE)</f>
        <v>26.163722</v>
      </c>
      <c r="BB1338">
        <f>VLOOKUP(Sheet1[[#This Row],[NPDES ID2]],Combined_Sheet__Major_Only___2[[NPDES ID2]:[ECHO BFR]],18,FALSE)</f>
        <v>-98.172278000000006</v>
      </c>
      <c r="BC1338" s="2" t="str">
        <f>IF(ISNUMBER(SEARCH("aerobic",$AW1338)),"aerobic","")</f>
        <v>aerobic</v>
      </c>
      <c r="BD1338" s="2" t="str">
        <f>IF(ISNUMBER(SEARCH("anaer",$AW1338)),"anaer","")</f>
        <v/>
      </c>
      <c r="BE1338" s="2" t="str">
        <f>IF(ISNUMBER(SEARCH("thickening",$AZ1338)),"thickening","")</f>
        <v>thickening</v>
      </c>
      <c r="BF1338" s="4" t="str">
        <f>IF(ISNUMBER(SEARCH("airDry",$AW1338)),"airDry","")</f>
        <v/>
      </c>
      <c r="BG1338" s="4" t="str">
        <f>IF(ISNUMBER(SEARCH("heatDry",$AY1338)),"heatDry","")</f>
        <v/>
      </c>
      <c r="BH1338" s="4" t="str">
        <f>IF(AND(ISNUMBER(SEARCH("aerobic",$AW1338)),ISNUMBER(SEARCH("anaer",$AW1338))),"Combined Aer and Anaer.","")</f>
        <v/>
      </c>
    </row>
    <row r="1339" spans="1:60" x14ac:dyDescent="0.25">
      <c r="A1339" s="5">
        <v>1343</v>
      </c>
      <c r="B1339" t="s">
        <v>6382</v>
      </c>
      <c r="C1339">
        <v>163.69</v>
      </c>
      <c r="D1339">
        <v>648.92196376436141</v>
      </c>
      <c r="E1339">
        <v>645.58026023130185</v>
      </c>
      <c r="F1339">
        <v>467.5136235387663</v>
      </c>
      <c r="G1339">
        <v>829.682470653255</v>
      </c>
      <c r="H1339">
        <v>-105.5301497508909</v>
      </c>
      <c r="I1339">
        <v>-106.9907944740571</v>
      </c>
      <c r="J1339">
        <v>-126.4986414784028</v>
      </c>
      <c r="K1339">
        <v>-84.215448813345432</v>
      </c>
      <c r="L1339">
        <v>118.08688555750631</v>
      </c>
      <c r="M1339">
        <v>117.7130260206055</v>
      </c>
      <c r="N1339">
        <v>116.4054350566615</v>
      </c>
      <c r="O1339">
        <v>120.8575079521591</v>
      </c>
      <c r="P1339">
        <v>3.8256194712599489</v>
      </c>
      <c r="Q1339">
        <v>3.8777091206442771</v>
      </c>
      <c r="R1339">
        <v>3.1091579061530088</v>
      </c>
      <c r="S1339">
        <v>4.5178027752218259</v>
      </c>
      <c r="T1339">
        <v>69439.531715276637</v>
      </c>
      <c r="U1339">
        <v>69439.648566341828</v>
      </c>
      <c r="V1339">
        <v>69392.197937675577</v>
      </c>
      <c r="W1339">
        <v>69487.038493140513</v>
      </c>
      <c r="X1339">
        <v>4332.1588307250013</v>
      </c>
      <c r="Y1339">
        <v>4345.7482900611121</v>
      </c>
      <c r="Z1339">
        <v>4230.1033356586686</v>
      </c>
      <c r="AA1339">
        <v>4395.2202331089893</v>
      </c>
      <c r="AB1339">
        <v>640.79612979659021</v>
      </c>
      <c r="AC1339">
        <v>633.58442410842781</v>
      </c>
      <c r="AD1339">
        <v>561.13656960450624</v>
      </c>
      <c r="AE1339">
        <v>735.18532316930145</v>
      </c>
      <c r="AF1339">
        <v>70.698274373856862</v>
      </c>
      <c r="AG1339">
        <v>70.474504698773742</v>
      </c>
      <c r="AH1339">
        <v>69.691561472300521</v>
      </c>
      <c r="AI1339">
        <v>72.356962833054226</v>
      </c>
      <c r="AJ1339">
        <v>0.64022578114083861</v>
      </c>
      <c r="AK1339">
        <v>0.64022577347105292</v>
      </c>
      <c r="AL1339">
        <v>0.64022151385877535</v>
      </c>
      <c r="AM1339">
        <v>0.64022997715039287</v>
      </c>
      <c r="AN1339">
        <v>0.96457082646921644</v>
      </c>
      <c r="AO1339">
        <v>0.96457082646921644</v>
      </c>
      <c r="AP1339">
        <v>0.96457082646921644</v>
      </c>
      <c r="AQ1339">
        <v>0.96457082646921644</v>
      </c>
      <c r="AR1339">
        <v>17.237982522073619</v>
      </c>
      <c r="AS1339">
        <v>17.237982522073619</v>
      </c>
      <c r="AT1339">
        <v>17.237982522073619</v>
      </c>
      <c r="AU1339">
        <v>17.237982522073619</v>
      </c>
      <c r="AV1339" t="str">
        <f>VLOOKUP(Sheet1[[#This Row],[NPDES ID2]],Combined_Sheet__Major_Only___2[[NPDES ID2]:[ECHO BFR]],3,FALSE)</f>
        <v>VA</v>
      </c>
      <c r="AW1339" t="s">
        <v>12185</v>
      </c>
      <c r="AX1339" t="str">
        <f>VLOOKUP(Sheet1[[#This Row],[NPDES ID2]],Combined_Sheet__Major_Only___2[[NPDES ID2]:[ECHO BFR]],27,FALSE)</f>
        <v>-</v>
      </c>
      <c r="AY1339" t="str">
        <f>VLOOKUP(Sheet1[[#This Row],[NPDES ID2]],Combined_Sheet__Major_Only___2[[NPDES ID2]:[ECHO BFR]],28,FALSE)</f>
        <v>-</v>
      </c>
      <c r="AZ1339" t="str">
        <f>VLOOKUP(Sheet1[[#This Row],[NPDES ID2]],Combined_Sheet__Major_Only___2[[NPDES ID2]:[ECHO BFR]],29,FALSE)</f>
        <v>thickening, preliminaryOps</v>
      </c>
      <c r="BA1339">
        <f>VLOOKUP(Sheet1[[#This Row],[NPDES ID2]],Combined_Sheet__Major_Only___2[[NPDES ID2]:[ECHO BFR]],17,FALSE)</f>
        <v>36.687060000000002</v>
      </c>
      <c r="BB1339">
        <f>VLOOKUP(Sheet1[[#This Row],[NPDES ID2]],Combined_Sheet__Major_Only___2[[NPDES ID2]:[ECHO BFR]],18,FALSE)</f>
        <v>-81.982190000000003</v>
      </c>
      <c r="BC1339" s="2" t="str">
        <f>IF(ISNUMBER(SEARCH("aerobic",$AW1339)),"aerobic","")</f>
        <v/>
      </c>
      <c r="BD1339" s="2" t="str">
        <f>IF(ISNUMBER(SEARCH("anaer",$AW1339)),"anaer","")</f>
        <v>anaer</v>
      </c>
      <c r="BE1339" s="2" t="str">
        <f>IF(ISNUMBER(SEARCH("thickening",$AZ1339)),"thickening","")</f>
        <v>thickening</v>
      </c>
      <c r="BF1339" s="4" t="str">
        <f>IF(ISNUMBER(SEARCH("airDry",$AW1339)),"airDry","")</f>
        <v/>
      </c>
      <c r="BG1339" s="4" t="str">
        <f>IF(ISNUMBER(SEARCH("heatDry",$AY1339)),"heatDry","")</f>
        <v/>
      </c>
      <c r="BH1339" s="4" t="str">
        <f>IF(AND(ISNUMBER(SEARCH("aerobic",$AW1339)),ISNUMBER(SEARCH("anaer",$AW1339))),"Combined Aer and Anaer.","")</f>
        <v/>
      </c>
    </row>
    <row r="1340" spans="1:60" x14ac:dyDescent="0.25">
      <c r="A1340" s="5">
        <v>716</v>
      </c>
      <c r="B1340" t="s">
        <v>3532</v>
      </c>
      <c r="C1340">
        <v>4099.04</v>
      </c>
      <c r="D1340">
        <v>853.4506291151506</v>
      </c>
      <c r="E1340">
        <v>851.15085527624808</v>
      </c>
      <c r="F1340">
        <v>688.08159994404184</v>
      </c>
      <c r="G1340">
        <v>998.75908721109454</v>
      </c>
      <c r="H1340">
        <v>-108.53860959989829</v>
      </c>
      <c r="I1340">
        <v>-109.9906063449679</v>
      </c>
      <c r="J1340">
        <v>-129.30572353883991</v>
      </c>
      <c r="K1340">
        <v>-86.622299196219146</v>
      </c>
      <c r="L1340">
        <v>2857.503262335043</v>
      </c>
      <c r="M1340">
        <v>2847.3739108511081</v>
      </c>
      <c r="N1340">
        <v>2812.0227908611232</v>
      </c>
      <c r="O1340">
        <v>2932.4830569443629</v>
      </c>
      <c r="P1340">
        <v>95.982451293651337</v>
      </c>
      <c r="Q1340">
        <v>96.932655365052327</v>
      </c>
      <c r="R1340">
        <v>78.382550953388559</v>
      </c>
      <c r="S1340">
        <v>112.39676162009479</v>
      </c>
      <c r="T1340">
        <v>69417.046628224722</v>
      </c>
      <c r="U1340">
        <v>69417.163442428631</v>
      </c>
      <c r="V1340">
        <v>69369.727782310118</v>
      </c>
      <c r="W1340">
        <v>69464.53841982827</v>
      </c>
      <c r="X1340">
        <v>4481.8229614157799</v>
      </c>
      <c r="Y1340">
        <v>4497.3649982283296</v>
      </c>
      <c r="Z1340">
        <v>4364.2383063411799</v>
      </c>
      <c r="AA1340">
        <v>4554.763471414868</v>
      </c>
      <c r="AB1340">
        <v>683.81593213532835</v>
      </c>
      <c r="AC1340">
        <v>675.76057824408394</v>
      </c>
      <c r="AD1340">
        <v>596.21467069250605</v>
      </c>
      <c r="AE1340">
        <v>789.32917770928316</v>
      </c>
      <c r="AF1340">
        <v>68.330559069215454</v>
      </c>
      <c r="AG1340">
        <v>68.08983061873127</v>
      </c>
      <c r="AH1340">
        <v>67.242154055481478</v>
      </c>
      <c r="AI1340">
        <v>70.121618764925984</v>
      </c>
      <c r="AJ1340">
        <v>0.61124983866166571</v>
      </c>
      <c r="AK1340">
        <v>0.61124963938441157</v>
      </c>
      <c r="AL1340">
        <v>0.61114309227604435</v>
      </c>
      <c r="AM1340">
        <v>0.61135482245647021</v>
      </c>
      <c r="AN1340">
        <v>0.96455993383336203</v>
      </c>
      <c r="AO1340">
        <v>0.96455993383336258</v>
      </c>
      <c r="AP1340">
        <v>0.96455993383336258</v>
      </c>
      <c r="AQ1340">
        <v>0.96455993383336258</v>
      </c>
      <c r="AR1340">
        <v>16.34320011175242</v>
      </c>
      <c r="AS1340">
        <v>16.34320011175242</v>
      </c>
      <c r="AT1340">
        <v>16.34320011175242</v>
      </c>
      <c r="AU1340">
        <v>16.34320011175242</v>
      </c>
      <c r="AV1340" t="str">
        <f>VLOOKUP(Sheet1[[#This Row],[NPDES ID2]],Combined_Sheet__Major_Only___2[[NPDES ID2]:[ECHO BFR]],3,FALSE)</f>
        <v>TX</v>
      </c>
      <c r="AW1340" t="s">
        <v>12185</v>
      </c>
      <c r="AX1340" t="str">
        <f>VLOOKUP(Sheet1[[#This Row],[NPDES ID2]],Combined_Sheet__Major_Only___2[[NPDES ID2]:[ECHO BFR]],27,FALSE)</f>
        <v>other</v>
      </c>
      <c r="AY1340" t="str">
        <f>VLOOKUP(Sheet1[[#This Row],[NPDES ID2]],Combined_Sheet__Major_Only___2[[NPDES ID2]:[ECHO BFR]],28,FALSE)</f>
        <v>highTempCompost</v>
      </c>
      <c r="AZ1340" t="str">
        <f>VLOOKUP(Sheet1[[#This Row],[NPDES ID2]],Combined_Sheet__Major_Only___2[[NPDES ID2]:[ECHO BFR]],29,FALSE)</f>
        <v>thickening</v>
      </c>
      <c r="BA1340">
        <f>VLOOKUP(Sheet1[[#This Row],[NPDES ID2]],Combined_Sheet__Major_Only___2[[NPDES ID2]:[ECHO BFR]],17,FALSE)</f>
        <v>33.378528000000003</v>
      </c>
      <c r="BB1340">
        <f>VLOOKUP(Sheet1[[#This Row],[NPDES ID2]],Combined_Sheet__Major_Only___2[[NPDES ID2]:[ECHO BFR]],18,FALSE)</f>
        <v>-94.046484000000007</v>
      </c>
      <c r="BC1340" s="2" t="str">
        <f>IF(ISNUMBER(SEARCH("aerobic",$AW1340)),"aerobic","")</f>
        <v/>
      </c>
      <c r="BD1340" s="2" t="str">
        <f>IF(ISNUMBER(SEARCH("anaer",$AW1340)),"anaer","")</f>
        <v>anaer</v>
      </c>
      <c r="BE1340" s="2" t="str">
        <f>IF(ISNUMBER(SEARCH("thickening",$AZ1340)),"thickening","")</f>
        <v>thickening</v>
      </c>
      <c r="BF1340" s="3" t="str">
        <f>IF(ISNUMBER(SEARCH("airDry",$AW1340)),"airDry","")</f>
        <v/>
      </c>
      <c r="BG1340" s="3" t="str">
        <f>IF(ISNUMBER(SEARCH("heatDry",$AY1340)),"heatDry","")</f>
        <v/>
      </c>
      <c r="BH1340" s="3" t="str">
        <f>IF(AND(ISNUMBER(SEARCH("aerobic",$AW1340)),ISNUMBER(SEARCH("anaer",$AW1340))),"Combined Aer and Anaer.","")</f>
        <v/>
      </c>
    </row>
    <row r="1341" spans="1:60" x14ac:dyDescent="0.25">
      <c r="A1341" s="5">
        <v>281</v>
      </c>
      <c r="B1341" t="s">
        <v>1438</v>
      </c>
      <c r="C1341">
        <v>1538.51</v>
      </c>
      <c r="D1341">
        <v>417.66505484916769</v>
      </c>
      <c r="E1341">
        <v>413.27003290167318</v>
      </c>
      <c r="F1341">
        <v>352.89734715220408</v>
      </c>
      <c r="G1341">
        <v>484.88308052800352</v>
      </c>
      <c r="H1341">
        <v>-108.05988288024631</v>
      </c>
      <c r="I1341">
        <v>-109.4375191369672</v>
      </c>
      <c r="J1341">
        <v>-128.90149890843151</v>
      </c>
      <c r="K1341">
        <v>-86.468373978034037</v>
      </c>
      <c r="L1341">
        <v>1082.7923548105309</v>
      </c>
      <c r="M1341">
        <v>1079.07094988678</v>
      </c>
      <c r="N1341">
        <v>1066.065094403044</v>
      </c>
      <c r="O1341">
        <v>1110.3598677817181</v>
      </c>
      <c r="P1341">
        <v>36.009395525578682</v>
      </c>
      <c r="Q1341">
        <v>36.396725199565402</v>
      </c>
      <c r="R1341">
        <v>29.367604504204991</v>
      </c>
      <c r="S1341">
        <v>42.268846014984753</v>
      </c>
      <c r="T1341">
        <v>69406.212856080281</v>
      </c>
      <c r="U1341">
        <v>69406.32965252368</v>
      </c>
      <c r="V1341">
        <v>69358.901204555848</v>
      </c>
      <c r="W1341">
        <v>69453.697426998915</v>
      </c>
      <c r="X1341">
        <v>4438.5588097355576</v>
      </c>
      <c r="Y1341">
        <v>4453.5482396074676</v>
      </c>
      <c r="Z1341">
        <v>4325.4429938917592</v>
      </c>
      <c r="AA1341">
        <v>4508.6547234508453</v>
      </c>
      <c r="AB1341">
        <v>671.21637442506972</v>
      </c>
      <c r="AC1341">
        <v>663.40187610497878</v>
      </c>
      <c r="AD1341">
        <v>585.98798371658791</v>
      </c>
      <c r="AE1341">
        <v>773.37853948508405</v>
      </c>
      <c r="AF1341">
        <v>68.976664571011241</v>
      </c>
      <c r="AG1341">
        <v>68.74015975141134</v>
      </c>
      <c r="AH1341">
        <v>67.910778772167816</v>
      </c>
      <c r="AI1341">
        <v>70.732072958510415</v>
      </c>
      <c r="AJ1341">
        <v>0.6191549816677866</v>
      </c>
      <c r="AK1341">
        <v>0.61915490866071532</v>
      </c>
      <c r="AL1341">
        <v>0.61911489798587249</v>
      </c>
      <c r="AM1341">
        <v>0.61919439850330282</v>
      </c>
      <c r="AN1341">
        <v>0.96455468314853421</v>
      </c>
      <c r="AO1341">
        <v>0.9645546831485341</v>
      </c>
      <c r="AP1341">
        <v>0.9645546831485341</v>
      </c>
      <c r="AQ1341">
        <v>0.9645546831485341</v>
      </c>
      <c r="AR1341">
        <v>16.588635411094678</v>
      </c>
      <c r="AS1341">
        <v>16.588635411094689</v>
      </c>
      <c r="AT1341">
        <v>16.588635411094689</v>
      </c>
      <c r="AU1341">
        <v>16.588635411094689</v>
      </c>
      <c r="AV1341" t="str">
        <f>VLOOKUP(Sheet1[[#This Row],[NPDES ID2]],Combined_Sheet__Major_Only___2[[NPDES ID2]:[ECHO BFR]],3,FALSE)</f>
        <v>SC</v>
      </c>
      <c r="AW1341" t="s">
        <v>12185</v>
      </c>
      <c r="AX1341" t="str">
        <f>VLOOKUP(Sheet1[[#This Row],[NPDES ID2]],Combined_Sheet__Major_Only___2[[NPDES ID2]:[ECHO BFR]],27,FALSE)</f>
        <v>methaneBioCaptureRecover</v>
      </c>
      <c r="AY1341" t="str">
        <f>VLOOKUP(Sheet1[[#This Row],[NPDES ID2]],Combined_Sheet__Major_Only___2[[NPDES ID2]:[ECHO BFR]],28,FALSE)</f>
        <v>-</v>
      </c>
      <c r="AZ1341" t="str">
        <f>VLOOKUP(Sheet1[[#This Row],[NPDES ID2]],Combined_Sheet__Major_Only___2[[NPDES ID2]:[ECHO BFR]],29,FALSE)</f>
        <v>thickening</v>
      </c>
      <c r="BA1341">
        <f>VLOOKUP(Sheet1[[#This Row],[NPDES ID2]],Combined_Sheet__Major_Only___2[[NPDES ID2]:[ECHO BFR]],17,FALSE)</f>
        <v>34.687393</v>
      </c>
      <c r="BB1341">
        <f>VLOOKUP(Sheet1[[#This Row],[NPDES ID2]],Combined_Sheet__Major_Only___2[[NPDES ID2]:[ECHO BFR]],18,FALSE)</f>
        <v>-82.300085999999993</v>
      </c>
      <c r="BC1341" s="2" t="str">
        <f>IF(ISNUMBER(SEARCH("aerobic",$AW1341)),"aerobic","")</f>
        <v/>
      </c>
      <c r="BD1341" s="2" t="str">
        <f>IF(ISNUMBER(SEARCH("anaer",$AW1341)),"anaer","")</f>
        <v>anaer</v>
      </c>
      <c r="BE1341" s="2" t="str">
        <f>IF(ISNUMBER(SEARCH("thickening",$AZ1341)),"thickening","")</f>
        <v>thickening</v>
      </c>
      <c r="BF1341" s="4" t="str">
        <f>IF(ISNUMBER(SEARCH("airDry",$AW1341)),"airDry","")</f>
        <v/>
      </c>
      <c r="BG1341" s="4" t="str">
        <f>IF(ISNUMBER(SEARCH("heatDry",$AY1341)),"heatDry","")</f>
        <v/>
      </c>
      <c r="BH1341" s="4" t="str">
        <f>IF(AND(ISNUMBER(SEARCH("aerobic",$AW1341)),ISNUMBER(SEARCH("anaer",$AW1341))),"Combined Aer and Anaer.","")</f>
        <v/>
      </c>
    </row>
    <row r="1342" spans="1:60" x14ac:dyDescent="0.25">
      <c r="A1342" s="5">
        <v>1805</v>
      </c>
      <c r="B1342" t="s">
        <v>8541</v>
      </c>
      <c r="C1342">
        <v>2486.1</v>
      </c>
      <c r="D1342">
        <v>572.44054138423462</v>
      </c>
      <c r="E1342">
        <v>567.86240191645152</v>
      </c>
      <c r="F1342">
        <v>468.0062105491379</v>
      </c>
      <c r="G1342">
        <v>665.24461925651121</v>
      </c>
      <c r="H1342">
        <v>-108.9271453001799</v>
      </c>
      <c r="I1342">
        <v>-110.4351676745391</v>
      </c>
      <c r="J1342">
        <v>-129.71598107018829</v>
      </c>
      <c r="K1342">
        <v>-87.181088745455796</v>
      </c>
      <c r="L1342">
        <v>1733.280596962054</v>
      </c>
      <c r="M1342">
        <v>1727.1407706448169</v>
      </c>
      <c r="N1342">
        <v>1705.693881234931</v>
      </c>
      <c r="O1342">
        <v>1778.7507560549741</v>
      </c>
      <c r="P1342">
        <v>58.218464988862728</v>
      </c>
      <c r="Q1342">
        <v>58.795806505678293</v>
      </c>
      <c r="R1342">
        <v>47.542113412803971</v>
      </c>
      <c r="S1342">
        <v>68.171189497236014</v>
      </c>
      <c r="T1342">
        <v>69396.50363951434</v>
      </c>
      <c r="U1342">
        <v>69396.620420040796</v>
      </c>
      <c r="V1342">
        <v>69349.198435595725</v>
      </c>
      <c r="W1342">
        <v>69443.981739261813</v>
      </c>
      <c r="X1342">
        <v>4480.0250723622848</v>
      </c>
      <c r="Y1342">
        <v>4495.5408865832114</v>
      </c>
      <c r="Z1342">
        <v>4362.513298026508</v>
      </c>
      <c r="AA1342">
        <v>4552.9220277889453</v>
      </c>
      <c r="AB1342">
        <v>683.42562515678173</v>
      </c>
      <c r="AC1342">
        <v>675.36448763864348</v>
      </c>
      <c r="AD1342">
        <v>595.9129692642008</v>
      </c>
      <c r="AE1342">
        <v>788.80709789933451</v>
      </c>
      <c r="AF1342">
        <v>68.33252681830551</v>
      </c>
      <c r="AG1342">
        <v>68.091375827886537</v>
      </c>
      <c r="AH1342">
        <v>67.244441114404566</v>
      </c>
      <c r="AI1342">
        <v>70.12397704539147</v>
      </c>
      <c r="AJ1342">
        <v>0.61127388052729092</v>
      </c>
      <c r="AK1342">
        <v>0.61127376153952451</v>
      </c>
      <c r="AL1342">
        <v>0.61120915648439667</v>
      </c>
      <c r="AM1342">
        <v>0.61133753081239717</v>
      </c>
      <c r="AN1342">
        <v>0.96454997616749338</v>
      </c>
      <c r="AO1342">
        <v>0.96454997616749349</v>
      </c>
      <c r="AP1342">
        <v>0.96454997616749349</v>
      </c>
      <c r="AQ1342">
        <v>0.96454997616749349</v>
      </c>
      <c r="AR1342">
        <v>16.345376068129699</v>
      </c>
      <c r="AS1342">
        <v>16.345376068129699</v>
      </c>
      <c r="AT1342">
        <v>16.345376068129699</v>
      </c>
      <c r="AU1342">
        <v>16.345376068129699</v>
      </c>
      <c r="AV1342" t="str">
        <f>VLOOKUP(Sheet1[[#This Row],[NPDES ID2]],Combined_Sheet__Major_Only___2[[NPDES ID2]:[ECHO BFR]],3,FALSE)</f>
        <v>IL</v>
      </c>
      <c r="AW1342" t="s">
        <v>12185</v>
      </c>
      <c r="AX1342" t="str">
        <f>VLOOKUP(Sheet1[[#This Row],[NPDES ID2]],Combined_Sheet__Major_Only___2[[NPDES ID2]:[ECHO BFR]],27,FALSE)</f>
        <v>methaneBioCaptureRecover</v>
      </c>
      <c r="AY1342" t="str">
        <f>VLOOKUP(Sheet1[[#This Row],[NPDES ID2]],Combined_Sheet__Major_Only___2[[NPDES ID2]:[ECHO BFR]],28,FALSE)</f>
        <v>-</v>
      </c>
      <c r="AZ1342" t="str">
        <f>VLOOKUP(Sheet1[[#This Row],[NPDES ID2]],Combined_Sheet__Major_Only___2[[NPDES ID2]:[ECHO BFR]],29,FALSE)</f>
        <v>preliminaryOps, thickening</v>
      </c>
      <c r="BA1342">
        <f>VLOOKUP(Sheet1[[#This Row],[NPDES ID2]],Combined_Sheet__Major_Only___2[[NPDES ID2]:[ECHO BFR]],17,FALSE)</f>
        <v>42.01511</v>
      </c>
      <c r="BB1342">
        <f>VLOOKUP(Sheet1[[#This Row],[NPDES ID2]],Combined_Sheet__Major_Only___2[[NPDES ID2]:[ECHO BFR]],18,FALSE)</f>
        <v>-88.273570000000007</v>
      </c>
      <c r="BC1342" s="2" t="str">
        <f>IF(ISNUMBER(SEARCH("aerobic",$AW1342)),"aerobic","")</f>
        <v/>
      </c>
      <c r="BD1342" s="2" t="str">
        <f>IF(ISNUMBER(SEARCH("anaer",$AW1342)),"anaer","")</f>
        <v>anaer</v>
      </c>
      <c r="BE1342" s="2" t="str">
        <f>IF(ISNUMBER(SEARCH("thickening",$AZ1342)),"thickening","")</f>
        <v>thickening</v>
      </c>
      <c r="BF1342" s="4" t="str">
        <f>IF(ISNUMBER(SEARCH("airDry",$AW1342)),"airDry","")</f>
        <v/>
      </c>
      <c r="BG1342" s="4" t="str">
        <f>IF(ISNUMBER(SEARCH("heatDry",$AY1342)),"heatDry","")</f>
        <v/>
      </c>
      <c r="BH1342" s="4" t="str">
        <f>IF(AND(ISNUMBER(SEARCH("aerobic",$AW1342)),ISNUMBER(SEARCH("anaer",$AW1342))),"Combined Aer and Anaer.","")</f>
        <v/>
      </c>
    </row>
    <row r="1343" spans="1:60" x14ac:dyDescent="0.25">
      <c r="A1343" s="5">
        <v>2163</v>
      </c>
      <c r="B1343" t="s">
        <v>10158</v>
      </c>
      <c r="C1343">
        <v>753.9</v>
      </c>
      <c r="D1343">
        <v>339.09555821620279</v>
      </c>
      <c r="E1343">
        <v>331.05476347555532</v>
      </c>
      <c r="F1343">
        <v>285.22635108260948</v>
      </c>
      <c r="G1343">
        <v>402.50152081573577</v>
      </c>
      <c r="H1343">
        <v>-109.0206161287265</v>
      </c>
      <c r="I1343">
        <v>-110.3583262624397</v>
      </c>
      <c r="J1343">
        <v>-129.8383786265882</v>
      </c>
      <c r="K1343">
        <v>-87.472679489346518</v>
      </c>
      <c r="L1343">
        <v>527.1152711792472</v>
      </c>
      <c r="M1343">
        <v>525.26560107447119</v>
      </c>
      <c r="N1343">
        <v>518.79838750345925</v>
      </c>
      <c r="O1343">
        <v>540.82054110368051</v>
      </c>
      <c r="P1343">
        <v>17.65301969405477</v>
      </c>
      <c r="Q1343">
        <v>17.8317279779139</v>
      </c>
      <c r="R1343">
        <v>14.40996541519533</v>
      </c>
      <c r="S1343">
        <v>20.684769247328511</v>
      </c>
      <c r="T1343">
        <v>69379.099925809467</v>
      </c>
      <c r="U1343">
        <v>69379.216677804856</v>
      </c>
      <c r="V1343">
        <v>69331.806279186363</v>
      </c>
      <c r="W1343">
        <v>69426.56642602061</v>
      </c>
      <c r="X1343">
        <v>4466.1011471896036</v>
      </c>
      <c r="Y1343">
        <v>4481.4377071615381</v>
      </c>
      <c r="Z1343">
        <v>4349.9563821913634</v>
      </c>
      <c r="AA1343">
        <v>4538.129361170716</v>
      </c>
      <c r="AB1343">
        <v>679.44616832824511</v>
      </c>
      <c r="AC1343">
        <v>671.45352748256369</v>
      </c>
      <c r="AD1343">
        <v>592.69334082995897</v>
      </c>
      <c r="AE1343">
        <v>783.74954644788113</v>
      </c>
      <c r="AF1343">
        <v>68.522527548095752</v>
      </c>
      <c r="AG1343">
        <v>68.282353042024425</v>
      </c>
      <c r="AH1343">
        <v>67.44121631587511</v>
      </c>
      <c r="AI1343">
        <v>70.303798474311179</v>
      </c>
      <c r="AJ1343">
        <v>0.61359838868953587</v>
      </c>
      <c r="AK1343">
        <v>0.61359835320783596</v>
      </c>
      <c r="AL1343">
        <v>0.61357876189360305</v>
      </c>
      <c r="AM1343">
        <v>0.61361768823951146</v>
      </c>
      <c r="AN1343">
        <v>0.96454153580207391</v>
      </c>
      <c r="AO1343">
        <v>0.96454153580207436</v>
      </c>
      <c r="AP1343">
        <v>0.96454153580207436</v>
      </c>
      <c r="AQ1343">
        <v>0.96454153580207436</v>
      </c>
      <c r="AR1343">
        <v>16.418417869709351</v>
      </c>
      <c r="AS1343">
        <v>16.418417869709351</v>
      </c>
      <c r="AT1343">
        <v>16.418417869709351</v>
      </c>
      <c r="AU1343">
        <v>16.418417869709351</v>
      </c>
      <c r="AV1343" t="str">
        <f>VLOOKUP(Sheet1[[#This Row],[NPDES ID2]],Combined_Sheet__Major_Only___2[[NPDES ID2]:[ECHO BFR]],3,FALSE)</f>
        <v>AR</v>
      </c>
      <c r="AW1343" t="s">
        <v>41</v>
      </c>
      <c r="AX1343" t="str">
        <f>VLOOKUP(Sheet1[[#This Row],[NPDES ID2]],Combined_Sheet__Major_Only___2[[NPDES ID2]:[ECHO BFR]],27,FALSE)</f>
        <v>-</v>
      </c>
      <c r="AY1343" t="str">
        <f>VLOOKUP(Sheet1[[#This Row],[NPDES ID2]],Combined_Sheet__Major_Only___2[[NPDES ID2]:[ECHO BFR]],28,FALSE)</f>
        <v>-</v>
      </c>
      <c r="AZ1343" t="str">
        <f>VLOOKUP(Sheet1[[#This Row],[NPDES ID2]],Combined_Sheet__Major_Only___2[[NPDES ID2]:[ECHO BFR]],29,FALSE)</f>
        <v>thickening</v>
      </c>
      <c r="BA1343">
        <f>VLOOKUP(Sheet1[[#This Row],[NPDES ID2]],Combined_Sheet__Major_Only___2[[NPDES ID2]:[ECHO BFR]],17,FALSE)</f>
        <v>36.227482000000002</v>
      </c>
      <c r="BB1343">
        <f>VLOOKUP(Sheet1[[#This Row],[NPDES ID2]],Combined_Sheet__Major_Only___2[[NPDES ID2]:[ECHO BFR]],18,FALSE)</f>
        <v>-94.288334000000006</v>
      </c>
      <c r="BC1343" s="2" t="str">
        <f>IF(ISNUMBER(SEARCH("aerobic",$AW1343)),"aerobic","")</f>
        <v>aerobic</v>
      </c>
      <c r="BD1343" s="2" t="str">
        <f>IF(ISNUMBER(SEARCH("anaer",$AW1343)),"anaer","")</f>
        <v/>
      </c>
      <c r="BE1343" s="2" t="str">
        <f>IF(ISNUMBER(SEARCH("thickening",$AZ1343)),"thickening","")</f>
        <v>thickening</v>
      </c>
      <c r="BF1343" s="4" t="str">
        <f>IF(ISNUMBER(SEARCH("airDry",$AW1343)),"airDry","")</f>
        <v/>
      </c>
      <c r="BG1343" s="4" t="str">
        <f>IF(ISNUMBER(SEARCH("heatDry",$AY1343)),"heatDry","")</f>
        <v/>
      </c>
      <c r="BH1343" s="4" t="str">
        <f>IF(AND(ISNUMBER(SEARCH("aerobic",$AW1343)),ISNUMBER(SEARCH("anaer",$AW1343))),"Combined Aer and Anaer.","")</f>
        <v/>
      </c>
    </row>
    <row r="1344" spans="1:60" x14ac:dyDescent="0.25">
      <c r="A1344" s="5">
        <v>655</v>
      </c>
      <c r="B1344" t="s">
        <v>3225</v>
      </c>
      <c r="C1344">
        <v>76.05</v>
      </c>
      <c r="D1344">
        <v>1319.9923539488709</v>
      </c>
      <c r="E1344">
        <v>1305.314853103783</v>
      </c>
      <c r="F1344">
        <v>911.21245594119307</v>
      </c>
      <c r="G1344">
        <v>1720.026540172832</v>
      </c>
      <c r="H1344">
        <v>-111.110317025009</v>
      </c>
      <c r="I1344">
        <v>-112.5139921897845</v>
      </c>
      <c r="J1344">
        <v>-131.8595611090542</v>
      </c>
      <c r="K1344">
        <v>-89.545442209236114</v>
      </c>
      <c r="L1344">
        <v>52.320605665028538</v>
      </c>
      <c r="M1344">
        <v>52.12756232817317</v>
      </c>
      <c r="N1344">
        <v>51.452349209209117</v>
      </c>
      <c r="O1344">
        <v>53.751263752749843</v>
      </c>
      <c r="P1344">
        <v>1.7825331028086731</v>
      </c>
      <c r="Q1344">
        <v>1.7986215981389171</v>
      </c>
      <c r="R1344">
        <v>1.4582518611756059</v>
      </c>
      <c r="S1344">
        <v>2.079752267893606</v>
      </c>
      <c r="T1344">
        <v>69349.970711485847</v>
      </c>
      <c r="U1344">
        <v>69350.087415727816</v>
      </c>
      <c r="V1344">
        <v>69302.696408719188</v>
      </c>
      <c r="W1344">
        <v>69397.417797140704</v>
      </c>
      <c r="X1344">
        <v>4537.0425849970061</v>
      </c>
      <c r="Y1344">
        <v>4553.2740506402206</v>
      </c>
      <c r="Z1344">
        <v>4413.1886750791746</v>
      </c>
      <c r="AA1344">
        <v>4613.992945674263</v>
      </c>
      <c r="AB1344">
        <v>700.76824957324413</v>
      </c>
      <c r="AC1344">
        <v>692.31666532583245</v>
      </c>
      <c r="AD1344">
        <v>610.01396777859497</v>
      </c>
      <c r="AE1344">
        <v>810.72586151381654</v>
      </c>
      <c r="AF1344">
        <v>67.421934536017602</v>
      </c>
      <c r="AG1344">
        <v>67.173200719559418</v>
      </c>
      <c r="AH1344">
        <v>66.303056981453267</v>
      </c>
      <c r="AI1344">
        <v>69.265488835231196</v>
      </c>
      <c r="AJ1344">
        <v>0.60013500287326016</v>
      </c>
      <c r="AK1344">
        <v>0.60013499932489633</v>
      </c>
      <c r="AL1344">
        <v>0.60013302711658134</v>
      </c>
      <c r="AM1344">
        <v>0.60013694562314013</v>
      </c>
      <c r="AN1344">
        <v>0.96452739986569713</v>
      </c>
      <c r="AO1344">
        <v>0.96452739986569702</v>
      </c>
      <c r="AP1344">
        <v>0.96452739986569702</v>
      </c>
      <c r="AQ1344">
        <v>0.96452739986569702</v>
      </c>
      <c r="AR1344">
        <v>16.00489711095523</v>
      </c>
      <c r="AS1344">
        <v>16.00489711095523</v>
      </c>
      <c r="AT1344">
        <v>16.00489711095523</v>
      </c>
      <c r="AU1344">
        <v>16.00489711095523</v>
      </c>
      <c r="AV1344" t="str">
        <f>VLOOKUP(Sheet1[[#This Row],[NPDES ID2]],Combined_Sheet__Major_Only___2[[NPDES ID2]:[ECHO BFR]],3,FALSE)</f>
        <v>PA</v>
      </c>
      <c r="AW1344" t="s">
        <v>41</v>
      </c>
      <c r="AX1344" t="str">
        <f>VLOOKUP(Sheet1[[#This Row],[NPDES ID2]],Combined_Sheet__Major_Only___2[[NPDES ID2]:[ECHO BFR]],27,FALSE)</f>
        <v>longTermSludgeStore</v>
      </c>
      <c r="AY1344" t="str">
        <f>VLOOKUP(Sheet1[[#This Row],[NPDES ID2]],Combined_Sheet__Major_Only___2[[NPDES ID2]:[ECHO BFR]],28,FALSE)</f>
        <v>-</v>
      </c>
      <c r="AZ1344" t="str">
        <f>VLOOKUP(Sheet1[[#This Row],[NPDES ID2]],Combined_Sheet__Major_Only___2[[NPDES ID2]:[ECHO BFR]],29,FALSE)</f>
        <v>thickening</v>
      </c>
      <c r="BA1344">
        <f>VLOOKUP(Sheet1[[#This Row],[NPDES ID2]],Combined_Sheet__Major_Only___2[[NPDES ID2]:[ECHO BFR]],17,FALSE)</f>
        <v>40.673099999999998</v>
      </c>
      <c r="BB1344">
        <f>VLOOKUP(Sheet1[[#This Row],[NPDES ID2]],Combined_Sheet__Major_Only___2[[NPDES ID2]:[ECHO BFR]],18,FALSE)</f>
        <v>-80.257800000000003</v>
      </c>
      <c r="BC1344" s="2" t="str">
        <f>IF(ISNUMBER(SEARCH("aerobic",$AW1344)),"aerobic","")</f>
        <v>aerobic</v>
      </c>
      <c r="BD1344" s="2" t="str">
        <f>IF(ISNUMBER(SEARCH("anaer",$AW1344)),"anaer","")</f>
        <v/>
      </c>
      <c r="BE1344" s="2" t="str">
        <f>IF(ISNUMBER(SEARCH("thickening",$AZ1344)),"thickening","")</f>
        <v>thickening</v>
      </c>
      <c r="BF1344" s="4" t="str">
        <f>IF(ISNUMBER(SEARCH("airDry",$AW1344)),"airDry","")</f>
        <v/>
      </c>
      <c r="BG1344" s="4" t="str">
        <f>IF(ISNUMBER(SEARCH("heatDry",$AY1344)),"heatDry","")</f>
        <v/>
      </c>
      <c r="BH1344" s="4" t="str">
        <f>IF(AND(ISNUMBER(SEARCH("aerobic",$AW1344)),ISNUMBER(SEARCH("anaer",$AW1344))),"Combined Aer and Anaer.","")</f>
        <v/>
      </c>
    </row>
    <row r="1345" spans="1:60" x14ac:dyDescent="0.25">
      <c r="A1345" s="5">
        <v>2307</v>
      </c>
      <c r="B1345" t="s">
        <v>10780</v>
      </c>
      <c r="C1345">
        <v>404</v>
      </c>
      <c r="D1345">
        <v>384.08736807433729</v>
      </c>
      <c r="E1345">
        <v>379.3613694275931</v>
      </c>
      <c r="F1345">
        <v>300.22825267828671</v>
      </c>
      <c r="G1345">
        <v>472.99095383454261</v>
      </c>
      <c r="H1345">
        <v>-110.2267440547279</v>
      </c>
      <c r="I1345">
        <v>-111.62625774767071</v>
      </c>
      <c r="J1345">
        <v>-131.00379555960021</v>
      </c>
      <c r="K1345">
        <v>-88.663129154224663</v>
      </c>
      <c r="L1345">
        <v>279.81122214007559</v>
      </c>
      <c r="M1345">
        <v>278.79986209181169</v>
      </c>
      <c r="N1345">
        <v>275.26303626318469</v>
      </c>
      <c r="O1345">
        <v>287.30575887945457</v>
      </c>
      <c r="P1345">
        <v>9.4654282749229832</v>
      </c>
      <c r="Q1345">
        <v>9.5551484655967851</v>
      </c>
      <c r="R1345">
        <v>7.7364796864377654</v>
      </c>
      <c r="S1345">
        <v>11.063245244494549</v>
      </c>
      <c r="T1345">
        <v>69326.814090514104</v>
      </c>
      <c r="U1345">
        <v>69326.930756793925</v>
      </c>
      <c r="V1345">
        <v>69279.55516537989</v>
      </c>
      <c r="W1345">
        <v>69374.245742332816</v>
      </c>
      <c r="X1345">
        <v>4505.1998245801178</v>
      </c>
      <c r="Y1345">
        <v>4521.0489866066146</v>
      </c>
      <c r="Z1345">
        <v>4384.6400712380328</v>
      </c>
      <c r="AA1345">
        <v>4580.0467042453456</v>
      </c>
      <c r="AB1345">
        <v>691.45750597091671</v>
      </c>
      <c r="AC1345">
        <v>683.20518076885628</v>
      </c>
      <c r="AD1345">
        <v>602.4381526360504</v>
      </c>
      <c r="AE1345">
        <v>798.96729267626506</v>
      </c>
      <c r="AF1345">
        <v>67.876307881865685</v>
      </c>
      <c r="AG1345">
        <v>67.631120341898651</v>
      </c>
      <c r="AH1345">
        <v>66.772930530560046</v>
      </c>
      <c r="AI1345">
        <v>69.694136372676141</v>
      </c>
      <c r="AJ1345">
        <v>0.60569278105266211</v>
      </c>
      <c r="AK1345">
        <v>0.60569276212921619</v>
      </c>
      <c r="AL1345">
        <v>0.60568227830621757</v>
      </c>
      <c r="AM1345">
        <v>0.60570310850822628</v>
      </c>
      <c r="AN1345">
        <v>0.96451615428829585</v>
      </c>
      <c r="AO1345">
        <v>0.96451615428829618</v>
      </c>
      <c r="AP1345">
        <v>0.96451615428829618</v>
      </c>
      <c r="AQ1345">
        <v>0.96451615428829618</v>
      </c>
      <c r="AR1345">
        <v>16.17555891490392</v>
      </c>
      <c r="AS1345">
        <v>16.175558914903931</v>
      </c>
      <c r="AT1345">
        <v>16.175558914903931</v>
      </c>
      <c r="AU1345">
        <v>16.175558914903931</v>
      </c>
      <c r="AV1345" t="str">
        <f>VLOOKUP(Sheet1[[#This Row],[NPDES ID2]],Combined_Sheet__Major_Only___2[[NPDES ID2]:[ECHO BFR]],3,FALSE)</f>
        <v>IA</v>
      </c>
      <c r="AW1345" t="s">
        <v>41</v>
      </c>
      <c r="AX1345" t="str">
        <f>VLOOKUP(Sheet1[[#This Row],[NPDES ID2]],Combined_Sheet__Major_Only___2[[NPDES ID2]:[ECHO BFR]],27,FALSE)</f>
        <v>-</v>
      </c>
      <c r="AY1345" t="str">
        <f>VLOOKUP(Sheet1[[#This Row],[NPDES ID2]],Combined_Sheet__Major_Only___2[[NPDES ID2]:[ECHO BFR]],28,FALSE)</f>
        <v>-</v>
      </c>
      <c r="AZ1345" t="str">
        <f>VLOOKUP(Sheet1[[#This Row],[NPDES ID2]],Combined_Sheet__Major_Only___2[[NPDES ID2]:[ECHO BFR]],29,FALSE)</f>
        <v>thickening</v>
      </c>
      <c r="BA1345">
        <f>VLOOKUP(Sheet1[[#This Row],[NPDES ID2]],Combined_Sheet__Major_Only___2[[NPDES ID2]:[ECHO BFR]],17,FALSE)</f>
        <v>41.676389</v>
      </c>
      <c r="BB1345">
        <f>VLOOKUP(Sheet1[[#This Row],[NPDES ID2]],Combined_Sheet__Major_Only___2[[NPDES ID2]:[ECHO BFR]],18,FALSE)</f>
        <v>-91.598611000000005</v>
      </c>
      <c r="BC1345" s="2" t="str">
        <f>IF(ISNUMBER(SEARCH("aerobic",$AW1345)),"aerobic","")</f>
        <v>aerobic</v>
      </c>
      <c r="BD1345" s="2" t="str">
        <f>IF(ISNUMBER(SEARCH("anaer",$AW1345)),"anaer","")</f>
        <v/>
      </c>
      <c r="BE1345" s="2" t="str">
        <f>IF(ISNUMBER(SEARCH("thickening",$AZ1345)),"thickening","")</f>
        <v>thickening</v>
      </c>
      <c r="BF1345" s="4" t="str">
        <f>IF(ISNUMBER(SEARCH("airDry",$AW1345)),"airDry","")</f>
        <v/>
      </c>
      <c r="BG1345" s="4" t="str">
        <f>IF(ISNUMBER(SEARCH("heatDry",$AY1345)),"heatDry","")</f>
        <v/>
      </c>
      <c r="BH1345" s="4" t="str">
        <f>IF(AND(ISNUMBER(SEARCH("aerobic",$AW1345)),ISNUMBER(SEARCH("anaer",$AW1345))),"Combined Aer and Anaer.","")</f>
        <v/>
      </c>
    </row>
    <row r="1346" spans="1:60" x14ac:dyDescent="0.25">
      <c r="A1346" s="5">
        <v>29</v>
      </c>
      <c r="B1346" t="s">
        <v>196</v>
      </c>
      <c r="C1346">
        <v>290.29899999999998</v>
      </c>
      <c r="D1346">
        <v>452.87704581654913</v>
      </c>
      <c r="E1346">
        <v>450.32387078918271</v>
      </c>
      <c r="F1346">
        <v>344.01401042583831</v>
      </c>
      <c r="G1346">
        <v>559.4651764383658</v>
      </c>
      <c r="H1346">
        <v>-110.2716357001773</v>
      </c>
      <c r="I1346">
        <v>-111.6814161304753</v>
      </c>
      <c r="J1346">
        <v>-131.04911632246279</v>
      </c>
      <c r="K1346">
        <v>-88.719419527120692</v>
      </c>
      <c r="L1346">
        <v>201.034287796266</v>
      </c>
      <c r="M1346">
        <v>200.30737377085501</v>
      </c>
      <c r="N1346">
        <v>197.7651252413944</v>
      </c>
      <c r="O1346">
        <v>206.42115919364571</v>
      </c>
      <c r="P1346">
        <v>6.8015901900881524</v>
      </c>
      <c r="Q1346">
        <v>6.8660022425568634</v>
      </c>
      <c r="R1346">
        <v>5.5593157471365533</v>
      </c>
      <c r="S1346">
        <v>7.9494083364537529</v>
      </c>
      <c r="T1346">
        <v>69326.355831346387</v>
      </c>
      <c r="U1346">
        <v>69326.472496874921</v>
      </c>
      <c r="V1346">
        <v>69279.09721052862</v>
      </c>
      <c r="W1346">
        <v>69373.787177736376</v>
      </c>
      <c r="X1346">
        <v>4505.7846310582772</v>
      </c>
      <c r="Y1346">
        <v>4521.6402300887457</v>
      </c>
      <c r="Z1346">
        <v>4385.1592647353091</v>
      </c>
      <c r="AA1346">
        <v>4580.6735752035956</v>
      </c>
      <c r="AB1346">
        <v>691.63243548884884</v>
      </c>
      <c r="AC1346">
        <v>683.37548809180601</v>
      </c>
      <c r="AD1346">
        <v>602.58195966696121</v>
      </c>
      <c r="AE1346">
        <v>799.18545317535552</v>
      </c>
      <c r="AF1346">
        <v>67.866693138312613</v>
      </c>
      <c r="AG1346">
        <v>67.621401643986133</v>
      </c>
      <c r="AH1346">
        <v>66.763004392772032</v>
      </c>
      <c r="AI1346">
        <v>69.685099138475749</v>
      </c>
      <c r="AJ1346">
        <v>0.60557516652156007</v>
      </c>
      <c r="AK1346">
        <v>0.60557515293949526</v>
      </c>
      <c r="AL1346">
        <v>0.60556761985745622</v>
      </c>
      <c r="AM1346">
        <v>0.60558258719014579</v>
      </c>
      <c r="AN1346">
        <v>0.96451593167140326</v>
      </c>
      <c r="AO1346">
        <v>0.96451593167140315</v>
      </c>
      <c r="AP1346">
        <v>0.96451593167140315</v>
      </c>
      <c r="AQ1346">
        <v>0.96451593167140315</v>
      </c>
      <c r="AR1346">
        <v>16.17204222716326</v>
      </c>
      <c r="AS1346">
        <v>16.17204222716326</v>
      </c>
      <c r="AT1346">
        <v>16.17204222716326</v>
      </c>
      <c r="AU1346">
        <v>16.17204222716326</v>
      </c>
      <c r="AV1346" t="str">
        <f>VLOOKUP(Sheet1[[#This Row],[NPDES ID2]],Combined_Sheet__Major_Only___2[[NPDES ID2]:[ECHO BFR]],3,FALSE)</f>
        <v>GA</v>
      </c>
      <c r="AW1346" t="s">
        <v>41</v>
      </c>
      <c r="AX1346" t="str">
        <f>VLOOKUP(Sheet1[[#This Row],[NPDES ID2]],Combined_Sheet__Major_Only___2[[NPDES ID2]:[ECHO BFR]],27,FALSE)</f>
        <v>-</v>
      </c>
      <c r="AY1346" t="str">
        <f>VLOOKUP(Sheet1[[#This Row],[NPDES ID2]],Combined_Sheet__Major_Only___2[[NPDES ID2]:[ECHO BFR]],28,FALSE)</f>
        <v>-</v>
      </c>
      <c r="AZ1346" t="str">
        <f>VLOOKUP(Sheet1[[#This Row],[NPDES ID2]],Combined_Sheet__Major_Only___2[[NPDES ID2]:[ECHO BFR]],29,FALSE)</f>
        <v>thickening</v>
      </c>
      <c r="BA1346">
        <f>VLOOKUP(Sheet1[[#This Row],[NPDES ID2]],Combined_Sheet__Major_Only___2[[NPDES ID2]:[ECHO BFR]],17,FALSE)</f>
        <v>34.459167000000001</v>
      </c>
      <c r="BB1346">
        <f>VLOOKUP(Sheet1[[#This Row],[NPDES ID2]],Combined_Sheet__Major_Only___2[[NPDES ID2]:[ECHO BFR]],18,FALSE)</f>
        <v>-85.344639000000001</v>
      </c>
      <c r="BC1346" s="2" t="str">
        <f>IF(ISNUMBER(SEARCH("aerobic",$AW1346)),"aerobic","")</f>
        <v>aerobic</v>
      </c>
      <c r="BD1346" s="2" t="str">
        <f>IF(ISNUMBER(SEARCH("anaer",$AW1346)),"anaer","")</f>
        <v/>
      </c>
      <c r="BE1346" s="2" t="str">
        <f>IF(ISNUMBER(SEARCH("thickening",$AZ1346)),"thickening","")</f>
        <v>thickening</v>
      </c>
      <c r="BF1346" s="4" t="str">
        <f>IF(ISNUMBER(SEARCH("airDry",$AW1346)),"airDry","")</f>
        <v/>
      </c>
      <c r="BG1346" s="4" t="str">
        <f>IF(ISNUMBER(SEARCH("heatDry",$AY1346)),"heatDry","")</f>
        <v/>
      </c>
      <c r="BH1346" s="4" t="str">
        <f>IF(AND(ISNUMBER(SEARCH("aerobic",$AW1346)),ISNUMBER(SEARCH("anaer",$AW1346))),"Combined Aer and Anaer.","")</f>
        <v/>
      </c>
    </row>
    <row r="1347" spans="1:60" x14ac:dyDescent="0.25">
      <c r="A1347" s="5">
        <v>925</v>
      </c>
      <c r="B1347" t="s">
        <v>4500</v>
      </c>
      <c r="C1347">
        <v>676.65</v>
      </c>
      <c r="D1347">
        <v>342.41896557861878</v>
      </c>
      <c r="E1347">
        <v>335.96777001130641</v>
      </c>
      <c r="F1347">
        <v>289.29541313756567</v>
      </c>
      <c r="G1347">
        <v>408.45879178954812</v>
      </c>
      <c r="H1347">
        <v>-110.2726226333361</v>
      </c>
      <c r="I1347">
        <v>-111.64216789099321</v>
      </c>
      <c r="J1347">
        <v>-131.04266214035329</v>
      </c>
      <c r="K1347">
        <v>-88.674502874813086</v>
      </c>
      <c r="L1347">
        <v>468.19721084507438</v>
      </c>
      <c r="M1347">
        <v>466.49976109699281</v>
      </c>
      <c r="N1347">
        <v>460.56449698816681</v>
      </c>
      <c r="O1347">
        <v>480.77490718843399</v>
      </c>
      <c r="P1347">
        <v>15.854111016297431</v>
      </c>
      <c r="Q1347">
        <v>16.00331973486945</v>
      </c>
      <c r="R1347">
        <v>12.95992126589508</v>
      </c>
      <c r="S1347">
        <v>18.52593159723169</v>
      </c>
      <c r="T1347">
        <v>69318.787520280428</v>
      </c>
      <c r="U1347">
        <v>69318.904173401766</v>
      </c>
      <c r="V1347">
        <v>69271.533925355965</v>
      </c>
      <c r="W1347">
        <v>69366.213822407997</v>
      </c>
      <c r="X1347">
        <v>4509.0317658335516</v>
      </c>
      <c r="Y1347">
        <v>4524.9362332089386</v>
      </c>
      <c r="Z1347">
        <v>4388.0232762570231</v>
      </c>
      <c r="AA1347">
        <v>4584.1649536400828</v>
      </c>
      <c r="AB1347">
        <v>692.68334246982386</v>
      </c>
      <c r="AC1347">
        <v>684.4063324351506</v>
      </c>
      <c r="AD1347">
        <v>603.42426842533735</v>
      </c>
      <c r="AE1347">
        <v>800.53628339830584</v>
      </c>
      <c r="AF1347">
        <v>67.81173401066853</v>
      </c>
      <c r="AG1347">
        <v>67.566128877662948</v>
      </c>
      <c r="AH1347">
        <v>66.706104026514751</v>
      </c>
      <c r="AI1347">
        <v>69.633119790558126</v>
      </c>
      <c r="AJ1347">
        <v>0.60490289289747823</v>
      </c>
      <c r="AK1347">
        <v>0.60490286112281488</v>
      </c>
      <c r="AL1347">
        <v>0.60488530494643766</v>
      </c>
      <c r="AM1347">
        <v>0.604920187539152</v>
      </c>
      <c r="AN1347">
        <v>0.96451225467119184</v>
      </c>
      <c r="AO1347">
        <v>0.96451225467119195</v>
      </c>
      <c r="AP1347">
        <v>0.96451225467119195</v>
      </c>
      <c r="AQ1347">
        <v>0.96451225467119195</v>
      </c>
      <c r="AR1347">
        <v>16.15102031709829</v>
      </c>
      <c r="AS1347">
        <v>16.15102031709829</v>
      </c>
      <c r="AT1347">
        <v>16.15102031709829</v>
      </c>
      <c r="AU1347">
        <v>16.15102031709829</v>
      </c>
      <c r="AV1347" t="str">
        <f>VLOOKUP(Sheet1[[#This Row],[NPDES ID2]],Combined_Sheet__Major_Only___2[[NPDES ID2]:[ECHO BFR]],3,FALSE)</f>
        <v>TX</v>
      </c>
      <c r="AW1347" t="s">
        <v>41</v>
      </c>
      <c r="AX1347" t="str">
        <f>VLOOKUP(Sheet1[[#This Row],[NPDES ID2]],Combined_Sheet__Major_Only___2[[NPDES ID2]:[ECHO BFR]],27,FALSE)</f>
        <v>-</v>
      </c>
      <c r="AY1347" t="str">
        <f>VLOOKUP(Sheet1[[#This Row],[NPDES ID2]],Combined_Sheet__Major_Only___2[[NPDES ID2]:[ECHO BFR]],28,FALSE)</f>
        <v>-</v>
      </c>
      <c r="AZ1347" t="str">
        <f>VLOOKUP(Sheet1[[#This Row],[NPDES ID2]],Combined_Sheet__Major_Only___2[[NPDES ID2]:[ECHO BFR]],29,FALSE)</f>
        <v>preliminaryOps, sludgeLagoon, thickening</v>
      </c>
      <c r="BA1347">
        <f>VLOOKUP(Sheet1[[#This Row],[NPDES ID2]],Combined_Sheet__Major_Only___2[[NPDES ID2]:[ECHO BFR]],17,FALSE)</f>
        <v>32.711944000000003</v>
      </c>
      <c r="BB1347">
        <f>VLOOKUP(Sheet1[[#This Row],[NPDES ID2]],Combined_Sheet__Major_Only___2[[NPDES ID2]:[ECHO BFR]],18,FALSE)</f>
        <v>-101.946111</v>
      </c>
      <c r="BC1347" s="2" t="str">
        <f>IF(ISNUMBER(SEARCH("aerobic",$AW1347)),"aerobic","")</f>
        <v>aerobic</v>
      </c>
      <c r="BD1347" s="2" t="str">
        <f>IF(ISNUMBER(SEARCH("anaer",$AW1347)),"anaer","")</f>
        <v/>
      </c>
      <c r="BE1347" s="2" t="str">
        <f>IF(ISNUMBER(SEARCH("thickening",$AZ1347)),"thickening","")</f>
        <v>thickening</v>
      </c>
      <c r="BF1347" s="4" t="str">
        <f>IF(ISNUMBER(SEARCH("airDry",$AW1347)),"airDry","")</f>
        <v/>
      </c>
      <c r="BG1347" s="4" t="str">
        <f>IF(ISNUMBER(SEARCH("heatDry",$AY1347)),"heatDry","")</f>
        <v/>
      </c>
      <c r="BH1347" s="4" t="str">
        <f>IF(AND(ISNUMBER(SEARCH("aerobic",$AW1347)),ISNUMBER(SEARCH("anaer",$AW1347))),"Combined Aer and Anaer.","")</f>
        <v/>
      </c>
    </row>
    <row r="1348" spans="1:60" x14ac:dyDescent="0.25">
      <c r="A1348" s="5">
        <v>494</v>
      </c>
      <c r="B1348" t="s">
        <v>2449</v>
      </c>
      <c r="C1348">
        <v>380</v>
      </c>
      <c r="D1348">
        <v>350.39701408829109</v>
      </c>
      <c r="E1348">
        <v>346.97430843784502</v>
      </c>
      <c r="F1348">
        <v>272.47192139274921</v>
      </c>
      <c r="G1348">
        <v>434.96546615026568</v>
      </c>
      <c r="H1348">
        <v>-137.272764242346</v>
      </c>
      <c r="I1348">
        <v>-138.56000377214451</v>
      </c>
      <c r="J1348">
        <v>-157.3310358249953</v>
      </c>
      <c r="K1348">
        <v>-114.43461950544091</v>
      </c>
      <c r="L1348">
        <v>296.16642796751222</v>
      </c>
      <c r="M1348">
        <v>294.44460032827112</v>
      </c>
      <c r="N1348">
        <v>288.42297951273122</v>
      </c>
      <c r="O1348">
        <v>308.92603285522961</v>
      </c>
      <c r="P1348">
        <v>12.09563805143156</v>
      </c>
      <c r="Q1348">
        <v>12.044968118273291</v>
      </c>
      <c r="R1348">
        <v>10.13195333280663</v>
      </c>
      <c r="S1348">
        <v>13.636802282185579</v>
      </c>
      <c r="T1348">
        <v>69317.768931078012</v>
      </c>
      <c r="U1348">
        <v>69317.885582529503</v>
      </c>
      <c r="V1348">
        <v>69270.516012568725</v>
      </c>
      <c r="W1348">
        <v>69365.19455431815</v>
      </c>
      <c r="X1348">
        <v>5389.9299142073587</v>
      </c>
      <c r="Y1348">
        <v>5418.4728778069384</v>
      </c>
      <c r="Z1348">
        <v>5162.158596506466</v>
      </c>
      <c r="AA1348">
        <v>5532.6158526684221</v>
      </c>
      <c r="AB1348">
        <v>1013.955049272436</v>
      </c>
      <c r="AC1348">
        <v>999.8029534883965</v>
      </c>
      <c r="AD1348">
        <v>853.55025957077976</v>
      </c>
      <c r="AE1348">
        <v>1221.747218127088</v>
      </c>
      <c r="AF1348">
        <v>56.744765506859864</v>
      </c>
      <c r="AG1348">
        <v>56.415006465185868</v>
      </c>
      <c r="AH1348">
        <v>55.261061271410497</v>
      </c>
      <c r="AI1348">
        <v>59.189293135428358</v>
      </c>
      <c r="AJ1348">
        <v>0.46976730578109438</v>
      </c>
      <c r="AK1348">
        <v>0.46976728912802318</v>
      </c>
      <c r="AL1348">
        <v>0.46975806804965958</v>
      </c>
      <c r="AM1348">
        <v>0.46977638935905652</v>
      </c>
      <c r="AN1348">
        <v>0.96451175974002057</v>
      </c>
      <c r="AO1348">
        <v>0.96451175974002068</v>
      </c>
      <c r="AP1348">
        <v>0.96451175974002068</v>
      </c>
      <c r="AQ1348">
        <v>0.96451175974002068</v>
      </c>
      <c r="AR1348">
        <v>11.99463148613402</v>
      </c>
      <c r="AS1348">
        <v>11.99463148613402</v>
      </c>
      <c r="AT1348">
        <v>11.99463148613402</v>
      </c>
      <c r="AU1348">
        <v>11.99463148613402</v>
      </c>
      <c r="AV1348" t="str">
        <f>VLOOKUP(Sheet1[[#This Row],[NPDES ID2]],Combined_Sheet__Major_Only___2[[NPDES ID2]:[ECHO BFR]],3,FALSE)</f>
        <v>TX</v>
      </c>
      <c r="AW1348" t="s">
        <v>54</v>
      </c>
      <c r="AX1348" t="str">
        <f>VLOOKUP(Sheet1[[#This Row],[NPDES ID2]],Combined_Sheet__Major_Only___2[[NPDES ID2]:[ECHO BFR]],27,FALSE)</f>
        <v>-</v>
      </c>
      <c r="AY1348" t="str">
        <f>VLOOKUP(Sheet1[[#This Row],[NPDES ID2]],Combined_Sheet__Major_Only___2[[NPDES ID2]:[ECHO BFR]],28,FALSE)</f>
        <v>-</v>
      </c>
      <c r="AZ1348" t="str">
        <f>VLOOKUP(Sheet1[[#This Row],[NPDES ID2]],Combined_Sheet__Major_Only___2[[NPDES ID2]:[ECHO BFR]],29,FALSE)</f>
        <v>thickening</v>
      </c>
      <c r="BA1348">
        <f>VLOOKUP(Sheet1[[#This Row],[NPDES ID2]],Combined_Sheet__Major_Only___2[[NPDES ID2]:[ECHO BFR]],17,FALSE)</f>
        <v>32.255155999999999</v>
      </c>
      <c r="BB1348">
        <f>VLOOKUP(Sheet1[[#This Row],[NPDES ID2]],Combined_Sheet__Major_Only___2[[NPDES ID2]:[ECHO BFR]],18,FALSE)</f>
        <v>-101.42842</v>
      </c>
      <c r="BC1348" s="2" t="str">
        <f>IF(ISNUMBER(SEARCH("aerobic",$AW1348)),"aerobic","")</f>
        <v/>
      </c>
      <c r="BD1348" s="2" t="str">
        <f>IF(ISNUMBER(SEARCH("anaer",$AW1348)),"anaer","")</f>
        <v/>
      </c>
      <c r="BE1348" s="2" t="str">
        <f>IF(ISNUMBER(SEARCH("thickening",$AZ1348)),"thickening","")</f>
        <v>thickening</v>
      </c>
      <c r="BF1348" s="3" t="str">
        <f>IF(ISNUMBER(SEARCH("airDry",$AW1348)),"airDry","")</f>
        <v/>
      </c>
      <c r="BG1348" s="3" t="str">
        <f>IF(ISNUMBER(SEARCH("heatDry",$AY1348)),"heatDry","")</f>
        <v/>
      </c>
      <c r="BH1348" s="3" t="str">
        <f>IF(AND(ISNUMBER(SEARCH("aerobic",$AW1348)),ISNUMBER(SEARCH("anaer",$AW1348))),"Combined Aer and Anaer.","")</f>
        <v/>
      </c>
    </row>
    <row r="1349" spans="1:60" x14ac:dyDescent="0.25">
      <c r="A1349" s="5">
        <v>991</v>
      </c>
      <c r="B1349" t="s">
        <v>4801</v>
      </c>
      <c r="C1349">
        <v>507</v>
      </c>
      <c r="D1349">
        <v>360.60243805728572</v>
      </c>
      <c r="E1349">
        <v>355.91323992774619</v>
      </c>
      <c r="F1349">
        <v>292.94682973803941</v>
      </c>
      <c r="G1349">
        <v>437.77964883592222</v>
      </c>
      <c r="H1349">
        <v>-111.546984414625</v>
      </c>
      <c r="I1349">
        <v>-112.8902080003374</v>
      </c>
      <c r="J1349">
        <v>-132.27103610249171</v>
      </c>
      <c r="K1349">
        <v>-89.910165789289465</v>
      </c>
      <c r="L1349">
        <v>347.21638741931628</v>
      </c>
      <c r="M1349">
        <v>345.917223540122</v>
      </c>
      <c r="N1349">
        <v>341.37416195437339</v>
      </c>
      <c r="O1349">
        <v>356.84337625254432</v>
      </c>
      <c r="P1349">
        <v>11.8864745929378</v>
      </c>
      <c r="Q1349">
        <v>11.99005987995786</v>
      </c>
      <c r="R1349">
        <v>9.7300330391521577</v>
      </c>
      <c r="S1349">
        <v>13.852254571565931</v>
      </c>
      <c r="T1349">
        <v>69197.593227516598</v>
      </c>
      <c r="U1349">
        <v>69197.70968195617</v>
      </c>
      <c r="V1349">
        <v>69150.420114165419</v>
      </c>
      <c r="W1349">
        <v>69244.938753918686</v>
      </c>
      <c r="X1349">
        <v>4547.7993633558644</v>
      </c>
      <c r="Y1349">
        <v>4564.2612071276089</v>
      </c>
      <c r="Z1349">
        <v>4421.9820064807382</v>
      </c>
      <c r="AA1349">
        <v>4626.0086389451271</v>
      </c>
      <c r="AB1349">
        <v>705.51824998416987</v>
      </c>
      <c r="AC1349">
        <v>696.95268168580287</v>
      </c>
      <c r="AD1349">
        <v>613.76255858612228</v>
      </c>
      <c r="AE1349">
        <v>816.81475523556389</v>
      </c>
      <c r="AF1349">
        <v>67.116449365962779</v>
      </c>
      <c r="AG1349">
        <v>66.865507639377213</v>
      </c>
      <c r="AH1349">
        <v>65.987050602601514</v>
      </c>
      <c r="AI1349">
        <v>68.977096195359564</v>
      </c>
      <c r="AJ1349">
        <v>0.59639880232768971</v>
      </c>
      <c r="AK1349">
        <v>0.5963987786157986</v>
      </c>
      <c r="AL1349">
        <v>0.59638565612581307</v>
      </c>
      <c r="AM1349">
        <v>0.59641172918937213</v>
      </c>
      <c r="AN1349">
        <v>0.9644532694645942</v>
      </c>
      <c r="AO1349">
        <v>0.96445326946459409</v>
      </c>
      <c r="AP1349">
        <v>0.96445326946459409</v>
      </c>
      <c r="AQ1349">
        <v>0.96445326946459409</v>
      </c>
      <c r="AR1349">
        <v>15.88959239382396</v>
      </c>
      <c r="AS1349">
        <v>15.889592393823969</v>
      </c>
      <c r="AT1349">
        <v>15.889592393823969</v>
      </c>
      <c r="AU1349">
        <v>15.889592393823969</v>
      </c>
      <c r="AV1349" t="str">
        <f>VLOOKUP(Sheet1[[#This Row],[NPDES ID2]],Combined_Sheet__Major_Only___2[[NPDES ID2]:[ECHO BFR]],3,FALSE)</f>
        <v>NY</v>
      </c>
      <c r="AW1349" t="s">
        <v>41</v>
      </c>
      <c r="AX1349" t="str">
        <f>VLOOKUP(Sheet1[[#This Row],[NPDES ID2]],Combined_Sheet__Major_Only___2[[NPDES ID2]:[ECHO BFR]],27,FALSE)</f>
        <v>-</v>
      </c>
      <c r="AY1349" t="str">
        <f>VLOOKUP(Sheet1[[#This Row],[NPDES ID2]],Combined_Sheet__Major_Only___2[[NPDES ID2]:[ECHO BFR]],28,FALSE)</f>
        <v>-</v>
      </c>
      <c r="AZ1349" t="str">
        <f>VLOOKUP(Sheet1[[#This Row],[NPDES ID2]],Combined_Sheet__Major_Only___2[[NPDES ID2]:[ECHO BFR]],29,FALSE)</f>
        <v>thickening, preliminaryOps</v>
      </c>
      <c r="BA1349">
        <f>VLOOKUP(Sheet1[[#This Row],[NPDES ID2]],Combined_Sheet__Major_Only___2[[NPDES ID2]:[ECHO BFR]],17,FALSE)</f>
        <v>41.608083000000001</v>
      </c>
      <c r="BB1349">
        <f>VLOOKUP(Sheet1[[#This Row],[NPDES ID2]],Combined_Sheet__Major_Only___2[[NPDES ID2]:[ECHO BFR]],18,FALSE)</f>
        <v>-73.942582999999999</v>
      </c>
      <c r="BC1349" s="2" t="str">
        <f>IF(ISNUMBER(SEARCH("aerobic",$AW1349)),"aerobic","")</f>
        <v>aerobic</v>
      </c>
      <c r="BD1349" s="2" t="str">
        <f>IF(ISNUMBER(SEARCH("anaer",$AW1349)),"anaer","")</f>
        <v/>
      </c>
      <c r="BE1349" s="2" t="str">
        <f>IF(ISNUMBER(SEARCH("thickening",$AZ1349)),"thickening","")</f>
        <v>thickening</v>
      </c>
      <c r="BF1349" s="4" t="str">
        <f>IF(ISNUMBER(SEARCH("airDry",$AW1349)),"airDry","")</f>
        <v/>
      </c>
      <c r="BG1349" s="4" t="str">
        <f>IF(ISNUMBER(SEARCH("heatDry",$AY1349)),"heatDry","")</f>
        <v/>
      </c>
      <c r="BH1349" s="4" t="str">
        <f>IF(AND(ISNUMBER(SEARCH("aerobic",$AW1349)),ISNUMBER(SEARCH("anaer",$AW1349))),"Combined Aer and Anaer.","")</f>
        <v/>
      </c>
    </row>
    <row r="1350" spans="1:60" x14ac:dyDescent="0.25">
      <c r="A1350" s="5">
        <v>201</v>
      </c>
      <c r="B1350" t="s">
        <v>1068</v>
      </c>
      <c r="C1350">
        <v>3145.6</v>
      </c>
      <c r="D1350">
        <v>675.32081801598167</v>
      </c>
      <c r="E1350">
        <v>673.11979633710428</v>
      </c>
      <c r="F1350">
        <v>546.95810002174017</v>
      </c>
      <c r="G1350">
        <v>786.73451748696709</v>
      </c>
      <c r="H1350">
        <v>-107.03588019675141</v>
      </c>
      <c r="I1350">
        <v>-108.5453083039706</v>
      </c>
      <c r="J1350">
        <v>-127.8900531519937</v>
      </c>
      <c r="K1350">
        <v>-85.314782908530958</v>
      </c>
      <c r="L1350">
        <v>2226.1076842296052</v>
      </c>
      <c r="M1350">
        <v>2218.5894606199572</v>
      </c>
      <c r="N1350">
        <v>2192.3378387102621</v>
      </c>
      <c r="O1350">
        <v>2281.7744106587002</v>
      </c>
      <c r="P1350">
        <v>73.593303439079079</v>
      </c>
      <c r="Q1350">
        <v>74.434814866896204</v>
      </c>
      <c r="R1350">
        <v>59.973796715068083</v>
      </c>
      <c r="S1350">
        <v>86.519682617627453</v>
      </c>
      <c r="T1350">
        <v>69157.347839300463</v>
      </c>
      <c r="U1350">
        <v>69157.464227763136</v>
      </c>
      <c r="V1350">
        <v>69110.201451730565</v>
      </c>
      <c r="W1350">
        <v>69204.666542241175</v>
      </c>
      <c r="X1350">
        <v>4398.2655732960648</v>
      </c>
      <c r="Y1350">
        <v>4412.8810505622096</v>
      </c>
      <c r="Z1350">
        <v>4288.0987542516168</v>
      </c>
      <c r="AA1350">
        <v>4466.4881197461291</v>
      </c>
      <c r="AB1350">
        <v>661.84250663925604</v>
      </c>
      <c r="AC1350">
        <v>654.20958992695489</v>
      </c>
      <c r="AD1350">
        <v>578.17377558489716</v>
      </c>
      <c r="AE1350">
        <v>761.8947774748541</v>
      </c>
      <c r="AF1350">
        <v>69.363668491577528</v>
      </c>
      <c r="AG1350">
        <v>69.130543969310054</v>
      </c>
      <c r="AH1350">
        <v>68.310783827991727</v>
      </c>
      <c r="AI1350">
        <v>71.096745300107528</v>
      </c>
      <c r="AJ1350">
        <v>0.6238907258401869</v>
      </c>
      <c r="AK1350">
        <v>0.62389057460134434</v>
      </c>
      <c r="AL1350">
        <v>0.62380892313334735</v>
      </c>
      <c r="AM1350">
        <v>0.62397117379459965</v>
      </c>
      <c r="AN1350">
        <v>0.96443363866064447</v>
      </c>
      <c r="AO1350">
        <v>0.96443363866064413</v>
      </c>
      <c r="AP1350">
        <v>0.96443363866064413</v>
      </c>
      <c r="AQ1350">
        <v>0.96443363866064413</v>
      </c>
      <c r="AR1350">
        <v>16.732877428038648</v>
      </c>
      <c r="AS1350">
        <v>16.732877428038659</v>
      </c>
      <c r="AT1350">
        <v>16.732877428038659</v>
      </c>
      <c r="AU1350">
        <v>16.732877428038659</v>
      </c>
      <c r="AV1350" t="str">
        <f>VLOOKUP(Sheet1[[#This Row],[NPDES ID2]],Combined_Sheet__Major_Only___2[[NPDES ID2]:[ECHO BFR]],3,FALSE)</f>
        <v>SC</v>
      </c>
      <c r="AW1350" t="s">
        <v>12185</v>
      </c>
      <c r="AX1350" t="str">
        <f>VLOOKUP(Sheet1[[#This Row],[NPDES ID2]],Combined_Sheet__Major_Only___2[[NPDES ID2]:[ECHO BFR]],27,FALSE)</f>
        <v>methaneBioCaptureRecover</v>
      </c>
      <c r="AY1350" t="str">
        <f>VLOOKUP(Sheet1[[#This Row],[NPDES ID2]],Combined_Sheet__Major_Only___2[[NPDES ID2]:[ECHO BFR]],28,FALSE)</f>
        <v>-</v>
      </c>
      <c r="AZ1350" t="str">
        <f>VLOOKUP(Sheet1[[#This Row],[NPDES ID2]],Combined_Sheet__Major_Only___2[[NPDES ID2]:[ECHO BFR]],29,FALSE)</f>
        <v>preliminaryOps, thickening</v>
      </c>
      <c r="BA1350">
        <f>VLOOKUP(Sheet1[[#This Row],[NPDES ID2]],Combined_Sheet__Major_Only___2[[NPDES ID2]:[ECHO BFR]],17,FALSE)</f>
        <v>34.796388999999998</v>
      </c>
      <c r="BB1350">
        <f>VLOOKUP(Sheet1[[#This Row],[NPDES ID2]],Combined_Sheet__Major_Only___2[[NPDES ID2]:[ECHO BFR]],18,FALSE)</f>
        <v>-82.365278000000004</v>
      </c>
      <c r="BC1350" s="2" t="str">
        <f>IF(ISNUMBER(SEARCH("aerobic",$AW1350)),"aerobic","")</f>
        <v/>
      </c>
      <c r="BD1350" s="2" t="str">
        <f>IF(ISNUMBER(SEARCH("anaer",$AW1350)),"anaer","")</f>
        <v>anaer</v>
      </c>
      <c r="BE1350" s="2" t="str">
        <f>IF(ISNUMBER(SEARCH("thickening",$AZ1350)),"thickening","")</f>
        <v>thickening</v>
      </c>
      <c r="BF1350" s="4" t="str">
        <f>IF(ISNUMBER(SEARCH("airDry",$AW1350)),"airDry","")</f>
        <v/>
      </c>
      <c r="BG1350" s="4" t="str">
        <f>IF(ISNUMBER(SEARCH("heatDry",$AY1350)),"heatDry","")</f>
        <v/>
      </c>
      <c r="BH1350" s="4" t="str">
        <f>IF(AND(ISNUMBER(SEARCH("aerobic",$AW1350)),ISNUMBER(SEARCH("anaer",$AW1350))),"Combined Aer and Anaer.","")</f>
        <v/>
      </c>
    </row>
    <row r="1351" spans="1:60" x14ac:dyDescent="0.25">
      <c r="A1351" s="5">
        <v>1819</v>
      </c>
      <c r="B1351" t="s">
        <v>8600</v>
      </c>
      <c r="C1351">
        <v>49000</v>
      </c>
      <c r="D1351">
        <v>8332.6551340100214</v>
      </c>
      <c r="E1351">
        <v>8376.6242198745786</v>
      </c>
      <c r="F1351">
        <v>6663.7932694226338</v>
      </c>
      <c r="G1351">
        <v>9896.9196390878442</v>
      </c>
      <c r="H1351">
        <v>-119.62208807639</v>
      </c>
      <c r="I1351">
        <v>-121.64764578738721</v>
      </c>
      <c r="J1351">
        <v>-147.79372566642579</v>
      </c>
      <c r="K1351">
        <v>-81.024658173316723</v>
      </c>
      <c r="L1351">
        <v>37145.363468898096</v>
      </c>
      <c r="M1351">
        <v>36922.00460871133</v>
      </c>
      <c r="N1351">
        <v>36152.23455527395</v>
      </c>
      <c r="O1351">
        <v>38779.8720828355</v>
      </c>
      <c r="P1351">
        <v>1529.1288194510989</v>
      </c>
      <c r="Q1351">
        <v>1523.6045279787561</v>
      </c>
      <c r="R1351">
        <v>1284.069264095257</v>
      </c>
      <c r="S1351">
        <v>1719.1295166902701</v>
      </c>
      <c r="T1351">
        <v>69126.689647544248</v>
      </c>
      <c r="U1351">
        <v>69126.805985746934</v>
      </c>
      <c r="V1351">
        <v>69079.563619179826</v>
      </c>
      <c r="W1351">
        <v>69173.987916868646</v>
      </c>
      <c r="X1351">
        <v>5431.4967162157209</v>
      </c>
      <c r="Y1351">
        <v>5461.2635320767176</v>
      </c>
      <c r="Z1351">
        <v>5197.2962404736018</v>
      </c>
      <c r="AA1351">
        <v>5579.7488421790486</v>
      </c>
      <c r="AB1351">
        <v>1038.935783733082</v>
      </c>
      <c r="AC1351">
        <v>1024.0621015413749</v>
      </c>
      <c r="AD1351">
        <v>870.7891723896214</v>
      </c>
      <c r="AE1351">
        <v>1251.9327416917449</v>
      </c>
      <c r="AF1351">
        <v>56.314948469745993</v>
      </c>
      <c r="AG1351">
        <v>55.994222051851551</v>
      </c>
      <c r="AH1351">
        <v>54.81587656420124</v>
      </c>
      <c r="AI1351">
        <v>58.769401042987234</v>
      </c>
      <c r="AJ1351">
        <v>0.4645308882672024</v>
      </c>
      <c r="AK1351">
        <v>0.46452749784941427</v>
      </c>
      <c r="AL1351">
        <v>0.46334335801193111</v>
      </c>
      <c r="AM1351">
        <v>0.46570202111997372</v>
      </c>
      <c r="AN1351">
        <v>0.96441866972159418</v>
      </c>
      <c r="AO1351">
        <v>0.9644186697215944</v>
      </c>
      <c r="AP1351">
        <v>0.9644186697215944</v>
      </c>
      <c r="AQ1351">
        <v>0.9644186697215944</v>
      </c>
      <c r="AR1351">
        <v>11.793299661000869</v>
      </c>
      <c r="AS1351">
        <v>11.793299661000869</v>
      </c>
      <c r="AT1351">
        <v>11.793299661000869</v>
      </c>
      <c r="AU1351">
        <v>11.793299661000869</v>
      </c>
      <c r="AV1351" t="str">
        <f>VLOOKUP(Sheet1[[#This Row],[NPDES ID2]],Combined_Sheet__Major_Only___2[[NPDES ID2]:[ECHO BFR]],3,FALSE)</f>
        <v>NV</v>
      </c>
      <c r="AW1351" t="s">
        <v>54</v>
      </c>
      <c r="AX1351" t="str">
        <f>VLOOKUP(Sheet1[[#This Row],[NPDES ID2]],Combined_Sheet__Major_Only___2[[NPDES ID2]:[ECHO BFR]],27,FALSE)</f>
        <v>-</v>
      </c>
      <c r="AY1351" t="str">
        <f>VLOOKUP(Sheet1[[#This Row],[NPDES ID2]],Combined_Sheet__Major_Only___2[[NPDES ID2]:[ECHO BFR]],28,FALSE)</f>
        <v>-</v>
      </c>
      <c r="AZ1351" t="str">
        <f>VLOOKUP(Sheet1[[#This Row],[NPDES ID2]],Combined_Sheet__Major_Only___2[[NPDES ID2]:[ECHO BFR]],29,FALSE)</f>
        <v>preliminaryOps, thickening</v>
      </c>
      <c r="BA1351">
        <f>VLOOKUP(Sheet1[[#This Row],[NPDES ID2]],Combined_Sheet__Major_Only___2[[NPDES ID2]:[ECHO BFR]],17,FALSE)</f>
        <v>36.114839000000003</v>
      </c>
      <c r="BB1351">
        <f>VLOOKUP(Sheet1[[#This Row],[NPDES ID2]],Combined_Sheet__Major_Only___2[[NPDES ID2]:[ECHO BFR]],18,FALSE)</f>
        <v>-115.047256</v>
      </c>
      <c r="BC1351" s="2" t="str">
        <f>IF(ISNUMBER(SEARCH("aerobic",$AW1351)),"aerobic","")</f>
        <v/>
      </c>
      <c r="BD1351" s="2" t="str">
        <f>IF(ISNUMBER(SEARCH("anaer",$AW1351)),"anaer","")</f>
        <v/>
      </c>
      <c r="BE1351" s="2" t="str">
        <f>IF(ISNUMBER(SEARCH("thickening",$AZ1351)),"thickening","")</f>
        <v>thickening</v>
      </c>
      <c r="BF1351" s="4" t="str">
        <f>IF(ISNUMBER(SEARCH("airDry",$AW1351)),"airDry","")</f>
        <v/>
      </c>
      <c r="BG1351" s="4" t="str">
        <f>IF(ISNUMBER(SEARCH("heatDry",$AY1351)),"heatDry","")</f>
        <v/>
      </c>
      <c r="BH1351" s="4" t="str">
        <f>IF(AND(ISNUMBER(SEARCH("aerobic",$AW1351)),ISNUMBER(SEARCH("anaer",$AW1351))),"Combined Aer and Anaer.","")</f>
        <v/>
      </c>
    </row>
    <row r="1352" spans="1:60" x14ac:dyDescent="0.25">
      <c r="A1352" s="5">
        <v>554</v>
      </c>
      <c r="B1352" t="s">
        <v>2723</v>
      </c>
      <c r="C1352">
        <v>230.8</v>
      </c>
      <c r="D1352">
        <v>511.75003524606223</v>
      </c>
      <c r="E1352">
        <v>508.48272081217112</v>
      </c>
      <c r="F1352">
        <v>378.83642065883708</v>
      </c>
      <c r="G1352">
        <v>644.49369375243532</v>
      </c>
      <c r="H1352">
        <v>-107.4922815279967</v>
      </c>
      <c r="I1352">
        <v>-108.8088545988915</v>
      </c>
      <c r="J1352">
        <v>-128.38039013699429</v>
      </c>
      <c r="K1352">
        <v>-86.076692181023105</v>
      </c>
      <c r="L1352">
        <v>163.67136653859291</v>
      </c>
      <c r="M1352">
        <v>163.12268065560261</v>
      </c>
      <c r="N1352">
        <v>161.203694736497</v>
      </c>
      <c r="O1352">
        <v>167.73752554736421</v>
      </c>
      <c r="P1352">
        <v>5.3998034789305018</v>
      </c>
      <c r="Q1352">
        <v>5.4624681358376579</v>
      </c>
      <c r="R1352">
        <v>4.3991650448196467</v>
      </c>
      <c r="S1352">
        <v>6.3508777830304846</v>
      </c>
      <c r="T1352">
        <v>69058.61876155308</v>
      </c>
      <c r="U1352">
        <v>69058.734988162716</v>
      </c>
      <c r="V1352">
        <v>69011.53793706646</v>
      </c>
      <c r="W1352">
        <v>69105.871661783982</v>
      </c>
      <c r="X1352">
        <v>4382.9435563001416</v>
      </c>
      <c r="Y1352">
        <v>4397.421640995236</v>
      </c>
      <c r="Z1352">
        <v>4273.8483663368061</v>
      </c>
      <c r="AA1352">
        <v>4450.4906353458045</v>
      </c>
      <c r="AB1352">
        <v>658.22872435070497</v>
      </c>
      <c r="AC1352">
        <v>650.64015464347153</v>
      </c>
      <c r="AD1352">
        <v>575.21489864685248</v>
      </c>
      <c r="AE1352">
        <v>757.36938046495641</v>
      </c>
      <c r="AF1352">
        <v>69.49724801358181</v>
      </c>
      <c r="AG1352">
        <v>69.264351286109502</v>
      </c>
      <c r="AH1352">
        <v>68.449391427397643</v>
      </c>
      <c r="AI1352">
        <v>71.223692079189192</v>
      </c>
      <c r="AJ1352">
        <v>0.62552537677986753</v>
      </c>
      <c r="AK1352">
        <v>0.62552536599586162</v>
      </c>
      <c r="AL1352">
        <v>0.62551938085037395</v>
      </c>
      <c r="AM1352">
        <v>0.62553127258465135</v>
      </c>
      <c r="AN1352">
        <v>0.96438538885260128</v>
      </c>
      <c r="AO1352">
        <v>0.96438538885260083</v>
      </c>
      <c r="AP1352">
        <v>0.96438538885260083</v>
      </c>
      <c r="AQ1352">
        <v>0.96438538885260083</v>
      </c>
      <c r="AR1352">
        <v>16.785749476207648</v>
      </c>
      <c r="AS1352">
        <v>16.785749476207641</v>
      </c>
      <c r="AT1352">
        <v>16.785749476207641</v>
      </c>
      <c r="AU1352">
        <v>16.785749476207641</v>
      </c>
      <c r="AV1352" t="str">
        <f>VLOOKUP(Sheet1[[#This Row],[NPDES ID2]],Combined_Sheet__Major_Only___2[[NPDES ID2]:[ECHO BFR]],3,FALSE)</f>
        <v>IN</v>
      </c>
      <c r="AW1352" t="s">
        <v>12185</v>
      </c>
      <c r="AX1352" t="str">
        <f>VLOOKUP(Sheet1[[#This Row],[NPDES ID2]],Combined_Sheet__Major_Only___2[[NPDES ID2]:[ECHO BFR]],27,FALSE)</f>
        <v>tempSludgeStore</v>
      </c>
      <c r="AY1352" t="str">
        <f>VLOOKUP(Sheet1[[#This Row],[NPDES ID2]],Combined_Sheet__Major_Only___2[[NPDES ID2]:[ECHO BFR]],28,FALSE)</f>
        <v>-</v>
      </c>
      <c r="AZ1352" t="str">
        <f>VLOOKUP(Sheet1[[#This Row],[NPDES ID2]],Combined_Sheet__Major_Only___2[[NPDES ID2]:[ECHO BFR]],29,FALSE)</f>
        <v>preliminaryOps, thickening</v>
      </c>
      <c r="BA1352">
        <f>VLOOKUP(Sheet1[[#This Row],[NPDES ID2]],Combined_Sheet__Major_Only___2[[NPDES ID2]:[ECHO BFR]],17,FALSE)</f>
        <v>41.620055999999998</v>
      </c>
      <c r="BB1352">
        <f>VLOOKUP(Sheet1[[#This Row],[NPDES ID2]],Combined_Sheet__Major_Only___2[[NPDES ID2]:[ECHO BFR]],18,FALSE)</f>
        <v>-87.062443999999999</v>
      </c>
      <c r="BC1352" s="2" t="str">
        <f>IF(ISNUMBER(SEARCH("aerobic",$AW1352)),"aerobic","")</f>
        <v/>
      </c>
      <c r="BD1352" s="2" t="str">
        <f>IF(ISNUMBER(SEARCH("anaer",$AW1352)),"anaer","")</f>
        <v>anaer</v>
      </c>
      <c r="BE1352" s="2" t="str">
        <f>IF(ISNUMBER(SEARCH("thickening",$AZ1352)),"thickening","")</f>
        <v>thickening</v>
      </c>
      <c r="BF1352" s="3" t="str">
        <f>IF(ISNUMBER(SEARCH("airDry",$AW1352)),"airDry","")</f>
        <v/>
      </c>
      <c r="BG1352" s="3" t="str">
        <f>IF(ISNUMBER(SEARCH("heatDry",$AY1352)),"heatDry","")</f>
        <v/>
      </c>
      <c r="BH1352" s="3" t="str">
        <f>IF(AND(ISNUMBER(SEARCH("aerobic",$AW1352)),ISNUMBER(SEARCH("anaer",$AW1352))),"Combined Aer and Anaer.","")</f>
        <v/>
      </c>
    </row>
    <row r="1353" spans="1:60" x14ac:dyDescent="0.25">
      <c r="A1353" s="5">
        <v>119</v>
      </c>
      <c r="B1353" t="s">
        <v>666</v>
      </c>
      <c r="C1353">
        <v>10007.379999999999</v>
      </c>
      <c r="D1353">
        <v>1698.45982510319</v>
      </c>
      <c r="E1353">
        <v>1700.1943381929891</v>
      </c>
      <c r="F1353">
        <v>1363.7508658773711</v>
      </c>
      <c r="G1353">
        <v>2007.7046090653289</v>
      </c>
      <c r="H1353">
        <v>-133.08265624191819</v>
      </c>
      <c r="I1353">
        <v>-133.1105446045722</v>
      </c>
      <c r="J1353">
        <v>-152.9836926600392</v>
      </c>
      <c r="K1353">
        <v>-110.67212445634701</v>
      </c>
      <c r="L1353">
        <v>7898.9924284380213</v>
      </c>
      <c r="M1353">
        <v>7853.4360199880703</v>
      </c>
      <c r="N1353">
        <v>7694.860144973487</v>
      </c>
      <c r="O1353">
        <v>8235.739698158397</v>
      </c>
      <c r="P1353">
        <v>320.96365848814139</v>
      </c>
      <c r="Q1353">
        <v>319.6624056377002</v>
      </c>
      <c r="R1353">
        <v>268.75569789803802</v>
      </c>
      <c r="S1353">
        <v>362.14555700813668</v>
      </c>
      <c r="T1353">
        <v>69058.113633157482</v>
      </c>
      <c r="U1353">
        <v>69058.229858939012</v>
      </c>
      <c r="V1353">
        <v>69011.033144111789</v>
      </c>
      <c r="W1353">
        <v>69105.366196721414</v>
      </c>
      <c r="X1353">
        <v>5346.5391196160417</v>
      </c>
      <c r="Y1353">
        <v>5374.661788599793</v>
      </c>
      <c r="Z1353">
        <v>5122.8731153709969</v>
      </c>
      <c r="AA1353">
        <v>5486.9701778193494</v>
      </c>
      <c r="AB1353">
        <v>1000.301461068887</v>
      </c>
      <c r="AC1353">
        <v>986.22636053840995</v>
      </c>
      <c r="AD1353">
        <v>842.73893593310845</v>
      </c>
      <c r="AE1353">
        <v>1203.0016160924549</v>
      </c>
      <c r="AF1353">
        <v>57.021766499041007</v>
      </c>
      <c r="AG1353">
        <v>56.69655689170078</v>
      </c>
      <c r="AH1353">
        <v>55.546094957600573</v>
      </c>
      <c r="AI1353">
        <v>59.447918829479853</v>
      </c>
      <c r="AJ1353">
        <v>0.47314323859352891</v>
      </c>
      <c r="AK1353">
        <v>0.47314274937612011</v>
      </c>
      <c r="AL1353">
        <v>0.47289956892373752</v>
      </c>
      <c r="AM1353">
        <v>0.47338297873823748</v>
      </c>
      <c r="AN1353">
        <v>0.96438514165509903</v>
      </c>
      <c r="AO1353">
        <v>0.96438514165509903</v>
      </c>
      <c r="AP1353">
        <v>0.96438514165509903</v>
      </c>
      <c r="AQ1353">
        <v>0.96438514165509903</v>
      </c>
      <c r="AR1353">
        <v>12.09045951766991</v>
      </c>
      <c r="AS1353">
        <v>12.09045951766992</v>
      </c>
      <c r="AT1353">
        <v>12.09045951766992</v>
      </c>
      <c r="AU1353">
        <v>12.09045951766992</v>
      </c>
      <c r="AV1353" t="str">
        <f>VLOOKUP(Sheet1[[#This Row],[NPDES ID2]],Combined_Sheet__Major_Only___2[[NPDES ID2]:[ECHO BFR]],3,FALSE)</f>
        <v>NC</v>
      </c>
      <c r="AW1353" t="s">
        <v>54</v>
      </c>
      <c r="AX1353" t="str">
        <f>VLOOKUP(Sheet1[[#This Row],[NPDES ID2]],Combined_Sheet__Major_Only___2[[NPDES ID2]:[ECHO BFR]],27,FALSE)</f>
        <v>-</v>
      </c>
      <c r="AY1353" t="str">
        <f>VLOOKUP(Sheet1[[#This Row],[NPDES ID2]],Combined_Sheet__Major_Only___2[[NPDES ID2]:[ECHO BFR]],28,FALSE)</f>
        <v>-</v>
      </c>
      <c r="AZ1353" t="str">
        <f>VLOOKUP(Sheet1[[#This Row],[NPDES ID2]],Combined_Sheet__Major_Only___2[[NPDES ID2]:[ECHO BFR]],29,FALSE)</f>
        <v>thickening</v>
      </c>
      <c r="BA1353">
        <f>VLOOKUP(Sheet1[[#This Row],[NPDES ID2]],Combined_Sheet__Major_Only___2[[NPDES ID2]:[ECHO BFR]],17,FALSE)</f>
        <v>35.326239000000001</v>
      </c>
      <c r="BB1353">
        <f>VLOOKUP(Sheet1[[#This Row],[NPDES ID2]],Combined_Sheet__Major_Only___2[[NPDES ID2]:[ECHO BFR]],18,FALSE)</f>
        <v>-80.539344999999997</v>
      </c>
      <c r="BC1353" s="2" t="str">
        <f>IF(ISNUMBER(SEARCH("aerobic",$AW1353)),"aerobic","")</f>
        <v/>
      </c>
      <c r="BD1353" s="2" t="str">
        <f>IF(ISNUMBER(SEARCH("anaer",$AW1353)),"anaer","")</f>
        <v/>
      </c>
      <c r="BE1353" s="2" t="str">
        <f>IF(ISNUMBER(SEARCH("thickening",$AZ1353)),"thickening","")</f>
        <v>thickening</v>
      </c>
      <c r="BF1353" s="4" t="str">
        <f>IF(ISNUMBER(SEARCH("airDry",$AW1353)),"airDry","")</f>
        <v/>
      </c>
      <c r="BG1353" s="4" t="str">
        <f>IF(ISNUMBER(SEARCH("heatDry",$AY1353)),"heatDry","")</f>
        <v/>
      </c>
      <c r="BH1353" s="4" t="str">
        <f>IF(AND(ISNUMBER(SEARCH("aerobic",$AW1353)),ISNUMBER(SEARCH("anaer",$AW1353))),"Combined Aer and Anaer.","")</f>
        <v/>
      </c>
    </row>
    <row r="1354" spans="1:60" x14ac:dyDescent="0.25">
      <c r="A1354" s="5">
        <v>2266</v>
      </c>
      <c r="B1354" t="s">
        <v>10601</v>
      </c>
      <c r="C1354">
        <v>493.15</v>
      </c>
      <c r="D1354">
        <v>361.23121255149181</v>
      </c>
      <c r="E1354">
        <v>356.87221841998502</v>
      </c>
      <c r="F1354">
        <v>292.33207561912189</v>
      </c>
      <c r="G1354">
        <v>439.25402167274382</v>
      </c>
      <c r="H1354">
        <v>-110.8995138219761</v>
      </c>
      <c r="I1354">
        <v>-112.2665886063221</v>
      </c>
      <c r="J1354">
        <v>-131.64878373461551</v>
      </c>
      <c r="K1354">
        <v>-89.294268517505742</v>
      </c>
      <c r="L1354">
        <v>339.57125734600248</v>
      </c>
      <c r="M1354">
        <v>338.32158806294422</v>
      </c>
      <c r="N1354">
        <v>333.95157596709299</v>
      </c>
      <c r="O1354">
        <v>348.83151692383979</v>
      </c>
      <c r="P1354">
        <v>11.558085981234219</v>
      </c>
      <c r="Q1354">
        <v>11.66305741487043</v>
      </c>
      <c r="R1354">
        <v>9.4543344950575943</v>
      </c>
      <c r="S1354">
        <v>13.48861967960263</v>
      </c>
      <c r="T1354">
        <v>69052.236189258503</v>
      </c>
      <c r="U1354">
        <v>69052.352405404759</v>
      </c>
      <c r="V1354">
        <v>69005.159603250839</v>
      </c>
      <c r="W1354">
        <v>69099.484835519237</v>
      </c>
      <c r="X1354">
        <v>4513.6252998974414</v>
      </c>
      <c r="Y1354">
        <v>4529.7419796942177</v>
      </c>
      <c r="Z1354">
        <v>4390.7298634297977</v>
      </c>
      <c r="AA1354">
        <v>4589.9719486859494</v>
      </c>
      <c r="AB1354">
        <v>696.58608782803367</v>
      </c>
      <c r="AC1354">
        <v>688.19925291509071</v>
      </c>
      <c r="AD1354">
        <v>606.43601668726319</v>
      </c>
      <c r="AE1354">
        <v>805.77064383622076</v>
      </c>
      <c r="AF1354">
        <v>67.482044293037845</v>
      </c>
      <c r="AG1354">
        <v>67.23388039389755</v>
      </c>
      <c r="AH1354">
        <v>66.365159229495674</v>
      </c>
      <c r="AI1354">
        <v>69.32208004145221</v>
      </c>
      <c r="AJ1354">
        <v>0.60087021629951631</v>
      </c>
      <c r="AK1354">
        <v>0.60087019325096713</v>
      </c>
      <c r="AL1354">
        <v>0.60085743560023541</v>
      </c>
      <c r="AM1354">
        <v>0.60088278374572579</v>
      </c>
      <c r="AN1354">
        <v>0.96438226512530323</v>
      </c>
      <c r="AO1354">
        <v>0.9643822651253029</v>
      </c>
      <c r="AP1354">
        <v>0.9643822651253029</v>
      </c>
      <c r="AQ1354">
        <v>0.9643822651253029</v>
      </c>
      <c r="AR1354">
        <v>16.027142392809061</v>
      </c>
      <c r="AS1354">
        <v>16.027142392809061</v>
      </c>
      <c r="AT1354">
        <v>16.027142392809061</v>
      </c>
      <c r="AU1354">
        <v>16.027142392809061</v>
      </c>
      <c r="AV1354" t="str">
        <f>VLOOKUP(Sheet1[[#This Row],[NPDES ID2]],Combined_Sheet__Major_Only___2[[NPDES ID2]:[ECHO BFR]],3,FALSE)</f>
        <v>TX</v>
      </c>
      <c r="AW1354" t="s">
        <v>41</v>
      </c>
      <c r="AX1354" t="str">
        <f>VLOOKUP(Sheet1[[#This Row],[NPDES ID2]],Combined_Sheet__Major_Only___2[[NPDES ID2]:[ECHO BFR]],27,FALSE)</f>
        <v>-</v>
      </c>
      <c r="AY1354" t="str">
        <f>VLOOKUP(Sheet1[[#This Row],[NPDES ID2]],Combined_Sheet__Major_Only___2[[NPDES ID2]:[ECHO BFR]],28,FALSE)</f>
        <v>-</v>
      </c>
      <c r="AZ1354" t="str">
        <f>VLOOKUP(Sheet1[[#This Row],[NPDES ID2]],Combined_Sheet__Major_Only___2[[NPDES ID2]:[ECHO BFR]],29,FALSE)</f>
        <v>thickening</v>
      </c>
      <c r="BA1354">
        <f>VLOOKUP(Sheet1[[#This Row],[NPDES ID2]],Combined_Sheet__Major_Only___2[[NPDES ID2]:[ECHO BFR]],17,FALSE)</f>
        <v>29.664035999999999</v>
      </c>
      <c r="BB1354">
        <f>VLOOKUP(Sheet1[[#This Row],[NPDES ID2]],Combined_Sheet__Major_Only___2[[NPDES ID2]:[ECHO BFR]],18,FALSE)</f>
        <v>-95.142403000000002</v>
      </c>
      <c r="BC1354" s="2" t="str">
        <f>IF(ISNUMBER(SEARCH("aerobic",$AW1354)),"aerobic","")</f>
        <v>aerobic</v>
      </c>
      <c r="BD1354" s="2" t="str">
        <f>IF(ISNUMBER(SEARCH("anaer",$AW1354)),"anaer","")</f>
        <v/>
      </c>
      <c r="BE1354" s="2" t="str">
        <f>IF(ISNUMBER(SEARCH("thickening",$AZ1354)),"thickening","")</f>
        <v>thickening</v>
      </c>
      <c r="BF1354" s="3" t="str">
        <f>IF(ISNUMBER(SEARCH("airDry",$AW1354)),"airDry","")</f>
        <v/>
      </c>
      <c r="BG1354" s="3" t="str">
        <f>IF(ISNUMBER(SEARCH("heatDry",$AY1354)),"heatDry","")</f>
        <v/>
      </c>
      <c r="BH1354" s="3" t="str">
        <f>IF(AND(ISNUMBER(SEARCH("aerobic",$AW1354)),ISNUMBER(SEARCH("anaer",$AW1354))),"Combined Aer and Anaer.","")</f>
        <v/>
      </c>
    </row>
    <row r="1355" spans="1:60" x14ac:dyDescent="0.25">
      <c r="A1355" s="5">
        <v>1225</v>
      </c>
      <c r="B1355" t="s">
        <v>5865</v>
      </c>
      <c r="C1355">
        <v>229.51</v>
      </c>
      <c r="D1355">
        <v>522.33950304795439</v>
      </c>
      <c r="E1355">
        <v>518.8713353466926</v>
      </c>
      <c r="F1355">
        <v>386.36931592044982</v>
      </c>
      <c r="G1355">
        <v>658.13898980964643</v>
      </c>
      <c r="H1355">
        <v>-109.4402809941421</v>
      </c>
      <c r="I1355">
        <v>-110.818485017974</v>
      </c>
      <c r="J1355">
        <v>-130.2513352494947</v>
      </c>
      <c r="K1355">
        <v>-87.933664416761133</v>
      </c>
      <c r="L1355">
        <v>160.07600541030649</v>
      </c>
      <c r="M1355">
        <v>159.50998143450431</v>
      </c>
      <c r="N1355">
        <v>157.53035138547861</v>
      </c>
      <c r="O1355">
        <v>164.27065851395361</v>
      </c>
      <c r="P1355">
        <v>5.3750504862799202</v>
      </c>
      <c r="Q1355">
        <v>5.4285755510514022</v>
      </c>
      <c r="R1355">
        <v>4.3890593263691446</v>
      </c>
      <c r="S1355">
        <v>6.293920789126302</v>
      </c>
      <c r="T1355">
        <v>69032.53130107421</v>
      </c>
      <c r="U1355">
        <v>69032.647484916961</v>
      </c>
      <c r="V1355">
        <v>68985.467800504543</v>
      </c>
      <c r="W1355">
        <v>69079.766814070972</v>
      </c>
      <c r="X1355">
        <v>4454.7380458324469</v>
      </c>
      <c r="Y1355">
        <v>4470.128609577112</v>
      </c>
      <c r="Z1355">
        <v>4338.0151179733693</v>
      </c>
      <c r="AA1355">
        <v>4527.1457437144536</v>
      </c>
      <c r="AB1355">
        <v>679.24641483799655</v>
      </c>
      <c r="AC1355">
        <v>671.22320009272039</v>
      </c>
      <c r="AD1355">
        <v>592.34200458844668</v>
      </c>
      <c r="AE1355">
        <v>783.84801731109098</v>
      </c>
      <c r="AF1355">
        <v>68.352657259755503</v>
      </c>
      <c r="AG1355">
        <v>68.111047510579084</v>
      </c>
      <c r="AH1355">
        <v>67.265612658904345</v>
      </c>
      <c r="AI1355">
        <v>70.143673060493143</v>
      </c>
      <c r="AJ1355">
        <v>0.61152011406064932</v>
      </c>
      <c r="AK1355">
        <v>0.6115201033494212</v>
      </c>
      <c r="AL1355">
        <v>0.61151415880530358</v>
      </c>
      <c r="AM1355">
        <v>0.61152596987152519</v>
      </c>
      <c r="AN1355">
        <v>0.96437261779715922</v>
      </c>
      <c r="AO1355">
        <v>0.96437261779715944</v>
      </c>
      <c r="AP1355">
        <v>0.96437261779715944</v>
      </c>
      <c r="AQ1355">
        <v>0.96437261779715944</v>
      </c>
      <c r="AR1355">
        <v>16.354958974434961</v>
      </c>
      <c r="AS1355">
        <v>16.35495897443495</v>
      </c>
      <c r="AT1355">
        <v>16.35495897443495</v>
      </c>
      <c r="AU1355">
        <v>16.35495897443495</v>
      </c>
      <c r="AV1355" t="str">
        <f>VLOOKUP(Sheet1[[#This Row],[NPDES ID2]],Combined_Sheet__Major_Only___2[[NPDES ID2]:[ECHO BFR]],3,FALSE)</f>
        <v>NJ</v>
      </c>
      <c r="AW1355" t="s">
        <v>41</v>
      </c>
      <c r="AX1355" t="str">
        <f>VLOOKUP(Sheet1[[#This Row],[NPDES ID2]],Combined_Sheet__Major_Only___2[[NPDES ID2]:[ECHO BFR]],27,FALSE)</f>
        <v>-</v>
      </c>
      <c r="AY1355" t="str">
        <f>VLOOKUP(Sheet1[[#This Row],[NPDES ID2]],Combined_Sheet__Major_Only___2[[NPDES ID2]:[ECHO BFR]],28,FALSE)</f>
        <v>-</v>
      </c>
      <c r="AZ1355" t="str">
        <f>VLOOKUP(Sheet1[[#This Row],[NPDES ID2]],Combined_Sheet__Major_Only___2[[NPDES ID2]:[ECHO BFR]],29,FALSE)</f>
        <v>thickening, preliminaryOps</v>
      </c>
      <c r="BA1355">
        <f>VLOOKUP(Sheet1[[#This Row],[NPDES ID2]],Combined_Sheet__Major_Only___2[[NPDES ID2]:[ECHO BFR]],17,FALSE)</f>
        <v>40.038871999999998</v>
      </c>
      <c r="BB1355">
        <f>VLOOKUP(Sheet1[[#This Row],[NPDES ID2]],Combined_Sheet__Major_Only___2[[NPDES ID2]:[ECHO BFR]],18,FALSE)</f>
        <v>-74.975640999999996</v>
      </c>
      <c r="BC1355" s="2" t="str">
        <f>IF(ISNUMBER(SEARCH("aerobic",$AW1355)),"aerobic","")</f>
        <v>aerobic</v>
      </c>
      <c r="BD1355" s="2" t="str">
        <f>IF(ISNUMBER(SEARCH("anaer",$AW1355)),"anaer","")</f>
        <v/>
      </c>
      <c r="BE1355" s="2" t="str">
        <f>IF(ISNUMBER(SEARCH("thickening",$AZ1355)),"thickening","")</f>
        <v>thickening</v>
      </c>
      <c r="BF1355" s="4" t="str">
        <f>IF(ISNUMBER(SEARCH("airDry",$AW1355)),"airDry","")</f>
        <v/>
      </c>
      <c r="BG1355" s="4" t="str">
        <f>IF(ISNUMBER(SEARCH("heatDry",$AY1355)),"heatDry","")</f>
        <v/>
      </c>
      <c r="BH1355" s="4" t="str">
        <f>IF(AND(ISNUMBER(SEARCH("aerobic",$AW1355)),ISNUMBER(SEARCH("anaer",$AW1355))),"Combined Aer and Anaer.","")</f>
        <v/>
      </c>
    </row>
    <row r="1356" spans="1:60" x14ac:dyDescent="0.25">
      <c r="A1356" s="5">
        <v>860</v>
      </c>
      <c r="B1356" t="s">
        <v>4203</v>
      </c>
      <c r="C1356">
        <v>942</v>
      </c>
      <c r="D1356">
        <v>356.0838092010971</v>
      </c>
      <c r="E1356">
        <v>349.09576639566973</v>
      </c>
      <c r="F1356">
        <v>302.86697360249889</v>
      </c>
      <c r="G1356">
        <v>420.58607850122138</v>
      </c>
      <c r="H1356">
        <v>-111.29447887348741</v>
      </c>
      <c r="I1356">
        <v>-112.6453921959731</v>
      </c>
      <c r="J1356">
        <v>-132.01970073252139</v>
      </c>
      <c r="K1356">
        <v>-89.616681898762039</v>
      </c>
      <c r="L1356">
        <v>645.87962911446607</v>
      </c>
      <c r="M1356">
        <v>643.47130783695297</v>
      </c>
      <c r="N1356">
        <v>635.0516039279504</v>
      </c>
      <c r="O1356">
        <v>663.72337195527348</v>
      </c>
      <c r="P1356">
        <v>22.082926391912281</v>
      </c>
      <c r="Q1356">
        <v>22.27705468858062</v>
      </c>
      <c r="R1356">
        <v>18.073860778061281</v>
      </c>
      <c r="S1356">
        <v>25.743373215641729</v>
      </c>
      <c r="T1356">
        <v>69013.061388514194</v>
      </c>
      <c r="U1356">
        <v>69013.177540438657</v>
      </c>
      <c r="V1356">
        <v>68966.010817342089</v>
      </c>
      <c r="W1356">
        <v>69060.283924857722</v>
      </c>
      <c r="X1356">
        <v>4530.3579971064619</v>
      </c>
      <c r="Y1356">
        <v>4546.7133448963268</v>
      </c>
      <c r="Z1356">
        <v>4405.4546189109833</v>
      </c>
      <c r="AA1356">
        <v>4607.9882420858703</v>
      </c>
      <c r="AB1356">
        <v>702.03622868687876</v>
      </c>
      <c r="AC1356">
        <v>693.53162185158601</v>
      </c>
      <c r="AD1356">
        <v>610.82174289320528</v>
      </c>
      <c r="AE1356">
        <v>812.65909086106171</v>
      </c>
      <c r="AF1356">
        <v>67.196472332827227</v>
      </c>
      <c r="AG1356">
        <v>66.946256579332626</v>
      </c>
      <c r="AH1356">
        <v>66.069744678516017</v>
      </c>
      <c r="AI1356">
        <v>69.05247278417967</v>
      </c>
      <c r="AJ1356">
        <v>0.59737749296561482</v>
      </c>
      <c r="AK1356">
        <v>0.59737744878088628</v>
      </c>
      <c r="AL1356">
        <v>0.5973531014236263</v>
      </c>
      <c r="AM1356">
        <v>0.59740147806117172</v>
      </c>
      <c r="AN1356">
        <v>0.96436308037650731</v>
      </c>
      <c r="AO1356">
        <v>0.96436308037650753</v>
      </c>
      <c r="AP1356">
        <v>0.96436308037650753</v>
      </c>
      <c r="AQ1356">
        <v>0.96436308037650753</v>
      </c>
      <c r="AR1356">
        <v>15.919311808641959</v>
      </c>
      <c r="AS1356">
        <v>15.919311808641959</v>
      </c>
      <c r="AT1356">
        <v>15.919311808641959</v>
      </c>
      <c r="AU1356">
        <v>15.919311808641959</v>
      </c>
      <c r="AV1356" t="str">
        <f>VLOOKUP(Sheet1[[#This Row],[NPDES ID2]],Combined_Sheet__Major_Only___2[[NPDES ID2]:[ECHO BFR]],3,FALSE)</f>
        <v>CA</v>
      </c>
      <c r="AW1356" t="s">
        <v>41</v>
      </c>
      <c r="AX1356" t="str">
        <f>VLOOKUP(Sheet1[[#This Row],[NPDES ID2]],Combined_Sheet__Major_Only___2[[NPDES ID2]:[ECHO BFR]],27,FALSE)</f>
        <v>-</v>
      </c>
      <c r="AY1356" t="str">
        <f>VLOOKUP(Sheet1[[#This Row],[NPDES ID2]],Combined_Sheet__Major_Only___2[[NPDES ID2]:[ECHO BFR]],28,FALSE)</f>
        <v>-</v>
      </c>
      <c r="AZ1356" t="str">
        <f>VLOOKUP(Sheet1[[#This Row],[NPDES ID2]],Combined_Sheet__Major_Only___2[[NPDES ID2]:[ECHO BFR]],29,FALSE)</f>
        <v>thickening</v>
      </c>
      <c r="BA1356">
        <f>VLOOKUP(Sheet1[[#This Row],[NPDES ID2]],Combined_Sheet__Major_Only___2[[NPDES ID2]:[ECHO BFR]],17,FALSE)</f>
        <v>40.414340000000003</v>
      </c>
      <c r="BB1356">
        <f>VLOOKUP(Sheet1[[#This Row],[NPDES ID2]],Combined_Sheet__Major_Only___2[[NPDES ID2]:[ECHO BFR]],18,FALSE)</f>
        <v>-120.629673</v>
      </c>
      <c r="BC1356" s="2" t="str">
        <f>IF(ISNUMBER(SEARCH("aerobic",$AW1356)),"aerobic","")</f>
        <v>aerobic</v>
      </c>
      <c r="BD1356" s="2" t="str">
        <f>IF(ISNUMBER(SEARCH("anaer",$AW1356)),"anaer","")</f>
        <v/>
      </c>
      <c r="BE1356" s="2" t="str">
        <f>IF(ISNUMBER(SEARCH("thickening",$AZ1356)),"thickening","")</f>
        <v>thickening</v>
      </c>
      <c r="BF1356" s="3" t="str">
        <f>IF(ISNUMBER(SEARCH("airDry",$AW1356)),"airDry","")</f>
        <v/>
      </c>
      <c r="BG1356" s="3" t="str">
        <f>IF(ISNUMBER(SEARCH("heatDry",$AY1356)),"heatDry","")</f>
        <v/>
      </c>
      <c r="BH1356" s="3" t="str">
        <f>IF(AND(ISNUMBER(SEARCH("aerobic",$AW1356)),ISNUMBER(SEARCH("anaer",$AW1356))),"Combined Aer and Anaer.","")</f>
        <v/>
      </c>
    </row>
    <row r="1357" spans="1:60" x14ac:dyDescent="0.25">
      <c r="A1357" s="5">
        <v>468</v>
      </c>
      <c r="B1357" t="s">
        <v>2333</v>
      </c>
      <c r="C1357">
        <v>455.26</v>
      </c>
      <c r="D1357">
        <v>369.8878751350901</v>
      </c>
      <c r="E1357">
        <v>365.94924797798041</v>
      </c>
      <c r="F1357">
        <v>294.64326509120832</v>
      </c>
      <c r="G1357">
        <v>452.18397003825908</v>
      </c>
      <c r="H1357">
        <v>-110.902432570819</v>
      </c>
      <c r="I1357">
        <v>-112.2734057240507</v>
      </c>
      <c r="J1357">
        <v>-131.6523287317593</v>
      </c>
      <c r="K1357">
        <v>-89.30161827190328</v>
      </c>
      <c r="L1357">
        <v>313.49893775904633</v>
      </c>
      <c r="M1357">
        <v>312.345429590143</v>
      </c>
      <c r="N1357">
        <v>308.3116031403859</v>
      </c>
      <c r="O1357">
        <v>322.04672245613341</v>
      </c>
      <c r="P1357">
        <v>10.670032986049391</v>
      </c>
      <c r="Q1357">
        <v>10.766982692344589</v>
      </c>
      <c r="R1357">
        <v>8.7278524884587814</v>
      </c>
      <c r="S1357">
        <v>12.45239785716651</v>
      </c>
      <c r="T1357">
        <v>69005.05543495022</v>
      </c>
      <c r="U1357">
        <v>69005.171573749976</v>
      </c>
      <c r="V1357">
        <v>68958.010180296929</v>
      </c>
      <c r="W1357">
        <v>69052.272635343557</v>
      </c>
      <c r="X1357">
        <v>4510.2845447695399</v>
      </c>
      <c r="Y1357">
        <v>4526.3866351020924</v>
      </c>
      <c r="Z1357">
        <v>4387.5003659192398</v>
      </c>
      <c r="AA1357">
        <v>4586.5616364324605</v>
      </c>
      <c r="AB1357">
        <v>696.03166242578152</v>
      </c>
      <c r="AC1357">
        <v>687.65195090962015</v>
      </c>
      <c r="AD1357">
        <v>605.9586958571922</v>
      </c>
      <c r="AE1357">
        <v>805.11934040248332</v>
      </c>
      <c r="AF1357">
        <v>67.485758161740137</v>
      </c>
      <c r="AG1357">
        <v>67.237612242725305</v>
      </c>
      <c r="AH1357">
        <v>66.369006110853221</v>
      </c>
      <c r="AI1357">
        <v>69.32559624984448</v>
      </c>
      <c r="AJ1357">
        <v>0.60091564047269985</v>
      </c>
      <c r="AK1357">
        <v>0.60091561921167891</v>
      </c>
      <c r="AL1357">
        <v>0.60090384653350759</v>
      </c>
      <c r="AM1357">
        <v>0.60092723760152067</v>
      </c>
      <c r="AN1357">
        <v>0.96435915714391385</v>
      </c>
      <c r="AO1357">
        <v>0.9643591571439134</v>
      </c>
      <c r="AP1357">
        <v>0.9643591571439134</v>
      </c>
      <c r="AQ1357">
        <v>0.9643591571439134</v>
      </c>
      <c r="AR1357">
        <v>16.028573339538099</v>
      </c>
      <c r="AS1357">
        <v>16.028573339538099</v>
      </c>
      <c r="AT1357">
        <v>16.028573339538099</v>
      </c>
      <c r="AU1357">
        <v>16.028573339538099</v>
      </c>
      <c r="AV1357" t="str">
        <f>VLOOKUP(Sheet1[[#This Row],[NPDES ID2]],Combined_Sheet__Major_Only___2[[NPDES ID2]:[ECHO BFR]],3,FALSE)</f>
        <v>TX</v>
      </c>
      <c r="AW1357" t="s">
        <v>41</v>
      </c>
      <c r="AX1357" t="str">
        <f>VLOOKUP(Sheet1[[#This Row],[NPDES ID2]],Combined_Sheet__Major_Only___2[[NPDES ID2]:[ECHO BFR]],27,FALSE)</f>
        <v>other</v>
      </c>
      <c r="AY1357" t="str">
        <f>VLOOKUP(Sheet1[[#This Row],[NPDES ID2]],Combined_Sheet__Major_Only___2[[NPDES ID2]:[ECHO BFR]],28,FALSE)</f>
        <v>-</v>
      </c>
      <c r="AZ1357" t="str">
        <f>VLOOKUP(Sheet1[[#This Row],[NPDES ID2]],Combined_Sheet__Major_Only___2[[NPDES ID2]:[ECHO BFR]],29,FALSE)</f>
        <v>thickening</v>
      </c>
      <c r="BA1357">
        <f>VLOOKUP(Sheet1[[#This Row],[NPDES ID2]],Combined_Sheet__Major_Only___2[[NPDES ID2]:[ECHO BFR]],17,FALSE)</f>
        <v>31.069555999999999</v>
      </c>
      <c r="BB1357">
        <f>VLOOKUP(Sheet1[[#This Row],[NPDES ID2]],Combined_Sheet__Major_Only___2[[NPDES ID2]:[ECHO BFR]],18,FALSE)</f>
        <v>-97.608166999999995</v>
      </c>
      <c r="BC1357" s="2" t="str">
        <f>IF(ISNUMBER(SEARCH("aerobic",$AW1357)),"aerobic","")</f>
        <v>aerobic</v>
      </c>
      <c r="BD1357" s="2" t="str">
        <f>IF(ISNUMBER(SEARCH("anaer",$AW1357)),"anaer","")</f>
        <v/>
      </c>
      <c r="BE1357" s="2" t="str">
        <f>IF(ISNUMBER(SEARCH("thickening",$AZ1357)),"thickening","")</f>
        <v>thickening</v>
      </c>
      <c r="BF1357" s="3" t="str">
        <f>IF(ISNUMBER(SEARCH("airDry",$AW1357)),"airDry","")</f>
        <v/>
      </c>
      <c r="BG1357" s="3" t="str">
        <f>IF(ISNUMBER(SEARCH("heatDry",$AY1357)),"heatDry","")</f>
        <v/>
      </c>
      <c r="BH1357" s="3" t="str">
        <f>IF(AND(ISNUMBER(SEARCH("aerobic",$AW1357)),ISNUMBER(SEARCH("anaer",$AW1357))),"Combined Aer and Anaer.","")</f>
        <v/>
      </c>
    </row>
    <row r="1358" spans="1:60" x14ac:dyDescent="0.25">
      <c r="A1358" s="5">
        <v>1316</v>
      </c>
      <c r="B1358" t="s">
        <v>6262</v>
      </c>
      <c r="C1358">
        <v>174.4</v>
      </c>
      <c r="D1358">
        <v>631.45799334206879</v>
      </c>
      <c r="E1358">
        <v>628.05542212586988</v>
      </c>
      <c r="F1358">
        <v>456.69587330516981</v>
      </c>
      <c r="G1358">
        <v>804.89946856157837</v>
      </c>
      <c r="H1358">
        <v>-108.1086778115953</v>
      </c>
      <c r="I1358">
        <v>-109.4333106220607</v>
      </c>
      <c r="J1358">
        <v>-128.97324165905451</v>
      </c>
      <c r="K1358">
        <v>-86.67041507960424</v>
      </c>
      <c r="L1358">
        <v>123.03785866142501</v>
      </c>
      <c r="M1358">
        <v>122.6184055713468</v>
      </c>
      <c r="N1358">
        <v>121.1513541211514</v>
      </c>
      <c r="O1358">
        <v>126.14636294238569</v>
      </c>
      <c r="P1358">
        <v>4.0815726417112996</v>
      </c>
      <c r="Q1358">
        <v>4.1264820551146784</v>
      </c>
      <c r="R1358">
        <v>3.3276081078011028</v>
      </c>
      <c r="S1358">
        <v>4.7938299181249198</v>
      </c>
      <c r="T1358">
        <v>68972.853931322374</v>
      </c>
      <c r="U1358">
        <v>68972.970017332089</v>
      </c>
      <c r="V1358">
        <v>68925.830060742679</v>
      </c>
      <c r="W1358">
        <v>69020.049669485466</v>
      </c>
      <c r="X1358">
        <v>4400.2086532095354</v>
      </c>
      <c r="Y1358">
        <v>4414.9617360751026</v>
      </c>
      <c r="Z1358">
        <v>4288.896699351043</v>
      </c>
      <c r="AA1358">
        <v>4469.1695157394361</v>
      </c>
      <c r="AB1358">
        <v>663.91645357576317</v>
      </c>
      <c r="AC1358">
        <v>656.20461783990936</v>
      </c>
      <c r="AD1358">
        <v>579.81486858643348</v>
      </c>
      <c r="AE1358">
        <v>764.59802638630345</v>
      </c>
      <c r="AF1358">
        <v>69.138806359611948</v>
      </c>
      <c r="AG1358">
        <v>68.903165590846783</v>
      </c>
      <c r="AH1358">
        <v>68.078685012095065</v>
      </c>
      <c r="AI1358">
        <v>70.885491322215643</v>
      </c>
      <c r="AJ1358">
        <v>0.6211390011237935</v>
      </c>
      <c r="AK1358">
        <v>0.62113899298726438</v>
      </c>
      <c r="AL1358">
        <v>0.62113447480473372</v>
      </c>
      <c r="AM1358">
        <v>0.62114345184707187</v>
      </c>
      <c r="AN1358">
        <v>0.96434336841030022</v>
      </c>
      <c r="AO1358">
        <v>0.96434336841029999</v>
      </c>
      <c r="AP1358">
        <v>0.96434336841029999</v>
      </c>
      <c r="AQ1358">
        <v>0.96434336841029999</v>
      </c>
      <c r="AR1358">
        <v>16.650877927121961</v>
      </c>
      <c r="AS1358">
        <v>16.650877927121961</v>
      </c>
      <c r="AT1358">
        <v>16.650877927121961</v>
      </c>
      <c r="AU1358">
        <v>16.650877927121961</v>
      </c>
      <c r="AV1358" t="str">
        <f>VLOOKUP(Sheet1[[#This Row],[NPDES ID2]],Combined_Sheet__Major_Only___2[[NPDES ID2]:[ECHO BFR]],3,FALSE)</f>
        <v>VT</v>
      </c>
      <c r="AW1358" t="s">
        <v>12185</v>
      </c>
      <c r="AX1358" t="str">
        <f>VLOOKUP(Sheet1[[#This Row],[NPDES ID2]],Combined_Sheet__Major_Only___2[[NPDES ID2]:[ECHO BFR]],27,FALSE)</f>
        <v>methaneBioCaptureRecover</v>
      </c>
      <c r="AY1358" t="str">
        <f>VLOOKUP(Sheet1[[#This Row],[NPDES ID2]],Combined_Sheet__Major_Only___2[[NPDES ID2]:[ECHO BFR]],28,FALSE)</f>
        <v>highTempCompost</v>
      </c>
      <c r="AZ1358" t="str">
        <f>VLOOKUP(Sheet1[[#This Row],[NPDES ID2]],Combined_Sheet__Major_Only___2[[NPDES ID2]:[ECHO BFR]],29,FALSE)</f>
        <v>preliminaryOps, thickening</v>
      </c>
      <c r="BA1358">
        <f>VLOOKUP(Sheet1[[#This Row],[NPDES ID2]],Combined_Sheet__Major_Only___2[[NPDES ID2]:[ECHO BFR]],17,FALSE)</f>
        <v>42.914957000000001</v>
      </c>
      <c r="BB1358">
        <f>VLOOKUP(Sheet1[[#This Row],[NPDES ID2]],Combined_Sheet__Major_Only___2[[NPDES ID2]:[ECHO BFR]],18,FALSE)</f>
        <v>-73.256878999999998</v>
      </c>
      <c r="BC1358" s="2" t="str">
        <f>IF(ISNUMBER(SEARCH("aerobic",$AW1358)),"aerobic","")</f>
        <v/>
      </c>
      <c r="BD1358" s="2" t="str">
        <f>IF(ISNUMBER(SEARCH("anaer",$AW1358)),"anaer","")</f>
        <v>anaer</v>
      </c>
      <c r="BE1358" s="2" t="str">
        <f>IF(ISNUMBER(SEARCH("thickening",$AZ1358)),"thickening","")</f>
        <v>thickening</v>
      </c>
      <c r="BF1358" s="3" t="str">
        <f>IF(ISNUMBER(SEARCH("airDry",$AW1358)),"airDry","")</f>
        <v/>
      </c>
      <c r="BG1358" s="3" t="str">
        <f>IF(ISNUMBER(SEARCH("heatDry",$AY1358)),"heatDry","")</f>
        <v/>
      </c>
      <c r="BH1358" s="3" t="str">
        <f>IF(AND(ISNUMBER(SEARCH("aerobic",$AW1358)),ISNUMBER(SEARCH("anaer",$AW1358))),"Combined Aer and Anaer.","")</f>
        <v/>
      </c>
    </row>
    <row r="1359" spans="1:60" x14ac:dyDescent="0.25">
      <c r="A1359" s="5">
        <v>1396</v>
      </c>
      <c r="B1359" t="s">
        <v>6617</v>
      </c>
      <c r="C1359">
        <v>142</v>
      </c>
      <c r="D1359">
        <v>760.4820828707069</v>
      </c>
      <c r="E1359">
        <v>756.13369039757072</v>
      </c>
      <c r="F1359">
        <v>543.04706646244711</v>
      </c>
      <c r="G1359">
        <v>980.54566155156351</v>
      </c>
      <c r="H1359">
        <v>-110.63379795442179</v>
      </c>
      <c r="I1359">
        <v>-112.0467148120992</v>
      </c>
      <c r="J1359">
        <v>-131.4001116103596</v>
      </c>
      <c r="K1359">
        <v>-89.082676961605841</v>
      </c>
      <c r="L1359">
        <v>98.068775869523719</v>
      </c>
      <c r="M1359">
        <v>97.71118335674069</v>
      </c>
      <c r="N1359">
        <v>96.460466905129749</v>
      </c>
      <c r="O1359">
        <v>100.7188685381968</v>
      </c>
      <c r="P1359">
        <v>3.3275662042843548</v>
      </c>
      <c r="Q1359">
        <v>3.358465659744247</v>
      </c>
      <c r="R1359">
        <v>2.7208029778742602</v>
      </c>
      <c r="S1359">
        <v>3.886316348479248</v>
      </c>
      <c r="T1359">
        <v>68961.873932975068</v>
      </c>
      <c r="U1359">
        <v>68961.990000984544</v>
      </c>
      <c r="V1359">
        <v>68914.857353890038</v>
      </c>
      <c r="W1359">
        <v>69009.062352993758</v>
      </c>
      <c r="X1359">
        <v>4494.3275911246174</v>
      </c>
      <c r="Y1359">
        <v>4510.2516403451627</v>
      </c>
      <c r="Z1359">
        <v>4373.0274429484462</v>
      </c>
      <c r="AA1359">
        <v>4569.6586297312824</v>
      </c>
      <c r="AB1359">
        <v>691.64386862284869</v>
      </c>
      <c r="AC1359">
        <v>683.35158967095288</v>
      </c>
      <c r="AD1359">
        <v>602.37836228333651</v>
      </c>
      <c r="AE1359">
        <v>799.59677614844145</v>
      </c>
      <c r="AF1359">
        <v>67.681726621223447</v>
      </c>
      <c r="AG1359">
        <v>67.434987323309798</v>
      </c>
      <c r="AH1359">
        <v>66.571730197916423</v>
      </c>
      <c r="AI1359">
        <v>69.510610197400624</v>
      </c>
      <c r="AJ1359">
        <v>0.60331262337659308</v>
      </c>
      <c r="AK1359">
        <v>0.60331261676589543</v>
      </c>
      <c r="AL1359">
        <v>0.6033089448644835</v>
      </c>
      <c r="AM1359">
        <v>0.60331624044751453</v>
      </c>
      <c r="AN1359">
        <v>0.96433798160381001</v>
      </c>
      <c r="AO1359">
        <v>0.96433798160381023</v>
      </c>
      <c r="AP1359">
        <v>0.96433798160381023</v>
      </c>
      <c r="AQ1359">
        <v>0.96433798160381023</v>
      </c>
      <c r="AR1359">
        <v>16.102580243710179</v>
      </c>
      <c r="AS1359">
        <v>16.102580243710189</v>
      </c>
      <c r="AT1359">
        <v>16.102580243710189</v>
      </c>
      <c r="AU1359">
        <v>16.102580243710189</v>
      </c>
      <c r="AV1359" t="str">
        <f>VLOOKUP(Sheet1[[#This Row],[NPDES ID2]],Combined_Sheet__Major_Only___2[[NPDES ID2]:[ECHO BFR]],3,FALSE)</f>
        <v>TX</v>
      </c>
      <c r="AW1359" t="s">
        <v>41</v>
      </c>
      <c r="AX1359" t="str">
        <f>VLOOKUP(Sheet1[[#This Row],[NPDES ID2]],Combined_Sheet__Major_Only___2[[NPDES ID2]:[ECHO BFR]],27,FALSE)</f>
        <v>-</v>
      </c>
      <c r="AY1359" t="str">
        <f>VLOOKUP(Sheet1[[#This Row],[NPDES ID2]],Combined_Sheet__Major_Only___2[[NPDES ID2]:[ECHO BFR]],28,FALSE)</f>
        <v>-</v>
      </c>
      <c r="AZ1359" t="str">
        <f>VLOOKUP(Sheet1[[#This Row],[NPDES ID2]],Combined_Sheet__Major_Only___2[[NPDES ID2]:[ECHO BFR]],29,FALSE)</f>
        <v>thickening</v>
      </c>
      <c r="BA1359">
        <f>VLOOKUP(Sheet1[[#This Row],[NPDES ID2]],Combined_Sheet__Major_Only___2[[NPDES ID2]:[ECHO BFR]],17,FALSE)</f>
        <v>29.7361</v>
      </c>
      <c r="BB1359">
        <f>VLOOKUP(Sheet1[[#This Row],[NPDES ID2]],Combined_Sheet__Major_Only___2[[NPDES ID2]:[ECHO BFR]],18,FALSE)</f>
        <v>-95.230478000000005</v>
      </c>
      <c r="BC1359" s="2" t="str">
        <f>IF(ISNUMBER(SEARCH("aerobic",$AW1359)),"aerobic","")</f>
        <v>aerobic</v>
      </c>
      <c r="BD1359" s="2" t="str">
        <f>IF(ISNUMBER(SEARCH("anaer",$AW1359)),"anaer","")</f>
        <v/>
      </c>
      <c r="BE1359" s="2" t="str">
        <f>IF(ISNUMBER(SEARCH("thickening",$AZ1359)),"thickening","")</f>
        <v>thickening</v>
      </c>
      <c r="BF1359" s="3" t="str">
        <f>IF(ISNUMBER(SEARCH("airDry",$AW1359)),"airDry","")</f>
        <v/>
      </c>
      <c r="BG1359" s="3" t="str">
        <f>IF(ISNUMBER(SEARCH("heatDry",$AY1359)),"heatDry","")</f>
        <v/>
      </c>
      <c r="BH1359" s="3" t="str">
        <f>IF(AND(ISNUMBER(SEARCH("aerobic",$AW1359)),ISNUMBER(SEARCH("anaer",$AW1359))),"Combined Aer and Anaer.","")</f>
        <v/>
      </c>
    </row>
    <row r="1360" spans="1:60" x14ac:dyDescent="0.25">
      <c r="A1360" s="5">
        <v>1460</v>
      </c>
      <c r="B1360" t="s">
        <v>6897</v>
      </c>
      <c r="C1360">
        <v>115.6</v>
      </c>
      <c r="D1360">
        <v>905.13657594019605</v>
      </c>
      <c r="E1360">
        <v>896.80062613548421</v>
      </c>
      <c r="F1360">
        <v>638.69672125686316</v>
      </c>
      <c r="G1360">
        <v>1169.4666953092831</v>
      </c>
      <c r="H1360">
        <v>-110.6820327995034</v>
      </c>
      <c r="I1360">
        <v>-112.0960677442535</v>
      </c>
      <c r="J1360">
        <v>-131.44699282664021</v>
      </c>
      <c r="K1360">
        <v>-89.131860117709294</v>
      </c>
      <c r="L1360">
        <v>79.808511568397961</v>
      </c>
      <c r="M1360">
        <v>79.517191586706446</v>
      </c>
      <c r="N1360">
        <v>78.49825540079857</v>
      </c>
      <c r="O1360">
        <v>81.967479976457966</v>
      </c>
      <c r="P1360">
        <v>2.7089795098216212</v>
      </c>
      <c r="Q1360">
        <v>2.7340712705696131</v>
      </c>
      <c r="R1360">
        <v>2.2151157787728559</v>
      </c>
      <c r="S1360">
        <v>3.1635673453105109</v>
      </c>
      <c r="T1360">
        <v>68923.426596267964</v>
      </c>
      <c r="U1360">
        <v>68923.54260124822</v>
      </c>
      <c r="V1360">
        <v>68876.435548930996</v>
      </c>
      <c r="W1360">
        <v>68970.589391222617</v>
      </c>
      <c r="X1360">
        <v>4493.3862064176892</v>
      </c>
      <c r="Y1360">
        <v>4509.320744961019</v>
      </c>
      <c r="Z1360">
        <v>4371.9858817234654</v>
      </c>
      <c r="AA1360">
        <v>4568.7824294650181</v>
      </c>
      <c r="AB1360">
        <v>691.72585394654811</v>
      </c>
      <c r="AC1360">
        <v>683.42801519560339</v>
      </c>
      <c r="AD1360">
        <v>602.42250665325207</v>
      </c>
      <c r="AE1360">
        <v>799.74240487662621</v>
      </c>
      <c r="AF1360">
        <v>67.658108103306446</v>
      </c>
      <c r="AG1360">
        <v>67.411181948647254</v>
      </c>
      <c r="AH1360">
        <v>66.547307415545134</v>
      </c>
      <c r="AI1360">
        <v>69.488331809748829</v>
      </c>
      <c r="AJ1360">
        <v>0.60302372582665131</v>
      </c>
      <c r="AK1360">
        <v>0.60302372044842878</v>
      </c>
      <c r="AL1360">
        <v>0.60302073234282438</v>
      </c>
      <c r="AM1360">
        <v>0.60302666930729287</v>
      </c>
      <c r="AN1360">
        <v>0.96431910643827523</v>
      </c>
      <c r="AO1360">
        <v>0.96431910643827523</v>
      </c>
      <c r="AP1360">
        <v>0.96431910643827523</v>
      </c>
      <c r="AQ1360">
        <v>0.96431910643827523</v>
      </c>
      <c r="AR1360">
        <v>16.09371737834585</v>
      </c>
      <c r="AS1360">
        <v>16.09371737834584</v>
      </c>
      <c r="AT1360">
        <v>16.09371737834584</v>
      </c>
      <c r="AU1360">
        <v>16.09371737834584</v>
      </c>
      <c r="AV1360" t="str">
        <f>VLOOKUP(Sheet1[[#This Row],[NPDES ID2]],Combined_Sheet__Major_Only___2[[NPDES ID2]:[ECHO BFR]],3,FALSE)</f>
        <v>TX</v>
      </c>
      <c r="AW1360" t="s">
        <v>544</v>
      </c>
      <c r="AX1360" t="str">
        <f>VLOOKUP(Sheet1[[#This Row],[NPDES ID2]],Combined_Sheet__Major_Only___2[[NPDES ID2]:[ECHO BFR]],27,FALSE)</f>
        <v>-</v>
      </c>
      <c r="AY1360" t="str">
        <f>VLOOKUP(Sheet1[[#This Row],[NPDES ID2]],Combined_Sheet__Major_Only___2[[NPDES ID2]:[ECHO BFR]],28,FALSE)</f>
        <v>-</v>
      </c>
      <c r="AZ1360" t="str">
        <f>VLOOKUP(Sheet1[[#This Row],[NPDES ID2]],Combined_Sheet__Major_Only___2[[NPDES ID2]:[ECHO BFR]],29,FALSE)</f>
        <v>thickening</v>
      </c>
      <c r="BA1360">
        <f>VLOOKUP(Sheet1[[#This Row],[NPDES ID2]],Combined_Sheet__Major_Only___2[[NPDES ID2]:[ECHO BFR]],17,FALSE)</f>
        <v>29.705138999999999</v>
      </c>
      <c r="BB1360">
        <f>VLOOKUP(Sheet1[[#This Row],[NPDES ID2]],Combined_Sheet__Major_Only___2[[NPDES ID2]:[ECHO BFR]],18,FALSE)</f>
        <v>-95.811306000000002</v>
      </c>
      <c r="BC1360" s="2" t="str">
        <f>IF(ISNUMBER(SEARCH("aerobic",$AW1360)),"aerobic","")</f>
        <v>aerobic</v>
      </c>
      <c r="BD1360" s="2" t="str">
        <f>IF(ISNUMBER(SEARCH("anaer",$AW1360)),"anaer","")</f>
        <v/>
      </c>
      <c r="BE1360" s="2" t="str">
        <f>IF(ISNUMBER(SEARCH("thickening",$AZ1360)),"thickening","")</f>
        <v>thickening</v>
      </c>
      <c r="BF1360" s="3" t="str">
        <f>IF(ISNUMBER(SEARCH("airDry",$AW1360)),"airDry","")</f>
        <v/>
      </c>
      <c r="BG1360" s="3" t="str">
        <f>IF(ISNUMBER(SEARCH("heatDry",$AY1360)),"heatDry","")</f>
        <v/>
      </c>
      <c r="BH1360" s="3" t="str">
        <f>IF(AND(ISNUMBER(SEARCH("aerobic",$AW1360)),ISNUMBER(SEARCH("anaer",$AW1360))),"Combined Aer and Anaer.","")</f>
        <v/>
      </c>
    </row>
    <row r="1361" spans="1:60" x14ac:dyDescent="0.25">
      <c r="A1361" s="5">
        <v>2101</v>
      </c>
      <c r="B1361" t="s">
        <v>9875</v>
      </c>
      <c r="C1361">
        <v>1006.06</v>
      </c>
      <c r="D1361">
        <v>349.27335923300382</v>
      </c>
      <c r="E1361">
        <v>343.13937502793249</v>
      </c>
      <c r="F1361">
        <v>297.06095334158448</v>
      </c>
      <c r="G1361">
        <v>411.61429677400491</v>
      </c>
      <c r="H1361">
        <v>-107.16782662003411</v>
      </c>
      <c r="I1361">
        <v>-108.45257659192831</v>
      </c>
      <c r="J1361">
        <v>-128.05523255227999</v>
      </c>
      <c r="K1361">
        <v>-85.681560956499013</v>
      </c>
      <c r="L1361">
        <v>714.31313811622783</v>
      </c>
      <c r="M1361">
        <v>711.92757740816501</v>
      </c>
      <c r="N1361">
        <v>703.58788095266686</v>
      </c>
      <c r="O1361">
        <v>731.98774749179245</v>
      </c>
      <c r="P1361">
        <v>23.53515385967895</v>
      </c>
      <c r="Q1361">
        <v>23.812044391971359</v>
      </c>
      <c r="R1361">
        <v>19.17066564934736</v>
      </c>
      <c r="S1361">
        <v>27.690453076047699</v>
      </c>
      <c r="T1361">
        <v>68896.718681767641</v>
      </c>
      <c r="U1361">
        <v>68896.834642963862</v>
      </c>
      <c r="V1361">
        <v>68849.745370372926</v>
      </c>
      <c r="W1361">
        <v>68943.86367595692</v>
      </c>
      <c r="X1361">
        <v>4367.3508806060263</v>
      </c>
      <c r="Y1361">
        <v>4381.7252585541501</v>
      </c>
      <c r="Z1361">
        <v>4259.0647751592396</v>
      </c>
      <c r="AA1361">
        <v>4434.3863521985113</v>
      </c>
      <c r="AB1361">
        <v>655.1928967992726</v>
      </c>
      <c r="AC1361">
        <v>647.65770053318784</v>
      </c>
      <c r="AD1361">
        <v>572.63379817764212</v>
      </c>
      <c r="AE1361">
        <v>753.74369944516366</v>
      </c>
      <c r="AF1361">
        <v>69.584248684883875</v>
      </c>
      <c r="AG1361">
        <v>69.35222360639014</v>
      </c>
      <c r="AH1361">
        <v>68.539250978848216</v>
      </c>
      <c r="AI1361">
        <v>71.305544170082555</v>
      </c>
      <c r="AJ1361">
        <v>0.62659011264299624</v>
      </c>
      <c r="AK1361">
        <v>0.62659006535402229</v>
      </c>
      <c r="AL1361">
        <v>0.62656401235431491</v>
      </c>
      <c r="AM1361">
        <v>0.62661577803601298</v>
      </c>
      <c r="AN1361">
        <v>0.96430598280777913</v>
      </c>
      <c r="AO1361">
        <v>0.96430598280777946</v>
      </c>
      <c r="AP1361">
        <v>0.96430598280777946</v>
      </c>
      <c r="AQ1361">
        <v>0.96430598280777946</v>
      </c>
      <c r="AR1361">
        <v>16.817812742496042</v>
      </c>
      <c r="AS1361">
        <v>16.817812742496042</v>
      </c>
      <c r="AT1361">
        <v>16.817812742496042</v>
      </c>
      <c r="AU1361">
        <v>16.817812742496042</v>
      </c>
      <c r="AV1361" t="str">
        <f>VLOOKUP(Sheet1[[#This Row],[NPDES ID2]],Combined_Sheet__Major_Only___2[[NPDES ID2]:[ECHO BFR]],3,FALSE)</f>
        <v>NC</v>
      </c>
      <c r="AW1361" t="s">
        <v>12185</v>
      </c>
      <c r="AX1361" t="str">
        <f>VLOOKUP(Sheet1[[#This Row],[NPDES ID2]],Combined_Sheet__Major_Only___2[[NPDES ID2]:[ECHO BFR]],27,FALSE)</f>
        <v>methaneBioCaptureRecover</v>
      </c>
      <c r="AY1361" t="str">
        <f>VLOOKUP(Sheet1[[#This Row],[NPDES ID2]],Combined_Sheet__Major_Only___2[[NPDES ID2]:[ECHO BFR]],28,FALSE)</f>
        <v>-</v>
      </c>
      <c r="AZ1361" t="str">
        <f>VLOOKUP(Sheet1[[#This Row],[NPDES ID2]],Combined_Sheet__Major_Only___2[[NPDES ID2]:[ECHO BFR]],29,FALSE)</f>
        <v>thickening, preliminaryOps</v>
      </c>
      <c r="BA1361">
        <f>VLOOKUP(Sheet1[[#This Row],[NPDES ID2]],Combined_Sheet__Major_Only___2[[NPDES ID2]:[ECHO BFR]],17,FALSE)</f>
        <v>35.896448999999997</v>
      </c>
      <c r="BB1361">
        <f>VLOOKUP(Sheet1[[#This Row],[NPDES ID2]],Combined_Sheet__Major_Only___2[[NPDES ID2]:[ECHO BFR]],18,FALSE)</f>
        <v>-79.025655</v>
      </c>
      <c r="BC1361" s="2" t="str">
        <f>IF(ISNUMBER(SEARCH("aerobic",$AW1361)),"aerobic","")</f>
        <v/>
      </c>
      <c r="BD1361" s="2" t="str">
        <f>IF(ISNUMBER(SEARCH("anaer",$AW1361)),"anaer","")</f>
        <v>anaer</v>
      </c>
      <c r="BE1361" s="2" t="str">
        <f>IF(ISNUMBER(SEARCH("thickening",$AZ1361)),"thickening","")</f>
        <v>thickening</v>
      </c>
      <c r="BF1361" s="4" t="str">
        <f>IF(ISNUMBER(SEARCH("airDry",$AW1361)),"airDry","")</f>
        <v/>
      </c>
      <c r="BG1361" s="4" t="str">
        <f>IF(ISNUMBER(SEARCH("heatDry",$AY1361)),"heatDry","")</f>
        <v/>
      </c>
      <c r="BH1361" s="4" t="str">
        <f>IF(AND(ISNUMBER(SEARCH("aerobic",$AW1361)),ISNUMBER(SEARCH("anaer",$AW1361))),"Combined Aer and Anaer.","")</f>
        <v/>
      </c>
    </row>
    <row r="1362" spans="1:60" x14ac:dyDescent="0.25">
      <c r="A1362" s="5">
        <v>2069</v>
      </c>
      <c r="B1362" t="s">
        <v>9729</v>
      </c>
      <c r="C1362">
        <v>1132.74</v>
      </c>
      <c r="D1362">
        <v>368.36531936325622</v>
      </c>
      <c r="E1362">
        <v>365.75588537060668</v>
      </c>
      <c r="F1362">
        <v>313.76317040057683</v>
      </c>
      <c r="G1362">
        <v>433.0988197110708</v>
      </c>
      <c r="H1362">
        <v>-109.16017781391341</v>
      </c>
      <c r="I1362">
        <v>-110.5447797645291</v>
      </c>
      <c r="J1362">
        <v>-129.9654292376961</v>
      </c>
      <c r="K1362">
        <v>-87.562115354770086</v>
      </c>
      <c r="L1362">
        <v>790.43620214771227</v>
      </c>
      <c r="M1362">
        <v>787.64495620825983</v>
      </c>
      <c r="N1362">
        <v>777.88760319936125</v>
      </c>
      <c r="O1362">
        <v>811.11587014702638</v>
      </c>
      <c r="P1362">
        <v>26.52643373322579</v>
      </c>
      <c r="Q1362">
        <v>26.791327716548562</v>
      </c>
      <c r="R1362">
        <v>21.659118111406791</v>
      </c>
      <c r="S1362">
        <v>31.06650310880487</v>
      </c>
      <c r="T1362">
        <v>68749.582520406344</v>
      </c>
      <c r="U1362">
        <v>68749.698240392609</v>
      </c>
      <c r="V1362">
        <v>68702.706917818592</v>
      </c>
      <c r="W1362">
        <v>68796.629448672684</v>
      </c>
      <c r="X1362">
        <v>4434.3115753556076</v>
      </c>
      <c r="Y1362">
        <v>4449.6210926075273</v>
      </c>
      <c r="Z1362">
        <v>4318.3021660950826</v>
      </c>
      <c r="AA1362">
        <v>4506.2711759101612</v>
      </c>
      <c r="AB1362">
        <v>675.85259097647361</v>
      </c>
      <c r="AC1362">
        <v>667.88166320191385</v>
      </c>
      <c r="AD1362">
        <v>589.4027224061964</v>
      </c>
      <c r="AE1362">
        <v>779.89379371718292</v>
      </c>
      <c r="AF1362">
        <v>68.388927818315338</v>
      </c>
      <c r="AG1362">
        <v>68.14783744373716</v>
      </c>
      <c r="AH1362">
        <v>67.30298495602284</v>
      </c>
      <c r="AI1362">
        <v>70.177619074416327</v>
      </c>
      <c r="AJ1362">
        <v>0.61196387271200225</v>
      </c>
      <c r="AK1362">
        <v>0.6119638195108057</v>
      </c>
      <c r="AL1362">
        <v>0.61193455117769857</v>
      </c>
      <c r="AM1362">
        <v>0.61199270588441645</v>
      </c>
      <c r="AN1362">
        <v>0.9642335101753815</v>
      </c>
      <c r="AO1362">
        <v>0.96423351017538195</v>
      </c>
      <c r="AP1362">
        <v>0.96423351017538195</v>
      </c>
      <c r="AQ1362">
        <v>0.96423351017538195</v>
      </c>
      <c r="AR1362">
        <v>16.367809919579091</v>
      </c>
      <c r="AS1362">
        <v>16.367809919579098</v>
      </c>
      <c r="AT1362">
        <v>16.367809919579098</v>
      </c>
      <c r="AU1362">
        <v>16.367809919579098</v>
      </c>
      <c r="AV1362" t="str">
        <f>VLOOKUP(Sheet1[[#This Row],[NPDES ID2]],Combined_Sheet__Major_Only___2[[NPDES ID2]:[ECHO BFR]],3,FALSE)</f>
        <v>CO</v>
      </c>
      <c r="AW1362" t="s">
        <v>41</v>
      </c>
      <c r="AX1362" t="str">
        <f>VLOOKUP(Sheet1[[#This Row],[NPDES ID2]],Combined_Sheet__Major_Only___2[[NPDES ID2]:[ECHO BFR]],27,FALSE)</f>
        <v>-</v>
      </c>
      <c r="AY1362" t="str">
        <f>VLOOKUP(Sheet1[[#This Row],[NPDES ID2]],Combined_Sheet__Major_Only___2[[NPDES ID2]:[ECHO BFR]],28,FALSE)</f>
        <v>thermoAerobicDigest</v>
      </c>
      <c r="AZ1362" t="str">
        <f>VLOOKUP(Sheet1[[#This Row],[NPDES ID2]],Combined_Sheet__Major_Only___2[[NPDES ID2]:[ECHO BFR]],29,FALSE)</f>
        <v>thickening</v>
      </c>
      <c r="BA1362">
        <f>VLOOKUP(Sheet1[[#This Row],[NPDES ID2]],Combined_Sheet__Major_Only___2[[NPDES ID2]:[ECHO BFR]],17,FALSE)</f>
        <v>39.552810000000001</v>
      </c>
      <c r="BB1362">
        <f>VLOOKUP(Sheet1[[#This Row],[NPDES ID2]],Combined_Sheet__Major_Only___2[[NPDES ID2]:[ECHO BFR]],18,FALSE)</f>
        <v>-104.78229</v>
      </c>
      <c r="BC1362" s="2" t="str">
        <f>IF(ISNUMBER(SEARCH("aerobic",$AW1362)),"aerobic","")</f>
        <v>aerobic</v>
      </c>
      <c r="BD1362" s="2" t="str">
        <f>IF(ISNUMBER(SEARCH("anaer",$AW1362)),"anaer","")</f>
        <v/>
      </c>
      <c r="BE1362" s="2" t="str">
        <f>IF(ISNUMBER(SEARCH("thickening",$AZ1362)),"thickening","")</f>
        <v>thickening</v>
      </c>
      <c r="BF1362" s="4" t="str">
        <f>IF(ISNUMBER(SEARCH("airDry",$AW1362)),"airDry","")</f>
        <v/>
      </c>
      <c r="BG1362" s="4" t="str">
        <f>IF(ISNUMBER(SEARCH("heatDry",$AY1362)),"heatDry","")</f>
        <v/>
      </c>
      <c r="BH1362" s="4" t="str">
        <f>IF(AND(ISNUMBER(SEARCH("aerobic",$AW1362)),ISNUMBER(SEARCH("anaer",$AW1362))),"Combined Aer and Anaer.","")</f>
        <v/>
      </c>
    </row>
    <row r="1363" spans="1:60" x14ac:dyDescent="0.25">
      <c r="A1363" s="5">
        <v>1120</v>
      </c>
      <c r="B1363" t="s">
        <v>5389</v>
      </c>
      <c r="C1363">
        <v>325.04399999999998</v>
      </c>
      <c r="D1363">
        <v>427.09966879419221</v>
      </c>
      <c r="E1363">
        <v>425.16844525263002</v>
      </c>
      <c r="F1363">
        <v>329.25331320106591</v>
      </c>
      <c r="G1363">
        <v>526.93005635558359</v>
      </c>
      <c r="H1363">
        <v>-110.7900301335081</v>
      </c>
      <c r="I1363">
        <v>-112.17859659864909</v>
      </c>
      <c r="J1363">
        <v>-131.54680349004559</v>
      </c>
      <c r="K1363">
        <v>-89.210060489370406</v>
      </c>
      <c r="L1363">
        <v>224.10337169987881</v>
      </c>
      <c r="M1363">
        <v>223.28189969273029</v>
      </c>
      <c r="N1363">
        <v>220.40900194075439</v>
      </c>
      <c r="O1363">
        <v>230.19091783688069</v>
      </c>
      <c r="P1363">
        <v>7.6176331014919754</v>
      </c>
      <c r="Q1363">
        <v>7.6874844010259213</v>
      </c>
      <c r="R1363">
        <v>6.2300295956245257</v>
      </c>
      <c r="S1363">
        <v>8.8928882424834281</v>
      </c>
      <c r="T1363">
        <v>68714.820568317256</v>
      </c>
      <c r="U1363">
        <v>68714.93623131598</v>
      </c>
      <c r="V1363">
        <v>68667.968050121766</v>
      </c>
      <c r="W1363">
        <v>68761.844327820145</v>
      </c>
      <c r="X1363">
        <v>4485.8334901954177</v>
      </c>
      <c r="Y1363">
        <v>4501.7978992351836</v>
      </c>
      <c r="Z1363">
        <v>4364.1534064681073</v>
      </c>
      <c r="AA1363">
        <v>4561.4144721537186</v>
      </c>
      <c r="AB1363">
        <v>691.45232551446679</v>
      </c>
      <c r="AC1363">
        <v>683.14228384284229</v>
      </c>
      <c r="AD1363">
        <v>602.07247612913898</v>
      </c>
      <c r="AE1363">
        <v>799.63479066552566</v>
      </c>
      <c r="AF1363">
        <v>67.567686776514861</v>
      </c>
      <c r="AG1363">
        <v>67.320128906866529</v>
      </c>
      <c r="AH1363">
        <v>66.453759013724692</v>
      </c>
      <c r="AI1363">
        <v>69.402945191481322</v>
      </c>
      <c r="AJ1363">
        <v>0.60191773194022213</v>
      </c>
      <c r="AK1363">
        <v>0.60191771681626749</v>
      </c>
      <c r="AL1363">
        <v>0.60190933143339131</v>
      </c>
      <c r="AM1363">
        <v>0.601925992210389</v>
      </c>
      <c r="AN1363">
        <v>0.96421634500807085</v>
      </c>
      <c r="AO1363">
        <v>0.96421634500807107</v>
      </c>
      <c r="AP1363">
        <v>0.96421634500807107</v>
      </c>
      <c r="AQ1363">
        <v>0.96421634500807107</v>
      </c>
      <c r="AR1363">
        <v>16.059512960099141</v>
      </c>
      <c r="AS1363">
        <v>16.059512960099141</v>
      </c>
      <c r="AT1363">
        <v>16.059512960099141</v>
      </c>
      <c r="AU1363">
        <v>16.059512960099141</v>
      </c>
      <c r="AV1363" t="str">
        <f>VLOOKUP(Sheet1[[#This Row],[NPDES ID2]],Combined_Sheet__Major_Only___2[[NPDES ID2]:[ECHO BFR]],3,FALSE)</f>
        <v>WA</v>
      </c>
      <c r="AW1363" t="s">
        <v>544</v>
      </c>
      <c r="AX1363" t="str">
        <f>VLOOKUP(Sheet1[[#This Row],[NPDES ID2]],Combined_Sheet__Major_Only___2[[NPDES ID2]:[ECHO BFR]],27,FALSE)</f>
        <v>other</v>
      </c>
      <c r="AY1363" t="str">
        <f>VLOOKUP(Sheet1[[#This Row],[NPDES ID2]],Combined_Sheet__Major_Only___2[[NPDES ID2]:[ECHO BFR]],28,FALSE)</f>
        <v>-</v>
      </c>
      <c r="AZ1363" t="str">
        <f>VLOOKUP(Sheet1[[#This Row],[NPDES ID2]],Combined_Sheet__Major_Only___2[[NPDES ID2]:[ECHO BFR]],29,FALSE)</f>
        <v>preliminaryOps, thickening</v>
      </c>
      <c r="BA1363">
        <f>VLOOKUP(Sheet1[[#This Row],[NPDES ID2]],Combined_Sheet__Major_Only___2[[NPDES ID2]:[ECHO BFR]],17,FALSE)</f>
        <v>48.084851999999998</v>
      </c>
      <c r="BB1363">
        <f>VLOOKUP(Sheet1[[#This Row],[NPDES ID2]],Combined_Sheet__Major_Only___2[[NPDES ID2]:[ECHO BFR]],18,FALSE)</f>
        <v>-123.063322</v>
      </c>
      <c r="BC1363" s="2" t="str">
        <f>IF(ISNUMBER(SEARCH("aerobic",$AW1363)),"aerobic","")</f>
        <v>aerobic</v>
      </c>
      <c r="BD1363" s="2" t="str">
        <f>IF(ISNUMBER(SEARCH("anaer",$AW1363)),"anaer","")</f>
        <v/>
      </c>
      <c r="BE1363" s="2" t="str">
        <f>IF(ISNUMBER(SEARCH("thickening",$AZ1363)),"thickening","")</f>
        <v>thickening</v>
      </c>
      <c r="BF1363" s="3" t="str">
        <f>IF(ISNUMBER(SEARCH("airDry",$AW1363)),"airDry","")</f>
        <v/>
      </c>
      <c r="BG1363" s="3" t="str">
        <f>IF(ISNUMBER(SEARCH("heatDry",$AY1363)),"heatDry","")</f>
        <v/>
      </c>
      <c r="BH1363" s="3" t="str">
        <f>IF(AND(ISNUMBER(SEARCH("aerobic",$AW1363)),ISNUMBER(SEARCH("anaer",$AW1363))),"Combined Aer and Anaer.","")</f>
        <v/>
      </c>
    </row>
    <row r="1364" spans="1:60" x14ac:dyDescent="0.25">
      <c r="A1364" s="5">
        <v>1053</v>
      </c>
      <c r="B1364" t="s">
        <v>5084</v>
      </c>
      <c r="C1364">
        <v>395</v>
      </c>
      <c r="D1364">
        <v>382.59831129997292</v>
      </c>
      <c r="E1364">
        <v>378.02443452546112</v>
      </c>
      <c r="F1364">
        <v>297.93265647420827</v>
      </c>
      <c r="G1364">
        <v>471.00707544656387</v>
      </c>
      <c r="H1364">
        <v>-108.6835669521637</v>
      </c>
      <c r="I1364">
        <v>-110.02301396664519</v>
      </c>
      <c r="J1364">
        <v>-129.52135813475431</v>
      </c>
      <c r="K1364">
        <v>-87.193334515929465</v>
      </c>
      <c r="L1364">
        <v>277.18011336423098</v>
      </c>
      <c r="M1364">
        <v>276.21870380826249</v>
      </c>
      <c r="N1364">
        <v>272.85654807302438</v>
      </c>
      <c r="O1364">
        <v>284.30451253021369</v>
      </c>
      <c r="P1364">
        <v>9.2473030234876319</v>
      </c>
      <c r="Q1364">
        <v>9.3433683624516597</v>
      </c>
      <c r="R1364">
        <v>7.5447001381475163</v>
      </c>
      <c r="S1364">
        <v>10.845657597524379</v>
      </c>
      <c r="T1364">
        <v>68713.562955252535</v>
      </c>
      <c r="U1364">
        <v>68713.678616189572</v>
      </c>
      <c r="V1364">
        <v>68666.711272200977</v>
      </c>
      <c r="W1364">
        <v>68760.585876559126</v>
      </c>
      <c r="X1364">
        <v>4407.2476763644127</v>
      </c>
      <c r="Y1364">
        <v>4422.2367423843461</v>
      </c>
      <c r="Z1364">
        <v>4293.8951205639696</v>
      </c>
      <c r="AA1364">
        <v>4477.5155450729189</v>
      </c>
      <c r="AB1364">
        <v>668.24816975081296</v>
      </c>
      <c r="AC1364">
        <v>660.42661474553302</v>
      </c>
      <c r="AD1364">
        <v>583.20078271186264</v>
      </c>
      <c r="AE1364">
        <v>770.32161808309149</v>
      </c>
      <c r="AF1364">
        <v>68.770004719669913</v>
      </c>
      <c r="AG1364">
        <v>68.53161595656249</v>
      </c>
      <c r="AH1364">
        <v>67.697222205149401</v>
      </c>
      <c r="AI1364">
        <v>70.537427581682707</v>
      </c>
      <c r="AJ1364">
        <v>0.61662629450660045</v>
      </c>
      <c r="AK1364">
        <v>0.61662627608662235</v>
      </c>
      <c r="AL1364">
        <v>0.61661606941259106</v>
      </c>
      <c r="AM1364">
        <v>0.61663634893498065</v>
      </c>
      <c r="AN1364">
        <v>0.96421572370021769</v>
      </c>
      <c r="AO1364">
        <v>0.96421572370021769</v>
      </c>
      <c r="AP1364">
        <v>0.96421572370021769</v>
      </c>
      <c r="AQ1364">
        <v>0.96421572370021769</v>
      </c>
      <c r="AR1364">
        <v>16.511875481887049</v>
      </c>
      <c r="AS1364">
        <v>16.511875481887049</v>
      </c>
      <c r="AT1364">
        <v>16.511875481887049</v>
      </c>
      <c r="AU1364">
        <v>16.511875481887049</v>
      </c>
      <c r="AV1364" t="str">
        <f>VLOOKUP(Sheet1[[#This Row],[NPDES ID2]],Combined_Sheet__Major_Only___2[[NPDES ID2]:[ECHO BFR]],3,FALSE)</f>
        <v>IL</v>
      </c>
      <c r="AW1364" t="s">
        <v>41</v>
      </c>
      <c r="AX1364" t="str">
        <f>VLOOKUP(Sheet1[[#This Row],[NPDES ID2]],Combined_Sheet__Major_Only___2[[NPDES ID2]:[ECHO BFR]],27,FALSE)</f>
        <v>other</v>
      </c>
      <c r="AY1364" t="str">
        <f>VLOOKUP(Sheet1[[#This Row],[NPDES ID2]],Combined_Sheet__Major_Only___2[[NPDES ID2]:[ECHO BFR]],28,FALSE)</f>
        <v>-</v>
      </c>
      <c r="AZ1364" t="str">
        <f>VLOOKUP(Sheet1[[#This Row],[NPDES ID2]],Combined_Sheet__Major_Only___2[[NPDES ID2]:[ECHO BFR]],29,FALSE)</f>
        <v>thickening</v>
      </c>
      <c r="BA1364">
        <f>VLOOKUP(Sheet1[[#This Row],[NPDES ID2]],Combined_Sheet__Major_Only___2[[NPDES ID2]:[ECHO BFR]],17,FALSE)</f>
        <v>38.72307</v>
      </c>
      <c r="BB1364">
        <f>VLOOKUP(Sheet1[[#This Row],[NPDES ID2]],Combined_Sheet__Major_Only___2[[NPDES ID2]:[ECHO BFR]],18,FALSE)</f>
        <v>-89.652540000000002</v>
      </c>
      <c r="BC1364" s="2" t="str">
        <f>IF(ISNUMBER(SEARCH("aerobic",$AW1364)),"aerobic","")</f>
        <v>aerobic</v>
      </c>
      <c r="BD1364" s="2" t="str">
        <f>IF(ISNUMBER(SEARCH("anaer",$AW1364)),"anaer","")</f>
        <v/>
      </c>
      <c r="BE1364" s="2" t="str">
        <f>IF(ISNUMBER(SEARCH("thickening",$AZ1364)),"thickening","")</f>
        <v>thickening</v>
      </c>
      <c r="BF1364" s="4" t="str">
        <f>IF(ISNUMBER(SEARCH("airDry",$AW1364)),"airDry","")</f>
        <v/>
      </c>
      <c r="BG1364" s="4" t="str">
        <f>IF(ISNUMBER(SEARCH("heatDry",$AY1364)),"heatDry","")</f>
        <v/>
      </c>
      <c r="BH1364" s="4" t="str">
        <f>IF(AND(ISNUMBER(SEARCH("aerobic",$AW1364)),ISNUMBER(SEARCH("anaer",$AW1364))),"Combined Aer and Anaer.","")</f>
        <v/>
      </c>
    </row>
    <row r="1365" spans="1:60" x14ac:dyDescent="0.25">
      <c r="A1365" s="5">
        <v>479</v>
      </c>
      <c r="B1365" t="s">
        <v>2385</v>
      </c>
      <c r="C1365">
        <v>425.9</v>
      </c>
      <c r="D1365">
        <v>373.11707529121787</v>
      </c>
      <c r="E1365">
        <v>368.88899570947473</v>
      </c>
      <c r="F1365">
        <v>294.38533844698878</v>
      </c>
      <c r="G1365">
        <v>457.94997371044258</v>
      </c>
      <c r="H1365">
        <v>-109.2019896686696</v>
      </c>
      <c r="I1365">
        <v>-110.56171253237039</v>
      </c>
      <c r="J1365">
        <v>-130.0187607826773</v>
      </c>
      <c r="K1365">
        <v>-87.683849001400333</v>
      </c>
      <c r="L1365">
        <v>297.53053085824757</v>
      </c>
      <c r="M1365">
        <v>296.4837599419813</v>
      </c>
      <c r="N1365">
        <v>292.82314484955481</v>
      </c>
      <c r="O1365">
        <v>305.28742220682921</v>
      </c>
      <c r="P1365">
        <v>9.9733776555896672</v>
      </c>
      <c r="Q1365">
        <v>10.073782129128981</v>
      </c>
      <c r="R1365">
        <v>8.1420901090490823</v>
      </c>
      <c r="S1365">
        <v>11.683413454928781</v>
      </c>
      <c r="T1365">
        <v>68708.052343985866</v>
      </c>
      <c r="U1365">
        <v>68708.167995888987</v>
      </c>
      <c r="V1365">
        <v>68661.204320369536</v>
      </c>
      <c r="W1365">
        <v>68755.071592482374</v>
      </c>
      <c r="X1365">
        <v>4426.6575186921918</v>
      </c>
      <c r="Y1365">
        <v>4441.889461371482</v>
      </c>
      <c r="Z1365">
        <v>4311.2378887121422</v>
      </c>
      <c r="AA1365">
        <v>4498.2432210122151</v>
      </c>
      <c r="AB1365">
        <v>673.96361106615859</v>
      </c>
      <c r="AC1365">
        <v>666.02320089851355</v>
      </c>
      <c r="AD1365">
        <v>587.85320270983925</v>
      </c>
      <c r="AE1365">
        <v>777.53246635641517</v>
      </c>
      <c r="AF1365">
        <v>68.46343022594327</v>
      </c>
      <c r="AG1365">
        <v>68.222716312060257</v>
      </c>
      <c r="AH1365">
        <v>67.380147389119529</v>
      </c>
      <c r="AI1365">
        <v>70.248137321621329</v>
      </c>
      <c r="AJ1365">
        <v>0.61287534976421765</v>
      </c>
      <c r="AK1365">
        <v>0.61287532990405402</v>
      </c>
      <c r="AL1365">
        <v>0.61286432875301544</v>
      </c>
      <c r="AM1365">
        <v>0.61288618684271179</v>
      </c>
      <c r="AN1365">
        <v>0.96421300099789509</v>
      </c>
      <c r="AO1365">
        <v>0.96421300099789498</v>
      </c>
      <c r="AP1365">
        <v>0.96421300099789498</v>
      </c>
      <c r="AQ1365">
        <v>0.96421300099789498</v>
      </c>
      <c r="AR1365">
        <v>16.39647188914012</v>
      </c>
      <c r="AS1365">
        <v>16.39647188914012</v>
      </c>
      <c r="AT1365">
        <v>16.39647188914012</v>
      </c>
      <c r="AU1365">
        <v>16.39647188914012</v>
      </c>
      <c r="AV1365" t="str">
        <f>VLOOKUP(Sheet1[[#This Row],[NPDES ID2]],Combined_Sheet__Major_Only___2[[NPDES ID2]:[ECHO BFR]],3,FALSE)</f>
        <v>FL</v>
      </c>
      <c r="AW1365" t="s">
        <v>41</v>
      </c>
      <c r="AX1365" t="str">
        <f>VLOOKUP(Sheet1[[#This Row],[NPDES ID2]],Combined_Sheet__Major_Only___2[[NPDES ID2]:[ECHO BFR]],27,FALSE)</f>
        <v>-</v>
      </c>
      <c r="AY1365" t="str">
        <f>VLOOKUP(Sheet1[[#This Row],[NPDES ID2]],Combined_Sheet__Major_Only___2[[NPDES ID2]:[ECHO BFR]],28,FALSE)</f>
        <v>-</v>
      </c>
      <c r="AZ1365" t="str">
        <f>VLOOKUP(Sheet1[[#This Row],[NPDES ID2]],Combined_Sheet__Major_Only___2[[NPDES ID2]:[ECHO BFR]],29,FALSE)</f>
        <v>thickening</v>
      </c>
      <c r="BA1365">
        <f>VLOOKUP(Sheet1[[#This Row],[NPDES ID2]],Combined_Sheet__Major_Only___2[[NPDES ID2]:[ECHO BFR]],17,FALSE)</f>
        <v>28.755289999999999</v>
      </c>
      <c r="BB1365">
        <f>VLOOKUP(Sheet1[[#This Row],[NPDES ID2]],Combined_Sheet__Major_Only___2[[NPDES ID2]:[ECHO BFR]],18,FALSE)</f>
        <v>-81.928600000000003</v>
      </c>
      <c r="BC1365" s="2" t="str">
        <f>IF(ISNUMBER(SEARCH("aerobic",$AW1365)),"aerobic","")</f>
        <v>aerobic</v>
      </c>
      <c r="BD1365" s="2" t="str">
        <f>IF(ISNUMBER(SEARCH("anaer",$AW1365)),"anaer","")</f>
        <v/>
      </c>
      <c r="BE1365" s="2" t="str">
        <f>IF(ISNUMBER(SEARCH("thickening",$AZ1365)),"thickening","")</f>
        <v>thickening</v>
      </c>
      <c r="BF1365" s="4" t="str">
        <f>IF(ISNUMBER(SEARCH("airDry",$AW1365)),"airDry","")</f>
        <v/>
      </c>
      <c r="BG1365" s="4" t="str">
        <f>IF(ISNUMBER(SEARCH("heatDry",$AY1365)),"heatDry","")</f>
        <v/>
      </c>
      <c r="BH1365" s="4" t="str">
        <f>IF(AND(ISNUMBER(SEARCH("aerobic",$AW1365)),ISNUMBER(SEARCH("anaer",$AW1365))),"Combined Aer and Anaer.","")</f>
        <v/>
      </c>
    </row>
    <row r="1366" spans="1:60" x14ac:dyDescent="0.25">
      <c r="A1366" s="5">
        <v>2577</v>
      </c>
      <c r="B1366" t="s">
        <v>11944</v>
      </c>
      <c r="C1366">
        <v>97.2</v>
      </c>
      <c r="D1366">
        <v>1050.403681208101</v>
      </c>
      <c r="E1366">
        <v>1038.712302194325</v>
      </c>
      <c r="F1366">
        <v>733.77014938679258</v>
      </c>
      <c r="G1366">
        <v>1362.860327511459</v>
      </c>
      <c r="H1366">
        <v>-110.31125800367521</v>
      </c>
      <c r="I1366">
        <v>-111.73160104953671</v>
      </c>
      <c r="J1366">
        <v>-131.09090054229199</v>
      </c>
      <c r="K1366">
        <v>-88.780155305215672</v>
      </c>
      <c r="L1366">
        <v>67.31696734357152</v>
      </c>
      <c r="M1366">
        <v>67.073627435621205</v>
      </c>
      <c r="N1366">
        <v>66.222500393547165</v>
      </c>
      <c r="O1366">
        <v>69.120365766108819</v>
      </c>
      <c r="P1366">
        <v>2.277369181879497</v>
      </c>
      <c r="Q1366">
        <v>2.2989509416632581</v>
      </c>
      <c r="R1366">
        <v>1.8613983335190569</v>
      </c>
      <c r="S1366">
        <v>2.66172095429024</v>
      </c>
      <c r="T1366">
        <v>68674.637469872308</v>
      </c>
      <c r="U1366">
        <v>68674.753066996229</v>
      </c>
      <c r="V1366">
        <v>68627.811636093291</v>
      </c>
      <c r="W1366">
        <v>68721.634447429838</v>
      </c>
      <c r="X1366">
        <v>4463.0804622842861</v>
      </c>
      <c r="Y1366">
        <v>4478.7812505337342</v>
      </c>
      <c r="Z1366">
        <v>4343.6240744133484</v>
      </c>
      <c r="AA1366">
        <v>4537.2430957816759</v>
      </c>
      <c r="AB1366">
        <v>685.02146246365737</v>
      </c>
      <c r="AC1366">
        <v>676.84302131113668</v>
      </c>
      <c r="AD1366">
        <v>596.83204072829119</v>
      </c>
      <c r="AE1366">
        <v>791.52826215616551</v>
      </c>
      <c r="AF1366">
        <v>67.871329470100193</v>
      </c>
      <c r="AG1366">
        <v>67.626020823426856</v>
      </c>
      <c r="AH1366">
        <v>66.767829553423155</v>
      </c>
      <c r="AI1366">
        <v>69.689534033461669</v>
      </c>
      <c r="AJ1366">
        <v>0.60563187659922291</v>
      </c>
      <c r="AK1366">
        <v>0.60563187208613356</v>
      </c>
      <c r="AL1366">
        <v>0.60562936417116764</v>
      </c>
      <c r="AM1366">
        <v>0.60563434705733399</v>
      </c>
      <c r="AN1366">
        <v>0.96419648238126232</v>
      </c>
      <c r="AO1366">
        <v>0.96419648238126232</v>
      </c>
      <c r="AP1366">
        <v>0.96419648238126232</v>
      </c>
      <c r="AQ1366">
        <v>0.96419648238126232</v>
      </c>
      <c r="AR1366">
        <v>16.173958680449712</v>
      </c>
      <c r="AS1366">
        <v>16.173958680449712</v>
      </c>
      <c r="AT1366">
        <v>16.173958680449712</v>
      </c>
      <c r="AU1366">
        <v>16.173958680449712</v>
      </c>
      <c r="AV1366" t="str">
        <f>VLOOKUP(Sheet1[[#This Row],[NPDES ID2]],Combined_Sheet__Major_Only___2[[NPDES ID2]:[ECHO BFR]],3,FALSE)</f>
        <v>IL</v>
      </c>
      <c r="AW1366" t="s">
        <v>41</v>
      </c>
      <c r="AX1366" t="str">
        <f>VLOOKUP(Sheet1[[#This Row],[NPDES ID2]],Combined_Sheet__Major_Only___2[[NPDES ID2]:[ECHO BFR]],27,FALSE)</f>
        <v>other</v>
      </c>
      <c r="AY1366" t="str">
        <f>VLOOKUP(Sheet1[[#This Row],[NPDES ID2]],Combined_Sheet__Major_Only___2[[NPDES ID2]:[ECHO BFR]],28,FALSE)</f>
        <v>-</v>
      </c>
      <c r="AZ1366" t="str">
        <f>VLOOKUP(Sheet1[[#This Row],[NPDES ID2]],Combined_Sheet__Major_Only___2[[NPDES ID2]:[ECHO BFR]],29,FALSE)</f>
        <v>thickening, preliminaryOps</v>
      </c>
      <c r="BA1366">
        <f>VLOOKUP(Sheet1[[#This Row],[NPDES ID2]],Combined_Sheet__Major_Only___2[[NPDES ID2]:[ECHO BFR]],17,FALSE)</f>
        <v>42.25038</v>
      </c>
      <c r="BB1366">
        <f>VLOOKUP(Sheet1[[#This Row],[NPDES ID2]],Combined_Sheet__Major_Only___2[[NPDES ID2]:[ECHO BFR]],18,FALSE)</f>
        <v>-88.301509999999993</v>
      </c>
      <c r="BC1366" s="2" t="str">
        <f>IF(ISNUMBER(SEARCH("aerobic",$AW1366)),"aerobic","")</f>
        <v>aerobic</v>
      </c>
      <c r="BD1366" s="2" t="str">
        <f>IF(ISNUMBER(SEARCH("anaer",$AW1366)),"anaer","")</f>
        <v/>
      </c>
      <c r="BE1366" s="2" t="str">
        <f>IF(ISNUMBER(SEARCH("thickening",$AZ1366)),"thickening","")</f>
        <v>thickening</v>
      </c>
      <c r="BF1366" s="4" t="str">
        <f>IF(ISNUMBER(SEARCH("airDry",$AW1366)),"airDry","")</f>
        <v/>
      </c>
      <c r="BG1366" s="4" t="str">
        <f>IF(ISNUMBER(SEARCH("heatDry",$AY1366)),"heatDry","")</f>
        <v/>
      </c>
      <c r="BH1366" s="4" t="str">
        <f>IF(AND(ISNUMBER(SEARCH("aerobic",$AW1366)),ISNUMBER(SEARCH("anaer",$AW1366))),"Combined Aer and Anaer.","")</f>
        <v/>
      </c>
    </row>
    <row r="1367" spans="1:60" x14ac:dyDescent="0.25">
      <c r="A1367" s="5">
        <v>920</v>
      </c>
      <c r="B1367" t="s">
        <v>4478</v>
      </c>
      <c r="C1367">
        <v>690.63</v>
      </c>
      <c r="D1367">
        <v>340.90500576847808</v>
      </c>
      <c r="E1367">
        <v>334.74137502429022</v>
      </c>
      <c r="F1367">
        <v>287.61606488046561</v>
      </c>
      <c r="G1367">
        <v>406.17895715466608</v>
      </c>
      <c r="H1367">
        <v>-109.81088554781689</v>
      </c>
      <c r="I1367">
        <v>-111.1840743005918</v>
      </c>
      <c r="J1367">
        <v>-130.59878920058119</v>
      </c>
      <c r="K1367">
        <v>-88.233316120970215</v>
      </c>
      <c r="L1367">
        <v>479.72359989595998</v>
      </c>
      <c r="M1367">
        <v>478.00517936144178</v>
      </c>
      <c r="N1367">
        <v>471.99663038365168</v>
      </c>
      <c r="O1367">
        <v>492.45663787279568</v>
      </c>
      <c r="P1367">
        <v>16.177929708745289</v>
      </c>
      <c r="Q1367">
        <v>16.334453221563919</v>
      </c>
      <c r="R1367">
        <v>13.2176857217168</v>
      </c>
      <c r="S1367">
        <v>18.923550540537359</v>
      </c>
      <c r="T1367">
        <v>68674.304436952647</v>
      </c>
      <c r="U1367">
        <v>68674.420033530623</v>
      </c>
      <c r="V1367">
        <v>68627.478824331032</v>
      </c>
      <c r="W1367">
        <v>68721.301192544473</v>
      </c>
      <c r="X1367">
        <v>4449.8328233785151</v>
      </c>
      <c r="Y1367">
        <v>4465.3744194593419</v>
      </c>
      <c r="Z1367">
        <v>4331.7893772258458</v>
      </c>
      <c r="AA1367">
        <v>4523.0928302687771</v>
      </c>
      <c r="AB1367">
        <v>681.10848819738715</v>
      </c>
      <c r="AC1367">
        <v>673.01722213376138</v>
      </c>
      <c r="AD1367">
        <v>593.64197538440351</v>
      </c>
      <c r="AE1367">
        <v>786.59890044835254</v>
      </c>
      <c r="AF1367">
        <v>68.074725369678276</v>
      </c>
      <c r="AG1367">
        <v>67.831124378846965</v>
      </c>
      <c r="AH1367">
        <v>66.978095588837476</v>
      </c>
      <c r="AI1367">
        <v>69.881275485429882</v>
      </c>
      <c r="AJ1367">
        <v>0.60811999819914087</v>
      </c>
      <c r="AK1367">
        <v>0.60811996593533646</v>
      </c>
      <c r="AL1367">
        <v>0.60810214068151969</v>
      </c>
      <c r="AM1367">
        <v>0.60813755791775892</v>
      </c>
      <c r="AN1367">
        <v>0.96419631766995151</v>
      </c>
      <c r="AO1367">
        <v>0.96419631766995151</v>
      </c>
      <c r="AP1367">
        <v>0.96419631766995151</v>
      </c>
      <c r="AQ1367">
        <v>0.96419631766995151</v>
      </c>
      <c r="AR1367">
        <v>16.249966966728859</v>
      </c>
      <c r="AS1367">
        <v>16.249966966728859</v>
      </c>
      <c r="AT1367">
        <v>16.249966966728859</v>
      </c>
      <c r="AU1367">
        <v>16.249966966728859</v>
      </c>
      <c r="AV1367" t="str">
        <f>VLOOKUP(Sheet1[[#This Row],[NPDES ID2]],Combined_Sheet__Major_Only___2[[NPDES ID2]:[ECHO BFR]],3,FALSE)</f>
        <v>TX</v>
      </c>
      <c r="AW1367" t="s">
        <v>41</v>
      </c>
      <c r="AX1367" t="str">
        <f>VLOOKUP(Sheet1[[#This Row],[NPDES ID2]],Combined_Sheet__Major_Only___2[[NPDES ID2]:[ECHO BFR]],27,FALSE)</f>
        <v>-</v>
      </c>
      <c r="AY1367" t="str">
        <f>VLOOKUP(Sheet1[[#This Row],[NPDES ID2]],Combined_Sheet__Major_Only___2[[NPDES ID2]:[ECHO BFR]],28,FALSE)</f>
        <v>-</v>
      </c>
      <c r="AZ1367" t="str">
        <f>VLOOKUP(Sheet1[[#This Row],[NPDES ID2]],Combined_Sheet__Major_Only___2[[NPDES ID2]:[ECHO BFR]],29,FALSE)</f>
        <v>thickening</v>
      </c>
      <c r="BA1367">
        <f>VLOOKUP(Sheet1[[#This Row],[NPDES ID2]],Combined_Sheet__Major_Only___2[[NPDES ID2]:[ECHO BFR]],17,FALSE)</f>
        <v>29.687166999999999</v>
      </c>
      <c r="BB1367">
        <f>VLOOKUP(Sheet1[[#This Row],[NPDES ID2]],Combined_Sheet__Major_Only___2[[NPDES ID2]:[ECHO BFR]],18,FALSE)</f>
        <v>-98.097499999999997</v>
      </c>
      <c r="BC1367" s="2" t="str">
        <f>IF(ISNUMBER(SEARCH("aerobic",$AW1367)),"aerobic","")</f>
        <v>aerobic</v>
      </c>
      <c r="BD1367" s="2" t="str">
        <f>IF(ISNUMBER(SEARCH("anaer",$AW1367)),"anaer","")</f>
        <v/>
      </c>
      <c r="BE1367" s="2" t="str">
        <f>IF(ISNUMBER(SEARCH("thickening",$AZ1367)),"thickening","")</f>
        <v>thickening</v>
      </c>
      <c r="BF1367" s="3" t="str">
        <f>IF(ISNUMBER(SEARCH("airDry",$AW1367)),"airDry","")</f>
        <v/>
      </c>
      <c r="BG1367" s="3" t="str">
        <f>IF(ISNUMBER(SEARCH("heatDry",$AY1367)),"heatDry","")</f>
        <v/>
      </c>
      <c r="BH1367" s="3" t="str">
        <f>IF(AND(ISNUMBER(SEARCH("aerobic",$AW1367)),ISNUMBER(SEARCH("anaer",$AW1367))),"Combined Aer and Anaer.","")</f>
        <v/>
      </c>
    </row>
    <row r="1368" spans="1:60" x14ac:dyDescent="0.25">
      <c r="A1368" s="5">
        <v>1386</v>
      </c>
      <c r="B1368" t="s">
        <v>6575</v>
      </c>
      <c r="C1368">
        <v>146.869</v>
      </c>
      <c r="D1368">
        <v>707.87266127790065</v>
      </c>
      <c r="E1368">
        <v>704.41087091005329</v>
      </c>
      <c r="F1368">
        <v>506.7281757358931</v>
      </c>
      <c r="G1368">
        <v>910.57790706840046</v>
      </c>
      <c r="H1368">
        <v>-105.4998553852454</v>
      </c>
      <c r="I1368">
        <v>-106.963883873169</v>
      </c>
      <c r="J1368">
        <v>-126.4698848638556</v>
      </c>
      <c r="K1368">
        <v>-84.188530725701014</v>
      </c>
      <c r="L1368">
        <v>105.9839515534827</v>
      </c>
      <c r="M1368">
        <v>105.6487541785216</v>
      </c>
      <c r="N1368">
        <v>104.4763739488096</v>
      </c>
      <c r="O1368">
        <v>108.4680675311063</v>
      </c>
      <c r="P1368">
        <v>3.432431663717789</v>
      </c>
      <c r="Q1368">
        <v>3.4792883019925971</v>
      </c>
      <c r="R1368">
        <v>2.7894863469743711</v>
      </c>
      <c r="S1368">
        <v>4.0534121686240541</v>
      </c>
      <c r="T1368">
        <v>68638.467603644123</v>
      </c>
      <c r="U1368">
        <v>68638.583141472423</v>
      </c>
      <c r="V1368">
        <v>68591.665789211853</v>
      </c>
      <c r="W1368">
        <v>68685.440474066592</v>
      </c>
      <c r="X1368">
        <v>4280.8950947326239</v>
      </c>
      <c r="Y1368">
        <v>4294.3115537343811</v>
      </c>
      <c r="Z1368">
        <v>4180.1457857389696</v>
      </c>
      <c r="AA1368">
        <v>4343.1469224056027</v>
      </c>
      <c r="AB1368">
        <v>633.04710237002769</v>
      </c>
      <c r="AC1368">
        <v>625.92549253668767</v>
      </c>
      <c r="AD1368">
        <v>554.37078783741492</v>
      </c>
      <c r="AE1368">
        <v>726.2585208480333</v>
      </c>
      <c r="AF1368">
        <v>70.719455874631294</v>
      </c>
      <c r="AG1368">
        <v>70.495842650444047</v>
      </c>
      <c r="AH1368">
        <v>69.713471315284053</v>
      </c>
      <c r="AI1368">
        <v>72.376954394053712</v>
      </c>
      <c r="AJ1368">
        <v>0.64048508082941646</v>
      </c>
      <c r="AK1368">
        <v>0.64048507399979915</v>
      </c>
      <c r="AL1368">
        <v>0.64048128035686325</v>
      </c>
      <c r="AM1368">
        <v>0.6404888178230066</v>
      </c>
      <c r="AN1368">
        <v>0.96417858464073314</v>
      </c>
      <c r="AO1368">
        <v>0.96417858464073325</v>
      </c>
      <c r="AP1368">
        <v>0.96417858464073325</v>
      </c>
      <c r="AQ1368">
        <v>0.96417858464073325</v>
      </c>
      <c r="AR1368">
        <v>17.24597435311026</v>
      </c>
      <c r="AS1368">
        <v>17.24597435311026</v>
      </c>
      <c r="AT1368">
        <v>17.24597435311026</v>
      </c>
      <c r="AU1368">
        <v>17.24597435311026</v>
      </c>
      <c r="AV1368" t="str">
        <f>VLOOKUP(Sheet1[[#This Row],[NPDES ID2]],Combined_Sheet__Major_Only___2[[NPDES ID2]:[ECHO BFR]],3,FALSE)</f>
        <v>PA</v>
      </c>
      <c r="AW1368" t="s">
        <v>12185</v>
      </c>
      <c r="AX1368" t="str">
        <f>VLOOKUP(Sheet1[[#This Row],[NPDES ID2]],Combined_Sheet__Major_Only___2[[NPDES ID2]:[ECHO BFR]],27,FALSE)</f>
        <v>methaneBioCaptureRecover</v>
      </c>
      <c r="AY1368" t="str">
        <f>VLOOKUP(Sheet1[[#This Row],[NPDES ID2]],Combined_Sheet__Major_Only___2[[NPDES ID2]:[ECHO BFR]],28,FALSE)</f>
        <v>-</v>
      </c>
      <c r="AZ1368" t="str">
        <f>VLOOKUP(Sheet1[[#This Row],[NPDES ID2]],Combined_Sheet__Major_Only___2[[NPDES ID2]:[ECHO BFR]],29,FALSE)</f>
        <v>thickening</v>
      </c>
      <c r="BA1368">
        <f>VLOOKUP(Sheet1[[#This Row],[NPDES ID2]],Combined_Sheet__Major_Only___2[[NPDES ID2]:[ECHO BFR]],17,FALSE)</f>
        <v>40.781111000000003</v>
      </c>
      <c r="BB1368">
        <f>VLOOKUP(Sheet1[[#This Row],[NPDES ID2]],Combined_Sheet__Major_Only___2[[NPDES ID2]:[ECHO BFR]],18,FALSE)</f>
        <v>-76.863332999999997</v>
      </c>
      <c r="BC1368" s="2" t="str">
        <f>IF(ISNUMBER(SEARCH("aerobic",$AW1368)),"aerobic","")</f>
        <v/>
      </c>
      <c r="BD1368" s="2" t="str">
        <f>IF(ISNUMBER(SEARCH("anaer",$AW1368)),"anaer","")</f>
        <v>anaer</v>
      </c>
      <c r="BE1368" s="2" t="str">
        <f>IF(ISNUMBER(SEARCH("thickening",$AZ1368)),"thickening","")</f>
        <v>thickening</v>
      </c>
      <c r="BF1368" s="3" t="str">
        <f>IF(ISNUMBER(SEARCH("airDry",$AW1368)),"airDry","")</f>
        <v/>
      </c>
      <c r="BG1368" s="3" t="str">
        <f>IF(ISNUMBER(SEARCH("heatDry",$AY1368)),"heatDry","")</f>
        <v/>
      </c>
      <c r="BH1368" s="3" t="str">
        <f>IF(AND(ISNUMBER(SEARCH("aerobic",$AW1368)),ISNUMBER(SEARCH("anaer",$AW1368))),"Combined Aer and Anaer.","")</f>
        <v/>
      </c>
    </row>
    <row r="1369" spans="1:60" x14ac:dyDescent="0.25">
      <c r="A1369" s="5">
        <v>842</v>
      </c>
      <c r="B1369" t="s">
        <v>4117</v>
      </c>
      <c r="C1369">
        <v>995.51</v>
      </c>
      <c r="D1369">
        <v>322.74341301733381</v>
      </c>
      <c r="E1369">
        <v>318.55841875803861</v>
      </c>
      <c r="F1369">
        <v>274.76968384026043</v>
      </c>
      <c r="G1369">
        <v>383.25164823445192</v>
      </c>
      <c r="H1369">
        <v>-137.77194960730679</v>
      </c>
      <c r="I1369">
        <v>-139.17651493796771</v>
      </c>
      <c r="J1369">
        <v>-157.93960795772861</v>
      </c>
      <c r="K1369">
        <v>-114.8119859511574</v>
      </c>
      <c r="L1369">
        <v>763.11782937193232</v>
      </c>
      <c r="M1369">
        <v>758.62050673374461</v>
      </c>
      <c r="N1369">
        <v>742.89700365345277</v>
      </c>
      <c r="O1369">
        <v>796.43994530684097</v>
      </c>
      <c r="P1369">
        <v>31.356754837968129</v>
      </c>
      <c r="Q1369">
        <v>31.22942993890539</v>
      </c>
      <c r="R1369">
        <v>26.28724887475169</v>
      </c>
      <c r="S1369">
        <v>35.308242600823867</v>
      </c>
      <c r="T1369">
        <v>68624.147193144585</v>
      </c>
      <c r="U1369">
        <v>68624.262707496513</v>
      </c>
      <c r="V1369">
        <v>68577.354888476679</v>
      </c>
      <c r="W1369">
        <v>68671.11051904544</v>
      </c>
      <c r="X1369">
        <v>5367.4996819369289</v>
      </c>
      <c r="Y1369">
        <v>5396.2836651364723</v>
      </c>
      <c r="Z1369">
        <v>5137.7340365506589</v>
      </c>
      <c r="AA1369">
        <v>5511.5105372020371</v>
      </c>
      <c r="AB1369">
        <v>1018.0002233909941</v>
      </c>
      <c r="AC1369">
        <v>1003.8283785839971</v>
      </c>
      <c r="AD1369">
        <v>855.61483913870188</v>
      </c>
      <c r="AE1369">
        <v>1229.1297748052291</v>
      </c>
      <c r="AF1369">
        <v>56.414466919516912</v>
      </c>
      <c r="AG1369">
        <v>56.08235838947077</v>
      </c>
      <c r="AH1369">
        <v>54.919412213823023</v>
      </c>
      <c r="AI1369">
        <v>58.877373969966143</v>
      </c>
      <c r="AJ1369">
        <v>0.46574254520278219</v>
      </c>
      <c r="AK1369">
        <v>0.46574250163056258</v>
      </c>
      <c r="AL1369">
        <v>0.46571855034702581</v>
      </c>
      <c r="AM1369">
        <v>0.46576614051253951</v>
      </c>
      <c r="AN1369">
        <v>0.96417149360328314</v>
      </c>
      <c r="AO1369">
        <v>0.96417149360328258</v>
      </c>
      <c r="AP1369">
        <v>0.96417149360328258</v>
      </c>
      <c r="AQ1369">
        <v>0.96417149360328258</v>
      </c>
      <c r="AR1369">
        <v>11.87032826387035</v>
      </c>
      <c r="AS1369">
        <v>11.87032826387035</v>
      </c>
      <c r="AT1369">
        <v>11.87032826387035</v>
      </c>
      <c r="AU1369">
        <v>11.87032826387035</v>
      </c>
      <c r="AV1369" t="str">
        <f>VLOOKUP(Sheet1[[#This Row],[NPDES ID2]],Combined_Sheet__Major_Only___2[[NPDES ID2]:[ECHO BFR]],3,FALSE)</f>
        <v>MA</v>
      </c>
      <c r="AW1369" t="s">
        <v>54</v>
      </c>
      <c r="AX1369" t="str">
        <f>VLOOKUP(Sheet1[[#This Row],[NPDES ID2]],Combined_Sheet__Major_Only___2[[NPDES ID2]:[ECHO BFR]],27,FALSE)</f>
        <v>other</v>
      </c>
      <c r="AY1369" t="str">
        <f>VLOOKUP(Sheet1[[#This Row],[NPDES ID2]],Combined_Sheet__Major_Only___2[[NPDES ID2]:[ECHO BFR]],28,FALSE)</f>
        <v>-</v>
      </c>
      <c r="AZ1369" t="str">
        <f>VLOOKUP(Sheet1[[#This Row],[NPDES ID2]],Combined_Sheet__Major_Only___2[[NPDES ID2]:[ECHO BFR]],29,FALSE)</f>
        <v>thickening, preliminaryOps</v>
      </c>
      <c r="BA1369">
        <f>VLOOKUP(Sheet1[[#This Row],[NPDES ID2]],Combined_Sheet__Major_Only___2[[NPDES ID2]:[ECHO BFR]],17,FALSE)</f>
        <v>42.313056000000003</v>
      </c>
      <c r="BB1369">
        <f>VLOOKUP(Sheet1[[#This Row],[NPDES ID2]],Combined_Sheet__Major_Only___2[[NPDES ID2]:[ECHO BFR]],18,FALSE)</f>
        <v>-72.623333000000002</v>
      </c>
      <c r="BC1369" s="2" t="str">
        <f>IF(ISNUMBER(SEARCH("aerobic",$AW1369)),"aerobic","")</f>
        <v/>
      </c>
      <c r="BD1369" s="2" t="str">
        <f>IF(ISNUMBER(SEARCH("anaer",$AW1369)),"anaer","")</f>
        <v/>
      </c>
      <c r="BE1369" s="2" t="str">
        <f>IF(ISNUMBER(SEARCH("thickening",$AZ1369)),"thickening","")</f>
        <v>thickening</v>
      </c>
      <c r="BF1369" s="3" t="str">
        <f>IF(ISNUMBER(SEARCH("airDry",$AW1369)),"airDry","")</f>
        <v/>
      </c>
      <c r="BG1369" s="3" t="str">
        <f>IF(ISNUMBER(SEARCH("heatDry",$AY1369)),"heatDry","")</f>
        <v/>
      </c>
      <c r="BH1369" s="3" t="str">
        <f>IF(AND(ISNUMBER(SEARCH("aerobic",$AW1369)),ISNUMBER(SEARCH("anaer",$AW1369))),"Combined Aer and Anaer.","")</f>
        <v/>
      </c>
    </row>
    <row r="1370" spans="1:60" x14ac:dyDescent="0.25">
      <c r="A1370" s="5">
        <v>605</v>
      </c>
      <c r="B1370" t="s">
        <v>2991</v>
      </c>
      <c r="C1370">
        <v>1502</v>
      </c>
      <c r="D1370">
        <v>402.71911269185188</v>
      </c>
      <c r="E1370">
        <v>398.94817949431922</v>
      </c>
      <c r="F1370">
        <v>340.28191299482359</v>
      </c>
      <c r="G1370">
        <v>467.06855465290602</v>
      </c>
      <c r="H1370">
        <v>-105.3179261080779</v>
      </c>
      <c r="I1370">
        <v>-106.70324088303001</v>
      </c>
      <c r="J1370">
        <v>-126.2725924584618</v>
      </c>
      <c r="K1370">
        <v>-83.870932013326751</v>
      </c>
      <c r="L1370">
        <v>1082.6902827013739</v>
      </c>
      <c r="M1370">
        <v>1079.2521310553971</v>
      </c>
      <c r="N1370">
        <v>1067.2361385395809</v>
      </c>
      <c r="O1370">
        <v>1108.1595869131061</v>
      </c>
      <c r="P1370">
        <v>35.102944030319833</v>
      </c>
      <c r="Q1370">
        <v>35.578692008010712</v>
      </c>
      <c r="R1370">
        <v>28.532283348953641</v>
      </c>
      <c r="S1370">
        <v>41.456200019814638</v>
      </c>
      <c r="T1370">
        <v>68598.172136099995</v>
      </c>
      <c r="U1370">
        <v>68598.287607869308</v>
      </c>
      <c r="V1370">
        <v>68551.397080705225</v>
      </c>
      <c r="W1370">
        <v>68645.118149683331</v>
      </c>
      <c r="X1370">
        <v>4283.0748279504278</v>
      </c>
      <c r="Y1370">
        <v>4296.5426912751773</v>
      </c>
      <c r="Z1370">
        <v>4181.9205682723114</v>
      </c>
      <c r="AA1370">
        <v>4345.5831286777429</v>
      </c>
      <c r="AB1370">
        <v>634.01211945182638</v>
      </c>
      <c r="AC1370">
        <v>626.87745915032451</v>
      </c>
      <c r="AD1370">
        <v>555.1218729167332</v>
      </c>
      <c r="AE1370">
        <v>727.53785525282751</v>
      </c>
      <c r="AF1370">
        <v>70.646347565783387</v>
      </c>
      <c r="AG1370">
        <v>70.422542428894985</v>
      </c>
      <c r="AH1370">
        <v>69.637648996886455</v>
      </c>
      <c r="AI1370">
        <v>72.307554508857933</v>
      </c>
      <c r="AJ1370">
        <v>0.63959013474546711</v>
      </c>
      <c r="AK1370">
        <v>0.63959006403623198</v>
      </c>
      <c r="AL1370">
        <v>0.63955127748987672</v>
      </c>
      <c r="AM1370">
        <v>0.63962834538261293</v>
      </c>
      <c r="AN1370">
        <v>0.96415862436772515</v>
      </c>
      <c r="AO1370">
        <v>0.96415862436772537</v>
      </c>
      <c r="AP1370">
        <v>0.96415862436772537</v>
      </c>
      <c r="AQ1370">
        <v>0.96415862436772537</v>
      </c>
      <c r="AR1370">
        <v>17.217248068078739</v>
      </c>
      <c r="AS1370">
        <v>17.217248068078739</v>
      </c>
      <c r="AT1370">
        <v>17.217248068078739</v>
      </c>
      <c r="AU1370">
        <v>17.217248068078739</v>
      </c>
      <c r="AV1370" t="str">
        <f>VLOOKUP(Sheet1[[#This Row],[NPDES ID2]],Combined_Sheet__Major_Only___2[[NPDES ID2]:[ECHO BFR]],3,FALSE)</f>
        <v>IL</v>
      </c>
      <c r="AW1370" t="s">
        <v>12185</v>
      </c>
      <c r="AX1370" t="str">
        <f>VLOOKUP(Sheet1[[#This Row],[NPDES ID2]],Combined_Sheet__Major_Only___2[[NPDES ID2]:[ECHO BFR]],27,FALSE)</f>
        <v>methaneBioCaptureRecover</v>
      </c>
      <c r="AY1370" t="str">
        <f>VLOOKUP(Sheet1[[#This Row],[NPDES ID2]],Combined_Sheet__Major_Only___2[[NPDES ID2]:[ECHO BFR]],28,FALSE)</f>
        <v>-</v>
      </c>
      <c r="AZ1370" t="str">
        <f>VLOOKUP(Sheet1[[#This Row],[NPDES ID2]],Combined_Sheet__Major_Only___2[[NPDES ID2]:[ECHO BFR]],29,FALSE)</f>
        <v>preliminaryOps, thickening</v>
      </c>
      <c r="BA1370">
        <f>VLOOKUP(Sheet1[[#This Row],[NPDES ID2]],Combined_Sheet__Major_Only___2[[NPDES ID2]:[ECHO BFR]],17,FALSE)</f>
        <v>42.254710000000003</v>
      </c>
      <c r="BB1370">
        <f>VLOOKUP(Sheet1[[#This Row],[NPDES ID2]],Combined_Sheet__Major_Only___2[[NPDES ID2]:[ECHO BFR]],18,FALSE)</f>
        <v>-87.947294999999997</v>
      </c>
      <c r="BC1370" s="2" t="str">
        <f>IF(ISNUMBER(SEARCH("aerobic",$AW1370)),"aerobic","")</f>
        <v/>
      </c>
      <c r="BD1370" s="2" t="str">
        <f>IF(ISNUMBER(SEARCH("anaer",$AW1370)),"anaer","")</f>
        <v>anaer</v>
      </c>
      <c r="BE1370" s="2" t="str">
        <f>IF(ISNUMBER(SEARCH("thickening",$AZ1370)),"thickening","")</f>
        <v>thickening</v>
      </c>
      <c r="BF1370" s="4" t="str">
        <f>IF(ISNUMBER(SEARCH("airDry",$AW1370)),"airDry","")</f>
        <v/>
      </c>
      <c r="BG1370" s="4" t="str">
        <f>IF(ISNUMBER(SEARCH("heatDry",$AY1370)),"heatDry","")</f>
        <v/>
      </c>
      <c r="BH1370" s="4" t="str">
        <f>IF(AND(ISNUMBER(SEARCH("aerobic",$AW1370)),ISNUMBER(SEARCH("anaer",$AW1370))),"Combined Aer and Anaer.","")</f>
        <v/>
      </c>
    </row>
    <row r="1371" spans="1:60" x14ac:dyDescent="0.25">
      <c r="A1371" s="5">
        <v>2278</v>
      </c>
      <c r="B1371" t="s">
        <v>10652</v>
      </c>
      <c r="C1371">
        <v>463.9</v>
      </c>
      <c r="D1371">
        <v>335.95989622606322</v>
      </c>
      <c r="E1371">
        <v>334.73742514075781</v>
      </c>
      <c r="F1371">
        <v>267.99461010506758</v>
      </c>
      <c r="G1371">
        <v>413.93435396038501</v>
      </c>
      <c r="H1371">
        <v>-138.72105084542139</v>
      </c>
      <c r="I1371">
        <v>-140.01126107032761</v>
      </c>
      <c r="J1371">
        <v>-158.63427877337159</v>
      </c>
      <c r="K1371">
        <v>-115.8301666617262</v>
      </c>
      <c r="L1371">
        <v>349.76792649476113</v>
      </c>
      <c r="M1371">
        <v>347.67891243492937</v>
      </c>
      <c r="N1371">
        <v>340.37343784574028</v>
      </c>
      <c r="O1371">
        <v>365.24824761391773</v>
      </c>
      <c r="P1371">
        <v>14.461432890678481</v>
      </c>
      <c r="Q1371">
        <v>14.396606623920411</v>
      </c>
      <c r="R1371">
        <v>12.132872587391949</v>
      </c>
      <c r="S1371">
        <v>16.263845801549291</v>
      </c>
      <c r="T1371">
        <v>68570.527343041147</v>
      </c>
      <c r="U1371">
        <v>68570.642769490514</v>
      </c>
      <c r="V1371">
        <v>68523.770645742188</v>
      </c>
      <c r="W1371">
        <v>68617.454931431639</v>
      </c>
      <c r="X1371">
        <v>5395.1716290383902</v>
      </c>
      <c r="Y1371">
        <v>5424.4606915429813</v>
      </c>
      <c r="Z1371">
        <v>5161.2164560729498</v>
      </c>
      <c r="AA1371">
        <v>5541.9059968526844</v>
      </c>
      <c r="AB1371">
        <v>1031.7435421852081</v>
      </c>
      <c r="AC1371">
        <v>1017.426882608743</v>
      </c>
      <c r="AD1371">
        <v>865.80274975797113</v>
      </c>
      <c r="AE1371">
        <v>1248.23940431038</v>
      </c>
      <c r="AF1371">
        <v>56.080335370882302</v>
      </c>
      <c r="AG1371">
        <v>55.745559916508107</v>
      </c>
      <c r="AH1371">
        <v>54.573967132262233</v>
      </c>
      <c r="AI1371">
        <v>58.56216534464243</v>
      </c>
      <c r="AJ1371">
        <v>0.46167163223648072</v>
      </c>
      <c r="AK1371">
        <v>0.46167161214143793</v>
      </c>
      <c r="AL1371">
        <v>0.46166049657072139</v>
      </c>
      <c r="AM1371">
        <v>0.46168258213338642</v>
      </c>
      <c r="AN1371">
        <v>0.96414491770888655</v>
      </c>
      <c r="AO1371">
        <v>0.96414491770888644</v>
      </c>
      <c r="AP1371">
        <v>0.96414491770888644</v>
      </c>
      <c r="AQ1371">
        <v>0.96414491770888644</v>
      </c>
      <c r="AR1371">
        <v>11.74554946278869</v>
      </c>
      <c r="AS1371">
        <v>11.7455494627887</v>
      </c>
      <c r="AT1371">
        <v>11.7455494627887</v>
      </c>
      <c r="AU1371">
        <v>11.7455494627887</v>
      </c>
      <c r="AV1371" t="str">
        <f>VLOOKUP(Sheet1[[#This Row],[NPDES ID2]],Combined_Sheet__Major_Only___2[[NPDES ID2]:[ECHO BFR]],3,FALSE)</f>
        <v>UT</v>
      </c>
      <c r="AW1371" t="s">
        <v>54</v>
      </c>
      <c r="AX1371" t="str">
        <f>VLOOKUP(Sheet1[[#This Row],[NPDES ID2]],Combined_Sheet__Major_Only___2[[NPDES ID2]:[ECHO BFR]],27,FALSE)</f>
        <v>-</v>
      </c>
      <c r="AY1371" t="str">
        <f>VLOOKUP(Sheet1[[#This Row],[NPDES ID2]],Combined_Sheet__Major_Only___2[[NPDES ID2]:[ECHO BFR]],28,FALSE)</f>
        <v>-</v>
      </c>
      <c r="AZ1371" t="str">
        <f>VLOOKUP(Sheet1[[#This Row],[NPDES ID2]],Combined_Sheet__Major_Only___2[[NPDES ID2]:[ECHO BFR]],29,FALSE)</f>
        <v>thickening</v>
      </c>
      <c r="BA1371">
        <f>VLOOKUP(Sheet1[[#This Row],[NPDES ID2]],Combined_Sheet__Major_Only___2[[NPDES ID2]:[ECHO BFR]],17,FALSE)</f>
        <v>40.756883999999999</v>
      </c>
      <c r="BB1371">
        <f>VLOOKUP(Sheet1[[#This Row],[NPDES ID2]],Combined_Sheet__Major_Only___2[[NPDES ID2]:[ECHO BFR]],18,FALSE)</f>
        <v>-111.564117</v>
      </c>
      <c r="BC1371" s="2" t="str">
        <f>IF(ISNUMBER(SEARCH("aerobic",$AW1371)),"aerobic","")</f>
        <v/>
      </c>
      <c r="BD1371" s="2" t="str">
        <f>IF(ISNUMBER(SEARCH("anaer",$AW1371)),"anaer","")</f>
        <v/>
      </c>
      <c r="BE1371" s="2" t="str">
        <f>IF(ISNUMBER(SEARCH("thickening",$AZ1371)),"thickening","")</f>
        <v>thickening</v>
      </c>
      <c r="BF1371" s="3" t="str">
        <f>IF(ISNUMBER(SEARCH("airDry",$AW1371)),"airDry","")</f>
        <v/>
      </c>
      <c r="BG1371" s="3" t="str">
        <f>IF(ISNUMBER(SEARCH("heatDry",$AY1371)),"heatDry","")</f>
        <v/>
      </c>
      <c r="BH1371" s="3" t="str">
        <f>IF(AND(ISNUMBER(SEARCH("aerobic",$AW1371)),ISNUMBER(SEARCH("anaer",$AW1371))),"Combined Aer and Anaer.","")</f>
        <v/>
      </c>
    </row>
    <row r="1372" spans="1:60" x14ac:dyDescent="0.25">
      <c r="A1372" s="5">
        <v>2503</v>
      </c>
      <c r="B1372" t="s">
        <v>11634</v>
      </c>
      <c r="C1372">
        <v>173.49</v>
      </c>
      <c r="D1372">
        <v>640.77578358628989</v>
      </c>
      <c r="E1372">
        <v>637.31840872723592</v>
      </c>
      <c r="F1372">
        <v>463.19447381630118</v>
      </c>
      <c r="G1372">
        <v>816.77528182380286</v>
      </c>
      <c r="H1372">
        <v>-109.3512904047557</v>
      </c>
      <c r="I1372">
        <v>-110.7282702452989</v>
      </c>
      <c r="J1372">
        <v>-130.16688770574629</v>
      </c>
      <c r="K1372">
        <v>-87.855379383128721</v>
      </c>
      <c r="L1372">
        <v>121.10933591332579</v>
      </c>
      <c r="M1372">
        <v>120.6822787997377</v>
      </c>
      <c r="N1372">
        <v>119.18862925430869</v>
      </c>
      <c r="O1372">
        <v>124.2741956348066</v>
      </c>
      <c r="P1372">
        <v>4.0628786393785967</v>
      </c>
      <c r="Q1372">
        <v>4.1035811012748828</v>
      </c>
      <c r="R1372">
        <v>3.3171938369750351</v>
      </c>
      <c r="S1372">
        <v>4.7585138012305359</v>
      </c>
      <c r="T1372">
        <v>68522.667660767969</v>
      </c>
      <c r="U1372">
        <v>68522.783008757833</v>
      </c>
      <c r="V1372">
        <v>68475.942745679538</v>
      </c>
      <c r="W1372">
        <v>68569.563350787124</v>
      </c>
      <c r="X1372">
        <v>4417.9789940304181</v>
      </c>
      <c r="Y1372">
        <v>4433.2079607384021</v>
      </c>
      <c r="Z1372">
        <v>4302.5245222740141</v>
      </c>
      <c r="AA1372">
        <v>4489.5926437353173</v>
      </c>
      <c r="AB1372">
        <v>673.09516574373856</v>
      </c>
      <c r="AC1372">
        <v>665.15452433546511</v>
      </c>
      <c r="AD1372">
        <v>587.04472994220589</v>
      </c>
      <c r="AE1372">
        <v>776.62528937409968</v>
      </c>
      <c r="AF1372">
        <v>68.412078529072957</v>
      </c>
      <c r="AG1372">
        <v>68.170905680565298</v>
      </c>
      <c r="AH1372">
        <v>67.327076900386473</v>
      </c>
      <c r="AI1372">
        <v>70.199760190798941</v>
      </c>
      <c r="AJ1372">
        <v>0.61224708661552574</v>
      </c>
      <c r="AK1372">
        <v>0.61224707855919136</v>
      </c>
      <c r="AL1372">
        <v>0.61224260494238103</v>
      </c>
      <c r="AM1372">
        <v>0.61225149343870455</v>
      </c>
      <c r="AN1372">
        <v>0.96412116343536514</v>
      </c>
      <c r="AO1372">
        <v>0.96412116343536503</v>
      </c>
      <c r="AP1372">
        <v>0.96412116343536503</v>
      </c>
      <c r="AQ1372">
        <v>0.96412116343536503</v>
      </c>
      <c r="AR1372">
        <v>16.377370505066381</v>
      </c>
      <c r="AS1372">
        <v>16.377370505066391</v>
      </c>
      <c r="AT1372">
        <v>16.377370505066391</v>
      </c>
      <c r="AU1372">
        <v>16.377370505066391</v>
      </c>
      <c r="AV1372" t="str">
        <f>VLOOKUP(Sheet1[[#This Row],[NPDES ID2]],Combined_Sheet__Major_Only___2[[NPDES ID2]:[ECHO BFR]],3,FALSE)</f>
        <v>IN</v>
      </c>
      <c r="AW1372" t="s">
        <v>41</v>
      </c>
      <c r="AX1372" t="str">
        <f>VLOOKUP(Sheet1[[#This Row],[NPDES ID2]],Combined_Sheet__Major_Only___2[[NPDES ID2]:[ECHO BFR]],27,FALSE)</f>
        <v>-</v>
      </c>
      <c r="AY1372" t="str">
        <f>VLOOKUP(Sheet1[[#This Row],[NPDES ID2]],Combined_Sheet__Major_Only___2[[NPDES ID2]:[ECHO BFR]],28,FALSE)</f>
        <v>-</v>
      </c>
      <c r="AZ1372" t="str">
        <f>VLOOKUP(Sheet1[[#This Row],[NPDES ID2]],Combined_Sheet__Major_Only___2[[NPDES ID2]:[ECHO BFR]],29,FALSE)</f>
        <v>preliminaryOps, thickening</v>
      </c>
      <c r="BA1372">
        <f>VLOOKUP(Sheet1[[#This Row],[NPDES ID2]],Combined_Sheet__Major_Only___2[[NPDES ID2]:[ECHO BFR]],17,FALSE)</f>
        <v>38.839111000000003</v>
      </c>
      <c r="BB1372">
        <f>VLOOKUP(Sheet1[[#This Row],[NPDES ID2]],Combined_Sheet__Major_Only___2[[NPDES ID2]:[ECHO BFR]],18,FALSE)</f>
        <v>-86.521889000000002</v>
      </c>
      <c r="BC1372" s="2" t="str">
        <f>IF(ISNUMBER(SEARCH("aerobic",$AW1372)),"aerobic","")</f>
        <v>aerobic</v>
      </c>
      <c r="BD1372" s="2" t="str">
        <f>IF(ISNUMBER(SEARCH("anaer",$AW1372)),"anaer","")</f>
        <v/>
      </c>
      <c r="BE1372" s="2" t="str">
        <f>IF(ISNUMBER(SEARCH("thickening",$AZ1372)),"thickening","")</f>
        <v>thickening</v>
      </c>
      <c r="BF1372" s="4" t="str">
        <f>IF(ISNUMBER(SEARCH("airDry",$AW1372)),"airDry","")</f>
        <v/>
      </c>
      <c r="BG1372" s="4" t="str">
        <f>IF(ISNUMBER(SEARCH("heatDry",$AY1372)),"heatDry","")</f>
        <v/>
      </c>
      <c r="BH1372" s="4" t="str">
        <f>IF(AND(ISNUMBER(SEARCH("aerobic",$AW1372)),ISNUMBER(SEARCH("anaer",$AW1372))),"Combined Aer and Anaer.","")</f>
        <v/>
      </c>
    </row>
    <row r="1373" spans="1:60" x14ac:dyDescent="0.25">
      <c r="A1373" s="5">
        <v>894</v>
      </c>
      <c r="B1373" t="s">
        <v>4359</v>
      </c>
      <c r="C1373">
        <v>774.75</v>
      </c>
      <c r="D1373">
        <v>310.71752957581731</v>
      </c>
      <c r="E1373">
        <v>303.74587361246557</v>
      </c>
      <c r="F1373">
        <v>262.16160353168891</v>
      </c>
      <c r="G1373">
        <v>372.04263774572922</v>
      </c>
      <c r="H1373">
        <v>-137.97504175749819</v>
      </c>
      <c r="I1373">
        <v>-139.33652001235299</v>
      </c>
      <c r="J1373">
        <v>-158.05900020148479</v>
      </c>
      <c r="K1373">
        <v>-115.04877769390311</v>
      </c>
      <c r="L1373">
        <v>592.32217284489127</v>
      </c>
      <c r="M1373">
        <v>588.82406959197829</v>
      </c>
      <c r="N1373">
        <v>576.59271922640471</v>
      </c>
      <c r="O1373">
        <v>618.24224129995696</v>
      </c>
      <c r="P1373">
        <v>24.362891414783849</v>
      </c>
      <c r="Q1373">
        <v>24.264286579529958</v>
      </c>
      <c r="R1373">
        <v>20.426570495107949</v>
      </c>
      <c r="S1373">
        <v>27.427718900085761</v>
      </c>
      <c r="T1373">
        <v>68502.442052297964</v>
      </c>
      <c r="U1373">
        <v>68502.557367130677</v>
      </c>
      <c r="V1373">
        <v>68455.730568442596</v>
      </c>
      <c r="W1373">
        <v>68549.324261994247</v>
      </c>
      <c r="X1373">
        <v>5363.0256199491178</v>
      </c>
      <c r="Y1373">
        <v>5391.8408527772081</v>
      </c>
      <c r="Z1373">
        <v>5132.9760517350169</v>
      </c>
      <c r="AA1373">
        <v>5507.2319454400094</v>
      </c>
      <c r="AB1373">
        <v>1018.47454312886</v>
      </c>
      <c r="AC1373">
        <v>1004.30468258697</v>
      </c>
      <c r="AD1373">
        <v>855.80530686760187</v>
      </c>
      <c r="AE1373">
        <v>1230.1050059352681</v>
      </c>
      <c r="AF1373">
        <v>56.360804391612987</v>
      </c>
      <c r="AG1373">
        <v>56.028233194708513</v>
      </c>
      <c r="AH1373">
        <v>54.863952330293777</v>
      </c>
      <c r="AI1373">
        <v>58.8267900332661</v>
      </c>
      <c r="AJ1373">
        <v>0.46508870280239711</v>
      </c>
      <c r="AK1373">
        <v>0.46508866903082891</v>
      </c>
      <c r="AL1373">
        <v>0.46507005654809158</v>
      </c>
      <c r="AM1373">
        <v>0.46510703833079392</v>
      </c>
      <c r="AN1373">
        <v>0.9641111153625066</v>
      </c>
      <c r="AO1373">
        <v>0.96411111536250627</v>
      </c>
      <c r="AP1373">
        <v>0.96411111536250627</v>
      </c>
      <c r="AQ1373">
        <v>0.96411111536250627</v>
      </c>
      <c r="AR1373">
        <v>11.85039937399215</v>
      </c>
      <c r="AS1373">
        <v>11.85039937399215</v>
      </c>
      <c r="AT1373">
        <v>11.85039937399215</v>
      </c>
      <c r="AU1373">
        <v>11.85039937399215</v>
      </c>
      <c r="AV1373" t="str">
        <f>VLOOKUP(Sheet1[[#This Row],[NPDES ID2]],Combined_Sheet__Major_Only___2[[NPDES ID2]:[ECHO BFR]],3,FALSE)</f>
        <v>MN</v>
      </c>
      <c r="AW1373" t="s">
        <v>54</v>
      </c>
      <c r="AX1373" t="str">
        <f>VLOOKUP(Sheet1[[#This Row],[NPDES ID2]],Combined_Sheet__Major_Only___2[[NPDES ID2]:[ECHO BFR]],27,FALSE)</f>
        <v>-</v>
      </c>
      <c r="AY1373" t="str">
        <f>VLOOKUP(Sheet1[[#This Row],[NPDES ID2]],Combined_Sheet__Major_Only___2[[NPDES ID2]:[ECHO BFR]],28,FALSE)</f>
        <v>-</v>
      </c>
      <c r="AZ1373" t="str">
        <f>VLOOKUP(Sheet1[[#This Row],[NPDES ID2]],Combined_Sheet__Major_Only___2[[NPDES ID2]:[ECHO BFR]],29,FALSE)</f>
        <v>thickening</v>
      </c>
      <c r="BA1373">
        <f>VLOOKUP(Sheet1[[#This Row],[NPDES ID2]],Combined_Sheet__Major_Only___2[[NPDES ID2]:[ECHO BFR]],17,FALSE)</f>
        <v>43.646166999999998</v>
      </c>
      <c r="BB1373">
        <f>VLOOKUP(Sheet1[[#This Row],[NPDES ID2]],Combined_Sheet__Major_Only___2[[NPDES ID2]:[ECHO BFR]],18,FALSE)</f>
        <v>-95.551693999999998</v>
      </c>
      <c r="BC1373" s="2" t="str">
        <f>IF(ISNUMBER(SEARCH("aerobic",$AW1373)),"aerobic","")</f>
        <v/>
      </c>
      <c r="BD1373" s="2" t="str">
        <f>IF(ISNUMBER(SEARCH("anaer",$AW1373)),"anaer","")</f>
        <v/>
      </c>
      <c r="BE1373" s="2" t="str">
        <f>IF(ISNUMBER(SEARCH("thickening",$AZ1373)),"thickening","")</f>
        <v>thickening</v>
      </c>
      <c r="BF1373" s="3" t="str">
        <f>IF(ISNUMBER(SEARCH("airDry",$AW1373)),"airDry","")</f>
        <v/>
      </c>
      <c r="BG1373" s="3" t="str">
        <f>IF(ISNUMBER(SEARCH("heatDry",$AY1373)),"heatDry","")</f>
        <v/>
      </c>
      <c r="BH1373" s="3" t="str">
        <f>IF(AND(ISNUMBER(SEARCH("aerobic",$AW1373)),ISNUMBER(SEARCH("anaer",$AW1373))),"Combined Aer and Anaer.","")</f>
        <v/>
      </c>
    </row>
    <row r="1374" spans="1:60" x14ac:dyDescent="0.25">
      <c r="A1374" s="5">
        <v>1010</v>
      </c>
      <c r="B1374" t="s">
        <v>4885</v>
      </c>
      <c r="C1374">
        <v>457.34</v>
      </c>
      <c r="D1374">
        <v>361.89280643372609</v>
      </c>
      <c r="E1374">
        <v>358.46795284889993</v>
      </c>
      <c r="F1374">
        <v>289.08022168123478</v>
      </c>
      <c r="G1374">
        <v>441.87228577562098</v>
      </c>
      <c r="H1374">
        <v>-108.49386045252589</v>
      </c>
      <c r="I1374">
        <v>-109.8227433780244</v>
      </c>
      <c r="J1374">
        <v>-129.33804505725999</v>
      </c>
      <c r="K1374">
        <v>-87.005589174092748</v>
      </c>
      <c r="L1374">
        <v>321.40400077451773</v>
      </c>
      <c r="M1374">
        <v>320.29448574147199</v>
      </c>
      <c r="N1374">
        <v>316.41452149268241</v>
      </c>
      <c r="O1374">
        <v>329.62576484132808</v>
      </c>
      <c r="P1374">
        <v>10.705737423757659</v>
      </c>
      <c r="Q1374">
        <v>10.81881077768432</v>
      </c>
      <c r="R1374">
        <v>8.7328171271599331</v>
      </c>
      <c r="S1374">
        <v>12.561179963701649</v>
      </c>
      <c r="T1374">
        <v>68472.306477099075</v>
      </c>
      <c r="U1374">
        <v>68472.421742528561</v>
      </c>
      <c r="V1374">
        <v>68425.615005394822</v>
      </c>
      <c r="W1374">
        <v>68519.168601501777</v>
      </c>
      <c r="X1374">
        <v>4385.2271541227001</v>
      </c>
      <c r="Y1374">
        <v>4400.0838726980182</v>
      </c>
      <c r="Z1374">
        <v>4272.9577211395908</v>
      </c>
      <c r="AA1374">
        <v>4454.8115405745402</v>
      </c>
      <c r="AB1374">
        <v>664.00340712290347</v>
      </c>
      <c r="AC1374">
        <v>656.24892488894898</v>
      </c>
      <c r="AD1374">
        <v>579.60434683060498</v>
      </c>
      <c r="AE1374">
        <v>765.22831026305994</v>
      </c>
      <c r="AF1374">
        <v>68.87274590362027</v>
      </c>
      <c r="AG1374">
        <v>68.63515572944091</v>
      </c>
      <c r="AH1374">
        <v>67.803471410688687</v>
      </c>
      <c r="AI1374">
        <v>70.634353908295992</v>
      </c>
      <c r="AJ1374">
        <v>0.61788340651544305</v>
      </c>
      <c r="AK1374">
        <v>0.61788338522003849</v>
      </c>
      <c r="AL1374">
        <v>0.61787159213181431</v>
      </c>
      <c r="AM1374">
        <v>0.61789502374077121</v>
      </c>
      <c r="AN1374">
        <v>0.96409613357846413</v>
      </c>
      <c r="AO1374">
        <v>0.96409613357846424</v>
      </c>
      <c r="AP1374">
        <v>0.96409613357846424</v>
      </c>
      <c r="AQ1374">
        <v>0.96409613357846424</v>
      </c>
      <c r="AR1374">
        <v>16.550489022094041</v>
      </c>
      <c r="AS1374">
        <v>16.55048902209403</v>
      </c>
      <c r="AT1374">
        <v>16.55048902209403</v>
      </c>
      <c r="AU1374">
        <v>16.55048902209403</v>
      </c>
      <c r="AV1374" t="str">
        <f>VLOOKUP(Sheet1[[#This Row],[NPDES ID2]],Combined_Sheet__Major_Only___2[[NPDES ID2]:[ECHO BFR]],3,FALSE)</f>
        <v>OR</v>
      </c>
      <c r="AW1374" t="s">
        <v>544</v>
      </c>
      <c r="AX1374" t="str">
        <f>VLOOKUP(Sheet1[[#This Row],[NPDES ID2]],Combined_Sheet__Major_Only___2[[NPDES ID2]:[ECHO BFR]],27,FALSE)</f>
        <v>-</v>
      </c>
      <c r="AY1374" t="str">
        <f>VLOOKUP(Sheet1[[#This Row],[NPDES ID2]],Combined_Sheet__Major_Only___2[[NPDES ID2]:[ECHO BFR]],28,FALSE)</f>
        <v>-</v>
      </c>
      <c r="AZ1374" t="str">
        <f>VLOOKUP(Sheet1[[#This Row],[NPDES ID2]],Combined_Sheet__Major_Only___2[[NPDES ID2]:[ECHO BFR]],29,FALSE)</f>
        <v>thickening</v>
      </c>
      <c r="BA1374">
        <f>VLOOKUP(Sheet1[[#This Row],[NPDES ID2]],Combined_Sheet__Major_Only___2[[NPDES ID2]:[ECHO BFR]],17,FALSE)</f>
        <v>44.549988999999997</v>
      </c>
      <c r="BB1374">
        <f>VLOOKUP(Sheet1[[#This Row],[NPDES ID2]],Combined_Sheet__Major_Only___2[[NPDES ID2]:[ECHO BFR]],18,FALSE)</f>
        <v>-122.897701</v>
      </c>
      <c r="BC1374" s="2" t="str">
        <f>IF(ISNUMBER(SEARCH("aerobic",$AW1374)),"aerobic","")</f>
        <v>aerobic</v>
      </c>
      <c r="BD1374" s="2" t="str">
        <f>IF(ISNUMBER(SEARCH("anaer",$AW1374)),"anaer","")</f>
        <v/>
      </c>
      <c r="BE1374" s="2" t="str">
        <f>IF(ISNUMBER(SEARCH("thickening",$AZ1374)),"thickening","")</f>
        <v>thickening</v>
      </c>
      <c r="BF1374" s="3" t="str">
        <f>IF(ISNUMBER(SEARCH("airDry",$AW1374)),"airDry","")</f>
        <v/>
      </c>
      <c r="BG1374" s="3" t="str">
        <f>IF(ISNUMBER(SEARCH("heatDry",$AY1374)),"heatDry","")</f>
        <v/>
      </c>
      <c r="BH1374" s="3" t="str">
        <f>IF(AND(ISNUMBER(SEARCH("aerobic",$AW1374)),ISNUMBER(SEARCH("anaer",$AW1374))),"Combined Aer and Anaer.","")</f>
        <v/>
      </c>
    </row>
    <row r="1375" spans="1:60" x14ac:dyDescent="0.25">
      <c r="A1375" s="5">
        <v>116</v>
      </c>
      <c r="B1375" t="s">
        <v>651</v>
      </c>
      <c r="C1375">
        <v>10705</v>
      </c>
      <c r="D1375">
        <v>2024.1752064048669</v>
      </c>
      <c r="E1375">
        <v>2031.5617368337259</v>
      </c>
      <c r="F1375">
        <v>1620.8407584282211</v>
      </c>
      <c r="G1375">
        <v>2387.7173752991198</v>
      </c>
      <c r="H1375">
        <v>-105.51827697582191</v>
      </c>
      <c r="I1375">
        <v>-107.4435704105057</v>
      </c>
      <c r="J1375">
        <v>-126.181548733922</v>
      </c>
      <c r="K1375">
        <v>-83.021079226071294</v>
      </c>
      <c r="L1375">
        <v>7557.2103527462132</v>
      </c>
      <c r="M1375">
        <v>7531.4373885792902</v>
      </c>
      <c r="N1375">
        <v>7441.8198367120594</v>
      </c>
      <c r="O1375">
        <v>7747.6125404786226</v>
      </c>
      <c r="P1375">
        <v>250.39520671593931</v>
      </c>
      <c r="Q1375">
        <v>253.2316398208217</v>
      </c>
      <c r="R1375">
        <v>204.1333105240399</v>
      </c>
      <c r="S1375">
        <v>294.28792501324517</v>
      </c>
      <c r="T1375">
        <v>68465.965589871543</v>
      </c>
      <c r="U1375">
        <v>68466.080844905984</v>
      </c>
      <c r="V1375">
        <v>68419.278328964429</v>
      </c>
      <c r="W1375">
        <v>68512.823488087059</v>
      </c>
      <c r="X1375">
        <v>4365.02430340912</v>
      </c>
      <c r="Y1375">
        <v>4379.630239952503</v>
      </c>
      <c r="Z1375">
        <v>4254.8976524837499</v>
      </c>
      <c r="AA1375">
        <v>4433.2299473611483</v>
      </c>
      <c r="AB1375">
        <v>658.52270763709066</v>
      </c>
      <c r="AC1375">
        <v>650.95229808736144</v>
      </c>
      <c r="AD1375">
        <v>574.96390031496014</v>
      </c>
      <c r="AE1375">
        <v>758.64501918656686</v>
      </c>
      <c r="AF1375">
        <v>69.217473645658671</v>
      </c>
      <c r="AG1375">
        <v>68.98526512546907</v>
      </c>
      <c r="AH1375">
        <v>68.15841220774314</v>
      </c>
      <c r="AI1375">
        <v>70.956470293601456</v>
      </c>
      <c r="AJ1375">
        <v>0.622101849445864</v>
      </c>
      <c r="AK1375">
        <v>0.62210130179236867</v>
      </c>
      <c r="AL1375">
        <v>0.62182507296496026</v>
      </c>
      <c r="AM1375">
        <v>0.62237414052573148</v>
      </c>
      <c r="AN1375">
        <v>0.96409297963805718</v>
      </c>
      <c r="AO1375">
        <v>0.9640929796380574</v>
      </c>
      <c r="AP1375">
        <v>0.9640929796380574</v>
      </c>
      <c r="AQ1375">
        <v>0.9640929796380574</v>
      </c>
      <c r="AR1375">
        <v>16.671188397257261</v>
      </c>
      <c r="AS1375">
        <v>16.671188397257271</v>
      </c>
      <c r="AT1375">
        <v>16.671188397257271</v>
      </c>
      <c r="AU1375">
        <v>16.671188397257271</v>
      </c>
      <c r="AV1375" t="str">
        <f>VLOOKUP(Sheet1[[#This Row],[NPDES ID2]],Combined_Sheet__Major_Only___2[[NPDES ID2]:[ECHO BFR]],3,FALSE)</f>
        <v>CA</v>
      </c>
      <c r="AW1375" t="s">
        <v>12185</v>
      </c>
      <c r="AX1375" t="str">
        <f>VLOOKUP(Sheet1[[#This Row],[NPDES ID2]],Combined_Sheet__Major_Only___2[[NPDES ID2]:[ECHO BFR]],27,FALSE)</f>
        <v>methaneBioCaptureRecover, tempSludgeStore</v>
      </c>
      <c r="AY1375" t="str">
        <f>VLOOKUP(Sheet1[[#This Row],[NPDES ID2]],Combined_Sheet__Major_Only___2[[NPDES ID2]:[ECHO BFR]],28,FALSE)</f>
        <v>-</v>
      </c>
      <c r="AZ1375" t="str">
        <f>VLOOKUP(Sheet1[[#This Row],[NPDES ID2]],Combined_Sheet__Major_Only___2[[NPDES ID2]:[ECHO BFR]],29,FALSE)</f>
        <v>thickening</v>
      </c>
      <c r="BA1375">
        <f>VLOOKUP(Sheet1[[#This Row],[NPDES ID2]],Combined_Sheet__Major_Only___2[[NPDES ID2]:[ECHO BFR]],17,FALSE)</f>
        <v>37.740278000000004</v>
      </c>
      <c r="BB1375">
        <f>VLOOKUP(Sheet1[[#This Row],[NPDES ID2]],Combined_Sheet__Major_Only___2[[NPDES ID2]:[ECHO BFR]],18,FALSE)</f>
        <v>-122.390278</v>
      </c>
      <c r="BC1375" s="2" t="str">
        <f>IF(ISNUMBER(SEARCH("aerobic",$AW1375)),"aerobic","")</f>
        <v/>
      </c>
      <c r="BD1375" s="2" t="str">
        <f>IF(ISNUMBER(SEARCH("anaer",$AW1375)),"anaer","")</f>
        <v>anaer</v>
      </c>
      <c r="BE1375" s="2" t="str">
        <f>IF(ISNUMBER(SEARCH("thickening",$AZ1375)),"thickening","")</f>
        <v>thickening</v>
      </c>
      <c r="BF1375" s="3" t="str">
        <f>IF(ISNUMBER(SEARCH("airDry",$AW1375)),"airDry","")</f>
        <v/>
      </c>
      <c r="BG1375" s="3" t="str">
        <f>IF(ISNUMBER(SEARCH("heatDry",$AY1375)),"heatDry","")</f>
        <v/>
      </c>
      <c r="BH1375" s="3" t="str">
        <f>IF(AND(ISNUMBER(SEARCH("aerobic",$AW1375)),ISNUMBER(SEARCH("anaer",$AW1375))),"Combined Aer and Anaer.","")</f>
        <v/>
      </c>
    </row>
    <row r="1376" spans="1:60" x14ac:dyDescent="0.25">
      <c r="A1376" s="5">
        <v>1422</v>
      </c>
      <c r="B1376" t="s">
        <v>6727</v>
      </c>
      <c r="C1376">
        <v>132</v>
      </c>
      <c r="D1376">
        <v>793.44021829232452</v>
      </c>
      <c r="E1376">
        <v>788.3032782040134</v>
      </c>
      <c r="F1376">
        <v>564.67994337212508</v>
      </c>
      <c r="G1376">
        <v>1023.107117617599</v>
      </c>
      <c r="H1376">
        <v>-108.46989391445901</v>
      </c>
      <c r="I1376">
        <v>-109.81162407891949</v>
      </c>
      <c r="J1376">
        <v>-129.3209289052468</v>
      </c>
      <c r="K1376">
        <v>-87.019627496165555</v>
      </c>
      <c r="L1376">
        <v>92.846486121848116</v>
      </c>
      <c r="M1376">
        <v>92.526893347672228</v>
      </c>
      <c r="N1376">
        <v>91.409079787910827</v>
      </c>
      <c r="O1376">
        <v>95.214971221590332</v>
      </c>
      <c r="P1376">
        <v>3.0898345743002071</v>
      </c>
      <c r="Q1376">
        <v>3.1227573046373971</v>
      </c>
      <c r="R1376">
        <v>2.5201123022224832</v>
      </c>
      <c r="S1376">
        <v>3.6261286019953278</v>
      </c>
      <c r="T1376">
        <v>68460.854996599548</v>
      </c>
      <c r="U1376">
        <v>68460.970243255855</v>
      </c>
      <c r="V1376">
        <v>68414.17112948744</v>
      </c>
      <c r="W1376">
        <v>68507.709488616063</v>
      </c>
      <c r="X1376">
        <v>4380.6604149202076</v>
      </c>
      <c r="Y1376">
        <v>4395.4645760587573</v>
      </c>
      <c r="Z1376">
        <v>4268.8078831554658</v>
      </c>
      <c r="AA1376">
        <v>4449.979941644151</v>
      </c>
      <c r="AB1376">
        <v>662.7725061978756</v>
      </c>
      <c r="AC1376">
        <v>655.04004667719391</v>
      </c>
      <c r="AD1376">
        <v>578.59944804167367</v>
      </c>
      <c r="AE1376">
        <v>763.68104212538344</v>
      </c>
      <c r="AF1376">
        <v>68.931904497905904</v>
      </c>
      <c r="AG1376">
        <v>68.694677121223037</v>
      </c>
      <c r="AH1376">
        <v>67.864705756182389</v>
      </c>
      <c r="AI1376">
        <v>70.690275346705306</v>
      </c>
      <c r="AJ1376">
        <v>0.61860726322061044</v>
      </c>
      <c r="AK1376">
        <v>0.61860725709389064</v>
      </c>
      <c r="AL1376">
        <v>0.61860385355788039</v>
      </c>
      <c r="AM1376">
        <v>0.618610615930412</v>
      </c>
      <c r="AN1376">
        <v>0.96409043723928345</v>
      </c>
      <c r="AO1376">
        <v>0.96409043723928389</v>
      </c>
      <c r="AP1376">
        <v>0.96409043723928389</v>
      </c>
      <c r="AQ1376">
        <v>0.96409043723928389</v>
      </c>
      <c r="AR1376">
        <v>16.573041647062581</v>
      </c>
      <c r="AS1376">
        <v>16.573041647062581</v>
      </c>
      <c r="AT1376">
        <v>16.573041647062581</v>
      </c>
      <c r="AU1376">
        <v>16.573041647062581</v>
      </c>
      <c r="AV1376" t="str">
        <f>VLOOKUP(Sheet1[[#This Row],[NPDES ID2]],Combined_Sheet__Major_Only___2[[NPDES ID2]:[ECHO BFR]],3,FALSE)</f>
        <v>SD</v>
      </c>
      <c r="AW1376" t="s">
        <v>41</v>
      </c>
      <c r="AX1376" t="str">
        <f>VLOOKUP(Sheet1[[#This Row],[NPDES ID2]],Combined_Sheet__Major_Only___2[[NPDES ID2]:[ECHO BFR]],27,FALSE)</f>
        <v>tempSludgeStore</v>
      </c>
      <c r="AY1376" t="str">
        <f>VLOOKUP(Sheet1[[#This Row],[NPDES ID2]],Combined_Sheet__Major_Only___2[[NPDES ID2]:[ECHO BFR]],28,FALSE)</f>
        <v>-</v>
      </c>
      <c r="AZ1376" t="str">
        <f>VLOOKUP(Sheet1[[#This Row],[NPDES ID2]],Combined_Sheet__Major_Only___2[[NPDES ID2]:[ECHO BFR]],29,FALSE)</f>
        <v>thickening</v>
      </c>
      <c r="BA1376">
        <f>VLOOKUP(Sheet1[[#This Row],[NPDES ID2]],Combined_Sheet__Major_Only___2[[NPDES ID2]:[ECHO BFR]],17,FALSE)</f>
        <v>44.386625000000002</v>
      </c>
      <c r="BB1376">
        <f>VLOOKUP(Sheet1[[#This Row],[NPDES ID2]],Combined_Sheet__Major_Only___2[[NPDES ID2]:[ECHO BFR]],18,FALSE)</f>
        <v>-103.71223999999999</v>
      </c>
      <c r="BC1376" s="2" t="str">
        <f>IF(ISNUMBER(SEARCH("aerobic",$AW1376)),"aerobic","")</f>
        <v>aerobic</v>
      </c>
      <c r="BD1376" s="2" t="str">
        <f>IF(ISNUMBER(SEARCH("anaer",$AW1376)),"anaer","")</f>
        <v/>
      </c>
      <c r="BE1376" s="2" t="str">
        <f>IF(ISNUMBER(SEARCH("thickening",$AZ1376)),"thickening","")</f>
        <v>thickening</v>
      </c>
      <c r="BF1376" s="3" t="str">
        <f>IF(ISNUMBER(SEARCH("airDry",$AW1376)),"airDry","")</f>
        <v/>
      </c>
      <c r="BG1376" s="3" t="str">
        <f>IF(ISNUMBER(SEARCH("heatDry",$AY1376)),"heatDry","")</f>
        <v/>
      </c>
      <c r="BH1376" s="3" t="str">
        <f>IF(AND(ISNUMBER(SEARCH("aerobic",$AW1376)),ISNUMBER(SEARCH("anaer",$AW1376))),"Combined Aer and Anaer.","")</f>
        <v/>
      </c>
    </row>
    <row r="1377" spans="1:60" x14ac:dyDescent="0.25">
      <c r="A1377" s="5">
        <v>1620</v>
      </c>
      <c r="B1377" t="s">
        <v>7609</v>
      </c>
      <c r="C1377">
        <v>73.5</v>
      </c>
      <c r="D1377">
        <v>1336.662826706927</v>
      </c>
      <c r="E1377">
        <v>1323.3713101434321</v>
      </c>
      <c r="F1377">
        <v>921.26611389121672</v>
      </c>
      <c r="G1377">
        <v>1743.3396322743331</v>
      </c>
      <c r="H1377">
        <v>-108.88488441781151</v>
      </c>
      <c r="I1377">
        <v>-110.24661871369401</v>
      </c>
      <c r="J1377">
        <v>-129.7206247491535</v>
      </c>
      <c r="K1377">
        <v>-87.42201015437135</v>
      </c>
      <c r="L1377">
        <v>51.522604858072057</v>
      </c>
      <c r="M1377">
        <v>51.343312492267337</v>
      </c>
      <c r="N1377">
        <v>50.716195885091459</v>
      </c>
      <c r="O1377">
        <v>52.851354243188148</v>
      </c>
      <c r="P1377">
        <v>1.720837247363552</v>
      </c>
      <c r="Q1377">
        <v>1.7385696145343781</v>
      </c>
      <c r="R1377">
        <v>1.4041987217123</v>
      </c>
      <c r="S1377">
        <v>2.0176851983228561</v>
      </c>
      <c r="T1377">
        <v>68425.386524971706</v>
      </c>
      <c r="U1377">
        <v>68425.501713482226</v>
      </c>
      <c r="V1377">
        <v>68378.726211430767</v>
      </c>
      <c r="W1377">
        <v>68472.217377331093</v>
      </c>
      <c r="X1377">
        <v>4393.3648761071527</v>
      </c>
      <c r="Y1377">
        <v>4408.3449025933314</v>
      </c>
      <c r="Z1377">
        <v>4280.0030268215241</v>
      </c>
      <c r="AA1377">
        <v>4463.6473034083756</v>
      </c>
      <c r="AB1377">
        <v>666.77470136196837</v>
      </c>
      <c r="AC1377">
        <v>658.95616050911121</v>
      </c>
      <c r="AD1377">
        <v>581.84347011793091</v>
      </c>
      <c r="AE1377">
        <v>768.75545318954926</v>
      </c>
      <c r="AF1377">
        <v>68.697041836744916</v>
      </c>
      <c r="AG1377">
        <v>68.458010996661471</v>
      </c>
      <c r="AH1377">
        <v>67.621811204962754</v>
      </c>
      <c r="AI1377">
        <v>70.468679930219707</v>
      </c>
      <c r="AJ1377">
        <v>0.61573355730232182</v>
      </c>
      <c r="AK1377">
        <v>0.61573355389451956</v>
      </c>
      <c r="AL1377">
        <v>0.6157316597195337</v>
      </c>
      <c r="AM1377">
        <v>0.61573542318382435</v>
      </c>
      <c r="AN1377">
        <v>0.96407278259220919</v>
      </c>
      <c r="AO1377">
        <v>0.96407278259220897</v>
      </c>
      <c r="AP1377">
        <v>0.96407278259220897</v>
      </c>
      <c r="AQ1377">
        <v>0.96407278259220897</v>
      </c>
      <c r="AR1377">
        <v>16.484700192075309</v>
      </c>
      <c r="AS1377">
        <v>16.484700192075302</v>
      </c>
      <c r="AT1377">
        <v>16.484700192075302</v>
      </c>
      <c r="AU1377">
        <v>16.484700192075302</v>
      </c>
      <c r="AV1377" t="str">
        <f>VLOOKUP(Sheet1[[#This Row],[NPDES ID2]],Combined_Sheet__Major_Only___2[[NPDES ID2]:[ECHO BFR]],3,FALSE)</f>
        <v>IA</v>
      </c>
      <c r="AW1377" t="s">
        <v>12185</v>
      </c>
      <c r="AX1377" t="str">
        <f>VLOOKUP(Sheet1[[#This Row],[NPDES ID2]],Combined_Sheet__Major_Only___2[[NPDES ID2]:[ECHO BFR]],27,FALSE)</f>
        <v>methaneBioCaptureRecover</v>
      </c>
      <c r="AY1377" t="str">
        <f>VLOOKUP(Sheet1[[#This Row],[NPDES ID2]],Combined_Sheet__Major_Only___2[[NPDES ID2]:[ECHO BFR]],28,FALSE)</f>
        <v>-</v>
      </c>
      <c r="AZ1377" t="str">
        <f>VLOOKUP(Sheet1[[#This Row],[NPDES ID2]],Combined_Sheet__Major_Only___2[[NPDES ID2]:[ECHO BFR]],29,FALSE)</f>
        <v>thickening</v>
      </c>
      <c r="BA1377">
        <f>VLOOKUP(Sheet1[[#This Row],[NPDES ID2]],Combined_Sheet__Major_Only___2[[NPDES ID2]:[ECHO BFR]],17,FALSE)</f>
        <v>41.005474</v>
      </c>
      <c r="BB1377">
        <f>VLOOKUP(Sheet1[[#This Row],[NPDES ID2]],Combined_Sheet__Major_Only___2[[NPDES ID2]:[ECHO BFR]],18,FALSE)</f>
        <v>-95.238968999999997</v>
      </c>
      <c r="BC1377" s="2" t="str">
        <f>IF(ISNUMBER(SEARCH("aerobic",$AW1377)),"aerobic","")</f>
        <v/>
      </c>
      <c r="BD1377" s="2" t="str">
        <f>IF(ISNUMBER(SEARCH("anaer",$AW1377)),"anaer","")</f>
        <v>anaer</v>
      </c>
      <c r="BE1377" s="2" t="str">
        <f>IF(ISNUMBER(SEARCH("thickening",$AZ1377)),"thickening","")</f>
        <v>thickening</v>
      </c>
      <c r="BF1377" s="3" t="str">
        <f>IF(ISNUMBER(SEARCH("airDry",$AW1377)),"airDry","")</f>
        <v/>
      </c>
      <c r="BG1377" s="3" t="str">
        <f>IF(ISNUMBER(SEARCH("heatDry",$AY1377)),"heatDry","")</f>
        <v/>
      </c>
      <c r="BH1377" s="3" t="str">
        <f>IF(AND(ISNUMBER(SEARCH("aerobic",$AW1377)),ISNUMBER(SEARCH("anaer",$AW1377))),"Combined Aer and Anaer.","")</f>
        <v/>
      </c>
    </row>
    <row r="1378" spans="1:60" x14ac:dyDescent="0.25">
      <c r="A1378" s="5">
        <v>2356</v>
      </c>
      <c r="B1378" t="s">
        <v>10992</v>
      </c>
      <c r="C1378">
        <v>342.9</v>
      </c>
      <c r="D1378">
        <v>409.31203419515941</v>
      </c>
      <c r="E1378">
        <v>406.46460857803629</v>
      </c>
      <c r="F1378">
        <v>316.8309557903616</v>
      </c>
      <c r="G1378">
        <v>504.49691145203548</v>
      </c>
      <c r="H1378">
        <v>-109.0043047447114</v>
      </c>
      <c r="I1378">
        <v>-110.3594426741176</v>
      </c>
      <c r="J1378">
        <v>-129.83040991028571</v>
      </c>
      <c r="K1378">
        <v>-87.505090848340174</v>
      </c>
      <c r="L1378">
        <v>239.9914173300015</v>
      </c>
      <c r="M1378">
        <v>239.15203907200359</v>
      </c>
      <c r="N1378">
        <v>236.21655302581149</v>
      </c>
      <c r="O1378">
        <v>246.21161906140591</v>
      </c>
      <c r="P1378">
        <v>8.0288881927805864</v>
      </c>
      <c r="Q1378">
        <v>8.110741851110344</v>
      </c>
      <c r="R1378">
        <v>6.5529755800013136</v>
      </c>
      <c r="S1378">
        <v>9.4100922350096052</v>
      </c>
      <c r="T1378">
        <v>68406.138739743095</v>
      </c>
      <c r="U1378">
        <v>68406.253896699462</v>
      </c>
      <c r="V1378">
        <v>68359.491208091495</v>
      </c>
      <c r="W1378">
        <v>68452.956763496622</v>
      </c>
      <c r="X1378">
        <v>4399.0420199606906</v>
      </c>
      <c r="Y1378">
        <v>4414.1056043493772</v>
      </c>
      <c r="Z1378">
        <v>4284.9880407811224</v>
      </c>
      <c r="AA1378">
        <v>4469.7658215380652</v>
      </c>
      <c r="AB1378">
        <v>668.61117020204836</v>
      </c>
      <c r="AC1378">
        <v>660.75480069263551</v>
      </c>
      <c r="AD1378">
        <v>583.32441751615283</v>
      </c>
      <c r="AE1378">
        <v>771.09823771615015</v>
      </c>
      <c r="AF1378">
        <v>68.590071531403325</v>
      </c>
      <c r="AG1378">
        <v>68.350298900412781</v>
      </c>
      <c r="AH1378">
        <v>67.511137136910904</v>
      </c>
      <c r="AI1378">
        <v>70.36766090864765</v>
      </c>
      <c r="AJ1378">
        <v>0.61442476896051523</v>
      </c>
      <c r="AK1378">
        <v>0.6144247530246969</v>
      </c>
      <c r="AL1378">
        <v>0.61441591842069299</v>
      </c>
      <c r="AM1378">
        <v>0.61443347175538854</v>
      </c>
      <c r="AN1378">
        <v>0.96406319462190881</v>
      </c>
      <c r="AO1378">
        <v>0.96406319462190848</v>
      </c>
      <c r="AP1378">
        <v>0.96406319462190848</v>
      </c>
      <c r="AQ1378">
        <v>0.96406319462190848</v>
      </c>
      <c r="AR1378">
        <v>16.444205114342878</v>
      </c>
      <c r="AS1378">
        <v>16.444205114342878</v>
      </c>
      <c r="AT1378">
        <v>16.444205114342878</v>
      </c>
      <c r="AU1378">
        <v>16.444205114342878</v>
      </c>
      <c r="AV1378" t="str">
        <f>VLOOKUP(Sheet1[[#This Row],[NPDES ID2]],Combined_Sheet__Major_Only___2[[NPDES ID2]:[ECHO BFR]],3,FALSE)</f>
        <v>WA</v>
      </c>
      <c r="AW1378" t="s">
        <v>12185</v>
      </c>
      <c r="AX1378" t="str">
        <f>VLOOKUP(Sheet1[[#This Row],[NPDES ID2]],Combined_Sheet__Major_Only___2[[NPDES ID2]:[ECHO BFR]],27,FALSE)</f>
        <v>methaneBioCaptureRecover</v>
      </c>
      <c r="AY1378" t="str">
        <f>VLOOKUP(Sheet1[[#This Row],[NPDES ID2]],Combined_Sheet__Major_Only___2[[NPDES ID2]:[ECHO BFR]],28,FALSE)</f>
        <v>-</v>
      </c>
      <c r="AZ1378" t="str">
        <f>VLOOKUP(Sheet1[[#This Row],[NPDES ID2]],Combined_Sheet__Major_Only___2[[NPDES ID2]:[ECHO BFR]],29,FALSE)</f>
        <v>preliminaryOps, thickening</v>
      </c>
      <c r="BA1378">
        <f>VLOOKUP(Sheet1[[#This Row],[NPDES ID2]],Combined_Sheet__Major_Only___2[[NPDES ID2]:[ECHO BFR]],17,FALSE)</f>
        <v>47.448261000000002</v>
      </c>
      <c r="BB1378">
        <f>VLOOKUP(Sheet1[[#This Row],[NPDES ID2]],Combined_Sheet__Major_Only___2[[NPDES ID2]:[ECHO BFR]],18,FALSE)</f>
        <v>-122.34757500000001</v>
      </c>
      <c r="BC1378" s="2" t="str">
        <f>IF(ISNUMBER(SEARCH("aerobic",$AW1378)),"aerobic","")</f>
        <v/>
      </c>
      <c r="BD1378" s="2" t="str">
        <f>IF(ISNUMBER(SEARCH("anaer",$AW1378)),"anaer","")</f>
        <v>anaer</v>
      </c>
      <c r="BE1378" s="2" t="str">
        <f>IF(ISNUMBER(SEARCH("thickening",$AZ1378)),"thickening","")</f>
        <v>thickening</v>
      </c>
      <c r="BF1378" s="3" t="str">
        <f>IF(ISNUMBER(SEARCH("airDry",$AW1378)),"airDry","")</f>
        <v/>
      </c>
      <c r="BG1378" s="3" t="str">
        <f>IF(ISNUMBER(SEARCH("heatDry",$AY1378)),"heatDry","")</f>
        <v/>
      </c>
      <c r="BH1378" s="3" t="str">
        <f>IF(AND(ISNUMBER(SEARCH("aerobic",$AW1378)),ISNUMBER(SEARCH("anaer",$AW1378))),"Combined Aer and Anaer.","")</f>
        <v/>
      </c>
    </row>
    <row r="1379" spans="1:60" x14ac:dyDescent="0.25">
      <c r="A1379" s="5">
        <v>1328</v>
      </c>
      <c r="B1379" t="s">
        <v>6314</v>
      </c>
      <c r="C1379">
        <v>170.39</v>
      </c>
      <c r="D1379">
        <v>652.32354531781345</v>
      </c>
      <c r="E1379">
        <v>648.83466442586666</v>
      </c>
      <c r="F1379">
        <v>470.93872307269771</v>
      </c>
      <c r="G1379">
        <v>832.31895721770957</v>
      </c>
      <c r="H1379">
        <v>-109.80359175675559</v>
      </c>
      <c r="I1379">
        <v>-111.19958891933</v>
      </c>
      <c r="J1379">
        <v>-130.60158082276089</v>
      </c>
      <c r="K1379">
        <v>-88.287208452452035</v>
      </c>
      <c r="L1379">
        <v>118.49252541089631</v>
      </c>
      <c r="M1379">
        <v>118.0696535026518</v>
      </c>
      <c r="N1379">
        <v>116.59063872253699</v>
      </c>
      <c r="O1379">
        <v>121.6263727717628</v>
      </c>
      <c r="P1379">
        <v>3.9911952753114122</v>
      </c>
      <c r="Q1379">
        <v>4.0301378567707289</v>
      </c>
      <c r="R1379">
        <v>3.2603640161966849</v>
      </c>
      <c r="S1379">
        <v>4.6698575208403961</v>
      </c>
      <c r="T1379">
        <v>68388.070109449574</v>
      </c>
      <c r="U1379">
        <v>68388.185236784862</v>
      </c>
      <c r="V1379">
        <v>68341.434576645115</v>
      </c>
      <c r="W1379">
        <v>68434.876090501362</v>
      </c>
      <c r="X1379">
        <v>4426.1689756739079</v>
      </c>
      <c r="Y1379">
        <v>4441.5773140128395</v>
      </c>
      <c r="Z1379">
        <v>4309.1567370718922</v>
      </c>
      <c r="AA1379">
        <v>4498.7802264155143</v>
      </c>
      <c r="AB1379">
        <v>676.74020570919834</v>
      </c>
      <c r="AC1379">
        <v>668.71103423603654</v>
      </c>
      <c r="AD1379">
        <v>589.93301819503665</v>
      </c>
      <c r="AE1379">
        <v>781.37124761491725</v>
      </c>
      <c r="AF1379">
        <v>68.151655871510954</v>
      </c>
      <c r="AG1379">
        <v>67.90850013580561</v>
      </c>
      <c r="AH1379">
        <v>67.057740033536803</v>
      </c>
      <c r="AI1379">
        <v>69.954027540409555</v>
      </c>
      <c r="AJ1379">
        <v>0.60906110357817955</v>
      </c>
      <c r="AK1379">
        <v>0.60906109567796585</v>
      </c>
      <c r="AL1379">
        <v>0.60905670864838279</v>
      </c>
      <c r="AM1379">
        <v>0.60906542510622297</v>
      </c>
      <c r="AN1379">
        <v>0.96405418937037823</v>
      </c>
      <c r="AO1379">
        <v>0.96405418937037857</v>
      </c>
      <c r="AP1379">
        <v>0.96405418937037857</v>
      </c>
      <c r="AQ1379">
        <v>0.96405418937037857</v>
      </c>
      <c r="AR1379">
        <v>16.279374904454059</v>
      </c>
      <c r="AS1379">
        <v>16.279374904454059</v>
      </c>
      <c r="AT1379">
        <v>16.279374904454059</v>
      </c>
      <c r="AU1379">
        <v>16.279374904454059</v>
      </c>
      <c r="AV1379" t="str">
        <f>VLOOKUP(Sheet1[[#This Row],[NPDES ID2]],Combined_Sheet__Major_Only___2[[NPDES ID2]:[ECHO BFR]],3,FALSE)</f>
        <v>MO</v>
      </c>
      <c r="AW1379" t="s">
        <v>41</v>
      </c>
      <c r="AX1379" t="str">
        <f>VLOOKUP(Sheet1[[#This Row],[NPDES ID2]],Combined_Sheet__Major_Only___2[[NPDES ID2]:[ECHO BFR]],27,FALSE)</f>
        <v>-</v>
      </c>
      <c r="AY1379" t="str">
        <f>VLOOKUP(Sheet1[[#This Row],[NPDES ID2]],Combined_Sheet__Major_Only___2[[NPDES ID2]:[ECHO BFR]],28,FALSE)</f>
        <v>-</v>
      </c>
      <c r="AZ1379" t="str">
        <f>VLOOKUP(Sheet1[[#This Row],[NPDES ID2]],Combined_Sheet__Major_Only___2[[NPDES ID2]:[ECHO BFR]],29,FALSE)</f>
        <v>thickening</v>
      </c>
      <c r="BA1379">
        <f>VLOOKUP(Sheet1[[#This Row],[NPDES ID2]],Combined_Sheet__Major_Only___2[[NPDES ID2]:[ECHO BFR]],17,FALSE)</f>
        <v>38.965746000000003</v>
      </c>
      <c r="BB1379">
        <f>VLOOKUP(Sheet1[[#This Row],[NPDES ID2]],Combined_Sheet__Major_Only___2[[NPDES ID2]:[ECHO BFR]],18,FALSE)</f>
        <v>-90.934115000000006</v>
      </c>
      <c r="BC1379" s="2" t="str">
        <f>IF(ISNUMBER(SEARCH("aerobic",$AW1379)),"aerobic","")</f>
        <v>aerobic</v>
      </c>
      <c r="BD1379" s="2" t="str">
        <f>IF(ISNUMBER(SEARCH("anaer",$AW1379)),"anaer","")</f>
        <v/>
      </c>
      <c r="BE1379" s="2" t="str">
        <f>IF(ISNUMBER(SEARCH("thickening",$AZ1379)),"thickening","")</f>
        <v>thickening</v>
      </c>
      <c r="BF1379" s="3" t="str">
        <f>IF(ISNUMBER(SEARCH("airDry",$AW1379)),"airDry","")</f>
        <v/>
      </c>
      <c r="BG1379" s="3" t="str">
        <f>IF(ISNUMBER(SEARCH("heatDry",$AY1379)),"heatDry","")</f>
        <v/>
      </c>
      <c r="BH1379" s="3" t="str">
        <f>IF(AND(ISNUMBER(SEARCH("aerobic",$AW1379)),ISNUMBER(SEARCH("anaer",$AW1379))),"Combined Aer and Anaer.","")</f>
        <v/>
      </c>
    </row>
    <row r="1380" spans="1:60" x14ac:dyDescent="0.25">
      <c r="A1380" s="5">
        <v>749</v>
      </c>
      <c r="B1380" t="s">
        <v>3687</v>
      </c>
      <c r="C1380">
        <v>2497</v>
      </c>
      <c r="D1380">
        <v>574.14052311826765</v>
      </c>
      <c r="E1380">
        <v>569.55315724428226</v>
      </c>
      <c r="F1380">
        <v>469.31418625159017</v>
      </c>
      <c r="G1380">
        <v>667.161937374736</v>
      </c>
      <c r="H1380">
        <v>-108.9025725338908</v>
      </c>
      <c r="I1380">
        <v>-110.4105050536495</v>
      </c>
      <c r="J1380">
        <v>-129.69262922241739</v>
      </c>
      <c r="K1380">
        <v>-87.159199978892104</v>
      </c>
      <c r="L1380">
        <v>1741.2900463817321</v>
      </c>
      <c r="M1380">
        <v>1735.1264400664879</v>
      </c>
      <c r="N1380">
        <v>1713.596350056031</v>
      </c>
      <c r="O1380">
        <v>1786.9364687901541</v>
      </c>
      <c r="P1380">
        <v>58.472926175245711</v>
      </c>
      <c r="Q1380">
        <v>59.053738921058432</v>
      </c>
      <c r="R1380">
        <v>47.748370283784027</v>
      </c>
      <c r="S1380">
        <v>68.47336591653044</v>
      </c>
      <c r="T1380">
        <v>68358.864494439898</v>
      </c>
      <c r="U1380">
        <v>68358.979573896504</v>
      </c>
      <c r="V1380">
        <v>68312.248356227312</v>
      </c>
      <c r="W1380">
        <v>68405.651010014495</v>
      </c>
      <c r="X1380">
        <v>4411.9977514813709</v>
      </c>
      <c r="Y1380">
        <v>4427.2693097978927</v>
      </c>
      <c r="Z1380">
        <v>4296.3520693250466</v>
      </c>
      <c r="AA1380">
        <v>4483.7348501015431</v>
      </c>
      <c r="AB1380">
        <v>672.90043745479886</v>
      </c>
      <c r="AC1380">
        <v>664.96619877680178</v>
      </c>
      <c r="AD1380">
        <v>586.7537211622988</v>
      </c>
      <c r="AE1380">
        <v>776.62546387945417</v>
      </c>
      <c r="AF1380">
        <v>68.348582702997277</v>
      </c>
      <c r="AG1380">
        <v>68.107550689521304</v>
      </c>
      <c r="AH1380">
        <v>67.261048483182961</v>
      </c>
      <c r="AI1380">
        <v>70.139130984650933</v>
      </c>
      <c r="AJ1380">
        <v>0.6114703094645122</v>
      </c>
      <c r="AK1380">
        <v>0.6114701910592818</v>
      </c>
      <c r="AL1380">
        <v>0.61140589447637794</v>
      </c>
      <c r="AM1380">
        <v>0.61153365578267438</v>
      </c>
      <c r="AN1380">
        <v>0.96403962399343091</v>
      </c>
      <c r="AO1380">
        <v>0.96403962399343113</v>
      </c>
      <c r="AP1380">
        <v>0.96403962399343113</v>
      </c>
      <c r="AQ1380">
        <v>0.96403962399343113</v>
      </c>
      <c r="AR1380">
        <v>16.351428646628339</v>
      </c>
      <c r="AS1380">
        <v>16.351428646628332</v>
      </c>
      <c r="AT1380">
        <v>16.351428646628332</v>
      </c>
      <c r="AU1380">
        <v>16.351428646628332</v>
      </c>
      <c r="AV1380" t="str">
        <f>VLOOKUP(Sheet1[[#This Row],[NPDES ID2]],Combined_Sheet__Major_Only___2[[NPDES ID2]:[ECHO BFR]],3,FALSE)</f>
        <v>OR</v>
      </c>
      <c r="AW1380" t="s">
        <v>12185</v>
      </c>
      <c r="AX1380" t="str">
        <f>VLOOKUP(Sheet1[[#This Row],[NPDES ID2]],Combined_Sheet__Major_Only___2[[NPDES ID2]:[ECHO BFR]],27,FALSE)</f>
        <v>methaneBioCaptureRecover</v>
      </c>
      <c r="AY1380" t="str">
        <f>VLOOKUP(Sheet1[[#This Row],[NPDES ID2]],Combined_Sheet__Major_Only___2[[NPDES ID2]:[ECHO BFR]],28,FALSE)</f>
        <v>-</v>
      </c>
      <c r="AZ1380" t="str">
        <f>VLOOKUP(Sheet1[[#This Row],[NPDES ID2]],Combined_Sheet__Major_Only___2[[NPDES ID2]:[ECHO BFR]],29,FALSE)</f>
        <v>preliminaryOps, thickening</v>
      </c>
      <c r="BA1380">
        <f>VLOOKUP(Sheet1[[#This Row],[NPDES ID2]],Combined_Sheet__Major_Only___2[[NPDES ID2]:[ECHO BFR]],17,FALSE)</f>
        <v>45.546612000000003</v>
      </c>
      <c r="BB1380">
        <f>VLOOKUP(Sheet1[[#This Row],[NPDES ID2]],Combined_Sheet__Major_Only___2[[NPDES ID2]:[ECHO BFR]],18,FALSE)</f>
        <v>-122.459182</v>
      </c>
      <c r="BC1380" s="2" t="str">
        <f>IF(ISNUMBER(SEARCH("aerobic",$AW1380)),"aerobic","")</f>
        <v/>
      </c>
      <c r="BD1380" s="2" t="str">
        <f>IF(ISNUMBER(SEARCH("anaer",$AW1380)),"anaer","")</f>
        <v>anaer</v>
      </c>
      <c r="BE1380" s="2" t="str">
        <f>IF(ISNUMBER(SEARCH("thickening",$AZ1380)),"thickening","")</f>
        <v>thickening</v>
      </c>
      <c r="BF1380" s="4" t="str">
        <f>IF(ISNUMBER(SEARCH("airDry",$AW1380)),"airDry","")</f>
        <v/>
      </c>
      <c r="BG1380" s="4" t="str">
        <f>IF(ISNUMBER(SEARCH("heatDry",$AY1380)),"heatDry","")</f>
        <v/>
      </c>
      <c r="BH1380" s="4" t="str">
        <f>IF(AND(ISNUMBER(SEARCH("aerobic",$AW1380)),ISNUMBER(SEARCH("anaer",$AW1380))),"Combined Aer and Anaer.","")</f>
        <v/>
      </c>
    </row>
    <row r="1381" spans="1:60" x14ac:dyDescent="0.25">
      <c r="A1381" s="5">
        <v>223</v>
      </c>
      <c r="B1381" t="s">
        <v>1169</v>
      </c>
      <c r="C1381">
        <v>2617.88</v>
      </c>
      <c r="D1381">
        <v>589.1102768275365</v>
      </c>
      <c r="E1381">
        <v>584.51918787051568</v>
      </c>
      <c r="F1381">
        <v>480.91981808804809</v>
      </c>
      <c r="G1381">
        <v>683.75214562794713</v>
      </c>
      <c r="H1381">
        <v>-107.7994390664268</v>
      </c>
      <c r="I1381">
        <v>-109.2863934899562</v>
      </c>
      <c r="J1381">
        <v>-128.63217682525209</v>
      </c>
      <c r="K1381">
        <v>-86.100068388627463</v>
      </c>
      <c r="L1381">
        <v>1842.520490257594</v>
      </c>
      <c r="M1381">
        <v>1836.187263306093</v>
      </c>
      <c r="N1381">
        <v>1814.0663950016551</v>
      </c>
      <c r="O1381">
        <v>1889.421123705087</v>
      </c>
      <c r="P1381">
        <v>61.269090132455901</v>
      </c>
      <c r="Q1381">
        <v>61.929957883535863</v>
      </c>
      <c r="R1381">
        <v>49.968228323617289</v>
      </c>
      <c r="S1381">
        <v>71.923793663559579</v>
      </c>
      <c r="T1381">
        <v>68308.958133121429</v>
      </c>
      <c r="U1381">
        <v>68309.073130763267</v>
      </c>
      <c r="V1381">
        <v>68262.375136258852</v>
      </c>
      <c r="W1381">
        <v>68355.711386217663</v>
      </c>
      <c r="X1381">
        <v>4368.2100125014022</v>
      </c>
      <c r="Y1381">
        <v>4382.9606033790469</v>
      </c>
      <c r="Z1381">
        <v>4256.9075496123451</v>
      </c>
      <c r="AA1381">
        <v>4437.1799503273714</v>
      </c>
      <c r="AB1381">
        <v>660.58415874958519</v>
      </c>
      <c r="AC1381">
        <v>652.90122367531944</v>
      </c>
      <c r="AD1381">
        <v>576.68988289501704</v>
      </c>
      <c r="AE1381">
        <v>761.15770621527156</v>
      </c>
      <c r="AF1381">
        <v>68.982881344938434</v>
      </c>
      <c r="AG1381">
        <v>68.746709720812845</v>
      </c>
      <c r="AH1381">
        <v>67.917043900551221</v>
      </c>
      <c r="AI1381">
        <v>70.73761146057106</v>
      </c>
      <c r="AJ1381">
        <v>0.61923107225166296</v>
      </c>
      <c r="AK1381">
        <v>0.6192309479920155</v>
      </c>
      <c r="AL1381">
        <v>0.61916352905496608</v>
      </c>
      <c r="AM1381">
        <v>0.61929749516548527</v>
      </c>
      <c r="AN1381">
        <v>0.96401470743619522</v>
      </c>
      <c r="AO1381">
        <v>0.96401470743619511</v>
      </c>
      <c r="AP1381">
        <v>0.96401470743619511</v>
      </c>
      <c r="AQ1381">
        <v>0.96401470743619511</v>
      </c>
      <c r="AR1381">
        <v>16.590037241911261</v>
      </c>
      <c r="AS1381">
        <v>16.590037241911251</v>
      </c>
      <c r="AT1381">
        <v>16.590037241911251</v>
      </c>
      <c r="AU1381">
        <v>16.590037241911251</v>
      </c>
      <c r="AV1381" t="str">
        <f>VLOOKUP(Sheet1[[#This Row],[NPDES ID2]],Combined_Sheet__Major_Only___2[[NPDES ID2]:[ECHO BFR]],3,FALSE)</f>
        <v>VA</v>
      </c>
      <c r="AW1381" t="s">
        <v>12185</v>
      </c>
      <c r="AX1381" t="str">
        <f>VLOOKUP(Sheet1[[#This Row],[NPDES ID2]],Combined_Sheet__Major_Only___2[[NPDES ID2]:[ECHO BFR]],27,FALSE)</f>
        <v>methaneBioCaptureRecover</v>
      </c>
      <c r="AY1381" t="str">
        <f>VLOOKUP(Sheet1[[#This Row],[NPDES ID2]],Combined_Sheet__Major_Only___2[[NPDES ID2]:[ECHO BFR]],28,FALSE)</f>
        <v>pasteurize</v>
      </c>
      <c r="AZ1381" t="str">
        <f>VLOOKUP(Sheet1[[#This Row],[NPDES ID2]],Combined_Sheet__Major_Only___2[[NPDES ID2]:[ECHO BFR]],29,FALSE)</f>
        <v>thickening, preliminaryOps</v>
      </c>
      <c r="BA1381">
        <f>VLOOKUP(Sheet1[[#This Row],[NPDES ID2]],Combined_Sheet__Major_Only___2[[NPDES ID2]:[ECHO BFR]],17,FALSE)</f>
        <v>39.179119999999998</v>
      </c>
      <c r="BB1381">
        <f>VLOOKUP(Sheet1[[#This Row],[NPDES ID2]],Combined_Sheet__Major_Only___2[[NPDES ID2]:[ECHO BFR]],18,FALSE)</f>
        <v>-78.075760000000002</v>
      </c>
      <c r="BC1381" s="2" t="str">
        <f>IF(ISNUMBER(SEARCH("aerobic",$AW1381)),"aerobic","")</f>
        <v/>
      </c>
      <c r="BD1381" s="2" t="str">
        <f>IF(ISNUMBER(SEARCH("anaer",$AW1381)),"anaer","")</f>
        <v>anaer</v>
      </c>
      <c r="BE1381" s="2" t="str">
        <f>IF(ISNUMBER(SEARCH("thickening",$AZ1381)),"thickening","")</f>
        <v>thickening</v>
      </c>
      <c r="BF1381" s="4" t="str">
        <f>IF(ISNUMBER(SEARCH("airDry",$AW1381)),"airDry","")</f>
        <v/>
      </c>
      <c r="BG1381" s="4" t="str">
        <f>IF(ISNUMBER(SEARCH("heatDry",$AY1381)),"heatDry","")</f>
        <v/>
      </c>
      <c r="BH1381" s="4" t="str">
        <f>IF(AND(ISNUMBER(SEARCH("aerobic",$AW1381)),ISNUMBER(SEARCH("anaer",$AW1381))),"Combined Aer and Anaer.","")</f>
        <v/>
      </c>
    </row>
    <row r="1382" spans="1:60" x14ac:dyDescent="0.25">
      <c r="A1382" s="5">
        <v>531</v>
      </c>
      <c r="B1382" t="s">
        <v>2620</v>
      </c>
      <c r="C1382">
        <v>286.83</v>
      </c>
      <c r="D1382">
        <v>452.60686002468361</v>
      </c>
      <c r="E1382">
        <v>450.05227559871992</v>
      </c>
      <c r="F1382">
        <v>343.30718738659732</v>
      </c>
      <c r="G1382">
        <v>559.74121372856041</v>
      </c>
      <c r="H1382">
        <v>-109.3654804137075</v>
      </c>
      <c r="I1382">
        <v>-110.73813024117661</v>
      </c>
      <c r="J1382">
        <v>-130.17843112118251</v>
      </c>
      <c r="K1382">
        <v>-87.855897578841066</v>
      </c>
      <c r="L1382">
        <v>200.1583458092984</v>
      </c>
      <c r="M1382">
        <v>199.45173581752249</v>
      </c>
      <c r="N1382">
        <v>196.98049141956781</v>
      </c>
      <c r="O1382">
        <v>205.39475832821981</v>
      </c>
      <c r="P1382">
        <v>6.717239064476356</v>
      </c>
      <c r="Q1382">
        <v>6.7843653833452358</v>
      </c>
      <c r="R1382">
        <v>5.4846526670270483</v>
      </c>
      <c r="S1382">
        <v>7.8666522944427602</v>
      </c>
      <c r="T1382">
        <v>68299.675857832597</v>
      </c>
      <c r="U1382">
        <v>68299.790840257367</v>
      </c>
      <c r="V1382">
        <v>68253.099025056639</v>
      </c>
      <c r="W1382">
        <v>68346.422924313069</v>
      </c>
      <c r="X1382">
        <v>4405.1656886200108</v>
      </c>
      <c r="Y1382">
        <v>4420.3656970154134</v>
      </c>
      <c r="Z1382">
        <v>4289.9225024884781</v>
      </c>
      <c r="AA1382">
        <v>4476.6509160191063</v>
      </c>
      <c r="AB1382">
        <v>671.36718071182429</v>
      </c>
      <c r="AC1382">
        <v>663.44355563700151</v>
      </c>
      <c r="AD1382">
        <v>585.50889953683895</v>
      </c>
      <c r="AE1382">
        <v>774.68496260281745</v>
      </c>
      <c r="AF1382">
        <v>68.388179049863865</v>
      </c>
      <c r="AG1382">
        <v>68.146854641006854</v>
      </c>
      <c r="AH1382">
        <v>67.302341836409767</v>
      </c>
      <c r="AI1382">
        <v>70.17717405236634</v>
      </c>
      <c r="AJ1382">
        <v>0.61195469557482196</v>
      </c>
      <c r="AK1382">
        <v>0.61195468226741689</v>
      </c>
      <c r="AL1382">
        <v>0.61194730087837301</v>
      </c>
      <c r="AM1382">
        <v>0.61196196680976711</v>
      </c>
      <c r="AN1382">
        <v>0.96401006930147659</v>
      </c>
      <c r="AO1382">
        <v>0.96401006930147615</v>
      </c>
      <c r="AP1382">
        <v>0.96401006930147615</v>
      </c>
      <c r="AQ1382">
        <v>0.96401006930147615</v>
      </c>
      <c r="AR1382">
        <v>16.368277185630198</v>
      </c>
      <c r="AS1382">
        <v>16.368277185630198</v>
      </c>
      <c r="AT1382">
        <v>16.368277185630198</v>
      </c>
      <c r="AU1382">
        <v>16.368277185630198</v>
      </c>
      <c r="AV1382" t="str">
        <f>VLOOKUP(Sheet1[[#This Row],[NPDES ID2]],Combined_Sheet__Major_Only___2[[NPDES ID2]:[ECHO BFR]],3,FALSE)</f>
        <v>AL</v>
      </c>
      <c r="AW1382" t="s">
        <v>41</v>
      </c>
      <c r="AX1382" t="str">
        <f>VLOOKUP(Sheet1[[#This Row],[NPDES ID2]],Combined_Sheet__Major_Only___2[[NPDES ID2]:[ECHO BFR]],27,FALSE)</f>
        <v>-</v>
      </c>
      <c r="AY1382" t="str">
        <f>VLOOKUP(Sheet1[[#This Row],[NPDES ID2]],Combined_Sheet__Major_Only___2[[NPDES ID2]:[ECHO BFR]],28,FALSE)</f>
        <v>-</v>
      </c>
      <c r="AZ1382" t="str">
        <f>VLOOKUP(Sheet1[[#This Row],[NPDES ID2]],Combined_Sheet__Major_Only___2[[NPDES ID2]:[ECHO BFR]],29,FALSE)</f>
        <v>thickening</v>
      </c>
      <c r="BA1382">
        <f>VLOOKUP(Sheet1[[#This Row],[NPDES ID2]],Combined_Sheet__Major_Only___2[[NPDES ID2]:[ECHO BFR]],17,FALSE)</f>
        <v>31.769200000000001</v>
      </c>
      <c r="BB1382">
        <f>VLOOKUP(Sheet1[[#This Row],[NPDES ID2]],Combined_Sheet__Major_Only___2[[NPDES ID2]:[ECHO BFR]],18,FALSE)</f>
        <v>-85.926100000000005</v>
      </c>
      <c r="BC1382" s="2" t="str">
        <f>IF(ISNUMBER(SEARCH("aerobic",$AW1382)),"aerobic","")</f>
        <v>aerobic</v>
      </c>
      <c r="BD1382" s="2" t="str">
        <f>IF(ISNUMBER(SEARCH("anaer",$AW1382)),"anaer","")</f>
        <v/>
      </c>
      <c r="BE1382" s="2" t="str">
        <f>IF(ISNUMBER(SEARCH("thickening",$AZ1382)),"thickening","")</f>
        <v>thickening</v>
      </c>
      <c r="BF1382" s="4" t="str">
        <f>IF(ISNUMBER(SEARCH("airDry",$AW1382)),"airDry","")</f>
        <v/>
      </c>
      <c r="BG1382" s="4" t="str">
        <f>IF(ISNUMBER(SEARCH("heatDry",$AY1382)),"heatDry","")</f>
        <v/>
      </c>
      <c r="BH1382" s="4" t="str">
        <f>IF(AND(ISNUMBER(SEARCH("aerobic",$AW1382)),ISNUMBER(SEARCH("anaer",$AW1382))),"Combined Aer and Anaer.","")</f>
        <v/>
      </c>
    </row>
    <row r="1383" spans="1:60" x14ac:dyDescent="0.25">
      <c r="A1383" s="5">
        <v>847</v>
      </c>
      <c r="B1383" t="s">
        <v>4141</v>
      </c>
      <c r="C1383">
        <v>975.5</v>
      </c>
      <c r="D1383">
        <v>319.70081881289627</v>
      </c>
      <c r="E1383">
        <v>315.12462420814512</v>
      </c>
      <c r="F1383">
        <v>272.38670491535407</v>
      </c>
      <c r="G1383">
        <v>379.48504832023889</v>
      </c>
      <c r="H1383">
        <v>-137.58237482988571</v>
      </c>
      <c r="I1383">
        <v>-138.98720907405729</v>
      </c>
      <c r="J1383">
        <v>-157.76540162477019</v>
      </c>
      <c r="K1383">
        <v>-114.6317005408599</v>
      </c>
      <c r="L1383">
        <v>751.12429005485103</v>
      </c>
      <c r="M1383">
        <v>746.71369347657162</v>
      </c>
      <c r="N1383">
        <v>731.29323995739048</v>
      </c>
      <c r="O1383">
        <v>783.80400831565976</v>
      </c>
      <c r="P1383">
        <v>30.812981700942199</v>
      </c>
      <c r="Q1383">
        <v>30.686898139975249</v>
      </c>
      <c r="R1383">
        <v>25.825874627157049</v>
      </c>
      <c r="S1383">
        <v>34.707475257914993</v>
      </c>
      <c r="T1383">
        <v>68285.214082869657</v>
      </c>
      <c r="U1383">
        <v>68285.329041586345</v>
      </c>
      <c r="V1383">
        <v>68238.646853734099</v>
      </c>
      <c r="W1383">
        <v>68331.951510609462</v>
      </c>
      <c r="X1383">
        <v>5332.5141105371413</v>
      </c>
      <c r="Y1383">
        <v>5361.0149041510294</v>
      </c>
      <c r="Z1383">
        <v>5105.03739892062</v>
      </c>
      <c r="AA1383">
        <v>5475.0675444758408</v>
      </c>
      <c r="AB1383">
        <v>1009.138211097865</v>
      </c>
      <c r="AC1383">
        <v>995.07881499578878</v>
      </c>
      <c r="AD1383">
        <v>848.52377927514192</v>
      </c>
      <c r="AE1383">
        <v>1217.7946947763769</v>
      </c>
      <c r="AF1383">
        <v>56.50384895796099</v>
      </c>
      <c r="AG1383">
        <v>56.172412525460267</v>
      </c>
      <c r="AH1383">
        <v>55.01184475375657</v>
      </c>
      <c r="AI1383">
        <v>58.961740981003018</v>
      </c>
      <c r="AJ1383">
        <v>0.46683163216977869</v>
      </c>
      <c r="AK1383">
        <v>0.46683158954914838</v>
      </c>
      <c r="AL1383">
        <v>0.46680815477598242</v>
      </c>
      <c r="AM1383">
        <v>0.46685471860135108</v>
      </c>
      <c r="AN1383">
        <v>0.9640028407095913</v>
      </c>
      <c r="AO1383">
        <v>0.96400284070959097</v>
      </c>
      <c r="AP1383">
        <v>0.96400284070959097</v>
      </c>
      <c r="AQ1383">
        <v>0.96400284070959097</v>
      </c>
      <c r="AR1383">
        <v>11.903845491020689</v>
      </c>
      <c r="AS1383">
        <v>11.903845491020689</v>
      </c>
      <c r="AT1383">
        <v>11.903845491020689</v>
      </c>
      <c r="AU1383">
        <v>11.903845491020689</v>
      </c>
      <c r="AV1383" t="str">
        <f>VLOOKUP(Sheet1[[#This Row],[NPDES ID2]],Combined_Sheet__Major_Only___2[[NPDES ID2]:[ECHO BFR]],3,FALSE)</f>
        <v>KS</v>
      </c>
      <c r="AW1383" t="s">
        <v>54</v>
      </c>
      <c r="AX1383" t="str">
        <f>VLOOKUP(Sheet1[[#This Row],[NPDES ID2]],Combined_Sheet__Major_Only___2[[NPDES ID2]:[ECHO BFR]],27,FALSE)</f>
        <v>-</v>
      </c>
      <c r="AY1383" t="str">
        <f>VLOOKUP(Sheet1[[#This Row],[NPDES ID2]],Combined_Sheet__Major_Only___2[[NPDES ID2]:[ECHO BFR]],28,FALSE)</f>
        <v>-</v>
      </c>
      <c r="AZ1383" t="str">
        <f>VLOOKUP(Sheet1[[#This Row],[NPDES ID2]],Combined_Sheet__Major_Only___2[[NPDES ID2]:[ECHO BFR]],29,FALSE)</f>
        <v>thickening</v>
      </c>
      <c r="BA1383">
        <f>VLOOKUP(Sheet1[[#This Row],[NPDES ID2]],Combined_Sheet__Major_Only___2[[NPDES ID2]:[ECHO BFR]],17,FALSE)</f>
        <v>39.064853999999997</v>
      </c>
      <c r="BB1383">
        <f>VLOOKUP(Sheet1[[#This Row],[NPDES ID2]],Combined_Sheet__Major_Only___2[[NPDES ID2]:[ECHO BFR]],18,FALSE)</f>
        <v>-94.861221999999998</v>
      </c>
      <c r="BC1383" s="2" t="str">
        <f>IF(ISNUMBER(SEARCH("aerobic",$AW1383)),"aerobic","")</f>
        <v/>
      </c>
      <c r="BD1383" s="2" t="str">
        <f>IF(ISNUMBER(SEARCH("anaer",$AW1383)),"anaer","")</f>
        <v/>
      </c>
      <c r="BE1383" s="2" t="str">
        <f>IF(ISNUMBER(SEARCH("thickening",$AZ1383)),"thickening","")</f>
        <v>thickening</v>
      </c>
      <c r="BF1383" s="4" t="str">
        <f>IF(ISNUMBER(SEARCH("airDry",$AW1383)),"airDry","")</f>
        <v/>
      </c>
      <c r="BG1383" s="4" t="str">
        <f>IF(ISNUMBER(SEARCH("heatDry",$AY1383)),"heatDry","")</f>
        <v/>
      </c>
      <c r="BH1383" s="4" t="str">
        <f>IF(AND(ISNUMBER(SEARCH("aerobic",$AW1383)),ISNUMBER(SEARCH("anaer",$AW1383))),"Combined Aer and Anaer.","")</f>
        <v/>
      </c>
    </row>
    <row r="1384" spans="1:60" x14ac:dyDescent="0.25">
      <c r="A1384" s="5">
        <v>1162</v>
      </c>
      <c r="B1384" t="s">
        <v>5576</v>
      </c>
      <c r="C1384">
        <v>282.7</v>
      </c>
      <c r="D1384">
        <v>423.88155715161162</v>
      </c>
      <c r="E1384">
        <v>421.52418221962978</v>
      </c>
      <c r="F1384">
        <v>319.63077667579319</v>
      </c>
      <c r="G1384">
        <v>527.44006088879587</v>
      </c>
      <c r="H1384">
        <v>-138.91156052365119</v>
      </c>
      <c r="I1384">
        <v>-140.16540051984151</v>
      </c>
      <c r="J1384">
        <v>-158.75264033755511</v>
      </c>
      <c r="K1384">
        <v>-116.0482833573534</v>
      </c>
      <c r="L1384">
        <v>212.5865512980952</v>
      </c>
      <c r="M1384">
        <v>211.31418226037789</v>
      </c>
      <c r="N1384">
        <v>206.86420071999191</v>
      </c>
      <c r="O1384">
        <v>222.0156924787735</v>
      </c>
      <c r="P1384">
        <v>8.7983368601830758</v>
      </c>
      <c r="Q1384">
        <v>8.7576265041467707</v>
      </c>
      <c r="R1384">
        <v>7.3825414050037574</v>
      </c>
      <c r="S1384">
        <v>9.8936538209670406</v>
      </c>
      <c r="T1384">
        <v>68248.907166920311</v>
      </c>
      <c r="U1384">
        <v>68249.022066116668</v>
      </c>
      <c r="V1384">
        <v>68202.364048142161</v>
      </c>
      <c r="W1384">
        <v>68295.620396181694</v>
      </c>
      <c r="X1384">
        <v>5374.9625768750793</v>
      </c>
      <c r="Y1384">
        <v>5404.1981744347549</v>
      </c>
      <c r="Z1384">
        <v>5141.4014118892946</v>
      </c>
      <c r="AA1384">
        <v>5521.4669993168427</v>
      </c>
      <c r="AB1384">
        <v>1029.247482636245</v>
      </c>
      <c r="AC1384">
        <v>1014.973670131239</v>
      </c>
      <c r="AD1384">
        <v>863.49049619933498</v>
      </c>
      <c r="AE1384">
        <v>1245.635996880321</v>
      </c>
      <c r="AF1384">
        <v>56.0267022957416</v>
      </c>
      <c r="AG1384">
        <v>55.691474681412529</v>
      </c>
      <c r="AH1384">
        <v>54.518532076689702</v>
      </c>
      <c r="AI1384">
        <v>58.51159704908217</v>
      </c>
      <c r="AJ1384">
        <v>0.46101824283073478</v>
      </c>
      <c r="AK1384">
        <v>0.46101823064712089</v>
      </c>
      <c r="AL1384">
        <v>0.46101147663770192</v>
      </c>
      <c r="AM1384">
        <v>0.46102489607558278</v>
      </c>
      <c r="AN1384">
        <v>0.96398468021252315</v>
      </c>
      <c r="AO1384">
        <v>0.96398468021252348</v>
      </c>
      <c r="AP1384">
        <v>0.96398468021252348</v>
      </c>
      <c r="AQ1384">
        <v>0.96398468021252348</v>
      </c>
      <c r="AR1384">
        <v>11.72560103747182</v>
      </c>
      <c r="AS1384">
        <v>11.72560103747182</v>
      </c>
      <c r="AT1384">
        <v>11.72560103747182</v>
      </c>
      <c r="AU1384">
        <v>11.72560103747182</v>
      </c>
      <c r="AV1384" t="str">
        <f>VLOOKUP(Sheet1[[#This Row],[NPDES ID2]],Combined_Sheet__Major_Only___2[[NPDES ID2]:[ECHO BFR]],3,FALSE)</f>
        <v>NJ</v>
      </c>
      <c r="AW1384" t="s">
        <v>54</v>
      </c>
      <c r="AX1384" t="str">
        <f>VLOOKUP(Sheet1[[#This Row],[NPDES ID2]],Combined_Sheet__Major_Only___2[[NPDES ID2]:[ECHO BFR]],27,FALSE)</f>
        <v>-</v>
      </c>
      <c r="AY1384" t="str">
        <f>VLOOKUP(Sheet1[[#This Row],[NPDES ID2]],Combined_Sheet__Major_Only___2[[NPDES ID2]:[ECHO BFR]],28,FALSE)</f>
        <v>-</v>
      </c>
      <c r="AZ1384" t="str">
        <f>VLOOKUP(Sheet1[[#This Row],[NPDES ID2]],Combined_Sheet__Major_Only___2[[NPDES ID2]:[ECHO BFR]],29,FALSE)</f>
        <v>thickening, preliminaryOps</v>
      </c>
      <c r="BA1384">
        <f>VLOOKUP(Sheet1[[#This Row],[NPDES ID2]],Combined_Sheet__Major_Only___2[[NPDES ID2]:[ECHO BFR]],17,FALSE)</f>
        <v>39.633172999999999</v>
      </c>
      <c r="BB1384">
        <f>VLOOKUP(Sheet1[[#This Row],[NPDES ID2]],Combined_Sheet__Major_Only___2[[NPDES ID2]:[ECHO BFR]],18,FALSE)</f>
        <v>-74.767189999999999</v>
      </c>
      <c r="BC1384" s="2" t="str">
        <f>IF(ISNUMBER(SEARCH("aerobic",$AW1384)),"aerobic","")</f>
        <v/>
      </c>
      <c r="BD1384" s="2" t="str">
        <f>IF(ISNUMBER(SEARCH("anaer",$AW1384)),"anaer","")</f>
        <v/>
      </c>
      <c r="BE1384" s="2" t="str">
        <f>IF(ISNUMBER(SEARCH("thickening",$AZ1384)),"thickening","")</f>
        <v>thickening</v>
      </c>
      <c r="BF1384" s="3" t="str">
        <f>IF(ISNUMBER(SEARCH("airDry",$AW1384)),"airDry","")</f>
        <v/>
      </c>
      <c r="BG1384" s="3" t="str">
        <f>IF(ISNUMBER(SEARCH("heatDry",$AY1384)),"heatDry","")</f>
        <v/>
      </c>
      <c r="BH1384" s="3" t="str">
        <f>IF(AND(ISNUMBER(SEARCH("aerobic",$AW1384)),ISNUMBER(SEARCH("anaer",$AW1384))),"Combined Aer and Anaer.","")</f>
        <v/>
      </c>
    </row>
    <row r="1385" spans="1:60" x14ac:dyDescent="0.25">
      <c r="A1385" s="5">
        <v>30</v>
      </c>
      <c r="B1385" t="s">
        <v>201</v>
      </c>
      <c r="C1385">
        <v>244.24</v>
      </c>
      <c r="D1385">
        <v>500.87402753513351</v>
      </c>
      <c r="E1385">
        <v>497.52447602716921</v>
      </c>
      <c r="F1385">
        <v>372.81694634298361</v>
      </c>
      <c r="G1385">
        <v>627.32602163008028</v>
      </c>
      <c r="H1385">
        <v>-109.4320371362877</v>
      </c>
      <c r="I1385">
        <v>-110.80932477651061</v>
      </c>
      <c r="J1385">
        <v>-130.2431710795114</v>
      </c>
      <c r="K1385">
        <v>-87.924289628816325</v>
      </c>
      <c r="L1385">
        <v>170.35695320100169</v>
      </c>
      <c r="M1385">
        <v>169.75465493160189</v>
      </c>
      <c r="N1385">
        <v>167.64817314068819</v>
      </c>
      <c r="O1385">
        <v>174.82040822347969</v>
      </c>
      <c r="P1385">
        <v>5.7200040221494861</v>
      </c>
      <c r="Q1385">
        <v>5.7769803464508946</v>
      </c>
      <c r="R1385">
        <v>4.6707082920508629</v>
      </c>
      <c r="S1385">
        <v>6.6979237731928194</v>
      </c>
      <c r="T1385">
        <v>68244.593527855221</v>
      </c>
      <c r="U1385">
        <v>68244.708419979943</v>
      </c>
      <c r="V1385">
        <v>68198.053273638201</v>
      </c>
      <c r="W1385">
        <v>68291.303882085806</v>
      </c>
      <c r="X1385">
        <v>4403.704353817584</v>
      </c>
      <c r="Y1385">
        <v>4418.9176404370719</v>
      </c>
      <c r="Z1385">
        <v>4288.3329354912621</v>
      </c>
      <c r="AA1385">
        <v>4475.2730265959472</v>
      </c>
      <c r="AB1385">
        <v>671.4388370382178</v>
      </c>
      <c r="AC1385">
        <v>663.50847929092492</v>
      </c>
      <c r="AD1385">
        <v>585.53641060663483</v>
      </c>
      <c r="AE1385">
        <v>774.83262742012903</v>
      </c>
      <c r="AF1385">
        <v>68.355602724649046</v>
      </c>
      <c r="AG1385">
        <v>68.114018913785515</v>
      </c>
      <c r="AH1385">
        <v>67.268656930488746</v>
      </c>
      <c r="AI1385">
        <v>70.146448353082263</v>
      </c>
      <c r="AJ1385">
        <v>0.61155614953872572</v>
      </c>
      <c r="AK1385">
        <v>0.61155613821794397</v>
      </c>
      <c r="AL1385">
        <v>0.61154985618146007</v>
      </c>
      <c r="AM1385">
        <v>0.61156233780962377</v>
      </c>
      <c r="AN1385">
        <v>0.9639825213387383</v>
      </c>
      <c r="AO1385">
        <v>0.9639825213387383</v>
      </c>
      <c r="AP1385">
        <v>0.9639825213387383</v>
      </c>
      <c r="AQ1385">
        <v>0.9639825213387383</v>
      </c>
      <c r="AR1385">
        <v>16.35605584227341</v>
      </c>
      <c r="AS1385">
        <v>16.35605584227341</v>
      </c>
      <c r="AT1385">
        <v>16.35605584227341</v>
      </c>
      <c r="AU1385">
        <v>16.35605584227341</v>
      </c>
      <c r="AV1385" t="str">
        <f>VLOOKUP(Sheet1[[#This Row],[NPDES ID2]],Combined_Sheet__Major_Only___2[[NPDES ID2]:[ECHO BFR]],3,FALSE)</f>
        <v>MS</v>
      </c>
      <c r="AW1385" t="s">
        <v>41</v>
      </c>
      <c r="AX1385" t="str">
        <f>VLOOKUP(Sheet1[[#This Row],[NPDES ID2]],Combined_Sheet__Major_Only___2[[NPDES ID2]:[ECHO BFR]],27,FALSE)</f>
        <v>tempSludgeStore</v>
      </c>
      <c r="AY1385" t="str">
        <f>VLOOKUP(Sheet1[[#This Row],[NPDES ID2]],Combined_Sheet__Major_Only___2[[NPDES ID2]:[ECHO BFR]],28,FALSE)</f>
        <v>-</v>
      </c>
      <c r="AZ1385" t="str">
        <f>VLOOKUP(Sheet1[[#This Row],[NPDES ID2]],Combined_Sheet__Major_Only___2[[NPDES ID2]:[ECHO BFR]],29,FALSE)</f>
        <v>thickening</v>
      </c>
      <c r="BA1385">
        <f>VLOOKUP(Sheet1[[#This Row],[NPDES ID2]],Combined_Sheet__Major_Only___2[[NPDES ID2]:[ECHO BFR]],17,FALSE)</f>
        <v>32.152166999999999</v>
      </c>
      <c r="BB1385">
        <f>VLOOKUP(Sheet1[[#This Row],[NPDES ID2]],Combined_Sheet__Major_Only___2[[NPDES ID2]:[ECHO BFR]],18,FALSE)</f>
        <v>-90.263889000000006</v>
      </c>
      <c r="BC1385" s="2" t="str">
        <f>IF(ISNUMBER(SEARCH("aerobic",$AW1385)),"aerobic","")</f>
        <v>aerobic</v>
      </c>
      <c r="BD1385" s="2" t="str">
        <f>IF(ISNUMBER(SEARCH("anaer",$AW1385)),"anaer","")</f>
        <v/>
      </c>
      <c r="BE1385" s="2" t="str">
        <f>IF(ISNUMBER(SEARCH("thickening",$AZ1385)),"thickening","")</f>
        <v>thickening</v>
      </c>
      <c r="BF1385" s="3" t="str">
        <f>IF(ISNUMBER(SEARCH("airDry",$AW1385)),"airDry","")</f>
        <v/>
      </c>
      <c r="BG1385" s="3" t="str">
        <f>IF(ISNUMBER(SEARCH("heatDry",$AY1385)),"heatDry","")</f>
        <v/>
      </c>
      <c r="BH1385" s="3" t="str">
        <f>IF(AND(ISNUMBER(SEARCH("aerobic",$AW1385)),ISNUMBER(SEARCH("anaer",$AW1385))),"Combined Aer and Anaer.","")</f>
        <v/>
      </c>
    </row>
    <row r="1386" spans="1:60" x14ac:dyDescent="0.25">
      <c r="A1386" s="5">
        <v>648</v>
      </c>
      <c r="B1386" t="s">
        <v>3193</v>
      </c>
      <c r="C1386">
        <v>127.91</v>
      </c>
      <c r="D1386">
        <v>795.0628219857407</v>
      </c>
      <c r="E1386">
        <v>789.85080055050662</v>
      </c>
      <c r="F1386">
        <v>564.56348929656292</v>
      </c>
      <c r="G1386">
        <v>1025.2132832543509</v>
      </c>
      <c r="H1386">
        <v>-105.63945629485271</v>
      </c>
      <c r="I1386">
        <v>-107.09483001333599</v>
      </c>
      <c r="J1386">
        <v>-126.60412422574611</v>
      </c>
      <c r="K1386">
        <v>-84.323497844443878</v>
      </c>
      <c r="L1386">
        <v>92.193805680297771</v>
      </c>
      <c r="M1386">
        <v>91.901050169822909</v>
      </c>
      <c r="N1386">
        <v>90.877102426486957</v>
      </c>
      <c r="O1386">
        <v>94.363402020744175</v>
      </c>
      <c r="P1386">
        <v>2.9895719216956551</v>
      </c>
      <c r="Q1386">
        <v>3.0299639505225882</v>
      </c>
      <c r="R1386">
        <v>2.4299900870798572</v>
      </c>
      <c r="S1386">
        <v>3.5306422910060609</v>
      </c>
      <c r="T1386">
        <v>68201.191597646757</v>
      </c>
      <c r="U1386">
        <v>68201.306418619832</v>
      </c>
      <c r="V1386">
        <v>68154.680165377897</v>
      </c>
      <c r="W1386">
        <v>68247.873024587767</v>
      </c>
      <c r="X1386">
        <v>4258.6525953391192</v>
      </c>
      <c r="Y1386">
        <v>4272.0480231457204</v>
      </c>
      <c r="Z1386">
        <v>4158.0379596522926</v>
      </c>
      <c r="AA1386">
        <v>4320.8298417755996</v>
      </c>
      <c r="AB1386">
        <v>630.40646639705881</v>
      </c>
      <c r="AC1386">
        <v>623.30285271586854</v>
      </c>
      <c r="AD1386">
        <v>551.98213096497136</v>
      </c>
      <c r="AE1386">
        <v>723.3689157921707</v>
      </c>
      <c r="AF1386">
        <v>70.635952903987345</v>
      </c>
      <c r="AG1386">
        <v>70.411698517698397</v>
      </c>
      <c r="AH1386">
        <v>69.627111076048038</v>
      </c>
      <c r="AI1386">
        <v>72.298170372237578</v>
      </c>
      <c r="AJ1386">
        <v>0.6394628606252506</v>
      </c>
      <c r="AK1386">
        <v>0.63946285470215791</v>
      </c>
      <c r="AL1386">
        <v>0.63945956401528725</v>
      </c>
      <c r="AM1386">
        <v>0.63946610216931932</v>
      </c>
      <c r="AN1386">
        <v>0.96396078529309837</v>
      </c>
      <c r="AO1386">
        <v>0.96396078529309837</v>
      </c>
      <c r="AP1386">
        <v>0.96396078529309837</v>
      </c>
      <c r="AQ1386">
        <v>0.96396078529309837</v>
      </c>
      <c r="AR1386">
        <v>17.214548812909239</v>
      </c>
      <c r="AS1386">
        <v>17.214548812909239</v>
      </c>
      <c r="AT1386">
        <v>17.214548812909239</v>
      </c>
      <c r="AU1386">
        <v>17.214548812909239</v>
      </c>
      <c r="AV1386" t="str">
        <f>VLOOKUP(Sheet1[[#This Row],[NPDES ID2]],Combined_Sheet__Major_Only___2[[NPDES ID2]:[ECHO BFR]],3,FALSE)</f>
        <v>TX</v>
      </c>
      <c r="AW1386" t="s">
        <v>12185</v>
      </c>
      <c r="AX1386" t="str">
        <f>VLOOKUP(Sheet1[[#This Row],[NPDES ID2]],Combined_Sheet__Major_Only___2[[NPDES ID2]:[ECHO BFR]],27,FALSE)</f>
        <v>methaneBioCaptureRecover</v>
      </c>
      <c r="AY1386" t="str">
        <f>VLOOKUP(Sheet1[[#This Row],[NPDES ID2]],Combined_Sheet__Major_Only___2[[NPDES ID2]:[ECHO BFR]],28,FALSE)</f>
        <v>pasteurize</v>
      </c>
      <c r="AZ1386" t="str">
        <f>VLOOKUP(Sheet1[[#This Row],[NPDES ID2]],Combined_Sheet__Major_Only___2[[NPDES ID2]:[ECHO BFR]],29,FALSE)</f>
        <v>thickening</v>
      </c>
      <c r="BA1386">
        <f>VLOOKUP(Sheet1[[#This Row],[NPDES ID2]],Combined_Sheet__Major_Only___2[[NPDES ID2]:[ECHO BFR]],17,FALSE)</f>
        <v>30.575576000000002</v>
      </c>
      <c r="BB1386">
        <f>VLOOKUP(Sheet1[[#This Row],[NPDES ID2]],Combined_Sheet__Major_Only___2[[NPDES ID2]:[ECHO BFR]],18,FALSE)</f>
        <v>-96.379261999999997</v>
      </c>
      <c r="BC1386" s="2" t="str">
        <f>IF(ISNUMBER(SEARCH("aerobic",$AW1386)),"aerobic","")</f>
        <v/>
      </c>
      <c r="BD1386" s="2" t="str">
        <f>IF(ISNUMBER(SEARCH("anaer",$AW1386)),"anaer","")</f>
        <v>anaer</v>
      </c>
      <c r="BE1386" s="2" t="str">
        <f>IF(ISNUMBER(SEARCH("thickening",$AZ1386)),"thickening","")</f>
        <v>thickening</v>
      </c>
      <c r="BF1386" s="3" t="str">
        <f>IF(ISNUMBER(SEARCH("airDry",$AW1386)),"airDry","")</f>
        <v/>
      </c>
      <c r="BG1386" s="3" t="str">
        <f>IF(ISNUMBER(SEARCH("heatDry",$AY1386)),"heatDry","")</f>
        <v/>
      </c>
      <c r="BH1386" s="3" t="str">
        <f>IF(AND(ISNUMBER(SEARCH("aerobic",$AW1386)),ISNUMBER(SEARCH("anaer",$AW1386))),"Combined Aer and Anaer.","")</f>
        <v/>
      </c>
    </row>
    <row r="1387" spans="1:60" x14ac:dyDescent="0.25">
      <c r="A1387" s="5">
        <v>897</v>
      </c>
      <c r="B1387" t="s">
        <v>4371</v>
      </c>
      <c r="C1387">
        <v>767.8</v>
      </c>
      <c r="D1387">
        <v>323.16721673767671</v>
      </c>
      <c r="E1387">
        <v>315.88212436066112</v>
      </c>
      <c r="F1387">
        <v>272.54178575554607</v>
      </c>
      <c r="G1387">
        <v>387.36777552234969</v>
      </c>
      <c r="H1387">
        <v>-139.79300019036941</v>
      </c>
      <c r="I1387">
        <v>-141.1125766468586</v>
      </c>
      <c r="J1387">
        <v>-159.6681908272314</v>
      </c>
      <c r="K1387">
        <v>-116.8195739378525</v>
      </c>
      <c r="L1387">
        <v>564.08639684392801</v>
      </c>
      <c r="M1387">
        <v>560.64498840790043</v>
      </c>
      <c r="N1387">
        <v>548.61179496147668</v>
      </c>
      <c r="O1387">
        <v>589.58646258990814</v>
      </c>
      <c r="P1387">
        <v>23.551766161347569</v>
      </c>
      <c r="Q1387">
        <v>23.413256377769599</v>
      </c>
      <c r="R1387">
        <v>19.784245651464389</v>
      </c>
      <c r="S1387">
        <v>26.473940779819181</v>
      </c>
      <c r="T1387">
        <v>68179.978377534659</v>
      </c>
      <c r="U1387">
        <v>68180.093163731508</v>
      </c>
      <c r="V1387">
        <v>68133.481032342781</v>
      </c>
      <c r="W1387">
        <v>68226.645665911827</v>
      </c>
      <c r="X1387">
        <v>5415.2008847592733</v>
      </c>
      <c r="Y1387">
        <v>5445.1787438193596</v>
      </c>
      <c r="Z1387">
        <v>5175.5659931051996</v>
      </c>
      <c r="AA1387">
        <v>5565.6367168597744</v>
      </c>
      <c r="AB1387">
        <v>1049.584662617199</v>
      </c>
      <c r="AC1387">
        <v>1035.0823623048609</v>
      </c>
      <c r="AD1387">
        <v>878.47739629503144</v>
      </c>
      <c r="AE1387">
        <v>1273.920825398621</v>
      </c>
      <c r="AF1387">
        <v>55.556921847919988</v>
      </c>
      <c r="AG1387">
        <v>55.218254651848511</v>
      </c>
      <c r="AH1387">
        <v>54.032670378473057</v>
      </c>
      <c r="AI1387">
        <v>58.068062142801551</v>
      </c>
      <c r="AJ1387">
        <v>0.45529579052943753</v>
      </c>
      <c r="AK1387">
        <v>0.45529575743900808</v>
      </c>
      <c r="AL1387">
        <v>0.45527752050170089</v>
      </c>
      <c r="AM1387">
        <v>0.45531375610154462</v>
      </c>
      <c r="AN1387">
        <v>0.96395015198930523</v>
      </c>
      <c r="AO1387">
        <v>0.963950151989305</v>
      </c>
      <c r="AP1387">
        <v>0.963950151989305</v>
      </c>
      <c r="AQ1387">
        <v>0.963950151989305</v>
      </c>
      <c r="AR1387">
        <v>11.54918923811905</v>
      </c>
      <c r="AS1387">
        <v>11.549189238119061</v>
      </c>
      <c r="AT1387">
        <v>11.549189238119061</v>
      </c>
      <c r="AU1387">
        <v>11.549189238119061</v>
      </c>
      <c r="AV1387" t="str">
        <f>VLOOKUP(Sheet1[[#This Row],[NPDES ID2]],Combined_Sheet__Major_Only___2[[NPDES ID2]:[ECHO BFR]],3,FALSE)</f>
        <v>NE</v>
      </c>
      <c r="AW1387" t="s">
        <v>87</v>
      </c>
      <c r="AX1387" t="str">
        <f>VLOOKUP(Sheet1[[#This Row],[NPDES ID2]],Combined_Sheet__Major_Only___2[[NPDES ID2]:[ECHO BFR]],27,FALSE)</f>
        <v>tempSludgeStore</v>
      </c>
      <c r="AY1387" t="str">
        <f>VLOOKUP(Sheet1[[#This Row],[NPDES ID2]],Combined_Sheet__Major_Only___2[[NPDES ID2]:[ECHO BFR]],28,FALSE)</f>
        <v>-</v>
      </c>
      <c r="AZ1387" t="str">
        <f>VLOOKUP(Sheet1[[#This Row],[NPDES ID2]],Combined_Sheet__Major_Only___2[[NPDES ID2]:[ECHO BFR]],29,FALSE)</f>
        <v>thickening</v>
      </c>
      <c r="BA1387">
        <f>VLOOKUP(Sheet1[[#This Row],[NPDES ID2]],Combined_Sheet__Major_Only___2[[NPDES ID2]:[ECHO BFR]],17,FALSE)</f>
        <v>40.676450000000003</v>
      </c>
      <c r="BB1387">
        <f>VLOOKUP(Sheet1[[#This Row],[NPDES ID2]],Combined_Sheet__Major_Only___2[[NPDES ID2]:[ECHO BFR]],18,FALSE)</f>
        <v>-95.846090000000004</v>
      </c>
      <c r="BC1387" s="2" t="str">
        <f>IF(ISNUMBER(SEARCH("aerobic",$AW1387)),"aerobic","")</f>
        <v/>
      </c>
      <c r="BD1387" s="2" t="str">
        <f>IF(ISNUMBER(SEARCH("anaer",$AW1387)),"anaer","")</f>
        <v/>
      </c>
      <c r="BE1387" s="2" t="str">
        <f>IF(ISNUMBER(SEARCH("thickening",$AZ1387)),"thickening","")</f>
        <v>thickening</v>
      </c>
      <c r="BF1387" s="4" t="str">
        <f>IF(ISNUMBER(SEARCH("airDry",$AW1387)),"airDry","")</f>
        <v/>
      </c>
      <c r="BG1387" s="4" t="str">
        <f>IF(ISNUMBER(SEARCH("heatDry",$AY1387)),"heatDry","")</f>
        <v/>
      </c>
      <c r="BH1387" s="4" t="str">
        <f>IF(AND(ISNUMBER(SEARCH("aerobic",$AW1387)),ISNUMBER(SEARCH("anaer",$AW1387))),"Combined Aer and Anaer.","")</f>
        <v/>
      </c>
    </row>
    <row r="1388" spans="1:60" x14ac:dyDescent="0.25">
      <c r="A1388" s="5">
        <v>1228</v>
      </c>
      <c r="B1388" t="s">
        <v>5877</v>
      </c>
      <c r="C1388">
        <v>228</v>
      </c>
      <c r="D1388">
        <v>484.43387155619791</v>
      </c>
      <c r="E1388">
        <v>480.76308939886769</v>
      </c>
      <c r="F1388">
        <v>356.93236284322091</v>
      </c>
      <c r="G1388">
        <v>608.70618432971003</v>
      </c>
      <c r="H1388">
        <v>-138.69753796266679</v>
      </c>
      <c r="I1388">
        <v>-139.94682302797631</v>
      </c>
      <c r="J1388">
        <v>-158.54830187081629</v>
      </c>
      <c r="K1388">
        <v>-115.8495040391677</v>
      </c>
      <c r="L1388">
        <v>172.34334862194581</v>
      </c>
      <c r="M1388">
        <v>171.31620200858799</v>
      </c>
      <c r="N1388">
        <v>167.72376669165601</v>
      </c>
      <c r="O1388">
        <v>179.95532814278241</v>
      </c>
      <c r="P1388">
        <v>7.1189731025099157</v>
      </c>
      <c r="Q1388">
        <v>7.0880157933551189</v>
      </c>
      <c r="R1388">
        <v>5.9719251270595528</v>
      </c>
      <c r="S1388">
        <v>8.007803783619158</v>
      </c>
      <c r="T1388">
        <v>68136.455396733392</v>
      </c>
      <c r="U1388">
        <v>68136.570111580178</v>
      </c>
      <c r="V1388">
        <v>68089.98695387585</v>
      </c>
      <c r="W1388">
        <v>68183.093677141078</v>
      </c>
      <c r="X1388">
        <v>5356.101872244305</v>
      </c>
      <c r="Y1388">
        <v>5385.1215096620381</v>
      </c>
      <c r="Z1388">
        <v>5124.2994326885546</v>
      </c>
      <c r="AA1388">
        <v>5501.4763414498393</v>
      </c>
      <c r="AB1388">
        <v>1022.938985979761</v>
      </c>
      <c r="AC1388">
        <v>1008.740311834061</v>
      </c>
      <c r="AD1388">
        <v>858.63427087451942</v>
      </c>
      <c r="AE1388">
        <v>1237.225258788063</v>
      </c>
      <c r="AF1388">
        <v>56.130927358781953</v>
      </c>
      <c r="AG1388">
        <v>55.796475969239907</v>
      </c>
      <c r="AH1388">
        <v>54.626317864238388</v>
      </c>
      <c r="AI1388">
        <v>58.609983648454453</v>
      </c>
      <c r="AJ1388">
        <v>0.4622879798189144</v>
      </c>
      <c r="AK1388">
        <v>0.46228796999583011</v>
      </c>
      <c r="AL1388">
        <v>0.46228252095421479</v>
      </c>
      <c r="AM1388">
        <v>0.46229334754096463</v>
      </c>
      <c r="AN1388">
        <v>0.96392831607642604</v>
      </c>
      <c r="AO1388">
        <v>0.96392831607642615</v>
      </c>
      <c r="AP1388">
        <v>0.96392831607642615</v>
      </c>
      <c r="AQ1388">
        <v>0.96392831607642615</v>
      </c>
      <c r="AR1388">
        <v>11.76470193161898</v>
      </c>
      <c r="AS1388">
        <v>11.76470193161899</v>
      </c>
      <c r="AT1388">
        <v>11.76470193161899</v>
      </c>
      <c r="AU1388">
        <v>11.76470193161899</v>
      </c>
      <c r="AV1388" t="str">
        <f>VLOOKUP(Sheet1[[#This Row],[NPDES ID2]],Combined_Sheet__Major_Only___2[[NPDES ID2]:[ECHO BFR]],3,FALSE)</f>
        <v>NY</v>
      </c>
      <c r="AW1388" t="s">
        <v>952</v>
      </c>
      <c r="AX1388" t="str">
        <f>VLOOKUP(Sheet1[[#This Row],[NPDES ID2]],Combined_Sheet__Major_Only___2[[NPDES ID2]:[ECHO BFR]],27,FALSE)</f>
        <v>-</v>
      </c>
      <c r="AY1388" t="str">
        <f>VLOOKUP(Sheet1[[#This Row],[NPDES ID2]],Combined_Sheet__Major_Only___2[[NPDES ID2]:[ECHO BFR]],28,FALSE)</f>
        <v>highTempCompost</v>
      </c>
      <c r="AZ1388" t="str">
        <f>VLOOKUP(Sheet1[[#This Row],[NPDES ID2]],Combined_Sheet__Major_Only___2[[NPDES ID2]:[ECHO BFR]],29,FALSE)</f>
        <v>thickening</v>
      </c>
      <c r="BA1388">
        <f>VLOOKUP(Sheet1[[#This Row],[NPDES ID2]],Combined_Sheet__Major_Only___2[[NPDES ID2]:[ECHO BFR]],17,FALSE)</f>
        <v>43.341670000000001</v>
      </c>
      <c r="BB1388">
        <f>VLOOKUP(Sheet1[[#This Row],[NPDES ID2]],Combined_Sheet__Major_Only___2[[NPDES ID2]:[ECHO BFR]],18,FALSE)</f>
        <v>-78.685940000000002</v>
      </c>
      <c r="BC1388" s="2" t="str">
        <f>IF(ISNUMBER(SEARCH("aerobic",$AW1388)),"aerobic","")</f>
        <v/>
      </c>
      <c r="BD1388" s="2" t="str">
        <f>IF(ISNUMBER(SEARCH("anaer",$AW1388)),"anaer","")</f>
        <v/>
      </c>
      <c r="BE1388" s="2" t="str">
        <f>IF(ISNUMBER(SEARCH("thickening",$AZ1388)),"thickening","")</f>
        <v>thickening</v>
      </c>
      <c r="BF1388" s="3" t="str">
        <f>IF(ISNUMBER(SEARCH("airDry",$AW1388)),"airDry","")</f>
        <v/>
      </c>
      <c r="BG1388" s="3" t="str">
        <f>IF(ISNUMBER(SEARCH("heatDry",$AY1388)),"heatDry","")</f>
        <v/>
      </c>
      <c r="BH1388" s="3" t="str">
        <f>IF(AND(ISNUMBER(SEARCH("aerobic",$AW1388)),ISNUMBER(SEARCH("anaer",$AW1388))),"Combined Aer and Anaer.","")</f>
        <v/>
      </c>
    </row>
    <row r="1389" spans="1:60" x14ac:dyDescent="0.25">
      <c r="A1389" s="5">
        <v>107</v>
      </c>
      <c r="B1389" t="s">
        <v>605</v>
      </c>
      <c r="C1389">
        <v>14499</v>
      </c>
      <c r="D1389">
        <v>2486.7832372596158</v>
      </c>
      <c r="E1389">
        <v>2497.8692568415249</v>
      </c>
      <c r="F1389">
        <v>1993.9442654000679</v>
      </c>
      <c r="G1389">
        <v>2942.4765530223522</v>
      </c>
      <c r="H1389">
        <v>-132.47487315377191</v>
      </c>
      <c r="I1389">
        <v>-131.70239127443989</v>
      </c>
      <c r="J1389">
        <v>-153.66656121966801</v>
      </c>
      <c r="K1389">
        <v>-111.3222436413028</v>
      </c>
      <c r="L1389">
        <v>11150.40614918744</v>
      </c>
      <c r="M1389">
        <v>11084.661743496879</v>
      </c>
      <c r="N1389">
        <v>10856.29589400047</v>
      </c>
      <c r="O1389">
        <v>11635.83204183942</v>
      </c>
      <c r="P1389">
        <v>457.33151707430522</v>
      </c>
      <c r="Q1389">
        <v>455.60662938688739</v>
      </c>
      <c r="R1389">
        <v>383.45684933685021</v>
      </c>
      <c r="S1389">
        <v>514.98245049673335</v>
      </c>
      <c r="T1389">
        <v>68096.647318734234</v>
      </c>
      <c r="U1389">
        <v>68096.761968321036</v>
      </c>
      <c r="V1389">
        <v>68050.205311253099</v>
      </c>
      <c r="W1389">
        <v>68143.25906714685</v>
      </c>
      <c r="X1389">
        <v>5320.952847811528</v>
      </c>
      <c r="Y1389">
        <v>5349.5252982793027</v>
      </c>
      <c r="Z1389">
        <v>5093.8429088742168</v>
      </c>
      <c r="AA1389">
        <v>5463.8620811282199</v>
      </c>
      <c r="AB1389">
        <v>1008.382758327856</v>
      </c>
      <c r="AC1389">
        <v>994.22003398063703</v>
      </c>
      <c r="AD1389">
        <v>847.38991337374159</v>
      </c>
      <c r="AE1389">
        <v>1215.9455878972319</v>
      </c>
      <c r="AF1389">
        <v>56.513977101124397</v>
      </c>
      <c r="AG1389">
        <v>56.186016285379402</v>
      </c>
      <c r="AH1389">
        <v>55.02035373876901</v>
      </c>
      <c r="AI1389">
        <v>58.967394885267623</v>
      </c>
      <c r="AJ1389">
        <v>0.46695528791838542</v>
      </c>
      <c r="AK1389">
        <v>0.46695455413450249</v>
      </c>
      <c r="AL1389">
        <v>0.46660649436646889</v>
      </c>
      <c r="AM1389">
        <v>0.46729854836335089</v>
      </c>
      <c r="AN1389">
        <v>0.96390832079222155</v>
      </c>
      <c r="AO1389">
        <v>0.96390832079222122</v>
      </c>
      <c r="AP1389">
        <v>0.96390832079222122</v>
      </c>
      <c r="AQ1389">
        <v>0.96390832079222122</v>
      </c>
      <c r="AR1389">
        <v>11.896529679383701</v>
      </c>
      <c r="AS1389">
        <v>11.896529679383701</v>
      </c>
      <c r="AT1389">
        <v>11.896529679383701</v>
      </c>
      <c r="AU1389">
        <v>11.896529679383701</v>
      </c>
      <c r="AV1389" t="str">
        <f>VLOOKUP(Sheet1[[#This Row],[NPDES ID2]],Combined_Sheet__Major_Only___2[[NPDES ID2]:[ECHO BFR]],3,FALSE)</f>
        <v>CA</v>
      </c>
      <c r="AW1389" t="s">
        <v>54</v>
      </c>
      <c r="AX1389" t="str">
        <f>VLOOKUP(Sheet1[[#This Row],[NPDES ID2]],Combined_Sheet__Major_Only___2[[NPDES ID2]:[ECHO BFR]],27,FALSE)</f>
        <v>other</v>
      </c>
      <c r="AY1389" t="str">
        <f>VLOOKUP(Sheet1[[#This Row],[NPDES ID2]],Combined_Sheet__Major_Only___2[[NPDES ID2]:[ECHO BFR]],28,FALSE)</f>
        <v>-</v>
      </c>
      <c r="AZ1389" t="str">
        <f>VLOOKUP(Sheet1[[#This Row],[NPDES ID2]],Combined_Sheet__Major_Only___2[[NPDES ID2]:[ECHO BFR]],29,FALSE)</f>
        <v>preliminaryOps, thickening</v>
      </c>
      <c r="BA1389">
        <f>VLOOKUP(Sheet1[[#This Row],[NPDES ID2]],Combined_Sheet__Major_Only___2[[NPDES ID2]:[ECHO BFR]],17,FALSE)</f>
        <v>37.997889999999998</v>
      </c>
      <c r="BB1389">
        <f>VLOOKUP(Sheet1[[#This Row],[NPDES ID2]],Combined_Sheet__Major_Only___2[[NPDES ID2]:[ECHO BFR]],18,FALSE)</f>
        <v>-122.06827</v>
      </c>
      <c r="BC1389" s="2" t="str">
        <f>IF(ISNUMBER(SEARCH("aerobic",$AW1389)),"aerobic","")</f>
        <v/>
      </c>
      <c r="BD1389" s="2" t="str">
        <f>IF(ISNUMBER(SEARCH("anaer",$AW1389)),"anaer","")</f>
        <v/>
      </c>
      <c r="BE1389" s="2" t="str">
        <f>IF(ISNUMBER(SEARCH("thickening",$AZ1389)),"thickening","")</f>
        <v>thickening</v>
      </c>
      <c r="BF1389" s="4" t="str">
        <f>IF(ISNUMBER(SEARCH("airDry",$AW1389)),"airDry","")</f>
        <v/>
      </c>
      <c r="BG1389" s="4" t="str">
        <f>IF(ISNUMBER(SEARCH("heatDry",$AY1389)),"heatDry","")</f>
        <v/>
      </c>
      <c r="BH1389" s="4" t="str">
        <f>IF(AND(ISNUMBER(SEARCH("aerobic",$AW1389)),ISNUMBER(SEARCH("anaer",$AW1389))),"Combined Aer and Anaer.","")</f>
        <v/>
      </c>
    </row>
    <row r="1390" spans="1:60" x14ac:dyDescent="0.25">
      <c r="A1390" s="5">
        <v>533</v>
      </c>
      <c r="B1390" t="s">
        <v>2627</v>
      </c>
      <c r="C1390">
        <v>285.3</v>
      </c>
      <c r="D1390">
        <v>458.70975462464168</v>
      </c>
      <c r="E1390">
        <v>455.96432154862492</v>
      </c>
      <c r="F1390">
        <v>347.65368366770628</v>
      </c>
      <c r="G1390">
        <v>567.40553820947196</v>
      </c>
      <c r="H1390">
        <v>-110.5772620645965</v>
      </c>
      <c r="I1390">
        <v>-111.9774140235494</v>
      </c>
      <c r="J1390">
        <v>-131.34305298094819</v>
      </c>
      <c r="K1390">
        <v>-89.011961612048964</v>
      </c>
      <c r="L1390">
        <v>197.06973196811569</v>
      </c>
      <c r="M1390">
        <v>196.35151131654999</v>
      </c>
      <c r="N1390">
        <v>193.8396542465114</v>
      </c>
      <c r="O1390">
        <v>202.39219392383259</v>
      </c>
      <c r="P1390">
        <v>6.6854792280670896</v>
      </c>
      <c r="Q1390">
        <v>6.7476333569643208</v>
      </c>
      <c r="R1390">
        <v>5.4662945158470828</v>
      </c>
      <c r="S1390">
        <v>7.8084853079023091</v>
      </c>
      <c r="T1390">
        <v>68083.392573297213</v>
      </c>
      <c r="U1390">
        <v>68083.507201154658</v>
      </c>
      <c r="V1390">
        <v>68036.959367903561</v>
      </c>
      <c r="W1390">
        <v>68129.995487451582</v>
      </c>
      <c r="X1390">
        <v>4436.3011410934032</v>
      </c>
      <c r="Y1390">
        <v>4452.0146849598468</v>
      </c>
      <c r="Z1390">
        <v>4316.629472614427</v>
      </c>
      <c r="AA1390">
        <v>4510.6188667940687</v>
      </c>
      <c r="AB1390">
        <v>682.60567415805724</v>
      </c>
      <c r="AC1390">
        <v>674.42499491538911</v>
      </c>
      <c r="AD1390">
        <v>594.51782802618391</v>
      </c>
      <c r="AE1390">
        <v>789.12730329846158</v>
      </c>
      <c r="AF1390">
        <v>67.693987647456822</v>
      </c>
      <c r="AG1390">
        <v>67.4473797258307</v>
      </c>
      <c r="AH1390">
        <v>66.584388985181505</v>
      </c>
      <c r="AI1390">
        <v>69.522136159666573</v>
      </c>
      <c r="AJ1390">
        <v>0.6034626013321831</v>
      </c>
      <c r="AK1390">
        <v>0.60346258813341946</v>
      </c>
      <c r="AL1390">
        <v>0.60345526712357467</v>
      </c>
      <c r="AM1390">
        <v>0.60346981308976899</v>
      </c>
      <c r="AN1390">
        <v>0.96390165811766859</v>
      </c>
      <c r="AO1390">
        <v>0.96390165811766904</v>
      </c>
      <c r="AP1390">
        <v>0.96390165811766904</v>
      </c>
      <c r="AQ1390">
        <v>0.96390165811766904</v>
      </c>
      <c r="AR1390">
        <v>16.10706849132546</v>
      </c>
      <c r="AS1390">
        <v>16.107068491325471</v>
      </c>
      <c r="AT1390">
        <v>16.107068491325471</v>
      </c>
      <c r="AU1390">
        <v>16.107068491325471</v>
      </c>
      <c r="AV1390" t="str">
        <f>VLOOKUP(Sheet1[[#This Row],[NPDES ID2]],Combined_Sheet__Major_Only___2[[NPDES ID2]:[ECHO BFR]],3,FALSE)</f>
        <v>TX</v>
      </c>
      <c r="AW1390" t="s">
        <v>12185</v>
      </c>
      <c r="AX1390" t="str">
        <f>VLOOKUP(Sheet1[[#This Row],[NPDES ID2]],Combined_Sheet__Major_Only___2[[NPDES ID2]:[ECHO BFR]],27,FALSE)</f>
        <v>methaneBioCaptureRecover</v>
      </c>
      <c r="AY1390" t="str">
        <f>VLOOKUP(Sheet1[[#This Row],[NPDES ID2]],Combined_Sheet__Major_Only___2[[NPDES ID2]:[ECHO BFR]],28,FALSE)</f>
        <v>-</v>
      </c>
      <c r="AZ1390" t="str">
        <f>VLOOKUP(Sheet1[[#This Row],[NPDES ID2]],Combined_Sheet__Major_Only___2[[NPDES ID2]:[ECHO BFR]],29,FALSE)</f>
        <v>thickening, preliminaryOps</v>
      </c>
      <c r="BA1390">
        <f>VLOOKUP(Sheet1[[#This Row],[NPDES ID2]],Combined_Sheet__Major_Only___2[[NPDES ID2]:[ECHO BFR]],17,FALSE)</f>
        <v>32.092823000000003</v>
      </c>
      <c r="BB1390">
        <f>VLOOKUP(Sheet1[[#This Row],[NPDES ID2]],Combined_Sheet__Major_Only___2[[NPDES ID2]:[ECHO BFR]],18,FALSE)</f>
        <v>-96.410730000000001</v>
      </c>
      <c r="BC1390" s="2" t="str">
        <f>IF(ISNUMBER(SEARCH("aerobic",$AW1390)),"aerobic","")</f>
        <v/>
      </c>
      <c r="BD1390" s="2" t="str">
        <f>IF(ISNUMBER(SEARCH("anaer",$AW1390)),"anaer","")</f>
        <v>anaer</v>
      </c>
      <c r="BE1390" s="2" t="str">
        <f>IF(ISNUMBER(SEARCH("thickening",$AZ1390)),"thickening","")</f>
        <v>thickening</v>
      </c>
      <c r="BF1390" s="4" t="str">
        <f>IF(ISNUMBER(SEARCH("airDry",$AW1390)),"airDry","")</f>
        <v/>
      </c>
      <c r="BG1390" s="4" t="str">
        <f>IF(ISNUMBER(SEARCH("heatDry",$AY1390)),"heatDry","")</f>
        <v/>
      </c>
      <c r="BH1390" s="4" t="str">
        <f>IF(AND(ISNUMBER(SEARCH("aerobic",$AW1390)),ISNUMBER(SEARCH("anaer",$AW1390))),"Combined Aer and Anaer.","")</f>
        <v/>
      </c>
    </row>
    <row r="1391" spans="1:60" x14ac:dyDescent="0.25">
      <c r="A1391" s="5">
        <v>2122</v>
      </c>
      <c r="B1391" t="s">
        <v>9970</v>
      </c>
      <c r="C1391">
        <v>901</v>
      </c>
      <c r="D1391">
        <v>324.35668591660152</v>
      </c>
      <c r="E1391">
        <v>319.22849865079161</v>
      </c>
      <c r="F1391">
        <v>275.95842498053167</v>
      </c>
      <c r="G1391">
        <v>385.1469830001771</v>
      </c>
      <c r="H1391">
        <v>-139.01354418795489</v>
      </c>
      <c r="I1391">
        <v>-140.37370184071389</v>
      </c>
      <c r="J1391">
        <v>-159.01371504578429</v>
      </c>
      <c r="K1391">
        <v>-116.0369601701517</v>
      </c>
      <c r="L1391">
        <v>672.48033946884414</v>
      </c>
      <c r="M1391">
        <v>668.43015276972937</v>
      </c>
      <c r="N1391">
        <v>654.26922390392861</v>
      </c>
      <c r="O1391">
        <v>702.49027680012</v>
      </c>
      <c r="P1391">
        <v>27.909771372067961</v>
      </c>
      <c r="Q1391">
        <v>27.76954222327517</v>
      </c>
      <c r="R1391">
        <v>23.42739869760587</v>
      </c>
      <c r="S1391">
        <v>31.392994298027791</v>
      </c>
      <c r="T1391">
        <v>68061.162963192619</v>
      </c>
      <c r="U1391">
        <v>68061.277554607601</v>
      </c>
      <c r="V1391">
        <v>68014.744519830681</v>
      </c>
      <c r="W1391">
        <v>68107.751061361501</v>
      </c>
      <c r="X1391">
        <v>5374.7638944834944</v>
      </c>
      <c r="Y1391">
        <v>5404.1682864394952</v>
      </c>
      <c r="Z1391">
        <v>5139.8428438579685</v>
      </c>
      <c r="AA1391">
        <v>5522.151543713102</v>
      </c>
      <c r="AB1391">
        <v>1033.2095044010291</v>
      </c>
      <c r="AC1391">
        <v>1018.893801724954</v>
      </c>
      <c r="AD1391">
        <v>866.15263418585789</v>
      </c>
      <c r="AE1391">
        <v>1251.5346299637381</v>
      </c>
      <c r="AF1391">
        <v>55.876997959625569</v>
      </c>
      <c r="AG1391">
        <v>55.540789921860487</v>
      </c>
      <c r="AH1391">
        <v>54.363636248466463</v>
      </c>
      <c r="AI1391">
        <v>58.370124326428019</v>
      </c>
      <c r="AJ1391">
        <v>0.45919455756274119</v>
      </c>
      <c r="AK1391">
        <v>0.45919451856255139</v>
      </c>
      <c r="AL1391">
        <v>0.45917305747713089</v>
      </c>
      <c r="AM1391">
        <v>0.45921569952923391</v>
      </c>
      <c r="AN1391">
        <v>0.96389047858374743</v>
      </c>
      <c r="AO1391">
        <v>0.9638904785837471</v>
      </c>
      <c r="AP1391">
        <v>0.9638904785837471</v>
      </c>
      <c r="AQ1391">
        <v>0.9638904785837471</v>
      </c>
      <c r="AR1391">
        <v>11.669002115263259</v>
      </c>
      <c r="AS1391">
        <v>11.669002115263259</v>
      </c>
      <c r="AT1391">
        <v>11.669002115263259</v>
      </c>
      <c r="AU1391">
        <v>11.669002115263259</v>
      </c>
      <c r="AV1391" t="str">
        <f>VLOOKUP(Sheet1[[#This Row],[NPDES ID2]],Combined_Sheet__Major_Only___2[[NPDES ID2]:[ECHO BFR]],3,FALSE)</f>
        <v>NH</v>
      </c>
      <c r="AW1391" t="s">
        <v>54</v>
      </c>
      <c r="AX1391" t="str">
        <f>VLOOKUP(Sheet1[[#This Row],[NPDES ID2]],Combined_Sheet__Major_Only___2[[NPDES ID2]:[ECHO BFR]],27,FALSE)</f>
        <v>-</v>
      </c>
      <c r="AY1391" t="str">
        <f>VLOOKUP(Sheet1[[#This Row],[NPDES ID2]],Combined_Sheet__Major_Only___2[[NPDES ID2]:[ECHO BFR]],28,FALSE)</f>
        <v>-</v>
      </c>
      <c r="AZ1391" t="str">
        <f>VLOOKUP(Sheet1[[#This Row],[NPDES ID2]],Combined_Sheet__Major_Only___2[[NPDES ID2]:[ECHO BFR]],29,FALSE)</f>
        <v>preliminaryOps, thickening</v>
      </c>
      <c r="BA1391">
        <f>VLOOKUP(Sheet1[[#This Row],[NPDES ID2]],Combined_Sheet__Major_Only___2[[NPDES ID2]:[ECHO BFR]],17,FALSE)</f>
        <v>43.073056000000001</v>
      </c>
      <c r="BB1391">
        <f>VLOOKUP(Sheet1[[#This Row],[NPDES ID2]],Combined_Sheet__Major_Only___2[[NPDES ID2]:[ECHO BFR]],18,FALSE)</f>
        <v>-70.740832999999995</v>
      </c>
      <c r="BC1391" s="2" t="str">
        <f>IF(ISNUMBER(SEARCH("aerobic",$AW1391)),"aerobic","")</f>
        <v/>
      </c>
      <c r="BD1391" s="2" t="str">
        <f>IF(ISNUMBER(SEARCH("anaer",$AW1391)),"anaer","")</f>
        <v/>
      </c>
      <c r="BE1391" s="2" t="str">
        <f>IF(ISNUMBER(SEARCH("thickening",$AZ1391)),"thickening","")</f>
        <v>thickening</v>
      </c>
      <c r="BF1391" s="3" t="str">
        <f>IF(ISNUMBER(SEARCH("airDry",$AW1391)),"airDry","")</f>
        <v/>
      </c>
      <c r="BG1391" s="3" t="str">
        <f>IF(ISNUMBER(SEARCH("heatDry",$AY1391)),"heatDry","")</f>
        <v/>
      </c>
      <c r="BH1391" s="3" t="str">
        <f>IF(AND(ISNUMBER(SEARCH("aerobic",$AW1391)),ISNUMBER(SEARCH("anaer",$AW1391))),"Combined Aer and Anaer.","")</f>
        <v/>
      </c>
    </row>
    <row r="1392" spans="1:60" x14ac:dyDescent="0.25">
      <c r="A1392" s="5">
        <v>275</v>
      </c>
      <c r="B1392" t="s">
        <v>1409</v>
      </c>
      <c r="C1392">
        <v>1606.25</v>
      </c>
      <c r="D1392">
        <v>415.67708036605291</v>
      </c>
      <c r="E1392">
        <v>411.77136968105469</v>
      </c>
      <c r="F1392">
        <v>351.92128845371809</v>
      </c>
      <c r="G1392">
        <v>481.78824699898013</v>
      </c>
      <c r="H1392">
        <v>-104.84117659589501</v>
      </c>
      <c r="I1392">
        <v>-106.2552457289798</v>
      </c>
      <c r="J1392">
        <v>-125.8140660468094</v>
      </c>
      <c r="K1392">
        <v>-83.408594500333052</v>
      </c>
      <c r="L1392">
        <v>1162.4889416490921</v>
      </c>
      <c r="M1392">
        <v>1158.847507099757</v>
      </c>
      <c r="N1392">
        <v>1146.1218001060899</v>
      </c>
      <c r="O1392">
        <v>1189.4632926163019</v>
      </c>
      <c r="P1392">
        <v>37.529679038466881</v>
      </c>
      <c r="Q1392">
        <v>38.056228545665562</v>
      </c>
      <c r="R1392">
        <v>30.487296907529799</v>
      </c>
      <c r="S1392">
        <v>44.313178034878362</v>
      </c>
      <c r="T1392">
        <v>68019.898311374462</v>
      </c>
      <c r="U1392">
        <v>68020.012835141591</v>
      </c>
      <c r="V1392">
        <v>67973.507270656861</v>
      </c>
      <c r="W1392">
        <v>68066.458906745058</v>
      </c>
      <c r="X1392">
        <v>4229.9571217960674</v>
      </c>
      <c r="Y1392">
        <v>4243.094447227415</v>
      </c>
      <c r="Z1392">
        <v>4131.3656840726344</v>
      </c>
      <c r="AA1392">
        <v>4290.8522091313725</v>
      </c>
      <c r="AB1392">
        <v>623.97088589785574</v>
      </c>
      <c r="AC1392">
        <v>616.98862331257351</v>
      </c>
      <c r="AD1392">
        <v>546.58514689372623</v>
      </c>
      <c r="AE1392">
        <v>715.54802097668744</v>
      </c>
      <c r="AF1392">
        <v>70.930462144441819</v>
      </c>
      <c r="AG1392">
        <v>70.708846380086754</v>
      </c>
      <c r="AH1392">
        <v>69.931481073275492</v>
      </c>
      <c r="AI1392">
        <v>72.57560372053122</v>
      </c>
      <c r="AJ1392">
        <v>0.64306828604851929</v>
      </c>
      <c r="AK1392">
        <v>0.64306821079233134</v>
      </c>
      <c r="AL1392">
        <v>0.64302696300933193</v>
      </c>
      <c r="AM1392">
        <v>0.64310892160046129</v>
      </c>
      <c r="AN1392">
        <v>0.96386970773427028</v>
      </c>
      <c r="AO1392">
        <v>0.96386970773426972</v>
      </c>
      <c r="AP1392">
        <v>0.96386970773426972</v>
      </c>
      <c r="AQ1392">
        <v>0.96386970773426972</v>
      </c>
      <c r="AR1392">
        <v>17.324149231702471</v>
      </c>
      <c r="AS1392">
        <v>17.324149231702471</v>
      </c>
      <c r="AT1392">
        <v>17.324149231702471</v>
      </c>
      <c r="AU1392">
        <v>17.324149231702471</v>
      </c>
      <c r="AV1392" t="str">
        <f>VLOOKUP(Sheet1[[#This Row],[NPDES ID2]],Combined_Sheet__Major_Only___2[[NPDES ID2]:[ECHO BFR]],3,FALSE)</f>
        <v>CA</v>
      </c>
      <c r="AW1392" t="s">
        <v>12185</v>
      </c>
      <c r="AX1392" t="str">
        <f>VLOOKUP(Sheet1[[#This Row],[NPDES ID2]],Combined_Sheet__Major_Only___2[[NPDES ID2]:[ECHO BFR]],27,FALSE)</f>
        <v>-</v>
      </c>
      <c r="AY1392" t="str">
        <f>VLOOKUP(Sheet1[[#This Row],[NPDES ID2]],Combined_Sheet__Major_Only___2[[NPDES ID2]:[ECHO BFR]],28,FALSE)</f>
        <v>-</v>
      </c>
      <c r="AZ1392" t="str">
        <f>VLOOKUP(Sheet1[[#This Row],[NPDES ID2]],Combined_Sheet__Major_Only___2[[NPDES ID2]:[ECHO BFR]],29,FALSE)</f>
        <v>thickening, preliminaryOps</v>
      </c>
      <c r="BA1392">
        <f>VLOOKUP(Sheet1[[#This Row],[NPDES ID2]],Combined_Sheet__Major_Only___2[[NPDES ID2]:[ECHO BFR]],17,FALSE)</f>
        <v>38.733888999999998</v>
      </c>
      <c r="BB1392">
        <f>VLOOKUP(Sheet1[[#This Row],[NPDES ID2]],Combined_Sheet__Major_Only___2[[NPDES ID2]:[ECHO BFR]],18,FALSE)</f>
        <v>-121.32166700000001</v>
      </c>
      <c r="BC1392" s="2" t="str">
        <f>IF(ISNUMBER(SEARCH("aerobic",$AW1392)),"aerobic","")</f>
        <v/>
      </c>
      <c r="BD1392" s="2" t="str">
        <f>IF(ISNUMBER(SEARCH("anaer",$AW1392)),"anaer","")</f>
        <v>anaer</v>
      </c>
      <c r="BE1392" s="2" t="str">
        <f>IF(ISNUMBER(SEARCH("thickening",$AZ1392)),"thickening","")</f>
        <v>thickening</v>
      </c>
      <c r="BF1392" s="4" t="str">
        <f>IF(ISNUMBER(SEARCH("airDry",$AW1392)),"airDry","")</f>
        <v/>
      </c>
      <c r="BG1392" s="4" t="str">
        <f>IF(ISNUMBER(SEARCH("heatDry",$AY1392)),"heatDry","")</f>
        <v/>
      </c>
      <c r="BH1392" s="4" t="str">
        <f>IF(AND(ISNUMBER(SEARCH("aerobic",$AW1392)),ISNUMBER(SEARCH("anaer",$AW1392))),"Combined Aer and Anaer.","")</f>
        <v/>
      </c>
    </row>
    <row r="1393" spans="1:60" x14ac:dyDescent="0.25">
      <c r="A1393" s="5">
        <v>2460</v>
      </c>
      <c r="B1393" t="s">
        <v>11457</v>
      </c>
      <c r="C1393">
        <v>216</v>
      </c>
      <c r="D1393">
        <v>549.66049239480253</v>
      </c>
      <c r="E1393">
        <v>546.18552190600803</v>
      </c>
      <c r="F1393">
        <v>404.22171870159298</v>
      </c>
      <c r="G1393">
        <v>693.84151810179924</v>
      </c>
      <c r="H1393">
        <v>-110.474157357572</v>
      </c>
      <c r="I1393">
        <v>-111.8850472355725</v>
      </c>
      <c r="J1393">
        <v>-131.24526724841189</v>
      </c>
      <c r="K1393">
        <v>-88.921813008709051</v>
      </c>
      <c r="L1393">
        <v>149.35205215880529</v>
      </c>
      <c r="M1393">
        <v>148.80944661716211</v>
      </c>
      <c r="N1393">
        <v>146.9117025581707</v>
      </c>
      <c r="O1393">
        <v>153.37317842634431</v>
      </c>
      <c r="P1393">
        <v>5.061275781243789</v>
      </c>
      <c r="Q1393">
        <v>5.1086800789163203</v>
      </c>
      <c r="R1393">
        <v>4.1377189063237187</v>
      </c>
      <c r="S1393">
        <v>5.912999208271315</v>
      </c>
      <c r="T1393">
        <v>67756.519543169488</v>
      </c>
      <c r="U1393">
        <v>67756.633635162536</v>
      </c>
      <c r="V1393">
        <v>67710.303404562845</v>
      </c>
      <c r="W1393">
        <v>67802.904597179266</v>
      </c>
      <c r="X1393">
        <v>4410.5332747847924</v>
      </c>
      <c r="Y1393">
        <v>4426.1149951240832</v>
      </c>
      <c r="Z1393">
        <v>4291.9135443549912</v>
      </c>
      <c r="AA1393">
        <v>4484.1893563456724</v>
      </c>
      <c r="AB1393">
        <v>677.99030856758645</v>
      </c>
      <c r="AC1393">
        <v>669.87691897360833</v>
      </c>
      <c r="AD1393">
        <v>590.57841066511162</v>
      </c>
      <c r="AE1393">
        <v>783.6420151654545</v>
      </c>
      <c r="AF1393">
        <v>67.762269499390996</v>
      </c>
      <c r="AG1393">
        <v>67.516162449491702</v>
      </c>
      <c r="AH1393">
        <v>66.655018642715731</v>
      </c>
      <c r="AI1393">
        <v>69.586588646024907</v>
      </c>
      <c r="AJ1393">
        <v>0.60429782377188235</v>
      </c>
      <c r="AK1393">
        <v>0.60429781381373338</v>
      </c>
      <c r="AL1393">
        <v>0.60429228648294464</v>
      </c>
      <c r="AM1393">
        <v>0.60430326859220174</v>
      </c>
      <c r="AN1393">
        <v>0.9637365691319798</v>
      </c>
      <c r="AO1393">
        <v>0.96373656913197969</v>
      </c>
      <c r="AP1393">
        <v>0.96373656913197969</v>
      </c>
      <c r="AQ1393">
        <v>0.96373656913197969</v>
      </c>
      <c r="AR1393">
        <v>16.132820764224789</v>
      </c>
      <c r="AS1393">
        <v>16.132820764224778</v>
      </c>
      <c r="AT1393">
        <v>16.132820764224778</v>
      </c>
      <c r="AU1393">
        <v>16.132820764224778</v>
      </c>
      <c r="AV1393" t="str">
        <f>VLOOKUP(Sheet1[[#This Row],[NPDES ID2]],Combined_Sheet__Major_Only___2[[NPDES ID2]:[ECHO BFR]],3,FALSE)</f>
        <v>NY</v>
      </c>
      <c r="AW1393" t="s">
        <v>12185</v>
      </c>
      <c r="AX1393" t="str">
        <f>VLOOKUP(Sheet1[[#This Row],[NPDES ID2]],Combined_Sheet__Major_Only___2[[NPDES ID2]:[ECHO BFR]],27,FALSE)</f>
        <v>-</v>
      </c>
      <c r="AY1393" t="str">
        <f>VLOOKUP(Sheet1[[#This Row],[NPDES ID2]],Combined_Sheet__Major_Only___2[[NPDES ID2]:[ECHO BFR]],28,FALSE)</f>
        <v>-</v>
      </c>
      <c r="AZ1393" t="str">
        <f>VLOOKUP(Sheet1[[#This Row],[NPDES ID2]],Combined_Sheet__Major_Only___2[[NPDES ID2]:[ECHO BFR]],29,FALSE)</f>
        <v>thickening</v>
      </c>
      <c r="BA1393">
        <f>VLOOKUP(Sheet1[[#This Row],[NPDES ID2]],Combined_Sheet__Major_Only___2[[NPDES ID2]:[ECHO BFR]],17,FALSE)</f>
        <v>42.120593999999997</v>
      </c>
      <c r="BB1393">
        <f>VLOOKUP(Sheet1[[#This Row],[NPDES ID2]],Combined_Sheet__Major_Only___2[[NPDES ID2]:[ECHO BFR]],18,FALSE)</f>
        <v>-76.807708000000005</v>
      </c>
      <c r="BC1393" s="2" t="str">
        <f>IF(ISNUMBER(SEARCH("aerobic",$AW1393)),"aerobic","")</f>
        <v/>
      </c>
      <c r="BD1393" s="2" t="str">
        <f>IF(ISNUMBER(SEARCH("anaer",$AW1393)),"anaer","")</f>
        <v>anaer</v>
      </c>
      <c r="BE1393" s="2" t="str">
        <f>IF(ISNUMBER(SEARCH("thickening",$AZ1393)),"thickening","")</f>
        <v>thickening</v>
      </c>
      <c r="BF1393" s="3" t="str">
        <f>IF(ISNUMBER(SEARCH("airDry",$AW1393)),"airDry","")</f>
        <v/>
      </c>
      <c r="BG1393" s="3" t="str">
        <f>IF(ISNUMBER(SEARCH("heatDry",$AY1393)),"heatDry","")</f>
        <v/>
      </c>
      <c r="BH1393" s="3" t="str">
        <f>IF(AND(ISNUMBER(SEARCH("aerobic",$AW1393)),ISNUMBER(SEARCH("anaer",$AW1393))),"Combined Aer and Anaer.","")</f>
        <v/>
      </c>
    </row>
    <row r="1394" spans="1:60" x14ac:dyDescent="0.25">
      <c r="A1394" s="5">
        <v>2265</v>
      </c>
      <c r="B1394" t="s">
        <v>10598</v>
      </c>
      <c r="C1394">
        <v>494</v>
      </c>
      <c r="D1394">
        <v>359.33651310253578</v>
      </c>
      <c r="E1394">
        <v>354.90310565112179</v>
      </c>
      <c r="F1394">
        <v>291.02941669431931</v>
      </c>
      <c r="G1394">
        <v>436.80725100524842</v>
      </c>
      <c r="H1394">
        <v>-110.32970538186311</v>
      </c>
      <c r="I1394">
        <v>-111.7170148859712</v>
      </c>
      <c r="J1394">
        <v>-131.10116136148949</v>
      </c>
      <c r="K1394">
        <v>-88.751455463074592</v>
      </c>
      <c r="L1394">
        <v>341.78912937418897</v>
      </c>
      <c r="M1394">
        <v>340.54973115319058</v>
      </c>
      <c r="N1394">
        <v>336.21562958572707</v>
      </c>
      <c r="O1394">
        <v>350.97328627224073</v>
      </c>
      <c r="P1394">
        <v>11.57473118407917</v>
      </c>
      <c r="Q1394">
        <v>11.68361799216359</v>
      </c>
      <c r="R1394">
        <v>9.4618373578576929</v>
      </c>
      <c r="S1394">
        <v>13.524969572644119</v>
      </c>
      <c r="T1394">
        <v>67715.873453970591</v>
      </c>
      <c r="U1394">
        <v>67715.987479329866</v>
      </c>
      <c r="V1394">
        <v>67669.684307238989</v>
      </c>
      <c r="W1394">
        <v>67762.231417452698</v>
      </c>
      <c r="X1394">
        <v>4405.1054279832933</v>
      </c>
      <c r="Y1394">
        <v>4420.6457143481293</v>
      </c>
      <c r="Z1394">
        <v>4286.8561472076244</v>
      </c>
      <c r="AA1394">
        <v>4478.5258323890966</v>
      </c>
      <c r="AB1394">
        <v>676.761443907949</v>
      </c>
      <c r="AC1394">
        <v>668.67246539175699</v>
      </c>
      <c r="AD1394">
        <v>589.55186255247816</v>
      </c>
      <c r="AE1394">
        <v>782.13986641037161</v>
      </c>
      <c r="AF1394">
        <v>67.805899086754906</v>
      </c>
      <c r="AG1394">
        <v>67.560198231358996</v>
      </c>
      <c r="AH1394">
        <v>66.700098893789303</v>
      </c>
      <c r="AI1394">
        <v>69.627672714117793</v>
      </c>
      <c r="AJ1394">
        <v>0.60483151476310038</v>
      </c>
      <c r="AK1394">
        <v>0.60483149193311192</v>
      </c>
      <c r="AL1394">
        <v>0.6048188542767241</v>
      </c>
      <c r="AM1394">
        <v>0.60484396399738027</v>
      </c>
      <c r="AN1394">
        <v>0.96371593498789654</v>
      </c>
      <c r="AO1394">
        <v>0.96371593498789632</v>
      </c>
      <c r="AP1394">
        <v>0.96371593498789632</v>
      </c>
      <c r="AQ1394">
        <v>0.96371593498789632</v>
      </c>
      <c r="AR1394">
        <v>16.148993217577608</v>
      </c>
      <c r="AS1394">
        <v>16.148993217577619</v>
      </c>
      <c r="AT1394">
        <v>16.148993217577619</v>
      </c>
      <c r="AU1394">
        <v>16.148993217577619</v>
      </c>
      <c r="AV1394" t="str">
        <f>VLOOKUP(Sheet1[[#This Row],[NPDES ID2]],Combined_Sheet__Major_Only___2[[NPDES ID2]:[ECHO BFR]],3,FALSE)</f>
        <v>GA</v>
      </c>
      <c r="AW1394" t="s">
        <v>41</v>
      </c>
      <c r="AX1394" t="str">
        <f>VLOOKUP(Sheet1[[#This Row],[NPDES ID2]],Combined_Sheet__Major_Only___2[[NPDES ID2]:[ECHO BFR]],27,FALSE)</f>
        <v>-</v>
      </c>
      <c r="AY1394" t="str">
        <f>VLOOKUP(Sheet1[[#This Row],[NPDES ID2]],Combined_Sheet__Major_Only___2[[NPDES ID2]:[ECHO BFR]],28,FALSE)</f>
        <v>-</v>
      </c>
      <c r="AZ1394" t="str">
        <f>VLOOKUP(Sheet1[[#This Row],[NPDES ID2]],Combined_Sheet__Major_Only___2[[NPDES ID2]:[ECHO BFR]],29,FALSE)</f>
        <v>thickening</v>
      </c>
      <c r="BA1394">
        <f>VLOOKUP(Sheet1[[#This Row],[NPDES ID2]],Combined_Sheet__Major_Only___2[[NPDES ID2]:[ECHO BFR]],17,FALSE)</f>
        <v>33.422528</v>
      </c>
      <c r="BB1394">
        <f>VLOOKUP(Sheet1[[#This Row],[NPDES ID2]],Combined_Sheet__Major_Only___2[[NPDES ID2]:[ECHO BFR]],18,FALSE)</f>
        <v>-84.492806000000002</v>
      </c>
      <c r="BC1394" s="2" t="str">
        <f>IF(ISNUMBER(SEARCH("aerobic",$AW1394)),"aerobic","")</f>
        <v>aerobic</v>
      </c>
      <c r="BD1394" s="2" t="str">
        <f>IF(ISNUMBER(SEARCH("anaer",$AW1394)),"anaer","")</f>
        <v/>
      </c>
      <c r="BE1394" s="2" t="str">
        <f>IF(ISNUMBER(SEARCH("thickening",$AZ1394)),"thickening","")</f>
        <v>thickening</v>
      </c>
      <c r="BF1394" s="4" t="str">
        <f>IF(ISNUMBER(SEARCH("airDry",$AW1394)),"airDry","")</f>
        <v/>
      </c>
      <c r="BG1394" s="4" t="str">
        <f>IF(ISNUMBER(SEARCH("heatDry",$AY1394)),"heatDry","")</f>
        <v/>
      </c>
      <c r="BH1394" s="4" t="str">
        <f>IF(AND(ISNUMBER(SEARCH("aerobic",$AW1394)),ISNUMBER(SEARCH("anaer",$AW1394))),"Combined Aer and Anaer.","")</f>
        <v/>
      </c>
    </row>
    <row r="1395" spans="1:60" x14ac:dyDescent="0.25">
      <c r="A1395" s="5">
        <v>905</v>
      </c>
      <c r="B1395" t="s">
        <v>4406</v>
      </c>
      <c r="C1395">
        <v>730</v>
      </c>
      <c r="D1395">
        <v>336.5628645026149</v>
      </c>
      <c r="E1395">
        <v>329.30361068134818</v>
      </c>
      <c r="F1395">
        <v>282.91668823166577</v>
      </c>
      <c r="G1395">
        <v>399.85417247892752</v>
      </c>
      <c r="H1395">
        <v>-108.28444395238181</v>
      </c>
      <c r="I1395">
        <v>-109.593192236601</v>
      </c>
      <c r="J1395">
        <v>-129.13209783449111</v>
      </c>
      <c r="K1395">
        <v>-86.775813327581787</v>
      </c>
      <c r="L1395">
        <v>513.65619487578715</v>
      </c>
      <c r="M1395">
        <v>511.88992833918979</v>
      </c>
      <c r="N1395">
        <v>505.71422363404008</v>
      </c>
      <c r="O1395">
        <v>526.74359888883112</v>
      </c>
      <c r="P1395">
        <v>17.086843687216572</v>
      </c>
      <c r="Q1395">
        <v>17.26986709800153</v>
      </c>
      <c r="R1395">
        <v>13.93560817863538</v>
      </c>
      <c r="S1395">
        <v>20.055064978518779</v>
      </c>
      <c r="T1395">
        <v>67676.337007715716</v>
      </c>
      <c r="U1395">
        <v>67676.45096826028</v>
      </c>
      <c r="V1395">
        <v>67630.174115977847</v>
      </c>
      <c r="W1395">
        <v>67722.668620244687</v>
      </c>
      <c r="X1395">
        <v>4328.8824359317068</v>
      </c>
      <c r="Y1395">
        <v>4343.5036131727111</v>
      </c>
      <c r="Z1395">
        <v>4218.4797885052649</v>
      </c>
      <c r="AA1395">
        <v>4397.2994110815471</v>
      </c>
      <c r="AB1395">
        <v>654.73794794489652</v>
      </c>
      <c r="AC1395">
        <v>647.10734406113852</v>
      </c>
      <c r="AD1395">
        <v>571.60105037442781</v>
      </c>
      <c r="AE1395">
        <v>754.39419040161852</v>
      </c>
      <c r="AF1395">
        <v>68.958904264578678</v>
      </c>
      <c r="AG1395">
        <v>68.72204187296056</v>
      </c>
      <c r="AH1395">
        <v>67.892538273974552</v>
      </c>
      <c r="AI1395">
        <v>70.715569320667484</v>
      </c>
      <c r="AJ1395">
        <v>0.61893764706503573</v>
      </c>
      <c r="AK1395">
        <v>0.61893761322767493</v>
      </c>
      <c r="AL1395">
        <v>0.61891892241362634</v>
      </c>
      <c r="AM1395">
        <v>0.6189560594755914</v>
      </c>
      <c r="AN1395">
        <v>0.96369584161675736</v>
      </c>
      <c r="AO1395">
        <v>0.96369584161675714</v>
      </c>
      <c r="AP1395">
        <v>0.96369584161675714</v>
      </c>
      <c r="AQ1395">
        <v>0.96369584161675714</v>
      </c>
      <c r="AR1395">
        <v>16.582680488113279</v>
      </c>
      <c r="AS1395">
        <v>16.582680488113279</v>
      </c>
      <c r="AT1395">
        <v>16.582680488113279</v>
      </c>
      <c r="AU1395">
        <v>16.582680488113279</v>
      </c>
      <c r="AV1395" t="str">
        <f>VLOOKUP(Sheet1[[#This Row],[NPDES ID2]],Combined_Sheet__Major_Only___2[[NPDES ID2]:[ECHO BFR]],3,FALSE)</f>
        <v>KY</v>
      </c>
      <c r="AW1395" t="s">
        <v>4408</v>
      </c>
      <c r="AX1395" t="str">
        <f>VLOOKUP(Sheet1[[#This Row],[NPDES ID2]],Combined_Sheet__Major_Only___2[[NPDES ID2]:[ECHO BFR]],27,FALSE)</f>
        <v>methaneBioCaptureRecover</v>
      </c>
      <c r="AY1395" t="str">
        <f>VLOOKUP(Sheet1[[#This Row],[NPDES ID2]],Combined_Sheet__Major_Only___2[[NPDES ID2]:[ECHO BFR]],28,FALSE)</f>
        <v>-</v>
      </c>
      <c r="AZ1395" t="str">
        <f>VLOOKUP(Sheet1[[#This Row],[NPDES ID2]],Combined_Sheet__Major_Only___2[[NPDES ID2]:[ECHO BFR]],29,FALSE)</f>
        <v>preliminaryOps, thickening</v>
      </c>
      <c r="BA1395">
        <f>VLOOKUP(Sheet1[[#This Row],[NPDES ID2]],Combined_Sheet__Major_Only___2[[NPDES ID2]:[ECHO BFR]],17,FALSE)</f>
        <v>37.097540000000002</v>
      </c>
      <c r="BB1395">
        <f>VLOOKUP(Sheet1[[#This Row],[NPDES ID2]],Combined_Sheet__Major_Only___2[[NPDES ID2]:[ECHO BFR]],18,FALSE)</f>
        <v>-88.616330000000005</v>
      </c>
      <c r="BC1395" s="2" t="str">
        <f>IF(ISNUMBER(SEARCH("aerobic",$AW1395)),"aerobic","")</f>
        <v>aerobic</v>
      </c>
      <c r="BD1395" s="2" t="str">
        <f>IF(ISNUMBER(SEARCH("anaer",$AW1395)),"anaer","")</f>
        <v/>
      </c>
      <c r="BE1395" s="2" t="str">
        <f>IF(ISNUMBER(SEARCH("thickening",$AZ1395)),"thickening","")</f>
        <v>thickening</v>
      </c>
      <c r="BF1395" s="4" t="str">
        <f>IF(ISNUMBER(SEARCH("airDry",$AW1395)),"airDry","")</f>
        <v/>
      </c>
      <c r="BG1395" s="4" t="str">
        <f>IF(ISNUMBER(SEARCH("heatDry",$AY1395)),"heatDry","")</f>
        <v/>
      </c>
      <c r="BH1395" s="4" t="str">
        <f>IF(AND(ISNUMBER(SEARCH("aerobic",$AW1395)),ISNUMBER(SEARCH("anaer",$AW1395))),"Combined Aer and Anaer.","")</f>
        <v/>
      </c>
    </row>
    <row r="1396" spans="1:60" x14ac:dyDescent="0.25">
      <c r="A1396" s="5">
        <v>532</v>
      </c>
      <c r="B1396" t="s">
        <v>2624</v>
      </c>
      <c r="C1396">
        <v>286.60000000000002</v>
      </c>
      <c r="D1396">
        <v>446.95074384498912</v>
      </c>
      <c r="E1396">
        <v>444.56544334764777</v>
      </c>
      <c r="F1396">
        <v>339.03597199503309</v>
      </c>
      <c r="G1396">
        <v>552.92425067595093</v>
      </c>
      <c r="H1396">
        <v>-107.83710958741941</v>
      </c>
      <c r="I1396">
        <v>-109.1456696665406</v>
      </c>
      <c r="J1396">
        <v>-128.71052104242219</v>
      </c>
      <c r="K1396">
        <v>-86.399376883237281</v>
      </c>
      <c r="L1396">
        <v>202.61949882117909</v>
      </c>
      <c r="M1396">
        <v>201.93341202047071</v>
      </c>
      <c r="N1396">
        <v>199.5339460093042</v>
      </c>
      <c r="O1396">
        <v>207.70381948572381</v>
      </c>
      <c r="P1396">
        <v>6.7065480661736592</v>
      </c>
      <c r="Q1396">
        <v>6.7819931564333782</v>
      </c>
      <c r="R1396">
        <v>5.4660941486691978</v>
      </c>
      <c r="S1396">
        <v>7.881336250863141</v>
      </c>
      <c r="T1396">
        <v>67651.595520130402</v>
      </c>
      <c r="U1396">
        <v>67651.709440114617</v>
      </c>
      <c r="V1396">
        <v>67605.44905848839</v>
      </c>
      <c r="W1396">
        <v>67697.910642513147</v>
      </c>
      <c r="X1396">
        <v>4306.8459721301178</v>
      </c>
      <c r="Y1396">
        <v>4321.2021174638076</v>
      </c>
      <c r="Z1396">
        <v>4198.6075195924277</v>
      </c>
      <c r="AA1396">
        <v>4373.8858543699098</v>
      </c>
      <c r="AB1396">
        <v>648.59501036951838</v>
      </c>
      <c r="AC1396">
        <v>641.08483288045272</v>
      </c>
      <c r="AD1396">
        <v>566.58068940079193</v>
      </c>
      <c r="AE1396">
        <v>746.68285874127048</v>
      </c>
      <c r="AF1396">
        <v>69.284617475645277</v>
      </c>
      <c r="AG1396">
        <v>69.050116109375921</v>
      </c>
      <c r="AH1396">
        <v>68.229471865906262</v>
      </c>
      <c r="AI1396">
        <v>71.023042298376097</v>
      </c>
      <c r="AJ1396">
        <v>0.62292329345915587</v>
      </c>
      <c r="AK1396">
        <v>0.62292328023199761</v>
      </c>
      <c r="AL1396">
        <v>0.62291594287538343</v>
      </c>
      <c r="AM1396">
        <v>0.62293052131556859</v>
      </c>
      <c r="AN1396">
        <v>0.96368325607394123</v>
      </c>
      <c r="AO1396">
        <v>0.96368325607394145</v>
      </c>
      <c r="AP1396">
        <v>0.96368325607394145</v>
      </c>
      <c r="AQ1396">
        <v>0.96368325607394145</v>
      </c>
      <c r="AR1396">
        <v>16.7056649413115</v>
      </c>
      <c r="AS1396">
        <v>16.705664941311511</v>
      </c>
      <c r="AT1396">
        <v>16.705664941311511</v>
      </c>
      <c r="AU1396">
        <v>16.705664941311511</v>
      </c>
      <c r="AV1396" t="str">
        <f>VLOOKUP(Sheet1[[#This Row],[NPDES ID2]],Combined_Sheet__Major_Only___2[[NPDES ID2]:[ECHO BFR]],3,FALSE)</f>
        <v>LA</v>
      </c>
      <c r="AW1396" t="s">
        <v>12185</v>
      </c>
      <c r="AX1396" t="str">
        <f>VLOOKUP(Sheet1[[#This Row],[NPDES ID2]],Combined_Sheet__Major_Only___2[[NPDES ID2]:[ECHO BFR]],27,FALSE)</f>
        <v>-</v>
      </c>
      <c r="AY1396" t="str">
        <f>VLOOKUP(Sheet1[[#This Row],[NPDES ID2]],Combined_Sheet__Major_Only___2[[NPDES ID2]:[ECHO BFR]],28,FALSE)</f>
        <v>-</v>
      </c>
      <c r="AZ1396" t="str">
        <f>VLOOKUP(Sheet1[[#This Row],[NPDES ID2]],Combined_Sheet__Major_Only___2[[NPDES ID2]:[ECHO BFR]],29,FALSE)</f>
        <v>thickening</v>
      </c>
      <c r="BA1396">
        <f>VLOOKUP(Sheet1[[#This Row],[NPDES ID2]],Combined_Sheet__Major_Only___2[[NPDES ID2]:[ECHO BFR]],17,FALSE)</f>
        <v>30.218582000000001</v>
      </c>
      <c r="BB1396">
        <f>VLOOKUP(Sheet1[[#This Row],[NPDES ID2]],Combined_Sheet__Major_Only___2[[NPDES ID2]:[ECHO BFR]],18,FALSE)</f>
        <v>-92.002675999999994</v>
      </c>
      <c r="BC1396" s="2" t="str">
        <f>IF(ISNUMBER(SEARCH("aerobic",$AW1396)),"aerobic","")</f>
        <v/>
      </c>
      <c r="BD1396" s="2" t="str">
        <f>IF(ISNUMBER(SEARCH("anaer",$AW1396)),"anaer","")</f>
        <v>anaer</v>
      </c>
      <c r="BE1396" s="2" t="str">
        <f>IF(ISNUMBER(SEARCH("thickening",$AZ1396)),"thickening","")</f>
        <v>thickening</v>
      </c>
      <c r="BF1396" s="3" t="str">
        <f>IF(ISNUMBER(SEARCH("airDry",$AW1396)),"airDry","")</f>
        <v/>
      </c>
      <c r="BG1396" s="3" t="str">
        <f>IF(ISNUMBER(SEARCH("heatDry",$AY1396)),"heatDry","")</f>
        <v/>
      </c>
      <c r="BH1396" s="3" t="str">
        <f>IF(AND(ISNUMBER(SEARCH("aerobic",$AW1396)),ISNUMBER(SEARCH("anaer",$AW1396))),"Combined Aer and Anaer.","")</f>
        <v/>
      </c>
    </row>
    <row r="1397" spans="1:60" x14ac:dyDescent="0.25">
      <c r="A1397" s="5">
        <v>2108</v>
      </c>
      <c r="B1397" t="s">
        <v>9907</v>
      </c>
      <c r="C1397">
        <v>953.32</v>
      </c>
      <c r="D1397">
        <v>327.40773384317072</v>
      </c>
      <c r="E1397">
        <v>322.37339203542808</v>
      </c>
      <c r="F1397">
        <v>279.12877312255802</v>
      </c>
      <c r="G1397">
        <v>388.5232346416314</v>
      </c>
      <c r="H1397">
        <v>-138.90100739388561</v>
      </c>
      <c r="I1397">
        <v>-140.27230045705079</v>
      </c>
      <c r="J1397">
        <v>-158.92752421970721</v>
      </c>
      <c r="K1397">
        <v>-115.91863481458169</v>
      </c>
      <c r="L1397">
        <v>712.98755248899658</v>
      </c>
      <c r="M1397">
        <v>708.70051912455119</v>
      </c>
      <c r="N1397">
        <v>693.7118435603212</v>
      </c>
      <c r="O1397">
        <v>744.75200493753346</v>
      </c>
      <c r="P1397">
        <v>29.568057869500411</v>
      </c>
      <c r="Q1397">
        <v>29.4227818389842</v>
      </c>
      <c r="R1397">
        <v>24.816953616317189</v>
      </c>
      <c r="S1397">
        <v>33.255272114124018</v>
      </c>
      <c r="T1397">
        <v>67610.662108938617</v>
      </c>
      <c r="U1397">
        <v>67610.775961817999</v>
      </c>
      <c r="V1397">
        <v>67564.54282997374</v>
      </c>
      <c r="W1397">
        <v>67656.949949294198</v>
      </c>
      <c r="X1397">
        <v>5335.2359925026403</v>
      </c>
      <c r="Y1397">
        <v>5364.3797196040196</v>
      </c>
      <c r="Z1397">
        <v>5102.4153495434484</v>
      </c>
      <c r="AA1397">
        <v>5481.2938309969186</v>
      </c>
      <c r="AB1397">
        <v>1024.534758548597</v>
      </c>
      <c r="AC1397">
        <v>1010.333825217774</v>
      </c>
      <c r="AD1397">
        <v>859.05394715269097</v>
      </c>
      <c r="AE1397">
        <v>1240.7076682203251</v>
      </c>
      <c r="AF1397">
        <v>55.918446168437683</v>
      </c>
      <c r="AG1397">
        <v>55.582564622565322</v>
      </c>
      <c r="AH1397">
        <v>54.406490124632967</v>
      </c>
      <c r="AI1397">
        <v>58.409230452524923</v>
      </c>
      <c r="AJ1397">
        <v>0.45969946817291452</v>
      </c>
      <c r="AK1397">
        <v>0.45969942699921218</v>
      </c>
      <c r="AL1397">
        <v>0.45967678293946368</v>
      </c>
      <c r="AM1397">
        <v>0.45972177561154592</v>
      </c>
      <c r="AN1397">
        <v>0.9636624148235633</v>
      </c>
      <c r="AO1397">
        <v>0.96366241482356363</v>
      </c>
      <c r="AP1397">
        <v>0.96366241482356363</v>
      </c>
      <c r="AQ1397">
        <v>0.96366241482356363</v>
      </c>
      <c r="AR1397">
        <v>11.68449229257004</v>
      </c>
      <c r="AS1397">
        <v>11.684492292570051</v>
      </c>
      <c r="AT1397">
        <v>11.684492292570051</v>
      </c>
      <c r="AU1397">
        <v>11.684492292570051</v>
      </c>
      <c r="AV1397" t="str">
        <f>VLOOKUP(Sheet1[[#This Row],[NPDES ID2]],Combined_Sheet__Major_Only___2[[NPDES ID2]:[ECHO BFR]],3,FALSE)</f>
        <v>KY</v>
      </c>
      <c r="AW1397" t="s">
        <v>54</v>
      </c>
      <c r="AX1397" t="str">
        <f>VLOOKUP(Sheet1[[#This Row],[NPDES ID2]],Combined_Sheet__Major_Only___2[[NPDES ID2]:[ECHO BFR]],27,FALSE)</f>
        <v>-</v>
      </c>
      <c r="AY1397" t="str">
        <f>VLOOKUP(Sheet1[[#This Row],[NPDES ID2]],Combined_Sheet__Major_Only___2[[NPDES ID2]:[ECHO BFR]],28,FALSE)</f>
        <v>-</v>
      </c>
      <c r="AZ1397" t="str">
        <f>VLOOKUP(Sheet1[[#This Row],[NPDES ID2]],Combined_Sheet__Major_Only___2[[NPDES ID2]:[ECHO BFR]],29,FALSE)</f>
        <v>thickening</v>
      </c>
      <c r="BA1397">
        <f>VLOOKUP(Sheet1[[#This Row],[NPDES ID2]],Combined_Sheet__Major_Only___2[[NPDES ID2]:[ECHO BFR]],17,FALSE)</f>
        <v>38.122354000000001</v>
      </c>
      <c r="BB1397">
        <f>VLOOKUP(Sheet1[[#This Row],[NPDES ID2]],Combined_Sheet__Major_Only___2[[NPDES ID2]:[ECHO BFR]],18,FALSE)</f>
        <v>-85.587648000000002</v>
      </c>
      <c r="BC1397" s="2" t="str">
        <f>IF(ISNUMBER(SEARCH("aerobic",$AW1397)),"aerobic","")</f>
        <v/>
      </c>
      <c r="BD1397" s="2" t="str">
        <f>IF(ISNUMBER(SEARCH("anaer",$AW1397)),"anaer","")</f>
        <v/>
      </c>
      <c r="BE1397" s="2" t="str">
        <f>IF(ISNUMBER(SEARCH("thickening",$AZ1397)),"thickening","")</f>
        <v>thickening</v>
      </c>
      <c r="BF1397" s="3" t="str">
        <f>IF(ISNUMBER(SEARCH("airDry",$AW1397)),"airDry","")</f>
        <v/>
      </c>
      <c r="BG1397" s="3" t="str">
        <f>IF(ISNUMBER(SEARCH("heatDry",$AY1397)),"heatDry","")</f>
        <v/>
      </c>
      <c r="BH1397" s="3" t="str">
        <f>IF(AND(ISNUMBER(SEARCH("aerobic",$AW1397)),ISNUMBER(SEARCH("anaer",$AW1397))),"Combined Aer and Anaer.","")</f>
        <v/>
      </c>
    </row>
    <row r="1398" spans="1:60" x14ac:dyDescent="0.25">
      <c r="A1398" s="5">
        <v>1903</v>
      </c>
      <c r="B1398" t="s">
        <v>8984</v>
      </c>
      <c r="C1398">
        <v>4004</v>
      </c>
      <c r="D1398">
        <v>775.64950837578635</v>
      </c>
      <c r="E1398">
        <v>775.03827929945999</v>
      </c>
      <c r="F1398">
        <v>626.75189182172107</v>
      </c>
      <c r="G1398">
        <v>910.00495553242843</v>
      </c>
      <c r="H1398">
        <v>-137.47109539727211</v>
      </c>
      <c r="I1398">
        <v>-138.74966469533899</v>
      </c>
      <c r="J1398">
        <v>-158.0502592370261</v>
      </c>
      <c r="K1398">
        <v>-113.98408929921391</v>
      </c>
      <c r="L1398">
        <v>3011.2967597094062</v>
      </c>
      <c r="M1398">
        <v>2993.2599573969719</v>
      </c>
      <c r="N1398">
        <v>2930.290057212645</v>
      </c>
      <c r="O1398">
        <v>3144.834526973209</v>
      </c>
      <c r="P1398">
        <v>124.6014399999702</v>
      </c>
      <c r="Q1398">
        <v>124.03111859180819</v>
      </c>
      <c r="R1398">
        <v>104.5596830100131</v>
      </c>
      <c r="S1398">
        <v>140.0972460767627</v>
      </c>
      <c r="T1398">
        <v>67544.069608244507</v>
      </c>
      <c r="U1398">
        <v>67544.183351954474</v>
      </c>
      <c r="V1398">
        <v>67497.994551405165</v>
      </c>
      <c r="W1398">
        <v>67590.313064847112</v>
      </c>
      <c r="X1398">
        <v>5319.4682049309022</v>
      </c>
      <c r="Y1398">
        <v>5348.4293129401931</v>
      </c>
      <c r="Z1398">
        <v>5088.3634927349503</v>
      </c>
      <c r="AA1398">
        <v>5464.3690780812867</v>
      </c>
      <c r="AB1398">
        <v>1018.790554364185</v>
      </c>
      <c r="AC1398">
        <v>1004.6287637971</v>
      </c>
      <c r="AD1398">
        <v>854.61553273818254</v>
      </c>
      <c r="AE1398">
        <v>1232.651449501602</v>
      </c>
      <c r="AF1398">
        <v>56.038480115888888</v>
      </c>
      <c r="AG1398">
        <v>55.704268257632307</v>
      </c>
      <c r="AH1398">
        <v>54.530178089775042</v>
      </c>
      <c r="AI1398">
        <v>58.521651206356772</v>
      </c>
      <c r="AJ1398">
        <v>0.46116179163355447</v>
      </c>
      <c r="AK1398">
        <v>0.46116161230820768</v>
      </c>
      <c r="AL1398">
        <v>0.46106641321904029</v>
      </c>
      <c r="AM1398">
        <v>0.46125559864032928</v>
      </c>
      <c r="AN1398">
        <v>0.96362845808541109</v>
      </c>
      <c r="AO1398">
        <v>0.96362845808541087</v>
      </c>
      <c r="AP1398">
        <v>0.96362845808541087</v>
      </c>
      <c r="AQ1398">
        <v>0.96362845808541087</v>
      </c>
      <c r="AR1398">
        <v>11.726987445835739</v>
      </c>
      <c r="AS1398">
        <v>11.726987445835739</v>
      </c>
      <c r="AT1398">
        <v>11.726987445835739</v>
      </c>
      <c r="AU1398">
        <v>11.726987445835739</v>
      </c>
      <c r="AV1398" t="str">
        <f>VLOOKUP(Sheet1[[#This Row],[NPDES ID2]],Combined_Sheet__Major_Only___2[[NPDES ID2]:[ECHO BFR]],3,FALSE)</f>
        <v>FL</v>
      </c>
      <c r="AW1398" t="s">
        <v>54</v>
      </c>
      <c r="AX1398" t="str">
        <f>VLOOKUP(Sheet1[[#This Row],[NPDES ID2]],Combined_Sheet__Major_Only___2[[NPDES ID2]:[ECHO BFR]],27,FALSE)</f>
        <v>-</v>
      </c>
      <c r="AY1398" t="str">
        <f>VLOOKUP(Sheet1[[#This Row],[NPDES ID2]],Combined_Sheet__Major_Only___2[[NPDES ID2]:[ECHO BFR]],28,FALSE)</f>
        <v>-</v>
      </c>
      <c r="AZ1398" t="str">
        <f>VLOOKUP(Sheet1[[#This Row],[NPDES ID2]],Combined_Sheet__Major_Only___2[[NPDES ID2]:[ECHO BFR]],29,FALSE)</f>
        <v>thickening</v>
      </c>
      <c r="BA1398">
        <f>VLOOKUP(Sheet1[[#This Row],[NPDES ID2]],Combined_Sheet__Major_Only___2[[NPDES ID2]:[ECHO BFR]],17,FALSE)</f>
        <v>28.274249999999999</v>
      </c>
      <c r="BB1398">
        <f>VLOOKUP(Sheet1[[#This Row],[NPDES ID2]],Combined_Sheet__Major_Only___2[[NPDES ID2]:[ECHO BFR]],18,FALSE)</f>
        <v>-81.421180000000007</v>
      </c>
      <c r="BC1398" s="2" t="str">
        <f>IF(ISNUMBER(SEARCH("aerobic",$AW1398)),"aerobic","")</f>
        <v/>
      </c>
      <c r="BD1398" s="2" t="str">
        <f>IF(ISNUMBER(SEARCH("anaer",$AW1398)),"anaer","")</f>
        <v/>
      </c>
      <c r="BE1398" s="2" t="str">
        <f>IF(ISNUMBER(SEARCH("thickening",$AZ1398)),"thickening","")</f>
        <v>thickening</v>
      </c>
      <c r="BF1398" s="4" t="str">
        <f>IF(ISNUMBER(SEARCH("airDry",$AW1398)),"airDry","")</f>
        <v/>
      </c>
      <c r="BG1398" s="4" t="str">
        <f>IF(ISNUMBER(SEARCH("heatDry",$AY1398)),"heatDry","")</f>
        <v/>
      </c>
      <c r="BH1398" s="4" t="str">
        <f>IF(AND(ISNUMBER(SEARCH("aerobic",$AW1398)),ISNUMBER(SEARCH("anaer",$AW1398))),"Combined Aer and Anaer.","")</f>
        <v/>
      </c>
    </row>
    <row r="1399" spans="1:60" x14ac:dyDescent="0.25">
      <c r="A1399" s="5">
        <v>1454</v>
      </c>
      <c r="B1399" t="s">
        <v>6873</v>
      </c>
      <c r="C1399">
        <v>117.73</v>
      </c>
      <c r="D1399">
        <v>896.00845453653744</v>
      </c>
      <c r="E1399">
        <v>887.69102075465912</v>
      </c>
      <c r="F1399">
        <v>633.00259604667247</v>
      </c>
      <c r="G1399">
        <v>1157.2827378943709</v>
      </c>
      <c r="H1399">
        <v>-111.3510641588617</v>
      </c>
      <c r="I1399">
        <v>-112.74242772298641</v>
      </c>
      <c r="J1399">
        <v>-132.09030645852849</v>
      </c>
      <c r="K1399">
        <v>-89.770534700997644</v>
      </c>
      <c r="L1399">
        <v>80.826252483745321</v>
      </c>
      <c r="M1399">
        <v>80.526119494558884</v>
      </c>
      <c r="N1399">
        <v>79.476358530828179</v>
      </c>
      <c r="O1399">
        <v>83.050533899182582</v>
      </c>
      <c r="P1399">
        <v>2.7598028521741411</v>
      </c>
      <c r="Q1399">
        <v>2.7843205888361982</v>
      </c>
      <c r="R1399">
        <v>2.2583690051786842</v>
      </c>
      <c r="S1399">
        <v>3.2182235011880729</v>
      </c>
      <c r="T1399">
        <v>67503.026186974646</v>
      </c>
      <c r="U1399">
        <v>67503.139863399439</v>
      </c>
      <c r="V1399">
        <v>67456.978385866911</v>
      </c>
      <c r="W1399">
        <v>67549.242288228648</v>
      </c>
      <c r="X1399">
        <v>4425.4677632127741</v>
      </c>
      <c r="Y1399">
        <v>4441.3853572500402</v>
      </c>
      <c r="Z1399">
        <v>4303.9129529540796</v>
      </c>
      <c r="AA1399">
        <v>4501.0066384240508</v>
      </c>
      <c r="AB1399">
        <v>684.90298320990507</v>
      </c>
      <c r="AC1399">
        <v>676.61656654138437</v>
      </c>
      <c r="AD1399">
        <v>596.03532131697204</v>
      </c>
      <c r="AE1399">
        <v>792.68567260514567</v>
      </c>
      <c r="AF1399">
        <v>67.281211423054501</v>
      </c>
      <c r="AG1399">
        <v>67.031417654563199</v>
      </c>
      <c r="AH1399">
        <v>66.157511740316906</v>
      </c>
      <c r="AI1399">
        <v>69.132688723161266</v>
      </c>
      <c r="AJ1399">
        <v>0.59841386174946432</v>
      </c>
      <c r="AK1399">
        <v>0.59841385634345112</v>
      </c>
      <c r="AL1399">
        <v>0.59841085284187456</v>
      </c>
      <c r="AM1399">
        <v>0.59841682039644828</v>
      </c>
      <c r="AN1399">
        <v>0.96360749766192777</v>
      </c>
      <c r="AO1399">
        <v>0.9636074976619281</v>
      </c>
      <c r="AP1399">
        <v>0.9636074976619281</v>
      </c>
      <c r="AQ1399">
        <v>0.9636074976619281</v>
      </c>
      <c r="AR1399">
        <v>15.95192071999913</v>
      </c>
      <c r="AS1399">
        <v>15.95192071999913</v>
      </c>
      <c r="AT1399">
        <v>15.95192071999913</v>
      </c>
      <c r="AU1399">
        <v>15.95192071999913</v>
      </c>
      <c r="AV1399" t="str">
        <f>VLOOKUP(Sheet1[[#This Row],[NPDES ID2]],Combined_Sheet__Major_Only___2[[NPDES ID2]:[ECHO BFR]],3,FALSE)</f>
        <v>TX</v>
      </c>
      <c r="AW1399" t="s">
        <v>41</v>
      </c>
      <c r="AX1399" t="str">
        <f>VLOOKUP(Sheet1[[#This Row],[NPDES ID2]],Combined_Sheet__Major_Only___2[[NPDES ID2]:[ECHO BFR]],27,FALSE)</f>
        <v>-</v>
      </c>
      <c r="AY1399" t="str">
        <f>VLOOKUP(Sheet1[[#This Row],[NPDES ID2]],Combined_Sheet__Major_Only___2[[NPDES ID2]:[ECHO BFR]],28,FALSE)</f>
        <v>-</v>
      </c>
      <c r="AZ1399" t="str">
        <f>VLOOKUP(Sheet1[[#This Row],[NPDES ID2]],Combined_Sheet__Major_Only___2[[NPDES ID2]:[ECHO BFR]],29,FALSE)</f>
        <v>thickening</v>
      </c>
      <c r="BA1399">
        <f>VLOOKUP(Sheet1[[#This Row],[NPDES ID2]],Combined_Sheet__Major_Only___2[[NPDES ID2]:[ECHO BFR]],17,FALSE)</f>
        <v>30.058333000000001</v>
      </c>
      <c r="BB1399">
        <f>VLOOKUP(Sheet1[[#This Row],[NPDES ID2]],Combined_Sheet__Major_Only___2[[NPDES ID2]:[ECHO BFR]],18,FALSE)</f>
        <v>-95.486943999999994</v>
      </c>
      <c r="BC1399" s="2" t="str">
        <f>IF(ISNUMBER(SEARCH("aerobic",$AW1399)),"aerobic","")</f>
        <v>aerobic</v>
      </c>
      <c r="BD1399" s="2" t="str">
        <f>IF(ISNUMBER(SEARCH("anaer",$AW1399)),"anaer","")</f>
        <v/>
      </c>
      <c r="BE1399" s="2" t="str">
        <f>IF(ISNUMBER(SEARCH("thickening",$AZ1399)),"thickening","")</f>
        <v>thickening</v>
      </c>
      <c r="BF1399" s="3" t="str">
        <f>IF(ISNUMBER(SEARCH("airDry",$AW1399)),"airDry","")</f>
        <v/>
      </c>
      <c r="BG1399" s="3" t="str">
        <f>IF(ISNUMBER(SEARCH("heatDry",$AY1399)),"heatDry","")</f>
        <v/>
      </c>
      <c r="BH1399" s="3" t="str">
        <f>IF(AND(ISNUMBER(SEARCH("aerobic",$AW1399)),ISNUMBER(SEARCH("anaer",$AW1399))),"Combined Aer and Anaer.","")</f>
        <v/>
      </c>
    </row>
    <row r="1400" spans="1:60" x14ac:dyDescent="0.25">
      <c r="A1400" s="5">
        <v>1870</v>
      </c>
      <c r="B1400" t="s">
        <v>8831</v>
      </c>
      <c r="C1400">
        <v>6472</v>
      </c>
      <c r="D1400">
        <v>1241.6499997585579</v>
      </c>
      <c r="E1400">
        <v>1244.2553808867219</v>
      </c>
      <c r="F1400">
        <v>997.07969682465182</v>
      </c>
      <c r="G1400">
        <v>1462.113366782509</v>
      </c>
      <c r="H1400">
        <v>-104.5501066305613</v>
      </c>
      <c r="I1400">
        <v>-106.16696870260689</v>
      </c>
      <c r="J1400">
        <v>-125.4079954695946</v>
      </c>
      <c r="K1400">
        <v>-82.612746171457985</v>
      </c>
      <c r="L1400">
        <v>4650.8485065118866</v>
      </c>
      <c r="M1400">
        <v>4635.9067638066372</v>
      </c>
      <c r="N1400">
        <v>4583.8309431180514</v>
      </c>
      <c r="O1400">
        <v>4761.3704944546898</v>
      </c>
      <c r="P1400">
        <v>151.24956472623529</v>
      </c>
      <c r="Q1400">
        <v>153.2615413623648</v>
      </c>
      <c r="R1400">
        <v>122.9951531360921</v>
      </c>
      <c r="S1400">
        <v>178.54774707661349</v>
      </c>
      <c r="T1400">
        <v>67389.354296183257</v>
      </c>
      <c r="U1400">
        <v>67389.467786258261</v>
      </c>
      <c r="V1400">
        <v>67343.381981242419</v>
      </c>
      <c r="W1400">
        <v>67435.494635375886</v>
      </c>
      <c r="X1400">
        <v>4220.6202927991571</v>
      </c>
      <c r="Y1400">
        <v>4234.0154436315679</v>
      </c>
      <c r="Z1400">
        <v>4119.9632077129827</v>
      </c>
      <c r="AA1400">
        <v>4282.837004772985</v>
      </c>
      <c r="AB1400">
        <v>626.59171931178946</v>
      </c>
      <c r="AC1400">
        <v>619.54125085900671</v>
      </c>
      <c r="AD1400">
        <v>548.34380118059335</v>
      </c>
      <c r="AE1400">
        <v>719.53839062086263</v>
      </c>
      <c r="AF1400">
        <v>70.444206858436573</v>
      </c>
      <c r="AG1400">
        <v>70.220181533392292</v>
      </c>
      <c r="AH1400">
        <v>69.427824582088704</v>
      </c>
      <c r="AI1400">
        <v>72.115309991954518</v>
      </c>
      <c r="AJ1400">
        <v>0.63711576544582127</v>
      </c>
      <c r="AK1400">
        <v>0.63711545038726269</v>
      </c>
      <c r="AL1400">
        <v>0.63695013172203041</v>
      </c>
      <c r="AM1400">
        <v>0.63727868023886702</v>
      </c>
      <c r="AN1400">
        <v>0.96354932037032237</v>
      </c>
      <c r="AO1400">
        <v>0.96354932037032259</v>
      </c>
      <c r="AP1400">
        <v>0.96354932037032259</v>
      </c>
      <c r="AQ1400">
        <v>0.96354932037032259</v>
      </c>
      <c r="AR1400">
        <v>17.136804672089031</v>
      </c>
      <c r="AS1400">
        <v>17.136804672089021</v>
      </c>
      <c r="AT1400">
        <v>17.136804672089021</v>
      </c>
      <c r="AU1400">
        <v>17.136804672089021</v>
      </c>
      <c r="AV1400" t="str">
        <f>VLOOKUP(Sheet1[[#This Row],[NPDES ID2]],Combined_Sheet__Major_Only___2[[NPDES ID2]:[ECHO BFR]],3,FALSE)</f>
        <v>NY</v>
      </c>
      <c r="AW1400" t="s">
        <v>12185</v>
      </c>
      <c r="AX1400" t="str">
        <f>VLOOKUP(Sheet1[[#This Row],[NPDES ID2]],Combined_Sheet__Major_Only___2[[NPDES ID2]:[ECHO BFR]],27,FALSE)</f>
        <v>-</v>
      </c>
      <c r="AY1400" t="str">
        <f>VLOOKUP(Sheet1[[#This Row],[NPDES ID2]],Combined_Sheet__Major_Only___2[[NPDES ID2]:[ECHO BFR]],28,FALSE)</f>
        <v>-</v>
      </c>
      <c r="AZ1400" t="str">
        <f>VLOOKUP(Sheet1[[#This Row],[NPDES ID2]],Combined_Sheet__Major_Only___2[[NPDES ID2]:[ECHO BFR]],29,FALSE)</f>
        <v>thickening, preliminaryOps</v>
      </c>
      <c r="BA1400">
        <f>VLOOKUP(Sheet1[[#This Row],[NPDES ID2]],Combined_Sheet__Major_Only___2[[NPDES ID2]:[ECHO BFR]],17,FALSE)</f>
        <v>40.640388999999999</v>
      </c>
      <c r="BB1400">
        <f>VLOOKUP(Sheet1[[#This Row],[NPDES ID2]],Combined_Sheet__Major_Only___2[[NPDES ID2]:[ECHO BFR]],18,FALSE)</f>
        <v>-74.125777999999997</v>
      </c>
      <c r="BC1400" s="2" t="str">
        <f>IF(ISNUMBER(SEARCH("aerobic",$AW1400)),"aerobic","")</f>
        <v/>
      </c>
      <c r="BD1400" s="2" t="str">
        <f>IF(ISNUMBER(SEARCH("anaer",$AW1400)),"anaer","")</f>
        <v>anaer</v>
      </c>
      <c r="BE1400" s="2" t="str">
        <f>IF(ISNUMBER(SEARCH("thickening",$AZ1400)),"thickening","")</f>
        <v>thickening</v>
      </c>
      <c r="BF1400" s="3" t="str">
        <f>IF(ISNUMBER(SEARCH("airDry",$AW1400)),"airDry","")</f>
        <v/>
      </c>
      <c r="BG1400" s="3" t="str">
        <f>IF(ISNUMBER(SEARCH("heatDry",$AY1400)),"heatDry","")</f>
        <v/>
      </c>
      <c r="BH1400" s="3" t="str">
        <f>IF(AND(ISNUMBER(SEARCH("aerobic",$AW1400)),ISNUMBER(SEARCH("anaer",$AW1400))),"Combined Aer and Anaer.","")</f>
        <v/>
      </c>
    </row>
    <row r="1401" spans="1:60" x14ac:dyDescent="0.25">
      <c r="A1401" s="5">
        <v>790</v>
      </c>
      <c r="B1401" t="s">
        <v>3869</v>
      </c>
      <c r="C1401">
        <v>1525.76</v>
      </c>
      <c r="D1401">
        <v>391.96236082247299</v>
      </c>
      <c r="E1401">
        <v>390.67462790721322</v>
      </c>
      <c r="F1401">
        <v>328.5979159080477</v>
      </c>
      <c r="G1401">
        <v>460.27078161431439</v>
      </c>
      <c r="H1401">
        <v>-138.74016482473829</v>
      </c>
      <c r="I1401">
        <v>-140.07031761176839</v>
      </c>
      <c r="J1401">
        <v>-158.9424042249409</v>
      </c>
      <c r="K1401">
        <v>-115.6600660956864</v>
      </c>
      <c r="L1401">
        <v>1139.612065324791</v>
      </c>
      <c r="M1401">
        <v>1132.7515643588861</v>
      </c>
      <c r="N1401">
        <v>1108.7718424492109</v>
      </c>
      <c r="O1401">
        <v>1190.4370084769371</v>
      </c>
      <c r="P1401">
        <v>47.282647488386438</v>
      </c>
      <c r="Q1401">
        <v>47.047285393043971</v>
      </c>
      <c r="R1401">
        <v>39.688144679804971</v>
      </c>
      <c r="S1401">
        <v>53.179988186354493</v>
      </c>
      <c r="T1401">
        <v>67374.968304357157</v>
      </c>
      <c r="U1401">
        <v>67375.08177084825</v>
      </c>
      <c r="V1401">
        <v>67329.00554273132</v>
      </c>
      <c r="W1401">
        <v>67421.09905531838</v>
      </c>
      <c r="X1401">
        <v>5319.211573644684</v>
      </c>
      <c r="Y1401">
        <v>5348.3010961302607</v>
      </c>
      <c r="Z1401">
        <v>5086.854434927377</v>
      </c>
      <c r="AA1401">
        <v>5464.9761380356003</v>
      </c>
      <c r="AB1401">
        <v>1022.185519507997</v>
      </c>
      <c r="AC1401">
        <v>1008.015325382374</v>
      </c>
      <c r="AD1401">
        <v>856.95459947896484</v>
      </c>
      <c r="AE1401">
        <v>1238.016758498632</v>
      </c>
      <c r="AF1401">
        <v>55.893276788928127</v>
      </c>
      <c r="AG1401">
        <v>55.557346210540643</v>
      </c>
      <c r="AH1401">
        <v>54.380381314857047</v>
      </c>
      <c r="AI1401">
        <v>58.385312290773427</v>
      </c>
      <c r="AJ1401">
        <v>0.45939287138165352</v>
      </c>
      <c r="AK1401">
        <v>0.45939280517056791</v>
      </c>
      <c r="AL1401">
        <v>0.45935663530958831</v>
      </c>
      <c r="AM1401">
        <v>0.45942850519744771</v>
      </c>
      <c r="AN1401">
        <v>0.9635419443550165</v>
      </c>
      <c r="AO1401">
        <v>0.96354194435501661</v>
      </c>
      <c r="AP1401">
        <v>0.96354194435501661</v>
      </c>
      <c r="AQ1401">
        <v>0.96354194435501661</v>
      </c>
      <c r="AR1401">
        <v>11.674598376156769</v>
      </c>
      <c r="AS1401">
        <v>11.674598376156769</v>
      </c>
      <c r="AT1401">
        <v>11.674598376156769</v>
      </c>
      <c r="AU1401">
        <v>11.674598376156769</v>
      </c>
      <c r="AV1401" t="str">
        <f>VLOOKUP(Sheet1[[#This Row],[NPDES ID2]],Combined_Sheet__Major_Only___2[[NPDES ID2]:[ECHO BFR]],3,FALSE)</f>
        <v>CT</v>
      </c>
      <c r="AW1401" t="s">
        <v>54</v>
      </c>
      <c r="AX1401" t="str">
        <f>VLOOKUP(Sheet1[[#This Row],[NPDES ID2]],Combined_Sheet__Major_Only___2[[NPDES ID2]:[ECHO BFR]],27,FALSE)</f>
        <v>-</v>
      </c>
      <c r="AY1401" t="str">
        <f>VLOOKUP(Sheet1[[#This Row],[NPDES ID2]],Combined_Sheet__Major_Only___2[[NPDES ID2]:[ECHO BFR]],28,FALSE)</f>
        <v>-</v>
      </c>
      <c r="AZ1401" t="str">
        <f>VLOOKUP(Sheet1[[#This Row],[NPDES ID2]],Combined_Sheet__Major_Only___2[[NPDES ID2]:[ECHO BFR]],29,FALSE)</f>
        <v>thickening</v>
      </c>
      <c r="BA1401">
        <f>VLOOKUP(Sheet1[[#This Row],[NPDES ID2]],Combined_Sheet__Major_Only___2[[NPDES ID2]:[ECHO BFR]],17,FALSE)</f>
        <v>41.513430999999997</v>
      </c>
      <c r="BB1401">
        <f>VLOOKUP(Sheet1[[#This Row],[NPDES ID2]],Combined_Sheet__Major_Only___2[[NPDES ID2]:[ECHO BFR]],18,FALSE)</f>
        <v>-72.827877999999998</v>
      </c>
      <c r="BC1401" s="2" t="str">
        <f>IF(ISNUMBER(SEARCH("aerobic",$AW1401)),"aerobic","")</f>
        <v/>
      </c>
      <c r="BD1401" s="2" t="str">
        <f>IF(ISNUMBER(SEARCH("anaer",$AW1401)),"anaer","")</f>
        <v/>
      </c>
      <c r="BE1401" s="2" t="str">
        <f>IF(ISNUMBER(SEARCH("thickening",$AZ1401)),"thickening","")</f>
        <v>thickening</v>
      </c>
      <c r="BF1401" s="3" t="str">
        <f>IF(ISNUMBER(SEARCH("airDry",$AW1401)),"airDry","")</f>
        <v/>
      </c>
      <c r="BG1401" s="3" t="str">
        <f>IF(ISNUMBER(SEARCH("heatDry",$AY1401)),"heatDry","")</f>
        <v/>
      </c>
      <c r="BH1401" s="3" t="str">
        <f>IF(AND(ISNUMBER(SEARCH("aerobic",$AW1401)),ISNUMBER(SEARCH("anaer",$AW1401))),"Combined Aer and Anaer.","")</f>
        <v/>
      </c>
    </row>
    <row r="1402" spans="1:60" x14ac:dyDescent="0.25">
      <c r="A1402" s="5">
        <v>698</v>
      </c>
      <c r="B1402" t="s">
        <v>3447</v>
      </c>
      <c r="C1402">
        <v>5992</v>
      </c>
      <c r="D1402">
        <v>1064.656288204694</v>
      </c>
      <c r="E1402">
        <v>1061.88466783385</v>
      </c>
      <c r="F1402">
        <v>857.43467720830415</v>
      </c>
      <c r="G1402">
        <v>1255.30273651221</v>
      </c>
      <c r="H1402">
        <v>-135.05187124264921</v>
      </c>
      <c r="I1402">
        <v>-136.30913679693231</v>
      </c>
      <c r="J1402">
        <v>-155.46641027403879</v>
      </c>
      <c r="K1402">
        <v>-111.4561640437305</v>
      </c>
      <c r="L1402">
        <v>4682.4503300573479</v>
      </c>
      <c r="M1402">
        <v>4655.2511912381196</v>
      </c>
      <c r="N1402">
        <v>4560.3852065085921</v>
      </c>
      <c r="O1402">
        <v>4883.7185740308532</v>
      </c>
      <c r="P1402">
        <v>190.9987282779918</v>
      </c>
      <c r="Q1402">
        <v>190.21955677984761</v>
      </c>
      <c r="R1402">
        <v>159.99156258177169</v>
      </c>
      <c r="S1402">
        <v>215.359046945242</v>
      </c>
      <c r="T1402">
        <v>67289.956942368255</v>
      </c>
      <c r="U1402">
        <v>67290.070269494667</v>
      </c>
      <c r="V1402">
        <v>67244.05063429322</v>
      </c>
      <c r="W1402">
        <v>67336.031033446561</v>
      </c>
      <c r="X1402">
        <v>5227.72371694703</v>
      </c>
      <c r="Y1402">
        <v>5255.3958259039937</v>
      </c>
      <c r="Z1402">
        <v>5007.2945462406187</v>
      </c>
      <c r="AA1402">
        <v>5365.9215418054264</v>
      </c>
      <c r="AB1402">
        <v>982.51765764592756</v>
      </c>
      <c r="AC1402">
        <v>968.75155460568453</v>
      </c>
      <c r="AD1402">
        <v>827.12619722282341</v>
      </c>
      <c r="AE1402">
        <v>1183.263940552931</v>
      </c>
      <c r="AF1402">
        <v>56.811819296295319</v>
      </c>
      <c r="AG1402">
        <v>56.483973597563313</v>
      </c>
      <c r="AH1402">
        <v>55.329592176496568</v>
      </c>
      <c r="AI1402">
        <v>59.250968200636017</v>
      </c>
      <c r="AJ1402">
        <v>0.470584542378785</v>
      </c>
      <c r="AK1402">
        <v>0.47058426639788731</v>
      </c>
      <c r="AL1402">
        <v>0.47044086972545279</v>
      </c>
      <c r="AM1402">
        <v>0.47072586397514782</v>
      </c>
      <c r="AN1402">
        <v>0.96349829614067628</v>
      </c>
      <c r="AO1402">
        <v>0.96349829614067661</v>
      </c>
      <c r="AP1402">
        <v>0.96349829614067661</v>
      </c>
      <c r="AQ1402">
        <v>0.96349829614067661</v>
      </c>
      <c r="AR1402">
        <v>12.01517375601483</v>
      </c>
      <c r="AS1402">
        <v>12.01517375601483</v>
      </c>
      <c r="AT1402">
        <v>12.01517375601483</v>
      </c>
      <c r="AU1402">
        <v>12.01517375601483</v>
      </c>
      <c r="AV1402" t="str">
        <f>VLOOKUP(Sheet1[[#This Row],[NPDES ID2]],Combined_Sheet__Major_Only___2[[NPDES ID2]:[ECHO BFR]],3,FALSE)</f>
        <v>NJ</v>
      </c>
      <c r="AW1402" t="s">
        <v>54</v>
      </c>
      <c r="AX1402" t="str">
        <f>VLOOKUP(Sheet1[[#This Row],[NPDES ID2]],Combined_Sheet__Major_Only___2[[NPDES ID2]:[ECHO BFR]],27,FALSE)</f>
        <v>other</v>
      </c>
      <c r="AY1402" t="str">
        <f>VLOOKUP(Sheet1[[#This Row],[NPDES ID2]],Combined_Sheet__Major_Only___2[[NPDES ID2]:[ECHO BFR]],28,FALSE)</f>
        <v>-</v>
      </c>
      <c r="AZ1402" t="str">
        <f>VLOOKUP(Sheet1[[#This Row],[NPDES ID2]],Combined_Sheet__Major_Only___2[[NPDES ID2]:[ECHO BFR]],29,FALSE)</f>
        <v>thickening, preliminaryOps</v>
      </c>
      <c r="BA1402">
        <f>VLOOKUP(Sheet1[[#This Row],[NPDES ID2]],Combined_Sheet__Major_Only___2[[NPDES ID2]:[ECHO BFR]],17,FALSE)</f>
        <v>40.383333</v>
      </c>
      <c r="BB1402">
        <f>VLOOKUP(Sheet1[[#This Row],[NPDES ID2]],Combined_Sheet__Major_Only___2[[NPDES ID2]:[ECHO BFR]],18,FALSE)</f>
        <v>-74.622221999999994</v>
      </c>
      <c r="BC1402" s="2" t="str">
        <f>IF(ISNUMBER(SEARCH("aerobic",$AW1402)),"aerobic","")</f>
        <v/>
      </c>
      <c r="BD1402" s="2" t="str">
        <f>IF(ISNUMBER(SEARCH("anaer",$AW1402)),"anaer","")</f>
        <v/>
      </c>
      <c r="BE1402" s="2" t="str">
        <f>IF(ISNUMBER(SEARCH("thickening",$AZ1402)),"thickening","")</f>
        <v>thickening</v>
      </c>
      <c r="BF1402" s="3" t="str">
        <f>IF(ISNUMBER(SEARCH("airDry",$AW1402)),"airDry","")</f>
        <v/>
      </c>
      <c r="BG1402" s="3" t="str">
        <f>IF(ISNUMBER(SEARCH("heatDry",$AY1402)),"heatDry","")</f>
        <v/>
      </c>
      <c r="BH1402" s="3" t="str">
        <f>IF(AND(ISNUMBER(SEARCH("aerobic",$AW1402)),ISNUMBER(SEARCH("anaer",$AW1402))),"Combined Aer and Anaer.","")</f>
        <v/>
      </c>
    </row>
    <row r="1403" spans="1:60" x14ac:dyDescent="0.25">
      <c r="A1403" s="5">
        <v>1501</v>
      </c>
      <c r="B1403" t="s">
        <v>7071</v>
      </c>
      <c r="C1403">
        <v>107.55</v>
      </c>
      <c r="D1403">
        <v>964.77604020033596</v>
      </c>
      <c r="E1403">
        <v>954.73995556989075</v>
      </c>
      <c r="F1403">
        <v>677.82054568064257</v>
      </c>
      <c r="G1403">
        <v>1248.7814849441711</v>
      </c>
      <c r="H1403">
        <v>-110.81205120312271</v>
      </c>
      <c r="I1403">
        <v>-112.22268813917449</v>
      </c>
      <c r="J1403">
        <v>-131.57218567828269</v>
      </c>
      <c r="K1403">
        <v>-89.257121807941047</v>
      </c>
      <c r="L1403">
        <v>74.171706008739676</v>
      </c>
      <c r="M1403">
        <v>73.900070477970928</v>
      </c>
      <c r="N1403">
        <v>72.949978645606365</v>
      </c>
      <c r="O1403">
        <v>76.184798944172769</v>
      </c>
      <c r="P1403">
        <v>2.5204955453458582</v>
      </c>
      <c r="Q1403">
        <v>2.5436589897303521</v>
      </c>
      <c r="R1403">
        <v>2.0612900900047451</v>
      </c>
      <c r="S1403">
        <v>2.942631470954205</v>
      </c>
      <c r="T1403">
        <v>67262.19803269596</v>
      </c>
      <c r="U1403">
        <v>67262.311314315361</v>
      </c>
      <c r="V1403">
        <v>67216.310158498236</v>
      </c>
      <c r="W1403">
        <v>67308.253622522956</v>
      </c>
      <c r="X1403">
        <v>4389.7726610304844</v>
      </c>
      <c r="Y1403">
        <v>4405.3830941247343</v>
      </c>
      <c r="Z1403">
        <v>4270.7942018027679</v>
      </c>
      <c r="AA1403">
        <v>4463.6730637257069</v>
      </c>
      <c r="AB1403">
        <v>676.45897661471554</v>
      </c>
      <c r="AC1403">
        <v>668.3311036187572</v>
      </c>
      <c r="AD1403">
        <v>589.04349416925777</v>
      </c>
      <c r="AE1403">
        <v>782.24705297572916</v>
      </c>
      <c r="AF1403">
        <v>67.585904400902166</v>
      </c>
      <c r="AG1403">
        <v>67.338426235336925</v>
      </c>
      <c r="AH1403">
        <v>66.472634000363371</v>
      </c>
      <c r="AI1403">
        <v>69.420202931881079</v>
      </c>
      <c r="AJ1403">
        <v>0.60214055619500195</v>
      </c>
      <c r="AK1403">
        <v>0.60214055126490384</v>
      </c>
      <c r="AL1403">
        <v>0.60213781187743209</v>
      </c>
      <c r="AM1403">
        <v>0.60214325467019991</v>
      </c>
      <c r="AN1403">
        <v>0.96348402096845742</v>
      </c>
      <c r="AO1403">
        <v>0.96348402096845742</v>
      </c>
      <c r="AP1403">
        <v>0.96348402096845742</v>
      </c>
      <c r="AQ1403">
        <v>0.96348402096845742</v>
      </c>
      <c r="AR1403">
        <v>16.066560227962999</v>
      </c>
      <c r="AS1403">
        <v>16.066560227962999</v>
      </c>
      <c r="AT1403">
        <v>16.066560227962999</v>
      </c>
      <c r="AU1403">
        <v>16.066560227962999</v>
      </c>
      <c r="AV1403" t="str">
        <f>VLOOKUP(Sheet1[[#This Row],[NPDES ID2]],Combined_Sheet__Major_Only___2[[NPDES ID2]:[ECHO BFR]],3,FALSE)</f>
        <v>TX</v>
      </c>
      <c r="AW1403" t="s">
        <v>41</v>
      </c>
      <c r="AX1403" t="str">
        <f>VLOOKUP(Sheet1[[#This Row],[NPDES ID2]],Combined_Sheet__Major_Only___2[[NPDES ID2]:[ECHO BFR]],27,FALSE)</f>
        <v>-</v>
      </c>
      <c r="AY1403" t="str">
        <f>VLOOKUP(Sheet1[[#This Row],[NPDES ID2]],Combined_Sheet__Major_Only___2[[NPDES ID2]:[ECHO BFR]],28,FALSE)</f>
        <v>-</v>
      </c>
      <c r="AZ1403" t="str">
        <f>VLOOKUP(Sheet1[[#This Row],[NPDES ID2]],Combined_Sheet__Major_Only___2[[NPDES ID2]:[ECHO BFR]],29,FALSE)</f>
        <v>thickening</v>
      </c>
      <c r="BA1403">
        <f>VLOOKUP(Sheet1[[#This Row],[NPDES ID2]],Combined_Sheet__Major_Only___2[[NPDES ID2]:[ECHO BFR]],17,FALSE)</f>
        <v>29.910630000000001</v>
      </c>
      <c r="BB1403">
        <f>VLOOKUP(Sheet1[[#This Row],[NPDES ID2]],Combined_Sheet__Major_Only___2[[NPDES ID2]:[ECHO BFR]],18,FALSE)</f>
        <v>-95.092119999999994</v>
      </c>
      <c r="BC1403" s="2" t="str">
        <f>IF(ISNUMBER(SEARCH("aerobic",$AW1403)),"aerobic","")</f>
        <v>aerobic</v>
      </c>
      <c r="BD1403" s="2" t="str">
        <f>IF(ISNUMBER(SEARCH("anaer",$AW1403)),"anaer","")</f>
        <v/>
      </c>
      <c r="BE1403" s="2" t="str">
        <f>IF(ISNUMBER(SEARCH("thickening",$AZ1403)),"thickening","")</f>
        <v>thickening</v>
      </c>
      <c r="BF1403" s="4" t="str">
        <f>IF(ISNUMBER(SEARCH("airDry",$AW1403)),"airDry","")</f>
        <v/>
      </c>
      <c r="BG1403" s="4" t="str">
        <f>IF(ISNUMBER(SEARCH("heatDry",$AY1403)),"heatDry","")</f>
        <v/>
      </c>
      <c r="BH1403" s="4" t="str">
        <f>IF(AND(ISNUMBER(SEARCH("aerobic",$AW1403)),ISNUMBER(SEARCH("anaer",$AW1403))),"Combined Aer and Anaer.","")</f>
        <v/>
      </c>
    </row>
    <row r="1404" spans="1:60" x14ac:dyDescent="0.25">
      <c r="A1404" s="5">
        <v>1929</v>
      </c>
      <c r="B1404" t="s">
        <v>9102</v>
      </c>
      <c r="C1404">
        <v>2996</v>
      </c>
      <c r="D1404">
        <v>664.94958001675536</v>
      </c>
      <c r="E1404">
        <v>661.65049606778462</v>
      </c>
      <c r="F1404">
        <v>540.96102133688407</v>
      </c>
      <c r="G1404">
        <v>772.81529344475348</v>
      </c>
      <c r="H1404">
        <v>-109.76779669627921</v>
      </c>
      <c r="I1404">
        <v>-111.2297965446289</v>
      </c>
      <c r="J1404">
        <v>-130.51395879063159</v>
      </c>
      <c r="K1404">
        <v>-87.923790503063458</v>
      </c>
      <c r="L1404">
        <v>2071.8459773707718</v>
      </c>
      <c r="M1404">
        <v>2064.3171909033858</v>
      </c>
      <c r="N1404">
        <v>2038.0248020101089</v>
      </c>
      <c r="O1404">
        <v>2127.5953442593959</v>
      </c>
      <c r="P1404">
        <v>70.191506863345467</v>
      </c>
      <c r="Q1404">
        <v>70.848385571388292</v>
      </c>
      <c r="R1404">
        <v>57.383077667062729</v>
      </c>
      <c r="S1404">
        <v>82.017290301884742</v>
      </c>
      <c r="T1404">
        <v>67185.65424181502</v>
      </c>
      <c r="U1404">
        <v>67185.767397951189</v>
      </c>
      <c r="V1404">
        <v>67139.817198102581</v>
      </c>
      <c r="W1404">
        <v>67231.658815376344</v>
      </c>
      <c r="X1404">
        <v>4372.78574290708</v>
      </c>
      <c r="Y1404">
        <v>4388.2557753237106</v>
      </c>
      <c r="Z1404">
        <v>4255.2474704821379</v>
      </c>
      <c r="AA1404">
        <v>4445.7647659402337</v>
      </c>
      <c r="AB1404">
        <v>672.1846167831884</v>
      </c>
      <c r="AC1404">
        <v>664.16189219937507</v>
      </c>
      <c r="AD1404">
        <v>585.48050011610496</v>
      </c>
      <c r="AE1404">
        <v>777.00744674872828</v>
      </c>
      <c r="AF1404">
        <v>67.780189678432052</v>
      </c>
      <c r="AG1404">
        <v>67.534957332588192</v>
      </c>
      <c r="AH1404">
        <v>66.673127435686553</v>
      </c>
      <c r="AI1404">
        <v>69.602652312849216</v>
      </c>
      <c r="AJ1404">
        <v>0.60451707952098199</v>
      </c>
      <c r="AK1404">
        <v>0.60451693835865039</v>
      </c>
      <c r="AL1404">
        <v>0.60444064697714583</v>
      </c>
      <c r="AM1404">
        <v>0.60459224584377069</v>
      </c>
      <c r="AN1404">
        <v>0.96344459999695176</v>
      </c>
      <c r="AO1404">
        <v>0.96344459999695176</v>
      </c>
      <c r="AP1404">
        <v>0.96344459999695176</v>
      </c>
      <c r="AQ1404">
        <v>0.96344459999695176</v>
      </c>
      <c r="AR1404">
        <v>16.13714145531867</v>
      </c>
      <c r="AS1404">
        <v>16.137141455318659</v>
      </c>
      <c r="AT1404">
        <v>16.137141455318659</v>
      </c>
      <c r="AU1404">
        <v>16.137141455318659</v>
      </c>
      <c r="AV1404" t="str">
        <f>VLOOKUP(Sheet1[[#This Row],[NPDES ID2]],Combined_Sheet__Major_Only___2[[NPDES ID2]:[ECHO BFR]],3,FALSE)</f>
        <v>CA</v>
      </c>
      <c r="AW1404" t="s">
        <v>12185</v>
      </c>
      <c r="AX1404" t="str">
        <f>VLOOKUP(Sheet1[[#This Row],[NPDES ID2]],Combined_Sheet__Major_Only___2[[NPDES ID2]:[ECHO BFR]],27,FALSE)</f>
        <v>methaneBioCaptureRecover</v>
      </c>
      <c r="AY1404" t="str">
        <f>VLOOKUP(Sheet1[[#This Row],[NPDES ID2]],Combined_Sheet__Major_Only___2[[NPDES ID2]:[ECHO BFR]],28,FALSE)</f>
        <v>-</v>
      </c>
      <c r="AZ1404" t="str">
        <f>VLOOKUP(Sheet1[[#This Row],[NPDES ID2]],Combined_Sheet__Major_Only___2[[NPDES ID2]:[ECHO BFR]],29,FALSE)</f>
        <v>thickening, preliminaryOps</v>
      </c>
      <c r="BA1404">
        <f>VLOOKUP(Sheet1[[#This Row],[NPDES ID2]],Combined_Sheet__Major_Only___2[[NPDES ID2]:[ECHO BFR]],17,FALSE)</f>
        <v>38.220275000000001</v>
      </c>
      <c r="BB1404">
        <f>VLOOKUP(Sheet1[[#This Row],[NPDES ID2]],Combined_Sheet__Major_Only___2[[NPDES ID2]:[ECHO BFR]],18,FALSE)</f>
        <v>-122.080276</v>
      </c>
      <c r="BC1404" s="2" t="str">
        <f>IF(ISNUMBER(SEARCH("aerobic",$AW1404)),"aerobic","")</f>
        <v/>
      </c>
      <c r="BD1404" s="2" t="str">
        <f>IF(ISNUMBER(SEARCH("anaer",$AW1404)),"anaer","")</f>
        <v>anaer</v>
      </c>
      <c r="BE1404" s="2" t="str">
        <f>IF(ISNUMBER(SEARCH("thickening",$AZ1404)),"thickening","")</f>
        <v>thickening</v>
      </c>
      <c r="BF1404" s="4" t="str">
        <f>IF(ISNUMBER(SEARCH("airDry",$AW1404)),"airDry","")</f>
        <v/>
      </c>
      <c r="BG1404" s="4" t="str">
        <f>IF(ISNUMBER(SEARCH("heatDry",$AY1404)),"heatDry","")</f>
        <v/>
      </c>
      <c r="BH1404" s="4" t="str">
        <f>IF(AND(ISNUMBER(SEARCH("aerobic",$AW1404)),ISNUMBER(SEARCH("anaer",$AW1404))),"Combined Aer and Anaer.","")</f>
        <v/>
      </c>
    </row>
    <row r="1405" spans="1:60" x14ac:dyDescent="0.25">
      <c r="A1405" s="5">
        <v>1198</v>
      </c>
      <c r="B1405" t="s">
        <v>5746</v>
      </c>
      <c r="C1405">
        <v>252</v>
      </c>
      <c r="D1405">
        <v>485.50311695985641</v>
      </c>
      <c r="E1405">
        <v>482.82811636467551</v>
      </c>
      <c r="F1405">
        <v>362.6332794055466</v>
      </c>
      <c r="G1405">
        <v>606.36924544759074</v>
      </c>
      <c r="H1405">
        <v>-108.17831690584551</v>
      </c>
      <c r="I1405">
        <v>-109.5027851794673</v>
      </c>
      <c r="J1405">
        <v>-129.03879092741579</v>
      </c>
      <c r="K1405">
        <v>-86.728488501741396</v>
      </c>
      <c r="L1405">
        <v>177.65142137823909</v>
      </c>
      <c r="M1405">
        <v>177.04431066568989</v>
      </c>
      <c r="N1405">
        <v>174.92100680120581</v>
      </c>
      <c r="O1405">
        <v>182.1505297352042</v>
      </c>
      <c r="P1405">
        <v>5.8979327207450236</v>
      </c>
      <c r="Q1405">
        <v>5.9623276180195699</v>
      </c>
      <c r="R1405">
        <v>4.8089422805221016</v>
      </c>
      <c r="S1405">
        <v>6.9258018327949147</v>
      </c>
      <c r="T1405">
        <v>67138.909716837632</v>
      </c>
      <c r="U1405">
        <v>67139.022796342411</v>
      </c>
      <c r="V1405">
        <v>67093.103714792465</v>
      </c>
      <c r="W1405">
        <v>67184.883135277443</v>
      </c>
      <c r="X1405">
        <v>4286.4114315101824</v>
      </c>
      <c r="Y1405">
        <v>4300.8134136208791</v>
      </c>
      <c r="Z1405">
        <v>4177.7252523329844</v>
      </c>
      <c r="AA1405">
        <v>4353.7506185981674</v>
      </c>
      <c r="AB1405">
        <v>647.18766756256264</v>
      </c>
      <c r="AC1405">
        <v>639.66258251727288</v>
      </c>
      <c r="AD1405">
        <v>565.15143781711913</v>
      </c>
      <c r="AE1405">
        <v>745.43226089260065</v>
      </c>
      <c r="AF1405">
        <v>69.0874600601922</v>
      </c>
      <c r="AG1405">
        <v>68.851448272224161</v>
      </c>
      <c r="AH1405">
        <v>68.025569230605328</v>
      </c>
      <c r="AI1405">
        <v>70.837019108184137</v>
      </c>
      <c r="AJ1405">
        <v>0.62051069471982812</v>
      </c>
      <c r="AK1405">
        <v>0.62051068314840907</v>
      </c>
      <c r="AL1405">
        <v>0.62050426214248977</v>
      </c>
      <c r="AM1405">
        <v>0.62051701988665675</v>
      </c>
      <c r="AN1405">
        <v>0.963420484117123</v>
      </c>
      <c r="AO1405">
        <v>0.96342048411712311</v>
      </c>
      <c r="AP1405">
        <v>0.96342048411712311</v>
      </c>
      <c r="AQ1405">
        <v>0.96342048411712311</v>
      </c>
      <c r="AR1405">
        <v>16.63148650620618</v>
      </c>
      <c r="AS1405">
        <v>16.631486506206191</v>
      </c>
      <c r="AT1405">
        <v>16.631486506206191</v>
      </c>
      <c r="AU1405">
        <v>16.631486506206191</v>
      </c>
      <c r="AV1405" t="str">
        <f>VLOOKUP(Sheet1[[#This Row],[NPDES ID2]],Combined_Sheet__Major_Only___2[[NPDES ID2]:[ECHO BFR]],3,FALSE)</f>
        <v>NY</v>
      </c>
      <c r="AW1405" t="s">
        <v>12185</v>
      </c>
      <c r="AX1405" t="str">
        <f>VLOOKUP(Sheet1[[#This Row],[NPDES ID2]],Combined_Sheet__Major_Only___2[[NPDES ID2]:[ECHO BFR]],27,FALSE)</f>
        <v>methaneBioCaptureRecover</v>
      </c>
      <c r="AY1405" t="str">
        <f>VLOOKUP(Sheet1[[#This Row],[NPDES ID2]],Combined_Sheet__Major_Only___2[[NPDES ID2]:[ECHO BFR]],28,FALSE)</f>
        <v>-</v>
      </c>
      <c r="AZ1405" t="str">
        <f>VLOOKUP(Sheet1[[#This Row],[NPDES ID2]],Combined_Sheet__Major_Only___2[[NPDES ID2]:[ECHO BFR]],29,FALSE)</f>
        <v>thickening</v>
      </c>
      <c r="BA1405">
        <f>VLOOKUP(Sheet1[[#This Row],[NPDES ID2]],Combined_Sheet__Major_Only___2[[NPDES ID2]:[ECHO BFR]],17,FALSE)</f>
        <v>42.660350000000001</v>
      </c>
      <c r="BB1405">
        <f>VLOOKUP(Sheet1[[#This Row],[NPDES ID2]],Combined_Sheet__Major_Only___2[[NPDES ID2]:[ECHO BFR]],18,FALSE)</f>
        <v>-77.041330000000002</v>
      </c>
      <c r="BC1405" s="2" t="str">
        <f>IF(ISNUMBER(SEARCH("aerobic",$AW1405)),"aerobic","")</f>
        <v/>
      </c>
      <c r="BD1405" s="2" t="str">
        <f>IF(ISNUMBER(SEARCH("anaer",$AW1405)),"anaer","")</f>
        <v>anaer</v>
      </c>
      <c r="BE1405" s="2" t="str">
        <f>IF(ISNUMBER(SEARCH("thickening",$AZ1405)),"thickening","")</f>
        <v>thickening</v>
      </c>
      <c r="BF1405" s="3" t="str">
        <f>IF(ISNUMBER(SEARCH("airDry",$AW1405)),"airDry","")</f>
        <v/>
      </c>
      <c r="BG1405" s="3" t="str">
        <f>IF(ISNUMBER(SEARCH("heatDry",$AY1405)),"heatDry","")</f>
        <v/>
      </c>
      <c r="BH1405" s="3" t="str">
        <f>IF(AND(ISNUMBER(SEARCH("aerobic",$AW1405)),ISNUMBER(SEARCH("anaer",$AW1405))),"Combined Aer and Anaer.","")</f>
        <v/>
      </c>
    </row>
    <row r="1406" spans="1:60" x14ac:dyDescent="0.25">
      <c r="A1406" s="5">
        <v>1283</v>
      </c>
      <c r="B1406" t="s">
        <v>6115</v>
      </c>
      <c r="C1406">
        <v>190.73</v>
      </c>
      <c r="D1406">
        <v>601.44037438741373</v>
      </c>
      <c r="E1406">
        <v>597.98057929908032</v>
      </c>
      <c r="F1406">
        <v>437.71729283044078</v>
      </c>
      <c r="G1406">
        <v>763.13271672004089</v>
      </c>
      <c r="H1406">
        <v>-110.4022695402759</v>
      </c>
      <c r="I1406">
        <v>-111.81832022701469</v>
      </c>
      <c r="J1406">
        <v>-131.17666115039711</v>
      </c>
      <c r="K1406">
        <v>-88.856305152201486</v>
      </c>
      <c r="L1406">
        <v>131.9660930932983</v>
      </c>
      <c r="M1406">
        <v>131.4876311647551</v>
      </c>
      <c r="N1406">
        <v>129.81420342526769</v>
      </c>
      <c r="O1406">
        <v>135.51189268404099</v>
      </c>
      <c r="P1406">
        <v>4.4689846143963399</v>
      </c>
      <c r="Q1406">
        <v>4.5110423326760634</v>
      </c>
      <c r="R1406">
        <v>3.653180382181703</v>
      </c>
      <c r="S1406">
        <v>5.2219300332600396</v>
      </c>
      <c r="T1406">
        <v>67091.688697091056</v>
      </c>
      <c r="U1406">
        <v>67091.801699183343</v>
      </c>
      <c r="V1406">
        <v>67045.914053139393</v>
      </c>
      <c r="W1406">
        <v>67137.630642826669</v>
      </c>
      <c r="X1406">
        <v>4364.3792886767242</v>
      </c>
      <c r="Y1406">
        <v>4379.77238336353</v>
      </c>
      <c r="Z1406">
        <v>4247.2302570700822</v>
      </c>
      <c r="AA1406">
        <v>4437.1165736916973</v>
      </c>
      <c r="AB1406">
        <v>670.47810250157795</v>
      </c>
      <c r="AC1406">
        <v>662.46245502232159</v>
      </c>
      <c r="AD1406">
        <v>584.08604232711616</v>
      </c>
      <c r="AE1406">
        <v>774.86376445742576</v>
      </c>
      <c r="AF1406">
        <v>67.806808959504352</v>
      </c>
      <c r="AG1406">
        <v>67.561033792737021</v>
      </c>
      <c r="AH1406">
        <v>66.701086604525472</v>
      </c>
      <c r="AI1406">
        <v>69.628624300814991</v>
      </c>
      <c r="AJ1406">
        <v>0.60484263870208488</v>
      </c>
      <c r="AK1406">
        <v>0.60484262996236904</v>
      </c>
      <c r="AL1406">
        <v>0.60483777767104319</v>
      </c>
      <c r="AM1406">
        <v>0.6048474185513173</v>
      </c>
      <c r="AN1406">
        <v>0.96339609008119009</v>
      </c>
      <c r="AO1406">
        <v>0.96339609008119031</v>
      </c>
      <c r="AP1406">
        <v>0.96339609008119031</v>
      </c>
      <c r="AQ1406">
        <v>0.96339609008119031</v>
      </c>
      <c r="AR1406">
        <v>16.149602000284961</v>
      </c>
      <c r="AS1406">
        <v>16.149602000284961</v>
      </c>
      <c r="AT1406">
        <v>16.149602000284961</v>
      </c>
      <c r="AU1406">
        <v>16.149602000284961</v>
      </c>
      <c r="AV1406" t="str">
        <f>VLOOKUP(Sheet1[[#This Row],[NPDES ID2]],Combined_Sheet__Major_Only___2[[NPDES ID2]:[ECHO BFR]],3,FALSE)</f>
        <v>TX</v>
      </c>
      <c r="AW1406" t="s">
        <v>41</v>
      </c>
      <c r="AX1406" t="str">
        <f>VLOOKUP(Sheet1[[#This Row],[NPDES ID2]],Combined_Sheet__Major_Only___2[[NPDES ID2]:[ECHO BFR]],27,FALSE)</f>
        <v>other</v>
      </c>
      <c r="AY1406" t="str">
        <f>VLOOKUP(Sheet1[[#This Row],[NPDES ID2]],Combined_Sheet__Major_Only___2[[NPDES ID2]:[ECHO BFR]],28,FALSE)</f>
        <v>highTempCompost</v>
      </c>
      <c r="AZ1406" t="str">
        <f>VLOOKUP(Sheet1[[#This Row],[NPDES ID2]],Combined_Sheet__Major_Only___2[[NPDES ID2]:[ECHO BFR]],29,FALSE)</f>
        <v>thickening</v>
      </c>
      <c r="BA1406">
        <f>VLOOKUP(Sheet1[[#This Row],[NPDES ID2]],Combined_Sheet__Major_Only___2[[NPDES ID2]:[ECHO BFR]],17,FALSE)</f>
        <v>31.127185000000001</v>
      </c>
      <c r="BB1406">
        <f>VLOOKUP(Sheet1[[#This Row],[NPDES ID2]],Combined_Sheet__Major_Only___2[[NPDES ID2]:[ECHO BFR]],18,FALSE)</f>
        <v>-97.887619999999998</v>
      </c>
      <c r="BC1406" s="2" t="str">
        <f>IF(ISNUMBER(SEARCH("aerobic",$AW1406)),"aerobic","")</f>
        <v>aerobic</v>
      </c>
      <c r="BD1406" s="2" t="str">
        <f>IF(ISNUMBER(SEARCH("anaer",$AW1406)),"anaer","")</f>
        <v/>
      </c>
      <c r="BE1406" s="2" t="str">
        <f>IF(ISNUMBER(SEARCH("thickening",$AZ1406)),"thickening","")</f>
        <v>thickening</v>
      </c>
      <c r="BF1406" s="4" t="str">
        <f>IF(ISNUMBER(SEARCH("airDry",$AW1406)),"airDry","")</f>
        <v/>
      </c>
      <c r="BG1406" s="4" t="str">
        <f>IF(ISNUMBER(SEARCH("heatDry",$AY1406)),"heatDry","")</f>
        <v/>
      </c>
      <c r="BH1406" s="4" t="str">
        <f>IF(AND(ISNUMBER(SEARCH("aerobic",$AW1406)),ISNUMBER(SEARCH("anaer",$AW1406))),"Combined Aer and Anaer.","")</f>
        <v/>
      </c>
    </row>
    <row r="1407" spans="1:60" x14ac:dyDescent="0.25">
      <c r="A1407" s="5">
        <v>239</v>
      </c>
      <c r="B1407" t="s">
        <v>1243</v>
      </c>
      <c r="C1407">
        <v>2236.34</v>
      </c>
      <c r="D1407">
        <v>532.29540049417187</v>
      </c>
      <c r="E1407">
        <v>528.0436814014156</v>
      </c>
      <c r="F1407">
        <v>437.23568448306457</v>
      </c>
      <c r="G1407">
        <v>619.85750376895237</v>
      </c>
      <c r="H1407">
        <v>-109.32629974676949</v>
      </c>
      <c r="I1407">
        <v>-110.80618949353899</v>
      </c>
      <c r="J1407">
        <v>-130.1047018935036</v>
      </c>
      <c r="K1407">
        <v>-87.594612274652789</v>
      </c>
      <c r="L1407">
        <v>1554.823921359847</v>
      </c>
      <c r="M1407">
        <v>1549.268360078803</v>
      </c>
      <c r="N1407">
        <v>1529.859130139213</v>
      </c>
      <c r="O1407">
        <v>1595.9708197598511</v>
      </c>
      <c r="P1407">
        <v>52.379172803404387</v>
      </c>
      <c r="Q1407">
        <v>52.888742139249082</v>
      </c>
      <c r="R1407">
        <v>42.789809216297549</v>
      </c>
      <c r="S1407">
        <v>61.287887019180218</v>
      </c>
      <c r="T1407">
        <v>67073.133239571936</v>
      </c>
      <c r="U1407">
        <v>67073.246211245045</v>
      </c>
      <c r="V1407">
        <v>67027.370917755092</v>
      </c>
      <c r="W1407">
        <v>67119.062818136546</v>
      </c>
      <c r="X1407">
        <v>4342.0994860356623</v>
      </c>
      <c r="Y1407">
        <v>4357.2447060704644</v>
      </c>
      <c r="Z1407">
        <v>4227.2405645603212</v>
      </c>
      <c r="AA1407">
        <v>4413.3728901939858</v>
      </c>
      <c r="AB1407">
        <v>664.0940261481918</v>
      </c>
      <c r="AC1407">
        <v>656.2263739885542</v>
      </c>
      <c r="AD1407">
        <v>578.85398467066523</v>
      </c>
      <c r="AE1407">
        <v>766.87231598369249</v>
      </c>
      <c r="AF1407">
        <v>68.141967087911283</v>
      </c>
      <c r="AG1407">
        <v>67.899285625997493</v>
      </c>
      <c r="AH1407">
        <v>67.047404428385818</v>
      </c>
      <c r="AI1407">
        <v>69.944257489709088</v>
      </c>
      <c r="AJ1407">
        <v>0.60894261611207701</v>
      </c>
      <c r="AK1407">
        <v>0.60894251157956258</v>
      </c>
      <c r="AL1407">
        <v>0.60888559792633756</v>
      </c>
      <c r="AM1407">
        <v>0.60899868758791686</v>
      </c>
      <c r="AN1407">
        <v>0.96338649555990796</v>
      </c>
      <c r="AO1407">
        <v>0.96338649555990841</v>
      </c>
      <c r="AP1407">
        <v>0.96338649555990841</v>
      </c>
      <c r="AQ1407">
        <v>0.96338649555990841</v>
      </c>
      <c r="AR1407">
        <v>16.27393144941718</v>
      </c>
      <c r="AS1407">
        <v>16.27393144941718</v>
      </c>
      <c r="AT1407">
        <v>16.27393144941718</v>
      </c>
      <c r="AU1407">
        <v>16.27393144941718</v>
      </c>
      <c r="AV1407" t="str">
        <f>VLOOKUP(Sheet1[[#This Row],[NPDES ID2]],Combined_Sheet__Major_Only___2[[NPDES ID2]:[ECHO BFR]],3,FALSE)</f>
        <v>TX</v>
      </c>
      <c r="AW1407" t="s">
        <v>41</v>
      </c>
      <c r="AX1407" t="str">
        <f>VLOOKUP(Sheet1[[#This Row],[NPDES ID2]],Combined_Sheet__Major_Only___2[[NPDES ID2]:[ECHO BFR]],27,FALSE)</f>
        <v>-</v>
      </c>
      <c r="AY1407" t="str">
        <f>VLOOKUP(Sheet1[[#This Row],[NPDES ID2]],Combined_Sheet__Major_Only___2[[NPDES ID2]:[ECHO BFR]],28,FALSE)</f>
        <v>-</v>
      </c>
      <c r="AZ1407" t="str">
        <f>VLOOKUP(Sheet1[[#This Row],[NPDES ID2]],Combined_Sheet__Major_Only___2[[NPDES ID2]:[ECHO BFR]],29,FALSE)</f>
        <v>thickening</v>
      </c>
      <c r="BA1407">
        <f>VLOOKUP(Sheet1[[#This Row],[NPDES ID2]],Combined_Sheet__Major_Only___2[[NPDES ID2]:[ECHO BFR]],17,FALSE)</f>
        <v>32.304499999999997</v>
      </c>
      <c r="BB1407">
        <f>VLOOKUP(Sheet1[[#This Row],[NPDES ID2]],Combined_Sheet__Major_Only___2[[NPDES ID2]:[ECHO BFR]],18,FALSE)</f>
        <v>-96.615660000000005</v>
      </c>
      <c r="BC1407" s="2" t="str">
        <f>IF(ISNUMBER(SEARCH("aerobic",$AW1407)),"aerobic","")</f>
        <v>aerobic</v>
      </c>
      <c r="BD1407" s="2" t="str">
        <f>IF(ISNUMBER(SEARCH("anaer",$AW1407)),"anaer","")</f>
        <v/>
      </c>
      <c r="BE1407" s="2" t="str">
        <f>IF(ISNUMBER(SEARCH("thickening",$AZ1407)),"thickening","")</f>
        <v>thickening</v>
      </c>
      <c r="BF1407" s="4" t="str">
        <f>IF(ISNUMBER(SEARCH("airDry",$AW1407)),"airDry","")</f>
        <v/>
      </c>
      <c r="BG1407" s="4" t="str">
        <f>IF(ISNUMBER(SEARCH("heatDry",$AY1407)),"heatDry","")</f>
        <v/>
      </c>
      <c r="BH1407" s="4" t="str">
        <f>IF(AND(ISNUMBER(SEARCH("aerobic",$AW1407)),ISNUMBER(SEARCH("anaer",$AW1407))),"Combined Aer and Anaer.","")</f>
        <v/>
      </c>
    </row>
    <row r="1408" spans="1:60" x14ac:dyDescent="0.25">
      <c r="A1408" s="5">
        <v>20</v>
      </c>
      <c r="B1408" t="s">
        <v>152</v>
      </c>
      <c r="C1408">
        <v>445</v>
      </c>
      <c r="D1408">
        <v>374.19637775513752</v>
      </c>
      <c r="E1408">
        <v>370.05285386842911</v>
      </c>
      <c r="F1408">
        <v>297.60828127324419</v>
      </c>
      <c r="G1408">
        <v>458.24981084134902</v>
      </c>
      <c r="H1408">
        <v>-111.3868521135385</v>
      </c>
      <c r="I1408">
        <v>-112.7430353189901</v>
      </c>
      <c r="J1408">
        <v>-132.11843427669149</v>
      </c>
      <c r="K1408">
        <v>-89.765900879333344</v>
      </c>
      <c r="L1408">
        <v>305.20870364230592</v>
      </c>
      <c r="M1408">
        <v>304.07187473390502</v>
      </c>
      <c r="N1408">
        <v>300.09633416884009</v>
      </c>
      <c r="O1408">
        <v>313.6329382657857</v>
      </c>
      <c r="P1408">
        <v>10.432032666100341</v>
      </c>
      <c r="Q1408">
        <v>10.52399319730309</v>
      </c>
      <c r="R1408">
        <v>8.5377585156903493</v>
      </c>
      <c r="S1408">
        <v>12.16192814606903</v>
      </c>
      <c r="T1408">
        <v>67068.046733977826</v>
      </c>
      <c r="U1408">
        <v>67068.159697312294</v>
      </c>
      <c r="V1408">
        <v>67022.287789960086</v>
      </c>
      <c r="W1408">
        <v>67113.972922397836</v>
      </c>
      <c r="X1408">
        <v>4401.2953689819115</v>
      </c>
      <c r="Y1408">
        <v>4417.168758546919</v>
      </c>
      <c r="Z1408">
        <v>4280.0563436542488</v>
      </c>
      <c r="AA1408">
        <v>4476.6456305450574</v>
      </c>
      <c r="AB1408">
        <v>681.81577558288143</v>
      </c>
      <c r="AC1408">
        <v>673.55653734134148</v>
      </c>
      <c r="AD1408">
        <v>593.26359559009632</v>
      </c>
      <c r="AE1408">
        <v>789.21899039084042</v>
      </c>
      <c r="AF1408">
        <v>67.215917544345047</v>
      </c>
      <c r="AG1408">
        <v>66.965713660599434</v>
      </c>
      <c r="AH1408">
        <v>66.089933568975255</v>
      </c>
      <c r="AI1408">
        <v>69.070977384061877</v>
      </c>
      <c r="AJ1408">
        <v>0.59761530176914957</v>
      </c>
      <c r="AK1408">
        <v>0.59761528135003783</v>
      </c>
      <c r="AL1408">
        <v>0.59760397311294655</v>
      </c>
      <c r="AM1408">
        <v>0.59762644137075949</v>
      </c>
      <c r="AN1408">
        <v>0.96338386458808201</v>
      </c>
      <c r="AO1408">
        <v>0.96338386458808234</v>
      </c>
      <c r="AP1408">
        <v>0.96338386458808234</v>
      </c>
      <c r="AQ1408">
        <v>0.96338386458808234</v>
      </c>
      <c r="AR1408">
        <v>15.92707318025294</v>
      </c>
      <c r="AS1408">
        <v>15.92707318025294</v>
      </c>
      <c r="AT1408">
        <v>15.92707318025294</v>
      </c>
      <c r="AU1408">
        <v>15.92707318025294</v>
      </c>
      <c r="AV1408" t="str">
        <f>VLOOKUP(Sheet1[[#This Row],[NPDES ID2]],Combined_Sheet__Major_Only___2[[NPDES ID2]:[ECHO BFR]],3,FALSE)</f>
        <v>KY</v>
      </c>
      <c r="AW1408" t="s">
        <v>41</v>
      </c>
      <c r="AX1408" t="str">
        <f>VLOOKUP(Sheet1[[#This Row],[NPDES ID2]],Combined_Sheet__Major_Only___2[[NPDES ID2]:[ECHO BFR]],27,FALSE)</f>
        <v>-</v>
      </c>
      <c r="AY1408" t="str">
        <f>VLOOKUP(Sheet1[[#This Row],[NPDES ID2]],Combined_Sheet__Major_Only___2[[NPDES ID2]:[ECHO BFR]],28,FALSE)</f>
        <v>-</v>
      </c>
      <c r="AZ1408" t="str">
        <f>VLOOKUP(Sheet1[[#This Row],[NPDES ID2]],Combined_Sheet__Major_Only___2[[NPDES ID2]:[ECHO BFR]],29,FALSE)</f>
        <v>preliminaryOps, thickening</v>
      </c>
      <c r="BA1408">
        <f>VLOOKUP(Sheet1[[#This Row],[NPDES ID2]],Combined_Sheet__Major_Only___2[[NPDES ID2]:[ECHO BFR]],17,FALSE)</f>
        <v>38.043332999999997</v>
      </c>
      <c r="BB1408">
        <f>VLOOKUP(Sheet1[[#This Row],[NPDES ID2]],Combined_Sheet__Major_Only___2[[NPDES ID2]:[ECHO BFR]],18,FALSE)</f>
        <v>-84.922499999999999</v>
      </c>
      <c r="BC1408" s="2" t="str">
        <f>IF(ISNUMBER(SEARCH("aerobic",$AW1408)),"aerobic","")</f>
        <v>aerobic</v>
      </c>
      <c r="BD1408" s="2" t="str">
        <f>IF(ISNUMBER(SEARCH("anaer",$AW1408)),"anaer","")</f>
        <v/>
      </c>
      <c r="BE1408" s="2" t="str">
        <f>IF(ISNUMBER(SEARCH("thickening",$AZ1408)),"thickening","")</f>
        <v>thickening</v>
      </c>
      <c r="BF1408" s="3" t="str">
        <f>IF(ISNUMBER(SEARCH("airDry",$AW1408)),"airDry","")</f>
        <v/>
      </c>
      <c r="BG1408" s="3" t="str">
        <f>IF(ISNUMBER(SEARCH("heatDry",$AY1408)),"heatDry","")</f>
        <v/>
      </c>
      <c r="BH1408" s="3" t="str">
        <f>IF(AND(ISNUMBER(SEARCH("aerobic",$AW1408)),ISNUMBER(SEARCH("anaer",$AW1408))),"Combined Aer and Anaer.","")</f>
        <v/>
      </c>
    </row>
    <row r="1409" spans="1:60" x14ac:dyDescent="0.25">
      <c r="A1409" s="5">
        <v>954</v>
      </c>
      <c r="B1409" t="s">
        <v>4630</v>
      </c>
      <c r="C1409">
        <v>616.77</v>
      </c>
      <c r="D1409">
        <v>340.12729036462952</v>
      </c>
      <c r="E1409">
        <v>333.0462729625682</v>
      </c>
      <c r="F1409">
        <v>284.55505602497931</v>
      </c>
      <c r="G1409">
        <v>407.47833270932921</v>
      </c>
      <c r="H1409">
        <v>-108.7311529899282</v>
      </c>
      <c r="I1409">
        <v>-110.0634257565633</v>
      </c>
      <c r="J1409">
        <v>-129.56316216907271</v>
      </c>
      <c r="K1409">
        <v>-87.21435135362745</v>
      </c>
      <c r="L1409">
        <v>432.43511925218229</v>
      </c>
      <c r="M1409">
        <v>430.9310734803455</v>
      </c>
      <c r="N1409">
        <v>425.67187444282331</v>
      </c>
      <c r="O1409">
        <v>443.5799512420819</v>
      </c>
      <c r="P1409">
        <v>14.439724499851931</v>
      </c>
      <c r="Q1409">
        <v>14.58867188858656</v>
      </c>
      <c r="R1409">
        <v>11.782483436485171</v>
      </c>
      <c r="S1409">
        <v>16.93194003189387</v>
      </c>
      <c r="T1409">
        <v>67048.990123483629</v>
      </c>
      <c r="U1409">
        <v>67049.103055577347</v>
      </c>
      <c r="V1409">
        <v>67003.243834401685</v>
      </c>
      <c r="W1409">
        <v>67094.903610715279</v>
      </c>
      <c r="X1409">
        <v>4304.1252244016514</v>
      </c>
      <c r="Y1409">
        <v>4318.7992137495348</v>
      </c>
      <c r="Z1409">
        <v>4193.1370242818621</v>
      </c>
      <c r="AA1409">
        <v>4372.9331911763402</v>
      </c>
      <c r="AB1409">
        <v>653.12564294617107</v>
      </c>
      <c r="AC1409">
        <v>645.47312035700656</v>
      </c>
      <c r="AD1409">
        <v>569.93817298667295</v>
      </c>
      <c r="AE1409">
        <v>753.00952005479019</v>
      </c>
      <c r="AF1409">
        <v>68.712558590122924</v>
      </c>
      <c r="AG1409">
        <v>68.473789872690318</v>
      </c>
      <c r="AH1409">
        <v>67.637776402602086</v>
      </c>
      <c r="AI1409">
        <v>70.483156449678077</v>
      </c>
      <c r="AJ1409">
        <v>0.61592342009914081</v>
      </c>
      <c r="AK1409">
        <v>0.61592339170748178</v>
      </c>
      <c r="AL1409">
        <v>0.61590769196696638</v>
      </c>
      <c r="AM1409">
        <v>0.61593888587461842</v>
      </c>
      <c r="AN1409">
        <v>0.96337400428034115</v>
      </c>
      <c r="AO1409">
        <v>0.96337400428034126</v>
      </c>
      <c r="AP1409">
        <v>0.96337400428034126</v>
      </c>
      <c r="AQ1409">
        <v>0.96337400428034126</v>
      </c>
      <c r="AR1409">
        <v>16.490067449753639</v>
      </c>
      <c r="AS1409">
        <v>16.490067449753639</v>
      </c>
      <c r="AT1409">
        <v>16.490067449753639</v>
      </c>
      <c r="AU1409">
        <v>16.490067449753639</v>
      </c>
      <c r="AV1409" t="str">
        <f>VLOOKUP(Sheet1[[#This Row],[NPDES ID2]],Combined_Sheet__Major_Only___2[[NPDES ID2]:[ECHO BFR]],3,FALSE)</f>
        <v>NY</v>
      </c>
      <c r="AW1409" t="s">
        <v>41</v>
      </c>
      <c r="AX1409" t="str">
        <f>VLOOKUP(Sheet1[[#This Row],[NPDES ID2]],Combined_Sheet__Major_Only___2[[NPDES ID2]:[ECHO BFR]],27,FALSE)</f>
        <v>-</v>
      </c>
      <c r="AY1409" t="str">
        <f>VLOOKUP(Sheet1[[#This Row],[NPDES ID2]],Combined_Sheet__Major_Only___2[[NPDES ID2]:[ECHO BFR]],28,FALSE)</f>
        <v>-</v>
      </c>
      <c r="AZ1409" t="str">
        <f>VLOOKUP(Sheet1[[#This Row],[NPDES ID2]],Combined_Sheet__Major_Only___2[[NPDES ID2]:[ECHO BFR]],29,FALSE)</f>
        <v>thickening</v>
      </c>
      <c r="BA1409">
        <f>VLOOKUP(Sheet1[[#This Row],[NPDES ID2]],Combined_Sheet__Major_Only___2[[NPDES ID2]:[ECHO BFR]],17,FALSE)</f>
        <v>41.22372</v>
      </c>
      <c r="BB1409">
        <f>VLOOKUP(Sheet1[[#This Row],[NPDES ID2]],Combined_Sheet__Major_Only___2[[NPDES ID2]:[ECHO BFR]],18,FALSE)</f>
        <v>-73.96557</v>
      </c>
      <c r="BC1409" s="2" t="str">
        <f>IF(ISNUMBER(SEARCH("aerobic",$AW1409)),"aerobic","")</f>
        <v>aerobic</v>
      </c>
      <c r="BD1409" s="2" t="str">
        <f>IF(ISNUMBER(SEARCH("anaer",$AW1409)),"anaer","")</f>
        <v/>
      </c>
      <c r="BE1409" s="2" t="str">
        <f>IF(ISNUMBER(SEARCH("thickening",$AZ1409)),"thickening","")</f>
        <v>thickening</v>
      </c>
      <c r="BF1409" s="3" t="str">
        <f>IF(ISNUMBER(SEARCH("airDry",$AW1409)),"airDry","")</f>
        <v/>
      </c>
      <c r="BG1409" s="3" t="str">
        <f>IF(ISNUMBER(SEARCH("heatDry",$AY1409)),"heatDry","")</f>
        <v/>
      </c>
      <c r="BH1409" s="3" t="str">
        <f>IF(AND(ISNUMBER(SEARCH("aerobic",$AW1409)),ISNUMBER(SEARCH("anaer",$AW1409))),"Combined Aer and Anaer.","")</f>
        <v/>
      </c>
    </row>
    <row r="1410" spans="1:60" x14ac:dyDescent="0.25">
      <c r="A1410" s="5">
        <v>981</v>
      </c>
      <c r="B1410" t="s">
        <v>4756</v>
      </c>
      <c r="C1410">
        <v>546.5</v>
      </c>
      <c r="D1410">
        <v>354.74358045191792</v>
      </c>
      <c r="E1410">
        <v>349.32913030281918</v>
      </c>
      <c r="F1410">
        <v>290.7568540527534</v>
      </c>
      <c r="G1410">
        <v>428.55161445715879</v>
      </c>
      <c r="H1410">
        <v>-111.57800303127701</v>
      </c>
      <c r="I1410">
        <v>-112.9170525273445</v>
      </c>
      <c r="J1410">
        <v>-132.30028814350479</v>
      </c>
      <c r="K1410">
        <v>-89.936209598810365</v>
      </c>
      <c r="L1410">
        <v>374.14765213573259</v>
      </c>
      <c r="M1410">
        <v>372.74634808453368</v>
      </c>
      <c r="N1410">
        <v>367.84618841177968</v>
      </c>
      <c r="O1410">
        <v>384.53142631164309</v>
      </c>
      <c r="P1410">
        <v>12.812762432161531</v>
      </c>
      <c r="Q1410">
        <v>12.92414010707461</v>
      </c>
      <c r="R1410">
        <v>10.48872499347344</v>
      </c>
      <c r="S1410">
        <v>14.9305079628716</v>
      </c>
      <c r="T1410">
        <v>67004.955045591836</v>
      </c>
      <c r="U1410">
        <v>67005.067905495962</v>
      </c>
      <c r="V1410">
        <v>66959.237998912868</v>
      </c>
      <c r="W1410">
        <v>67050.839183542412</v>
      </c>
      <c r="X1410">
        <v>4405.1104079753204</v>
      </c>
      <c r="Y1410">
        <v>4421.070493505641</v>
      </c>
      <c r="Z1410">
        <v>4283.1247707824978</v>
      </c>
      <c r="AA1410">
        <v>4480.9397566017078</v>
      </c>
      <c r="AB1410">
        <v>683.59427687320431</v>
      </c>
      <c r="AC1410">
        <v>675.29109254372361</v>
      </c>
      <c r="AD1410">
        <v>594.66369285860355</v>
      </c>
      <c r="AE1410">
        <v>791.46539235434943</v>
      </c>
      <c r="AF1410">
        <v>67.095005519891259</v>
      </c>
      <c r="AG1410">
        <v>66.843908518574551</v>
      </c>
      <c r="AH1410">
        <v>65.964868413171359</v>
      </c>
      <c r="AI1410">
        <v>68.956852458473932</v>
      </c>
      <c r="AJ1410">
        <v>0.59613654813132477</v>
      </c>
      <c r="AK1410">
        <v>0.59613652304909226</v>
      </c>
      <c r="AL1410">
        <v>0.59612264626477474</v>
      </c>
      <c r="AM1410">
        <v>0.59615021806975288</v>
      </c>
      <c r="AN1410">
        <v>0.96335119924006574</v>
      </c>
      <c r="AO1410">
        <v>0.96335119924006607</v>
      </c>
      <c r="AP1410">
        <v>0.96335119924006607</v>
      </c>
      <c r="AQ1410">
        <v>0.96335119924006607</v>
      </c>
      <c r="AR1410">
        <v>15.88149981005248</v>
      </c>
      <c r="AS1410">
        <v>15.88149981005248</v>
      </c>
      <c r="AT1410">
        <v>15.88149981005248</v>
      </c>
      <c r="AU1410">
        <v>15.88149981005248</v>
      </c>
      <c r="AV1410" t="str">
        <f>VLOOKUP(Sheet1[[#This Row],[NPDES ID2]],Combined_Sheet__Major_Only___2[[NPDES ID2]:[ECHO BFR]],3,FALSE)</f>
        <v>NH</v>
      </c>
      <c r="AW1410" t="s">
        <v>41</v>
      </c>
      <c r="AX1410" t="str">
        <f>VLOOKUP(Sheet1[[#This Row],[NPDES ID2]],Combined_Sheet__Major_Only___2[[NPDES ID2]:[ECHO BFR]],27,FALSE)</f>
        <v>-</v>
      </c>
      <c r="AY1410" t="str">
        <f>VLOOKUP(Sheet1[[#This Row],[NPDES ID2]],Combined_Sheet__Major_Only___2[[NPDES ID2]:[ECHO BFR]],28,FALSE)</f>
        <v>-</v>
      </c>
      <c r="AZ1410" t="str">
        <f>VLOOKUP(Sheet1[[#This Row],[NPDES ID2]],Combined_Sheet__Major_Only___2[[NPDES ID2]:[ECHO BFR]],29,FALSE)</f>
        <v>thickening</v>
      </c>
      <c r="BA1410">
        <f>VLOOKUP(Sheet1[[#This Row],[NPDES ID2]],Combined_Sheet__Major_Only___2[[NPDES ID2]:[ECHO BFR]],17,FALSE)</f>
        <v>44.308819999999997</v>
      </c>
      <c r="BB1410">
        <f>VLOOKUP(Sheet1[[#This Row],[NPDES ID2]],Combined_Sheet__Major_Only___2[[NPDES ID2]:[ECHO BFR]],18,FALSE)</f>
        <v>-71.790480000000002</v>
      </c>
      <c r="BC1410" s="2" t="str">
        <f>IF(ISNUMBER(SEARCH("aerobic",$AW1410)),"aerobic","")</f>
        <v>aerobic</v>
      </c>
      <c r="BD1410" s="2" t="str">
        <f>IF(ISNUMBER(SEARCH("anaer",$AW1410)),"anaer","")</f>
        <v/>
      </c>
      <c r="BE1410" s="2" t="str">
        <f>IF(ISNUMBER(SEARCH("thickening",$AZ1410)),"thickening","")</f>
        <v>thickening</v>
      </c>
      <c r="BF1410" s="4" t="str">
        <f>IF(ISNUMBER(SEARCH("airDry",$AW1410)),"airDry","")</f>
        <v/>
      </c>
      <c r="BG1410" s="4" t="str">
        <f>IF(ISNUMBER(SEARCH("heatDry",$AY1410)),"heatDry","")</f>
        <v/>
      </c>
      <c r="BH1410" s="4" t="str">
        <f>IF(AND(ISNUMBER(SEARCH("aerobic",$AW1410)),ISNUMBER(SEARCH("anaer",$AW1410))),"Combined Aer and Anaer.","")</f>
        <v/>
      </c>
    </row>
    <row r="1411" spans="1:60" x14ac:dyDescent="0.25">
      <c r="A1411" s="5">
        <v>312</v>
      </c>
      <c r="B1411" t="s">
        <v>1590</v>
      </c>
      <c r="C1411">
        <v>1213</v>
      </c>
      <c r="D1411">
        <v>367.51759961743193</v>
      </c>
      <c r="E1411">
        <v>365.23441228034733</v>
      </c>
      <c r="F1411">
        <v>311.24094380527208</v>
      </c>
      <c r="G1411">
        <v>429.57769931546108</v>
      </c>
      <c r="H1411">
        <v>-105.9803587864393</v>
      </c>
      <c r="I1411">
        <v>-107.33835310121501</v>
      </c>
      <c r="J1411">
        <v>-126.9129767901444</v>
      </c>
      <c r="K1411">
        <v>-84.533096062362276</v>
      </c>
      <c r="L1411">
        <v>869.84881482819242</v>
      </c>
      <c r="M1411">
        <v>867.03797246667091</v>
      </c>
      <c r="N1411">
        <v>857.21260300966935</v>
      </c>
      <c r="O1411">
        <v>890.67311259774669</v>
      </c>
      <c r="P1411">
        <v>28.358423265276642</v>
      </c>
      <c r="Q1411">
        <v>28.72521539720384</v>
      </c>
      <c r="R1411">
        <v>23.067183617668888</v>
      </c>
      <c r="S1411">
        <v>33.450661664612348</v>
      </c>
      <c r="T1411">
        <v>66742.322264782531</v>
      </c>
      <c r="U1411">
        <v>66742.434694135532</v>
      </c>
      <c r="V1411">
        <v>66696.779624826158</v>
      </c>
      <c r="W1411">
        <v>66788.031358571228</v>
      </c>
      <c r="X1411">
        <v>4188.8814861083656</v>
      </c>
      <c r="Y1411">
        <v>4202.2639365390387</v>
      </c>
      <c r="Z1411">
        <v>4088.2667633921419</v>
      </c>
      <c r="AA1411">
        <v>4251.0944336650127</v>
      </c>
      <c r="AB1411">
        <v>622.88779024988514</v>
      </c>
      <c r="AC1411">
        <v>615.82560204338586</v>
      </c>
      <c r="AD1411">
        <v>545.0519958489989</v>
      </c>
      <c r="AE1411">
        <v>715.37844563691431</v>
      </c>
      <c r="AF1411">
        <v>70.280121134483721</v>
      </c>
      <c r="AG1411">
        <v>70.053443828534157</v>
      </c>
      <c r="AH1411">
        <v>69.258926586369029</v>
      </c>
      <c r="AI1411">
        <v>71.962092350739482</v>
      </c>
      <c r="AJ1411">
        <v>0.63510713645073391</v>
      </c>
      <c r="AK1411">
        <v>0.63510708047091202</v>
      </c>
      <c r="AL1411">
        <v>0.63507628812026506</v>
      </c>
      <c r="AM1411">
        <v>0.63513747101288742</v>
      </c>
      <c r="AN1411">
        <v>0.9632145940753547</v>
      </c>
      <c r="AO1411">
        <v>0.96321459407535481</v>
      </c>
      <c r="AP1411">
        <v>0.96321459407535481</v>
      </c>
      <c r="AQ1411">
        <v>0.96321459407535481</v>
      </c>
      <c r="AR1411">
        <v>17.07962801351454</v>
      </c>
      <c r="AS1411">
        <v>17.07962801351454</v>
      </c>
      <c r="AT1411">
        <v>17.07962801351454</v>
      </c>
      <c r="AU1411">
        <v>17.07962801351454</v>
      </c>
      <c r="AV1411" t="str">
        <f>VLOOKUP(Sheet1[[#This Row],[NPDES ID2]],Combined_Sheet__Major_Only___2[[NPDES ID2]:[ECHO BFR]],3,FALSE)</f>
        <v>VA</v>
      </c>
      <c r="AW1411" t="s">
        <v>12185</v>
      </c>
      <c r="AX1411" t="str">
        <f>VLOOKUP(Sheet1[[#This Row],[NPDES ID2]],Combined_Sheet__Major_Only___2[[NPDES ID2]:[ECHO BFR]],27,FALSE)</f>
        <v>tempSludgeStore</v>
      </c>
      <c r="AY1411" t="str">
        <f>VLOOKUP(Sheet1[[#This Row],[NPDES ID2]],Combined_Sheet__Major_Only___2[[NPDES ID2]:[ECHO BFR]],28,FALSE)</f>
        <v>-</v>
      </c>
      <c r="AZ1411" t="str">
        <f>VLOOKUP(Sheet1[[#This Row],[NPDES ID2]],Combined_Sheet__Major_Only___2[[NPDES ID2]:[ECHO BFR]],29,FALSE)</f>
        <v>thickening, preliminaryOps</v>
      </c>
      <c r="BA1411">
        <f>VLOOKUP(Sheet1[[#This Row],[NPDES ID2]],Combined_Sheet__Major_Only___2[[NPDES ID2]:[ECHO BFR]],17,FALSE)</f>
        <v>37.44059</v>
      </c>
      <c r="BB1411">
        <f>VLOOKUP(Sheet1[[#This Row],[NPDES ID2]],Combined_Sheet__Major_Only___2[[NPDES ID2]:[ECHO BFR]],18,FALSE)</f>
        <v>-77.433840000000004</v>
      </c>
      <c r="BC1411" s="2" t="str">
        <f>IF(ISNUMBER(SEARCH("aerobic",$AW1411)),"aerobic","")</f>
        <v/>
      </c>
      <c r="BD1411" s="2" t="str">
        <f>IF(ISNUMBER(SEARCH("anaer",$AW1411)),"anaer","")</f>
        <v>anaer</v>
      </c>
      <c r="BE1411" s="2" t="str">
        <f>IF(ISNUMBER(SEARCH("thickening",$AZ1411)),"thickening","")</f>
        <v>thickening</v>
      </c>
      <c r="BF1411" s="3" t="str">
        <f>IF(ISNUMBER(SEARCH("airDry",$AW1411)),"airDry","")</f>
        <v/>
      </c>
      <c r="BG1411" s="3" t="str">
        <f>IF(ISNUMBER(SEARCH("heatDry",$AY1411)),"heatDry","")</f>
        <v/>
      </c>
      <c r="BH1411" s="3" t="str">
        <f>IF(AND(ISNUMBER(SEARCH("aerobic",$AW1411)),ISNUMBER(SEARCH("anaer",$AW1411))),"Combined Aer and Anaer.","")</f>
        <v/>
      </c>
    </row>
    <row r="1412" spans="1:60" x14ac:dyDescent="0.25">
      <c r="A1412" s="5">
        <v>139</v>
      </c>
      <c r="B1412" t="s">
        <v>771</v>
      </c>
      <c r="C1412">
        <v>7006.07</v>
      </c>
      <c r="D1412">
        <v>1353.9088625287229</v>
      </c>
      <c r="E1412">
        <v>1357.4439809389839</v>
      </c>
      <c r="F1412">
        <v>1086.768792187371</v>
      </c>
      <c r="G1412">
        <v>1594.278101415061</v>
      </c>
      <c r="H1412">
        <v>-105.9659606062733</v>
      </c>
      <c r="I1412">
        <v>-107.71653057034089</v>
      </c>
      <c r="J1412">
        <v>-126.7444833111073</v>
      </c>
      <c r="K1412">
        <v>-83.882968805902664</v>
      </c>
      <c r="L1412">
        <v>4966.2862517480298</v>
      </c>
      <c r="M1412">
        <v>4949.5887428571677</v>
      </c>
      <c r="N1412">
        <v>4891.4064469316572</v>
      </c>
      <c r="O1412">
        <v>5089.7807990979036</v>
      </c>
      <c r="P1412">
        <v>163.86508425404631</v>
      </c>
      <c r="Q1412">
        <v>165.78458275679029</v>
      </c>
      <c r="R1412">
        <v>133.51124878894919</v>
      </c>
      <c r="S1412">
        <v>192.76585383210809</v>
      </c>
      <c r="T1412">
        <v>66694.777379872656</v>
      </c>
      <c r="U1412">
        <v>66694.889731282194</v>
      </c>
      <c r="V1412">
        <v>66649.266313079119</v>
      </c>
      <c r="W1412">
        <v>66740.454785101741</v>
      </c>
      <c r="X1412">
        <v>4234.6689876598502</v>
      </c>
      <c r="Y1412">
        <v>4248.6713754124321</v>
      </c>
      <c r="Z1412">
        <v>4129.1691247477575</v>
      </c>
      <c r="AA1412">
        <v>4299.9828504859033</v>
      </c>
      <c r="AB1412">
        <v>636.38319088839069</v>
      </c>
      <c r="AC1412">
        <v>629.08573061341247</v>
      </c>
      <c r="AD1412">
        <v>555.98264031879944</v>
      </c>
      <c r="AE1412">
        <v>732.49520828061975</v>
      </c>
      <c r="AF1412">
        <v>69.489778498027903</v>
      </c>
      <c r="AG1412">
        <v>69.258617279535258</v>
      </c>
      <c r="AH1412">
        <v>68.440633862339624</v>
      </c>
      <c r="AI1412">
        <v>71.214589360273251</v>
      </c>
      <c r="AJ1412">
        <v>0.62543409539151673</v>
      </c>
      <c r="AK1412">
        <v>0.62543375457993533</v>
      </c>
      <c r="AL1412">
        <v>0.6252558902555504</v>
      </c>
      <c r="AM1412">
        <v>0.62560938026923263</v>
      </c>
      <c r="AN1412">
        <v>0.96318975525739459</v>
      </c>
      <c r="AO1412">
        <v>0.96318975525739503</v>
      </c>
      <c r="AP1412">
        <v>0.96318975525739503</v>
      </c>
      <c r="AQ1412">
        <v>0.96318975525739503</v>
      </c>
      <c r="AR1412">
        <v>16.777055127471151</v>
      </c>
      <c r="AS1412">
        <v>16.777055127471151</v>
      </c>
      <c r="AT1412">
        <v>16.777055127471151</v>
      </c>
      <c r="AU1412">
        <v>16.777055127471151</v>
      </c>
      <c r="AV1412" t="str">
        <f>VLOOKUP(Sheet1[[#This Row],[NPDES ID2]],Combined_Sheet__Major_Only___2[[NPDES ID2]:[ECHO BFR]],3,FALSE)</f>
        <v>VA</v>
      </c>
      <c r="AW1412" t="s">
        <v>12185</v>
      </c>
      <c r="AX1412" t="str">
        <f>VLOOKUP(Sheet1[[#This Row],[NPDES ID2]],Combined_Sheet__Major_Only___2[[NPDES ID2]:[ECHO BFR]],27,FALSE)</f>
        <v>methaneBioCaptureRecover</v>
      </c>
      <c r="AY1412" t="str">
        <f>VLOOKUP(Sheet1[[#This Row],[NPDES ID2]],Combined_Sheet__Major_Only___2[[NPDES ID2]:[ECHO BFR]],28,FALSE)</f>
        <v>-</v>
      </c>
      <c r="AZ1412" t="str">
        <f>VLOOKUP(Sheet1[[#This Row],[NPDES ID2]],Combined_Sheet__Major_Only___2[[NPDES ID2]:[ECHO BFR]],29,FALSE)</f>
        <v>thickening, preliminaryOps</v>
      </c>
      <c r="BA1412">
        <f>VLOOKUP(Sheet1[[#This Row],[NPDES ID2]],Combined_Sheet__Major_Only___2[[NPDES ID2]:[ECHO BFR]],17,FALSE)</f>
        <v>37.522046000000003</v>
      </c>
      <c r="BB1412">
        <f>VLOOKUP(Sheet1[[#This Row],[NPDES ID2]],Combined_Sheet__Major_Only___2[[NPDES ID2]:[ECHO BFR]],18,FALSE)</f>
        <v>-77.422183000000004</v>
      </c>
      <c r="BC1412" s="2" t="str">
        <f>IF(ISNUMBER(SEARCH("aerobic",$AW1412)),"aerobic","")</f>
        <v/>
      </c>
      <c r="BD1412" s="2" t="str">
        <f>IF(ISNUMBER(SEARCH("anaer",$AW1412)),"anaer","")</f>
        <v>anaer</v>
      </c>
      <c r="BE1412" s="2" t="str">
        <f>IF(ISNUMBER(SEARCH("thickening",$AZ1412)),"thickening","")</f>
        <v>thickening</v>
      </c>
      <c r="BF1412" s="4" t="str">
        <f>IF(ISNUMBER(SEARCH("airDry",$AW1412)),"airDry","")</f>
        <v/>
      </c>
      <c r="BG1412" s="4" t="str">
        <f>IF(ISNUMBER(SEARCH("heatDry",$AY1412)),"heatDry","")</f>
        <v/>
      </c>
      <c r="BH1412" s="4" t="str">
        <f>IF(AND(ISNUMBER(SEARCH("aerobic",$AW1412)),ISNUMBER(SEARCH("anaer",$AW1412))),"Combined Aer and Anaer.","")</f>
        <v/>
      </c>
    </row>
    <row r="1413" spans="1:60" x14ac:dyDescent="0.25">
      <c r="A1413" s="5">
        <v>622</v>
      </c>
      <c r="B1413" t="s">
        <v>3071</v>
      </c>
      <c r="C1413">
        <v>452.27</v>
      </c>
      <c r="D1413">
        <v>364.94461079231331</v>
      </c>
      <c r="E1413">
        <v>361.22118243899553</v>
      </c>
      <c r="F1413">
        <v>290.75475184507837</v>
      </c>
      <c r="G1413">
        <v>446.03179177872528</v>
      </c>
      <c r="H1413">
        <v>-109.0569691469294</v>
      </c>
      <c r="I1413">
        <v>-110.4098807420025</v>
      </c>
      <c r="J1413">
        <v>-129.87911932904521</v>
      </c>
      <c r="K1413">
        <v>-87.543571188122925</v>
      </c>
      <c r="L1413">
        <v>316.32964117883688</v>
      </c>
      <c r="M1413">
        <v>315.22092509793072</v>
      </c>
      <c r="N1413">
        <v>311.3437236305432</v>
      </c>
      <c r="O1413">
        <v>324.54552033661798</v>
      </c>
      <c r="P1413">
        <v>10.590117500620901</v>
      </c>
      <c r="Q1413">
        <v>10.697596936851211</v>
      </c>
      <c r="R1413">
        <v>8.6441722648674588</v>
      </c>
      <c r="S1413">
        <v>12.40982487575431</v>
      </c>
      <c r="T1413">
        <v>66610.060396050772</v>
      </c>
      <c r="U1413">
        <v>66610.172608578214</v>
      </c>
      <c r="V1413">
        <v>66564.605587320126</v>
      </c>
      <c r="W1413">
        <v>66655.681337599337</v>
      </c>
      <c r="X1413">
        <v>4286.3665229070702</v>
      </c>
      <c r="Y1413">
        <v>4301.0717699874058</v>
      </c>
      <c r="Z1413">
        <v>4175.0091592397775</v>
      </c>
      <c r="AA1413">
        <v>4355.4226010500442</v>
      </c>
      <c r="AB1413">
        <v>651.88489920510654</v>
      </c>
      <c r="AC1413">
        <v>644.218398355717</v>
      </c>
      <c r="AD1413">
        <v>568.68226964805547</v>
      </c>
      <c r="AE1413">
        <v>751.90031907399384</v>
      </c>
      <c r="AF1413">
        <v>68.545226679071433</v>
      </c>
      <c r="AG1413">
        <v>68.305140167705275</v>
      </c>
      <c r="AH1413">
        <v>67.464741268769004</v>
      </c>
      <c r="AI1413">
        <v>70.325314271814733</v>
      </c>
      <c r="AJ1413">
        <v>0.61387610060069764</v>
      </c>
      <c r="AK1413">
        <v>0.61387607989912429</v>
      </c>
      <c r="AL1413">
        <v>0.6138646145851917</v>
      </c>
      <c r="AM1413">
        <v>0.61388739493237565</v>
      </c>
      <c r="AN1413">
        <v>0.96314541342865756</v>
      </c>
      <c r="AO1413">
        <v>0.96314541342865723</v>
      </c>
      <c r="AP1413">
        <v>0.96314541342865723</v>
      </c>
      <c r="AQ1413">
        <v>0.96314541342865723</v>
      </c>
      <c r="AR1413">
        <v>16.427238375308121</v>
      </c>
      <c r="AS1413">
        <v>16.427238375308111</v>
      </c>
      <c r="AT1413">
        <v>16.427238375308111</v>
      </c>
      <c r="AU1413">
        <v>16.427238375308111</v>
      </c>
      <c r="AV1413" t="str">
        <f>VLOOKUP(Sheet1[[#This Row],[NPDES ID2]],Combined_Sheet__Major_Only___2[[NPDES ID2]:[ECHO BFR]],3,FALSE)</f>
        <v>IL</v>
      </c>
      <c r="AW1413" t="s">
        <v>41</v>
      </c>
      <c r="AX1413" t="str">
        <f>VLOOKUP(Sheet1[[#This Row],[NPDES ID2]],Combined_Sheet__Major_Only___2[[NPDES ID2]:[ECHO BFR]],27,FALSE)</f>
        <v>tempSludgeStore</v>
      </c>
      <c r="AY1413" t="str">
        <f>VLOOKUP(Sheet1[[#This Row],[NPDES ID2]],Combined_Sheet__Major_Only___2[[NPDES ID2]:[ECHO BFR]],28,FALSE)</f>
        <v>-</v>
      </c>
      <c r="AZ1413" t="str">
        <f>VLOOKUP(Sheet1[[#This Row],[NPDES ID2]],Combined_Sheet__Major_Only___2[[NPDES ID2]:[ECHO BFR]],29,FALSE)</f>
        <v>thickening</v>
      </c>
      <c r="BA1413">
        <f>VLOOKUP(Sheet1[[#This Row],[NPDES ID2]],Combined_Sheet__Major_Only___2[[NPDES ID2]:[ECHO BFR]],17,FALSE)</f>
        <v>42.162500000000001</v>
      </c>
      <c r="BB1413">
        <f>VLOOKUP(Sheet1[[#This Row],[NPDES ID2]],Combined_Sheet__Major_Only___2[[NPDES ID2]:[ECHO BFR]],18,FALSE)</f>
        <v>-88.441699999999997</v>
      </c>
      <c r="BC1413" s="2" t="str">
        <f>IF(ISNUMBER(SEARCH("aerobic",$AW1413)),"aerobic","")</f>
        <v>aerobic</v>
      </c>
      <c r="BD1413" s="2" t="str">
        <f>IF(ISNUMBER(SEARCH("anaer",$AW1413)),"anaer","")</f>
        <v/>
      </c>
      <c r="BE1413" s="2" t="str">
        <f>IF(ISNUMBER(SEARCH("thickening",$AZ1413)),"thickening","")</f>
        <v>thickening</v>
      </c>
      <c r="BF1413" s="3" t="str">
        <f>IF(ISNUMBER(SEARCH("airDry",$AW1413)),"airDry","")</f>
        <v/>
      </c>
      <c r="BG1413" s="3" t="str">
        <f>IF(ISNUMBER(SEARCH("heatDry",$AY1413)),"heatDry","")</f>
        <v/>
      </c>
      <c r="BH1413" s="3" t="str">
        <f>IF(AND(ISNUMBER(SEARCH("aerobic",$AW1413)),ISNUMBER(SEARCH("anaer",$AW1413))),"Combined Aer and Anaer.","")</f>
        <v/>
      </c>
    </row>
    <row r="1414" spans="1:60" x14ac:dyDescent="0.25">
      <c r="A1414" s="5">
        <v>902</v>
      </c>
      <c r="B1414" t="s">
        <v>4393</v>
      </c>
      <c r="C1414">
        <v>751</v>
      </c>
      <c r="D1414">
        <v>346.03662015678589</v>
      </c>
      <c r="E1414">
        <v>338.07585723281198</v>
      </c>
      <c r="F1414">
        <v>291.03258360207468</v>
      </c>
      <c r="G1414">
        <v>411.17651545799401</v>
      </c>
      <c r="H1414">
        <v>-111.45094935166</v>
      </c>
      <c r="I1414">
        <v>-112.7847620519664</v>
      </c>
      <c r="J1414">
        <v>-132.17420926923299</v>
      </c>
      <c r="K1414">
        <v>-89.790948456262157</v>
      </c>
      <c r="L1414">
        <v>514.47830000324143</v>
      </c>
      <c r="M1414">
        <v>512.55501264402119</v>
      </c>
      <c r="N1414">
        <v>505.830274630134</v>
      </c>
      <c r="O1414">
        <v>528.72918860790753</v>
      </c>
      <c r="P1414">
        <v>17.60646260881871</v>
      </c>
      <c r="Q1414">
        <v>17.76023902780808</v>
      </c>
      <c r="R1414">
        <v>14.41172176643413</v>
      </c>
      <c r="S1414">
        <v>20.520097003254861</v>
      </c>
      <c r="T1414">
        <v>66575.573706848896</v>
      </c>
      <c r="U1414">
        <v>66575.685862840037</v>
      </c>
      <c r="V1414">
        <v>66530.141799716512</v>
      </c>
      <c r="W1414">
        <v>66621.171663096131</v>
      </c>
      <c r="X1414">
        <v>4374.1148231237621</v>
      </c>
      <c r="Y1414">
        <v>4389.9399249293256</v>
      </c>
      <c r="Z1414">
        <v>4253.2117907830707</v>
      </c>
      <c r="AA1414">
        <v>4449.265448553916</v>
      </c>
      <c r="AB1414">
        <v>678.37821737124466</v>
      </c>
      <c r="AC1414">
        <v>670.14790533393057</v>
      </c>
      <c r="AD1414">
        <v>590.17307155919968</v>
      </c>
      <c r="AE1414">
        <v>785.36120536897386</v>
      </c>
      <c r="AF1414">
        <v>67.138031294285327</v>
      </c>
      <c r="AG1414">
        <v>66.887315095983695</v>
      </c>
      <c r="AH1414">
        <v>66.009335818614758</v>
      </c>
      <c r="AI1414">
        <v>68.997390964504078</v>
      </c>
      <c r="AJ1414">
        <v>0.5966627518786648</v>
      </c>
      <c r="AK1414">
        <v>0.59666271747007771</v>
      </c>
      <c r="AL1414">
        <v>0.5966437183019494</v>
      </c>
      <c r="AM1414">
        <v>0.59668146809856104</v>
      </c>
      <c r="AN1414">
        <v>0.96312733209438439</v>
      </c>
      <c r="AO1414">
        <v>0.96312733209438417</v>
      </c>
      <c r="AP1414">
        <v>0.96312733209438417</v>
      </c>
      <c r="AQ1414">
        <v>0.96312733209438417</v>
      </c>
      <c r="AR1414">
        <v>15.89751003921773</v>
      </c>
      <c r="AS1414">
        <v>15.897510039217741</v>
      </c>
      <c r="AT1414">
        <v>15.897510039217741</v>
      </c>
      <c r="AU1414">
        <v>15.897510039217741</v>
      </c>
      <c r="AV1414" t="str">
        <f>VLOOKUP(Sheet1[[#This Row],[NPDES ID2]],Combined_Sheet__Major_Only___2[[NPDES ID2]:[ECHO BFR]],3,FALSE)</f>
        <v>TX</v>
      </c>
      <c r="AW1414" t="s">
        <v>41</v>
      </c>
      <c r="AX1414" t="str">
        <f>VLOOKUP(Sheet1[[#This Row],[NPDES ID2]],Combined_Sheet__Major_Only___2[[NPDES ID2]:[ECHO BFR]],27,FALSE)</f>
        <v>-</v>
      </c>
      <c r="AY1414" t="str">
        <f>VLOOKUP(Sheet1[[#This Row],[NPDES ID2]],Combined_Sheet__Major_Only___2[[NPDES ID2]:[ECHO BFR]],28,FALSE)</f>
        <v>-</v>
      </c>
      <c r="AZ1414" t="str">
        <f>VLOOKUP(Sheet1[[#This Row],[NPDES ID2]],Combined_Sheet__Major_Only___2[[NPDES ID2]:[ECHO BFR]],29,FALSE)</f>
        <v>thickening</v>
      </c>
      <c r="BA1414">
        <f>VLOOKUP(Sheet1[[#This Row],[NPDES ID2]],Combined_Sheet__Major_Only___2[[NPDES ID2]:[ECHO BFR]],17,FALSE)</f>
        <v>29.792631</v>
      </c>
      <c r="BB1414">
        <f>VLOOKUP(Sheet1[[#This Row],[NPDES ID2]],Combined_Sheet__Major_Only___2[[NPDES ID2]:[ECHO BFR]],18,FALSE)</f>
        <v>-95.159910999999994</v>
      </c>
      <c r="BC1414" s="2" t="str">
        <f>IF(ISNUMBER(SEARCH("aerobic",$AW1414)),"aerobic","")</f>
        <v>aerobic</v>
      </c>
      <c r="BD1414" s="2" t="str">
        <f>IF(ISNUMBER(SEARCH("anaer",$AW1414)),"anaer","")</f>
        <v/>
      </c>
      <c r="BE1414" s="2" t="str">
        <f>IF(ISNUMBER(SEARCH("thickening",$AZ1414)),"thickening","")</f>
        <v>thickening</v>
      </c>
      <c r="BF1414" s="3" t="str">
        <f>IF(ISNUMBER(SEARCH("airDry",$AW1414)),"airDry","")</f>
        <v/>
      </c>
      <c r="BG1414" s="3" t="str">
        <f>IF(ISNUMBER(SEARCH("heatDry",$AY1414)),"heatDry","")</f>
        <v/>
      </c>
      <c r="BH1414" s="3" t="str">
        <f>IF(AND(ISNUMBER(SEARCH("aerobic",$AW1414)),ISNUMBER(SEARCH("anaer",$AW1414))),"Combined Aer and Anaer.","")</f>
        <v/>
      </c>
    </row>
    <row r="1415" spans="1:60" x14ac:dyDescent="0.25">
      <c r="A1415" s="5">
        <v>597</v>
      </c>
      <c r="B1415" t="s">
        <v>2952</v>
      </c>
      <c r="C1415">
        <v>2803.9209999999998</v>
      </c>
      <c r="D1415">
        <v>581.99826149485432</v>
      </c>
      <c r="E1415">
        <v>578.11563428365582</v>
      </c>
      <c r="F1415">
        <v>474.41019021773991</v>
      </c>
      <c r="G1415">
        <v>680.58357449570508</v>
      </c>
      <c r="H1415">
        <v>-138.02591286938261</v>
      </c>
      <c r="I1415">
        <v>-139.31790920617459</v>
      </c>
      <c r="J1415">
        <v>-158.63857622390941</v>
      </c>
      <c r="K1415">
        <v>-114.7409062020543</v>
      </c>
      <c r="L1415">
        <v>2104.8213376560652</v>
      </c>
      <c r="M1415">
        <v>2092.198389657613</v>
      </c>
      <c r="N1415">
        <v>2048.1035585975028</v>
      </c>
      <c r="O1415">
        <v>2198.306233013574</v>
      </c>
      <c r="P1415">
        <v>87.159373390177791</v>
      </c>
      <c r="Q1415">
        <v>86.750411229879091</v>
      </c>
      <c r="R1415">
        <v>73.144482549858267</v>
      </c>
      <c r="S1415">
        <v>98.00199895059518</v>
      </c>
      <c r="T1415">
        <v>66527.143675114974</v>
      </c>
      <c r="U1415">
        <v>66527.255751711622</v>
      </c>
      <c r="V1415">
        <v>66481.743928945463</v>
      </c>
      <c r="W1415">
        <v>66572.709352854232</v>
      </c>
      <c r="X1415">
        <v>5242.8322197467241</v>
      </c>
      <c r="Y1415">
        <v>5271.4062491838986</v>
      </c>
      <c r="Z1415">
        <v>5014.7155950204178</v>
      </c>
      <c r="AA1415">
        <v>5385.8891141298254</v>
      </c>
      <c r="AB1415">
        <v>1004.99513599685</v>
      </c>
      <c r="AC1415">
        <v>991.04026999768485</v>
      </c>
      <c r="AD1415">
        <v>842.92470198397064</v>
      </c>
      <c r="AE1415">
        <v>1216.3386538045179</v>
      </c>
      <c r="AF1415">
        <v>55.997753758264317</v>
      </c>
      <c r="AG1415">
        <v>55.662928889666361</v>
      </c>
      <c r="AH1415">
        <v>54.488238823887038</v>
      </c>
      <c r="AI1415">
        <v>58.48356141068146</v>
      </c>
      <c r="AJ1415">
        <v>0.4606656275638219</v>
      </c>
      <c r="AK1415">
        <v>0.46066550470477657</v>
      </c>
      <c r="AL1415">
        <v>0.46059936374571459</v>
      </c>
      <c r="AM1415">
        <v>0.46073079492712021</v>
      </c>
      <c r="AN1415">
        <v>0.96310191030805659</v>
      </c>
      <c r="AO1415">
        <v>0.9631019103080567</v>
      </c>
      <c r="AP1415">
        <v>0.9631019103080567</v>
      </c>
      <c r="AQ1415">
        <v>0.9631019103080567</v>
      </c>
      <c r="AR1415">
        <v>11.71272100382925</v>
      </c>
      <c r="AS1415">
        <v>11.71272100382925</v>
      </c>
      <c r="AT1415">
        <v>11.71272100382925</v>
      </c>
      <c r="AU1415">
        <v>11.71272100382925</v>
      </c>
      <c r="AV1415" t="str">
        <f>VLOOKUP(Sheet1[[#This Row],[NPDES ID2]],Combined_Sheet__Major_Only___2[[NPDES ID2]:[ECHO BFR]],3,FALSE)</f>
        <v>NE</v>
      </c>
      <c r="AW1415" t="s">
        <v>87</v>
      </c>
      <c r="AX1415" t="str">
        <f>VLOOKUP(Sheet1[[#This Row],[NPDES ID2]],Combined_Sheet__Major_Only___2[[NPDES ID2]:[ECHO BFR]],27,FALSE)</f>
        <v>other</v>
      </c>
      <c r="AY1415" t="str">
        <f>VLOOKUP(Sheet1[[#This Row],[NPDES ID2]],Combined_Sheet__Major_Only___2[[NPDES ID2]:[ECHO BFR]],28,FALSE)</f>
        <v>-</v>
      </c>
      <c r="AZ1415" t="str">
        <f>VLOOKUP(Sheet1[[#This Row],[NPDES ID2]],Combined_Sheet__Major_Only___2[[NPDES ID2]:[ECHO BFR]],29,FALSE)</f>
        <v>thickening</v>
      </c>
      <c r="BA1415">
        <f>VLOOKUP(Sheet1[[#This Row],[NPDES ID2]],Combined_Sheet__Major_Only___2[[NPDES ID2]:[ECHO BFR]],17,FALSE)</f>
        <v>42.008305999999997</v>
      </c>
      <c r="BB1415">
        <f>VLOOKUP(Sheet1[[#This Row],[NPDES ID2]],Combined_Sheet__Major_Only___2[[NPDES ID2]:[ECHO BFR]],18,FALSE)</f>
        <v>-97.400555999999995</v>
      </c>
      <c r="BC1415" s="2" t="str">
        <f>IF(ISNUMBER(SEARCH("aerobic",$AW1415)),"aerobic","")</f>
        <v/>
      </c>
      <c r="BD1415" s="2" t="str">
        <f>IF(ISNUMBER(SEARCH("anaer",$AW1415)),"anaer","")</f>
        <v/>
      </c>
      <c r="BE1415" s="2" t="str">
        <f>IF(ISNUMBER(SEARCH("thickening",$AZ1415)),"thickening","")</f>
        <v>thickening</v>
      </c>
      <c r="BF1415" s="4" t="str">
        <f>IF(ISNUMBER(SEARCH("airDry",$AW1415)),"airDry","")</f>
        <v/>
      </c>
      <c r="BG1415" s="4" t="str">
        <f>IF(ISNUMBER(SEARCH("heatDry",$AY1415)),"heatDry","")</f>
        <v/>
      </c>
      <c r="BH1415" s="4" t="str">
        <f>IF(AND(ISNUMBER(SEARCH("aerobic",$AW1415)),ISNUMBER(SEARCH("anaer",$AW1415))),"Combined Aer and Anaer.","")</f>
        <v/>
      </c>
    </row>
    <row r="1416" spans="1:60" x14ac:dyDescent="0.25">
      <c r="A1416" s="5">
        <v>1992</v>
      </c>
      <c r="B1416" t="s">
        <v>9382</v>
      </c>
      <c r="C1416">
        <v>1800.8</v>
      </c>
      <c r="D1416">
        <v>468.59835492845639</v>
      </c>
      <c r="E1416">
        <v>466.59457295171222</v>
      </c>
      <c r="F1416">
        <v>393.41889441119639</v>
      </c>
      <c r="G1416">
        <v>544.14137789465644</v>
      </c>
      <c r="H1416">
        <v>-111.0474404628565</v>
      </c>
      <c r="I1416">
        <v>-112.4559463889269</v>
      </c>
      <c r="J1416">
        <v>-131.76608244479289</v>
      </c>
      <c r="K1416">
        <v>-89.281857010408899</v>
      </c>
      <c r="L1416">
        <v>1235.084099604022</v>
      </c>
      <c r="M1416">
        <v>1230.482121356365</v>
      </c>
      <c r="N1416">
        <v>1214.4003464864379</v>
      </c>
      <c r="O1416">
        <v>1269.172949818447</v>
      </c>
      <c r="P1416">
        <v>42.212920506592297</v>
      </c>
      <c r="Q1416">
        <v>42.584649630790707</v>
      </c>
      <c r="R1416">
        <v>34.548098833248147</v>
      </c>
      <c r="S1416">
        <v>49.215921257210333</v>
      </c>
      <c r="T1416">
        <v>66499.57241342662</v>
      </c>
      <c r="U1416">
        <v>66499.684444823884</v>
      </c>
      <c r="V1416">
        <v>66454.190976522892</v>
      </c>
      <c r="W1416">
        <v>66545.119714981527</v>
      </c>
      <c r="X1416">
        <v>4364.0481143196193</v>
      </c>
      <c r="Y1416">
        <v>4379.8011965185706</v>
      </c>
      <c r="Z1416">
        <v>4243.8396092294224</v>
      </c>
      <c r="AA1416">
        <v>4438.7557377027424</v>
      </c>
      <c r="AB1416">
        <v>676.09451802362344</v>
      </c>
      <c r="AC1416">
        <v>667.91404650080744</v>
      </c>
      <c r="AD1416">
        <v>588.25922595203599</v>
      </c>
      <c r="AE1416">
        <v>782.59960448290076</v>
      </c>
      <c r="AF1416">
        <v>67.219298874422506</v>
      </c>
      <c r="AG1416">
        <v>66.969477904065386</v>
      </c>
      <c r="AH1416">
        <v>66.093225197418548</v>
      </c>
      <c r="AI1416">
        <v>69.073758897706199</v>
      </c>
      <c r="AJ1416">
        <v>0.59765668203792166</v>
      </c>
      <c r="AK1416">
        <v>0.59765659873027777</v>
      </c>
      <c r="AL1416">
        <v>0.59761106302591682</v>
      </c>
      <c r="AM1416">
        <v>0.59770154271429943</v>
      </c>
      <c r="AN1416">
        <v>0.96308742199683006</v>
      </c>
      <c r="AO1416">
        <v>0.96308742199682973</v>
      </c>
      <c r="AP1416">
        <v>0.96308742199682973</v>
      </c>
      <c r="AQ1416">
        <v>0.96308742199682973</v>
      </c>
      <c r="AR1416">
        <v>15.927173830690769</v>
      </c>
      <c r="AS1416">
        <v>15.927173830690769</v>
      </c>
      <c r="AT1416">
        <v>15.927173830690769</v>
      </c>
      <c r="AU1416">
        <v>15.927173830690769</v>
      </c>
      <c r="AV1416" t="str">
        <f>VLOOKUP(Sheet1[[#This Row],[NPDES ID2]],Combined_Sheet__Major_Only___2[[NPDES ID2]:[ECHO BFR]],3,FALSE)</f>
        <v>IL</v>
      </c>
      <c r="AW1416" t="s">
        <v>41</v>
      </c>
      <c r="AX1416" t="str">
        <f>VLOOKUP(Sheet1[[#This Row],[NPDES ID2]],Combined_Sheet__Major_Only___2[[NPDES ID2]:[ECHO BFR]],27,FALSE)</f>
        <v>-</v>
      </c>
      <c r="AY1416" t="str">
        <f>VLOOKUP(Sheet1[[#This Row],[NPDES ID2]],Combined_Sheet__Major_Only___2[[NPDES ID2]:[ECHO BFR]],28,FALSE)</f>
        <v>-</v>
      </c>
      <c r="AZ1416" t="str">
        <f>VLOOKUP(Sheet1[[#This Row],[NPDES ID2]],Combined_Sheet__Major_Only___2[[NPDES ID2]:[ECHO BFR]],29,FALSE)</f>
        <v>thickening, preliminaryOps</v>
      </c>
      <c r="BA1416">
        <f>VLOOKUP(Sheet1[[#This Row],[NPDES ID2]],Combined_Sheet__Major_Only___2[[NPDES ID2]:[ECHO BFR]],17,FALSE)</f>
        <v>41.701050000000002</v>
      </c>
      <c r="BB1416">
        <f>VLOOKUP(Sheet1[[#This Row],[NPDES ID2]],Combined_Sheet__Major_Only___2[[NPDES ID2]:[ECHO BFR]],18,FALSE)</f>
        <v>-88.166709999999995</v>
      </c>
      <c r="BC1416" s="2" t="str">
        <f>IF(ISNUMBER(SEARCH("aerobic",$AW1416)),"aerobic","")</f>
        <v>aerobic</v>
      </c>
      <c r="BD1416" s="2" t="str">
        <f>IF(ISNUMBER(SEARCH("anaer",$AW1416)),"anaer","")</f>
        <v/>
      </c>
      <c r="BE1416" s="2" t="str">
        <f>IF(ISNUMBER(SEARCH("thickening",$AZ1416)),"thickening","")</f>
        <v>thickening</v>
      </c>
      <c r="BF1416" s="3" t="str">
        <f>IF(ISNUMBER(SEARCH("airDry",$AW1416)),"airDry","")</f>
        <v/>
      </c>
      <c r="BG1416" s="3" t="str">
        <f>IF(ISNUMBER(SEARCH("heatDry",$AY1416)),"heatDry","")</f>
        <v/>
      </c>
      <c r="BH1416" s="3" t="str">
        <f>IF(AND(ISNUMBER(SEARCH("aerobic",$AW1416)),ISNUMBER(SEARCH("anaer",$AW1416))),"Combined Aer and Anaer.","")</f>
        <v/>
      </c>
    </row>
    <row r="1417" spans="1:60" x14ac:dyDescent="0.25">
      <c r="A1417" s="5">
        <v>2197</v>
      </c>
      <c r="B1417" t="s">
        <v>10304</v>
      </c>
      <c r="C1417">
        <v>660.77</v>
      </c>
      <c r="D1417">
        <v>319.08951740635041</v>
      </c>
      <c r="E1417">
        <v>313.85512546681059</v>
      </c>
      <c r="F1417">
        <v>267.35413419104788</v>
      </c>
      <c r="G1417">
        <v>384.76295068260453</v>
      </c>
      <c r="H1417">
        <v>-139.28057612912639</v>
      </c>
      <c r="I1417">
        <v>-140.59097774637951</v>
      </c>
      <c r="J1417">
        <v>-159.18155557911069</v>
      </c>
      <c r="K1417">
        <v>-116.341523111328</v>
      </c>
      <c r="L1417">
        <v>491.35019135057809</v>
      </c>
      <c r="M1417">
        <v>488.38207815729697</v>
      </c>
      <c r="N1417">
        <v>478.0032371316654</v>
      </c>
      <c r="O1417">
        <v>513.34389071282749</v>
      </c>
      <c r="P1417">
        <v>20.421248535422389</v>
      </c>
      <c r="Q1417">
        <v>20.31448132561238</v>
      </c>
      <c r="R1417">
        <v>17.144506763298072</v>
      </c>
      <c r="S1417">
        <v>22.973835707537472</v>
      </c>
      <c r="T1417">
        <v>66381.939536586622</v>
      </c>
      <c r="U1417">
        <v>66382.051375140582</v>
      </c>
      <c r="V1417">
        <v>66336.636216224389</v>
      </c>
      <c r="W1417">
        <v>66427.408436091806</v>
      </c>
      <c r="X1417">
        <v>5249.2158262991334</v>
      </c>
      <c r="Y1417">
        <v>5278.0113997453473</v>
      </c>
      <c r="Z1417">
        <v>5019.1107027870194</v>
      </c>
      <c r="AA1417">
        <v>5393.6054337624846</v>
      </c>
      <c r="AB1417">
        <v>1011.000031064092</v>
      </c>
      <c r="AC1417">
        <v>997.00327844756907</v>
      </c>
      <c r="AD1417">
        <v>847.22649666281632</v>
      </c>
      <c r="AE1417">
        <v>1225.220410238901</v>
      </c>
      <c r="AF1417">
        <v>55.801234194749803</v>
      </c>
      <c r="AG1417">
        <v>55.464389937771017</v>
      </c>
      <c r="AH1417">
        <v>54.28532578412387</v>
      </c>
      <c r="AI1417">
        <v>58.298686761071238</v>
      </c>
      <c r="AJ1417">
        <v>0.45827164500682682</v>
      </c>
      <c r="AK1417">
        <v>0.45827161685877749</v>
      </c>
      <c r="AL1417">
        <v>0.45825608186826172</v>
      </c>
      <c r="AM1417">
        <v>0.45828694868930381</v>
      </c>
      <c r="AN1417">
        <v>0.96302547952775952</v>
      </c>
      <c r="AO1417">
        <v>0.96302547952775952</v>
      </c>
      <c r="AP1417">
        <v>0.96302547952775952</v>
      </c>
      <c r="AQ1417">
        <v>0.96302547952775952</v>
      </c>
      <c r="AR1417">
        <v>11.64081693158893</v>
      </c>
      <c r="AS1417">
        <v>11.64081693158893</v>
      </c>
      <c r="AT1417">
        <v>11.64081693158893</v>
      </c>
      <c r="AU1417">
        <v>11.64081693158893</v>
      </c>
      <c r="AV1417" t="str">
        <f>VLOOKUP(Sheet1[[#This Row],[NPDES ID2]],Combined_Sheet__Major_Only___2[[NPDES ID2]:[ECHO BFR]],3,FALSE)</f>
        <v>CO</v>
      </c>
      <c r="AW1417" t="s">
        <v>54</v>
      </c>
      <c r="AX1417" t="str">
        <f>VLOOKUP(Sheet1[[#This Row],[NPDES ID2]],Combined_Sheet__Major_Only___2[[NPDES ID2]:[ECHO BFR]],27,FALSE)</f>
        <v>tempSludgeStore</v>
      </c>
      <c r="AY1417" t="str">
        <f>VLOOKUP(Sheet1[[#This Row],[NPDES ID2]],Combined_Sheet__Major_Only___2[[NPDES ID2]:[ECHO BFR]],28,FALSE)</f>
        <v>thermoAerobicDigest</v>
      </c>
      <c r="AZ1417" t="str">
        <f>VLOOKUP(Sheet1[[#This Row],[NPDES ID2]],Combined_Sheet__Major_Only___2[[NPDES ID2]:[ECHO BFR]],29,FALSE)</f>
        <v>thickening, preliminaryOps</v>
      </c>
      <c r="BA1417">
        <f>VLOOKUP(Sheet1[[#This Row],[NPDES ID2]],Combined_Sheet__Major_Only___2[[NPDES ID2]:[ECHO BFR]],17,FALSE)</f>
        <v>40.181708999999998</v>
      </c>
      <c r="BB1417">
        <f>VLOOKUP(Sheet1[[#This Row],[NPDES ID2]],Combined_Sheet__Major_Only___2[[NPDES ID2]:[ECHO BFR]],18,FALSE)</f>
        <v>-104.92991600000001</v>
      </c>
      <c r="BC1417" s="2" t="str">
        <f>IF(ISNUMBER(SEARCH("aerobic",$AW1417)),"aerobic","")</f>
        <v/>
      </c>
      <c r="BD1417" s="2" t="str">
        <f>IF(ISNUMBER(SEARCH("anaer",$AW1417)),"anaer","")</f>
        <v/>
      </c>
      <c r="BE1417" s="2" t="str">
        <f>IF(ISNUMBER(SEARCH("thickening",$AZ1417)),"thickening","")</f>
        <v>thickening</v>
      </c>
      <c r="BF1417" s="4" t="str">
        <f>IF(ISNUMBER(SEARCH("airDry",$AW1417)),"airDry","")</f>
        <v/>
      </c>
      <c r="BG1417" s="4" t="str">
        <f>IF(ISNUMBER(SEARCH("heatDry",$AY1417)),"heatDry","")</f>
        <v/>
      </c>
      <c r="BH1417" s="4" t="str">
        <f>IF(AND(ISNUMBER(SEARCH("aerobic",$AW1417)),ISNUMBER(SEARCH("anaer",$AW1417))),"Combined Aer and Anaer.","")</f>
        <v/>
      </c>
    </row>
    <row r="1418" spans="1:60" x14ac:dyDescent="0.25">
      <c r="A1418" s="5">
        <v>1842</v>
      </c>
      <c r="B1418" t="s">
        <v>8706</v>
      </c>
      <c r="C1418">
        <v>12526.9</v>
      </c>
      <c r="D1418">
        <v>2325.2644295502141</v>
      </c>
      <c r="E1418">
        <v>2336.6242259921569</v>
      </c>
      <c r="F1418">
        <v>1860.3766559803021</v>
      </c>
      <c r="G1418">
        <v>2745.8618822909289</v>
      </c>
      <c r="H1418">
        <v>-103.8704522946687</v>
      </c>
      <c r="I1418">
        <v>-105.68684743676781</v>
      </c>
      <c r="J1418">
        <v>-124.55727671962021</v>
      </c>
      <c r="K1418">
        <v>-81.542062854560911</v>
      </c>
      <c r="L1418">
        <v>8947.0391119099331</v>
      </c>
      <c r="M1418">
        <v>8917.6590888278224</v>
      </c>
      <c r="N1418">
        <v>8815.5965559479937</v>
      </c>
      <c r="O1418">
        <v>9163.9779788760097</v>
      </c>
      <c r="P1418">
        <v>292.77961859396521</v>
      </c>
      <c r="Q1418">
        <v>296.50407127823718</v>
      </c>
      <c r="R1418">
        <v>238.299564701067</v>
      </c>
      <c r="S1418">
        <v>345.18131082091679</v>
      </c>
      <c r="T1418">
        <v>66352.415449622509</v>
      </c>
      <c r="U1418">
        <v>66352.527239775707</v>
      </c>
      <c r="V1418">
        <v>66307.131735340023</v>
      </c>
      <c r="W1418">
        <v>66397.864671389674</v>
      </c>
      <c r="X1418">
        <v>4181.2130478117897</v>
      </c>
      <c r="Y1418">
        <v>4194.7284328379956</v>
      </c>
      <c r="Z1418">
        <v>4079.5450391033219</v>
      </c>
      <c r="AA1418">
        <v>4244.0915307687428</v>
      </c>
      <c r="AB1418">
        <v>624.26656375108769</v>
      </c>
      <c r="AC1418">
        <v>617.21894557648329</v>
      </c>
      <c r="AD1418">
        <v>545.81075125702432</v>
      </c>
      <c r="AE1418">
        <v>717.78449960816567</v>
      </c>
      <c r="AF1418">
        <v>70.033285152369345</v>
      </c>
      <c r="AG1418">
        <v>69.807712745909853</v>
      </c>
      <c r="AH1418">
        <v>69.001914723822267</v>
      </c>
      <c r="AI1418">
        <v>71.725761432027127</v>
      </c>
      <c r="AJ1418">
        <v>0.63208606523865241</v>
      </c>
      <c r="AK1418">
        <v>0.63208542902399434</v>
      </c>
      <c r="AL1418">
        <v>0.63176836766917177</v>
      </c>
      <c r="AM1418">
        <v>0.63239863501839688</v>
      </c>
      <c r="AN1418">
        <v>0.96300990024732014</v>
      </c>
      <c r="AO1418">
        <v>0.96300990024732058</v>
      </c>
      <c r="AP1418">
        <v>0.96300990024732058</v>
      </c>
      <c r="AQ1418">
        <v>0.96300990024732058</v>
      </c>
      <c r="AR1418">
        <v>16.976897083033869</v>
      </c>
      <c r="AS1418">
        <v>16.976897083033869</v>
      </c>
      <c r="AT1418">
        <v>16.976897083033869</v>
      </c>
      <c r="AU1418">
        <v>16.976897083033869</v>
      </c>
      <c r="AV1418" t="str">
        <f>VLOOKUP(Sheet1[[#This Row],[NPDES ID2]],Combined_Sheet__Major_Only___2[[NPDES ID2]:[ECHO BFR]],3,FALSE)</f>
        <v>NV</v>
      </c>
      <c r="AW1418" t="s">
        <v>12185</v>
      </c>
      <c r="AX1418" t="str">
        <f>VLOOKUP(Sheet1[[#This Row],[NPDES ID2]],Combined_Sheet__Major_Only___2[[NPDES ID2]:[ECHO BFR]],27,FALSE)</f>
        <v>methaneBioCaptureRecover</v>
      </c>
      <c r="AY1418" t="str">
        <f>VLOOKUP(Sheet1[[#This Row],[NPDES ID2]],Combined_Sheet__Major_Only___2[[NPDES ID2]:[ECHO BFR]],28,FALSE)</f>
        <v>-</v>
      </c>
      <c r="AZ1418" t="str">
        <f>VLOOKUP(Sheet1[[#This Row],[NPDES ID2]],Combined_Sheet__Major_Only___2[[NPDES ID2]:[ECHO BFR]],29,FALSE)</f>
        <v>thickening, preliminaryOps</v>
      </c>
      <c r="BA1418">
        <f>VLOOKUP(Sheet1[[#This Row],[NPDES ID2]],Combined_Sheet__Major_Only___2[[NPDES ID2]:[ECHO BFR]],17,FALSE)</f>
        <v>36.137219999999999</v>
      </c>
      <c r="BB1418">
        <f>VLOOKUP(Sheet1[[#This Row],[NPDES ID2]],Combined_Sheet__Major_Only___2[[NPDES ID2]:[ECHO BFR]],18,FALSE)</f>
        <v>-115.04326</v>
      </c>
      <c r="BC1418" s="2" t="str">
        <f>IF(ISNUMBER(SEARCH("aerobic",$AW1418)),"aerobic","")</f>
        <v/>
      </c>
      <c r="BD1418" s="2" t="str">
        <f>IF(ISNUMBER(SEARCH("anaer",$AW1418)),"anaer","")</f>
        <v>anaer</v>
      </c>
      <c r="BE1418" s="2" t="str">
        <f>IF(ISNUMBER(SEARCH("thickening",$AZ1418)),"thickening","")</f>
        <v>thickening</v>
      </c>
      <c r="BF1418" s="3" t="str">
        <f>IF(ISNUMBER(SEARCH("airDry",$AW1418)),"airDry","")</f>
        <v/>
      </c>
      <c r="BG1418" s="3" t="str">
        <f>IF(ISNUMBER(SEARCH("heatDry",$AY1418)),"heatDry","")</f>
        <v/>
      </c>
      <c r="BH1418" s="3" t="str">
        <f>IF(AND(ISNUMBER(SEARCH("aerobic",$AW1418)),ISNUMBER(SEARCH("anaer",$AW1418))),"Combined Aer and Anaer.","")</f>
        <v/>
      </c>
    </row>
    <row r="1419" spans="1:60" x14ac:dyDescent="0.25">
      <c r="A1419" s="5">
        <v>1808</v>
      </c>
      <c r="B1419" t="s">
        <v>8553</v>
      </c>
      <c r="C1419">
        <v>1805</v>
      </c>
      <c r="D1419">
        <v>457.81012874458202</v>
      </c>
      <c r="E1419">
        <v>455.33926428783042</v>
      </c>
      <c r="F1419">
        <v>384.18565850733739</v>
      </c>
      <c r="G1419">
        <v>530.95780603808498</v>
      </c>
      <c r="H1419">
        <v>-108.140252016491</v>
      </c>
      <c r="I1419">
        <v>-109.5472221796322</v>
      </c>
      <c r="J1419">
        <v>-128.97462704788941</v>
      </c>
      <c r="K1419">
        <v>-86.51979568329935</v>
      </c>
      <c r="L1419">
        <v>1268.8956984029301</v>
      </c>
      <c r="M1419">
        <v>1264.518431387231</v>
      </c>
      <c r="N1419">
        <v>1249.2222459903021</v>
      </c>
      <c r="O1419">
        <v>1301.3196394765091</v>
      </c>
      <c r="P1419">
        <v>42.249170405625108</v>
      </c>
      <c r="Q1419">
        <v>42.698257917362199</v>
      </c>
      <c r="R1419">
        <v>34.461956107017329</v>
      </c>
      <c r="S1419">
        <v>49.578729607289219</v>
      </c>
      <c r="T1419">
        <v>66295.57722772719</v>
      </c>
      <c r="U1419">
        <v>66295.688924701783</v>
      </c>
      <c r="V1419">
        <v>66250.331258039922</v>
      </c>
      <c r="W1419">
        <v>66340.988566946398</v>
      </c>
      <c r="X1419">
        <v>4244.4837626709459</v>
      </c>
      <c r="Y1419">
        <v>4258.8652139885071</v>
      </c>
      <c r="Z1419">
        <v>4135.9301333119129</v>
      </c>
      <c r="AA1419">
        <v>4311.760033977047</v>
      </c>
      <c r="AB1419">
        <v>642.54432589240753</v>
      </c>
      <c r="AC1419">
        <v>635.05275659635834</v>
      </c>
      <c r="AD1419">
        <v>560.87249914002575</v>
      </c>
      <c r="AE1419">
        <v>740.49899088723953</v>
      </c>
      <c r="AF1419">
        <v>68.898616868944202</v>
      </c>
      <c r="AG1419">
        <v>68.661576662863496</v>
      </c>
      <c r="AH1419">
        <v>67.83002510246186</v>
      </c>
      <c r="AI1419">
        <v>70.658361012695735</v>
      </c>
      <c r="AJ1419">
        <v>0.61819998709619828</v>
      </c>
      <c r="AK1419">
        <v>0.61819990364467925</v>
      </c>
      <c r="AL1419">
        <v>0.61815426476030733</v>
      </c>
      <c r="AM1419">
        <v>0.61824494925626017</v>
      </c>
      <c r="AN1419">
        <v>0.96297987083855507</v>
      </c>
      <c r="AO1419">
        <v>0.96297987083855485</v>
      </c>
      <c r="AP1419">
        <v>0.96297987083855485</v>
      </c>
      <c r="AQ1419">
        <v>0.96297987083855485</v>
      </c>
      <c r="AR1419">
        <v>16.559067709487099</v>
      </c>
      <c r="AS1419">
        <v>16.559067709487088</v>
      </c>
      <c r="AT1419">
        <v>16.559067709487088</v>
      </c>
      <c r="AU1419">
        <v>16.559067709487088</v>
      </c>
      <c r="AV1419" t="str">
        <f>VLOOKUP(Sheet1[[#This Row],[NPDES ID2]],Combined_Sheet__Major_Only___2[[NPDES ID2]:[ECHO BFR]],3,FALSE)</f>
        <v>TX</v>
      </c>
      <c r="AW1419" t="s">
        <v>12185</v>
      </c>
      <c r="AX1419" t="str">
        <f>VLOOKUP(Sheet1[[#This Row],[NPDES ID2]],Combined_Sheet__Major_Only___2[[NPDES ID2]:[ECHO BFR]],27,FALSE)</f>
        <v>tempSludgeStore</v>
      </c>
      <c r="AY1419" t="str">
        <f>VLOOKUP(Sheet1[[#This Row],[NPDES ID2]],Combined_Sheet__Major_Only___2[[NPDES ID2]:[ECHO BFR]],28,FALSE)</f>
        <v>-</v>
      </c>
      <c r="AZ1419" t="str">
        <f>VLOOKUP(Sheet1[[#This Row],[NPDES ID2]],Combined_Sheet__Major_Only___2[[NPDES ID2]:[ECHO BFR]],29,FALSE)</f>
        <v>thickening</v>
      </c>
      <c r="BA1419">
        <f>VLOOKUP(Sheet1[[#This Row],[NPDES ID2]],Combined_Sheet__Major_Only___2[[NPDES ID2]:[ECHO BFR]],17,FALSE)</f>
        <v>35.333024999999999</v>
      </c>
      <c r="BB1419">
        <f>VLOOKUP(Sheet1[[#This Row],[NPDES ID2]],Combined_Sheet__Major_Only___2[[NPDES ID2]:[ECHO BFR]],18,FALSE)</f>
        <v>-101.804168</v>
      </c>
      <c r="BC1419" s="2" t="str">
        <f>IF(ISNUMBER(SEARCH("aerobic",$AW1419)),"aerobic","")</f>
        <v/>
      </c>
      <c r="BD1419" s="2" t="str">
        <f>IF(ISNUMBER(SEARCH("anaer",$AW1419)),"anaer","")</f>
        <v>anaer</v>
      </c>
      <c r="BE1419" s="2" t="str">
        <f>IF(ISNUMBER(SEARCH("thickening",$AZ1419)),"thickening","")</f>
        <v>thickening</v>
      </c>
      <c r="BF1419" s="3" t="str">
        <f>IF(ISNUMBER(SEARCH("airDry",$AW1419)),"airDry","")</f>
        <v/>
      </c>
      <c r="BG1419" s="3" t="str">
        <f>IF(ISNUMBER(SEARCH("heatDry",$AY1419)),"heatDry","")</f>
        <v/>
      </c>
      <c r="BH1419" s="3" t="str">
        <f>IF(AND(ISNUMBER(SEARCH("aerobic",$AW1419)),ISNUMBER(SEARCH("anaer",$AW1419))),"Combined Aer and Anaer.","")</f>
        <v/>
      </c>
    </row>
    <row r="1420" spans="1:60" x14ac:dyDescent="0.25">
      <c r="A1420" s="5">
        <v>730</v>
      </c>
      <c r="B1420" t="s">
        <v>3597</v>
      </c>
      <c r="C1420">
        <v>3318.1</v>
      </c>
      <c r="D1420">
        <v>660.65219140955708</v>
      </c>
      <c r="E1420">
        <v>657.11351091393101</v>
      </c>
      <c r="F1420">
        <v>535.55012777981301</v>
      </c>
      <c r="G1420">
        <v>772.25117901957537</v>
      </c>
      <c r="H1420">
        <v>-137.5528237981012</v>
      </c>
      <c r="I1420">
        <v>-138.8566070568092</v>
      </c>
      <c r="J1420">
        <v>-158.2462449299548</v>
      </c>
      <c r="K1420">
        <v>-114.1925916315315</v>
      </c>
      <c r="L1420">
        <v>2506.3564251792181</v>
      </c>
      <c r="M1420">
        <v>2491.3997846200182</v>
      </c>
      <c r="N1420">
        <v>2439.1655003779561</v>
      </c>
      <c r="O1420">
        <v>2617.1101035749011</v>
      </c>
      <c r="P1420">
        <v>103.5421793315917</v>
      </c>
      <c r="Q1420">
        <v>103.0917087958389</v>
      </c>
      <c r="R1420">
        <v>86.868111677234836</v>
      </c>
      <c r="S1420">
        <v>116.4582729829343</v>
      </c>
      <c r="T1420">
        <v>66278.61320667791</v>
      </c>
      <c r="U1420">
        <v>66278.72487584225</v>
      </c>
      <c r="V1420">
        <v>66233.378502299194</v>
      </c>
      <c r="W1420">
        <v>66324.01323941497</v>
      </c>
      <c r="X1420">
        <v>5211.5696977343023</v>
      </c>
      <c r="Y1420">
        <v>5239.8450001227011</v>
      </c>
      <c r="Z1420">
        <v>4985.9164745978751</v>
      </c>
      <c r="AA1420">
        <v>5353.0410415438073</v>
      </c>
      <c r="AB1420">
        <v>995.87445183473608</v>
      </c>
      <c r="AC1420">
        <v>982.02700235430166</v>
      </c>
      <c r="AD1420">
        <v>835.77000373439375</v>
      </c>
      <c r="AE1420">
        <v>1204.3437004584439</v>
      </c>
      <c r="AF1420">
        <v>56.124521416927692</v>
      </c>
      <c r="AG1420">
        <v>55.790783952739631</v>
      </c>
      <c r="AH1420">
        <v>54.619254799375753</v>
      </c>
      <c r="AI1420">
        <v>58.603063560926543</v>
      </c>
      <c r="AJ1420">
        <v>0.46220999154448922</v>
      </c>
      <c r="AK1420">
        <v>0.4622098453795066</v>
      </c>
      <c r="AL1420">
        <v>0.46213160792729702</v>
      </c>
      <c r="AM1420">
        <v>0.46228708044711592</v>
      </c>
      <c r="AN1420">
        <v>0.9629708987661495</v>
      </c>
      <c r="AO1420">
        <v>0.96297089876614972</v>
      </c>
      <c r="AP1420">
        <v>0.96297089876614972</v>
      </c>
      <c r="AQ1420">
        <v>0.96297089876614972</v>
      </c>
      <c r="AR1420">
        <v>11.759810250326209</v>
      </c>
      <c r="AS1420">
        <v>11.759810250326209</v>
      </c>
      <c r="AT1420">
        <v>11.759810250326209</v>
      </c>
      <c r="AU1420">
        <v>11.759810250326209</v>
      </c>
      <c r="AV1420" t="str">
        <f>VLOOKUP(Sheet1[[#This Row],[NPDES ID2]],Combined_Sheet__Major_Only___2[[NPDES ID2]:[ECHO BFR]],3,FALSE)</f>
        <v>IN</v>
      </c>
      <c r="AW1420" t="s">
        <v>54</v>
      </c>
      <c r="AX1420" t="str">
        <f>VLOOKUP(Sheet1[[#This Row],[NPDES ID2]],Combined_Sheet__Major_Only___2[[NPDES ID2]:[ECHO BFR]],27,FALSE)</f>
        <v>-</v>
      </c>
      <c r="AY1420" t="str">
        <f>VLOOKUP(Sheet1[[#This Row],[NPDES ID2]],Combined_Sheet__Major_Only___2[[NPDES ID2]:[ECHO BFR]],28,FALSE)</f>
        <v>-</v>
      </c>
      <c r="AZ1420" t="str">
        <f>VLOOKUP(Sheet1[[#This Row],[NPDES ID2]],Combined_Sheet__Major_Only___2[[NPDES ID2]:[ECHO BFR]],29,FALSE)</f>
        <v>thickening, preliminaryOps</v>
      </c>
      <c r="BA1420">
        <f>VLOOKUP(Sheet1[[#This Row],[NPDES ID2]],Combined_Sheet__Major_Only___2[[NPDES ID2]:[ECHO BFR]],17,FALSE)</f>
        <v>41.264305999999998</v>
      </c>
      <c r="BB1420">
        <f>VLOOKUP(Sheet1[[#This Row],[NPDES ID2]],Combined_Sheet__Major_Only___2[[NPDES ID2]:[ECHO BFR]],18,FALSE)</f>
        <v>-87.417500000000004</v>
      </c>
      <c r="BC1420" s="2" t="str">
        <f>IF(ISNUMBER(SEARCH("aerobic",$AW1420)),"aerobic","")</f>
        <v/>
      </c>
      <c r="BD1420" s="2" t="str">
        <f>IF(ISNUMBER(SEARCH("anaer",$AW1420)),"anaer","")</f>
        <v/>
      </c>
      <c r="BE1420" s="2" t="str">
        <f>IF(ISNUMBER(SEARCH("thickening",$AZ1420)),"thickening","")</f>
        <v>thickening</v>
      </c>
      <c r="BF1420" s="3" t="str">
        <f>IF(ISNUMBER(SEARCH("airDry",$AW1420)),"airDry","")</f>
        <v/>
      </c>
      <c r="BG1420" s="3" t="str">
        <f>IF(ISNUMBER(SEARCH("heatDry",$AY1420)),"heatDry","")</f>
        <v/>
      </c>
      <c r="BH1420" s="3" t="str">
        <f>IF(AND(ISNUMBER(SEARCH("aerobic",$AW1420)),ISNUMBER(SEARCH("anaer",$AW1420))),"Combined Aer and Anaer.","")</f>
        <v/>
      </c>
    </row>
    <row r="1421" spans="1:60" x14ac:dyDescent="0.25">
      <c r="A1421" s="5">
        <v>1988</v>
      </c>
      <c r="B1421" t="s">
        <v>9366</v>
      </c>
      <c r="C1421">
        <v>1821.36</v>
      </c>
      <c r="D1421">
        <v>459.52278377800519</v>
      </c>
      <c r="E1421">
        <v>457.06502657417491</v>
      </c>
      <c r="F1421">
        <v>385.19354732603261</v>
      </c>
      <c r="G1421">
        <v>532.86746059656616</v>
      </c>
      <c r="H1421">
        <v>-107.932895525451</v>
      </c>
      <c r="I1421">
        <v>-109.3310104134968</v>
      </c>
      <c r="J1421">
        <v>-128.77537900444469</v>
      </c>
      <c r="K1421">
        <v>-86.321182454131346</v>
      </c>
      <c r="L1421">
        <v>1282.6402153929489</v>
      </c>
      <c r="M1421">
        <v>1278.240340517156</v>
      </c>
      <c r="N1421">
        <v>1262.86530997813</v>
      </c>
      <c r="O1421">
        <v>1315.2314415990161</v>
      </c>
      <c r="P1421">
        <v>42.627535759617487</v>
      </c>
      <c r="Q1421">
        <v>43.089288951721826</v>
      </c>
      <c r="R1421">
        <v>34.762168533912551</v>
      </c>
      <c r="S1421">
        <v>50.046056935956813</v>
      </c>
      <c r="T1421">
        <v>66269.844083191201</v>
      </c>
      <c r="U1421">
        <v>66269.955737979762</v>
      </c>
      <c r="V1421">
        <v>66224.615202130066</v>
      </c>
      <c r="W1421">
        <v>66315.238271327049</v>
      </c>
      <c r="X1421">
        <v>4235.4062904821449</v>
      </c>
      <c r="Y1421">
        <v>4249.6858697659081</v>
      </c>
      <c r="Z1421">
        <v>4127.670047883963</v>
      </c>
      <c r="AA1421">
        <v>4302.1625250243387</v>
      </c>
      <c r="AB1421">
        <v>640.1459615607464</v>
      </c>
      <c r="AC1421">
        <v>632.70151095790652</v>
      </c>
      <c r="AD1421">
        <v>558.9018070629503</v>
      </c>
      <c r="AE1421">
        <v>737.50764766039049</v>
      </c>
      <c r="AF1421">
        <v>69.019383127072771</v>
      </c>
      <c r="AG1421">
        <v>68.783266408012736</v>
      </c>
      <c r="AH1421">
        <v>67.95492374964185</v>
      </c>
      <c r="AI1421">
        <v>70.772309445137395</v>
      </c>
      <c r="AJ1421">
        <v>0.61967770293522428</v>
      </c>
      <c r="AK1421">
        <v>0.61967761873449945</v>
      </c>
      <c r="AL1421">
        <v>0.61963157511299538</v>
      </c>
      <c r="AM1421">
        <v>0.6197230638649982</v>
      </c>
      <c r="AN1421">
        <v>0.96296625917398671</v>
      </c>
      <c r="AO1421">
        <v>0.96296625917398693</v>
      </c>
      <c r="AP1421">
        <v>0.96296625917398693</v>
      </c>
      <c r="AQ1421">
        <v>0.96296625917398693</v>
      </c>
      <c r="AR1421">
        <v>16.604507333713521</v>
      </c>
      <c r="AS1421">
        <v>16.604507333713521</v>
      </c>
      <c r="AT1421">
        <v>16.604507333713521</v>
      </c>
      <c r="AU1421">
        <v>16.604507333713521</v>
      </c>
      <c r="AV1421" t="str">
        <f>VLOOKUP(Sheet1[[#This Row],[NPDES ID2]],Combined_Sheet__Major_Only___2[[NPDES ID2]:[ECHO BFR]],3,FALSE)</f>
        <v>FL</v>
      </c>
      <c r="AW1421" t="s">
        <v>41</v>
      </c>
      <c r="AX1421" t="str">
        <f>VLOOKUP(Sheet1[[#This Row],[NPDES ID2]],Combined_Sheet__Major_Only___2[[NPDES ID2]:[ECHO BFR]],27,FALSE)</f>
        <v>-</v>
      </c>
      <c r="AY1421" t="str">
        <f>VLOOKUP(Sheet1[[#This Row],[NPDES ID2]],Combined_Sheet__Major_Only___2[[NPDES ID2]:[ECHO BFR]],28,FALSE)</f>
        <v>-</v>
      </c>
      <c r="AZ1421" t="str">
        <f>VLOOKUP(Sheet1[[#This Row],[NPDES ID2]],Combined_Sheet__Major_Only___2[[NPDES ID2]:[ECHO BFR]],29,FALSE)</f>
        <v>thickening</v>
      </c>
      <c r="BA1421">
        <f>VLOOKUP(Sheet1[[#This Row],[NPDES ID2]],Combined_Sheet__Major_Only___2[[NPDES ID2]:[ECHO BFR]],17,FALSE)</f>
        <v>29.24371</v>
      </c>
      <c r="BB1421">
        <f>VLOOKUP(Sheet1[[#This Row],[NPDES ID2]],Combined_Sheet__Major_Only___2[[NPDES ID2]:[ECHO BFR]],18,FALSE)</f>
        <v>-81.046800000000005</v>
      </c>
      <c r="BC1421" s="2" t="str">
        <f>IF(ISNUMBER(SEARCH("aerobic",$AW1421)),"aerobic","")</f>
        <v>aerobic</v>
      </c>
      <c r="BD1421" s="2" t="str">
        <f>IF(ISNUMBER(SEARCH("anaer",$AW1421)),"anaer","")</f>
        <v/>
      </c>
      <c r="BE1421" s="2" t="str">
        <f>IF(ISNUMBER(SEARCH("thickening",$AZ1421)),"thickening","")</f>
        <v>thickening</v>
      </c>
      <c r="BF1421" s="3" t="str">
        <f>IF(ISNUMBER(SEARCH("airDry",$AW1421)),"airDry","")</f>
        <v/>
      </c>
      <c r="BG1421" s="3" t="str">
        <f>IF(ISNUMBER(SEARCH("heatDry",$AY1421)),"heatDry","")</f>
        <v/>
      </c>
      <c r="BH1421" s="3" t="str">
        <f>IF(AND(ISNUMBER(SEARCH("aerobic",$AW1421)),ISNUMBER(SEARCH("anaer",$AW1421))),"Combined Aer and Anaer.","")</f>
        <v/>
      </c>
    </row>
    <row r="1422" spans="1:60" x14ac:dyDescent="0.25">
      <c r="A1422" s="5">
        <v>1569</v>
      </c>
      <c r="B1422" t="s">
        <v>7380</v>
      </c>
      <c r="C1422">
        <v>85.67</v>
      </c>
      <c r="D1422">
        <v>1178.15076428161</v>
      </c>
      <c r="E1422">
        <v>1165.20435200202</v>
      </c>
      <c r="F1422">
        <v>817.72604708650192</v>
      </c>
      <c r="G1422">
        <v>1532.3315467570001</v>
      </c>
      <c r="H1422">
        <v>-110.49257279586909</v>
      </c>
      <c r="I1422">
        <v>-111.91634245534701</v>
      </c>
      <c r="J1422">
        <v>-131.26545721213299</v>
      </c>
      <c r="K1422">
        <v>-88.954795028893557</v>
      </c>
      <c r="L1422">
        <v>59.243229894331151</v>
      </c>
      <c r="M1422">
        <v>59.028082470102653</v>
      </c>
      <c r="N1422">
        <v>58.275558409730031</v>
      </c>
      <c r="O1422">
        <v>60.837699379800988</v>
      </c>
      <c r="P1422">
        <v>2.007403866892663</v>
      </c>
      <c r="Q1422">
        <v>2.0262234812936928</v>
      </c>
      <c r="R1422">
        <v>1.6410746816966719</v>
      </c>
      <c r="S1422">
        <v>2.345273987105581</v>
      </c>
      <c r="T1422">
        <v>66234.754024225331</v>
      </c>
      <c r="U1422">
        <v>66234.865621488454</v>
      </c>
      <c r="V1422">
        <v>66189.548445442619</v>
      </c>
      <c r="W1422">
        <v>66280.124824915241</v>
      </c>
      <c r="X1422">
        <v>4310.9537566913823</v>
      </c>
      <c r="Y1422">
        <v>4326.1789125614496</v>
      </c>
      <c r="Z1422">
        <v>4195.0517496333532</v>
      </c>
      <c r="AA1422">
        <v>4382.9209773462844</v>
      </c>
      <c r="AB1422">
        <v>662.60338741320743</v>
      </c>
      <c r="AC1422">
        <v>654.67475085015849</v>
      </c>
      <c r="AD1422">
        <v>577.18710724152152</v>
      </c>
      <c r="AE1422">
        <v>765.83577315172431</v>
      </c>
      <c r="AF1422">
        <v>67.770043980509897</v>
      </c>
      <c r="AG1422">
        <v>67.523960983208895</v>
      </c>
      <c r="AH1422">
        <v>66.663079398028273</v>
      </c>
      <c r="AI1422">
        <v>69.59396487726697</v>
      </c>
      <c r="AJ1422">
        <v>0.60439291972593323</v>
      </c>
      <c r="AK1422">
        <v>0.60439291583445642</v>
      </c>
      <c r="AL1422">
        <v>0.60439075306719903</v>
      </c>
      <c r="AM1422">
        <v>0.60439505018939499</v>
      </c>
      <c r="AN1422">
        <v>0.96294768198795555</v>
      </c>
      <c r="AO1422">
        <v>0.96294768198795555</v>
      </c>
      <c r="AP1422">
        <v>0.96294768198795555</v>
      </c>
      <c r="AQ1422">
        <v>0.96294768198795555</v>
      </c>
      <c r="AR1422">
        <v>16.135861070587222</v>
      </c>
      <c r="AS1422">
        <v>16.135861070587211</v>
      </c>
      <c r="AT1422">
        <v>16.135861070587211</v>
      </c>
      <c r="AU1422">
        <v>16.135861070587211</v>
      </c>
      <c r="AV1422" t="str">
        <f>VLOOKUP(Sheet1[[#This Row],[NPDES ID2]],Combined_Sheet__Major_Only___2[[NPDES ID2]:[ECHO BFR]],3,FALSE)</f>
        <v>NC</v>
      </c>
      <c r="AW1422" t="s">
        <v>41</v>
      </c>
      <c r="AX1422" t="str">
        <f>VLOOKUP(Sheet1[[#This Row],[NPDES ID2]],Combined_Sheet__Major_Only___2[[NPDES ID2]:[ECHO BFR]],27,FALSE)</f>
        <v>tempSludgeStore</v>
      </c>
      <c r="AY1422" t="str">
        <f>VLOOKUP(Sheet1[[#This Row],[NPDES ID2]],Combined_Sheet__Major_Only___2[[NPDES ID2]:[ECHO BFR]],28,FALSE)</f>
        <v>-</v>
      </c>
      <c r="AZ1422" t="str">
        <f>VLOOKUP(Sheet1[[#This Row],[NPDES ID2]],Combined_Sheet__Major_Only___2[[NPDES ID2]:[ECHO BFR]],29,FALSE)</f>
        <v>sludgeLagoon, thickening</v>
      </c>
      <c r="BA1422">
        <f>VLOOKUP(Sheet1[[#This Row],[NPDES ID2]],Combined_Sheet__Major_Only___2[[NPDES ID2]:[ECHO BFR]],17,FALSE)</f>
        <v>35.236761000000001</v>
      </c>
      <c r="BB1422">
        <f>VLOOKUP(Sheet1[[#This Row],[NPDES ID2]],Combined_Sheet__Major_Only___2[[NPDES ID2]:[ECHO BFR]],18,FALSE)</f>
        <v>-81.061509000000001</v>
      </c>
      <c r="BC1422" s="2" t="str">
        <f>IF(ISNUMBER(SEARCH("aerobic",$AW1422)),"aerobic","")</f>
        <v>aerobic</v>
      </c>
      <c r="BD1422" s="2" t="str">
        <f>IF(ISNUMBER(SEARCH("anaer",$AW1422)),"anaer","")</f>
        <v/>
      </c>
      <c r="BE1422" s="2" t="str">
        <f>IF(ISNUMBER(SEARCH("thickening",$AZ1422)),"thickening","")</f>
        <v>thickening</v>
      </c>
      <c r="BF1422" s="4" t="str">
        <f>IF(ISNUMBER(SEARCH("airDry",$AW1422)),"airDry","")</f>
        <v/>
      </c>
      <c r="BG1422" s="4" t="str">
        <f>IF(ISNUMBER(SEARCH("heatDry",$AY1422)),"heatDry","")</f>
        <v/>
      </c>
      <c r="BH1422" s="4" t="str">
        <f>IF(AND(ISNUMBER(SEARCH("aerobic",$AW1422)),ISNUMBER(SEARCH("anaer",$AW1422))),"Combined Aer and Anaer.","")</f>
        <v/>
      </c>
    </row>
    <row r="1423" spans="1:60" x14ac:dyDescent="0.25">
      <c r="A1423" s="5">
        <v>1680</v>
      </c>
      <c r="B1423" t="s">
        <v>7885</v>
      </c>
      <c r="C1423">
        <v>52</v>
      </c>
      <c r="D1423">
        <v>1795.713467500477</v>
      </c>
      <c r="E1423">
        <v>1781.478158377791</v>
      </c>
      <c r="F1423">
        <v>1222.0693056220721</v>
      </c>
      <c r="G1423">
        <v>2353.0701711312822</v>
      </c>
      <c r="H1423">
        <v>-105.6305587138317</v>
      </c>
      <c r="I1423">
        <v>-107.08963904029891</v>
      </c>
      <c r="J1423">
        <v>-126.59687507269599</v>
      </c>
      <c r="K1423">
        <v>-84.323184830602443</v>
      </c>
      <c r="L1423">
        <v>37.488678702814838</v>
      </c>
      <c r="M1423">
        <v>37.369730715804053</v>
      </c>
      <c r="N1423">
        <v>36.953677730959868</v>
      </c>
      <c r="O1423">
        <v>38.370216800231987</v>
      </c>
      <c r="P1423">
        <v>1.215355041300243</v>
      </c>
      <c r="Q1423">
        <v>1.2318064695517881</v>
      </c>
      <c r="R1423">
        <v>0.98783476438521467</v>
      </c>
      <c r="S1423">
        <v>1.4352999948506631</v>
      </c>
      <c r="T1423">
        <v>66230.230668749209</v>
      </c>
      <c r="U1423">
        <v>66230.342258596909</v>
      </c>
      <c r="V1423">
        <v>66185.028093794128</v>
      </c>
      <c r="W1423">
        <v>66275.598454632796</v>
      </c>
      <c r="X1423">
        <v>4134.6321098248054</v>
      </c>
      <c r="Y1423">
        <v>4147.62885151312</v>
      </c>
      <c r="Z1423">
        <v>4037.0187517865502</v>
      </c>
      <c r="AA1423">
        <v>4194.9524474103864</v>
      </c>
      <c r="AB1423">
        <v>611.92323879048865</v>
      </c>
      <c r="AC1423">
        <v>605.02971917080185</v>
      </c>
      <c r="AD1423">
        <v>535.81418685739266</v>
      </c>
      <c r="AE1423">
        <v>702.13140400101702</v>
      </c>
      <c r="AF1423">
        <v>70.651902167907522</v>
      </c>
      <c r="AG1423">
        <v>70.427748624216292</v>
      </c>
      <c r="AH1423">
        <v>69.643618505891737</v>
      </c>
      <c r="AI1423">
        <v>72.313243068391017</v>
      </c>
      <c r="AJ1423">
        <v>0.63965810382725596</v>
      </c>
      <c r="AK1423">
        <v>0.63965810146520152</v>
      </c>
      <c r="AL1423">
        <v>0.63965678824257099</v>
      </c>
      <c r="AM1423">
        <v>0.63965939743207145</v>
      </c>
      <c r="AN1423">
        <v>0.96294528590177253</v>
      </c>
      <c r="AO1423">
        <v>0.96294528590177242</v>
      </c>
      <c r="AP1423">
        <v>0.96294528590177242</v>
      </c>
      <c r="AQ1423">
        <v>0.96294528590177242</v>
      </c>
      <c r="AR1423">
        <v>17.220622074572692</v>
      </c>
      <c r="AS1423">
        <v>17.220622074572692</v>
      </c>
      <c r="AT1423">
        <v>17.220622074572692</v>
      </c>
      <c r="AU1423">
        <v>17.220622074572692</v>
      </c>
      <c r="AV1423" t="str">
        <f>VLOOKUP(Sheet1[[#This Row],[NPDES ID2]],Combined_Sheet__Major_Only___2[[NPDES ID2]:[ECHO BFR]],3,FALSE)</f>
        <v>MN</v>
      </c>
      <c r="AW1423" t="s">
        <v>12185</v>
      </c>
      <c r="AX1423" t="str">
        <f>VLOOKUP(Sheet1[[#This Row],[NPDES ID2]],Combined_Sheet__Major_Only___2[[NPDES ID2]:[ECHO BFR]],27,FALSE)</f>
        <v>-</v>
      </c>
      <c r="AY1423" t="str">
        <f>VLOOKUP(Sheet1[[#This Row],[NPDES ID2]],Combined_Sheet__Major_Only___2[[NPDES ID2]:[ECHO BFR]],28,FALSE)</f>
        <v>-</v>
      </c>
      <c r="AZ1423" t="str">
        <f>VLOOKUP(Sheet1[[#This Row],[NPDES ID2]],Combined_Sheet__Major_Only___2[[NPDES ID2]:[ECHO BFR]],29,FALSE)</f>
        <v>thickening</v>
      </c>
      <c r="BA1423">
        <f>VLOOKUP(Sheet1[[#This Row],[NPDES ID2]],Combined_Sheet__Major_Only___2[[NPDES ID2]:[ECHO BFR]],17,FALSE)</f>
        <v>48.522362999999999</v>
      </c>
      <c r="BB1423">
        <f>VLOOKUP(Sheet1[[#This Row],[NPDES ID2]],Combined_Sheet__Major_Only___2[[NPDES ID2]:[ECHO BFR]],18,FALSE)</f>
        <v>-93.575209000000001</v>
      </c>
      <c r="BC1423" s="2" t="str">
        <f>IF(ISNUMBER(SEARCH("aerobic",$AW1423)),"aerobic","")</f>
        <v/>
      </c>
      <c r="BD1423" s="2" t="str">
        <f>IF(ISNUMBER(SEARCH("anaer",$AW1423)),"anaer","")</f>
        <v>anaer</v>
      </c>
      <c r="BE1423" s="2" t="str">
        <f>IF(ISNUMBER(SEARCH("thickening",$AZ1423)),"thickening","")</f>
        <v>thickening</v>
      </c>
      <c r="BF1423" s="3" t="str">
        <f>IF(ISNUMBER(SEARCH("airDry",$AW1423)),"airDry","")</f>
        <v/>
      </c>
      <c r="BG1423" s="3" t="str">
        <f>IF(ISNUMBER(SEARCH("heatDry",$AY1423)),"heatDry","")</f>
        <v/>
      </c>
      <c r="BH1423" s="3" t="str">
        <f>IF(AND(ISNUMBER(SEARCH("aerobic",$AW1423)),ISNUMBER(SEARCH("anaer",$AW1423))),"Combined Aer and Anaer.","")</f>
        <v/>
      </c>
    </row>
    <row r="1424" spans="1:60" x14ac:dyDescent="0.25">
      <c r="A1424" s="5">
        <v>1933</v>
      </c>
      <c r="B1424" t="s">
        <v>9119</v>
      </c>
      <c r="C1424">
        <v>2919.31</v>
      </c>
      <c r="D1424">
        <v>647.90238818747048</v>
      </c>
      <c r="E1424">
        <v>644.23939191660099</v>
      </c>
      <c r="F1424">
        <v>528.19476444112752</v>
      </c>
      <c r="G1424">
        <v>752.65160052538545</v>
      </c>
      <c r="H1424">
        <v>-109.1265673066661</v>
      </c>
      <c r="I1424">
        <v>-110.64369294244</v>
      </c>
      <c r="J1424">
        <v>-129.9005903971254</v>
      </c>
      <c r="K1424">
        <v>-87.328380315363731</v>
      </c>
      <c r="L1424">
        <v>2030.3191417523501</v>
      </c>
      <c r="M1424">
        <v>2023.0708453605339</v>
      </c>
      <c r="N1424">
        <v>1997.756810567196</v>
      </c>
      <c r="O1424">
        <v>2083.9928792168239</v>
      </c>
      <c r="P1424">
        <v>68.372026483407112</v>
      </c>
      <c r="Q1424">
        <v>69.038425343048857</v>
      </c>
      <c r="R1424">
        <v>55.852477896540101</v>
      </c>
      <c r="S1424">
        <v>80.010156943402237</v>
      </c>
      <c r="T1424">
        <v>66222.911805982571</v>
      </c>
      <c r="U1424">
        <v>66223.023383831969</v>
      </c>
      <c r="V1424">
        <v>66177.714091269474</v>
      </c>
      <c r="W1424">
        <v>66268.274713860475</v>
      </c>
      <c r="X1424">
        <v>4285.6682692709492</v>
      </c>
      <c r="Y1424">
        <v>4300.6109424581527</v>
      </c>
      <c r="Z1424">
        <v>4172.4166182930157</v>
      </c>
      <c r="AA1424">
        <v>4355.9404629700657</v>
      </c>
      <c r="AB1424">
        <v>655.28383983265917</v>
      </c>
      <c r="AC1424">
        <v>647.52886639217559</v>
      </c>
      <c r="AD1424">
        <v>571.18704719930656</v>
      </c>
      <c r="AE1424">
        <v>756.675713779229</v>
      </c>
      <c r="AF1424">
        <v>68.166141508351586</v>
      </c>
      <c r="AG1424">
        <v>67.923819484636681</v>
      </c>
      <c r="AH1424">
        <v>67.072305358633173</v>
      </c>
      <c r="AI1424">
        <v>69.966867336702734</v>
      </c>
      <c r="AJ1424">
        <v>0.6092383656197784</v>
      </c>
      <c r="AK1424">
        <v>0.60923822934976224</v>
      </c>
      <c r="AL1424">
        <v>0.60916449620347368</v>
      </c>
      <c r="AM1424">
        <v>0.60931101084338291</v>
      </c>
      <c r="AN1424">
        <v>0.96294140833890496</v>
      </c>
      <c r="AO1424">
        <v>0.96294140833890485</v>
      </c>
      <c r="AP1424">
        <v>0.96294140833890485</v>
      </c>
      <c r="AQ1424">
        <v>0.96294140833890485</v>
      </c>
      <c r="AR1424">
        <v>16.282452463535591</v>
      </c>
      <c r="AS1424">
        <v>16.282452463535591</v>
      </c>
      <c r="AT1424">
        <v>16.282452463535591</v>
      </c>
      <c r="AU1424">
        <v>16.282452463535591</v>
      </c>
      <c r="AV1424" t="str">
        <f>VLOOKUP(Sheet1[[#This Row],[NPDES ID2]],Combined_Sheet__Major_Only___2[[NPDES ID2]:[ECHO BFR]],3,FALSE)</f>
        <v>TX</v>
      </c>
      <c r="AW1424" t="s">
        <v>12185</v>
      </c>
      <c r="AX1424" t="str">
        <f>VLOOKUP(Sheet1[[#This Row],[NPDES ID2]],Combined_Sheet__Major_Only___2[[NPDES ID2]:[ECHO BFR]],27,FALSE)</f>
        <v>-</v>
      </c>
      <c r="AY1424" t="str">
        <f>VLOOKUP(Sheet1[[#This Row],[NPDES ID2]],Combined_Sheet__Major_Only___2[[NPDES ID2]:[ECHO BFR]],28,FALSE)</f>
        <v>-</v>
      </c>
      <c r="AZ1424" t="str">
        <f>VLOOKUP(Sheet1[[#This Row],[NPDES ID2]],Combined_Sheet__Major_Only___2[[NPDES ID2]:[ECHO BFR]],29,FALSE)</f>
        <v>thickening</v>
      </c>
      <c r="BA1424">
        <f>VLOOKUP(Sheet1[[#This Row],[NPDES ID2]],Combined_Sheet__Major_Only___2[[NPDES ID2]:[ECHO BFR]],17,FALSE)</f>
        <v>33.922258999999997</v>
      </c>
      <c r="BB1424">
        <f>VLOOKUP(Sheet1[[#This Row],[NPDES ID2]],Combined_Sheet__Major_Only___2[[NPDES ID2]:[ECHO BFR]],18,FALSE)</f>
        <v>-98.475954000000002</v>
      </c>
      <c r="BC1424" s="2" t="str">
        <f>IF(ISNUMBER(SEARCH("aerobic",$AW1424)),"aerobic","")</f>
        <v/>
      </c>
      <c r="BD1424" s="2" t="str">
        <f>IF(ISNUMBER(SEARCH("anaer",$AW1424)),"anaer","")</f>
        <v>anaer</v>
      </c>
      <c r="BE1424" s="2" t="str">
        <f>IF(ISNUMBER(SEARCH("thickening",$AZ1424)),"thickening","")</f>
        <v>thickening</v>
      </c>
      <c r="BF1424" s="4" t="str">
        <f>IF(ISNUMBER(SEARCH("airDry",$AW1424)),"airDry","")</f>
        <v/>
      </c>
      <c r="BG1424" s="4" t="str">
        <f>IF(ISNUMBER(SEARCH("heatDry",$AY1424)),"heatDry","")</f>
        <v/>
      </c>
      <c r="BH1424" s="4" t="str">
        <f>IF(AND(ISNUMBER(SEARCH("aerobic",$AW1424)),ISNUMBER(SEARCH("anaer",$AW1424))),"Combined Aer and Anaer.","")</f>
        <v/>
      </c>
    </row>
    <row r="1425" spans="1:60" x14ac:dyDescent="0.25">
      <c r="A1425" s="5">
        <v>122</v>
      </c>
      <c r="B1425" t="s">
        <v>683</v>
      </c>
      <c r="C1425">
        <v>9512.7000000000007</v>
      </c>
      <c r="D1425">
        <v>1689.2647598477929</v>
      </c>
      <c r="E1425">
        <v>1691.755897128998</v>
      </c>
      <c r="F1425">
        <v>1356.990306547179</v>
      </c>
      <c r="G1425">
        <v>1997.767715519381</v>
      </c>
      <c r="H1425">
        <v>-135.1324158706378</v>
      </c>
      <c r="I1425">
        <v>-135.2168653452207</v>
      </c>
      <c r="J1425">
        <v>-154.92494540102081</v>
      </c>
      <c r="K1425">
        <v>-112.48788247921151</v>
      </c>
      <c r="L1425">
        <v>7195.6314653048357</v>
      </c>
      <c r="M1425">
        <v>7152.6807538951234</v>
      </c>
      <c r="N1425">
        <v>7003.1198707347321</v>
      </c>
      <c r="O1425">
        <v>7513.1805291909786</v>
      </c>
      <c r="P1425">
        <v>297.02171524711838</v>
      </c>
      <c r="Q1425">
        <v>295.77343893646838</v>
      </c>
      <c r="R1425">
        <v>249.20972055185581</v>
      </c>
      <c r="S1425">
        <v>334.07705999819251</v>
      </c>
      <c r="T1425">
        <v>66220.122144364039</v>
      </c>
      <c r="U1425">
        <v>66220.233717640163</v>
      </c>
      <c r="V1425">
        <v>66174.926282183354</v>
      </c>
      <c r="W1425">
        <v>66265.4831929387</v>
      </c>
      <c r="X1425">
        <v>5204.7111936676474</v>
      </c>
      <c r="Y1425">
        <v>5232.9675127662176</v>
      </c>
      <c r="Z1425">
        <v>4979.6428856941002</v>
      </c>
      <c r="AA1425">
        <v>5346.0937971042813</v>
      </c>
      <c r="AB1425">
        <v>994.22392869986913</v>
      </c>
      <c r="AC1425">
        <v>980.34344004189825</v>
      </c>
      <c r="AD1425">
        <v>834.3195583885979</v>
      </c>
      <c r="AE1425">
        <v>1201.6427342432989</v>
      </c>
      <c r="AF1425">
        <v>56.16852336679429</v>
      </c>
      <c r="AG1425">
        <v>55.836649679989513</v>
      </c>
      <c r="AH1425">
        <v>54.663873173471472</v>
      </c>
      <c r="AI1425">
        <v>58.642836608019813</v>
      </c>
      <c r="AJ1425">
        <v>0.46274617805392171</v>
      </c>
      <c r="AK1425">
        <v>0.46274572941021019</v>
      </c>
      <c r="AL1425">
        <v>0.46252136458172671</v>
      </c>
      <c r="AM1425">
        <v>0.46296735865241162</v>
      </c>
      <c r="AN1425">
        <v>0.96293993015136248</v>
      </c>
      <c r="AO1425">
        <v>0.96293993015136237</v>
      </c>
      <c r="AP1425">
        <v>0.96293993015136237</v>
      </c>
      <c r="AQ1425">
        <v>0.96293993015136237</v>
      </c>
      <c r="AR1425">
        <v>11.77129785333711</v>
      </c>
      <c r="AS1425">
        <v>11.77129785333711</v>
      </c>
      <c r="AT1425">
        <v>11.77129785333711</v>
      </c>
      <c r="AU1425">
        <v>11.77129785333711</v>
      </c>
      <c r="AV1425" t="str">
        <f>VLOOKUP(Sheet1[[#This Row],[NPDES ID2]],Combined_Sheet__Major_Only___2[[NPDES ID2]:[ECHO BFR]],3,FALSE)</f>
        <v>NC</v>
      </c>
      <c r="AW1425" t="s">
        <v>54</v>
      </c>
      <c r="AX1425" t="str">
        <f>VLOOKUP(Sheet1[[#This Row],[NPDES ID2]],Combined_Sheet__Major_Only___2[[NPDES ID2]:[ECHO BFR]],27,FALSE)</f>
        <v>other</v>
      </c>
      <c r="AY1425" t="str">
        <f>VLOOKUP(Sheet1[[#This Row],[NPDES ID2]],Combined_Sheet__Major_Only___2[[NPDES ID2]:[ECHO BFR]],28,FALSE)</f>
        <v>-</v>
      </c>
      <c r="AZ1425" t="str">
        <f>VLOOKUP(Sheet1[[#This Row],[NPDES ID2]],Combined_Sheet__Major_Only___2[[NPDES ID2]:[ECHO BFR]],29,FALSE)</f>
        <v>thickening</v>
      </c>
      <c r="BA1425">
        <f>VLOOKUP(Sheet1[[#This Row],[NPDES ID2]],Combined_Sheet__Major_Only___2[[NPDES ID2]:[ECHO BFR]],17,FALSE)</f>
        <v>36.098213999999999</v>
      </c>
      <c r="BB1425">
        <f>VLOOKUP(Sheet1[[#This Row],[NPDES ID2]],Combined_Sheet__Major_Only___2[[NPDES ID2]:[ECHO BFR]],18,FALSE)</f>
        <v>-79.687741000000003</v>
      </c>
      <c r="BC1425" s="2" t="str">
        <f>IF(ISNUMBER(SEARCH("aerobic",$AW1425)),"aerobic","")</f>
        <v/>
      </c>
      <c r="BD1425" s="2" t="str">
        <f>IF(ISNUMBER(SEARCH("anaer",$AW1425)),"anaer","")</f>
        <v/>
      </c>
      <c r="BE1425" s="2" t="str">
        <f>IF(ISNUMBER(SEARCH("thickening",$AZ1425)),"thickening","")</f>
        <v>thickening</v>
      </c>
      <c r="BF1425" s="3" t="str">
        <f>IF(ISNUMBER(SEARCH("airDry",$AW1425)),"airDry","")</f>
        <v/>
      </c>
      <c r="BG1425" s="3" t="str">
        <f>IF(ISNUMBER(SEARCH("heatDry",$AY1425)),"heatDry","")</f>
        <v/>
      </c>
      <c r="BH1425" s="3" t="str">
        <f>IF(AND(ISNUMBER(SEARCH("aerobic",$AW1425)),ISNUMBER(SEARCH("anaer",$AW1425))),"Combined Aer and Anaer.","")</f>
        <v/>
      </c>
    </row>
    <row r="1426" spans="1:60" x14ac:dyDescent="0.25">
      <c r="A1426" s="5">
        <v>1980</v>
      </c>
      <c r="B1426" t="s">
        <v>9328</v>
      </c>
      <c r="C1426">
        <v>1898.86</v>
      </c>
      <c r="D1426">
        <v>463.3540770370326</v>
      </c>
      <c r="E1426">
        <v>460.59252146015882</v>
      </c>
      <c r="F1426">
        <v>386.41097758389111</v>
      </c>
      <c r="G1426">
        <v>536.71223758158476</v>
      </c>
      <c r="H1426">
        <v>-105.90005772048239</v>
      </c>
      <c r="I1426">
        <v>-107.2179359376631</v>
      </c>
      <c r="J1426">
        <v>-126.8245056514816</v>
      </c>
      <c r="K1426">
        <v>-84.384542031438528</v>
      </c>
      <c r="L1426">
        <v>1360.818315810797</v>
      </c>
      <c r="M1426">
        <v>1356.410871664001</v>
      </c>
      <c r="N1426">
        <v>1341.010298912619</v>
      </c>
      <c r="O1426">
        <v>1393.464573994383</v>
      </c>
      <c r="P1426">
        <v>44.393310743126577</v>
      </c>
      <c r="Q1426">
        <v>44.964872353913719</v>
      </c>
      <c r="R1426">
        <v>36.113572949162233</v>
      </c>
      <c r="S1426">
        <v>52.358074371944447</v>
      </c>
      <c r="T1426">
        <v>66208.493984067143</v>
      </c>
      <c r="U1426">
        <v>66208.605538280448</v>
      </c>
      <c r="V1426">
        <v>66163.305843806462</v>
      </c>
      <c r="W1426">
        <v>66253.847282498929</v>
      </c>
      <c r="X1426">
        <v>4158.0194225695877</v>
      </c>
      <c r="Y1426">
        <v>4171.3286671381011</v>
      </c>
      <c r="Z1426">
        <v>4057.9447548267171</v>
      </c>
      <c r="AA1426">
        <v>4219.9019859393402</v>
      </c>
      <c r="AB1426">
        <v>618.66295323462384</v>
      </c>
      <c r="AC1426">
        <v>611.64660648859513</v>
      </c>
      <c r="AD1426">
        <v>541.30319935559714</v>
      </c>
      <c r="AE1426">
        <v>710.62172507521348</v>
      </c>
      <c r="AF1426">
        <v>70.237627746757596</v>
      </c>
      <c r="AG1426">
        <v>70.010805930954092</v>
      </c>
      <c r="AH1426">
        <v>69.214874801386514</v>
      </c>
      <c r="AI1426">
        <v>71.921791922638704</v>
      </c>
      <c r="AJ1426">
        <v>0.63458701377506188</v>
      </c>
      <c r="AK1426">
        <v>0.63458692603490519</v>
      </c>
      <c r="AL1426">
        <v>0.63453896092823725</v>
      </c>
      <c r="AM1426">
        <v>0.63463426779504373</v>
      </c>
      <c r="AN1426">
        <v>0.96293376734450409</v>
      </c>
      <c r="AO1426">
        <v>0.96293376734450364</v>
      </c>
      <c r="AP1426">
        <v>0.96293376734450364</v>
      </c>
      <c r="AQ1426">
        <v>0.96293376734450364</v>
      </c>
      <c r="AR1426">
        <v>17.063041296619581</v>
      </c>
      <c r="AS1426">
        <v>17.06304129661957</v>
      </c>
      <c r="AT1426">
        <v>17.06304129661957</v>
      </c>
      <c r="AU1426">
        <v>17.06304129661957</v>
      </c>
      <c r="AV1426" t="str">
        <f>VLOOKUP(Sheet1[[#This Row],[NPDES ID2]],Combined_Sheet__Major_Only___2[[NPDES ID2]:[ECHO BFR]],3,FALSE)</f>
        <v>CO</v>
      </c>
      <c r="AW1426" t="s">
        <v>12185</v>
      </c>
      <c r="AX1426" t="str">
        <f>VLOOKUP(Sheet1[[#This Row],[NPDES ID2]],Combined_Sheet__Major_Only___2[[NPDES ID2]:[ECHO BFR]],27,FALSE)</f>
        <v>other, methaneBioCaptureRecover</v>
      </c>
      <c r="AY1426" t="str">
        <f>VLOOKUP(Sheet1[[#This Row],[NPDES ID2]],Combined_Sheet__Major_Only___2[[NPDES ID2]:[ECHO BFR]],28,FALSE)</f>
        <v>-</v>
      </c>
      <c r="AZ1426" t="str">
        <f>VLOOKUP(Sheet1[[#This Row],[NPDES ID2]],Combined_Sheet__Major_Only___2[[NPDES ID2]:[ECHO BFR]],29,FALSE)</f>
        <v>thickening, preliminaryOps</v>
      </c>
      <c r="BA1426">
        <f>VLOOKUP(Sheet1[[#This Row],[NPDES ID2]],Combined_Sheet__Major_Only___2[[NPDES ID2]:[ECHO BFR]],17,FALSE)</f>
        <v>39.555751000000001</v>
      </c>
      <c r="BB1426">
        <f>VLOOKUP(Sheet1[[#This Row],[NPDES ID2]],Combined_Sheet__Major_Only___2[[NPDES ID2]:[ECHO BFR]],18,FALSE)</f>
        <v>-105.03654400000001</v>
      </c>
      <c r="BC1426" s="2" t="str">
        <f>IF(ISNUMBER(SEARCH("aerobic",$AW1426)),"aerobic","")</f>
        <v/>
      </c>
      <c r="BD1426" s="2" t="str">
        <f>IF(ISNUMBER(SEARCH("anaer",$AW1426)),"anaer","")</f>
        <v>anaer</v>
      </c>
      <c r="BE1426" s="2" t="str">
        <f>IF(ISNUMBER(SEARCH("thickening",$AZ1426)),"thickening","")</f>
        <v>thickening</v>
      </c>
      <c r="BF1426" s="3" t="str">
        <f>IF(ISNUMBER(SEARCH("airDry",$AW1426)),"airDry","")</f>
        <v/>
      </c>
      <c r="BG1426" s="3" t="str">
        <f>IF(ISNUMBER(SEARCH("heatDry",$AY1426)),"heatDry","")</f>
        <v/>
      </c>
      <c r="BH1426" s="3" t="str">
        <f>IF(AND(ISNUMBER(SEARCH("aerobic",$AW1426)),ISNUMBER(SEARCH("anaer",$AW1426))),"Combined Aer and Anaer.","")</f>
        <v/>
      </c>
    </row>
    <row r="1427" spans="1:60" x14ac:dyDescent="0.25">
      <c r="A1427" s="5">
        <v>47</v>
      </c>
      <c r="B1427" t="s">
        <v>284</v>
      </c>
      <c r="C1427">
        <v>145.72</v>
      </c>
      <c r="D1427">
        <v>744.47315954351086</v>
      </c>
      <c r="E1427">
        <v>740.49378253086559</v>
      </c>
      <c r="F1427">
        <v>532.34968769494139</v>
      </c>
      <c r="G1427">
        <v>959.6422924086047</v>
      </c>
      <c r="H1427">
        <v>-110.63112457768921</v>
      </c>
      <c r="I1427">
        <v>-112.04411209823471</v>
      </c>
      <c r="J1427">
        <v>-131.3975377299553</v>
      </c>
      <c r="K1427">
        <v>-89.080102379653951</v>
      </c>
      <c r="L1427">
        <v>100.6401135242464</v>
      </c>
      <c r="M1427">
        <v>100.2731699106984</v>
      </c>
      <c r="N1427">
        <v>98.989747162674817</v>
      </c>
      <c r="O1427">
        <v>103.35950637967289</v>
      </c>
      <c r="P1427">
        <v>3.414734586203362</v>
      </c>
      <c r="Q1427">
        <v>3.4464485742082189</v>
      </c>
      <c r="R1427">
        <v>2.792068408837943</v>
      </c>
      <c r="S1427">
        <v>3.988144636516993</v>
      </c>
      <c r="T1427">
        <v>66190.343370714618</v>
      </c>
      <c r="U1427">
        <v>66190.454895172443</v>
      </c>
      <c r="V1427">
        <v>66145.167283743649</v>
      </c>
      <c r="W1427">
        <v>66235.684571803155</v>
      </c>
      <c r="X1427">
        <v>4313.6087134225681</v>
      </c>
      <c r="Y1427">
        <v>4328.8936834284686</v>
      </c>
      <c r="Z1427">
        <v>4197.1914219948858</v>
      </c>
      <c r="AA1427">
        <v>4385.9062231731459</v>
      </c>
      <c r="AB1427">
        <v>663.81876503209332</v>
      </c>
      <c r="AC1427">
        <v>655.86050343703528</v>
      </c>
      <c r="AD1427">
        <v>578.14648270842554</v>
      </c>
      <c r="AE1427">
        <v>767.42567338331787</v>
      </c>
      <c r="AF1427">
        <v>67.68321484528235</v>
      </c>
      <c r="AG1427">
        <v>67.436486923865488</v>
      </c>
      <c r="AH1427">
        <v>66.573269328074844</v>
      </c>
      <c r="AI1427">
        <v>69.512014433585122</v>
      </c>
      <c r="AJ1427">
        <v>0.60333082710680042</v>
      </c>
      <c r="AK1427">
        <v>0.6033308204871104</v>
      </c>
      <c r="AL1427">
        <v>0.60332714359775963</v>
      </c>
      <c r="AM1427">
        <v>0.60333444909122447</v>
      </c>
      <c r="AN1427">
        <v>0.96292414360607337</v>
      </c>
      <c r="AO1427">
        <v>0.96292414360607326</v>
      </c>
      <c r="AP1427">
        <v>0.96292414360607326</v>
      </c>
      <c r="AQ1427">
        <v>0.96292414360607326</v>
      </c>
      <c r="AR1427">
        <v>16.103140006651191</v>
      </c>
      <c r="AS1427">
        <v>16.103140006651191</v>
      </c>
      <c r="AT1427">
        <v>16.103140006651191</v>
      </c>
      <c r="AU1427">
        <v>16.103140006651191</v>
      </c>
      <c r="AV1427" t="str">
        <f>VLOOKUP(Sheet1[[#This Row],[NPDES ID2]],Combined_Sheet__Major_Only___2[[NPDES ID2]:[ECHO BFR]],3,FALSE)</f>
        <v>VT</v>
      </c>
      <c r="AW1427" t="s">
        <v>12185</v>
      </c>
      <c r="AX1427" t="str">
        <f>VLOOKUP(Sheet1[[#This Row],[NPDES ID2]],Combined_Sheet__Major_Only___2[[NPDES ID2]:[ECHO BFR]],27,FALSE)</f>
        <v>methaneBioCaptureRecover</v>
      </c>
      <c r="AY1427" t="str">
        <f>VLOOKUP(Sheet1[[#This Row],[NPDES ID2]],Combined_Sheet__Major_Only___2[[NPDES ID2]:[ECHO BFR]],28,FALSE)</f>
        <v>highTempCompost</v>
      </c>
      <c r="AZ1427" t="str">
        <f>VLOOKUP(Sheet1[[#This Row],[NPDES ID2]],Combined_Sheet__Major_Only___2[[NPDES ID2]:[ECHO BFR]],29,FALSE)</f>
        <v>thickening</v>
      </c>
      <c r="BA1427">
        <f>VLOOKUP(Sheet1[[#This Row],[NPDES ID2]],Combined_Sheet__Major_Only___2[[NPDES ID2]:[ECHO BFR]],17,FALSE)</f>
        <v>43.27919</v>
      </c>
      <c r="BB1427">
        <f>VLOOKUP(Sheet1[[#This Row],[NPDES ID2]],Combined_Sheet__Major_Only___2[[NPDES ID2]:[ECHO BFR]],18,FALSE)</f>
        <v>-72.467460000000003</v>
      </c>
      <c r="BC1427" s="2" t="str">
        <f>IF(ISNUMBER(SEARCH("aerobic",$AW1427)),"aerobic","")</f>
        <v/>
      </c>
      <c r="BD1427" s="2" t="str">
        <f>IF(ISNUMBER(SEARCH("anaer",$AW1427)),"anaer","")</f>
        <v>anaer</v>
      </c>
      <c r="BE1427" s="2" t="str">
        <f>IF(ISNUMBER(SEARCH("thickening",$AZ1427)),"thickening","")</f>
        <v>thickening</v>
      </c>
      <c r="BF1427" s="4" t="str">
        <f>IF(ISNUMBER(SEARCH("airDry",$AW1427)),"airDry","")</f>
        <v/>
      </c>
      <c r="BG1427" s="4" t="str">
        <f>IF(ISNUMBER(SEARCH("heatDry",$AY1427)),"heatDry","")</f>
        <v/>
      </c>
      <c r="BH1427" s="4" t="str">
        <f>IF(AND(ISNUMBER(SEARCH("aerobic",$AW1427)),ISNUMBER(SEARCH("anaer",$AW1427))),"Combined Aer and Anaer.","")</f>
        <v/>
      </c>
    </row>
    <row r="1428" spans="1:60" x14ac:dyDescent="0.25">
      <c r="A1428" s="5">
        <v>2016</v>
      </c>
      <c r="B1428" t="s">
        <v>9489</v>
      </c>
      <c r="C1428">
        <v>1544</v>
      </c>
      <c r="D1428">
        <v>428.61381005044808</v>
      </c>
      <c r="E1428">
        <v>424.45196418338952</v>
      </c>
      <c r="F1428">
        <v>361.8447305771528</v>
      </c>
      <c r="G1428">
        <v>498.17057518272247</v>
      </c>
      <c r="H1428">
        <v>-110.8928780071216</v>
      </c>
      <c r="I1428">
        <v>-112.2895182859524</v>
      </c>
      <c r="J1428">
        <v>-131.62261810884539</v>
      </c>
      <c r="K1428">
        <v>-89.165902665358246</v>
      </c>
      <c r="L1428">
        <v>1060.915601956704</v>
      </c>
      <c r="M1428">
        <v>1056.9850169962499</v>
      </c>
      <c r="N1428">
        <v>1043.2475648009031</v>
      </c>
      <c r="O1428">
        <v>1090.03329811445</v>
      </c>
      <c r="P1428">
        <v>36.189770735625899</v>
      </c>
      <c r="Q1428">
        <v>36.513039081625507</v>
      </c>
      <c r="R1428">
        <v>29.611233921937028</v>
      </c>
      <c r="S1428">
        <v>42.213317267015853</v>
      </c>
      <c r="T1428">
        <v>66179.480086677562</v>
      </c>
      <c r="U1428">
        <v>66179.591593326506</v>
      </c>
      <c r="V1428">
        <v>66134.311213694717</v>
      </c>
      <c r="W1428">
        <v>66224.814047411535</v>
      </c>
      <c r="X1428">
        <v>4335.0144568268188</v>
      </c>
      <c r="Y1428">
        <v>4350.5881035429156</v>
      </c>
      <c r="Z1428">
        <v>4216.2493582876596</v>
      </c>
      <c r="AA1428">
        <v>4408.8100862652991</v>
      </c>
      <c r="AB1428">
        <v>670.40193736895776</v>
      </c>
      <c r="AC1428">
        <v>662.31157516614871</v>
      </c>
      <c r="AD1428">
        <v>583.45644299427408</v>
      </c>
      <c r="AE1428">
        <v>775.82256717450718</v>
      </c>
      <c r="AF1428">
        <v>67.342781602557665</v>
      </c>
      <c r="AG1428">
        <v>67.093831297452056</v>
      </c>
      <c r="AH1428">
        <v>66.220973379429751</v>
      </c>
      <c r="AI1428">
        <v>69.190357507238375</v>
      </c>
      <c r="AJ1428">
        <v>0.59916692663813265</v>
      </c>
      <c r="AK1428">
        <v>0.59916685558083305</v>
      </c>
      <c r="AL1428">
        <v>0.59912791671226562</v>
      </c>
      <c r="AM1428">
        <v>0.59920528759722125</v>
      </c>
      <c r="AN1428">
        <v>0.96291838133246133</v>
      </c>
      <c r="AO1428">
        <v>0.96291838133246177</v>
      </c>
      <c r="AP1428">
        <v>0.96291838133246177</v>
      </c>
      <c r="AQ1428">
        <v>0.96291838133246177</v>
      </c>
      <c r="AR1428">
        <v>15.973853799953581</v>
      </c>
      <c r="AS1428">
        <v>15.973853799953581</v>
      </c>
      <c r="AT1428">
        <v>15.973853799953581</v>
      </c>
      <c r="AU1428">
        <v>15.973853799953581</v>
      </c>
      <c r="AV1428" t="str">
        <f>VLOOKUP(Sheet1[[#This Row],[NPDES ID2]],Combined_Sheet__Major_Only___2[[NPDES ID2]:[ECHO BFR]],3,FALSE)</f>
        <v>SC</v>
      </c>
      <c r="AW1428" t="s">
        <v>41</v>
      </c>
      <c r="AX1428" t="str">
        <f>VLOOKUP(Sheet1[[#This Row],[NPDES ID2]],Combined_Sheet__Major_Only___2[[NPDES ID2]:[ECHO BFR]],27,FALSE)</f>
        <v>-</v>
      </c>
      <c r="AY1428" t="str">
        <f>VLOOKUP(Sheet1[[#This Row],[NPDES ID2]],Combined_Sheet__Major_Only___2[[NPDES ID2]:[ECHO BFR]],28,FALSE)</f>
        <v>-</v>
      </c>
      <c r="AZ1428" t="str">
        <f>VLOOKUP(Sheet1[[#This Row],[NPDES ID2]],Combined_Sheet__Major_Only___2[[NPDES ID2]:[ECHO BFR]],29,FALSE)</f>
        <v>thickening</v>
      </c>
      <c r="BA1428">
        <f>VLOOKUP(Sheet1[[#This Row],[NPDES ID2]],Combined_Sheet__Major_Only___2[[NPDES ID2]:[ECHO BFR]],17,FALSE)</f>
        <v>32.809578999999999</v>
      </c>
      <c r="BB1428">
        <f>VLOOKUP(Sheet1[[#This Row],[NPDES ID2]],Combined_Sheet__Major_Only___2[[NPDES ID2]:[ECHO BFR]],18,FALSE)</f>
        <v>-79.835013000000004</v>
      </c>
      <c r="BC1428" s="2" t="str">
        <f>IF(ISNUMBER(SEARCH("aerobic",$AW1428)),"aerobic","")</f>
        <v>aerobic</v>
      </c>
      <c r="BD1428" s="2" t="str">
        <f>IF(ISNUMBER(SEARCH("anaer",$AW1428)),"anaer","")</f>
        <v/>
      </c>
      <c r="BE1428" s="2" t="str">
        <f>IF(ISNUMBER(SEARCH("thickening",$AZ1428)),"thickening","")</f>
        <v>thickening</v>
      </c>
      <c r="BF1428" s="3" t="str">
        <f>IF(ISNUMBER(SEARCH("airDry",$AW1428)),"airDry","")</f>
        <v/>
      </c>
      <c r="BG1428" s="3" t="str">
        <f>IF(ISNUMBER(SEARCH("heatDry",$AY1428)),"heatDry","")</f>
        <v/>
      </c>
      <c r="BH1428" s="3" t="str">
        <f>IF(AND(ISNUMBER(SEARCH("aerobic",$AW1428)),ISNUMBER(SEARCH("anaer",$AW1428))),"Combined Aer and Anaer.","")</f>
        <v/>
      </c>
    </row>
    <row r="1429" spans="1:60" x14ac:dyDescent="0.25">
      <c r="A1429" s="5">
        <v>2206</v>
      </c>
      <c r="B1429" t="s">
        <v>10341</v>
      </c>
      <c r="C1429">
        <v>638.03</v>
      </c>
      <c r="D1429">
        <v>343.91432976230078</v>
      </c>
      <c r="E1429">
        <v>336.89783352511131</v>
      </c>
      <c r="F1429">
        <v>289.18822327165151</v>
      </c>
      <c r="G1429">
        <v>411.5070874594403</v>
      </c>
      <c r="H1429">
        <v>-110.4042078496477</v>
      </c>
      <c r="I1429">
        <v>-111.7750434819981</v>
      </c>
      <c r="J1429">
        <v>-131.17020691272259</v>
      </c>
      <c r="K1429">
        <v>-88.806646613349272</v>
      </c>
      <c r="L1429">
        <v>441.03959287142902</v>
      </c>
      <c r="M1429">
        <v>439.4357351828935</v>
      </c>
      <c r="N1429">
        <v>433.82754777718958</v>
      </c>
      <c r="O1429">
        <v>452.92399404580408</v>
      </c>
      <c r="P1429">
        <v>14.95015033587674</v>
      </c>
      <c r="Q1429">
        <v>15.089853872253009</v>
      </c>
      <c r="R1429">
        <v>12.22260596664543</v>
      </c>
      <c r="S1429">
        <v>17.46506966322023</v>
      </c>
      <c r="T1429">
        <v>66107.035294500456</v>
      </c>
      <c r="U1429">
        <v>66107.146682385879</v>
      </c>
      <c r="V1429">
        <v>66061.914529978152</v>
      </c>
      <c r="W1429">
        <v>66152.320970942223</v>
      </c>
      <c r="X1429">
        <v>4304.3620344183046</v>
      </c>
      <c r="Y1429">
        <v>4319.5846080354768</v>
      </c>
      <c r="Z1429">
        <v>4188.5031958935788</v>
      </c>
      <c r="AA1429">
        <v>4376.3048150105687</v>
      </c>
      <c r="AB1429">
        <v>661.85570284413825</v>
      </c>
      <c r="AC1429">
        <v>653.93500910817534</v>
      </c>
      <c r="AD1429">
        <v>576.49548420261976</v>
      </c>
      <c r="AE1429">
        <v>765.04674508858841</v>
      </c>
      <c r="AF1429">
        <v>67.744717622660687</v>
      </c>
      <c r="AG1429">
        <v>67.49858721453657</v>
      </c>
      <c r="AH1429">
        <v>66.636802672686315</v>
      </c>
      <c r="AI1429">
        <v>69.569900420955548</v>
      </c>
      <c r="AJ1429">
        <v>0.6040831356022679</v>
      </c>
      <c r="AK1429">
        <v>0.60408310649943942</v>
      </c>
      <c r="AL1429">
        <v>0.60406701773445071</v>
      </c>
      <c r="AM1429">
        <v>0.60409898463321365</v>
      </c>
      <c r="AN1429">
        <v>0.96287990818097402</v>
      </c>
      <c r="AO1429">
        <v>0.96287990818097402</v>
      </c>
      <c r="AP1429">
        <v>0.96287990818097402</v>
      </c>
      <c r="AQ1429">
        <v>0.96287990818097402</v>
      </c>
      <c r="AR1429">
        <v>16.12585542082001</v>
      </c>
      <c r="AS1429">
        <v>16.125855420819999</v>
      </c>
      <c r="AT1429">
        <v>16.125855420819999</v>
      </c>
      <c r="AU1429">
        <v>16.125855420819999</v>
      </c>
      <c r="AV1429" t="str">
        <f>VLOOKUP(Sheet1[[#This Row],[NPDES ID2]],Combined_Sheet__Major_Only___2[[NPDES ID2]:[ECHO BFR]],3,FALSE)</f>
        <v>TX</v>
      </c>
      <c r="AW1429" t="s">
        <v>41</v>
      </c>
      <c r="AX1429" t="str">
        <f>VLOOKUP(Sheet1[[#This Row],[NPDES ID2]],Combined_Sheet__Major_Only___2[[NPDES ID2]:[ECHO BFR]],27,FALSE)</f>
        <v>-</v>
      </c>
      <c r="AY1429" t="str">
        <f>VLOOKUP(Sheet1[[#This Row],[NPDES ID2]],Combined_Sheet__Major_Only___2[[NPDES ID2]:[ECHO BFR]],28,FALSE)</f>
        <v>-</v>
      </c>
      <c r="AZ1429" t="str">
        <f>VLOOKUP(Sheet1[[#This Row],[NPDES ID2]],Combined_Sheet__Major_Only___2[[NPDES ID2]:[ECHO BFR]],29,FALSE)</f>
        <v>thickening</v>
      </c>
      <c r="BA1429">
        <f>VLOOKUP(Sheet1[[#This Row],[NPDES ID2]],Combined_Sheet__Major_Only___2[[NPDES ID2]:[ECHO BFR]],17,FALSE)</f>
        <v>32.313800999999998</v>
      </c>
      <c r="BB1429">
        <f>VLOOKUP(Sheet1[[#This Row],[NPDES ID2]],Combined_Sheet__Major_Only___2[[NPDES ID2]:[ECHO BFR]],18,FALSE)</f>
        <v>-97.393735000000007</v>
      </c>
      <c r="BC1429" s="2" t="str">
        <f>IF(ISNUMBER(SEARCH("aerobic",$AW1429)),"aerobic","")</f>
        <v>aerobic</v>
      </c>
      <c r="BD1429" s="2" t="str">
        <f>IF(ISNUMBER(SEARCH("anaer",$AW1429)),"anaer","")</f>
        <v/>
      </c>
      <c r="BE1429" s="2" t="str">
        <f>IF(ISNUMBER(SEARCH("thickening",$AZ1429)),"thickening","")</f>
        <v>thickening</v>
      </c>
      <c r="BF1429" s="3" t="str">
        <f>IF(ISNUMBER(SEARCH("airDry",$AW1429)),"airDry","")</f>
        <v/>
      </c>
      <c r="BG1429" s="3" t="str">
        <f>IF(ISNUMBER(SEARCH("heatDry",$AY1429)),"heatDry","")</f>
        <v/>
      </c>
      <c r="BH1429" s="3" t="str">
        <f>IF(AND(ISNUMBER(SEARCH("aerobic",$AW1429)),ISNUMBER(SEARCH("anaer",$AW1429))),"Combined Aer and Anaer.","")</f>
        <v/>
      </c>
    </row>
    <row r="1430" spans="1:60" x14ac:dyDescent="0.25">
      <c r="A1430" s="5">
        <v>2248</v>
      </c>
      <c r="B1430" t="s">
        <v>10529</v>
      </c>
      <c r="C1430">
        <v>535</v>
      </c>
      <c r="D1430">
        <v>349.57072516418037</v>
      </c>
      <c r="E1430">
        <v>344.19348401323077</v>
      </c>
      <c r="F1430">
        <v>285.69754548216508</v>
      </c>
      <c r="G1430">
        <v>422.52292006989802</v>
      </c>
      <c r="H1430">
        <v>-109.3219263577773</v>
      </c>
      <c r="I1430">
        <v>-110.6824121382172</v>
      </c>
      <c r="J1430">
        <v>-130.1321893832403</v>
      </c>
      <c r="K1430">
        <v>-87.787014444910653</v>
      </c>
      <c r="L1430">
        <v>373.29220487778667</v>
      </c>
      <c r="M1430">
        <v>371.97379863434378</v>
      </c>
      <c r="N1430">
        <v>367.36350240856109</v>
      </c>
      <c r="O1430">
        <v>383.06172048703439</v>
      </c>
      <c r="P1430">
        <v>12.529049908100321</v>
      </c>
      <c r="Q1430">
        <v>12.654129822043361</v>
      </c>
      <c r="R1430">
        <v>10.23020576071425</v>
      </c>
      <c r="S1430">
        <v>14.67262990950503</v>
      </c>
      <c r="T1430">
        <v>66007.85990085073</v>
      </c>
      <c r="U1430">
        <v>66007.971126151446</v>
      </c>
      <c r="V1430">
        <v>65962.804995796992</v>
      </c>
      <c r="W1430">
        <v>66053.079477114137</v>
      </c>
      <c r="X1430">
        <v>4257.878896131434</v>
      </c>
      <c r="Y1430">
        <v>4272.5793275837877</v>
      </c>
      <c r="Z1430">
        <v>4146.4465304423402</v>
      </c>
      <c r="AA1430">
        <v>4327.000118128648</v>
      </c>
      <c r="AB1430">
        <v>649.00165390872246</v>
      </c>
      <c r="AC1430">
        <v>641.3423064077424</v>
      </c>
      <c r="AD1430">
        <v>565.99063028165426</v>
      </c>
      <c r="AE1430">
        <v>748.9022818538358</v>
      </c>
      <c r="AF1430">
        <v>68.380437702059254</v>
      </c>
      <c r="AG1430">
        <v>68.139118073663099</v>
      </c>
      <c r="AH1430">
        <v>67.294298864341471</v>
      </c>
      <c r="AI1430">
        <v>70.169796416284882</v>
      </c>
      <c r="AJ1430">
        <v>0.61185999067571717</v>
      </c>
      <c r="AK1430">
        <v>0.61185996630479056</v>
      </c>
      <c r="AL1430">
        <v>0.61184647921914304</v>
      </c>
      <c r="AM1430">
        <v>0.61187327669854985</v>
      </c>
      <c r="AN1430">
        <v>0.96282710960951379</v>
      </c>
      <c r="AO1430">
        <v>0.96282710960951368</v>
      </c>
      <c r="AP1430">
        <v>0.96282710960951368</v>
      </c>
      <c r="AQ1430">
        <v>0.96282710960951368</v>
      </c>
      <c r="AR1430">
        <v>16.365155033987651</v>
      </c>
      <c r="AS1430">
        <v>16.365155033987651</v>
      </c>
      <c r="AT1430">
        <v>16.365155033987651</v>
      </c>
      <c r="AU1430">
        <v>16.365155033987651</v>
      </c>
      <c r="AV1430" t="str">
        <f>VLOOKUP(Sheet1[[#This Row],[NPDES ID2]],Combined_Sheet__Major_Only___2[[NPDES ID2]:[ECHO BFR]],3,FALSE)</f>
        <v>TX</v>
      </c>
      <c r="AW1430" t="s">
        <v>41</v>
      </c>
      <c r="AX1430" t="str">
        <f>VLOOKUP(Sheet1[[#This Row],[NPDES ID2]],Combined_Sheet__Major_Only___2[[NPDES ID2]:[ECHO BFR]],27,FALSE)</f>
        <v>-</v>
      </c>
      <c r="AY1430" t="str">
        <f>VLOOKUP(Sheet1[[#This Row],[NPDES ID2]],Combined_Sheet__Major_Only___2[[NPDES ID2]:[ECHO BFR]],28,FALSE)</f>
        <v>-</v>
      </c>
      <c r="AZ1430" t="str">
        <f>VLOOKUP(Sheet1[[#This Row],[NPDES ID2]],Combined_Sheet__Major_Only___2[[NPDES ID2]:[ECHO BFR]],29,FALSE)</f>
        <v>thickening</v>
      </c>
      <c r="BA1430">
        <f>VLOOKUP(Sheet1[[#This Row],[NPDES ID2]],Combined_Sheet__Major_Only___2[[NPDES ID2]:[ECHO BFR]],17,FALSE)</f>
        <v>29.578731000000001</v>
      </c>
      <c r="BB1430">
        <f>VLOOKUP(Sheet1[[#This Row],[NPDES ID2]],Combined_Sheet__Major_Only___2[[NPDES ID2]:[ECHO BFR]],18,FALSE)</f>
        <v>-95.088541000000006</v>
      </c>
      <c r="BC1430" s="2" t="str">
        <f>IF(ISNUMBER(SEARCH("aerobic",$AW1430)),"aerobic","")</f>
        <v>aerobic</v>
      </c>
      <c r="BD1430" s="2" t="str">
        <f>IF(ISNUMBER(SEARCH("anaer",$AW1430)),"anaer","")</f>
        <v/>
      </c>
      <c r="BE1430" s="2" t="str">
        <f>IF(ISNUMBER(SEARCH("thickening",$AZ1430)),"thickening","")</f>
        <v>thickening</v>
      </c>
      <c r="BF1430" s="3" t="str">
        <f>IF(ISNUMBER(SEARCH("airDry",$AW1430)),"airDry","")</f>
        <v/>
      </c>
      <c r="BG1430" s="3" t="str">
        <f>IF(ISNUMBER(SEARCH("heatDry",$AY1430)),"heatDry","")</f>
        <v/>
      </c>
      <c r="BH1430" s="3" t="str">
        <f>IF(AND(ISNUMBER(SEARCH("aerobic",$AW1430)),ISNUMBER(SEARCH("anaer",$AW1430))),"Combined Aer and Anaer.","")</f>
        <v/>
      </c>
    </row>
    <row r="1431" spans="1:60" x14ac:dyDescent="0.25">
      <c r="A1431" s="5">
        <v>130</v>
      </c>
      <c r="B1431" t="s">
        <v>724</v>
      </c>
      <c r="C1431">
        <v>7840</v>
      </c>
      <c r="D1431">
        <v>1479.656441887036</v>
      </c>
      <c r="E1431">
        <v>1485.853947710928</v>
      </c>
      <c r="F1431">
        <v>1186.6646338509299</v>
      </c>
      <c r="G1431">
        <v>1744.5995101284029</v>
      </c>
      <c r="H1431">
        <v>-104.06235693601811</v>
      </c>
      <c r="I1431">
        <v>-105.67436866972039</v>
      </c>
      <c r="J1431">
        <v>-124.9000193060492</v>
      </c>
      <c r="K1431">
        <v>-82.018013493731473</v>
      </c>
      <c r="L1431">
        <v>5644.2219672031561</v>
      </c>
      <c r="M1431">
        <v>5626.1951681809132</v>
      </c>
      <c r="N1431">
        <v>5563.4120024612112</v>
      </c>
      <c r="O1431">
        <v>5777.5125509007839</v>
      </c>
      <c r="P1431">
        <v>183.18759326818079</v>
      </c>
      <c r="Q1431">
        <v>185.66924253319789</v>
      </c>
      <c r="R1431">
        <v>148.92904084671989</v>
      </c>
      <c r="S1431">
        <v>216.36324533854059</v>
      </c>
      <c r="T1431">
        <v>65982.050745177025</v>
      </c>
      <c r="U1431">
        <v>65982.161928167101</v>
      </c>
      <c r="V1431">
        <v>65937.012979226187</v>
      </c>
      <c r="W1431">
        <v>66027.253119695801</v>
      </c>
      <c r="X1431">
        <v>4124.9208593610656</v>
      </c>
      <c r="Y1431">
        <v>4137.9390404276128</v>
      </c>
      <c r="Z1431">
        <v>4027.1366084800902</v>
      </c>
      <c r="AA1431">
        <v>4185.3465568098836</v>
      </c>
      <c r="AB1431">
        <v>611.43578796236409</v>
      </c>
      <c r="AC1431">
        <v>604.58114386266175</v>
      </c>
      <c r="AD1431">
        <v>535.1766913542167</v>
      </c>
      <c r="AE1431">
        <v>701.95786654883261</v>
      </c>
      <c r="AF1431">
        <v>70.5770935592858</v>
      </c>
      <c r="AG1431">
        <v>70.354416831178369</v>
      </c>
      <c r="AH1431">
        <v>69.565068684024922</v>
      </c>
      <c r="AI1431">
        <v>72.240310530761718</v>
      </c>
      <c r="AJ1431">
        <v>0.63874248132431655</v>
      </c>
      <c r="AK1431">
        <v>0.63874210060136671</v>
      </c>
      <c r="AL1431">
        <v>0.63854448067542802</v>
      </c>
      <c r="AM1431">
        <v>0.63893724294286469</v>
      </c>
      <c r="AN1431">
        <v>0.96281334480298431</v>
      </c>
      <c r="AO1431">
        <v>0.96281334480298408</v>
      </c>
      <c r="AP1431">
        <v>0.96281334480298408</v>
      </c>
      <c r="AQ1431">
        <v>0.96281334480298408</v>
      </c>
      <c r="AR1431">
        <v>17.185734944961251</v>
      </c>
      <c r="AS1431">
        <v>17.185734944961251</v>
      </c>
      <c r="AT1431">
        <v>17.185734944961251</v>
      </c>
      <c r="AU1431">
        <v>17.185734944961251</v>
      </c>
      <c r="AV1431" t="str">
        <f>VLOOKUP(Sheet1[[#This Row],[NPDES ID2]],Combined_Sheet__Major_Only___2[[NPDES ID2]:[ECHO BFR]],3,FALSE)</f>
        <v>AR</v>
      </c>
      <c r="AW1431" t="s">
        <v>12185</v>
      </c>
      <c r="AX1431" t="str">
        <f>VLOOKUP(Sheet1[[#This Row],[NPDES ID2]],Combined_Sheet__Major_Only___2[[NPDES ID2]:[ECHO BFR]],27,FALSE)</f>
        <v>-</v>
      </c>
      <c r="AY1431" t="str">
        <f>VLOOKUP(Sheet1[[#This Row],[NPDES ID2]],Combined_Sheet__Major_Only___2[[NPDES ID2]:[ECHO BFR]],28,FALSE)</f>
        <v>highTempCompost</v>
      </c>
      <c r="AZ1431" t="str">
        <f>VLOOKUP(Sheet1[[#This Row],[NPDES ID2]],Combined_Sheet__Major_Only___2[[NPDES ID2]:[ECHO BFR]],29,FALSE)</f>
        <v>thickening</v>
      </c>
      <c r="BA1431">
        <f>VLOOKUP(Sheet1[[#This Row],[NPDES ID2]],Combined_Sheet__Major_Only___2[[NPDES ID2]:[ECHO BFR]],17,FALSE)</f>
        <v>34.450400000000002</v>
      </c>
      <c r="BB1431">
        <f>VLOOKUP(Sheet1[[#This Row],[NPDES ID2]],Combined_Sheet__Major_Only___2[[NPDES ID2]:[ECHO BFR]],18,FALSE)</f>
        <v>-93.017499999999998</v>
      </c>
      <c r="BC1431" s="2" t="str">
        <f>IF(ISNUMBER(SEARCH("aerobic",$AW1431)),"aerobic","")</f>
        <v/>
      </c>
      <c r="BD1431" s="2" t="str">
        <f>IF(ISNUMBER(SEARCH("anaer",$AW1431)),"anaer","")</f>
        <v>anaer</v>
      </c>
      <c r="BE1431" s="2" t="str">
        <f>IF(ISNUMBER(SEARCH("thickening",$AZ1431)),"thickening","")</f>
        <v>thickening</v>
      </c>
      <c r="BF1431" s="3" t="str">
        <f>IF(ISNUMBER(SEARCH("airDry",$AW1431)),"airDry","")</f>
        <v/>
      </c>
      <c r="BG1431" s="3" t="str">
        <f>IF(ISNUMBER(SEARCH("heatDry",$AY1431)),"heatDry","")</f>
        <v/>
      </c>
      <c r="BH1431" s="3" t="str">
        <f>IF(AND(ISNUMBER(SEARCH("aerobic",$AW1431)),ISNUMBER(SEARCH("anaer",$AW1431))),"Combined Aer and Anaer.","")</f>
        <v/>
      </c>
    </row>
    <row r="1432" spans="1:60" x14ac:dyDescent="0.25">
      <c r="A1432" s="5">
        <v>1143</v>
      </c>
      <c r="B1432" t="s">
        <v>5491</v>
      </c>
      <c r="C1432">
        <v>301.89999999999998</v>
      </c>
      <c r="D1432">
        <v>445.50568941957988</v>
      </c>
      <c r="E1432">
        <v>443.21704127702839</v>
      </c>
      <c r="F1432">
        <v>339.82377963756892</v>
      </c>
      <c r="G1432">
        <v>549.87709268817343</v>
      </c>
      <c r="H1432">
        <v>-111.0050789542683</v>
      </c>
      <c r="I1432">
        <v>-112.3894810236006</v>
      </c>
      <c r="J1432">
        <v>-131.75414808132291</v>
      </c>
      <c r="K1432">
        <v>-89.41890430065753</v>
      </c>
      <c r="L1432">
        <v>207.78617721831151</v>
      </c>
      <c r="M1432">
        <v>207.02045889352789</v>
      </c>
      <c r="N1432">
        <v>204.34250105011671</v>
      </c>
      <c r="O1432">
        <v>213.46061005902291</v>
      </c>
      <c r="P1432">
        <v>7.0759717544533087</v>
      </c>
      <c r="Q1432">
        <v>7.1400260239643174</v>
      </c>
      <c r="R1432">
        <v>5.7883840864286018</v>
      </c>
      <c r="S1432">
        <v>8.2567983189325016</v>
      </c>
      <c r="T1432">
        <v>65924.892977017909</v>
      </c>
      <c r="U1432">
        <v>65925.004066305526</v>
      </c>
      <c r="V1432">
        <v>65879.893167863585</v>
      </c>
      <c r="W1432">
        <v>65970.057256011874</v>
      </c>
      <c r="X1432">
        <v>4311.1763060744952</v>
      </c>
      <c r="Y1432">
        <v>4326.5882882721362</v>
      </c>
      <c r="Z1432">
        <v>4193.6307031486976</v>
      </c>
      <c r="AA1432">
        <v>4384.2024291285252</v>
      </c>
      <c r="AB1432">
        <v>665.62565029413167</v>
      </c>
      <c r="AC1432">
        <v>657.60472493131238</v>
      </c>
      <c r="AD1432">
        <v>579.45111670607673</v>
      </c>
      <c r="AE1432">
        <v>770.01669107477119</v>
      </c>
      <c r="AF1432">
        <v>67.450587279000715</v>
      </c>
      <c r="AG1432">
        <v>67.202130176991957</v>
      </c>
      <c r="AH1432">
        <v>66.332656587101894</v>
      </c>
      <c r="AI1432">
        <v>69.292458602927596</v>
      </c>
      <c r="AJ1432">
        <v>0.60048545860949787</v>
      </c>
      <c r="AK1432">
        <v>0.60048544491101286</v>
      </c>
      <c r="AL1432">
        <v>0.60047784763025391</v>
      </c>
      <c r="AM1432">
        <v>0.60049294252128116</v>
      </c>
      <c r="AN1432">
        <v>0.96278282451297281</v>
      </c>
      <c r="AO1432">
        <v>0.96278282451297303</v>
      </c>
      <c r="AP1432">
        <v>0.96278282451297303</v>
      </c>
      <c r="AQ1432">
        <v>0.96278282451297303</v>
      </c>
      <c r="AR1432">
        <v>16.015484243387721</v>
      </c>
      <c r="AS1432">
        <v>16.015484243387721</v>
      </c>
      <c r="AT1432">
        <v>16.015484243387721</v>
      </c>
      <c r="AU1432">
        <v>16.015484243387721</v>
      </c>
      <c r="AV1432" t="str">
        <f>VLOOKUP(Sheet1[[#This Row],[NPDES ID2]],Combined_Sheet__Major_Only___2[[NPDES ID2]:[ECHO BFR]],3,FALSE)</f>
        <v>NY</v>
      </c>
      <c r="AW1432" t="s">
        <v>12185</v>
      </c>
      <c r="AX1432" t="str">
        <f>VLOOKUP(Sheet1[[#This Row],[NPDES ID2]],Combined_Sheet__Major_Only___2[[NPDES ID2]:[ECHO BFR]],27,FALSE)</f>
        <v>-</v>
      </c>
      <c r="AY1432" t="str">
        <f>VLOOKUP(Sheet1[[#This Row],[NPDES ID2]],Combined_Sheet__Major_Only___2[[NPDES ID2]:[ECHO BFR]],28,FALSE)</f>
        <v>-</v>
      </c>
      <c r="AZ1432" t="str">
        <f>VLOOKUP(Sheet1[[#This Row],[NPDES ID2]],Combined_Sheet__Major_Only___2[[NPDES ID2]:[ECHO BFR]],29,FALSE)</f>
        <v>thickening</v>
      </c>
      <c r="BA1432">
        <f>VLOOKUP(Sheet1[[#This Row],[NPDES ID2]],Combined_Sheet__Major_Only___2[[NPDES ID2]:[ECHO BFR]],17,FALSE)</f>
        <v>42.074291000000002</v>
      </c>
      <c r="BB1432">
        <f>VLOOKUP(Sheet1[[#This Row],[NPDES ID2]],Combined_Sheet__Major_Only___2[[NPDES ID2]:[ECHO BFR]],18,FALSE)</f>
        <v>-78.452271999999994</v>
      </c>
      <c r="BC1432" s="2" t="str">
        <f>IF(ISNUMBER(SEARCH("aerobic",$AW1432)),"aerobic","")</f>
        <v/>
      </c>
      <c r="BD1432" s="2" t="str">
        <f>IF(ISNUMBER(SEARCH("anaer",$AW1432)),"anaer","")</f>
        <v>anaer</v>
      </c>
      <c r="BE1432" s="2" t="str">
        <f>IF(ISNUMBER(SEARCH("thickening",$AZ1432)),"thickening","")</f>
        <v>thickening</v>
      </c>
      <c r="BF1432" s="4" t="str">
        <f>IF(ISNUMBER(SEARCH("airDry",$AW1432)),"airDry","")</f>
        <v/>
      </c>
      <c r="BG1432" s="4" t="str">
        <f>IF(ISNUMBER(SEARCH("heatDry",$AY1432)),"heatDry","")</f>
        <v/>
      </c>
      <c r="BH1432" s="4" t="str">
        <f>IF(AND(ISNUMBER(SEARCH("aerobic",$AW1432)),ISNUMBER(SEARCH("anaer",$AW1432))),"Combined Aer and Anaer.","")</f>
        <v/>
      </c>
    </row>
    <row r="1433" spans="1:60" x14ac:dyDescent="0.25">
      <c r="A1433" s="5">
        <v>2536</v>
      </c>
      <c r="B1433" t="s">
        <v>11770</v>
      </c>
      <c r="C1433">
        <v>136.47</v>
      </c>
      <c r="D1433">
        <v>729.06752039351386</v>
      </c>
      <c r="E1433">
        <v>718.65507088316463</v>
      </c>
      <c r="F1433">
        <v>517.82710487034399</v>
      </c>
      <c r="G1433">
        <v>947.15195793759131</v>
      </c>
      <c r="H1433">
        <v>-139.39934502990371</v>
      </c>
      <c r="I1433">
        <v>-140.60812257029741</v>
      </c>
      <c r="J1433">
        <v>-159.14293652471591</v>
      </c>
      <c r="K1433">
        <v>-116.550354707357</v>
      </c>
      <c r="L1433">
        <v>101.66374470499061</v>
      </c>
      <c r="M1433">
        <v>101.0506043383652</v>
      </c>
      <c r="N1433">
        <v>98.906055019309036</v>
      </c>
      <c r="O1433">
        <v>106.2077164290953</v>
      </c>
      <c r="P1433">
        <v>4.2225064348774426</v>
      </c>
      <c r="Q1433">
        <v>4.2008187026501824</v>
      </c>
      <c r="R1433">
        <v>3.5446210633549988</v>
      </c>
      <c r="S1433">
        <v>4.7500954836881881</v>
      </c>
      <c r="T1433">
        <v>65901.036470810504</v>
      </c>
      <c r="U1433">
        <v>65901.147520988598</v>
      </c>
      <c r="V1433">
        <v>65856.052504061852</v>
      </c>
      <c r="W1433">
        <v>65946.184849496349</v>
      </c>
      <c r="X1433">
        <v>5207.7228627018239</v>
      </c>
      <c r="Y1433">
        <v>5236.2477575891298</v>
      </c>
      <c r="Z1433">
        <v>4979.7566651609259</v>
      </c>
      <c r="AA1433">
        <v>5350.7690337251934</v>
      </c>
      <c r="AB1433">
        <v>1002.035223927597</v>
      </c>
      <c r="AC1433">
        <v>988.16281784547948</v>
      </c>
      <c r="AD1433">
        <v>839.88223758422237</v>
      </c>
      <c r="AE1433">
        <v>1214.123532595861</v>
      </c>
      <c r="AF1433">
        <v>55.836603860279503</v>
      </c>
      <c r="AG1433">
        <v>55.499898375416819</v>
      </c>
      <c r="AH1433">
        <v>54.321975311805488</v>
      </c>
      <c r="AI1433">
        <v>58.332218077467871</v>
      </c>
      <c r="AJ1433">
        <v>0.45870248370966837</v>
      </c>
      <c r="AK1433">
        <v>0.45870247795025548</v>
      </c>
      <c r="AL1433">
        <v>0.45869927954845252</v>
      </c>
      <c r="AM1433">
        <v>0.45870563435587081</v>
      </c>
      <c r="AN1433">
        <v>0.96277007113225754</v>
      </c>
      <c r="AO1433">
        <v>0.96277007113225754</v>
      </c>
      <c r="AP1433">
        <v>0.96277007113225754</v>
      </c>
      <c r="AQ1433">
        <v>0.96277007113225754</v>
      </c>
      <c r="AR1433">
        <v>11.65449170399671</v>
      </c>
      <c r="AS1433">
        <v>11.654491703996721</v>
      </c>
      <c r="AT1433">
        <v>11.654491703996721</v>
      </c>
      <c r="AU1433">
        <v>11.654491703996721</v>
      </c>
      <c r="AV1433" t="str">
        <f>VLOOKUP(Sheet1[[#This Row],[NPDES ID2]],Combined_Sheet__Major_Only___2[[NPDES ID2]:[ECHO BFR]],3,FALSE)</f>
        <v>MI</v>
      </c>
      <c r="AW1433" t="s">
        <v>87</v>
      </c>
      <c r="AX1433" t="str">
        <f>VLOOKUP(Sheet1[[#This Row],[NPDES ID2]],Combined_Sheet__Major_Only___2[[NPDES ID2]:[ECHO BFR]],27,FALSE)</f>
        <v>tempSludgeStore</v>
      </c>
      <c r="AY1433" t="str">
        <f>VLOOKUP(Sheet1[[#This Row],[NPDES ID2]],Combined_Sheet__Major_Only___2[[NPDES ID2]:[ECHO BFR]],28,FALSE)</f>
        <v>-</v>
      </c>
      <c r="AZ1433" t="str">
        <f>VLOOKUP(Sheet1[[#This Row],[NPDES ID2]],Combined_Sheet__Major_Only___2[[NPDES ID2]:[ECHO BFR]],29,FALSE)</f>
        <v>thickening</v>
      </c>
      <c r="BA1433">
        <f>VLOOKUP(Sheet1[[#This Row],[NPDES ID2]],Combined_Sheet__Major_Only___2[[NPDES ID2]:[ECHO BFR]],17,FALSE)</f>
        <v>43.604548000000001</v>
      </c>
      <c r="BB1433">
        <f>VLOOKUP(Sheet1[[#This Row],[NPDES ID2]],Combined_Sheet__Major_Only___2[[NPDES ID2]:[ECHO BFR]],18,FALSE)</f>
        <v>-84.706699999999998</v>
      </c>
      <c r="BC1433" s="2" t="str">
        <f>IF(ISNUMBER(SEARCH("aerobic",$AW1433)),"aerobic","")</f>
        <v/>
      </c>
      <c r="BD1433" s="2" t="str">
        <f>IF(ISNUMBER(SEARCH("anaer",$AW1433)),"anaer","")</f>
        <v/>
      </c>
      <c r="BE1433" s="2" t="str">
        <f>IF(ISNUMBER(SEARCH("thickening",$AZ1433)),"thickening","")</f>
        <v>thickening</v>
      </c>
      <c r="BF1433" s="3" t="str">
        <f>IF(ISNUMBER(SEARCH("airDry",$AW1433)),"airDry","")</f>
        <v/>
      </c>
      <c r="BG1433" s="3" t="str">
        <f>IF(ISNUMBER(SEARCH("heatDry",$AY1433)),"heatDry","")</f>
        <v/>
      </c>
      <c r="BH1433" s="3" t="str">
        <f>IF(AND(ISNUMBER(SEARCH("aerobic",$AW1433)),ISNUMBER(SEARCH("anaer",$AW1433))),"Combined Aer and Anaer.","")</f>
        <v/>
      </c>
    </row>
    <row r="1434" spans="1:60" x14ac:dyDescent="0.25">
      <c r="A1434" s="5">
        <v>771</v>
      </c>
      <c r="B1434" t="s">
        <v>3784</v>
      </c>
      <c r="C1434">
        <v>1912</v>
      </c>
      <c r="D1434">
        <v>430.48331621802851</v>
      </c>
      <c r="E1434">
        <v>430.77981896335513</v>
      </c>
      <c r="F1434">
        <v>359.26205165943651</v>
      </c>
      <c r="G1434">
        <v>504.37017319974422</v>
      </c>
      <c r="H1434">
        <v>-136.95520229508139</v>
      </c>
      <c r="I1434">
        <v>-138.17017975548859</v>
      </c>
      <c r="J1434">
        <v>-157.448703692745</v>
      </c>
      <c r="K1434">
        <v>-113.8635347640512</v>
      </c>
      <c r="L1434">
        <v>1481.717696153851</v>
      </c>
      <c r="M1434">
        <v>1473.0605432644429</v>
      </c>
      <c r="N1434">
        <v>1442.806354769571</v>
      </c>
      <c r="O1434">
        <v>1545.846672415764</v>
      </c>
      <c r="P1434">
        <v>60.637010112254892</v>
      </c>
      <c r="Q1434">
        <v>60.387459164511448</v>
      </c>
      <c r="R1434">
        <v>50.808367264285572</v>
      </c>
      <c r="S1434">
        <v>68.332688690980774</v>
      </c>
      <c r="T1434">
        <v>65843.295543811051</v>
      </c>
      <c r="U1434">
        <v>65843.406499330638</v>
      </c>
      <c r="V1434">
        <v>65798.349921117566</v>
      </c>
      <c r="W1434">
        <v>65888.405438297996</v>
      </c>
      <c r="X1434">
        <v>5130.1665932852738</v>
      </c>
      <c r="Y1434">
        <v>5157.4609532495097</v>
      </c>
      <c r="Z1434">
        <v>4912.4169507912638</v>
      </c>
      <c r="AA1434">
        <v>5266.5776195125554</v>
      </c>
      <c r="AB1434">
        <v>967.84697950649877</v>
      </c>
      <c r="AC1434">
        <v>954.3400776378237</v>
      </c>
      <c r="AD1434">
        <v>814.26690379657975</v>
      </c>
      <c r="AE1434">
        <v>1167.024245321574</v>
      </c>
      <c r="AF1434">
        <v>56.634818806205331</v>
      </c>
      <c r="AG1434">
        <v>56.304602899878773</v>
      </c>
      <c r="AH1434">
        <v>55.147149078291292</v>
      </c>
      <c r="AI1434">
        <v>59.085091976202428</v>
      </c>
      <c r="AJ1434">
        <v>0.46842754236990369</v>
      </c>
      <c r="AK1434">
        <v>0.46842745933252328</v>
      </c>
      <c r="AL1434">
        <v>0.46838227945846639</v>
      </c>
      <c r="AM1434">
        <v>0.46847205390521129</v>
      </c>
      <c r="AN1434">
        <v>0.9627391673681448</v>
      </c>
      <c r="AO1434">
        <v>0.96273916736814502</v>
      </c>
      <c r="AP1434">
        <v>0.96273916736814502</v>
      </c>
      <c r="AQ1434">
        <v>0.96273916736814502</v>
      </c>
      <c r="AR1434">
        <v>11.952189843012009</v>
      </c>
      <c r="AS1434">
        <v>11.952189843012009</v>
      </c>
      <c r="AT1434">
        <v>11.952189843012009</v>
      </c>
      <c r="AU1434">
        <v>11.952189843012009</v>
      </c>
      <c r="AV1434" t="str">
        <f>VLOOKUP(Sheet1[[#This Row],[NPDES ID2]],Combined_Sheet__Major_Only___2[[NPDES ID2]:[ECHO BFR]],3,FALSE)</f>
        <v>KY</v>
      </c>
      <c r="AW1434" t="s">
        <v>54</v>
      </c>
      <c r="AX1434" t="str">
        <f>VLOOKUP(Sheet1[[#This Row],[NPDES ID2]],Combined_Sheet__Major_Only___2[[NPDES ID2]:[ECHO BFR]],27,FALSE)</f>
        <v>-</v>
      </c>
      <c r="AY1434" t="str">
        <f>VLOOKUP(Sheet1[[#This Row],[NPDES ID2]],Combined_Sheet__Major_Only___2[[NPDES ID2]:[ECHO BFR]],28,FALSE)</f>
        <v>-</v>
      </c>
      <c r="AZ1434" t="str">
        <f>VLOOKUP(Sheet1[[#This Row],[NPDES ID2]],Combined_Sheet__Major_Only___2[[NPDES ID2]:[ECHO BFR]],29,FALSE)</f>
        <v>preliminaryOps, thickening</v>
      </c>
      <c r="BA1434">
        <f>VLOOKUP(Sheet1[[#This Row],[NPDES ID2]],Combined_Sheet__Major_Only___2[[NPDES ID2]:[ECHO BFR]],17,FALSE)</f>
        <v>38.041639000000004</v>
      </c>
      <c r="BB1434">
        <f>VLOOKUP(Sheet1[[#This Row],[NPDES ID2]],Combined_Sheet__Major_Only___2[[NPDES ID2]:[ECHO BFR]],18,FALSE)</f>
        <v>-84.208667000000005</v>
      </c>
      <c r="BC1434" s="2" t="str">
        <f>IF(ISNUMBER(SEARCH("aerobic",$AW1434)),"aerobic","")</f>
        <v/>
      </c>
      <c r="BD1434" s="2" t="str">
        <f>IF(ISNUMBER(SEARCH("anaer",$AW1434)),"anaer","")</f>
        <v/>
      </c>
      <c r="BE1434" s="2" t="str">
        <f>IF(ISNUMBER(SEARCH("thickening",$AZ1434)),"thickening","")</f>
        <v>thickening</v>
      </c>
      <c r="BF1434" s="4" t="str">
        <f>IF(ISNUMBER(SEARCH("airDry",$AW1434)),"airDry","")</f>
        <v/>
      </c>
      <c r="BG1434" s="4" t="str">
        <f>IF(ISNUMBER(SEARCH("heatDry",$AY1434)),"heatDry","")</f>
        <v/>
      </c>
      <c r="BH1434" s="4" t="str">
        <f>IF(AND(ISNUMBER(SEARCH("aerobic",$AW1434)),ISNUMBER(SEARCH("anaer",$AW1434))),"Combined Aer and Anaer.","")</f>
        <v/>
      </c>
    </row>
    <row r="1435" spans="1:60" x14ac:dyDescent="0.25">
      <c r="A1435" s="5">
        <v>2354</v>
      </c>
      <c r="B1435" t="s">
        <v>10983</v>
      </c>
      <c r="C1435">
        <v>345.24</v>
      </c>
      <c r="D1435">
        <v>369.71620104440558</v>
      </c>
      <c r="E1435">
        <v>366.33790627802921</v>
      </c>
      <c r="F1435">
        <v>285.34162106817882</v>
      </c>
      <c r="G1435">
        <v>459.34397973639329</v>
      </c>
      <c r="H1435">
        <v>-137.67483304596459</v>
      </c>
      <c r="I1435">
        <v>-138.95524666375439</v>
      </c>
      <c r="J1435">
        <v>-157.67453905153721</v>
      </c>
      <c r="K1435">
        <v>-114.83370848828061</v>
      </c>
      <c r="L1435">
        <v>266.73480982177199</v>
      </c>
      <c r="M1435">
        <v>265.17308349544612</v>
      </c>
      <c r="N1435">
        <v>259.71125580723668</v>
      </c>
      <c r="O1435">
        <v>278.30811749736409</v>
      </c>
      <c r="P1435">
        <v>10.92873884578389</v>
      </c>
      <c r="Q1435">
        <v>10.88360322769285</v>
      </c>
      <c r="R1435">
        <v>9.1582938102521894</v>
      </c>
      <c r="S1435">
        <v>12.313257736271559</v>
      </c>
      <c r="T1435">
        <v>65754.475917435528</v>
      </c>
      <c r="U1435">
        <v>65754.586727347269</v>
      </c>
      <c r="V1435">
        <v>65709.589277249441</v>
      </c>
      <c r="W1435">
        <v>65799.526613839844</v>
      </c>
      <c r="X1435">
        <v>5128.6654079022128</v>
      </c>
      <c r="Y1435">
        <v>5156.0020456152897</v>
      </c>
      <c r="Z1435">
        <v>4910.4548862474203</v>
      </c>
      <c r="AA1435">
        <v>5265.4044534577679</v>
      </c>
      <c r="AB1435">
        <v>968.90931954154689</v>
      </c>
      <c r="AC1435">
        <v>955.40762987602307</v>
      </c>
      <c r="AD1435">
        <v>814.97455441706222</v>
      </c>
      <c r="AE1435">
        <v>1168.784742180216</v>
      </c>
      <c r="AF1435">
        <v>56.570145892132977</v>
      </c>
      <c r="AG1435">
        <v>56.239051873503058</v>
      </c>
      <c r="AH1435">
        <v>55.080494155794163</v>
      </c>
      <c r="AI1435">
        <v>59.024496876623957</v>
      </c>
      <c r="AJ1435">
        <v>0.46763945109596722</v>
      </c>
      <c r="AK1435">
        <v>0.46763943639094652</v>
      </c>
      <c r="AL1435">
        <v>0.46763128983741908</v>
      </c>
      <c r="AM1435">
        <v>0.46764747614411167</v>
      </c>
      <c r="AN1435">
        <v>0.96269152955592874</v>
      </c>
      <c r="AO1435">
        <v>0.96269152955592874</v>
      </c>
      <c r="AP1435">
        <v>0.96269152955592874</v>
      </c>
      <c r="AQ1435">
        <v>0.96269152955592874</v>
      </c>
      <c r="AR1435">
        <v>11.929216992022001</v>
      </c>
      <c r="AS1435">
        <v>11.92921699202199</v>
      </c>
      <c r="AT1435">
        <v>11.92921699202199</v>
      </c>
      <c r="AU1435">
        <v>11.92921699202199</v>
      </c>
      <c r="AV1435" t="str">
        <f>VLOOKUP(Sheet1[[#This Row],[NPDES ID2]],Combined_Sheet__Major_Only___2[[NPDES ID2]:[ECHO BFR]],3,FALSE)</f>
        <v>TX</v>
      </c>
      <c r="AW1435" t="s">
        <v>54</v>
      </c>
      <c r="AX1435" t="str">
        <f>VLOOKUP(Sheet1[[#This Row],[NPDES ID2]],Combined_Sheet__Major_Only___2[[NPDES ID2]:[ECHO BFR]],27,FALSE)</f>
        <v>-</v>
      </c>
      <c r="AY1435" t="str">
        <f>VLOOKUP(Sheet1[[#This Row],[NPDES ID2]],Combined_Sheet__Major_Only___2[[NPDES ID2]:[ECHO BFR]],28,FALSE)</f>
        <v>-</v>
      </c>
      <c r="AZ1435" t="str">
        <f>VLOOKUP(Sheet1[[#This Row],[NPDES ID2]],Combined_Sheet__Major_Only___2[[NPDES ID2]:[ECHO BFR]],29,FALSE)</f>
        <v>thickening</v>
      </c>
      <c r="BA1435">
        <f>VLOOKUP(Sheet1[[#This Row],[NPDES ID2]],Combined_Sheet__Major_Only___2[[NPDES ID2]:[ECHO BFR]],17,FALSE)</f>
        <v>29.570083</v>
      </c>
      <c r="BB1435">
        <f>VLOOKUP(Sheet1[[#This Row],[NPDES ID2]],Combined_Sheet__Major_Only___2[[NPDES ID2]:[ECHO BFR]],18,FALSE)</f>
        <v>-95.552278000000001</v>
      </c>
      <c r="BC1435" s="2" t="str">
        <f>IF(ISNUMBER(SEARCH("aerobic",$AW1435)),"aerobic","")</f>
        <v/>
      </c>
      <c r="BD1435" s="2" t="str">
        <f>IF(ISNUMBER(SEARCH("anaer",$AW1435)),"anaer","")</f>
        <v/>
      </c>
      <c r="BE1435" s="2" t="str">
        <f>IF(ISNUMBER(SEARCH("thickening",$AZ1435)),"thickening","")</f>
        <v>thickening</v>
      </c>
      <c r="BF1435" s="3" t="str">
        <f>IF(ISNUMBER(SEARCH("airDry",$AW1435)),"airDry","")</f>
        <v/>
      </c>
      <c r="BG1435" s="3" t="str">
        <f>IF(ISNUMBER(SEARCH("heatDry",$AY1435)),"heatDry","")</f>
        <v/>
      </c>
      <c r="BH1435" s="3" t="str">
        <f>IF(AND(ISNUMBER(SEARCH("aerobic",$AW1435)),ISNUMBER(SEARCH("anaer",$AW1435))),"Combined Aer and Anaer.","")</f>
        <v/>
      </c>
    </row>
    <row r="1436" spans="1:60" x14ac:dyDescent="0.25">
      <c r="A1436" s="5">
        <v>2238</v>
      </c>
      <c r="B1436" t="s">
        <v>10483</v>
      </c>
      <c r="C1436">
        <v>553.61</v>
      </c>
      <c r="D1436">
        <v>353.77515484255912</v>
      </c>
      <c r="E1436">
        <v>348.21392832866587</v>
      </c>
      <c r="F1436">
        <v>290.57779731072532</v>
      </c>
      <c r="G1436">
        <v>427.02583747421068</v>
      </c>
      <c r="H1436">
        <v>-111.54551978221259</v>
      </c>
      <c r="I1436">
        <v>-112.8856005155623</v>
      </c>
      <c r="J1436">
        <v>-132.2690353179774</v>
      </c>
      <c r="K1436">
        <v>-89.905119317901523</v>
      </c>
      <c r="L1436">
        <v>379.11712957276558</v>
      </c>
      <c r="M1436">
        <v>377.69836870069861</v>
      </c>
      <c r="N1436">
        <v>372.73716758129541</v>
      </c>
      <c r="O1436">
        <v>389.63025726093588</v>
      </c>
      <c r="P1436">
        <v>12.9792529945355</v>
      </c>
      <c r="Q1436">
        <v>13.09231299763694</v>
      </c>
      <c r="R1436">
        <v>10.62463591101799</v>
      </c>
      <c r="S1436">
        <v>15.125572475521921</v>
      </c>
      <c r="T1436">
        <v>65717.988183370573</v>
      </c>
      <c r="U1436">
        <v>65718.098933465575</v>
      </c>
      <c r="V1436">
        <v>65673.125773617925</v>
      </c>
      <c r="W1436">
        <v>65763.014560781638</v>
      </c>
      <c r="X1436">
        <v>4319.3397734691034</v>
      </c>
      <c r="Y1436">
        <v>4334.9796268502269</v>
      </c>
      <c r="Z1436">
        <v>4199.8219186909309</v>
      </c>
      <c r="AA1436">
        <v>4393.6324067305504</v>
      </c>
      <c r="AB1436">
        <v>670.11109732295347</v>
      </c>
      <c r="AC1436">
        <v>661.97514578064943</v>
      </c>
      <c r="AD1436">
        <v>582.95599592940096</v>
      </c>
      <c r="AE1436">
        <v>775.82695488053196</v>
      </c>
      <c r="AF1436">
        <v>67.113027400236078</v>
      </c>
      <c r="AG1436">
        <v>66.862067740148362</v>
      </c>
      <c r="AH1436">
        <v>65.983506878132602</v>
      </c>
      <c r="AI1436">
        <v>68.973857901838741</v>
      </c>
      <c r="AJ1436">
        <v>0.59635695271807443</v>
      </c>
      <c r="AK1436">
        <v>0.5963569275959868</v>
      </c>
      <c r="AL1436">
        <v>0.59634302885201529</v>
      </c>
      <c r="AM1436">
        <v>0.5963706442894342</v>
      </c>
      <c r="AN1436">
        <v>0.96267192428686099</v>
      </c>
      <c r="AO1436">
        <v>0.96267192428686088</v>
      </c>
      <c r="AP1436">
        <v>0.96267192428686088</v>
      </c>
      <c r="AQ1436">
        <v>0.96267192428686088</v>
      </c>
      <c r="AR1436">
        <v>15.888278545905971</v>
      </c>
      <c r="AS1436">
        <v>15.88827854590598</v>
      </c>
      <c r="AT1436">
        <v>15.88827854590598</v>
      </c>
      <c r="AU1436">
        <v>15.88827854590598</v>
      </c>
      <c r="AV1436" t="str">
        <f>VLOOKUP(Sheet1[[#This Row],[NPDES ID2]],Combined_Sheet__Major_Only___2[[NPDES ID2]:[ECHO BFR]],3,FALSE)</f>
        <v>TX</v>
      </c>
      <c r="AW1436" t="s">
        <v>41</v>
      </c>
      <c r="AX1436" t="str">
        <f>VLOOKUP(Sheet1[[#This Row],[NPDES ID2]],Combined_Sheet__Major_Only___2[[NPDES ID2]:[ECHO BFR]],27,FALSE)</f>
        <v>-</v>
      </c>
      <c r="AY1436" t="str">
        <f>VLOOKUP(Sheet1[[#This Row],[NPDES ID2]],Combined_Sheet__Major_Only___2[[NPDES ID2]:[ECHO BFR]],28,FALSE)</f>
        <v>-</v>
      </c>
      <c r="AZ1436" t="str">
        <f>VLOOKUP(Sheet1[[#This Row],[NPDES ID2]],Combined_Sheet__Major_Only___2[[NPDES ID2]:[ECHO BFR]],29,FALSE)</f>
        <v>thickening</v>
      </c>
      <c r="BA1436">
        <f>VLOOKUP(Sheet1[[#This Row],[NPDES ID2]],Combined_Sheet__Major_Only___2[[NPDES ID2]:[ECHO BFR]],17,FALSE)</f>
        <v>27.802879999999998</v>
      </c>
      <c r="BB1436">
        <f>VLOOKUP(Sheet1[[#This Row],[NPDES ID2]],Combined_Sheet__Major_Only___2[[NPDES ID2]:[ECHO BFR]],18,FALSE)</f>
        <v>-97.401030000000006</v>
      </c>
      <c r="BC1436" s="2" t="str">
        <f>IF(ISNUMBER(SEARCH("aerobic",$AW1436)),"aerobic","")</f>
        <v>aerobic</v>
      </c>
      <c r="BD1436" s="2" t="str">
        <f>IF(ISNUMBER(SEARCH("anaer",$AW1436)),"anaer","")</f>
        <v/>
      </c>
      <c r="BE1436" s="2" t="str">
        <f>IF(ISNUMBER(SEARCH("thickening",$AZ1436)),"thickening","")</f>
        <v>thickening</v>
      </c>
      <c r="BF1436" s="3" t="str">
        <f>IF(ISNUMBER(SEARCH("airDry",$AW1436)),"airDry","")</f>
        <v/>
      </c>
      <c r="BG1436" s="3" t="str">
        <f>IF(ISNUMBER(SEARCH("heatDry",$AY1436)),"heatDry","")</f>
        <v/>
      </c>
      <c r="BH1436" s="3" t="str">
        <f>IF(AND(ISNUMBER(SEARCH("aerobic",$AW1436)),ISNUMBER(SEARCH("anaer",$AW1436))),"Combined Aer and Anaer.","")</f>
        <v/>
      </c>
    </row>
    <row r="1437" spans="1:60" x14ac:dyDescent="0.25">
      <c r="A1437" s="5">
        <v>1418</v>
      </c>
      <c r="B1437" t="s">
        <v>6710</v>
      </c>
      <c r="C1437">
        <v>133</v>
      </c>
      <c r="D1437">
        <v>811.03081732848239</v>
      </c>
      <c r="E1437">
        <v>804.93927776669034</v>
      </c>
      <c r="F1437">
        <v>577.15670778424339</v>
      </c>
      <c r="G1437">
        <v>1046.7198187289951</v>
      </c>
      <c r="H1437">
        <v>-111.82313545962521</v>
      </c>
      <c r="I1437">
        <v>-113.1972351649889</v>
      </c>
      <c r="J1437">
        <v>-132.5441001348907</v>
      </c>
      <c r="K1437">
        <v>-90.219795345938891</v>
      </c>
      <c r="L1437">
        <v>90.949689693351559</v>
      </c>
      <c r="M1437">
        <v>90.60788824875462</v>
      </c>
      <c r="N1437">
        <v>89.41239365551084</v>
      </c>
      <c r="O1437">
        <v>93.482766161085095</v>
      </c>
      <c r="P1437">
        <v>3.1184781679027749</v>
      </c>
      <c r="Q1437">
        <v>3.145350500040581</v>
      </c>
      <c r="R1437">
        <v>2.5532233741811652</v>
      </c>
      <c r="S1437">
        <v>3.6327468128916989</v>
      </c>
      <c r="T1437">
        <v>65705.972978735997</v>
      </c>
      <c r="U1437">
        <v>65706.083709133702</v>
      </c>
      <c r="V1437">
        <v>65661.11854792817</v>
      </c>
      <c r="W1437">
        <v>65750.991348039999</v>
      </c>
      <c r="X1437">
        <v>4324.7265336663777</v>
      </c>
      <c r="Y1437">
        <v>4340.4377355689758</v>
      </c>
      <c r="Z1437">
        <v>4204.5575442271602</v>
      </c>
      <c r="AA1437">
        <v>4399.4364125235597</v>
      </c>
      <c r="AB1437">
        <v>671.85749434241882</v>
      </c>
      <c r="AC1437">
        <v>663.67931800618999</v>
      </c>
      <c r="AD1437">
        <v>584.36951203821457</v>
      </c>
      <c r="AE1437">
        <v>777.99467548693713</v>
      </c>
      <c r="AF1437">
        <v>67.015979437720901</v>
      </c>
      <c r="AG1437">
        <v>66.764171218536816</v>
      </c>
      <c r="AH1437">
        <v>65.883201286373776</v>
      </c>
      <c r="AI1437">
        <v>68.88240820505554</v>
      </c>
      <c r="AJ1437">
        <v>0.595170077950952</v>
      </c>
      <c r="AK1437">
        <v>0.5951700719419164</v>
      </c>
      <c r="AL1437">
        <v>0.59516673386456487</v>
      </c>
      <c r="AM1437">
        <v>0.59517336618016214</v>
      </c>
      <c r="AN1437">
        <v>0.96266546387210838</v>
      </c>
      <c r="AO1437">
        <v>0.96266546387210816</v>
      </c>
      <c r="AP1437">
        <v>0.96266546387210816</v>
      </c>
      <c r="AQ1437">
        <v>0.96266546387210816</v>
      </c>
      <c r="AR1437">
        <v>15.85213278608148</v>
      </c>
      <c r="AS1437">
        <v>15.85213278608148</v>
      </c>
      <c r="AT1437">
        <v>15.85213278608148</v>
      </c>
      <c r="AU1437">
        <v>15.85213278608148</v>
      </c>
      <c r="AV1437" t="str">
        <f>VLOOKUP(Sheet1[[#This Row],[NPDES ID2]],Combined_Sheet__Major_Only___2[[NPDES ID2]:[ECHO BFR]],3,FALSE)</f>
        <v>IA</v>
      </c>
      <c r="AW1437" t="s">
        <v>41</v>
      </c>
      <c r="AX1437" t="str">
        <f>VLOOKUP(Sheet1[[#This Row],[NPDES ID2]],Combined_Sheet__Major_Only___2[[NPDES ID2]:[ECHO BFR]],27,FALSE)</f>
        <v>tempSludgeStore</v>
      </c>
      <c r="AY1437" t="str">
        <f>VLOOKUP(Sheet1[[#This Row],[NPDES ID2]],Combined_Sheet__Major_Only___2[[NPDES ID2]:[ECHO BFR]],28,FALSE)</f>
        <v>-</v>
      </c>
      <c r="AZ1437" t="str">
        <f>VLOOKUP(Sheet1[[#This Row],[NPDES ID2]],Combined_Sheet__Major_Only___2[[NPDES ID2]:[ECHO BFR]],29,FALSE)</f>
        <v>thickening</v>
      </c>
      <c r="BA1437">
        <f>VLOOKUP(Sheet1[[#This Row],[NPDES ID2]],Combined_Sheet__Major_Only___2[[NPDES ID2]:[ECHO BFR]],17,FALSE)</f>
        <v>42.105187000000001</v>
      </c>
      <c r="BB1437">
        <f>VLOOKUP(Sheet1[[#This Row],[NPDES ID2]],Combined_Sheet__Major_Only___2[[NPDES ID2]:[ECHO BFR]],18,FALSE)</f>
        <v>-91.287251999999995</v>
      </c>
      <c r="BC1437" s="2" t="str">
        <f>IF(ISNUMBER(SEARCH("aerobic",$AW1437)),"aerobic","")</f>
        <v>aerobic</v>
      </c>
      <c r="BD1437" s="2" t="str">
        <f>IF(ISNUMBER(SEARCH("anaer",$AW1437)),"anaer","")</f>
        <v/>
      </c>
      <c r="BE1437" s="2" t="str">
        <f>IF(ISNUMBER(SEARCH("thickening",$AZ1437)),"thickening","")</f>
        <v>thickening</v>
      </c>
      <c r="BF1437" s="3" t="str">
        <f>IF(ISNUMBER(SEARCH("airDry",$AW1437)),"airDry","")</f>
        <v/>
      </c>
      <c r="BG1437" s="3" t="str">
        <f>IF(ISNUMBER(SEARCH("heatDry",$AY1437)),"heatDry","")</f>
        <v/>
      </c>
      <c r="BH1437" s="3" t="str">
        <f>IF(AND(ISNUMBER(SEARCH("aerobic",$AW1437)),ISNUMBER(SEARCH("anaer",$AW1437))),"Combined Aer and Anaer.","")</f>
        <v/>
      </c>
    </row>
    <row r="1438" spans="1:60" x14ac:dyDescent="0.25">
      <c r="A1438" s="5">
        <v>338</v>
      </c>
      <c r="B1438" t="s">
        <v>1711</v>
      </c>
      <c r="C1438">
        <v>1036</v>
      </c>
      <c r="D1438">
        <v>379.21103211544909</v>
      </c>
      <c r="E1438">
        <v>373.31649160948842</v>
      </c>
      <c r="F1438">
        <v>323.07044595007523</v>
      </c>
      <c r="G1438">
        <v>448.29161490631412</v>
      </c>
      <c r="H1438">
        <v>-116.0684183014468</v>
      </c>
      <c r="I1438">
        <v>-117.4223004992318</v>
      </c>
      <c r="J1438">
        <v>-136.61248306407481</v>
      </c>
      <c r="K1438">
        <v>-94.162879598881347</v>
      </c>
      <c r="L1438">
        <v>682.98119794204945</v>
      </c>
      <c r="M1438">
        <v>680.12448637659668</v>
      </c>
      <c r="N1438">
        <v>670.13735471040468</v>
      </c>
      <c r="O1438">
        <v>704.14694666402772</v>
      </c>
      <c r="P1438">
        <v>24.34070332313371</v>
      </c>
      <c r="Q1438">
        <v>24.46025336821322</v>
      </c>
      <c r="R1438">
        <v>20.024023169592279</v>
      </c>
      <c r="S1438">
        <v>28.092012497902552</v>
      </c>
      <c r="T1438">
        <v>65651.246516983505</v>
      </c>
      <c r="U1438">
        <v>65651.357157664548</v>
      </c>
      <c r="V1438">
        <v>65606.428428412954</v>
      </c>
      <c r="W1438">
        <v>65696.228411222983</v>
      </c>
      <c r="X1438">
        <v>4482.4850434930886</v>
      </c>
      <c r="Y1438">
        <v>4500.2803182227299</v>
      </c>
      <c r="Z1438">
        <v>4344.4498861744441</v>
      </c>
      <c r="AA1438">
        <v>4568.4583273147709</v>
      </c>
      <c r="AB1438">
        <v>722.35698704224546</v>
      </c>
      <c r="AC1438">
        <v>713.03486513535563</v>
      </c>
      <c r="AD1438">
        <v>624.88724446246977</v>
      </c>
      <c r="AE1438">
        <v>842.00186421292676</v>
      </c>
      <c r="AF1438">
        <v>64.609614188807285</v>
      </c>
      <c r="AG1438">
        <v>64.339739871910083</v>
      </c>
      <c r="AH1438">
        <v>63.39438559710829</v>
      </c>
      <c r="AI1438">
        <v>66.611406734382456</v>
      </c>
      <c r="AJ1438">
        <v>0.56575186166323199</v>
      </c>
      <c r="AK1438">
        <v>0.56575181474636738</v>
      </c>
      <c r="AL1438">
        <v>0.56572599081290487</v>
      </c>
      <c r="AM1438">
        <v>0.5657773015601949</v>
      </c>
      <c r="AN1438">
        <v>0.96263600987463993</v>
      </c>
      <c r="AO1438">
        <v>0.96263600987463993</v>
      </c>
      <c r="AP1438">
        <v>0.96263600987463993</v>
      </c>
      <c r="AQ1438">
        <v>0.96263600987463993</v>
      </c>
      <c r="AR1438">
        <v>14.94647937805178</v>
      </c>
      <c r="AS1438">
        <v>14.94647937805178</v>
      </c>
      <c r="AT1438">
        <v>14.94647937805178</v>
      </c>
      <c r="AU1438">
        <v>14.94647937805178</v>
      </c>
      <c r="AV1438" t="str">
        <f>VLOOKUP(Sheet1[[#This Row],[NPDES ID2]],Combined_Sheet__Major_Only___2[[NPDES ID2]:[ECHO BFR]],3,FALSE)</f>
        <v>ME</v>
      </c>
      <c r="AW1438" t="s">
        <v>12186</v>
      </c>
      <c r="AX1438" t="str">
        <f>VLOOKUP(Sheet1[[#This Row],[NPDES ID2]],Combined_Sheet__Major_Only___2[[NPDES ID2]:[ECHO BFR]],27,FALSE)</f>
        <v>methaneBioCaptureRecover, tempSludgeStore</v>
      </c>
      <c r="AY1438" t="str">
        <f>VLOOKUP(Sheet1[[#This Row],[NPDES ID2]],Combined_Sheet__Major_Only___2[[NPDES ID2]:[ECHO BFR]],28,FALSE)</f>
        <v>-</v>
      </c>
      <c r="AZ1438" t="str">
        <f>VLOOKUP(Sheet1[[#This Row],[NPDES ID2]],Combined_Sheet__Major_Only___2[[NPDES ID2]:[ECHO BFR]],29,FALSE)</f>
        <v>thickening, preliminaryOps</v>
      </c>
      <c r="BA1438">
        <f>VLOOKUP(Sheet1[[#This Row],[NPDES ID2]],Combined_Sheet__Major_Only___2[[NPDES ID2]:[ECHO BFR]],17,FALSE)</f>
        <v>44.075555999999999</v>
      </c>
      <c r="BB1438">
        <f>VLOOKUP(Sheet1[[#This Row],[NPDES ID2]],Combined_Sheet__Major_Only___2[[NPDES ID2]:[ECHO BFR]],18,FALSE)</f>
        <v>-70.204443999999995</v>
      </c>
      <c r="BC1438" s="2" t="str">
        <f>IF(ISNUMBER(SEARCH("aerobic",$AW1438)),"aerobic","")</f>
        <v>aerobic</v>
      </c>
      <c r="BD1438" s="2" t="str">
        <f>IF(ISNUMBER(SEARCH("anaer",$AW1438)),"anaer","")</f>
        <v>anaer</v>
      </c>
      <c r="BE1438" s="2" t="str">
        <f>IF(ISNUMBER(SEARCH("thickening",$AZ1438)),"thickening","")</f>
        <v>thickening</v>
      </c>
      <c r="BF1438" s="3" t="str">
        <f>IF(ISNUMBER(SEARCH("airDry",$AW1438)),"airDry","")</f>
        <v/>
      </c>
      <c r="BG1438" s="3" t="str">
        <f>IF(ISNUMBER(SEARCH("heatDry",$AY1438)),"heatDry","")</f>
        <v/>
      </c>
      <c r="BH1438" s="3" t="str">
        <f>IF(AND(ISNUMBER(SEARCH("aerobic",$AW1438)),ISNUMBER(SEARCH("anaer",$AW1438))),"Combined Aer and Anaer.","")</f>
        <v>Combined Aer and Anaer.</v>
      </c>
    </row>
    <row r="1439" spans="1:60" x14ac:dyDescent="0.25">
      <c r="A1439" s="5">
        <v>23</v>
      </c>
      <c r="B1439" t="s">
        <v>165</v>
      </c>
      <c r="C1439">
        <v>386.62</v>
      </c>
      <c r="D1439">
        <v>394.84416169172698</v>
      </c>
      <c r="E1439">
        <v>390.22781510865229</v>
      </c>
      <c r="F1439">
        <v>306.32081218167377</v>
      </c>
      <c r="G1439">
        <v>486.5847078218485</v>
      </c>
      <c r="H1439">
        <v>-111.3469061617963</v>
      </c>
      <c r="I1439">
        <v>-112.71104272072461</v>
      </c>
      <c r="J1439">
        <v>-132.0812422025509</v>
      </c>
      <c r="K1439">
        <v>-89.735305692073908</v>
      </c>
      <c r="L1439">
        <v>265.29172946336831</v>
      </c>
      <c r="M1439">
        <v>264.30499733508623</v>
      </c>
      <c r="N1439">
        <v>260.85423570886661</v>
      </c>
      <c r="O1439">
        <v>272.60383532373322</v>
      </c>
      <c r="P1439">
        <v>9.063224760869856</v>
      </c>
      <c r="Q1439">
        <v>9.1434080130411495</v>
      </c>
      <c r="R1439">
        <v>7.4170368887302631</v>
      </c>
      <c r="S1439">
        <v>10.56738687309989</v>
      </c>
      <c r="T1439">
        <v>65627.338801293256</v>
      </c>
      <c r="U1439">
        <v>65627.449402780796</v>
      </c>
      <c r="V1439">
        <v>65582.53658913511</v>
      </c>
      <c r="W1439">
        <v>65672.304761093605</v>
      </c>
      <c r="X1439">
        <v>4304.7398389327409</v>
      </c>
      <c r="Y1439">
        <v>4320.2473834502334</v>
      </c>
      <c r="Z1439">
        <v>4186.3207968097486</v>
      </c>
      <c r="AA1439">
        <v>4378.33323506137</v>
      </c>
      <c r="AB1439">
        <v>666.55830370288049</v>
      </c>
      <c r="AC1439">
        <v>658.4893259590408</v>
      </c>
      <c r="AD1439">
        <v>580.0256066052433</v>
      </c>
      <c r="AE1439">
        <v>771.51069291442411</v>
      </c>
      <c r="AF1439">
        <v>67.247062227807021</v>
      </c>
      <c r="AG1439">
        <v>66.997078526503458</v>
      </c>
      <c r="AH1439">
        <v>66.122153720185935</v>
      </c>
      <c r="AI1439">
        <v>69.100385105728705</v>
      </c>
      <c r="AJ1439">
        <v>0.59799620872065895</v>
      </c>
      <c r="AK1439">
        <v>0.59799619121545544</v>
      </c>
      <c r="AL1439">
        <v>0.59798649068690846</v>
      </c>
      <c r="AM1439">
        <v>0.59800576454840904</v>
      </c>
      <c r="AN1439">
        <v>0.96262312805690042</v>
      </c>
      <c r="AO1439">
        <v>0.9626231280569002</v>
      </c>
      <c r="AP1439">
        <v>0.9626231280569002</v>
      </c>
      <c r="AQ1439">
        <v>0.9626231280569002</v>
      </c>
      <c r="AR1439">
        <v>15.938844664220399</v>
      </c>
      <c r="AS1439">
        <v>15.938844664220399</v>
      </c>
      <c r="AT1439">
        <v>15.938844664220399</v>
      </c>
      <c r="AU1439">
        <v>15.938844664220399</v>
      </c>
      <c r="AV1439" t="str">
        <f>VLOOKUP(Sheet1[[#This Row],[NPDES ID2]],Combined_Sheet__Major_Only___2[[NPDES ID2]:[ECHO BFR]],3,FALSE)</f>
        <v>TX</v>
      </c>
      <c r="AW1439" t="s">
        <v>41</v>
      </c>
      <c r="AX1439" t="str">
        <f>VLOOKUP(Sheet1[[#This Row],[NPDES ID2]],Combined_Sheet__Major_Only___2[[NPDES ID2]:[ECHO BFR]],27,FALSE)</f>
        <v>tempSludgeStore</v>
      </c>
      <c r="AY1439" t="str">
        <f>VLOOKUP(Sheet1[[#This Row],[NPDES ID2]],Combined_Sheet__Major_Only___2[[NPDES ID2]:[ECHO BFR]],28,FALSE)</f>
        <v>-</v>
      </c>
      <c r="AZ1439" t="str">
        <f>VLOOKUP(Sheet1[[#This Row],[NPDES ID2]],Combined_Sheet__Major_Only___2[[NPDES ID2]:[ECHO BFR]],29,FALSE)</f>
        <v>thickening</v>
      </c>
      <c r="BA1439">
        <f>VLOOKUP(Sheet1[[#This Row],[NPDES ID2]],Combined_Sheet__Major_Only___2[[NPDES ID2]:[ECHO BFR]],17,FALSE)</f>
        <v>29.301642000000001</v>
      </c>
      <c r="BB1439">
        <f>VLOOKUP(Sheet1[[#This Row],[NPDES ID2]],Combined_Sheet__Major_Only___2[[NPDES ID2]:[ECHO BFR]],18,FALSE)</f>
        <v>-96.098033999999998</v>
      </c>
      <c r="BC1439" s="2" t="str">
        <f>IF(ISNUMBER(SEARCH("aerobic",$AW1439)),"aerobic","")</f>
        <v>aerobic</v>
      </c>
      <c r="BD1439" s="2" t="str">
        <f>IF(ISNUMBER(SEARCH("anaer",$AW1439)),"anaer","")</f>
        <v/>
      </c>
      <c r="BE1439" s="2" t="str">
        <f>IF(ISNUMBER(SEARCH("thickening",$AZ1439)),"thickening","")</f>
        <v>thickening</v>
      </c>
      <c r="BF1439" s="4" t="str">
        <f>IF(ISNUMBER(SEARCH("airDry",$AW1439)),"airDry","")</f>
        <v/>
      </c>
      <c r="BG1439" s="4" t="str">
        <f>IF(ISNUMBER(SEARCH("heatDry",$AY1439)),"heatDry","")</f>
        <v/>
      </c>
      <c r="BH1439" s="4" t="str">
        <f>IF(AND(ISNUMBER(SEARCH("aerobic",$AW1439)),ISNUMBER(SEARCH("anaer",$AW1439))),"Combined Aer and Anaer.","")</f>
        <v/>
      </c>
    </row>
    <row r="1440" spans="1:60" x14ac:dyDescent="0.25">
      <c r="A1440" s="5">
        <v>1263</v>
      </c>
      <c r="B1440" t="s">
        <v>6030</v>
      </c>
      <c r="C1440">
        <v>205</v>
      </c>
      <c r="D1440">
        <v>563.02276586815958</v>
      </c>
      <c r="E1440">
        <v>559.62499123304815</v>
      </c>
      <c r="F1440">
        <v>412.24176159586392</v>
      </c>
      <c r="G1440">
        <v>711.85175960841025</v>
      </c>
      <c r="H1440">
        <v>-108.8873065456394</v>
      </c>
      <c r="I1440">
        <v>-110.2437175236095</v>
      </c>
      <c r="J1440">
        <v>-129.72064387582381</v>
      </c>
      <c r="K1440">
        <v>-87.40991845224228</v>
      </c>
      <c r="L1440">
        <v>143.66209903658361</v>
      </c>
      <c r="M1440">
        <v>143.16170963045971</v>
      </c>
      <c r="N1440">
        <v>141.41160314042151</v>
      </c>
      <c r="O1440">
        <v>147.37038467338539</v>
      </c>
      <c r="P1440">
        <v>4.7996658103870011</v>
      </c>
      <c r="Q1440">
        <v>4.8490275054873484</v>
      </c>
      <c r="R1440">
        <v>3.9166688114480599</v>
      </c>
      <c r="S1440">
        <v>5.6272324295429259</v>
      </c>
      <c r="T1440">
        <v>65558.460146578189</v>
      </c>
      <c r="U1440">
        <v>65558.57063514844</v>
      </c>
      <c r="V1440">
        <v>65513.703674713339</v>
      </c>
      <c r="W1440">
        <v>65603.380198908999</v>
      </c>
      <c r="X1440">
        <v>4210.4742961862412</v>
      </c>
      <c r="Y1440">
        <v>4224.8445578940091</v>
      </c>
      <c r="Z1440">
        <v>4101.7363126211176</v>
      </c>
      <c r="AA1440">
        <v>4277.8910131644116</v>
      </c>
      <c r="AB1440">
        <v>639.1865766141841</v>
      </c>
      <c r="AC1440">
        <v>631.68941918968108</v>
      </c>
      <c r="AD1440">
        <v>557.74764751875557</v>
      </c>
      <c r="AE1440">
        <v>736.98895975793641</v>
      </c>
      <c r="AF1440">
        <v>68.678130922594548</v>
      </c>
      <c r="AG1440">
        <v>68.438990081635254</v>
      </c>
      <c r="AH1440">
        <v>67.602233357889759</v>
      </c>
      <c r="AI1440">
        <v>70.450796930193732</v>
      </c>
      <c r="AJ1440">
        <v>0.61550217983259181</v>
      </c>
      <c r="AK1440">
        <v>0.61550217056025647</v>
      </c>
      <c r="AL1440">
        <v>0.61549702296366704</v>
      </c>
      <c r="AM1440">
        <v>0.61550725058104971</v>
      </c>
      <c r="AN1440">
        <v>0.96258596554878917</v>
      </c>
      <c r="AO1440">
        <v>0.96258596554878917</v>
      </c>
      <c r="AP1440">
        <v>0.96258596554878917</v>
      </c>
      <c r="AQ1440">
        <v>0.96258596554878917</v>
      </c>
      <c r="AR1440">
        <v>16.477471769688709</v>
      </c>
      <c r="AS1440">
        <v>16.477471769688709</v>
      </c>
      <c r="AT1440">
        <v>16.477471769688709</v>
      </c>
      <c r="AU1440">
        <v>16.477471769688709</v>
      </c>
      <c r="AV1440" t="str">
        <f>VLOOKUP(Sheet1[[#This Row],[NPDES ID2]],Combined_Sheet__Major_Only___2[[NPDES ID2]:[ECHO BFR]],3,FALSE)</f>
        <v>NC</v>
      </c>
      <c r="AW1440" t="s">
        <v>41</v>
      </c>
      <c r="AX1440" t="str">
        <f>VLOOKUP(Sheet1[[#This Row],[NPDES ID2]],Combined_Sheet__Major_Only___2[[NPDES ID2]:[ECHO BFR]],27,FALSE)</f>
        <v>-</v>
      </c>
      <c r="AY1440" t="str">
        <f>VLOOKUP(Sheet1[[#This Row],[NPDES ID2]],Combined_Sheet__Major_Only___2[[NPDES ID2]:[ECHO BFR]],28,FALSE)</f>
        <v>-</v>
      </c>
      <c r="AZ1440" t="str">
        <f>VLOOKUP(Sheet1[[#This Row],[NPDES ID2]],Combined_Sheet__Major_Only___2[[NPDES ID2]:[ECHO BFR]],29,FALSE)</f>
        <v>thickening</v>
      </c>
      <c r="BA1440">
        <f>VLOOKUP(Sheet1[[#This Row],[NPDES ID2]],Combined_Sheet__Major_Only___2[[NPDES ID2]:[ECHO BFR]],17,FALSE)</f>
        <v>35.662649999598699</v>
      </c>
      <c r="BB1440">
        <f>VLOOKUP(Sheet1[[#This Row],[NPDES ID2]],Combined_Sheet__Major_Only___2[[NPDES ID2]:[ECHO BFR]],18,FALSE)</f>
        <v>-80.463892525618903</v>
      </c>
      <c r="BC1440" s="2" t="str">
        <f>IF(ISNUMBER(SEARCH("aerobic",$AW1440)),"aerobic","")</f>
        <v>aerobic</v>
      </c>
      <c r="BD1440" s="2" t="str">
        <f>IF(ISNUMBER(SEARCH("anaer",$AW1440)),"anaer","")</f>
        <v/>
      </c>
      <c r="BE1440" s="2" t="str">
        <f>IF(ISNUMBER(SEARCH("thickening",$AZ1440)),"thickening","")</f>
        <v>thickening</v>
      </c>
      <c r="BF1440" s="4" t="str">
        <f>IF(ISNUMBER(SEARCH("airDry",$AW1440)),"airDry","")</f>
        <v/>
      </c>
      <c r="BG1440" s="4" t="str">
        <f>IF(ISNUMBER(SEARCH("heatDry",$AY1440)),"heatDry","")</f>
        <v/>
      </c>
      <c r="BH1440" s="4" t="str">
        <f>IF(AND(ISNUMBER(SEARCH("aerobic",$AW1440)),ISNUMBER(SEARCH("anaer",$AW1440))),"Combined Aer and Anaer.","")</f>
        <v/>
      </c>
    </row>
    <row r="1441" spans="1:60" x14ac:dyDescent="0.25">
      <c r="A1441" s="5">
        <v>553</v>
      </c>
      <c r="B1441" t="s">
        <v>2718</v>
      </c>
      <c r="C1441">
        <v>235.75</v>
      </c>
      <c r="D1441">
        <v>520.11085450549535</v>
      </c>
      <c r="E1441">
        <v>516.5573751090252</v>
      </c>
      <c r="F1441">
        <v>385.65784574153997</v>
      </c>
      <c r="G1441">
        <v>653.40490556694635</v>
      </c>
      <c r="H1441">
        <v>-111.1016039729422</v>
      </c>
      <c r="I1441">
        <v>-112.4895705943817</v>
      </c>
      <c r="J1441">
        <v>-131.84822567279269</v>
      </c>
      <c r="K1441">
        <v>-89.518852397854019</v>
      </c>
      <c r="L1441">
        <v>162.1495276401881</v>
      </c>
      <c r="M1441">
        <v>161.55077371238201</v>
      </c>
      <c r="N1441">
        <v>159.45666850517571</v>
      </c>
      <c r="O1441">
        <v>166.5867387346386</v>
      </c>
      <c r="P1441">
        <v>5.5257746954599192</v>
      </c>
      <c r="Q1441">
        <v>5.5755487098769718</v>
      </c>
      <c r="R1441">
        <v>4.5206737765674996</v>
      </c>
      <c r="S1441">
        <v>6.4467649920842769</v>
      </c>
      <c r="T1441">
        <v>65515.845534726002</v>
      </c>
      <c r="U1441">
        <v>65515.955953435317</v>
      </c>
      <c r="V1441">
        <v>65471.11736197432</v>
      </c>
      <c r="W1441">
        <v>65560.737184513171</v>
      </c>
      <c r="X1441">
        <v>4287.2875429289643</v>
      </c>
      <c r="Y1441">
        <v>4302.6395975516971</v>
      </c>
      <c r="Z1441">
        <v>4170.1624359722728</v>
      </c>
      <c r="AA1441">
        <v>4360.0578093152226</v>
      </c>
      <c r="AB1441">
        <v>662.35617876777314</v>
      </c>
      <c r="AC1441">
        <v>654.36605722962452</v>
      </c>
      <c r="AD1441">
        <v>576.55469941751028</v>
      </c>
      <c r="AE1441">
        <v>766.32839051727001</v>
      </c>
      <c r="AF1441">
        <v>67.405421288401641</v>
      </c>
      <c r="AG1441">
        <v>67.156602925014283</v>
      </c>
      <c r="AH1441">
        <v>66.285954972051087</v>
      </c>
      <c r="AI1441">
        <v>69.249859717335738</v>
      </c>
      <c r="AJ1441">
        <v>0.59993303372582385</v>
      </c>
      <c r="AK1441">
        <v>0.59993302307551488</v>
      </c>
      <c r="AL1441">
        <v>0.59992711251928688</v>
      </c>
      <c r="AM1441">
        <v>0.59993885605733854</v>
      </c>
      <c r="AN1441">
        <v>0.96256293640866053</v>
      </c>
      <c r="AO1441">
        <v>0.96256293640866042</v>
      </c>
      <c r="AP1441">
        <v>0.96256293640866042</v>
      </c>
      <c r="AQ1441">
        <v>0.96256293640866042</v>
      </c>
      <c r="AR1441">
        <v>15.99854981158974</v>
      </c>
      <c r="AS1441">
        <v>15.99854981158974</v>
      </c>
      <c r="AT1441">
        <v>15.99854981158974</v>
      </c>
      <c r="AU1441">
        <v>15.99854981158974</v>
      </c>
      <c r="AV1441" t="str">
        <f>VLOOKUP(Sheet1[[#This Row],[NPDES ID2]],Combined_Sheet__Major_Only___2[[NPDES ID2]:[ECHO BFR]],3,FALSE)</f>
        <v>IL</v>
      </c>
      <c r="AW1441" t="s">
        <v>41</v>
      </c>
      <c r="AX1441" t="str">
        <f>VLOOKUP(Sheet1[[#This Row],[NPDES ID2]],Combined_Sheet__Major_Only___2[[NPDES ID2]:[ECHO BFR]],27,FALSE)</f>
        <v>tempSludgeStore</v>
      </c>
      <c r="AY1441" t="str">
        <f>VLOOKUP(Sheet1[[#This Row],[NPDES ID2]],Combined_Sheet__Major_Only___2[[NPDES ID2]:[ECHO BFR]],28,FALSE)</f>
        <v>-</v>
      </c>
      <c r="AZ1441" t="str">
        <f>VLOOKUP(Sheet1[[#This Row],[NPDES ID2]],Combined_Sheet__Major_Only___2[[NPDES ID2]:[ECHO BFR]],29,FALSE)</f>
        <v>thickening</v>
      </c>
      <c r="BA1441">
        <f>VLOOKUP(Sheet1[[#This Row],[NPDES ID2]],Combined_Sheet__Major_Only___2[[NPDES ID2]:[ECHO BFR]],17,FALSE)</f>
        <v>42.480150000000002</v>
      </c>
      <c r="BB1441">
        <f>VLOOKUP(Sheet1[[#This Row],[NPDES ID2]],Combined_Sheet__Major_Only___2[[NPDES ID2]:[ECHO BFR]],18,FALSE)</f>
        <v>-88.099357999999995</v>
      </c>
      <c r="BC1441" s="2" t="str">
        <f>IF(ISNUMBER(SEARCH("aerobic",$AW1441)),"aerobic","")</f>
        <v>aerobic</v>
      </c>
      <c r="BD1441" s="2" t="str">
        <f>IF(ISNUMBER(SEARCH("anaer",$AW1441)),"anaer","")</f>
        <v/>
      </c>
      <c r="BE1441" s="2" t="str">
        <f>IF(ISNUMBER(SEARCH("thickening",$AZ1441)),"thickening","")</f>
        <v>thickening</v>
      </c>
      <c r="BF1441" s="4" t="str">
        <f>IF(ISNUMBER(SEARCH("airDry",$AW1441)),"airDry","")</f>
        <v/>
      </c>
      <c r="BG1441" s="4" t="str">
        <f>IF(ISNUMBER(SEARCH("heatDry",$AY1441)),"heatDry","")</f>
        <v/>
      </c>
      <c r="BH1441" s="4" t="str">
        <f>IF(AND(ISNUMBER(SEARCH("aerobic",$AW1441)),ISNUMBER(SEARCH("anaer",$AW1441))),"Combined Aer and Anaer.","")</f>
        <v/>
      </c>
    </row>
    <row r="1442" spans="1:60" x14ac:dyDescent="0.25">
      <c r="A1442" s="5">
        <v>2350</v>
      </c>
      <c r="B1442" t="s">
        <v>10965</v>
      </c>
      <c r="C1442">
        <v>351.61</v>
      </c>
      <c r="D1442">
        <v>405.52804521703882</v>
      </c>
      <c r="E1442">
        <v>402.17299139156211</v>
      </c>
      <c r="F1442">
        <v>313.95776300391839</v>
      </c>
      <c r="G1442">
        <v>499.7971760676034</v>
      </c>
      <c r="H1442">
        <v>-109.3650296919604</v>
      </c>
      <c r="I1442">
        <v>-110.7352162897533</v>
      </c>
      <c r="J1442">
        <v>-130.17695991417631</v>
      </c>
      <c r="K1442">
        <v>-87.849007000019384</v>
      </c>
      <c r="L1442">
        <v>245.33608804366989</v>
      </c>
      <c r="M1442">
        <v>244.46966998220671</v>
      </c>
      <c r="N1442">
        <v>241.43961773312941</v>
      </c>
      <c r="O1442">
        <v>251.75667040662731</v>
      </c>
      <c r="P1442">
        <v>8.2343473317887916</v>
      </c>
      <c r="Q1442">
        <v>8.3165679939327433</v>
      </c>
      <c r="R1442">
        <v>6.7234831366602243</v>
      </c>
      <c r="S1442">
        <v>9.6430980362825203</v>
      </c>
      <c r="T1442">
        <v>65507.038404610103</v>
      </c>
      <c r="U1442">
        <v>65507.14880888132</v>
      </c>
      <c r="V1442">
        <v>65462.316080415083</v>
      </c>
      <c r="W1442">
        <v>65551.924184464719</v>
      </c>
      <c r="X1442">
        <v>4225.5236648415157</v>
      </c>
      <c r="Y1442">
        <v>4240.1106847215051</v>
      </c>
      <c r="Z1442">
        <v>4114.9403321640493</v>
      </c>
      <c r="AA1442">
        <v>4294.1182301201743</v>
      </c>
      <c r="AB1442">
        <v>644.0578156248514</v>
      </c>
      <c r="AC1442">
        <v>636.45575493383831</v>
      </c>
      <c r="AD1442">
        <v>561.68324116437498</v>
      </c>
      <c r="AE1442">
        <v>743.18998153421933</v>
      </c>
      <c r="AF1442">
        <v>68.380656901778053</v>
      </c>
      <c r="AG1442">
        <v>68.139290288120463</v>
      </c>
      <c r="AH1442">
        <v>67.294553536440134</v>
      </c>
      <c r="AI1442">
        <v>70.170058969327727</v>
      </c>
      <c r="AJ1442">
        <v>0.6118626688968043</v>
      </c>
      <c r="AK1442">
        <v>0.61186265298085785</v>
      </c>
      <c r="AL1442">
        <v>0.61185382947906131</v>
      </c>
      <c r="AM1442">
        <v>0.61187136075568449</v>
      </c>
      <c r="AN1442">
        <v>0.96255817345799533</v>
      </c>
      <c r="AO1442">
        <v>0.96255817345799533</v>
      </c>
      <c r="AP1442">
        <v>0.96255817345799533</v>
      </c>
      <c r="AQ1442">
        <v>0.96255817345799533</v>
      </c>
      <c r="AR1442">
        <v>16.365397123965689</v>
      </c>
      <c r="AS1442">
        <v>16.365397123965689</v>
      </c>
      <c r="AT1442">
        <v>16.365397123965689</v>
      </c>
      <c r="AU1442">
        <v>16.365397123965689</v>
      </c>
      <c r="AV1442" t="str">
        <f>VLOOKUP(Sheet1[[#This Row],[NPDES ID2]],Combined_Sheet__Major_Only___2[[NPDES ID2]:[ECHO BFR]],3,FALSE)</f>
        <v>NY</v>
      </c>
      <c r="AW1442" t="s">
        <v>12185</v>
      </c>
      <c r="AX1442" t="str">
        <f>VLOOKUP(Sheet1[[#This Row],[NPDES ID2]],Combined_Sheet__Major_Only___2[[NPDES ID2]:[ECHO BFR]],27,FALSE)</f>
        <v>methaneBioCaptureRecover</v>
      </c>
      <c r="AY1442" t="str">
        <f>VLOOKUP(Sheet1[[#This Row],[NPDES ID2]],Combined_Sheet__Major_Only___2[[NPDES ID2]:[ECHO BFR]],28,FALSE)</f>
        <v>-</v>
      </c>
      <c r="AZ1442" t="str">
        <f>VLOOKUP(Sheet1[[#This Row],[NPDES ID2]],Combined_Sheet__Major_Only___2[[NPDES ID2]:[ECHO BFR]],29,FALSE)</f>
        <v>thickening</v>
      </c>
      <c r="BA1442">
        <f>VLOOKUP(Sheet1[[#This Row],[NPDES ID2]],Combined_Sheet__Major_Only___2[[NPDES ID2]:[ECHO BFR]],17,FALSE)</f>
        <v>40.797722</v>
      </c>
      <c r="BB1442">
        <f>VLOOKUP(Sheet1[[#This Row],[NPDES ID2]],Combined_Sheet__Major_Only___2[[NPDES ID2]:[ECHO BFR]],18,FALSE)</f>
        <v>-73.712138999999993</v>
      </c>
      <c r="BC1442" s="2" t="str">
        <f>IF(ISNUMBER(SEARCH("aerobic",$AW1442)),"aerobic","")</f>
        <v/>
      </c>
      <c r="BD1442" s="2" t="str">
        <f>IF(ISNUMBER(SEARCH("anaer",$AW1442)),"anaer","")</f>
        <v>anaer</v>
      </c>
      <c r="BE1442" s="2" t="str">
        <f>IF(ISNUMBER(SEARCH("thickening",$AZ1442)),"thickening","")</f>
        <v>thickening</v>
      </c>
      <c r="BF1442" s="3" t="str">
        <f>IF(ISNUMBER(SEARCH("airDry",$AW1442)),"airDry","")</f>
        <v/>
      </c>
      <c r="BG1442" s="3" t="str">
        <f>IF(ISNUMBER(SEARCH("heatDry",$AY1442)),"heatDry","")</f>
        <v/>
      </c>
      <c r="BH1442" s="3" t="str">
        <f>IF(AND(ISNUMBER(SEARCH("aerobic",$AW1442)),ISNUMBER(SEARCH("anaer",$AW1442))),"Combined Aer and Anaer.","")</f>
        <v/>
      </c>
    </row>
    <row r="1443" spans="1:60" x14ac:dyDescent="0.25">
      <c r="A1443" s="5">
        <v>225</v>
      </c>
      <c r="B1443" t="s">
        <v>1178</v>
      </c>
      <c r="C1443">
        <v>2562</v>
      </c>
      <c r="D1443">
        <v>585.67662992622502</v>
      </c>
      <c r="E1443">
        <v>581.01003792479173</v>
      </c>
      <c r="F1443">
        <v>478.24685370811932</v>
      </c>
      <c r="G1443">
        <v>680.27670723691904</v>
      </c>
      <c r="H1443">
        <v>-109.0154839355076</v>
      </c>
      <c r="I1443">
        <v>-110.5205131441904</v>
      </c>
      <c r="J1443">
        <v>-129.80098088732939</v>
      </c>
      <c r="K1443">
        <v>-87.266271199817453</v>
      </c>
      <c r="L1443">
        <v>1784.894543698086</v>
      </c>
      <c r="M1443">
        <v>1778.557370611524</v>
      </c>
      <c r="N1443">
        <v>1756.420964827463</v>
      </c>
      <c r="O1443">
        <v>1831.826400583343</v>
      </c>
      <c r="P1443">
        <v>59.998518345659583</v>
      </c>
      <c r="Q1443">
        <v>60.59051916944081</v>
      </c>
      <c r="R1443">
        <v>49.000612865147318</v>
      </c>
      <c r="S1443">
        <v>70.241999377500463</v>
      </c>
      <c r="T1443">
        <v>65490.313038827859</v>
      </c>
      <c r="U1443">
        <v>65490.42341568011</v>
      </c>
      <c r="V1443">
        <v>65445.601821457443</v>
      </c>
      <c r="W1443">
        <v>65535.187671263557</v>
      </c>
      <c r="X1443">
        <v>4230.9426225522757</v>
      </c>
      <c r="Y1443">
        <v>4245.6262198169406</v>
      </c>
      <c r="Z1443">
        <v>4119.7154641213874</v>
      </c>
      <c r="AA1443">
        <v>4299.9454085208026</v>
      </c>
      <c r="AB1443">
        <v>645.86598025589524</v>
      </c>
      <c r="AC1443">
        <v>638.239700911206</v>
      </c>
      <c r="AD1443">
        <v>563.11045033433811</v>
      </c>
      <c r="AE1443">
        <v>745.55433867454383</v>
      </c>
      <c r="AF1443">
        <v>68.282660282342206</v>
      </c>
      <c r="AG1443">
        <v>68.041126443253404</v>
      </c>
      <c r="AH1443">
        <v>67.192869462643714</v>
      </c>
      <c r="AI1443">
        <v>70.076927033981562</v>
      </c>
      <c r="AJ1443">
        <v>0.61066381405555181</v>
      </c>
      <c r="AK1443">
        <v>0.61066369566831402</v>
      </c>
      <c r="AL1443">
        <v>0.61059941059851364</v>
      </c>
      <c r="AM1443">
        <v>0.61072714904268977</v>
      </c>
      <c r="AN1443">
        <v>0.96254912493931044</v>
      </c>
      <c r="AO1443">
        <v>0.96254912493931033</v>
      </c>
      <c r="AP1443">
        <v>0.96254912493931033</v>
      </c>
      <c r="AQ1443">
        <v>0.96254912493931033</v>
      </c>
      <c r="AR1443">
        <v>16.326621817287009</v>
      </c>
      <c r="AS1443">
        <v>16.326621817287009</v>
      </c>
      <c r="AT1443">
        <v>16.326621817287009</v>
      </c>
      <c r="AU1443">
        <v>16.326621817287009</v>
      </c>
      <c r="AV1443" t="str">
        <f>VLOOKUP(Sheet1[[#This Row],[NPDES ID2]],Combined_Sheet__Major_Only___2[[NPDES ID2]:[ECHO BFR]],3,FALSE)</f>
        <v>UT</v>
      </c>
      <c r="AW1443" t="s">
        <v>12185</v>
      </c>
      <c r="AX1443" t="str">
        <f>VLOOKUP(Sheet1[[#This Row],[NPDES ID2]],Combined_Sheet__Major_Only___2[[NPDES ID2]:[ECHO BFR]],27,FALSE)</f>
        <v>-</v>
      </c>
      <c r="AY1443" t="str">
        <f>VLOOKUP(Sheet1[[#This Row],[NPDES ID2]],Combined_Sheet__Major_Only___2[[NPDES ID2]:[ECHO BFR]],28,FALSE)</f>
        <v>highTempCompost</v>
      </c>
      <c r="AZ1443" t="str">
        <f>VLOOKUP(Sheet1[[#This Row],[NPDES ID2]],Combined_Sheet__Major_Only___2[[NPDES ID2]:[ECHO BFR]],29,FALSE)</f>
        <v>thickening, preliminaryOps</v>
      </c>
      <c r="BA1443">
        <f>VLOOKUP(Sheet1[[#This Row],[NPDES ID2]],Combined_Sheet__Major_Only___2[[NPDES ID2]:[ECHO BFR]],17,FALSE)</f>
        <v>41.000700000000002</v>
      </c>
      <c r="BB1443">
        <f>VLOOKUP(Sheet1[[#This Row],[NPDES ID2]],Combined_Sheet__Major_Only___2[[NPDES ID2]:[ECHO BFR]],18,FALSE)</f>
        <v>-111.94493199999999</v>
      </c>
      <c r="BC1443" s="2" t="str">
        <f>IF(ISNUMBER(SEARCH("aerobic",$AW1443)),"aerobic","")</f>
        <v/>
      </c>
      <c r="BD1443" s="2" t="str">
        <f>IF(ISNUMBER(SEARCH("anaer",$AW1443)),"anaer","")</f>
        <v>anaer</v>
      </c>
      <c r="BE1443" s="2" t="str">
        <f>IF(ISNUMBER(SEARCH("thickening",$AZ1443)),"thickening","")</f>
        <v>thickening</v>
      </c>
      <c r="BF1443" s="4" t="str">
        <f>IF(ISNUMBER(SEARCH("airDry",$AW1443)),"airDry","")</f>
        <v/>
      </c>
      <c r="BG1443" s="4" t="str">
        <f>IF(ISNUMBER(SEARCH("heatDry",$AY1443)),"heatDry","")</f>
        <v/>
      </c>
      <c r="BH1443" s="4" t="str">
        <f>IF(AND(ISNUMBER(SEARCH("aerobic",$AW1443)),ISNUMBER(SEARCH("anaer",$AW1443))),"Combined Aer and Anaer.","")</f>
        <v/>
      </c>
    </row>
    <row r="1444" spans="1:60" x14ac:dyDescent="0.25">
      <c r="A1444" s="5">
        <v>2322</v>
      </c>
      <c r="B1444" t="s">
        <v>10844</v>
      </c>
      <c r="C1444">
        <v>389.52</v>
      </c>
      <c r="D1444">
        <v>390.08492020326872</v>
      </c>
      <c r="E1444">
        <v>385.48961217736098</v>
      </c>
      <c r="F1444">
        <v>302.99293667782553</v>
      </c>
      <c r="G1444">
        <v>480.52532378860718</v>
      </c>
      <c r="H1444">
        <v>-110.2807612345833</v>
      </c>
      <c r="I1444">
        <v>-111.6812726708208</v>
      </c>
      <c r="J1444">
        <v>-131.0562393417265</v>
      </c>
      <c r="K1444">
        <v>-88.71790988289257</v>
      </c>
      <c r="L1444">
        <v>269.67561618320138</v>
      </c>
      <c r="M1444">
        <v>268.69969889970872</v>
      </c>
      <c r="N1444">
        <v>265.28676815587579</v>
      </c>
      <c r="O1444">
        <v>276.90756843956098</v>
      </c>
      <c r="P1444">
        <v>9.1263997516346826</v>
      </c>
      <c r="Q1444">
        <v>9.212662019220911</v>
      </c>
      <c r="R1444">
        <v>7.4597765903086266</v>
      </c>
      <c r="S1444">
        <v>10.665865480431901</v>
      </c>
      <c r="T1444">
        <v>65489.93585059543</v>
      </c>
      <c r="U1444">
        <v>65490.046226829312</v>
      </c>
      <c r="V1444">
        <v>65445.224883704643</v>
      </c>
      <c r="W1444">
        <v>65534.810231635987</v>
      </c>
      <c r="X1444">
        <v>4257.546820995537</v>
      </c>
      <c r="Y1444">
        <v>4272.5424856572281</v>
      </c>
      <c r="Z1444">
        <v>4143.4761581816274</v>
      </c>
      <c r="AA1444">
        <v>4328.3669835534511</v>
      </c>
      <c r="AB1444">
        <v>653.69042620819118</v>
      </c>
      <c r="AC1444">
        <v>645.88418697439511</v>
      </c>
      <c r="AD1444">
        <v>569.50462168708475</v>
      </c>
      <c r="AE1444">
        <v>755.38251966563928</v>
      </c>
      <c r="AF1444">
        <v>67.849366832633194</v>
      </c>
      <c r="AG1444">
        <v>67.603966818779938</v>
      </c>
      <c r="AH1444">
        <v>66.745071636923754</v>
      </c>
      <c r="AI1444">
        <v>69.668723280735946</v>
      </c>
      <c r="AJ1444">
        <v>0.60536322505498819</v>
      </c>
      <c r="AK1444">
        <v>0.60536320742673699</v>
      </c>
      <c r="AL1444">
        <v>0.60535343852102086</v>
      </c>
      <c r="AM1444">
        <v>0.60537284823866466</v>
      </c>
      <c r="AN1444">
        <v>0.96254892082788845</v>
      </c>
      <c r="AO1444">
        <v>0.96254892082788857</v>
      </c>
      <c r="AP1444">
        <v>0.96254892082788857</v>
      </c>
      <c r="AQ1444">
        <v>0.96254892082788857</v>
      </c>
      <c r="AR1444">
        <v>16.165446490613132</v>
      </c>
      <c r="AS1444">
        <v>16.165446490613132</v>
      </c>
      <c r="AT1444">
        <v>16.165446490613132</v>
      </c>
      <c r="AU1444">
        <v>16.165446490613132</v>
      </c>
      <c r="AV1444" t="str">
        <f>VLOOKUP(Sheet1[[#This Row],[NPDES ID2]],Combined_Sheet__Major_Only___2[[NPDES ID2]:[ECHO BFR]],3,FALSE)</f>
        <v>TX</v>
      </c>
      <c r="AW1444" t="s">
        <v>41</v>
      </c>
      <c r="AX1444" t="str">
        <f>VLOOKUP(Sheet1[[#This Row],[NPDES ID2]],Combined_Sheet__Major_Only___2[[NPDES ID2]:[ECHO BFR]],27,FALSE)</f>
        <v>-</v>
      </c>
      <c r="AY1444" t="str">
        <f>VLOOKUP(Sheet1[[#This Row],[NPDES ID2]],Combined_Sheet__Major_Only___2[[NPDES ID2]:[ECHO BFR]],28,FALSE)</f>
        <v>-</v>
      </c>
      <c r="AZ1444" t="str">
        <f>VLOOKUP(Sheet1[[#This Row],[NPDES ID2]],Combined_Sheet__Major_Only___2[[NPDES ID2]:[ECHO BFR]],29,FALSE)</f>
        <v>preliminaryOps, thickening</v>
      </c>
      <c r="BA1444">
        <f>VLOOKUP(Sheet1[[#This Row],[NPDES ID2]],Combined_Sheet__Major_Only___2[[NPDES ID2]:[ECHO BFR]],17,FALSE)</f>
        <v>30.571138000000001</v>
      </c>
      <c r="BB1444">
        <f>VLOOKUP(Sheet1[[#This Row],[NPDES ID2]],Combined_Sheet__Major_Only___2[[NPDES ID2]:[ECHO BFR]],18,FALSE)</f>
        <v>-96.217744999999994</v>
      </c>
      <c r="BC1444" s="2" t="str">
        <f>IF(ISNUMBER(SEARCH("aerobic",$AW1444)),"aerobic","")</f>
        <v>aerobic</v>
      </c>
      <c r="BD1444" s="2" t="str">
        <f>IF(ISNUMBER(SEARCH("anaer",$AW1444)),"anaer","")</f>
        <v/>
      </c>
      <c r="BE1444" s="2" t="str">
        <f>IF(ISNUMBER(SEARCH("thickening",$AZ1444)),"thickening","")</f>
        <v>thickening</v>
      </c>
      <c r="BF1444" s="3" t="str">
        <f>IF(ISNUMBER(SEARCH("airDry",$AW1444)),"airDry","")</f>
        <v/>
      </c>
      <c r="BG1444" s="3" t="str">
        <f>IF(ISNUMBER(SEARCH("heatDry",$AY1444)),"heatDry","")</f>
        <v/>
      </c>
      <c r="BH1444" s="3" t="str">
        <f>IF(AND(ISNUMBER(SEARCH("aerobic",$AW1444)),ISNUMBER(SEARCH("anaer",$AW1444))),"Combined Aer and Anaer.","")</f>
        <v/>
      </c>
    </row>
    <row r="1445" spans="1:60" x14ac:dyDescent="0.25">
      <c r="A1445" s="5">
        <v>2165</v>
      </c>
      <c r="B1445" t="s">
        <v>10166</v>
      </c>
      <c r="C1445">
        <v>748.5</v>
      </c>
      <c r="D1445">
        <v>314.00892395201129</v>
      </c>
      <c r="E1445">
        <v>306.80986419598008</v>
      </c>
      <c r="F1445">
        <v>264.37041059511279</v>
      </c>
      <c r="G1445">
        <v>376.5184655684979</v>
      </c>
      <c r="H1445">
        <v>-138.54992360273911</v>
      </c>
      <c r="I1445">
        <v>-139.89106961858209</v>
      </c>
      <c r="J1445">
        <v>-158.5566648452336</v>
      </c>
      <c r="K1445">
        <v>-115.6156531210052</v>
      </c>
      <c r="L1445">
        <v>565.18659449480253</v>
      </c>
      <c r="M1445">
        <v>561.81484897439498</v>
      </c>
      <c r="N1445">
        <v>550.02506605931455</v>
      </c>
      <c r="O1445">
        <v>590.17066941427856</v>
      </c>
      <c r="P1445">
        <v>23.35480489566902</v>
      </c>
      <c r="Q1445">
        <v>23.25205340981233</v>
      </c>
      <c r="R1445">
        <v>19.59297880022212</v>
      </c>
      <c r="S1445">
        <v>26.268459233168041</v>
      </c>
      <c r="T1445">
        <v>65483.202844197403</v>
      </c>
      <c r="U1445">
        <v>65483.313209393418</v>
      </c>
      <c r="V1445">
        <v>65438.496348498556</v>
      </c>
      <c r="W1445">
        <v>65528.072737704228</v>
      </c>
      <c r="X1445">
        <v>5149.5243456308508</v>
      </c>
      <c r="Y1445">
        <v>5177.4505369497274</v>
      </c>
      <c r="Z1445">
        <v>4926.4786906928748</v>
      </c>
      <c r="AA1445">
        <v>5289.403381858313</v>
      </c>
      <c r="AB1445">
        <v>984.04268149679319</v>
      </c>
      <c r="AC1445">
        <v>970.38226239891162</v>
      </c>
      <c r="AD1445">
        <v>825.88596229696577</v>
      </c>
      <c r="AE1445">
        <v>1190.2917096374931</v>
      </c>
      <c r="AF1445">
        <v>56.110912498210091</v>
      </c>
      <c r="AG1445">
        <v>55.776436099260941</v>
      </c>
      <c r="AH1445">
        <v>54.605547889706997</v>
      </c>
      <c r="AI1445">
        <v>58.590947876388128</v>
      </c>
      <c r="AJ1445">
        <v>0.46204415034955948</v>
      </c>
      <c r="AK1445">
        <v>0.4620441185362027</v>
      </c>
      <c r="AL1445">
        <v>0.4620265770213407</v>
      </c>
      <c r="AM1445">
        <v>0.46206143079044909</v>
      </c>
      <c r="AN1445">
        <v>0.96254527695834424</v>
      </c>
      <c r="AO1445">
        <v>0.96254527695834458</v>
      </c>
      <c r="AP1445">
        <v>0.96254527695834458</v>
      </c>
      <c r="AQ1445">
        <v>0.96254527695834458</v>
      </c>
      <c r="AR1445">
        <v>11.75678778891289</v>
      </c>
      <c r="AS1445">
        <v>11.75678778891289</v>
      </c>
      <c r="AT1445">
        <v>11.75678778891289</v>
      </c>
      <c r="AU1445">
        <v>11.75678778891289</v>
      </c>
      <c r="AV1445" t="str">
        <f>VLOOKUP(Sheet1[[#This Row],[NPDES ID2]],Combined_Sheet__Major_Only___2[[NPDES ID2]:[ECHO BFR]],3,FALSE)</f>
        <v>NJ</v>
      </c>
      <c r="AW1445" t="s">
        <v>54</v>
      </c>
      <c r="AX1445" t="str">
        <f>VLOOKUP(Sheet1[[#This Row],[NPDES ID2]],Combined_Sheet__Major_Only___2[[NPDES ID2]:[ECHO BFR]],27,FALSE)</f>
        <v>-</v>
      </c>
      <c r="AY1445" t="str">
        <f>VLOOKUP(Sheet1[[#This Row],[NPDES ID2]],Combined_Sheet__Major_Only___2[[NPDES ID2]:[ECHO BFR]],28,FALSE)</f>
        <v>-</v>
      </c>
      <c r="AZ1445" t="str">
        <f>VLOOKUP(Sheet1[[#This Row],[NPDES ID2]],Combined_Sheet__Major_Only___2[[NPDES ID2]:[ECHO BFR]],29,FALSE)</f>
        <v>thickening, preliminaryOps</v>
      </c>
      <c r="BA1445">
        <f>VLOOKUP(Sheet1[[#This Row],[NPDES ID2]],Combined_Sheet__Major_Only___2[[NPDES ID2]:[ECHO BFR]],17,FALSE)</f>
        <v>39.110281000000001</v>
      </c>
      <c r="BB1445">
        <f>VLOOKUP(Sheet1[[#This Row],[NPDES ID2]],Combined_Sheet__Major_Only___2[[NPDES ID2]:[ECHO BFR]],18,FALSE)</f>
        <v>-74.793442999999996</v>
      </c>
      <c r="BC1445" s="2" t="str">
        <f>IF(ISNUMBER(SEARCH("aerobic",$AW1445)),"aerobic","")</f>
        <v/>
      </c>
      <c r="BD1445" s="2" t="str">
        <f>IF(ISNUMBER(SEARCH("anaer",$AW1445)),"anaer","")</f>
        <v/>
      </c>
      <c r="BE1445" s="2" t="str">
        <f>IF(ISNUMBER(SEARCH("thickening",$AZ1445)),"thickening","")</f>
        <v>thickening</v>
      </c>
      <c r="BF1445" s="4" t="str">
        <f>IF(ISNUMBER(SEARCH("airDry",$AW1445)),"airDry","")</f>
        <v/>
      </c>
      <c r="BG1445" s="4" t="str">
        <f>IF(ISNUMBER(SEARCH("heatDry",$AY1445)),"heatDry","")</f>
        <v/>
      </c>
      <c r="BH1445" s="4" t="str">
        <f>IF(AND(ISNUMBER(SEARCH("aerobic",$AW1445)),ISNUMBER(SEARCH("anaer",$AW1445))),"Combined Aer and Anaer.","")</f>
        <v/>
      </c>
    </row>
    <row r="1446" spans="1:60" x14ac:dyDescent="0.25">
      <c r="A1446" s="5">
        <v>1605</v>
      </c>
      <c r="B1446" t="s">
        <v>7544</v>
      </c>
      <c r="C1446">
        <v>76.11</v>
      </c>
      <c r="D1446">
        <v>1300.335608507658</v>
      </c>
      <c r="E1446">
        <v>1286.993681462963</v>
      </c>
      <c r="F1446">
        <v>897.59392440804731</v>
      </c>
      <c r="G1446">
        <v>1694.9086890267311</v>
      </c>
      <c r="H1446">
        <v>-109.41498989674881</v>
      </c>
      <c r="I1446">
        <v>-110.79897420706401</v>
      </c>
      <c r="J1446">
        <v>-130.22993683330739</v>
      </c>
      <c r="K1446">
        <v>-87.927612517699202</v>
      </c>
      <c r="L1446">
        <v>53.11298011232666</v>
      </c>
      <c r="M1446">
        <v>52.925500372000933</v>
      </c>
      <c r="N1446">
        <v>52.269746631830571</v>
      </c>
      <c r="O1446">
        <v>54.502406632350407</v>
      </c>
      <c r="P1446">
        <v>1.7824278243849729</v>
      </c>
      <c r="Q1446">
        <v>1.800244921964282</v>
      </c>
      <c r="R1446">
        <v>1.455353414509468</v>
      </c>
      <c r="S1446">
        <v>2.087417298216792</v>
      </c>
      <c r="T1446">
        <v>65464.972478115043</v>
      </c>
      <c r="U1446">
        <v>65465.082813424808</v>
      </c>
      <c r="V1446">
        <v>65420.278088667343</v>
      </c>
      <c r="W1446">
        <v>65509.830221123593</v>
      </c>
      <c r="X1446">
        <v>4222.2386021976408</v>
      </c>
      <c r="Y1446">
        <v>4236.8067622334756</v>
      </c>
      <c r="Z1446">
        <v>4111.7847651975844</v>
      </c>
      <c r="AA1446">
        <v>4290.7521658353653</v>
      </c>
      <c r="AB1446">
        <v>643.46873846157041</v>
      </c>
      <c r="AC1446">
        <v>635.87335416622625</v>
      </c>
      <c r="AD1446">
        <v>561.18400612624691</v>
      </c>
      <c r="AE1446">
        <v>742.48334809983419</v>
      </c>
      <c r="AF1446">
        <v>68.38904396398182</v>
      </c>
      <c r="AG1446">
        <v>68.147669047882744</v>
      </c>
      <c r="AH1446">
        <v>67.30326917217694</v>
      </c>
      <c r="AI1446">
        <v>70.178055553375728</v>
      </c>
      <c r="AJ1446">
        <v>0.61196527302668846</v>
      </c>
      <c r="AK1446">
        <v>0.61196526959182229</v>
      </c>
      <c r="AL1446">
        <v>0.61196336039282007</v>
      </c>
      <c r="AM1446">
        <v>0.61196715370792043</v>
      </c>
      <c r="AN1446">
        <v>0.96253540721492459</v>
      </c>
      <c r="AO1446">
        <v>0.96253540721492448</v>
      </c>
      <c r="AP1446">
        <v>0.96253540721492448</v>
      </c>
      <c r="AQ1446">
        <v>0.96253540721492448</v>
      </c>
      <c r="AR1446">
        <v>16.368789940919161</v>
      </c>
      <c r="AS1446">
        <v>16.368789940919161</v>
      </c>
      <c r="AT1446">
        <v>16.368789940919161</v>
      </c>
      <c r="AU1446">
        <v>16.368789940919161</v>
      </c>
      <c r="AV1446" t="str">
        <f>VLOOKUP(Sheet1[[#This Row],[NPDES ID2]],Combined_Sheet__Major_Only___2[[NPDES ID2]:[ECHO BFR]],3,FALSE)</f>
        <v>WV</v>
      </c>
      <c r="AW1446" t="s">
        <v>41</v>
      </c>
      <c r="AX1446" t="str">
        <f>VLOOKUP(Sheet1[[#This Row],[NPDES ID2]],Combined_Sheet__Major_Only___2[[NPDES ID2]:[ECHO BFR]],27,FALSE)</f>
        <v>-</v>
      </c>
      <c r="AY1446" t="str">
        <f>VLOOKUP(Sheet1[[#This Row],[NPDES ID2]],Combined_Sheet__Major_Only___2[[NPDES ID2]:[ECHO BFR]],28,FALSE)</f>
        <v>-</v>
      </c>
      <c r="AZ1446" t="str">
        <f>VLOOKUP(Sheet1[[#This Row],[NPDES ID2]],Combined_Sheet__Major_Only___2[[NPDES ID2]:[ECHO BFR]],29,FALSE)</f>
        <v>thickening</v>
      </c>
      <c r="BA1446">
        <f>VLOOKUP(Sheet1[[#This Row],[NPDES ID2]],Combined_Sheet__Major_Only___2[[NPDES ID2]:[ECHO BFR]],17,FALSE)</f>
        <v>37.793084999999998</v>
      </c>
      <c r="BB1446">
        <f>VLOOKUP(Sheet1[[#This Row],[NPDES ID2]],Combined_Sheet__Major_Only___2[[NPDES ID2]:[ECHO BFR]],18,FALSE)</f>
        <v>-80.301526999999993</v>
      </c>
      <c r="BC1446" s="2" t="str">
        <f>IF(ISNUMBER(SEARCH("aerobic",$AW1446)),"aerobic","")</f>
        <v>aerobic</v>
      </c>
      <c r="BD1446" s="2" t="str">
        <f>IF(ISNUMBER(SEARCH("anaer",$AW1446)),"anaer","")</f>
        <v/>
      </c>
      <c r="BE1446" s="2" t="str">
        <f>IF(ISNUMBER(SEARCH("thickening",$AZ1446)),"thickening","")</f>
        <v>thickening</v>
      </c>
      <c r="BF1446" s="4" t="str">
        <f>IF(ISNUMBER(SEARCH("airDry",$AW1446)),"airDry","")</f>
        <v/>
      </c>
      <c r="BG1446" s="4" t="str">
        <f>IF(ISNUMBER(SEARCH("heatDry",$AY1446)),"heatDry","")</f>
        <v/>
      </c>
      <c r="BH1446" s="4" t="str">
        <f>IF(AND(ISNUMBER(SEARCH("aerobic",$AW1446)),ISNUMBER(SEARCH("anaer",$AW1446))),"Combined Aer and Anaer.","")</f>
        <v/>
      </c>
    </row>
    <row r="1447" spans="1:60" x14ac:dyDescent="0.25">
      <c r="A1447" s="5">
        <v>2141</v>
      </c>
      <c r="B1447" t="s">
        <v>10056</v>
      </c>
      <c r="C1447">
        <v>835.59</v>
      </c>
      <c r="D1447">
        <v>339.32483654953938</v>
      </c>
      <c r="E1447">
        <v>331.19053362766408</v>
      </c>
      <c r="F1447">
        <v>287.14773222541811</v>
      </c>
      <c r="G1447">
        <v>401.35274201507622</v>
      </c>
      <c r="H1447">
        <v>-108.04355872296659</v>
      </c>
      <c r="I1447">
        <v>-109.3385536693303</v>
      </c>
      <c r="J1447">
        <v>-128.8992405926374</v>
      </c>
      <c r="K1447">
        <v>-86.536581920260588</v>
      </c>
      <c r="L1447">
        <v>589.06057416981309</v>
      </c>
      <c r="M1447">
        <v>587.0472153343444</v>
      </c>
      <c r="N1447">
        <v>580.0079068598908</v>
      </c>
      <c r="O1447">
        <v>603.97844728370615</v>
      </c>
      <c r="P1447">
        <v>19.556023707231699</v>
      </c>
      <c r="Q1447">
        <v>19.76979464546951</v>
      </c>
      <c r="R1447">
        <v>15.945263792786751</v>
      </c>
      <c r="S1447">
        <v>22.96476523300479</v>
      </c>
      <c r="T1447">
        <v>65450.788885548092</v>
      </c>
      <c r="U1447">
        <v>65450.899197605788</v>
      </c>
      <c r="V1447">
        <v>65406.103915008003</v>
      </c>
      <c r="W1447">
        <v>65495.637175223877</v>
      </c>
      <c r="X1447">
        <v>4178.6487394256346</v>
      </c>
      <c r="Y1447">
        <v>4192.6945508610424</v>
      </c>
      <c r="Z1447">
        <v>4072.6962211788482</v>
      </c>
      <c r="AA1447">
        <v>4244.2928629370572</v>
      </c>
      <c r="AB1447">
        <v>630.93451127594267</v>
      </c>
      <c r="AC1447">
        <v>623.60213609445032</v>
      </c>
      <c r="AD1447">
        <v>550.94887299549782</v>
      </c>
      <c r="AE1447">
        <v>726.73005796552854</v>
      </c>
      <c r="AF1447">
        <v>69.089036919984977</v>
      </c>
      <c r="AG1447">
        <v>68.853188827271737</v>
      </c>
      <c r="AH1447">
        <v>68.027112875780688</v>
      </c>
      <c r="AI1447">
        <v>70.838333288402467</v>
      </c>
      <c r="AJ1447">
        <v>0.62053000108021594</v>
      </c>
      <c r="AK1447">
        <v>0.62052996309640718</v>
      </c>
      <c r="AL1447">
        <v>0.62050899916716462</v>
      </c>
      <c r="AM1447">
        <v>0.62055065286357725</v>
      </c>
      <c r="AN1447">
        <v>0.96252772475694259</v>
      </c>
      <c r="AO1447">
        <v>0.96252772475694293</v>
      </c>
      <c r="AP1447">
        <v>0.96252772475694293</v>
      </c>
      <c r="AQ1447">
        <v>0.96252772475694293</v>
      </c>
      <c r="AR1447">
        <v>16.63158231589869</v>
      </c>
      <c r="AS1447">
        <v>16.63158231589869</v>
      </c>
      <c r="AT1447">
        <v>16.63158231589869</v>
      </c>
      <c r="AU1447">
        <v>16.63158231589869</v>
      </c>
      <c r="AV1447" t="str">
        <f>VLOOKUP(Sheet1[[#This Row],[NPDES ID2]],Combined_Sheet__Major_Only___2[[NPDES ID2]:[ECHO BFR]],3,FALSE)</f>
        <v>MN</v>
      </c>
      <c r="AW1447" t="s">
        <v>12185</v>
      </c>
      <c r="AX1447" t="str">
        <f>VLOOKUP(Sheet1[[#This Row],[NPDES ID2]],Combined_Sheet__Major_Only___2[[NPDES ID2]:[ECHO BFR]],27,FALSE)</f>
        <v>methaneBioCaptureRecover</v>
      </c>
      <c r="AY1447" t="str">
        <f>VLOOKUP(Sheet1[[#This Row],[NPDES ID2]],Combined_Sheet__Major_Only___2[[NPDES ID2]:[ECHO BFR]],28,FALSE)</f>
        <v>-</v>
      </c>
      <c r="AZ1447" t="str">
        <f>VLOOKUP(Sheet1[[#This Row],[NPDES ID2]],Combined_Sheet__Major_Only___2[[NPDES ID2]:[ECHO BFR]],29,FALSE)</f>
        <v>thickening, preliminaryOps</v>
      </c>
      <c r="BA1447">
        <f>VLOOKUP(Sheet1[[#This Row],[NPDES ID2]],Combined_Sheet__Major_Only___2[[NPDES ID2]:[ECHO BFR]],17,FALSE)</f>
        <v>43.6556</v>
      </c>
      <c r="BB1447">
        <f>VLOOKUP(Sheet1[[#This Row],[NPDES ID2]],Combined_Sheet__Major_Only___2[[NPDES ID2]:[ECHO BFR]],18,FALSE)</f>
        <v>-92.973600000000005</v>
      </c>
      <c r="BC1447" s="2" t="str">
        <f>IF(ISNUMBER(SEARCH("aerobic",$AW1447)),"aerobic","")</f>
        <v/>
      </c>
      <c r="BD1447" s="2" t="str">
        <f>IF(ISNUMBER(SEARCH("anaer",$AW1447)),"anaer","")</f>
        <v>anaer</v>
      </c>
      <c r="BE1447" s="2" t="str">
        <f>IF(ISNUMBER(SEARCH("thickening",$AZ1447)),"thickening","")</f>
        <v>thickening</v>
      </c>
      <c r="BF1447" s="4" t="str">
        <f>IF(ISNUMBER(SEARCH("airDry",$AW1447)),"airDry","")</f>
        <v/>
      </c>
      <c r="BG1447" s="4" t="str">
        <f>IF(ISNUMBER(SEARCH("heatDry",$AY1447)),"heatDry","")</f>
        <v/>
      </c>
      <c r="BH1447" s="4" t="str">
        <f>IF(AND(ISNUMBER(SEARCH("aerobic",$AW1447)),ISNUMBER(SEARCH("anaer",$AW1447))),"Combined Aer and Anaer.","")</f>
        <v/>
      </c>
    </row>
    <row r="1448" spans="1:60" x14ac:dyDescent="0.25">
      <c r="A1448" s="5">
        <v>489</v>
      </c>
      <c r="B1448" t="s">
        <v>2429</v>
      </c>
      <c r="C1448">
        <v>392.62110000000001</v>
      </c>
      <c r="D1448">
        <v>387.36457431665372</v>
      </c>
      <c r="E1448">
        <v>382.76040375134693</v>
      </c>
      <c r="F1448">
        <v>301.27623595848712</v>
      </c>
      <c r="G1448">
        <v>477.07720950443888</v>
      </c>
      <c r="H1448">
        <v>-109.8476365759261</v>
      </c>
      <c r="I1448">
        <v>-111.2360960266695</v>
      </c>
      <c r="J1448">
        <v>-130.63993632299849</v>
      </c>
      <c r="K1448">
        <v>-88.304551044205297</v>
      </c>
      <c r="L1448">
        <v>272.81409241421647</v>
      </c>
      <c r="M1448">
        <v>271.83795059048941</v>
      </c>
      <c r="N1448">
        <v>268.42424187978668</v>
      </c>
      <c r="O1448">
        <v>280.04770029557977</v>
      </c>
      <c r="P1448">
        <v>9.1970609100210989</v>
      </c>
      <c r="Q1448">
        <v>9.2862742715108411</v>
      </c>
      <c r="R1448">
        <v>7.5138200147850744</v>
      </c>
      <c r="S1448">
        <v>10.75873133299566</v>
      </c>
      <c r="T1448">
        <v>65403.099581303242</v>
      </c>
      <c r="U1448">
        <v>65403.209815180759</v>
      </c>
      <c r="V1448">
        <v>65358.446279830649</v>
      </c>
      <c r="W1448">
        <v>65447.916086164267</v>
      </c>
      <c r="X1448">
        <v>4236.4303540406863</v>
      </c>
      <c r="Y1448">
        <v>4251.2133026457541</v>
      </c>
      <c r="Z1448">
        <v>4124.157964530913</v>
      </c>
      <c r="AA1448">
        <v>4306.1053987414407</v>
      </c>
      <c r="AB1448">
        <v>648.22934345663464</v>
      </c>
      <c r="AC1448">
        <v>640.53065237885471</v>
      </c>
      <c r="AD1448">
        <v>565.01606198033915</v>
      </c>
      <c r="AE1448">
        <v>748.57077373104983</v>
      </c>
      <c r="AF1448">
        <v>68.096856525302471</v>
      </c>
      <c r="AG1448">
        <v>67.853340656481009</v>
      </c>
      <c r="AH1448">
        <v>67.001032180768846</v>
      </c>
      <c r="AI1448">
        <v>69.902253814913436</v>
      </c>
      <c r="AJ1448">
        <v>0.6083907276409577</v>
      </c>
      <c r="AK1448">
        <v>0.60839070988198274</v>
      </c>
      <c r="AL1448">
        <v>0.60838086862171126</v>
      </c>
      <c r="AM1448">
        <v>0.60840042210046907</v>
      </c>
      <c r="AN1448">
        <v>0.96250187100873508</v>
      </c>
      <c r="AO1448">
        <v>0.96250187100873486</v>
      </c>
      <c r="AP1448">
        <v>0.96250187100873486</v>
      </c>
      <c r="AQ1448">
        <v>0.96250187100873486</v>
      </c>
      <c r="AR1448">
        <v>16.25856783298044</v>
      </c>
      <c r="AS1448">
        <v>16.25856783298044</v>
      </c>
      <c r="AT1448">
        <v>16.25856783298044</v>
      </c>
      <c r="AU1448">
        <v>16.25856783298044</v>
      </c>
      <c r="AV1448" t="str">
        <f>VLOOKUP(Sheet1[[#This Row],[NPDES ID2]],Combined_Sheet__Major_Only___2[[NPDES ID2]:[ECHO BFR]],3,FALSE)</f>
        <v>TX</v>
      </c>
      <c r="AW1448" t="s">
        <v>41</v>
      </c>
      <c r="AX1448" t="str">
        <f>VLOOKUP(Sheet1[[#This Row],[NPDES ID2]],Combined_Sheet__Major_Only___2[[NPDES ID2]:[ECHO BFR]],27,FALSE)</f>
        <v>other</v>
      </c>
      <c r="AY1448" t="str">
        <f>VLOOKUP(Sheet1[[#This Row],[NPDES ID2]],Combined_Sheet__Major_Only___2[[NPDES ID2]:[ECHO BFR]],28,FALSE)</f>
        <v>-</v>
      </c>
      <c r="AZ1448" t="str">
        <f>VLOOKUP(Sheet1[[#This Row],[NPDES ID2]],Combined_Sheet__Major_Only___2[[NPDES ID2]:[ECHO BFR]],29,FALSE)</f>
        <v>thickening</v>
      </c>
      <c r="BA1448">
        <f>VLOOKUP(Sheet1[[#This Row],[NPDES ID2]],Combined_Sheet__Major_Only___2[[NPDES ID2]:[ECHO BFR]],17,FALSE)</f>
        <v>29.784407999999999</v>
      </c>
      <c r="BB1448">
        <f>VLOOKUP(Sheet1[[#This Row],[NPDES ID2]],Combined_Sheet__Major_Only___2[[NPDES ID2]:[ECHO BFR]],18,FALSE)</f>
        <v>-95.105784999999997</v>
      </c>
      <c r="BC1448" s="2" t="str">
        <f>IF(ISNUMBER(SEARCH("aerobic",$AW1448)),"aerobic","")</f>
        <v>aerobic</v>
      </c>
      <c r="BD1448" s="2" t="str">
        <f>IF(ISNUMBER(SEARCH("anaer",$AW1448)),"anaer","")</f>
        <v/>
      </c>
      <c r="BE1448" s="2" t="str">
        <f>IF(ISNUMBER(SEARCH("thickening",$AZ1448)),"thickening","")</f>
        <v>thickening</v>
      </c>
      <c r="BF1448" s="4" t="str">
        <f>IF(ISNUMBER(SEARCH("airDry",$AW1448)),"airDry","")</f>
        <v/>
      </c>
      <c r="BG1448" s="4" t="str">
        <f>IF(ISNUMBER(SEARCH("heatDry",$AY1448)),"heatDry","")</f>
        <v/>
      </c>
      <c r="BH1448" s="4" t="str">
        <f>IF(AND(ISNUMBER(SEARCH("aerobic",$AW1448)),ISNUMBER(SEARCH("anaer",$AW1448))),"Combined Aer and Anaer.","")</f>
        <v/>
      </c>
    </row>
    <row r="1449" spans="1:60" x14ac:dyDescent="0.25">
      <c r="A1449" s="5">
        <v>1387</v>
      </c>
      <c r="B1449" t="s">
        <v>6579</v>
      </c>
      <c r="C1449">
        <v>146.4</v>
      </c>
      <c r="D1449">
        <v>737.95883485773697</v>
      </c>
      <c r="E1449">
        <v>734.11700394582465</v>
      </c>
      <c r="F1449">
        <v>527.86559609480889</v>
      </c>
      <c r="G1449">
        <v>950.83751085550193</v>
      </c>
      <c r="H1449">
        <v>-110.03972211793879</v>
      </c>
      <c r="I1449">
        <v>-111.4467823556045</v>
      </c>
      <c r="J1449">
        <v>-130.8290483593091</v>
      </c>
      <c r="K1449">
        <v>-88.51576355187666</v>
      </c>
      <c r="L1449">
        <v>101.6130693963111</v>
      </c>
      <c r="M1449">
        <v>101.2482437002362</v>
      </c>
      <c r="N1449">
        <v>99.972228659897965</v>
      </c>
      <c r="O1449">
        <v>104.3167664292134</v>
      </c>
      <c r="P1449">
        <v>3.4296567659494639</v>
      </c>
      <c r="Q1449">
        <v>3.4626688730288482</v>
      </c>
      <c r="R1449">
        <v>2.8023846172594231</v>
      </c>
      <c r="S1449">
        <v>4.0107925419785344</v>
      </c>
      <c r="T1449">
        <v>65283.708980091149</v>
      </c>
      <c r="U1449">
        <v>65283.819018243797</v>
      </c>
      <c r="V1449">
        <v>65239.134962413198</v>
      </c>
      <c r="W1449">
        <v>65328.445911383082</v>
      </c>
      <c r="X1449">
        <v>4233.4244358233782</v>
      </c>
      <c r="Y1449">
        <v>4248.2371396363269</v>
      </c>
      <c r="Z1449">
        <v>4120.8528352686608</v>
      </c>
      <c r="AA1449">
        <v>4303.2942915779849</v>
      </c>
      <c r="AB1449">
        <v>648.43974945526531</v>
      </c>
      <c r="AC1449">
        <v>640.72401783048872</v>
      </c>
      <c r="AD1449">
        <v>565.12148602953494</v>
      </c>
      <c r="AE1449">
        <v>748.95887068597199</v>
      </c>
      <c r="AF1449">
        <v>68.020134698908649</v>
      </c>
      <c r="AG1449">
        <v>67.775970526869941</v>
      </c>
      <c r="AH1449">
        <v>66.921721231188258</v>
      </c>
      <c r="AI1449">
        <v>69.829932954327674</v>
      </c>
      <c r="AJ1449">
        <v>0.60745217455381284</v>
      </c>
      <c r="AK1449">
        <v>0.60745216795502788</v>
      </c>
      <c r="AL1449">
        <v>0.60744850262615113</v>
      </c>
      <c r="AM1449">
        <v>0.60745578515004739</v>
      </c>
      <c r="AN1449">
        <v>0.96243698919237075</v>
      </c>
      <c r="AO1449">
        <v>0.96243698919237064</v>
      </c>
      <c r="AP1449">
        <v>0.96243698919237064</v>
      </c>
      <c r="AQ1449">
        <v>0.96243698919237064</v>
      </c>
      <c r="AR1449">
        <v>16.229910110531449</v>
      </c>
      <c r="AS1449">
        <v>16.229910110531449</v>
      </c>
      <c r="AT1449">
        <v>16.229910110531449</v>
      </c>
      <c r="AU1449">
        <v>16.229910110531449</v>
      </c>
      <c r="AV1449" t="str">
        <f>VLOOKUP(Sheet1[[#This Row],[NPDES ID2]],Combined_Sheet__Major_Only___2[[NPDES ID2]:[ECHO BFR]],3,FALSE)</f>
        <v>TX</v>
      </c>
      <c r="AW1449" t="s">
        <v>41</v>
      </c>
      <c r="AX1449" t="str">
        <f>VLOOKUP(Sheet1[[#This Row],[NPDES ID2]],Combined_Sheet__Major_Only___2[[NPDES ID2]:[ECHO BFR]],27,FALSE)</f>
        <v>-</v>
      </c>
      <c r="AY1449" t="str">
        <f>VLOOKUP(Sheet1[[#This Row],[NPDES ID2]],Combined_Sheet__Major_Only___2[[NPDES ID2]:[ECHO BFR]],28,FALSE)</f>
        <v>-</v>
      </c>
      <c r="AZ1449" t="str">
        <f>VLOOKUP(Sheet1[[#This Row],[NPDES ID2]],Combined_Sheet__Major_Only___2[[NPDES ID2]:[ECHO BFR]],29,FALSE)</f>
        <v>thickening</v>
      </c>
      <c r="BA1449">
        <f>VLOOKUP(Sheet1[[#This Row],[NPDES ID2]],Combined_Sheet__Major_Only___2[[NPDES ID2]:[ECHO BFR]],17,FALSE)</f>
        <v>30.34937</v>
      </c>
      <c r="BB1449">
        <f>VLOOKUP(Sheet1[[#This Row],[NPDES ID2]],Combined_Sheet__Major_Only___2[[NPDES ID2]:[ECHO BFR]],18,FALSE)</f>
        <v>-97.540030000000002</v>
      </c>
      <c r="BC1449" s="2" t="str">
        <f>IF(ISNUMBER(SEARCH("aerobic",$AW1449)),"aerobic","")</f>
        <v>aerobic</v>
      </c>
      <c r="BD1449" s="2" t="str">
        <f>IF(ISNUMBER(SEARCH("anaer",$AW1449)),"anaer","")</f>
        <v/>
      </c>
      <c r="BE1449" s="2" t="str">
        <f>IF(ISNUMBER(SEARCH("thickening",$AZ1449)),"thickening","")</f>
        <v>thickening</v>
      </c>
      <c r="BF1449" s="4" t="str">
        <f>IF(ISNUMBER(SEARCH("airDry",$AW1449)),"airDry","")</f>
        <v/>
      </c>
      <c r="BG1449" s="4" t="str">
        <f>IF(ISNUMBER(SEARCH("heatDry",$AY1449)),"heatDry","")</f>
        <v/>
      </c>
      <c r="BH1449" s="4" t="str">
        <f>IF(AND(ISNUMBER(SEARCH("aerobic",$AW1449)),ISNUMBER(SEARCH("anaer",$AW1449))),"Combined Aer and Anaer.","")</f>
        <v/>
      </c>
    </row>
    <row r="1450" spans="1:60" x14ac:dyDescent="0.25">
      <c r="A1450" s="5">
        <v>245</v>
      </c>
      <c r="B1450" t="s">
        <v>1274</v>
      </c>
      <c r="C1450">
        <v>2073</v>
      </c>
      <c r="D1450">
        <v>511.36306230315807</v>
      </c>
      <c r="E1450">
        <v>508.12607927508208</v>
      </c>
      <c r="F1450">
        <v>422.22861375641833</v>
      </c>
      <c r="G1450">
        <v>593.33571216192036</v>
      </c>
      <c r="H1450">
        <v>-110.7274187113191</v>
      </c>
      <c r="I1450">
        <v>-112.15923312291051</v>
      </c>
      <c r="J1450">
        <v>-131.45386445381311</v>
      </c>
      <c r="K1450">
        <v>-88.948316495712675</v>
      </c>
      <c r="L1450">
        <v>1424.8582400630839</v>
      </c>
      <c r="M1450">
        <v>1419.5838338565679</v>
      </c>
      <c r="N1450">
        <v>1401.154686729114</v>
      </c>
      <c r="O1450">
        <v>1463.9252632939381</v>
      </c>
      <c r="P1450">
        <v>48.586844325023741</v>
      </c>
      <c r="Q1450">
        <v>49.021751769340597</v>
      </c>
      <c r="R1450">
        <v>39.753180645489358</v>
      </c>
      <c r="S1450">
        <v>56.679901765417718</v>
      </c>
      <c r="T1450">
        <v>65133.474339565131</v>
      </c>
      <c r="U1450">
        <v>65133.584131428302</v>
      </c>
      <c r="V1450">
        <v>65089.000088303233</v>
      </c>
      <c r="W1450">
        <v>65178.111139804678</v>
      </c>
      <c r="X1450">
        <v>4265.1316566708811</v>
      </c>
      <c r="Y1450">
        <v>4280.4475265104466</v>
      </c>
      <c r="Z1450">
        <v>4148.3935771249944</v>
      </c>
      <c r="AA1450">
        <v>4337.664055763953</v>
      </c>
      <c r="AB1450">
        <v>659.40798027149174</v>
      </c>
      <c r="AC1450">
        <v>651.4577647330093</v>
      </c>
      <c r="AD1450">
        <v>573.90391802435488</v>
      </c>
      <c r="AE1450">
        <v>763.06854814954863</v>
      </c>
      <c r="AF1450">
        <v>67.365917293617201</v>
      </c>
      <c r="AG1450">
        <v>67.117277186833931</v>
      </c>
      <c r="AH1450">
        <v>66.244823650220653</v>
      </c>
      <c r="AI1450">
        <v>69.212034865064751</v>
      </c>
      <c r="AJ1450">
        <v>0.59944990222054206</v>
      </c>
      <c r="AK1450">
        <v>0.59944980723858254</v>
      </c>
      <c r="AL1450">
        <v>0.59939801069693421</v>
      </c>
      <c r="AM1450">
        <v>0.59950093174028807</v>
      </c>
      <c r="AN1450">
        <v>0.96235502572008391</v>
      </c>
      <c r="AO1450">
        <v>0.96235502572008358</v>
      </c>
      <c r="AP1450">
        <v>0.96235502572008358</v>
      </c>
      <c r="AQ1450">
        <v>0.96235502572008358</v>
      </c>
      <c r="AR1450">
        <v>15.98211758794119</v>
      </c>
      <c r="AS1450">
        <v>15.98211758794119</v>
      </c>
      <c r="AT1450">
        <v>15.98211758794119</v>
      </c>
      <c r="AU1450">
        <v>15.98211758794119</v>
      </c>
      <c r="AV1450" t="str">
        <f>VLOOKUP(Sheet1[[#This Row],[NPDES ID2]],Combined_Sheet__Major_Only___2[[NPDES ID2]:[ECHO BFR]],3,FALSE)</f>
        <v>AL</v>
      </c>
      <c r="AW1450" t="s">
        <v>12185</v>
      </c>
      <c r="AX1450" t="str">
        <f>VLOOKUP(Sheet1[[#This Row],[NPDES ID2]],Combined_Sheet__Major_Only___2[[NPDES ID2]:[ECHO BFR]],27,FALSE)</f>
        <v>methaneBioCaptureRecover</v>
      </c>
      <c r="AY1450" t="str">
        <f>VLOOKUP(Sheet1[[#This Row],[NPDES ID2]],Combined_Sheet__Major_Only___2[[NPDES ID2]:[ECHO BFR]],28,FALSE)</f>
        <v>-</v>
      </c>
      <c r="AZ1450" t="str">
        <f>VLOOKUP(Sheet1[[#This Row],[NPDES ID2]],Combined_Sheet__Major_Only___2[[NPDES ID2]:[ECHO BFR]],29,FALSE)</f>
        <v>preliminaryOps, thickening</v>
      </c>
      <c r="BA1450">
        <f>VLOOKUP(Sheet1[[#This Row],[NPDES ID2]],Combined_Sheet__Major_Only___2[[NPDES ID2]:[ECHO BFR]],17,FALSE)</f>
        <v>32.363610999999999</v>
      </c>
      <c r="BB1450">
        <f>VLOOKUP(Sheet1[[#This Row],[NPDES ID2]],Combined_Sheet__Major_Only___2[[NPDES ID2]:[ECHO BFR]],18,FALSE)</f>
        <v>-86.442778000000004</v>
      </c>
      <c r="BC1450" s="2" t="str">
        <f>IF(ISNUMBER(SEARCH("aerobic",$AW1450)),"aerobic","")</f>
        <v/>
      </c>
      <c r="BD1450" s="2" t="str">
        <f>IF(ISNUMBER(SEARCH("anaer",$AW1450)),"anaer","")</f>
        <v>anaer</v>
      </c>
      <c r="BE1450" s="2" t="str">
        <f>IF(ISNUMBER(SEARCH("thickening",$AZ1450)),"thickening","")</f>
        <v>thickening</v>
      </c>
      <c r="BF1450" s="4" t="str">
        <f>IF(ISNUMBER(SEARCH("airDry",$AW1450)),"airDry","")</f>
        <v/>
      </c>
      <c r="BG1450" s="4" t="str">
        <f>IF(ISNUMBER(SEARCH("heatDry",$AY1450)),"heatDry","")</f>
        <v/>
      </c>
      <c r="BH1450" s="4" t="str">
        <f>IF(AND(ISNUMBER(SEARCH("aerobic",$AW1450)),ISNUMBER(SEARCH("anaer",$AW1450))),"Combined Aer and Anaer.","")</f>
        <v/>
      </c>
    </row>
    <row r="1451" spans="1:60" x14ac:dyDescent="0.25">
      <c r="A1451" s="5">
        <v>2388</v>
      </c>
      <c r="B1451" t="s">
        <v>11136</v>
      </c>
      <c r="C1451">
        <v>301.73</v>
      </c>
      <c r="D1451">
        <v>442.42963873579851</v>
      </c>
      <c r="E1451">
        <v>440.23247992702062</v>
      </c>
      <c r="F1451">
        <v>337.39993682480417</v>
      </c>
      <c r="G1451">
        <v>545.92861381385967</v>
      </c>
      <c r="H1451">
        <v>-110.1429953839146</v>
      </c>
      <c r="I1451">
        <v>-111.5476608943126</v>
      </c>
      <c r="J1451">
        <v>-130.92547939494909</v>
      </c>
      <c r="K1451">
        <v>-88.596740592632386</v>
      </c>
      <c r="L1451">
        <v>209.17657080503849</v>
      </c>
      <c r="M1451">
        <v>208.422755020778</v>
      </c>
      <c r="N1451">
        <v>205.78642251247589</v>
      </c>
      <c r="O1451">
        <v>214.76280047129089</v>
      </c>
      <c r="P1451">
        <v>7.0689588203689429</v>
      </c>
      <c r="Q1451">
        <v>7.1364240519140569</v>
      </c>
      <c r="R1451">
        <v>5.7770035091638432</v>
      </c>
      <c r="S1451">
        <v>8.2642438250456376</v>
      </c>
      <c r="T1451">
        <v>64885.495234140151</v>
      </c>
      <c r="U1451">
        <v>64885.604619474921</v>
      </c>
      <c r="V1451">
        <v>64841.185658525043</v>
      </c>
      <c r="W1451">
        <v>64929.966756859721</v>
      </c>
      <c r="X1451">
        <v>4212.5897792353117</v>
      </c>
      <c r="Y1451">
        <v>4227.3760157036359</v>
      </c>
      <c r="Z1451">
        <v>4100.1745573576509</v>
      </c>
      <c r="AA1451">
        <v>4282.3715299878922</v>
      </c>
      <c r="AB1451">
        <v>645.96969533563743</v>
      </c>
      <c r="AC1451">
        <v>638.2706972309727</v>
      </c>
      <c r="AD1451">
        <v>562.87901422115715</v>
      </c>
      <c r="AE1451">
        <v>746.27316088012287</v>
      </c>
      <c r="AF1451">
        <v>67.940169258674914</v>
      </c>
      <c r="AG1451">
        <v>67.695436836143912</v>
      </c>
      <c r="AH1451">
        <v>66.838995506021178</v>
      </c>
      <c r="AI1451">
        <v>69.75443140195361</v>
      </c>
      <c r="AJ1451">
        <v>0.6064739708541651</v>
      </c>
      <c r="AK1451">
        <v>0.60647395728414144</v>
      </c>
      <c r="AL1451">
        <v>0.6064664308295421</v>
      </c>
      <c r="AM1451">
        <v>0.60648138499386894</v>
      </c>
      <c r="AN1451">
        <v>0.96221895052123618</v>
      </c>
      <c r="AO1451">
        <v>0.96221895052123607</v>
      </c>
      <c r="AP1451">
        <v>0.96221895052123607</v>
      </c>
      <c r="AQ1451">
        <v>0.96221895052123607</v>
      </c>
      <c r="AR1451">
        <v>16.1996890343401</v>
      </c>
      <c r="AS1451">
        <v>16.1996890343401</v>
      </c>
      <c r="AT1451">
        <v>16.1996890343401</v>
      </c>
      <c r="AU1451">
        <v>16.1996890343401</v>
      </c>
      <c r="AV1451" t="str">
        <f>VLOOKUP(Sheet1[[#This Row],[NPDES ID2]],Combined_Sheet__Major_Only___2[[NPDES ID2]:[ECHO BFR]],3,FALSE)</f>
        <v>IL</v>
      </c>
      <c r="AW1451" t="s">
        <v>41</v>
      </c>
      <c r="AX1451" t="str">
        <f>VLOOKUP(Sheet1[[#This Row],[NPDES ID2]],Combined_Sheet__Major_Only___2[[NPDES ID2]:[ECHO BFR]],27,FALSE)</f>
        <v>-</v>
      </c>
      <c r="AY1451" t="str">
        <f>VLOOKUP(Sheet1[[#This Row],[NPDES ID2]],Combined_Sheet__Major_Only___2[[NPDES ID2]:[ECHO BFR]],28,FALSE)</f>
        <v>-</v>
      </c>
      <c r="AZ1451" t="str">
        <f>VLOOKUP(Sheet1[[#This Row],[NPDES ID2]],Combined_Sheet__Major_Only___2[[NPDES ID2]:[ECHO BFR]],29,FALSE)</f>
        <v>preliminaryOps, thickening</v>
      </c>
      <c r="BA1451">
        <f>VLOOKUP(Sheet1[[#This Row],[NPDES ID2]],Combined_Sheet__Major_Only___2[[NPDES ID2]:[ECHO BFR]],17,FALSE)</f>
        <v>41.54233</v>
      </c>
      <c r="BB1451">
        <f>VLOOKUP(Sheet1[[#This Row],[NPDES ID2]],Combined_Sheet__Major_Only___2[[NPDES ID2]:[ECHO BFR]],18,FALSE)</f>
        <v>-87.894599999999997</v>
      </c>
      <c r="BC1451" s="2" t="str">
        <f>IF(ISNUMBER(SEARCH("aerobic",$AW1451)),"aerobic","")</f>
        <v>aerobic</v>
      </c>
      <c r="BD1451" s="2" t="str">
        <f>IF(ISNUMBER(SEARCH("anaer",$AW1451)),"anaer","")</f>
        <v/>
      </c>
      <c r="BE1451" s="2" t="str">
        <f>IF(ISNUMBER(SEARCH("thickening",$AZ1451)),"thickening","")</f>
        <v>thickening</v>
      </c>
      <c r="BF1451" s="3" t="str">
        <f>IF(ISNUMBER(SEARCH("airDry",$AW1451)),"airDry","")</f>
        <v/>
      </c>
      <c r="BG1451" s="3" t="str">
        <f>IF(ISNUMBER(SEARCH("heatDry",$AY1451)),"heatDry","")</f>
        <v/>
      </c>
      <c r="BH1451" s="3" t="str">
        <f>IF(AND(ISNUMBER(SEARCH("aerobic",$AW1451)),ISNUMBER(SEARCH("anaer",$AW1451))),"Combined Aer and Anaer.","")</f>
        <v/>
      </c>
    </row>
    <row r="1452" spans="1:60" x14ac:dyDescent="0.25">
      <c r="A1452" s="5">
        <v>2303</v>
      </c>
      <c r="B1452" t="s">
        <v>10760</v>
      </c>
      <c r="C1452">
        <v>416.01</v>
      </c>
      <c r="D1452">
        <v>375.65913840822498</v>
      </c>
      <c r="E1452">
        <v>371.25704861279689</v>
      </c>
      <c r="F1452">
        <v>295.10807414801241</v>
      </c>
      <c r="G1452">
        <v>461.79329534158762</v>
      </c>
      <c r="H1452">
        <v>-108.9671501489599</v>
      </c>
      <c r="I1452">
        <v>-110.31814385619261</v>
      </c>
      <c r="J1452">
        <v>-129.79361652762231</v>
      </c>
      <c r="K1452">
        <v>-87.462802182950881</v>
      </c>
      <c r="L1452">
        <v>291.21589530684878</v>
      </c>
      <c r="M1452">
        <v>290.19796227933188</v>
      </c>
      <c r="N1452">
        <v>286.63814928234177</v>
      </c>
      <c r="O1452">
        <v>298.75914104261159</v>
      </c>
      <c r="P1452">
        <v>9.7405927240695771</v>
      </c>
      <c r="Q1452">
        <v>9.8400215447047437</v>
      </c>
      <c r="R1452">
        <v>7.9498190760986676</v>
      </c>
      <c r="S1452">
        <v>11.416870929412161</v>
      </c>
      <c r="T1452">
        <v>64881.321488032278</v>
      </c>
      <c r="U1452">
        <v>64881.430866524737</v>
      </c>
      <c r="V1452">
        <v>64837.014684079477</v>
      </c>
      <c r="W1452">
        <v>64925.790228959377</v>
      </c>
      <c r="X1452">
        <v>4171.5700742481722</v>
      </c>
      <c r="Y1452">
        <v>4185.8507800982479</v>
      </c>
      <c r="Z1452">
        <v>4063.474537102536</v>
      </c>
      <c r="AA1452">
        <v>4238.5963530284489</v>
      </c>
      <c r="AB1452">
        <v>633.92746682423081</v>
      </c>
      <c r="AC1452">
        <v>626.48132527586108</v>
      </c>
      <c r="AD1452">
        <v>553.07780954068642</v>
      </c>
      <c r="AE1452">
        <v>731.07512861989744</v>
      </c>
      <c r="AF1452">
        <v>68.603386015554534</v>
      </c>
      <c r="AG1452">
        <v>68.363730857529006</v>
      </c>
      <c r="AH1452">
        <v>67.524898165563343</v>
      </c>
      <c r="AI1452">
        <v>70.380205858591552</v>
      </c>
      <c r="AJ1452">
        <v>0.61458767223235444</v>
      </c>
      <c r="AK1452">
        <v>0.61458765349622679</v>
      </c>
      <c r="AL1452">
        <v>0.6145772724508336</v>
      </c>
      <c r="AM1452">
        <v>0.6145978984365541</v>
      </c>
      <c r="AN1452">
        <v>0.96221665181564897</v>
      </c>
      <c r="AO1452">
        <v>0.96221665181564897</v>
      </c>
      <c r="AP1452">
        <v>0.96221665181564897</v>
      </c>
      <c r="AQ1452">
        <v>0.96221665181564897</v>
      </c>
      <c r="AR1452">
        <v>16.449162943199831</v>
      </c>
      <c r="AS1452">
        <v>16.449162943199831</v>
      </c>
      <c r="AT1452">
        <v>16.449162943199831</v>
      </c>
      <c r="AU1452">
        <v>16.449162943199831</v>
      </c>
      <c r="AV1452" t="str">
        <f>VLOOKUP(Sheet1[[#This Row],[NPDES ID2]],Combined_Sheet__Major_Only___2[[NPDES ID2]:[ECHO BFR]],3,FALSE)</f>
        <v>IL</v>
      </c>
      <c r="AW1452" t="s">
        <v>41</v>
      </c>
      <c r="AX1452" t="str">
        <f>VLOOKUP(Sheet1[[#This Row],[NPDES ID2]],Combined_Sheet__Major_Only___2[[NPDES ID2]:[ECHO BFR]],27,FALSE)</f>
        <v>-</v>
      </c>
      <c r="AY1452" t="str">
        <f>VLOOKUP(Sheet1[[#This Row],[NPDES ID2]],Combined_Sheet__Major_Only___2[[NPDES ID2]:[ECHO BFR]],28,FALSE)</f>
        <v>-</v>
      </c>
      <c r="AZ1452" t="str">
        <f>VLOOKUP(Sheet1[[#This Row],[NPDES ID2]],Combined_Sheet__Major_Only___2[[NPDES ID2]:[ECHO BFR]],29,FALSE)</f>
        <v>sludgeLagoon, thickening</v>
      </c>
      <c r="BA1452">
        <f>VLOOKUP(Sheet1[[#This Row],[NPDES ID2]],Combined_Sheet__Major_Only___2[[NPDES ID2]:[ECHO BFR]],17,FALSE)</f>
        <v>41.339080000000003</v>
      </c>
      <c r="BB1452">
        <f>VLOOKUP(Sheet1[[#This Row],[NPDES ID2]],Combined_Sheet__Major_Only___2[[NPDES ID2]:[ECHO BFR]],18,FALSE)</f>
        <v>-88.847418000000005</v>
      </c>
      <c r="BC1452" s="2" t="str">
        <f>IF(ISNUMBER(SEARCH("aerobic",$AW1452)),"aerobic","")</f>
        <v>aerobic</v>
      </c>
      <c r="BD1452" s="2" t="str">
        <f>IF(ISNUMBER(SEARCH("anaer",$AW1452)),"anaer","")</f>
        <v/>
      </c>
      <c r="BE1452" s="2" t="str">
        <f>IF(ISNUMBER(SEARCH("thickening",$AZ1452)),"thickening","")</f>
        <v>thickening</v>
      </c>
      <c r="BF1452" s="4" t="str">
        <f>IF(ISNUMBER(SEARCH("airDry",$AW1452)),"airDry","")</f>
        <v/>
      </c>
      <c r="BG1452" s="4" t="str">
        <f>IF(ISNUMBER(SEARCH("heatDry",$AY1452)),"heatDry","")</f>
        <v/>
      </c>
      <c r="BH1452" s="4" t="str">
        <f>IF(AND(ISNUMBER(SEARCH("aerobic",$AW1452)),ISNUMBER(SEARCH("anaer",$AW1452))),"Combined Aer and Anaer.","")</f>
        <v/>
      </c>
    </row>
    <row r="1453" spans="1:60" x14ac:dyDescent="0.25">
      <c r="A1453" s="5">
        <v>1561</v>
      </c>
      <c r="B1453" t="s">
        <v>7344</v>
      </c>
      <c r="C1453">
        <v>89.36</v>
      </c>
      <c r="D1453">
        <v>1041.8894147989281</v>
      </c>
      <c r="E1453">
        <v>1022.965298931905</v>
      </c>
      <c r="F1453">
        <v>725.55369814943606</v>
      </c>
      <c r="G1453">
        <v>1356.426875160151</v>
      </c>
      <c r="H1453">
        <v>-138.91102836226131</v>
      </c>
      <c r="I1453">
        <v>-140.13064834658451</v>
      </c>
      <c r="J1453">
        <v>-158.69836972543999</v>
      </c>
      <c r="K1453">
        <v>-116.0826263805392</v>
      </c>
      <c r="L1453">
        <v>67.310272620941191</v>
      </c>
      <c r="M1453">
        <v>66.907976979575608</v>
      </c>
      <c r="N1453">
        <v>65.500856763590264</v>
      </c>
      <c r="O1453">
        <v>70.291714004894331</v>
      </c>
      <c r="P1453">
        <v>2.784049774737781</v>
      </c>
      <c r="Q1453">
        <v>2.7714130788020559</v>
      </c>
      <c r="R1453">
        <v>2.3358523908741442</v>
      </c>
      <c r="S1453">
        <v>3.1308349890953582</v>
      </c>
      <c r="T1453">
        <v>64872.097844862677</v>
      </c>
      <c r="U1453">
        <v>64872.207208234227</v>
      </c>
      <c r="V1453">
        <v>64827.797166060642</v>
      </c>
      <c r="W1453">
        <v>64916.560438252222</v>
      </c>
      <c r="X1453">
        <v>5105.9214974934202</v>
      </c>
      <c r="Y1453">
        <v>5133.6569509627907</v>
      </c>
      <c r="Z1453">
        <v>4884.3369434838487</v>
      </c>
      <c r="AA1453">
        <v>5244.9068484527916</v>
      </c>
      <c r="AB1453">
        <v>976.88335152833019</v>
      </c>
      <c r="AC1453">
        <v>963.33361045590743</v>
      </c>
      <c r="AD1453">
        <v>819.70024210883412</v>
      </c>
      <c r="AE1453">
        <v>1182.035287889569</v>
      </c>
      <c r="AF1453">
        <v>56.060000932505389</v>
      </c>
      <c r="AG1453">
        <v>55.724976746781621</v>
      </c>
      <c r="AH1453">
        <v>54.55299391630799</v>
      </c>
      <c r="AI1453">
        <v>58.54308144133914</v>
      </c>
      <c r="AJ1453">
        <v>0.461423898928086</v>
      </c>
      <c r="AK1453">
        <v>0.46142389517831089</v>
      </c>
      <c r="AL1453">
        <v>0.46142181161589862</v>
      </c>
      <c r="AM1453">
        <v>0.46142595137274822</v>
      </c>
      <c r="AN1453">
        <v>0.96221157086895392</v>
      </c>
      <c r="AO1453">
        <v>0.96221157086895359</v>
      </c>
      <c r="AP1453">
        <v>0.96221157086895359</v>
      </c>
      <c r="AQ1453">
        <v>0.96221157086895359</v>
      </c>
      <c r="AR1453">
        <v>11.73823867381739</v>
      </c>
      <c r="AS1453">
        <v>11.73823867381738</v>
      </c>
      <c r="AT1453">
        <v>11.73823867381738</v>
      </c>
      <c r="AU1453">
        <v>11.73823867381738</v>
      </c>
      <c r="AV1453" t="str">
        <f>VLOOKUP(Sheet1[[#This Row],[NPDES ID2]],Combined_Sheet__Major_Only___2[[NPDES ID2]:[ECHO BFR]],3,FALSE)</f>
        <v>NY</v>
      </c>
      <c r="AW1453" t="s">
        <v>54</v>
      </c>
      <c r="AX1453" t="str">
        <f>VLOOKUP(Sheet1[[#This Row],[NPDES ID2]],Combined_Sheet__Major_Only___2[[NPDES ID2]:[ECHO BFR]],27,FALSE)</f>
        <v>other</v>
      </c>
      <c r="AY1453" t="str">
        <f>VLOOKUP(Sheet1[[#This Row],[NPDES ID2]],Combined_Sheet__Major_Only___2[[NPDES ID2]:[ECHO BFR]],28,FALSE)</f>
        <v>-</v>
      </c>
      <c r="AZ1453" t="str">
        <f>VLOOKUP(Sheet1[[#This Row],[NPDES ID2]],Combined_Sheet__Major_Only___2[[NPDES ID2]:[ECHO BFR]],29,FALSE)</f>
        <v>preliminaryOps, thickening</v>
      </c>
      <c r="BA1453">
        <f>VLOOKUP(Sheet1[[#This Row],[NPDES ID2]],Combined_Sheet__Major_Only___2[[NPDES ID2]:[ECHO BFR]],17,FALSE)</f>
        <v>42.990417000000001</v>
      </c>
      <c r="BB1453">
        <f>VLOOKUP(Sheet1[[#This Row],[NPDES ID2]],Combined_Sheet__Major_Only___2[[NPDES ID2]:[ECHO BFR]],18,FALSE)</f>
        <v>-77.985472000000001</v>
      </c>
      <c r="BC1453" s="2" t="str">
        <f>IF(ISNUMBER(SEARCH("aerobic",$AW1453)),"aerobic","")</f>
        <v/>
      </c>
      <c r="BD1453" s="2" t="str">
        <f>IF(ISNUMBER(SEARCH("anaer",$AW1453)),"anaer","")</f>
        <v/>
      </c>
      <c r="BE1453" s="2" t="str">
        <f>IF(ISNUMBER(SEARCH("thickening",$AZ1453)),"thickening","")</f>
        <v>thickening</v>
      </c>
      <c r="BF1453" s="4" t="str">
        <f>IF(ISNUMBER(SEARCH("airDry",$AW1453)),"airDry","")</f>
        <v/>
      </c>
      <c r="BG1453" s="4" t="str">
        <f>IF(ISNUMBER(SEARCH("heatDry",$AY1453)),"heatDry","")</f>
        <v/>
      </c>
      <c r="BH1453" s="4" t="str">
        <f>IF(AND(ISNUMBER(SEARCH("aerobic",$AW1453)),ISNUMBER(SEARCH("anaer",$AW1453))),"Combined Aer and Anaer.","")</f>
        <v/>
      </c>
    </row>
    <row r="1454" spans="1:60" x14ac:dyDescent="0.25">
      <c r="A1454" s="5">
        <v>2269</v>
      </c>
      <c r="B1454" t="s">
        <v>10612</v>
      </c>
      <c r="C1454">
        <v>479.84</v>
      </c>
      <c r="D1454">
        <v>333.44581600633973</v>
      </c>
      <c r="E1454">
        <v>331.51452082819378</v>
      </c>
      <c r="F1454">
        <v>266.32342935973321</v>
      </c>
      <c r="G1454">
        <v>409.93220241151732</v>
      </c>
      <c r="H1454">
        <v>-138.83914329286321</v>
      </c>
      <c r="I1454">
        <v>-140.1271477504942</v>
      </c>
      <c r="J1454">
        <v>-158.73961411964109</v>
      </c>
      <c r="K1454">
        <v>-115.9446549211203</v>
      </c>
      <c r="L1454">
        <v>360.83779839195029</v>
      </c>
      <c r="M1454">
        <v>358.67804959388059</v>
      </c>
      <c r="N1454">
        <v>351.12521900618339</v>
      </c>
      <c r="O1454">
        <v>376.84227727427771</v>
      </c>
      <c r="P1454">
        <v>14.93381900744826</v>
      </c>
      <c r="Q1454">
        <v>14.864762523493321</v>
      </c>
      <c r="R1454">
        <v>12.5307722212349</v>
      </c>
      <c r="S1454">
        <v>16.792747707923201</v>
      </c>
      <c r="T1454">
        <v>64807.947670821522</v>
      </c>
      <c r="U1454">
        <v>64808.056929027487</v>
      </c>
      <c r="V1454">
        <v>64763.689592267532</v>
      </c>
      <c r="W1454">
        <v>64852.367508263327</v>
      </c>
      <c r="X1454">
        <v>5103.9563197595244</v>
      </c>
      <c r="Y1454">
        <v>5131.7186542382842</v>
      </c>
      <c r="Z1454">
        <v>4882.1713766937328</v>
      </c>
      <c r="AA1454">
        <v>5243.0697445905998</v>
      </c>
      <c r="AB1454">
        <v>977.35726285549765</v>
      </c>
      <c r="AC1454">
        <v>963.80165599668146</v>
      </c>
      <c r="AD1454">
        <v>819.95305977225382</v>
      </c>
      <c r="AE1454">
        <v>1182.8184083155061</v>
      </c>
      <c r="AF1454">
        <v>56.027436456316281</v>
      </c>
      <c r="AG1454">
        <v>55.692260765365319</v>
      </c>
      <c r="AH1454">
        <v>54.519264613854062</v>
      </c>
      <c r="AI1454">
        <v>58.512236865830602</v>
      </c>
      <c r="AJ1454">
        <v>0.46102718998044201</v>
      </c>
      <c r="AK1454">
        <v>0.46102716976971808</v>
      </c>
      <c r="AL1454">
        <v>0.46101599065096988</v>
      </c>
      <c r="AM1454">
        <v>0.46103820248117922</v>
      </c>
      <c r="AN1454">
        <v>0.96217619519213982</v>
      </c>
      <c r="AO1454">
        <v>0.96217619519213982</v>
      </c>
      <c r="AP1454">
        <v>0.96217619519213982</v>
      </c>
      <c r="AQ1454">
        <v>0.96217619519213982</v>
      </c>
      <c r="AR1454">
        <v>11.725724702346129</v>
      </c>
      <c r="AS1454">
        <v>11.725724702346129</v>
      </c>
      <c r="AT1454">
        <v>11.725724702346129</v>
      </c>
      <c r="AU1454">
        <v>11.725724702346129</v>
      </c>
      <c r="AV1454" t="str">
        <f>VLOOKUP(Sheet1[[#This Row],[NPDES ID2]],Combined_Sheet__Major_Only___2[[NPDES ID2]:[ECHO BFR]],3,FALSE)</f>
        <v>TX</v>
      </c>
      <c r="AW1454" t="s">
        <v>54</v>
      </c>
      <c r="AX1454" t="str">
        <f>VLOOKUP(Sheet1[[#This Row],[NPDES ID2]],Combined_Sheet__Major_Only___2[[NPDES ID2]:[ECHO BFR]],27,FALSE)</f>
        <v>-</v>
      </c>
      <c r="AY1454" t="str">
        <f>VLOOKUP(Sheet1[[#This Row],[NPDES ID2]],Combined_Sheet__Major_Only___2[[NPDES ID2]:[ECHO BFR]],28,FALSE)</f>
        <v>-</v>
      </c>
      <c r="AZ1454" t="str">
        <f>VLOOKUP(Sheet1[[#This Row],[NPDES ID2]],Combined_Sheet__Major_Only___2[[NPDES ID2]:[ECHO BFR]],29,FALSE)</f>
        <v>thickening</v>
      </c>
      <c r="BA1454">
        <f>VLOOKUP(Sheet1[[#This Row],[NPDES ID2]],Combined_Sheet__Major_Only___2[[NPDES ID2]:[ECHO BFR]],17,FALSE)</f>
        <v>30.495215000000002</v>
      </c>
      <c r="BB1454">
        <f>VLOOKUP(Sheet1[[#This Row],[NPDES ID2]],Combined_Sheet__Major_Only___2[[NPDES ID2]:[ECHO BFR]],18,FALSE)</f>
        <v>-97.806697</v>
      </c>
      <c r="BC1454" s="2" t="str">
        <f>IF(ISNUMBER(SEARCH("aerobic",$AW1454)),"aerobic","")</f>
        <v/>
      </c>
      <c r="BD1454" s="2" t="str">
        <f>IF(ISNUMBER(SEARCH("anaer",$AW1454)),"anaer","")</f>
        <v/>
      </c>
      <c r="BE1454" s="2" t="str">
        <f>IF(ISNUMBER(SEARCH("thickening",$AZ1454)),"thickening","")</f>
        <v>thickening</v>
      </c>
      <c r="BF1454" s="4" t="str">
        <f>IF(ISNUMBER(SEARCH("airDry",$AW1454)),"airDry","")</f>
        <v/>
      </c>
      <c r="BG1454" s="4" t="str">
        <f>IF(ISNUMBER(SEARCH("heatDry",$AY1454)),"heatDry","")</f>
        <v/>
      </c>
      <c r="BH1454" s="4" t="str">
        <f>IF(AND(ISNUMBER(SEARCH("aerobic",$AW1454)),ISNUMBER(SEARCH("anaer",$AW1454))),"Combined Aer and Anaer.","")</f>
        <v/>
      </c>
    </row>
    <row r="1455" spans="1:60" x14ac:dyDescent="0.25">
      <c r="A1455" s="5">
        <v>209</v>
      </c>
      <c r="B1455" t="s">
        <v>1103</v>
      </c>
      <c r="C1455">
        <v>2940.58</v>
      </c>
      <c r="D1455">
        <v>636.37183429271124</v>
      </c>
      <c r="E1455">
        <v>633.20841678853731</v>
      </c>
      <c r="F1455">
        <v>518.20007758967756</v>
      </c>
      <c r="G1455">
        <v>740.21595057080049</v>
      </c>
      <c r="H1455">
        <v>-106.4024594997359</v>
      </c>
      <c r="I1455">
        <v>-107.84051079651481</v>
      </c>
      <c r="J1455">
        <v>-127.2888098787587</v>
      </c>
      <c r="K1455">
        <v>-84.752130800573696</v>
      </c>
      <c r="L1455">
        <v>2093.946523997522</v>
      </c>
      <c r="M1455">
        <v>2087.017320576982</v>
      </c>
      <c r="N1455">
        <v>2062.818284578846</v>
      </c>
      <c r="O1455">
        <v>2145.2566918051361</v>
      </c>
      <c r="P1455">
        <v>68.771618425889841</v>
      </c>
      <c r="Q1455">
        <v>69.607114216440948</v>
      </c>
      <c r="R1455">
        <v>55.995806721129767</v>
      </c>
      <c r="S1455">
        <v>80.982803347390757</v>
      </c>
      <c r="T1455">
        <v>64774.170319636192</v>
      </c>
      <c r="U1455">
        <v>64774.279522468729</v>
      </c>
      <c r="V1455">
        <v>64729.934671629897</v>
      </c>
      <c r="W1455">
        <v>64818.567644548857</v>
      </c>
      <c r="X1455">
        <v>4094.0408186512532</v>
      </c>
      <c r="Y1455">
        <v>4107.3993071313089</v>
      </c>
      <c r="Z1455">
        <v>3993.474081115427</v>
      </c>
      <c r="AA1455">
        <v>4156.2725023324701</v>
      </c>
      <c r="AB1455">
        <v>612.63573651110471</v>
      </c>
      <c r="AC1455">
        <v>605.6309283987639</v>
      </c>
      <c r="AD1455">
        <v>535.6007237767692</v>
      </c>
      <c r="AE1455">
        <v>704.48833425354178</v>
      </c>
      <c r="AF1455">
        <v>69.793507001344594</v>
      </c>
      <c r="AG1455">
        <v>69.563567855916403</v>
      </c>
      <c r="AH1455">
        <v>68.755391808766348</v>
      </c>
      <c r="AI1455">
        <v>71.502430377932598</v>
      </c>
      <c r="AJ1455">
        <v>0.62915116801219573</v>
      </c>
      <c r="AK1455">
        <v>0.62915103267066896</v>
      </c>
      <c r="AL1455">
        <v>0.62907772748472024</v>
      </c>
      <c r="AM1455">
        <v>0.62922339107896486</v>
      </c>
      <c r="AN1455">
        <v>0.96215754200674108</v>
      </c>
      <c r="AO1455">
        <v>0.96215754200674164</v>
      </c>
      <c r="AP1455">
        <v>0.96215754200674164</v>
      </c>
      <c r="AQ1455">
        <v>0.96215754200674164</v>
      </c>
      <c r="AR1455">
        <v>16.894970721903281</v>
      </c>
      <c r="AS1455">
        <v>16.894970721903281</v>
      </c>
      <c r="AT1455">
        <v>16.894970721903281</v>
      </c>
      <c r="AU1455">
        <v>16.894970721903281</v>
      </c>
      <c r="AV1455" t="str">
        <f>VLOOKUP(Sheet1[[#This Row],[NPDES ID2]],Combined_Sheet__Major_Only___2[[NPDES ID2]:[ECHO BFR]],3,FALSE)</f>
        <v>GA</v>
      </c>
      <c r="AW1455" t="s">
        <v>12185</v>
      </c>
      <c r="AX1455" t="str">
        <f>VLOOKUP(Sheet1[[#This Row],[NPDES ID2]],Combined_Sheet__Major_Only___2[[NPDES ID2]:[ECHO BFR]],27,FALSE)</f>
        <v>methaneBioCaptureRecover</v>
      </c>
      <c r="AY1455" t="str">
        <f>VLOOKUP(Sheet1[[#This Row],[NPDES ID2]],Combined_Sheet__Major_Only___2[[NPDES ID2]:[ECHO BFR]],28,FALSE)</f>
        <v>-</v>
      </c>
      <c r="AZ1455" t="str">
        <f>VLOOKUP(Sheet1[[#This Row],[NPDES ID2]],Combined_Sheet__Major_Only___2[[NPDES ID2]:[ECHO BFR]],29,FALSE)</f>
        <v>thickening, preliminaryOps</v>
      </c>
      <c r="BA1455">
        <f>VLOOKUP(Sheet1[[#This Row],[NPDES ID2]],Combined_Sheet__Major_Only___2[[NPDES ID2]:[ECHO BFR]],17,FALSE)</f>
        <v>32.410055999999997</v>
      </c>
      <c r="BB1455">
        <f>VLOOKUP(Sheet1[[#This Row],[NPDES ID2]],Combined_Sheet__Major_Only___2[[NPDES ID2]:[ECHO BFR]],18,FALSE)</f>
        <v>-84.979388999999998</v>
      </c>
      <c r="BC1455" s="2" t="str">
        <f>IF(ISNUMBER(SEARCH("aerobic",$AW1455)),"aerobic","")</f>
        <v/>
      </c>
      <c r="BD1455" s="2" t="str">
        <f>IF(ISNUMBER(SEARCH("anaer",$AW1455)),"anaer","")</f>
        <v>anaer</v>
      </c>
      <c r="BE1455" s="2" t="str">
        <f>IF(ISNUMBER(SEARCH("thickening",$AZ1455)),"thickening","")</f>
        <v>thickening</v>
      </c>
      <c r="BF1455" s="4" t="str">
        <f>IF(ISNUMBER(SEARCH("airDry",$AW1455)),"airDry","")</f>
        <v/>
      </c>
      <c r="BG1455" s="4" t="str">
        <f>IF(ISNUMBER(SEARCH("heatDry",$AY1455)),"heatDry","")</f>
        <v/>
      </c>
      <c r="BH1455" s="4" t="str">
        <f>IF(AND(ISNUMBER(SEARCH("aerobic",$AW1455)),ISNUMBER(SEARCH("anaer",$AW1455))),"Combined Aer and Anaer.","")</f>
        <v/>
      </c>
    </row>
    <row r="1456" spans="1:60" x14ac:dyDescent="0.25">
      <c r="A1456" s="5">
        <v>1841</v>
      </c>
      <c r="B1456" t="s">
        <v>8701</v>
      </c>
      <c r="C1456">
        <v>12648</v>
      </c>
      <c r="D1456">
        <v>2412.2839110498412</v>
      </c>
      <c r="E1456">
        <v>2418.7712546362009</v>
      </c>
      <c r="F1456">
        <v>1930.419524940447</v>
      </c>
      <c r="G1456">
        <v>2845.4242124983111</v>
      </c>
      <c r="H1456">
        <v>-106.90243577734179</v>
      </c>
      <c r="I1456">
        <v>-108.5752658822763</v>
      </c>
      <c r="J1456">
        <v>-127.4423138585899</v>
      </c>
      <c r="K1456">
        <v>-84.552481622787255</v>
      </c>
      <c r="L1456">
        <v>8788.6850463554674</v>
      </c>
      <c r="M1456">
        <v>8757.1545534431989</v>
      </c>
      <c r="N1456">
        <v>8647.5988615926926</v>
      </c>
      <c r="O1456">
        <v>9021.5286971480164</v>
      </c>
      <c r="P1456">
        <v>296.10056107694589</v>
      </c>
      <c r="Q1456">
        <v>298.95188671493838</v>
      </c>
      <c r="R1456">
        <v>241.92236457248569</v>
      </c>
      <c r="S1456">
        <v>346.57833311079611</v>
      </c>
      <c r="T1456">
        <v>64760.336207285611</v>
      </c>
      <c r="U1456">
        <v>64760.445387438973</v>
      </c>
      <c r="V1456">
        <v>64716.109746107359</v>
      </c>
      <c r="W1456">
        <v>64804.724311793289</v>
      </c>
      <c r="X1456">
        <v>4194.7067595113394</v>
      </c>
      <c r="Y1456">
        <v>4209.3962100704521</v>
      </c>
      <c r="Z1456">
        <v>4083.6272703440109</v>
      </c>
      <c r="AA1456">
        <v>4263.6237006624124</v>
      </c>
      <c r="AB1456">
        <v>642.1697556322074</v>
      </c>
      <c r="AC1456">
        <v>634.62336140161869</v>
      </c>
      <c r="AD1456">
        <v>559.5261832577645</v>
      </c>
      <c r="AE1456">
        <v>741.9594809422149</v>
      </c>
      <c r="AF1456">
        <v>68.136330156639303</v>
      </c>
      <c r="AG1456">
        <v>67.896301567431806</v>
      </c>
      <c r="AH1456">
        <v>67.040018431364715</v>
      </c>
      <c r="AI1456">
        <v>69.935844267783935</v>
      </c>
      <c r="AJ1456">
        <v>0.60887385303984043</v>
      </c>
      <c r="AK1456">
        <v>0.60887321806304517</v>
      </c>
      <c r="AL1456">
        <v>0.60855784436401772</v>
      </c>
      <c r="AM1456">
        <v>0.60918476705311475</v>
      </c>
      <c r="AN1456">
        <v>0.96214989695254571</v>
      </c>
      <c r="AO1456">
        <v>0.96214989695254594</v>
      </c>
      <c r="AP1456">
        <v>0.96214989695254594</v>
      </c>
      <c r="AQ1456">
        <v>0.96214989695254594</v>
      </c>
      <c r="AR1456">
        <v>16.262963747919851</v>
      </c>
      <c r="AS1456">
        <v>16.262963747919851</v>
      </c>
      <c r="AT1456">
        <v>16.262963747919851</v>
      </c>
      <c r="AU1456">
        <v>16.262963747919851</v>
      </c>
      <c r="AV1456" t="str">
        <f>VLOOKUP(Sheet1[[#This Row],[NPDES ID2]],Combined_Sheet__Major_Only___2[[NPDES ID2]:[ECHO BFR]],3,FALSE)</f>
        <v>NY</v>
      </c>
      <c r="AW1456" t="s">
        <v>12185</v>
      </c>
      <c r="AX1456" t="str">
        <f>VLOOKUP(Sheet1[[#This Row],[NPDES ID2]],Combined_Sheet__Major_Only___2[[NPDES ID2]:[ECHO BFR]],27,FALSE)</f>
        <v>-</v>
      </c>
      <c r="AY1456" t="str">
        <f>VLOOKUP(Sheet1[[#This Row],[NPDES ID2]],Combined_Sheet__Major_Only___2[[NPDES ID2]:[ECHO BFR]],28,FALSE)</f>
        <v>-</v>
      </c>
      <c r="AZ1456" t="str">
        <f>VLOOKUP(Sheet1[[#This Row],[NPDES ID2]],Combined_Sheet__Major_Only___2[[NPDES ID2]:[ECHO BFR]],29,FALSE)</f>
        <v>preliminaryOps, thickening</v>
      </c>
      <c r="BA1456">
        <f>VLOOKUP(Sheet1[[#This Row],[NPDES ID2]],Combined_Sheet__Major_Only___2[[NPDES ID2]:[ECHO BFR]],17,FALSE)</f>
        <v>40.778404999999999</v>
      </c>
      <c r="BB1456">
        <f>VLOOKUP(Sheet1[[#This Row],[NPDES ID2]],Combined_Sheet__Major_Only___2[[NPDES ID2]:[ECHO BFR]],18,FALSE)</f>
        <v>-73.894589999999994</v>
      </c>
      <c r="BC1456" s="2" t="str">
        <f>IF(ISNUMBER(SEARCH("aerobic",$AW1456)),"aerobic","")</f>
        <v/>
      </c>
      <c r="BD1456" s="2" t="str">
        <f>IF(ISNUMBER(SEARCH("anaer",$AW1456)),"anaer","")</f>
        <v>anaer</v>
      </c>
      <c r="BE1456" s="2" t="str">
        <f>IF(ISNUMBER(SEARCH("thickening",$AZ1456)),"thickening","")</f>
        <v>thickening</v>
      </c>
      <c r="BF1456" s="4" t="str">
        <f>IF(ISNUMBER(SEARCH("airDry",$AW1456)),"airDry","")</f>
        <v/>
      </c>
      <c r="BG1456" s="4" t="str">
        <f>IF(ISNUMBER(SEARCH("heatDry",$AY1456)),"heatDry","")</f>
        <v/>
      </c>
      <c r="BH1456" s="4" t="str">
        <f>IF(AND(ISNUMBER(SEARCH("aerobic",$AW1456)),ISNUMBER(SEARCH("anaer",$AW1456))),"Combined Aer and Anaer.","")</f>
        <v/>
      </c>
    </row>
    <row r="1457" spans="1:60" x14ac:dyDescent="0.25">
      <c r="A1457" s="5">
        <v>442</v>
      </c>
      <c r="B1457" t="s">
        <v>2211</v>
      </c>
      <c r="C1457">
        <v>540</v>
      </c>
      <c r="D1457">
        <v>350.67083111695177</v>
      </c>
      <c r="E1457">
        <v>345.24408298552248</v>
      </c>
      <c r="F1457">
        <v>286.9853820547159</v>
      </c>
      <c r="G1457">
        <v>423.6925667118204</v>
      </c>
      <c r="H1457">
        <v>-109.9212775689595</v>
      </c>
      <c r="I1457">
        <v>-111.3065468932126</v>
      </c>
      <c r="J1457">
        <v>-130.70806015167869</v>
      </c>
      <c r="K1457">
        <v>-88.358372716090415</v>
      </c>
      <c r="L1457">
        <v>374.87761707923642</v>
      </c>
      <c r="M1457">
        <v>373.53240358110583</v>
      </c>
      <c r="N1457">
        <v>368.82835683057709</v>
      </c>
      <c r="O1457">
        <v>384.84578730192982</v>
      </c>
      <c r="P1457">
        <v>12.649980912015589</v>
      </c>
      <c r="Q1457">
        <v>12.771887288361439</v>
      </c>
      <c r="R1457">
        <v>10.33608186847713</v>
      </c>
      <c r="S1457">
        <v>14.794500235381969</v>
      </c>
      <c r="T1457">
        <v>64736.744125915502</v>
      </c>
      <c r="U1457">
        <v>64736.853267392849</v>
      </c>
      <c r="V1457">
        <v>64692.53333154619</v>
      </c>
      <c r="W1457">
        <v>64781.116506353661</v>
      </c>
      <c r="X1457">
        <v>4197.1111779777693</v>
      </c>
      <c r="Y1457">
        <v>4211.793177039126</v>
      </c>
      <c r="Z1457">
        <v>4085.574654814242</v>
      </c>
      <c r="AA1457">
        <v>4266.3362662496047</v>
      </c>
      <c r="AB1457">
        <v>642.76737131674884</v>
      </c>
      <c r="AC1457">
        <v>635.1240434727199</v>
      </c>
      <c r="AD1457">
        <v>560.1859951451687</v>
      </c>
      <c r="AE1457">
        <v>742.39234295358619</v>
      </c>
      <c r="AF1457">
        <v>68.035022881119517</v>
      </c>
      <c r="AG1457">
        <v>67.791074130246159</v>
      </c>
      <c r="AH1457">
        <v>66.937060325642719</v>
      </c>
      <c r="AI1457">
        <v>69.843864493230598</v>
      </c>
      <c r="AJ1457">
        <v>0.60763430950350095</v>
      </c>
      <c r="AK1457">
        <v>0.60763428519379592</v>
      </c>
      <c r="AL1457">
        <v>0.60762083228912878</v>
      </c>
      <c r="AM1457">
        <v>0.60764756185693314</v>
      </c>
      <c r="AN1457">
        <v>0.96213685228828849</v>
      </c>
      <c r="AO1457">
        <v>0.9621368522882886</v>
      </c>
      <c r="AP1457">
        <v>0.9621368522882886</v>
      </c>
      <c r="AQ1457">
        <v>0.9621368522882886</v>
      </c>
      <c r="AR1457">
        <v>16.23517726558617</v>
      </c>
      <c r="AS1457">
        <v>16.23517726558617</v>
      </c>
      <c r="AT1457">
        <v>16.23517726558617</v>
      </c>
      <c r="AU1457">
        <v>16.23517726558617</v>
      </c>
      <c r="AV1457" t="str">
        <f>VLOOKUP(Sheet1[[#This Row],[NPDES ID2]],Combined_Sheet__Major_Only___2[[NPDES ID2]:[ECHO BFR]],3,FALSE)</f>
        <v>IL</v>
      </c>
      <c r="AW1457" t="s">
        <v>41</v>
      </c>
      <c r="AX1457" t="str">
        <f>VLOOKUP(Sheet1[[#This Row],[NPDES ID2]],Combined_Sheet__Major_Only___2[[NPDES ID2]:[ECHO BFR]],27,FALSE)</f>
        <v>tempSludgeStore</v>
      </c>
      <c r="AY1457" t="str">
        <f>VLOOKUP(Sheet1[[#This Row],[NPDES ID2]],Combined_Sheet__Major_Only___2[[NPDES ID2]:[ECHO BFR]],28,FALSE)</f>
        <v>-</v>
      </c>
      <c r="AZ1457" t="str">
        <f>VLOOKUP(Sheet1[[#This Row],[NPDES ID2]],Combined_Sheet__Major_Only___2[[NPDES ID2]:[ECHO BFR]],29,FALSE)</f>
        <v>thickening</v>
      </c>
      <c r="BA1457">
        <f>VLOOKUP(Sheet1[[#This Row],[NPDES ID2]],Combined_Sheet__Major_Only___2[[NPDES ID2]:[ECHO BFR]],17,FALSE)</f>
        <v>37.721981</v>
      </c>
      <c r="BB1457">
        <f>VLOOKUP(Sheet1[[#This Row],[NPDES ID2]],Combined_Sheet__Major_Only___2[[NPDES ID2]:[ECHO BFR]],18,FALSE)</f>
        <v>-88.928055999999998</v>
      </c>
      <c r="BC1457" s="2" t="str">
        <f>IF(ISNUMBER(SEARCH("aerobic",$AW1457)),"aerobic","")</f>
        <v>aerobic</v>
      </c>
      <c r="BD1457" s="2" t="str">
        <f>IF(ISNUMBER(SEARCH("anaer",$AW1457)),"anaer","")</f>
        <v/>
      </c>
      <c r="BE1457" s="2" t="str">
        <f>IF(ISNUMBER(SEARCH("thickening",$AZ1457)),"thickening","")</f>
        <v>thickening</v>
      </c>
      <c r="BF1457" s="3" t="str">
        <f>IF(ISNUMBER(SEARCH("airDry",$AW1457)),"airDry","")</f>
        <v/>
      </c>
      <c r="BG1457" s="3" t="str">
        <f>IF(ISNUMBER(SEARCH("heatDry",$AY1457)),"heatDry","")</f>
        <v/>
      </c>
      <c r="BH1457" s="3" t="str">
        <f>IF(AND(ISNUMBER(SEARCH("aerobic",$AW1457)),ISNUMBER(SEARCH("anaer",$AW1457))),"Combined Aer and Anaer.","")</f>
        <v/>
      </c>
    </row>
    <row r="1458" spans="1:60" x14ac:dyDescent="0.25">
      <c r="A1458" s="5">
        <v>486</v>
      </c>
      <c r="B1458" t="s">
        <v>2417</v>
      </c>
      <c r="C1458">
        <v>398</v>
      </c>
      <c r="D1458">
        <v>383.64853947954879</v>
      </c>
      <c r="E1458">
        <v>379.01642345769608</v>
      </c>
      <c r="F1458">
        <v>299.04291699202179</v>
      </c>
      <c r="G1458">
        <v>472.3769187815484</v>
      </c>
      <c r="H1458">
        <v>-109.37673103515171</v>
      </c>
      <c r="I1458">
        <v>-110.7455515914537</v>
      </c>
      <c r="J1458">
        <v>-130.18741530242229</v>
      </c>
      <c r="K1458">
        <v>-87.855266998533637</v>
      </c>
      <c r="L1458">
        <v>277.65273379911218</v>
      </c>
      <c r="M1458">
        <v>276.6715985798952</v>
      </c>
      <c r="N1458">
        <v>273.240435004468</v>
      </c>
      <c r="O1458">
        <v>284.92333591784683</v>
      </c>
      <c r="P1458">
        <v>9.3208390681759354</v>
      </c>
      <c r="Q1458">
        <v>9.4137864460678209</v>
      </c>
      <c r="R1458">
        <v>7.6108184807247126</v>
      </c>
      <c r="S1458">
        <v>10.914951740377511</v>
      </c>
      <c r="T1458">
        <v>64715.096529983959</v>
      </c>
      <c r="U1458">
        <v>64715.205635972969</v>
      </c>
      <c r="V1458">
        <v>64670.900111147821</v>
      </c>
      <c r="W1458">
        <v>64759.454482347763</v>
      </c>
      <c r="X1458">
        <v>4175.2223208867081</v>
      </c>
      <c r="Y1458">
        <v>4189.6436906076397</v>
      </c>
      <c r="Z1458">
        <v>4065.8928309966</v>
      </c>
      <c r="AA1458">
        <v>4243.0402299522048</v>
      </c>
      <c r="AB1458">
        <v>636.50266415634258</v>
      </c>
      <c r="AC1458">
        <v>628.98801426100249</v>
      </c>
      <c r="AD1458">
        <v>555.08037041055707</v>
      </c>
      <c r="AE1458">
        <v>734.49821559164013</v>
      </c>
      <c r="AF1458">
        <v>68.367987756104668</v>
      </c>
      <c r="AG1458">
        <v>68.126536111275897</v>
      </c>
      <c r="AH1458">
        <v>67.281444144169342</v>
      </c>
      <c r="AI1458">
        <v>70.158091391667284</v>
      </c>
      <c r="AJ1458">
        <v>0.61170767278204463</v>
      </c>
      <c r="AK1458">
        <v>0.61170765488914147</v>
      </c>
      <c r="AL1458">
        <v>0.61169773948822936</v>
      </c>
      <c r="AM1458">
        <v>0.61171744027676389</v>
      </c>
      <c r="AN1458">
        <v>0.96212487486683973</v>
      </c>
      <c r="AO1458">
        <v>0.96212487486683929</v>
      </c>
      <c r="AP1458">
        <v>0.96212487486683929</v>
      </c>
      <c r="AQ1458">
        <v>0.96212487486683929</v>
      </c>
      <c r="AR1458">
        <v>16.360592160736701</v>
      </c>
      <c r="AS1458">
        <v>16.360592160736701</v>
      </c>
      <c r="AT1458">
        <v>16.360592160736701</v>
      </c>
      <c r="AU1458">
        <v>16.360592160736701</v>
      </c>
      <c r="AV1458" t="str">
        <f>VLOOKUP(Sheet1[[#This Row],[NPDES ID2]],Combined_Sheet__Major_Only___2[[NPDES ID2]:[ECHO BFR]],3,FALSE)</f>
        <v>WY</v>
      </c>
      <c r="AW1458" t="s">
        <v>41</v>
      </c>
      <c r="AX1458" t="str">
        <f>VLOOKUP(Sheet1[[#This Row],[NPDES ID2]],Combined_Sheet__Major_Only___2[[NPDES ID2]:[ECHO BFR]],27,FALSE)</f>
        <v>tempSludgeStore</v>
      </c>
      <c r="AY1458" t="str">
        <f>VLOOKUP(Sheet1[[#This Row],[NPDES ID2]],Combined_Sheet__Major_Only___2[[NPDES ID2]:[ECHO BFR]],28,FALSE)</f>
        <v>-</v>
      </c>
      <c r="AZ1458" t="str">
        <f>VLOOKUP(Sheet1[[#This Row],[NPDES ID2]],Combined_Sheet__Major_Only___2[[NPDES ID2]:[ECHO BFR]],29,FALSE)</f>
        <v>thickening</v>
      </c>
      <c r="BA1458">
        <f>VLOOKUP(Sheet1[[#This Row],[NPDES ID2]],Combined_Sheet__Major_Only___2[[NPDES ID2]:[ECHO BFR]],17,FALSE)</f>
        <v>41.569380000000002</v>
      </c>
      <c r="BB1458">
        <f>VLOOKUP(Sheet1[[#This Row],[NPDES ID2]],Combined_Sheet__Major_Only___2[[NPDES ID2]:[ECHO BFR]],18,FALSE)</f>
        <v>-109.2783</v>
      </c>
      <c r="BC1458" s="2" t="str">
        <f>IF(ISNUMBER(SEARCH("aerobic",$AW1458)),"aerobic","")</f>
        <v>aerobic</v>
      </c>
      <c r="BD1458" s="2" t="str">
        <f>IF(ISNUMBER(SEARCH("anaer",$AW1458)),"anaer","")</f>
        <v/>
      </c>
      <c r="BE1458" s="2" t="str">
        <f>IF(ISNUMBER(SEARCH("thickening",$AZ1458)),"thickening","")</f>
        <v>thickening</v>
      </c>
      <c r="BF1458" s="3" t="str">
        <f>IF(ISNUMBER(SEARCH("airDry",$AW1458)),"airDry","")</f>
        <v/>
      </c>
      <c r="BG1458" s="3" t="str">
        <f>IF(ISNUMBER(SEARCH("heatDry",$AY1458)),"heatDry","")</f>
        <v/>
      </c>
      <c r="BH1458" s="3" t="str">
        <f>IF(AND(ISNUMBER(SEARCH("aerobic",$AW1458)),ISNUMBER(SEARCH("anaer",$AW1458))),"Combined Aer and Anaer.","")</f>
        <v/>
      </c>
    </row>
    <row r="1459" spans="1:60" x14ac:dyDescent="0.25">
      <c r="A1459" s="5">
        <v>2018</v>
      </c>
      <c r="B1459" t="s">
        <v>9498</v>
      </c>
      <c r="C1459">
        <v>1499</v>
      </c>
      <c r="D1459">
        <v>420.00044164995933</v>
      </c>
      <c r="E1459">
        <v>416.18195595808658</v>
      </c>
      <c r="F1459">
        <v>354.24832950010079</v>
      </c>
      <c r="G1459">
        <v>488.13738623223048</v>
      </c>
      <c r="H1459">
        <v>-110.32725082398279</v>
      </c>
      <c r="I1459">
        <v>-111.73492703101201</v>
      </c>
      <c r="J1459">
        <v>-131.08042321918171</v>
      </c>
      <c r="K1459">
        <v>-88.635467697568629</v>
      </c>
      <c r="L1459">
        <v>1035.0474804259979</v>
      </c>
      <c r="M1459">
        <v>1031.269958837428</v>
      </c>
      <c r="N1459">
        <v>1018.067055003983</v>
      </c>
      <c r="O1459">
        <v>1063.0317534889789</v>
      </c>
      <c r="P1459">
        <v>35.125001189199963</v>
      </c>
      <c r="Q1459">
        <v>35.45042666447479</v>
      </c>
      <c r="R1459">
        <v>28.72109428858716</v>
      </c>
      <c r="S1459">
        <v>41.023565252134823</v>
      </c>
      <c r="T1459">
        <v>64699.458717748217</v>
      </c>
      <c r="U1459">
        <v>64699.567798101139</v>
      </c>
      <c r="V1459">
        <v>64655.272683524287</v>
      </c>
      <c r="W1459">
        <v>64743.806247545093</v>
      </c>
      <c r="X1459">
        <v>4217.3549134323084</v>
      </c>
      <c r="Y1459">
        <v>4232.3203344240101</v>
      </c>
      <c r="Z1459">
        <v>4103.4704875552943</v>
      </c>
      <c r="AA1459">
        <v>4288.0786885460593</v>
      </c>
      <c r="AB1459">
        <v>649.17597525082351</v>
      </c>
      <c r="AC1459">
        <v>641.39978442486711</v>
      </c>
      <c r="AD1459">
        <v>565.35404261424924</v>
      </c>
      <c r="AE1459">
        <v>750.57136410222245</v>
      </c>
      <c r="AF1459">
        <v>67.672877340079197</v>
      </c>
      <c r="AG1459">
        <v>67.426421815453011</v>
      </c>
      <c r="AH1459">
        <v>66.562376159285165</v>
      </c>
      <c r="AI1459">
        <v>69.50185782587937</v>
      </c>
      <c r="AJ1459">
        <v>0.60320440588118884</v>
      </c>
      <c r="AK1459">
        <v>0.60320433782484173</v>
      </c>
      <c r="AL1459">
        <v>0.60316701694003194</v>
      </c>
      <c r="AM1459">
        <v>0.6032411726900021</v>
      </c>
      <c r="AN1459">
        <v>0.96211621788977253</v>
      </c>
      <c r="AO1459">
        <v>0.96211621788977275</v>
      </c>
      <c r="AP1459">
        <v>0.96211621788977275</v>
      </c>
      <c r="AQ1459">
        <v>0.96211621788977275</v>
      </c>
      <c r="AR1459">
        <v>16.098099192976189</v>
      </c>
      <c r="AS1459">
        <v>16.098099192976189</v>
      </c>
      <c r="AT1459">
        <v>16.098099192976189</v>
      </c>
      <c r="AU1459">
        <v>16.098099192976189</v>
      </c>
      <c r="AV1459" t="str">
        <f>VLOOKUP(Sheet1[[#This Row],[NPDES ID2]],Combined_Sheet__Major_Only___2[[NPDES ID2]:[ECHO BFR]],3,FALSE)</f>
        <v>AL</v>
      </c>
      <c r="AW1459" t="s">
        <v>41</v>
      </c>
      <c r="AX1459" t="str">
        <f>VLOOKUP(Sheet1[[#This Row],[NPDES ID2]],Combined_Sheet__Major_Only___2[[NPDES ID2]:[ECHO BFR]],27,FALSE)</f>
        <v>-</v>
      </c>
      <c r="AY1459" t="str">
        <f>VLOOKUP(Sheet1[[#This Row],[NPDES ID2]],Combined_Sheet__Major_Only___2[[NPDES ID2]:[ECHO BFR]],28,FALSE)</f>
        <v>-</v>
      </c>
      <c r="AZ1459" t="str">
        <f>VLOOKUP(Sheet1[[#This Row],[NPDES ID2]],Combined_Sheet__Major_Only___2[[NPDES ID2]:[ECHO BFR]],29,FALSE)</f>
        <v>sludgeLagoon, thickening</v>
      </c>
      <c r="BA1459">
        <f>VLOOKUP(Sheet1[[#This Row],[NPDES ID2]],Combined_Sheet__Major_Only___2[[NPDES ID2]:[ECHO BFR]],17,FALSE)</f>
        <v>32.537526</v>
      </c>
      <c r="BB1459">
        <f>VLOOKUP(Sheet1[[#This Row],[NPDES ID2]],Combined_Sheet__Major_Only___2[[NPDES ID2]:[ECHO BFR]],18,FALSE)</f>
        <v>-85.506271999999996</v>
      </c>
      <c r="BC1459" s="2" t="str">
        <f>IF(ISNUMBER(SEARCH("aerobic",$AW1459)),"aerobic","")</f>
        <v>aerobic</v>
      </c>
      <c r="BD1459" s="2" t="str">
        <f>IF(ISNUMBER(SEARCH("anaer",$AW1459)),"anaer","")</f>
        <v/>
      </c>
      <c r="BE1459" s="2" t="str">
        <f>IF(ISNUMBER(SEARCH("thickening",$AZ1459)),"thickening","")</f>
        <v>thickening</v>
      </c>
      <c r="BF1459" s="3" t="str">
        <f>IF(ISNUMBER(SEARCH("airDry",$AW1459)),"airDry","")</f>
        <v/>
      </c>
      <c r="BG1459" s="3" t="str">
        <f>IF(ISNUMBER(SEARCH("heatDry",$AY1459)),"heatDry","")</f>
        <v/>
      </c>
      <c r="BH1459" s="3" t="str">
        <f>IF(AND(ISNUMBER(SEARCH("aerobic",$AW1459)),ISNUMBER(SEARCH("anaer",$AW1459))),"Combined Aer and Anaer.","")</f>
        <v/>
      </c>
    </row>
    <row r="1460" spans="1:60" x14ac:dyDescent="0.25">
      <c r="A1460" s="5">
        <v>425</v>
      </c>
      <c r="B1460" t="s">
        <v>2132</v>
      </c>
      <c r="C1460">
        <v>613</v>
      </c>
      <c r="D1460">
        <v>309.92314529466148</v>
      </c>
      <c r="E1460">
        <v>305.24094881086461</v>
      </c>
      <c r="F1460">
        <v>256.91525803370291</v>
      </c>
      <c r="G1460">
        <v>374.96841158177659</v>
      </c>
      <c r="H1460">
        <v>-137.7102796522442</v>
      </c>
      <c r="I1460">
        <v>-139.04673827072111</v>
      </c>
      <c r="J1460">
        <v>-157.77580688511341</v>
      </c>
      <c r="K1460">
        <v>-114.82284192412629</v>
      </c>
      <c r="L1460">
        <v>472.1805548143231</v>
      </c>
      <c r="M1460">
        <v>469.40900124470971</v>
      </c>
      <c r="N1460">
        <v>459.71724802986051</v>
      </c>
      <c r="O1460">
        <v>492.71801958958218</v>
      </c>
      <c r="P1460">
        <v>19.36767523564335</v>
      </c>
      <c r="Q1460">
        <v>19.288205369627089</v>
      </c>
      <c r="R1460">
        <v>16.232564828249799</v>
      </c>
      <c r="S1460">
        <v>21.81631444452405</v>
      </c>
      <c r="T1460">
        <v>64678.372605225297</v>
      </c>
      <c r="U1460">
        <v>64678.48165101037</v>
      </c>
      <c r="V1460">
        <v>64634.200573669907</v>
      </c>
      <c r="W1460">
        <v>64722.70608117526</v>
      </c>
      <c r="X1460">
        <v>5050.1532156682397</v>
      </c>
      <c r="Y1460">
        <v>5077.134048244955</v>
      </c>
      <c r="Z1460">
        <v>4834.7785829782433</v>
      </c>
      <c r="AA1460">
        <v>5185.1254789495706</v>
      </c>
      <c r="AB1460">
        <v>955.50518844704698</v>
      </c>
      <c r="AC1460">
        <v>942.19540331380983</v>
      </c>
      <c r="AD1460">
        <v>803.46626814532397</v>
      </c>
      <c r="AE1460">
        <v>1153.049951151997</v>
      </c>
      <c r="AF1460">
        <v>56.5103973356754</v>
      </c>
      <c r="AG1460">
        <v>56.178915287841242</v>
      </c>
      <c r="AH1460">
        <v>55.018671167792597</v>
      </c>
      <c r="AI1460">
        <v>58.96803061754693</v>
      </c>
      <c r="AJ1460">
        <v>0.46691141653484791</v>
      </c>
      <c r="AK1460">
        <v>0.46691139056979269</v>
      </c>
      <c r="AL1460">
        <v>0.46689704989646241</v>
      </c>
      <c r="AM1460">
        <v>0.46692554361234428</v>
      </c>
      <c r="AN1460">
        <v>0.96210453850634037</v>
      </c>
      <c r="AO1460">
        <v>0.96210453850634059</v>
      </c>
      <c r="AP1460">
        <v>0.96210453850634059</v>
      </c>
      <c r="AQ1460">
        <v>0.96210453850634059</v>
      </c>
      <c r="AR1460">
        <v>11.90661104275291</v>
      </c>
      <c r="AS1460">
        <v>11.90661104275291</v>
      </c>
      <c r="AT1460">
        <v>11.90661104275291</v>
      </c>
      <c r="AU1460">
        <v>11.90661104275291</v>
      </c>
      <c r="AV1460" t="str">
        <f>VLOOKUP(Sheet1[[#This Row],[NPDES ID2]],Combined_Sheet__Major_Only___2[[NPDES ID2]:[ECHO BFR]],3,FALSE)</f>
        <v>OR</v>
      </c>
      <c r="AW1460" t="s">
        <v>54</v>
      </c>
      <c r="AX1460" t="str">
        <f>VLOOKUP(Sheet1[[#This Row],[NPDES ID2]],Combined_Sheet__Major_Only___2[[NPDES ID2]:[ECHO BFR]],27,FALSE)</f>
        <v>-</v>
      </c>
      <c r="AY1460" t="str">
        <f>VLOOKUP(Sheet1[[#This Row],[NPDES ID2]],Combined_Sheet__Major_Only___2[[NPDES ID2]:[ECHO BFR]],28,FALSE)</f>
        <v>highTempCompost</v>
      </c>
      <c r="AZ1460" t="str">
        <f>VLOOKUP(Sheet1[[#This Row],[NPDES ID2]],Combined_Sheet__Major_Only___2[[NPDES ID2]:[ECHO BFR]],29,FALSE)</f>
        <v>thickening</v>
      </c>
      <c r="BA1460">
        <f>VLOOKUP(Sheet1[[#This Row],[NPDES ID2]],Combined_Sheet__Major_Only___2[[NPDES ID2]:[ECHO BFR]],17,FALSE)</f>
        <v>45.287342000000002</v>
      </c>
      <c r="BB1460">
        <f>VLOOKUP(Sheet1[[#This Row],[NPDES ID2]],Combined_Sheet__Major_Only___2[[NPDES ID2]:[ECHO BFR]],18,FALSE)</f>
        <v>-122.953529</v>
      </c>
      <c r="BC1460" s="2" t="str">
        <f>IF(ISNUMBER(SEARCH("aerobic",$AW1460)),"aerobic","")</f>
        <v/>
      </c>
      <c r="BD1460" s="2" t="str">
        <f>IF(ISNUMBER(SEARCH("anaer",$AW1460)),"anaer","")</f>
        <v/>
      </c>
      <c r="BE1460" s="2" t="str">
        <f>IF(ISNUMBER(SEARCH("thickening",$AZ1460)),"thickening","")</f>
        <v>thickening</v>
      </c>
      <c r="BF1460" s="4" t="str">
        <f>IF(ISNUMBER(SEARCH("airDry",$AW1460)),"airDry","")</f>
        <v/>
      </c>
      <c r="BG1460" s="4" t="str">
        <f>IF(ISNUMBER(SEARCH("heatDry",$AY1460)),"heatDry","")</f>
        <v/>
      </c>
      <c r="BH1460" s="4" t="str">
        <f>IF(AND(ISNUMBER(SEARCH("aerobic",$AW1460)),ISNUMBER(SEARCH("anaer",$AW1460))),"Combined Aer and Anaer.","")</f>
        <v/>
      </c>
    </row>
    <row r="1461" spans="1:60" x14ac:dyDescent="0.25">
      <c r="A1461" s="5">
        <v>1934</v>
      </c>
      <c r="B1461" t="s">
        <v>9124</v>
      </c>
      <c r="C1461">
        <v>2799</v>
      </c>
      <c r="D1461">
        <v>624.5786594229271</v>
      </c>
      <c r="E1461">
        <v>620.19562330672557</v>
      </c>
      <c r="F1461">
        <v>510.53389795559877</v>
      </c>
      <c r="G1461">
        <v>724.79027907314776</v>
      </c>
      <c r="H1461">
        <v>-108.68295008212171</v>
      </c>
      <c r="I1461">
        <v>-110.2090192273531</v>
      </c>
      <c r="J1461">
        <v>-129.47795063389711</v>
      </c>
      <c r="K1461">
        <v>-86.926536384888763</v>
      </c>
      <c r="L1461">
        <v>1954.702203102052</v>
      </c>
      <c r="M1461">
        <v>1947.814208418117</v>
      </c>
      <c r="N1461">
        <v>1923.756570934306</v>
      </c>
      <c r="O1461">
        <v>2005.7100936258221</v>
      </c>
      <c r="P1461">
        <v>65.53859595859312</v>
      </c>
      <c r="Q1461">
        <v>66.195976552758196</v>
      </c>
      <c r="R1461">
        <v>53.50763822257688</v>
      </c>
      <c r="S1461">
        <v>76.777387311623642</v>
      </c>
      <c r="T1461">
        <v>64675.616488327432</v>
      </c>
      <c r="U1461">
        <v>64675.725529594209</v>
      </c>
      <c r="V1461">
        <v>64631.446287028382</v>
      </c>
      <c r="W1461">
        <v>64719.948127331627</v>
      </c>
      <c r="X1461">
        <v>4168.2634505019587</v>
      </c>
      <c r="Y1461">
        <v>4182.6422914537216</v>
      </c>
      <c r="Z1461">
        <v>4059.4816678861548</v>
      </c>
      <c r="AA1461">
        <v>4235.7301466063409</v>
      </c>
      <c r="AB1461">
        <v>634.88451716705617</v>
      </c>
      <c r="AC1461">
        <v>627.41611138930648</v>
      </c>
      <c r="AD1461">
        <v>553.7041476518657</v>
      </c>
      <c r="AE1461">
        <v>732.56586718863184</v>
      </c>
      <c r="AF1461">
        <v>68.447693993799433</v>
      </c>
      <c r="AG1461">
        <v>68.207472833211227</v>
      </c>
      <c r="AH1461">
        <v>67.363520100387134</v>
      </c>
      <c r="AI1461">
        <v>70.232587007329712</v>
      </c>
      <c r="AJ1461">
        <v>0.61268286947376505</v>
      </c>
      <c r="AK1461">
        <v>0.61268274083567276</v>
      </c>
      <c r="AL1461">
        <v>0.61261302364260906</v>
      </c>
      <c r="AM1461">
        <v>0.61275155721949115</v>
      </c>
      <c r="AN1461">
        <v>0.96210301138902421</v>
      </c>
      <c r="AO1461">
        <v>0.96210301138902465</v>
      </c>
      <c r="AP1461">
        <v>0.96210301138902465</v>
      </c>
      <c r="AQ1461">
        <v>0.96210301138902465</v>
      </c>
      <c r="AR1461">
        <v>16.388540483872649</v>
      </c>
      <c r="AS1461">
        <v>16.388540483872649</v>
      </c>
      <c r="AT1461">
        <v>16.388540483872649</v>
      </c>
      <c r="AU1461">
        <v>16.388540483872649</v>
      </c>
      <c r="AV1461" t="str">
        <f>VLOOKUP(Sheet1[[#This Row],[NPDES ID2]],Combined_Sheet__Major_Only___2[[NPDES ID2]:[ECHO BFR]],3,FALSE)</f>
        <v>CA</v>
      </c>
      <c r="AW1461" t="s">
        <v>41</v>
      </c>
      <c r="AX1461" t="str">
        <f>VLOOKUP(Sheet1[[#This Row],[NPDES ID2]],Combined_Sheet__Major_Only___2[[NPDES ID2]:[ECHO BFR]],27,FALSE)</f>
        <v>-</v>
      </c>
      <c r="AY1461" t="str">
        <f>VLOOKUP(Sheet1[[#This Row],[NPDES ID2]],Combined_Sheet__Major_Only___2[[NPDES ID2]:[ECHO BFR]],28,FALSE)</f>
        <v>-</v>
      </c>
      <c r="AZ1461" t="str">
        <f>VLOOKUP(Sheet1[[#This Row],[NPDES ID2]],Combined_Sheet__Major_Only___2[[NPDES ID2]:[ECHO BFR]],29,FALSE)</f>
        <v>preliminaryOps, thickening</v>
      </c>
      <c r="BA1461">
        <f>VLOOKUP(Sheet1[[#This Row],[NPDES ID2]],Combined_Sheet__Major_Only___2[[NPDES ID2]:[ECHO BFR]],17,FALSE)</f>
        <v>38.251882999999999</v>
      </c>
      <c r="BB1461">
        <f>VLOOKUP(Sheet1[[#This Row],[NPDES ID2]],Combined_Sheet__Major_Only___2[[NPDES ID2]:[ECHO BFR]],18,FALSE)</f>
        <v>-122.441304</v>
      </c>
      <c r="BC1461" s="2" t="str">
        <f>IF(ISNUMBER(SEARCH("aerobic",$AW1461)),"aerobic","")</f>
        <v>aerobic</v>
      </c>
      <c r="BD1461" s="2" t="str">
        <f>IF(ISNUMBER(SEARCH("anaer",$AW1461)),"anaer","")</f>
        <v/>
      </c>
      <c r="BE1461" s="2" t="str">
        <f>IF(ISNUMBER(SEARCH("thickening",$AZ1461)),"thickening","")</f>
        <v>thickening</v>
      </c>
      <c r="BF1461" s="3" t="str">
        <f>IF(ISNUMBER(SEARCH("airDry",$AW1461)),"airDry","")</f>
        <v/>
      </c>
      <c r="BG1461" s="3" t="str">
        <f>IF(ISNUMBER(SEARCH("heatDry",$AY1461)),"heatDry","")</f>
        <v/>
      </c>
      <c r="BH1461" s="3" t="str">
        <f>IF(AND(ISNUMBER(SEARCH("aerobic",$AW1461)),ISNUMBER(SEARCH("anaer",$AW1461))),"Combined Aer and Anaer.","")</f>
        <v/>
      </c>
    </row>
    <row r="1462" spans="1:60" x14ac:dyDescent="0.25">
      <c r="A1462" s="5">
        <v>903</v>
      </c>
      <c r="B1462" t="s">
        <v>4397</v>
      </c>
      <c r="C1462">
        <v>742.51</v>
      </c>
      <c r="D1462">
        <v>340.51243282571988</v>
      </c>
      <c r="E1462">
        <v>332.83046232658018</v>
      </c>
      <c r="F1462">
        <v>286.14594743639469</v>
      </c>
      <c r="G1462">
        <v>404.49181889148531</v>
      </c>
      <c r="H1462">
        <v>-109.5972020163756</v>
      </c>
      <c r="I1462">
        <v>-110.9605245312038</v>
      </c>
      <c r="J1462">
        <v>-130.39302680762211</v>
      </c>
      <c r="K1462">
        <v>-88.026836504261112</v>
      </c>
      <c r="L1462">
        <v>516.66577603606333</v>
      </c>
      <c r="M1462">
        <v>514.82514868025589</v>
      </c>
      <c r="N1462">
        <v>508.38938841566579</v>
      </c>
      <c r="O1462">
        <v>530.30422983636265</v>
      </c>
      <c r="P1462">
        <v>17.391367343963498</v>
      </c>
      <c r="Q1462">
        <v>17.561712576478421</v>
      </c>
      <c r="R1462">
        <v>14.205697264487521</v>
      </c>
      <c r="S1462">
        <v>20.352342258944329</v>
      </c>
      <c r="T1462">
        <v>64554.350777323358</v>
      </c>
      <c r="U1462">
        <v>64554.459619791312</v>
      </c>
      <c r="V1462">
        <v>64510.261105024372</v>
      </c>
      <c r="W1462">
        <v>64598.601593002</v>
      </c>
      <c r="X1462">
        <v>4175.5366742112246</v>
      </c>
      <c r="Y1462">
        <v>4190.0579227996504</v>
      </c>
      <c r="Z1462">
        <v>4065.350466057796</v>
      </c>
      <c r="AA1462">
        <v>4243.9053210698512</v>
      </c>
      <c r="AB1462">
        <v>638.07776970320629</v>
      </c>
      <c r="AC1462">
        <v>630.51796075059519</v>
      </c>
      <c r="AD1462">
        <v>556.26413916035494</v>
      </c>
      <c r="AE1462">
        <v>736.66859249741094</v>
      </c>
      <c r="AF1462">
        <v>68.194306683159084</v>
      </c>
      <c r="AG1462">
        <v>67.951622461541433</v>
      </c>
      <c r="AH1462">
        <v>67.101766353948847</v>
      </c>
      <c r="AI1462">
        <v>69.99410447622833</v>
      </c>
      <c r="AJ1462">
        <v>0.60958288393751159</v>
      </c>
      <c r="AK1462">
        <v>0.60958285050024075</v>
      </c>
      <c r="AL1462">
        <v>0.60956438110973943</v>
      </c>
      <c r="AM1462">
        <v>0.60960107822552745</v>
      </c>
      <c r="AN1462">
        <v>0.96203569807018141</v>
      </c>
      <c r="AO1462">
        <v>0.96203569807018141</v>
      </c>
      <c r="AP1462">
        <v>0.96203569807018141</v>
      </c>
      <c r="AQ1462">
        <v>0.96203569807018141</v>
      </c>
      <c r="AR1462">
        <v>16.29494222933355</v>
      </c>
      <c r="AS1462">
        <v>16.29494222933355</v>
      </c>
      <c r="AT1462">
        <v>16.29494222933355</v>
      </c>
      <c r="AU1462">
        <v>16.29494222933355</v>
      </c>
      <c r="AV1462" t="str">
        <f>VLOOKUP(Sheet1[[#This Row],[NPDES ID2]],Combined_Sheet__Major_Only___2[[NPDES ID2]:[ECHO BFR]],3,FALSE)</f>
        <v>NJ</v>
      </c>
      <c r="AW1462" t="s">
        <v>41</v>
      </c>
      <c r="AX1462" t="str">
        <f>VLOOKUP(Sheet1[[#This Row],[NPDES ID2]],Combined_Sheet__Major_Only___2[[NPDES ID2]:[ECHO BFR]],27,FALSE)</f>
        <v>-</v>
      </c>
      <c r="AY1462" t="str">
        <f>VLOOKUP(Sheet1[[#This Row],[NPDES ID2]],Combined_Sheet__Major_Only___2[[NPDES ID2]:[ECHO BFR]],28,FALSE)</f>
        <v>-</v>
      </c>
      <c r="AZ1462" t="str">
        <f>VLOOKUP(Sheet1[[#This Row],[NPDES ID2]],Combined_Sheet__Major_Only___2[[NPDES ID2]:[ECHO BFR]],29,FALSE)</f>
        <v>preliminaryOps, thickening</v>
      </c>
      <c r="BA1462">
        <f>VLOOKUP(Sheet1[[#This Row],[NPDES ID2]],Combined_Sheet__Major_Only___2[[NPDES ID2]:[ECHO BFR]],17,FALSE)</f>
        <v>39.787892999999997</v>
      </c>
      <c r="BB1462">
        <f>VLOOKUP(Sheet1[[#This Row],[NPDES ID2]],Combined_Sheet__Major_Only___2[[NPDES ID2]:[ECHO BFR]],18,FALSE)</f>
        <v>-75.377618999999996</v>
      </c>
      <c r="BC1462" s="2" t="str">
        <f>IF(ISNUMBER(SEARCH("aerobic",$AW1462)),"aerobic","")</f>
        <v>aerobic</v>
      </c>
      <c r="BD1462" s="2" t="str">
        <f>IF(ISNUMBER(SEARCH("anaer",$AW1462)),"anaer","")</f>
        <v/>
      </c>
      <c r="BE1462" s="2" t="str">
        <f>IF(ISNUMBER(SEARCH("thickening",$AZ1462)),"thickening","")</f>
        <v>thickening</v>
      </c>
      <c r="BF1462" s="4" t="str">
        <f>IF(ISNUMBER(SEARCH("airDry",$AW1462)),"airDry","")</f>
        <v/>
      </c>
      <c r="BG1462" s="4" t="str">
        <f>IF(ISNUMBER(SEARCH("heatDry",$AY1462)),"heatDry","")</f>
        <v/>
      </c>
      <c r="BH1462" s="4" t="str">
        <f>IF(AND(ISNUMBER(SEARCH("aerobic",$AW1462)),ISNUMBER(SEARCH("anaer",$AW1462))),"Combined Aer and Anaer.","")</f>
        <v/>
      </c>
    </row>
    <row r="1463" spans="1:60" x14ac:dyDescent="0.25">
      <c r="A1463" s="5">
        <v>2342</v>
      </c>
      <c r="B1463" t="s">
        <v>10926</v>
      </c>
      <c r="C1463">
        <v>363.3</v>
      </c>
      <c r="D1463">
        <v>398.8568472129918</v>
      </c>
      <c r="E1463">
        <v>394.88109039785991</v>
      </c>
      <c r="F1463">
        <v>308.89541804499248</v>
      </c>
      <c r="G1463">
        <v>491.43346723176489</v>
      </c>
      <c r="H1463">
        <v>-109.24295407864651</v>
      </c>
      <c r="I1463">
        <v>-110.6077127919803</v>
      </c>
      <c r="J1463">
        <v>-130.05953016314331</v>
      </c>
      <c r="K1463">
        <v>-87.73170995338667</v>
      </c>
      <c r="L1463">
        <v>253.75086201895039</v>
      </c>
      <c r="M1463">
        <v>252.85760068752569</v>
      </c>
      <c r="N1463">
        <v>249.7336858605172</v>
      </c>
      <c r="O1463">
        <v>260.37035001530239</v>
      </c>
      <c r="P1463">
        <v>8.5075909075706324</v>
      </c>
      <c r="Q1463">
        <v>8.5931329935350433</v>
      </c>
      <c r="R1463">
        <v>6.9456240317514606</v>
      </c>
      <c r="S1463">
        <v>9.9657705153815872</v>
      </c>
      <c r="T1463">
        <v>64450.004485318153</v>
      </c>
      <c r="U1463">
        <v>64450.113156724408</v>
      </c>
      <c r="V1463">
        <v>64405.98410632959</v>
      </c>
      <c r="W1463">
        <v>64494.185754426209</v>
      </c>
      <c r="X1463">
        <v>4153.1068280878108</v>
      </c>
      <c r="Y1463">
        <v>4167.4069763271382</v>
      </c>
      <c r="Z1463">
        <v>4044.7536027294341</v>
      </c>
      <c r="AA1463">
        <v>4220.3098985486331</v>
      </c>
      <c r="AB1463">
        <v>632.42332919237549</v>
      </c>
      <c r="AC1463">
        <v>624.96997172253396</v>
      </c>
      <c r="AD1463">
        <v>551.60894081581432</v>
      </c>
      <c r="AE1463">
        <v>729.63110632067435</v>
      </c>
      <c r="AF1463">
        <v>68.450296196647258</v>
      </c>
      <c r="AG1463">
        <v>68.209461747169343</v>
      </c>
      <c r="AH1463">
        <v>67.366575562763643</v>
      </c>
      <c r="AI1463">
        <v>70.235767703420592</v>
      </c>
      <c r="AJ1463">
        <v>0.61271466020100651</v>
      </c>
      <c r="AK1463">
        <v>0.61271464391288044</v>
      </c>
      <c r="AL1463">
        <v>0.6127056147387222</v>
      </c>
      <c r="AM1463">
        <v>0.61272355466810591</v>
      </c>
      <c r="AN1463">
        <v>0.96197758484143148</v>
      </c>
      <c r="AO1463">
        <v>0.96197758484143137</v>
      </c>
      <c r="AP1463">
        <v>0.96197758484143137</v>
      </c>
      <c r="AQ1463">
        <v>0.96197758484143137</v>
      </c>
      <c r="AR1463">
        <v>16.391596725340559</v>
      </c>
      <c r="AS1463">
        <v>16.391596725340559</v>
      </c>
      <c r="AT1463">
        <v>16.391596725340559</v>
      </c>
      <c r="AU1463">
        <v>16.391596725340559</v>
      </c>
      <c r="AV1463" t="str">
        <f>VLOOKUP(Sheet1[[#This Row],[NPDES ID2]],Combined_Sheet__Major_Only___2[[NPDES ID2]:[ECHO BFR]],3,FALSE)</f>
        <v>NC</v>
      </c>
      <c r="AW1463" t="s">
        <v>12185</v>
      </c>
      <c r="AX1463" t="str">
        <f>VLOOKUP(Sheet1[[#This Row],[NPDES ID2]],Combined_Sheet__Major_Only___2[[NPDES ID2]:[ECHO BFR]],27,FALSE)</f>
        <v>tempSludgeStore</v>
      </c>
      <c r="AY1463" t="str">
        <f>VLOOKUP(Sheet1[[#This Row],[NPDES ID2]],Combined_Sheet__Major_Only___2[[NPDES ID2]:[ECHO BFR]],28,FALSE)</f>
        <v>-</v>
      </c>
      <c r="AZ1463" t="str">
        <f>VLOOKUP(Sheet1[[#This Row],[NPDES ID2]],Combined_Sheet__Major_Only___2[[NPDES ID2]:[ECHO BFR]],29,FALSE)</f>
        <v>preliminaryOps, thickening</v>
      </c>
      <c r="BA1463">
        <f>VLOOKUP(Sheet1[[#This Row],[NPDES ID2]],Combined_Sheet__Major_Only___2[[NPDES ID2]:[ECHO BFR]],17,FALSE)</f>
        <v>35.166111000000001</v>
      </c>
      <c r="BB1463">
        <f>VLOOKUP(Sheet1[[#This Row],[NPDES ID2]],Combined_Sheet__Major_Only___2[[NPDES ID2]:[ECHO BFR]],18,FALSE)</f>
        <v>-81.199444</v>
      </c>
      <c r="BC1463" s="2" t="str">
        <f>IF(ISNUMBER(SEARCH("aerobic",$AW1463)),"aerobic","")</f>
        <v/>
      </c>
      <c r="BD1463" s="2" t="str">
        <f>IF(ISNUMBER(SEARCH("anaer",$AW1463)),"anaer","")</f>
        <v>anaer</v>
      </c>
      <c r="BE1463" s="2" t="str">
        <f>IF(ISNUMBER(SEARCH("thickening",$AZ1463)),"thickening","")</f>
        <v>thickening</v>
      </c>
      <c r="BF1463" s="3" t="str">
        <f>IF(ISNUMBER(SEARCH("airDry",$AW1463)),"airDry","")</f>
        <v/>
      </c>
      <c r="BG1463" s="3" t="str">
        <f>IF(ISNUMBER(SEARCH("heatDry",$AY1463)),"heatDry","")</f>
        <v/>
      </c>
      <c r="BH1463" s="3" t="str">
        <f>IF(AND(ISNUMBER(SEARCH("aerobic",$AW1463)),ISNUMBER(SEARCH("anaer",$AW1463))),"Combined Aer and Anaer.","")</f>
        <v/>
      </c>
    </row>
    <row r="1464" spans="1:60" x14ac:dyDescent="0.25">
      <c r="A1464" s="5">
        <v>1113</v>
      </c>
      <c r="B1464" t="s">
        <v>5357</v>
      </c>
      <c r="C1464">
        <v>332.1</v>
      </c>
      <c r="D1464">
        <v>422.10884187104108</v>
      </c>
      <c r="E1464">
        <v>419.76390634243421</v>
      </c>
      <c r="F1464">
        <v>326.36227394458422</v>
      </c>
      <c r="G1464">
        <v>520.68120411045959</v>
      </c>
      <c r="H1464">
        <v>-110.7284973595447</v>
      </c>
      <c r="I1464">
        <v>-112.1197308022717</v>
      </c>
      <c r="J1464">
        <v>-131.4877509087778</v>
      </c>
      <c r="K1464">
        <v>-89.151989243883293</v>
      </c>
      <c r="L1464">
        <v>229.08873866004649</v>
      </c>
      <c r="M1464">
        <v>228.2503527827364</v>
      </c>
      <c r="N1464">
        <v>225.31829458976819</v>
      </c>
      <c r="O1464">
        <v>235.30163507253991</v>
      </c>
      <c r="P1464">
        <v>7.7827553610930291</v>
      </c>
      <c r="Q1464">
        <v>7.85439908930418</v>
      </c>
      <c r="R1464">
        <v>6.3646221099738716</v>
      </c>
      <c r="S1464">
        <v>9.0869012492243133</v>
      </c>
      <c r="T1464">
        <v>64434.592519385762</v>
      </c>
      <c r="U1464">
        <v>64434.701165526159</v>
      </c>
      <c r="V1464">
        <v>64390.582375031488</v>
      </c>
      <c r="W1464">
        <v>64478.763516452927</v>
      </c>
      <c r="X1464">
        <v>4204.1955878970648</v>
      </c>
      <c r="Y1464">
        <v>4219.1409440644329</v>
      </c>
      <c r="Z1464">
        <v>4090.3292107263469</v>
      </c>
      <c r="AA1464">
        <v>4274.9174859857612</v>
      </c>
      <c r="AB1464">
        <v>647.71649982738779</v>
      </c>
      <c r="AC1464">
        <v>639.93852276667462</v>
      </c>
      <c r="AD1464">
        <v>564.03027402794123</v>
      </c>
      <c r="AE1464">
        <v>748.98249252889946</v>
      </c>
      <c r="AF1464">
        <v>67.603248252988251</v>
      </c>
      <c r="AG1464">
        <v>67.355959536398487</v>
      </c>
      <c r="AH1464">
        <v>66.49053841305134</v>
      </c>
      <c r="AI1464">
        <v>69.436502885404451</v>
      </c>
      <c r="AJ1464">
        <v>0.60235270239917293</v>
      </c>
      <c r="AK1464">
        <v>0.60235268752484594</v>
      </c>
      <c r="AL1464">
        <v>0.6023444400920297</v>
      </c>
      <c r="AM1464">
        <v>0.60236082677449487</v>
      </c>
      <c r="AN1464">
        <v>0.96196898642437434</v>
      </c>
      <c r="AO1464">
        <v>0.96196898642437423</v>
      </c>
      <c r="AP1464">
        <v>0.96196898642437423</v>
      </c>
      <c r="AQ1464">
        <v>0.96196898642437423</v>
      </c>
      <c r="AR1464">
        <v>16.072897065428869</v>
      </c>
      <c r="AS1464">
        <v>16.072897065428869</v>
      </c>
      <c r="AT1464">
        <v>16.072897065428869</v>
      </c>
      <c r="AU1464">
        <v>16.072897065428869</v>
      </c>
      <c r="AV1464" t="str">
        <f>VLOOKUP(Sheet1[[#This Row],[NPDES ID2]],Combined_Sheet__Major_Only___2[[NPDES ID2]:[ECHO BFR]],3,FALSE)</f>
        <v>MO</v>
      </c>
      <c r="AW1464" t="s">
        <v>41</v>
      </c>
      <c r="AX1464" t="str">
        <f>VLOOKUP(Sheet1[[#This Row],[NPDES ID2]],Combined_Sheet__Major_Only___2[[NPDES ID2]:[ECHO BFR]],27,FALSE)</f>
        <v>-</v>
      </c>
      <c r="AY1464" t="str">
        <f>VLOOKUP(Sheet1[[#This Row],[NPDES ID2]],Combined_Sheet__Major_Only___2[[NPDES ID2]:[ECHO BFR]],28,FALSE)</f>
        <v>highTempCompost</v>
      </c>
      <c r="AZ1464" t="str">
        <f>VLOOKUP(Sheet1[[#This Row],[NPDES ID2]],Combined_Sheet__Major_Only___2[[NPDES ID2]:[ECHO BFR]],29,FALSE)</f>
        <v>thickening</v>
      </c>
      <c r="BA1464">
        <f>VLOOKUP(Sheet1[[#This Row],[NPDES ID2]],Combined_Sheet__Major_Only___2[[NPDES ID2]:[ECHO BFR]],17,FALSE)</f>
        <v>37.015422000000001</v>
      </c>
      <c r="BB1464">
        <f>VLOOKUP(Sheet1[[#This Row],[NPDES ID2]],Combined_Sheet__Major_Only___2[[NPDES ID2]:[ECHO BFR]],18,FALSE)</f>
        <v>-93.272959999999998</v>
      </c>
      <c r="BC1464" s="2" t="str">
        <f>IF(ISNUMBER(SEARCH("aerobic",$AW1464)),"aerobic","")</f>
        <v>aerobic</v>
      </c>
      <c r="BD1464" s="2" t="str">
        <f>IF(ISNUMBER(SEARCH("anaer",$AW1464)),"anaer","")</f>
        <v/>
      </c>
      <c r="BE1464" s="2" t="str">
        <f>IF(ISNUMBER(SEARCH("thickening",$AZ1464)),"thickening","")</f>
        <v>thickening</v>
      </c>
      <c r="BF1464" s="4" t="str">
        <f>IF(ISNUMBER(SEARCH("airDry",$AW1464)),"airDry","")</f>
        <v/>
      </c>
      <c r="BG1464" s="4" t="str">
        <f>IF(ISNUMBER(SEARCH("heatDry",$AY1464)),"heatDry","")</f>
        <v/>
      </c>
      <c r="BH1464" s="4" t="str">
        <f>IF(AND(ISNUMBER(SEARCH("aerobic",$AW1464)),ISNUMBER(SEARCH("anaer",$AW1464))),"Combined Aer and Anaer.","")</f>
        <v/>
      </c>
    </row>
    <row r="1465" spans="1:60" x14ac:dyDescent="0.25">
      <c r="A1465" s="5">
        <v>1324</v>
      </c>
      <c r="B1465" t="s">
        <v>6294</v>
      </c>
      <c r="C1465">
        <v>171</v>
      </c>
      <c r="D1465">
        <v>595.6392406878025</v>
      </c>
      <c r="E1465">
        <v>588.30352348273868</v>
      </c>
      <c r="F1465">
        <v>428.70605008677239</v>
      </c>
      <c r="G1465">
        <v>764.99516253556533</v>
      </c>
      <c r="H1465">
        <v>-138.48095360536249</v>
      </c>
      <c r="I1465">
        <v>-139.72276018995629</v>
      </c>
      <c r="J1465">
        <v>-158.34000274618219</v>
      </c>
      <c r="K1465">
        <v>-115.6493782476098</v>
      </c>
      <c r="L1465">
        <v>129.94669672306819</v>
      </c>
      <c r="M1465">
        <v>129.1755869495129</v>
      </c>
      <c r="N1465">
        <v>126.47855836377541</v>
      </c>
      <c r="O1465">
        <v>135.66132875202061</v>
      </c>
      <c r="P1465">
        <v>5.3570616120874943</v>
      </c>
      <c r="Q1465">
        <v>5.3352949471727502</v>
      </c>
      <c r="R1465">
        <v>4.4927528684276279</v>
      </c>
      <c r="S1465">
        <v>6.0283107230756814</v>
      </c>
      <c r="T1465">
        <v>64386.048232388937</v>
      </c>
      <c r="U1465">
        <v>64386.156798947522</v>
      </c>
      <c r="V1465">
        <v>64342.070324871107</v>
      </c>
      <c r="W1465">
        <v>64430.186874797248</v>
      </c>
      <c r="X1465">
        <v>5051.6341485263874</v>
      </c>
      <c r="Y1465">
        <v>5078.8944528198635</v>
      </c>
      <c r="Z1465">
        <v>4833.9096707555482</v>
      </c>
      <c r="AA1465">
        <v>5188.1528036545214</v>
      </c>
      <c r="AB1465">
        <v>962.20600290837319</v>
      </c>
      <c r="AC1465">
        <v>948.83854694243701</v>
      </c>
      <c r="AD1465">
        <v>808.07391184034998</v>
      </c>
      <c r="AE1465">
        <v>1163.028333620065</v>
      </c>
      <c r="AF1465">
        <v>56.237745123406903</v>
      </c>
      <c r="AG1465">
        <v>55.90408793022447</v>
      </c>
      <c r="AH1465">
        <v>54.736785884553832</v>
      </c>
      <c r="AI1465">
        <v>58.710819013918723</v>
      </c>
      <c r="AJ1465">
        <v>0.46358936163823539</v>
      </c>
      <c r="AK1465">
        <v>0.46358935446819649</v>
      </c>
      <c r="AL1465">
        <v>0.46358537417949353</v>
      </c>
      <c r="AM1465">
        <v>0.46359328250683812</v>
      </c>
      <c r="AN1465">
        <v>0.96194187787686369</v>
      </c>
      <c r="AO1465">
        <v>0.96194187787686347</v>
      </c>
      <c r="AP1465">
        <v>0.96194187787686347</v>
      </c>
      <c r="AQ1465">
        <v>0.96194187787686347</v>
      </c>
      <c r="AR1465">
        <v>11.804781807116321</v>
      </c>
      <c r="AS1465">
        <v>11.804781807116321</v>
      </c>
      <c r="AT1465">
        <v>11.804781807116321</v>
      </c>
      <c r="AU1465">
        <v>11.804781807116321</v>
      </c>
      <c r="AV1465" t="str">
        <f>VLOOKUP(Sheet1[[#This Row],[NPDES ID2]],Combined_Sheet__Major_Only___2[[NPDES ID2]:[ECHO BFR]],3,FALSE)</f>
        <v>AR</v>
      </c>
      <c r="AW1465" t="s">
        <v>54</v>
      </c>
      <c r="AX1465" t="str">
        <f>VLOOKUP(Sheet1[[#This Row],[NPDES ID2]],Combined_Sheet__Major_Only___2[[NPDES ID2]:[ECHO BFR]],27,FALSE)</f>
        <v>-</v>
      </c>
      <c r="AY1465" t="str">
        <f>VLOOKUP(Sheet1[[#This Row],[NPDES ID2]],Combined_Sheet__Major_Only___2[[NPDES ID2]:[ECHO BFR]],28,FALSE)</f>
        <v>-</v>
      </c>
      <c r="AZ1465" t="str">
        <f>VLOOKUP(Sheet1[[#This Row],[NPDES ID2]],Combined_Sheet__Major_Only___2[[NPDES ID2]:[ECHO BFR]],29,FALSE)</f>
        <v>preliminaryOps, thickening</v>
      </c>
      <c r="BA1465">
        <f>VLOOKUP(Sheet1[[#This Row],[NPDES ID2]],Combined_Sheet__Major_Only___2[[NPDES ID2]:[ECHO BFR]],17,FALSE)</f>
        <v>36.357199999999999</v>
      </c>
      <c r="BB1465">
        <f>VLOOKUP(Sheet1[[#This Row],[NPDES ID2]],Combined_Sheet__Major_Only___2[[NPDES ID2]:[ECHO BFR]],18,FALSE)</f>
        <v>-93.578800000000001</v>
      </c>
      <c r="BC1465" s="2" t="str">
        <f>IF(ISNUMBER(SEARCH("aerobic",$AW1465)),"aerobic","")</f>
        <v/>
      </c>
      <c r="BD1465" s="2" t="str">
        <f>IF(ISNUMBER(SEARCH("anaer",$AW1465)),"anaer","")</f>
        <v/>
      </c>
      <c r="BE1465" s="2" t="str">
        <f>IF(ISNUMBER(SEARCH("thickening",$AZ1465)),"thickening","")</f>
        <v>thickening</v>
      </c>
      <c r="BF1465" s="3" t="str">
        <f>IF(ISNUMBER(SEARCH("airDry",$AW1465)),"airDry","")</f>
        <v/>
      </c>
      <c r="BG1465" s="3" t="str">
        <f>IF(ISNUMBER(SEARCH("heatDry",$AY1465)),"heatDry","")</f>
        <v/>
      </c>
      <c r="BH1465" s="3" t="str">
        <f>IF(AND(ISNUMBER(SEARCH("aerobic",$AW1465)),ISNUMBER(SEARCH("anaer",$AW1465))),"Combined Aer and Anaer.","")</f>
        <v/>
      </c>
    </row>
    <row r="1466" spans="1:60" x14ac:dyDescent="0.25">
      <c r="A1466" s="5">
        <v>572</v>
      </c>
      <c r="B1466" t="s">
        <v>2806</v>
      </c>
      <c r="C1466">
        <v>187.39</v>
      </c>
      <c r="D1466">
        <v>612.2605280064281</v>
      </c>
      <c r="E1466">
        <v>608.77425955266881</v>
      </c>
      <c r="F1466">
        <v>444.95826943625639</v>
      </c>
      <c r="G1466">
        <v>777.47037245899014</v>
      </c>
      <c r="H1466">
        <v>-110.94686882390511</v>
      </c>
      <c r="I1466">
        <v>-112.3452056466454</v>
      </c>
      <c r="J1466">
        <v>-131.70038665539411</v>
      </c>
      <c r="K1466">
        <v>-89.376993120800478</v>
      </c>
      <c r="L1466">
        <v>129.06741827728109</v>
      </c>
      <c r="M1466">
        <v>128.59286353218781</v>
      </c>
      <c r="N1466">
        <v>126.9330936008533</v>
      </c>
      <c r="O1466">
        <v>132.58427108975241</v>
      </c>
      <c r="P1466">
        <v>4.3919079841721098</v>
      </c>
      <c r="Q1466">
        <v>4.431885266349548</v>
      </c>
      <c r="R1466">
        <v>3.59237486568599</v>
      </c>
      <c r="S1466">
        <v>5.1257693120850458</v>
      </c>
      <c r="T1466">
        <v>64380.293977520378</v>
      </c>
      <c r="U1466">
        <v>64380.402534645618</v>
      </c>
      <c r="V1466">
        <v>64336.319891234343</v>
      </c>
      <c r="W1466">
        <v>64424.42878473067</v>
      </c>
      <c r="X1466">
        <v>4207.0943295588486</v>
      </c>
      <c r="Y1466">
        <v>4222.1067248650515</v>
      </c>
      <c r="Z1466">
        <v>4092.631126610142</v>
      </c>
      <c r="AA1466">
        <v>4278.1992995542887</v>
      </c>
      <c r="AB1466">
        <v>649.10190222266328</v>
      </c>
      <c r="AC1466">
        <v>641.28810746264128</v>
      </c>
      <c r="AD1466">
        <v>565.12395809661064</v>
      </c>
      <c r="AE1466">
        <v>750.79487907464375</v>
      </c>
      <c r="AF1466">
        <v>67.499418264092753</v>
      </c>
      <c r="AG1466">
        <v>67.251301965653028</v>
      </c>
      <c r="AH1466">
        <v>66.383176438561165</v>
      </c>
      <c r="AI1466">
        <v>69.338571140602795</v>
      </c>
      <c r="AJ1466">
        <v>0.6010827143881079</v>
      </c>
      <c r="AK1466">
        <v>0.60108270601182112</v>
      </c>
      <c r="AL1466">
        <v>0.60107805519033009</v>
      </c>
      <c r="AM1466">
        <v>0.60108729577329389</v>
      </c>
      <c r="AN1466">
        <v>0.96193866197070588</v>
      </c>
      <c r="AO1466">
        <v>0.9619386619707061</v>
      </c>
      <c r="AP1466">
        <v>0.9619386619707061</v>
      </c>
      <c r="AQ1466">
        <v>0.9619386619707061</v>
      </c>
      <c r="AR1466">
        <v>16.033956309625079</v>
      </c>
      <c r="AS1466">
        <v>16.033956309625069</v>
      </c>
      <c r="AT1466">
        <v>16.033956309625069</v>
      </c>
      <c r="AU1466">
        <v>16.033956309625069</v>
      </c>
      <c r="AV1466" t="str">
        <f>VLOOKUP(Sheet1[[#This Row],[NPDES ID2]],Combined_Sheet__Major_Only___2[[NPDES ID2]:[ECHO BFR]],3,FALSE)</f>
        <v>TX</v>
      </c>
      <c r="AW1466" t="s">
        <v>41</v>
      </c>
      <c r="AX1466" t="str">
        <f>VLOOKUP(Sheet1[[#This Row],[NPDES ID2]],Combined_Sheet__Major_Only___2[[NPDES ID2]:[ECHO BFR]],27,FALSE)</f>
        <v>-</v>
      </c>
      <c r="AY1466" t="str">
        <f>VLOOKUP(Sheet1[[#This Row],[NPDES ID2]],Combined_Sheet__Major_Only___2[[NPDES ID2]:[ECHO BFR]],28,FALSE)</f>
        <v>-</v>
      </c>
      <c r="AZ1466" t="str">
        <f>VLOOKUP(Sheet1[[#This Row],[NPDES ID2]],Combined_Sheet__Major_Only___2[[NPDES ID2]:[ECHO BFR]],29,FALSE)</f>
        <v>thickening</v>
      </c>
      <c r="BA1466">
        <f>VLOOKUP(Sheet1[[#This Row],[NPDES ID2]],Combined_Sheet__Major_Only___2[[NPDES ID2]:[ECHO BFR]],17,FALSE)</f>
        <v>29.352250000000002</v>
      </c>
      <c r="BB1466">
        <f>VLOOKUP(Sheet1[[#This Row],[NPDES ID2]],Combined_Sheet__Major_Only___2[[NPDES ID2]:[ECHO BFR]],18,FALSE)</f>
        <v>-94.983389000000003</v>
      </c>
      <c r="BC1466" s="2" t="str">
        <f>IF(ISNUMBER(SEARCH("aerobic",$AW1466)),"aerobic","")</f>
        <v>aerobic</v>
      </c>
      <c r="BD1466" s="2" t="str">
        <f>IF(ISNUMBER(SEARCH("anaer",$AW1466)),"anaer","")</f>
        <v/>
      </c>
      <c r="BE1466" s="2" t="str">
        <f>IF(ISNUMBER(SEARCH("thickening",$AZ1466)),"thickening","")</f>
        <v>thickening</v>
      </c>
      <c r="BF1466" s="3" t="str">
        <f>IF(ISNUMBER(SEARCH("airDry",$AW1466)),"airDry","")</f>
        <v/>
      </c>
      <c r="BG1466" s="3" t="str">
        <f>IF(ISNUMBER(SEARCH("heatDry",$AY1466)),"heatDry","")</f>
        <v/>
      </c>
      <c r="BH1466" s="3" t="str">
        <f>IF(AND(ISNUMBER(SEARCH("aerobic",$AW1466)),ISNUMBER(SEARCH("anaer",$AW1466))),"Combined Aer and Anaer.","")</f>
        <v/>
      </c>
    </row>
    <row r="1467" spans="1:60" x14ac:dyDescent="0.25">
      <c r="A1467" s="5">
        <v>2035</v>
      </c>
      <c r="B1467" t="s">
        <v>9574</v>
      </c>
      <c r="C1467">
        <v>1363.34</v>
      </c>
      <c r="D1467">
        <v>367.33537957717442</v>
      </c>
      <c r="E1467">
        <v>365.35608339946322</v>
      </c>
      <c r="F1467">
        <v>310.73275804422701</v>
      </c>
      <c r="G1467">
        <v>431.58594704055758</v>
      </c>
      <c r="H1467">
        <v>-138.37880147729109</v>
      </c>
      <c r="I1467">
        <v>-139.76674818412431</v>
      </c>
      <c r="J1467">
        <v>-158.56807189327819</v>
      </c>
      <c r="K1467">
        <v>-115.3434476115265</v>
      </c>
      <c r="L1467">
        <v>1028.1321455192081</v>
      </c>
      <c r="M1467">
        <v>1021.991366343431</v>
      </c>
      <c r="N1467">
        <v>1000.525365465425</v>
      </c>
      <c r="O1467">
        <v>1073.6273571264001</v>
      </c>
      <c r="P1467">
        <v>42.503927527997369</v>
      </c>
      <c r="Q1467">
        <v>42.314297183839159</v>
      </c>
      <c r="R1467">
        <v>35.660381635624717</v>
      </c>
      <c r="S1467">
        <v>47.801548165264037</v>
      </c>
      <c r="T1467">
        <v>64365.860527346384</v>
      </c>
      <c r="U1467">
        <v>64365.969060809919</v>
      </c>
      <c r="V1467">
        <v>64321.89602589103</v>
      </c>
      <c r="W1467">
        <v>64409.985714694347</v>
      </c>
      <c r="X1467">
        <v>5064.0232492430487</v>
      </c>
      <c r="Y1467">
        <v>5091.5165141018506</v>
      </c>
      <c r="Z1467">
        <v>4844.4645495111881</v>
      </c>
      <c r="AA1467">
        <v>5201.7121782430586</v>
      </c>
      <c r="AB1467">
        <v>968.36614514289295</v>
      </c>
      <c r="AC1467">
        <v>954.92144481504988</v>
      </c>
      <c r="AD1467">
        <v>812.61075517178892</v>
      </c>
      <c r="AE1467">
        <v>1171.4638009650471</v>
      </c>
      <c r="AF1467">
        <v>56.086673887723023</v>
      </c>
      <c r="AG1467">
        <v>55.752161899084093</v>
      </c>
      <c r="AH1467">
        <v>54.580397835327148</v>
      </c>
      <c r="AI1467">
        <v>58.567900997436311</v>
      </c>
      <c r="AJ1467">
        <v>0.46174886781093888</v>
      </c>
      <c r="AK1467">
        <v>0.46174880995277312</v>
      </c>
      <c r="AL1467">
        <v>0.46171713024673011</v>
      </c>
      <c r="AM1467">
        <v>0.46178007752121558</v>
      </c>
      <c r="AN1467">
        <v>0.9619305930920159</v>
      </c>
      <c r="AO1467">
        <v>0.96193059309201578</v>
      </c>
      <c r="AP1467">
        <v>0.96193059309201578</v>
      </c>
      <c r="AQ1467">
        <v>0.96193059309201578</v>
      </c>
      <c r="AR1467">
        <v>11.747220921061039</v>
      </c>
      <c r="AS1467">
        <v>11.747220921061039</v>
      </c>
      <c r="AT1467">
        <v>11.747220921061039</v>
      </c>
      <c r="AU1467">
        <v>11.747220921061039</v>
      </c>
      <c r="AV1467" t="str">
        <f>VLOOKUP(Sheet1[[#This Row],[NPDES ID2]],Combined_Sheet__Major_Only___2[[NPDES ID2]:[ECHO BFR]],3,FALSE)</f>
        <v>NJ</v>
      </c>
      <c r="AW1467" t="s">
        <v>54</v>
      </c>
      <c r="AX1467" t="str">
        <f>VLOOKUP(Sheet1[[#This Row],[NPDES ID2]],Combined_Sheet__Major_Only___2[[NPDES ID2]:[ECHO BFR]],27,FALSE)</f>
        <v>-</v>
      </c>
      <c r="AY1467" t="str">
        <f>VLOOKUP(Sheet1[[#This Row],[NPDES ID2]],Combined_Sheet__Major_Only___2[[NPDES ID2]:[ECHO BFR]],28,FALSE)</f>
        <v>-</v>
      </c>
      <c r="AZ1467" t="str">
        <f>VLOOKUP(Sheet1[[#This Row],[NPDES ID2]],Combined_Sheet__Major_Only___2[[NPDES ID2]:[ECHO BFR]],29,FALSE)</f>
        <v>preliminaryOps, thickening</v>
      </c>
      <c r="BA1467">
        <f>VLOOKUP(Sheet1[[#This Row],[NPDES ID2]],Combined_Sheet__Major_Only___2[[NPDES ID2]:[ECHO BFR]],17,FALSE)</f>
        <v>39.920290000000001</v>
      </c>
      <c r="BB1467">
        <f>VLOOKUP(Sheet1[[#This Row],[NPDES ID2]],Combined_Sheet__Major_Only___2[[NPDES ID2]:[ECHO BFR]],18,FALSE)</f>
        <v>-74.927520000000001</v>
      </c>
      <c r="BC1467" s="2" t="str">
        <f>IF(ISNUMBER(SEARCH("aerobic",$AW1467)),"aerobic","")</f>
        <v/>
      </c>
      <c r="BD1467" s="2" t="str">
        <f>IF(ISNUMBER(SEARCH("anaer",$AW1467)),"anaer","")</f>
        <v/>
      </c>
      <c r="BE1467" s="2" t="str">
        <f>IF(ISNUMBER(SEARCH("thickening",$AZ1467)),"thickening","")</f>
        <v>thickening</v>
      </c>
      <c r="BF1467" s="4" t="str">
        <f>IF(ISNUMBER(SEARCH("airDry",$AW1467)),"airDry","")</f>
        <v/>
      </c>
      <c r="BG1467" s="4" t="str">
        <f>IF(ISNUMBER(SEARCH("heatDry",$AY1467)),"heatDry","")</f>
        <v/>
      </c>
      <c r="BH1467" s="4" t="str">
        <f>IF(AND(ISNUMBER(SEARCH("aerobic",$AW1467)),ISNUMBER(SEARCH("anaer",$AW1467))),"Combined Aer and Anaer.","")</f>
        <v/>
      </c>
    </row>
    <row r="1468" spans="1:60" x14ac:dyDescent="0.25">
      <c r="A1468" s="5">
        <v>1094</v>
      </c>
      <c r="B1468" t="s">
        <v>5271</v>
      </c>
      <c r="C1468">
        <v>346.73</v>
      </c>
      <c r="D1468">
        <v>413.58238552794711</v>
      </c>
      <c r="E1468">
        <v>410.38784824909419</v>
      </c>
      <c r="F1468">
        <v>320.09125714551311</v>
      </c>
      <c r="G1468">
        <v>510.02806282865498</v>
      </c>
      <c r="H1468">
        <v>-110.8886721031984</v>
      </c>
      <c r="I1468">
        <v>-112.2729820661914</v>
      </c>
      <c r="J1468">
        <v>-131.64147588519009</v>
      </c>
      <c r="K1468">
        <v>-89.303176356267016</v>
      </c>
      <c r="L1468">
        <v>238.8534596539892</v>
      </c>
      <c r="M1468">
        <v>237.97564683471251</v>
      </c>
      <c r="N1468">
        <v>234.90572447060151</v>
      </c>
      <c r="O1468">
        <v>245.35850577036771</v>
      </c>
      <c r="P1468">
        <v>8.1262606315525012</v>
      </c>
      <c r="Q1468">
        <v>8.2003108088865115</v>
      </c>
      <c r="R1468">
        <v>6.6467616825524969</v>
      </c>
      <c r="S1468">
        <v>9.48457920159262</v>
      </c>
      <c r="T1468">
        <v>64328.906675332692</v>
      </c>
      <c r="U1468">
        <v>64329.015148215367</v>
      </c>
      <c r="V1468">
        <v>64284.96671384605</v>
      </c>
      <c r="W1468">
        <v>64373.007233020828</v>
      </c>
      <c r="X1468">
        <v>4203.0588368291692</v>
      </c>
      <c r="Y1468">
        <v>4218.0522131535718</v>
      </c>
      <c r="Z1468">
        <v>4088.760840283941</v>
      </c>
      <c r="AA1468">
        <v>4274.0596519590836</v>
      </c>
      <c r="AB1468">
        <v>648.38443818326732</v>
      </c>
      <c r="AC1468">
        <v>640.58225913716456</v>
      </c>
      <c r="AD1468">
        <v>564.50868380358042</v>
      </c>
      <c r="AE1468">
        <v>749.94752850941234</v>
      </c>
      <c r="AF1468">
        <v>67.510777913709717</v>
      </c>
      <c r="AG1468">
        <v>67.262789278402977</v>
      </c>
      <c r="AH1468">
        <v>66.394901167206029</v>
      </c>
      <c r="AI1468">
        <v>69.349242984188209</v>
      </c>
      <c r="AJ1468">
        <v>0.60122165987558807</v>
      </c>
      <c r="AK1468">
        <v>0.60122164436024927</v>
      </c>
      <c r="AL1468">
        <v>0.60121304272224541</v>
      </c>
      <c r="AM1468">
        <v>0.60123013317927732</v>
      </c>
      <c r="AN1468">
        <v>0.96190991880262899</v>
      </c>
      <c r="AO1468">
        <v>0.96190991880262855</v>
      </c>
      <c r="AP1468">
        <v>0.96190991880262855</v>
      </c>
      <c r="AQ1468">
        <v>0.96190991880262855</v>
      </c>
      <c r="AR1468">
        <v>16.038094873962621</v>
      </c>
      <c r="AS1468">
        <v>16.038094873962621</v>
      </c>
      <c r="AT1468">
        <v>16.038094873962621</v>
      </c>
      <c r="AU1468">
        <v>16.038094873962621</v>
      </c>
      <c r="AV1468" t="str">
        <f>VLOOKUP(Sheet1[[#This Row],[NPDES ID2]],Combined_Sheet__Major_Only___2[[NPDES ID2]:[ECHO BFR]],3,FALSE)</f>
        <v>TX</v>
      </c>
      <c r="AW1468" t="s">
        <v>41</v>
      </c>
      <c r="AX1468" t="str">
        <f>VLOOKUP(Sheet1[[#This Row],[NPDES ID2]],Combined_Sheet__Major_Only___2[[NPDES ID2]:[ECHO BFR]],27,FALSE)</f>
        <v>other</v>
      </c>
      <c r="AY1468" t="str">
        <f>VLOOKUP(Sheet1[[#This Row],[NPDES ID2]],Combined_Sheet__Major_Only___2[[NPDES ID2]:[ECHO BFR]],28,FALSE)</f>
        <v>-</v>
      </c>
      <c r="AZ1468" t="str">
        <f>VLOOKUP(Sheet1[[#This Row],[NPDES ID2]],Combined_Sheet__Major_Only___2[[NPDES ID2]:[ECHO BFR]],29,FALSE)</f>
        <v>thickening</v>
      </c>
      <c r="BA1468">
        <f>VLOOKUP(Sheet1[[#This Row],[NPDES ID2]],Combined_Sheet__Major_Only___2[[NPDES ID2]:[ECHO BFR]],17,FALSE)</f>
        <v>31.507580999999998</v>
      </c>
      <c r="BB1468">
        <f>VLOOKUP(Sheet1[[#This Row],[NPDES ID2]],Combined_Sheet__Major_Only___2[[NPDES ID2]:[ECHO BFR]],18,FALSE)</f>
        <v>-106.163121</v>
      </c>
      <c r="BC1468" s="2" t="str">
        <f>IF(ISNUMBER(SEARCH("aerobic",$AW1468)),"aerobic","")</f>
        <v>aerobic</v>
      </c>
      <c r="BD1468" s="2" t="str">
        <f>IF(ISNUMBER(SEARCH("anaer",$AW1468)),"anaer","")</f>
        <v/>
      </c>
      <c r="BE1468" s="2" t="str">
        <f>IF(ISNUMBER(SEARCH("thickening",$AZ1468)),"thickening","")</f>
        <v>thickening</v>
      </c>
      <c r="BF1468" s="3" t="str">
        <f>IF(ISNUMBER(SEARCH("airDry",$AW1468)),"airDry","")</f>
        <v/>
      </c>
      <c r="BG1468" s="3" t="str">
        <f>IF(ISNUMBER(SEARCH("heatDry",$AY1468)),"heatDry","")</f>
        <v/>
      </c>
      <c r="BH1468" s="3" t="str">
        <f>IF(AND(ISNUMBER(SEARCH("aerobic",$AW1468)),ISNUMBER(SEARCH("anaer",$AW1468))),"Combined Aer and Anaer.","")</f>
        <v/>
      </c>
    </row>
    <row r="1469" spans="1:60" x14ac:dyDescent="0.25">
      <c r="A1469" s="5">
        <v>286</v>
      </c>
      <c r="B1469" t="s">
        <v>1463</v>
      </c>
      <c r="C1469">
        <v>1466.45</v>
      </c>
      <c r="D1469">
        <v>406.18405419917252</v>
      </c>
      <c r="E1469">
        <v>403.15661504384173</v>
      </c>
      <c r="F1469">
        <v>342.61086506582222</v>
      </c>
      <c r="G1469">
        <v>471.63248056448953</v>
      </c>
      <c r="H1469">
        <v>-107.71918126638261</v>
      </c>
      <c r="I1469">
        <v>-109.06317987064681</v>
      </c>
      <c r="J1469">
        <v>-128.5771379179852</v>
      </c>
      <c r="K1469">
        <v>-86.160820331896403</v>
      </c>
      <c r="L1469">
        <v>1035.408781089408</v>
      </c>
      <c r="M1469">
        <v>1031.8871623625951</v>
      </c>
      <c r="N1469">
        <v>1019.578600042046</v>
      </c>
      <c r="O1469">
        <v>1061.4973785715299</v>
      </c>
      <c r="P1469">
        <v>34.316300688238577</v>
      </c>
      <c r="Q1469">
        <v>34.698113353682828</v>
      </c>
      <c r="R1469">
        <v>27.974274580674479</v>
      </c>
      <c r="S1469">
        <v>40.315754947093247</v>
      </c>
      <c r="T1469">
        <v>64165.699352844953</v>
      </c>
      <c r="U1469">
        <v>64165.80755817116</v>
      </c>
      <c r="V1469">
        <v>64121.867772551726</v>
      </c>
      <c r="W1469">
        <v>64209.691133217137</v>
      </c>
      <c r="X1469">
        <v>4090.2069604980938</v>
      </c>
      <c r="Y1469">
        <v>4103.8930028501654</v>
      </c>
      <c r="Z1469">
        <v>3987.0023042045291</v>
      </c>
      <c r="AA1469">
        <v>4154.135828154358</v>
      </c>
      <c r="AB1469">
        <v>616.72134438959847</v>
      </c>
      <c r="AC1469">
        <v>609.57422566464106</v>
      </c>
      <c r="AD1469">
        <v>538.6327304685509</v>
      </c>
      <c r="AE1469">
        <v>710.18321751291342</v>
      </c>
      <c r="AF1469">
        <v>69.198859304977873</v>
      </c>
      <c r="AG1469">
        <v>68.964007742516372</v>
      </c>
      <c r="AH1469">
        <v>68.140603251312967</v>
      </c>
      <c r="AI1469">
        <v>70.941775897494239</v>
      </c>
      <c r="AJ1469">
        <v>0.62187388439465408</v>
      </c>
      <c r="AK1469">
        <v>0.62187381815299747</v>
      </c>
      <c r="AL1469">
        <v>0.62183746412017449</v>
      </c>
      <c r="AM1469">
        <v>0.62190969851397249</v>
      </c>
      <c r="AN1469">
        <v>0.96181834121542276</v>
      </c>
      <c r="AO1469">
        <v>0.96181834121542265</v>
      </c>
      <c r="AP1469">
        <v>0.96181834121542265</v>
      </c>
      <c r="AQ1469">
        <v>0.96181834121542265</v>
      </c>
      <c r="AR1469">
        <v>16.672392148615131</v>
      </c>
      <c r="AS1469">
        <v>16.672392148615131</v>
      </c>
      <c r="AT1469">
        <v>16.672392148615131</v>
      </c>
      <c r="AU1469">
        <v>16.672392148615131</v>
      </c>
      <c r="AV1469" t="str">
        <f>VLOOKUP(Sheet1[[#This Row],[NPDES ID2]],Combined_Sheet__Major_Only___2[[NPDES ID2]:[ECHO BFR]],3,FALSE)</f>
        <v>GA</v>
      </c>
      <c r="AW1469" t="s">
        <v>12185</v>
      </c>
      <c r="AX1469" t="str">
        <f>VLOOKUP(Sheet1[[#This Row],[NPDES ID2]],Combined_Sheet__Major_Only___2[[NPDES ID2]:[ECHO BFR]],27,FALSE)</f>
        <v>methaneBioCaptureRecover</v>
      </c>
      <c r="AY1469" t="str">
        <f>VLOOKUP(Sheet1[[#This Row],[NPDES ID2]],Combined_Sheet__Major_Only___2[[NPDES ID2]:[ECHO BFR]],28,FALSE)</f>
        <v>-</v>
      </c>
      <c r="AZ1469" t="str">
        <f>VLOOKUP(Sheet1[[#This Row],[NPDES ID2]],Combined_Sheet__Major_Only___2[[NPDES ID2]:[ECHO BFR]],29,FALSE)</f>
        <v>preliminaryOps, thickening</v>
      </c>
      <c r="BA1469">
        <f>VLOOKUP(Sheet1[[#This Row],[NPDES ID2]],Combined_Sheet__Major_Only___2[[NPDES ID2]:[ECHO BFR]],17,FALSE)</f>
        <v>31.538215000000001</v>
      </c>
      <c r="BB1469">
        <f>VLOOKUP(Sheet1[[#This Row],[NPDES ID2]],Combined_Sheet__Major_Only___2[[NPDES ID2]:[ECHO BFR]],18,FALSE)</f>
        <v>-84.147694000000001</v>
      </c>
      <c r="BC1469" s="2" t="str">
        <f>IF(ISNUMBER(SEARCH("aerobic",$AW1469)),"aerobic","")</f>
        <v/>
      </c>
      <c r="BD1469" s="2" t="str">
        <f>IF(ISNUMBER(SEARCH("anaer",$AW1469)),"anaer","")</f>
        <v>anaer</v>
      </c>
      <c r="BE1469" s="2" t="str">
        <f>IF(ISNUMBER(SEARCH("thickening",$AZ1469)),"thickening","")</f>
        <v>thickening</v>
      </c>
      <c r="BF1469" s="3" t="str">
        <f>IF(ISNUMBER(SEARCH("airDry",$AW1469)),"airDry","")</f>
        <v/>
      </c>
      <c r="BG1469" s="3" t="str">
        <f>IF(ISNUMBER(SEARCH("heatDry",$AY1469)),"heatDry","")</f>
        <v/>
      </c>
      <c r="BH1469" s="3" t="str">
        <f>IF(AND(ISNUMBER(SEARCH("aerobic",$AW1469)),ISNUMBER(SEARCH("anaer",$AW1469))),"Combined Aer and Anaer.","")</f>
        <v/>
      </c>
    </row>
    <row r="1470" spans="1:60" x14ac:dyDescent="0.25">
      <c r="A1470" s="5">
        <v>515</v>
      </c>
      <c r="B1470" t="s">
        <v>2544</v>
      </c>
      <c r="C1470">
        <v>311.60000000000002</v>
      </c>
      <c r="D1470">
        <v>430.37696837661161</v>
      </c>
      <c r="E1470">
        <v>428.57940042047272</v>
      </c>
      <c r="F1470">
        <v>330.00519635130632</v>
      </c>
      <c r="G1470">
        <v>530.79639364106822</v>
      </c>
      <c r="H1470">
        <v>-109.00314348296349</v>
      </c>
      <c r="I1470">
        <v>-110.36010427554621</v>
      </c>
      <c r="J1470">
        <v>-129.83009012703391</v>
      </c>
      <c r="K1470">
        <v>-87.508944157881814</v>
      </c>
      <c r="L1470">
        <v>218.1066421921372</v>
      </c>
      <c r="M1470">
        <v>217.34405547841891</v>
      </c>
      <c r="N1470">
        <v>214.67706259865429</v>
      </c>
      <c r="O1470">
        <v>223.7578533711449</v>
      </c>
      <c r="P1470">
        <v>7.295981021575753</v>
      </c>
      <c r="Q1470">
        <v>7.3704145461527908</v>
      </c>
      <c r="R1470">
        <v>5.9547126073367354</v>
      </c>
      <c r="S1470">
        <v>8.5513111434236073</v>
      </c>
      <c r="T1470">
        <v>64092.103066357136</v>
      </c>
      <c r="U1470">
        <v>64092.211151032141</v>
      </c>
      <c r="V1470">
        <v>64048.320359198056</v>
      </c>
      <c r="W1470">
        <v>64136.045794968762</v>
      </c>
      <c r="X1470">
        <v>4121.205687896947</v>
      </c>
      <c r="Y1470">
        <v>4135.3170654805908</v>
      </c>
      <c r="Z1470">
        <v>4014.3838642709388</v>
      </c>
      <c r="AA1470">
        <v>4187.4427381746837</v>
      </c>
      <c r="AB1470">
        <v>626.32408038107178</v>
      </c>
      <c r="AC1470">
        <v>618.96562208105331</v>
      </c>
      <c r="AD1470">
        <v>546.43961306012466</v>
      </c>
      <c r="AE1470">
        <v>722.31518364781573</v>
      </c>
      <c r="AF1470">
        <v>68.596758524004926</v>
      </c>
      <c r="AG1470">
        <v>68.357025151366116</v>
      </c>
      <c r="AH1470">
        <v>67.5180597466086</v>
      </c>
      <c r="AI1470">
        <v>70.373984020873664</v>
      </c>
      <c r="AJ1470">
        <v>0.61450658309358641</v>
      </c>
      <c r="AK1470">
        <v>0.61450656917595048</v>
      </c>
      <c r="AL1470">
        <v>0.61449885019127992</v>
      </c>
      <c r="AM1470">
        <v>0.61451418689209758</v>
      </c>
      <c r="AN1470">
        <v>0.96177690124351056</v>
      </c>
      <c r="AO1470">
        <v>0.96177690124351056</v>
      </c>
      <c r="AP1470">
        <v>0.96177690124351056</v>
      </c>
      <c r="AQ1470">
        <v>0.96177690124351056</v>
      </c>
      <c r="AR1470">
        <v>16.446759864298912</v>
      </c>
      <c r="AS1470">
        <v>16.446759864298901</v>
      </c>
      <c r="AT1470">
        <v>16.446759864298901</v>
      </c>
      <c r="AU1470">
        <v>16.446759864298901</v>
      </c>
      <c r="AV1470" t="str">
        <f>VLOOKUP(Sheet1[[#This Row],[NPDES ID2]],Combined_Sheet__Major_Only___2[[NPDES ID2]:[ECHO BFR]],3,FALSE)</f>
        <v>MD</v>
      </c>
      <c r="AW1470" t="s">
        <v>41</v>
      </c>
      <c r="AX1470" t="str">
        <f>VLOOKUP(Sheet1[[#This Row],[NPDES ID2]],Combined_Sheet__Major_Only___2[[NPDES ID2]:[ECHO BFR]],27,FALSE)</f>
        <v>tempSludgeStore</v>
      </c>
      <c r="AY1470" t="str">
        <f>VLOOKUP(Sheet1[[#This Row],[NPDES ID2]],Combined_Sheet__Major_Only___2[[NPDES ID2]:[ECHO BFR]],28,FALSE)</f>
        <v>highTempCompost</v>
      </c>
      <c r="AZ1470" t="str">
        <f>VLOOKUP(Sheet1[[#This Row],[NPDES ID2]],Combined_Sheet__Major_Only___2[[NPDES ID2]:[ECHO BFR]],29,FALSE)</f>
        <v>preliminaryOps, thickening</v>
      </c>
      <c r="BA1470">
        <f>VLOOKUP(Sheet1[[#This Row],[NPDES ID2]],Combined_Sheet__Major_Only___2[[NPDES ID2]:[ECHO BFR]],17,FALSE)</f>
        <v>39.51003</v>
      </c>
      <c r="BB1470">
        <f>VLOOKUP(Sheet1[[#This Row],[NPDES ID2]],Combined_Sheet__Major_Only___2[[NPDES ID2]:[ECHO BFR]],18,FALSE)</f>
        <v>-76.150040000000004</v>
      </c>
      <c r="BC1470" s="2" t="str">
        <f>IF(ISNUMBER(SEARCH("aerobic",$AW1470)),"aerobic","")</f>
        <v>aerobic</v>
      </c>
      <c r="BD1470" s="2" t="str">
        <f>IF(ISNUMBER(SEARCH("anaer",$AW1470)),"anaer","")</f>
        <v/>
      </c>
      <c r="BE1470" s="2" t="str">
        <f>IF(ISNUMBER(SEARCH("thickening",$AZ1470)),"thickening","")</f>
        <v>thickening</v>
      </c>
      <c r="BF1470" s="4" t="str">
        <f>IF(ISNUMBER(SEARCH("airDry",$AW1470)),"airDry","")</f>
        <v/>
      </c>
      <c r="BG1470" s="4" t="str">
        <f>IF(ISNUMBER(SEARCH("heatDry",$AY1470)),"heatDry","")</f>
        <v/>
      </c>
      <c r="BH1470" s="4" t="str">
        <f>IF(AND(ISNUMBER(SEARCH("aerobic",$AW1470)),ISNUMBER(SEARCH("anaer",$AW1470))),"Combined Aer and Anaer.","")</f>
        <v/>
      </c>
    </row>
    <row r="1471" spans="1:60" x14ac:dyDescent="0.25">
      <c r="A1471" s="5">
        <v>591</v>
      </c>
      <c r="B1471" t="s">
        <v>2897</v>
      </c>
      <c r="C1471">
        <v>66.2</v>
      </c>
      <c r="D1471">
        <v>1478.7105635514681</v>
      </c>
      <c r="E1471">
        <v>1463.8231394488971</v>
      </c>
      <c r="F1471">
        <v>1014.91669122926</v>
      </c>
      <c r="G1471">
        <v>1931.2087845584961</v>
      </c>
      <c r="H1471">
        <v>-109.3848036956131</v>
      </c>
      <c r="I1471">
        <v>-110.7679826286936</v>
      </c>
      <c r="J1471">
        <v>-130.20112616670781</v>
      </c>
      <c r="K1471">
        <v>-87.900030415187771</v>
      </c>
      <c r="L1471">
        <v>46.210144997140368</v>
      </c>
      <c r="M1471">
        <v>46.047174181040191</v>
      </c>
      <c r="N1471">
        <v>45.477142778374507</v>
      </c>
      <c r="O1471">
        <v>47.417937778961821</v>
      </c>
      <c r="P1471">
        <v>1.550319482315581</v>
      </c>
      <c r="Q1471">
        <v>1.5658459868925969</v>
      </c>
      <c r="R1471">
        <v>1.265788731743211</v>
      </c>
      <c r="S1471">
        <v>1.815725130134958</v>
      </c>
      <c r="T1471">
        <v>63914.724551910367</v>
      </c>
      <c r="U1471">
        <v>63914.832345797142</v>
      </c>
      <c r="V1471">
        <v>63871.059636617443</v>
      </c>
      <c r="W1471">
        <v>63958.549058138233</v>
      </c>
      <c r="X1471">
        <v>4121.1096596524658</v>
      </c>
      <c r="Y1471">
        <v>4135.3197988058337</v>
      </c>
      <c r="Z1471">
        <v>4013.390753393081</v>
      </c>
      <c r="AA1471">
        <v>4187.9241255068328</v>
      </c>
      <c r="AB1471">
        <v>627.8949419809187</v>
      </c>
      <c r="AC1471">
        <v>620.48645492303785</v>
      </c>
      <c r="AD1471">
        <v>547.62164893347665</v>
      </c>
      <c r="AE1471">
        <v>724.47659741839777</v>
      </c>
      <c r="AF1471">
        <v>68.407971251273722</v>
      </c>
      <c r="AG1471">
        <v>68.166737550131245</v>
      </c>
      <c r="AH1471">
        <v>67.322846026267314</v>
      </c>
      <c r="AI1471">
        <v>70.195918474980971</v>
      </c>
      <c r="AJ1471">
        <v>0.61219683469858066</v>
      </c>
      <c r="AK1471">
        <v>0.61219683175353901</v>
      </c>
      <c r="AL1471">
        <v>0.61219519464466898</v>
      </c>
      <c r="AM1471">
        <v>0.61219844735277296</v>
      </c>
      <c r="AN1471">
        <v>0.96167665382580181</v>
      </c>
      <c r="AO1471">
        <v>0.96167665382580181</v>
      </c>
      <c r="AP1471">
        <v>0.96167665382580181</v>
      </c>
      <c r="AQ1471">
        <v>0.96167665382580181</v>
      </c>
      <c r="AR1471">
        <v>16.3759219307541</v>
      </c>
      <c r="AS1471">
        <v>16.3759219307541</v>
      </c>
      <c r="AT1471">
        <v>16.3759219307541</v>
      </c>
      <c r="AU1471">
        <v>16.3759219307541</v>
      </c>
      <c r="AV1471" t="str">
        <f>VLOOKUP(Sheet1[[#This Row],[NPDES ID2]],Combined_Sheet__Major_Only___2[[NPDES ID2]:[ECHO BFR]],3,FALSE)</f>
        <v>MD</v>
      </c>
      <c r="AW1471" t="s">
        <v>41</v>
      </c>
      <c r="AX1471" t="str">
        <f>VLOOKUP(Sheet1[[#This Row],[NPDES ID2]],Combined_Sheet__Major_Only___2[[NPDES ID2]:[ECHO BFR]],27,FALSE)</f>
        <v>other</v>
      </c>
      <c r="AY1471" t="str">
        <f>VLOOKUP(Sheet1[[#This Row],[NPDES ID2]],Combined_Sheet__Major_Only___2[[NPDES ID2]:[ECHO BFR]],28,FALSE)</f>
        <v>highTempCompost</v>
      </c>
      <c r="AZ1471" t="str">
        <f>VLOOKUP(Sheet1[[#This Row],[NPDES ID2]],Combined_Sheet__Major_Only___2[[NPDES ID2]:[ECHO BFR]],29,FALSE)</f>
        <v>thickening</v>
      </c>
      <c r="BA1471">
        <f>VLOOKUP(Sheet1[[#This Row],[NPDES ID2]],Combined_Sheet__Major_Only___2[[NPDES ID2]:[ECHO BFR]],17,FALSE)</f>
        <v>39.521472777347697</v>
      </c>
      <c r="BB1471">
        <f>VLOOKUP(Sheet1[[#This Row],[NPDES ID2]],Combined_Sheet__Major_Only___2[[NPDES ID2]:[ECHO BFR]],18,FALSE)</f>
        <v>-76.195739220388006</v>
      </c>
      <c r="BC1471" s="2" t="str">
        <f>IF(ISNUMBER(SEARCH("aerobic",$AW1471)),"aerobic","")</f>
        <v>aerobic</v>
      </c>
      <c r="BD1471" s="2" t="str">
        <f>IF(ISNUMBER(SEARCH("anaer",$AW1471)),"anaer","")</f>
        <v/>
      </c>
      <c r="BE1471" s="2" t="str">
        <f>IF(ISNUMBER(SEARCH("thickening",$AZ1471)),"thickening","")</f>
        <v>thickening</v>
      </c>
      <c r="BF1471" s="4" t="str">
        <f>IF(ISNUMBER(SEARCH("airDry",$AW1471)),"airDry","")</f>
        <v/>
      </c>
      <c r="BG1471" s="4" t="str">
        <f>IF(ISNUMBER(SEARCH("heatDry",$AY1471)),"heatDry","")</f>
        <v/>
      </c>
      <c r="BH1471" s="4" t="str">
        <f>IF(AND(ISNUMBER(SEARCH("aerobic",$AW1471)),ISNUMBER(SEARCH("anaer",$AW1471))),"Combined Aer and Anaer.","")</f>
        <v/>
      </c>
    </row>
    <row r="1472" spans="1:60" x14ac:dyDescent="0.25">
      <c r="A1472" s="5">
        <v>2344</v>
      </c>
      <c r="B1472" t="s">
        <v>10935</v>
      </c>
      <c r="C1472">
        <v>358.7</v>
      </c>
      <c r="D1472">
        <v>369.60533588449601</v>
      </c>
      <c r="E1472">
        <v>366.40243809310778</v>
      </c>
      <c r="F1472">
        <v>285.38976749296279</v>
      </c>
      <c r="G1472">
        <v>459.21204222835939</v>
      </c>
      <c r="H1472">
        <v>-138.4866523738184</v>
      </c>
      <c r="I1472">
        <v>-139.7617599310496</v>
      </c>
      <c r="J1472">
        <v>-158.39459824005371</v>
      </c>
      <c r="K1472">
        <v>-115.6228026703981</v>
      </c>
      <c r="L1472">
        <v>272.12816224214077</v>
      </c>
      <c r="M1472">
        <v>270.51107135388497</v>
      </c>
      <c r="N1472">
        <v>264.85563708193411</v>
      </c>
      <c r="O1472">
        <v>284.1117310600103</v>
      </c>
      <c r="P1472">
        <v>11.22541525860334</v>
      </c>
      <c r="Q1472">
        <v>11.178817915975941</v>
      </c>
      <c r="R1472">
        <v>9.4151000018604236</v>
      </c>
      <c r="S1472">
        <v>12.630366001832391</v>
      </c>
      <c r="T1472">
        <v>63883.741947921633</v>
      </c>
      <c r="U1472">
        <v>63883.849691016607</v>
      </c>
      <c r="V1472">
        <v>63840.097607266813</v>
      </c>
      <c r="W1472">
        <v>63927.545804313137</v>
      </c>
      <c r="X1472">
        <v>5015.2434110476224</v>
      </c>
      <c r="Y1472">
        <v>5042.3426172736872</v>
      </c>
      <c r="Z1472">
        <v>4798.8055658540552</v>
      </c>
      <c r="AA1472">
        <v>5150.9605957372642</v>
      </c>
      <c r="AB1472">
        <v>956.08851458937056</v>
      </c>
      <c r="AC1472">
        <v>942.80849277207449</v>
      </c>
      <c r="AD1472">
        <v>802.80176490513031</v>
      </c>
      <c r="AE1472">
        <v>1155.8518114635419</v>
      </c>
      <c r="AF1472">
        <v>56.204550770752512</v>
      </c>
      <c r="AG1472">
        <v>55.870687401382199</v>
      </c>
      <c r="AH1472">
        <v>54.702433818474738</v>
      </c>
      <c r="AI1472">
        <v>58.679437220162391</v>
      </c>
      <c r="AJ1472">
        <v>0.46318494485307782</v>
      </c>
      <c r="AK1472">
        <v>0.46318492984182169</v>
      </c>
      <c r="AL1472">
        <v>0.46317661465286691</v>
      </c>
      <c r="AM1472">
        <v>0.46319313602829038</v>
      </c>
      <c r="AN1472">
        <v>0.96165908969654945</v>
      </c>
      <c r="AO1472">
        <v>0.96165908969654923</v>
      </c>
      <c r="AP1472">
        <v>0.96165908969654923</v>
      </c>
      <c r="AQ1472">
        <v>0.96165908969654923</v>
      </c>
      <c r="AR1472">
        <v>11.79219378197622</v>
      </c>
      <c r="AS1472">
        <v>11.79219378197622</v>
      </c>
      <c r="AT1472">
        <v>11.79219378197622</v>
      </c>
      <c r="AU1472">
        <v>11.79219378197622</v>
      </c>
      <c r="AV1472" t="str">
        <f>VLOOKUP(Sheet1[[#This Row],[NPDES ID2]],Combined_Sheet__Major_Only___2[[NPDES ID2]:[ECHO BFR]],3,FALSE)</f>
        <v>NJ</v>
      </c>
      <c r="AW1472" t="s">
        <v>54</v>
      </c>
      <c r="AX1472" t="str">
        <f>VLOOKUP(Sheet1[[#This Row],[NPDES ID2]],Combined_Sheet__Major_Only___2[[NPDES ID2]:[ECHO BFR]],27,FALSE)</f>
        <v>-</v>
      </c>
      <c r="AY1472" t="str">
        <f>VLOOKUP(Sheet1[[#This Row],[NPDES ID2]],Combined_Sheet__Major_Only___2[[NPDES ID2]:[ECHO BFR]],28,FALSE)</f>
        <v>-</v>
      </c>
      <c r="AZ1472" t="str">
        <f>VLOOKUP(Sheet1[[#This Row],[NPDES ID2]],Combined_Sheet__Major_Only___2[[NPDES ID2]:[ECHO BFR]],29,FALSE)</f>
        <v>thickening</v>
      </c>
      <c r="BA1472">
        <f>VLOOKUP(Sheet1[[#This Row],[NPDES ID2]],Combined_Sheet__Major_Only___2[[NPDES ID2]:[ECHO BFR]],17,FALSE)</f>
        <v>40.812432999999999</v>
      </c>
      <c r="BB1472">
        <f>VLOOKUP(Sheet1[[#This Row],[NPDES ID2]],Combined_Sheet__Major_Only___2[[NPDES ID2]:[ECHO BFR]],18,FALSE)</f>
        <v>-74.494710999999995</v>
      </c>
      <c r="BC1472" s="2" t="str">
        <f>IF(ISNUMBER(SEARCH("aerobic",$AW1472)),"aerobic","")</f>
        <v/>
      </c>
      <c r="BD1472" s="2" t="str">
        <f>IF(ISNUMBER(SEARCH("anaer",$AW1472)),"anaer","")</f>
        <v/>
      </c>
      <c r="BE1472" s="2" t="str">
        <f>IF(ISNUMBER(SEARCH("thickening",$AZ1472)),"thickening","")</f>
        <v>thickening</v>
      </c>
      <c r="BF1472" s="3" t="str">
        <f>IF(ISNUMBER(SEARCH("airDry",$AW1472)),"airDry","")</f>
        <v/>
      </c>
      <c r="BG1472" s="3" t="str">
        <f>IF(ISNUMBER(SEARCH("heatDry",$AY1472)),"heatDry","")</f>
        <v/>
      </c>
      <c r="BH1472" s="3" t="str">
        <f>IF(AND(ISNUMBER(SEARCH("aerobic",$AW1472)),ISNUMBER(SEARCH("anaer",$AW1472))),"Combined Aer and Anaer.","")</f>
        <v/>
      </c>
    </row>
    <row r="1473" spans="1:60" x14ac:dyDescent="0.25">
      <c r="A1473" s="5">
        <v>319</v>
      </c>
      <c r="B1473" t="s">
        <v>1622</v>
      </c>
      <c r="C1473">
        <v>1144.78</v>
      </c>
      <c r="D1473">
        <v>373.37581911070839</v>
      </c>
      <c r="E1473">
        <v>370.5320095722393</v>
      </c>
      <c r="F1473">
        <v>317.9709992706629</v>
      </c>
      <c r="G1473">
        <v>438.79359283400009</v>
      </c>
      <c r="H1473">
        <v>-110.3322306479886</v>
      </c>
      <c r="I1473">
        <v>-111.7184189792183</v>
      </c>
      <c r="J1473">
        <v>-131.09196107761491</v>
      </c>
      <c r="K1473">
        <v>-88.681925971034346</v>
      </c>
      <c r="L1473">
        <v>791.01710746401102</v>
      </c>
      <c r="M1473">
        <v>788.13669186780726</v>
      </c>
      <c r="N1473">
        <v>778.06737127731401</v>
      </c>
      <c r="O1473">
        <v>812.35770548516189</v>
      </c>
      <c r="P1473">
        <v>26.8241742712251</v>
      </c>
      <c r="Q1473">
        <v>27.07403326559572</v>
      </c>
      <c r="R1473">
        <v>21.931533586926601</v>
      </c>
      <c r="S1473">
        <v>31.334003995360149</v>
      </c>
      <c r="T1473">
        <v>63875.817470668349</v>
      </c>
      <c r="U1473">
        <v>63875.925200772203</v>
      </c>
      <c r="V1473">
        <v>63832.178392426307</v>
      </c>
      <c r="W1473">
        <v>63919.616045413437</v>
      </c>
      <c r="X1473">
        <v>4160.7384196224912</v>
      </c>
      <c r="Y1473">
        <v>4175.4740463722546</v>
      </c>
      <c r="Z1473">
        <v>4048.6142033355482</v>
      </c>
      <c r="AA1473">
        <v>4230.3637969802348</v>
      </c>
      <c r="AB1473">
        <v>640.02540204485149</v>
      </c>
      <c r="AC1473">
        <v>632.36467337928389</v>
      </c>
      <c r="AD1473">
        <v>557.44324123156025</v>
      </c>
      <c r="AE1473">
        <v>739.88322256227332</v>
      </c>
      <c r="AF1473">
        <v>67.719318948028388</v>
      </c>
      <c r="AG1473">
        <v>67.473122577580185</v>
      </c>
      <c r="AH1473">
        <v>66.61046148704952</v>
      </c>
      <c r="AI1473">
        <v>69.545788306947514</v>
      </c>
      <c r="AJ1473">
        <v>0.60377246781142124</v>
      </c>
      <c r="AK1473">
        <v>0.60377241640076607</v>
      </c>
      <c r="AL1473">
        <v>0.60374412683108081</v>
      </c>
      <c r="AM1473">
        <v>0.60380033673014732</v>
      </c>
      <c r="AN1473">
        <v>0.9616545947012507</v>
      </c>
      <c r="AO1473">
        <v>0.96165459470125092</v>
      </c>
      <c r="AP1473">
        <v>0.96165459470125092</v>
      </c>
      <c r="AQ1473">
        <v>0.96165459470125092</v>
      </c>
      <c r="AR1473">
        <v>16.11588166646531</v>
      </c>
      <c r="AS1473">
        <v>16.11588166646531</v>
      </c>
      <c r="AT1473">
        <v>16.11588166646531</v>
      </c>
      <c r="AU1473">
        <v>16.11588166646531</v>
      </c>
      <c r="AV1473" t="str">
        <f>VLOOKUP(Sheet1[[#This Row],[NPDES ID2]],Combined_Sheet__Major_Only___2[[NPDES ID2]:[ECHO BFR]],3,FALSE)</f>
        <v>IL</v>
      </c>
      <c r="AW1473" t="s">
        <v>544</v>
      </c>
      <c r="AX1473" t="str">
        <f>VLOOKUP(Sheet1[[#This Row],[NPDES ID2]],Combined_Sheet__Major_Only___2[[NPDES ID2]:[ECHO BFR]],27,FALSE)</f>
        <v>-</v>
      </c>
      <c r="AY1473" t="str">
        <f>VLOOKUP(Sheet1[[#This Row],[NPDES ID2]],Combined_Sheet__Major_Only___2[[NPDES ID2]:[ECHO BFR]],28,FALSE)</f>
        <v>-</v>
      </c>
      <c r="AZ1473" t="str">
        <f>VLOOKUP(Sheet1[[#This Row],[NPDES ID2]],Combined_Sheet__Major_Only___2[[NPDES ID2]:[ECHO BFR]],29,FALSE)</f>
        <v>thickening</v>
      </c>
      <c r="BA1473">
        <f>VLOOKUP(Sheet1[[#This Row],[NPDES ID2]],Combined_Sheet__Major_Only___2[[NPDES ID2]:[ECHO BFR]],17,FALSE)</f>
        <v>39.802630000000001</v>
      </c>
      <c r="BB1473">
        <f>VLOOKUP(Sheet1[[#This Row],[NPDES ID2]],Combined_Sheet__Major_Only___2[[NPDES ID2]:[ECHO BFR]],18,FALSE)</f>
        <v>-89.53013</v>
      </c>
      <c r="BC1473" s="2" t="str">
        <f>IF(ISNUMBER(SEARCH("aerobic",$AW1473)),"aerobic","")</f>
        <v>aerobic</v>
      </c>
      <c r="BD1473" s="2" t="str">
        <f>IF(ISNUMBER(SEARCH("anaer",$AW1473)),"anaer","")</f>
        <v/>
      </c>
      <c r="BE1473" s="2" t="str">
        <f>IF(ISNUMBER(SEARCH("thickening",$AZ1473)),"thickening","")</f>
        <v>thickening</v>
      </c>
      <c r="BF1473" s="4" t="str">
        <f>IF(ISNUMBER(SEARCH("airDry",$AW1473)),"airDry","")</f>
        <v/>
      </c>
      <c r="BG1473" s="4" t="str">
        <f>IF(ISNUMBER(SEARCH("heatDry",$AY1473)),"heatDry","")</f>
        <v/>
      </c>
      <c r="BH1473" s="4" t="str">
        <f>IF(AND(ISNUMBER(SEARCH("aerobic",$AW1473)),ISNUMBER(SEARCH("anaer",$AW1473))),"Combined Aer and Anaer.","")</f>
        <v/>
      </c>
    </row>
    <row r="1474" spans="1:60" x14ac:dyDescent="0.25">
      <c r="A1474" s="5">
        <v>1030</v>
      </c>
      <c r="B1474" t="s">
        <v>4976</v>
      </c>
      <c r="C1474">
        <v>427</v>
      </c>
      <c r="D1474">
        <v>373.46191216819102</v>
      </c>
      <c r="E1474">
        <v>369.23941499164852</v>
      </c>
      <c r="F1474">
        <v>294.81184007805382</v>
      </c>
      <c r="G1474">
        <v>458.32809775751952</v>
      </c>
      <c r="H1474">
        <v>-109.42683794610861</v>
      </c>
      <c r="I1474">
        <v>-110.79665577992451</v>
      </c>
      <c r="J1474">
        <v>-130.23509578044721</v>
      </c>
      <c r="K1474">
        <v>-87.900171401843451</v>
      </c>
      <c r="L1474">
        <v>297.74203919436968</v>
      </c>
      <c r="M1474">
        <v>296.68832987811783</v>
      </c>
      <c r="N1474">
        <v>293.00341435561842</v>
      </c>
      <c r="O1474">
        <v>305.55038775940062</v>
      </c>
      <c r="P1474">
        <v>10.00026921145896</v>
      </c>
      <c r="Q1474">
        <v>10.09966448559072</v>
      </c>
      <c r="R1474">
        <v>8.1661310042207838</v>
      </c>
      <c r="S1474">
        <v>11.70912638486638</v>
      </c>
      <c r="T1474">
        <v>63844.122492917093</v>
      </c>
      <c r="U1474">
        <v>63844.230171061303</v>
      </c>
      <c r="V1474">
        <v>63800.504462379693</v>
      </c>
      <c r="W1474">
        <v>63887.899943030308</v>
      </c>
      <c r="X1474">
        <v>4120.9919146894526</v>
      </c>
      <c r="Y1474">
        <v>4135.2444184350734</v>
      </c>
      <c r="Z1474">
        <v>4012.9259747912088</v>
      </c>
      <c r="AA1474">
        <v>4188.0293067231569</v>
      </c>
      <c r="AB1474">
        <v>628.51367375224606</v>
      </c>
      <c r="AC1474">
        <v>621.08830268070722</v>
      </c>
      <c r="AD1474">
        <v>548.07943179579115</v>
      </c>
      <c r="AE1474">
        <v>725.34248321320013</v>
      </c>
      <c r="AF1474">
        <v>68.335552255949636</v>
      </c>
      <c r="AG1474">
        <v>68.093860399632803</v>
      </c>
      <c r="AH1474">
        <v>67.247894476250906</v>
      </c>
      <c r="AI1474">
        <v>70.127477816946467</v>
      </c>
      <c r="AJ1474">
        <v>0.61131085314153355</v>
      </c>
      <c r="AK1474">
        <v>0.61131083409414499</v>
      </c>
      <c r="AL1474">
        <v>0.61130028149219084</v>
      </c>
      <c r="AM1474">
        <v>0.61132124834944845</v>
      </c>
      <c r="AN1474">
        <v>0.96163660583991872</v>
      </c>
      <c r="AO1474">
        <v>0.96163660583991883</v>
      </c>
      <c r="AP1474">
        <v>0.96163660583991883</v>
      </c>
      <c r="AQ1474">
        <v>0.96163660583991883</v>
      </c>
      <c r="AR1474">
        <v>16.348364449951902</v>
      </c>
      <c r="AS1474">
        <v>16.348364449951891</v>
      </c>
      <c r="AT1474">
        <v>16.348364449951891</v>
      </c>
      <c r="AU1474">
        <v>16.348364449951891</v>
      </c>
      <c r="AV1474" t="str">
        <f>VLOOKUP(Sheet1[[#This Row],[NPDES ID2]],Combined_Sheet__Major_Only___2[[NPDES ID2]:[ECHO BFR]],3,FALSE)</f>
        <v>MO</v>
      </c>
      <c r="AW1474" t="s">
        <v>41</v>
      </c>
      <c r="AX1474" t="str">
        <f>VLOOKUP(Sheet1[[#This Row],[NPDES ID2]],Combined_Sheet__Major_Only___2[[NPDES ID2]:[ECHO BFR]],27,FALSE)</f>
        <v>-</v>
      </c>
      <c r="AY1474" t="str">
        <f>VLOOKUP(Sheet1[[#This Row],[NPDES ID2]],Combined_Sheet__Major_Only___2[[NPDES ID2]:[ECHO BFR]],28,FALSE)</f>
        <v>-</v>
      </c>
      <c r="AZ1474" t="str">
        <f>VLOOKUP(Sheet1[[#This Row],[NPDES ID2]],Combined_Sheet__Major_Only___2[[NPDES ID2]:[ECHO BFR]],29,FALSE)</f>
        <v>thickening</v>
      </c>
      <c r="BA1474">
        <f>VLOOKUP(Sheet1[[#This Row],[NPDES ID2]],Combined_Sheet__Major_Only___2[[NPDES ID2]:[ECHO BFR]],17,FALSE)</f>
        <v>37.185693999999998</v>
      </c>
      <c r="BB1474">
        <f>VLOOKUP(Sheet1[[#This Row],[NPDES ID2]],Combined_Sheet__Major_Only___2[[NPDES ID2]:[ECHO BFR]],18,FALSE)</f>
        <v>-94.332138999999998</v>
      </c>
      <c r="BC1474" s="2" t="str">
        <f>IF(ISNUMBER(SEARCH("aerobic",$AW1474)),"aerobic","")</f>
        <v>aerobic</v>
      </c>
      <c r="BD1474" s="2" t="str">
        <f>IF(ISNUMBER(SEARCH("anaer",$AW1474)),"anaer","")</f>
        <v/>
      </c>
      <c r="BE1474" s="2" t="str">
        <f>IF(ISNUMBER(SEARCH("thickening",$AZ1474)),"thickening","")</f>
        <v>thickening</v>
      </c>
      <c r="BF1474" s="3" t="str">
        <f>IF(ISNUMBER(SEARCH("airDry",$AW1474)),"airDry","")</f>
        <v/>
      </c>
      <c r="BG1474" s="3" t="str">
        <f>IF(ISNUMBER(SEARCH("heatDry",$AY1474)),"heatDry","")</f>
        <v/>
      </c>
      <c r="BH1474" s="3" t="str">
        <f>IF(AND(ISNUMBER(SEARCH("aerobic",$AW1474)),ISNUMBER(SEARCH("anaer",$AW1474))),"Combined Aer and Anaer.","")</f>
        <v/>
      </c>
    </row>
    <row r="1475" spans="1:60" x14ac:dyDescent="0.25">
      <c r="A1475" s="5">
        <v>1584</v>
      </c>
      <c r="B1475" t="s">
        <v>7449</v>
      </c>
      <c r="C1475">
        <v>82.52</v>
      </c>
      <c r="D1475">
        <v>1231.941638609801</v>
      </c>
      <c r="E1475">
        <v>1217.681602276758</v>
      </c>
      <c r="F1475">
        <v>853.59677908251626</v>
      </c>
      <c r="G1475">
        <v>1602.976943049063</v>
      </c>
      <c r="H1475">
        <v>-111.7708216153102</v>
      </c>
      <c r="I1475">
        <v>-113.15203376781849</v>
      </c>
      <c r="J1475">
        <v>-132.49477165203001</v>
      </c>
      <c r="K1475">
        <v>-90.17594848271429</v>
      </c>
      <c r="L1475">
        <v>56.460444726090991</v>
      </c>
      <c r="M1475">
        <v>56.248608941893544</v>
      </c>
      <c r="N1475">
        <v>55.507665832549698</v>
      </c>
      <c r="O1475">
        <v>58.030373991521131</v>
      </c>
      <c r="P1475">
        <v>1.9348070225247289</v>
      </c>
      <c r="Q1475">
        <v>1.951550831426049</v>
      </c>
      <c r="R1475">
        <v>1.583989316773907</v>
      </c>
      <c r="S1475">
        <v>2.2541879670171139</v>
      </c>
      <c r="T1475">
        <v>63843.108454965011</v>
      </c>
      <c r="U1475">
        <v>63843.216131446832</v>
      </c>
      <c r="V1475">
        <v>63799.49109782045</v>
      </c>
      <c r="W1475">
        <v>63886.885229224194</v>
      </c>
      <c r="X1475">
        <v>4199.8331301275548</v>
      </c>
      <c r="Y1475">
        <v>4215.0710081075295</v>
      </c>
      <c r="Z1475">
        <v>4083.316702246545</v>
      </c>
      <c r="AA1475">
        <v>4272.2672188693359</v>
      </c>
      <c r="AB1475">
        <v>652.11257179741995</v>
      </c>
      <c r="AC1475">
        <v>644.18116891482327</v>
      </c>
      <c r="AD1475">
        <v>567.23881179889247</v>
      </c>
      <c r="AE1475">
        <v>755.07613397662419</v>
      </c>
      <c r="AF1475">
        <v>67.052165028749059</v>
      </c>
      <c r="AG1475">
        <v>66.800618529027815</v>
      </c>
      <c r="AH1475">
        <v>65.920632942584518</v>
      </c>
      <c r="AI1475">
        <v>68.916569039102384</v>
      </c>
      <c r="AJ1475">
        <v>0.59561261177251623</v>
      </c>
      <c r="AK1475">
        <v>0.59561260810753369</v>
      </c>
      <c r="AL1475">
        <v>0.59561057114449834</v>
      </c>
      <c r="AM1475">
        <v>0.59561461831031015</v>
      </c>
      <c r="AN1475">
        <v>0.96163603003198783</v>
      </c>
      <c r="AO1475">
        <v>0.96163603003198828</v>
      </c>
      <c r="AP1475">
        <v>0.96163603003198828</v>
      </c>
      <c r="AQ1475">
        <v>0.96163603003198828</v>
      </c>
      <c r="AR1475">
        <v>15.86578936864206</v>
      </c>
      <c r="AS1475">
        <v>15.865789368642069</v>
      </c>
      <c r="AT1475">
        <v>15.865789368642069</v>
      </c>
      <c r="AU1475">
        <v>15.865789368642069</v>
      </c>
      <c r="AV1475" t="str">
        <f>VLOOKUP(Sheet1[[#This Row],[NPDES ID2]],Combined_Sheet__Major_Only___2[[NPDES ID2]:[ECHO BFR]],3,FALSE)</f>
        <v>KS</v>
      </c>
      <c r="AW1475" t="s">
        <v>41</v>
      </c>
      <c r="AX1475" t="str">
        <f>VLOOKUP(Sheet1[[#This Row],[NPDES ID2]],Combined_Sheet__Major_Only___2[[NPDES ID2]:[ECHO BFR]],27,FALSE)</f>
        <v>tempSludgeStore</v>
      </c>
      <c r="AY1475" t="str">
        <f>VLOOKUP(Sheet1[[#This Row],[NPDES ID2]],Combined_Sheet__Major_Only___2[[NPDES ID2]:[ECHO BFR]],28,FALSE)</f>
        <v>-</v>
      </c>
      <c r="AZ1475" t="str">
        <f>VLOOKUP(Sheet1[[#This Row],[NPDES ID2]],Combined_Sheet__Major_Only___2[[NPDES ID2]:[ECHO BFR]],29,FALSE)</f>
        <v>thickening, preliminaryOps</v>
      </c>
      <c r="BA1475">
        <f>VLOOKUP(Sheet1[[#This Row],[NPDES ID2]],Combined_Sheet__Major_Only___2[[NPDES ID2]:[ECHO BFR]],17,FALSE)</f>
        <v>38.592514165896901</v>
      </c>
      <c r="BB1475">
        <f>VLOOKUP(Sheet1[[#This Row],[NPDES ID2]],Combined_Sheet__Major_Only___2[[NPDES ID2]:[ECHO BFR]],18,FALSE)</f>
        <v>-94.851476784025706</v>
      </c>
      <c r="BC1475" s="2" t="str">
        <f>IF(ISNUMBER(SEARCH("aerobic",$AW1475)),"aerobic","")</f>
        <v>aerobic</v>
      </c>
      <c r="BD1475" s="2" t="str">
        <f>IF(ISNUMBER(SEARCH("anaer",$AW1475)),"anaer","")</f>
        <v/>
      </c>
      <c r="BE1475" s="2" t="str">
        <f>IF(ISNUMBER(SEARCH("thickening",$AZ1475)),"thickening","")</f>
        <v>thickening</v>
      </c>
      <c r="BF1475" s="3" t="str">
        <f>IF(ISNUMBER(SEARCH("airDry",$AW1475)),"airDry","")</f>
        <v/>
      </c>
      <c r="BG1475" s="3" t="str">
        <f>IF(ISNUMBER(SEARCH("heatDry",$AY1475)),"heatDry","")</f>
        <v/>
      </c>
      <c r="BH1475" s="3" t="str">
        <f>IF(AND(ISNUMBER(SEARCH("aerobic",$AW1475)),ISNUMBER(SEARCH("anaer",$AW1475))),"Combined Aer and Anaer.","")</f>
        <v/>
      </c>
    </row>
    <row r="1476" spans="1:60" x14ac:dyDescent="0.25">
      <c r="A1476" s="5">
        <v>818</v>
      </c>
      <c r="B1476" t="s">
        <v>4001</v>
      </c>
      <c r="C1476">
        <v>1197.5999999999999</v>
      </c>
      <c r="D1476">
        <v>373.91892355470219</v>
      </c>
      <c r="E1476">
        <v>371.01522372246649</v>
      </c>
      <c r="F1476">
        <v>316.82134624029311</v>
      </c>
      <c r="G1476">
        <v>437.77798418906099</v>
      </c>
      <c r="H1476">
        <v>-108.55471946175879</v>
      </c>
      <c r="I1476">
        <v>-109.9106334631568</v>
      </c>
      <c r="J1476">
        <v>-129.38385420409611</v>
      </c>
      <c r="K1476">
        <v>-86.984756517710849</v>
      </c>
      <c r="L1476">
        <v>839.99800745067478</v>
      </c>
      <c r="M1476">
        <v>837.07967573978055</v>
      </c>
      <c r="N1476">
        <v>826.87816947116937</v>
      </c>
      <c r="O1476">
        <v>861.619108934221</v>
      </c>
      <c r="P1476">
        <v>28.0366198825118</v>
      </c>
      <c r="Q1476">
        <v>28.326902195289762</v>
      </c>
      <c r="R1476">
        <v>22.876075397340411</v>
      </c>
      <c r="S1476">
        <v>32.879814199411207</v>
      </c>
      <c r="T1476">
        <v>63839.318889197719</v>
      </c>
      <c r="U1476">
        <v>63839.426559467043</v>
      </c>
      <c r="V1476">
        <v>63795.704048592561</v>
      </c>
      <c r="W1476">
        <v>63883.09313771977</v>
      </c>
      <c r="X1476">
        <v>4096.4904119406756</v>
      </c>
      <c r="Y1476">
        <v>4110.4494797816697</v>
      </c>
      <c r="Z1476">
        <v>3990.9832028081541</v>
      </c>
      <c r="AA1476">
        <v>4161.8956207526062</v>
      </c>
      <c r="AB1476">
        <v>621.41103509599554</v>
      </c>
      <c r="AC1476">
        <v>614.13791609822351</v>
      </c>
      <c r="AD1476">
        <v>542.28104467127912</v>
      </c>
      <c r="AE1476">
        <v>716.41214259919013</v>
      </c>
      <c r="AF1476">
        <v>68.740988895421566</v>
      </c>
      <c r="AG1476">
        <v>68.502581567978979</v>
      </c>
      <c r="AH1476">
        <v>67.66709667612156</v>
      </c>
      <c r="AI1476">
        <v>70.509816901168222</v>
      </c>
      <c r="AJ1476">
        <v>0.61627128644701223</v>
      </c>
      <c r="AK1476">
        <v>0.61627123264184769</v>
      </c>
      <c r="AL1476">
        <v>0.61624163341160787</v>
      </c>
      <c r="AM1476">
        <v>0.61630044560605746</v>
      </c>
      <c r="AN1476">
        <v>0.96163387802458755</v>
      </c>
      <c r="AO1476">
        <v>0.96163387802458777</v>
      </c>
      <c r="AP1476">
        <v>0.96163387802458777</v>
      </c>
      <c r="AQ1476">
        <v>0.96163387802458777</v>
      </c>
      <c r="AR1476">
        <v>16.500291561826941</v>
      </c>
      <c r="AS1476">
        <v>16.500291561826948</v>
      </c>
      <c r="AT1476">
        <v>16.500291561826948</v>
      </c>
      <c r="AU1476">
        <v>16.500291561826948</v>
      </c>
      <c r="AV1476" t="str">
        <f>VLOOKUP(Sheet1[[#This Row],[NPDES ID2]],Combined_Sheet__Major_Only___2[[NPDES ID2]:[ECHO BFR]],3,FALSE)</f>
        <v>NJ</v>
      </c>
      <c r="AW1476" t="s">
        <v>12185</v>
      </c>
      <c r="AX1476" t="str">
        <f>VLOOKUP(Sheet1[[#This Row],[NPDES ID2]],Combined_Sheet__Major_Only___2[[NPDES ID2]:[ECHO BFR]],27,FALSE)</f>
        <v>methaneBioCaptureRecover</v>
      </c>
      <c r="AY1476" t="str">
        <f>VLOOKUP(Sheet1[[#This Row],[NPDES ID2]],Combined_Sheet__Major_Only___2[[NPDES ID2]:[ECHO BFR]],28,FALSE)</f>
        <v>-</v>
      </c>
      <c r="AZ1476" t="str">
        <f>VLOOKUP(Sheet1[[#This Row],[NPDES ID2]],Combined_Sheet__Major_Only___2[[NPDES ID2]:[ECHO BFR]],29,FALSE)</f>
        <v>thickening, preliminaryOps</v>
      </c>
      <c r="BA1476">
        <f>VLOOKUP(Sheet1[[#This Row],[NPDES ID2]],Combined_Sheet__Major_Only___2[[NPDES ID2]:[ECHO BFR]],17,FALSE)</f>
        <v>40.183062999999997</v>
      </c>
      <c r="BB1476">
        <f>VLOOKUP(Sheet1[[#This Row],[NPDES ID2]],Combined_Sheet__Major_Only___2[[NPDES ID2]:[ECHO BFR]],18,FALSE)</f>
        <v>-74.710695000000001</v>
      </c>
      <c r="BC1476" s="2" t="str">
        <f>IF(ISNUMBER(SEARCH("aerobic",$AW1476)),"aerobic","")</f>
        <v/>
      </c>
      <c r="BD1476" s="2" t="str">
        <f>IF(ISNUMBER(SEARCH("anaer",$AW1476)),"anaer","")</f>
        <v>anaer</v>
      </c>
      <c r="BE1476" s="2" t="str">
        <f>IF(ISNUMBER(SEARCH("thickening",$AZ1476)),"thickening","")</f>
        <v>thickening</v>
      </c>
      <c r="BF1476" s="3" t="str">
        <f>IF(ISNUMBER(SEARCH("airDry",$AW1476)),"airDry","")</f>
        <v/>
      </c>
      <c r="BG1476" s="3" t="str">
        <f>IF(ISNUMBER(SEARCH("heatDry",$AY1476)),"heatDry","")</f>
        <v/>
      </c>
      <c r="BH1476" s="3" t="str">
        <f>IF(AND(ISNUMBER(SEARCH("aerobic",$AW1476)),ISNUMBER(SEARCH("anaer",$AW1476))),"Combined Aer and Anaer.","")</f>
        <v/>
      </c>
    </row>
    <row r="1477" spans="1:60" x14ac:dyDescent="0.25">
      <c r="A1477" s="5">
        <v>432</v>
      </c>
      <c r="B1477" t="s">
        <v>2165</v>
      </c>
      <c r="C1477">
        <v>567.5</v>
      </c>
      <c r="D1477">
        <v>350.25147141958149</v>
      </c>
      <c r="E1477">
        <v>344.35696609349162</v>
      </c>
      <c r="F1477">
        <v>288.90212163620379</v>
      </c>
      <c r="G1477">
        <v>422.01230849473819</v>
      </c>
      <c r="H1477">
        <v>-110.8710913956953</v>
      </c>
      <c r="I1477">
        <v>-112.234042824382</v>
      </c>
      <c r="J1477">
        <v>-131.62051650288171</v>
      </c>
      <c r="K1477">
        <v>-89.261331085279451</v>
      </c>
      <c r="L1477">
        <v>390.81925646352039</v>
      </c>
      <c r="M1477">
        <v>389.38156259869697</v>
      </c>
      <c r="N1477">
        <v>384.35417392481759</v>
      </c>
      <c r="O1477">
        <v>401.47265811639511</v>
      </c>
      <c r="P1477">
        <v>13.300508489178309</v>
      </c>
      <c r="Q1477">
        <v>13.42142156115837</v>
      </c>
      <c r="R1477">
        <v>10.879415698434659</v>
      </c>
      <c r="S1477">
        <v>15.522656943736949</v>
      </c>
      <c r="T1477">
        <v>63837.709931506848</v>
      </c>
      <c r="U1477">
        <v>63837.817599138521</v>
      </c>
      <c r="V1477">
        <v>63794.096159363289</v>
      </c>
      <c r="W1477">
        <v>63881.483107662207</v>
      </c>
      <c r="X1477">
        <v>4172.2159531775942</v>
      </c>
      <c r="Y1477">
        <v>4187.1129145012064</v>
      </c>
      <c r="Z1477">
        <v>4058.6572948992002</v>
      </c>
      <c r="AA1477">
        <v>4242.7593716075626</v>
      </c>
      <c r="AB1477">
        <v>643.81580156944028</v>
      </c>
      <c r="AC1477">
        <v>636.06651935350101</v>
      </c>
      <c r="AD1477">
        <v>560.50493855898094</v>
      </c>
      <c r="AE1477">
        <v>744.71213920635398</v>
      </c>
      <c r="AF1477">
        <v>67.491245707020923</v>
      </c>
      <c r="AG1477">
        <v>67.243164947632522</v>
      </c>
      <c r="AH1477">
        <v>66.3746680076828</v>
      </c>
      <c r="AI1477">
        <v>69.330747537941491</v>
      </c>
      <c r="AJ1477">
        <v>0.60098276128703032</v>
      </c>
      <c r="AK1477">
        <v>0.60098273595363882</v>
      </c>
      <c r="AL1477">
        <v>0.60096872035470372</v>
      </c>
      <c r="AM1477">
        <v>0.60099656797185697</v>
      </c>
      <c r="AN1477">
        <v>0.9616329642614373</v>
      </c>
      <c r="AO1477">
        <v>0.9616329642614373</v>
      </c>
      <c r="AP1477">
        <v>0.9616329642614373</v>
      </c>
      <c r="AQ1477">
        <v>0.9616329642614373</v>
      </c>
      <c r="AR1477">
        <v>16.03056111637602</v>
      </c>
      <c r="AS1477">
        <v>16.03056111637602</v>
      </c>
      <c r="AT1477">
        <v>16.03056111637602</v>
      </c>
      <c r="AU1477">
        <v>16.03056111637602</v>
      </c>
      <c r="AV1477" t="str">
        <f>VLOOKUP(Sheet1[[#This Row],[NPDES ID2]],Combined_Sheet__Major_Only___2[[NPDES ID2]:[ECHO BFR]],3,FALSE)</f>
        <v>CO</v>
      </c>
      <c r="AW1477" t="s">
        <v>41</v>
      </c>
      <c r="AX1477" t="str">
        <f>VLOOKUP(Sheet1[[#This Row],[NPDES ID2]],Combined_Sheet__Major_Only___2[[NPDES ID2]:[ECHO BFR]],27,FALSE)</f>
        <v>-</v>
      </c>
      <c r="AY1477" t="str">
        <f>VLOOKUP(Sheet1[[#This Row],[NPDES ID2]],Combined_Sheet__Major_Only___2[[NPDES ID2]:[ECHO BFR]],28,FALSE)</f>
        <v>-</v>
      </c>
      <c r="AZ1477" t="str">
        <f>VLOOKUP(Sheet1[[#This Row],[NPDES ID2]],Combined_Sheet__Major_Only___2[[NPDES ID2]:[ECHO BFR]],29,FALSE)</f>
        <v>preliminaryOps, thickening</v>
      </c>
      <c r="BA1477">
        <f>VLOOKUP(Sheet1[[#This Row],[NPDES ID2]],Combined_Sheet__Major_Only___2[[NPDES ID2]:[ECHO BFR]],17,FALSE)</f>
        <v>38.722639999999998</v>
      </c>
      <c r="BB1477">
        <f>VLOOKUP(Sheet1[[#This Row],[NPDES ID2]],Combined_Sheet__Major_Only___2[[NPDES ID2]:[ECHO BFR]],18,FALSE)</f>
        <v>-104.72221999999999</v>
      </c>
      <c r="BC1477" s="2" t="str">
        <f>IF(ISNUMBER(SEARCH("aerobic",$AW1477)),"aerobic","")</f>
        <v>aerobic</v>
      </c>
      <c r="BD1477" s="2" t="str">
        <f>IF(ISNUMBER(SEARCH("anaer",$AW1477)),"anaer","")</f>
        <v/>
      </c>
      <c r="BE1477" s="2" t="str">
        <f>IF(ISNUMBER(SEARCH("thickening",$AZ1477)),"thickening","")</f>
        <v>thickening</v>
      </c>
      <c r="BF1477" s="3" t="str">
        <f>IF(ISNUMBER(SEARCH("airDry",$AW1477)),"airDry","")</f>
        <v/>
      </c>
      <c r="BG1477" s="3" t="str">
        <f>IF(ISNUMBER(SEARCH("heatDry",$AY1477)),"heatDry","")</f>
        <v/>
      </c>
      <c r="BH1477" s="3" t="str">
        <f>IF(AND(ISNUMBER(SEARCH("aerobic",$AW1477)),ISNUMBER(SEARCH("anaer",$AW1477))),"Combined Aer and Anaer.","")</f>
        <v/>
      </c>
    </row>
    <row r="1478" spans="1:60" x14ac:dyDescent="0.25">
      <c r="A1478" s="5">
        <v>2202</v>
      </c>
      <c r="B1478" t="s">
        <v>10323</v>
      </c>
      <c r="C1478">
        <v>649.83000000000004</v>
      </c>
      <c r="D1478">
        <v>341.79082032122989</v>
      </c>
      <c r="E1478">
        <v>334.82624775685542</v>
      </c>
      <c r="F1478">
        <v>288.30378108862072</v>
      </c>
      <c r="G1478">
        <v>408.47926712142669</v>
      </c>
      <c r="H1478">
        <v>-109.8283140715365</v>
      </c>
      <c r="I1478">
        <v>-111.2052694703589</v>
      </c>
      <c r="J1478">
        <v>-130.61682891813251</v>
      </c>
      <c r="K1478">
        <v>-88.257951880208012</v>
      </c>
      <c r="L1478">
        <v>451.38182331442073</v>
      </c>
      <c r="M1478">
        <v>449.76493614304741</v>
      </c>
      <c r="N1478">
        <v>444.11119225882709</v>
      </c>
      <c r="O1478">
        <v>463.3627673884003</v>
      </c>
      <c r="P1478">
        <v>15.22224941704563</v>
      </c>
      <c r="Q1478">
        <v>15.36952975841411</v>
      </c>
      <c r="R1478">
        <v>12.436877027057429</v>
      </c>
      <c r="S1478">
        <v>17.805604669629268</v>
      </c>
      <c r="T1478">
        <v>63836.764948338023</v>
      </c>
      <c r="U1478">
        <v>63836.872614420528</v>
      </c>
      <c r="V1478">
        <v>63793.151803730048</v>
      </c>
      <c r="W1478">
        <v>63880.537494664197</v>
      </c>
      <c r="X1478">
        <v>4136.3914790979652</v>
      </c>
      <c r="Y1478">
        <v>4150.8414694420826</v>
      </c>
      <c r="Z1478">
        <v>4026.6574294168499</v>
      </c>
      <c r="AA1478">
        <v>4204.4929853240201</v>
      </c>
      <c r="AB1478">
        <v>633.131850105799</v>
      </c>
      <c r="AC1478">
        <v>625.61029120368607</v>
      </c>
      <c r="AD1478">
        <v>551.82799233923049</v>
      </c>
      <c r="AE1478">
        <v>731.19001772627541</v>
      </c>
      <c r="AF1478">
        <v>68.074295606052345</v>
      </c>
      <c r="AG1478">
        <v>67.830672890602997</v>
      </c>
      <c r="AH1478">
        <v>66.977661724284829</v>
      </c>
      <c r="AI1478">
        <v>69.880891096036763</v>
      </c>
      <c r="AJ1478">
        <v>0.60811473948502892</v>
      </c>
      <c r="AK1478">
        <v>0.60811471044207921</v>
      </c>
      <c r="AL1478">
        <v>0.60809865393194817</v>
      </c>
      <c r="AM1478">
        <v>0.60813055673604188</v>
      </c>
      <c r="AN1478">
        <v>0.96163242756401646</v>
      </c>
      <c r="AO1478">
        <v>0.96163242756401668</v>
      </c>
      <c r="AP1478">
        <v>0.96163242756401668</v>
      </c>
      <c r="AQ1478">
        <v>0.96163242756401668</v>
      </c>
      <c r="AR1478">
        <v>16.249865785406609</v>
      </c>
      <c r="AS1478">
        <v>16.249865785406609</v>
      </c>
      <c r="AT1478">
        <v>16.249865785406609</v>
      </c>
      <c r="AU1478">
        <v>16.249865785406609</v>
      </c>
      <c r="AV1478" t="str">
        <f>VLOOKUP(Sheet1[[#This Row],[NPDES ID2]],Combined_Sheet__Major_Only___2[[NPDES ID2]:[ECHO BFR]],3,FALSE)</f>
        <v>TX</v>
      </c>
      <c r="AW1478" t="s">
        <v>41</v>
      </c>
      <c r="AX1478" t="str">
        <f>VLOOKUP(Sheet1[[#This Row],[NPDES ID2]],Combined_Sheet__Major_Only___2[[NPDES ID2]:[ECHO BFR]],27,FALSE)</f>
        <v>-</v>
      </c>
      <c r="AY1478" t="str">
        <f>VLOOKUP(Sheet1[[#This Row],[NPDES ID2]],Combined_Sheet__Major_Only___2[[NPDES ID2]:[ECHO BFR]],28,FALSE)</f>
        <v>-</v>
      </c>
      <c r="AZ1478" t="str">
        <f>VLOOKUP(Sheet1[[#This Row],[NPDES ID2]],Combined_Sheet__Major_Only___2[[NPDES ID2]:[ECHO BFR]],29,FALSE)</f>
        <v>thickening</v>
      </c>
      <c r="BA1478">
        <f>VLOOKUP(Sheet1[[#This Row],[NPDES ID2]],Combined_Sheet__Major_Only___2[[NPDES ID2]:[ECHO BFR]],17,FALSE)</f>
        <v>30.195784</v>
      </c>
      <c r="BB1478">
        <f>VLOOKUP(Sheet1[[#This Row],[NPDES ID2]],Combined_Sheet__Major_Only___2[[NPDES ID2]:[ECHO BFR]],18,FALSE)</f>
        <v>-95.491353000000004</v>
      </c>
      <c r="BC1478" s="2" t="str">
        <f>IF(ISNUMBER(SEARCH("aerobic",$AW1478)),"aerobic","")</f>
        <v>aerobic</v>
      </c>
      <c r="BD1478" s="2" t="str">
        <f>IF(ISNUMBER(SEARCH("anaer",$AW1478)),"anaer","")</f>
        <v/>
      </c>
      <c r="BE1478" s="2" t="str">
        <f>IF(ISNUMBER(SEARCH("thickening",$AZ1478)),"thickening","")</f>
        <v>thickening</v>
      </c>
      <c r="BF1478" s="3" t="str">
        <f>IF(ISNUMBER(SEARCH("airDry",$AW1478)),"airDry","")</f>
        <v/>
      </c>
      <c r="BG1478" s="3" t="str">
        <f>IF(ISNUMBER(SEARCH("heatDry",$AY1478)),"heatDry","")</f>
        <v/>
      </c>
      <c r="BH1478" s="3" t="str">
        <f>IF(AND(ISNUMBER(SEARCH("aerobic",$AW1478)),ISNUMBER(SEARCH("anaer",$AW1478))),"Combined Aer and Anaer.","")</f>
        <v/>
      </c>
    </row>
    <row r="1479" spans="1:60" x14ac:dyDescent="0.25">
      <c r="A1479" s="5">
        <v>343</v>
      </c>
      <c r="B1479" t="s">
        <v>1738</v>
      </c>
      <c r="C1479">
        <v>1007</v>
      </c>
      <c r="D1479">
        <v>355.29542595704828</v>
      </c>
      <c r="E1479">
        <v>348.99071374238463</v>
      </c>
      <c r="F1479">
        <v>302.33806233747708</v>
      </c>
      <c r="G1479">
        <v>419.02049673560532</v>
      </c>
      <c r="H1479">
        <v>-109.1428516221991</v>
      </c>
      <c r="I1479">
        <v>-110.50666306465629</v>
      </c>
      <c r="J1479">
        <v>-129.951964827371</v>
      </c>
      <c r="K1479">
        <v>-87.565356750094153</v>
      </c>
      <c r="L1479">
        <v>703.04716271137204</v>
      </c>
      <c r="M1479">
        <v>700.5685481784908</v>
      </c>
      <c r="N1479">
        <v>691.9032538527922</v>
      </c>
      <c r="O1479">
        <v>721.4115387799917</v>
      </c>
      <c r="P1479">
        <v>23.581349310911289</v>
      </c>
      <c r="Q1479">
        <v>23.817670748776969</v>
      </c>
      <c r="R1479">
        <v>19.253083485815779</v>
      </c>
      <c r="S1479">
        <v>27.620801798387919</v>
      </c>
      <c r="T1479">
        <v>63806.282496038431</v>
      </c>
      <c r="U1479">
        <v>63806.390112149027</v>
      </c>
      <c r="V1479">
        <v>63762.689593932497</v>
      </c>
      <c r="W1479">
        <v>63850.034725878228</v>
      </c>
      <c r="X1479">
        <v>4113.399879864518</v>
      </c>
      <c r="Y1479">
        <v>4127.585120430771</v>
      </c>
      <c r="Z1479">
        <v>4005.945304959962</v>
      </c>
      <c r="AA1479">
        <v>4180.0477461849214</v>
      </c>
      <c r="AB1479">
        <v>626.64401172037537</v>
      </c>
      <c r="AC1479">
        <v>619.25810676276001</v>
      </c>
      <c r="AD1479">
        <v>546.52742802270484</v>
      </c>
      <c r="AE1479">
        <v>723.03917186893375</v>
      </c>
      <c r="AF1479">
        <v>68.422780048833062</v>
      </c>
      <c r="AG1479">
        <v>68.181901528173398</v>
      </c>
      <c r="AH1479">
        <v>67.338022381622622</v>
      </c>
      <c r="AI1479">
        <v>70.209614277815035</v>
      </c>
      <c r="AJ1479">
        <v>0.61237802816410725</v>
      </c>
      <c r="AK1479">
        <v>0.61237798301577517</v>
      </c>
      <c r="AL1479">
        <v>0.61235310393701758</v>
      </c>
      <c r="AM1479">
        <v>0.61240253706473491</v>
      </c>
      <c r="AN1479">
        <v>0.961615107183729</v>
      </c>
      <c r="AO1479">
        <v>0.96161510718372911</v>
      </c>
      <c r="AP1479">
        <v>0.96161510718372911</v>
      </c>
      <c r="AQ1479">
        <v>0.96161510718372911</v>
      </c>
      <c r="AR1479">
        <v>16.38069936302907</v>
      </c>
      <c r="AS1479">
        <v>16.38069936302907</v>
      </c>
      <c r="AT1479">
        <v>16.38069936302907</v>
      </c>
      <c r="AU1479">
        <v>16.38069936302907</v>
      </c>
      <c r="AV1479" t="str">
        <f>VLOOKUP(Sheet1[[#This Row],[NPDES ID2]],Combined_Sheet__Major_Only___2[[NPDES ID2]:[ECHO BFR]],3,FALSE)</f>
        <v>KS</v>
      </c>
      <c r="AW1479" t="s">
        <v>12185</v>
      </c>
      <c r="AX1479" t="str">
        <f>VLOOKUP(Sheet1[[#This Row],[NPDES ID2]],Combined_Sheet__Major_Only___2[[NPDES ID2]:[ECHO BFR]],27,FALSE)</f>
        <v>methaneBioCaptureRecover</v>
      </c>
      <c r="AY1479" t="str">
        <f>VLOOKUP(Sheet1[[#This Row],[NPDES ID2]],Combined_Sheet__Major_Only___2[[NPDES ID2]:[ECHO BFR]],28,FALSE)</f>
        <v>-</v>
      </c>
      <c r="AZ1479" t="str">
        <f>VLOOKUP(Sheet1[[#This Row],[NPDES ID2]],Combined_Sheet__Major_Only___2[[NPDES ID2]:[ECHO BFR]],29,FALSE)</f>
        <v>preliminaryOps, thickening</v>
      </c>
      <c r="BA1479">
        <f>VLOOKUP(Sheet1[[#This Row],[NPDES ID2]],Combined_Sheet__Major_Only___2[[NPDES ID2]:[ECHO BFR]],17,FALSE)</f>
        <v>38.96922</v>
      </c>
      <c r="BB1479">
        <f>VLOOKUP(Sheet1[[#This Row],[NPDES ID2]],Combined_Sheet__Major_Only___2[[NPDES ID2]:[ECHO BFR]],18,FALSE)</f>
        <v>-95.222629999999995</v>
      </c>
      <c r="BC1479" s="2" t="str">
        <f>IF(ISNUMBER(SEARCH("aerobic",$AW1479)),"aerobic","")</f>
        <v/>
      </c>
      <c r="BD1479" s="2" t="str">
        <f>IF(ISNUMBER(SEARCH("anaer",$AW1479)),"anaer","")</f>
        <v>anaer</v>
      </c>
      <c r="BE1479" s="2" t="str">
        <f>IF(ISNUMBER(SEARCH("thickening",$AZ1479)),"thickening","")</f>
        <v>thickening</v>
      </c>
      <c r="BF1479" s="4" t="str">
        <f>IF(ISNUMBER(SEARCH("airDry",$AW1479)),"airDry","")</f>
        <v/>
      </c>
      <c r="BG1479" s="4" t="str">
        <f>IF(ISNUMBER(SEARCH("heatDry",$AY1479)),"heatDry","")</f>
        <v/>
      </c>
      <c r="BH1479" s="4" t="str">
        <f>IF(AND(ISNUMBER(SEARCH("aerobic",$AW1479)),ISNUMBER(SEARCH("anaer",$AW1479))),"Combined Aer and Anaer.","")</f>
        <v/>
      </c>
    </row>
    <row r="1480" spans="1:60" x14ac:dyDescent="0.25">
      <c r="A1480" s="5">
        <v>2255</v>
      </c>
      <c r="B1480" t="s">
        <v>10558</v>
      </c>
      <c r="C1480">
        <v>523.298</v>
      </c>
      <c r="D1480">
        <v>355.22399189068159</v>
      </c>
      <c r="E1480">
        <v>350.24359232604189</v>
      </c>
      <c r="F1480">
        <v>289.51408681949459</v>
      </c>
      <c r="G1480">
        <v>430.1934966350604</v>
      </c>
      <c r="H1480">
        <v>-110.6540707665397</v>
      </c>
      <c r="I1480">
        <v>-112.0289820402821</v>
      </c>
      <c r="J1480">
        <v>-131.41271969162301</v>
      </c>
      <c r="K1480">
        <v>-89.059441373847392</v>
      </c>
      <c r="L1480">
        <v>361.06699672731622</v>
      </c>
      <c r="M1480">
        <v>359.74653369477159</v>
      </c>
      <c r="N1480">
        <v>355.12897832284631</v>
      </c>
      <c r="O1480">
        <v>370.85182954042102</v>
      </c>
      <c r="P1480">
        <v>12.2631900814952</v>
      </c>
      <c r="Q1480">
        <v>12.376263613153411</v>
      </c>
      <c r="R1480">
        <v>10.02834148792615</v>
      </c>
      <c r="S1480">
        <v>14.31913788751055</v>
      </c>
      <c r="T1480">
        <v>63803.82157376127</v>
      </c>
      <c r="U1480">
        <v>63803.929185837544</v>
      </c>
      <c r="V1480">
        <v>63760.230305881618</v>
      </c>
      <c r="W1480">
        <v>63847.57216340187</v>
      </c>
      <c r="X1480">
        <v>4162.0427112949346</v>
      </c>
      <c r="Y1480">
        <v>4176.8314426711968</v>
      </c>
      <c r="Z1480">
        <v>4049.398596410791</v>
      </c>
      <c r="AA1480">
        <v>4232.0030917243303</v>
      </c>
      <c r="AB1480">
        <v>641.08204092586686</v>
      </c>
      <c r="AC1480">
        <v>633.38780495831315</v>
      </c>
      <c r="AD1480">
        <v>558.26759727473177</v>
      </c>
      <c r="AE1480">
        <v>741.2837273834906</v>
      </c>
      <c r="AF1480">
        <v>67.620000063273849</v>
      </c>
      <c r="AG1480">
        <v>67.372887588580795</v>
      </c>
      <c r="AH1480">
        <v>66.507835522653309</v>
      </c>
      <c r="AI1480">
        <v>69.452254141925948</v>
      </c>
      <c r="AJ1480">
        <v>0.60255760737839625</v>
      </c>
      <c r="AK1480">
        <v>0.60255758403255677</v>
      </c>
      <c r="AL1480">
        <v>0.602544662460198</v>
      </c>
      <c r="AM1480">
        <v>0.60257033630655976</v>
      </c>
      <c r="AN1480">
        <v>0.96161370818520364</v>
      </c>
      <c r="AO1480">
        <v>0.96161370818520364</v>
      </c>
      <c r="AP1480">
        <v>0.96161370818520364</v>
      </c>
      <c r="AQ1480">
        <v>0.96161370818520364</v>
      </c>
      <c r="AR1480">
        <v>16.07903972520112</v>
      </c>
      <c r="AS1480">
        <v>16.07903972520112</v>
      </c>
      <c r="AT1480">
        <v>16.07903972520112</v>
      </c>
      <c r="AU1480">
        <v>16.07903972520112</v>
      </c>
      <c r="AV1480" t="str">
        <f>VLOOKUP(Sheet1[[#This Row],[NPDES ID2]],Combined_Sheet__Major_Only___2[[NPDES ID2]:[ECHO BFR]],3,FALSE)</f>
        <v>PA</v>
      </c>
      <c r="AW1480" t="s">
        <v>41</v>
      </c>
      <c r="AX1480" t="str">
        <f>VLOOKUP(Sheet1[[#This Row],[NPDES ID2]],Combined_Sheet__Major_Only___2[[NPDES ID2]:[ECHO BFR]],27,FALSE)</f>
        <v>-</v>
      </c>
      <c r="AY1480" t="str">
        <f>VLOOKUP(Sheet1[[#This Row],[NPDES ID2]],Combined_Sheet__Major_Only___2[[NPDES ID2]:[ECHO BFR]],28,FALSE)</f>
        <v>-</v>
      </c>
      <c r="AZ1480" t="str">
        <f>VLOOKUP(Sheet1[[#This Row],[NPDES ID2]],Combined_Sheet__Major_Only___2[[NPDES ID2]:[ECHO BFR]],29,FALSE)</f>
        <v>thickening</v>
      </c>
      <c r="BA1480">
        <f>VLOOKUP(Sheet1[[#This Row],[NPDES ID2]],Combined_Sheet__Major_Only___2[[NPDES ID2]:[ECHO BFR]],17,FALSE)</f>
        <v>40.129519999999999</v>
      </c>
      <c r="BB1480">
        <f>VLOOKUP(Sheet1[[#This Row],[NPDES ID2]],Combined_Sheet__Major_Only___2[[NPDES ID2]:[ECHO BFR]],18,FALSE)</f>
        <v>-76.626953999999998</v>
      </c>
      <c r="BC1480" s="2" t="str">
        <f>IF(ISNUMBER(SEARCH("aerobic",$AW1480)),"aerobic","")</f>
        <v>aerobic</v>
      </c>
      <c r="BD1480" s="2" t="str">
        <f>IF(ISNUMBER(SEARCH("anaer",$AW1480)),"anaer","")</f>
        <v/>
      </c>
      <c r="BE1480" s="2" t="str">
        <f>IF(ISNUMBER(SEARCH("thickening",$AZ1480)),"thickening","")</f>
        <v>thickening</v>
      </c>
      <c r="BF1480" s="4" t="str">
        <f>IF(ISNUMBER(SEARCH("airDry",$AW1480)),"airDry","")</f>
        <v/>
      </c>
      <c r="BG1480" s="4" t="str">
        <f>IF(ISNUMBER(SEARCH("heatDry",$AY1480)),"heatDry","")</f>
        <v/>
      </c>
      <c r="BH1480" s="4" t="str">
        <f>IF(AND(ISNUMBER(SEARCH("aerobic",$AW1480)),ISNUMBER(SEARCH("anaer",$AW1480))),"Combined Aer and Anaer.","")</f>
        <v/>
      </c>
    </row>
    <row r="1481" spans="1:60" x14ac:dyDescent="0.25">
      <c r="A1481" s="5">
        <v>1744</v>
      </c>
      <c r="B1481" t="s">
        <v>8170</v>
      </c>
      <c r="C1481">
        <v>28.69</v>
      </c>
      <c r="D1481">
        <v>3290.8092393825018</v>
      </c>
      <c r="E1481">
        <v>3259.1192431805562</v>
      </c>
      <c r="F1481">
        <v>2209.0889731688658</v>
      </c>
      <c r="G1481">
        <v>4326.3324775176316</v>
      </c>
      <c r="H1481">
        <v>-109.6102264368099</v>
      </c>
      <c r="I1481">
        <v>-111.00442762936321</v>
      </c>
      <c r="J1481">
        <v>-130.4184159613346</v>
      </c>
      <c r="K1481">
        <v>-88.119275910547373</v>
      </c>
      <c r="L1481">
        <v>19.99011164178518</v>
      </c>
      <c r="M1481">
        <v>19.919204697704181</v>
      </c>
      <c r="N1481">
        <v>19.671184932930721</v>
      </c>
      <c r="O1481">
        <v>20.51561557783532</v>
      </c>
      <c r="P1481">
        <v>0.67195827149983944</v>
      </c>
      <c r="Q1481">
        <v>0.67860388531175242</v>
      </c>
      <c r="R1481">
        <v>0.54877063552554994</v>
      </c>
      <c r="S1481">
        <v>0.78661229694553059</v>
      </c>
      <c r="T1481">
        <v>63801.779236663497</v>
      </c>
      <c r="U1481">
        <v>63801.886845391607</v>
      </c>
      <c r="V1481">
        <v>63758.189325039973</v>
      </c>
      <c r="W1481">
        <v>63845.528465090982</v>
      </c>
      <c r="X1481">
        <v>4121.3702817687963</v>
      </c>
      <c r="Y1481">
        <v>4135.6485360950564</v>
      </c>
      <c r="Z1481">
        <v>4013.0444676465358</v>
      </c>
      <c r="AA1481">
        <v>4188.5751702699499</v>
      </c>
      <c r="AB1481">
        <v>629.0018053872584</v>
      </c>
      <c r="AC1481">
        <v>621.55979974160857</v>
      </c>
      <c r="AD1481">
        <v>548.45827853920071</v>
      </c>
      <c r="AE1481">
        <v>725.99283385628189</v>
      </c>
      <c r="AF1481">
        <v>68.282797943471067</v>
      </c>
      <c r="AG1481">
        <v>68.040601889256394</v>
      </c>
      <c r="AH1481">
        <v>67.193393306529074</v>
      </c>
      <c r="AI1481">
        <v>70.077816703427899</v>
      </c>
      <c r="AJ1481">
        <v>0.61066545020355267</v>
      </c>
      <c r="AK1481">
        <v>0.61066544892906316</v>
      </c>
      <c r="AL1481">
        <v>0.61066474020960992</v>
      </c>
      <c r="AM1481">
        <v>0.61066614833469457</v>
      </c>
      <c r="AN1481">
        <v>0.96161254706882815</v>
      </c>
      <c r="AO1481">
        <v>0.96161254706882848</v>
      </c>
      <c r="AP1481">
        <v>0.96161254706882848</v>
      </c>
      <c r="AQ1481">
        <v>0.96161254706882848</v>
      </c>
      <c r="AR1481">
        <v>16.328849429418849</v>
      </c>
      <c r="AS1481">
        <v>16.328849429418849</v>
      </c>
      <c r="AT1481">
        <v>16.328849429418849</v>
      </c>
      <c r="AU1481">
        <v>16.328849429418849</v>
      </c>
      <c r="AV1481" t="str">
        <f>VLOOKUP(Sheet1[[#This Row],[NPDES ID2]],Combined_Sheet__Major_Only___2[[NPDES ID2]:[ECHO BFR]],3,FALSE)</f>
        <v>PA</v>
      </c>
      <c r="AW1481" t="s">
        <v>41</v>
      </c>
      <c r="AX1481" t="str">
        <f>VLOOKUP(Sheet1[[#This Row],[NPDES ID2]],Combined_Sheet__Major_Only___2[[NPDES ID2]:[ECHO BFR]],27,FALSE)</f>
        <v>-</v>
      </c>
      <c r="AY1481" t="str">
        <f>VLOOKUP(Sheet1[[#This Row],[NPDES ID2]],Combined_Sheet__Major_Only___2[[NPDES ID2]:[ECHO BFR]],28,FALSE)</f>
        <v>-</v>
      </c>
      <c r="AZ1481" t="str">
        <f>VLOOKUP(Sheet1[[#This Row],[NPDES ID2]],Combined_Sheet__Major_Only___2[[NPDES ID2]:[ECHO BFR]],29,FALSE)</f>
        <v>preliminaryOps, thickening</v>
      </c>
      <c r="BA1481">
        <f>VLOOKUP(Sheet1[[#This Row],[NPDES ID2]],Combined_Sheet__Major_Only___2[[NPDES ID2]:[ECHO BFR]],17,FALSE)</f>
        <v>40.336289999999998</v>
      </c>
      <c r="BB1481">
        <f>VLOOKUP(Sheet1[[#This Row],[NPDES ID2]],Combined_Sheet__Major_Only___2[[NPDES ID2]:[ECHO BFR]],18,FALSE)</f>
        <v>-79.889240000000001</v>
      </c>
      <c r="BC1481" s="2" t="str">
        <f>IF(ISNUMBER(SEARCH("aerobic",$AW1481)),"aerobic","")</f>
        <v>aerobic</v>
      </c>
      <c r="BD1481" s="2" t="str">
        <f>IF(ISNUMBER(SEARCH("anaer",$AW1481)),"anaer","")</f>
        <v/>
      </c>
      <c r="BE1481" s="2" t="str">
        <f>IF(ISNUMBER(SEARCH("thickening",$AZ1481)),"thickening","")</f>
        <v>thickening</v>
      </c>
      <c r="BF1481" s="3" t="str">
        <f>IF(ISNUMBER(SEARCH("airDry",$AW1481)),"airDry","")</f>
        <v/>
      </c>
      <c r="BG1481" s="3" t="str">
        <f>IF(ISNUMBER(SEARCH("heatDry",$AY1481)),"heatDry","")</f>
        <v/>
      </c>
      <c r="BH1481" s="3" t="str">
        <f>IF(AND(ISNUMBER(SEARCH("aerobic",$AW1481)),ISNUMBER(SEARCH("anaer",$AW1481))),"Combined Aer and Anaer.","")</f>
        <v/>
      </c>
    </row>
    <row r="1482" spans="1:60" x14ac:dyDescent="0.25">
      <c r="A1482" s="5">
        <v>1271</v>
      </c>
      <c r="B1482" t="s">
        <v>6063</v>
      </c>
      <c r="C1482">
        <v>202</v>
      </c>
      <c r="D1482">
        <v>582.08260049261798</v>
      </c>
      <c r="E1482">
        <v>578.58014587907928</v>
      </c>
      <c r="F1482">
        <v>425.52423268458591</v>
      </c>
      <c r="G1482">
        <v>736.14369589413525</v>
      </c>
      <c r="H1482">
        <v>-111.56665384711739</v>
      </c>
      <c r="I1482">
        <v>-112.942649215006</v>
      </c>
      <c r="J1482">
        <v>-132.29615202178331</v>
      </c>
      <c r="K1482">
        <v>-89.967151340610343</v>
      </c>
      <c r="L1482">
        <v>138.40971231095281</v>
      </c>
      <c r="M1482">
        <v>137.89267457043431</v>
      </c>
      <c r="N1482">
        <v>136.08433086788071</v>
      </c>
      <c r="O1482">
        <v>142.2413866547364</v>
      </c>
      <c r="P1482">
        <v>4.7357680928993648</v>
      </c>
      <c r="Q1482">
        <v>4.7772115612473964</v>
      </c>
      <c r="R1482">
        <v>3.8763338386564841</v>
      </c>
      <c r="S1482">
        <v>5.5196181331939496</v>
      </c>
      <c r="T1482">
        <v>63701.499195389333</v>
      </c>
      <c r="U1482">
        <v>63701.606639721816</v>
      </c>
      <c r="V1482">
        <v>63657.975876798431</v>
      </c>
      <c r="W1482">
        <v>63745.181587393257</v>
      </c>
      <c r="X1482">
        <v>4184.4342703716347</v>
      </c>
      <c r="Y1482">
        <v>4199.5625732923627</v>
      </c>
      <c r="Z1482">
        <v>4068.8363527869228</v>
      </c>
      <c r="AA1482">
        <v>4256.2855216518838</v>
      </c>
      <c r="AB1482">
        <v>648.81859206043964</v>
      </c>
      <c r="AC1482">
        <v>640.94575910707385</v>
      </c>
      <c r="AD1482">
        <v>564.48271406615925</v>
      </c>
      <c r="AE1482">
        <v>751.1187393747814</v>
      </c>
      <c r="AF1482">
        <v>67.14989048508879</v>
      </c>
      <c r="AG1482">
        <v>66.899118212480985</v>
      </c>
      <c r="AH1482">
        <v>66.021684944019768</v>
      </c>
      <c r="AI1482">
        <v>69.008749009368458</v>
      </c>
      <c r="AJ1482">
        <v>0.5968077788815539</v>
      </c>
      <c r="AK1482">
        <v>0.59680776991013207</v>
      </c>
      <c r="AL1482">
        <v>0.59680278934697772</v>
      </c>
      <c r="AM1482">
        <v>0.59681268509006991</v>
      </c>
      <c r="AN1482">
        <v>0.96155544899465029</v>
      </c>
      <c r="AO1482">
        <v>0.96155544899465062</v>
      </c>
      <c r="AP1482">
        <v>0.96155544899465062</v>
      </c>
      <c r="AQ1482">
        <v>0.96155544899465062</v>
      </c>
      <c r="AR1482">
        <v>15.90245105015264</v>
      </c>
      <c r="AS1482">
        <v>15.90245105015264</v>
      </c>
      <c r="AT1482">
        <v>15.90245105015264</v>
      </c>
      <c r="AU1482">
        <v>15.90245105015264</v>
      </c>
      <c r="AV1482" t="str">
        <f>VLOOKUP(Sheet1[[#This Row],[NPDES ID2]],Combined_Sheet__Major_Only___2[[NPDES ID2]:[ECHO BFR]],3,FALSE)</f>
        <v>IL</v>
      </c>
      <c r="AW1482" t="s">
        <v>41</v>
      </c>
      <c r="AX1482" t="str">
        <f>VLOOKUP(Sheet1[[#This Row],[NPDES ID2]],Combined_Sheet__Major_Only___2[[NPDES ID2]:[ECHO BFR]],27,FALSE)</f>
        <v>other</v>
      </c>
      <c r="AY1482" t="str">
        <f>VLOOKUP(Sheet1[[#This Row],[NPDES ID2]],Combined_Sheet__Major_Only___2[[NPDES ID2]:[ECHO BFR]],28,FALSE)</f>
        <v>-</v>
      </c>
      <c r="AZ1482" t="str">
        <f>VLOOKUP(Sheet1[[#This Row],[NPDES ID2]],Combined_Sheet__Major_Only___2[[NPDES ID2]:[ECHO BFR]],29,FALSE)</f>
        <v>thickening</v>
      </c>
      <c r="BA1482">
        <f>VLOOKUP(Sheet1[[#This Row],[NPDES ID2]],Combined_Sheet__Major_Only___2[[NPDES ID2]:[ECHO BFR]],17,FALSE)</f>
        <v>41.718470000000003</v>
      </c>
      <c r="BB1482">
        <f>VLOOKUP(Sheet1[[#This Row],[NPDES ID2]],Combined_Sheet__Major_Only___2[[NPDES ID2]:[ECHO BFR]],18,FALSE)</f>
        <v>-88.071809999999999</v>
      </c>
      <c r="BC1482" s="2" t="str">
        <f>IF(ISNUMBER(SEARCH("aerobic",$AW1482)),"aerobic","")</f>
        <v>aerobic</v>
      </c>
      <c r="BD1482" s="2" t="str">
        <f>IF(ISNUMBER(SEARCH("anaer",$AW1482)),"anaer","")</f>
        <v/>
      </c>
      <c r="BE1482" s="2" t="str">
        <f>IF(ISNUMBER(SEARCH("thickening",$AZ1482)),"thickening","")</f>
        <v>thickening</v>
      </c>
      <c r="BF1482" s="4" t="str">
        <f>IF(ISNUMBER(SEARCH("airDry",$AW1482)),"airDry","")</f>
        <v/>
      </c>
      <c r="BG1482" s="4" t="str">
        <f>IF(ISNUMBER(SEARCH("heatDry",$AY1482)),"heatDry","")</f>
        <v/>
      </c>
      <c r="BH1482" s="4" t="str">
        <f>IF(AND(ISNUMBER(SEARCH("aerobic",$AW1482)),ISNUMBER(SEARCH("anaer",$AW1482))),"Combined Aer and Anaer.","")</f>
        <v/>
      </c>
    </row>
    <row r="1483" spans="1:60" x14ac:dyDescent="0.25">
      <c r="A1483" s="5">
        <v>405</v>
      </c>
      <c r="B1483" t="s">
        <v>2036</v>
      </c>
      <c r="C1483">
        <v>669.99</v>
      </c>
      <c r="D1483">
        <v>357.5706655474919</v>
      </c>
      <c r="E1483">
        <v>350.71631263208212</v>
      </c>
      <c r="F1483">
        <v>301.70470482922889</v>
      </c>
      <c r="G1483">
        <v>427.5804374826979</v>
      </c>
      <c r="H1483">
        <v>-115.4832150290291</v>
      </c>
      <c r="I1483">
        <v>-116.8100509153231</v>
      </c>
      <c r="J1483">
        <v>-136.05673751535431</v>
      </c>
      <c r="K1483">
        <v>-93.652180016566433</v>
      </c>
      <c r="L1483">
        <v>444.14548154572628</v>
      </c>
      <c r="M1483">
        <v>442.3168447300273</v>
      </c>
      <c r="N1483">
        <v>435.92266413714151</v>
      </c>
      <c r="O1483">
        <v>457.69548322300562</v>
      </c>
      <c r="P1483">
        <v>15.736814329158779</v>
      </c>
      <c r="Q1483">
        <v>15.824738642014159</v>
      </c>
      <c r="R1483">
        <v>12.936799735417431</v>
      </c>
      <c r="S1483">
        <v>18.18717788088399</v>
      </c>
      <c r="T1483">
        <v>63686.507323537488</v>
      </c>
      <c r="U1483">
        <v>63686.614743292819</v>
      </c>
      <c r="V1483">
        <v>63642.993960608743</v>
      </c>
      <c r="W1483">
        <v>63730.179723492307</v>
      </c>
      <c r="X1483">
        <v>4324.2612940535591</v>
      </c>
      <c r="Y1483">
        <v>4341.2047737097064</v>
      </c>
      <c r="Z1483">
        <v>4193.091154857937</v>
      </c>
      <c r="AA1483">
        <v>4405.9396225883529</v>
      </c>
      <c r="AB1483">
        <v>692.87635067424651</v>
      </c>
      <c r="AC1483">
        <v>684.01460513523125</v>
      </c>
      <c r="AD1483">
        <v>599.9497038880138</v>
      </c>
      <c r="AE1483">
        <v>806.74053064407894</v>
      </c>
      <c r="AF1483">
        <v>64.967619123691676</v>
      </c>
      <c r="AG1483">
        <v>64.700368652138096</v>
      </c>
      <c r="AH1483">
        <v>63.764689509299799</v>
      </c>
      <c r="AI1483">
        <v>66.949351546526032</v>
      </c>
      <c r="AJ1483">
        <v>0.57012717218289743</v>
      </c>
      <c r="AK1483">
        <v>0.57012714242950191</v>
      </c>
      <c r="AL1483">
        <v>0.57011070233893901</v>
      </c>
      <c r="AM1483">
        <v>0.57014336736035243</v>
      </c>
      <c r="AN1483">
        <v>0.96154689823108397</v>
      </c>
      <c r="AO1483">
        <v>0.96154689823108408</v>
      </c>
      <c r="AP1483">
        <v>0.96154689823108408</v>
      </c>
      <c r="AQ1483">
        <v>0.96154689823108408</v>
      </c>
      <c r="AR1483">
        <v>15.08138217278818</v>
      </c>
      <c r="AS1483">
        <v>15.08138217278819</v>
      </c>
      <c r="AT1483">
        <v>15.08138217278819</v>
      </c>
      <c r="AU1483">
        <v>15.08138217278819</v>
      </c>
      <c r="AV1483" t="str">
        <f>VLOOKUP(Sheet1[[#This Row],[NPDES ID2]],Combined_Sheet__Major_Only___2[[NPDES ID2]:[ECHO BFR]],3,FALSE)</f>
        <v>TX</v>
      </c>
      <c r="AW1483" t="s">
        <v>12186</v>
      </c>
      <c r="AX1483" t="str">
        <f>VLOOKUP(Sheet1[[#This Row],[NPDES ID2]],Combined_Sheet__Major_Only___2[[NPDES ID2]:[ECHO BFR]],27,FALSE)</f>
        <v>-</v>
      </c>
      <c r="AY1483" t="str">
        <f>VLOOKUP(Sheet1[[#This Row],[NPDES ID2]],Combined_Sheet__Major_Only___2[[NPDES ID2]:[ECHO BFR]],28,FALSE)</f>
        <v>-</v>
      </c>
      <c r="AZ1483" t="str">
        <f>VLOOKUP(Sheet1[[#This Row],[NPDES ID2]],Combined_Sheet__Major_Only___2[[NPDES ID2]:[ECHO BFR]],29,FALSE)</f>
        <v>preliminaryOps, thickening</v>
      </c>
      <c r="BA1483">
        <f>VLOOKUP(Sheet1[[#This Row],[NPDES ID2]],Combined_Sheet__Major_Only___2[[NPDES ID2]:[ECHO BFR]],17,FALSE)</f>
        <v>29.64986</v>
      </c>
      <c r="BB1483">
        <f>VLOOKUP(Sheet1[[#This Row],[NPDES ID2]],Combined_Sheet__Major_Only___2[[NPDES ID2]:[ECHO BFR]],18,FALSE)</f>
        <v>-95.023159000000007</v>
      </c>
      <c r="BC1483" s="2" t="str">
        <f>IF(ISNUMBER(SEARCH("aerobic",$AW1483)),"aerobic","")</f>
        <v>aerobic</v>
      </c>
      <c r="BD1483" s="2" t="str">
        <f>IF(ISNUMBER(SEARCH("anaer",$AW1483)),"anaer","")</f>
        <v>anaer</v>
      </c>
      <c r="BE1483" s="2" t="str">
        <f>IF(ISNUMBER(SEARCH("thickening",$AZ1483)),"thickening","")</f>
        <v>thickening</v>
      </c>
      <c r="BF1483" s="4" t="str">
        <f>IF(ISNUMBER(SEARCH("airDry",$AW1483)),"airDry","")</f>
        <v/>
      </c>
      <c r="BG1483" s="4" t="str">
        <f>IF(ISNUMBER(SEARCH("heatDry",$AY1483)),"heatDry","")</f>
        <v/>
      </c>
      <c r="BH1483" s="4" t="str">
        <f>IF(AND(ISNUMBER(SEARCH("aerobic",$AW1483)),ISNUMBER(SEARCH("anaer",$AW1483))),"Combined Aer and Anaer.","")</f>
        <v>Combined Aer and Anaer.</v>
      </c>
    </row>
    <row r="1484" spans="1:60" x14ac:dyDescent="0.25">
      <c r="A1484" s="5">
        <v>1147</v>
      </c>
      <c r="B1484" t="s">
        <v>5510</v>
      </c>
      <c r="C1484">
        <v>298.25</v>
      </c>
      <c r="D1484">
        <v>453.50045876085812</v>
      </c>
      <c r="E1484">
        <v>450.95375149894221</v>
      </c>
      <c r="F1484">
        <v>345.2770078652693</v>
      </c>
      <c r="G1484">
        <v>560.00652395507416</v>
      </c>
      <c r="H1484">
        <v>-112.3115814224431</v>
      </c>
      <c r="I1484">
        <v>-113.6526251248455</v>
      </c>
      <c r="J1484">
        <v>-133.01089706739191</v>
      </c>
      <c r="K1484">
        <v>-90.667310353290318</v>
      </c>
      <c r="L1484">
        <v>203.06177538490701</v>
      </c>
      <c r="M1484">
        <v>202.2884847172912</v>
      </c>
      <c r="N1484">
        <v>199.58402630584379</v>
      </c>
      <c r="O1484">
        <v>208.79234402630999</v>
      </c>
      <c r="P1484">
        <v>6.9948546104634648</v>
      </c>
      <c r="Q1484">
        <v>7.0530628788383627</v>
      </c>
      <c r="R1484">
        <v>5.7303070832647736</v>
      </c>
      <c r="S1484">
        <v>8.139202040387941</v>
      </c>
      <c r="T1484">
        <v>63594.197758951886</v>
      </c>
      <c r="U1484">
        <v>63594.30502737809</v>
      </c>
      <c r="V1484">
        <v>63550.745696096114</v>
      </c>
      <c r="W1484">
        <v>63637.808634788067</v>
      </c>
      <c r="X1484">
        <v>4204.1243944602493</v>
      </c>
      <c r="Y1484">
        <v>4219.5674781911212</v>
      </c>
      <c r="Z1484">
        <v>4085.8135369707588</v>
      </c>
      <c r="AA1484">
        <v>4277.7137969570649</v>
      </c>
      <c r="AB1484">
        <v>655.90218028358595</v>
      </c>
      <c r="AC1484">
        <v>647.86471762464635</v>
      </c>
      <c r="AD1484">
        <v>570.14665721751783</v>
      </c>
      <c r="AE1484">
        <v>759.96094120228906</v>
      </c>
      <c r="AF1484">
        <v>66.723651475005823</v>
      </c>
      <c r="AG1484">
        <v>66.469661132342509</v>
      </c>
      <c r="AH1484">
        <v>65.580846396951586</v>
      </c>
      <c r="AI1484">
        <v>68.606514369304861</v>
      </c>
      <c r="AJ1484">
        <v>0.5915952005369427</v>
      </c>
      <c r="AK1484">
        <v>0.59159518729931837</v>
      </c>
      <c r="AL1484">
        <v>0.59158784520684393</v>
      </c>
      <c r="AM1484">
        <v>0.59160243306570437</v>
      </c>
      <c r="AN1484">
        <v>0.96149416462193915</v>
      </c>
      <c r="AO1484">
        <v>0.96149416462193915</v>
      </c>
      <c r="AP1484">
        <v>0.96149416462193915</v>
      </c>
      <c r="AQ1484">
        <v>0.96149416462193915</v>
      </c>
      <c r="AR1484">
        <v>15.74203498510022</v>
      </c>
      <c r="AS1484">
        <v>15.74203498510022</v>
      </c>
      <c r="AT1484">
        <v>15.74203498510022</v>
      </c>
      <c r="AU1484">
        <v>15.74203498510022</v>
      </c>
      <c r="AV1484" t="str">
        <f>VLOOKUP(Sheet1[[#This Row],[NPDES ID2]],Combined_Sheet__Major_Only___2[[NPDES ID2]:[ECHO BFR]],3,FALSE)</f>
        <v>IA</v>
      </c>
      <c r="AW1484" t="s">
        <v>12186</v>
      </c>
      <c r="AX1484" t="str">
        <f>VLOOKUP(Sheet1[[#This Row],[NPDES ID2]],Combined_Sheet__Major_Only___2[[NPDES ID2]:[ECHO BFR]],27,FALSE)</f>
        <v>methaneBioCaptureRecover</v>
      </c>
      <c r="AY1484" t="str">
        <f>VLOOKUP(Sheet1[[#This Row],[NPDES ID2]],Combined_Sheet__Major_Only___2[[NPDES ID2]:[ECHO BFR]],28,FALSE)</f>
        <v>-</v>
      </c>
      <c r="AZ1484" t="str">
        <f>VLOOKUP(Sheet1[[#This Row],[NPDES ID2]],Combined_Sheet__Major_Only___2[[NPDES ID2]:[ECHO BFR]],29,FALSE)</f>
        <v>thickening</v>
      </c>
      <c r="BA1484">
        <f>VLOOKUP(Sheet1[[#This Row],[NPDES ID2]],Combined_Sheet__Major_Only___2[[NPDES ID2]:[ECHO BFR]],17,FALSE)</f>
        <v>42.012860000000003</v>
      </c>
      <c r="BB1484">
        <f>VLOOKUP(Sheet1[[#This Row],[NPDES ID2]],Combined_Sheet__Major_Only___2[[NPDES ID2]:[ECHO BFR]],18,FALSE)</f>
        <v>-95.379339999999999</v>
      </c>
      <c r="BC1484" s="2" t="str">
        <f>IF(ISNUMBER(SEARCH("aerobic",$AW1484)),"aerobic","")</f>
        <v>aerobic</v>
      </c>
      <c r="BD1484" s="2" t="str">
        <f>IF(ISNUMBER(SEARCH("anaer",$AW1484)),"anaer","")</f>
        <v>anaer</v>
      </c>
      <c r="BE1484" s="2" t="str">
        <f>IF(ISNUMBER(SEARCH("thickening",$AZ1484)),"thickening","")</f>
        <v>thickening</v>
      </c>
      <c r="BF1484" s="4" t="str">
        <f>IF(ISNUMBER(SEARCH("airDry",$AW1484)),"airDry","")</f>
        <v/>
      </c>
      <c r="BG1484" s="4" t="str">
        <f>IF(ISNUMBER(SEARCH("heatDry",$AY1484)),"heatDry","")</f>
        <v/>
      </c>
      <c r="BH1484" s="4" t="str">
        <f>IF(AND(ISNUMBER(SEARCH("aerobic",$AW1484)),ISNUMBER(SEARCH("anaer",$AW1484))),"Combined Aer and Anaer.","")</f>
        <v>Combined Aer and Anaer.</v>
      </c>
    </row>
    <row r="1485" spans="1:60" x14ac:dyDescent="0.25">
      <c r="A1485" s="5">
        <v>692</v>
      </c>
      <c r="B1485" t="s">
        <v>3420</v>
      </c>
      <c r="C1485">
        <v>8358</v>
      </c>
      <c r="D1485">
        <v>1429.0200900269949</v>
      </c>
      <c r="E1485">
        <v>1428.419563800662</v>
      </c>
      <c r="F1485">
        <v>1148.448728056366</v>
      </c>
      <c r="G1485">
        <v>1689.919044509639</v>
      </c>
      <c r="H1485">
        <v>-133.71427241168959</v>
      </c>
      <c r="I1485">
        <v>-134.3131344346223</v>
      </c>
      <c r="J1485">
        <v>-153.85855115671899</v>
      </c>
      <c r="K1485">
        <v>-110.7392293633611</v>
      </c>
      <c r="L1485">
        <v>6616.0328263963784</v>
      </c>
      <c r="M1485">
        <v>6577.9814634492141</v>
      </c>
      <c r="N1485">
        <v>6445.4017823906224</v>
      </c>
      <c r="O1485">
        <v>6897.4493521054756</v>
      </c>
      <c r="P1485">
        <v>268.5778139461811</v>
      </c>
      <c r="Q1485">
        <v>267.47135613226538</v>
      </c>
      <c r="R1485">
        <v>224.8498364597227</v>
      </c>
      <c r="S1485">
        <v>303.11121008410618</v>
      </c>
      <c r="T1485">
        <v>63547.013233131351</v>
      </c>
      <c r="U1485">
        <v>63547.12042420487</v>
      </c>
      <c r="V1485">
        <v>63503.592504134504</v>
      </c>
      <c r="W1485">
        <v>63590.592660586437</v>
      </c>
      <c r="X1485">
        <v>4914.8315382401634</v>
      </c>
      <c r="Y1485">
        <v>4940.6133077078493</v>
      </c>
      <c r="Z1485">
        <v>4709.6638013088541</v>
      </c>
      <c r="AA1485">
        <v>5043.5440542245369</v>
      </c>
      <c r="AB1485">
        <v>918.17579763454569</v>
      </c>
      <c r="AC1485">
        <v>905.26548963955952</v>
      </c>
      <c r="AD1485">
        <v>773.80112028595897</v>
      </c>
      <c r="AE1485">
        <v>1104.030499978119</v>
      </c>
      <c r="AF1485">
        <v>57.07354028619681</v>
      </c>
      <c r="AG1485">
        <v>56.748219112282897</v>
      </c>
      <c r="AH1485">
        <v>55.599925996015848</v>
      </c>
      <c r="AI1485">
        <v>59.497362908355711</v>
      </c>
      <c r="AJ1485">
        <v>0.47377420208276683</v>
      </c>
      <c r="AK1485">
        <v>0.47377381805864971</v>
      </c>
      <c r="AL1485">
        <v>0.47357879466337899</v>
      </c>
      <c r="AM1485">
        <v>0.4739664355719333</v>
      </c>
      <c r="AN1485">
        <v>0.96146715365684032</v>
      </c>
      <c r="AO1485">
        <v>0.9614671536568401</v>
      </c>
      <c r="AP1485">
        <v>0.9614671536568401</v>
      </c>
      <c r="AQ1485">
        <v>0.9614671536568401</v>
      </c>
      <c r="AR1485">
        <v>12.111517084881619</v>
      </c>
      <c r="AS1485">
        <v>12.111517084881619</v>
      </c>
      <c r="AT1485">
        <v>12.111517084881619</v>
      </c>
      <c r="AU1485">
        <v>12.111517084881619</v>
      </c>
      <c r="AV1485" t="str">
        <f>VLOOKUP(Sheet1[[#This Row],[NPDES ID2]],Combined_Sheet__Major_Only___2[[NPDES ID2]:[ECHO BFR]],3,FALSE)</f>
        <v>AR</v>
      </c>
      <c r="AW1485" t="s">
        <v>54</v>
      </c>
      <c r="AX1485" t="str">
        <f>VLOOKUP(Sheet1[[#This Row],[NPDES ID2]],Combined_Sheet__Major_Only___2[[NPDES ID2]:[ECHO BFR]],27,FALSE)</f>
        <v>other</v>
      </c>
      <c r="AY1485" t="str">
        <f>VLOOKUP(Sheet1[[#This Row],[NPDES ID2]],Combined_Sheet__Major_Only___2[[NPDES ID2]:[ECHO BFR]],28,FALSE)</f>
        <v>-</v>
      </c>
      <c r="AZ1485" t="str">
        <f>VLOOKUP(Sheet1[[#This Row],[NPDES ID2]],Combined_Sheet__Major_Only___2[[NPDES ID2]:[ECHO BFR]],29,FALSE)</f>
        <v>thickening</v>
      </c>
      <c r="BA1485">
        <f>VLOOKUP(Sheet1[[#This Row],[NPDES ID2]],Combined_Sheet__Major_Only___2[[NPDES ID2]:[ECHO BFR]],17,FALSE)</f>
        <v>35.406202</v>
      </c>
      <c r="BB1485">
        <f>VLOOKUP(Sheet1[[#This Row],[NPDES ID2]],Combined_Sheet__Major_Only___2[[NPDES ID2]:[ECHO BFR]],18,FALSE)</f>
        <v>-94.420214999999999</v>
      </c>
      <c r="BC1485" s="2" t="str">
        <f>IF(ISNUMBER(SEARCH("aerobic",$AW1485)),"aerobic","")</f>
        <v/>
      </c>
      <c r="BD1485" s="2" t="str">
        <f>IF(ISNUMBER(SEARCH("anaer",$AW1485)),"anaer","")</f>
        <v/>
      </c>
      <c r="BE1485" s="2" t="str">
        <f>IF(ISNUMBER(SEARCH("thickening",$AZ1485)),"thickening","")</f>
        <v>thickening</v>
      </c>
      <c r="BF1485" s="3" t="str">
        <f>IF(ISNUMBER(SEARCH("airDry",$AW1485)),"airDry","")</f>
        <v/>
      </c>
      <c r="BG1485" s="3" t="str">
        <f>IF(ISNUMBER(SEARCH("heatDry",$AY1485)),"heatDry","")</f>
        <v/>
      </c>
      <c r="BH1485" s="3" t="str">
        <f>IF(AND(ISNUMBER(SEARCH("aerobic",$AW1485)),ISNUMBER(SEARCH("anaer",$AW1485))),"Combined Aer and Anaer.","")</f>
        <v/>
      </c>
    </row>
    <row r="1486" spans="1:60" x14ac:dyDescent="0.25">
      <c r="A1486" s="5">
        <v>1773</v>
      </c>
      <c r="B1486" t="s">
        <v>8300</v>
      </c>
      <c r="C1486">
        <v>16</v>
      </c>
      <c r="D1486">
        <v>5881.0916632580384</v>
      </c>
      <c r="E1486">
        <v>5822.2284009902687</v>
      </c>
      <c r="F1486">
        <v>3917.8417084629441</v>
      </c>
      <c r="G1486">
        <v>7745.3145260806887</v>
      </c>
      <c r="H1486">
        <v>-110.6320097043298</v>
      </c>
      <c r="I1486">
        <v>-112.058174132682</v>
      </c>
      <c r="J1486">
        <v>-131.40082168294691</v>
      </c>
      <c r="K1486">
        <v>-89.096015203418489</v>
      </c>
      <c r="L1486">
        <v>11.053136921833801</v>
      </c>
      <c r="M1486">
        <v>11.012869835392561</v>
      </c>
      <c r="N1486">
        <v>10.87202184496133</v>
      </c>
      <c r="O1486">
        <v>11.35156452087962</v>
      </c>
      <c r="P1486">
        <v>0.37493314214035778</v>
      </c>
      <c r="Q1486">
        <v>0.37842225222978892</v>
      </c>
      <c r="R1486">
        <v>0.3065542269166559</v>
      </c>
      <c r="S1486">
        <v>0.43792005184941529</v>
      </c>
      <c r="T1486">
        <v>63518.567521441248</v>
      </c>
      <c r="U1486">
        <v>63518.674665881837</v>
      </c>
      <c r="V1486">
        <v>63475.165682406761</v>
      </c>
      <c r="W1486">
        <v>63562.127989893022</v>
      </c>
      <c r="X1486">
        <v>4138.4057012022558</v>
      </c>
      <c r="Y1486">
        <v>4153.061039321261</v>
      </c>
      <c r="Z1486">
        <v>4026.8005159386298</v>
      </c>
      <c r="AA1486">
        <v>4207.7119916143602</v>
      </c>
      <c r="AB1486">
        <v>636.69568454803618</v>
      </c>
      <c r="AC1486">
        <v>629.06491308391139</v>
      </c>
      <c r="AD1486">
        <v>554.54572461533098</v>
      </c>
      <c r="AE1486">
        <v>736.02941088156012</v>
      </c>
      <c r="AF1486">
        <v>67.700512876130674</v>
      </c>
      <c r="AG1486">
        <v>67.453882326712431</v>
      </c>
      <c r="AH1486">
        <v>66.591179091123379</v>
      </c>
      <c r="AI1486">
        <v>69.528376165743566</v>
      </c>
      <c r="AJ1486">
        <v>0.60354241202884229</v>
      </c>
      <c r="AK1486">
        <v>0.60354241132027098</v>
      </c>
      <c r="AL1486">
        <v>0.60354201725101186</v>
      </c>
      <c r="AM1486">
        <v>0.60354280021037399</v>
      </c>
      <c r="AN1486">
        <v>0.96145085148184761</v>
      </c>
      <c r="AO1486">
        <v>0.96145085148184783</v>
      </c>
      <c r="AP1486">
        <v>0.96145085148184783</v>
      </c>
      <c r="AQ1486">
        <v>0.96145085148184783</v>
      </c>
      <c r="AR1486">
        <v>16.109760631027861</v>
      </c>
      <c r="AS1486">
        <v>16.109760631027861</v>
      </c>
      <c r="AT1486">
        <v>16.109760631027861</v>
      </c>
      <c r="AU1486">
        <v>16.109760631027861</v>
      </c>
      <c r="AV1486" t="str">
        <f>VLOOKUP(Sheet1[[#This Row],[NPDES ID2]],Combined_Sheet__Major_Only___2[[NPDES ID2]:[ECHO BFR]],3,FALSE)</f>
        <v>NM</v>
      </c>
      <c r="AW1486" t="s">
        <v>12185</v>
      </c>
      <c r="AX1486" t="str">
        <f>VLOOKUP(Sheet1[[#This Row],[NPDES ID2]],Combined_Sheet__Major_Only___2[[NPDES ID2]:[ECHO BFR]],27,FALSE)</f>
        <v>-</v>
      </c>
      <c r="AY1486" t="str">
        <f>VLOOKUP(Sheet1[[#This Row],[NPDES ID2]],Combined_Sheet__Major_Only___2[[NPDES ID2]:[ECHO BFR]],28,FALSE)</f>
        <v>highTempCompost</v>
      </c>
      <c r="AZ1486" t="str">
        <f>VLOOKUP(Sheet1[[#This Row],[NPDES ID2]],Combined_Sheet__Major_Only___2[[NPDES ID2]:[ECHO BFR]],29,FALSE)</f>
        <v>thickening</v>
      </c>
      <c r="BA1486">
        <f>VLOOKUP(Sheet1[[#This Row],[NPDES ID2]],Combined_Sheet__Major_Only___2[[NPDES ID2]:[ECHO BFR]],17,FALSE)</f>
        <v>35.186419999999998</v>
      </c>
      <c r="BB1486">
        <f>VLOOKUP(Sheet1[[#This Row],[NPDES ID2]],Combined_Sheet__Major_Only___2[[NPDES ID2]:[ECHO BFR]],18,FALSE)</f>
        <v>-103.71962000000001</v>
      </c>
      <c r="BC1486" s="2" t="str">
        <f>IF(ISNUMBER(SEARCH("aerobic",$AW1486)),"aerobic","")</f>
        <v/>
      </c>
      <c r="BD1486" s="2" t="str">
        <f>IF(ISNUMBER(SEARCH("anaer",$AW1486)),"anaer","")</f>
        <v>anaer</v>
      </c>
      <c r="BE1486" s="2" t="str">
        <f>IF(ISNUMBER(SEARCH("thickening",$AZ1486)),"thickening","")</f>
        <v>thickening</v>
      </c>
      <c r="BF1486" s="4" t="str">
        <f>IF(ISNUMBER(SEARCH("airDry",$AW1486)),"airDry","")</f>
        <v/>
      </c>
      <c r="BG1486" s="4" t="str">
        <f>IF(ISNUMBER(SEARCH("heatDry",$AY1486)),"heatDry","")</f>
        <v/>
      </c>
      <c r="BH1486" s="4" t="str">
        <f>IF(AND(ISNUMBER(SEARCH("aerobic",$AW1486)),ISNUMBER(SEARCH("anaer",$AW1486))),"Combined Aer and Anaer.","")</f>
        <v/>
      </c>
    </row>
    <row r="1487" spans="1:60" x14ac:dyDescent="0.25">
      <c r="A1487" s="5">
        <v>728</v>
      </c>
      <c r="B1487" t="s">
        <v>3589</v>
      </c>
      <c r="C1487">
        <v>3446</v>
      </c>
      <c r="D1487">
        <v>679.88415594025128</v>
      </c>
      <c r="E1487">
        <v>676.36737562582653</v>
      </c>
      <c r="F1487">
        <v>550.20852822460722</v>
      </c>
      <c r="G1487">
        <v>794.61065324189667</v>
      </c>
      <c r="H1487">
        <v>-137.43682846700631</v>
      </c>
      <c r="I1487">
        <v>-138.74648915799139</v>
      </c>
      <c r="J1487">
        <v>-158.12878629863471</v>
      </c>
      <c r="K1487">
        <v>-114.0705855254306</v>
      </c>
      <c r="L1487">
        <v>2608.5124492735908</v>
      </c>
      <c r="M1487">
        <v>2592.972961239745</v>
      </c>
      <c r="N1487">
        <v>2538.704618898149</v>
      </c>
      <c r="O1487">
        <v>2723.5804327946439</v>
      </c>
      <c r="P1487">
        <v>107.6763993520108</v>
      </c>
      <c r="Q1487">
        <v>107.22034989746579</v>
      </c>
      <c r="R1487">
        <v>90.327484072895047</v>
      </c>
      <c r="S1487">
        <v>121.1273801125013</v>
      </c>
      <c r="T1487">
        <v>63433.646428083412</v>
      </c>
      <c r="U1487">
        <v>63433.753433307298</v>
      </c>
      <c r="V1487">
        <v>63390.300982654968</v>
      </c>
      <c r="W1487">
        <v>63477.150296816108</v>
      </c>
      <c r="X1487">
        <v>4984.0555321900783</v>
      </c>
      <c r="Y1487">
        <v>5011.0534656550426</v>
      </c>
      <c r="Z1487">
        <v>4768.6089921910643</v>
      </c>
      <c r="AA1487">
        <v>5119.1154880215527</v>
      </c>
      <c r="AB1487">
        <v>951.37828822227152</v>
      </c>
      <c r="AC1487">
        <v>938.14436112003659</v>
      </c>
      <c r="AD1487">
        <v>798.59134793361397</v>
      </c>
      <c r="AE1487">
        <v>1150.2317007886929</v>
      </c>
      <c r="AF1487">
        <v>56.167505096903596</v>
      </c>
      <c r="AG1487">
        <v>55.834107589584193</v>
      </c>
      <c r="AH1487">
        <v>54.663695595715978</v>
      </c>
      <c r="AI1487">
        <v>58.643616592130613</v>
      </c>
      <c r="AJ1487">
        <v>0.46273366302935431</v>
      </c>
      <c r="AK1487">
        <v>0.46273351424119202</v>
      </c>
      <c r="AL1487">
        <v>0.46265392121922128</v>
      </c>
      <c r="AM1487">
        <v>0.46281208793840439</v>
      </c>
      <c r="AN1487">
        <v>0.96140210122637482</v>
      </c>
      <c r="AO1487">
        <v>0.96140210122637515</v>
      </c>
      <c r="AP1487">
        <v>0.96140210122637515</v>
      </c>
      <c r="AQ1487">
        <v>0.96140210122637515</v>
      </c>
      <c r="AR1487">
        <v>11.77587158507496</v>
      </c>
      <c r="AS1487">
        <v>11.77587158507496</v>
      </c>
      <c r="AT1487">
        <v>11.77587158507496</v>
      </c>
      <c r="AU1487">
        <v>11.77587158507496</v>
      </c>
      <c r="AV1487" t="str">
        <f>VLOOKUP(Sheet1[[#This Row],[NPDES ID2]],Combined_Sheet__Major_Only___2[[NPDES ID2]:[ECHO BFR]],3,FALSE)</f>
        <v>VA</v>
      </c>
      <c r="AW1487" t="s">
        <v>87</v>
      </c>
      <c r="AX1487" t="str">
        <f>VLOOKUP(Sheet1[[#This Row],[NPDES ID2]],Combined_Sheet__Major_Only___2[[NPDES ID2]:[ECHO BFR]],27,FALSE)</f>
        <v>-</v>
      </c>
      <c r="AY1487" t="str">
        <f>VLOOKUP(Sheet1[[#This Row],[NPDES ID2]],Combined_Sheet__Major_Only___2[[NPDES ID2]:[ECHO BFR]],28,FALSE)</f>
        <v>-</v>
      </c>
      <c r="AZ1487" t="str">
        <f>VLOOKUP(Sheet1[[#This Row],[NPDES ID2]],Combined_Sheet__Major_Only___2[[NPDES ID2]:[ECHO BFR]],29,FALSE)</f>
        <v>thickening</v>
      </c>
      <c r="BA1487">
        <f>VLOOKUP(Sheet1[[#This Row],[NPDES ID2]],Combined_Sheet__Major_Only___2[[NPDES ID2]:[ECHO BFR]],17,FALSE)</f>
        <v>37.237540000000003</v>
      </c>
      <c r="BB1487">
        <f>VLOOKUP(Sheet1[[#This Row],[NPDES ID2]],Combined_Sheet__Major_Only___2[[NPDES ID2]:[ECHO BFR]],18,FALSE)</f>
        <v>-77.397090000000006</v>
      </c>
      <c r="BC1487" s="2" t="str">
        <f>IF(ISNUMBER(SEARCH("aerobic",$AW1487)),"aerobic","")</f>
        <v/>
      </c>
      <c r="BD1487" s="2" t="str">
        <f>IF(ISNUMBER(SEARCH("anaer",$AW1487)),"anaer","")</f>
        <v/>
      </c>
      <c r="BE1487" s="2" t="str">
        <f>IF(ISNUMBER(SEARCH("thickening",$AZ1487)),"thickening","")</f>
        <v>thickening</v>
      </c>
      <c r="BF1487" s="3" t="str">
        <f>IF(ISNUMBER(SEARCH("airDry",$AW1487)),"airDry","")</f>
        <v/>
      </c>
      <c r="BG1487" s="3" t="str">
        <f>IF(ISNUMBER(SEARCH("heatDry",$AY1487)),"heatDry","")</f>
        <v/>
      </c>
      <c r="BH1487" s="3" t="str">
        <f>IF(AND(ISNUMBER(SEARCH("aerobic",$AW1487)),ISNUMBER(SEARCH("anaer",$AW1487))),"Combined Aer and Anaer.","")</f>
        <v/>
      </c>
    </row>
    <row r="1488" spans="1:60" x14ac:dyDescent="0.25">
      <c r="A1488" s="5">
        <v>488</v>
      </c>
      <c r="B1488" t="s">
        <v>2426</v>
      </c>
      <c r="C1488">
        <v>394.99</v>
      </c>
      <c r="D1488">
        <v>383.13761082022182</v>
      </c>
      <c r="E1488">
        <v>378.55647701185478</v>
      </c>
      <c r="F1488">
        <v>298.33877513169961</v>
      </c>
      <c r="G1488">
        <v>471.69625047013278</v>
      </c>
      <c r="H1488">
        <v>-108.8521069344482</v>
      </c>
      <c r="I1488">
        <v>-110.1994024665145</v>
      </c>
      <c r="J1488">
        <v>-129.68358116464509</v>
      </c>
      <c r="K1488">
        <v>-87.356085637170693</v>
      </c>
      <c r="L1488">
        <v>276.78657869962763</v>
      </c>
      <c r="M1488">
        <v>275.82225553379249</v>
      </c>
      <c r="N1488">
        <v>272.44987490136702</v>
      </c>
      <c r="O1488">
        <v>283.93260945080749</v>
      </c>
      <c r="P1488">
        <v>9.247859062161691</v>
      </c>
      <c r="Q1488">
        <v>9.3429148482827582</v>
      </c>
      <c r="R1488">
        <v>7.5466026585549582</v>
      </c>
      <c r="S1488">
        <v>10.84228788606411</v>
      </c>
      <c r="T1488">
        <v>63413.598141702787</v>
      </c>
      <c r="U1488">
        <v>63413.705114060213</v>
      </c>
      <c r="V1488">
        <v>63370.26600975301</v>
      </c>
      <c r="W1488">
        <v>63457.088648297409</v>
      </c>
      <c r="X1488">
        <v>4072.9972874785631</v>
      </c>
      <c r="Y1488">
        <v>4086.9040225677409</v>
      </c>
      <c r="Z1488">
        <v>3967.787199675668</v>
      </c>
      <c r="AA1488">
        <v>4138.2262312988869</v>
      </c>
      <c r="AB1488">
        <v>618.35975877731119</v>
      </c>
      <c r="AC1488">
        <v>611.10741965635339</v>
      </c>
      <c r="AD1488">
        <v>539.56702602640689</v>
      </c>
      <c r="AE1488">
        <v>712.98965376207775</v>
      </c>
      <c r="AF1488">
        <v>68.674047387042236</v>
      </c>
      <c r="AG1488">
        <v>68.43492319628902</v>
      </c>
      <c r="AH1488">
        <v>67.597982584174375</v>
      </c>
      <c r="AI1488">
        <v>70.446889089812771</v>
      </c>
      <c r="AJ1488">
        <v>0.61545222032799018</v>
      </c>
      <c r="AK1488">
        <v>0.61545220278363844</v>
      </c>
      <c r="AL1488">
        <v>0.61544247961254872</v>
      </c>
      <c r="AM1488">
        <v>0.61546179845417059</v>
      </c>
      <c r="AN1488">
        <v>0.96139057420418128</v>
      </c>
      <c r="AO1488">
        <v>0.96139057420418106</v>
      </c>
      <c r="AP1488">
        <v>0.96139057420418106</v>
      </c>
      <c r="AQ1488">
        <v>0.96139057420418106</v>
      </c>
      <c r="AR1488">
        <v>16.47577835563942</v>
      </c>
      <c r="AS1488">
        <v>16.47577835563941</v>
      </c>
      <c r="AT1488">
        <v>16.47577835563941</v>
      </c>
      <c r="AU1488">
        <v>16.47577835563941</v>
      </c>
      <c r="AV1488" t="str">
        <f>VLOOKUP(Sheet1[[#This Row],[NPDES ID2]],Combined_Sheet__Major_Only___2[[NPDES ID2]:[ECHO BFR]],3,FALSE)</f>
        <v>CA</v>
      </c>
      <c r="AW1488" t="s">
        <v>12185</v>
      </c>
      <c r="AX1488" t="str">
        <f>VLOOKUP(Sheet1[[#This Row],[NPDES ID2]],Combined_Sheet__Major_Only___2[[NPDES ID2]:[ECHO BFR]],27,FALSE)</f>
        <v>-</v>
      </c>
      <c r="AY1488" t="str">
        <f>VLOOKUP(Sheet1[[#This Row],[NPDES ID2]],Combined_Sheet__Major_Only___2[[NPDES ID2]:[ECHO BFR]],28,FALSE)</f>
        <v>-</v>
      </c>
      <c r="AZ1488" t="str">
        <f>VLOOKUP(Sheet1[[#This Row],[NPDES ID2]],Combined_Sheet__Major_Only___2[[NPDES ID2]:[ECHO BFR]],29,FALSE)</f>
        <v>thickening, preliminaryOps</v>
      </c>
      <c r="BA1488">
        <f>VLOOKUP(Sheet1[[#This Row],[NPDES ID2]],Combined_Sheet__Major_Only___2[[NPDES ID2]:[ECHO BFR]],17,FALSE)</f>
        <v>33.576697138063402</v>
      </c>
      <c r="BB1488">
        <f>VLOOKUP(Sheet1[[#This Row],[NPDES ID2]],Combined_Sheet__Major_Only___2[[NPDES ID2]:[ECHO BFR]],18,FALSE)</f>
        <v>-117.724428719409</v>
      </c>
      <c r="BC1488" s="2" t="str">
        <f>IF(ISNUMBER(SEARCH("aerobic",$AW1488)),"aerobic","")</f>
        <v/>
      </c>
      <c r="BD1488" s="2" t="str">
        <f>IF(ISNUMBER(SEARCH("anaer",$AW1488)),"anaer","")</f>
        <v>anaer</v>
      </c>
      <c r="BE1488" s="2" t="str">
        <f>IF(ISNUMBER(SEARCH("thickening",$AZ1488)),"thickening","")</f>
        <v>thickening</v>
      </c>
      <c r="BF1488" s="3" t="str">
        <f>IF(ISNUMBER(SEARCH("airDry",$AW1488)),"airDry","")</f>
        <v/>
      </c>
      <c r="BG1488" s="3" t="str">
        <f>IF(ISNUMBER(SEARCH("heatDry",$AY1488)),"heatDry","")</f>
        <v/>
      </c>
      <c r="BH1488" s="3" t="str">
        <f>IF(AND(ISNUMBER(SEARCH("aerobic",$AW1488)),ISNUMBER(SEARCH("anaer",$AW1488))),"Combined Aer and Anaer.","")</f>
        <v/>
      </c>
    </row>
    <row r="1489" spans="1:60" x14ac:dyDescent="0.25">
      <c r="A1489" s="5">
        <v>1995</v>
      </c>
      <c r="B1489" t="s">
        <v>9395</v>
      </c>
      <c r="C1489">
        <v>1788</v>
      </c>
      <c r="D1489">
        <v>428.40309479590962</v>
      </c>
      <c r="E1489">
        <v>429.78044536881072</v>
      </c>
      <c r="F1489">
        <v>360.43485547375991</v>
      </c>
      <c r="G1489">
        <v>502.53588044137382</v>
      </c>
      <c r="H1489">
        <v>-138.64189356473301</v>
      </c>
      <c r="I1489">
        <v>-139.91497904914249</v>
      </c>
      <c r="J1489">
        <v>-158.91254709893829</v>
      </c>
      <c r="K1489">
        <v>-115.5269288825791</v>
      </c>
      <c r="L1489">
        <v>1335.9807058879969</v>
      </c>
      <c r="M1489">
        <v>1327.940121501849</v>
      </c>
      <c r="N1489">
        <v>1299.83843219343</v>
      </c>
      <c r="O1489">
        <v>1395.5449066611709</v>
      </c>
      <c r="P1489">
        <v>55.421668786983247</v>
      </c>
      <c r="Q1489">
        <v>55.147045228417348</v>
      </c>
      <c r="R1489">
        <v>46.519282266849679</v>
      </c>
      <c r="S1489">
        <v>62.332360941361642</v>
      </c>
      <c r="T1489">
        <v>63354.485404906824</v>
      </c>
      <c r="U1489">
        <v>63354.592280356846</v>
      </c>
      <c r="V1489">
        <v>63311.192527990817</v>
      </c>
      <c r="W1489">
        <v>63397.936512994362</v>
      </c>
      <c r="X1489">
        <v>5001.1341252217653</v>
      </c>
      <c r="Y1489">
        <v>5028.4776657498414</v>
      </c>
      <c r="Z1489">
        <v>4782.7324252540666</v>
      </c>
      <c r="AA1489">
        <v>5138.1374596761389</v>
      </c>
      <c r="AB1489">
        <v>960.88884661061229</v>
      </c>
      <c r="AC1489">
        <v>947.56600035666997</v>
      </c>
      <c r="AD1489">
        <v>805.59057146086809</v>
      </c>
      <c r="AE1489">
        <v>1163.7056543711581</v>
      </c>
      <c r="AF1489">
        <v>55.901339744217758</v>
      </c>
      <c r="AG1489">
        <v>55.565522484650231</v>
      </c>
      <c r="AH1489">
        <v>54.388689057884143</v>
      </c>
      <c r="AI1489">
        <v>58.392862551922022</v>
      </c>
      <c r="AJ1489">
        <v>0.45949109562948259</v>
      </c>
      <c r="AK1489">
        <v>0.4594910201088479</v>
      </c>
      <c r="AL1489">
        <v>0.45944986589717662</v>
      </c>
      <c r="AM1489">
        <v>0.45953164061553858</v>
      </c>
      <c r="AN1489">
        <v>0.96135654645617019</v>
      </c>
      <c r="AO1489">
        <v>0.9613565464561703</v>
      </c>
      <c r="AP1489">
        <v>0.9613565464561703</v>
      </c>
      <c r="AQ1489">
        <v>0.9613565464561703</v>
      </c>
      <c r="AR1489">
        <v>11.67744898323037</v>
      </c>
      <c r="AS1489">
        <v>11.677448983230381</v>
      </c>
      <c r="AT1489">
        <v>11.677448983230381</v>
      </c>
      <c r="AU1489">
        <v>11.677448983230381</v>
      </c>
      <c r="AV1489" t="str">
        <f>VLOOKUP(Sheet1[[#This Row],[NPDES ID2]],Combined_Sheet__Major_Only___2[[NPDES ID2]:[ECHO BFR]],3,FALSE)</f>
        <v>LA</v>
      </c>
      <c r="AW1489" t="s">
        <v>54</v>
      </c>
      <c r="AX1489" t="str">
        <f>VLOOKUP(Sheet1[[#This Row],[NPDES ID2]],Combined_Sheet__Major_Only___2[[NPDES ID2]:[ECHO BFR]],27,FALSE)</f>
        <v>other</v>
      </c>
      <c r="AY1489" t="str">
        <f>VLOOKUP(Sheet1[[#This Row],[NPDES ID2]],Combined_Sheet__Major_Only___2[[NPDES ID2]:[ECHO BFR]],28,FALSE)</f>
        <v>-</v>
      </c>
      <c r="AZ1489" t="str">
        <f>VLOOKUP(Sheet1[[#This Row],[NPDES ID2]],Combined_Sheet__Major_Only___2[[NPDES ID2]:[ECHO BFR]],29,FALSE)</f>
        <v>thickening</v>
      </c>
      <c r="BA1489">
        <f>VLOOKUP(Sheet1[[#This Row],[NPDES ID2]],Combined_Sheet__Major_Only___2[[NPDES ID2]:[ECHO BFR]],17,FALSE)</f>
        <v>29.908332999999999</v>
      </c>
      <c r="BB1489">
        <f>VLOOKUP(Sheet1[[#This Row],[NPDES ID2]],Combined_Sheet__Major_Only___2[[NPDES ID2]:[ECHO BFR]],18,FALSE)</f>
        <v>-89.966943999999998</v>
      </c>
      <c r="BC1489" s="2" t="str">
        <f>IF(ISNUMBER(SEARCH("aerobic",$AW1489)),"aerobic","")</f>
        <v/>
      </c>
      <c r="BD1489" s="2" t="str">
        <f>IF(ISNUMBER(SEARCH("anaer",$AW1489)),"anaer","")</f>
        <v/>
      </c>
      <c r="BE1489" s="2" t="str">
        <f>IF(ISNUMBER(SEARCH("thickening",$AZ1489)),"thickening","")</f>
        <v>thickening</v>
      </c>
      <c r="BF1489" s="4" t="str">
        <f>IF(ISNUMBER(SEARCH("airDry",$AW1489)),"airDry","")</f>
        <v/>
      </c>
      <c r="BG1489" s="4" t="str">
        <f>IF(ISNUMBER(SEARCH("heatDry",$AY1489)),"heatDry","")</f>
        <v/>
      </c>
      <c r="BH1489" s="4" t="str">
        <f>IF(AND(ISNUMBER(SEARCH("aerobic",$AW1489)),ISNUMBER(SEARCH("anaer",$AW1489))),"Combined Aer and Anaer.","")</f>
        <v/>
      </c>
    </row>
    <row r="1490" spans="1:60" x14ac:dyDescent="0.25">
      <c r="A1490" s="5">
        <v>2076</v>
      </c>
      <c r="B1490" t="s">
        <v>9761</v>
      </c>
      <c r="C1490">
        <v>1112</v>
      </c>
      <c r="D1490">
        <v>357.17181769956068</v>
      </c>
      <c r="E1490">
        <v>354.10577743739771</v>
      </c>
      <c r="F1490">
        <v>304.17032003370718</v>
      </c>
      <c r="G1490">
        <v>420.17231465281787</v>
      </c>
      <c r="H1490">
        <v>-106.3168932552513</v>
      </c>
      <c r="I1490">
        <v>-107.6596793302168</v>
      </c>
      <c r="J1490">
        <v>-127.2380374165964</v>
      </c>
      <c r="K1490">
        <v>-84.867344224548205</v>
      </c>
      <c r="L1490">
        <v>795.29910461722113</v>
      </c>
      <c r="M1490">
        <v>792.70622757307456</v>
      </c>
      <c r="N1490">
        <v>783.64206316872969</v>
      </c>
      <c r="O1490">
        <v>814.5093886401005</v>
      </c>
      <c r="P1490">
        <v>26.00165978688046</v>
      </c>
      <c r="Q1490">
        <v>26.329743110282781</v>
      </c>
      <c r="R1490">
        <v>21.158116856391789</v>
      </c>
      <c r="S1490">
        <v>30.64976640816981</v>
      </c>
      <c r="T1490">
        <v>63347.433388571488</v>
      </c>
      <c r="U1490">
        <v>63347.540252460683</v>
      </c>
      <c r="V1490">
        <v>63304.145194692603</v>
      </c>
      <c r="W1490">
        <v>63390.879796505898</v>
      </c>
      <c r="X1490">
        <v>3986.4310746986098</v>
      </c>
      <c r="Y1490">
        <v>3999.270802685397</v>
      </c>
      <c r="Z1490">
        <v>3889.8500323445041</v>
      </c>
      <c r="AA1490">
        <v>4046.167661502423</v>
      </c>
      <c r="AB1490">
        <v>594.17778679975822</v>
      </c>
      <c r="AC1490">
        <v>587.41518937777892</v>
      </c>
      <c r="AD1490">
        <v>519.7661507972374</v>
      </c>
      <c r="AE1490">
        <v>682.70679711073376</v>
      </c>
      <c r="AF1490">
        <v>70.092681703476913</v>
      </c>
      <c r="AG1490">
        <v>69.864541111120673</v>
      </c>
      <c r="AH1490">
        <v>69.06508820092769</v>
      </c>
      <c r="AI1490">
        <v>71.785271992229809</v>
      </c>
      <c r="AJ1490">
        <v>0.63281284547992056</v>
      </c>
      <c r="AK1490">
        <v>0.63281279584251982</v>
      </c>
      <c r="AL1490">
        <v>0.63278545916415874</v>
      </c>
      <c r="AM1490">
        <v>0.63283977552190795</v>
      </c>
      <c r="AN1490">
        <v>0.9613524830175425</v>
      </c>
      <c r="AO1490">
        <v>0.96135248301754217</v>
      </c>
      <c r="AP1490">
        <v>0.96135248301754217</v>
      </c>
      <c r="AQ1490">
        <v>0.96135248301754217</v>
      </c>
      <c r="AR1490">
        <v>17.009175604774679</v>
      </c>
      <c r="AS1490">
        <v>17.009175604774679</v>
      </c>
      <c r="AT1490">
        <v>17.009175604774679</v>
      </c>
      <c r="AU1490">
        <v>17.009175604774679</v>
      </c>
      <c r="AV1490" t="str">
        <f>VLOOKUP(Sheet1[[#This Row],[NPDES ID2]],Combined_Sheet__Major_Only___2[[NPDES ID2]:[ECHO BFR]],3,FALSE)</f>
        <v>CA</v>
      </c>
      <c r="AW1490" t="s">
        <v>12185</v>
      </c>
      <c r="AX1490" t="str">
        <f>VLOOKUP(Sheet1[[#This Row],[NPDES ID2]],Combined_Sheet__Major_Only___2[[NPDES ID2]:[ECHO BFR]],27,FALSE)</f>
        <v>-</v>
      </c>
      <c r="AY1490" t="str">
        <f>VLOOKUP(Sheet1[[#This Row],[NPDES ID2]],Combined_Sheet__Major_Only___2[[NPDES ID2]:[ECHO BFR]],28,FALSE)</f>
        <v>-</v>
      </c>
      <c r="AZ1490" t="str">
        <f>VLOOKUP(Sheet1[[#This Row],[NPDES ID2]],Combined_Sheet__Major_Only___2[[NPDES ID2]:[ECHO BFR]],29,FALSE)</f>
        <v>thickening</v>
      </c>
      <c r="BA1490">
        <f>VLOOKUP(Sheet1[[#This Row],[NPDES ID2]],Combined_Sheet__Major_Only___2[[NPDES ID2]:[ECHO BFR]],17,FALSE)</f>
        <v>39.107500000000002</v>
      </c>
      <c r="BB1490">
        <f>VLOOKUP(Sheet1[[#This Row],[NPDES ID2]],Combined_Sheet__Major_Only___2[[NPDES ID2]:[ECHO BFR]],18,FALSE)</f>
        <v>-121.612278</v>
      </c>
      <c r="BC1490" s="2" t="str">
        <f>IF(ISNUMBER(SEARCH("aerobic",$AW1490)),"aerobic","")</f>
        <v/>
      </c>
      <c r="BD1490" s="2" t="str">
        <f>IF(ISNUMBER(SEARCH("anaer",$AW1490)),"anaer","")</f>
        <v>anaer</v>
      </c>
      <c r="BE1490" s="2" t="str">
        <f>IF(ISNUMBER(SEARCH("thickening",$AZ1490)),"thickening","")</f>
        <v>thickening</v>
      </c>
      <c r="BF1490" s="3" t="str">
        <f>IF(ISNUMBER(SEARCH("airDry",$AW1490)),"airDry","")</f>
        <v/>
      </c>
      <c r="BG1490" s="3" t="str">
        <f>IF(ISNUMBER(SEARCH("heatDry",$AY1490)),"heatDry","")</f>
        <v/>
      </c>
      <c r="BH1490" s="3" t="str">
        <f>IF(AND(ISNUMBER(SEARCH("aerobic",$AW1490)),ISNUMBER(SEARCH("anaer",$AW1490))),"Combined Aer and Anaer.","")</f>
        <v/>
      </c>
    </row>
    <row r="1491" spans="1:60" x14ac:dyDescent="0.25">
      <c r="A1491" s="5">
        <v>101</v>
      </c>
      <c r="B1491" t="s">
        <v>572</v>
      </c>
      <c r="C1491">
        <v>21966.55</v>
      </c>
      <c r="D1491">
        <v>3761.7377234273481</v>
      </c>
      <c r="E1491">
        <v>3781.9928975788621</v>
      </c>
      <c r="F1491">
        <v>3012.678121799373</v>
      </c>
      <c r="G1491">
        <v>4459.6915534574628</v>
      </c>
      <c r="H1491">
        <v>-130.2976174050853</v>
      </c>
      <c r="I1491">
        <v>-128.6458325854629</v>
      </c>
      <c r="J1491">
        <v>-153.08979391911561</v>
      </c>
      <c r="K1491">
        <v>-106.00382955910921</v>
      </c>
      <c r="L1491">
        <v>16729.61726862855</v>
      </c>
      <c r="M1491">
        <v>16630.040869153341</v>
      </c>
      <c r="N1491">
        <v>16285.268102071121</v>
      </c>
      <c r="O1491">
        <v>17463.57911673074</v>
      </c>
      <c r="P1491">
        <v>688.42587265575241</v>
      </c>
      <c r="Q1491">
        <v>685.88099989467196</v>
      </c>
      <c r="R1491">
        <v>577.58242628336052</v>
      </c>
      <c r="S1491">
        <v>774.56690767377381</v>
      </c>
      <c r="T1491">
        <v>63331.253203210486</v>
      </c>
      <c r="U1491">
        <v>63331.360040574458</v>
      </c>
      <c r="V1491">
        <v>63287.975754117891</v>
      </c>
      <c r="W1491">
        <v>63374.688827087492</v>
      </c>
      <c r="X1491">
        <v>4966.2028564372649</v>
      </c>
      <c r="Y1491">
        <v>4993.114933659157</v>
      </c>
      <c r="Z1491">
        <v>4752.6579014036706</v>
      </c>
      <c r="AA1491">
        <v>5100.9600927154715</v>
      </c>
      <c r="AB1491">
        <v>946.09881373333803</v>
      </c>
      <c r="AC1491">
        <v>932.77805946895899</v>
      </c>
      <c r="AD1491">
        <v>794.12674300177537</v>
      </c>
      <c r="AE1491">
        <v>1141.625949174284</v>
      </c>
      <c r="AF1491">
        <v>56.335858304967388</v>
      </c>
      <c r="AG1491">
        <v>56.008223838493677</v>
      </c>
      <c r="AH1491">
        <v>54.835185927958648</v>
      </c>
      <c r="AI1491">
        <v>58.797347823555519</v>
      </c>
      <c r="AJ1491">
        <v>0.46478512938511463</v>
      </c>
      <c r="AK1491">
        <v>0.46478398408775651</v>
      </c>
      <c r="AL1491">
        <v>0.4642757509022622</v>
      </c>
      <c r="AM1491">
        <v>0.46528662892300782</v>
      </c>
      <c r="AN1491">
        <v>0.96134315661098113</v>
      </c>
      <c r="AO1491">
        <v>0.96134315661098091</v>
      </c>
      <c r="AP1491">
        <v>0.96134315661098091</v>
      </c>
      <c r="AQ1491">
        <v>0.96134315661098091</v>
      </c>
      <c r="AR1491">
        <v>11.82428920930556</v>
      </c>
      <c r="AS1491">
        <v>11.82428920930556</v>
      </c>
      <c r="AT1491">
        <v>11.82428920930556</v>
      </c>
      <c r="AU1491">
        <v>11.82428920930556</v>
      </c>
      <c r="AV1491" t="str">
        <f>VLOOKUP(Sheet1[[#This Row],[NPDES ID2]],Combined_Sheet__Major_Only___2[[NPDES ID2]:[ECHO BFR]],3,FALSE)</f>
        <v>PA</v>
      </c>
      <c r="AW1491" t="s">
        <v>54</v>
      </c>
      <c r="AX1491" t="str">
        <f>VLOOKUP(Sheet1[[#This Row],[NPDES ID2]],Combined_Sheet__Major_Only___2[[NPDES ID2]:[ECHO BFR]],27,FALSE)</f>
        <v>-</v>
      </c>
      <c r="AY1491" t="str">
        <f>VLOOKUP(Sheet1[[#This Row],[NPDES ID2]],Combined_Sheet__Major_Only___2[[NPDES ID2]:[ECHO BFR]],28,FALSE)</f>
        <v>-</v>
      </c>
      <c r="AZ1491" t="str">
        <f>VLOOKUP(Sheet1[[#This Row],[NPDES ID2]],Combined_Sheet__Major_Only___2[[NPDES ID2]:[ECHO BFR]],29,FALSE)</f>
        <v>thickening, preliminaryOps</v>
      </c>
      <c r="BA1491">
        <f>VLOOKUP(Sheet1[[#This Row],[NPDES ID2]],Combined_Sheet__Major_Only___2[[NPDES ID2]:[ECHO BFR]],17,FALSE)</f>
        <v>39.825530000000001</v>
      </c>
      <c r="BB1491">
        <f>VLOOKUP(Sheet1[[#This Row],[NPDES ID2]],Combined_Sheet__Major_Only___2[[NPDES ID2]:[ECHO BFR]],18,FALSE)</f>
        <v>-75.393990000000002</v>
      </c>
      <c r="BC1491" s="2" t="str">
        <f>IF(ISNUMBER(SEARCH("aerobic",$AW1491)),"aerobic","")</f>
        <v/>
      </c>
      <c r="BD1491" s="2" t="str">
        <f>IF(ISNUMBER(SEARCH("anaer",$AW1491)),"anaer","")</f>
        <v/>
      </c>
      <c r="BE1491" s="2" t="str">
        <f>IF(ISNUMBER(SEARCH("thickening",$AZ1491)),"thickening","")</f>
        <v>thickening</v>
      </c>
      <c r="BF1491" s="4" t="str">
        <f>IF(ISNUMBER(SEARCH("airDry",$AW1491)),"airDry","")</f>
        <v/>
      </c>
      <c r="BG1491" s="4" t="str">
        <f>IF(ISNUMBER(SEARCH("heatDry",$AY1491)),"heatDry","")</f>
        <v/>
      </c>
      <c r="BH1491" s="4" t="str">
        <f>IF(AND(ISNUMBER(SEARCH("aerobic",$AW1491)),ISNUMBER(SEARCH("anaer",$AW1491))),"Combined Aer and Anaer.","")</f>
        <v/>
      </c>
    </row>
    <row r="1492" spans="1:60" x14ac:dyDescent="0.25">
      <c r="A1492" s="5">
        <v>1885</v>
      </c>
      <c r="B1492" t="s">
        <v>8900</v>
      </c>
      <c r="C1492">
        <v>5220.6000000000004</v>
      </c>
      <c r="D1492">
        <v>970.15589056663885</v>
      </c>
      <c r="E1492">
        <v>970.28895373543412</v>
      </c>
      <c r="F1492">
        <v>782.22424644869125</v>
      </c>
      <c r="G1492">
        <v>1142.5330931607209</v>
      </c>
      <c r="H1492">
        <v>-136.7381460762289</v>
      </c>
      <c r="I1492">
        <v>-138.02363444418509</v>
      </c>
      <c r="J1492">
        <v>-157.19132715204751</v>
      </c>
      <c r="K1492">
        <v>-113.0868306869915</v>
      </c>
      <c r="L1492">
        <v>3955.336492539418</v>
      </c>
      <c r="M1492">
        <v>3931.781450746279</v>
      </c>
      <c r="N1492">
        <v>3849.5880433184161</v>
      </c>
      <c r="O1492">
        <v>4129.6817521210514</v>
      </c>
      <c r="P1492">
        <v>163.20433752590799</v>
      </c>
      <c r="Q1492">
        <v>162.5241934072051</v>
      </c>
      <c r="R1492">
        <v>136.90845184539381</v>
      </c>
      <c r="S1492">
        <v>183.5993000431682</v>
      </c>
      <c r="T1492">
        <v>63315.331964396632</v>
      </c>
      <c r="U1492">
        <v>63315.438775659859</v>
      </c>
      <c r="V1492">
        <v>63272.065088131501</v>
      </c>
      <c r="W1492">
        <v>63358.75697680351</v>
      </c>
      <c r="X1492">
        <v>4973.2753061671237</v>
      </c>
      <c r="Y1492">
        <v>5000.2097584444746</v>
      </c>
      <c r="Z1492">
        <v>4758.4542376596373</v>
      </c>
      <c r="AA1492">
        <v>5107.9874176445774</v>
      </c>
      <c r="AB1492">
        <v>948.99417654235356</v>
      </c>
      <c r="AC1492">
        <v>935.77735440666038</v>
      </c>
      <c r="AD1492">
        <v>796.61069735559545</v>
      </c>
      <c r="AE1492">
        <v>1147.0930749250761</v>
      </c>
      <c r="AF1492">
        <v>56.189738469963117</v>
      </c>
      <c r="AG1492">
        <v>55.85693801686017</v>
      </c>
      <c r="AH1492">
        <v>54.686439857684881</v>
      </c>
      <c r="AI1492">
        <v>58.664109412080897</v>
      </c>
      <c r="AJ1492">
        <v>0.46300456699200532</v>
      </c>
      <c r="AK1492">
        <v>0.46300433728673168</v>
      </c>
      <c r="AL1492">
        <v>0.46288382656168392</v>
      </c>
      <c r="AM1492">
        <v>0.46312332553900493</v>
      </c>
      <c r="AN1492">
        <v>0.96133397506872043</v>
      </c>
      <c r="AO1492">
        <v>0.96133397506872009</v>
      </c>
      <c r="AP1492">
        <v>0.96133397506872009</v>
      </c>
      <c r="AQ1492">
        <v>0.96133397506872009</v>
      </c>
      <c r="AR1492">
        <v>11.782802978397569</v>
      </c>
      <c r="AS1492">
        <v>11.782802978397569</v>
      </c>
      <c r="AT1492">
        <v>11.782802978397569</v>
      </c>
      <c r="AU1492">
        <v>11.782802978397569</v>
      </c>
      <c r="AV1492" t="str">
        <f>VLOOKUP(Sheet1[[#This Row],[NPDES ID2]],Combined_Sheet__Major_Only___2[[NPDES ID2]:[ECHO BFR]],3,FALSE)</f>
        <v>PA</v>
      </c>
      <c r="AW1492" t="s">
        <v>54</v>
      </c>
      <c r="AX1492" t="str">
        <f>VLOOKUP(Sheet1[[#This Row],[NPDES ID2]],Combined_Sheet__Major_Only___2[[NPDES ID2]:[ECHO BFR]],27,FALSE)</f>
        <v>other</v>
      </c>
      <c r="AY1492" t="str">
        <f>VLOOKUP(Sheet1[[#This Row],[NPDES ID2]],Combined_Sheet__Major_Only___2[[NPDES ID2]:[ECHO BFR]],28,FALSE)</f>
        <v>-</v>
      </c>
      <c r="AZ1492" t="str">
        <f>VLOOKUP(Sheet1[[#This Row],[NPDES ID2]],Combined_Sheet__Major_Only___2[[NPDES ID2]:[ECHO BFR]],29,FALSE)</f>
        <v>preliminaryOps, thickening</v>
      </c>
      <c r="BA1492">
        <f>VLOOKUP(Sheet1[[#This Row],[NPDES ID2]],Combined_Sheet__Major_Only___2[[NPDES ID2]:[ECHO BFR]],17,FALSE)</f>
        <v>41.233170000000001</v>
      </c>
      <c r="BB1492">
        <f>VLOOKUP(Sheet1[[#This Row],[NPDES ID2]],Combined_Sheet__Major_Only___2[[NPDES ID2]:[ECHO BFR]],18,FALSE)</f>
        <v>-75.939080000000004</v>
      </c>
      <c r="BC1492" s="2" t="str">
        <f>IF(ISNUMBER(SEARCH("aerobic",$AW1492)),"aerobic","")</f>
        <v/>
      </c>
      <c r="BD1492" s="2" t="str">
        <f>IF(ISNUMBER(SEARCH("anaer",$AW1492)),"anaer","")</f>
        <v/>
      </c>
      <c r="BE1492" s="2" t="str">
        <f>IF(ISNUMBER(SEARCH("thickening",$AZ1492)),"thickening","")</f>
        <v>thickening</v>
      </c>
      <c r="BF1492" s="4" t="str">
        <f>IF(ISNUMBER(SEARCH("airDry",$AW1492)),"airDry","")</f>
        <v/>
      </c>
      <c r="BG1492" s="4" t="str">
        <f>IF(ISNUMBER(SEARCH("heatDry",$AY1492)),"heatDry","")</f>
        <v/>
      </c>
      <c r="BH1492" s="4" t="str">
        <f>IF(AND(ISNUMBER(SEARCH("aerobic",$AW1492)),ISNUMBER(SEARCH("anaer",$AW1492))),"Combined Aer and Anaer.","")</f>
        <v/>
      </c>
    </row>
    <row r="1493" spans="1:60" x14ac:dyDescent="0.25">
      <c r="A1493" s="5">
        <v>2226</v>
      </c>
      <c r="B1493" t="s">
        <v>10429</v>
      </c>
      <c r="C1493">
        <v>584.4</v>
      </c>
      <c r="D1493">
        <v>316.5907862175261</v>
      </c>
      <c r="E1493">
        <v>312.07337722234791</v>
      </c>
      <c r="F1493">
        <v>260.64483076721461</v>
      </c>
      <c r="G1493">
        <v>384.21148429437289</v>
      </c>
      <c r="H1493">
        <v>-138.40082910647581</v>
      </c>
      <c r="I1493">
        <v>-139.71554442759401</v>
      </c>
      <c r="J1493">
        <v>-158.3777712915506</v>
      </c>
      <c r="K1493">
        <v>-115.5009073781397</v>
      </c>
      <c r="L1493">
        <v>443.38182801966082</v>
      </c>
      <c r="M1493">
        <v>440.74707710773907</v>
      </c>
      <c r="N1493">
        <v>431.53354718011059</v>
      </c>
      <c r="O1493">
        <v>462.90575186022329</v>
      </c>
      <c r="P1493">
        <v>18.28912006960887</v>
      </c>
      <c r="Q1493">
        <v>18.213305385117089</v>
      </c>
      <c r="R1493">
        <v>15.339681171546751</v>
      </c>
      <c r="S1493">
        <v>20.578173183931479</v>
      </c>
      <c r="T1493">
        <v>63211.069503444589</v>
      </c>
      <c r="U1493">
        <v>63211.176143783538</v>
      </c>
      <c r="V1493">
        <v>63167.871864820139</v>
      </c>
      <c r="W1493">
        <v>63254.425025154109</v>
      </c>
      <c r="X1493">
        <v>4962.3426371064752</v>
      </c>
      <c r="Y1493">
        <v>4989.1563575008322</v>
      </c>
      <c r="Z1493">
        <v>4748.1982642154981</v>
      </c>
      <c r="AA1493">
        <v>5096.6178266498337</v>
      </c>
      <c r="AB1493">
        <v>945.98805656190586</v>
      </c>
      <c r="AC1493">
        <v>932.84647059318013</v>
      </c>
      <c r="AD1493">
        <v>794.31924354418345</v>
      </c>
      <c r="AE1493">
        <v>1143.6158720782421</v>
      </c>
      <c r="AF1493">
        <v>56.206287475816907</v>
      </c>
      <c r="AG1493">
        <v>55.872491367974277</v>
      </c>
      <c r="AH1493">
        <v>54.704198628365198</v>
      </c>
      <c r="AI1493">
        <v>58.681014396595089</v>
      </c>
      <c r="AJ1493">
        <v>0.46320610756130998</v>
      </c>
      <c r="AK1493">
        <v>0.46320608316463202</v>
      </c>
      <c r="AL1493">
        <v>0.46319260372095111</v>
      </c>
      <c r="AM1493">
        <v>0.46321938620306158</v>
      </c>
      <c r="AN1493">
        <v>0.961273740484624</v>
      </c>
      <c r="AO1493">
        <v>0.96127374048462388</v>
      </c>
      <c r="AP1493">
        <v>0.96127374048462388</v>
      </c>
      <c r="AQ1493">
        <v>0.96127374048462388</v>
      </c>
      <c r="AR1493">
        <v>11.792667875437459</v>
      </c>
      <c r="AS1493">
        <v>11.792667875437459</v>
      </c>
      <c r="AT1493">
        <v>11.792667875437459</v>
      </c>
      <c r="AU1493">
        <v>11.792667875437459</v>
      </c>
      <c r="AV1493" t="str">
        <f>VLOOKUP(Sheet1[[#This Row],[NPDES ID2]],Combined_Sheet__Major_Only___2[[NPDES ID2]:[ECHO BFR]],3,FALSE)</f>
        <v>NJ</v>
      </c>
      <c r="AW1493" t="s">
        <v>54</v>
      </c>
      <c r="AX1493" t="str">
        <f>VLOOKUP(Sheet1[[#This Row],[NPDES ID2]],Combined_Sheet__Major_Only___2[[NPDES ID2]:[ECHO BFR]],27,FALSE)</f>
        <v>-</v>
      </c>
      <c r="AY1493" t="str">
        <f>VLOOKUP(Sheet1[[#This Row],[NPDES ID2]],Combined_Sheet__Major_Only___2[[NPDES ID2]:[ECHO BFR]],28,FALSE)</f>
        <v>-</v>
      </c>
      <c r="AZ1493" t="str">
        <f>VLOOKUP(Sheet1[[#This Row],[NPDES ID2]],Combined_Sheet__Major_Only___2[[NPDES ID2]:[ECHO BFR]],29,FALSE)</f>
        <v>preliminaryOps, thickening</v>
      </c>
      <c r="BA1493">
        <f>VLOOKUP(Sheet1[[#This Row],[NPDES ID2]],Combined_Sheet__Major_Only___2[[NPDES ID2]:[ECHO BFR]],17,FALSE)</f>
        <v>39.239142999999999</v>
      </c>
      <c r="BB1493">
        <f>VLOOKUP(Sheet1[[#This Row],[NPDES ID2]],Combined_Sheet__Major_Only___2[[NPDES ID2]:[ECHO BFR]],18,FALSE)</f>
        <v>-74.627630999999994</v>
      </c>
      <c r="BC1493" s="2" t="str">
        <f>IF(ISNUMBER(SEARCH("aerobic",$AW1493)),"aerobic","")</f>
        <v/>
      </c>
      <c r="BD1493" s="2" t="str">
        <f>IF(ISNUMBER(SEARCH("anaer",$AW1493)),"anaer","")</f>
        <v/>
      </c>
      <c r="BE1493" s="2" t="str">
        <f>IF(ISNUMBER(SEARCH("thickening",$AZ1493)),"thickening","")</f>
        <v>thickening</v>
      </c>
      <c r="BF1493" s="3" t="str">
        <f>IF(ISNUMBER(SEARCH("airDry",$AW1493)),"airDry","")</f>
        <v/>
      </c>
      <c r="BG1493" s="3" t="str">
        <f>IF(ISNUMBER(SEARCH("heatDry",$AY1493)),"heatDry","")</f>
        <v/>
      </c>
      <c r="BH1493" s="3" t="str">
        <f>IF(AND(ISNUMBER(SEARCH("aerobic",$AW1493)),ISNUMBER(SEARCH("anaer",$AW1493))),"Combined Aer and Anaer.","")</f>
        <v/>
      </c>
    </row>
    <row r="1494" spans="1:60" x14ac:dyDescent="0.25">
      <c r="A1494" s="5">
        <v>2176</v>
      </c>
      <c r="B1494" t="s">
        <v>10212</v>
      </c>
      <c r="C1494">
        <v>714</v>
      </c>
      <c r="D1494">
        <v>316.25839773596317</v>
      </c>
      <c r="E1494">
        <v>309.24090645369091</v>
      </c>
      <c r="F1494">
        <v>265.43169640218719</v>
      </c>
      <c r="G1494">
        <v>379.84521764819738</v>
      </c>
      <c r="H1494">
        <v>-138.9428194606659</v>
      </c>
      <c r="I1494">
        <v>-140.26714817738019</v>
      </c>
      <c r="J1494">
        <v>-158.892229843541</v>
      </c>
      <c r="K1494">
        <v>-116.0062122929764</v>
      </c>
      <c r="L1494">
        <v>534.70032307656254</v>
      </c>
      <c r="M1494">
        <v>531.48891944046409</v>
      </c>
      <c r="N1494">
        <v>520.25954324835561</v>
      </c>
      <c r="O1494">
        <v>558.49657735877008</v>
      </c>
      <c r="P1494">
        <v>22.163712532705532</v>
      </c>
      <c r="Q1494">
        <v>22.056315697860761</v>
      </c>
      <c r="R1494">
        <v>18.601080980414199</v>
      </c>
      <c r="S1494">
        <v>24.926616036992112</v>
      </c>
      <c r="T1494">
        <v>63182.851430596347</v>
      </c>
      <c r="U1494">
        <v>63182.958024675558</v>
      </c>
      <c r="V1494">
        <v>63139.672530765987</v>
      </c>
      <c r="W1494">
        <v>63226.188145023327</v>
      </c>
      <c r="X1494">
        <v>4983.4536928529278</v>
      </c>
      <c r="Y1494">
        <v>5010.6466050865274</v>
      </c>
      <c r="Z1494">
        <v>4766.2008150653737</v>
      </c>
      <c r="AA1494">
        <v>5119.7412262066937</v>
      </c>
      <c r="AB1494">
        <v>956.3228250065597</v>
      </c>
      <c r="AC1494">
        <v>943.06677840753991</v>
      </c>
      <c r="AD1494">
        <v>801.97156478566717</v>
      </c>
      <c r="AE1494">
        <v>1157.93493331284</v>
      </c>
      <c r="AF1494">
        <v>55.944229624728841</v>
      </c>
      <c r="AG1494">
        <v>55.608478262397909</v>
      </c>
      <c r="AH1494">
        <v>54.433189939892443</v>
      </c>
      <c r="AI1494">
        <v>58.433640510729951</v>
      </c>
      <c r="AJ1494">
        <v>0.46001355444840292</v>
      </c>
      <c r="AK1494">
        <v>0.46001352468483558</v>
      </c>
      <c r="AL1494">
        <v>0.45999710485038148</v>
      </c>
      <c r="AM1494">
        <v>0.46002972984548279</v>
      </c>
      <c r="AN1494">
        <v>0.9612574060366067</v>
      </c>
      <c r="AO1494">
        <v>0.96125740603660648</v>
      </c>
      <c r="AP1494">
        <v>0.96125740603660648</v>
      </c>
      <c r="AQ1494">
        <v>0.96125740603660648</v>
      </c>
      <c r="AR1494">
        <v>11.69436652087508</v>
      </c>
      <c r="AS1494">
        <v>11.69436652087508</v>
      </c>
      <c r="AT1494">
        <v>11.69436652087508</v>
      </c>
      <c r="AU1494">
        <v>11.69436652087508</v>
      </c>
      <c r="AV1494" t="str">
        <f>VLOOKUP(Sheet1[[#This Row],[NPDES ID2]],Combined_Sheet__Major_Only___2[[NPDES ID2]:[ECHO BFR]],3,FALSE)</f>
        <v>TX</v>
      </c>
      <c r="AW1494" t="s">
        <v>54</v>
      </c>
      <c r="AX1494" t="str">
        <f>VLOOKUP(Sheet1[[#This Row],[NPDES ID2]],Combined_Sheet__Major_Only___2[[NPDES ID2]:[ECHO BFR]],27,FALSE)</f>
        <v>-</v>
      </c>
      <c r="AY1494" t="str">
        <f>VLOOKUP(Sheet1[[#This Row],[NPDES ID2]],Combined_Sheet__Major_Only___2[[NPDES ID2]:[ECHO BFR]],28,FALSE)</f>
        <v>-</v>
      </c>
      <c r="AZ1494" t="str">
        <f>VLOOKUP(Sheet1[[#This Row],[NPDES ID2]],Combined_Sheet__Major_Only___2[[NPDES ID2]:[ECHO BFR]],29,FALSE)</f>
        <v>thickening, preliminaryOps</v>
      </c>
      <c r="BA1494">
        <f>VLOOKUP(Sheet1[[#This Row],[NPDES ID2]],Combined_Sheet__Major_Only___2[[NPDES ID2]:[ECHO BFR]],17,FALSE)</f>
        <v>32.531880999999998</v>
      </c>
      <c r="BB1494">
        <f>VLOOKUP(Sheet1[[#This Row],[NPDES ID2]],Combined_Sheet__Major_Only___2[[NPDES ID2]:[ECHO BFR]],18,FALSE)</f>
        <v>-96.826359999999994</v>
      </c>
      <c r="BC1494" s="2" t="str">
        <f>IF(ISNUMBER(SEARCH("aerobic",$AW1494)),"aerobic","")</f>
        <v/>
      </c>
      <c r="BD1494" s="2" t="str">
        <f>IF(ISNUMBER(SEARCH("anaer",$AW1494)),"anaer","")</f>
        <v/>
      </c>
      <c r="BE1494" s="2" t="str">
        <f>IF(ISNUMBER(SEARCH("thickening",$AZ1494)),"thickening","")</f>
        <v>thickening</v>
      </c>
      <c r="BF1494" s="3" t="str">
        <f>IF(ISNUMBER(SEARCH("airDry",$AW1494)),"airDry","")</f>
        <v/>
      </c>
      <c r="BG1494" s="3" t="str">
        <f>IF(ISNUMBER(SEARCH("heatDry",$AY1494)),"heatDry","")</f>
        <v/>
      </c>
      <c r="BH1494" s="3" t="str">
        <f>IF(AND(ISNUMBER(SEARCH("aerobic",$AW1494)),ISNUMBER(SEARCH("anaer",$AW1494))),"Combined Aer and Anaer.","")</f>
        <v/>
      </c>
    </row>
    <row r="1495" spans="1:60" x14ac:dyDescent="0.25">
      <c r="A1495" s="5">
        <v>311</v>
      </c>
      <c r="B1495" t="s">
        <v>1585</v>
      </c>
      <c r="C1495">
        <v>1215</v>
      </c>
      <c r="D1495">
        <v>381.47836103602219</v>
      </c>
      <c r="E1495">
        <v>378.79459093871759</v>
      </c>
      <c r="F1495">
        <v>322.99081042615819</v>
      </c>
      <c r="G1495">
        <v>446.38895824127502</v>
      </c>
      <c r="H1495">
        <v>-110.2566861650751</v>
      </c>
      <c r="I1495">
        <v>-111.6485416126569</v>
      </c>
      <c r="J1495">
        <v>-131.01823113062071</v>
      </c>
      <c r="K1495">
        <v>-88.602918036995291</v>
      </c>
      <c r="L1495">
        <v>839.96551581957635</v>
      </c>
      <c r="M1495">
        <v>836.91163269190702</v>
      </c>
      <c r="N1495">
        <v>826.23625592409019</v>
      </c>
      <c r="O1495">
        <v>862.59091245288016</v>
      </c>
      <c r="P1495">
        <v>28.468605000650239</v>
      </c>
      <c r="Q1495">
        <v>28.73475749973807</v>
      </c>
      <c r="R1495">
        <v>23.274429980746749</v>
      </c>
      <c r="S1495">
        <v>33.25943970688197</v>
      </c>
      <c r="T1495">
        <v>63164.289921327749</v>
      </c>
      <c r="U1495">
        <v>63164.396484977857</v>
      </c>
      <c r="V1495">
        <v>63121.123347650988</v>
      </c>
      <c r="W1495">
        <v>63207.61426455024</v>
      </c>
      <c r="X1495">
        <v>4112.2920992800091</v>
      </c>
      <c r="Y1495">
        <v>4126.8384119317652</v>
      </c>
      <c r="Z1495">
        <v>4001.6411759573271</v>
      </c>
      <c r="AA1495">
        <v>4180.9983238631175</v>
      </c>
      <c r="AB1495">
        <v>632.27026979514176</v>
      </c>
      <c r="AC1495">
        <v>624.70865510319209</v>
      </c>
      <c r="AD1495">
        <v>550.72492206781862</v>
      </c>
      <c r="AE1495">
        <v>730.85090002014977</v>
      </c>
      <c r="AF1495">
        <v>67.754030519662066</v>
      </c>
      <c r="AG1495">
        <v>67.508114360026951</v>
      </c>
      <c r="AH1495">
        <v>66.646351872558412</v>
      </c>
      <c r="AI1495">
        <v>69.578523880847101</v>
      </c>
      <c r="AJ1495">
        <v>0.60419706203172796</v>
      </c>
      <c r="AK1495">
        <v>0.60419700778989816</v>
      </c>
      <c r="AL1495">
        <v>0.60416717750213744</v>
      </c>
      <c r="AM1495">
        <v>0.6042264488748692</v>
      </c>
      <c r="AN1495">
        <v>0.9612466539177954</v>
      </c>
      <c r="AO1495">
        <v>0.96124665391779529</v>
      </c>
      <c r="AP1495">
        <v>0.96124665391779529</v>
      </c>
      <c r="AQ1495">
        <v>0.96124665391779529</v>
      </c>
      <c r="AR1495">
        <v>16.12888911736103</v>
      </c>
      <c r="AS1495">
        <v>16.12888911736103</v>
      </c>
      <c r="AT1495">
        <v>16.12888911736103</v>
      </c>
      <c r="AU1495">
        <v>16.12888911736103</v>
      </c>
      <c r="AV1495" t="str">
        <f>VLOOKUP(Sheet1[[#This Row],[NPDES ID2]],Combined_Sheet__Major_Only___2[[NPDES ID2]:[ECHO BFR]],3,FALSE)</f>
        <v>AL</v>
      </c>
      <c r="AW1495" t="s">
        <v>544</v>
      </c>
      <c r="AX1495" t="str">
        <f>VLOOKUP(Sheet1[[#This Row],[NPDES ID2]],Combined_Sheet__Major_Only___2[[NPDES ID2]:[ECHO BFR]],27,FALSE)</f>
        <v>-</v>
      </c>
      <c r="AY1495" t="str">
        <f>VLOOKUP(Sheet1[[#This Row],[NPDES ID2]],Combined_Sheet__Major_Only___2[[NPDES ID2]:[ECHO BFR]],28,FALSE)</f>
        <v>-</v>
      </c>
      <c r="AZ1495" t="str">
        <f>VLOOKUP(Sheet1[[#This Row],[NPDES ID2]],Combined_Sheet__Major_Only___2[[NPDES ID2]:[ECHO BFR]],29,FALSE)</f>
        <v>thickening</v>
      </c>
      <c r="BA1495">
        <f>VLOOKUP(Sheet1[[#This Row],[NPDES ID2]],Combined_Sheet__Major_Only___2[[NPDES ID2]:[ECHO BFR]],17,FALSE)</f>
        <v>30.53</v>
      </c>
      <c r="BB1495">
        <f>VLOOKUP(Sheet1[[#This Row],[NPDES ID2]],Combined_Sheet__Major_Only___2[[NPDES ID2]:[ECHO BFR]],18,FALSE)</f>
        <v>-87.904300000000006</v>
      </c>
      <c r="BC1495" s="2" t="str">
        <f>IF(ISNUMBER(SEARCH("aerobic",$AW1495)),"aerobic","")</f>
        <v>aerobic</v>
      </c>
      <c r="BD1495" s="2" t="str">
        <f>IF(ISNUMBER(SEARCH("anaer",$AW1495)),"anaer","")</f>
        <v/>
      </c>
      <c r="BE1495" s="2" t="str">
        <f>IF(ISNUMBER(SEARCH("thickening",$AZ1495)),"thickening","")</f>
        <v>thickening</v>
      </c>
      <c r="BF1495" s="4" t="str">
        <f>IF(ISNUMBER(SEARCH("airDry",$AW1495)),"airDry","")</f>
        <v/>
      </c>
      <c r="BG1495" s="4" t="str">
        <f>IF(ISNUMBER(SEARCH("heatDry",$AY1495)),"heatDry","")</f>
        <v/>
      </c>
      <c r="BH1495" s="4" t="str">
        <f>IF(AND(ISNUMBER(SEARCH("aerobic",$AW1495)),ISNUMBER(SEARCH("anaer",$AW1495))),"Combined Aer and Anaer.","")</f>
        <v/>
      </c>
    </row>
    <row r="1496" spans="1:60" x14ac:dyDescent="0.25">
      <c r="A1496" s="5">
        <v>2309</v>
      </c>
      <c r="B1496" t="s">
        <v>10790</v>
      </c>
      <c r="C1496">
        <v>402.83</v>
      </c>
      <c r="D1496">
        <v>387.5890460253666</v>
      </c>
      <c r="E1496">
        <v>382.83116705219049</v>
      </c>
      <c r="F1496">
        <v>302.87432199630109</v>
      </c>
      <c r="G1496">
        <v>477.46019214326122</v>
      </c>
      <c r="H1496">
        <v>-111.17463460531251</v>
      </c>
      <c r="I1496">
        <v>-112.5439265665724</v>
      </c>
      <c r="J1496">
        <v>-131.91545522402939</v>
      </c>
      <c r="K1496">
        <v>-89.570069991700606</v>
      </c>
      <c r="L1496">
        <v>276.80790367064179</v>
      </c>
      <c r="M1496">
        <v>275.78279023791458</v>
      </c>
      <c r="N1496">
        <v>272.19781754951208</v>
      </c>
      <c r="O1496">
        <v>284.40441477185578</v>
      </c>
      <c r="P1496">
        <v>9.4424314322420955</v>
      </c>
      <c r="Q1496">
        <v>9.5268767231791038</v>
      </c>
      <c r="R1496">
        <v>7.7258956847782496</v>
      </c>
      <c r="S1496">
        <v>11.01360755990156</v>
      </c>
      <c r="T1496">
        <v>63139.005352256747</v>
      </c>
      <c r="U1496">
        <v>63139.111874456234</v>
      </c>
      <c r="V1496">
        <v>63095.855569320331</v>
      </c>
      <c r="W1496">
        <v>63182.312843370433</v>
      </c>
      <c r="X1496">
        <v>4135.6311867999857</v>
      </c>
      <c r="Y1496">
        <v>4150.4784983698746</v>
      </c>
      <c r="Z1496">
        <v>4022.3358700496492</v>
      </c>
      <c r="AA1496">
        <v>4206.0282801756493</v>
      </c>
      <c r="AB1496">
        <v>639.50298628712596</v>
      </c>
      <c r="AC1496">
        <v>631.77862422524447</v>
      </c>
      <c r="AD1496">
        <v>556.58938972853457</v>
      </c>
      <c r="AE1496">
        <v>740.0240381530898</v>
      </c>
      <c r="AF1496">
        <v>67.342732538871545</v>
      </c>
      <c r="AG1496">
        <v>67.09347866011457</v>
      </c>
      <c r="AH1496">
        <v>66.221096988075274</v>
      </c>
      <c r="AI1496">
        <v>69.190658501495463</v>
      </c>
      <c r="AJ1496">
        <v>0.59916630463725196</v>
      </c>
      <c r="AK1496">
        <v>0.59916628680004691</v>
      </c>
      <c r="AL1496">
        <v>0.59915640291726724</v>
      </c>
      <c r="AM1496">
        <v>0.59917604108836597</v>
      </c>
      <c r="AN1496">
        <v>0.96123199772897083</v>
      </c>
      <c r="AO1496">
        <v>0.96123199772897061</v>
      </c>
      <c r="AP1496">
        <v>0.96123199772897061</v>
      </c>
      <c r="AQ1496">
        <v>0.96123199772897061</v>
      </c>
      <c r="AR1496">
        <v>15.97482970089291</v>
      </c>
      <c r="AS1496">
        <v>15.97482970089291</v>
      </c>
      <c r="AT1496">
        <v>15.97482970089291</v>
      </c>
      <c r="AU1496">
        <v>15.97482970089291</v>
      </c>
      <c r="AV1496" t="str">
        <f>VLOOKUP(Sheet1[[#This Row],[NPDES ID2]],Combined_Sheet__Major_Only___2[[NPDES ID2]:[ECHO BFR]],3,FALSE)</f>
        <v>CO</v>
      </c>
      <c r="AW1496" t="s">
        <v>41</v>
      </c>
      <c r="AX1496" t="str">
        <f>VLOOKUP(Sheet1[[#This Row],[NPDES ID2]],Combined_Sheet__Major_Only___2[[NPDES ID2]:[ECHO BFR]],27,FALSE)</f>
        <v>-</v>
      </c>
      <c r="AY1496" t="str">
        <f>VLOOKUP(Sheet1[[#This Row],[NPDES ID2]],Combined_Sheet__Major_Only___2[[NPDES ID2]:[ECHO BFR]],28,FALSE)</f>
        <v>-</v>
      </c>
      <c r="AZ1496" t="str">
        <f>VLOOKUP(Sheet1[[#This Row],[NPDES ID2]],Combined_Sheet__Major_Only___2[[NPDES ID2]:[ECHO BFR]],29,FALSE)</f>
        <v>thickening</v>
      </c>
      <c r="BA1496">
        <f>VLOOKUP(Sheet1[[#This Row],[NPDES ID2]],Combined_Sheet__Major_Only___2[[NPDES ID2]:[ECHO BFR]],17,FALSE)</f>
        <v>39.99</v>
      </c>
      <c r="BB1496">
        <f>VLOOKUP(Sheet1[[#This Row],[NPDES ID2]],Combined_Sheet__Major_Only___2[[NPDES ID2]:[ECHO BFR]],18,FALSE)</f>
        <v>-104.825</v>
      </c>
      <c r="BC1496" s="2" t="str">
        <f>IF(ISNUMBER(SEARCH("aerobic",$AW1496)),"aerobic","")</f>
        <v>aerobic</v>
      </c>
      <c r="BD1496" s="2" t="str">
        <f>IF(ISNUMBER(SEARCH("anaer",$AW1496)),"anaer","")</f>
        <v/>
      </c>
      <c r="BE1496" s="2" t="str">
        <f>IF(ISNUMBER(SEARCH("thickening",$AZ1496)),"thickening","")</f>
        <v>thickening</v>
      </c>
      <c r="BF1496" s="4" t="str">
        <f>IF(ISNUMBER(SEARCH("airDry",$AW1496)),"airDry","")</f>
        <v/>
      </c>
      <c r="BG1496" s="4" t="str">
        <f>IF(ISNUMBER(SEARCH("heatDry",$AY1496)),"heatDry","")</f>
        <v/>
      </c>
      <c r="BH1496" s="4" t="str">
        <f>IF(AND(ISNUMBER(SEARCH("aerobic",$AW1496)),ISNUMBER(SEARCH("anaer",$AW1496))),"Combined Aer and Anaer.","")</f>
        <v/>
      </c>
    </row>
    <row r="1497" spans="1:60" x14ac:dyDescent="0.25">
      <c r="A1497" s="5">
        <v>631</v>
      </c>
      <c r="B1497" t="s">
        <v>3116</v>
      </c>
      <c r="C1497">
        <v>321.51</v>
      </c>
      <c r="D1497">
        <v>421.40363648141653</v>
      </c>
      <c r="E1497">
        <v>419.8223832343599</v>
      </c>
      <c r="F1497">
        <v>324.4807371642143</v>
      </c>
      <c r="G1497">
        <v>519.56241866098856</v>
      </c>
      <c r="H1497">
        <v>-108.5220276664072</v>
      </c>
      <c r="I1497">
        <v>-109.8585502030425</v>
      </c>
      <c r="J1497">
        <v>-129.36784748694811</v>
      </c>
      <c r="K1497">
        <v>-87.049614414630625</v>
      </c>
      <c r="L1497">
        <v>225.9631781010921</v>
      </c>
      <c r="M1497">
        <v>225.1833398506933</v>
      </c>
      <c r="N1497">
        <v>222.4560247456813</v>
      </c>
      <c r="O1497">
        <v>231.7422200484589</v>
      </c>
      <c r="P1497">
        <v>7.5261564239653422</v>
      </c>
      <c r="Q1497">
        <v>7.6056823850475306</v>
      </c>
      <c r="R1497">
        <v>6.1391239133172242</v>
      </c>
      <c r="S1497">
        <v>8.8306409857974604</v>
      </c>
      <c r="T1497">
        <v>63074.817442031999</v>
      </c>
      <c r="U1497">
        <v>63074.923859004019</v>
      </c>
      <c r="V1497">
        <v>63031.710284403118</v>
      </c>
      <c r="W1497">
        <v>63118.082152046867</v>
      </c>
      <c r="X1497">
        <v>4039.2618815879232</v>
      </c>
      <c r="Y1497">
        <v>4052.946647160124</v>
      </c>
      <c r="Z1497">
        <v>3935.8672364333779</v>
      </c>
      <c r="AA1497">
        <v>4103.3435450729112</v>
      </c>
      <c r="AB1497">
        <v>611.57378966993565</v>
      </c>
      <c r="AC1497">
        <v>604.43167095090917</v>
      </c>
      <c r="AD1497">
        <v>533.84688216937491</v>
      </c>
      <c r="AE1497">
        <v>704.79264997761561</v>
      </c>
      <c r="AF1497">
        <v>68.877192976050395</v>
      </c>
      <c r="AG1497">
        <v>68.639595928585152</v>
      </c>
      <c r="AH1497">
        <v>67.808094148481246</v>
      </c>
      <c r="AI1497">
        <v>70.638596740818272</v>
      </c>
      <c r="AJ1497">
        <v>0.61793781742946141</v>
      </c>
      <c r="AK1497">
        <v>0.61793780320445968</v>
      </c>
      <c r="AL1497">
        <v>0.61792991412271958</v>
      </c>
      <c r="AM1497">
        <v>0.61794558878928174</v>
      </c>
      <c r="AN1497">
        <v>0.9611947413959363</v>
      </c>
      <c r="AO1497">
        <v>0.96119474139593619</v>
      </c>
      <c r="AP1497">
        <v>0.96119474139593619</v>
      </c>
      <c r="AQ1497">
        <v>0.96119474139593619</v>
      </c>
      <c r="AR1497">
        <v>16.552296360044611</v>
      </c>
      <c r="AS1497">
        <v>16.552296360044611</v>
      </c>
      <c r="AT1497">
        <v>16.552296360044611</v>
      </c>
      <c r="AU1497">
        <v>16.552296360044611</v>
      </c>
      <c r="AV1497" t="str">
        <f>VLOOKUP(Sheet1[[#This Row],[NPDES ID2]],Combined_Sheet__Major_Only___2[[NPDES ID2]:[ECHO BFR]],3,FALSE)</f>
        <v>NE</v>
      </c>
      <c r="AW1497" t="s">
        <v>41</v>
      </c>
      <c r="AX1497" t="str">
        <f>VLOOKUP(Sheet1[[#This Row],[NPDES ID2]],Combined_Sheet__Major_Only___2[[NPDES ID2]:[ECHO BFR]],27,FALSE)</f>
        <v>-</v>
      </c>
      <c r="AY1497" t="str">
        <f>VLOOKUP(Sheet1[[#This Row],[NPDES ID2]],Combined_Sheet__Major_Only___2[[NPDES ID2]:[ECHO BFR]],28,FALSE)</f>
        <v>highTempCompost</v>
      </c>
      <c r="AZ1497" t="str">
        <f>VLOOKUP(Sheet1[[#This Row],[NPDES ID2]],Combined_Sheet__Major_Only___2[[NPDES ID2]:[ECHO BFR]],29,FALSE)</f>
        <v>thickening</v>
      </c>
      <c r="BA1497">
        <f>VLOOKUP(Sheet1[[#This Row],[NPDES ID2]],Combined_Sheet__Major_Only___2[[NPDES ID2]:[ECHO BFR]],17,FALSE)</f>
        <v>41.837800000000001</v>
      </c>
      <c r="BB1497">
        <f>VLOOKUP(Sheet1[[#This Row],[NPDES ID2]],Combined_Sheet__Major_Only___2[[NPDES ID2]:[ECHO BFR]],18,FALSE)</f>
        <v>-103.6067</v>
      </c>
      <c r="BC1497" s="2" t="str">
        <f>IF(ISNUMBER(SEARCH("aerobic",$AW1497)),"aerobic","")</f>
        <v>aerobic</v>
      </c>
      <c r="BD1497" s="2" t="str">
        <f>IF(ISNUMBER(SEARCH("anaer",$AW1497)),"anaer","")</f>
        <v/>
      </c>
      <c r="BE1497" s="2" t="str">
        <f>IF(ISNUMBER(SEARCH("thickening",$AZ1497)),"thickening","")</f>
        <v>thickening</v>
      </c>
      <c r="BF1497" s="4" t="str">
        <f>IF(ISNUMBER(SEARCH("airDry",$AW1497)),"airDry","")</f>
        <v/>
      </c>
      <c r="BG1497" s="4" t="str">
        <f>IF(ISNUMBER(SEARCH("heatDry",$AY1497)),"heatDry","")</f>
        <v/>
      </c>
      <c r="BH1497" s="4" t="str">
        <f>IF(AND(ISNUMBER(SEARCH("aerobic",$AW1497)),ISNUMBER(SEARCH("anaer",$AW1497))),"Combined Aer and Anaer.","")</f>
        <v/>
      </c>
    </row>
    <row r="1498" spans="1:60" x14ac:dyDescent="0.25">
      <c r="A1498" s="5">
        <v>1281</v>
      </c>
      <c r="B1498" t="s">
        <v>6106</v>
      </c>
      <c r="C1498">
        <v>191.36</v>
      </c>
      <c r="D1498">
        <v>532.44157460363886</v>
      </c>
      <c r="E1498">
        <v>527.58237271509461</v>
      </c>
      <c r="F1498">
        <v>386.42908414432321</v>
      </c>
      <c r="G1498">
        <v>678.34808357677309</v>
      </c>
      <c r="H1498">
        <v>-137.31070658702549</v>
      </c>
      <c r="I1498">
        <v>-138.5416653099673</v>
      </c>
      <c r="J1498">
        <v>-157.31113813076519</v>
      </c>
      <c r="K1498">
        <v>-114.5062334553278</v>
      </c>
      <c r="L1498">
        <v>149.27004862322519</v>
      </c>
      <c r="M1498">
        <v>148.40287227913831</v>
      </c>
      <c r="N1498">
        <v>145.3698691585862</v>
      </c>
      <c r="O1498">
        <v>155.69659114196111</v>
      </c>
      <c r="P1498">
        <v>6.0944452175763431</v>
      </c>
      <c r="Q1498">
        <v>6.0688514848261743</v>
      </c>
      <c r="R1498">
        <v>5.1048029843233458</v>
      </c>
      <c r="S1498">
        <v>6.8714208706132727</v>
      </c>
      <c r="T1498">
        <v>63058.399612352681</v>
      </c>
      <c r="U1498">
        <v>63058.506002409878</v>
      </c>
      <c r="V1498">
        <v>63015.3033573227</v>
      </c>
      <c r="W1498">
        <v>63101.653379920732</v>
      </c>
      <c r="X1498">
        <v>4901.741119523499</v>
      </c>
      <c r="Y1498">
        <v>4927.6802443167126</v>
      </c>
      <c r="Z1498">
        <v>4694.7294932521472</v>
      </c>
      <c r="AA1498">
        <v>5031.4192585476467</v>
      </c>
      <c r="AB1498">
        <v>921.72736150620347</v>
      </c>
      <c r="AC1498">
        <v>908.86242289566746</v>
      </c>
      <c r="AD1498">
        <v>775.97907344747523</v>
      </c>
      <c r="AE1498">
        <v>1110.499000718567</v>
      </c>
      <c r="AF1498">
        <v>56.761217862902548</v>
      </c>
      <c r="AG1498">
        <v>56.431533404249663</v>
      </c>
      <c r="AH1498">
        <v>55.278103443554933</v>
      </c>
      <c r="AI1498">
        <v>59.204878566164972</v>
      </c>
      <c r="AJ1498">
        <v>0.46996779290434731</v>
      </c>
      <c r="AK1498">
        <v>0.46996778491617752</v>
      </c>
      <c r="AL1498">
        <v>0.46996335132802308</v>
      </c>
      <c r="AM1498">
        <v>0.46997216031108718</v>
      </c>
      <c r="AN1498">
        <v>0.96118520055751899</v>
      </c>
      <c r="AO1498">
        <v>0.96118520055751855</v>
      </c>
      <c r="AP1498">
        <v>0.96118520055751855</v>
      </c>
      <c r="AQ1498">
        <v>0.96118520055751855</v>
      </c>
      <c r="AR1498">
        <v>12.0009622798568</v>
      </c>
      <c r="AS1498">
        <v>12.00096227985679</v>
      </c>
      <c r="AT1498">
        <v>12.00096227985679</v>
      </c>
      <c r="AU1498">
        <v>12.00096227985679</v>
      </c>
      <c r="AV1498" t="str">
        <f>VLOOKUP(Sheet1[[#This Row],[NPDES ID2]],Combined_Sheet__Major_Only___2[[NPDES ID2]:[ECHO BFR]],3,FALSE)</f>
        <v>NV</v>
      </c>
      <c r="AW1498" t="s">
        <v>54</v>
      </c>
      <c r="AX1498" t="str">
        <f>VLOOKUP(Sheet1[[#This Row],[NPDES ID2]],Combined_Sheet__Major_Only___2[[NPDES ID2]:[ECHO BFR]],27,FALSE)</f>
        <v>-</v>
      </c>
      <c r="AY1498" t="str">
        <f>VLOOKUP(Sheet1[[#This Row],[NPDES ID2]],Combined_Sheet__Major_Only___2[[NPDES ID2]:[ECHO BFR]],28,FALSE)</f>
        <v>-</v>
      </c>
      <c r="AZ1498" t="str">
        <f>VLOOKUP(Sheet1[[#This Row],[NPDES ID2]],Combined_Sheet__Major_Only___2[[NPDES ID2]:[ECHO BFR]],29,FALSE)</f>
        <v>thickening</v>
      </c>
      <c r="BA1498">
        <f>VLOOKUP(Sheet1[[#This Row],[NPDES ID2]],Combined_Sheet__Major_Only___2[[NPDES ID2]:[ECHO BFR]],17,FALSE)</f>
        <v>35.15663</v>
      </c>
      <c r="BB1498">
        <f>VLOOKUP(Sheet1[[#This Row],[NPDES ID2]],Combined_Sheet__Major_Only___2[[NPDES ID2]:[ECHO BFR]],18,FALSE)</f>
        <v>-114.58884999999999</v>
      </c>
      <c r="BC1498" s="2" t="str">
        <f>IF(ISNUMBER(SEARCH("aerobic",$AW1498)),"aerobic","")</f>
        <v/>
      </c>
      <c r="BD1498" s="2" t="str">
        <f>IF(ISNUMBER(SEARCH("anaer",$AW1498)),"anaer","")</f>
        <v/>
      </c>
      <c r="BE1498" s="2" t="str">
        <f>IF(ISNUMBER(SEARCH("thickening",$AZ1498)),"thickening","")</f>
        <v>thickening</v>
      </c>
      <c r="BF1498" s="4" t="str">
        <f>IF(ISNUMBER(SEARCH("airDry",$AW1498)),"airDry","")</f>
        <v/>
      </c>
      <c r="BG1498" s="4" t="str">
        <f>IF(ISNUMBER(SEARCH("heatDry",$AY1498)),"heatDry","")</f>
        <v/>
      </c>
      <c r="BH1498" s="4" t="str">
        <f>IF(AND(ISNUMBER(SEARCH("aerobic",$AW1498)),ISNUMBER(SEARCH("anaer",$AW1498))),"Combined Aer and Anaer.","")</f>
        <v/>
      </c>
    </row>
    <row r="1499" spans="1:60" x14ac:dyDescent="0.25">
      <c r="A1499" s="5">
        <v>1509</v>
      </c>
      <c r="B1499" t="s">
        <v>7110</v>
      </c>
      <c r="C1499">
        <v>105.4282</v>
      </c>
      <c r="D1499">
        <v>971.59602220467696</v>
      </c>
      <c r="E1499">
        <v>961.85141039250823</v>
      </c>
      <c r="F1499">
        <v>681.7759314455044</v>
      </c>
      <c r="G1499">
        <v>1258.4868839200799</v>
      </c>
      <c r="H1499">
        <v>-109.5770907767465</v>
      </c>
      <c r="I1499">
        <v>-110.9667140646937</v>
      </c>
      <c r="J1499">
        <v>-130.38521877490101</v>
      </c>
      <c r="K1499">
        <v>-88.079234030422114</v>
      </c>
      <c r="L1499">
        <v>73.467812046843832</v>
      </c>
      <c r="M1499">
        <v>73.207314922393465</v>
      </c>
      <c r="N1499">
        <v>72.296179030064295</v>
      </c>
      <c r="O1499">
        <v>75.398361068365446</v>
      </c>
      <c r="P1499">
        <v>2.469241860919591</v>
      </c>
      <c r="Q1499">
        <v>2.493683033547736</v>
      </c>
      <c r="R1499">
        <v>2.0165303098617779</v>
      </c>
      <c r="S1499">
        <v>2.890668232366624</v>
      </c>
      <c r="T1499">
        <v>63007.024714294523</v>
      </c>
      <c r="U1499">
        <v>63007.131020129469</v>
      </c>
      <c r="V1499">
        <v>62963.962575826707</v>
      </c>
      <c r="W1499">
        <v>63050.244240607739</v>
      </c>
      <c r="X1499">
        <v>4069.5098788190162</v>
      </c>
      <c r="Y1499">
        <v>4083.6050827346412</v>
      </c>
      <c r="Z1499">
        <v>3962.5884355301041</v>
      </c>
      <c r="AA1499">
        <v>4135.8421425677989</v>
      </c>
      <c r="AB1499">
        <v>621.01486084925568</v>
      </c>
      <c r="AC1499">
        <v>613.66927402090846</v>
      </c>
      <c r="AD1499">
        <v>541.50189216458648</v>
      </c>
      <c r="AE1499">
        <v>716.75999805257413</v>
      </c>
      <c r="AF1499">
        <v>68.291780761030566</v>
      </c>
      <c r="AG1499">
        <v>68.04967264970135</v>
      </c>
      <c r="AH1499">
        <v>67.202672370518101</v>
      </c>
      <c r="AI1499">
        <v>70.086270432643218</v>
      </c>
      <c r="AJ1499">
        <v>0.61077534661666422</v>
      </c>
      <c r="AK1499">
        <v>0.61077534196436467</v>
      </c>
      <c r="AL1499">
        <v>0.61077275674531595</v>
      </c>
      <c r="AM1499">
        <v>0.6107778932246527</v>
      </c>
      <c r="AN1499">
        <v>0.96115531490166328</v>
      </c>
      <c r="AO1499">
        <v>0.96115531490166317</v>
      </c>
      <c r="AP1499">
        <v>0.96115531490166317</v>
      </c>
      <c r="AQ1499">
        <v>0.96115531490166317</v>
      </c>
      <c r="AR1499">
        <v>16.332165502334679</v>
      </c>
      <c r="AS1499">
        <v>16.332165502334679</v>
      </c>
      <c r="AT1499">
        <v>16.332165502334679</v>
      </c>
      <c r="AU1499">
        <v>16.332165502334679</v>
      </c>
      <c r="AV1499" t="str">
        <f>VLOOKUP(Sheet1[[#This Row],[NPDES ID2]],Combined_Sheet__Major_Only___2[[NPDES ID2]:[ECHO BFR]],3,FALSE)</f>
        <v>WA</v>
      </c>
      <c r="AW1499" t="s">
        <v>41</v>
      </c>
      <c r="AX1499" t="str">
        <f>VLOOKUP(Sheet1[[#This Row],[NPDES ID2]],Combined_Sheet__Major_Only___2[[NPDES ID2]:[ECHO BFR]],27,FALSE)</f>
        <v>tempSludgeStore</v>
      </c>
      <c r="AY1499" t="str">
        <f>VLOOKUP(Sheet1[[#This Row],[NPDES ID2]],Combined_Sheet__Major_Only___2[[NPDES ID2]:[ECHO BFR]],28,FALSE)</f>
        <v>-</v>
      </c>
      <c r="AZ1499" t="str">
        <f>VLOOKUP(Sheet1[[#This Row],[NPDES ID2]],Combined_Sheet__Major_Only___2[[NPDES ID2]:[ECHO BFR]],29,FALSE)</f>
        <v>thickening</v>
      </c>
      <c r="BA1499">
        <f>VLOOKUP(Sheet1[[#This Row],[NPDES ID2]],Combined_Sheet__Major_Only___2[[NPDES ID2]:[ECHO BFR]],17,FALSE)</f>
        <v>48.400078999999998</v>
      </c>
      <c r="BB1499">
        <f>VLOOKUP(Sheet1[[#This Row],[NPDES ID2]],Combined_Sheet__Major_Only___2[[NPDES ID2]:[ECHO BFR]],18,FALSE)</f>
        <v>-119.535764</v>
      </c>
      <c r="BC1499" s="2" t="str">
        <f>IF(ISNUMBER(SEARCH("aerobic",$AW1499)),"aerobic","")</f>
        <v>aerobic</v>
      </c>
      <c r="BD1499" s="2" t="str">
        <f>IF(ISNUMBER(SEARCH("anaer",$AW1499)),"anaer","")</f>
        <v/>
      </c>
      <c r="BE1499" s="2" t="str">
        <f>IF(ISNUMBER(SEARCH("thickening",$AZ1499)),"thickening","")</f>
        <v>thickening</v>
      </c>
      <c r="BF1499" s="4" t="str">
        <f>IF(ISNUMBER(SEARCH("airDry",$AW1499)),"airDry","")</f>
        <v/>
      </c>
      <c r="BG1499" s="4" t="str">
        <f>IF(ISNUMBER(SEARCH("heatDry",$AY1499)),"heatDry","")</f>
        <v/>
      </c>
      <c r="BH1499" s="4" t="str">
        <f>IF(AND(ISNUMBER(SEARCH("aerobic",$AW1499)),ISNUMBER(SEARCH("anaer",$AW1499))),"Combined Aer and Anaer.","")</f>
        <v/>
      </c>
    </row>
    <row r="1500" spans="1:60" x14ac:dyDescent="0.25">
      <c r="A1500" s="5">
        <v>256</v>
      </c>
      <c r="B1500" t="s">
        <v>1323</v>
      </c>
      <c r="C1500">
        <v>1887.53</v>
      </c>
      <c r="D1500">
        <v>458.77143450182962</v>
      </c>
      <c r="E1500">
        <v>455.99650343486752</v>
      </c>
      <c r="F1500">
        <v>382.84672170635628</v>
      </c>
      <c r="G1500">
        <v>531.40504707576486</v>
      </c>
      <c r="H1500">
        <v>-105.21193397843609</v>
      </c>
      <c r="I1500">
        <v>-106.5855433176136</v>
      </c>
      <c r="J1500">
        <v>-126.1661410325656</v>
      </c>
      <c r="K1500">
        <v>-83.739665353606142</v>
      </c>
      <c r="L1500">
        <v>1361.0840736700641</v>
      </c>
      <c r="M1500">
        <v>1356.7668697116851</v>
      </c>
      <c r="N1500">
        <v>1341.681132625466</v>
      </c>
      <c r="O1500">
        <v>1393.062466548917</v>
      </c>
      <c r="P1500">
        <v>44.11148202061235</v>
      </c>
      <c r="Q1500">
        <v>44.711498637630399</v>
      </c>
      <c r="R1500">
        <v>35.852780257960532</v>
      </c>
      <c r="S1500">
        <v>52.094314831708203</v>
      </c>
      <c r="T1500">
        <v>62945.269621715554</v>
      </c>
      <c r="U1500">
        <v>62945.375826311327</v>
      </c>
      <c r="V1500">
        <v>62902.248492992469</v>
      </c>
      <c r="W1500">
        <v>62988.447988397478</v>
      </c>
      <c r="X1500">
        <v>3928.7036320210091</v>
      </c>
      <c r="Y1500">
        <v>3941.044866892169</v>
      </c>
      <c r="Z1500">
        <v>3836.0253856244431</v>
      </c>
      <c r="AA1500">
        <v>3985.969486780858</v>
      </c>
      <c r="AB1500">
        <v>581.37942836082652</v>
      </c>
      <c r="AC1500">
        <v>574.84228237487878</v>
      </c>
      <c r="AD1500">
        <v>509.0562073465905</v>
      </c>
      <c r="AE1500">
        <v>667.10965739599692</v>
      </c>
      <c r="AF1500">
        <v>70.672763725093517</v>
      </c>
      <c r="AG1500">
        <v>70.449236904846771</v>
      </c>
      <c r="AH1500">
        <v>69.664925624197636</v>
      </c>
      <c r="AI1500">
        <v>72.332391360769762</v>
      </c>
      <c r="AJ1500">
        <v>0.63991351799934726</v>
      </c>
      <c r="AK1500">
        <v>0.63991343357875852</v>
      </c>
      <c r="AL1500">
        <v>0.63986724738691969</v>
      </c>
      <c r="AM1500">
        <v>0.63995901923377874</v>
      </c>
      <c r="AN1500">
        <v>0.96111932994455462</v>
      </c>
      <c r="AO1500">
        <v>0.96111932994455462</v>
      </c>
      <c r="AP1500">
        <v>0.96111932994455462</v>
      </c>
      <c r="AQ1500">
        <v>0.96111932994455462</v>
      </c>
      <c r="AR1500">
        <v>17.22694169053652</v>
      </c>
      <c r="AS1500">
        <v>17.22694169053652</v>
      </c>
      <c r="AT1500">
        <v>17.22694169053652</v>
      </c>
      <c r="AU1500">
        <v>17.22694169053652</v>
      </c>
      <c r="AV1500" t="str">
        <f>VLOOKUP(Sheet1[[#This Row],[NPDES ID2]],Combined_Sheet__Major_Only___2[[NPDES ID2]:[ECHO BFR]],3,FALSE)</f>
        <v>VA</v>
      </c>
      <c r="AW1500" t="s">
        <v>12185</v>
      </c>
      <c r="AX1500" t="str">
        <f>VLOOKUP(Sheet1[[#This Row],[NPDES ID2]],Combined_Sheet__Major_Only___2[[NPDES ID2]:[ECHO BFR]],27,FALSE)</f>
        <v>methaneBioCaptureRecover</v>
      </c>
      <c r="AY1500" t="str">
        <f>VLOOKUP(Sheet1[[#This Row],[NPDES ID2]],Combined_Sheet__Major_Only___2[[NPDES ID2]:[ECHO BFR]],28,FALSE)</f>
        <v>-</v>
      </c>
      <c r="AZ1500" t="str">
        <f>VLOOKUP(Sheet1[[#This Row],[NPDES ID2]],Combined_Sheet__Major_Only___2[[NPDES ID2]:[ECHO BFR]],29,FALSE)</f>
        <v>thickening, preliminaryOps</v>
      </c>
      <c r="BA1500">
        <f>VLOOKUP(Sheet1[[#This Row],[NPDES ID2]],Combined_Sheet__Major_Only___2[[NPDES ID2]:[ECHO BFR]],17,FALSE)</f>
        <v>37.084010999999997</v>
      </c>
      <c r="BB1500">
        <f>VLOOKUP(Sheet1[[#This Row],[NPDES ID2]],Combined_Sheet__Major_Only___2[[NPDES ID2]:[ECHO BFR]],18,FALSE)</f>
        <v>-76.531216000000001</v>
      </c>
      <c r="BC1500" s="2" t="str">
        <f>IF(ISNUMBER(SEARCH("aerobic",$AW1500)),"aerobic","")</f>
        <v/>
      </c>
      <c r="BD1500" s="2" t="str">
        <f>IF(ISNUMBER(SEARCH("anaer",$AW1500)),"anaer","")</f>
        <v>anaer</v>
      </c>
      <c r="BE1500" s="2" t="str">
        <f>IF(ISNUMBER(SEARCH("thickening",$AZ1500)),"thickening","")</f>
        <v>thickening</v>
      </c>
      <c r="BF1500" s="3" t="str">
        <f>IF(ISNUMBER(SEARCH("airDry",$AW1500)),"airDry","")</f>
        <v/>
      </c>
      <c r="BG1500" s="3" t="str">
        <f>IF(ISNUMBER(SEARCH("heatDry",$AY1500)),"heatDry","")</f>
        <v/>
      </c>
      <c r="BH1500" s="3" t="str">
        <f>IF(AND(ISNUMBER(SEARCH("aerobic",$AW1500)),ISNUMBER(SEARCH("anaer",$AW1500))),"Combined Aer and Anaer.","")</f>
        <v/>
      </c>
    </row>
    <row r="1501" spans="1:60" x14ac:dyDescent="0.25">
      <c r="A1501" s="5">
        <v>63</v>
      </c>
      <c r="B1501" t="s">
        <v>358</v>
      </c>
      <c r="C1501">
        <v>63.76</v>
      </c>
      <c r="D1501">
        <v>1548.400682490724</v>
      </c>
      <c r="E1501">
        <v>1531.8427616512829</v>
      </c>
      <c r="F1501">
        <v>1061.318577416775</v>
      </c>
      <c r="G1501">
        <v>2022.698912709862</v>
      </c>
      <c r="H1501">
        <v>-110.6998910224504</v>
      </c>
      <c r="I1501">
        <v>-112.11907208163041</v>
      </c>
      <c r="J1501">
        <v>-131.4652222885058</v>
      </c>
      <c r="K1501">
        <v>-89.155469168001275</v>
      </c>
      <c r="L1501">
        <v>44.017525407082204</v>
      </c>
      <c r="M1501">
        <v>43.856837007598521</v>
      </c>
      <c r="N1501">
        <v>43.294787851392229</v>
      </c>
      <c r="O1501">
        <v>45.20840420532528</v>
      </c>
      <c r="P1501">
        <v>1.4941639054560969</v>
      </c>
      <c r="Q1501">
        <v>1.508000731481981</v>
      </c>
      <c r="R1501">
        <v>1.221773563729478</v>
      </c>
      <c r="S1501">
        <v>1.744876756753486</v>
      </c>
      <c r="T1501">
        <v>62844.618612438069</v>
      </c>
      <c r="U1501">
        <v>62844.72465203004</v>
      </c>
      <c r="V1501">
        <v>62801.664323096571</v>
      </c>
      <c r="W1501">
        <v>62887.72989544709</v>
      </c>
      <c r="X1501">
        <v>4097.2179157468963</v>
      </c>
      <c r="Y1501">
        <v>4111.7528220505137</v>
      </c>
      <c r="Z1501">
        <v>3986.5050639947772</v>
      </c>
      <c r="AA1501">
        <v>4165.9748810788215</v>
      </c>
      <c r="AB1501">
        <v>630.75625971454394</v>
      </c>
      <c r="AC1501">
        <v>623.18938654324609</v>
      </c>
      <c r="AD1501">
        <v>549.32361964949189</v>
      </c>
      <c r="AE1501">
        <v>729.25495556542808</v>
      </c>
      <c r="AF1501">
        <v>67.65573908046467</v>
      </c>
      <c r="AG1501">
        <v>67.408780003390007</v>
      </c>
      <c r="AH1501">
        <v>66.544865872075533</v>
      </c>
      <c r="AI1501">
        <v>69.486113443570432</v>
      </c>
      <c r="AJ1501">
        <v>0.60299474743818282</v>
      </c>
      <c r="AK1501">
        <v>0.60299474463081215</v>
      </c>
      <c r="AL1501">
        <v>0.6029931840204682</v>
      </c>
      <c r="AM1501">
        <v>0.60299628473635536</v>
      </c>
      <c r="AN1501">
        <v>0.96106053706947125</v>
      </c>
      <c r="AO1501">
        <v>0.96106053706947125</v>
      </c>
      <c r="AP1501">
        <v>0.96106053706947125</v>
      </c>
      <c r="AQ1501">
        <v>0.96106053706947125</v>
      </c>
      <c r="AR1501">
        <v>16.092874909635899</v>
      </c>
      <c r="AS1501">
        <v>16.09287490963591</v>
      </c>
      <c r="AT1501">
        <v>16.09287490963591</v>
      </c>
      <c r="AU1501">
        <v>16.09287490963591</v>
      </c>
      <c r="AV1501" t="str">
        <f>VLOOKUP(Sheet1[[#This Row],[NPDES ID2]],Combined_Sheet__Major_Only___2[[NPDES ID2]:[ECHO BFR]],3,FALSE)</f>
        <v>TX</v>
      </c>
      <c r="AW1501" t="s">
        <v>41</v>
      </c>
      <c r="AX1501" t="str">
        <f>VLOOKUP(Sheet1[[#This Row],[NPDES ID2]],Combined_Sheet__Major_Only___2[[NPDES ID2]:[ECHO BFR]],27,FALSE)</f>
        <v>-</v>
      </c>
      <c r="AY1501" t="str">
        <f>VLOOKUP(Sheet1[[#This Row],[NPDES ID2]],Combined_Sheet__Major_Only___2[[NPDES ID2]:[ECHO BFR]],28,FALSE)</f>
        <v>-</v>
      </c>
      <c r="AZ1501" t="str">
        <f>VLOOKUP(Sheet1[[#This Row],[NPDES ID2]],Combined_Sheet__Major_Only___2[[NPDES ID2]:[ECHO BFR]],29,FALSE)</f>
        <v>thickening</v>
      </c>
      <c r="BA1501">
        <f>VLOOKUP(Sheet1[[#This Row],[NPDES ID2]],Combined_Sheet__Major_Only___2[[NPDES ID2]:[ECHO BFR]],17,FALSE)</f>
        <v>29.945222000000001</v>
      </c>
      <c r="BB1501">
        <f>VLOOKUP(Sheet1[[#This Row],[NPDES ID2]],Combined_Sheet__Major_Only___2[[NPDES ID2]:[ECHO BFR]],18,FALSE)</f>
        <v>-95.436027999999993</v>
      </c>
      <c r="BC1501" s="2" t="str">
        <f>IF(ISNUMBER(SEARCH("aerobic",$AW1501)),"aerobic","")</f>
        <v>aerobic</v>
      </c>
      <c r="BD1501" s="2" t="str">
        <f>IF(ISNUMBER(SEARCH("anaer",$AW1501)),"anaer","")</f>
        <v/>
      </c>
      <c r="BE1501" s="2" t="str">
        <f>IF(ISNUMBER(SEARCH("thickening",$AZ1501)),"thickening","")</f>
        <v>thickening</v>
      </c>
      <c r="BF1501" s="4" t="str">
        <f>IF(ISNUMBER(SEARCH("airDry",$AW1501)),"airDry","")</f>
        <v/>
      </c>
      <c r="BG1501" s="4" t="str">
        <f>IF(ISNUMBER(SEARCH("heatDry",$AY1501)),"heatDry","")</f>
        <v/>
      </c>
      <c r="BH1501" s="4" t="str">
        <f>IF(AND(ISNUMBER(SEARCH("aerobic",$AW1501)),ISNUMBER(SEARCH("anaer",$AW1501))),"Combined Aer and Anaer.","")</f>
        <v/>
      </c>
    </row>
    <row r="1502" spans="1:60" x14ac:dyDescent="0.25">
      <c r="A1502" s="5">
        <v>1167</v>
      </c>
      <c r="B1502" t="s">
        <v>5600</v>
      </c>
      <c r="C1502">
        <v>278.91000000000003</v>
      </c>
      <c r="D1502">
        <v>459.93227627860398</v>
      </c>
      <c r="E1502">
        <v>457.13670031172961</v>
      </c>
      <c r="F1502">
        <v>347.6292946163187</v>
      </c>
      <c r="G1502">
        <v>570.02242431120749</v>
      </c>
      <c r="H1502">
        <v>-109.2899160007569</v>
      </c>
      <c r="I1502">
        <v>-110.660353127748</v>
      </c>
      <c r="J1502">
        <v>-130.10622899323769</v>
      </c>
      <c r="K1502">
        <v>-87.786326309266158</v>
      </c>
      <c r="L1502">
        <v>194.76482019716079</v>
      </c>
      <c r="M1502">
        <v>194.0787391069467</v>
      </c>
      <c r="N1502">
        <v>191.67926288388949</v>
      </c>
      <c r="O1502">
        <v>199.84913295692559</v>
      </c>
      <c r="P1502">
        <v>6.5314994284444072</v>
      </c>
      <c r="Q1502">
        <v>6.5970769791535986</v>
      </c>
      <c r="R1502">
        <v>5.3324953292576351</v>
      </c>
      <c r="S1502">
        <v>7.6505052301797969</v>
      </c>
      <c r="T1502">
        <v>62817.155838113831</v>
      </c>
      <c r="U1502">
        <v>62817.261832684293</v>
      </c>
      <c r="V1502">
        <v>62774.219785994857</v>
      </c>
      <c r="W1502">
        <v>62860.248817245098</v>
      </c>
      <c r="X1502">
        <v>4048.7804983556289</v>
      </c>
      <c r="Y1502">
        <v>4062.729953727166</v>
      </c>
      <c r="Z1502">
        <v>3943.0762666093028</v>
      </c>
      <c r="AA1502">
        <v>4114.3417761551709</v>
      </c>
      <c r="AB1502">
        <v>616.66035710345182</v>
      </c>
      <c r="AC1502">
        <v>609.38993844645006</v>
      </c>
      <c r="AD1502">
        <v>537.84668984807854</v>
      </c>
      <c r="AE1502">
        <v>711.47091160165508</v>
      </c>
      <c r="AF1502">
        <v>68.434940724259562</v>
      </c>
      <c r="AG1502">
        <v>68.19396643371158</v>
      </c>
      <c r="AH1502">
        <v>67.350707625873326</v>
      </c>
      <c r="AI1502">
        <v>70.221304689857192</v>
      </c>
      <c r="AJ1502">
        <v>0.61252679299051205</v>
      </c>
      <c r="AK1502">
        <v>0.61252678068461663</v>
      </c>
      <c r="AL1502">
        <v>0.61251995337355591</v>
      </c>
      <c r="AM1502">
        <v>0.6125335184064431</v>
      </c>
      <c r="AN1502">
        <v>0.9610444644593179</v>
      </c>
      <c r="AO1502">
        <v>0.96104446445931757</v>
      </c>
      <c r="AP1502">
        <v>0.96104446445931757</v>
      </c>
      <c r="AQ1502">
        <v>0.96104446445931757</v>
      </c>
      <c r="AR1502">
        <v>16.385893469071078</v>
      </c>
      <c r="AS1502">
        <v>16.385893469071078</v>
      </c>
      <c r="AT1502">
        <v>16.385893469071078</v>
      </c>
      <c r="AU1502">
        <v>16.385893469071078</v>
      </c>
      <c r="AV1502" t="str">
        <f>VLOOKUP(Sheet1[[#This Row],[NPDES ID2]],Combined_Sheet__Major_Only___2[[NPDES ID2]:[ECHO BFR]],3,FALSE)</f>
        <v>TX</v>
      </c>
      <c r="AW1502" t="s">
        <v>544</v>
      </c>
      <c r="AX1502" t="str">
        <f>VLOOKUP(Sheet1[[#This Row],[NPDES ID2]],Combined_Sheet__Major_Only___2[[NPDES ID2]:[ECHO BFR]],27,FALSE)</f>
        <v>-</v>
      </c>
      <c r="AY1502" t="str">
        <f>VLOOKUP(Sheet1[[#This Row],[NPDES ID2]],Combined_Sheet__Major_Only___2[[NPDES ID2]:[ECHO BFR]],28,FALSE)</f>
        <v>-</v>
      </c>
      <c r="AZ1502" t="str">
        <f>VLOOKUP(Sheet1[[#This Row],[NPDES ID2]],Combined_Sheet__Major_Only___2[[NPDES ID2]:[ECHO BFR]],29,FALSE)</f>
        <v>thickening</v>
      </c>
      <c r="BA1502">
        <f>VLOOKUP(Sheet1[[#This Row],[NPDES ID2]],Combined_Sheet__Major_Only___2[[NPDES ID2]:[ECHO BFR]],17,FALSE)</f>
        <v>29.774609999999999</v>
      </c>
      <c r="BB1502">
        <f>VLOOKUP(Sheet1[[#This Row],[NPDES ID2]],Combined_Sheet__Major_Only___2[[NPDES ID2]:[ECHO BFR]],18,FALSE)</f>
        <v>-95.754099999999994</v>
      </c>
      <c r="BC1502" s="2" t="str">
        <f>IF(ISNUMBER(SEARCH("aerobic",$AW1502)),"aerobic","")</f>
        <v>aerobic</v>
      </c>
      <c r="BD1502" s="2" t="str">
        <f>IF(ISNUMBER(SEARCH("anaer",$AW1502)),"anaer","")</f>
        <v/>
      </c>
      <c r="BE1502" s="2" t="str">
        <f>IF(ISNUMBER(SEARCH("thickening",$AZ1502)),"thickening","")</f>
        <v>thickening</v>
      </c>
      <c r="BF1502" s="4" t="str">
        <f>IF(ISNUMBER(SEARCH("airDry",$AW1502)),"airDry","")</f>
        <v/>
      </c>
      <c r="BG1502" s="4" t="str">
        <f>IF(ISNUMBER(SEARCH("heatDry",$AY1502)),"heatDry","")</f>
        <v/>
      </c>
      <c r="BH1502" s="4" t="str">
        <f>IF(AND(ISNUMBER(SEARCH("aerobic",$AW1502)),ISNUMBER(SEARCH("anaer",$AW1502))),"Combined Aer and Anaer.","")</f>
        <v/>
      </c>
    </row>
    <row r="1503" spans="1:60" x14ac:dyDescent="0.25">
      <c r="A1503" s="5">
        <v>2385</v>
      </c>
      <c r="B1503" t="s">
        <v>11122</v>
      </c>
      <c r="C1503">
        <v>304.10000000000002</v>
      </c>
      <c r="D1503">
        <v>433.98141598146577</v>
      </c>
      <c r="E1503">
        <v>432.04275527983361</v>
      </c>
      <c r="F1503">
        <v>331.46046315275117</v>
      </c>
      <c r="G1503">
        <v>535.18436351023263</v>
      </c>
      <c r="H1503">
        <v>-108.393405592039</v>
      </c>
      <c r="I1503">
        <v>-109.7252683912284</v>
      </c>
      <c r="J1503">
        <v>-129.24463723082519</v>
      </c>
      <c r="K1503">
        <v>-86.929020951839277</v>
      </c>
      <c r="L1503">
        <v>213.96941051440541</v>
      </c>
      <c r="M1503">
        <v>213.23364856799441</v>
      </c>
      <c r="N1503">
        <v>210.66045632507101</v>
      </c>
      <c r="O1503">
        <v>219.4218500096035</v>
      </c>
      <c r="P1503">
        <v>7.1181251855886991</v>
      </c>
      <c r="Q1503">
        <v>7.1942689212308082</v>
      </c>
      <c r="R1503">
        <v>5.805381379688936</v>
      </c>
      <c r="S1503">
        <v>8.3543955088538038</v>
      </c>
      <c r="T1503">
        <v>62726.108971616748</v>
      </c>
      <c r="U1503">
        <v>62726.214816928114</v>
      </c>
      <c r="V1503">
        <v>62683.233381049991</v>
      </c>
      <c r="W1503">
        <v>62769.141268214837</v>
      </c>
      <c r="X1503">
        <v>4012.3769182610931</v>
      </c>
      <c r="Y1503">
        <v>4025.9302688586931</v>
      </c>
      <c r="Z1503">
        <v>3910.0289922608699</v>
      </c>
      <c r="AA1503">
        <v>4075.80149281692</v>
      </c>
      <c r="AB1503">
        <v>606.87363855590036</v>
      </c>
      <c r="AC1503">
        <v>599.79804405403013</v>
      </c>
      <c r="AD1503">
        <v>529.820021094975</v>
      </c>
      <c r="AE1503">
        <v>699.23561834988334</v>
      </c>
      <c r="AF1503">
        <v>68.955221523993089</v>
      </c>
      <c r="AG1503">
        <v>68.718213712655938</v>
      </c>
      <c r="AH1503">
        <v>67.888796926084723</v>
      </c>
      <c r="AI1503">
        <v>70.712228772175322</v>
      </c>
      <c r="AJ1503">
        <v>0.61889257598598391</v>
      </c>
      <c r="AK1503">
        <v>0.61889256257813074</v>
      </c>
      <c r="AL1503">
        <v>0.61888512539496487</v>
      </c>
      <c r="AM1503">
        <v>0.61889990218190549</v>
      </c>
      <c r="AN1503">
        <v>0.96099108416926537</v>
      </c>
      <c r="AO1503">
        <v>0.96099108416926537</v>
      </c>
      <c r="AP1503">
        <v>0.96099108416926537</v>
      </c>
      <c r="AQ1503">
        <v>0.96099108416926537</v>
      </c>
      <c r="AR1503">
        <v>16.581679528017538</v>
      </c>
      <c r="AS1503">
        <v>16.581679528017538</v>
      </c>
      <c r="AT1503">
        <v>16.581679528017538</v>
      </c>
      <c r="AU1503">
        <v>16.581679528017538</v>
      </c>
      <c r="AV1503" t="str">
        <f>VLOOKUP(Sheet1[[#This Row],[NPDES ID2]],Combined_Sheet__Major_Only___2[[NPDES ID2]:[ECHO BFR]],3,FALSE)</f>
        <v>IA</v>
      </c>
      <c r="AW1503" t="s">
        <v>12185</v>
      </c>
      <c r="AX1503" t="str">
        <f>VLOOKUP(Sheet1[[#This Row],[NPDES ID2]],Combined_Sheet__Major_Only___2[[NPDES ID2]:[ECHO BFR]],27,FALSE)</f>
        <v>methaneBioCaptureRecover, tempSludgeStore</v>
      </c>
      <c r="AY1503" t="str">
        <f>VLOOKUP(Sheet1[[#This Row],[NPDES ID2]],Combined_Sheet__Major_Only___2[[NPDES ID2]:[ECHO BFR]],28,FALSE)</f>
        <v>-</v>
      </c>
      <c r="AZ1503" t="str">
        <f>VLOOKUP(Sheet1[[#This Row],[NPDES ID2]],Combined_Sheet__Major_Only___2[[NPDES ID2]:[ECHO BFR]],29,FALSE)</f>
        <v>thickening</v>
      </c>
      <c r="BA1503">
        <f>VLOOKUP(Sheet1[[#This Row],[NPDES ID2]],Combined_Sheet__Major_Only___2[[NPDES ID2]:[ECHO BFR]],17,FALSE)</f>
        <v>42.535277999999998</v>
      </c>
      <c r="BB1503">
        <f>VLOOKUP(Sheet1[[#This Row],[NPDES ID2]],Combined_Sheet__Major_Only___2[[NPDES ID2]:[ECHO BFR]],18,FALSE)</f>
        <v>-92.439722000000003</v>
      </c>
      <c r="BC1503" s="2" t="str">
        <f>IF(ISNUMBER(SEARCH("aerobic",$AW1503)),"aerobic","")</f>
        <v/>
      </c>
      <c r="BD1503" s="2" t="str">
        <f>IF(ISNUMBER(SEARCH("anaer",$AW1503)),"anaer","")</f>
        <v>anaer</v>
      </c>
      <c r="BE1503" s="2" t="str">
        <f>IF(ISNUMBER(SEARCH("thickening",$AZ1503)),"thickening","")</f>
        <v>thickening</v>
      </c>
      <c r="BF1503" s="4" t="str">
        <f>IF(ISNUMBER(SEARCH("airDry",$AW1503)),"airDry","")</f>
        <v/>
      </c>
      <c r="BG1503" s="4" t="str">
        <f>IF(ISNUMBER(SEARCH("heatDry",$AY1503)),"heatDry","")</f>
        <v/>
      </c>
      <c r="BH1503" s="4" t="str">
        <f>IF(AND(ISNUMBER(SEARCH("aerobic",$AW1503)),ISNUMBER(SEARCH("anaer",$AW1503))),"Combined Aer and Anaer.","")</f>
        <v/>
      </c>
    </row>
    <row r="1504" spans="1:60" x14ac:dyDescent="0.25">
      <c r="A1504" s="5">
        <v>1404</v>
      </c>
      <c r="B1504" t="s">
        <v>6653</v>
      </c>
      <c r="C1504">
        <v>139.01300000000001</v>
      </c>
      <c r="D1504">
        <v>779.34419216171943</v>
      </c>
      <c r="E1504">
        <v>774.24397390183208</v>
      </c>
      <c r="F1504">
        <v>555.84586171696242</v>
      </c>
      <c r="G1504">
        <v>1005.31480054449</v>
      </c>
      <c r="H1504">
        <v>-111.46354729721</v>
      </c>
      <c r="I1504">
        <v>-112.84950978337589</v>
      </c>
      <c r="J1504">
        <v>-132.1981884413361</v>
      </c>
      <c r="K1504">
        <v>-89.876107849529319</v>
      </c>
      <c r="L1504">
        <v>95.345461242952581</v>
      </c>
      <c r="M1504">
        <v>94.990366494456168</v>
      </c>
      <c r="N1504">
        <v>93.74837858397494</v>
      </c>
      <c r="O1504">
        <v>97.977051872216208</v>
      </c>
      <c r="P1504">
        <v>3.258897311890935</v>
      </c>
      <c r="Q1504">
        <v>3.287635284285209</v>
      </c>
      <c r="R1504">
        <v>2.6671280749166231</v>
      </c>
      <c r="S1504">
        <v>3.7992655217963751</v>
      </c>
      <c r="T1504">
        <v>62719.361633634428</v>
      </c>
      <c r="U1504">
        <v>62719.467467884453</v>
      </c>
      <c r="V1504">
        <v>62676.490523776833</v>
      </c>
      <c r="W1504">
        <v>62762.389433146833</v>
      </c>
      <c r="X1504">
        <v>4115.8428205889204</v>
      </c>
      <c r="Y1504">
        <v>4130.6866002352835</v>
      </c>
      <c r="Z1504">
        <v>4002.4669992507529</v>
      </c>
      <c r="AA1504">
        <v>4186.3048584646558</v>
      </c>
      <c r="AB1504">
        <v>637.5760193820729</v>
      </c>
      <c r="AC1504">
        <v>629.85104547785249</v>
      </c>
      <c r="AD1504">
        <v>554.77696735970324</v>
      </c>
      <c r="AE1504">
        <v>738.00758499779124</v>
      </c>
      <c r="AF1504">
        <v>67.216119064698077</v>
      </c>
      <c r="AG1504">
        <v>66.965834154661479</v>
      </c>
      <c r="AH1504">
        <v>66.090189440933784</v>
      </c>
      <c r="AI1504">
        <v>69.07126208536107</v>
      </c>
      <c r="AJ1504">
        <v>0.59761776044309012</v>
      </c>
      <c r="AK1504">
        <v>0.59761775432738606</v>
      </c>
      <c r="AL1504">
        <v>0.59761435705430554</v>
      </c>
      <c r="AM1504">
        <v>0.59762110698444748</v>
      </c>
      <c r="AN1504">
        <v>0.96098712241808004</v>
      </c>
      <c r="AO1504">
        <v>0.96098712241807993</v>
      </c>
      <c r="AP1504">
        <v>0.96098712241807993</v>
      </c>
      <c r="AQ1504">
        <v>0.96098712241807993</v>
      </c>
      <c r="AR1504">
        <v>15.927419726554181</v>
      </c>
      <c r="AS1504">
        <v>15.927419726554181</v>
      </c>
      <c r="AT1504">
        <v>15.927419726554181</v>
      </c>
      <c r="AU1504">
        <v>15.927419726554181</v>
      </c>
      <c r="AV1504" t="str">
        <f>VLOOKUP(Sheet1[[#This Row],[NPDES ID2]],Combined_Sheet__Major_Only___2[[NPDES ID2]:[ECHO BFR]],3,FALSE)</f>
        <v>PA</v>
      </c>
      <c r="AW1504" t="s">
        <v>41</v>
      </c>
      <c r="AX1504" t="str">
        <f>VLOOKUP(Sheet1[[#This Row],[NPDES ID2]],Combined_Sheet__Major_Only___2[[NPDES ID2]:[ECHO BFR]],27,FALSE)</f>
        <v>other</v>
      </c>
      <c r="AY1504" t="str">
        <f>VLOOKUP(Sheet1[[#This Row],[NPDES ID2]],Combined_Sheet__Major_Only___2[[NPDES ID2]:[ECHO BFR]],28,FALSE)</f>
        <v>-</v>
      </c>
      <c r="AZ1504" t="str">
        <f>VLOOKUP(Sheet1[[#This Row],[NPDES ID2]],Combined_Sheet__Major_Only___2[[NPDES ID2]:[ECHO BFR]],29,FALSE)</f>
        <v>thickening</v>
      </c>
      <c r="BA1504">
        <f>VLOOKUP(Sheet1[[#This Row],[NPDES ID2]],Combined_Sheet__Major_Only___2[[NPDES ID2]:[ECHO BFR]],17,FALSE)</f>
        <v>40.425623999999999</v>
      </c>
      <c r="BB1504">
        <f>VLOOKUP(Sheet1[[#This Row],[NPDES ID2]],Combined_Sheet__Major_Only___2[[NPDES ID2]:[ECHO BFR]],18,FALSE)</f>
        <v>-80.111722</v>
      </c>
      <c r="BC1504" s="2" t="str">
        <f>IF(ISNUMBER(SEARCH("aerobic",$AW1504)),"aerobic","")</f>
        <v>aerobic</v>
      </c>
      <c r="BD1504" s="2" t="str">
        <f>IF(ISNUMBER(SEARCH("anaer",$AW1504)),"anaer","")</f>
        <v/>
      </c>
      <c r="BE1504" s="2" t="str">
        <f>IF(ISNUMBER(SEARCH("thickening",$AZ1504)),"thickening","")</f>
        <v>thickening</v>
      </c>
      <c r="BF1504" s="3" t="str">
        <f>IF(ISNUMBER(SEARCH("airDry",$AW1504)),"airDry","")</f>
        <v/>
      </c>
      <c r="BG1504" s="3" t="str">
        <f>IF(ISNUMBER(SEARCH("heatDry",$AY1504)),"heatDry","")</f>
        <v/>
      </c>
      <c r="BH1504" s="3" t="str">
        <f>IF(AND(ISNUMBER(SEARCH("aerobic",$AW1504)),ISNUMBER(SEARCH("anaer",$AW1504))),"Combined Aer and Anaer.","")</f>
        <v/>
      </c>
    </row>
    <row r="1505" spans="1:60" x14ac:dyDescent="0.25">
      <c r="A1505" s="5">
        <v>2488</v>
      </c>
      <c r="B1505" t="s">
        <v>11572</v>
      </c>
      <c r="C1505">
        <v>191.21</v>
      </c>
      <c r="D1505">
        <v>597.06861771113586</v>
      </c>
      <c r="E1505">
        <v>593.63520319156589</v>
      </c>
      <c r="F1505">
        <v>434.65606162311502</v>
      </c>
      <c r="G1505">
        <v>757.58876069896712</v>
      </c>
      <c r="H1505">
        <v>-109.7619509031078</v>
      </c>
      <c r="I1505">
        <v>-111.15571984270311</v>
      </c>
      <c r="J1505">
        <v>-130.5613534350129</v>
      </c>
      <c r="K1505">
        <v>-88.246180533062571</v>
      </c>
      <c r="L1505">
        <v>133.01474742519241</v>
      </c>
      <c r="M1505">
        <v>132.540535186939</v>
      </c>
      <c r="N1505">
        <v>130.88196533840801</v>
      </c>
      <c r="O1505">
        <v>136.5290595097355</v>
      </c>
      <c r="P1505">
        <v>4.4787901251613507</v>
      </c>
      <c r="Q1505">
        <v>4.5225902496317394</v>
      </c>
      <c r="R1505">
        <v>3.658511821327326</v>
      </c>
      <c r="S1505">
        <v>5.2408179954006568</v>
      </c>
      <c r="T1505">
        <v>62717.621514076141</v>
      </c>
      <c r="U1505">
        <v>62717.727345473468</v>
      </c>
      <c r="V1505">
        <v>62674.751559780867</v>
      </c>
      <c r="W1505">
        <v>62760.648153802736</v>
      </c>
      <c r="X1505">
        <v>4057.838086459376</v>
      </c>
      <c r="Y1505">
        <v>4071.9566491266178</v>
      </c>
      <c r="Z1505">
        <v>3950.66462925112</v>
      </c>
      <c r="AA1505">
        <v>4124.3395131461584</v>
      </c>
      <c r="AB1505">
        <v>620.23465792675017</v>
      </c>
      <c r="AC1505">
        <v>612.87987842289749</v>
      </c>
      <c r="AD1505">
        <v>540.69913228157884</v>
      </c>
      <c r="AE1505">
        <v>716.08716761648293</v>
      </c>
      <c r="AF1505">
        <v>68.174031974609562</v>
      </c>
      <c r="AG1505">
        <v>67.931049543806736</v>
      </c>
      <c r="AH1505">
        <v>67.080880352666114</v>
      </c>
      <c r="AI1505">
        <v>69.975138124096517</v>
      </c>
      <c r="AJ1505">
        <v>0.60933484162434592</v>
      </c>
      <c r="AK1505">
        <v>0.60933483320299853</v>
      </c>
      <c r="AL1505">
        <v>0.60933015729360207</v>
      </c>
      <c r="AM1505">
        <v>0.60933944772241799</v>
      </c>
      <c r="AN1505">
        <v>0.96098610056301947</v>
      </c>
      <c r="AO1505">
        <v>0.9609861005630197</v>
      </c>
      <c r="AP1505">
        <v>0.9609861005630197</v>
      </c>
      <c r="AQ1505">
        <v>0.9609861005630197</v>
      </c>
      <c r="AR1505">
        <v>16.287784998548229</v>
      </c>
      <c r="AS1505">
        <v>16.287784998548229</v>
      </c>
      <c r="AT1505">
        <v>16.287784998548229</v>
      </c>
      <c r="AU1505">
        <v>16.287784998548229</v>
      </c>
      <c r="AV1505" t="str">
        <f>VLOOKUP(Sheet1[[#This Row],[NPDES ID2]],Combined_Sheet__Major_Only___2[[NPDES ID2]:[ECHO BFR]],3,FALSE)</f>
        <v>TX</v>
      </c>
      <c r="AW1505" t="s">
        <v>41</v>
      </c>
      <c r="AX1505" t="str">
        <f>VLOOKUP(Sheet1[[#This Row],[NPDES ID2]],Combined_Sheet__Major_Only___2[[NPDES ID2]:[ECHO BFR]],27,FALSE)</f>
        <v>-</v>
      </c>
      <c r="AY1505" t="str">
        <f>VLOOKUP(Sheet1[[#This Row],[NPDES ID2]],Combined_Sheet__Major_Only___2[[NPDES ID2]:[ECHO BFR]],28,FALSE)</f>
        <v>-</v>
      </c>
      <c r="AZ1505" t="str">
        <f>VLOOKUP(Sheet1[[#This Row],[NPDES ID2]],Combined_Sheet__Major_Only___2[[NPDES ID2]:[ECHO BFR]],29,FALSE)</f>
        <v>thickening</v>
      </c>
      <c r="BA1505">
        <f>VLOOKUP(Sheet1[[#This Row],[NPDES ID2]],Combined_Sheet__Major_Only___2[[NPDES ID2]:[ECHO BFR]],17,FALSE)</f>
        <v>29.365531000000001</v>
      </c>
      <c r="BB1505">
        <f>VLOOKUP(Sheet1[[#This Row],[NPDES ID2]],Combined_Sheet__Major_Only___2[[NPDES ID2]:[ECHO BFR]],18,FALSE)</f>
        <v>-95.234120000000004</v>
      </c>
      <c r="BC1505" s="2" t="str">
        <f>IF(ISNUMBER(SEARCH("aerobic",$AW1505)),"aerobic","")</f>
        <v>aerobic</v>
      </c>
      <c r="BD1505" s="2" t="str">
        <f>IF(ISNUMBER(SEARCH("anaer",$AW1505)),"anaer","")</f>
        <v/>
      </c>
      <c r="BE1505" s="2" t="str">
        <f>IF(ISNUMBER(SEARCH("thickening",$AZ1505)),"thickening","")</f>
        <v>thickening</v>
      </c>
      <c r="BF1505" s="3" t="str">
        <f>IF(ISNUMBER(SEARCH("airDry",$AW1505)),"airDry","")</f>
        <v/>
      </c>
      <c r="BG1505" s="3" t="str">
        <f>IF(ISNUMBER(SEARCH("heatDry",$AY1505)),"heatDry","")</f>
        <v/>
      </c>
      <c r="BH1505" s="3" t="str">
        <f>IF(AND(ISNUMBER(SEARCH("aerobic",$AW1505)),ISNUMBER(SEARCH("anaer",$AW1505))),"Combined Aer and Anaer.","")</f>
        <v/>
      </c>
    </row>
    <row r="1506" spans="1:60" x14ac:dyDescent="0.25">
      <c r="A1506" s="5">
        <v>1272</v>
      </c>
      <c r="B1506" t="s">
        <v>6068</v>
      </c>
      <c r="C1506">
        <v>200</v>
      </c>
      <c r="D1506">
        <v>579.00299245948884</v>
      </c>
      <c r="E1506">
        <v>575.56089706949001</v>
      </c>
      <c r="F1506">
        <v>423.00577395257341</v>
      </c>
      <c r="G1506">
        <v>732.87583961480959</v>
      </c>
      <c r="H1506">
        <v>-110.06558648071071</v>
      </c>
      <c r="I1506">
        <v>-111.4716067018779</v>
      </c>
      <c r="J1506">
        <v>-130.85301180019121</v>
      </c>
      <c r="K1506">
        <v>-88.534881230495657</v>
      </c>
      <c r="L1506">
        <v>138.7716236276863</v>
      </c>
      <c r="M1506">
        <v>138.27288719746451</v>
      </c>
      <c r="N1506">
        <v>136.5285508935423</v>
      </c>
      <c r="O1506">
        <v>142.46767202354269</v>
      </c>
      <c r="P1506">
        <v>4.6854009906540037</v>
      </c>
      <c r="Q1506">
        <v>4.7303974577519288</v>
      </c>
      <c r="R1506">
        <v>3.8286235881404558</v>
      </c>
      <c r="S1506">
        <v>5.4788710977110702</v>
      </c>
      <c r="T1506">
        <v>62715.254968942449</v>
      </c>
      <c r="U1506">
        <v>62715.360796460147</v>
      </c>
      <c r="V1506">
        <v>62672.386586200359</v>
      </c>
      <c r="W1506">
        <v>62758.280031372</v>
      </c>
      <c r="X1506">
        <v>4068.1613200629172</v>
      </c>
      <c r="Y1506">
        <v>4082.4098062480912</v>
      </c>
      <c r="Z1506">
        <v>3959.8792334106761</v>
      </c>
      <c r="AA1506">
        <v>4135.3702173721067</v>
      </c>
      <c r="AB1506">
        <v>623.31290243350395</v>
      </c>
      <c r="AC1506">
        <v>615.89307004753255</v>
      </c>
      <c r="AD1506">
        <v>543.20019564151232</v>
      </c>
      <c r="AE1506">
        <v>719.98050232098456</v>
      </c>
      <c r="AF1506">
        <v>67.998705527530674</v>
      </c>
      <c r="AG1506">
        <v>67.75439106060584</v>
      </c>
      <c r="AH1506">
        <v>66.899551209997313</v>
      </c>
      <c r="AI1506">
        <v>69.809697752881092</v>
      </c>
      <c r="AJ1506">
        <v>0.60719003312706998</v>
      </c>
      <c r="AK1506">
        <v>0.60719002431858926</v>
      </c>
      <c r="AL1506">
        <v>0.60718513388494044</v>
      </c>
      <c r="AM1506">
        <v>0.60719485054942124</v>
      </c>
      <c r="AN1506">
        <v>0.96098471076448722</v>
      </c>
      <c r="AO1506">
        <v>0.96098471076448677</v>
      </c>
      <c r="AP1506">
        <v>0.96098471076448677</v>
      </c>
      <c r="AQ1506">
        <v>0.96098471076448677</v>
      </c>
      <c r="AR1506">
        <v>16.22180487233345</v>
      </c>
      <c r="AS1506">
        <v>16.22180487233345</v>
      </c>
      <c r="AT1506">
        <v>16.22180487233345</v>
      </c>
      <c r="AU1506">
        <v>16.22180487233345</v>
      </c>
      <c r="AV1506" t="str">
        <f>VLOOKUP(Sheet1[[#This Row],[NPDES ID2]],Combined_Sheet__Major_Only___2[[NPDES ID2]:[ECHO BFR]],3,FALSE)</f>
        <v>PA</v>
      </c>
      <c r="AW1506" t="s">
        <v>41</v>
      </c>
      <c r="AX1506" t="str">
        <f>VLOOKUP(Sheet1[[#This Row],[NPDES ID2]],Combined_Sheet__Major_Only___2[[NPDES ID2]:[ECHO BFR]],27,FALSE)</f>
        <v>-</v>
      </c>
      <c r="AY1506" t="str">
        <f>VLOOKUP(Sheet1[[#This Row],[NPDES ID2]],Combined_Sheet__Major_Only___2[[NPDES ID2]:[ECHO BFR]],28,FALSE)</f>
        <v>-</v>
      </c>
      <c r="AZ1506" t="str">
        <f>VLOOKUP(Sheet1[[#This Row],[NPDES ID2]],Combined_Sheet__Major_Only___2[[NPDES ID2]:[ECHO BFR]],29,FALSE)</f>
        <v>thickening</v>
      </c>
      <c r="BA1506">
        <f>VLOOKUP(Sheet1[[#This Row],[NPDES ID2]],Combined_Sheet__Major_Only___2[[NPDES ID2]:[ECHO BFR]],17,FALSE)</f>
        <v>40.21931</v>
      </c>
      <c r="BB1506">
        <f>VLOOKUP(Sheet1[[#This Row],[NPDES ID2]],Combined_Sheet__Major_Only___2[[NPDES ID2]:[ECHO BFR]],18,FALSE)</f>
        <v>-75.159509999999997</v>
      </c>
      <c r="BC1506" s="2" t="str">
        <f>IF(ISNUMBER(SEARCH("aerobic",$AW1506)),"aerobic","")</f>
        <v>aerobic</v>
      </c>
      <c r="BD1506" s="2" t="str">
        <f>IF(ISNUMBER(SEARCH("anaer",$AW1506)),"anaer","")</f>
        <v/>
      </c>
      <c r="BE1506" s="2" t="str">
        <f>IF(ISNUMBER(SEARCH("thickening",$AZ1506)),"thickening","")</f>
        <v>thickening</v>
      </c>
      <c r="BF1506" s="3" t="str">
        <f>IF(ISNUMBER(SEARCH("airDry",$AW1506)),"airDry","")</f>
        <v/>
      </c>
      <c r="BG1506" s="3" t="str">
        <f>IF(ISNUMBER(SEARCH("heatDry",$AY1506)),"heatDry","")</f>
        <v/>
      </c>
      <c r="BH1506" s="3" t="str">
        <f>IF(AND(ISNUMBER(SEARCH("aerobic",$AW1506)),ISNUMBER(SEARCH("anaer",$AW1506))),"Combined Aer and Anaer.","")</f>
        <v/>
      </c>
    </row>
    <row r="1507" spans="1:60" x14ac:dyDescent="0.25">
      <c r="A1507" s="5">
        <v>1796</v>
      </c>
      <c r="B1507" t="s">
        <v>8393</v>
      </c>
      <c r="C1507">
        <v>1.5900000000000001E-2</v>
      </c>
      <c r="D1507">
        <v>5832075.3858148847</v>
      </c>
      <c r="E1507">
        <v>5774625.3432360757</v>
      </c>
      <c r="F1507">
        <v>3856026.104712483</v>
      </c>
      <c r="G1507">
        <v>7697769.0570812235</v>
      </c>
      <c r="H1507">
        <v>-110.59893441360551</v>
      </c>
      <c r="I1507">
        <v>-112.02779476804901</v>
      </c>
      <c r="J1507">
        <v>-131.3693125913332</v>
      </c>
      <c r="K1507">
        <v>-89.066239848862153</v>
      </c>
      <c r="L1507">
        <v>1.0987450928130299E-2</v>
      </c>
      <c r="M1507">
        <v>1.0947461494251159E-2</v>
      </c>
      <c r="N1507">
        <v>1.0807583528316339E-2</v>
      </c>
      <c r="O1507">
        <v>1.128382211008548E-2</v>
      </c>
      <c r="P1507">
        <v>3.7258326874775371E-4</v>
      </c>
      <c r="Q1507">
        <v>3.7605837440995391E-4</v>
      </c>
      <c r="R1507">
        <v>3.0462017289675097E-4</v>
      </c>
      <c r="S1507">
        <v>4.3521031246952731E-4</v>
      </c>
      <c r="T1507">
        <v>62696.388836039972</v>
      </c>
      <c r="U1507">
        <v>62696.494632629168</v>
      </c>
      <c r="V1507">
        <v>62653.53298174309</v>
      </c>
      <c r="W1507">
        <v>62739.401324234073</v>
      </c>
      <c r="X1507">
        <v>4083.5744426070301</v>
      </c>
      <c r="Y1507">
        <v>4098.02478640342</v>
      </c>
      <c r="Z1507">
        <v>3973.5483335762178</v>
      </c>
      <c r="AA1507">
        <v>4151.8974767562213</v>
      </c>
      <c r="AB1507">
        <v>628.07583985050417</v>
      </c>
      <c r="AC1507">
        <v>620.55185421790657</v>
      </c>
      <c r="AD1507">
        <v>547.06082033603138</v>
      </c>
      <c r="AE1507">
        <v>726.02256765711957</v>
      </c>
      <c r="AF1507">
        <v>67.721395706206735</v>
      </c>
      <c r="AG1507">
        <v>67.474919955503196</v>
      </c>
      <c r="AH1507">
        <v>66.612779024224224</v>
      </c>
      <c r="AI1507">
        <v>69.548086004405533</v>
      </c>
      <c r="AJ1507">
        <v>0.60379784932923863</v>
      </c>
      <c r="AK1507">
        <v>0.60379784932853986</v>
      </c>
      <c r="AL1507">
        <v>0.60379784893988186</v>
      </c>
      <c r="AM1507">
        <v>0.60379784971208927</v>
      </c>
      <c r="AN1507">
        <v>0.96097362772782913</v>
      </c>
      <c r="AO1507">
        <v>0.96097362772782924</v>
      </c>
      <c r="AP1507">
        <v>0.96097362772782924</v>
      </c>
      <c r="AQ1507">
        <v>0.96097362772782924</v>
      </c>
      <c r="AR1507">
        <v>16.117631182120839</v>
      </c>
      <c r="AS1507">
        <v>16.117631182120839</v>
      </c>
      <c r="AT1507">
        <v>16.117631182120839</v>
      </c>
      <c r="AU1507">
        <v>16.117631182120839</v>
      </c>
      <c r="AV1507" t="str">
        <f>VLOOKUP(Sheet1[[#This Row],[NPDES ID2]],Combined_Sheet__Major_Only___2[[NPDES ID2]:[ECHO BFR]],3,FALSE)</f>
        <v>TX</v>
      </c>
      <c r="AW1507" t="s">
        <v>41</v>
      </c>
      <c r="AX1507" t="str">
        <f>VLOOKUP(Sheet1[[#This Row],[NPDES ID2]],Combined_Sheet__Major_Only___2[[NPDES ID2]:[ECHO BFR]],27,FALSE)</f>
        <v>-</v>
      </c>
      <c r="AY1507" t="str">
        <f>VLOOKUP(Sheet1[[#This Row],[NPDES ID2]],Combined_Sheet__Major_Only___2[[NPDES ID2]:[ECHO BFR]],28,FALSE)</f>
        <v>-</v>
      </c>
      <c r="AZ1507" t="str">
        <f>VLOOKUP(Sheet1[[#This Row],[NPDES ID2]],Combined_Sheet__Major_Only___2[[NPDES ID2]:[ECHO BFR]],29,FALSE)</f>
        <v>thickening</v>
      </c>
      <c r="BA1507">
        <f>VLOOKUP(Sheet1[[#This Row],[NPDES ID2]],Combined_Sheet__Major_Only___2[[NPDES ID2]:[ECHO BFR]],17,FALSE)</f>
        <v>30.336670000000002</v>
      </c>
      <c r="BB1507">
        <f>VLOOKUP(Sheet1[[#This Row],[NPDES ID2]],Combined_Sheet__Major_Only___2[[NPDES ID2]:[ECHO BFR]],18,FALSE)</f>
        <v>-97.375839999999997</v>
      </c>
      <c r="BC1507" s="2" t="str">
        <f>IF(ISNUMBER(SEARCH("aerobic",$AW1507)),"aerobic","")</f>
        <v>aerobic</v>
      </c>
      <c r="BD1507" s="2" t="str">
        <f>IF(ISNUMBER(SEARCH("anaer",$AW1507)),"anaer","")</f>
        <v/>
      </c>
      <c r="BE1507" s="2" t="str">
        <f>IF(ISNUMBER(SEARCH("thickening",$AZ1507)),"thickening","")</f>
        <v>thickening</v>
      </c>
      <c r="BF1507" s="3" t="str">
        <f>IF(ISNUMBER(SEARCH("airDry",$AW1507)),"airDry","")</f>
        <v/>
      </c>
      <c r="BG1507" s="3" t="str">
        <f>IF(ISNUMBER(SEARCH("heatDry",$AY1507)),"heatDry","")</f>
        <v/>
      </c>
      <c r="BH1507" s="3" t="str">
        <f>IF(AND(ISNUMBER(SEARCH("aerobic",$AW1507)),ISNUMBER(SEARCH("anaer",$AW1507))),"Combined Aer and Anaer.","")</f>
        <v/>
      </c>
    </row>
    <row r="1508" spans="1:60" x14ac:dyDescent="0.25">
      <c r="A1508" s="5">
        <v>2312</v>
      </c>
      <c r="B1508" t="s">
        <v>10803</v>
      </c>
      <c r="C1508">
        <v>399.7</v>
      </c>
      <c r="D1508">
        <v>390.43892611863959</v>
      </c>
      <c r="E1508">
        <v>385.68765606485209</v>
      </c>
      <c r="F1508">
        <v>304.71203661468269</v>
      </c>
      <c r="G1508">
        <v>481.07879818870401</v>
      </c>
      <c r="H1508">
        <v>-111.673775502278</v>
      </c>
      <c r="I1508">
        <v>-113.0264790360913</v>
      </c>
      <c r="J1508">
        <v>-132.39553352989051</v>
      </c>
      <c r="K1508">
        <v>-90.046956468001113</v>
      </c>
      <c r="L1508">
        <v>273.5205440196446</v>
      </c>
      <c r="M1508">
        <v>272.49474907695691</v>
      </c>
      <c r="N1508">
        <v>268.90738165761218</v>
      </c>
      <c r="O1508">
        <v>281.12211838052048</v>
      </c>
      <c r="P1508">
        <v>9.3713424295899372</v>
      </c>
      <c r="Q1508">
        <v>9.4525273677009345</v>
      </c>
      <c r="R1508">
        <v>7.6719834565883724</v>
      </c>
      <c r="S1508">
        <v>10.91890375870315</v>
      </c>
      <c r="T1508">
        <v>62666.324956419478</v>
      </c>
      <c r="U1508">
        <v>62666.430703723003</v>
      </c>
      <c r="V1508">
        <v>62623.48906666282</v>
      </c>
      <c r="W1508">
        <v>62709.317407104951</v>
      </c>
      <c r="X1508">
        <v>4121.7477656824012</v>
      </c>
      <c r="Y1508">
        <v>4136.7000240557982</v>
      </c>
      <c r="Z1508">
        <v>4007.4529741441352</v>
      </c>
      <c r="AA1508">
        <v>4192.7985706960599</v>
      </c>
      <c r="AB1508">
        <v>639.89635499992505</v>
      </c>
      <c r="AC1508">
        <v>632.11762401535793</v>
      </c>
      <c r="AD1508">
        <v>556.61966728121058</v>
      </c>
      <c r="AE1508">
        <v>740.9153623959802</v>
      </c>
      <c r="AF1508">
        <v>67.064054254383748</v>
      </c>
      <c r="AG1508">
        <v>66.812678828879797</v>
      </c>
      <c r="AH1508">
        <v>65.932882677722247</v>
      </c>
      <c r="AI1508">
        <v>68.927695569495128</v>
      </c>
      <c r="AJ1508">
        <v>0.59575801891160796</v>
      </c>
      <c r="AK1508">
        <v>0.59575800129517975</v>
      </c>
      <c r="AL1508">
        <v>0.59574823949968148</v>
      </c>
      <c r="AM1508">
        <v>0.59576763509487263</v>
      </c>
      <c r="AN1508">
        <v>0.96095595348186225</v>
      </c>
      <c r="AO1508">
        <v>0.96095595348186225</v>
      </c>
      <c r="AP1508">
        <v>0.96095595348186225</v>
      </c>
      <c r="AQ1508">
        <v>0.96095595348186225</v>
      </c>
      <c r="AR1508">
        <v>15.869997443889339</v>
      </c>
      <c r="AS1508">
        <v>15.869997443889339</v>
      </c>
      <c r="AT1508">
        <v>15.869997443889339</v>
      </c>
      <c r="AU1508">
        <v>15.869997443889339</v>
      </c>
      <c r="AV1508" t="str">
        <f>VLOOKUP(Sheet1[[#This Row],[NPDES ID2]],Combined_Sheet__Major_Only___2[[NPDES ID2]:[ECHO BFR]],3,FALSE)</f>
        <v>VA</v>
      </c>
      <c r="AW1508" t="s">
        <v>12185</v>
      </c>
      <c r="AX1508" t="str">
        <f>VLOOKUP(Sheet1[[#This Row],[NPDES ID2]],Combined_Sheet__Major_Only___2[[NPDES ID2]:[ECHO BFR]],27,FALSE)</f>
        <v>methaneBioCaptureRecover</v>
      </c>
      <c r="AY1508" t="str">
        <f>VLOOKUP(Sheet1[[#This Row],[NPDES ID2]],Combined_Sheet__Major_Only___2[[NPDES ID2]:[ECHO BFR]],28,FALSE)</f>
        <v>-</v>
      </c>
      <c r="AZ1508" t="str">
        <f>VLOOKUP(Sheet1[[#This Row],[NPDES ID2]],Combined_Sheet__Major_Only___2[[NPDES ID2]:[ECHO BFR]],29,FALSE)</f>
        <v>thickening</v>
      </c>
      <c r="BA1508">
        <f>VLOOKUP(Sheet1[[#This Row],[NPDES ID2]],Combined_Sheet__Major_Only___2[[NPDES ID2]:[ECHO BFR]],17,FALSE)</f>
        <v>38.080536000000002</v>
      </c>
      <c r="BB1508">
        <f>VLOOKUP(Sheet1[[#This Row],[NPDES ID2]],Combined_Sheet__Major_Only___2[[NPDES ID2]:[ECHO BFR]],18,FALSE)</f>
        <v>-78.874624999999995</v>
      </c>
      <c r="BC1508" s="2" t="str">
        <f>IF(ISNUMBER(SEARCH("aerobic",$AW1508)),"aerobic","")</f>
        <v/>
      </c>
      <c r="BD1508" s="2" t="str">
        <f>IF(ISNUMBER(SEARCH("anaer",$AW1508)),"anaer","")</f>
        <v>anaer</v>
      </c>
      <c r="BE1508" s="2" t="str">
        <f>IF(ISNUMBER(SEARCH("thickening",$AZ1508)),"thickening","")</f>
        <v>thickening</v>
      </c>
      <c r="BF1508" s="3" t="str">
        <f>IF(ISNUMBER(SEARCH("airDry",$AW1508)),"airDry","")</f>
        <v/>
      </c>
      <c r="BG1508" s="3" t="str">
        <f>IF(ISNUMBER(SEARCH("heatDry",$AY1508)),"heatDry","")</f>
        <v/>
      </c>
      <c r="BH1508" s="3" t="str">
        <f>IF(AND(ISNUMBER(SEARCH("aerobic",$AW1508)),ISNUMBER(SEARCH("anaer",$AW1508))),"Combined Aer and Anaer.","")</f>
        <v/>
      </c>
    </row>
    <row r="1509" spans="1:60" x14ac:dyDescent="0.25">
      <c r="A1509" s="5">
        <v>2479</v>
      </c>
      <c r="B1509" t="s">
        <v>11537</v>
      </c>
      <c r="C1509">
        <v>201.27</v>
      </c>
      <c r="D1509">
        <v>567.29504067947551</v>
      </c>
      <c r="E1509">
        <v>563.92635552700017</v>
      </c>
      <c r="F1509">
        <v>414.76703079387801</v>
      </c>
      <c r="G1509">
        <v>718.08465475970593</v>
      </c>
      <c r="H1509">
        <v>-108.20738602258039</v>
      </c>
      <c r="I1509">
        <v>-109.5355416111825</v>
      </c>
      <c r="J1509">
        <v>-129.06775526683811</v>
      </c>
      <c r="K1509">
        <v>-86.76275769100431</v>
      </c>
      <c r="L1509">
        <v>141.87019881839231</v>
      </c>
      <c r="M1509">
        <v>141.38517259896469</v>
      </c>
      <c r="N1509">
        <v>139.68879128410549</v>
      </c>
      <c r="O1509">
        <v>145.46463938736301</v>
      </c>
      <c r="P1509">
        <v>4.7106732832173606</v>
      </c>
      <c r="Q1509">
        <v>4.7620285242546423</v>
      </c>
      <c r="R1509">
        <v>3.8409652062396309</v>
      </c>
      <c r="S1509">
        <v>5.5314260955175447</v>
      </c>
      <c r="T1509">
        <v>62624.008018030981</v>
      </c>
      <c r="U1509">
        <v>62624.113695961583</v>
      </c>
      <c r="V1509">
        <v>62581.200229711292</v>
      </c>
      <c r="W1509">
        <v>62666.972264571537</v>
      </c>
      <c r="X1509">
        <v>3998.6786960327422</v>
      </c>
      <c r="Y1509">
        <v>4012.121429374532</v>
      </c>
      <c r="Z1509">
        <v>3897.243514763144</v>
      </c>
      <c r="AA1509">
        <v>4061.524806551251</v>
      </c>
      <c r="AB1509">
        <v>603.8134251405553</v>
      </c>
      <c r="AC1509">
        <v>596.79122739455852</v>
      </c>
      <c r="AD1509">
        <v>527.2682501059378</v>
      </c>
      <c r="AE1509">
        <v>695.48788084560613</v>
      </c>
      <c r="AF1509">
        <v>69.07836345097634</v>
      </c>
      <c r="AG1509">
        <v>68.842266732199633</v>
      </c>
      <c r="AH1509">
        <v>68.016170175310251</v>
      </c>
      <c r="AI1509">
        <v>70.828453659996129</v>
      </c>
      <c r="AJ1509">
        <v>0.62039938226725955</v>
      </c>
      <c r="AK1509">
        <v>0.62039937341061635</v>
      </c>
      <c r="AL1509">
        <v>0.62039445609179056</v>
      </c>
      <c r="AM1509">
        <v>0.62040422617243451</v>
      </c>
      <c r="AN1509">
        <v>0.96093104864612922</v>
      </c>
      <c r="AO1509">
        <v>0.96093104864612922</v>
      </c>
      <c r="AP1509">
        <v>0.96093104864612922</v>
      </c>
      <c r="AQ1509">
        <v>0.96093104864612922</v>
      </c>
      <c r="AR1509">
        <v>16.628114109810269</v>
      </c>
      <c r="AS1509">
        <v>16.62811410981028</v>
      </c>
      <c r="AT1509">
        <v>16.62811410981028</v>
      </c>
      <c r="AU1509">
        <v>16.62811410981028</v>
      </c>
      <c r="AV1509" t="str">
        <f>VLOOKUP(Sheet1[[#This Row],[NPDES ID2]],Combined_Sheet__Major_Only___2[[NPDES ID2]:[ECHO BFR]],3,FALSE)</f>
        <v>TX</v>
      </c>
      <c r="AW1509" t="s">
        <v>41</v>
      </c>
      <c r="AX1509" t="str">
        <f>VLOOKUP(Sheet1[[#This Row],[NPDES ID2]],Combined_Sheet__Major_Only___2[[NPDES ID2]:[ECHO BFR]],27,FALSE)</f>
        <v>-</v>
      </c>
      <c r="AY1509" t="str">
        <f>VLOOKUP(Sheet1[[#This Row],[NPDES ID2]],Combined_Sheet__Major_Only___2[[NPDES ID2]:[ECHO BFR]],28,FALSE)</f>
        <v>-</v>
      </c>
      <c r="AZ1509" t="str">
        <f>VLOOKUP(Sheet1[[#This Row],[NPDES ID2]],Combined_Sheet__Major_Only___2[[NPDES ID2]:[ECHO BFR]],29,FALSE)</f>
        <v>thickening</v>
      </c>
      <c r="BA1509">
        <f>VLOOKUP(Sheet1[[#This Row],[NPDES ID2]],Combined_Sheet__Major_Only___2[[NPDES ID2]:[ECHO BFR]],17,FALSE)</f>
        <v>29.565556000000001</v>
      </c>
      <c r="BB1509">
        <f>VLOOKUP(Sheet1[[#This Row],[NPDES ID2]],Combined_Sheet__Major_Only___2[[NPDES ID2]:[ECHO BFR]],18,FALSE)</f>
        <v>-95.798610999999994</v>
      </c>
      <c r="BC1509" s="2" t="str">
        <f>IF(ISNUMBER(SEARCH("aerobic",$AW1509)),"aerobic","")</f>
        <v>aerobic</v>
      </c>
      <c r="BD1509" s="2" t="str">
        <f>IF(ISNUMBER(SEARCH("anaer",$AW1509)),"anaer","")</f>
        <v/>
      </c>
      <c r="BE1509" s="2" t="str">
        <f>IF(ISNUMBER(SEARCH("thickening",$AZ1509)),"thickening","")</f>
        <v>thickening</v>
      </c>
      <c r="BF1509" s="4" t="str">
        <f>IF(ISNUMBER(SEARCH("airDry",$AW1509)),"airDry","")</f>
        <v/>
      </c>
      <c r="BG1509" s="4" t="str">
        <f>IF(ISNUMBER(SEARCH("heatDry",$AY1509)),"heatDry","")</f>
        <v/>
      </c>
      <c r="BH1509" s="4" t="str">
        <f>IF(AND(ISNUMBER(SEARCH("aerobic",$AW1509)),ISNUMBER(SEARCH("anaer",$AW1509))),"Combined Aer and Anaer.","")</f>
        <v/>
      </c>
    </row>
    <row r="1510" spans="1:60" x14ac:dyDescent="0.25">
      <c r="A1510" s="5">
        <v>2547</v>
      </c>
      <c r="B1510" t="s">
        <v>11817</v>
      </c>
      <c r="C1510">
        <v>120.76</v>
      </c>
      <c r="D1510">
        <v>864.19454035586796</v>
      </c>
      <c r="E1510">
        <v>857.33389171968486</v>
      </c>
      <c r="F1510">
        <v>611.46217767975509</v>
      </c>
      <c r="G1510">
        <v>1115.466421191104</v>
      </c>
      <c r="H1510">
        <v>-109.6449078328973</v>
      </c>
      <c r="I1510">
        <v>-111.03674401413561</v>
      </c>
      <c r="J1510">
        <v>-130.45012584576551</v>
      </c>
      <c r="K1510">
        <v>-88.142295716858101</v>
      </c>
      <c r="L1510">
        <v>84.101148534180282</v>
      </c>
      <c r="M1510">
        <v>83.802382364057991</v>
      </c>
      <c r="N1510">
        <v>82.757401610339812</v>
      </c>
      <c r="O1510">
        <v>86.315300979343206</v>
      </c>
      <c r="P1510">
        <v>2.8284292965737352</v>
      </c>
      <c r="Q1510">
        <v>2.8563090090200292</v>
      </c>
      <c r="R1510">
        <v>2.310054218340956</v>
      </c>
      <c r="S1510">
        <v>3.3106349478508941</v>
      </c>
      <c r="T1510">
        <v>62603.955104077642</v>
      </c>
      <c r="U1510">
        <v>62604.06074913418</v>
      </c>
      <c r="V1510">
        <v>62561.160632309642</v>
      </c>
      <c r="W1510">
        <v>62646.905985395832</v>
      </c>
      <c r="X1510">
        <v>4045.9145247329252</v>
      </c>
      <c r="Y1510">
        <v>4059.9502593692159</v>
      </c>
      <c r="Z1510">
        <v>3939.4188293624502</v>
      </c>
      <c r="AA1510">
        <v>4111.9870056782866</v>
      </c>
      <c r="AB1510">
        <v>617.76066350758674</v>
      </c>
      <c r="AC1510">
        <v>610.44712052215368</v>
      </c>
      <c r="AD1510">
        <v>538.62223862174073</v>
      </c>
      <c r="AE1510">
        <v>713.08245805275874</v>
      </c>
      <c r="AF1510">
        <v>68.250719836386622</v>
      </c>
      <c r="AG1510">
        <v>68.008303031752618</v>
      </c>
      <c r="AH1510">
        <v>67.160203674497993</v>
      </c>
      <c r="AI1510">
        <v>70.047521158435572</v>
      </c>
      <c r="AJ1510">
        <v>0.61027301339054174</v>
      </c>
      <c r="AK1510">
        <v>0.61027300808101792</v>
      </c>
      <c r="AL1510">
        <v>0.61027005806115853</v>
      </c>
      <c r="AM1510">
        <v>0.61027591935366576</v>
      </c>
      <c r="AN1510">
        <v>0.96091923578335869</v>
      </c>
      <c r="AO1510">
        <v>0.96091923578335858</v>
      </c>
      <c r="AP1510">
        <v>0.96091923578335858</v>
      </c>
      <c r="AQ1510">
        <v>0.96091923578335858</v>
      </c>
      <c r="AR1510">
        <v>16.31670159764607</v>
      </c>
      <c r="AS1510">
        <v>16.31670159764608</v>
      </c>
      <c r="AT1510">
        <v>16.31670159764608</v>
      </c>
      <c r="AU1510">
        <v>16.31670159764608</v>
      </c>
      <c r="AV1510" t="str">
        <f>VLOOKUP(Sheet1[[#This Row],[NPDES ID2]],Combined_Sheet__Major_Only___2[[NPDES ID2]:[ECHO BFR]],3,FALSE)</f>
        <v>AL</v>
      </c>
      <c r="AW1510" t="s">
        <v>41</v>
      </c>
      <c r="AX1510" t="str">
        <f>VLOOKUP(Sheet1[[#This Row],[NPDES ID2]],Combined_Sheet__Major_Only___2[[NPDES ID2]:[ECHO BFR]],27,FALSE)</f>
        <v>-</v>
      </c>
      <c r="AY1510" t="str">
        <f>VLOOKUP(Sheet1[[#This Row],[NPDES ID2]],Combined_Sheet__Major_Only___2[[NPDES ID2]:[ECHO BFR]],28,FALSE)</f>
        <v>-</v>
      </c>
      <c r="AZ1510" t="str">
        <f>VLOOKUP(Sheet1[[#This Row],[NPDES ID2]],Combined_Sheet__Major_Only___2[[NPDES ID2]:[ECHO BFR]],29,FALSE)</f>
        <v>thickening</v>
      </c>
      <c r="BA1510">
        <f>VLOOKUP(Sheet1[[#This Row],[NPDES ID2]],Combined_Sheet__Major_Only___2[[NPDES ID2]:[ECHO BFR]],17,FALSE)</f>
        <v>32.5227</v>
      </c>
      <c r="BB1510">
        <f>VLOOKUP(Sheet1[[#This Row],[NPDES ID2]],Combined_Sheet__Major_Only___2[[NPDES ID2]:[ECHO BFR]],18,FALSE)</f>
        <v>-86.2209</v>
      </c>
      <c r="BC1510" s="2" t="str">
        <f>IF(ISNUMBER(SEARCH("aerobic",$AW1510)),"aerobic","")</f>
        <v>aerobic</v>
      </c>
      <c r="BD1510" s="2" t="str">
        <f>IF(ISNUMBER(SEARCH("anaer",$AW1510)),"anaer","")</f>
        <v/>
      </c>
      <c r="BE1510" s="2" t="str">
        <f>IF(ISNUMBER(SEARCH("thickening",$AZ1510)),"thickening","")</f>
        <v>thickening</v>
      </c>
      <c r="BF1510" s="4" t="str">
        <f>IF(ISNUMBER(SEARCH("airDry",$AW1510)),"airDry","")</f>
        <v/>
      </c>
      <c r="BG1510" s="4" t="str">
        <f>IF(ISNUMBER(SEARCH("heatDry",$AY1510)),"heatDry","")</f>
        <v/>
      </c>
      <c r="BH1510" s="4" t="str">
        <f>IF(AND(ISNUMBER(SEARCH("aerobic",$AW1510)),ISNUMBER(SEARCH("anaer",$AW1510))),"Combined Aer and Anaer.","")</f>
        <v/>
      </c>
    </row>
    <row r="1511" spans="1:60" x14ac:dyDescent="0.25">
      <c r="A1511" s="5">
        <v>2061</v>
      </c>
      <c r="B1511" t="s">
        <v>9696</v>
      </c>
      <c r="C1511">
        <v>1185</v>
      </c>
      <c r="D1511">
        <v>371.49435249135161</v>
      </c>
      <c r="E1511">
        <v>368.38949424335851</v>
      </c>
      <c r="F1511">
        <v>315.04801746428069</v>
      </c>
      <c r="G1511">
        <v>435.23203241980099</v>
      </c>
      <c r="H1511">
        <v>-108.2655234754923</v>
      </c>
      <c r="I1511">
        <v>-109.6039618910593</v>
      </c>
      <c r="J1511">
        <v>-129.10671054989839</v>
      </c>
      <c r="K1511">
        <v>-86.712721542386177</v>
      </c>
      <c r="L1511">
        <v>833.26435868714577</v>
      </c>
      <c r="M1511">
        <v>830.39276612776825</v>
      </c>
      <c r="N1511">
        <v>820.35451411422343</v>
      </c>
      <c r="O1511">
        <v>854.53933108082788</v>
      </c>
      <c r="P1511">
        <v>27.737427617363789</v>
      </c>
      <c r="Q1511">
        <v>28.032689189494139</v>
      </c>
      <c r="R1511">
        <v>22.624059688747231</v>
      </c>
      <c r="S1511">
        <v>32.550733364348737</v>
      </c>
      <c r="T1511">
        <v>62523.501855943483</v>
      </c>
      <c r="U1511">
        <v>62523.607369107733</v>
      </c>
      <c r="V1511">
        <v>62480.76081081661</v>
      </c>
      <c r="W1511">
        <v>62566.399115351458</v>
      </c>
      <c r="X1511">
        <v>4001.9141261690788</v>
      </c>
      <c r="Y1511">
        <v>4015.4615818231091</v>
      </c>
      <c r="Z1511">
        <v>3899.6411990693009</v>
      </c>
      <c r="AA1511">
        <v>4065.295550700137</v>
      </c>
      <c r="AB1511">
        <v>605.65839005701025</v>
      </c>
      <c r="AC1511">
        <v>598.59577031522781</v>
      </c>
      <c r="AD1511">
        <v>528.70391806300665</v>
      </c>
      <c r="AE1511">
        <v>697.93749367964222</v>
      </c>
      <c r="AF1511">
        <v>68.914904201773538</v>
      </c>
      <c r="AG1511">
        <v>68.677813653937164</v>
      </c>
      <c r="AH1511">
        <v>67.846970344285467</v>
      </c>
      <c r="AI1511">
        <v>70.673929205388575</v>
      </c>
      <c r="AJ1511">
        <v>0.61839926610416718</v>
      </c>
      <c r="AK1511">
        <v>0.61839921353638194</v>
      </c>
      <c r="AL1511">
        <v>0.61837028672177408</v>
      </c>
      <c r="AM1511">
        <v>0.61842776278884526</v>
      </c>
      <c r="AN1511">
        <v>0.96087177010433822</v>
      </c>
      <c r="AO1511">
        <v>0.96087177010433811</v>
      </c>
      <c r="AP1511">
        <v>0.96087177010433811</v>
      </c>
      <c r="AQ1511">
        <v>0.96087177010433811</v>
      </c>
      <c r="AR1511">
        <v>16.565769726374821</v>
      </c>
      <c r="AS1511">
        <v>16.565769726374821</v>
      </c>
      <c r="AT1511">
        <v>16.565769726374821</v>
      </c>
      <c r="AU1511">
        <v>16.565769726374821</v>
      </c>
      <c r="AV1511" t="str">
        <f>VLOOKUP(Sheet1[[#This Row],[NPDES ID2]],Combined_Sheet__Major_Only___2[[NPDES ID2]:[ECHO BFR]],3,FALSE)</f>
        <v>GA</v>
      </c>
      <c r="AW1511" t="s">
        <v>41</v>
      </c>
      <c r="AX1511" t="str">
        <f>VLOOKUP(Sheet1[[#This Row],[NPDES ID2]],Combined_Sheet__Major_Only___2[[NPDES ID2]:[ECHO BFR]],27,FALSE)</f>
        <v>-</v>
      </c>
      <c r="AY1511" t="str">
        <f>VLOOKUP(Sheet1[[#This Row],[NPDES ID2]],Combined_Sheet__Major_Only___2[[NPDES ID2]:[ECHO BFR]],28,FALSE)</f>
        <v>-</v>
      </c>
      <c r="AZ1511" t="str">
        <f>VLOOKUP(Sheet1[[#This Row],[NPDES ID2]],Combined_Sheet__Major_Only___2[[NPDES ID2]:[ECHO BFR]],29,FALSE)</f>
        <v>thickening</v>
      </c>
      <c r="BA1511">
        <f>VLOOKUP(Sheet1[[#This Row],[NPDES ID2]],Combined_Sheet__Major_Only___2[[NPDES ID2]:[ECHO BFR]],17,FALSE)</f>
        <v>34.102722</v>
      </c>
      <c r="BB1511">
        <f>VLOOKUP(Sheet1[[#This Row],[NPDES ID2]],Combined_Sheet__Major_Only___2[[NPDES ID2]:[ECHO BFR]],18,FALSE)</f>
        <v>-84.447971999999993</v>
      </c>
      <c r="BC1511" s="2" t="str">
        <f>IF(ISNUMBER(SEARCH("aerobic",$AW1511)),"aerobic","")</f>
        <v>aerobic</v>
      </c>
      <c r="BD1511" s="2" t="str">
        <f>IF(ISNUMBER(SEARCH("anaer",$AW1511)),"anaer","")</f>
        <v/>
      </c>
      <c r="BE1511" s="2" t="str">
        <f>IF(ISNUMBER(SEARCH("thickening",$AZ1511)),"thickening","")</f>
        <v>thickening</v>
      </c>
      <c r="BF1511" s="4" t="str">
        <f>IF(ISNUMBER(SEARCH("airDry",$AW1511)),"airDry","")</f>
        <v/>
      </c>
      <c r="BG1511" s="4" t="str">
        <f>IF(ISNUMBER(SEARCH("heatDry",$AY1511)),"heatDry","")</f>
        <v/>
      </c>
      <c r="BH1511" s="4" t="str">
        <f>IF(AND(ISNUMBER(SEARCH("aerobic",$AW1511)),ISNUMBER(SEARCH("anaer",$AW1511))),"Combined Aer and Anaer.","")</f>
        <v/>
      </c>
    </row>
    <row r="1512" spans="1:60" x14ac:dyDescent="0.25">
      <c r="A1512" s="5">
        <v>2095</v>
      </c>
      <c r="B1512" t="s">
        <v>9847</v>
      </c>
      <c r="C1512">
        <v>1047</v>
      </c>
      <c r="D1512">
        <v>363.81509162789519</v>
      </c>
      <c r="E1512">
        <v>358.46666894183249</v>
      </c>
      <c r="F1512">
        <v>309.90055295747112</v>
      </c>
      <c r="G1512">
        <v>429.16662804298301</v>
      </c>
      <c r="H1512">
        <v>-110.66875841272881</v>
      </c>
      <c r="I1512">
        <v>-112.0393655156622</v>
      </c>
      <c r="J1512">
        <v>-131.4173897759882</v>
      </c>
      <c r="K1512">
        <v>-89.015068444031598</v>
      </c>
      <c r="L1512">
        <v>721.57262710943405</v>
      </c>
      <c r="M1512">
        <v>718.92399058663545</v>
      </c>
      <c r="N1512">
        <v>709.66437371160293</v>
      </c>
      <c r="O1512">
        <v>741.19662917958203</v>
      </c>
      <c r="P1512">
        <v>24.53692683203953</v>
      </c>
      <c r="Q1512">
        <v>24.761159566751509</v>
      </c>
      <c r="R1512">
        <v>20.068504433871158</v>
      </c>
      <c r="S1512">
        <v>28.64256152149235</v>
      </c>
      <c r="T1512">
        <v>62482.074187370978</v>
      </c>
      <c r="U1512">
        <v>62482.179632620137</v>
      </c>
      <c r="V1512">
        <v>62439.3606531431</v>
      </c>
      <c r="W1512">
        <v>62524.943835330378</v>
      </c>
      <c r="X1512">
        <v>4080.5737365346831</v>
      </c>
      <c r="Y1512">
        <v>4095.121279078227</v>
      </c>
      <c r="Z1512">
        <v>3969.7553501832031</v>
      </c>
      <c r="AA1512">
        <v>4149.4079869502066</v>
      </c>
      <c r="AB1512">
        <v>629.24150306048705</v>
      </c>
      <c r="AC1512">
        <v>621.67931968559469</v>
      </c>
      <c r="AD1512">
        <v>547.86335712760103</v>
      </c>
      <c r="AE1512">
        <v>727.7668738545168</v>
      </c>
      <c r="AF1512">
        <v>67.542942697672757</v>
      </c>
      <c r="AG1512">
        <v>67.295375557455515</v>
      </c>
      <c r="AH1512">
        <v>66.428065154989383</v>
      </c>
      <c r="AI1512">
        <v>69.379391483249506</v>
      </c>
      <c r="AJ1512">
        <v>0.60161509000904079</v>
      </c>
      <c r="AK1512">
        <v>0.60161504364166296</v>
      </c>
      <c r="AL1512">
        <v>0.60158950349075135</v>
      </c>
      <c r="AM1512">
        <v>0.60164025021770362</v>
      </c>
      <c r="AN1512">
        <v>0.96084728367506844</v>
      </c>
      <c r="AO1512">
        <v>0.96084728367506855</v>
      </c>
      <c r="AP1512">
        <v>0.96084728367506855</v>
      </c>
      <c r="AQ1512">
        <v>0.96084728367506855</v>
      </c>
      <c r="AR1512">
        <v>16.049616422264911</v>
      </c>
      <c r="AS1512">
        <v>16.049616422264911</v>
      </c>
      <c r="AT1512">
        <v>16.049616422264911</v>
      </c>
      <c r="AU1512">
        <v>16.049616422264911</v>
      </c>
      <c r="AV1512" t="str">
        <f>VLOOKUP(Sheet1[[#This Row],[NPDES ID2]],Combined_Sheet__Major_Only___2[[NPDES ID2]:[ECHO BFR]],3,FALSE)</f>
        <v>NJ</v>
      </c>
      <c r="AW1512" t="s">
        <v>41</v>
      </c>
      <c r="AX1512" t="str">
        <f>VLOOKUP(Sheet1[[#This Row],[NPDES ID2]],Combined_Sheet__Major_Only___2[[NPDES ID2]:[ECHO BFR]],27,FALSE)</f>
        <v>-</v>
      </c>
      <c r="AY1512" t="str">
        <f>VLOOKUP(Sheet1[[#This Row],[NPDES ID2]],Combined_Sheet__Major_Only___2[[NPDES ID2]:[ECHO BFR]],28,FALSE)</f>
        <v>-</v>
      </c>
      <c r="AZ1512" t="str">
        <f>VLOOKUP(Sheet1[[#This Row],[NPDES ID2]],Combined_Sheet__Major_Only___2[[NPDES ID2]:[ECHO BFR]],29,FALSE)</f>
        <v>thickening</v>
      </c>
      <c r="BA1512">
        <f>VLOOKUP(Sheet1[[#This Row],[NPDES ID2]],Combined_Sheet__Major_Only___2[[NPDES ID2]:[ECHO BFR]],17,FALSE)</f>
        <v>39.890400999999997</v>
      </c>
      <c r="BB1512">
        <f>VLOOKUP(Sheet1[[#This Row],[NPDES ID2]],Combined_Sheet__Major_Only___2[[NPDES ID2]:[ECHO BFR]],18,FALSE)</f>
        <v>-74.881416999999999</v>
      </c>
      <c r="BC1512" s="2" t="str">
        <f>IF(ISNUMBER(SEARCH("aerobic",$AW1512)),"aerobic","")</f>
        <v>aerobic</v>
      </c>
      <c r="BD1512" s="2" t="str">
        <f>IF(ISNUMBER(SEARCH("anaer",$AW1512)),"anaer","")</f>
        <v/>
      </c>
      <c r="BE1512" s="2" t="str">
        <f>IF(ISNUMBER(SEARCH("thickening",$AZ1512)),"thickening","")</f>
        <v>thickening</v>
      </c>
      <c r="BF1512" s="4" t="str">
        <f>IF(ISNUMBER(SEARCH("airDry",$AW1512)),"airDry","")</f>
        <v/>
      </c>
      <c r="BG1512" s="4" t="str">
        <f>IF(ISNUMBER(SEARCH("heatDry",$AY1512)),"heatDry","")</f>
        <v/>
      </c>
      <c r="BH1512" s="4" t="str">
        <f>IF(AND(ISNUMBER(SEARCH("aerobic",$AW1512)),ISNUMBER(SEARCH("anaer",$AW1512))),"Combined Aer and Anaer.","")</f>
        <v/>
      </c>
    </row>
    <row r="1513" spans="1:60" x14ac:dyDescent="0.25">
      <c r="A1513" s="5">
        <v>1436</v>
      </c>
      <c r="B1513" t="s">
        <v>6791</v>
      </c>
      <c r="C1513">
        <v>124.8</v>
      </c>
      <c r="D1513">
        <v>856.6627761946022</v>
      </c>
      <c r="E1513">
        <v>849.24838425963435</v>
      </c>
      <c r="F1513">
        <v>607.5123676368753</v>
      </c>
      <c r="G1513">
        <v>1106.2132590534779</v>
      </c>
      <c r="H1513">
        <v>-111.94829659210281</v>
      </c>
      <c r="I1513">
        <v>-113.3194224860689</v>
      </c>
      <c r="J1513">
        <v>-132.66472712855671</v>
      </c>
      <c r="K1513">
        <v>-90.340748849071545</v>
      </c>
      <c r="L1513">
        <v>85.255881517544097</v>
      </c>
      <c r="M1513">
        <v>84.934497187141616</v>
      </c>
      <c r="N1513">
        <v>83.810407014650551</v>
      </c>
      <c r="O1513">
        <v>87.637655642718883</v>
      </c>
      <c r="P1513">
        <v>2.926385664020744</v>
      </c>
      <c r="Q1513">
        <v>2.951403293387675</v>
      </c>
      <c r="R1513">
        <v>2.3962725434869618</v>
      </c>
      <c r="S1513">
        <v>3.4080789682048631</v>
      </c>
      <c r="T1513">
        <v>62388.087307008223</v>
      </c>
      <c r="U1513">
        <v>62388.192598178532</v>
      </c>
      <c r="V1513">
        <v>62345.436186709463</v>
      </c>
      <c r="W1513">
        <v>62430.894312921737</v>
      </c>
      <c r="X1513">
        <v>4110.511272730816</v>
      </c>
      <c r="Y1513">
        <v>4125.4844802373282</v>
      </c>
      <c r="Z1513">
        <v>3995.954683566792</v>
      </c>
      <c r="AA1513">
        <v>4181.7387102816001</v>
      </c>
      <c r="AB1513">
        <v>639.20287119793716</v>
      </c>
      <c r="AC1513">
        <v>631.4100386658464</v>
      </c>
      <c r="AD1513">
        <v>555.8909198175545</v>
      </c>
      <c r="AE1513">
        <v>740.28004969081701</v>
      </c>
      <c r="AF1513">
        <v>66.948108821336177</v>
      </c>
      <c r="AG1513">
        <v>66.695781139088524</v>
      </c>
      <c r="AH1513">
        <v>65.813009980955684</v>
      </c>
      <c r="AI1513">
        <v>68.818367947556794</v>
      </c>
      <c r="AJ1513">
        <v>0.59434006061716049</v>
      </c>
      <c r="AK1513">
        <v>0.59434005514575206</v>
      </c>
      <c r="AL1513">
        <v>0.5943370153785692</v>
      </c>
      <c r="AM1513">
        <v>0.59434305498860418</v>
      </c>
      <c r="AN1513">
        <v>0.96079161755853593</v>
      </c>
      <c r="AO1513">
        <v>0.96079161755853548</v>
      </c>
      <c r="AP1513">
        <v>0.96079161755853548</v>
      </c>
      <c r="AQ1513">
        <v>0.96079161755853548</v>
      </c>
      <c r="AR1513">
        <v>15.826612260798351</v>
      </c>
      <c r="AS1513">
        <v>15.82661226079834</v>
      </c>
      <c r="AT1513">
        <v>15.82661226079834</v>
      </c>
      <c r="AU1513">
        <v>15.82661226079834</v>
      </c>
      <c r="AV1513" t="str">
        <f>VLOOKUP(Sheet1[[#This Row],[NPDES ID2]],Combined_Sheet__Major_Only___2[[NPDES ID2]:[ECHO BFR]],3,FALSE)</f>
        <v>TX</v>
      </c>
      <c r="AW1513" t="s">
        <v>41</v>
      </c>
      <c r="AX1513" t="str">
        <f>VLOOKUP(Sheet1[[#This Row],[NPDES ID2]],Combined_Sheet__Major_Only___2[[NPDES ID2]:[ECHO BFR]],27,FALSE)</f>
        <v>-</v>
      </c>
      <c r="AY1513" t="str">
        <f>VLOOKUP(Sheet1[[#This Row],[NPDES ID2]],Combined_Sheet__Major_Only___2[[NPDES ID2]:[ECHO BFR]],28,FALSE)</f>
        <v>-</v>
      </c>
      <c r="AZ1513" t="str">
        <f>VLOOKUP(Sheet1[[#This Row],[NPDES ID2]],Combined_Sheet__Major_Only___2[[NPDES ID2]:[ECHO BFR]],29,FALSE)</f>
        <v>thickening</v>
      </c>
      <c r="BA1513">
        <f>VLOOKUP(Sheet1[[#This Row],[NPDES ID2]],Combined_Sheet__Major_Only___2[[NPDES ID2]:[ECHO BFR]],17,FALSE)</f>
        <v>29.740310999999998</v>
      </c>
      <c r="BB1513">
        <f>VLOOKUP(Sheet1[[#This Row],[NPDES ID2]],Combined_Sheet__Major_Only___2[[NPDES ID2]:[ECHO BFR]],18,FALSE)</f>
        <v>-95.447597999999999</v>
      </c>
      <c r="BC1513" s="2" t="str">
        <f>IF(ISNUMBER(SEARCH("aerobic",$AW1513)),"aerobic","")</f>
        <v>aerobic</v>
      </c>
      <c r="BD1513" s="2" t="str">
        <f>IF(ISNUMBER(SEARCH("anaer",$AW1513)),"anaer","")</f>
        <v/>
      </c>
      <c r="BE1513" s="2" t="str">
        <f>IF(ISNUMBER(SEARCH("thickening",$AZ1513)),"thickening","")</f>
        <v>thickening</v>
      </c>
      <c r="BF1513" s="3" t="str">
        <f>IF(ISNUMBER(SEARCH("airDry",$AW1513)),"airDry","")</f>
        <v/>
      </c>
      <c r="BG1513" s="3" t="str">
        <f>IF(ISNUMBER(SEARCH("heatDry",$AY1513)),"heatDry","")</f>
        <v/>
      </c>
      <c r="BH1513" s="3" t="str">
        <f>IF(AND(ISNUMBER(SEARCH("aerobic",$AW1513)),ISNUMBER(SEARCH("anaer",$AW1513))),"Combined Aer and Anaer.","")</f>
        <v/>
      </c>
    </row>
    <row r="1514" spans="1:60" x14ac:dyDescent="0.25">
      <c r="A1514" s="5">
        <v>1537</v>
      </c>
      <c r="B1514" t="s">
        <v>7237</v>
      </c>
      <c r="C1514">
        <v>95.1</v>
      </c>
      <c r="D1514">
        <v>993.514793402603</v>
      </c>
      <c r="E1514">
        <v>975.99080630623462</v>
      </c>
      <c r="F1514">
        <v>694.10521548335555</v>
      </c>
      <c r="G1514">
        <v>1293.37134677465</v>
      </c>
      <c r="H1514">
        <v>-139.28530872762531</v>
      </c>
      <c r="I1514">
        <v>-140.4926718709163</v>
      </c>
      <c r="J1514">
        <v>-159.03020546744261</v>
      </c>
      <c r="K1514">
        <v>-116.44687678083601</v>
      </c>
      <c r="L1514">
        <v>71.047124487678218</v>
      </c>
      <c r="M1514">
        <v>70.619634842505718</v>
      </c>
      <c r="N1514">
        <v>69.124395593035686</v>
      </c>
      <c r="O1514">
        <v>74.215277330212302</v>
      </c>
      <c r="P1514">
        <v>2.947711487996445</v>
      </c>
      <c r="Q1514">
        <v>2.9330236938549392</v>
      </c>
      <c r="R1514">
        <v>2.4741421816863149</v>
      </c>
      <c r="S1514">
        <v>3.315629672375203</v>
      </c>
      <c r="T1514">
        <v>62377.50304305616</v>
      </c>
      <c r="U1514">
        <v>62377.60831687499</v>
      </c>
      <c r="V1514">
        <v>62334.858951456503</v>
      </c>
      <c r="W1514">
        <v>62420.302994581412</v>
      </c>
      <c r="X1514">
        <v>4924.1902642141722</v>
      </c>
      <c r="Y1514">
        <v>4951.1038243087787</v>
      </c>
      <c r="Z1514">
        <v>4709.1115437085891</v>
      </c>
      <c r="AA1514">
        <v>5059.1348915281742</v>
      </c>
      <c r="AB1514">
        <v>946.08619894805497</v>
      </c>
      <c r="AC1514">
        <v>932.98247554592263</v>
      </c>
      <c r="AD1514">
        <v>793.21419854415319</v>
      </c>
      <c r="AE1514">
        <v>1145.928346045539</v>
      </c>
      <c r="AF1514">
        <v>55.89405540362177</v>
      </c>
      <c r="AG1514">
        <v>55.557774542978997</v>
      </c>
      <c r="AH1514">
        <v>54.381391282436603</v>
      </c>
      <c r="AI1514">
        <v>58.386455284056282</v>
      </c>
      <c r="AJ1514">
        <v>0.45940233067018971</v>
      </c>
      <c r="AK1514">
        <v>0.45940232675995651</v>
      </c>
      <c r="AL1514">
        <v>0.45940015414622698</v>
      </c>
      <c r="AM1514">
        <v>0.4594044708369156</v>
      </c>
      <c r="AN1514">
        <v>0.96078533884136175</v>
      </c>
      <c r="AO1514">
        <v>0.96078533884136175</v>
      </c>
      <c r="AP1514">
        <v>0.96078533884136175</v>
      </c>
      <c r="AQ1514">
        <v>0.96078533884136175</v>
      </c>
      <c r="AR1514">
        <v>11.67605362641463</v>
      </c>
      <c r="AS1514">
        <v>11.67605362641463</v>
      </c>
      <c r="AT1514">
        <v>11.67605362641463</v>
      </c>
      <c r="AU1514">
        <v>11.67605362641463</v>
      </c>
      <c r="AV1514" t="str">
        <f>VLOOKUP(Sheet1[[#This Row],[NPDES ID2]],Combined_Sheet__Major_Only___2[[NPDES ID2]:[ECHO BFR]],3,FALSE)</f>
        <v>PA</v>
      </c>
      <c r="AW1514" t="s">
        <v>87</v>
      </c>
      <c r="AX1514" t="str">
        <f>VLOOKUP(Sheet1[[#This Row],[NPDES ID2]],Combined_Sheet__Major_Only___2[[NPDES ID2]:[ECHO BFR]],27,FALSE)</f>
        <v>-</v>
      </c>
      <c r="AY1514" t="str">
        <f>VLOOKUP(Sheet1[[#This Row],[NPDES ID2]],Combined_Sheet__Major_Only___2[[NPDES ID2]:[ECHO BFR]],28,FALSE)</f>
        <v>-</v>
      </c>
      <c r="AZ1514" t="str">
        <f>VLOOKUP(Sheet1[[#This Row],[NPDES ID2]],Combined_Sheet__Major_Only___2[[NPDES ID2]:[ECHO BFR]],29,FALSE)</f>
        <v>thickening</v>
      </c>
      <c r="BA1514">
        <f>VLOOKUP(Sheet1[[#This Row],[NPDES ID2]],Combined_Sheet__Major_Only___2[[NPDES ID2]:[ECHO BFR]],17,FALSE)</f>
        <v>40.560851999999997</v>
      </c>
      <c r="BB1514">
        <f>VLOOKUP(Sheet1[[#This Row],[NPDES ID2]],Combined_Sheet__Major_Only___2[[NPDES ID2]:[ECHO BFR]],18,FALSE)</f>
        <v>-80.010598000000002</v>
      </c>
      <c r="BC1514" s="2" t="str">
        <f>IF(ISNUMBER(SEARCH("aerobic",$AW1514)),"aerobic","")</f>
        <v/>
      </c>
      <c r="BD1514" s="2" t="str">
        <f>IF(ISNUMBER(SEARCH("anaer",$AW1514)),"anaer","")</f>
        <v/>
      </c>
      <c r="BE1514" s="2" t="str">
        <f>IF(ISNUMBER(SEARCH("thickening",$AZ1514)),"thickening","")</f>
        <v>thickening</v>
      </c>
      <c r="BF1514" s="4" t="str">
        <f>IF(ISNUMBER(SEARCH("airDry",$AW1514)),"airDry","")</f>
        <v/>
      </c>
      <c r="BG1514" s="4" t="str">
        <f>IF(ISNUMBER(SEARCH("heatDry",$AY1514)),"heatDry","")</f>
        <v/>
      </c>
      <c r="BH1514" s="4" t="str">
        <f>IF(AND(ISNUMBER(SEARCH("aerobic",$AW1514)),ISNUMBER(SEARCH("anaer",$AW1514))),"Combined Aer and Anaer.","")</f>
        <v/>
      </c>
    </row>
    <row r="1515" spans="1:60" x14ac:dyDescent="0.25">
      <c r="A1515" s="5">
        <v>1124</v>
      </c>
      <c r="B1515" t="s">
        <v>5408</v>
      </c>
      <c r="C1515">
        <v>319</v>
      </c>
      <c r="D1515">
        <v>399.13958818892229</v>
      </c>
      <c r="E1515">
        <v>396.25549791382559</v>
      </c>
      <c r="F1515">
        <v>305.91041663656063</v>
      </c>
      <c r="G1515">
        <v>496.47028364251332</v>
      </c>
      <c r="H1515">
        <v>-139.29500304066289</v>
      </c>
      <c r="I1515">
        <v>-140.54387118933121</v>
      </c>
      <c r="J1515">
        <v>-159.09811977105491</v>
      </c>
      <c r="K1515">
        <v>-116.4178918158896</v>
      </c>
      <c r="L1515">
        <v>237.83410871120981</v>
      </c>
      <c r="M1515">
        <v>236.4006163986918</v>
      </c>
      <c r="N1515">
        <v>231.38717625316269</v>
      </c>
      <c r="O1515">
        <v>248.45722450815609</v>
      </c>
      <c r="P1515">
        <v>9.8750880021059437</v>
      </c>
      <c r="Q1515">
        <v>9.8248231953110761</v>
      </c>
      <c r="R1515">
        <v>8.2894406385133994</v>
      </c>
      <c r="S1515">
        <v>11.1084484763927</v>
      </c>
      <c r="T1515">
        <v>62351.933025151367</v>
      </c>
      <c r="U1515">
        <v>62352.038257051587</v>
      </c>
      <c r="V1515">
        <v>62309.305913850243</v>
      </c>
      <c r="W1515">
        <v>62394.71593431678</v>
      </c>
      <c r="X1515">
        <v>4925.8114927699244</v>
      </c>
      <c r="Y1515">
        <v>4952.77660981997</v>
      </c>
      <c r="Z1515">
        <v>4710.3210010857874</v>
      </c>
      <c r="AA1515">
        <v>5061.0212971072851</v>
      </c>
      <c r="AB1515">
        <v>947.40193160169656</v>
      </c>
      <c r="AC1515">
        <v>934.28281674742846</v>
      </c>
      <c r="AD1515">
        <v>794.15031429952569</v>
      </c>
      <c r="AE1515">
        <v>1147.7950935615349</v>
      </c>
      <c r="AF1515">
        <v>55.85354415384316</v>
      </c>
      <c r="AG1515">
        <v>55.51700984087536</v>
      </c>
      <c r="AH1515">
        <v>54.339468415231742</v>
      </c>
      <c r="AI1515">
        <v>58.348157936787921</v>
      </c>
      <c r="AJ1515">
        <v>0.45890884366568291</v>
      </c>
      <c r="AK1515">
        <v>0.45890883052366122</v>
      </c>
      <c r="AL1515">
        <v>0.45890154726836713</v>
      </c>
      <c r="AM1515">
        <v>0.45891601827420192</v>
      </c>
      <c r="AN1515">
        <v>0.96077016208791111</v>
      </c>
      <c r="AO1515">
        <v>0.96077016208791111</v>
      </c>
      <c r="AP1515">
        <v>0.96077016208791111</v>
      </c>
      <c r="AQ1515">
        <v>0.96077016208791111</v>
      </c>
      <c r="AR1515">
        <v>11.6606992990412</v>
      </c>
      <c r="AS1515">
        <v>11.6606992990412</v>
      </c>
      <c r="AT1515">
        <v>11.6606992990412</v>
      </c>
      <c r="AU1515">
        <v>11.6606992990412</v>
      </c>
      <c r="AV1515" t="str">
        <f>VLOOKUP(Sheet1[[#This Row],[NPDES ID2]],Combined_Sheet__Major_Only___2[[NPDES ID2]:[ECHO BFR]],3,FALSE)</f>
        <v>NY</v>
      </c>
      <c r="AW1515" t="s">
        <v>54</v>
      </c>
      <c r="AX1515" t="str">
        <f>VLOOKUP(Sheet1[[#This Row],[NPDES ID2]],Combined_Sheet__Major_Only___2[[NPDES ID2]:[ECHO BFR]],27,FALSE)</f>
        <v>-</v>
      </c>
      <c r="AY1515" t="str">
        <f>VLOOKUP(Sheet1[[#This Row],[NPDES ID2]],Combined_Sheet__Major_Only___2[[NPDES ID2]:[ECHO BFR]],28,FALSE)</f>
        <v>-</v>
      </c>
      <c r="AZ1515" t="str">
        <f>VLOOKUP(Sheet1[[#This Row],[NPDES ID2]],Combined_Sheet__Major_Only___2[[NPDES ID2]:[ECHO BFR]],29,FALSE)</f>
        <v>preliminaryOps, thickening</v>
      </c>
      <c r="BA1515">
        <f>VLOOKUP(Sheet1[[#This Row],[NPDES ID2]],Combined_Sheet__Major_Only___2[[NPDES ID2]:[ECHO BFR]],17,FALSE)</f>
        <v>43.469444000000003</v>
      </c>
      <c r="BB1515">
        <f>VLOOKUP(Sheet1[[#This Row],[NPDES ID2]],Combined_Sheet__Major_Only___2[[NPDES ID2]:[ECHO BFR]],18,FALSE)</f>
        <v>-76.498056000000005</v>
      </c>
      <c r="BC1515" s="2" t="str">
        <f>IF(ISNUMBER(SEARCH("aerobic",$AW1515)),"aerobic","")</f>
        <v/>
      </c>
      <c r="BD1515" s="2" t="str">
        <f>IF(ISNUMBER(SEARCH("anaer",$AW1515)),"anaer","")</f>
        <v/>
      </c>
      <c r="BE1515" s="2" t="str">
        <f>IF(ISNUMBER(SEARCH("thickening",$AZ1515)),"thickening","")</f>
        <v>thickening</v>
      </c>
      <c r="BF1515" s="3" t="str">
        <f>IF(ISNUMBER(SEARCH("airDry",$AW1515)),"airDry","")</f>
        <v/>
      </c>
      <c r="BG1515" s="3" t="str">
        <f>IF(ISNUMBER(SEARCH("heatDry",$AY1515)),"heatDry","")</f>
        <v/>
      </c>
      <c r="BH1515" s="3" t="str">
        <f>IF(AND(ISNUMBER(SEARCH("aerobic",$AW1515)),ISNUMBER(SEARCH("anaer",$AW1515))),"Combined Aer and Anaer.","")</f>
        <v/>
      </c>
    </row>
    <row r="1516" spans="1:60" x14ac:dyDescent="0.25">
      <c r="A1516" s="5">
        <v>865</v>
      </c>
      <c r="B1516" t="s">
        <v>4225</v>
      </c>
      <c r="C1516">
        <v>911.99</v>
      </c>
      <c r="D1516">
        <v>348.36361287788338</v>
      </c>
      <c r="E1516">
        <v>341.17496113189623</v>
      </c>
      <c r="F1516">
        <v>296.02491830108642</v>
      </c>
      <c r="G1516">
        <v>411.38985957178869</v>
      </c>
      <c r="H1516">
        <v>-109.4907450575901</v>
      </c>
      <c r="I1516">
        <v>-110.8596113006802</v>
      </c>
      <c r="J1516">
        <v>-130.28802728463651</v>
      </c>
      <c r="K1516">
        <v>-87.90847370514544</v>
      </c>
      <c r="L1516">
        <v>634.97458577534746</v>
      </c>
      <c r="M1516">
        <v>632.71663381069504</v>
      </c>
      <c r="N1516">
        <v>624.82232717913325</v>
      </c>
      <c r="O1516">
        <v>651.7045614359497</v>
      </c>
      <c r="P1516">
        <v>21.36007799908969</v>
      </c>
      <c r="Q1516">
        <v>21.570147968747911</v>
      </c>
      <c r="R1516">
        <v>17.446032792253781</v>
      </c>
      <c r="S1516">
        <v>25.000848092257581</v>
      </c>
      <c r="T1516">
        <v>62347.434889310527</v>
      </c>
      <c r="U1516">
        <v>62347.540113836672</v>
      </c>
      <c r="V1516">
        <v>62304.810765089387</v>
      </c>
      <c r="W1516">
        <v>62390.214800478447</v>
      </c>
      <c r="X1516">
        <v>4030.3817922713388</v>
      </c>
      <c r="Y1516">
        <v>4044.3797505199832</v>
      </c>
      <c r="Z1516">
        <v>3924.2164183736959</v>
      </c>
      <c r="AA1516">
        <v>4096.2501251740496</v>
      </c>
      <c r="AB1516">
        <v>615.55794743946205</v>
      </c>
      <c r="AC1516">
        <v>608.27250538664009</v>
      </c>
      <c r="AD1516">
        <v>536.67108604585792</v>
      </c>
      <c r="AE1516">
        <v>710.59677043445538</v>
      </c>
      <c r="AF1516">
        <v>68.235434936566662</v>
      </c>
      <c r="AG1516">
        <v>67.993102913827386</v>
      </c>
      <c r="AH1516">
        <v>67.144279939544504</v>
      </c>
      <c r="AI1516">
        <v>70.032868072084426</v>
      </c>
      <c r="AJ1516">
        <v>0.61008603610418199</v>
      </c>
      <c r="AK1516">
        <v>0.61008599580893152</v>
      </c>
      <c r="AL1516">
        <v>0.61006376965932174</v>
      </c>
      <c r="AM1516">
        <v>0.61010793140476982</v>
      </c>
      <c r="AN1516">
        <v>0.96076749106244219</v>
      </c>
      <c r="AO1516">
        <v>0.96076749106244219</v>
      </c>
      <c r="AP1516">
        <v>0.96076749106244219</v>
      </c>
      <c r="AQ1516">
        <v>0.96076749106244219</v>
      </c>
      <c r="AR1516">
        <v>16.3102901755502</v>
      </c>
      <c r="AS1516">
        <v>16.3102901755502</v>
      </c>
      <c r="AT1516">
        <v>16.3102901755502</v>
      </c>
      <c r="AU1516">
        <v>16.3102901755502</v>
      </c>
      <c r="AV1516" t="str">
        <f>VLOOKUP(Sheet1[[#This Row],[NPDES ID2]],Combined_Sheet__Major_Only___2[[NPDES ID2]:[ECHO BFR]],3,FALSE)</f>
        <v>TX</v>
      </c>
      <c r="AW1516" t="s">
        <v>41</v>
      </c>
      <c r="AX1516" t="str">
        <f>VLOOKUP(Sheet1[[#This Row],[NPDES ID2]],Combined_Sheet__Major_Only___2[[NPDES ID2]:[ECHO BFR]],27,FALSE)</f>
        <v>-</v>
      </c>
      <c r="AY1516" t="str">
        <f>VLOOKUP(Sheet1[[#This Row],[NPDES ID2]],Combined_Sheet__Major_Only___2[[NPDES ID2]:[ECHO BFR]],28,FALSE)</f>
        <v>-</v>
      </c>
      <c r="AZ1516" t="str">
        <f>VLOOKUP(Sheet1[[#This Row],[NPDES ID2]],Combined_Sheet__Major_Only___2[[NPDES ID2]:[ECHO BFR]],29,FALSE)</f>
        <v>thickening, preliminaryOps</v>
      </c>
      <c r="BA1516">
        <f>VLOOKUP(Sheet1[[#This Row],[NPDES ID2]],Combined_Sheet__Major_Only___2[[NPDES ID2]:[ECHO BFR]],17,FALSE)</f>
        <v>33.04627</v>
      </c>
      <c r="BB1516">
        <f>VLOOKUP(Sheet1[[#This Row],[NPDES ID2]],Combined_Sheet__Major_Only___2[[NPDES ID2]:[ECHO BFR]],18,FALSE)</f>
        <v>-97.001170000000002</v>
      </c>
      <c r="BC1516" s="2" t="str">
        <f>IF(ISNUMBER(SEARCH("aerobic",$AW1516)),"aerobic","")</f>
        <v>aerobic</v>
      </c>
      <c r="BD1516" s="2" t="str">
        <f>IF(ISNUMBER(SEARCH("anaer",$AW1516)),"anaer","")</f>
        <v/>
      </c>
      <c r="BE1516" s="2" t="str">
        <f>IF(ISNUMBER(SEARCH("thickening",$AZ1516)),"thickening","")</f>
        <v>thickening</v>
      </c>
      <c r="BF1516" s="4" t="str">
        <f>IF(ISNUMBER(SEARCH("airDry",$AW1516)),"airDry","")</f>
        <v/>
      </c>
      <c r="BG1516" s="4" t="str">
        <f>IF(ISNUMBER(SEARCH("heatDry",$AY1516)),"heatDry","")</f>
        <v/>
      </c>
      <c r="BH1516" s="4" t="str">
        <f>IF(AND(ISNUMBER(SEARCH("aerobic",$AW1516)),ISNUMBER(SEARCH("anaer",$AW1516))),"Combined Aer and Anaer.","")</f>
        <v/>
      </c>
    </row>
    <row r="1517" spans="1:60" x14ac:dyDescent="0.25">
      <c r="A1517" s="5">
        <v>1090</v>
      </c>
      <c r="B1517" t="s">
        <v>5253</v>
      </c>
      <c r="C1517">
        <v>349.64</v>
      </c>
      <c r="D1517">
        <v>373.07434722029421</v>
      </c>
      <c r="E1517">
        <v>369.68049054463393</v>
      </c>
      <c r="F1517">
        <v>287.96297360291271</v>
      </c>
      <c r="G1517">
        <v>463.58780946910252</v>
      </c>
      <c r="H1517">
        <v>-138.35773791346779</v>
      </c>
      <c r="I1517">
        <v>-139.63365720034241</v>
      </c>
      <c r="J1517">
        <v>-158.27711319788509</v>
      </c>
      <c r="K1517">
        <v>-115.49949040773571</v>
      </c>
      <c r="L1517">
        <v>266.04381429089563</v>
      </c>
      <c r="M1517">
        <v>264.46670128542303</v>
      </c>
      <c r="N1517">
        <v>258.95104796293901</v>
      </c>
      <c r="O1517">
        <v>277.73116199059928</v>
      </c>
      <c r="P1517">
        <v>10.96228864900945</v>
      </c>
      <c r="Q1517">
        <v>10.91816958255988</v>
      </c>
      <c r="R1517">
        <v>9.193099202735576</v>
      </c>
      <c r="S1517">
        <v>12.33704403398794</v>
      </c>
      <c r="T1517">
        <v>62334.423234787508</v>
      </c>
      <c r="U1517">
        <v>62334.528437982779</v>
      </c>
      <c r="V1517">
        <v>62291.807751224311</v>
      </c>
      <c r="W1517">
        <v>62377.194473716743</v>
      </c>
      <c r="X1517">
        <v>4888.4067639372897</v>
      </c>
      <c r="Y1517">
        <v>4914.7616469095146</v>
      </c>
      <c r="Z1517">
        <v>4677.9291064611016</v>
      </c>
      <c r="AA1517">
        <v>5020.3719417965494</v>
      </c>
      <c r="AB1517">
        <v>930.52028554090475</v>
      </c>
      <c r="AC1517">
        <v>917.58883455379248</v>
      </c>
      <c r="AD1517">
        <v>781.55674752785399</v>
      </c>
      <c r="AE1517">
        <v>1124.541497153913</v>
      </c>
      <c r="AF1517">
        <v>56.264226537248042</v>
      </c>
      <c r="AG1517">
        <v>55.930812332943077</v>
      </c>
      <c r="AH1517">
        <v>54.764145773544087</v>
      </c>
      <c r="AI1517">
        <v>58.735764477304819</v>
      </c>
      <c r="AJ1517">
        <v>0.46391200241534258</v>
      </c>
      <c r="AK1517">
        <v>0.46391198794615912</v>
      </c>
      <c r="AL1517">
        <v>0.46390397178543658</v>
      </c>
      <c r="AM1517">
        <v>0.46391989901373643</v>
      </c>
      <c r="AN1517">
        <v>0.96075976260003915</v>
      </c>
      <c r="AO1517">
        <v>0.96075976260003915</v>
      </c>
      <c r="AP1517">
        <v>0.96075976260003915</v>
      </c>
      <c r="AQ1517">
        <v>0.96075976260003915</v>
      </c>
      <c r="AR1517">
        <v>11.814567794593779</v>
      </c>
      <c r="AS1517">
        <v>11.814567794593779</v>
      </c>
      <c r="AT1517">
        <v>11.814567794593779</v>
      </c>
      <c r="AU1517">
        <v>11.814567794593779</v>
      </c>
      <c r="AV1517" t="str">
        <f>VLOOKUP(Sheet1[[#This Row],[NPDES ID2]],Combined_Sheet__Major_Only___2[[NPDES ID2]:[ECHO BFR]],3,FALSE)</f>
        <v>CT</v>
      </c>
      <c r="AW1517" t="s">
        <v>54</v>
      </c>
      <c r="AX1517" t="str">
        <f>VLOOKUP(Sheet1[[#This Row],[NPDES ID2]],Combined_Sheet__Major_Only___2[[NPDES ID2]:[ECHO BFR]],27,FALSE)</f>
        <v>-</v>
      </c>
      <c r="AY1517" t="str">
        <f>VLOOKUP(Sheet1[[#This Row],[NPDES ID2]],Combined_Sheet__Major_Only___2[[NPDES ID2]:[ECHO BFR]],28,FALSE)</f>
        <v>-</v>
      </c>
      <c r="AZ1517" t="str">
        <f>VLOOKUP(Sheet1[[#This Row],[NPDES ID2]],Combined_Sheet__Major_Only___2[[NPDES ID2]:[ECHO BFR]],29,FALSE)</f>
        <v>thickening</v>
      </c>
      <c r="BA1517">
        <f>VLOOKUP(Sheet1[[#This Row],[NPDES ID2]],Combined_Sheet__Major_Only___2[[NPDES ID2]:[ECHO BFR]],17,FALSE)</f>
        <v>41.366379000000002</v>
      </c>
      <c r="BB1517">
        <f>VLOOKUP(Sheet1[[#This Row],[NPDES ID2]],Combined_Sheet__Major_Only___2[[NPDES ID2]:[ECHO BFR]],18,FALSE)</f>
        <v>-73.087312999999995</v>
      </c>
      <c r="BC1517" s="2" t="str">
        <f>IF(ISNUMBER(SEARCH("aerobic",$AW1517)),"aerobic","")</f>
        <v/>
      </c>
      <c r="BD1517" s="2" t="str">
        <f>IF(ISNUMBER(SEARCH("anaer",$AW1517)),"anaer","")</f>
        <v/>
      </c>
      <c r="BE1517" s="2" t="str">
        <f>IF(ISNUMBER(SEARCH("thickening",$AZ1517)),"thickening","")</f>
        <v>thickening</v>
      </c>
      <c r="BF1517" s="3" t="str">
        <f>IF(ISNUMBER(SEARCH("airDry",$AW1517)),"airDry","")</f>
        <v/>
      </c>
      <c r="BG1517" s="3" t="str">
        <f>IF(ISNUMBER(SEARCH("heatDry",$AY1517)),"heatDry","")</f>
        <v/>
      </c>
      <c r="BH1517" s="3" t="str">
        <f>IF(AND(ISNUMBER(SEARCH("aerobic",$AW1517)),ISNUMBER(SEARCH("anaer",$AW1517))),"Combined Aer and Anaer.","")</f>
        <v/>
      </c>
    </row>
    <row r="1518" spans="1:60" x14ac:dyDescent="0.25">
      <c r="A1518" s="5">
        <v>1307</v>
      </c>
      <c r="B1518" t="s">
        <v>6218</v>
      </c>
      <c r="C1518">
        <v>176.5</v>
      </c>
      <c r="D1518">
        <v>640.95896376429266</v>
      </c>
      <c r="E1518">
        <v>637.44525394228845</v>
      </c>
      <c r="F1518">
        <v>463.78415455942451</v>
      </c>
      <c r="G1518">
        <v>816.17268601588</v>
      </c>
      <c r="H1518">
        <v>-110.96619192433521</v>
      </c>
      <c r="I1518">
        <v>-112.3652987477753</v>
      </c>
      <c r="J1518">
        <v>-131.71922946538831</v>
      </c>
      <c r="K1518">
        <v>-89.397065448857617</v>
      </c>
      <c r="L1518">
        <v>121.5506827742262</v>
      </c>
      <c r="M1518">
        <v>121.10358524601151</v>
      </c>
      <c r="N1518">
        <v>119.5398361977804</v>
      </c>
      <c r="O1518">
        <v>124.86406754071</v>
      </c>
      <c r="P1518">
        <v>4.136711409435093</v>
      </c>
      <c r="Q1518">
        <v>4.1743289767283676</v>
      </c>
      <c r="R1518">
        <v>3.383696060540518</v>
      </c>
      <c r="S1518">
        <v>4.8277607748083549</v>
      </c>
      <c r="T1518">
        <v>62329.123375115218</v>
      </c>
      <c r="U1518">
        <v>62329.228569622093</v>
      </c>
      <c r="V1518">
        <v>62286.511411033309</v>
      </c>
      <c r="W1518">
        <v>62371.891081699832</v>
      </c>
      <c r="X1518">
        <v>4073.5955051676619</v>
      </c>
      <c r="Y1518">
        <v>4088.137925178261</v>
      </c>
      <c r="Z1518">
        <v>3962.7191468327678</v>
      </c>
      <c r="AA1518">
        <v>4142.4726005127377</v>
      </c>
      <c r="AB1518">
        <v>628.58351678208919</v>
      </c>
      <c r="AC1518">
        <v>621.01521470897649</v>
      </c>
      <c r="AD1518">
        <v>547.25099489475656</v>
      </c>
      <c r="AE1518">
        <v>727.07965812837074</v>
      </c>
      <c r="AF1518">
        <v>67.490435209888048</v>
      </c>
      <c r="AG1518">
        <v>67.242246888836661</v>
      </c>
      <c r="AH1518">
        <v>66.373888056160808</v>
      </c>
      <c r="AI1518">
        <v>69.330098861668802</v>
      </c>
      <c r="AJ1518">
        <v>0.60097284062110079</v>
      </c>
      <c r="AK1518">
        <v>0.60097283287941328</v>
      </c>
      <c r="AL1518">
        <v>0.60096853383115934</v>
      </c>
      <c r="AM1518">
        <v>0.60097707548111201</v>
      </c>
      <c r="AN1518">
        <v>0.96075661379814858</v>
      </c>
      <c r="AO1518">
        <v>0.96075661379814836</v>
      </c>
      <c r="AP1518">
        <v>0.96075661379814836</v>
      </c>
      <c r="AQ1518">
        <v>0.96075661379814836</v>
      </c>
      <c r="AR1518">
        <v>16.03058871772981</v>
      </c>
      <c r="AS1518">
        <v>16.03058871772981</v>
      </c>
      <c r="AT1518">
        <v>16.03058871772981</v>
      </c>
      <c r="AU1518">
        <v>16.03058871772981</v>
      </c>
      <c r="AV1518" t="str">
        <f>VLOOKUP(Sheet1[[#This Row],[NPDES ID2]],Combined_Sheet__Major_Only___2[[NPDES ID2]:[ECHO BFR]],3,FALSE)</f>
        <v>CT</v>
      </c>
      <c r="AW1518" t="s">
        <v>41</v>
      </c>
      <c r="AX1518" t="str">
        <f>VLOOKUP(Sheet1[[#This Row],[NPDES ID2]],Combined_Sheet__Major_Only___2[[NPDES ID2]:[ECHO BFR]],27,FALSE)</f>
        <v>-</v>
      </c>
      <c r="AY1518" t="str">
        <f>VLOOKUP(Sheet1[[#This Row],[NPDES ID2]],Combined_Sheet__Major_Only___2[[NPDES ID2]:[ECHO BFR]],28,FALSE)</f>
        <v>-</v>
      </c>
      <c r="AZ1518" t="str">
        <f>VLOOKUP(Sheet1[[#This Row],[NPDES ID2]],Combined_Sheet__Major_Only___2[[NPDES ID2]:[ECHO BFR]],29,FALSE)</f>
        <v>thickening</v>
      </c>
      <c r="BA1518">
        <f>VLOOKUP(Sheet1[[#This Row],[NPDES ID2]],Combined_Sheet__Major_Only___2[[NPDES ID2]:[ECHO BFR]],17,FALSE)</f>
        <v>41.919038999999998</v>
      </c>
      <c r="BB1518">
        <f>VLOOKUP(Sheet1[[#This Row],[NPDES ID2]],Combined_Sheet__Major_Only___2[[NPDES ID2]:[ECHO BFR]],18,FALSE)</f>
        <v>-72.619763000000006</v>
      </c>
      <c r="BC1518" s="2" t="str">
        <f>IF(ISNUMBER(SEARCH("aerobic",$AW1518)),"aerobic","")</f>
        <v>aerobic</v>
      </c>
      <c r="BD1518" s="2" t="str">
        <f>IF(ISNUMBER(SEARCH("anaer",$AW1518)),"anaer","")</f>
        <v/>
      </c>
      <c r="BE1518" s="2" t="str">
        <f>IF(ISNUMBER(SEARCH("thickening",$AZ1518)),"thickening","")</f>
        <v>thickening</v>
      </c>
      <c r="BF1518" s="4" t="str">
        <f>IF(ISNUMBER(SEARCH("airDry",$AW1518)),"airDry","")</f>
        <v/>
      </c>
      <c r="BG1518" s="4" t="str">
        <f>IF(ISNUMBER(SEARCH("heatDry",$AY1518)),"heatDry","")</f>
        <v/>
      </c>
      <c r="BH1518" s="4" t="str">
        <f>IF(AND(ISNUMBER(SEARCH("aerobic",$AW1518)),ISNUMBER(SEARCH("anaer",$AW1518))),"Combined Aer and Anaer.","")</f>
        <v/>
      </c>
    </row>
    <row r="1519" spans="1:60" x14ac:dyDescent="0.25">
      <c r="A1519" s="5">
        <v>463</v>
      </c>
      <c r="B1519" t="s">
        <v>2311</v>
      </c>
      <c r="C1519">
        <v>464.11</v>
      </c>
      <c r="D1519">
        <v>362.64670923910012</v>
      </c>
      <c r="E1519">
        <v>359.09603985031401</v>
      </c>
      <c r="F1519">
        <v>290.34472121272552</v>
      </c>
      <c r="G1519">
        <v>442.48308821922637</v>
      </c>
      <c r="H1519">
        <v>-109.2883970991231</v>
      </c>
      <c r="I1519">
        <v>-110.6511974049391</v>
      </c>
      <c r="J1519">
        <v>-130.1015523755697</v>
      </c>
      <c r="K1519">
        <v>-87.764851061938458</v>
      </c>
      <c r="L1519">
        <v>323.97843736938643</v>
      </c>
      <c r="M1519">
        <v>322.83588418295028</v>
      </c>
      <c r="N1519">
        <v>318.84033829914449</v>
      </c>
      <c r="O1519">
        <v>332.44507598571352</v>
      </c>
      <c r="P1519">
        <v>10.868637015864961</v>
      </c>
      <c r="Q1519">
        <v>10.97748939413361</v>
      </c>
      <c r="R1519">
        <v>8.8738842487001435</v>
      </c>
      <c r="S1519">
        <v>12.729635450043141</v>
      </c>
      <c r="T1519">
        <v>62273.952008005777</v>
      </c>
      <c r="U1519">
        <v>62274.057112066614</v>
      </c>
      <c r="V1519">
        <v>62231.376681609727</v>
      </c>
      <c r="W1519">
        <v>62316.682942997417</v>
      </c>
      <c r="X1519">
        <v>4015.1688151121862</v>
      </c>
      <c r="Y1519">
        <v>4029.0169145907421</v>
      </c>
      <c r="Z1519">
        <v>3910.231644253503</v>
      </c>
      <c r="AA1519">
        <v>4080.2564719001721</v>
      </c>
      <c r="AB1519">
        <v>611.74316407070842</v>
      </c>
      <c r="AC1519">
        <v>604.52813226043622</v>
      </c>
      <c r="AD1519">
        <v>533.53124177042082</v>
      </c>
      <c r="AE1519">
        <v>705.84744121367714</v>
      </c>
      <c r="AF1519">
        <v>68.411668956309256</v>
      </c>
      <c r="AG1519">
        <v>68.170564239221164</v>
      </c>
      <c r="AH1519">
        <v>67.3266123524741</v>
      </c>
      <c r="AI1519">
        <v>70.199292130960302</v>
      </c>
      <c r="AJ1519">
        <v>0.61224208091754329</v>
      </c>
      <c r="AK1519">
        <v>0.61224206051000929</v>
      </c>
      <c r="AL1519">
        <v>0.61223075748595468</v>
      </c>
      <c r="AM1519">
        <v>0.61225321537581467</v>
      </c>
      <c r="AN1519">
        <v>0.96072380483575504</v>
      </c>
      <c r="AO1519">
        <v>0.96072380483575515</v>
      </c>
      <c r="AP1519">
        <v>0.96072380483575515</v>
      </c>
      <c r="AQ1519">
        <v>0.96072380483575515</v>
      </c>
      <c r="AR1519">
        <v>16.37698265309476</v>
      </c>
      <c r="AS1519">
        <v>16.376982653094771</v>
      </c>
      <c r="AT1519">
        <v>16.376982653094771</v>
      </c>
      <c r="AU1519">
        <v>16.376982653094771</v>
      </c>
      <c r="AV1519" t="str">
        <f>VLOOKUP(Sheet1[[#This Row],[NPDES ID2]],Combined_Sheet__Major_Only___2[[NPDES ID2]:[ECHO BFR]],3,FALSE)</f>
        <v>WA</v>
      </c>
      <c r="AW1519" t="s">
        <v>12185</v>
      </c>
      <c r="AX1519" t="str">
        <f>VLOOKUP(Sheet1[[#This Row],[NPDES ID2]],Combined_Sheet__Major_Only___2[[NPDES ID2]:[ECHO BFR]],27,FALSE)</f>
        <v>methaneBioCaptureRecover, tempSludgeStore</v>
      </c>
      <c r="AY1519" t="str">
        <f>VLOOKUP(Sheet1[[#This Row],[NPDES ID2]],Combined_Sheet__Major_Only___2[[NPDES ID2]:[ECHO BFR]],28,FALSE)</f>
        <v>-</v>
      </c>
      <c r="AZ1519" t="str">
        <f>VLOOKUP(Sheet1[[#This Row],[NPDES ID2]],Combined_Sheet__Major_Only___2[[NPDES ID2]:[ECHO BFR]],29,FALSE)</f>
        <v>thickening, preliminaryOps</v>
      </c>
      <c r="BA1519">
        <f>VLOOKUP(Sheet1[[#This Row],[NPDES ID2]],Combined_Sheet__Major_Only___2[[NPDES ID2]:[ECHO BFR]],17,FALSE)</f>
        <v>46.738294000000003</v>
      </c>
      <c r="BB1519">
        <f>VLOOKUP(Sheet1[[#This Row],[NPDES ID2]],Combined_Sheet__Major_Only___2[[NPDES ID2]:[ECHO BFR]],18,FALSE)</f>
        <v>-117.189612</v>
      </c>
      <c r="BC1519" s="2" t="str">
        <f>IF(ISNUMBER(SEARCH("aerobic",$AW1519)),"aerobic","")</f>
        <v/>
      </c>
      <c r="BD1519" s="2" t="str">
        <f>IF(ISNUMBER(SEARCH("anaer",$AW1519)),"anaer","")</f>
        <v>anaer</v>
      </c>
      <c r="BE1519" s="2" t="str">
        <f>IF(ISNUMBER(SEARCH("thickening",$AZ1519)),"thickening","")</f>
        <v>thickening</v>
      </c>
      <c r="BF1519" s="4" t="str">
        <f>IF(ISNUMBER(SEARCH("airDry",$AW1519)),"airDry","")</f>
        <v/>
      </c>
      <c r="BG1519" s="4" t="str">
        <f>IF(ISNUMBER(SEARCH("heatDry",$AY1519)),"heatDry","")</f>
        <v/>
      </c>
      <c r="BH1519" s="4" t="str">
        <f>IF(AND(ISNUMBER(SEARCH("aerobic",$AW1519)),ISNUMBER(SEARCH("anaer",$AW1519))),"Combined Aer and Anaer.","")</f>
        <v/>
      </c>
    </row>
    <row r="1520" spans="1:60" x14ac:dyDescent="0.25">
      <c r="A1520" s="5">
        <v>1157</v>
      </c>
      <c r="B1520" t="s">
        <v>5557</v>
      </c>
      <c r="C1520">
        <v>287</v>
      </c>
      <c r="D1520">
        <v>454.61438394067608</v>
      </c>
      <c r="E1520">
        <v>451.99906401472219</v>
      </c>
      <c r="F1520">
        <v>344.8358932476188</v>
      </c>
      <c r="G1520">
        <v>562.14409078088113</v>
      </c>
      <c r="H1520">
        <v>-109.933559198295</v>
      </c>
      <c r="I1520">
        <v>-111.3304853308332</v>
      </c>
      <c r="J1520">
        <v>-130.72458886259989</v>
      </c>
      <c r="K1520">
        <v>-88.399415076263992</v>
      </c>
      <c r="L1520">
        <v>199.32474440686809</v>
      </c>
      <c r="M1520">
        <v>198.61047084654811</v>
      </c>
      <c r="N1520">
        <v>196.11240216314621</v>
      </c>
      <c r="O1520">
        <v>204.61797407685489</v>
      </c>
      <c r="P1520">
        <v>6.7231454241896156</v>
      </c>
      <c r="Q1520">
        <v>6.7881397966959014</v>
      </c>
      <c r="R1520">
        <v>5.4930438756929654</v>
      </c>
      <c r="S1520">
        <v>7.8636820348589032</v>
      </c>
      <c r="T1520">
        <v>62268.940068500189</v>
      </c>
      <c r="U1520">
        <v>62269.045164344629</v>
      </c>
      <c r="V1520">
        <v>62226.368070386081</v>
      </c>
      <c r="W1520">
        <v>62311.667663045337</v>
      </c>
      <c r="X1520">
        <v>4035.406743087477</v>
      </c>
      <c r="Y1520">
        <v>4049.5075361482209</v>
      </c>
      <c r="Z1520">
        <v>3928.2998133049191</v>
      </c>
      <c r="AA1520">
        <v>4101.8788897462346</v>
      </c>
      <c r="AB1520">
        <v>617.75164848148563</v>
      </c>
      <c r="AC1520">
        <v>610.40896029541659</v>
      </c>
      <c r="AD1520">
        <v>538.4185450776364</v>
      </c>
      <c r="AE1520">
        <v>713.4362678008514</v>
      </c>
      <c r="AF1520">
        <v>68.062979210934657</v>
      </c>
      <c r="AG1520">
        <v>67.819175767893199</v>
      </c>
      <c r="AH1520">
        <v>66.966012357743537</v>
      </c>
      <c r="AI1520">
        <v>69.8703213020287</v>
      </c>
      <c r="AJ1520">
        <v>0.60797629726906122</v>
      </c>
      <c r="AK1520">
        <v>0.60797628467100628</v>
      </c>
      <c r="AL1520">
        <v>0.60796929583274761</v>
      </c>
      <c r="AM1520">
        <v>0.6079831818052247</v>
      </c>
      <c r="AN1520">
        <v>0.96072082164866623</v>
      </c>
      <c r="AO1520">
        <v>0.96072082164866657</v>
      </c>
      <c r="AP1520">
        <v>0.96072082164866657</v>
      </c>
      <c r="AQ1520">
        <v>0.96072082164866657</v>
      </c>
      <c r="AR1520">
        <v>16.24591793458303</v>
      </c>
      <c r="AS1520">
        <v>16.24591793458303</v>
      </c>
      <c r="AT1520">
        <v>16.24591793458303</v>
      </c>
      <c r="AU1520">
        <v>16.24591793458303</v>
      </c>
      <c r="AV1520" t="str">
        <f>VLOOKUP(Sheet1[[#This Row],[NPDES ID2]],Combined_Sheet__Major_Only___2[[NPDES ID2]:[ECHO BFR]],3,FALSE)</f>
        <v>MO</v>
      </c>
      <c r="AW1520" t="s">
        <v>41</v>
      </c>
      <c r="AX1520" t="str">
        <f>VLOOKUP(Sheet1[[#This Row],[NPDES ID2]],Combined_Sheet__Major_Only___2[[NPDES ID2]:[ECHO BFR]],27,FALSE)</f>
        <v>-</v>
      </c>
      <c r="AY1520" t="str">
        <f>VLOOKUP(Sheet1[[#This Row],[NPDES ID2]],Combined_Sheet__Major_Only___2[[NPDES ID2]:[ECHO BFR]],28,FALSE)</f>
        <v>-</v>
      </c>
      <c r="AZ1520" t="str">
        <f>VLOOKUP(Sheet1[[#This Row],[NPDES ID2]],Combined_Sheet__Major_Only___2[[NPDES ID2]:[ECHO BFR]],29,FALSE)</f>
        <v>thickening</v>
      </c>
      <c r="BA1520">
        <f>VLOOKUP(Sheet1[[#This Row],[NPDES ID2]],Combined_Sheet__Major_Only___2[[NPDES ID2]:[ECHO BFR]],17,FALSE)</f>
        <v>36.916741000000002</v>
      </c>
      <c r="BB1520">
        <f>VLOOKUP(Sheet1[[#This Row],[NPDES ID2]],Combined_Sheet__Major_Only___2[[NPDES ID2]:[ECHO BFR]],18,FALSE)</f>
        <v>-93.940094999999999</v>
      </c>
      <c r="BC1520" s="2" t="str">
        <f>IF(ISNUMBER(SEARCH("aerobic",$AW1520)),"aerobic","")</f>
        <v>aerobic</v>
      </c>
      <c r="BD1520" s="2" t="str">
        <f>IF(ISNUMBER(SEARCH("anaer",$AW1520)),"anaer","")</f>
        <v/>
      </c>
      <c r="BE1520" s="2" t="str">
        <f>IF(ISNUMBER(SEARCH("thickening",$AZ1520)),"thickening","")</f>
        <v>thickening</v>
      </c>
      <c r="BF1520" s="4" t="str">
        <f>IF(ISNUMBER(SEARCH("airDry",$AW1520)),"airDry","")</f>
        <v/>
      </c>
      <c r="BG1520" s="4" t="str">
        <f>IF(ISNUMBER(SEARCH("heatDry",$AY1520)),"heatDry","")</f>
        <v/>
      </c>
      <c r="BH1520" s="4" t="str">
        <f>IF(AND(ISNUMBER(SEARCH("aerobic",$AW1520)),ISNUMBER(SEARCH("anaer",$AW1520))),"Combined Aer and Anaer.","")</f>
        <v/>
      </c>
    </row>
    <row r="1521" spans="1:60" x14ac:dyDescent="0.25">
      <c r="A1521" s="5">
        <v>1638</v>
      </c>
      <c r="B1521" t="s">
        <v>7690</v>
      </c>
      <c r="C1521">
        <v>66.73</v>
      </c>
      <c r="D1521">
        <v>1442.7654537565411</v>
      </c>
      <c r="E1521">
        <v>1429.70044153155</v>
      </c>
      <c r="F1521">
        <v>990.44457199500926</v>
      </c>
      <c r="G1521">
        <v>1884.750399743594</v>
      </c>
      <c r="H1521">
        <v>-107.3734252147152</v>
      </c>
      <c r="I1521">
        <v>-108.71029622472589</v>
      </c>
      <c r="J1521">
        <v>-128.2692629211702</v>
      </c>
      <c r="K1521">
        <v>-85.982154081471634</v>
      </c>
      <c r="L1521">
        <v>47.386063964979733</v>
      </c>
      <c r="M1521">
        <v>47.227923544405712</v>
      </c>
      <c r="N1521">
        <v>46.674787813572912</v>
      </c>
      <c r="O1521">
        <v>48.558058038151721</v>
      </c>
      <c r="P1521">
        <v>1.5610985800586801</v>
      </c>
      <c r="Q1521">
        <v>1.5794572235437609</v>
      </c>
      <c r="R1521">
        <v>1.2715675361864049</v>
      </c>
      <c r="S1521">
        <v>1.8367134867049191</v>
      </c>
      <c r="T1521">
        <v>62268.830695126118</v>
      </c>
      <c r="U1521">
        <v>62268.935790791249</v>
      </c>
      <c r="V1521">
        <v>62226.258769643653</v>
      </c>
      <c r="W1521">
        <v>62311.558216774152</v>
      </c>
      <c r="X1521">
        <v>3946.621309442085</v>
      </c>
      <c r="Y1521">
        <v>3959.6074615925909</v>
      </c>
      <c r="Z1521">
        <v>3848.8019267089262</v>
      </c>
      <c r="AA1521">
        <v>4007.1752569132918</v>
      </c>
      <c r="AB1521">
        <v>591.9710116600404</v>
      </c>
      <c r="AC1521">
        <v>585.15896770087647</v>
      </c>
      <c r="AD1521">
        <v>517.40361459337498</v>
      </c>
      <c r="AE1521">
        <v>680.96753608897973</v>
      </c>
      <c r="AF1521">
        <v>69.591603065895427</v>
      </c>
      <c r="AG1521">
        <v>69.359379204834966</v>
      </c>
      <c r="AH1521">
        <v>68.547003668410795</v>
      </c>
      <c r="AI1521">
        <v>71.31277535061281</v>
      </c>
      <c r="AJ1521">
        <v>0.62668009880233533</v>
      </c>
      <c r="AK1521">
        <v>0.62668009588055162</v>
      </c>
      <c r="AL1521">
        <v>0.62667847166958501</v>
      </c>
      <c r="AM1521">
        <v>0.62668169875108304</v>
      </c>
      <c r="AN1521">
        <v>0.96072075654282119</v>
      </c>
      <c r="AO1521">
        <v>0.96072075654282085</v>
      </c>
      <c r="AP1521">
        <v>0.96072075654282085</v>
      </c>
      <c r="AQ1521">
        <v>0.96072075654282085</v>
      </c>
      <c r="AR1521">
        <v>16.821417246311331</v>
      </c>
      <c r="AS1521">
        <v>16.821417246311331</v>
      </c>
      <c r="AT1521">
        <v>16.821417246311331</v>
      </c>
      <c r="AU1521">
        <v>16.821417246311331</v>
      </c>
      <c r="AV1521" t="str">
        <f>VLOOKUP(Sheet1[[#This Row],[NPDES ID2]],Combined_Sheet__Major_Only___2[[NPDES ID2]:[ECHO BFR]],3,FALSE)</f>
        <v>TX</v>
      </c>
      <c r="AW1521" t="s">
        <v>12185</v>
      </c>
      <c r="AX1521" t="str">
        <f>VLOOKUP(Sheet1[[#This Row],[NPDES ID2]],Combined_Sheet__Major_Only___2[[NPDES ID2]:[ECHO BFR]],27,FALSE)</f>
        <v>-</v>
      </c>
      <c r="AY1521" t="str">
        <f>VLOOKUP(Sheet1[[#This Row],[NPDES ID2]],Combined_Sheet__Major_Only___2[[NPDES ID2]:[ECHO BFR]],28,FALSE)</f>
        <v>-</v>
      </c>
      <c r="AZ1521" t="str">
        <f>VLOOKUP(Sheet1[[#This Row],[NPDES ID2]],Combined_Sheet__Major_Only___2[[NPDES ID2]:[ECHO BFR]],29,FALSE)</f>
        <v>thickening</v>
      </c>
      <c r="BA1521">
        <f>VLOOKUP(Sheet1[[#This Row],[NPDES ID2]],Combined_Sheet__Major_Only___2[[NPDES ID2]:[ECHO BFR]],17,FALSE)</f>
        <v>29.506029999999999</v>
      </c>
      <c r="BB1521">
        <f>VLOOKUP(Sheet1[[#This Row],[NPDES ID2]],Combined_Sheet__Major_Only___2[[NPDES ID2]:[ECHO BFR]],18,FALSE)</f>
        <v>-94.990560000000002</v>
      </c>
      <c r="BC1521" s="2" t="str">
        <f>IF(ISNUMBER(SEARCH("aerobic",$AW1521)),"aerobic","")</f>
        <v/>
      </c>
      <c r="BD1521" s="2" t="str">
        <f>IF(ISNUMBER(SEARCH("anaer",$AW1521)),"anaer","")</f>
        <v>anaer</v>
      </c>
      <c r="BE1521" s="2" t="str">
        <f>IF(ISNUMBER(SEARCH("thickening",$AZ1521)),"thickening","")</f>
        <v>thickening</v>
      </c>
      <c r="BF1521" s="3" t="str">
        <f>IF(ISNUMBER(SEARCH("airDry",$AW1521)),"airDry","")</f>
        <v/>
      </c>
      <c r="BG1521" s="3" t="str">
        <f>IF(ISNUMBER(SEARCH("heatDry",$AY1521)),"heatDry","")</f>
        <v/>
      </c>
      <c r="BH1521" s="3" t="str">
        <f>IF(AND(ISNUMBER(SEARCH("aerobic",$AW1521)),ISNUMBER(SEARCH("anaer",$AW1521))),"Combined Aer and Anaer.","")</f>
        <v/>
      </c>
    </row>
    <row r="1522" spans="1:60" x14ac:dyDescent="0.25">
      <c r="A1522" s="5">
        <v>1626</v>
      </c>
      <c r="B1522" t="s">
        <v>7638</v>
      </c>
      <c r="C1522">
        <v>70.099999999999994</v>
      </c>
      <c r="D1522">
        <v>1414.970471093568</v>
      </c>
      <c r="E1522">
        <v>1399.8627453253459</v>
      </c>
      <c r="F1522">
        <v>973.41341640755809</v>
      </c>
      <c r="G1522">
        <v>1846.199968875278</v>
      </c>
      <c r="H1522">
        <v>-110.4512540890484</v>
      </c>
      <c r="I1522">
        <v>-111.8782545536954</v>
      </c>
      <c r="J1522">
        <v>-131.22607221882319</v>
      </c>
      <c r="K1522">
        <v>-88.917443811931363</v>
      </c>
      <c r="L1522">
        <v>48.494740915850073</v>
      </c>
      <c r="M1522">
        <v>48.318837534094627</v>
      </c>
      <c r="N1522">
        <v>47.703571968365999</v>
      </c>
      <c r="O1522">
        <v>49.798377377826363</v>
      </c>
      <c r="P1522">
        <v>1.6425344988124451</v>
      </c>
      <c r="Q1522">
        <v>1.657976484918436</v>
      </c>
      <c r="R1522">
        <v>1.342720162447965</v>
      </c>
      <c r="S1522">
        <v>1.9191840773643749</v>
      </c>
      <c r="T1522">
        <v>62208.350595910517</v>
      </c>
      <c r="U1522">
        <v>62208.455592426661</v>
      </c>
      <c r="V1522">
        <v>62165.818833487123</v>
      </c>
      <c r="W1522">
        <v>62251.037807707493</v>
      </c>
      <c r="X1522">
        <v>4047.3359882919449</v>
      </c>
      <c r="Y1522">
        <v>4061.619144771455</v>
      </c>
      <c r="Z1522">
        <v>3938.6423221135419</v>
      </c>
      <c r="AA1522">
        <v>4114.8230007841476</v>
      </c>
      <c r="AB1522">
        <v>621.85902934235889</v>
      </c>
      <c r="AC1522">
        <v>614.42236558926402</v>
      </c>
      <c r="AD1522">
        <v>541.72338213124578</v>
      </c>
      <c r="AE1522">
        <v>718.69202202906513</v>
      </c>
      <c r="AF1522">
        <v>67.795999155167692</v>
      </c>
      <c r="AG1522">
        <v>67.550108898514225</v>
      </c>
      <c r="AH1522">
        <v>66.689925680645061</v>
      </c>
      <c r="AI1522">
        <v>69.618461729616911</v>
      </c>
      <c r="AJ1522">
        <v>0.60471040804920673</v>
      </c>
      <c r="AK1522">
        <v>0.60471040498038375</v>
      </c>
      <c r="AL1522">
        <v>0.60470869912113734</v>
      </c>
      <c r="AM1522">
        <v>0.60471208842718849</v>
      </c>
      <c r="AN1522">
        <v>0.96068472193271315</v>
      </c>
      <c r="AO1522">
        <v>0.96068472193271337</v>
      </c>
      <c r="AP1522">
        <v>0.96068472193271337</v>
      </c>
      <c r="AQ1522">
        <v>0.96068472193271337</v>
      </c>
      <c r="AR1522">
        <v>16.145642432185738</v>
      </c>
      <c r="AS1522">
        <v>16.145642432185738</v>
      </c>
      <c r="AT1522">
        <v>16.145642432185738</v>
      </c>
      <c r="AU1522">
        <v>16.145642432185738</v>
      </c>
      <c r="AV1522" t="str">
        <f>VLOOKUP(Sheet1[[#This Row],[NPDES ID2]],Combined_Sheet__Major_Only___2[[NPDES ID2]:[ECHO BFR]],3,FALSE)</f>
        <v>IA</v>
      </c>
      <c r="AW1522" t="s">
        <v>41</v>
      </c>
      <c r="AX1522" t="str">
        <f>VLOOKUP(Sheet1[[#This Row],[NPDES ID2]],Combined_Sheet__Major_Only___2[[NPDES ID2]:[ECHO BFR]],27,FALSE)</f>
        <v>tempSludgeStore</v>
      </c>
      <c r="AY1522" t="str">
        <f>VLOOKUP(Sheet1[[#This Row],[NPDES ID2]],Combined_Sheet__Major_Only___2[[NPDES ID2]:[ECHO BFR]],28,FALSE)</f>
        <v>-</v>
      </c>
      <c r="AZ1522" t="str">
        <f>VLOOKUP(Sheet1[[#This Row],[NPDES ID2]],Combined_Sheet__Major_Only___2[[NPDES ID2]:[ECHO BFR]],29,FALSE)</f>
        <v>thickening</v>
      </c>
      <c r="BA1522">
        <f>VLOOKUP(Sheet1[[#This Row],[NPDES ID2]],Combined_Sheet__Major_Only___2[[NPDES ID2]:[ECHO BFR]],17,FALSE)</f>
        <v>42.469721999999997</v>
      </c>
      <c r="BB1522">
        <f>VLOOKUP(Sheet1[[#This Row],[NPDES ID2]],Combined_Sheet__Major_Only___2[[NPDES ID2]:[ECHO BFR]],18,FALSE)</f>
        <v>-91.124167</v>
      </c>
      <c r="BC1522" s="2" t="str">
        <f>IF(ISNUMBER(SEARCH("aerobic",$AW1522)),"aerobic","")</f>
        <v>aerobic</v>
      </c>
      <c r="BD1522" s="2" t="str">
        <f>IF(ISNUMBER(SEARCH("anaer",$AW1522)),"anaer","")</f>
        <v/>
      </c>
      <c r="BE1522" s="2" t="str">
        <f>IF(ISNUMBER(SEARCH("thickening",$AZ1522)),"thickening","")</f>
        <v>thickening</v>
      </c>
      <c r="BF1522" s="3" t="str">
        <f>IF(ISNUMBER(SEARCH("airDry",$AW1522)),"airDry","")</f>
        <v/>
      </c>
      <c r="BG1522" s="3" t="str">
        <f>IF(ISNUMBER(SEARCH("heatDry",$AY1522)),"heatDry","")</f>
        <v/>
      </c>
      <c r="BH1522" s="3" t="str">
        <f>IF(AND(ISNUMBER(SEARCH("aerobic",$AW1522)),ISNUMBER(SEARCH("anaer",$AW1522))),"Combined Aer and Anaer.","")</f>
        <v/>
      </c>
    </row>
    <row r="1523" spans="1:60" x14ac:dyDescent="0.25">
      <c r="A1523" s="5">
        <v>1463</v>
      </c>
      <c r="B1523" t="s">
        <v>6910</v>
      </c>
      <c r="C1523">
        <v>115</v>
      </c>
      <c r="D1523">
        <v>906.99012156758488</v>
      </c>
      <c r="E1523">
        <v>898.70640826027216</v>
      </c>
      <c r="F1523">
        <v>639.78778459409853</v>
      </c>
      <c r="G1523">
        <v>1172.084542503477</v>
      </c>
      <c r="H1523">
        <v>-110.3923176754283</v>
      </c>
      <c r="I1523">
        <v>-111.81551846112301</v>
      </c>
      <c r="J1523">
        <v>-131.16860904723089</v>
      </c>
      <c r="K1523">
        <v>-88.856195137587008</v>
      </c>
      <c r="L1523">
        <v>79.588508352145666</v>
      </c>
      <c r="M1523">
        <v>79.300178903082895</v>
      </c>
      <c r="N1523">
        <v>78.291698645817576</v>
      </c>
      <c r="O1523">
        <v>81.725318425694525</v>
      </c>
      <c r="P1523">
        <v>2.6945295240658331</v>
      </c>
      <c r="Q1523">
        <v>2.7199352157496151</v>
      </c>
      <c r="R1523">
        <v>2.2025727007934832</v>
      </c>
      <c r="S1523">
        <v>3.1487057711122999</v>
      </c>
      <c r="T1523">
        <v>62206.595251473344</v>
      </c>
      <c r="U1523">
        <v>62206.700245111831</v>
      </c>
      <c r="V1523">
        <v>62164.064654722679</v>
      </c>
      <c r="W1523">
        <v>62249.281293337182</v>
      </c>
      <c r="X1523">
        <v>4045.580916887046</v>
      </c>
      <c r="Y1523">
        <v>4059.8435348121729</v>
      </c>
      <c r="Z1523">
        <v>3937.0658736357068</v>
      </c>
      <c r="AA1523">
        <v>4112.9538903224984</v>
      </c>
      <c r="AB1523">
        <v>621.35321097924964</v>
      </c>
      <c r="AC1523">
        <v>613.92742685847134</v>
      </c>
      <c r="AD1523">
        <v>541.3109100062843</v>
      </c>
      <c r="AE1523">
        <v>718.05496159972722</v>
      </c>
      <c r="AF1523">
        <v>67.823599965727738</v>
      </c>
      <c r="AG1523">
        <v>67.57793114246121</v>
      </c>
      <c r="AH1523">
        <v>66.71846463892723</v>
      </c>
      <c r="AI1523">
        <v>69.644492883916215</v>
      </c>
      <c r="AJ1523">
        <v>0.60504802981455552</v>
      </c>
      <c r="AK1523">
        <v>0.60504802477801167</v>
      </c>
      <c r="AL1523">
        <v>0.60504522629355328</v>
      </c>
      <c r="AM1523">
        <v>0.6050507865044642</v>
      </c>
      <c r="AN1523">
        <v>0.96068367509470987</v>
      </c>
      <c r="AO1523">
        <v>0.96068367509470942</v>
      </c>
      <c r="AP1523">
        <v>0.96068367509470942</v>
      </c>
      <c r="AQ1523">
        <v>0.96068367509470942</v>
      </c>
      <c r="AR1523">
        <v>16.155990018958221</v>
      </c>
      <c r="AS1523">
        <v>16.155990018958221</v>
      </c>
      <c r="AT1523">
        <v>16.155990018958221</v>
      </c>
      <c r="AU1523">
        <v>16.155990018958221</v>
      </c>
      <c r="AV1523" t="str">
        <f>VLOOKUP(Sheet1[[#This Row],[NPDES ID2]],Combined_Sheet__Major_Only___2[[NPDES ID2]:[ECHO BFR]],3,FALSE)</f>
        <v>OR</v>
      </c>
      <c r="AW1523" t="s">
        <v>12185</v>
      </c>
      <c r="AX1523" t="str">
        <f>VLOOKUP(Sheet1[[#This Row],[NPDES ID2]],Combined_Sheet__Major_Only___2[[NPDES ID2]:[ECHO BFR]],27,FALSE)</f>
        <v>-</v>
      </c>
      <c r="AY1523" t="str">
        <f>VLOOKUP(Sheet1[[#This Row],[NPDES ID2]],Combined_Sheet__Major_Only___2[[NPDES ID2]:[ECHO BFR]],28,FALSE)</f>
        <v>highTempCompost</v>
      </c>
      <c r="AZ1523" t="str">
        <f>VLOOKUP(Sheet1[[#This Row],[NPDES ID2]],Combined_Sheet__Major_Only___2[[NPDES ID2]:[ECHO BFR]],29,FALSE)</f>
        <v>thickening, preliminaryOps</v>
      </c>
      <c r="BA1523">
        <f>VLOOKUP(Sheet1[[#This Row],[NPDES ID2]],Combined_Sheet__Major_Only___2[[NPDES ID2]:[ECHO BFR]],17,FALSE)</f>
        <v>43.970109999999998</v>
      </c>
      <c r="BB1523">
        <f>VLOOKUP(Sheet1[[#This Row],[NPDES ID2]],Combined_Sheet__Major_Only___2[[NPDES ID2]:[ECHO BFR]],18,FALSE)</f>
        <v>-124.114751</v>
      </c>
      <c r="BC1523" s="2" t="str">
        <f>IF(ISNUMBER(SEARCH("aerobic",$AW1523)),"aerobic","")</f>
        <v/>
      </c>
      <c r="BD1523" s="2" t="str">
        <f>IF(ISNUMBER(SEARCH("anaer",$AW1523)),"anaer","")</f>
        <v>anaer</v>
      </c>
      <c r="BE1523" s="2" t="str">
        <f>IF(ISNUMBER(SEARCH("thickening",$AZ1523)),"thickening","")</f>
        <v>thickening</v>
      </c>
      <c r="BF1523" s="4" t="str">
        <f>IF(ISNUMBER(SEARCH("airDry",$AW1523)),"airDry","")</f>
        <v/>
      </c>
      <c r="BG1523" s="4" t="str">
        <f>IF(ISNUMBER(SEARCH("heatDry",$AY1523)),"heatDry","")</f>
        <v/>
      </c>
      <c r="BH1523" s="4" t="str">
        <f>IF(AND(ISNUMBER(SEARCH("aerobic",$AW1523)),ISNUMBER(SEARCH("anaer",$AW1523))),"Combined Aer and Anaer.","")</f>
        <v/>
      </c>
    </row>
    <row r="1524" spans="1:60" x14ac:dyDescent="0.25">
      <c r="A1524" s="5">
        <v>2336</v>
      </c>
      <c r="B1524" t="s">
        <v>10902</v>
      </c>
      <c r="C1524">
        <v>374.49</v>
      </c>
      <c r="D1524">
        <v>396.47028277358493</v>
      </c>
      <c r="E1524">
        <v>392.01413399583078</v>
      </c>
      <c r="F1524">
        <v>307.1093586339187</v>
      </c>
      <c r="G1524">
        <v>488.52517824646259</v>
      </c>
      <c r="H1524">
        <v>-110.1738981182651</v>
      </c>
      <c r="I1524">
        <v>-111.5770925135959</v>
      </c>
      <c r="J1524">
        <v>-130.9540167508691</v>
      </c>
      <c r="K1524">
        <v>-88.619000414865496</v>
      </c>
      <c r="L1524">
        <v>259.51696689663697</v>
      </c>
      <c r="M1524">
        <v>258.58059187170181</v>
      </c>
      <c r="N1524">
        <v>255.30590131269111</v>
      </c>
      <c r="O1524">
        <v>266.45594597449798</v>
      </c>
      <c r="P1524">
        <v>8.7737631803218825</v>
      </c>
      <c r="Q1524">
        <v>8.8572628588942646</v>
      </c>
      <c r="R1524">
        <v>7.1706106855171594</v>
      </c>
      <c r="S1524">
        <v>10.25629489341723</v>
      </c>
      <c r="T1524">
        <v>62164.365601826386</v>
      </c>
      <c r="U1524">
        <v>62164.470526235033</v>
      </c>
      <c r="V1524">
        <v>62121.86304854678</v>
      </c>
      <c r="W1524">
        <v>62207.023497723043</v>
      </c>
      <c r="X1524">
        <v>4037.4975015576292</v>
      </c>
      <c r="Y1524">
        <v>4051.685982329504</v>
      </c>
      <c r="Z1524">
        <v>3929.6271121697232</v>
      </c>
      <c r="AA1524">
        <v>4104.4599119746854</v>
      </c>
      <c r="AB1524">
        <v>619.34874333962375</v>
      </c>
      <c r="AC1524">
        <v>611.96325122569385</v>
      </c>
      <c r="AD1524">
        <v>539.65407088202539</v>
      </c>
      <c r="AE1524">
        <v>715.57198880376268</v>
      </c>
      <c r="AF1524">
        <v>67.913932170239804</v>
      </c>
      <c r="AG1524">
        <v>67.669016609148628</v>
      </c>
      <c r="AH1524">
        <v>66.811850866709079</v>
      </c>
      <c r="AI1524">
        <v>69.72965513226994</v>
      </c>
      <c r="AJ1524">
        <v>0.60615302199388443</v>
      </c>
      <c r="AK1524">
        <v>0.60615300555887386</v>
      </c>
      <c r="AL1524">
        <v>0.60614389557549675</v>
      </c>
      <c r="AM1524">
        <v>0.60616199606872367</v>
      </c>
      <c r="AN1524">
        <v>0.96065847370647173</v>
      </c>
      <c r="AO1524">
        <v>0.96065847370647151</v>
      </c>
      <c r="AP1524">
        <v>0.96065847370647151</v>
      </c>
      <c r="AQ1524">
        <v>0.96065847370647151</v>
      </c>
      <c r="AR1524">
        <v>16.18976264666836</v>
      </c>
      <c r="AS1524">
        <v>16.18976264666836</v>
      </c>
      <c r="AT1524">
        <v>16.18976264666836</v>
      </c>
      <c r="AU1524">
        <v>16.18976264666836</v>
      </c>
      <c r="AV1524" t="str">
        <f>VLOOKUP(Sheet1[[#This Row],[NPDES ID2]],Combined_Sheet__Major_Only___2[[NPDES ID2]:[ECHO BFR]],3,FALSE)</f>
        <v>PA</v>
      </c>
      <c r="AW1524" t="s">
        <v>544</v>
      </c>
      <c r="AX1524" t="str">
        <f>VLOOKUP(Sheet1[[#This Row],[NPDES ID2]],Combined_Sheet__Major_Only___2[[NPDES ID2]:[ECHO BFR]],27,FALSE)</f>
        <v>-</v>
      </c>
      <c r="AY1524" t="str">
        <f>VLOOKUP(Sheet1[[#This Row],[NPDES ID2]],Combined_Sheet__Major_Only___2[[NPDES ID2]:[ECHO BFR]],28,FALSE)</f>
        <v>-</v>
      </c>
      <c r="AZ1524" t="str">
        <f>VLOOKUP(Sheet1[[#This Row],[NPDES ID2]],Combined_Sheet__Major_Only___2[[NPDES ID2]:[ECHO BFR]],29,FALSE)</f>
        <v>thickening</v>
      </c>
      <c r="BA1524">
        <f>VLOOKUP(Sheet1[[#This Row],[NPDES ID2]],Combined_Sheet__Major_Only___2[[NPDES ID2]:[ECHO BFR]],17,FALSE)</f>
        <v>41.042430000000003</v>
      </c>
      <c r="BB1524">
        <f>VLOOKUP(Sheet1[[#This Row],[NPDES ID2]],Combined_Sheet__Major_Only___2[[NPDES ID2]:[ECHO BFR]],18,FALSE)</f>
        <v>-76.262219999999999</v>
      </c>
      <c r="BC1524" s="2" t="str">
        <f>IF(ISNUMBER(SEARCH("aerobic",$AW1524)),"aerobic","")</f>
        <v>aerobic</v>
      </c>
      <c r="BD1524" s="2" t="str">
        <f>IF(ISNUMBER(SEARCH("anaer",$AW1524)),"anaer","")</f>
        <v/>
      </c>
      <c r="BE1524" s="2" t="str">
        <f>IF(ISNUMBER(SEARCH("thickening",$AZ1524)),"thickening","")</f>
        <v>thickening</v>
      </c>
      <c r="BF1524" s="3" t="str">
        <f>IF(ISNUMBER(SEARCH("airDry",$AW1524)),"airDry","")</f>
        <v/>
      </c>
      <c r="BG1524" s="3" t="str">
        <f>IF(ISNUMBER(SEARCH("heatDry",$AY1524)),"heatDry","")</f>
        <v/>
      </c>
      <c r="BH1524" s="3" t="str">
        <f>IF(AND(ISNUMBER(SEARCH("aerobic",$AW1524)),ISNUMBER(SEARCH("anaer",$AW1524))),"Combined Aer and Anaer.","")</f>
        <v/>
      </c>
    </row>
    <row r="1525" spans="1:60" x14ac:dyDescent="0.25">
      <c r="A1525" s="5">
        <v>637</v>
      </c>
      <c r="B1525" t="s">
        <v>3144</v>
      </c>
      <c r="C1525">
        <v>269</v>
      </c>
      <c r="D1525">
        <v>474.15343738695208</v>
      </c>
      <c r="E1525">
        <v>471.45997892019119</v>
      </c>
      <c r="F1525">
        <v>356.75042107938202</v>
      </c>
      <c r="G1525">
        <v>589.11345581495573</v>
      </c>
      <c r="H1525">
        <v>-110.2729787140444</v>
      </c>
      <c r="I1525">
        <v>-111.6847270277997</v>
      </c>
      <c r="J1525">
        <v>-131.05113772802849</v>
      </c>
      <c r="K1525">
        <v>-88.725229267730768</v>
      </c>
      <c r="L1525">
        <v>186.29756209009341</v>
      </c>
      <c r="M1525">
        <v>185.6240860292157</v>
      </c>
      <c r="N1525">
        <v>183.2686776483396</v>
      </c>
      <c r="O1525">
        <v>191.2884821508417</v>
      </c>
      <c r="P1525">
        <v>6.3025491329504444</v>
      </c>
      <c r="Q1525">
        <v>6.3622666171533631</v>
      </c>
      <c r="R1525">
        <v>5.1513721997160378</v>
      </c>
      <c r="S1525">
        <v>7.3662715272889896</v>
      </c>
      <c r="T1525">
        <v>62121.522477042068</v>
      </c>
      <c r="U1525">
        <v>62121.627331215182</v>
      </c>
      <c r="V1525">
        <v>62079.048374624377</v>
      </c>
      <c r="W1525">
        <v>62164.151818091726</v>
      </c>
      <c r="X1525">
        <v>4037.2330300127969</v>
      </c>
      <c r="Y1525">
        <v>4051.4423273356219</v>
      </c>
      <c r="Z1525">
        <v>3929.1677593758168</v>
      </c>
      <c r="AA1525">
        <v>4104.3212553617259</v>
      </c>
      <c r="AB1525">
        <v>619.66858593661561</v>
      </c>
      <c r="AC1525">
        <v>612.27167770095105</v>
      </c>
      <c r="AD1525">
        <v>539.89027880108119</v>
      </c>
      <c r="AE1525">
        <v>716.02065409372972</v>
      </c>
      <c r="AF1525">
        <v>67.871303690188554</v>
      </c>
      <c r="AG1525">
        <v>67.626036929775907</v>
      </c>
      <c r="AH1525">
        <v>66.767778703750423</v>
      </c>
      <c r="AI1525">
        <v>69.689461518748814</v>
      </c>
      <c r="AJ1525">
        <v>0.60563156428809906</v>
      </c>
      <c r="AK1525">
        <v>0.60563155249915512</v>
      </c>
      <c r="AL1525">
        <v>0.60562501147093162</v>
      </c>
      <c r="AM1525">
        <v>0.60563800769036613</v>
      </c>
      <c r="AN1525">
        <v>0.96063287317807566</v>
      </c>
      <c r="AO1525">
        <v>0.96063287317807555</v>
      </c>
      <c r="AP1525">
        <v>0.96063287317807555</v>
      </c>
      <c r="AQ1525">
        <v>0.96063287317807555</v>
      </c>
      <c r="AR1525">
        <v>16.173810956146511</v>
      </c>
      <c r="AS1525">
        <v>16.173810956146511</v>
      </c>
      <c r="AT1525">
        <v>16.173810956146511</v>
      </c>
      <c r="AU1525">
        <v>16.173810956146511</v>
      </c>
      <c r="AV1525" t="str">
        <f>VLOOKUP(Sheet1[[#This Row],[NPDES ID2]],Combined_Sheet__Major_Only___2[[NPDES ID2]:[ECHO BFR]],3,FALSE)</f>
        <v>IN</v>
      </c>
      <c r="AW1525" t="s">
        <v>41</v>
      </c>
      <c r="AX1525" t="str">
        <f>VLOOKUP(Sheet1[[#This Row],[NPDES ID2]],Combined_Sheet__Major_Only___2[[NPDES ID2]:[ECHO BFR]],27,FALSE)</f>
        <v>-</v>
      </c>
      <c r="AY1525" t="str">
        <f>VLOOKUP(Sheet1[[#This Row],[NPDES ID2]],Combined_Sheet__Major_Only___2[[NPDES ID2]:[ECHO BFR]],28,FALSE)</f>
        <v>-</v>
      </c>
      <c r="AZ1525" t="str">
        <f>VLOOKUP(Sheet1[[#This Row],[NPDES ID2]],Combined_Sheet__Major_Only___2[[NPDES ID2]:[ECHO BFR]],29,FALSE)</f>
        <v>thickening</v>
      </c>
      <c r="BA1525">
        <f>VLOOKUP(Sheet1[[#This Row],[NPDES ID2]],Combined_Sheet__Major_Only___2[[NPDES ID2]:[ECHO BFR]],17,FALSE)</f>
        <v>39.297111000000001</v>
      </c>
      <c r="BB1525">
        <f>VLOOKUP(Sheet1[[#This Row],[NPDES ID2]],Combined_Sheet__Major_Only___2[[NPDES ID2]:[ECHO BFR]],18,FALSE)</f>
        <v>-85.240888999999996</v>
      </c>
      <c r="BC1525" s="2" t="str">
        <f>IF(ISNUMBER(SEARCH("aerobic",$AW1525)),"aerobic","")</f>
        <v>aerobic</v>
      </c>
      <c r="BD1525" s="2" t="str">
        <f>IF(ISNUMBER(SEARCH("anaer",$AW1525)),"anaer","")</f>
        <v/>
      </c>
      <c r="BE1525" s="2" t="str">
        <f>IF(ISNUMBER(SEARCH("thickening",$AZ1525)),"thickening","")</f>
        <v>thickening</v>
      </c>
      <c r="BF1525" s="4" t="str">
        <f>IF(ISNUMBER(SEARCH("airDry",$AW1525)),"airDry","")</f>
        <v/>
      </c>
      <c r="BG1525" s="4" t="str">
        <f>IF(ISNUMBER(SEARCH("heatDry",$AY1525)),"heatDry","")</f>
        <v/>
      </c>
      <c r="BH1525" s="4" t="str">
        <f>IF(AND(ISNUMBER(SEARCH("aerobic",$AW1525)),ISNUMBER(SEARCH("anaer",$AW1525))),"Combined Aer and Anaer.","")</f>
        <v/>
      </c>
    </row>
    <row r="1526" spans="1:60" x14ac:dyDescent="0.25">
      <c r="A1526" s="5">
        <v>1070</v>
      </c>
      <c r="B1526" t="s">
        <v>5161</v>
      </c>
      <c r="C1526">
        <v>374.52199999999999</v>
      </c>
      <c r="D1526">
        <v>397.42311501101301</v>
      </c>
      <c r="E1526">
        <v>392.95405889110441</v>
      </c>
      <c r="F1526">
        <v>307.83646494791179</v>
      </c>
      <c r="G1526">
        <v>489.74481020467277</v>
      </c>
      <c r="H1526">
        <v>-110.46367540502391</v>
      </c>
      <c r="I1526">
        <v>-111.8605593944344</v>
      </c>
      <c r="J1526">
        <v>-131.23254530602389</v>
      </c>
      <c r="K1526">
        <v>-88.895424470440815</v>
      </c>
      <c r="L1526">
        <v>258.90819294915468</v>
      </c>
      <c r="M1526">
        <v>257.96693640089012</v>
      </c>
      <c r="N1526">
        <v>254.67517243188021</v>
      </c>
      <c r="O1526">
        <v>265.8833484073553</v>
      </c>
      <c r="P1526">
        <v>8.7757820533434341</v>
      </c>
      <c r="Q1526">
        <v>8.8578469617431779</v>
      </c>
      <c r="R1526">
        <v>7.1746240595468516</v>
      </c>
      <c r="S1526">
        <v>10.25211004482029</v>
      </c>
      <c r="T1526">
        <v>62072.201630217423</v>
      </c>
      <c r="U1526">
        <v>62072.306403535636</v>
      </c>
      <c r="V1526">
        <v>62029.760280326758</v>
      </c>
      <c r="W1526">
        <v>62114.798099032821</v>
      </c>
      <c r="X1526">
        <v>4041.348008432572</v>
      </c>
      <c r="Y1526">
        <v>4055.638486928839</v>
      </c>
      <c r="Z1526">
        <v>3932.5871989097068</v>
      </c>
      <c r="AA1526">
        <v>4108.881640781422</v>
      </c>
      <c r="AB1526">
        <v>621.36292441193871</v>
      </c>
      <c r="AC1526">
        <v>613.92609698686545</v>
      </c>
      <c r="AD1526">
        <v>541.23558367494627</v>
      </c>
      <c r="AE1526">
        <v>718.22234801144987</v>
      </c>
      <c r="AF1526">
        <v>67.748833636814481</v>
      </c>
      <c r="AG1526">
        <v>67.502661648884725</v>
      </c>
      <c r="AH1526">
        <v>66.641101472829519</v>
      </c>
      <c r="AI1526">
        <v>69.573867796477273</v>
      </c>
      <c r="AJ1526">
        <v>0.60413347769289372</v>
      </c>
      <c r="AK1526">
        <v>0.60413346127171985</v>
      </c>
      <c r="AL1526">
        <v>0.60412435903661388</v>
      </c>
      <c r="AM1526">
        <v>0.60414244413558182</v>
      </c>
      <c r="AN1526">
        <v>0.96060336065857332</v>
      </c>
      <c r="AO1526">
        <v>0.96060336065857344</v>
      </c>
      <c r="AP1526">
        <v>0.96060336065857344</v>
      </c>
      <c r="AQ1526">
        <v>0.96060336065857344</v>
      </c>
      <c r="AR1526">
        <v>16.127643169724081</v>
      </c>
      <c r="AS1526">
        <v>16.127643169724081</v>
      </c>
      <c r="AT1526">
        <v>16.127643169724081</v>
      </c>
      <c r="AU1526">
        <v>16.127643169724081</v>
      </c>
      <c r="AV1526" t="str">
        <f>VLOOKUP(Sheet1[[#This Row],[NPDES ID2]],Combined_Sheet__Major_Only___2[[NPDES ID2]:[ECHO BFR]],3,FALSE)</f>
        <v>PA</v>
      </c>
      <c r="AW1526" t="s">
        <v>41</v>
      </c>
      <c r="AX1526" t="str">
        <f>VLOOKUP(Sheet1[[#This Row],[NPDES ID2]],Combined_Sheet__Major_Only___2[[NPDES ID2]:[ECHO BFR]],27,FALSE)</f>
        <v>-</v>
      </c>
      <c r="AY1526" t="str">
        <f>VLOOKUP(Sheet1[[#This Row],[NPDES ID2]],Combined_Sheet__Major_Only___2[[NPDES ID2]:[ECHO BFR]],28,FALSE)</f>
        <v>-</v>
      </c>
      <c r="AZ1526" t="str">
        <f>VLOOKUP(Sheet1[[#This Row],[NPDES ID2]],Combined_Sheet__Major_Only___2[[NPDES ID2]:[ECHO BFR]],29,FALSE)</f>
        <v>thickening</v>
      </c>
      <c r="BA1526">
        <f>VLOOKUP(Sheet1[[#This Row],[NPDES ID2]],Combined_Sheet__Major_Only___2[[NPDES ID2]:[ECHO BFR]],17,FALSE)</f>
        <v>40.236190000000001</v>
      </c>
      <c r="BB1526">
        <f>VLOOKUP(Sheet1[[#This Row],[NPDES ID2]],Combined_Sheet__Major_Only___2[[NPDES ID2]:[ECHO BFR]],18,FALSE)</f>
        <v>-75.192899999999995</v>
      </c>
      <c r="BC1526" s="2" t="str">
        <f>IF(ISNUMBER(SEARCH("aerobic",$AW1526)),"aerobic","")</f>
        <v>aerobic</v>
      </c>
      <c r="BD1526" s="2" t="str">
        <f>IF(ISNUMBER(SEARCH("anaer",$AW1526)),"anaer","")</f>
        <v/>
      </c>
      <c r="BE1526" s="2" t="str">
        <f>IF(ISNUMBER(SEARCH("thickening",$AZ1526)),"thickening","")</f>
        <v>thickening</v>
      </c>
      <c r="BF1526" s="3" t="str">
        <f>IF(ISNUMBER(SEARCH("airDry",$AW1526)),"airDry","")</f>
        <v/>
      </c>
      <c r="BG1526" s="3" t="str">
        <f>IF(ISNUMBER(SEARCH("heatDry",$AY1526)),"heatDry","")</f>
        <v/>
      </c>
      <c r="BH1526" s="3" t="str">
        <f>IF(AND(ISNUMBER(SEARCH("aerobic",$AW1526)),ISNUMBER(SEARCH("anaer",$AW1526))),"Combined Aer and Anaer.","")</f>
        <v/>
      </c>
    </row>
    <row r="1527" spans="1:60" x14ac:dyDescent="0.25">
      <c r="A1527" s="5">
        <v>2002</v>
      </c>
      <c r="B1527" t="s">
        <v>9428</v>
      </c>
      <c r="C1527">
        <v>1720</v>
      </c>
      <c r="D1527">
        <v>438.98246517847161</v>
      </c>
      <c r="E1527">
        <v>436.04257317631209</v>
      </c>
      <c r="F1527">
        <v>370.55687191061833</v>
      </c>
      <c r="G1527">
        <v>508.95359243861873</v>
      </c>
      <c r="H1527">
        <v>-106.63784129771081</v>
      </c>
      <c r="I1527">
        <v>-107.9501851261526</v>
      </c>
      <c r="J1527">
        <v>-127.5361038546358</v>
      </c>
      <c r="K1527">
        <v>-85.11080645669351</v>
      </c>
      <c r="L1527">
        <v>1225.3259499311989</v>
      </c>
      <c r="M1527">
        <v>1221.2781979399531</v>
      </c>
      <c r="N1527">
        <v>1207.132471271651</v>
      </c>
      <c r="O1527">
        <v>1255.3102182079781</v>
      </c>
      <c r="P1527">
        <v>40.227096958105868</v>
      </c>
      <c r="Q1527">
        <v>40.716719444826751</v>
      </c>
      <c r="R1527">
        <v>32.751834326456247</v>
      </c>
      <c r="S1527">
        <v>47.372386114256237</v>
      </c>
      <c r="T1527">
        <v>61980.338404846181</v>
      </c>
      <c r="U1527">
        <v>61980.443027567002</v>
      </c>
      <c r="V1527">
        <v>61937.958058627708</v>
      </c>
      <c r="W1527">
        <v>62022.873647027038</v>
      </c>
      <c r="X1527">
        <v>3915.7367195786301</v>
      </c>
      <c r="Y1527">
        <v>3928.4981036433101</v>
      </c>
      <c r="Z1527">
        <v>3819.6743026087529</v>
      </c>
      <c r="AA1527">
        <v>3975.1786430308061</v>
      </c>
      <c r="AB1527">
        <v>585.69334562234235</v>
      </c>
      <c r="AC1527">
        <v>578.99362027559971</v>
      </c>
      <c r="AD1527">
        <v>512.0929770257975</v>
      </c>
      <c r="AE1527">
        <v>673.421128979174</v>
      </c>
      <c r="AF1527">
        <v>69.820239463461007</v>
      </c>
      <c r="AG1527">
        <v>69.590174710700438</v>
      </c>
      <c r="AH1527">
        <v>68.783229156745634</v>
      </c>
      <c r="AI1527">
        <v>71.528031528799119</v>
      </c>
      <c r="AJ1527">
        <v>0.62947832112854318</v>
      </c>
      <c r="AK1527">
        <v>0.62947824493331717</v>
      </c>
      <c r="AL1527">
        <v>0.62943650311025079</v>
      </c>
      <c r="AM1527">
        <v>0.62951944352755895</v>
      </c>
      <c r="AN1527">
        <v>0.96054827357943207</v>
      </c>
      <c r="AO1527">
        <v>0.96054827357943195</v>
      </c>
      <c r="AP1527">
        <v>0.96054827357943195</v>
      </c>
      <c r="AQ1527">
        <v>0.96054827357943195</v>
      </c>
      <c r="AR1527">
        <v>16.906114683698782</v>
      </c>
      <c r="AS1527">
        <v>16.906114683698771</v>
      </c>
      <c r="AT1527">
        <v>16.906114683698771</v>
      </c>
      <c r="AU1527">
        <v>16.906114683698771</v>
      </c>
      <c r="AV1527" t="str">
        <f>VLOOKUP(Sheet1[[#This Row],[NPDES ID2]],Combined_Sheet__Major_Only___2[[NPDES ID2]:[ECHO BFR]],3,FALSE)</f>
        <v>CA</v>
      </c>
      <c r="AW1527" t="s">
        <v>12185</v>
      </c>
      <c r="AX1527" t="str">
        <f>VLOOKUP(Sheet1[[#This Row],[NPDES ID2]],Combined_Sheet__Major_Only___2[[NPDES ID2]:[ECHO BFR]],27,FALSE)</f>
        <v>-</v>
      </c>
      <c r="AY1527" t="str">
        <f>VLOOKUP(Sheet1[[#This Row],[NPDES ID2]],Combined_Sheet__Major_Only___2[[NPDES ID2]:[ECHO BFR]],28,FALSE)</f>
        <v>-</v>
      </c>
      <c r="AZ1527" t="str">
        <f>VLOOKUP(Sheet1[[#This Row],[NPDES ID2]],Combined_Sheet__Major_Only___2[[NPDES ID2]:[ECHO BFR]],29,FALSE)</f>
        <v>thickening</v>
      </c>
      <c r="BA1527">
        <f>VLOOKUP(Sheet1[[#This Row],[NPDES ID2]],Combined_Sheet__Major_Only___2[[NPDES ID2]:[ECHO BFR]],17,FALSE)</f>
        <v>36.963245999999998</v>
      </c>
      <c r="BB1527">
        <f>VLOOKUP(Sheet1[[#This Row],[NPDES ID2]],Combined_Sheet__Major_Only___2[[NPDES ID2]:[ECHO BFR]],18,FALSE)</f>
        <v>-122.034009</v>
      </c>
      <c r="BC1527" s="2" t="str">
        <f>IF(ISNUMBER(SEARCH("aerobic",$AW1527)),"aerobic","")</f>
        <v/>
      </c>
      <c r="BD1527" s="2" t="str">
        <f>IF(ISNUMBER(SEARCH("anaer",$AW1527)),"anaer","")</f>
        <v>anaer</v>
      </c>
      <c r="BE1527" s="2" t="str">
        <f>IF(ISNUMBER(SEARCH("thickening",$AZ1527)),"thickening","")</f>
        <v>thickening</v>
      </c>
      <c r="BF1527" s="3" t="str">
        <f>IF(ISNUMBER(SEARCH("airDry",$AW1527)),"airDry","")</f>
        <v/>
      </c>
      <c r="BG1527" s="3" t="str">
        <f>IF(ISNUMBER(SEARCH("heatDry",$AY1527)),"heatDry","")</f>
        <v/>
      </c>
      <c r="BH1527" s="3" t="str">
        <f>IF(AND(ISNUMBER(SEARCH("aerobic",$AW1527)),ISNUMBER(SEARCH("anaer",$AW1527))),"Combined Aer and Anaer.","")</f>
        <v/>
      </c>
    </row>
    <row r="1528" spans="1:60" x14ac:dyDescent="0.25">
      <c r="A1528" s="5">
        <v>517</v>
      </c>
      <c r="B1528" t="s">
        <v>2553</v>
      </c>
      <c r="C1528">
        <v>309</v>
      </c>
      <c r="D1528">
        <v>432.28343087549712</v>
      </c>
      <c r="E1528">
        <v>430.41756042219481</v>
      </c>
      <c r="F1528">
        <v>331.10887880443317</v>
      </c>
      <c r="G1528">
        <v>533.16035354116116</v>
      </c>
      <c r="H1528">
        <v>-108.9804183262424</v>
      </c>
      <c r="I1528">
        <v>-110.3367913229548</v>
      </c>
      <c r="J1528">
        <v>-129.80841387232289</v>
      </c>
      <c r="K1528">
        <v>-87.488240960357473</v>
      </c>
      <c r="L1528">
        <v>216.33225037723221</v>
      </c>
      <c r="M1528">
        <v>215.57637449126651</v>
      </c>
      <c r="N1528">
        <v>212.93283927855191</v>
      </c>
      <c r="O1528">
        <v>221.93374420195221</v>
      </c>
      <c r="P1528">
        <v>7.2350141950330773</v>
      </c>
      <c r="Q1528">
        <v>7.308930662960992</v>
      </c>
      <c r="R1528">
        <v>5.9047828768280226</v>
      </c>
      <c r="S1528">
        <v>8.4803233189075673</v>
      </c>
      <c r="T1528">
        <v>61958.224816145841</v>
      </c>
      <c r="U1528">
        <v>61958.329402614399</v>
      </c>
      <c r="V1528">
        <v>61915.859154912672</v>
      </c>
      <c r="W1528">
        <v>62000.745319669193</v>
      </c>
      <c r="X1528">
        <v>3983.155709493552</v>
      </c>
      <c r="Y1528">
        <v>3996.7885466470389</v>
      </c>
      <c r="Z1528">
        <v>3879.9766375032291</v>
      </c>
      <c r="AA1528">
        <v>4047.1316975702839</v>
      </c>
      <c r="AB1528">
        <v>605.22616686501976</v>
      </c>
      <c r="AC1528">
        <v>598.11785411617223</v>
      </c>
      <c r="AD1528">
        <v>528.04722459390985</v>
      </c>
      <c r="AE1528">
        <v>697.95735266158135</v>
      </c>
      <c r="AF1528">
        <v>68.611160967842522</v>
      </c>
      <c r="AG1528">
        <v>68.371534962177734</v>
      </c>
      <c r="AH1528">
        <v>67.532956551286688</v>
      </c>
      <c r="AI1528">
        <v>70.387576613874288</v>
      </c>
      <c r="AJ1528">
        <v>0.61468279652200519</v>
      </c>
      <c r="AK1528">
        <v>0.61468278299513246</v>
      </c>
      <c r="AL1528">
        <v>0.61467528012054828</v>
      </c>
      <c r="AM1528">
        <v>0.61469018743120518</v>
      </c>
      <c r="AN1528">
        <v>0.96053498984068031</v>
      </c>
      <c r="AO1528">
        <v>0.96053498984068031</v>
      </c>
      <c r="AP1528">
        <v>0.96053498984068031</v>
      </c>
      <c r="AQ1528">
        <v>0.96053498984068031</v>
      </c>
      <c r="AR1528">
        <v>16.452187464592129</v>
      </c>
      <c r="AS1528">
        <v>16.452187464592139</v>
      </c>
      <c r="AT1528">
        <v>16.452187464592139</v>
      </c>
      <c r="AU1528">
        <v>16.452187464592139</v>
      </c>
      <c r="AV1528" t="str">
        <f>VLOOKUP(Sheet1[[#This Row],[NPDES ID2]],Combined_Sheet__Major_Only___2[[NPDES ID2]:[ECHO BFR]],3,FALSE)</f>
        <v>PA</v>
      </c>
      <c r="AW1528" t="s">
        <v>41</v>
      </c>
      <c r="AX1528" t="str">
        <f>VLOOKUP(Sheet1[[#This Row],[NPDES ID2]],Combined_Sheet__Major_Only___2[[NPDES ID2]:[ECHO BFR]],27,FALSE)</f>
        <v>-</v>
      </c>
      <c r="AY1528" t="str">
        <f>VLOOKUP(Sheet1[[#This Row],[NPDES ID2]],Combined_Sheet__Major_Only___2[[NPDES ID2]:[ECHO BFR]],28,FALSE)</f>
        <v>-</v>
      </c>
      <c r="AZ1528" t="str">
        <f>VLOOKUP(Sheet1[[#This Row],[NPDES ID2]],Combined_Sheet__Major_Only___2[[NPDES ID2]:[ECHO BFR]],29,FALSE)</f>
        <v>thickening</v>
      </c>
      <c r="BA1528">
        <f>VLOOKUP(Sheet1[[#This Row],[NPDES ID2]],Combined_Sheet__Major_Only___2[[NPDES ID2]:[ECHO BFR]],17,FALSE)</f>
        <v>41.228299999999997</v>
      </c>
      <c r="BB1528">
        <f>VLOOKUP(Sheet1[[#This Row],[NPDES ID2]],Combined_Sheet__Major_Only___2[[NPDES ID2]:[ECHO BFR]],18,FALSE)</f>
        <v>-77.04607</v>
      </c>
      <c r="BC1528" s="2" t="str">
        <f>IF(ISNUMBER(SEARCH("aerobic",$AW1528)),"aerobic","")</f>
        <v>aerobic</v>
      </c>
      <c r="BD1528" s="2" t="str">
        <f>IF(ISNUMBER(SEARCH("anaer",$AW1528)),"anaer","")</f>
        <v/>
      </c>
      <c r="BE1528" s="2" t="str">
        <f>IF(ISNUMBER(SEARCH("thickening",$AZ1528)),"thickening","")</f>
        <v>thickening</v>
      </c>
      <c r="BF1528" s="4" t="str">
        <f>IF(ISNUMBER(SEARCH("airDry",$AW1528)),"airDry","")</f>
        <v/>
      </c>
      <c r="BG1528" s="4" t="str">
        <f>IF(ISNUMBER(SEARCH("heatDry",$AY1528)),"heatDry","")</f>
        <v/>
      </c>
      <c r="BH1528" s="4" t="str">
        <f>IF(AND(ISNUMBER(SEARCH("aerobic",$AW1528)),ISNUMBER(SEARCH("anaer",$AW1528))),"Combined Aer and Anaer.","")</f>
        <v/>
      </c>
    </row>
    <row r="1529" spans="1:60" x14ac:dyDescent="0.25">
      <c r="A1529" s="5">
        <v>417</v>
      </c>
      <c r="B1529" t="s">
        <v>2094</v>
      </c>
      <c r="C1529">
        <v>646.75</v>
      </c>
      <c r="D1529">
        <v>346.74221755473002</v>
      </c>
      <c r="E1529">
        <v>339.74896233176139</v>
      </c>
      <c r="F1529">
        <v>292.12511062575089</v>
      </c>
      <c r="G1529">
        <v>414.76213976638599</v>
      </c>
      <c r="H1529">
        <v>-111.50623661015079</v>
      </c>
      <c r="I1529">
        <v>-112.8403101158696</v>
      </c>
      <c r="J1529">
        <v>-132.22989501077271</v>
      </c>
      <c r="K1529">
        <v>-89.859231201461867</v>
      </c>
      <c r="L1529">
        <v>442.97908194945222</v>
      </c>
      <c r="M1529">
        <v>441.32220061137798</v>
      </c>
      <c r="N1529">
        <v>435.52854425817799</v>
      </c>
      <c r="O1529">
        <v>455.25645284878158</v>
      </c>
      <c r="P1529">
        <v>15.162686326812871</v>
      </c>
      <c r="Q1529">
        <v>15.29494139004975</v>
      </c>
      <c r="R1529">
        <v>12.4116736250919</v>
      </c>
      <c r="S1529">
        <v>17.670947562656121</v>
      </c>
      <c r="T1529">
        <v>61922.354693207497</v>
      </c>
      <c r="U1529">
        <v>61922.459220871817</v>
      </c>
      <c r="V1529">
        <v>61880.012852270353</v>
      </c>
      <c r="W1529">
        <v>61964.851289374041</v>
      </c>
      <c r="X1529">
        <v>4069.1450612769381</v>
      </c>
      <c r="Y1529">
        <v>4083.8760972236469</v>
      </c>
      <c r="Z1529">
        <v>3956.605881607396</v>
      </c>
      <c r="AA1529">
        <v>4139.0968665552637</v>
      </c>
      <c r="AB1529">
        <v>631.18929997888949</v>
      </c>
      <c r="AC1529">
        <v>623.52870258573012</v>
      </c>
      <c r="AD1529">
        <v>549.10895033768088</v>
      </c>
      <c r="AE1529">
        <v>730.74729982984252</v>
      </c>
      <c r="AF1529">
        <v>67.125197901871203</v>
      </c>
      <c r="AG1529">
        <v>66.8743495231152</v>
      </c>
      <c r="AH1529">
        <v>65.996083118232221</v>
      </c>
      <c r="AI1529">
        <v>68.985320758008953</v>
      </c>
      <c r="AJ1529">
        <v>0.59650579790479386</v>
      </c>
      <c r="AK1529">
        <v>0.59650576952670753</v>
      </c>
      <c r="AL1529">
        <v>0.5964900802218519</v>
      </c>
      <c r="AM1529">
        <v>0.59652125341981566</v>
      </c>
      <c r="AN1529">
        <v>0.96051342345175972</v>
      </c>
      <c r="AO1529">
        <v>0.96051342345175983</v>
      </c>
      <c r="AP1529">
        <v>0.96051342345175983</v>
      </c>
      <c r="AQ1529">
        <v>0.96051342345175983</v>
      </c>
      <c r="AR1529">
        <v>15.89279559765478</v>
      </c>
      <c r="AS1529">
        <v>15.89279559765477</v>
      </c>
      <c r="AT1529">
        <v>15.89279559765477</v>
      </c>
      <c r="AU1529">
        <v>15.89279559765477</v>
      </c>
      <c r="AV1529" t="str">
        <f>VLOOKUP(Sheet1[[#This Row],[NPDES ID2]],Combined_Sheet__Major_Only___2[[NPDES ID2]:[ECHO BFR]],3,FALSE)</f>
        <v>IN</v>
      </c>
      <c r="AW1529" t="s">
        <v>41</v>
      </c>
      <c r="AX1529" t="str">
        <f>VLOOKUP(Sheet1[[#This Row],[NPDES ID2]],Combined_Sheet__Major_Only___2[[NPDES ID2]:[ECHO BFR]],27,FALSE)</f>
        <v>tempSludgeStore</v>
      </c>
      <c r="AY1529" t="str">
        <f>VLOOKUP(Sheet1[[#This Row],[NPDES ID2]],Combined_Sheet__Major_Only___2[[NPDES ID2]:[ECHO BFR]],28,FALSE)</f>
        <v>-</v>
      </c>
      <c r="AZ1529" t="str">
        <f>VLOOKUP(Sheet1[[#This Row],[NPDES ID2]],Combined_Sheet__Major_Only___2[[NPDES ID2]:[ECHO BFR]],29,FALSE)</f>
        <v>preliminaryOps, thickening</v>
      </c>
      <c r="BA1529">
        <f>VLOOKUP(Sheet1[[#This Row],[NPDES ID2]],Combined_Sheet__Major_Only___2[[NPDES ID2]:[ECHO BFR]],17,FALSE)</f>
        <v>38.737580000000001</v>
      </c>
      <c r="BB1529">
        <f>VLOOKUP(Sheet1[[#This Row],[NPDES ID2]],Combined_Sheet__Major_Only___2[[NPDES ID2]:[ECHO BFR]],18,FALSE)</f>
        <v>-85.395690000000002</v>
      </c>
      <c r="BC1529" s="2" t="str">
        <f>IF(ISNUMBER(SEARCH("aerobic",$AW1529)),"aerobic","")</f>
        <v>aerobic</v>
      </c>
      <c r="BD1529" s="2" t="str">
        <f>IF(ISNUMBER(SEARCH("anaer",$AW1529)),"anaer","")</f>
        <v/>
      </c>
      <c r="BE1529" s="2" t="str">
        <f>IF(ISNUMBER(SEARCH("thickening",$AZ1529)),"thickening","")</f>
        <v>thickening</v>
      </c>
      <c r="BF1529" s="4" t="str">
        <f>IF(ISNUMBER(SEARCH("airDry",$AW1529)),"airDry","")</f>
        <v/>
      </c>
      <c r="BG1529" s="4" t="str">
        <f>IF(ISNUMBER(SEARCH("heatDry",$AY1529)),"heatDry","")</f>
        <v/>
      </c>
      <c r="BH1529" s="4" t="str">
        <f>IF(AND(ISNUMBER(SEARCH("aerobic",$AW1529)),ISNUMBER(SEARCH("anaer",$AW1529))),"Combined Aer and Anaer.","")</f>
        <v/>
      </c>
    </row>
    <row r="1530" spans="1:60" x14ac:dyDescent="0.25">
      <c r="A1530" s="5">
        <v>747</v>
      </c>
      <c r="B1530" t="s">
        <v>3678</v>
      </c>
      <c r="C1530">
        <v>2542.73</v>
      </c>
      <c r="D1530">
        <v>575.01863855152601</v>
      </c>
      <c r="E1530">
        <v>570.52742301224839</v>
      </c>
      <c r="F1530">
        <v>469.7431255523673</v>
      </c>
      <c r="G1530">
        <v>667.68334662883626</v>
      </c>
      <c r="H1530">
        <v>-107.5549733145354</v>
      </c>
      <c r="I1530">
        <v>-109.0033278590315</v>
      </c>
      <c r="J1530">
        <v>-128.40179181489151</v>
      </c>
      <c r="K1530">
        <v>-85.893786168746729</v>
      </c>
      <c r="L1530">
        <v>1794.2397668336009</v>
      </c>
      <c r="M1530">
        <v>1788.123778589362</v>
      </c>
      <c r="N1530">
        <v>1766.759137876322</v>
      </c>
      <c r="O1530">
        <v>1839.534546811256</v>
      </c>
      <c r="P1530">
        <v>59.501600255612743</v>
      </c>
      <c r="Q1530">
        <v>60.160816597477996</v>
      </c>
      <c r="R1530">
        <v>48.50939020000483</v>
      </c>
      <c r="S1530">
        <v>69.896057452088229</v>
      </c>
      <c r="T1530">
        <v>61899.371700933691</v>
      </c>
      <c r="U1530">
        <v>61899.476190920483</v>
      </c>
      <c r="V1530">
        <v>61857.045122327261</v>
      </c>
      <c r="W1530">
        <v>61941.852978987197</v>
      </c>
      <c r="X1530">
        <v>3948.14606683694</v>
      </c>
      <c r="Y1530">
        <v>3961.3804574435412</v>
      </c>
      <c r="Z1530">
        <v>3848.3409191455962</v>
      </c>
      <c r="AA1530">
        <v>4009.971361538916</v>
      </c>
      <c r="AB1530">
        <v>595.65620511756811</v>
      </c>
      <c r="AC1530">
        <v>588.75327679095392</v>
      </c>
      <c r="AD1530">
        <v>520.17985527235294</v>
      </c>
      <c r="AE1530">
        <v>686.02795025574187</v>
      </c>
      <c r="AF1530">
        <v>69.159896336310837</v>
      </c>
      <c r="AG1530">
        <v>68.925012511315984</v>
      </c>
      <c r="AH1530">
        <v>68.100154092674373</v>
      </c>
      <c r="AI1530">
        <v>70.90470828464673</v>
      </c>
      <c r="AJ1530">
        <v>0.62139711794448549</v>
      </c>
      <c r="AK1530">
        <v>0.62139700447370516</v>
      </c>
      <c r="AL1530">
        <v>0.62133530572827866</v>
      </c>
      <c r="AM1530">
        <v>0.62145790426089831</v>
      </c>
      <c r="AN1530">
        <v>0.96049959286861719</v>
      </c>
      <c r="AO1530">
        <v>0.96049959286861741</v>
      </c>
      <c r="AP1530">
        <v>0.96049959286861741</v>
      </c>
      <c r="AQ1530">
        <v>0.96049959286861741</v>
      </c>
      <c r="AR1530">
        <v>16.656859166112501</v>
      </c>
      <c r="AS1530">
        <v>16.656859166112501</v>
      </c>
      <c r="AT1530">
        <v>16.656859166112501</v>
      </c>
      <c r="AU1530">
        <v>16.656859166112501</v>
      </c>
      <c r="AV1530" t="str">
        <f>VLOOKUP(Sheet1[[#This Row],[NPDES ID2]],Combined_Sheet__Major_Only___2[[NPDES ID2]:[ECHO BFR]],3,FALSE)</f>
        <v>AR</v>
      </c>
      <c r="AW1530" t="s">
        <v>12185</v>
      </c>
      <c r="AX1530" t="str">
        <f>VLOOKUP(Sheet1[[#This Row],[NPDES ID2]],Combined_Sheet__Major_Only___2[[NPDES ID2]:[ECHO BFR]],27,FALSE)</f>
        <v>methaneBioCaptureRecover</v>
      </c>
      <c r="AY1530" t="str">
        <f>VLOOKUP(Sheet1[[#This Row],[NPDES ID2]],Combined_Sheet__Major_Only___2[[NPDES ID2]:[ECHO BFR]],28,FALSE)</f>
        <v>-</v>
      </c>
      <c r="AZ1530" t="str">
        <f>VLOOKUP(Sheet1[[#This Row],[NPDES ID2]],Combined_Sheet__Major_Only___2[[NPDES ID2]:[ECHO BFR]],29,FALSE)</f>
        <v>thickening, sludgeLagoon, preliminaryOps</v>
      </c>
      <c r="BA1530">
        <f>VLOOKUP(Sheet1[[#This Row],[NPDES ID2]],Combined_Sheet__Major_Only___2[[NPDES ID2]:[ECHO BFR]],17,FALSE)</f>
        <v>34.698357000000001</v>
      </c>
      <c r="BB1530">
        <f>VLOOKUP(Sheet1[[#This Row],[NPDES ID2]],Combined_Sheet__Major_Only___2[[NPDES ID2]:[ECHO BFR]],18,FALSE)</f>
        <v>-92.162881999999996</v>
      </c>
      <c r="BC1530" s="2" t="str">
        <f>IF(ISNUMBER(SEARCH("aerobic",$AW1530)),"aerobic","")</f>
        <v/>
      </c>
      <c r="BD1530" s="2" t="str">
        <f>IF(ISNUMBER(SEARCH("anaer",$AW1530)),"anaer","")</f>
        <v>anaer</v>
      </c>
      <c r="BE1530" s="2" t="str">
        <f>IF(ISNUMBER(SEARCH("thickening",$AZ1530)),"thickening","")</f>
        <v>thickening</v>
      </c>
      <c r="BF1530" s="4" t="str">
        <f>IF(ISNUMBER(SEARCH("airDry",$AW1530)),"airDry","")</f>
        <v/>
      </c>
      <c r="BG1530" s="4" t="str">
        <f>IF(ISNUMBER(SEARCH("heatDry",$AY1530)),"heatDry","")</f>
        <v/>
      </c>
      <c r="BH1530" s="4" t="str">
        <f>IF(AND(ISNUMBER(SEARCH("aerobic",$AW1530)),ISNUMBER(SEARCH("anaer",$AW1530))),"Combined Aer and Anaer.","")</f>
        <v/>
      </c>
    </row>
    <row r="1531" spans="1:60" x14ac:dyDescent="0.25">
      <c r="A1531" s="5">
        <v>734</v>
      </c>
      <c r="B1531" t="s">
        <v>3616</v>
      </c>
      <c r="C1531">
        <v>2977</v>
      </c>
      <c r="D1531">
        <v>660.26069440288859</v>
      </c>
      <c r="E1531">
        <v>657.03897005746762</v>
      </c>
      <c r="F1531">
        <v>537.41114927330011</v>
      </c>
      <c r="G1531">
        <v>767.30556763545803</v>
      </c>
      <c r="H1531">
        <v>-109.5628863623442</v>
      </c>
      <c r="I1531">
        <v>-111.0533453471711</v>
      </c>
      <c r="J1531">
        <v>-130.3203718746625</v>
      </c>
      <c r="K1531">
        <v>-87.748533347982772</v>
      </c>
      <c r="L1531">
        <v>2062.9974468297132</v>
      </c>
      <c r="M1531">
        <v>2055.549341500066</v>
      </c>
      <c r="N1531">
        <v>2029.5365480849259</v>
      </c>
      <c r="O1531">
        <v>2118.151848069248</v>
      </c>
      <c r="P1531">
        <v>69.738314013843677</v>
      </c>
      <c r="Q1531">
        <v>70.400907270942156</v>
      </c>
      <c r="R1531">
        <v>56.996464240631049</v>
      </c>
      <c r="S1531">
        <v>81.531596793836371</v>
      </c>
      <c r="T1531">
        <v>61871.443805914038</v>
      </c>
      <c r="U1531">
        <v>61871.548250116793</v>
      </c>
      <c r="V1531">
        <v>61829.135773403119</v>
      </c>
      <c r="W1531">
        <v>61913.906470087888</v>
      </c>
      <c r="X1531">
        <v>4018.5245138105961</v>
      </c>
      <c r="Y1531">
        <v>4032.6686502687548</v>
      </c>
      <c r="Z1531">
        <v>3911.172686545854</v>
      </c>
      <c r="AA1531">
        <v>4085.1615467925899</v>
      </c>
      <c r="AB1531">
        <v>616.51282326980811</v>
      </c>
      <c r="AC1531">
        <v>609.17695154282364</v>
      </c>
      <c r="AD1531">
        <v>537.14043635065309</v>
      </c>
      <c r="AE1531">
        <v>712.37473083658904</v>
      </c>
      <c r="AF1531">
        <v>67.920920747838466</v>
      </c>
      <c r="AG1531">
        <v>67.676716936677394</v>
      </c>
      <c r="AH1531">
        <v>66.818699805882545</v>
      </c>
      <c r="AI1531">
        <v>69.735495079999723</v>
      </c>
      <c r="AJ1531">
        <v>0.6062385584820652</v>
      </c>
      <c r="AK1531">
        <v>0.60623842504475833</v>
      </c>
      <c r="AL1531">
        <v>0.60616619407439665</v>
      </c>
      <c r="AM1531">
        <v>0.60630972348440293</v>
      </c>
      <c r="AN1531">
        <v>0.96048277352289746</v>
      </c>
      <c r="AO1531">
        <v>0.96048277352289713</v>
      </c>
      <c r="AP1531">
        <v>0.96048277352289713</v>
      </c>
      <c r="AQ1531">
        <v>0.96048277352289713</v>
      </c>
      <c r="AR1531">
        <v>16.190231981654769</v>
      </c>
      <c r="AS1531">
        <v>16.190231981654769</v>
      </c>
      <c r="AT1531">
        <v>16.190231981654769</v>
      </c>
      <c r="AU1531">
        <v>16.190231981654769</v>
      </c>
      <c r="AV1531" t="str">
        <f>VLOOKUP(Sheet1[[#This Row],[NPDES ID2]],Combined_Sheet__Major_Only___2[[NPDES ID2]:[ECHO BFR]],3,FALSE)</f>
        <v>NC</v>
      </c>
      <c r="AW1531" t="s">
        <v>12185</v>
      </c>
      <c r="AX1531" t="str">
        <f>VLOOKUP(Sheet1[[#This Row],[NPDES ID2]],Combined_Sheet__Major_Only___2[[NPDES ID2]:[ECHO BFR]],27,FALSE)</f>
        <v>-</v>
      </c>
      <c r="AY1531" t="str">
        <f>VLOOKUP(Sheet1[[#This Row],[NPDES ID2]],Combined_Sheet__Major_Only___2[[NPDES ID2]:[ECHO BFR]],28,FALSE)</f>
        <v>-</v>
      </c>
      <c r="AZ1531" t="str">
        <f>VLOOKUP(Sheet1[[#This Row],[NPDES ID2]],Combined_Sheet__Major_Only___2[[NPDES ID2]:[ECHO BFR]],29,FALSE)</f>
        <v>thickening</v>
      </c>
      <c r="BA1531">
        <f>VLOOKUP(Sheet1[[#This Row],[NPDES ID2]],Combined_Sheet__Major_Only___2[[NPDES ID2]:[ECHO BFR]],17,FALSE)</f>
        <v>35.059345999999998</v>
      </c>
      <c r="BB1531">
        <f>VLOOKUP(Sheet1[[#This Row],[NPDES ID2]],Combined_Sheet__Major_Only___2[[NPDES ID2]:[ECHO BFR]],18,FALSE)</f>
        <v>-78.860466000000002</v>
      </c>
      <c r="BC1531" s="2" t="str">
        <f>IF(ISNUMBER(SEARCH("aerobic",$AW1531)),"aerobic","")</f>
        <v/>
      </c>
      <c r="BD1531" s="2" t="str">
        <f>IF(ISNUMBER(SEARCH("anaer",$AW1531)),"anaer","")</f>
        <v>anaer</v>
      </c>
      <c r="BE1531" s="2" t="str">
        <f>IF(ISNUMBER(SEARCH("thickening",$AZ1531)),"thickening","")</f>
        <v>thickening</v>
      </c>
      <c r="BF1531" s="3" t="str">
        <f>IF(ISNUMBER(SEARCH("airDry",$AW1531)),"airDry","")</f>
        <v/>
      </c>
      <c r="BG1531" s="3" t="str">
        <f>IF(ISNUMBER(SEARCH("heatDry",$AY1531)),"heatDry","")</f>
        <v/>
      </c>
      <c r="BH1531" s="3" t="str">
        <f>IF(AND(ISNUMBER(SEARCH("aerobic",$AW1531)),ISNUMBER(SEARCH("anaer",$AW1531))),"Combined Aer and Anaer.","")</f>
        <v/>
      </c>
    </row>
    <row r="1532" spans="1:60" x14ac:dyDescent="0.25">
      <c r="A1532" s="5">
        <v>1202</v>
      </c>
      <c r="B1532" t="s">
        <v>5766</v>
      </c>
      <c r="C1532">
        <v>251.19900000000001</v>
      </c>
      <c r="D1532">
        <v>498.2251320879887</v>
      </c>
      <c r="E1532">
        <v>494.65958417327982</v>
      </c>
      <c r="F1532">
        <v>371.87586658745067</v>
      </c>
      <c r="G1532">
        <v>622.04599453024628</v>
      </c>
      <c r="H1532">
        <v>-110.9919619325026</v>
      </c>
      <c r="I1532">
        <v>-112.38292952293379</v>
      </c>
      <c r="J1532">
        <v>-131.74266640711261</v>
      </c>
      <c r="K1532">
        <v>-89.413370965547585</v>
      </c>
      <c r="L1532">
        <v>172.93106431560329</v>
      </c>
      <c r="M1532">
        <v>172.29425676466479</v>
      </c>
      <c r="N1532">
        <v>170.06706993585331</v>
      </c>
      <c r="O1532">
        <v>177.65027121174691</v>
      </c>
      <c r="P1532">
        <v>5.8875713648226951</v>
      </c>
      <c r="Q1532">
        <v>5.9409632255180336</v>
      </c>
      <c r="R1532">
        <v>4.8160795419471896</v>
      </c>
      <c r="S1532">
        <v>6.8704793372079171</v>
      </c>
      <c r="T1532">
        <v>61828.895643544383</v>
      </c>
      <c r="U1532">
        <v>61829.000017995153</v>
      </c>
      <c r="V1532">
        <v>61786.615866019492</v>
      </c>
      <c r="W1532">
        <v>61871.329949463026</v>
      </c>
      <c r="X1532">
        <v>4042.3708091093622</v>
      </c>
      <c r="Y1532">
        <v>4056.8160242494669</v>
      </c>
      <c r="Z1532">
        <v>3932.226389040974</v>
      </c>
      <c r="AA1532">
        <v>4110.7957103032604</v>
      </c>
      <c r="AB1532">
        <v>623.9827159218471</v>
      </c>
      <c r="AC1532">
        <v>616.46612982486863</v>
      </c>
      <c r="AD1532">
        <v>543.21800993386432</v>
      </c>
      <c r="AE1532">
        <v>721.80939533451135</v>
      </c>
      <c r="AF1532">
        <v>67.466174903883626</v>
      </c>
      <c r="AG1532">
        <v>67.217820678801061</v>
      </c>
      <c r="AH1532">
        <v>66.348786720914745</v>
      </c>
      <c r="AI1532">
        <v>69.307185231143819</v>
      </c>
      <c r="AJ1532">
        <v>0.60067611079955074</v>
      </c>
      <c r="AK1532">
        <v>0.60067609982489123</v>
      </c>
      <c r="AL1532">
        <v>0.60067000966823525</v>
      </c>
      <c r="AM1532">
        <v>0.60068211005336181</v>
      </c>
      <c r="AN1532">
        <v>0.96045712168962705</v>
      </c>
      <c r="AO1532">
        <v>0.96045712168962682</v>
      </c>
      <c r="AP1532">
        <v>0.96045712168962682</v>
      </c>
      <c r="AQ1532">
        <v>0.96045712168962682</v>
      </c>
      <c r="AR1532">
        <v>16.02140018179221</v>
      </c>
      <c r="AS1532">
        <v>16.02140018179222</v>
      </c>
      <c r="AT1532">
        <v>16.02140018179222</v>
      </c>
      <c r="AU1532">
        <v>16.02140018179222</v>
      </c>
      <c r="AV1532" t="str">
        <f>VLOOKUP(Sheet1[[#This Row],[NPDES ID2]],Combined_Sheet__Major_Only___2[[NPDES ID2]:[ECHO BFR]],3,FALSE)</f>
        <v>NC</v>
      </c>
      <c r="AW1532" t="s">
        <v>41</v>
      </c>
      <c r="AX1532" t="str">
        <f>VLOOKUP(Sheet1[[#This Row],[NPDES ID2]],Combined_Sheet__Major_Only___2[[NPDES ID2]:[ECHO BFR]],27,FALSE)</f>
        <v>-</v>
      </c>
      <c r="AY1532" t="str">
        <f>VLOOKUP(Sheet1[[#This Row],[NPDES ID2]],Combined_Sheet__Major_Only___2[[NPDES ID2]:[ECHO BFR]],28,FALSE)</f>
        <v>-</v>
      </c>
      <c r="AZ1532" t="str">
        <f>VLOOKUP(Sheet1[[#This Row],[NPDES ID2]],Combined_Sheet__Major_Only___2[[NPDES ID2]:[ECHO BFR]],29,FALSE)</f>
        <v>thickening</v>
      </c>
      <c r="BA1532">
        <f>VLOOKUP(Sheet1[[#This Row],[NPDES ID2]],Combined_Sheet__Major_Only___2[[NPDES ID2]:[ECHO BFR]],17,FALSE)</f>
        <v>35.358949000000003</v>
      </c>
      <c r="BB1532">
        <f>VLOOKUP(Sheet1[[#This Row],[NPDES ID2]],Combined_Sheet__Major_Only___2[[NPDES ID2]:[ECHO BFR]],18,FALSE)</f>
        <v>-77.416505999999998</v>
      </c>
      <c r="BC1532" s="2" t="str">
        <f>IF(ISNUMBER(SEARCH("aerobic",$AW1532)),"aerobic","")</f>
        <v>aerobic</v>
      </c>
      <c r="BD1532" s="2" t="str">
        <f>IF(ISNUMBER(SEARCH("anaer",$AW1532)),"anaer","")</f>
        <v/>
      </c>
      <c r="BE1532" s="2" t="str">
        <f>IF(ISNUMBER(SEARCH("thickening",$AZ1532)),"thickening","")</f>
        <v>thickening</v>
      </c>
      <c r="BF1532" s="3" t="str">
        <f>IF(ISNUMBER(SEARCH("airDry",$AW1532)),"airDry","")</f>
        <v/>
      </c>
      <c r="BG1532" s="3" t="str">
        <f>IF(ISNUMBER(SEARCH("heatDry",$AY1532)),"heatDry","")</f>
        <v/>
      </c>
      <c r="BH1532" s="3" t="str">
        <f>IF(AND(ISNUMBER(SEARCH("aerobic",$AW1532)),ISNUMBER(SEARCH("anaer",$AW1532))),"Combined Aer and Anaer.","")</f>
        <v/>
      </c>
    </row>
    <row r="1533" spans="1:60" x14ac:dyDescent="0.25">
      <c r="A1533" s="5">
        <v>2191</v>
      </c>
      <c r="B1533" t="s">
        <v>10277</v>
      </c>
      <c r="C1533">
        <v>674.95</v>
      </c>
      <c r="D1533">
        <v>319.62762306895848</v>
      </c>
      <c r="E1533">
        <v>314.33670984922111</v>
      </c>
      <c r="F1533">
        <v>267.35499846058508</v>
      </c>
      <c r="G1533">
        <v>384.81714567065421</v>
      </c>
      <c r="H1533">
        <v>-139.40526913260001</v>
      </c>
      <c r="I1533">
        <v>-140.71141490787051</v>
      </c>
      <c r="J1533">
        <v>-159.28976628347269</v>
      </c>
      <c r="K1533">
        <v>-116.4644354164118</v>
      </c>
      <c r="L1533">
        <v>500.57094018590311</v>
      </c>
      <c r="M1533">
        <v>497.54059872133303</v>
      </c>
      <c r="N1533">
        <v>486.94411570358272</v>
      </c>
      <c r="O1533">
        <v>523.02580002818956</v>
      </c>
      <c r="P1533">
        <v>20.82527545115677</v>
      </c>
      <c r="Q1533">
        <v>20.71341799584788</v>
      </c>
      <c r="R1533">
        <v>17.485918976428941</v>
      </c>
      <c r="S1533">
        <v>23.424728481020111</v>
      </c>
      <c r="T1533">
        <v>61797.855430344112</v>
      </c>
      <c r="U1533">
        <v>61797.959753908617</v>
      </c>
      <c r="V1533">
        <v>61755.596265713917</v>
      </c>
      <c r="W1533">
        <v>61840.269048029979</v>
      </c>
      <c r="X1533">
        <v>4891.4193695064641</v>
      </c>
      <c r="Y1533">
        <v>4918.3048559792514</v>
      </c>
      <c r="Z1533">
        <v>4676.5501597442862</v>
      </c>
      <c r="AA1533">
        <v>5026.2602830699916</v>
      </c>
      <c r="AB1533">
        <v>943.38087272594976</v>
      </c>
      <c r="AC1533">
        <v>930.3264973924413</v>
      </c>
      <c r="AD1533">
        <v>790.35149776394076</v>
      </c>
      <c r="AE1533">
        <v>1143.651758099953</v>
      </c>
      <c r="AF1533">
        <v>55.747784182568751</v>
      </c>
      <c r="AG1533">
        <v>55.410532736709463</v>
      </c>
      <c r="AH1533">
        <v>54.23005522690881</v>
      </c>
      <c r="AI1533">
        <v>58.248241011134411</v>
      </c>
      <c r="AJ1533">
        <v>0.45762056762547498</v>
      </c>
      <c r="AK1533">
        <v>0.45762053985354451</v>
      </c>
      <c r="AL1533">
        <v>0.45760521102872992</v>
      </c>
      <c r="AM1533">
        <v>0.45763566820242579</v>
      </c>
      <c r="AN1533">
        <v>0.96043838685637628</v>
      </c>
      <c r="AO1533">
        <v>0.96043838685637595</v>
      </c>
      <c r="AP1533">
        <v>0.96043838685637595</v>
      </c>
      <c r="AQ1533">
        <v>0.96043838685637595</v>
      </c>
      <c r="AR1533">
        <v>11.62079731614274</v>
      </c>
      <c r="AS1533">
        <v>11.620797316142751</v>
      </c>
      <c r="AT1533">
        <v>11.620797316142751</v>
      </c>
      <c r="AU1533">
        <v>11.620797316142751</v>
      </c>
      <c r="AV1533" t="str">
        <f>VLOOKUP(Sheet1[[#This Row],[NPDES ID2]],Combined_Sheet__Major_Only___2[[NPDES ID2]:[ECHO BFR]],3,FALSE)</f>
        <v>RI</v>
      </c>
      <c r="AW1533" t="s">
        <v>54</v>
      </c>
      <c r="AX1533" t="str">
        <f>VLOOKUP(Sheet1[[#This Row],[NPDES ID2]],Combined_Sheet__Major_Only___2[[NPDES ID2]:[ECHO BFR]],27,FALSE)</f>
        <v>-</v>
      </c>
      <c r="AY1533" t="str">
        <f>VLOOKUP(Sheet1[[#This Row],[NPDES ID2]],Combined_Sheet__Major_Only___2[[NPDES ID2]:[ECHO BFR]],28,FALSE)</f>
        <v>-</v>
      </c>
      <c r="AZ1533" t="str">
        <f>VLOOKUP(Sheet1[[#This Row],[NPDES ID2]],Combined_Sheet__Major_Only___2[[NPDES ID2]:[ECHO BFR]],29,FALSE)</f>
        <v>preliminaryOps, thickening</v>
      </c>
      <c r="BA1533">
        <f>VLOOKUP(Sheet1[[#This Row],[NPDES ID2]],Combined_Sheet__Major_Only___2[[NPDES ID2]:[ECHO BFR]],17,FALSE)</f>
        <v>41.422545</v>
      </c>
      <c r="BB1533">
        <f>VLOOKUP(Sheet1[[#This Row],[NPDES ID2]],Combined_Sheet__Major_Only___2[[NPDES ID2]:[ECHO BFR]],18,FALSE)</f>
        <v>-71.466235999999995</v>
      </c>
      <c r="BC1533" s="2" t="str">
        <f>IF(ISNUMBER(SEARCH("aerobic",$AW1533)),"aerobic","")</f>
        <v/>
      </c>
      <c r="BD1533" s="2" t="str">
        <f>IF(ISNUMBER(SEARCH("anaer",$AW1533)),"anaer","")</f>
        <v/>
      </c>
      <c r="BE1533" s="2" t="str">
        <f>IF(ISNUMBER(SEARCH("thickening",$AZ1533)),"thickening","")</f>
        <v>thickening</v>
      </c>
      <c r="BF1533" s="4" t="str">
        <f>IF(ISNUMBER(SEARCH("airDry",$AW1533)),"airDry","")</f>
        <v/>
      </c>
      <c r="BG1533" s="4" t="str">
        <f>IF(ISNUMBER(SEARCH("heatDry",$AY1533)),"heatDry","")</f>
        <v/>
      </c>
      <c r="BH1533" s="4" t="str">
        <f>IF(AND(ISNUMBER(SEARCH("aerobic",$AW1533)),ISNUMBER(SEARCH("anaer",$AW1533))),"Combined Aer and Anaer.","")</f>
        <v/>
      </c>
    </row>
    <row r="1534" spans="1:60" x14ac:dyDescent="0.25">
      <c r="A1534" s="5">
        <v>2155</v>
      </c>
      <c r="B1534" t="s">
        <v>10120</v>
      </c>
      <c r="C1534">
        <v>780.76</v>
      </c>
      <c r="D1534">
        <v>305.81317168412397</v>
      </c>
      <c r="E1534">
        <v>298.95447852465071</v>
      </c>
      <c r="F1534">
        <v>258.13493911316289</v>
      </c>
      <c r="G1534">
        <v>365.96357907407378</v>
      </c>
      <c r="H1534">
        <v>-137.25871573694889</v>
      </c>
      <c r="I1534">
        <v>-138.63080406075679</v>
      </c>
      <c r="J1534">
        <v>-157.41584726951871</v>
      </c>
      <c r="K1534">
        <v>-114.35782960208179</v>
      </c>
      <c r="L1534">
        <v>606.81460970861792</v>
      </c>
      <c r="M1534">
        <v>603.27846826952805</v>
      </c>
      <c r="N1534">
        <v>590.91393534488111</v>
      </c>
      <c r="O1534">
        <v>633.01673588040285</v>
      </c>
      <c r="P1534">
        <v>24.80775955218861</v>
      </c>
      <c r="Q1534">
        <v>24.704519807763671</v>
      </c>
      <c r="R1534">
        <v>20.78324563375083</v>
      </c>
      <c r="S1534">
        <v>27.962700054548581</v>
      </c>
      <c r="T1534">
        <v>61787.27805111288</v>
      </c>
      <c r="U1534">
        <v>61787.382357337206</v>
      </c>
      <c r="V1534">
        <v>61745.025910609838</v>
      </c>
      <c r="W1534">
        <v>61829.684618999119</v>
      </c>
      <c r="X1534">
        <v>4809.1417506110593</v>
      </c>
      <c r="Y1534">
        <v>4834.6641271485223</v>
      </c>
      <c r="Z1534">
        <v>4605.4670695331406</v>
      </c>
      <c r="AA1534">
        <v>4936.7374562565783</v>
      </c>
      <c r="AB1534">
        <v>905.94142676886145</v>
      </c>
      <c r="AC1534">
        <v>893.30085826381651</v>
      </c>
      <c r="AD1534">
        <v>762.41958202459989</v>
      </c>
      <c r="AE1534">
        <v>1091.9838910459259</v>
      </c>
      <c r="AF1534">
        <v>56.689908391206508</v>
      </c>
      <c r="AG1534">
        <v>56.359824414641103</v>
      </c>
      <c r="AH1534">
        <v>55.204281381658859</v>
      </c>
      <c r="AI1534">
        <v>59.137413906830147</v>
      </c>
      <c r="AJ1534">
        <v>0.46909882577286921</v>
      </c>
      <c r="AK1534">
        <v>0.46909879330311771</v>
      </c>
      <c r="AL1534">
        <v>0.46908089067616721</v>
      </c>
      <c r="AM1534">
        <v>0.46911646195684181</v>
      </c>
      <c r="AN1534">
        <v>0.96043199864838857</v>
      </c>
      <c r="AO1534">
        <v>0.96043199864838846</v>
      </c>
      <c r="AP1534">
        <v>0.96043199864838846</v>
      </c>
      <c r="AQ1534">
        <v>0.96043199864838846</v>
      </c>
      <c r="AR1534">
        <v>11.97377220655361</v>
      </c>
      <c r="AS1534">
        <v>11.97377220655361</v>
      </c>
      <c r="AT1534">
        <v>11.97377220655361</v>
      </c>
      <c r="AU1534">
        <v>11.97377220655361</v>
      </c>
      <c r="AV1534" t="str">
        <f>VLOOKUP(Sheet1[[#This Row],[NPDES ID2]],Combined_Sheet__Major_Only___2[[NPDES ID2]:[ECHO BFR]],3,FALSE)</f>
        <v>PA</v>
      </c>
      <c r="AW1534" t="s">
        <v>54</v>
      </c>
      <c r="AX1534" t="str">
        <f>VLOOKUP(Sheet1[[#This Row],[NPDES ID2]],Combined_Sheet__Major_Only___2[[NPDES ID2]:[ECHO BFR]],27,FALSE)</f>
        <v>-</v>
      </c>
      <c r="AY1534" t="str">
        <f>VLOOKUP(Sheet1[[#This Row],[NPDES ID2]],Combined_Sheet__Major_Only___2[[NPDES ID2]:[ECHO BFR]],28,FALSE)</f>
        <v>thermoAerobicDigest</v>
      </c>
      <c r="AZ1534" t="str">
        <f>VLOOKUP(Sheet1[[#This Row],[NPDES ID2]],Combined_Sheet__Major_Only___2[[NPDES ID2]:[ECHO BFR]],29,FALSE)</f>
        <v>thickening, preliminaryOps</v>
      </c>
      <c r="BA1534">
        <f>VLOOKUP(Sheet1[[#This Row],[NPDES ID2]],Combined_Sheet__Major_Only___2[[NPDES ID2]:[ECHO BFR]],17,FALSE)</f>
        <v>40.719119999999997</v>
      </c>
      <c r="BB1534">
        <f>VLOOKUP(Sheet1[[#This Row],[NPDES ID2]],Combined_Sheet__Major_Only___2[[NPDES ID2]:[ECHO BFR]],18,FALSE)</f>
        <v>-80.143529999999998</v>
      </c>
      <c r="BC1534" s="2" t="str">
        <f>IF(ISNUMBER(SEARCH("aerobic",$AW1534)),"aerobic","")</f>
        <v/>
      </c>
      <c r="BD1534" s="2" t="str">
        <f>IF(ISNUMBER(SEARCH("anaer",$AW1534)),"anaer","")</f>
        <v/>
      </c>
      <c r="BE1534" s="2" t="str">
        <f>IF(ISNUMBER(SEARCH("thickening",$AZ1534)),"thickening","")</f>
        <v>thickening</v>
      </c>
      <c r="BF1534" s="4" t="str">
        <f>IF(ISNUMBER(SEARCH("airDry",$AW1534)),"airDry","")</f>
        <v/>
      </c>
      <c r="BG1534" s="4" t="str">
        <f>IF(ISNUMBER(SEARCH("heatDry",$AY1534)),"heatDry","")</f>
        <v/>
      </c>
      <c r="BH1534" s="4" t="str">
        <f>IF(AND(ISNUMBER(SEARCH("aerobic",$AW1534)),ISNUMBER(SEARCH("anaer",$AW1534))),"Combined Aer and Anaer.","")</f>
        <v/>
      </c>
    </row>
    <row r="1535" spans="1:60" x14ac:dyDescent="0.25">
      <c r="A1535" s="5">
        <v>916</v>
      </c>
      <c r="B1535" t="s">
        <v>4459</v>
      </c>
      <c r="C1535">
        <v>697.45</v>
      </c>
      <c r="D1535">
        <v>340.64735429190051</v>
      </c>
      <c r="E1535">
        <v>334.47524058048111</v>
      </c>
      <c r="F1535">
        <v>287.18992548167211</v>
      </c>
      <c r="G1535">
        <v>405.5867768500384</v>
      </c>
      <c r="H1535">
        <v>-109.7485980495437</v>
      </c>
      <c r="I1535">
        <v>-111.1208415895989</v>
      </c>
      <c r="J1535">
        <v>-130.53962687911249</v>
      </c>
      <c r="K1535">
        <v>-88.178204055362471</v>
      </c>
      <c r="L1535">
        <v>484.75269069354698</v>
      </c>
      <c r="M1535">
        <v>483.01953608779081</v>
      </c>
      <c r="N1535">
        <v>476.959350027364</v>
      </c>
      <c r="O1535">
        <v>497.59503936246938</v>
      </c>
      <c r="P1535">
        <v>16.337129389891221</v>
      </c>
      <c r="Q1535">
        <v>16.495868577323581</v>
      </c>
      <c r="R1535">
        <v>13.346659172485531</v>
      </c>
      <c r="S1535">
        <v>19.112762283870129</v>
      </c>
      <c r="T1535">
        <v>61690.268048983758</v>
      </c>
      <c r="U1535">
        <v>61690.372196173223</v>
      </c>
      <c r="V1535">
        <v>61648.080329976292</v>
      </c>
      <c r="W1535">
        <v>61732.609959920228</v>
      </c>
      <c r="X1535">
        <v>3994.8848946764729</v>
      </c>
      <c r="Y1535">
        <v>4008.8208853336391</v>
      </c>
      <c r="Z1535">
        <v>3889.0960752910082</v>
      </c>
      <c r="AA1535">
        <v>4060.532642416169</v>
      </c>
      <c r="AB1535">
        <v>611.12711872746922</v>
      </c>
      <c r="AC1535">
        <v>603.87389143773146</v>
      </c>
      <c r="AD1535">
        <v>532.69075186943962</v>
      </c>
      <c r="AE1535">
        <v>705.70023374263553</v>
      </c>
      <c r="AF1535">
        <v>68.115610013218543</v>
      </c>
      <c r="AG1535">
        <v>67.872310431352901</v>
      </c>
      <c r="AH1535">
        <v>67.020385309667972</v>
      </c>
      <c r="AI1535">
        <v>69.91986532398289</v>
      </c>
      <c r="AJ1535">
        <v>0.60862014995204439</v>
      </c>
      <c r="AK1535">
        <v>0.6086201193874774</v>
      </c>
      <c r="AL1535">
        <v>0.60860322689441115</v>
      </c>
      <c r="AM1535">
        <v>0.60863679076422772</v>
      </c>
      <c r="AN1535">
        <v>0.96037331308774465</v>
      </c>
      <c r="AO1535">
        <v>0.96037331308774476</v>
      </c>
      <c r="AP1535">
        <v>0.96037331308774476</v>
      </c>
      <c r="AQ1535">
        <v>0.96037331308774476</v>
      </c>
      <c r="AR1535">
        <v>16.265383221566179</v>
      </c>
      <c r="AS1535">
        <v>16.265383221566172</v>
      </c>
      <c r="AT1535">
        <v>16.265383221566172</v>
      </c>
      <c r="AU1535">
        <v>16.265383221566172</v>
      </c>
      <c r="AV1535" t="str">
        <f>VLOOKUP(Sheet1[[#This Row],[NPDES ID2]],Combined_Sheet__Major_Only___2[[NPDES ID2]:[ECHO BFR]],3,FALSE)</f>
        <v>IL</v>
      </c>
      <c r="AW1535" t="s">
        <v>41</v>
      </c>
      <c r="AX1535" t="str">
        <f>VLOOKUP(Sheet1[[#This Row],[NPDES ID2]],Combined_Sheet__Major_Only___2[[NPDES ID2]:[ECHO BFR]],27,FALSE)</f>
        <v>-</v>
      </c>
      <c r="AY1535" t="str">
        <f>VLOOKUP(Sheet1[[#This Row],[NPDES ID2]],Combined_Sheet__Major_Only___2[[NPDES ID2]:[ECHO BFR]],28,FALSE)</f>
        <v>-</v>
      </c>
      <c r="AZ1535" t="str">
        <f>VLOOKUP(Sheet1[[#This Row],[NPDES ID2]],Combined_Sheet__Major_Only___2[[NPDES ID2]:[ECHO BFR]],29,FALSE)</f>
        <v>thickening</v>
      </c>
      <c r="BA1535">
        <f>VLOOKUP(Sheet1[[#This Row],[NPDES ID2]],Combined_Sheet__Major_Only___2[[NPDES ID2]:[ECHO BFR]],17,FALSE)</f>
        <v>42.112763999999999</v>
      </c>
      <c r="BB1535">
        <f>VLOOKUP(Sheet1[[#This Row],[NPDES ID2]],Combined_Sheet__Major_Only___2[[NPDES ID2]:[ECHO BFR]],18,FALSE)</f>
        <v>-88.276137000000006</v>
      </c>
      <c r="BC1535" s="2" t="str">
        <f>IF(ISNUMBER(SEARCH("aerobic",$AW1535)),"aerobic","")</f>
        <v>aerobic</v>
      </c>
      <c r="BD1535" s="2" t="str">
        <f>IF(ISNUMBER(SEARCH("anaer",$AW1535)),"anaer","")</f>
        <v/>
      </c>
      <c r="BE1535" s="2" t="str">
        <f>IF(ISNUMBER(SEARCH("thickening",$AZ1535)),"thickening","")</f>
        <v>thickening</v>
      </c>
      <c r="BF1535" s="3" t="str">
        <f>IF(ISNUMBER(SEARCH("airDry",$AW1535)),"airDry","")</f>
        <v/>
      </c>
      <c r="BG1535" s="3" t="str">
        <f>IF(ISNUMBER(SEARCH("heatDry",$AY1535)),"heatDry","")</f>
        <v/>
      </c>
      <c r="BH1535" s="3" t="str">
        <f>IF(AND(ISNUMBER(SEARCH("aerobic",$AW1535)),ISNUMBER(SEARCH("anaer",$AW1535))),"Combined Aer and Anaer.","")</f>
        <v/>
      </c>
    </row>
    <row r="1536" spans="1:60" x14ac:dyDescent="0.25">
      <c r="A1536" s="5">
        <v>289</v>
      </c>
      <c r="B1536" t="s">
        <v>1477</v>
      </c>
      <c r="C1536">
        <v>1439</v>
      </c>
      <c r="D1536">
        <v>372.98769233959399</v>
      </c>
      <c r="E1536">
        <v>371.18441943059111</v>
      </c>
      <c r="F1536">
        <v>314.01017013911451</v>
      </c>
      <c r="G1536">
        <v>437.97294618089262</v>
      </c>
      <c r="H1536">
        <v>-137.8963967338818</v>
      </c>
      <c r="I1536">
        <v>-139.2623750640349</v>
      </c>
      <c r="J1536">
        <v>-158.15197721543879</v>
      </c>
      <c r="K1536">
        <v>-114.86678085363209</v>
      </c>
      <c r="L1536">
        <v>1096.485072370928</v>
      </c>
      <c r="M1536">
        <v>1089.990961601146</v>
      </c>
      <c r="N1536">
        <v>1067.2903590893909</v>
      </c>
      <c r="O1536">
        <v>1144.5974193299689</v>
      </c>
      <c r="P1536">
        <v>45.154624951427927</v>
      </c>
      <c r="Q1536">
        <v>44.973537193653399</v>
      </c>
      <c r="R1536">
        <v>37.865567256056629</v>
      </c>
      <c r="S1536">
        <v>50.821887725232962</v>
      </c>
      <c r="T1536">
        <v>61683.392892740827</v>
      </c>
      <c r="U1536">
        <v>61683.497028659403</v>
      </c>
      <c r="V1536">
        <v>61641.209739322869</v>
      </c>
      <c r="W1536">
        <v>61725.730221401012</v>
      </c>
      <c r="X1536">
        <v>4834.9808029403684</v>
      </c>
      <c r="Y1536">
        <v>4861.0277091510688</v>
      </c>
      <c r="Z1536">
        <v>4627.0369042042903</v>
      </c>
      <c r="AA1536">
        <v>4965.3348535791956</v>
      </c>
      <c r="AB1536">
        <v>919.76210819122787</v>
      </c>
      <c r="AC1536">
        <v>906.96883439089515</v>
      </c>
      <c r="AD1536">
        <v>772.59675769708167</v>
      </c>
      <c r="AE1536">
        <v>1111.2755879007091</v>
      </c>
      <c r="AF1536">
        <v>56.295092459652452</v>
      </c>
      <c r="AG1536">
        <v>55.962172238711261</v>
      </c>
      <c r="AH1536">
        <v>54.795914423675988</v>
      </c>
      <c r="AI1536">
        <v>58.764598621382952</v>
      </c>
      <c r="AJ1536">
        <v>0.46428808232138269</v>
      </c>
      <c r="AK1536">
        <v>0.46428802231358229</v>
      </c>
      <c r="AL1536">
        <v>0.46425518149239609</v>
      </c>
      <c r="AM1536">
        <v>0.46432043602851591</v>
      </c>
      <c r="AN1536">
        <v>0.96036914740090917</v>
      </c>
      <c r="AO1536">
        <v>0.96036914740090884</v>
      </c>
      <c r="AP1536">
        <v>0.96036914740090884</v>
      </c>
      <c r="AQ1536">
        <v>0.96036914740090884</v>
      </c>
      <c r="AR1536">
        <v>11.825285583655679</v>
      </c>
      <c r="AS1536">
        <v>11.82528558365569</v>
      </c>
      <c r="AT1536">
        <v>11.82528558365569</v>
      </c>
      <c r="AU1536">
        <v>11.82528558365569</v>
      </c>
      <c r="AV1536" t="str">
        <f>VLOOKUP(Sheet1[[#This Row],[NPDES ID2]],Combined_Sheet__Major_Only___2[[NPDES ID2]:[ECHO BFR]],3,FALSE)</f>
        <v>NY</v>
      </c>
      <c r="AW1536" t="s">
        <v>54</v>
      </c>
      <c r="AX1536" t="str">
        <f>VLOOKUP(Sheet1[[#This Row],[NPDES ID2]],Combined_Sheet__Major_Only___2[[NPDES ID2]:[ECHO BFR]],27,FALSE)</f>
        <v>-</v>
      </c>
      <c r="AY1536" t="str">
        <f>VLOOKUP(Sheet1[[#This Row],[NPDES ID2]],Combined_Sheet__Major_Only___2[[NPDES ID2]:[ECHO BFR]],28,FALSE)</f>
        <v>-</v>
      </c>
      <c r="AZ1536" t="str">
        <f>VLOOKUP(Sheet1[[#This Row],[NPDES ID2]],Combined_Sheet__Major_Only___2[[NPDES ID2]:[ECHO BFR]],29,FALSE)</f>
        <v>thickening, preliminaryOps</v>
      </c>
      <c r="BA1536">
        <f>VLOOKUP(Sheet1[[#This Row],[NPDES ID2]],Combined_Sheet__Major_Only___2[[NPDES ID2]:[ECHO BFR]],17,FALSE)</f>
        <v>44.698611</v>
      </c>
      <c r="BB1536">
        <f>VLOOKUP(Sheet1[[#This Row],[NPDES ID2]],Combined_Sheet__Major_Only___2[[NPDES ID2]:[ECHO BFR]],18,FALSE)</f>
        <v>-73.445667</v>
      </c>
      <c r="BC1536" s="2" t="str">
        <f>IF(ISNUMBER(SEARCH("aerobic",$AW1536)),"aerobic","")</f>
        <v/>
      </c>
      <c r="BD1536" s="2" t="str">
        <f>IF(ISNUMBER(SEARCH("anaer",$AW1536)),"anaer","")</f>
        <v/>
      </c>
      <c r="BE1536" s="2" t="str">
        <f>IF(ISNUMBER(SEARCH("thickening",$AZ1536)),"thickening","")</f>
        <v>thickening</v>
      </c>
      <c r="BF1536" s="4" t="str">
        <f>IF(ISNUMBER(SEARCH("airDry",$AW1536)),"airDry","")</f>
        <v/>
      </c>
      <c r="BG1536" s="4" t="str">
        <f>IF(ISNUMBER(SEARCH("heatDry",$AY1536)),"heatDry","")</f>
        <v/>
      </c>
      <c r="BH1536" s="4" t="str">
        <f>IF(AND(ISNUMBER(SEARCH("aerobic",$AW1536)),ISNUMBER(SEARCH("anaer",$AW1536))),"Combined Aer and Anaer.","")</f>
        <v/>
      </c>
    </row>
    <row r="1537" spans="1:60" x14ac:dyDescent="0.25">
      <c r="A1537" s="5">
        <v>758</v>
      </c>
      <c r="B1537" t="s">
        <v>3725</v>
      </c>
      <c r="C1537">
        <v>2203</v>
      </c>
      <c r="D1537">
        <v>516.57728394227354</v>
      </c>
      <c r="E1537">
        <v>512.6002717567826</v>
      </c>
      <c r="F1537">
        <v>424.71234251766629</v>
      </c>
      <c r="G1537">
        <v>601.30239278210013</v>
      </c>
      <c r="H1537">
        <v>-107.08419234681</v>
      </c>
      <c r="I1537">
        <v>-108.4705429301317</v>
      </c>
      <c r="J1537">
        <v>-127.9561865643899</v>
      </c>
      <c r="K1537">
        <v>-85.484262418113374</v>
      </c>
      <c r="L1537">
        <v>1561.912333401405</v>
      </c>
      <c r="M1537">
        <v>1556.670231498294</v>
      </c>
      <c r="N1537">
        <v>1538.355088419841</v>
      </c>
      <c r="O1537">
        <v>1600.7387907622169</v>
      </c>
      <c r="P1537">
        <v>51.537528162032871</v>
      </c>
      <c r="Q1537">
        <v>52.136539849871802</v>
      </c>
      <c r="R1537">
        <v>41.988753794992547</v>
      </c>
      <c r="S1537">
        <v>60.616584419517629</v>
      </c>
      <c r="T1537">
        <v>61655.045320040219</v>
      </c>
      <c r="U1537">
        <v>61655.149409486767</v>
      </c>
      <c r="V1537">
        <v>61612.880991413433</v>
      </c>
      <c r="W1537">
        <v>61697.363755106519</v>
      </c>
      <c r="X1537">
        <v>3913.915218177945</v>
      </c>
      <c r="Y1537">
        <v>3926.853379179252</v>
      </c>
      <c r="Z1537">
        <v>3816.4328306193761</v>
      </c>
      <c r="AA1537">
        <v>3974.2687972338281</v>
      </c>
      <c r="AB1537">
        <v>587.95285345634034</v>
      </c>
      <c r="AC1537">
        <v>581.18379403797576</v>
      </c>
      <c r="AD1537">
        <v>513.76018367303459</v>
      </c>
      <c r="AE1537">
        <v>676.58774195201715</v>
      </c>
      <c r="AF1537">
        <v>69.487944761126741</v>
      </c>
      <c r="AG1537">
        <v>69.255470820520515</v>
      </c>
      <c r="AH1537">
        <v>68.439485728162126</v>
      </c>
      <c r="AI1537">
        <v>71.214348344982199</v>
      </c>
      <c r="AJ1537">
        <v>0.62541156007192433</v>
      </c>
      <c r="AK1537">
        <v>0.62541146233123834</v>
      </c>
      <c r="AL1537">
        <v>0.62535814735662987</v>
      </c>
      <c r="AM1537">
        <v>0.62546408544364962</v>
      </c>
      <c r="AN1537">
        <v>0.96035196222989827</v>
      </c>
      <c r="AO1537">
        <v>0.96035196222989849</v>
      </c>
      <c r="AP1537">
        <v>0.96035196222989849</v>
      </c>
      <c r="AQ1537">
        <v>0.96035196222989849</v>
      </c>
      <c r="AR1537">
        <v>16.78062766606504</v>
      </c>
      <c r="AS1537">
        <v>16.78062766606503</v>
      </c>
      <c r="AT1537">
        <v>16.78062766606503</v>
      </c>
      <c r="AU1537">
        <v>16.78062766606503</v>
      </c>
      <c r="AV1537" t="str">
        <f>VLOOKUP(Sheet1[[#This Row],[NPDES ID2]],Combined_Sheet__Major_Only___2[[NPDES ID2]:[ECHO BFR]],3,FALSE)</f>
        <v>LA</v>
      </c>
      <c r="AW1537" t="s">
        <v>12185</v>
      </c>
      <c r="AX1537" t="str">
        <f>VLOOKUP(Sheet1[[#This Row],[NPDES ID2]],Combined_Sheet__Major_Only___2[[NPDES ID2]:[ECHO BFR]],27,FALSE)</f>
        <v>-</v>
      </c>
      <c r="AY1537" t="str">
        <f>VLOOKUP(Sheet1[[#This Row],[NPDES ID2]],Combined_Sheet__Major_Only___2[[NPDES ID2]:[ECHO BFR]],28,FALSE)</f>
        <v>-</v>
      </c>
      <c r="AZ1537" t="str">
        <f>VLOOKUP(Sheet1[[#This Row],[NPDES ID2]],Combined_Sheet__Major_Only___2[[NPDES ID2]:[ECHO BFR]],29,FALSE)</f>
        <v>thickening</v>
      </c>
      <c r="BA1537">
        <f>VLOOKUP(Sheet1[[#This Row],[NPDES ID2]],Combined_Sheet__Major_Only___2[[NPDES ID2]:[ECHO BFR]],17,FALSE)</f>
        <v>29.947234999999999</v>
      </c>
      <c r="BB1537">
        <f>VLOOKUP(Sheet1[[#This Row],[NPDES ID2]],Combined_Sheet__Major_Only___2[[NPDES ID2]:[ECHO BFR]],18,FALSE)</f>
        <v>-90.348076000000006</v>
      </c>
      <c r="BC1537" s="2" t="str">
        <f>IF(ISNUMBER(SEARCH("aerobic",$AW1537)),"aerobic","")</f>
        <v/>
      </c>
      <c r="BD1537" s="2" t="str">
        <f>IF(ISNUMBER(SEARCH("anaer",$AW1537)),"anaer","")</f>
        <v>anaer</v>
      </c>
      <c r="BE1537" s="2" t="str">
        <f>IF(ISNUMBER(SEARCH("thickening",$AZ1537)),"thickening","")</f>
        <v>thickening</v>
      </c>
      <c r="BF1537" s="3" t="str">
        <f>IF(ISNUMBER(SEARCH("airDry",$AW1537)),"airDry","")</f>
        <v/>
      </c>
      <c r="BG1537" s="3" t="str">
        <f>IF(ISNUMBER(SEARCH("heatDry",$AY1537)),"heatDry","")</f>
        <v/>
      </c>
      <c r="BH1537" s="3" t="str">
        <f>IF(AND(ISNUMBER(SEARCH("aerobic",$AW1537)),ISNUMBER(SEARCH("anaer",$AW1537))),"Combined Aer and Anaer.","")</f>
        <v/>
      </c>
    </row>
    <row r="1538" spans="1:60" x14ac:dyDescent="0.25">
      <c r="A1538" s="5">
        <v>2082</v>
      </c>
      <c r="B1538" t="s">
        <v>9789</v>
      </c>
      <c r="C1538">
        <v>1105.8800000000001</v>
      </c>
      <c r="D1538">
        <v>340.39145866897547</v>
      </c>
      <c r="E1538">
        <v>337.64166317044402</v>
      </c>
      <c r="F1538">
        <v>288.58975877633623</v>
      </c>
      <c r="G1538">
        <v>403.88801964115129</v>
      </c>
      <c r="H1538">
        <v>-138.77138576019431</v>
      </c>
      <c r="I1538">
        <v>-140.16378007475441</v>
      </c>
      <c r="J1538">
        <v>-158.8412569917453</v>
      </c>
      <c r="K1538">
        <v>-115.7739287432709</v>
      </c>
      <c r="L1538">
        <v>828.71037875208003</v>
      </c>
      <c r="M1538">
        <v>823.7353798202198</v>
      </c>
      <c r="N1538">
        <v>806.34225067944385</v>
      </c>
      <c r="O1538">
        <v>865.57127249549626</v>
      </c>
      <c r="P1538">
        <v>34.341635181317912</v>
      </c>
      <c r="Q1538">
        <v>34.176582939337067</v>
      </c>
      <c r="R1538">
        <v>28.820855672524981</v>
      </c>
      <c r="S1538">
        <v>38.620689120482389</v>
      </c>
      <c r="T1538">
        <v>61572.130904005731</v>
      </c>
      <c r="U1538">
        <v>61572.23485752524</v>
      </c>
      <c r="V1538">
        <v>61530.021636409438</v>
      </c>
      <c r="W1538">
        <v>61614.394076798897</v>
      </c>
      <c r="X1538">
        <v>4855.289185403255</v>
      </c>
      <c r="Y1538">
        <v>4881.7723344064689</v>
      </c>
      <c r="Z1538">
        <v>4643.7317920613632</v>
      </c>
      <c r="AA1538">
        <v>4987.9944617934934</v>
      </c>
      <c r="AB1538">
        <v>931.43807659325364</v>
      </c>
      <c r="AC1538">
        <v>918.52265163416314</v>
      </c>
      <c r="AD1538">
        <v>781.14365218438479</v>
      </c>
      <c r="AE1538">
        <v>1127.684741592562</v>
      </c>
      <c r="AF1538">
        <v>55.958294699841701</v>
      </c>
      <c r="AG1538">
        <v>55.622741170427709</v>
      </c>
      <c r="AH1538">
        <v>54.447681975186441</v>
      </c>
      <c r="AI1538">
        <v>58.446811073356031</v>
      </c>
      <c r="AJ1538">
        <v>0.46018490151888758</v>
      </c>
      <c r="AK1538">
        <v>0.46018485577052393</v>
      </c>
      <c r="AL1538">
        <v>0.46015972655173909</v>
      </c>
      <c r="AM1538">
        <v>0.46020965738042779</v>
      </c>
      <c r="AN1538">
        <v>0.96030161130055713</v>
      </c>
      <c r="AO1538">
        <v>0.96030161130055725</v>
      </c>
      <c r="AP1538">
        <v>0.96030161130055725</v>
      </c>
      <c r="AQ1538">
        <v>0.96030161130055725</v>
      </c>
      <c r="AR1538">
        <v>11.699338767434361</v>
      </c>
      <c r="AS1538">
        <v>11.699338767434361</v>
      </c>
      <c r="AT1538">
        <v>11.699338767434361</v>
      </c>
      <c r="AU1538">
        <v>11.699338767434361</v>
      </c>
      <c r="AV1538" t="str">
        <f>VLOOKUP(Sheet1[[#This Row],[NPDES ID2]],Combined_Sheet__Major_Only___2[[NPDES ID2]:[ECHO BFR]],3,FALSE)</f>
        <v>TX</v>
      </c>
      <c r="AW1538" t="s">
        <v>54</v>
      </c>
      <c r="AX1538" t="str">
        <f>VLOOKUP(Sheet1[[#This Row],[NPDES ID2]],Combined_Sheet__Major_Only___2[[NPDES ID2]:[ECHO BFR]],27,FALSE)</f>
        <v>-</v>
      </c>
      <c r="AY1538" t="str">
        <f>VLOOKUP(Sheet1[[#This Row],[NPDES ID2]],Combined_Sheet__Major_Only___2[[NPDES ID2]:[ECHO BFR]],28,FALSE)</f>
        <v>-</v>
      </c>
      <c r="AZ1538" t="str">
        <f>VLOOKUP(Sheet1[[#This Row],[NPDES ID2]],Combined_Sheet__Major_Only___2[[NPDES ID2]:[ECHO BFR]],29,FALSE)</f>
        <v>thickening</v>
      </c>
      <c r="BA1538">
        <f>VLOOKUP(Sheet1[[#This Row],[NPDES ID2]],Combined_Sheet__Major_Only___2[[NPDES ID2]:[ECHO BFR]],17,FALSE)</f>
        <v>33.121110999999999</v>
      </c>
      <c r="BB1538">
        <f>VLOOKUP(Sheet1[[#This Row],[NPDES ID2]],Combined_Sheet__Major_Only___2[[NPDES ID2]:[ECHO BFR]],18,FALSE)</f>
        <v>-96.075000000000003</v>
      </c>
      <c r="BC1538" s="2" t="str">
        <f>IF(ISNUMBER(SEARCH("aerobic",$AW1538)),"aerobic","")</f>
        <v/>
      </c>
      <c r="BD1538" s="2" t="str">
        <f>IF(ISNUMBER(SEARCH("anaer",$AW1538)),"anaer","")</f>
        <v/>
      </c>
      <c r="BE1538" s="2" t="str">
        <f>IF(ISNUMBER(SEARCH("thickening",$AZ1538)),"thickening","")</f>
        <v>thickening</v>
      </c>
      <c r="BF1538" s="3" t="str">
        <f>IF(ISNUMBER(SEARCH("airDry",$AW1538)),"airDry","")</f>
        <v/>
      </c>
      <c r="BG1538" s="3" t="str">
        <f>IF(ISNUMBER(SEARCH("heatDry",$AY1538)),"heatDry","")</f>
        <v/>
      </c>
      <c r="BH1538" s="3" t="str">
        <f>IF(AND(ISNUMBER(SEARCH("aerobic",$AW1538)),ISNUMBER(SEARCH("anaer",$AW1538))),"Combined Aer and Anaer.","")</f>
        <v/>
      </c>
    </row>
    <row r="1539" spans="1:60" x14ac:dyDescent="0.25">
      <c r="A1539" s="5">
        <v>1344</v>
      </c>
      <c r="B1539" t="s">
        <v>6386</v>
      </c>
      <c r="C1539">
        <v>163.36000000000001</v>
      </c>
      <c r="D1539">
        <v>673.72846814293621</v>
      </c>
      <c r="E1539">
        <v>670.20795742180985</v>
      </c>
      <c r="F1539">
        <v>485.06450309188591</v>
      </c>
      <c r="G1539">
        <v>862.0437966608846</v>
      </c>
      <c r="H1539">
        <v>-109.7067860413718</v>
      </c>
      <c r="I1539">
        <v>-111.09949488475441</v>
      </c>
      <c r="J1539">
        <v>-130.50886511422561</v>
      </c>
      <c r="K1539">
        <v>-88.196819414525905</v>
      </c>
      <c r="L1539">
        <v>113.7005388338614</v>
      </c>
      <c r="M1539">
        <v>113.2958522829648</v>
      </c>
      <c r="N1539">
        <v>111.880428691289</v>
      </c>
      <c r="O1539">
        <v>116.6996317142808</v>
      </c>
      <c r="P1539">
        <v>3.8263334312173711</v>
      </c>
      <c r="Q1539">
        <v>3.8638906372698569</v>
      </c>
      <c r="R1539">
        <v>3.1253271226999728</v>
      </c>
      <c r="S1539">
        <v>4.4779634211670061</v>
      </c>
      <c r="T1539">
        <v>61563.049121542172</v>
      </c>
      <c r="U1539">
        <v>61563.15306017331</v>
      </c>
      <c r="V1539">
        <v>61520.945884891124</v>
      </c>
      <c r="W1539">
        <v>61605.306241347622</v>
      </c>
      <c r="X1539">
        <v>3981.0477252598171</v>
      </c>
      <c r="Y1539">
        <v>3994.881126428048</v>
      </c>
      <c r="Z1539">
        <v>3876.06745051598</v>
      </c>
      <c r="AA1539">
        <v>4046.1840154254119</v>
      </c>
      <c r="AB1539">
        <v>608.19919608474174</v>
      </c>
      <c r="AC1539">
        <v>600.9926693099917</v>
      </c>
      <c r="AD1539">
        <v>530.24370947410296</v>
      </c>
      <c r="AE1539">
        <v>702.12389380633101</v>
      </c>
      <c r="AF1539">
        <v>68.209679427044307</v>
      </c>
      <c r="AG1539">
        <v>67.96696073506817</v>
      </c>
      <c r="AH1539">
        <v>67.117752392064247</v>
      </c>
      <c r="AI1539">
        <v>70.008783605504206</v>
      </c>
      <c r="AJ1539">
        <v>0.6097709373353184</v>
      </c>
      <c r="AK1539">
        <v>0.60977093021998674</v>
      </c>
      <c r="AL1539">
        <v>0.60976697838057259</v>
      </c>
      <c r="AM1539">
        <v>0.60977483016649048</v>
      </c>
      <c r="AN1539">
        <v>0.96029608849013981</v>
      </c>
      <c r="AO1539">
        <v>0.96029608849014003</v>
      </c>
      <c r="AP1539">
        <v>0.96029608849014003</v>
      </c>
      <c r="AQ1539">
        <v>0.96029608849014003</v>
      </c>
      <c r="AR1539">
        <v>16.301223788045711</v>
      </c>
      <c r="AS1539">
        <v>16.301223788045711</v>
      </c>
      <c r="AT1539">
        <v>16.301223788045711</v>
      </c>
      <c r="AU1539">
        <v>16.301223788045711</v>
      </c>
      <c r="AV1539" t="str">
        <f>VLOOKUP(Sheet1[[#This Row],[NPDES ID2]],Combined_Sheet__Major_Only___2[[NPDES ID2]:[ECHO BFR]],3,FALSE)</f>
        <v>TX</v>
      </c>
      <c r="AW1539" t="s">
        <v>41</v>
      </c>
      <c r="AX1539" t="str">
        <f>VLOOKUP(Sheet1[[#This Row],[NPDES ID2]],Combined_Sheet__Major_Only___2[[NPDES ID2]:[ECHO BFR]],27,FALSE)</f>
        <v>-</v>
      </c>
      <c r="AY1539" t="str">
        <f>VLOOKUP(Sheet1[[#This Row],[NPDES ID2]],Combined_Sheet__Major_Only___2[[NPDES ID2]:[ECHO BFR]],28,FALSE)</f>
        <v>-</v>
      </c>
      <c r="AZ1539" t="str">
        <f>VLOOKUP(Sheet1[[#This Row],[NPDES ID2]],Combined_Sheet__Major_Only___2[[NPDES ID2]:[ECHO BFR]],29,FALSE)</f>
        <v>preliminaryOps, thickening</v>
      </c>
      <c r="BA1539">
        <f>VLOOKUP(Sheet1[[#This Row],[NPDES ID2]],Combined_Sheet__Major_Only___2[[NPDES ID2]:[ECHO BFR]],17,FALSE)</f>
        <v>30.040236</v>
      </c>
      <c r="BB1539">
        <f>VLOOKUP(Sheet1[[#This Row],[NPDES ID2]],Combined_Sheet__Major_Only___2[[NPDES ID2]:[ECHO BFR]],18,FALSE)</f>
        <v>-93.817693000000006</v>
      </c>
      <c r="BC1539" s="2" t="str">
        <f>IF(ISNUMBER(SEARCH("aerobic",$AW1539)),"aerobic","")</f>
        <v>aerobic</v>
      </c>
      <c r="BD1539" s="2" t="str">
        <f>IF(ISNUMBER(SEARCH("anaer",$AW1539)),"anaer","")</f>
        <v/>
      </c>
      <c r="BE1539" s="2" t="str">
        <f>IF(ISNUMBER(SEARCH("thickening",$AZ1539)),"thickening","")</f>
        <v>thickening</v>
      </c>
      <c r="BF1539" s="3" t="str">
        <f>IF(ISNUMBER(SEARCH("airDry",$AW1539)),"airDry","")</f>
        <v/>
      </c>
      <c r="BG1539" s="3" t="str">
        <f>IF(ISNUMBER(SEARCH("heatDry",$AY1539)),"heatDry","")</f>
        <v/>
      </c>
      <c r="BH1539" s="3" t="str">
        <f>IF(AND(ISNUMBER(SEARCH("aerobic",$AW1539)),ISNUMBER(SEARCH("anaer",$AW1539))),"Combined Aer and Anaer.","")</f>
        <v/>
      </c>
    </row>
    <row r="1540" spans="1:60" x14ac:dyDescent="0.25">
      <c r="A1540" s="5">
        <v>890</v>
      </c>
      <c r="B1540" t="s">
        <v>4339</v>
      </c>
      <c r="C1540">
        <v>784.3</v>
      </c>
      <c r="D1540">
        <v>339.93580713957817</v>
      </c>
      <c r="E1540">
        <v>331.06623737869438</v>
      </c>
      <c r="F1540">
        <v>286.63587671821529</v>
      </c>
      <c r="G1540">
        <v>402.96360677684271</v>
      </c>
      <c r="H1540">
        <v>-109.02619871806409</v>
      </c>
      <c r="I1540">
        <v>-110.3651876863063</v>
      </c>
      <c r="J1540">
        <v>-129.84418621532041</v>
      </c>
      <c r="K1540">
        <v>-87.480770965428619</v>
      </c>
      <c r="L1540">
        <v>548.37193840461396</v>
      </c>
      <c r="M1540">
        <v>546.44770471399534</v>
      </c>
      <c r="N1540">
        <v>539.71969695900884</v>
      </c>
      <c r="O1540">
        <v>562.62979421621401</v>
      </c>
      <c r="P1540">
        <v>18.364872927676561</v>
      </c>
      <c r="Q1540">
        <v>18.550793582499061</v>
      </c>
      <c r="R1540">
        <v>14.991036092175589</v>
      </c>
      <c r="S1540">
        <v>21.51886727721347</v>
      </c>
      <c r="T1540">
        <v>61545.614314340673</v>
      </c>
      <c r="U1540">
        <v>61545.718224389777</v>
      </c>
      <c r="V1540">
        <v>61503.522655633416</v>
      </c>
      <c r="W1540">
        <v>61587.859813886047</v>
      </c>
      <c r="X1540">
        <v>3961.8301381649162</v>
      </c>
      <c r="Y1540">
        <v>3975.4405209268511</v>
      </c>
      <c r="Z1540">
        <v>3858.793715109131</v>
      </c>
      <c r="AA1540">
        <v>4025.7264769034832</v>
      </c>
      <c r="AB1540">
        <v>602.72724385398021</v>
      </c>
      <c r="AC1540">
        <v>595.63736775641837</v>
      </c>
      <c r="AD1540">
        <v>525.77157542001521</v>
      </c>
      <c r="AE1540">
        <v>695.25258648638101</v>
      </c>
      <c r="AF1540">
        <v>68.522632127422312</v>
      </c>
      <c r="AG1540">
        <v>68.28245193629067</v>
      </c>
      <c r="AH1540">
        <v>67.441328201716729</v>
      </c>
      <c r="AI1540">
        <v>70.30390457726827</v>
      </c>
      <c r="AJ1540">
        <v>0.6135996677180211</v>
      </c>
      <c r="AK1540">
        <v>0.61359963336946466</v>
      </c>
      <c r="AL1540">
        <v>0.61358066331296768</v>
      </c>
      <c r="AM1540">
        <v>0.61361835523268748</v>
      </c>
      <c r="AN1540">
        <v>0.96028548173339701</v>
      </c>
      <c r="AO1540">
        <v>0.96028548173339723</v>
      </c>
      <c r="AP1540">
        <v>0.96028548173339723</v>
      </c>
      <c r="AQ1540">
        <v>0.96028548173339723</v>
      </c>
      <c r="AR1540">
        <v>16.41847848754815</v>
      </c>
      <c r="AS1540">
        <v>16.418478487548139</v>
      </c>
      <c r="AT1540">
        <v>16.418478487548139</v>
      </c>
      <c r="AU1540">
        <v>16.418478487548139</v>
      </c>
      <c r="AV1540" t="str">
        <f>VLOOKUP(Sheet1[[#This Row],[NPDES ID2]],Combined_Sheet__Major_Only___2[[NPDES ID2]:[ECHO BFR]],3,FALSE)</f>
        <v>NE</v>
      </c>
      <c r="AW1540" t="s">
        <v>544</v>
      </c>
      <c r="AX1540" t="str">
        <f>VLOOKUP(Sheet1[[#This Row],[NPDES ID2]],Combined_Sheet__Major_Only___2[[NPDES ID2]:[ECHO BFR]],27,FALSE)</f>
        <v>tempSludgeStore, other</v>
      </c>
      <c r="AY1540" t="str">
        <f>VLOOKUP(Sheet1[[#This Row],[NPDES ID2]],Combined_Sheet__Major_Only___2[[NPDES ID2]:[ECHO BFR]],28,FALSE)</f>
        <v>pasteurize</v>
      </c>
      <c r="AZ1540" t="str">
        <f>VLOOKUP(Sheet1[[#This Row],[NPDES ID2]],Combined_Sheet__Major_Only___2[[NPDES ID2]:[ECHO BFR]],29,FALSE)</f>
        <v>preliminaryOps, thickening</v>
      </c>
      <c r="BA1540">
        <f>VLOOKUP(Sheet1[[#This Row],[NPDES ID2]],Combined_Sheet__Major_Only___2[[NPDES ID2]:[ECHO BFR]],17,FALSE)</f>
        <v>41.424627000000001</v>
      </c>
      <c r="BB1540">
        <f>VLOOKUP(Sheet1[[#This Row],[NPDES ID2]],Combined_Sheet__Major_Only___2[[NPDES ID2]:[ECHO BFR]],18,FALSE)</f>
        <v>-97.344443999999996</v>
      </c>
      <c r="BC1540" s="2" t="str">
        <f>IF(ISNUMBER(SEARCH("aerobic",$AW1540)),"aerobic","")</f>
        <v>aerobic</v>
      </c>
      <c r="BD1540" s="2" t="str">
        <f>IF(ISNUMBER(SEARCH("anaer",$AW1540)),"anaer","")</f>
        <v/>
      </c>
      <c r="BE1540" s="2" t="str">
        <f>IF(ISNUMBER(SEARCH("thickening",$AZ1540)),"thickening","")</f>
        <v>thickening</v>
      </c>
      <c r="BF1540" s="3" t="str">
        <f>IF(ISNUMBER(SEARCH("airDry",$AW1540)),"airDry","")</f>
        <v/>
      </c>
      <c r="BG1540" s="3" t="str">
        <f>IF(ISNUMBER(SEARCH("heatDry",$AY1540)),"heatDry","")</f>
        <v/>
      </c>
      <c r="BH1540" s="3" t="str">
        <f>IF(AND(ISNUMBER(SEARCH("aerobic",$AW1540)),ISNUMBER(SEARCH("anaer",$AW1540))),"Combined Aer and Anaer.","")</f>
        <v/>
      </c>
    </row>
    <row r="1541" spans="1:60" x14ac:dyDescent="0.25">
      <c r="A1541" s="5">
        <v>868</v>
      </c>
      <c r="B1541" t="s">
        <v>4238</v>
      </c>
      <c r="C1541">
        <v>896.68</v>
      </c>
      <c r="D1541">
        <v>348.43699832361722</v>
      </c>
      <c r="E1541">
        <v>341.14661142175697</v>
      </c>
      <c r="F1541">
        <v>296.04341719652029</v>
      </c>
      <c r="G1541">
        <v>411.78161126083421</v>
      </c>
      <c r="H1541">
        <v>-109.889263612034</v>
      </c>
      <c r="I1541">
        <v>-111.27199716534351</v>
      </c>
      <c r="J1541">
        <v>-130.67126095881159</v>
      </c>
      <c r="K1541">
        <v>-88.29042141126375</v>
      </c>
      <c r="L1541">
        <v>622.24142111105289</v>
      </c>
      <c r="M1541">
        <v>620.00560301024223</v>
      </c>
      <c r="N1541">
        <v>612.18858181761891</v>
      </c>
      <c r="O1541">
        <v>638.8075124835658</v>
      </c>
      <c r="P1541">
        <v>21.005694153713669</v>
      </c>
      <c r="Q1541">
        <v>21.207507440895739</v>
      </c>
      <c r="R1541">
        <v>17.164355443777989</v>
      </c>
      <c r="S1541">
        <v>24.56452367901128</v>
      </c>
      <c r="T1541">
        <v>61528.880217740407</v>
      </c>
      <c r="U1541">
        <v>61528.98410035624</v>
      </c>
      <c r="V1541">
        <v>61486.799671655652</v>
      </c>
      <c r="W1541">
        <v>61571.114564047777</v>
      </c>
      <c r="X1541">
        <v>3990.737348204852</v>
      </c>
      <c r="Y1541">
        <v>4004.7171466827081</v>
      </c>
      <c r="Z1541">
        <v>3884.5564894028262</v>
      </c>
      <c r="AA1541">
        <v>4056.6398227023178</v>
      </c>
      <c r="AB1541">
        <v>611.4008387259056</v>
      </c>
      <c r="AC1541">
        <v>604.12835009222272</v>
      </c>
      <c r="AD1541">
        <v>532.81647179489278</v>
      </c>
      <c r="AE1541">
        <v>706.22634344051323</v>
      </c>
      <c r="AF1541">
        <v>68.008748156333709</v>
      </c>
      <c r="AG1541">
        <v>67.76468534072265</v>
      </c>
      <c r="AH1541">
        <v>66.909836854813037</v>
      </c>
      <c r="AI1541">
        <v>69.818973302860456</v>
      </c>
      <c r="AJ1541">
        <v>0.60731289674908528</v>
      </c>
      <c r="AK1541">
        <v>0.60731285744192398</v>
      </c>
      <c r="AL1541">
        <v>0.60729117269799515</v>
      </c>
      <c r="AM1541">
        <v>0.60733425867883528</v>
      </c>
      <c r="AN1541">
        <v>0.96027529593426308</v>
      </c>
      <c r="AO1541">
        <v>0.96027529593426264</v>
      </c>
      <c r="AP1541">
        <v>0.96027529593426264</v>
      </c>
      <c r="AQ1541">
        <v>0.96027529593426264</v>
      </c>
      <c r="AR1541">
        <v>16.22500892809126</v>
      </c>
      <c r="AS1541">
        <v>16.22500892809126</v>
      </c>
      <c r="AT1541">
        <v>16.22500892809126</v>
      </c>
      <c r="AU1541">
        <v>16.22500892809126</v>
      </c>
      <c r="AV1541" t="str">
        <f>VLOOKUP(Sheet1[[#This Row],[NPDES ID2]],Combined_Sheet__Major_Only___2[[NPDES ID2]:[ECHO BFR]],3,FALSE)</f>
        <v>PA</v>
      </c>
      <c r="AW1541" t="s">
        <v>41</v>
      </c>
      <c r="AX1541" t="str">
        <f>VLOOKUP(Sheet1[[#This Row],[NPDES ID2]],Combined_Sheet__Major_Only___2[[NPDES ID2]:[ECHO BFR]],27,FALSE)</f>
        <v>methaneBioCaptureRecover</v>
      </c>
      <c r="AY1541" t="str">
        <f>VLOOKUP(Sheet1[[#This Row],[NPDES ID2]],Combined_Sheet__Major_Only___2[[NPDES ID2]:[ECHO BFR]],28,FALSE)</f>
        <v>-</v>
      </c>
      <c r="AZ1541" t="str">
        <f>VLOOKUP(Sheet1[[#This Row],[NPDES ID2]],Combined_Sheet__Major_Only___2[[NPDES ID2]:[ECHO BFR]],29,FALSE)</f>
        <v>preliminaryOps, thickening</v>
      </c>
      <c r="BA1541">
        <f>VLOOKUP(Sheet1[[#This Row],[NPDES ID2]],Combined_Sheet__Major_Only___2[[NPDES ID2]:[ECHO BFR]],17,FALSE)</f>
        <v>41.144734999999997</v>
      </c>
      <c r="BB1541">
        <f>VLOOKUP(Sheet1[[#This Row],[NPDES ID2]],Combined_Sheet__Major_Only___2[[NPDES ID2]:[ECHO BFR]],18,FALSE)</f>
        <v>-80.094210000000004</v>
      </c>
      <c r="BC1541" s="2" t="str">
        <f>IF(ISNUMBER(SEARCH("aerobic",$AW1541)),"aerobic","")</f>
        <v>aerobic</v>
      </c>
      <c r="BD1541" s="2" t="str">
        <f>IF(ISNUMBER(SEARCH("anaer",$AW1541)),"anaer","")</f>
        <v/>
      </c>
      <c r="BE1541" s="2" t="str">
        <f>IF(ISNUMBER(SEARCH("thickening",$AZ1541)),"thickening","")</f>
        <v>thickening</v>
      </c>
      <c r="BF1541" s="3" t="str">
        <f>IF(ISNUMBER(SEARCH("airDry",$AW1541)),"airDry","")</f>
        <v/>
      </c>
      <c r="BG1541" s="3" t="str">
        <f>IF(ISNUMBER(SEARCH("heatDry",$AY1541)),"heatDry","")</f>
        <v/>
      </c>
      <c r="BH1541" s="3" t="str">
        <f>IF(AND(ISNUMBER(SEARCH("aerobic",$AW1541)),ISNUMBER(SEARCH("anaer",$AW1541))),"Combined Aer and Anaer.","")</f>
        <v/>
      </c>
    </row>
    <row r="1542" spans="1:60" x14ac:dyDescent="0.25">
      <c r="A1542" s="5">
        <v>1230</v>
      </c>
      <c r="B1542" t="s">
        <v>5885</v>
      </c>
      <c r="C1542">
        <v>226.07</v>
      </c>
      <c r="D1542">
        <v>534.94436893017473</v>
      </c>
      <c r="E1542">
        <v>531.42387331536406</v>
      </c>
      <c r="F1542">
        <v>395.03845130210289</v>
      </c>
      <c r="G1542">
        <v>674.72255048466945</v>
      </c>
      <c r="H1542">
        <v>-111.0411512577376</v>
      </c>
      <c r="I1542">
        <v>-112.43299166768401</v>
      </c>
      <c r="J1542">
        <v>-131.79043346439141</v>
      </c>
      <c r="K1542">
        <v>-89.463226940045601</v>
      </c>
      <c r="L1542">
        <v>155.57582345511389</v>
      </c>
      <c r="M1542">
        <v>155.00229781111551</v>
      </c>
      <c r="N1542">
        <v>152.99640821040711</v>
      </c>
      <c r="O1542">
        <v>159.82609562618421</v>
      </c>
      <c r="P1542">
        <v>5.2987195953086301</v>
      </c>
      <c r="Q1542">
        <v>5.3466433027394622</v>
      </c>
      <c r="R1542">
        <v>4.3346027767126269</v>
      </c>
      <c r="S1542">
        <v>6.1827343149461544</v>
      </c>
      <c r="T1542">
        <v>61477.468973197669</v>
      </c>
      <c r="U1542">
        <v>61477.572771531668</v>
      </c>
      <c r="V1542">
        <v>61435.422567811707</v>
      </c>
      <c r="W1542">
        <v>61519.669054025362</v>
      </c>
      <c r="X1542">
        <v>4020.8397543429401</v>
      </c>
      <c r="Y1542">
        <v>4035.221121988297</v>
      </c>
      <c r="Z1542">
        <v>3911.1653800809422</v>
      </c>
      <c r="AA1542">
        <v>4088.9752887156878</v>
      </c>
      <c r="AB1542">
        <v>620.87077712605912</v>
      </c>
      <c r="AC1542">
        <v>613.38742711797317</v>
      </c>
      <c r="AD1542">
        <v>540.48337028343656</v>
      </c>
      <c r="AE1542">
        <v>718.2572886458812</v>
      </c>
      <c r="AF1542">
        <v>67.441877322011351</v>
      </c>
      <c r="AG1542">
        <v>67.193331674683236</v>
      </c>
      <c r="AH1542">
        <v>66.323661344686812</v>
      </c>
      <c r="AI1542">
        <v>69.284265315592762</v>
      </c>
      <c r="AJ1542">
        <v>0.60037892527651027</v>
      </c>
      <c r="AK1542">
        <v>0.60037891543443722</v>
      </c>
      <c r="AL1542">
        <v>0.60037345247231777</v>
      </c>
      <c r="AM1542">
        <v>0.60038430668863729</v>
      </c>
      <c r="AN1542">
        <v>0.96024396995440964</v>
      </c>
      <c r="AO1542">
        <v>0.96024396995440975</v>
      </c>
      <c r="AP1542">
        <v>0.96024396995440975</v>
      </c>
      <c r="AQ1542">
        <v>0.96024396995440975</v>
      </c>
      <c r="AR1542">
        <v>16.012280445969719</v>
      </c>
      <c r="AS1542">
        <v>16.012280445969719</v>
      </c>
      <c r="AT1542">
        <v>16.012280445969719</v>
      </c>
      <c r="AU1542">
        <v>16.012280445969719</v>
      </c>
      <c r="AV1542" t="str">
        <f>VLOOKUP(Sheet1[[#This Row],[NPDES ID2]],Combined_Sheet__Major_Only___2[[NPDES ID2]:[ECHO BFR]],3,FALSE)</f>
        <v>MN</v>
      </c>
      <c r="AW1542" t="s">
        <v>41</v>
      </c>
      <c r="AX1542" t="str">
        <f>VLOOKUP(Sheet1[[#This Row],[NPDES ID2]],Combined_Sheet__Major_Only___2[[NPDES ID2]:[ECHO BFR]],27,FALSE)</f>
        <v>-</v>
      </c>
      <c r="AY1542" t="str">
        <f>VLOOKUP(Sheet1[[#This Row],[NPDES ID2]],Combined_Sheet__Major_Only___2[[NPDES ID2]:[ECHO BFR]],28,FALSE)</f>
        <v>-</v>
      </c>
      <c r="AZ1542" t="str">
        <f>VLOOKUP(Sheet1[[#This Row],[NPDES ID2]],Combined_Sheet__Major_Only___2[[NPDES ID2]:[ECHO BFR]],29,FALSE)</f>
        <v>thickening</v>
      </c>
      <c r="BA1542">
        <f>VLOOKUP(Sheet1[[#This Row],[NPDES ID2]],Combined_Sheet__Major_Only___2[[NPDES ID2]:[ECHO BFR]],17,FALSE)</f>
        <v>44.874870000000001</v>
      </c>
      <c r="BB1542">
        <f>VLOOKUP(Sheet1[[#This Row],[NPDES ID2]],Combined_Sheet__Major_Only___2[[NPDES ID2]:[ECHO BFR]],18,FALSE)</f>
        <v>-94.353629999999995</v>
      </c>
      <c r="BC1542" s="2" t="str">
        <f>IF(ISNUMBER(SEARCH("aerobic",$AW1542)),"aerobic","")</f>
        <v>aerobic</v>
      </c>
      <c r="BD1542" s="2" t="str">
        <f>IF(ISNUMBER(SEARCH("anaer",$AW1542)),"anaer","")</f>
        <v/>
      </c>
      <c r="BE1542" s="2" t="str">
        <f>IF(ISNUMBER(SEARCH("thickening",$AZ1542)),"thickening","")</f>
        <v>thickening</v>
      </c>
      <c r="BF1542" s="3" t="str">
        <f>IF(ISNUMBER(SEARCH("airDry",$AW1542)),"airDry","")</f>
        <v/>
      </c>
      <c r="BG1542" s="3" t="str">
        <f>IF(ISNUMBER(SEARCH("heatDry",$AY1542)),"heatDry","")</f>
        <v/>
      </c>
      <c r="BH1542" s="3" t="str">
        <f>IF(AND(ISNUMBER(SEARCH("aerobic",$AW1542)),ISNUMBER(SEARCH("anaer",$AW1542))),"Combined Aer and Anaer.","")</f>
        <v/>
      </c>
    </row>
    <row r="1543" spans="1:60" x14ac:dyDescent="0.25">
      <c r="A1543" s="5">
        <v>725</v>
      </c>
      <c r="B1543" t="s">
        <v>3575</v>
      </c>
      <c r="C1543">
        <v>3626.23</v>
      </c>
      <c r="D1543">
        <v>693.54779898582592</v>
      </c>
      <c r="E1543">
        <v>691.06123355586578</v>
      </c>
      <c r="F1543">
        <v>560.88385691390499</v>
      </c>
      <c r="G1543">
        <v>811.94603778383578</v>
      </c>
      <c r="H1543">
        <v>-136.41765439475421</v>
      </c>
      <c r="I1543">
        <v>-137.79506609895489</v>
      </c>
      <c r="J1543">
        <v>-157.1581446971004</v>
      </c>
      <c r="K1543">
        <v>-113.0650146378579</v>
      </c>
      <c r="L1543">
        <v>2806.367109123863</v>
      </c>
      <c r="M1543">
        <v>2789.9465266441662</v>
      </c>
      <c r="N1543">
        <v>2732.604848995984</v>
      </c>
      <c r="O1543">
        <v>2927.9552730939472</v>
      </c>
      <c r="P1543">
        <v>114.8950753046462</v>
      </c>
      <c r="Q1543">
        <v>114.427450324209</v>
      </c>
      <c r="R1543">
        <v>96.281527111677264</v>
      </c>
      <c r="S1543">
        <v>129.4607949581258</v>
      </c>
      <c r="T1543">
        <v>61474.386183458373</v>
      </c>
      <c r="U1543">
        <v>61474.48997673855</v>
      </c>
      <c r="V1543">
        <v>61432.341825262622</v>
      </c>
      <c r="W1543">
        <v>61516.584209613589</v>
      </c>
      <c r="X1543">
        <v>4792.1498324846716</v>
      </c>
      <c r="Y1543">
        <v>4817.6823709805294</v>
      </c>
      <c r="Z1543">
        <v>4588.5379111141729</v>
      </c>
      <c r="AA1543">
        <v>4919.7040097277441</v>
      </c>
      <c r="AB1543">
        <v>904.76080741701514</v>
      </c>
      <c r="AC1543">
        <v>892.12549050032339</v>
      </c>
      <c r="AD1543">
        <v>761.05453878169681</v>
      </c>
      <c r="AE1543">
        <v>1091.0088305765171</v>
      </c>
      <c r="AF1543">
        <v>56.611757235832343</v>
      </c>
      <c r="AG1543">
        <v>56.28176148891589</v>
      </c>
      <c r="AH1543">
        <v>55.123073759891227</v>
      </c>
      <c r="AI1543">
        <v>59.062873140990071</v>
      </c>
      <c r="AJ1543">
        <v>0.46814655451923448</v>
      </c>
      <c r="AK1543">
        <v>0.46814639938386321</v>
      </c>
      <c r="AL1543">
        <v>0.4680635044189253</v>
      </c>
      <c r="AM1543">
        <v>0.46822823356061832</v>
      </c>
      <c r="AN1543">
        <v>0.96024208997398208</v>
      </c>
      <c r="AO1543">
        <v>0.96024208997398208</v>
      </c>
      <c r="AP1543">
        <v>0.96024208997398208</v>
      </c>
      <c r="AQ1543">
        <v>0.96024208997398208</v>
      </c>
      <c r="AR1543">
        <v>11.94225518000157</v>
      </c>
      <c r="AS1543">
        <v>11.94225518000157</v>
      </c>
      <c r="AT1543">
        <v>11.94225518000157</v>
      </c>
      <c r="AU1543">
        <v>11.94225518000157</v>
      </c>
      <c r="AV1543" t="str">
        <f>VLOOKUP(Sheet1[[#This Row],[NPDES ID2]],Combined_Sheet__Major_Only___2[[NPDES ID2]:[ECHO BFR]],3,FALSE)</f>
        <v>KS</v>
      </c>
      <c r="AW1543" t="s">
        <v>54</v>
      </c>
      <c r="AX1543" t="str">
        <f>VLOOKUP(Sheet1[[#This Row],[NPDES ID2]],Combined_Sheet__Major_Only___2[[NPDES ID2]:[ECHO BFR]],27,FALSE)</f>
        <v>-</v>
      </c>
      <c r="AY1543" t="str">
        <f>VLOOKUP(Sheet1[[#This Row],[NPDES ID2]],Combined_Sheet__Major_Only___2[[NPDES ID2]:[ECHO BFR]],28,FALSE)</f>
        <v>-</v>
      </c>
      <c r="AZ1543" t="str">
        <f>VLOOKUP(Sheet1[[#This Row],[NPDES ID2]],Combined_Sheet__Major_Only___2[[NPDES ID2]:[ECHO BFR]],29,FALSE)</f>
        <v>thickening</v>
      </c>
      <c r="BA1543">
        <f>VLOOKUP(Sheet1[[#This Row],[NPDES ID2]],Combined_Sheet__Major_Only___2[[NPDES ID2]:[ECHO BFR]],17,FALSE)</f>
        <v>39.301490000000001</v>
      </c>
      <c r="BB1543">
        <f>VLOOKUP(Sheet1[[#This Row],[NPDES ID2]],Combined_Sheet__Major_Only___2[[NPDES ID2]:[ECHO BFR]],18,FALSE)</f>
        <v>-94.905270000000002</v>
      </c>
      <c r="BC1543" s="2" t="str">
        <f>IF(ISNUMBER(SEARCH("aerobic",$AW1543)),"aerobic","")</f>
        <v/>
      </c>
      <c r="BD1543" s="2" t="str">
        <f>IF(ISNUMBER(SEARCH("anaer",$AW1543)),"anaer","")</f>
        <v/>
      </c>
      <c r="BE1543" s="2" t="str">
        <f>IF(ISNUMBER(SEARCH("thickening",$AZ1543)),"thickening","")</f>
        <v>thickening</v>
      </c>
      <c r="BF1543" s="4" t="str">
        <f>IF(ISNUMBER(SEARCH("airDry",$AW1543)),"airDry","")</f>
        <v/>
      </c>
      <c r="BG1543" s="4" t="str">
        <f>IF(ISNUMBER(SEARCH("heatDry",$AY1543)),"heatDry","")</f>
        <v/>
      </c>
      <c r="BH1543" s="4" t="str">
        <f>IF(AND(ISNUMBER(SEARCH("aerobic",$AW1543)),ISNUMBER(SEARCH("anaer",$AW1543))),"Combined Aer and Anaer.","")</f>
        <v/>
      </c>
    </row>
    <row r="1544" spans="1:60" x14ac:dyDescent="0.25">
      <c r="A1544" s="5">
        <v>1725</v>
      </c>
      <c r="B1544" t="s">
        <v>8083</v>
      </c>
      <c r="C1544">
        <v>37</v>
      </c>
      <c r="D1544">
        <v>2561.0512652109142</v>
      </c>
      <c r="E1544">
        <v>2536.8005654152562</v>
      </c>
      <c r="F1544">
        <v>1727.771819124024</v>
      </c>
      <c r="G1544">
        <v>3362.6806543232192</v>
      </c>
      <c r="H1544">
        <v>-109.0869212972259</v>
      </c>
      <c r="I1544">
        <v>-110.45883500797041</v>
      </c>
      <c r="J1544">
        <v>-129.91543911523601</v>
      </c>
      <c r="K1544">
        <v>-87.619160407997342</v>
      </c>
      <c r="L1544">
        <v>25.89419962510134</v>
      </c>
      <c r="M1544">
        <v>25.80362207817539</v>
      </c>
      <c r="N1544">
        <v>25.486799342399539</v>
      </c>
      <c r="O1544">
        <v>26.565484442531151</v>
      </c>
      <c r="P1544">
        <v>0.86635910282224626</v>
      </c>
      <c r="Q1544">
        <v>0.87518938115405254</v>
      </c>
      <c r="R1544">
        <v>0.70710544553911348</v>
      </c>
      <c r="S1544">
        <v>1.015366332629231</v>
      </c>
      <c r="T1544">
        <v>61422.816563260778</v>
      </c>
      <c r="U1544">
        <v>61422.920271999508</v>
      </c>
      <c r="V1544">
        <v>61380.806450936463</v>
      </c>
      <c r="W1544">
        <v>61464.980218379307</v>
      </c>
      <c r="X1544">
        <v>3950.2106811378958</v>
      </c>
      <c r="Y1544">
        <v>3963.7421822447509</v>
      </c>
      <c r="Z1544">
        <v>3847.766079695059</v>
      </c>
      <c r="AA1544">
        <v>4013.7341148158621</v>
      </c>
      <c r="AB1544">
        <v>600.42009003403643</v>
      </c>
      <c r="AC1544">
        <v>593.36276768911614</v>
      </c>
      <c r="AD1544">
        <v>523.83336647260307</v>
      </c>
      <c r="AE1544">
        <v>692.45339669866951</v>
      </c>
      <c r="AF1544">
        <v>68.58474797469799</v>
      </c>
      <c r="AG1544">
        <v>68.344851985096312</v>
      </c>
      <c r="AH1544">
        <v>67.505678943461731</v>
      </c>
      <c r="AI1544">
        <v>70.362732507672661</v>
      </c>
      <c r="AJ1544">
        <v>0.61435962966420565</v>
      </c>
      <c r="AK1544">
        <v>0.61435962805670696</v>
      </c>
      <c r="AL1544">
        <v>0.61435873421807285</v>
      </c>
      <c r="AM1544">
        <v>0.6143605101492432</v>
      </c>
      <c r="AN1544">
        <v>0.96021061484096781</v>
      </c>
      <c r="AO1544">
        <v>0.96021061484096748</v>
      </c>
      <c r="AP1544">
        <v>0.96021061484096748</v>
      </c>
      <c r="AQ1544">
        <v>0.96021061484096748</v>
      </c>
      <c r="AR1544">
        <v>16.442473415245811</v>
      </c>
      <c r="AS1544">
        <v>16.442473415245811</v>
      </c>
      <c r="AT1544">
        <v>16.442473415245811</v>
      </c>
      <c r="AU1544">
        <v>16.442473415245811</v>
      </c>
      <c r="AV1544" t="str">
        <f>VLOOKUP(Sheet1[[#This Row],[NPDES ID2]],Combined_Sheet__Major_Only___2[[NPDES ID2]:[ECHO BFR]],3,FALSE)</f>
        <v>TX</v>
      </c>
      <c r="AW1544" t="s">
        <v>41</v>
      </c>
      <c r="AX1544" t="str">
        <f>VLOOKUP(Sheet1[[#This Row],[NPDES ID2]],Combined_Sheet__Major_Only___2[[NPDES ID2]:[ECHO BFR]],27,FALSE)</f>
        <v>-</v>
      </c>
      <c r="AY1544" t="str">
        <f>VLOOKUP(Sheet1[[#This Row],[NPDES ID2]],Combined_Sheet__Major_Only___2[[NPDES ID2]:[ECHO BFR]],28,FALSE)</f>
        <v>-</v>
      </c>
      <c r="AZ1544" t="str">
        <f>VLOOKUP(Sheet1[[#This Row],[NPDES ID2]],Combined_Sheet__Major_Only___2[[NPDES ID2]:[ECHO BFR]],29,FALSE)</f>
        <v>thickening</v>
      </c>
      <c r="BA1544">
        <f>VLOOKUP(Sheet1[[#This Row],[NPDES ID2]],Combined_Sheet__Major_Only___2[[NPDES ID2]:[ECHO BFR]],17,FALSE)</f>
        <v>32.207673999999997</v>
      </c>
      <c r="BB1544">
        <f>VLOOKUP(Sheet1[[#This Row],[NPDES ID2]],Combined_Sheet__Major_Only___2[[NPDES ID2]:[ECHO BFR]],18,FALSE)</f>
        <v>-94.791893000000002</v>
      </c>
      <c r="BC1544" s="2" t="str">
        <f>IF(ISNUMBER(SEARCH("aerobic",$AW1544)),"aerobic","")</f>
        <v>aerobic</v>
      </c>
      <c r="BD1544" s="2" t="str">
        <f>IF(ISNUMBER(SEARCH("anaer",$AW1544)),"anaer","")</f>
        <v/>
      </c>
      <c r="BE1544" s="2" t="str">
        <f>IF(ISNUMBER(SEARCH("thickening",$AZ1544)),"thickening","")</f>
        <v>thickening</v>
      </c>
      <c r="BF1544" s="4" t="str">
        <f>IF(ISNUMBER(SEARCH("airDry",$AW1544)),"airDry","")</f>
        <v/>
      </c>
      <c r="BG1544" s="4" t="str">
        <f>IF(ISNUMBER(SEARCH("heatDry",$AY1544)),"heatDry","")</f>
        <v/>
      </c>
      <c r="BH1544" s="4" t="str">
        <f>IF(AND(ISNUMBER(SEARCH("aerobic",$AW1544)),ISNUMBER(SEARCH("anaer",$AW1544))),"Combined Aer and Anaer.","")</f>
        <v/>
      </c>
    </row>
    <row r="1545" spans="1:60" x14ac:dyDescent="0.25">
      <c r="A1545" s="5">
        <v>2137</v>
      </c>
      <c r="B1545" t="s">
        <v>10038</v>
      </c>
      <c r="C1545">
        <v>846.99</v>
      </c>
      <c r="D1545">
        <v>358.96841321739441</v>
      </c>
      <c r="E1545">
        <v>350.23738252438778</v>
      </c>
      <c r="F1545">
        <v>304.10596804114408</v>
      </c>
      <c r="G1545">
        <v>425.49836689512551</v>
      </c>
      <c r="H1545">
        <v>-114.56824041213871</v>
      </c>
      <c r="I1545">
        <v>-115.886087207934</v>
      </c>
      <c r="J1545">
        <v>-135.1723034752022</v>
      </c>
      <c r="K1545">
        <v>-92.758231383557614</v>
      </c>
      <c r="L1545">
        <v>565.46479075996922</v>
      </c>
      <c r="M1545">
        <v>563.1832740591617</v>
      </c>
      <c r="N1545">
        <v>555.20617202695848</v>
      </c>
      <c r="O1545">
        <v>582.36983127864892</v>
      </c>
      <c r="P1545">
        <v>19.886189013614089</v>
      </c>
      <c r="Q1545">
        <v>20.016568177160519</v>
      </c>
      <c r="R1545">
        <v>16.333039073940391</v>
      </c>
      <c r="S1545">
        <v>23.02403950165176</v>
      </c>
      <c r="T1545">
        <v>61404.699675090051</v>
      </c>
      <c r="U1545">
        <v>61404.803354128569</v>
      </c>
      <c r="V1545">
        <v>61362.701593659513</v>
      </c>
      <c r="W1545">
        <v>61446.85125534307</v>
      </c>
      <c r="X1545">
        <v>4139.9151757337104</v>
      </c>
      <c r="Y1545">
        <v>4155.8705413694424</v>
      </c>
      <c r="Z1545">
        <v>4016.7608562654618</v>
      </c>
      <c r="AA1545">
        <v>4216.6004759950247</v>
      </c>
      <c r="AB1545">
        <v>658.58677141260455</v>
      </c>
      <c r="AC1545">
        <v>650.26256032450829</v>
      </c>
      <c r="AD1545">
        <v>570.87704063001263</v>
      </c>
      <c r="AE1545">
        <v>765.72420649901051</v>
      </c>
      <c r="AF1545">
        <v>65.429031896728148</v>
      </c>
      <c r="AG1545">
        <v>65.16533119279967</v>
      </c>
      <c r="AH1545">
        <v>64.241859376245799</v>
      </c>
      <c r="AI1545">
        <v>67.384714687461241</v>
      </c>
      <c r="AJ1545">
        <v>0.5757669908883063</v>
      </c>
      <c r="AK1545">
        <v>0.57576695392307209</v>
      </c>
      <c r="AL1545">
        <v>0.5757465598248418</v>
      </c>
      <c r="AM1545">
        <v>0.57578708137681833</v>
      </c>
      <c r="AN1545">
        <v>0.96019954550090236</v>
      </c>
      <c r="AO1545">
        <v>0.96019954550090247</v>
      </c>
      <c r="AP1545">
        <v>0.96019954550090247</v>
      </c>
      <c r="AQ1545">
        <v>0.96019954550090247</v>
      </c>
      <c r="AR1545">
        <v>15.2547235631611</v>
      </c>
      <c r="AS1545">
        <v>15.2547235631611</v>
      </c>
      <c r="AT1545">
        <v>15.2547235631611</v>
      </c>
      <c r="AU1545">
        <v>15.2547235631611</v>
      </c>
      <c r="AV1545" t="str">
        <f>VLOOKUP(Sheet1[[#This Row],[NPDES ID2]],Combined_Sheet__Major_Only___2[[NPDES ID2]:[ECHO BFR]],3,FALSE)</f>
        <v>PA</v>
      </c>
      <c r="AW1545" t="s">
        <v>12186</v>
      </c>
      <c r="AX1545" t="str">
        <f>VLOOKUP(Sheet1[[#This Row],[NPDES ID2]],Combined_Sheet__Major_Only___2[[NPDES ID2]:[ECHO BFR]],27,FALSE)</f>
        <v>tempSludgeStore, methaneBioCaptureRecover</v>
      </c>
      <c r="AY1545" t="str">
        <f>VLOOKUP(Sheet1[[#This Row],[NPDES ID2]],Combined_Sheet__Major_Only___2[[NPDES ID2]:[ECHO BFR]],28,FALSE)</f>
        <v>-</v>
      </c>
      <c r="AZ1545" t="str">
        <f>VLOOKUP(Sheet1[[#This Row],[NPDES ID2]],Combined_Sheet__Major_Only___2[[NPDES ID2]:[ECHO BFR]],29,FALSE)</f>
        <v>thickening</v>
      </c>
      <c r="BA1545">
        <f>VLOOKUP(Sheet1[[#This Row],[NPDES ID2]],Combined_Sheet__Major_Only___2[[NPDES ID2]:[ECHO BFR]],17,FALSE)</f>
        <v>40.453906000000003</v>
      </c>
      <c r="BB1545">
        <f>VLOOKUP(Sheet1[[#This Row],[NPDES ID2]],Combined_Sheet__Major_Only___2[[NPDES ID2]:[ECHO BFR]],18,FALSE)</f>
        <v>-78.426102999999998</v>
      </c>
      <c r="BC1545" s="2" t="str">
        <f>IF(ISNUMBER(SEARCH("aerobic",$AW1545)),"aerobic","")</f>
        <v>aerobic</v>
      </c>
      <c r="BD1545" s="2" t="str">
        <f>IF(ISNUMBER(SEARCH("anaer",$AW1545)),"anaer","")</f>
        <v>anaer</v>
      </c>
      <c r="BE1545" s="2" t="str">
        <f>IF(ISNUMBER(SEARCH("thickening",$AZ1545)),"thickening","")</f>
        <v>thickening</v>
      </c>
      <c r="BF1545" s="4" t="str">
        <f>IF(ISNUMBER(SEARCH("airDry",$AW1545)),"airDry","")</f>
        <v/>
      </c>
      <c r="BG1545" s="4" t="str">
        <f>IF(ISNUMBER(SEARCH("heatDry",$AY1545)),"heatDry","")</f>
        <v/>
      </c>
      <c r="BH1545" s="4" t="str">
        <f>IF(AND(ISNUMBER(SEARCH("aerobic",$AW1545)),ISNUMBER(SEARCH("anaer",$AW1545))),"Combined Aer and Anaer.","")</f>
        <v>Combined Aer and Anaer.</v>
      </c>
    </row>
    <row r="1546" spans="1:60" x14ac:dyDescent="0.25">
      <c r="A1546" s="5">
        <v>2023</v>
      </c>
      <c r="B1546" t="s">
        <v>9519</v>
      </c>
      <c r="C1546">
        <v>1468.63</v>
      </c>
      <c r="D1546">
        <v>384.33717553188342</v>
      </c>
      <c r="E1546">
        <v>382.65355275816017</v>
      </c>
      <c r="F1546">
        <v>323.15318542752522</v>
      </c>
      <c r="G1546">
        <v>451.42996955918392</v>
      </c>
      <c r="H1546">
        <v>-138.7822640713963</v>
      </c>
      <c r="I1546">
        <v>-140.14569218025451</v>
      </c>
      <c r="J1546">
        <v>-158.94613102133769</v>
      </c>
      <c r="K1546">
        <v>-115.7228061811217</v>
      </c>
      <c r="L1546">
        <v>1097.0622927815509</v>
      </c>
      <c r="M1546">
        <v>1090.458723060241</v>
      </c>
      <c r="N1546">
        <v>1067.375721884692</v>
      </c>
      <c r="O1546">
        <v>1145.985325785249</v>
      </c>
      <c r="P1546">
        <v>45.515616234147757</v>
      </c>
      <c r="Q1546">
        <v>45.289257125653741</v>
      </c>
      <c r="R1546">
        <v>38.204619379331092</v>
      </c>
      <c r="S1546">
        <v>51.192711185698613</v>
      </c>
      <c r="T1546">
        <v>61308.422609257323</v>
      </c>
      <c r="U1546">
        <v>61308.526130462531</v>
      </c>
      <c r="V1546">
        <v>61266.488462600872</v>
      </c>
      <c r="W1546">
        <v>61350.510021060967</v>
      </c>
      <c r="X1546">
        <v>4840.0604827778388</v>
      </c>
      <c r="Y1546">
        <v>4866.5258874007322</v>
      </c>
      <c r="Z1546">
        <v>4628.6453915737602</v>
      </c>
      <c r="AA1546">
        <v>4972.6866939058618</v>
      </c>
      <c r="AB1546">
        <v>930.04787011452538</v>
      </c>
      <c r="AC1546">
        <v>917.15601267124839</v>
      </c>
      <c r="AD1546">
        <v>779.72309292371688</v>
      </c>
      <c r="AE1546">
        <v>1126.416315745998</v>
      </c>
      <c r="AF1546">
        <v>55.895203371163809</v>
      </c>
      <c r="AG1546">
        <v>55.559257157254223</v>
      </c>
      <c r="AH1546">
        <v>54.382390960553501</v>
      </c>
      <c r="AI1546">
        <v>58.387165321766737</v>
      </c>
      <c r="AJ1546">
        <v>0.45941633822670341</v>
      </c>
      <c r="AK1546">
        <v>0.45941627738567448</v>
      </c>
      <c r="AL1546">
        <v>0.459382993547018</v>
      </c>
      <c r="AM1546">
        <v>0.45944912846838037</v>
      </c>
      <c r="AN1546">
        <v>0.96014061714639709</v>
      </c>
      <c r="AO1546">
        <v>0.9601406171463972</v>
      </c>
      <c r="AP1546">
        <v>0.9601406171463972</v>
      </c>
      <c r="AQ1546">
        <v>0.9601406171463972</v>
      </c>
      <c r="AR1546">
        <v>11.67541903771027</v>
      </c>
      <c r="AS1546">
        <v>11.675419037710279</v>
      </c>
      <c r="AT1546">
        <v>11.675419037710279</v>
      </c>
      <c r="AU1546">
        <v>11.675419037710279</v>
      </c>
      <c r="AV1546" t="str">
        <f>VLOOKUP(Sheet1[[#This Row],[NPDES ID2]],Combined_Sheet__Major_Only___2[[NPDES ID2]:[ECHO BFR]],3,FALSE)</f>
        <v>CO</v>
      </c>
      <c r="AW1546" t="s">
        <v>54</v>
      </c>
      <c r="AX1546" t="str">
        <f>VLOOKUP(Sheet1[[#This Row],[NPDES ID2]],Combined_Sheet__Major_Only___2[[NPDES ID2]:[ECHO BFR]],27,FALSE)</f>
        <v>-</v>
      </c>
      <c r="AY1546" t="str">
        <f>VLOOKUP(Sheet1[[#This Row],[NPDES ID2]],Combined_Sheet__Major_Only___2[[NPDES ID2]:[ECHO BFR]],28,FALSE)</f>
        <v>highTempCompost</v>
      </c>
      <c r="AZ1546" t="str">
        <f>VLOOKUP(Sheet1[[#This Row],[NPDES ID2]],Combined_Sheet__Major_Only___2[[NPDES ID2]:[ECHO BFR]],29,FALSE)</f>
        <v>preliminaryOps, thickening</v>
      </c>
      <c r="BA1546">
        <f>VLOOKUP(Sheet1[[#This Row],[NPDES ID2]],Combined_Sheet__Major_Only___2[[NPDES ID2]:[ECHO BFR]],17,FALSE)</f>
        <v>39.871310000000001</v>
      </c>
      <c r="BB1546">
        <f>VLOOKUP(Sheet1[[#This Row],[NPDES ID2]],Combined_Sheet__Major_Only___2[[NPDES ID2]:[ECHO BFR]],18,FALSE)</f>
        <v>-104.91168999999999</v>
      </c>
      <c r="BC1546" s="2" t="str">
        <f>IF(ISNUMBER(SEARCH("aerobic",$AW1546)),"aerobic","")</f>
        <v/>
      </c>
      <c r="BD1546" s="2" t="str">
        <f>IF(ISNUMBER(SEARCH("anaer",$AW1546)),"anaer","")</f>
        <v/>
      </c>
      <c r="BE1546" s="2" t="str">
        <f>IF(ISNUMBER(SEARCH("thickening",$AZ1546)),"thickening","")</f>
        <v>thickening</v>
      </c>
      <c r="BF1546" s="4" t="str">
        <f>IF(ISNUMBER(SEARCH("airDry",$AW1546)),"airDry","")</f>
        <v/>
      </c>
      <c r="BG1546" s="4" t="str">
        <f>IF(ISNUMBER(SEARCH("heatDry",$AY1546)),"heatDry","")</f>
        <v/>
      </c>
      <c r="BH1546" s="4" t="str">
        <f>IF(AND(ISNUMBER(SEARCH("aerobic",$AW1546)),ISNUMBER(SEARCH("anaer",$AW1546))),"Combined Aer and Anaer.","")</f>
        <v/>
      </c>
    </row>
    <row r="1547" spans="1:60" x14ac:dyDescent="0.25">
      <c r="A1547" s="5">
        <v>1239</v>
      </c>
      <c r="B1547" t="s">
        <v>5924</v>
      </c>
      <c r="C1547">
        <v>217.88</v>
      </c>
      <c r="D1547">
        <v>547.79050196133926</v>
      </c>
      <c r="E1547">
        <v>544.29916374728168</v>
      </c>
      <c r="F1547">
        <v>403.14704159366761</v>
      </c>
      <c r="G1547">
        <v>691.46458656991388</v>
      </c>
      <c r="H1547">
        <v>-110.80011082123821</v>
      </c>
      <c r="I1547">
        <v>-112.20098602763569</v>
      </c>
      <c r="J1547">
        <v>-131.55883001965839</v>
      </c>
      <c r="K1547">
        <v>-89.23412139439678</v>
      </c>
      <c r="L1547">
        <v>150.244561304988</v>
      </c>
      <c r="M1547">
        <v>149.69413421969881</v>
      </c>
      <c r="N1547">
        <v>147.76902312177819</v>
      </c>
      <c r="O1547">
        <v>154.3236643156101</v>
      </c>
      <c r="P1547">
        <v>5.1061490626124302</v>
      </c>
      <c r="Q1547">
        <v>5.1530346183562878</v>
      </c>
      <c r="R1547">
        <v>4.1759294191876881</v>
      </c>
      <c r="S1547">
        <v>5.9611952775564481</v>
      </c>
      <c r="T1547">
        <v>61284.941832652752</v>
      </c>
      <c r="U1547">
        <v>61285.045315364398</v>
      </c>
      <c r="V1547">
        <v>61243.023278891</v>
      </c>
      <c r="W1547">
        <v>61327.013594571239</v>
      </c>
      <c r="X1547">
        <v>4000.1038489708899</v>
      </c>
      <c r="Y1547">
        <v>4014.3379228457361</v>
      </c>
      <c r="Z1547">
        <v>3891.6480308895129</v>
      </c>
      <c r="AA1547">
        <v>4067.4669513037361</v>
      </c>
      <c r="AB1547">
        <v>616.47671035368523</v>
      </c>
      <c r="AC1547">
        <v>609.06930458837314</v>
      </c>
      <c r="AD1547">
        <v>536.80391875936391</v>
      </c>
      <c r="AE1547">
        <v>712.90210115144021</v>
      </c>
      <c r="AF1547">
        <v>67.578989208070837</v>
      </c>
      <c r="AG1547">
        <v>67.331484685150429</v>
      </c>
      <c r="AH1547">
        <v>66.46546704069506</v>
      </c>
      <c r="AI1547">
        <v>69.413647637736176</v>
      </c>
      <c r="AJ1547">
        <v>0.60205597491314644</v>
      </c>
      <c r="AK1547">
        <v>0.60205596544467954</v>
      </c>
      <c r="AL1547">
        <v>0.60205070940949978</v>
      </c>
      <c r="AM1547">
        <v>0.60206115248430059</v>
      </c>
      <c r="AN1547">
        <v>0.9601262187768832</v>
      </c>
      <c r="AO1547">
        <v>0.96012621877688331</v>
      </c>
      <c r="AP1547">
        <v>0.96012621877688331</v>
      </c>
      <c r="AQ1547">
        <v>0.96012621877688331</v>
      </c>
      <c r="AR1547">
        <v>16.06387238307995</v>
      </c>
      <c r="AS1547">
        <v>16.063872383079939</v>
      </c>
      <c r="AT1547">
        <v>16.063872383079939</v>
      </c>
      <c r="AU1547">
        <v>16.063872383079939</v>
      </c>
      <c r="AV1547" t="str">
        <f>VLOOKUP(Sheet1[[#This Row],[NPDES ID2]],Combined_Sheet__Major_Only___2[[NPDES ID2]:[ECHO BFR]],3,FALSE)</f>
        <v>NY</v>
      </c>
      <c r="AW1547" t="s">
        <v>41</v>
      </c>
      <c r="AX1547" t="str">
        <f>VLOOKUP(Sheet1[[#This Row],[NPDES ID2]],Combined_Sheet__Major_Only___2[[NPDES ID2]:[ECHO BFR]],27,FALSE)</f>
        <v>other</v>
      </c>
      <c r="AY1547" t="str">
        <f>VLOOKUP(Sheet1[[#This Row],[NPDES ID2]],Combined_Sheet__Major_Only___2[[NPDES ID2]:[ECHO BFR]],28,FALSE)</f>
        <v>-</v>
      </c>
      <c r="AZ1547" t="str">
        <f>VLOOKUP(Sheet1[[#This Row],[NPDES ID2]],Combined_Sheet__Major_Only___2[[NPDES ID2]:[ECHO BFR]],29,FALSE)</f>
        <v>thickening</v>
      </c>
      <c r="BA1547">
        <f>VLOOKUP(Sheet1[[#This Row],[NPDES ID2]],Combined_Sheet__Major_Only___2[[NPDES ID2]:[ECHO BFR]],17,FALSE)</f>
        <v>42.258833000000003</v>
      </c>
      <c r="BB1547">
        <f>VLOOKUP(Sheet1[[#This Row],[NPDES ID2]],Combined_Sheet__Major_Only___2[[NPDES ID2]:[ECHO BFR]],18,FALSE)</f>
        <v>-73.792889000000002</v>
      </c>
      <c r="BC1547" s="2" t="str">
        <f>IF(ISNUMBER(SEARCH("aerobic",$AW1547)),"aerobic","")</f>
        <v>aerobic</v>
      </c>
      <c r="BD1547" s="2" t="str">
        <f>IF(ISNUMBER(SEARCH("anaer",$AW1547)),"anaer","")</f>
        <v/>
      </c>
      <c r="BE1547" s="2" t="str">
        <f>IF(ISNUMBER(SEARCH("thickening",$AZ1547)),"thickening","")</f>
        <v>thickening</v>
      </c>
      <c r="BF1547" s="4" t="str">
        <f>IF(ISNUMBER(SEARCH("airDry",$AW1547)),"airDry","")</f>
        <v/>
      </c>
      <c r="BG1547" s="4" t="str">
        <f>IF(ISNUMBER(SEARCH("heatDry",$AY1547)),"heatDry","")</f>
        <v/>
      </c>
      <c r="BH1547" s="4" t="str">
        <f>IF(AND(ISNUMBER(SEARCH("aerobic",$AW1547)),ISNUMBER(SEARCH("anaer",$AW1547))),"Combined Aer and Anaer.","")</f>
        <v/>
      </c>
    </row>
    <row r="1548" spans="1:60" x14ac:dyDescent="0.25">
      <c r="A1548" s="5">
        <v>2341</v>
      </c>
      <c r="B1548" t="s">
        <v>10922</v>
      </c>
      <c r="C1548">
        <v>364.49</v>
      </c>
      <c r="D1548">
        <v>392.68220468745182</v>
      </c>
      <c r="E1548">
        <v>388.77041752220208</v>
      </c>
      <c r="F1548">
        <v>304.18664736140391</v>
      </c>
      <c r="G1548">
        <v>483.55587949852099</v>
      </c>
      <c r="H1548">
        <v>-107.5983546580202</v>
      </c>
      <c r="I1548">
        <v>-108.89974543815801</v>
      </c>
      <c r="J1548">
        <v>-128.48029982638349</v>
      </c>
      <c r="K1548">
        <v>-86.165671600529649</v>
      </c>
      <c r="L1548">
        <v>258.18489910699412</v>
      </c>
      <c r="M1548">
        <v>257.31614018640948</v>
      </c>
      <c r="N1548">
        <v>254.27790673737371</v>
      </c>
      <c r="O1548">
        <v>264.62282231392078</v>
      </c>
      <c r="P1548">
        <v>8.528167304288985</v>
      </c>
      <c r="Q1548">
        <v>8.6260342025668706</v>
      </c>
      <c r="R1548">
        <v>6.9489128761641181</v>
      </c>
      <c r="S1548">
        <v>10.027257652321021</v>
      </c>
      <c r="T1548">
        <v>61241.623401068493</v>
      </c>
      <c r="U1548">
        <v>61241.726812765402</v>
      </c>
      <c r="V1548">
        <v>61199.733613805947</v>
      </c>
      <c r="W1548">
        <v>61283.666291349073</v>
      </c>
      <c r="X1548">
        <v>3891.2299971747211</v>
      </c>
      <c r="Y1548">
        <v>3904.1289000102438</v>
      </c>
      <c r="Z1548">
        <v>3794.022887584722</v>
      </c>
      <c r="AA1548">
        <v>3951.4216402652378</v>
      </c>
      <c r="AB1548">
        <v>584.98263642374843</v>
      </c>
      <c r="AC1548">
        <v>578.22857409417998</v>
      </c>
      <c r="AD1548">
        <v>511.1343286576261</v>
      </c>
      <c r="AE1548">
        <v>673.22624424341745</v>
      </c>
      <c r="AF1548">
        <v>69.418959360629856</v>
      </c>
      <c r="AG1548">
        <v>69.185495823941523</v>
      </c>
      <c r="AH1548">
        <v>68.368405169418551</v>
      </c>
      <c r="AI1548">
        <v>71.149787212856097</v>
      </c>
      <c r="AJ1548">
        <v>0.62456729761674412</v>
      </c>
      <c r="AK1548">
        <v>0.62456728177050391</v>
      </c>
      <c r="AL1548">
        <v>0.62455849619543546</v>
      </c>
      <c r="AM1548">
        <v>0.62457595210994177</v>
      </c>
      <c r="AN1548">
        <v>0.96009962867819165</v>
      </c>
      <c r="AO1548">
        <v>0.96009962867819143</v>
      </c>
      <c r="AP1548">
        <v>0.96009962867819143</v>
      </c>
      <c r="AQ1548">
        <v>0.96009962867819143</v>
      </c>
      <c r="AR1548">
        <v>16.756183740866401</v>
      </c>
      <c r="AS1548">
        <v>16.756183740866401</v>
      </c>
      <c r="AT1548">
        <v>16.756183740866401</v>
      </c>
      <c r="AU1548">
        <v>16.756183740866401</v>
      </c>
      <c r="AV1548" t="str">
        <f>VLOOKUP(Sheet1[[#This Row],[NPDES ID2]],Combined_Sheet__Major_Only___2[[NPDES ID2]:[ECHO BFR]],3,FALSE)</f>
        <v>FL</v>
      </c>
      <c r="AW1548" t="s">
        <v>12185</v>
      </c>
      <c r="AX1548" t="str">
        <f>VLOOKUP(Sheet1[[#This Row],[NPDES ID2]],Combined_Sheet__Major_Only___2[[NPDES ID2]:[ECHO BFR]],27,FALSE)</f>
        <v>-</v>
      </c>
      <c r="AY1548" t="str">
        <f>VLOOKUP(Sheet1[[#This Row],[NPDES ID2]],Combined_Sheet__Major_Only___2[[NPDES ID2]:[ECHO BFR]],28,FALSE)</f>
        <v>-</v>
      </c>
      <c r="AZ1548" t="str">
        <f>VLOOKUP(Sheet1[[#This Row],[NPDES ID2]],Combined_Sheet__Major_Only___2[[NPDES ID2]:[ECHO BFR]],29,FALSE)</f>
        <v>thickening</v>
      </c>
      <c r="BA1548">
        <f>VLOOKUP(Sheet1[[#This Row],[NPDES ID2]],Combined_Sheet__Major_Only___2[[NPDES ID2]:[ECHO BFR]],17,FALSE)</f>
        <v>28.07159</v>
      </c>
      <c r="BB1548">
        <f>VLOOKUP(Sheet1[[#This Row],[NPDES ID2]],Combined_Sheet__Major_Only___2[[NPDES ID2]:[ECHO BFR]],18,FALSE)</f>
        <v>-80.644620000000003</v>
      </c>
      <c r="BC1548" s="2" t="str">
        <f>IF(ISNUMBER(SEARCH("aerobic",$AW1548)),"aerobic","")</f>
        <v/>
      </c>
      <c r="BD1548" s="2" t="str">
        <f>IF(ISNUMBER(SEARCH("anaer",$AW1548)),"anaer","")</f>
        <v>anaer</v>
      </c>
      <c r="BE1548" s="2" t="str">
        <f>IF(ISNUMBER(SEARCH("thickening",$AZ1548)),"thickening","")</f>
        <v>thickening</v>
      </c>
      <c r="BF1548" s="4" t="str">
        <f>IF(ISNUMBER(SEARCH("airDry",$AW1548)),"airDry","")</f>
        <v/>
      </c>
      <c r="BG1548" s="4" t="str">
        <f>IF(ISNUMBER(SEARCH("heatDry",$AY1548)),"heatDry","")</f>
        <v/>
      </c>
      <c r="BH1548" s="4" t="str">
        <f>IF(AND(ISNUMBER(SEARCH("aerobic",$AW1548)),ISNUMBER(SEARCH("anaer",$AW1548))),"Combined Aer and Anaer.","")</f>
        <v/>
      </c>
    </row>
    <row r="1549" spans="1:60" x14ac:dyDescent="0.25">
      <c r="A1549" s="5">
        <v>2036</v>
      </c>
      <c r="B1549" t="s">
        <v>9579</v>
      </c>
      <c r="C1549">
        <v>1349.76</v>
      </c>
      <c r="D1549">
        <v>394.55506389510458</v>
      </c>
      <c r="E1549">
        <v>392.05718833980529</v>
      </c>
      <c r="F1549">
        <v>332.28201441534662</v>
      </c>
      <c r="G1549">
        <v>458.62113366707121</v>
      </c>
      <c r="H1549">
        <v>-108.98156617666621</v>
      </c>
      <c r="I1549">
        <v>-110.3721417355513</v>
      </c>
      <c r="J1549">
        <v>-129.7915513947562</v>
      </c>
      <c r="K1549">
        <v>-87.377504768430214</v>
      </c>
      <c r="L1549">
        <v>943.05709855349824</v>
      </c>
      <c r="M1549">
        <v>939.73998430826055</v>
      </c>
      <c r="N1549">
        <v>928.14517088065134</v>
      </c>
      <c r="O1549">
        <v>967.63186770520326</v>
      </c>
      <c r="P1549">
        <v>31.6060098542779</v>
      </c>
      <c r="Q1549">
        <v>31.924323593494002</v>
      </c>
      <c r="R1549">
        <v>25.802230809508121</v>
      </c>
      <c r="S1549">
        <v>37.027954584521318</v>
      </c>
      <c r="T1549">
        <v>61218.165606724717</v>
      </c>
      <c r="U1549">
        <v>61218.268979965716</v>
      </c>
      <c r="V1549">
        <v>61176.291397095018</v>
      </c>
      <c r="W1549">
        <v>61260.192862437762</v>
      </c>
      <c r="X1549">
        <v>3943.5828537567868</v>
      </c>
      <c r="Y1549">
        <v>3957.1605767739329</v>
      </c>
      <c r="Z1549">
        <v>3840.799463396962</v>
      </c>
      <c r="AA1549">
        <v>4007.3266477959219</v>
      </c>
      <c r="AB1549">
        <v>600.36344534752334</v>
      </c>
      <c r="AC1549">
        <v>593.29718978834831</v>
      </c>
      <c r="AD1549">
        <v>523.65284653838614</v>
      </c>
      <c r="AE1549">
        <v>692.63126819974411</v>
      </c>
      <c r="AF1549">
        <v>68.475181293596236</v>
      </c>
      <c r="AG1549">
        <v>68.234781584645702</v>
      </c>
      <c r="AH1549">
        <v>67.392171497367698</v>
      </c>
      <c r="AI1549">
        <v>70.258968108162847</v>
      </c>
      <c r="AJ1549">
        <v>0.61301913476745851</v>
      </c>
      <c r="AK1549">
        <v>0.61301907553587442</v>
      </c>
      <c r="AL1549">
        <v>0.61298652883049476</v>
      </c>
      <c r="AM1549">
        <v>0.61305119783417694</v>
      </c>
      <c r="AN1549">
        <v>0.96008521480242204</v>
      </c>
      <c r="AO1549">
        <v>0.96008521480242215</v>
      </c>
      <c r="AP1549">
        <v>0.96008521480242215</v>
      </c>
      <c r="AQ1549">
        <v>0.96008521480242215</v>
      </c>
      <c r="AR1549">
        <v>16.40015675424209</v>
      </c>
      <c r="AS1549">
        <v>16.400156754242079</v>
      </c>
      <c r="AT1549">
        <v>16.400156754242079</v>
      </c>
      <c r="AU1549">
        <v>16.400156754242079</v>
      </c>
      <c r="AV1549" t="str">
        <f>VLOOKUP(Sheet1[[#This Row],[NPDES ID2]],Combined_Sheet__Major_Only___2[[NPDES ID2]:[ECHO BFR]],3,FALSE)</f>
        <v>IL</v>
      </c>
      <c r="AW1549" t="s">
        <v>41</v>
      </c>
      <c r="AX1549" t="str">
        <f>VLOOKUP(Sheet1[[#This Row],[NPDES ID2]],Combined_Sheet__Major_Only___2[[NPDES ID2]:[ECHO BFR]],27,FALSE)</f>
        <v>-</v>
      </c>
      <c r="AY1549" t="str">
        <f>VLOOKUP(Sheet1[[#This Row],[NPDES ID2]],Combined_Sheet__Major_Only___2[[NPDES ID2]:[ECHO BFR]],28,FALSE)</f>
        <v>-</v>
      </c>
      <c r="AZ1549" t="str">
        <f>VLOOKUP(Sheet1[[#This Row],[NPDES ID2]],Combined_Sheet__Major_Only___2[[NPDES ID2]:[ECHO BFR]],29,FALSE)</f>
        <v>preliminaryOps, thickening</v>
      </c>
      <c r="BA1549">
        <f>VLOOKUP(Sheet1[[#This Row],[NPDES ID2]],Combined_Sheet__Major_Only___2[[NPDES ID2]:[ECHO BFR]],17,FALSE)</f>
        <v>42.167340000000003</v>
      </c>
      <c r="BB1549">
        <f>VLOOKUP(Sheet1[[#This Row],[NPDES ID2]],Combined_Sheet__Major_Only___2[[NPDES ID2]:[ECHO BFR]],18,FALSE)</f>
        <v>-87.936019999999999</v>
      </c>
      <c r="BC1549" s="2" t="str">
        <f>IF(ISNUMBER(SEARCH("aerobic",$AW1549)),"aerobic","")</f>
        <v>aerobic</v>
      </c>
      <c r="BD1549" s="2" t="str">
        <f>IF(ISNUMBER(SEARCH("anaer",$AW1549)),"anaer","")</f>
        <v/>
      </c>
      <c r="BE1549" s="2" t="str">
        <f>IF(ISNUMBER(SEARCH("thickening",$AZ1549)),"thickening","")</f>
        <v>thickening</v>
      </c>
      <c r="BF1549" s="3" t="str">
        <f>IF(ISNUMBER(SEARCH("airDry",$AW1549)),"airDry","")</f>
        <v/>
      </c>
      <c r="BG1549" s="3" t="str">
        <f>IF(ISNUMBER(SEARCH("heatDry",$AY1549)),"heatDry","")</f>
        <v/>
      </c>
      <c r="BH1549" s="3" t="str">
        <f>IF(AND(ISNUMBER(SEARCH("aerobic",$AW1549)),ISNUMBER(SEARCH("anaer",$AW1549))),"Combined Aer and Anaer.","")</f>
        <v/>
      </c>
    </row>
    <row r="1550" spans="1:60" x14ac:dyDescent="0.25">
      <c r="A1550" s="5">
        <v>721</v>
      </c>
      <c r="B1550" t="s">
        <v>3557</v>
      </c>
      <c r="C1550">
        <v>3883.38</v>
      </c>
      <c r="D1550">
        <v>748.50079472569428</v>
      </c>
      <c r="E1550">
        <v>747.28888809847376</v>
      </c>
      <c r="F1550">
        <v>604.95354551320077</v>
      </c>
      <c r="G1550">
        <v>877.56882418555836</v>
      </c>
      <c r="H1550">
        <v>-137.15513009409821</v>
      </c>
      <c r="I1550">
        <v>-138.46939731012111</v>
      </c>
      <c r="J1550">
        <v>-157.80617771160391</v>
      </c>
      <c r="K1550">
        <v>-113.7338585611293</v>
      </c>
      <c r="L1550">
        <v>2949.1280789663592</v>
      </c>
      <c r="M1550">
        <v>2931.6042767782069</v>
      </c>
      <c r="N1550">
        <v>2870.4167353750991</v>
      </c>
      <c r="O1550">
        <v>3078.877599726256</v>
      </c>
      <c r="P1550">
        <v>121.587455814945</v>
      </c>
      <c r="Q1550">
        <v>121.09417941254659</v>
      </c>
      <c r="R1550">
        <v>101.9822427996175</v>
      </c>
      <c r="S1550">
        <v>136.80855833186891</v>
      </c>
      <c r="T1550">
        <v>61165.981009473253</v>
      </c>
      <c r="U1550">
        <v>61166.08429716462</v>
      </c>
      <c r="V1550">
        <v>61124.141454103192</v>
      </c>
      <c r="W1550">
        <v>61207.973484268761</v>
      </c>
      <c r="X1550">
        <v>4800.322897031775</v>
      </c>
      <c r="Y1550">
        <v>4826.2649068105584</v>
      </c>
      <c r="Z1550">
        <v>4593.3418713916844</v>
      </c>
      <c r="AA1550">
        <v>4930.0543814094681</v>
      </c>
      <c r="AB1550">
        <v>914.83437268905971</v>
      </c>
      <c r="AC1550">
        <v>902.09890353168601</v>
      </c>
      <c r="AD1550">
        <v>768.14724496689962</v>
      </c>
      <c r="AE1550">
        <v>1105.5912458533519</v>
      </c>
      <c r="AF1550">
        <v>56.233548825238579</v>
      </c>
      <c r="AG1550">
        <v>55.900742318482664</v>
      </c>
      <c r="AH1550">
        <v>54.731938655369952</v>
      </c>
      <c r="AI1550">
        <v>58.705846834658878</v>
      </c>
      <c r="AJ1550">
        <v>0.46353829952513909</v>
      </c>
      <c r="AK1550">
        <v>0.46353813391726018</v>
      </c>
      <c r="AL1550">
        <v>0.46344990341711051</v>
      </c>
      <c r="AM1550">
        <v>0.46362523764874281</v>
      </c>
      <c r="AN1550">
        <v>0.96005311207361954</v>
      </c>
      <c r="AO1550">
        <v>0.9600531120736191</v>
      </c>
      <c r="AP1550">
        <v>0.9600531120736191</v>
      </c>
      <c r="AQ1550">
        <v>0.9600531120736191</v>
      </c>
      <c r="AR1550">
        <v>11.80032580433725</v>
      </c>
      <c r="AS1550">
        <v>11.800325804337239</v>
      </c>
      <c r="AT1550">
        <v>11.800325804337239</v>
      </c>
      <c r="AU1550">
        <v>11.800325804337239</v>
      </c>
      <c r="AV1550" t="str">
        <f>VLOOKUP(Sheet1[[#This Row],[NPDES ID2]],Combined_Sheet__Major_Only___2[[NPDES ID2]:[ECHO BFR]],3,FALSE)</f>
        <v>OH</v>
      </c>
      <c r="AW1550" t="s">
        <v>54</v>
      </c>
      <c r="AX1550" t="str">
        <f>VLOOKUP(Sheet1[[#This Row],[NPDES ID2]],Combined_Sheet__Major_Only___2[[NPDES ID2]:[ECHO BFR]],27,FALSE)</f>
        <v>other</v>
      </c>
      <c r="AY1550" t="str">
        <f>VLOOKUP(Sheet1[[#This Row],[NPDES ID2]],Combined_Sheet__Major_Only___2[[NPDES ID2]:[ECHO BFR]],28,FALSE)</f>
        <v>-</v>
      </c>
      <c r="AZ1550" t="str">
        <f>VLOOKUP(Sheet1[[#This Row],[NPDES ID2]],Combined_Sheet__Major_Only___2[[NPDES ID2]:[ECHO BFR]],29,FALSE)</f>
        <v>thickening</v>
      </c>
      <c r="BA1550">
        <f>VLOOKUP(Sheet1[[#This Row],[NPDES ID2]],Combined_Sheet__Major_Only___2[[NPDES ID2]:[ECHO BFR]],17,FALSE)</f>
        <v>41.49288</v>
      </c>
      <c r="BB1550">
        <f>VLOOKUP(Sheet1[[#This Row],[NPDES ID2]],Combined_Sheet__Major_Only___2[[NPDES ID2]:[ECHO BFR]],18,FALSE)</f>
        <v>-81.724620000000002</v>
      </c>
      <c r="BC1550" s="2" t="str">
        <f>IF(ISNUMBER(SEARCH("aerobic",$AW1550)),"aerobic","")</f>
        <v/>
      </c>
      <c r="BD1550" s="2" t="str">
        <f>IF(ISNUMBER(SEARCH("anaer",$AW1550)),"anaer","")</f>
        <v/>
      </c>
      <c r="BE1550" s="2" t="str">
        <f>IF(ISNUMBER(SEARCH("thickening",$AZ1550)),"thickening","")</f>
        <v>thickening</v>
      </c>
      <c r="BF1550" s="4" t="str">
        <f>IF(ISNUMBER(SEARCH("airDry",$AW1550)),"airDry","")</f>
        <v/>
      </c>
      <c r="BG1550" s="4" t="str">
        <f>IF(ISNUMBER(SEARCH("heatDry",$AY1550)),"heatDry","")</f>
        <v/>
      </c>
      <c r="BH1550" s="4" t="str">
        <f>IF(AND(ISNUMBER(SEARCH("aerobic",$AW1550)),ISNUMBER(SEARCH("anaer",$AW1550))),"Combined Aer and Anaer.","")</f>
        <v/>
      </c>
    </row>
    <row r="1551" spans="1:60" x14ac:dyDescent="0.25">
      <c r="A1551" s="5">
        <v>179</v>
      </c>
      <c r="B1551" t="s">
        <v>965</v>
      </c>
      <c r="C1551">
        <v>3697</v>
      </c>
      <c r="D1551">
        <v>774.39515672569792</v>
      </c>
      <c r="E1551">
        <v>773.54748372519384</v>
      </c>
      <c r="F1551">
        <v>624.87256434875178</v>
      </c>
      <c r="G1551">
        <v>905.05679685826419</v>
      </c>
      <c r="H1551">
        <v>-107.5410679927987</v>
      </c>
      <c r="I1551">
        <v>-109.11150380295879</v>
      </c>
      <c r="J1551">
        <v>-128.3689770802095</v>
      </c>
      <c r="K1551">
        <v>-85.759381060888003</v>
      </c>
      <c r="L1551">
        <v>2603.300654550982</v>
      </c>
      <c r="M1551">
        <v>2594.3647304506248</v>
      </c>
      <c r="N1551">
        <v>2563.1675892977401</v>
      </c>
      <c r="O1551">
        <v>2669.4590077169</v>
      </c>
      <c r="P1551">
        <v>86.518760763177895</v>
      </c>
      <c r="Q1551">
        <v>87.458595468646976</v>
      </c>
      <c r="R1551">
        <v>70.556208286693334</v>
      </c>
      <c r="S1551">
        <v>101.5816284095667</v>
      </c>
      <c r="T1551">
        <v>61155.665666039757</v>
      </c>
      <c r="U1551">
        <v>61155.768936820517</v>
      </c>
      <c r="V1551">
        <v>61113.832960786567</v>
      </c>
      <c r="W1551">
        <v>61197.65126568191</v>
      </c>
      <c r="X1551">
        <v>3908.8589637471291</v>
      </c>
      <c r="Y1551">
        <v>3922.041211992233</v>
      </c>
      <c r="Z1551">
        <v>3809.4108564295302</v>
      </c>
      <c r="AA1551">
        <v>3970.4761985295281</v>
      </c>
      <c r="AB1551">
        <v>590.87679010000261</v>
      </c>
      <c r="AC1551">
        <v>584.01499117974163</v>
      </c>
      <c r="AD1551">
        <v>515.85450742246246</v>
      </c>
      <c r="AE1551">
        <v>680.80387597267361</v>
      </c>
      <c r="AF1551">
        <v>69.019290318302851</v>
      </c>
      <c r="AG1551">
        <v>68.783621768178591</v>
      </c>
      <c r="AH1551">
        <v>67.954569387435924</v>
      </c>
      <c r="AI1551">
        <v>70.77170746230415</v>
      </c>
      <c r="AJ1551">
        <v>0.61967659980987766</v>
      </c>
      <c r="AK1551">
        <v>0.61967643433192476</v>
      </c>
      <c r="AL1551">
        <v>0.61958735309669677</v>
      </c>
      <c r="AM1551">
        <v>0.6197643697926154</v>
      </c>
      <c r="AN1551">
        <v>0.96004676020493529</v>
      </c>
      <c r="AO1551">
        <v>0.96004676020493518</v>
      </c>
      <c r="AP1551">
        <v>0.96004676020493518</v>
      </c>
      <c r="AQ1551">
        <v>0.96004676020493518</v>
      </c>
      <c r="AR1551">
        <v>16.602999459456012</v>
      </c>
      <c r="AS1551">
        <v>16.602999459456001</v>
      </c>
      <c r="AT1551">
        <v>16.602999459456001</v>
      </c>
      <c r="AU1551">
        <v>16.602999459456001</v>
      </c>
      <c r="AV1551" t="str">
        <f>VLOOKUP(Sheet1[[#This Row],[NPDES ID2]],Combined_Sheet__Major_Only___2[[NPDES ID2]:[ECHO BFR]],3,FALSE)</f>
        <v>VA</v>
      </c>
      <c r="AW1551" t="s">
        <v>12185</v>
      </c>
      <c r="AX1551" t="str">
        <f>VLOOKUP(Sheet1[[#This Row],[NPDES ID2]],Combined_Sheet__Major_Only___2[[NPDES ID2]:[ECHO BFR]],27,FALSE)</f>
        <v>tempSludgeStore</v>
      </c>
      <c r="AY1551" t="str">
        <f>VLOOKUP(Sheet1[[#This Row],[NPDES ID2]],Combined_Sheet__Major_Only___2[[NPDES ID2]:[ECHO BFR]],28,FALSE)</f>
        <v>-</v>
      </c>
      <c r="AZ1551" t="str">
        <f>VLOOKUP(Sheet1[[#This Row],[NPDES ID2]],Combined_Sheet__Major_Only___2[[NPDES ID2]:[ECHO BFR]],29,FALSE)</f>
        <v>thickening, preliminaryOps</v>
      </c>
      <c r="BA1551">
        <f>VLOOKUP(Sheet1[[#This Row],[NPDES ID2]],Combined_Sheet__Major_Only___2[[NPDES ID2]:[ECHO BFR]],17,FALSE)</f>
        <v>37.381453</v>
      </c>
      <c r="BB1551">
        <f>VLOOKUP(Sheet1[[#This Row],[NPDES ID2]],Combined_Sheet__Major_Only___2[[NPDES ID2]:[ECHO BFR]],18,FALSE)</f>
        <v>-77.378035999999994</v>
      </c>
      <c r="BC1551" s="2" t="str">
        <f>IF(ISNUMBER(SEARCH("aerobic",$AW1551)),"aerobic","")</f>
        <v/>
      </c>
      <c r="BD1551" s="2" t="str">
        <f>IF(ISNUMBER(SEARCH("anaer",$AW1551)),"anaer","")</f>
        <v>anaer</v>
      </c>
      <c r="BE1551" s="2" t="str">
        <f>IF(ISNUMBER(SEARCH("thickening",$AZ1551)),"thickening","")</f>
        <v>thickening</v>
      </c>
      <c r="BF1551" s="4" t="str">
        <f>IF(ISNUMBER(SEARCH("airDry",$AW1551)),"airDry","")</f>
        <v/>
      </c>
      <c r="BG1551" s="4" t="str">
        <f>IF(ISNUMBER(SEARCH("heatDry",$AY1551)),"heatDry","")</f>
        <v/>
      </c>
      <c r="BH1551" s="4" t="str">
        <f>IF(AND(ISNUMBER(SEARCH("aerobic",$AW1551)),ISNUMBER(SEARCH("anaer",$AW1551))),"Combined Aer and Anaer.","")</f>
        <v/>
      </c>
    </row>
    <row r="1552" spans="1:60" x14ac:dyDescent="0.25">
      <c r="A1552" s="5">
        <v>1291</v>
      </c>
      <c r="B1552" t="s">
        <v>6151</v>
      </c>
      <c r="C1552">
        <v>185.86</v>
      </c>
      <c r="D1552">
        <v>613.33069670674683</v>
      </c>
      <c r="E1552">
        <v>609.86339008582445</v>
      </c>
      <c r="F1552">
        <v>445.49088541552322</v>
      </c>
      <c r="G1552">
        <v>779.2337046781638</v>
      </c>
      <c r="H1552">
        <v>-110.4187454974232</v>
      </c>
      <c r="I1552">
        <v>-111.83573675817949</v>
      </c>
      <c r="J1552">
        <v>-131.19277569386421</v>
      </c>
      <c r="K1552">
        <v>-88.873740924905846</v>
      </c>
      <c r="L1552">
        <v>128.5827023260822</v>
      </c>
      <c r="M1552">
        <v>128.11635345455801</v>
      </c>
      <c r="N1552">
        <v>126.4852784038833</v>
      </c>
      <c r="O1552">
        <v>132.0387488301952</v>
      </c>
      <c r="P1552">
        <v>4.3549069177985356</v>
      </c>
      <c r="Q1552">
        <v>4.3958595470520843</v>
      </c>
      <c r="R1552">
        <v>3.5599789014120282</v>
      </c>
      <c r="S1552">
        <v>5.0884851389418024</v>
      </c>
      <c r="T1552">
        <v>61134.626714364727</v>
      </c>
      <c r="U1552">
        <v>61134.729950654953</v>
      </c>
      <c r="V1552">
        <v>61092.807980461926</v>
      </c>
      <c r="W1552">
        <v>61176.598291592571</v>
      </c>
      <c r="X1552">
        <v>3977.2951380543032</v>
      </c>
      <c r="Y1552">
        <v>3991.3313104898862</v>
      </c>
      <c r="Z1552">
        <v>3870.496849262106</v>
      </c>
      <c r="AA1552">
        <v>4043.6044248722819</v>
      </c>
      <c r="AB1552">
        <v>611.07388435587836</v>
      </c>
      <c r="AC1552">
        <v>603.76746515536206</v>
      </c>
      <c r="AD1552">
        <v>532.32962402082933</v>
      </c>
      <c r="AE1552">
        <v>706.22488058365775</v>
      </c>
      <c r="AF1552">
        <v>67.799465935425928</v>
      </c>
      <c r="AG1552">
        <v>67.553630982272665</v>
      </c>
      <c r="AH1552">
        <v>66.6934944958617</v>
      </c>
      <c r="AI1552">
        <v>69.621699875915823</v>
      </c>
      <c r="AJ1552">
        <v>0.60475281663487745</v>
      </c>
      <c r="AK1552">
        <v>0.60475280857102065</v>
      </c>
      <c r="AL1552">
        <v>0.60474833087778013</v>
      </c>
      <c r="AM1552">
        <v>0.60475722747429606</v>
      </c>
      <c r="AN1552">
        <v>0.9600337988072899</v>
      </c>
      <c r="AO1552">
        <v>0.96003379880729012</v>
      </c>
      <c r="AP1552">
        <v>0.96003379880729012</v>
      </c>
      <c r="AQ1552">
        <v>0.96003379880729012</v>
      </c>
      <c r="AR1552">
        <v>16.146851966034589</v>
      </c>
      <c r="AS1552">
        <v>16.146851966034589</v>
      </c>
      <c r="AT1552">
        <v>16.146851966034589</v>
      </c>
      <c r="AU1552">
        <v>16.146851966034589</v>
      </c>
      <c r="AV1552" t="str">
        <f>VLOOKUP(Sheet1[[#This Row],[NPDES ID2]],Combined_Sheet__Major_Only___2[[NPDES ID2]:[ECHO BFR]],3,FALSE)</f>
        <v>WA</v>
      </c>
      <c r="AW1552" t="s">
        <v>12185</v>
      </c>
      <c r="AX1552" t="str">
        <f>VLOOKUP(Sheet1[[#This Row],[NPDES ID2]],Combined_Sheet__Major_Only___2[[NPDES ID2]:[ECHO BFR]],27,FALSE)</f>
        <v>methaneBioCaptureRecover</v>
      </c>
      <c r="AY1552" t="str">
        <f>VLOOKUP(Sheet1[[#This Row],[NPDES ID2]],Combined_Sheet__Major_Only___2[[NPDES ID2]:[ECHO BFR]],28,FALSE)</f>
        <v>-</v>
      </c>
      <c r="AZ1552" t="str">
        <f>VLOOKUP(Sheet1[[#This Row],[NPDES ID2]],Combined_Sheet__Major_Only___2[[NPDES ID2]:[ECHO BFR]],29,FALSE)</f>
        <v>preliminaryOps, thickening</v>
      </c>
      <c r="BA1552">
        <f>VLOOKUP(Sheet1[[#This Row],[NPDES ID2]],Combined_Sheet__Major_Only___2[[NPDES ID2]:[ECHO BFR]],17,FALSE)</f>
        <v>47.341287000000001</v>
      </c>
      <c r="BB1552">
        <f>VLOOKUP(Sheet1[[#This Row],[NPDES ID2]],Combined_Sheet__Major_Only___2[[NPDES ID2]:[ECHO BFR]],18,FALSE)</f>
        <v>-122.33028299999999</v>
      </c>
      <c r="BC1552" s="2" t="str">
        <f>IF(ISNUMBER(SEARCH("aerobic",$AW1552)),"aerobic","")</f>
        <v/>
      </c>
      <c r="BD1552" s="2" t="str">
        <f>IF(ISNUMBER(SEARCH("anaer",$AW1552)),"anaer","")</f>
        <v>anaer</v>
      </c>
      <c r="BE1552" s="2" t="str">
        <f>IF(ISNUMBER(SEARCH("thickening",$AZ1552)),"thickening","")</f>
        <v>thickening</v>
      </c>
      <c r="BF1552" s="4" t="str">
        <f>IF(ISNUMBER(SEARCH("airDry",$AW1552)),"airDry","")</f>
        <v/>
      </c>
      <c r="BG1552" s="4" t="str">
        <f>IF(ISNUMBER(SEARCH("heatDry",$AY1552)),"heatDry","")</f>
        <v/>
      </c>
      <c r="BH1552" s="4" t="str">
        <f>IF(AND(ISNUMBER(SEARCH("aerobic",$AW1552)),ISNUMBER(SEARCH("anaer",$AW1552))),"Combined Aer and Anaer.","")</f>
        <v/>
      </c>
    </row>
    <row r="1553" spans="1:60" x14ac:dyDescent="0.25">
      <c r="A1553" s="5">
        <v>1229</v>
      </c>
      <c r="B1553" t="s">
        <v>5882</v>
      </c>
      <c r="C1553">
        <v>226.21100000000001</v>
      </c>
      <c r="D1553">
        <v>487.0738257491692</v>
      </c>
      <c r="E1553">
        <v>483.41446304380008</v>
      </c>
      <c r="F1553">
        <v>358.60392437235282</v>
      </c>
      <c r="G1553">
        <v>612.44608615205834</v>
      </c>
      <c r="H1553">
        <v>-138.70272112617661</v>
      </c>
      <c r="I1553">
        <v>-139.9495366178468</v>
      </c>
      <c r="J1553">
        <v>-158.54919615925041</v>
      </c>
      <c r="K1553">
        <v>-115.8569452199356</v>
      </c>
      <c r="L1553">
        <v>170.99110107046121</v>
      </c>
      <c r="M1553">
        <v>169.9720170556605</v>
      </c>
      <c r="N1553">
        <v>166.4077575819947</v>
      </c>
      <c r="O1553">
        <v>178.54335648246541</v>
      </c>
      <c r="P1553">
        <v>7.0631197783820134</v>
      </c>
      <c r="Q1553">
        <v>7.032404325485988</v>
      </c>
      <c r="R1553">
        <v>5.9250692330635299</v>
      </c>
      <c r="S1553">
        <v>7.9449787354286672</v>
      </c>
      <c r="T1553">
        <v>61016.632533436568</v>
      </c>
      <c r="U1553">
        <v>61016.735576291198</v>
      </c>
      <c r="V1553">
        <v>60974.892156006717</v>
      </c>
      <c r="W1553">
        <v>61058.525467806343</v>
      </c>
      <c r="X1553">
        <v>4796.4223645726579</v>
      </c>
      <c r="Y1553">
        <v>4822.40876421747</v>
      </c>
      <c r="Z1553">
        <v>4588.8347678265163</v>
      </c>
      <c r="AA1553">
        <v>4926.6083279477261</v>
      </c>
      <c r="AB1553">
        <v>916.04732442674867</v>
      </c>
      <c r="AC1553">
        <v>903.33281991562421</v>
      </c>
      <c r="AD1553">
        <v>768.91268985853321</v>
      </c>
      <c r="AE1553">
        <v>1107.9404089299219</v>
      </c>
      <c r="AF1553">
        <v>56.130897999526262</v>
      </c>
      <c r="AG1553">
        <v>55.79644301960488</v>
      </c>
      <c r="AH1553">
        <v>54.626289439907502</v>
      </c>
      <c r="AI1553">
        <v>58.609959796182252</v>
      </c>
      <c r="AJ1553">
        <v>0.46228762189574651</v>
      </c>
      <c r="AK1553">
        <v>0.46228761265368501</v>
      </c>
      <c r="AL1553">
        <v>0.46228248509344799</v>
      </c>
      <c r="AM1553">
        <v>0.46229267292858461</v>
      </c>
      <c r="AN1553">
        <v>0.95996095039568841</v>
      </c>
      <c r="AO1553">
        <v>0.95996095039568874</v>
      </c>
      <c r="AP1553">
        <v>0.95996095039568874</v>
      </c>
      <c r="AQ1553">
        <v>0.95996095039568874</v>
      </c>
      <c r="AR1553">
        <v>11.76470193161899</v>
      </c>
      <c r="AS1553">
        <v>11.76470193161899</v>
      </c>
      <c r="AT1553">
        <v>11.76470193161899</v>
      </c>
      <c r="AU1553">
        <v>11.76470193161899</v>
      </c>
      <c r="AV1553" t="str">
        <f>VLOOKUP(Sheet1[[#This Row],[NPDES ID2]],Combined_Sheet__Major_Only___2[[NPDES ID2]:[ECHO BFR]],3,FALSE)</f>
        <v>CT</v>
      </c>
      <c r="AW1553" t="s">
        <v>54</v>
      </c>
      <c r="AX1553" t="str">
        <f>VLOOKUP(Sheet1[[#This Row],[NPDES ID2]],Combined_Sheet__Major_Only___2[[NPDES ID2]:[ECHO BFR]],27,FALSE)</f>
        <v>-</v>
      </c>
      <c r="AY1553" t="str">
        <f>VLOOKUP(Sheet1[[#This Row],[NPDES ID2]],Combined_Sheet__Major_Only___2[[NPDES ID2]:[ECHO BFR]],28,FALSE)</f>
        <v>-</v>
      </c>
      <c r="AZ1553" t="str">
        <f>VLOOKUP(Sheet1[[#This Row],[NPDES ID2]],Combined_Sheet__Major_Only___2[[NPDES ID2]:[ECHO BFR]],29,FALSE)</f>
        <v>thickening</v>
      </c>
      <c r="BA1553">
        <f>VLOOKUP(Sheet1[[#This Row],[NPDES ID2]],Combined_Sheet__Major_Only___2[[NPDES ID2]:[ECHO BFR]],17,FALSE)</f>
        <v>41.719369999999998</v>
      </c>
      <c r="BB1553">
        <f>VLOOKUP(Sheet1[[#This Row],[NPDES ID2]],Combined_Sheet__Major_Only___2[[NPDES ID2]:[ECHO BFR]],18,FALSE)</f>
        <v>-71.917209999999997</v>
      </c>
      <c r="BC1553" s="2" t="str">
        <f>IF(ISNUMBER(SEARCH("aerobic",$AW1553)),"aerobic","")</f>
        <v/>
      </c>
      <c r="BD1553" s="2" t="str">
        <f>IF(ISNUMBER(SEARCH("anaer",$AW1553)),"anaer","")</f>
        <v/>
      </c>
      <c r="BE1553" s="2" t="str">
        <f>IF(ISNUMBER(SEARCH("thickening",$AZ1553)),"thickening","")</f>
        <v>thickening</v>
      </c>
      <c r="BF1553" s="4" t="str">
        <f>IF(ISNUMBER(SEARCH("airDry",$AW1553)),"airDry","")</f>
        <v/>
      </c>
      <c r="BG1553" s="4" t="str">
        <f>IF(ISNUMBER(SEARCH("heatDry",$AY1553)),"heatDry","")</f>
        <v/>
      </c>
      <c r="BH1553" s="4" t="str">
        <f>IF(AND(ISNUMBER(SEARCH("aerobic",$AW1553)),ISNUMBER(SEARCH("anaer",$AW1553))),"Combined Aer and Anaer.","")</f>
        <v/>
      </c>
    </row>
    <row r="1554" spans="1:60" x14ac:dyDescent="0.25">
      <c r="A1554" s="5">
        <v>1406</v>
      </c>
      <c r="B1554" t="s">
        <v>6662</v>
      </c>
      <c r="C1554">
        <v>138.34567000000001</v>
      </c>
      <c r="D1554">
        <v>784.80924485601554</v>
      </c>
      <c r="E1554">
        <v>779.45235860983519</v>
      </c>
      <c r="F1554">
        <v>559.58095814184355</v>
      </c>
      <c r="G1554">
        <v>1012.514913661651</v>
      </c>
      <c r="H1554">
        <v>-111.82396590470729</v>
      </c>
      <c r="I1554">
        <v>-113.19808277987811</v>
      </c>
      <c r="J1554">
        <v>-132.54490731986169</v>
      </c>
      <c r="K1554">
        <v>-90.220640032631621</v>
      </c>
      <c r="L1554">
        <v>94.604665847660968</v>
      </c>
      <c r="M1554">
        <v>94.249122107863698</v>
      </c>
      <c r="N1554">
        <v>93.005561781345236</v>
      </c>
      <c r="O1554">
        <v>97.239586225587914</v>
      </c>
      <c r="P1554">
        <v>3.243820386261969</v>
      </c>
      <c r="Q1554">
        <v>3.2717715107598582</v>
      </c>
      <c r="R1554">
        <v>2.6558481937884699</v>
      </c>
      <c r="S1554">
        <v>3.7787532934303081</v>
      </c>
      <c r="T1554">
        <v>60998.180173369132</v>
      </c>
      <c r="U1554">
        <v>60998.283185973589</v>
      </c>
      <c r="V1554">
        <v>60956.452049610089</v>
      </c>
      <c r="W1554">
        <v>61040.060809282113</v>
      </c>
      <c r="X1554">
        <v>4014.8865484596631</v>
      </c>
      <c r="Y1554">
        <v>4029.47610720584</v>
      </c>
      <c r="Z1554">
        <v>3903.320877988087</v>
      </c>
      <c r="AA1554">
        <v>4084.2460222873219</v>
      </c>
      <c r="AB1554">
        <v>623.72663037438451</v>
      </c>
      <c r="AC1554">
        <v>616.13452303149973</v>
      </c>
      <c r="AD1554">
        <v>542.50637060668407</v>
      </c>
      <c r="AE1554">
        <v>722.26014113608881</v>
      </c>
      <c r="AF1554">
        <v>67.015577548275346</v>
      </c>
      <c r="AG1554">
        <v>66.763766157324099</v>
      </c>
      <c r="AH1554">
        <v>65.882785710106063</v>
      </c>
      <c r="AI1554">
        <v>68.882029106623946</v>
      </c>
      <c r="AJ1554">
        <v>0.59516516302699085</v>
      </c>
      <c r="AK1554">
        <v>0.5951651570376818</v>
      </c>
      <c r="AL1554">
        <v>0.59516182990452937</v>
      </c>
      <c r="AM1554">
        <v>0.59516844047533957</v>
      </c>
      <c r="AN1554">
        <v>0.95994953407604777</v>
      </c>
      <c r="AO1554">
        <v>0.95994953407604811</v>
      </c>
      <c r="AP1554">
        <v>0.95994953407604811</v>
      </c>
      <c r="AQ1554">
        <v>0.95994953407604811</v>
      </c>
      <c r="AR1554">
        <v>15.851981981320179</v>
      </c>
      <c r="AS1554">
        <v>15.85198198132017</v>
      </c>
      <c r="AT1554">
        <v>15.85198198132017</v>
      </c>
      <c r="AU1554">
        <v>15.85198198132017</v>
      </c>
      <c r="AV1554" t="str">
        <f>VLOOKUP(Sheet1[[#This Row],[NPDES ID2]],Combined_Sheet__Major_Only___2[[NPDES ID2]:[ECHO BFR]],3,FALSE)</f>
        <v>CT</v>
      </c>
      <c r="AW1554" t="s">
        <v>12185</v>
      </c>
      <c r="AX1554" t="str">
        <f>VLOOKUP(Sheet1[[#This Row],[NPDES ID2]],Combined_Sheet__Major_Only___2[[NPDES ID2]:[ECHO BFR]],27,FALSE)</f>
        <v>other</v>
      </c>
      <c r="AY1554" t="str">
        <f>VLOOKUP(Sheet1[[#This Row],[NPDES ID2]],Combined_Sheet__Major_Only___2[[NPDES ID2]:[ECHO BFR]],28,FALSE)</f>
        <v>-</v>
      </c>
      <c r="AZ1554" t="str">
        <f>VLOOKUP(Sheet1[[#This Row],[NPDES ID2]],Combined_Sheet__Major_Only___2[[NPDES ID2]:[ECHO BFR]],29,FALSE)</f>
        <v>thickening</v>
      </c>
      <c r="BA1554">
        <f>VLOOKUP(Sheet1[[#This Row],[NPDES ID2]],Combined_Sheet__Major_Only___2[[NPDES ID2]:[ECHO BFR]],17,FALSE)</f>
        <v>41.351928999999998</v>
      </c>
      <c r="BB1554">
        <f>VLOOKUP(Sheet1[[#This Row],[NPDES ID2]],Combined_Sheet__Major_Only___2[[NPDES ID2]:[ECHO BFR]],18,FALSE)</f>
        <v>-71.835051000000007</v>
      </c>
      <c r="BC1554" s="2" t="str">
        <f>IF(ISNUMBER(SEARCH("aerobic",$AW1554)),"aerobic","")</f>
        <v/>
      </c>
      <c r="BD1554" s="2" t="str">
        <f>IF(ISNUMBER(SEARCH("anaer",$AW1554)),"anaer","")</f>
        <v>anaer</v>
      </c>
      <c r="BE1554" s="2" t="str">
        <f>IF(ISNUMBER(SEARCH("thickening",$AZ1554)),"thickening","")</f>
        <v>thickening</v>
      </c>
      <c r="BF1554" s="3" t="str">
        <f>IF(ISNUMBER(SEARCH("airDry",$AW1554)),"airDry","")</f>
        <v/>
      </c>
      <c r="BG1554" s="3" t="str">
        <f>IF(ISNUMBER(SEARCH("heatDry",$AY1554)),"heatDry","")</f>
        <v/>
      </c>
      <c r="BH1554" s="3" t="str">
        <f>IF(AND(ISNUMBER(SEARCH("aerobic",$AW1554)),ISNUMBER(SEARCH("anaer",$AW1554))),"Combined Aer and Anaer.","")</f>
        <v/>
      </c>
    </row>
    <row r="1555" spans="1:60" x14ac:dyDescent="0.25">
      <c r="A1555" s="5">
        <v>2008</v>
      </c>
      <c r="B1555" t="s">
        <v>9454</v>
      </c>
      <c r="C1555">
        <v>1643.45</v>
      </c>
      <c r="D1555">
        <v>442.28342804154948</v>
      </c>
      <c r="E1555">
        <v>439.670737479065</v>
      </c>
      <c r="F1555">
        <v>374.2600855761134</v>
      </c>
      <c r="G1555">
        <v>513.77761182783422</v>
      </c>
      <c r="H1555">
        <v>-110.57567918382129</v>
      </c>
      <c r="I1555">
        <v>-111.98205676488659</v>
      </c>
      <c r="J1555">
        <v>-131.31741603230839</v>
      </c>
      <c r="K1555">
        <v>-88.861466041263924</v>
      </c>
      <c r="L1555">
        <v>1132.2094137027</v>
      </c>
      <c r="M1555">
        <v>1128.0481592022411</v>
      </c>
      <c r="N1555">
        <v>1113.504717749234</v>
      </c>
      <c r="O1555">
        <v>1163.035672506732</v>
      </c>
      <c r="P1555">
        <v>38.514802297942801</v>
      </c>
      <c r="Q1555">
        <v>38.865663105909867</v>
      </c>
      <c r="R1555">
        <v>31.502548942681141</v>
      </c>
      <c r="S1555">
        <v>44.956060324012313</v>
      </c>
      <c r="T1555">
        <v>60969.55105426511</v>
      </c>
      <c r="U1555">
        <v>60969.654019935988</v>
      </c>
      <c r="V1555">
        <v>60927.841942263949</v>
      </c>
      <c r="W1555">
        <v>61011.412608934159</v>
      </c>
      <c r="X1555">
        <v>3983.2913595405948</v>
      </c>
      <c r="Y1555">
        <v>3997.5116429900709</v>
      </c>
      <c r="Z1555">
        <v>3874.9969191005321</v>
      </c>
      <c r="AA1555">
        <v>4050.559364444407</v>
      </c>
      <c r="AB1555">
        <v>614.47428762737047</v>
      </c>
      <c r="AC1555">
        <v>607.08897543132298</v>
      </c>
      <c r="AD1555">
        <v>534.97006176575803</v>
      </c>
      <c r="AE1555">
        <v>710.75485298606509</v>
      </c>
      <c r="AF1555">
        <v>67.519332397344854</v>
      </c>
      <c r="AG1555">
        <v>67.271731592848056</v>
      </c>
      <c r="AH1555">
        <v>66.403562837660928</v>
      </c>
      <c r="AI1555">
        <v>69.356945392861022</v>
      </c>
      <c r="AJ1555">
        <v>0.60132631537748793</v>
      </c>
      <c r="AK1555">
        <v>0.60132624322812211</v>
      </c>
      <c r="AL1555">
        <v>0.60128671267799116</v>
      </c>
      <c r="AM1555">
        <v>0.6013652592825679</v>
      </c>
      <c r="AN1555">
        <v>0.95993180858953064</v>
      </c>
      <c r="AO1555">
        <v>0.95993180858953098</v>
      </c>
      <c r="AP1555">
        <v>0.95993180858953098</v>
      </c>
      <c r="AQ1555">
        <v>0.95993180858953098</v>
      </c>
      <c r="AR1555">
        <v>16.040254794188371</v>
      </c>
      <c r="AS1555">
        <v>16.040254794188371</v>
      </c>
      <c r="AT1555">
        <v>16.040254794188371</v>
      </c>
      <c r="AU1555">
        <v>16.040254794188371</v>
      </c>
      <c r="AV1555" t="str">
        <f>VLOOKUP(Sheet1[[#This Row],[NPDES ID2]],Combined_Sheet__Major_Only___2[[NPDES ID2]:[ECHO BFR]],3,FALSE)</f>
        <v>TX</v>
      </c>
      <c r="AW1555" t="s">
        <v>41</v>
      </c>
      <c r="AX1555" t="str">
        <f>VLOOKUP(Sheet1[[#This Row],[NPDES ID2]],Combined_Sheet__Major_Only___2[[NPDES ID2]:[ECHO BFR]],27,FALSE)</f>
        <v>other</v>
      </c>
      <c r="AY1555" t="str">
        <f>VLOOKUP(Sheet1[[#This Row],[NPDES ID2]],Combined_Sheet__Major_Only___2[[NPDES ID2]:[ECHO BFR]],28,FALSE)</f>
        <v>-</v>
      </c>
      <c r="AZ1555" t="str">
        <f>VLOOKUP(Sheet1[[#This Row],[NPDES ID2]],Combined_Sheet__Major_Only___2[[NPDES ID2]:[ECHO BFR]],29,FALSE)</f>
        <v>thickening</v>
      </c>
      <c r="BA1555">
        <f>VLOOKUP(Sheet1[[#This Row],[NPDES ID2]],Combined_Sheet__Major_Only___2[[NPDES ID2]:[ECHO BFR]],17,FALSE)</f>
        <v>29.417166999999999</v>
      </c>
      <c r="BB1555">
        <f>VLOOKUP(Sheet1[[#This Row],[NPDES ID2]],Combined_Sheet__Major_Only___2[[NPDES ID2]:[ECHO BFR]],18,FALSE)</f>
        <v>-94.896305999999996</v>
      </c>
      <c r="BC1555" s="2" t="str">
        <f>IF(ISNUMBER(SEARCH("aerobic",$AW1555)),"aerobic","")</f>
        <v>aerobic</v>
      </c>
      <c r="BD1555" s="2" t="str">
        <f>IF(ISNUMBER(SEARCH("anaer",$AW1555)),"anaer","")</f>
        <v/>
      </c>
      <c r="BE1555" s="2" t="str">
        <f>IF(ISNUMBER(SEARCH("thickening",$AZ1555)),"thickening","")</f>
        <v>thickening</v>
      </c>
      <c r="BF1555" s="3" t="str">
        <f>IF(ISNUMBER(SEARCH("airDry",$AW1555)),"airDry","")</f>
        <v/>
      </c>
      <c r="BG1555" s="3" t="str">
        <f>IF(ISNUMBER(SEARCH("heatDry",$AY1555)),"heatDry","")</f>
        <v/>
      </c>
      <c r="BH1555" s="3" t="str">
        <f>IF(AND(ISNUMBER(SEARCH("aerobic",$AW1555)),ISNUMBER(SEARCH("anaer",$AW1555))),"Combined Aer and Anaer.","")</f>
        <v/>
      </c>
    </row>
    <row r="1556" spans="1:60" x14ac:dyDescent="0.25">
      <c r="A1556" s="5">
        <v>265</v>
      </c>
      <c r="B1556" t="s">
        <v>1363</v>
      </c>
      <c r="C1556">
        <v>1796</v>
      </c>
      <c r="D1556">
        <v>452.95291451316058</v>
      </c>
      <c r="E1556">
        <v>450.316860636417</v>
      </c>
      <c r="F1556">
        <v>380.32204695189131</v>
      </c>
      <c r="G1556">
        <v>525.14624969907572</v>
      </c>
      <c r="H1556">
        <v>-107.2773934631626</v>
      </c>
      <c r="I1556">
        <v>-108.6289840084365</v>
      </c>
      <c r="J1556">
        <v>-128.1485328208087</v>
      </c>
      <c r="K1556">
        <v>-85.71160282397301</v>
      </c>
      <c r="L1556">
        <v>1272.247105206312</v>
      </c>
      <c r="M1556">
        <v>1267.9654537877809</v>
      </c>
      <c r="N1556">
        <v>1253.002701878889</v>
      </c>
      <c r="O1556">
        <v>1303.9635756538551</v>
      </c>
      <c r="P1556">
        <v>42.019116144535737</v>
      </c>
      <c r="Q1556">
        <v>42.502861791532993</v>
      </c>
      <c r="R1556">
        <v>34.237977752743902</v>
      </c>
      <c r="S1556">
        <v>49.408984814958828</v>
      </c>
      <c r="T1556">
        <v>60951.62123047428</v>
      </c>
      <c r="U1556">
        <v>60951.724166751621</v>
      </c>
      <c r="V1556">
        <v>60909.924025142929</v>
      </c>
      <c r="W1556">
        <v>60993.470834955813</v>
      </c>
      <c r="X1556">
        <v>3872.6254271382559</v>
      </c>
      <c r="Y1556">
        <v>3885.4603431875039</v>
      </c>
      <c r="Z1556">
        <v>3775.9047922212362</v>
      </c>
      <c r="AA1556">
        <v>3932.513675256539</v>
      </c>
      <c r="AB1556">
        <v>582.19560180997928</v>
      </c>
      <c r="AC1556">
        <v>575.48214459342967</v>
      </c>
      <c r="AD1556">
        <v>508.68120579658432</v>
      </c>
      <c r="AE1556">
        <v>670.05184280664889</v>
      </c>
      <c r="AF1556">
        <v>69.426399565151399</v>
      </c>
      <c r="AG1556">
        <v>69.1933512952005</v>
      </c>
      <c r="AH1556">
        <v>68.375893918352844</v>
      </c>
      <c r="AI1556">
        <v>71.156396867771818</v>
      </c>
      <c r="AJ1556">
        <v>0.62465837448409944</v>
      </c>
      <c r="AK1556">
        <v>0.62465829562929431</v>
      </c>
      <c r="AL1556">
        <v>0.62461512435897304</v>
      </c>
      <c r="AM1556">
        <v>0.62470090530498557</v>
      </c>
      <c r="AN1556">
        <v>0.95992069949247893</v>
      </c>
      <c r="AO1556">
        <v>0.95992069949247882</v>
      </c>
      <c r="AP1556">
        <v>0.95992069949247882</v>
      </c>
      <c r="AQ1556">
        <v>0.95992069949247882</v>
      </c>
      <c r="AR1556">
        <v>16.75780760813333</v>
      </c>
      <c r="AS1556">
        <v>16.75780760813333</v>
      </c>
      <c r="AT1556">
        <v>16.75780760813333</v>
      </c>
      <c r="AU1556">
        <v>16.75780760813333</v>
      </c>
      <c r="AV1556" t="str">
        <f>VLOOKUP(Sheet1[[#This Row],[NPDES ID2]],Combined_Sheet__Major_Only___2[[NPDES ID2]:[ECHO BFR]],3,FALSE)</f>
        <v>MO</v>
      </c>
      <c r="AW1556" t="s">
        <v>12185</v>
      </c>
      <c r="AX1556" t="str">
        <f>VLOOKUP(Sheet1[[#This Row],[NPDES ID2]],Combined_Sheet__Major_Only___2[[NPDES ID2]:[ECHO BFR]],27,FALSE)</f>
        <v>methaneBioCaptureRecover</v>
      </c>
      <c r="AY1556" t="str">
        <f>VLOOKUP(Sheet1[[#This Row],[NPDES ID2]],Combined_Sheet__Major_Only___2[[NPDES ID2]:[ECHO BFR]],28,FALSE)</f>
        <v>-</v>
      </c>
      <c r="AZ1556" t="str">
        <f>VLOOKUP(Sheet1[[#This Row],[NPDES ID2]],Combined_Sheet__Major_Only___2[[NPDES ID2]:[ECHO BFR]],29,FALSE)</f>
        <v>thickening, preliminaryOps</v>
      </c>
      <c r="BA1556">
        <f>VLOOKUP(Sheet1[[#This Row],[NPDES ID2]],Combined_Sheet__Major_Only___2[[NPDES ID2]:[ECHO BFR]],17,FALSE)</f>
        <v>38.865271</v>
      </c>
      <c r="BB1556">
        <f>VLOOKUP(Sheet1[[#This Row],[NPDES ID2]],Combined_Sheet__Major_Only___2[[NPDES ID2]:[ECHO BFR]],18,FALSE)</f>
        <v>-92.435785999999993</v>
      </c>
      <c r="BC1556" s="2" t="str">
        <f>IF(ISNUMBER(SEARCH("aerobic",$AW1556)),"aerobic","")</f>
        <v/>
      </c>
      <c r="BD1556" s="2" t="str">
        <f>IF(ISNUMBER(SEARCH("anaer",$AW1556)),"anaer","")</f>
        <v>anaer</v>
      </c>
      <c r="BE1556" s="2" t="str">
        <f>IF(ISNUMBER(SEARCH("thickening",$AZ1556)),"thickening","")</f>
        <v>thickening</v>
      </c>
      <c r="BF1556" s="4" t="str">
        <f>IF(ISNUMBER(SEARCH("airDry",$AW1556)),"airDry","")</f>
        <v/>
      </c>
      <c r="BG1556" s="4" t="str">
        <f>IF(ISNUMBER(SEARCH("heatDry",$AY1556)),"heatDry","")</f>
        <v/>
      </c>
      <c r="BH1556" s="4" t="str">
        <f>IF(AND(ISNUMBER(SEARCH("aerobic",$AW1556)),ISNUMBER(SEARCH("anaer",$AW1556))),"Combined Aer and Anaer.","")</f>
        <v/>
      </c>
    </row>
    <row r="1557" spans="1:60" x14ac:dyDescent="0.25">
      <c r="A1557" s="5">
        <v>2058</v>
      </c>
      <c r="B1557" t="s">
        <v>9682</v>
      </c>
      <c r="C1557">
        <v>1202.74</v>
      </c>
      <c r="D1557">
        <v>346.06467243740599</v>
      </c>
      <c r="E1557">
        <v>343.06170250296287</v>
      </c>
      <c r="F1557">
        <v>292.41696183731523</v>
      </c>
      <c r="G1557">
        <v>408.04532188142241</v>
      </c>
      <c r="H1557">
        <v>-138.1407912834363</v>
      </c>
      <c r="I1557">
        <v>-139.5619283751291</v>
      </c>
      <c r="J1557">
        <v>-158.3054347708055</v>
      </c>
      <c r="K1557">
        <v>-115.14542565150219</v>
      </c>
      <c r="L1557">
        <v>913.28530395763471</v>
      </c>
      <c r="M1557">
        <v>907.86121400333138</v>
      </c>
      <c r="N1557">
        <v>888.89882495573374</v>
      </c>
      <c r="O1557">
        <v>953.47269184293327</v>
      </c>
      <c r="P1557">
        <v>37.659322640508073</v>
      </c>
      <c r="Q1557">
        <v>37.505179644170347</v>
      </c>
      <c r="R1557">
        <v>31.585256569294529</v>
      </c>
      <c r="S1557">
        <v>42.375039673965638</v>
      </c>
      <c r="T1557">
        <v>60950.924620752878</v>
      </c>
      <c r="U1557">
        <v>60951.027555888228</v>
      </c>
      <c r="V1557">
        <v>60909.227878019607</v>
      </c>
      <c r="W1557">
        <v>60992.773760945587</v>
      </c>
      <c r="X1557">
        <v>4783.4944343912039</v>
      </c>
      <c r="Y1557">
        <v>4809.3292955525276</v>
      </c>
      <c r="Z1557">
        <v>4577.2051860541887</v>
      </c>
      <c r="AA1557">
        <v>4912.8307951327533</v>
      </c>
      <c r="AB1557">
        <v>911.53825994645376</v>
      </c>
      <c r="AC1557">
        <v>898.8689656732779</v>
      </c>
      <c r="AD1557">
        <v>765.43986548864154</v>
      </c>
      <c r="AE1557">
        <v>1101.8133300960139</v>
      </c>
      <c r="AF1557">
        <v>56.224757395077113</v>
      </c>
      <c r="AG1557">
        <v>55.891245798272173</v>
      </c>
      <c r="AH1557">
        <v>54.723215087357588</v>
      </c>
      <c r="AI1557">
        <v>58.698281240456822</v>
      </c>
      <c r="AJ1557">
        <v>0.46343114378412159</v>
      </c>
      <c r="AK1557">
        <v>0.4634310940790547</v>
      </c>
      <c r="AL1557">
        <v>0.46340381795757513</v>
      </c>
      <c r="AM1557">
        <v>0.46345801482986759</v>
      </c>
      <c r="AN1557">
        <v>0.95992026775739514</v>
      </c>
      <c r="AO1557">
        <v>0.95992026775739481</v>
      </c>
      <c r="AP1557">
        <v>0.95992026775739481</v>
      </c>
      <c r="AQ1557">
        <v>0.95992026775739481</v>
      </c>
      <c r="AR1557">
        <v>11.799117339628911</v>
      </c>
      <c r="AS1557">
        <v>11.7991173396289</v>
      </c>
      <c r="AT1557">
        <v>11.7991173396289</v>
      </c>
      <c r="AU1557">
        <v>11.7991173396289</v>
      </c>
      <c r="AV1557" t="str">
        <f>VLOOKUP(Sheet1[[#This Row],[NPDES ID2]],Combined_Sheet__Major_Only___2[[NPDES ID2]:[ECHO BFR]],3,FALSE)</f>
        <v>NY</v>
      </c>
      <c r="AW1557" t="s">
        <v>54</v>
      </c>
      <c r="AX1557" t="str">
        <f>VLOOKUP(Sheet1[[#This Row],[NPDES ID2]],Combined_Sheet__Major_Only___2[[NPDES ID2]:[ECHO BFR]],27,FALSE)</f>
        <v>-</v>
      </c>
      <c r="AY1557" t="str">
        <f>VLOOKUP(Sheet1[[#This Row],[NPDES ID2]],Combined_Sheet__Major_Only___2[[NPDES ID2]:[ECHO BFR]],28,FALSE)</f>
        <v>-</v>
      </c>
      <c r="AZ1557" t="str">
        <f>VLOOKUP(Sheet1[[#This Row],[NPDES ID2]],Combined_Sheet__Major_Only___2[[NPDES ID2]:[ECHO BFR]],29,FALSE)</f>
        <v>preliminaryOps, thickening</v>
      </c>
      <c r="BA1557">
        <f>VLOOKUP(Sheet1[[#This Row],[NPDES ID2]],Combined_Sheet__Major_Only___2[[NPDES ID2]:[ECHO BFR]],17,FALSE)</f>
        <v>41.494190000000003</v>
      </c>
      <c r="BB1557">
        <f>VLOOKUP(Sheet1[[#This Row],[NPDES ID2]],Combined_Sheet__Major_Only___2[[NPDES ID2]:[ECHO BFR]],18,FALSE)</f>
        <v>-74.007990000000007</v>
      </c>
      <c r="BC1557" s="2" t="str">
        <f>IF(ISNUMBER(SEARCH("aerobic",$AW1557)),"aerobic","")</f>
        <v/>
      </c>
      <c r="BD1557" s="2" t="str">
        <f>IF(ISNUMBER(SEARCH("anaer",$AW1557)),"anaer","")</f>
        <v/>
      </c>
      <c r="BE1557" s="2" t="str">
        <f>IF(ISNUMBER(SEARCH("thickening",$AZ1557)),"thickening","")</f>
        <v>thickening</v>
      </c>
      <c r="BF1557" s="3" t="str">
        <f>IF(ISNUMBER(SEARCH("airDry",$AW1557)),"airDry","")</f>
        <v/>
      </c>
      <c r="BG1557" s="3" t="str">
        <f>IF(ISNUMBER(SEARCH("heatDry",$AY1557)),"heatDry","")</f>
        <v/>
      </c>
      <c r="BH1557" s="3" t="str">
        <f>IF(AND(ISNUMBER(SEARCH("aerobic",$AW1557)),ISNUMBER(SEARCH("anaer",$AW1557))),"Combined Aer and Anaer.","")</f>
        <v/>
      </c>
    </row>
    <row r="1558" spans="1:60" x14ac:dyDescent="0.25">
      <c r="A1558" s="5">
        <v>421</v>
      </c>
      <c r="B1558" t="s">
        <v>2113</v>
      </c>
      <c r="C1558">
        <v>628.16</v>
      </c>
      <c r="D1558">
        <v>348.37087404329839</v>
      </c>
      <c r="E1558">
        <v>341.30923146426392</v>
      </c>
      <c r="F1558">
        <v>292.08597812969981</v>
      </c>
      <c r="G1558">
        <v>417.40994195357388</v>
      </c>
      <c r="H1558">
        <v>-111.7930149071817</v>
      </c>
      <c r="I1558">
        <v>-113.11963320539689</v>
      </c>
      <c r="J1558">
        <v>-132.506124701743</v>
      </c>
      <c r="K1558">
        <v>-90.135599179589079</v>
      </c>
      <c r="L1558">
        <v>429.24248933410991</v>
      </c>
      <c r="M1558">
        <v>427.62560449262008</v>
      </c>
      <c r="N1558">
        <v>421.97173082712737</v>
      </c>
      <c r="O1558">
        <v>441.22357343313581</v>
      </c>
      <c r="P1558">
        <v>14.728879859375271</v>
      </c>
      <c r="Q1558">
        <v>14.855033960383111</v>
      </c>
      <c r="R1558">
        <v>12.06032810329398</v>
      </c>
      <c r="S1558">
        <v>17.154956011732839</v>
      </c>
      <c r="T1558">
        <v>60873.909906544912</v>
      </c>
      <c r="U1558">
        <v>60874.012715424979</v>
      </c>
      <c r="V1558">
        <v>60832.264307023288</v>
      </c>
      <c r="W1558">
        <v>60915.707716602577</v>
      </c>
      <c r="X1558">
        <v>4009.613733060195</v>
      </c>
      <c r="Y1558">
        <v>4024.2146834304222</v>
      </c>
      <c r="Z1558">
        <v>3897.9625469146372</v>
      </c>
      <c r="AA1558">
        <v>4079.031252916855</v>
      </c>
      <c r="AB1558">
        <v>623.35578373126918</v>
      </c>
      <c r="AC1558">
        <v>615.76271089975899</v>
      </c>
      <c r="AD1558">
        <v>542.12223083085814</v>
      </c>
      <c r="AE1558">
        <v>721.90040685921019</v>
      </c>
      <c r="AF1558">
        <v>66.968531771214316</v>
      </c>
      <c r="AG1558">
        <v>66.716485219999811</v>
      </c>
      <c r="AH1558">
        <v>65.83405949472747</v>
      </c>
      <c r="AI1558">
        <v>68.83749536783769</v>
      </c>
      <c r="AJ1558">
        <v>0.59458982847560937</v>
      </c>
      <c r="AK1558">
        <v>0.5945898011887818</v>
      </c>
      <c r="AL1558">
        <v>0.59457471199760847</v>
      </c>
      <c r="AM1558">
        <v>0.59460469279782568</v>
      </c>
      <c r="AN1558">
        <v>0.95987247922269647</v>
      </c>
      <c r="AO1558">
        <v>0.95987247922269658</v>
      </c>
      <c r="AP1558">
        <v>0.95987247922269658</v>
      </c>
      <c r="AQ1558">
        <v>0.95987247922269658</v>
      </c>
      <c r="AR1558">
        <v>15.83388229620574</v>
      </c>
      <c r="AS1558">
        <v>15.83388229620574</v>
      </c>
      <c r="AT1558">
        <v>15.83388229620574</v>
      </c>
      <c r="AU1558">
        <v>15.83388229620574</v>
      </c>
      <c r="AV1558" t="str">
        <f>VLOOKUP(Sheet1[[#This Row],[NPDES ID2]],Combined_Sheet__Major_Only___2[[NPDES ID2]:[ECHO BFR]],3,FALSE)</f>
        <v>WA</v>
      </c>
      <c r="AW1558" t="s">
        <v>41</v>
      </c>
      <c r="AX1558" t="str">
        <f>VLOOKUP(Sheet1[[#This Row],[NPDES ID2]],Combined_Sheet__Major_Only___2[[NPDES ID2]:[ECHO BFR]],27,FALSE)</f>
        <v>-</v>
      </c>
      <c r="AY1558" t="str">
        <f>VLOOKUP(Sheet1[[#This Row],[NPDES ID2]],Combined_Sheet__Major_Only___2[[NPDES ID2]:[ECHO BFR]],28,FALSE)</f>
        <v>-</v>
      </c>
      <c r="AZ1558" t="str">
        <f>VLOOKUP(Sheet1[[#This Row],[NPDES ID2]],Combined_Sheet__Major_Only___2[[NPDES ID2]:[ECHO BFR]],29,FALSE)</f>
        <v>preliminaryOps, thickening</v>
      </c>
      <c r="BA1558">
        <f>VLOOKUP(Sheet1[[#This Row],[NPDES ID2]],Combined_Sheet__Major_Only___2[[NPDES ID2]:[ECHO BFR]],17,FALSE)</f>
        <v>47.205596999999997</v>
      </c>
      <c r="BB1558">
        <f>VLOOKUP(Sheet1[[#This Row],[NPDES ID2]],Combined_Sheet__Major_Only___2[[NPDES ID2]:[ECHO BFR]],18,FALSE)</f>
        <v>-122.32131699999999</v>
      </c>
      <c r="BC1558" s="2" t="str">
        <f>IF(ISNUMBER(SEARCH("aerobic",$AW1558)),"aerobic","")</f>
        <v>aerobic</v>
      </c>
      <c r="BD1558" s="2" t="str">
        <f>IF(ISNUMBER(SEARCH("anaer",$AW1558)),"anaer","")</f>
        <v/>
      </c>
      <c r="BE1558" s="2" t="str">
        <f>IF(ISNUMBER(SEARCH("thickening",$AZ1558)),"thickening","")</f>
        <v>thickening</v>
      </c>
      <c r="BF1558" s="4" t="str">
        <f>IF(ISNUMBER(SEARCH("airDry",$AW1558)),"airDry","")</f>
        <v/>
      </c>
      <c r="BG1558" s="4" t="str">
        <f>IF(ISNUMBER(SEARCH("heatDry",$AY1558)),"heatDry","")</f>
        <v/>
      </c>
      <c r="BH1558" s="4" t="str">
        <f>IF(AND(ISNUMBER(SEARCH("aerobic",$AW1558)),ISNUMBER(SEARCH("anaer",$AW1558))),"Combined Aer and Anaer.","")</f>
        <v/>
      </c>
    </row>
    <row r="1559" spans="1:60" x14ac:dyDescent="0.25">
      <c r="A1559" s="5">
        <v>454</v>
      </c>
      <c r="B1559" t="s">
        <v>2269</v>
      </c>
      <c r="C1559">
        <v>490</v>
      </c>
      <c r="D1559">
        <v>347.81404228202751</v>
      </c>
      <c r="E1559">
        <v>343.67136642627429</v>
      </c>
      <c r="F1559">
        <v>281.45143036243587</v>
      </c>
      <c r="G1559">
        <v>422.3774463511885</v>
      </c>
      <c r="H1559">
        <v>-106.2731996939572</v>
      </c>
      <c r="I1559">
        <v>-107.6608790612746</v>
      </c>
      <c r="J1559">
        <v>-127.20653267378439</v>
      </c>
      <c r="K1559">
        <v>-84.891447484698034</v>
      </c>
      <c r="L1559">
        <v>351.00472105213771</v>
      </c>
      <c r="M1559">
        <v>349.8665909441259</v>
      </c>
      <c r="N1559">
        <v>345.88657561990789</v>
      </c>
      <c r="O1559">
        <v>359.43851162188929</v>
      </c>
      <c r="P1559">
        <v>11.45676250100605</v>
      </c>
      <c r="Q1559">
        <v>11.603302436923739</v>
      </c>
      <c r="R1559">
        <v>9.3204932662429201</v>
      </c>
      <c r="S1559">
        <v>13.509867159206459</v>
      </c>
      <c r="T1559">
        <v>60870.691456648012</v>
      </c>
      <c r="U1559">
        <v>60870.794260251867</v>
      </c>
      <c r="V1559">
        <v>60829.047994404507</v>
      </c>
      <c r="W1559">
        <v>60912.487121616017</v>
      </c>
      <c r="X1559">
        <v>3824.4729519601119</v>
      </c>
      <c r="Y1559">
        <v>3836.7329865072279</v>
      </c>
      <c r="Z1559">
        <v>3732.2832880522792</v>
      </c>
      <c r="AA1559">
        <v>3881.4825948433881</v>
      </c>
      <c r="AB1559">
        <v>569.22087150632001</v>
      </c>
      <c r="AC1559">
        <v>562.75347294903463</v>
      </c>
      <c r="AD1559">
        <v>498.03921447427109</v>
      </c>
      <c r="AE1559">
        <v>653.84003873943368</v>
      </c>
      <c r="AF1559">
        <v>70.202393543383735</v>
      </c>
      <c r="AG1559">
        <v>69.974925872399538</v>
      </c>
      <c r="AH1559">
        <v>69.178650973310994</v>
      </c>
      <c r="AI1559">
        <v>71.888978577020481</v>
      </c>
      <c r="AJ1559">
        <v>0.63415571040913621</v>
      </c>
      <c r="AK1559">
        <v>0.63415568918364995</v>
      </c>
      <c r="AL1559">
        <v>0.63414393333011576</v>
      </c>
      <c r="AM1559">
        <v>0.63416729094507152</v>
      </c>
      <c r="AN1559">
        <v>0.95987047965590189</v>
      </c>
      <c r="AO1559">
        <v>0.95987047965590211</v>
      </c>
      <c r="AP1559">
        <v>0.95987047965590211</v>
      </c>
      <c r="AQ1559">
        <v>0.95987047965590211</v>
      </c>
      <c r="AR1559">
        <v>17.05101475907956</v>
      </c>
      <c r="AS1559">
        <v>17.05101475907956</v>
      </c>
      <c r="AT1559">
        <v>17.05101475907956</v>
      </c>
      <c r="AU1559">
        <v>17.05101475907956</v>
      </c>
      <c r="AV1559" t="str">
        <f>VLOOKUP(Sheet1[[#This Row],[NPDES ID2]],Combined_Sheet__Major_Only___2[[NPDES ID2]:[ECHO BFR]],3,FALSE)</f>
        <v>WA</v>
      </c>
      <c r="AW1559" t="s">
        <v>12185</v>
      </c>
      <c r="AX1559" t="str">
        <f>VLOOKUP(Sheet1[[#This Row],[NPDES ID2]],Combined_Sheet__Major_Only___2[[NPDES ID2]:[ECHO BFR]],27,FALSE)</f>
        <v>-</v>
      </c>
      <c r="AY1559" t="str">
        <f>VLOOKUP(Sheet1[[#This Row],[NPDES ID2]],Combined_Sheet__Major_Only___2[[NPDES ID2]:[ECHO BFR]],28,FALSE)</f>
        <v>-</v>
      </c>
      <c r="AZ1559" t="str">
        <f>VLOOKUP(Sheet1[[#This Row],[NPDES ID2]],Combined_Sheet__Major_Only___2[[NPDES ID2]:[ECHO BFR]],29,FALSE)</f>
        <v>thickening, preliminaryOps</v>
      </c>
      <c r="BA1559">
        <f>VLOOKUP(Sheet1[[#This Row],[NPDES ID2]],Combined_Sheet__Major_Only___2[[NPDES ID2]:[ECHO BFR]],17,FALSE)</f>
        <v>46.064194000000001</v>
      </c>
      <c r="BB1559">
        <f>VLOOKUP(Sheet1[[#This Row],[NPDES ID2]],Combined_Sheet__Major_Only___2[[NPDES ID2]:[ECHO BFR]],18,FALSE)</f>
        <v>-118.375175</v>
      </c>
      <c r="BC1559" s="2" t="str">
        <f>IF(ISNUMBER(SEARCH("aerobic",$AW1559)),"aerobic","")</f>
        <v/>
      </c>
      <c r="BD1559" s="2" t="str">
        <f>IF(ISNUMBER(SEARCH("anaer",$AW1559)),"anaer","")</f>
        <v>anaer</v>
      </c>
      <c r="BE1559" s="2" t="str">
        <f>IF(ISNUMBER(SEARCH("thickening",$AZ1559)),"thickening","")</f>
        <v>thickening</v>
      </c>
      <c r="BF1559" s="3" t="str">
        <f>IF(ISNUMBER(SEARCH("airDry",$AW1559)),"airDry","")</f>
        <v/>
      </c>
      <c r="BG1559" s="3" t="str">
        <f>IF(ISNUMBER(SEARCH("heatDry",$AY1559)),"heatDry","")</f>
        <v/>
      </c>
      <c r="BH1559" s="3" t="str">
        <f>IF(AND(ISNUMBER(SEARCH("aerobic",$AW1559)),ISNUMBER(SEARCH("anaer",$AW1559))),"Combined Aer and Anaer.","")</f>
        <v/>
      </c>
    </row>
    <row r="1560" spans="1:60" x14ac:dyDescent="0.25">
      <c r="A1560" s="5">
        <v>1949</v>
      </c>
      <c r="B1560" t="s">
        <v>9188</v>
      </c>
      <c r="C1560">
        <v>2404</v>
      </c>
      <c r="D1560">
        <v>556.92599643029894</v>
      </c>
      <c r="E1560">
        <v>552.48579892617136</v>
      </c>
      <c r="F1560">
        <v>455.95846341047059</v>
      </c>
      <c r="G1560">
        <v>647.53869864728472</v>
      </c>
      <c r="H1560">
        <v>-108.6287766939206</v>
      </c>
      <c r="I1560">
        <v>-110.1158719693596</v>
      </c>
      <c r="J1560">
        <v>-129.43467159297609</v>
      </c>
      <c r="K1560">
        <v>-86.929110831756489</v>
      </c>
      <c r="L1560">
        <v>1681.2659976006209</v>
      </c>
      <c r="M1560">
        <v>1675.369071814785</v>
      </c>
      <c r="N1560">
        <v>1654.7677314461239</v>
      </c>
      <c r="O1560">
        <v>1724.9406189487811</v>
      </c>
      <c r="P1560">
        <v>56.286099750577421</v>
      </c>
      <c r="Q1560">
        <v>56.856384045996563</v>
      </c>
      <c r="R1560">
        <v>45.944466795542141</v>
      </c>
      <c r="S1560">
        <v>65.961828082402477</v>
      </c>
      <c r="T1560">
        <v>60863.958204479233</v>
      </c>
      <c r="U1560">
        <v>60864.06099704482</v>
      </c>
      <c r="V1560">
        <v>60822.319213590898</v>
      </c>
      <c r="W1560">
        <v>60905.749381749702</v>
      </c>
      <c r="X1560">
        <v>3916.9660482121162</v>
      </c>
      <c r="Y1560">
        <v>3930.426763735285</v>
      </c>
      <c r="Z1560">
        <v>3815.1832228557309</v>
      </c>
      <c r="AA1560">
        <v>3980.0808904569908</v>
      </c>
      <c r="AB1560">
        <v>595.8032978853372</v>
      </c>
      <c r="AC1560">
        <v>588.80686162994402</v>
      </c>
      <c r="AD1560">
        <v>519.72395886855497</v>
      </c>
      <c r="AE1560">
        <v>687.28012454951272</v>
      </c>
      <c r="AF1560">
        <v>68.544650390367266</v>
      </c>
      <c r="AG1560">
        <v>68.305042572285856</v>
      </c>
      <c r="AH1560">
        <v>67.463867398925657</v>
      </c>
      <c r="AI1560">
        <v>70.32421710825021</v>
      </c>
      <c r="AJ1560">
        <v>0.61386908479022739</v>
      </c>
      <c r="AK1560">
        <v>0.61386897866216183</v>
      </c>
      <c r="AL1560">
        <v>0.61381120481741558</v>
      </c>
      <c r="AM1560">
        <v>0.61392600378707562</v>
      </c>
      <c r="AN1560">
        <v>0.95986629575913085</v>
      </c>
      <c r="AO1560">
        <v>0.95986629575913118</v>
      </c>
      <c r="AP1560">
        <v>0.95986629575913118</v>
      </c>
      <c r="AQ1560">
        <v>0.95986629575913118</v>
      </c>
      <c r="AR1560">
        <v>16.425436653196879</v>
      </c>
      <c r="AS1560">
        <v>16.425436653196879</v>
      </c>
      <c r="AT1560">
        <v>16.425436653196879</v>
      </c>
      <c r="AU1560">
        <v>16.425436653196879</v>
      </c>
      <c r="AV1560" t="str">
        <f>VLOOKUP(Sheet1[[#This Row],[NPDES ID2]],Combined_Sheet__Major_Only___2[[NPDES ID2]:[ECHO BFR]],3,FALSE)</f>
        <v>HI</v>
      </c>
      <c r="AW1560" t="s">
        <v>12185</v>
      </c>
      <c r="AX1560" t="str">
        <f>VLOOKUP(Sheet1[[#This Row],[NPDES ID2]],Combined_Sheet__Major_Only___2[[NPDES ID2]:[ECHO BFR]],27,FALSE)</f>
        <v>-</v>
      </c>
      <c r="AY1560" t="str">
        <f>VLOOKUP(Sheet1[[#This Row],[NPDES ID2]],Combined_Sheet__Major_Only___2[[NPDES ID2]:[ECHO BFR]],28,FALSE)</f>
        <v>-</v>
      </c>
      <c r="AZ1560" t="str">
        <f>VLOOKUP(Sheet1[[#This Row],[NPDES ID2]],Combined_Sheet__Major_Only___2[[NPDES ID2]:[ECHO BFR]],29,FALSE)</f>
        <v>thickening</v>
      </c>
      <c r="BA1560">
        <f>VLOOKUP(Sheet1[[#This Row],[NPDES ID2]],Combined_Sheet__Major_Only___2[[NPDES ID2]:[ECHO BFR]],17,FALSE)</f>
        <v>21.304500000000001</v>
      </c>
      <c r="BB1560">
        <f>VLOOKUP(Sheet1[[#This Row],[NPDES ID2]],Combined_Sheet__Major_Only___2[[NPDES ID2]:[ECHO BFR]],18,FALSE)</f>
        <v>-157.88205600000001</v>
      </c>
      <c r="BC1560" s="2" t="str">
        <f>IF(ISNUMBER(SEARCH("aerobic",$AW1560)),"aerobic","")</f>
        <v/>
      </c>
      <c r="BD1560" s="2" t="str">
        <f>IF(ISNUMBER(SEARCH("anaer",$AW1560)),"anaer","")</f>
        <v>anaer</v>
      </c>
      <c r="BE1560" s="2" t="str">
        <f>IF(ISNUMBER(SEARCH("thickening",$AZ1560)),"thickening","")</f>
        <v>thickening</v>
      </c>
      <c r="BF1560" s="4" t="str">
        <f>IF(ISNUMBER(SEARCH("airDry",$AW1560)),"airDry","")</f>
        <v/>
      </c>
      <c r="BG1560" s="4" t="str">
        <f>IF(ISNUMBER(SEARCH("heatDry",$AY1560)),"heatDry","")</f>
        <v/>
      </c>
      <c r="BH1560" s="4" t="str">
        <f>IF(AND(ISNUMBER(SEARCH("aerobic",$AW1560)),ISNUMBER(SEARCH("anaer",$AW1560))),"Combined Aer and Anaer.","")</f>
        <v/>
      </c>
    </row>
    <row r="1561" spans="1:60" x14ac:dyDescent="0.25">
      <c r="A1561" s="5">
        <v>2304</v>
      </c>
      <c r="B1561" t="s">
        <v>10765</v>
      </c>
      <c r="C1561">
        <v>414.47</v>
      </c>
      <c r="D1561">
        <v>382.00275102855062</v>
      </c>
      <c r="E1561">
        <v>377.44051701768291</v>
      </c>
      <c r="F1561">
        <v>300.01587577981149</v>
      </c>
      <c r="G1561">
        <v>470.03455415536041</v>
      </c>
      <c r="H1561">
        <v>-110.7842583640455</v>
      </c>
      <c r="I1561">
        <v>-112.1666550698958</v>
      </c>
      <c r="J1561">
        <v>-131.5400792726129</v>
      </c>
      <c r="K1561">
        <v>-89.197285647895555</v>
      </c>
      <c r="L1561">
        <v>285.73540928812912</v>
      </c>
      <c r="M1561">
        <v>284.68774285117769</v>
      </c>
      <c r="N1561">
        <v>281.02390663656342</v>
      </c>
      <c r="O1561">
        <v>293.49903867375048</v>
      </c>
      <c r="P1561">
        <v>9.7134104704346971</v>
      </c>
      <c r="Q1561">
        <v>9.8024222083962762</v>
      </c>
      <c r="R1561">
        <v>7.9441363345699409</v>
      </c>
      <c r="S1561">
        <v>11.339309187317051</v>
      </c>
      <c r="T1561">
        <v>60863.472829409897</v>
      </c>
      <c r="U1561">
        <v>60863.575621179793</v>
      </c>
      <c r="V1561">
        <v>60821.834160844926</v>
      </c>
      <c r="W1561">
        <v>60905.263683178993</v>
      </c>
      <c r="X1561">
        <v>3973.605773905068</v>
      </c>
      <c r="Y1561">
        <v>3987.756626188801</v>
      </c>
      <c r="Z1561">
        <v>3865.7880588135058</v>
      </c>
      <c r="AA1561">
        <v>4040.574033630433</v>
      </c>
      <c r="AB1561">
        <v>612.54576307206662</v>
      </c>
      <c r="AC1561">
        <v>605.18394893241657</v>
      </c>
      <c r="AD1561">
        <v>533.35989583967716</v>
      </c>
      <c r="AE1561">
        <v>708.39580535084224</v>
      </c>
      <c r="AF1561">
        <v>67.562395767851442</v>
      </c>
      <c r="AG1561">
        <v>67.314814060473623</v>
      </c>
      <c r="AH1561">
        <v>66.448277480910477</v>
      </c>
      <c r="AI1561">
        <v>69.397933752537341</v>
      </c>
      <c r="AJ1561">
        <v>0.60185301647449041</v>
      </c>
      <c r="AK1561">
        <v>0.60185299850127694</v>
      </c>
      <c r="AL1561">
        <v>0.60184303937197159</v>
      </c>
      <c r="AM1561">
        <v>0.60186282705051541</v>
      </c>
      <c r="AN1561">
        <v>0.95986599412388496</v>
      </c>
      <c r="AO1561">
        <v>0.95986599412388496</v>
      </c>
      <c r="AP1561">
        <v>0.95986599412388496</v>
      </c>
      <c r="AQ1561">
        <v>0.95986599412388496</v>
      </c>
      <c r="AR1561">
        <v>16.057468463853489</v>
      </c>
      <c r="AS1561">
        <v>16.0574684638535</v>
      </c>
      <c r="AT1561">
        <v>16.0574684638535</v>
      </c>
      <c r="AU1561">
        <v>16.0574684638535</v>
      </c>
      <c r="AV1561" t="str">
        <f>VLOOKUP(Sheet1[[#This Row],[NPDES ID2]],Combined_Sheet__Major_Only___2[[NPDES ID2]:[ECHO BFR]],3,FALSE)</f>
        <v>WA</v>
      </c>
      <c r="AW1561" t="s">
        <v>12185</v>
      </c>
      <c r="AX1561" t="str">
        <f>VLOOKUP(Sheet1[[#This Row],[NPDES ID2]],Combined_Sheet__Major_Only___2[[NPDES ID2]:[ECHO BFR]],27,FALSE)</f>
        <v>-</v>
      </c>
      <c r="AY1561" t="str">
        <f>VLOOKUP(Sheet1[[#This Row],[NPDES ID2]],Combined_Sheet__Major_Only___2[[NPDES ID2]:[ECHO BFR]],28,FALSE)</f>
        <v>-</v>
      </c>
      <c r="AZ1561" t="str">
        <f>VLOOKUP(Sheet1[[#This Row],[NPDES ID2]],Combined_Sheet__Major_Only___2[[NPDES ID2]:[ECHO BFR]],29,FALSE)</f>
        <v>thickening</v>
      </c>
      <c r="BA1561">
        <f>VLOOKUP(Sheet1[[#This Row],[NPDES ID2]],Combined_Sheet__Major_Only___2[[NPDES ID2]:[ECHO BFR]],17,FALSE)</f>
        <v>47.411212999999996</v>
      </c>
      <c r="BB1561">
        <f>VLOOKUP(Sheet1[[#This Row],[NPDES ID2]],Combined_Sheet__Major_Only___2[[NPDES ID2]:[ECHO BFR]],18,FALSE)</f>
        <v>-122.31825600000001</v>
      </c>
      <c r="BC1561" s="2" t="str">
        <f>IF(ISNUMBER(SEARCH("aerobic",$AW1561)),"aerobic","")</f>
        <v/>
      </c>
      <c r="BD1561" s="2" t="str">
        <f>IF(ISNUMBER(SEARCH("anaer",$AW1561)),"anaer","")</f>
        <v>anaer</v>
      </c>
      <c r="BE1561" s="2" t="str">
        <f>IF(ISNUMBER(SEARCH("thickening",$AZ1561)),"thickening","")</f>
        <v>thickening</v>
      </c>
      <c r="BF1561" s="3" t="str">
        <f>IF(ISNUMBER(SEARCH("airDry",$AW1561)),"airDry","")</f>
        <v/>
      </c>
      <c r="BG1561" s="3" t="str">
        <f>IF(ISNUMBER(SEARCH("heatDry",$AY1561)),"heatDry","")</f>
        <v/>
      </c>
      <c r="BH1561" s="3" t="str">
        <f>IF(AND(ISNUMBER(SEARCH("aerobic",$AW1561)),ISNUMBER(SEARCH("anaer",$AW1561))),"Combined Aer and Anaer.","")</f>
        <v/>
      </c>
    </row>
    <row r="1562" spans="1:60" x14ac:dyDescent="0.25">
      <c r="A1562" s="5">
        <v>195</v>
      </c>
      <c r="B1562" t="s">
        <v>1041</v>
      </c>
      <c r="C1562">
        <v>3303</v>
      </c>
      <c r="D1562">
        <v>715.42675481624872</v>
      </c>
      <c r="E1562">
        <v>713.2995394118567</v>
      </c>
      <c r="F1562">
        <v>578.26060015840801</v>
      </c>
      <c r="G1562">
        <v>833.76022299753981</v>
      </c>
      <c r="H1562">
        <v>-109.1918320568476</v>
      </c>
      <c r="I1562">
        <v>-110.6855524652738</v>
      </c>
      <c r="J1562">
        <v>-129.95902572042769</v>
      </c>
      <c r="K1562">
        <v>-87.364358836238523</v>
      </c>
      <c r="L1562">
        <v>2294.8218020947561</v>
      </c>
      <c r="M1562">
        <v>2286.602576111482</v>
      </c>
      <c r="N1562">
        <v>2257.9010364690221</v>
      </c>
      <c r="O1562">
        <v>2355.6814347127488</v>
      </c>
      <c r="P1562">
        <v>77.362149276978585</v>
      </c>
      <c r="Q1562">
        <v>78.110667888189397</v>
      </c>
      <c r="R1562">
        <v>63.205287517028637</v>
      </c>
      <c r="S1562">
        <v>90.507187161474064</v>
      </c>
      <c r="T1562">
        <v>60823.873197146553</v>
      </c>
      <c r="U1562">
        <v>60823.975923998172</v>
      </c>
      <c r="V1562">
        <v>60782.260825535282</v>
      </c>
      <c r="W1562">
        <v>60865.637657849169</v>
      </c>
      <c r="X1562">
        <v>3940.2934634519129</v>
      </c>
      <c r="Y1562">
        <v>3954.0741467401481</v>
      </c>
      <c r="Z1562">
        <v>3835.8443434236801</v>
      </c>
      <c r="AA1562">
        <v>4005.1090022956628</v>
      </c>
      <c r="AB1562">
        <v>603.05705504156083</v>
      </c>
      <c r="AC1562">
        <v>595.91090837055913</v>
      </c>
      <c r="AD1562">
        <v>525.59002637712763</v>
      </c>
      <c r="AE1562">
        <v>696.50494543947605</v>
      </c>
      <c r="AF1562">
        <v>68.097248554409092</v>
      </c>
      <c r="AG1562">
        <v>67.854460924436324</v>
      </c>
      <c r="AH1562">
        <v>67.001020383290367</v>
      </c>
      <c r="AI1562">
        <v>69.90179281134472</v>
      </c>
      <c r="AJ1562">
        <v>0.6083955759180294</v>
      </c>
      <c r="AK1562">
        <v>0.60839542894202536</v>
      </c>
      <c r="AL1562">
        <v>0.60831607112825115</v>
      </c>
      <c r="AM1562">
        <v>0.60847376397229846</v>
      </c>
      <c r="AN1562">
        <v>0.95984136973730283</v>
      </c>
      <c r="AO1562">
        <v>0.9598413697373025</v>
      </c>
      <c r="AP1562">
        <v>0.9598413697373025</v>
      </c>
      <c r="AQ1562">
        <v>0.9598413697373025</v>
      </c>
      <c r="AR1562">
        <v>16.256336219211111</v>
      </c>
      <c r="AS1562">
        <v>16.256336219211111</v>
      </c>
      <c r="AT1562">
        <v>16.256336219211111</v>
      </c>
      <c r="AU1562">
        <v>16.256336219211111</v>
      </c>
      <c r="AV1562" t="str">
        <f>VLOOKUP(Sheet1[[#This Row],[NPDES ID2]],Combined_Sheet__Major_Only___2[[NPDES ID2]:[ECHO BFR]],3,FALSE)</f>
        <v>SC</v>
      </c>
      <c r="AW1562" t="s">
        <v>41</v>
      </c>
      <c r="AX1562" t="str">
        <f>VLOOKUP(Sheet1[[#This Row],[NPDES ID2]],Combined_Sheet__Major_Only___2[[NPDES ID2]:[ECHO BFR]],27,FALSE)</f>
        <v>other</v>
      </c>
      <c r="AY1562" t="str">
        <f>VLOOKUP(Sheet1[[#This Row],[NPDES ID2]],Combined_Sheet__Major_Only___2[[NPDES ID2]:[ECHO BFR]],28,FALSE)</f>
        <v>highTempCompost</v>
      </c>
      <c r="AZ1562" t="str">
        <f>VLOOKUP(Sheet1[[#This Row],[NPDES ID2]],Combined_Sheet__Major_Only___2[[NPDES ID2]:[ECHO BFR]],29,FALSE)</f>
        <v>thickening</v>
      </c>
      <c r="BA1562">
        <f>VLOOKUP(Sheet1[[#This Row],[NPDES ID2]],Combined_Sheet__Major_Only___2[[NPDES ID2]:[ECHO BFR]],17,FALSE)</f>
        <v>33.642950999999996</v>
      </c>
      <c r="BB1562">
        <f>VLOOKUP(Sheet1[[#This Row],[NPDES ID2]],Combined_Sheet__Major_Only___2[[NPDES ID2]:[ECHO BFR]],18,FALSE)</f>
        <v>-79.043802999999997</v>
      </c>
      <c r="BC1562" s="2" t="str">
        <f>IF(ISNUMBER(SEARCH("aerobic",$AW1562)),"aerobic","")</f>
        <v>aerobic</v>
      </c>
      <c r="BD1562" s="2" t="str">
        <f>IF(ISNUMBER(SEARCH("anaer",$AW1562)),"anaer","")</f>
        <v/>
      </c>
      <c r="BE1562" s="2" t="str">
        <f>IF(ISNUMBER(SEARCH("thickening",$AZ1562)),"thickening","")</f>
        <v>thickening</v>
      </c>
      <c r="BF1562" s="4" t="str">
        <f>IF(ISNUMBER(SEARCH("airDry",$AW1562)),"airDry","")</f>
        <v/>
      </c>
      <c r="BG1562" s="4" t="str">
        <f>IF(ISNUMBER(SEARCH("heatDry",$AY1562)),"heatDry","")</f>
        <v/>
      </c>
      <c r="BH1562" s="4" t="str">
        <f>IF(AND(ISNUMBER(SEARCH("aerobic",$AW1562)),ISNUMBER(SEARCH("anaer",$AW1562))),"Combined Aer and Anaer.","")</f>
        <v/>
      </c>
    </row>
    <row r="1563" spans="1:60" x14ac:dyDescent="0.25">
      <c r="A1563" s="5">
        <v>1078</v>
      </c>
      <c r="B1563" t="s">
        <v>5197</v>
      </c>
      <c r="C1563">
        <v>361.12</v>
      </c>
      <c r="D1563">
        <v>392.38147138344982</v>
      </c>
      <c r="E1563">
        <v>388.69072047505239</v>
      </c>
      <c r="F1563">
        <v>303.94783650344101</v>
      </c>
      <c r="G1563">
        <v>483.12762824902143</v>
      </c>
      <c r="H1563">
        <v>-107.0075177035399</v>
      </c>
      <c r="I1563">
        <v>-108.35113629178259</v>
      </c>
      <c r="J1563">
        <v>-127.9132450568974</v>
      </c>
      <c r="K1563">
        <v>-85.603505272436493</v>
      </c>
      <c r="L1563">
        <v>257.10511518878002</v>
      </c>
      <c r="M1563">
        <v>256.25434328890162</v>
      </c>
      <c r="N1563">
        <v>253.27900931917421</v>
      </c>
      <c r="O1563">
        <v>263.40975149175318</v>
      </c>
      <c r="P1563">
        <v>8.4466627969687682</v>
      </c>
      <c r="Q1563">
        <v>8.5486164366150419</v>
      </c>
      <c r="R1563">
        <v>6.8775935008801836</v>
      </c>
      <c r="S1563">
        <v>9.9448599239722881</v>
      </c>
      <c r="T1563">
        <v>60823.2035234676</v>
      </c>
      <c r="U1563">
        <v>60823.306249221379</v>
      </c>
      <c r="V1563">
        <v>60781.591596566963</v>
      </c>
      <c r="W1563">
        <v>60864.967537834193</v>
      </c>
      <c r="X1563">
        <v>3844.971752434366</v>
      </c>
      <c r="Y1563">
        <v>3857.5262507461798</v>
      </c>
      <c r="Z1563">
        <v>3750.4542412598089</v>
      </c>
      <c r="AA1563">
        <v>3903.4630862298941</v>
      </c>
      <c r="AB1563">
        <v>575.38888306682645</v>
      </c>
      <c r="AC1563">
        <v>568.79387603027203</v>
      </c>
      <c r="AD1563">
        <v>503.06604245998068</v>
      </c>
      <c r="AE1563">
        <v>661.60568114273337</v>
      </c>
      <c r="AF1563">
        <v>69.773725972816052</v>
      </c>
      <c r="AG1563">
        <v>69.542962142743278</v>
      </c>
      <c r="AH1563">
        <v>68.735321123989934</v>
      </c>
      <c r="AI1563">
        <v>71.484537748277546</v>
      </c>
      <c r="AJ1563">
        <v>0.62890902189183817</v>
      </c>
      <c r="AK1563">
        <v>0.62890900626351942</v>
      </c>
      <c r="AL1563">
        <v>0.62890034093391578</v>
      </c>
      <c r="AM1563">
        <v>0.62891755792978921</v>
      </c>
      <c r="AN1563">
        <v>0.95984095305180572</v>
      </c>
      <c r="AO1563">
        <v>0.95984095305180528</v>
      </c>
      <c r="AP1563">
        <v>0.95984095305180528</v>
      </c>
      <c r="AQ1563">
        <v>0.95984095305180528</v>
      </c>
      <c r="AR1563">
        <v>16.889736200840169</v>
      </c>
      <c r="AS1563">
        <v>16.889736200840169</v>
      </c>
      <c r="AT1563">
        <v>16.889736200840169</v>
      </c>
      <c r="AU1563">
        <v>16.889736200840169</v>
      </c>
      <c r="AV1563" t="str">
        <f>VLOOKUP(Sheet1[[#This Row],[NPDES ID2]],Combined_Sheet__Major_Only___2[[NPDES ID2]:[ECHO BFR]],3,FALSE)</f>
        <v>HI</v>
      </c>
      <c r="AW1563" t="s">
        <v>12185</v>
      </c>
      <c r="AX1563" t="str">
        <f>VLOOKUP(Sheet1[[#This Row],[NPDES ID2]],Combined_Sheet__Major_Only___2[[NPDES ID2]:[ECHO BFR]],27,FALSE)</f>
        <v>-</v>
      </c>
      <c r="AY1563" t="str">
        <f>VLOOKUP(Sheet1[[#This Row],[NPDES ID2]],Combined_Sheet__Major_Only___2[[NPDES ID2]:[ECHO BFR]],28,FALSE)</f>
        <v>-</v>
      </c>
      <c r="AZ1563" t="str">
        <f>VLOOKUP(Sheet1[[#This Row],[NPDES ID2]],Combined_Sheet__Major_Only___2[[NPDES ID2]:[ECHO BFR]],29,FALSE)</f>
        <v>preliminaryOps, thickening</v>
      </c>
      <c r="BA1563">
        <f>VLOOKUP(Sheet1[[#This Row],[NPDES ID2]],Combined_Sheet__Major_Only___2[[NPDES ID2]:[ECHO BFR]],17,FALSE)</f>
        <v>21.287333</v>
      </c>
      <c r="BB1563">
        <f>VLOOKUP(Sheet1[[#This Row],[NPDES ID2]],Combined_Sheet__Major_Only___2[[NPDES ID2]:[ECHO BFR]],18,FALSE)</f>
        <v>-157.67183299999999</v>
      </c>
      <c r="BC1563" s="2" t="str">
        <f>IF(ISNUMBER(SEARCH("aerobic",$AW1563)),"aerobic","")</f>
        <v/>
      </c>
      <c r="BD1563" s="2" t="str">
        <f>IF(ISNUMBER(SEARCH("anaer",$AW1563)),"anaer","")</f>
        <v>anaer</v>
      </c>
      <c r="BE1563" s="2" t="str">
        <f>IF(ISNUMBER(SEARCH("thickening",$AZ1563)),"thickening","")</f>
        <v>thickening</v>
      </c>
      <c r="BF1563" s="3" t="str">
        <f>IF(ISNUMBER(SEARCH("airDry",$AW1563)),"airDry","")</f>
        <v/>
      </c>
      <c r="BG1563" s="3" t="str">
        <f>IF(ISNUMBER(SEARCH("heatDry",$AY1563)),"heatDry","")</f>
        <v/>
      </c>
      <c r="BH1563" s="3" t="str">
        <f>IF(AND(ISNUMBER(SEARCH("aerobic",$AW1563)),ISNUMBER(SEARCH("anaer",$AW1563))),"Combined Aer and Anaer.","")</f>
        <v/>
      </c>
    </row>
    <row r="1564" spans="1:60" x14ac:dyDescent="0.25">
      <c r="A1564" s="5">
        <v>820</v>
      </c>
      <c r="B1564" t="s">
        <v>4011</v>
      </c>
      <c r="C1564">
        <v>1173</v>
      </c>
      <c r="D1564">
        <v>376.43886547250781</v>
      </c>
      <c r="E1564">
        <v>373.28613724382689</v>
      </c>
      <c r="F1564">
        <v>319.8049636149093</v>
      </c>
      <c r="G1564">
        <v>441.60056989086718</v>
      </c>
      <c r="H1564">
        <v>-110.2692815601865</v>
      </c>
      <c r="I1564">
        <v>-111.6568484587151</v>
      </c>
      <c r="J1564">
        <v>-131.03158048722949</v>
      </c>
      <c r="K1564">
        <v>-88.62262332554505</v>
      </c>
      <c r="L1564">
        <v>810.95538866447282</v>
      </c>
      <c r="M1564">
        <v>808.00731174134125</v>
      </c>
      <c r="N1564">
        <v>797.70143482922799</v>
      </c>
      <c r="O1564">
        <v>832.79731044982896</v>
      </c>
      <c r="P1564">
        <v>27.48454341826616</v>
      </c>
      <c r="Q1564">
        <v>27.741566171994339</v>
      </c>
      <c r="R1564">
        <v>22.469809260501901</v>
      </c>
      <c r="S1564">
        <v>32.109940967139813</v>
      </c>
      <c r="T1564">
        <v>60736.204089459723</v>
      </c>
      <c r="U1564">
        <v>60736.306672589621</v>
      </c>
      <c r="V1564">
        <v>60694.649936330163</v>
      </c>
      <c r="W1564">
        <v>60777.910118897838</v>
      </c>
      <c r="X1564">
        <v>3954.0867692083179</v>
      </c>
      <c r="Y1564">
        <v>3968.073762103365</v>
      </c>
      <c r="Z1564">
        <v>3847.7001786886731</v>
      </c>
      <c r="AA1564">
        <v>4020.144099438</v>
      </c>
      <c r="AB1564">
        <v>607.92603009558468</v>
      </c>
      <c r="AC1564">
        <v>600.65563274394503</v>
      </c>
      <c r="AD1564">
        <v>529.52407180304749</v>
      </c>
      <c r="AE1564">
        <v>702.70496116166782</v>
      </c>
      <c r="AF1564">
        <v>67.755969866635795</v>
      </c>
      <c r="AG1564">
        <v>67.510050982595047</v>
      </c>
      <c r="AH1564">
        <v>66.648367650866518</v>
      </c>
      <c r="AI1564">
        <v>69.580373881366071</v>
      </c>
      <c r="AJ1564">
        <v>0.60422078304421378</v>
      </c>
      <c r="AK1564">
        <v>0.60422073188141412</v>
      </c>
      <c r="AL1564">
        <v>0.60419257703768758</v>
      </c>
      <c r="AM1564">
        <v>0.60424851922907397</v>
      </c>
      <c r="AN1564">
        <v>0.95978674648486784</v>
      </c>
      <c r="AO1564">
        <v>0.95978674648486795</v>
      </c>
      <c r="AP1564">
        <v>0.95978674648486795</v>
      </c>
      <c r="AQ1564">
        <v>0.95978674648486795</v>
      </c>
      <c r="AR1564">
        <v>16.129676137195329</v>
      </c>
      <c r="AS1564">
        <v>16.129676137195329</v>
      </c>
      <c r="AT1564">
        <v>16.129676137195329</v>
      </c>
      <c r="AU1564">
        <v>16.129676137195329</v>
      </c>
      <c r="AV1564" t="str">
        <f>VLOOKUP(Sheet1[[#This Row],[NPDES ID2]],Combined_Sheet__Major_Only___2[[NPDES ID2]:[ECHO BFR]],3,FALSE)</f>
        <v>CA</v>
      </c>
      <c r="AW1564" t="s">
        <v>12185</v>
      </c>
      <c r="AX1564" t="str">
        <f>VLOOKUP(Sheet1[[#This Row],[NPDES ID2]],Combined_Sheet__Major_Only___2[[NPDES ID2]:[ECHO BFR]],27,FALSE)</f>
        <v>methaneBioCaptureRecover</v>
      </c>
      <c r="AY1564" t="str">
        <f>VLOOKUP(Sheet1[[#This Row],[NPDES ID2]],Combined_Sheet__Major_Only___2[[NPDES ID2]:[ECHO BFR]],28,FALSE)</f>
        <v>-</v>
      </c>
      <c r="AZ1564" t="str">
        <f>VLOOKUP(Sheet1[[#This Row],[NPDES ID2]],Combined_Sheet__Major_Only___2[[NPDES ID2]:[ECHO BFR]],29,FALSE)</f>
        <v>preliminaryOps, thickening</v>
      </c>
      <c r="BA1564">
        <f>VLOOKUP(Sheet1[[#This Row],[NPDES ID2]],Combined_Sheet__Major_Only___2[[NPDES ID2]:[ECHO BFR]],17,FALSE)</f>
        <v>38.235833</v>
      </c>
      <c r="BB1564">
        <f>VLOOKUP(Sheet1[[#This Row],[NPDES ID2]],Combined_Sheet__Major_Only___2[[NPDES ID2]:[ECHO BFR]],18,FALSE)</f>
        <v>-122.28611100000001</v>
      </c>
      <c r="BC1564" s="2" t="str">
        <f>IF(ISNUMBER(SEARCH("aerobic",$AW1564)),"aerobic","")</f>
        <v/>
      </c>
      <c r="BD1564" s="2" t="str">
        <f>IF(ISNUMBER(SEARCH("anaer",$AW1564)),"anaer","")</f>
        <v>anaer</v>
      </c>
      <c r="BE1564" s="2" t="str">
        <f>IF(ISNUMBER(SEARCH("thickening",$AZ1564)),"thickening","")</f>
        <v>thickening</v>
      </c>
      <c r="BF1564" s="3" t="str">
        <f>IF(ISNUMBER(SEARCH("airDry",$AW1564)),"airDry","")</f>
        <v/>
      </c>
      <c r="BG1564" s="3" t="str">
        <f>IF(ISNUMBER(SEARCH("heatDry",$AY1564)),"heatDry","")</f>
        <v/>
      </c>
      <c r="BH1564" s="3" t="str">
        <f>IF(AND(ISNUMBER(SEARCH("aerobic",$AW1564)),ISNUMBER(SEARCH("anaer",$AW1564))),"Combined Aer and Anaer.","")</f>
        <v/>
      </c>
    </row>
    <row r="1565" spans="1:60" x14ac:dyDescent="0.25">
      <c r="A1565" s="5">
        <v>2204</v>
      </c>
      <c r="B1565" t="s">
        <v>10332</v>
      </c>
      <c r="C1565">
        <v>641.73</v>
      </c>
      <c r="D1565">
        <v>342.51836549634652</v>
      </c>
      <c r="E1565">
        <v>335.51783104008382</v>
      </c>
      <c r="F1565">
        <v>288.31808220688919</v>
      </c>
      <c r="G1565">
        <v>409.64334113600103</v>
      </c>
      <c r="H1565">
        <v>-109.98158106666619</v>
      </c>
      <c r="I1565">
        <v>-111.3659552128461</v>
      </c>
      <c r="J1565">
        <v>-130.76457689945221</v>
      </c>
      <c r="K1565">
        <v>-88.406984561669077</v>
      </c>
      <c r="L1565">
        <v>445.20314683292389</v>
      </c>
      <c r="M1565">
        <v>443.60221984226501</v>
      </c>
      <c r="N1565">
        <v>438.00420426307909</v>
      </c>
      <c r="O1565">
        <v>457.06591833239628</v>
      </c>
      <c r="P1565">
        <v>15.03363815864275</v>
      </c>
      <c r="Q1565">
        <v>15.177824082598679</v>
      </c>
      <c r="R1565">
        <v>12.284845631323529</v>
      </c>
      <c r="S1565">
        <v>17.579233562611861</v>
      </c>
      <c r="T1565">
        <v>60726.418304819083</v>
      </c>
      <c r="U1565">
        <v>60726.520871906498</v>
      </c>
      <c r="V1565">
        <v>60684.870650141907</v>
      </c>
      <c r="W1565">
        <v>60768.117812053591</v>
      </c>
      <c r="X1565">
        <v>3939.739411019636</v>
      </c>
      <c r="Y1565">
        <v>3953.5485385526099</v>
      </c>
      <c r="Z1565">
        <v>3834.8294044865211</v>
      </c>
      <c r="AA1565">
        <v>4004.8551024657231</v>
      </c>
      <c r="AB1565">
        <v>603.73182520949172</v>
      </c>
      <c r="AC1565">
        <v>596.54618066129729</v>
      </c>
      <c r="AD1565">
        <v>526.11903758980839</v>
      </c>
      <c r="AE1565">
        <v>697.39447712620131</v>
      </c>
      <c r="AF1565">
        <v>67.989872996880294</v>
      </c>
      <c r="AG1565">
        <v>67.745600988530498</v>
      </c>
      <c r="AH1565">
        <v>66.89035330526066</v>
      </c>
      <c r="AI1565">
        <v>69.801237778214741</v>
      </c>
      <c r="AJ1565">
        <v>0.6070819934541013</v>
      </c>
      <c r="AK1565">
        <v>0.60708196560182182</v>
      </c>
      <c r="AL1565">
        <v>0.60706656369941236</v>
      </c>
      <c r="AM1565">
        <v>0.60709716582715822</v>
      </c>
      <c r="AN1565">
        <v>0.95978064011809527</v>
      </c>
      <c r="AO1565">
        <v>0.95978064011809505</v>
      </c>
      <c r="AP1565">
        <v>0.95978064011809505</v>
      </c>
      <c r="AQ1565">
        <v>0.95978064011809505</v>
      </c>
      <c r="AR1565">
        <v>16.218121671966369</v>
      </c>
      <c r="AS1565">
        <v>16.218121671966369</v>
      </c>
      <c r="AT1565">
        <v>16.218121671966369</v>
      </c>
      <c r="AU1565">
        <v>16.218121671966369</v>
      </c>
      <c r="AV1565" t="str">
        <f>VLOOKUP(Sheet1[[#This Row],[NPDES ID2]],Combined_Sheet__Major_Only___2[[NPDES ID2]:[ECHO BFR]],3,FALSE)</f>
        <v>FL</v>
      </c>
      <c r="AW1565" t="s">
        <v>41</v>
      </c>
      <c r="AX1565" t="str">
        <f>VLOOKUP(Sheet1[[#This Row],[NPDES ID2]],Combined_Sheet__Major_Only___2[[NPDES ID2]:[ECHO BFR]],27,FALSE)</f>
        <v>-</v>
      </c>
      <c r="AY1565" t="str">
        <f>VLOOKUP(Sheet1[[#This Row],[NPDES ID2]],Combined_Sheet__Major_Only___2[[NPDES ID2]:[ECHO BFR]],28,FALSE)</f>
        <v>-</v>
      </c>
      <c r="AZ1565" t="str">
        <f>VLOOKUP(Sheet1[[#This Row],[NPDES ID2]],Combined_Sheet__Major_Only___2[[NPDES ID2]:[ECHO BFR]],29,FALSE)</f>
        <v>thickening</v>
      </c>
      <c r="BA1565">
        <f>VLOOKUP(Sheet1[[#This Row],[NPDES ID2]],Combined_Sheet__Major_Only___2[[NPDES ID2]:[ECHO BFR]],17,FALSE)</f>
        <v>30.393056000000001</v>
      </c>
      <c r="BB1565">
        <f>VLOOKUP(Sheet1[[#This Row],[NPDES ID2]],Combined_Sheet__Major_Only___2[[NPDES ID2]:[ECHO BFR]],18,FALSE)</f>
        <v>-86.444999999999993</v>
      </c>
      <c r="BC1565" s="2" t="str">
        <f>IF(ISNUMBER(SEARCH("aerobic",$AW1565)),"aerobic","")</f>
        <v>aerobic</v>
      </c>
      <c r="BD1565" s="2" t="str">
        <f>IF(ISNUMBER(SEARCH("anaer",$AW1565)),"anaer","")</f>
        <v/>
      </c>
      <c r="BE1565" s="2" t="str">
        <f>IF(ISNUMBER(SEARCH("thickening",$AZ1565)),"thickening","")</f>
        <v>thickening</v>
      </c>
      <c r="BF1565" s="3" t="str">
        <f>IF(ISNUMBER(SEARCH("airDry",$AW1565)),"airDry","")</f>
        <v/>
      </c>
      <c r="BG1565" s="3" t="str">
        <f>IF(ISNUMBER(SEARCH("heatDry",$AY1565)),"heatDry","")</f>
        <v/>
      </c>
      <c r="BH1565" s="3" t="str">
        <f>IF(AND(ISNUMBER(SEARCH("aerobic",$AW1565)),ISNUMBER(SEARCH("anaer",$AW1565))),"Combined Aer and Anaer.","")</f>
        <v/>
      </c>
    </row>
    <row r="1566" spans="1:60" x14ac:dyDescent="0.25">
      <c r="A1566" s="5">
        <v>1093</v>
      </c>
      <c r="B1566" t="s">
        <v>5267</v>
      </c>
      <c r="C1566">
        <v>347.7</v>
      </c>
      <c r="D1566">
        <v>375.50914051109328</v>
      </c>
      <c r="E1566">
        <v>372.03649995389162</v>
      </c>
      <c r="F1566">
        <v>289.81337495191178</v>
      </c>
      <c r="G1566">
        <v>466.66132414342371</v>
      </c>
      <c r="H1566">
        <v>-138.5300582740594</v>
      </c>
      <c r="I1566">
        <v>-139.8009039693093</v>
      </c>
      <c r="J1566">
        <v>-158.42788910863251</v>
      </c>
      <c r="K1566">
        <v>-115.66838853731571</v>
      </c>
      <c r="L1566">
        <v>263.57135252938269</v>
      </c>
      <c r="M1566">
        <v>262.00409217205629</v>
      </c>
      <c r="N1566">
        <v>256.52288051670672</v>
      </c>
      <c r="O1566">
        <v>275.18570456790007</v>
      </c>
      <c r="P1566">
        <v>10.875711752442459</v>
      </c>
      <c r="Q1566">
        <v>10.83009404111178</v>
      </c>
      <c r="R1566">
        <v>9.1221391482092891</v>
      </c>
      <c r="S1566">
        <v>12.23616420895854</v>
      </c>
      <c r="T1566">
        <v>60722.698575317787</v>
      </c>
      <c r="U1566">
        <v>60722.801136307222</v>
      </c>
      <c r="V1566">
        <v>60681.15339080384</v>
      </c>
      <c r="W1566">
        <v>60764.395603360899</v>
      </c>
      <c r="X1566">
        <v>4768.4551328268772</v>
      </c>
      <c r="Y1566">
        <v>4794.235857058904</v>
      </c>
      <c r="Z1566">
        <v>4562.5353321046832</v>
      </c>
      <c r="AA1566">
        <v>4897.579911095736</v>
      </c>
      <c r="AB1566">
        <v>909.4078619998777</v>
      </c>
      <c r="AC1566">
        <v>896.77833821302715</v>
      </c>
      <c r="AD1566">
        <v>763.54690744130312</v>
      </c>
      <c r="AE1566">
        <v>1099.5242166295591</v>
      </c>
      <c r="AF1566">
        <v>56.188358517856869</v>
      </c>
      <c r="AG1566">
        <v>55.854367744066352</v>
      </c>
      <c r="AH1566">
        <v>54.685692260398703</v>
      </c>
      <c r="AI1566">
        <v>58.664159863842237</v>
      </c>
      <c r="AJ1566">
        <v>0.46298766992518542</v>
      </c>
      <c r="AK1566">
        <v>0.46298765572378581</v>
      </c>
      <c r="AL1566">
        <v>0.46297978740334539</v>
      </c>
      <c r="AM1566">
        <v>0.46299542088489659</v>
      </c>
      <c r="AN1566">
        <v>0.95977831850629569</v>
      </c>
      <c r="AO1566">
        <v>0.95977831850629591</v>
      </c>
      <c r="AP1566">
        <v>0.95977831850629591</v>
      </c>
      <c r="AQ1566">
        <v>0.95977831850629591</v>
      </c>
      <c r="AR1566">
        <v>11.786141049418729</v>
      </c>
      <c r="AS1566">
        <v>11.786141049418729</v>
      </c>
      <c r="AT1566">
        <v>11.786141049418729</v>
      </c>
      <c r="AU1566">
        <v>11.786141049418729</v>
      </c>
      <c r="AV1566" t="str">
        <f>VLOOKUP(Sheet1[[#This Row],[NPDES ID2]],Combined_Sheet__Major_Only___2[[NPDES ID2]:[ECHO BFR]],3,FALSE)</f>
        <v>MA</v>
      </c>
      <c r="AW1566" t="s">
        <v>54</v>
      </c>
      <c r="AX1566" t="str">
        <f>VLOOKUP(Sheet1[[#This Row],[NPDES ID2]],Combined_Sheet__Major_Only___2[[NPDES ID2]:[ECHO BFR]],27,FALSE)</f>
        <v>-</v>
      </c>
      <c r="AY1566" t="str">
        <f>VLOOKUP(Sheet1[[#This Row],[NPDES ID2]],Combined_Sheet__Major_Only___2[[NPDES ID2]:[ECHO BFR]],28,FALSE)</f>
        <v>-</v>
      </c>
      <c r="AZ1566" t="str">
        <f>VLOOKUP(Sheet1[[#This Row],[NPDES ID2]],Combined_Sheet__Major_Only___2[[NPDES ID2]:[ECHO BFR]],29,FALSE)</f>
        <v>thickening</v>
      </c>
      <c r="BA1566">
        <f>VLOOKUP(Sheet1[[#This Row],[NPDES ID2]],Combined_Sheet__Major_Only___2[[NPDES ID2]:[ECHO BFR]],17,FALSE)</f>
        <v>42.277698000000001</v>
      </c>
      <c r="BB1566">
        <f>VLOOKUP(Sheet1[[#This Row],[NPDES ID2]],Combined_Sheet__Major_Only___2[[NPDES ID2]:[ECHO BFR]],18,FALSE)</f>
        <v>-72.648897000000005</v>
      </c>
      <c r="BC1566" s="2" t="str">
        <f>IF(ISNUMBER(SEARCH("aerobic",$AW1566)),"aerobic","")</f>
        <v/>
      </c>
      <c r="BD1566" s="2" t="str">
        <f>IF(ISNUMBER(SEARCH("anaer",$AW1566)),"anaer","")</f>
        <v/>
      </c>
      <c r="BE1566" s="2" t="str">
        <f>IF(ISNUMBER(SEARCH("thickening",$AZ1566)),"thickening","")</f>
        <v>thickening</v>
      </c>
      <c r="BF1566" s="4" t="str">
        <f>IF(ISNUMBER(SEARCH("airDry",$AW1566)),"airDry","")</f>
        <v/>
      </c>
      <c r="BG1566" s="4" t="str">
        <f>IF(ISNUMBER(SEARCH("heatDry",$AY1566)),"heatDry","")</f>
        <v/>
      </c>
      <c r="BH1566" s="4" t="str">
        <f>IF(AND(ISNUMBER(SEARCH("aerobic",$AW1566)),ISNUMBER(SEARCH("anaer",$AW1566))),"Combined Aer and Anaer.","")</f>
        <v/>
      </c>
    </row>
    <row r="1567" spans="1:60" x14ac:dyDescent="0.25">
      <c r="A1567" s="5">
        <v>948</v>
      </c>
      <c r="B1567" t="s">
        <v>4601</v>
      </c>
      <c r="C1567">
        <v>625.85</v>
      </c>
      <c r="D1567">
        <v>317.86260499647273</v>
      </c>
      <c r="E1567">
        <v>313.19801620004768</v>
      </c>
      <c r="F1567">
        <v>264.22825624305801</v>
      </c>
      <c r="G1567">
        <v>384.33055646054009</v>
      </c>
      <c r="H1567">
        <v>-138.94449762293061</v>
      </c>
      <c r="I1567">
        <v>-140.25185820352209</v>
      </c>
      <c r="J1567">
        <v>-158.86710575334149</v>
      </c>
      <c r="K1567">
        <v>-116.0250879314854</v>
      </c>
      <c r="L1567">
        <v>469.05365335337052</v>
      </c>
      <c r="M1567">
        <v>466.23838447913818</v>
      </c>
      <c r="N1567">
        <v>456.39372652722489</v>
      </c>
      <c r="O1567">
        <v>489.91509607722492</v>
      </c>
      <c r="P1567">
        <v>19.436973859256678</v>
      </c>
      <c r="Q1567">
        <v>19.34358918126977</v>
      </c>
      <c r="R1567">
        <v>16.311992923716289</v>
      </c>
      <c r="S1567">
        <v>21.859375663640201</v>
      </c>
      <c r="T1567">
        <v>60699.352262582499</v>
      </c>
      <c r="U1567">
        <v>60699.454785298767</v>
      </c>
      <c r="V1567">
        <v>60657.822581669723</v>
      </c>
      <c r="W1567">
        <v>60741.033730360308</v>
      </c>
      <c r="X1567">
        <v>4786.2106380172736</v>
      </c>
      <c r="Y1567">
        <v>4812.3109431725125</v>
      </c>
      <c r="Z1567">
        <v>4577.6809735854013</v>
      </c>
      <c r="AA1567">
        <v>4917.0226650066134</v>
      </c>
      <c r="AB1567">
        <v>918.09810816193669</v>
      </c>
      <c r="AC1567">
        <v>905.37109829552742</v>
      </c>
      <c r="AD1567">
        <v>769.97891933779192</v>
      </c>
      <c r="AE1567">
        <v>1111.550734664148</v>
      </c>
      <c r="AF1567">
        <v>55.959786426943268</v>
      </c>
      <c r="AG1567">
        <v>55.624128939754499</v>
      </c>
      <c r="AH1567">
        <v>54.449290829826147</v>
      </c>
      <c r="AI1567">
        <v>58.448351084034208</v>
      </c>
      <c r="AJ1567">
        <v>0.46020306550861922</v>
      </c>
      <c r="AK1567">
        <v>0.46020303993013961</v>
      </c>
      <c r="AL1567">
        <v>0.46018891271273488</v>
      </c>
      <c r="AM1567">
        <v>0.46021698230913782</v>
      </c>
      <c r="AN1567">
        <v>0.959763741142869</v>
      </c>
      <c r="AO1567">
        <v>0.95976374114286933</v>
      </c>
      <c r="AP1567">
        <v>0.95976374114286933</v>
      </c>
      <c r="AQ1567">
        <v>0.95976374114286933</v>
      </c>
      <c r="AR1567">
        <v>11.70027425985424</v>
      </c>
      <c r="AS1567">
        <v>11.700274259854231</v>
      </c>
      <c r="AT1567">
        <v>11.700274259854231</v>
      </c>
      <c r="AU1567">
        <v>11.700274259854231</v>
      </c>
      <c r="AV1567" t="str">
        <f>VLOOKUP(Sheet1[[#This Row],[NPDES ID2]],Combined_Sheet__Major_Only___2[[NPDES ID2]:[ECHO BFR]],3,FALSE)</f>
        <v>FL</v>
      </c>
      <c r="AW1567" t="s">
        <v>54</v>
      </c>
      <c r="AX1567" t="str">
        <f>VLOOKUP(Sheet1[[#This Row],[NPDES ID2]],Combined_Sheet__Major_Only___2[[NPDES ID2]:[ECHO BFR]],27,FALSE)</f>
        <v>other</v>
      </c>
      <c r="AY1567" t="str">
        <f>VLOOKUP(Sheet1[[#This Row],[NPDES ID2]],Combined_Sheet__Major_Only___2[[NPDES ID2]:[ECHO BFR]],28,FALSE)</f>
        <v>-</v>
      </c>
      <c r="AZ1567" t="str">
        <f>VLOOKUP(Sheet1[[#This Row],[NPDES ID2]],Combined_Sheet__Major_Only___2[[NPDES ID2]:[ECHO BFR]],29,FALSE)</f>
        <v>thickening</v>
      </c>
      <c r="BA1567">
        <f>VLOOKUP(Sheet1[[#This Row],[NPDES ID2]],Combined_Sheet__Major_Only___2[[NPDES ID2]:[ECHO BFR]],17,FALSE)</f>
        <v>30.115227999999998</v>
      </c>
      <c r="BB1567">
        <f>VLOOKUP(Sheet1[[#This Row],[NPDES ID2]],Combined_Sheet__Major_Only___2[[NPDES ID2]:[ECHO BFR]],18,FALSE)</f>
        <v>-81.815077000000002</v>
      </c>
      <c r="BC1567" s="2" t="str">
        <f>IF(ISNUMBER(SEARCH("aerobic",$AW1567)),"aerobic","")</f>
        <v/>
      </c>
      <c r="BD1567" s="2" t="str">
        <f>IF(ISNUMBER(SEARCH("anaer",$AW1567)),"anaer","")</f>
        <v/>
      </c>
      <c r="BE1567" s="2" t="str">
        <f>IF(ISNUMBER(SEARCH("thickening",$AZ1567)),"thickening","")</f>
        <v>thickening</v>
      </c>
      <c r="BF1567" s="3" t="str">
        <f>IF(ISNUMBER(SEARCH("airDry",$AW1567)),"airDry","")</f>
        <v/>
      </c>
      <c r="BG1567" s="3" t="str">
        <f>IF(ISNUMBER(SEARCH("heatDry",$AY1567)),"heatDry","")</f>
        <v/>
      </c>
      <c r="BH1567" s="3" t="str">
        <f>IF(AND(ISNUMBER(SEARCH("aerobic",$AW1567)),ISNUMBER(SEARCH("anaer",$AW1567))),"Combined Aer and Anaer.","")</f>
        <v/>
      </c>
    </row>
    <row r="1568" spans="1:60" x14ac:dyDescent="0.25">
      <c r="A1568" s="5">
        <v>1752</v>
      </c>
      <c r="B1568" t="s">
        <v>8206</v>
      </c>
      <c r="C1568">
        <v>24.2</v>
      </c>
      <c r="D1568">
        <v>3904.8922380409681</v>
      </c>
      <c r="E1568">
        <v>3866.273385278645</v>
      </c>
      <c r="F1568">
        <v>2614.29217140746</v>
      </c>
      <c r="G1568">
        <v>5136.7082009912219</v>
      </c>
      <c r="H1568">
        <v>-110.2249967639557</v>
      </c>
      <c r="I1568">
        <v>-111.6450951481583</v>
      </c>
      <c r="J1568">
        <v>-131.00939412894229</v>
      </c>
      <c r="K1568">
        <v>-88.706596473941687</v>
      </c>
      <c r="L1568">
        <v>16.774766018318939</v>
      </c>
      <c r="M1568">
        <v>16.714294912784109</v>
      </c>
      <c r="N1568">
        <v>16.502777252034491</v>
      </c>
      <c r="O1568">
        <v>17.222928772508102</v>
      </c>
      <c r="P1568">
        <v>0.56697170228978233</v>
      </c>
      <c r="Q1568">
        <v>0.57237898413173904</v>
      </c>
      <c r="R1568">
        <v>0.46335644736367271</v>
      </c>
      <c r="S1568">
        <v>0.66281048266838261</v>
      </c>
      <c r="T1568">
        <v>60685.640454615343</v>
      </c>
      <c r="U1568">
        <v>60685.742954852984</v>
      </c>
      <c r="V1568">
        <v>60644.119879311853</v>
      </c>
      <c r="W1568">
        <v>60727.312783503767</v>
      </c>
      <c r="X1568">
        <v>3940.406244083501</v>
      </c>
      <c r="Y1568">
        <v>3954.2424805305191</v>
      </c>
      <c r="Z1568">
        <v>3835.210221132425</v>
      </c>
      <c r="AA1568">
        <v>4005.706432827586</v>
      </c>
      <c r="AB1568">
        <v>604.29499054500297</v>
      </c>
      <c r="AC1568">
        <v>597.08987743321461</v>
      </c>
      <c r="AD1568">
        <v>526.56147855207894</v>
      </c>
      <c r="AE1568">
        <v>698.13503603624724</v>
      </c>
      <c r="AF1568">
        <v>67.93094308983602</v>
      </c>
      <c r="AG1568">
        <v>67.686067983232448</v>
      </c>
      <c r="AH1568">
        <v>66.829495194182542</v>
      </c>
      <c r="AI1568">
        <v>69.745808568413466</v>
      </c>
      <c r="AJ1568">
        <v>0.60636110452447345</v>
      </c>
      <c r="AK1568">
        <v>0.60636110348048478</v>
      </c>
      <c r="AL1568">
        <v>0.60636052291098397</v>
      </c>
      <c r="AM1568">
        <v>0.60636167642004868</v>
      </c>
      <c r="AN1568">
        <v>0.95975517460715709</v>
      </c>
      <c r="AO1568">
        <v>0.95975517460715742</v>
      </c>
      <c r="AP1568">
        <v>0.95975517460715742</v>
      </c>
      <c r="AQ1568">
        <v>0.95975517460715742</v>
      </c>
      <c r="AR1568">
        <v>16.19645521494499</v>
      </c>
      <c r="AS1568">
        <v>16.196455214945001</v>
      </c>
      <c r="AT1568">
        <v>16.196455214945001</v>
      </c>
      <c r="AU1568">
        <v>16.196455214945001</v>
      </c>
      <c r="AV1568" t="str">
        <f>VLOOKUP(Sheet1[[#This Row],[NPDES ID2]],Combined_Sheet__Major_Only___2[[NPDES ID2]:[ECHO BFR]],3,FALSE)</f>
        <v>VA</v>
      </c>
      <c r="AW1568" t="s">
        <v>41</v>
      </c>
      <c r="AX1568" t="str">
        <f>VLOOKUP(Sheet1[[#This Row],[NPDES ID2]],Combined_Sheet__Major_Only___2[[NPDES ID2]:[ECHO BFR]],27,FALSE)</f>
        <v>-</v>
      </c>
      <c r="AY1568" t="str">
        <f>VLOOKUP(Sheet1[[#This Row],[NPDES ID2]],Combined_Sheet__Major_Only___2[[NPDES ID2]:[ECHO BFR]],28,FALSE)</f>
        <v>-</v>
      </c>
      <c r="AZ1568" t="str">
        <f>VLOOKUP(Sheet1[[#This Row],[NPDES ID2]],Combined_Sheet__Major_Only___2[[NPDES ID2]:[ECHO BFR]],29,FALSE)</f>
        <v>thickening</v>
      </c>
      <c r="BA1568">
        <f>VLOOKUP(Sheet1[[#This Row],[NPDES ID2]],Combined_Sheet__Major_Only___2[[NPDES ID2]:[ECHO BFR]],17,FALSE)</f>
        <v>36.789793000000003</v>
      </c>
      <c r="BB1568">
        <f>VLOOKUP(Sheet1[[#This Row],[NPDES ID2]],Combined_Sheet__Major_Only___2[[NPDES ID2]:[ECHO BFR]],18,FALSE)</f>
        <v>-80.751883000000007</v>
      </c>
      <c r="BC1568" s="2" t="str">
        <f>IF(ISNUMBER(SEARCH("aerobic",$AW1568)),"aerobic","")</f>
        <v>aerobic</v>
      </c>
      <c r="BD1568" s="2" t="str">
        <f>IF(ISNUMBER(SEARCH("anaer",$AW1568)),"anaer","")</f>
        <v/>
      </c>
      <c r="BE1568" s="2" t="str">
        <f>IF(ISNUMBER(SEARCH("thickening",$AZ1568)),"thickening","")</f>
        <v>thickening</v>
      </c>
      <c r="BF1568" s="3" t="str">
        <f>IF(ISNUMBER(SEARCH("airDry",$AW1568)),"airDry","")</f>
        <v/>
      </c>
      <c r="BG1568" s="3" t="str">
        <f>IF(ISNUMBER(SEARCH("heatDry",$AY1568)),"heatDry","")</f>
        <v/>
      </c>
      <c r="BH1568" s="3" t="str">
        <f>IF(AND(ISNUMBER(SEARCH("aerobic",$AW1568)),ISNUMBER(SEARCH("anaer",$AW1568))),"Combined Aer and Anaer.","")</f>
        <v/>
      </c>
    </row>
    <row r="1569" spans="1:60" x14ac:dyDescent="0.25">
      <c r="A1569" s="5">
        <v>74</v>
      </c>
      <c r="B1569" t="s">
        <v>411</v>
      </c>
      <c r="C1569">
        <v>19.22</v>
      </c>
      <c r="D1569">
        <v>4841.1704933156088</v>
      </c>
      <c r="E1569">
        <v>4796.697639416825</v>
      </c>
      <c r="F1569">
        <v>3231.1262343576418</v>
      </c>
      <c r="G1569">
        <v>6374.6437813303328</v>
      </c>
      <c r="H1569">
        <v>-108.9505615781582</v>
      </c>
      <c r="I1569">
        <v>-110.3174537829014</v>
      </c>
      <c r="J1569">
        <v>-129.7847377079344</v>
      </c>
      <c r="K1569">
        <v>-87.490999940587997</v>
      </c>
      <c r="L1569">
        <v>13.467021450969179</v>
      </c>
      <c r="M1569">
        <v>13.420092316448651</v>
      </c>
      <c r="N1569">
        <v>13.255941769990329</v>
      </c>
      <c r="O1569">
        <v>13.81482256416083</v>
      </c>
      <c r="P1569">
        <v>0.45000638822335348</v>
      </c>
      <c r="Q1569">
        <v>0.45462992483561249</v>
      </c>
      <c r="R1569">
        <v>0.36722630779565912</v>
      </c>
      <c r="S1569">
        <v>0.5275701000454891</v>
      </c>
      <c r="T1569">
        <v>60624.991759183853</v>
      </c>
      <c r="U1569">
        <v>60625.094159996093</v>
      </c>
      <c r="V1569">
        <v>60583.511458899229</v>
      </c>
      <c r="W1569">
        <v>60666.623665852218</v>
      </c>
      <c r="X1569">
        <v>3894.2536186494708</v>
      </c>
      <c r="Y1569">
        <v>3907.552570834484</v>
      </c>
      <c r="Z1569">
        <v>3793.6270365466739</v>
      </c>
      <c r="AA1569">
        <v>3956.6409725261251</v>
      </c>
      <c r="AB1569">
        <v>591.2647401327647</v>
      </c>
      <c r="AC1569">
        <v>584.32717068467025</v>
      </c>
      <c r="AD1569">
        <v>515.92452246315463</v>
      </c>
      <c r="AE1569">
        <v>681.74903314265123</v>
      </c>
      <c r="AF1569">
        <v>68.666451756874892</v>
      </c>
      <c r="AG1569">
        <v>68.427173127454282</v>
      </c>
      <c r="AH1569">
        <v>67.590182451375753</v>
      </c>
      <c r="AI1569">
        <v>70.439832576302848</v>
      </c>
      <c r="AJ1569">
        <v>0.61535927928286993</v>
      </c>
      <c r="AK1569">
        <v>0.61535927845434857</v>
      </c>
      <c r="AL1569">
        <v>0.61535881768543044</v>
      </c>
      <c r="AM1569">
        <v>0.61535973316757953</v>
      </c>
      <c r="AN1569">
        <v>0.95971724017439841</v>
      </c>
      <c r="AO1569">
        <v>0.95971724017439808</v>
      </c>
      <c r="AP1569">
        <v>0.95971724017439808</v>
      </c>
      <c r="AQ1569">
        <v>0.95971724017439808</v>
      </c>
      <c r="AR1569">
        <v>16.47323675536925</v>
      </c>
      <c r="AS1569">
        <v>16.47323675536925</v>
      </c>
      <c r="AT1569">
        <v>16.47323675536925</v>
      </c>
      <c r="AU1569">
        <v>16.47323675536925</v>
      </c>
      <c r="AV1569" t="str">
        <f>VLOOKUP(Sheet1[[#This Row],[NPDES ID2]],Combined_Sheet__Major_Only___2[[NPDES ID2]:[ECHO BFR]],3,FALSE)</f>
        <v>PR</v>
      </c>
      <c r="AW1569" t="s">
        <v>41</v>
      </c>
      <c r="AX1569" t="str">
        <f>VLOOKUP(Sheet1[[#This Row],[NPDES ID2]],Combined_Sheet__Major_Only___2[[NPDES ID2]:[ECHO BFR]],27,FALSE)</f>
        <v>-</v>
      </c>
      <c r="AY1569" t="str">
        <f>VLOOKUP(Sheet1[[#This Row],[NPDES ID2]],Combined_Sheet__Major_Only___2[[NPDES ID2]:[ECHO BFR]],28,FALSE)</f>
        <v>thermoAerobicDigest</v>
      </c>
      <c r="AZ1569" t="str">
        <f>VLOOKUP(Sheet1[[#This Row],[NPDES ID2]],Combined_Sheet__Major_Only___2[[NPDES ID2]:[ECHO BFR]],29,FALSE)</f>
        <v>thickening</v>
      </c>
      <c r="BA1569">
        <f>VLOOKUP(Sheet1[[#This Row],[NPDES ID2]],Combined_Sheet__Major_Only___2[[NPDES ID2]:[ECHO BFR]],17,FALSE)</f>
        <v>18.345555999999998</v>
      </c>
      <c r="BB1569">
        <f>VLOOKUP(Sheet1[[#This Row],[NPDES ID2]],Combined_Sheet__Major_Only___2[[NPDES ID2]:[ECHO BFR]],18,FALSE)</f>
        <v>-66.327777999999995</v>
      </c>
      <c r="BC1569" s="2" t="str">
        <f>IF(ISNUMBER(SEARCH("aerobic",$AW1569)),"aerobic","")</f>
        <v>aerobic</v>
      </c>
      <c r="BD1569" s="2" t="str">
        <f>IF(ISNUMBER(SEARCH("anaer",$AW1569)),"anaer","")</f>
        <v/>
      </c>
      <c r="BE1569" s="2" t="str">
        <f>IF(ISNUMBER(SEARCH("thickening",$AZ1569)),"thickening","")</f>
        <v>thickening</v>
      </c>
      <c r="BF1569" s="3" t="str">
        <f>IF(ISNUMBER(SEARCH("airDry",$AW1569)),"airDry","")</f>
        <v/>
      </c>
      <c r="BG1569" s="3" t="str">
        <f>IF(ISNUMBER(SEARCH("heatDry",$AY1569)),"heatDry","")</f>
        <v/>
      </c>
      <c r="BH1569" s="3" t="str">
        <f>IF(AND(ISNUMBER(SEARCH("aerobic",$AW1569)),ISNUMBER(SEARCH("anaer",$AW1569))),"Combined Aer and Anaer.","")</f>
        <v/>
      </c>
    </row>
    <row r="1570" spans="1:60" x14ac:dyDescent="0.25">
      <c r="A1570" s="5">
        <v>1832</v>
      </c>
      <c r="B1570" t="s">
        <v>8662</v>
      </c>
      <c r="C1570">
        <v>15860</v>
      </c>
      <c r="D1570">
        <v>2947.3275613841329</v>
      </c>
      <c r="E1570">
        <v>2959.1182116790819</v>
      </c>
      <c r="F1570">
        <v>2356.1504697869709</v>
      </c>
      <c r="G1570">
        <v>3481.1626577602719</v>
      </c>
      <c r="H1570">
        <v>-104.3131845757846</v>
      </c>
      <c r="I1570">
        <v>-105.22193928869009</v>
      </c>
      <c r="J1570">
        <v>-124.8889957120344</v>
      </c>
      <c r="K1570">
        <v>-82.418202079861459</v>
      </c>
      <c r="L1570">
        <v>11221.73632828054</v>
      </c>
      <c r="M1570">
        <v>11183.70971829104</v>
      </c>
      <c r="N1570">
        <v>11051.780799768851</v>
      </c>
      <c r="O1570">
        <v>11502.326082000511</v>
      </c>
      <c r="P1570">
        <v>370.84928033281869</v>
      </c>
      <c r="Q1570">
        <v>375.18264495133002</v>
      </c>
      <c r="R1570">
        <v>302.24362508189722</v>
      </c>
      <c r="S1570">
        <v>436.20207638916361</v>
      </c>
      <c r="T1570">
        <v>60589.705789653017</v>
      </c>
      <c r="U1570">
        <v>60589.808132618673</v>
      </c>
      <c r="V1570">
        <v>60548.248921745268</v>
      </c>
      <c r="W1570">
        <v>60631.314178301502</v>
      </c>
      <c r="X1570">
        <v>3854.140603417382</v>
      </c>
      <c r="Y1570">
        <v>3866.9519406212721</v>
      </c>
      <c r="Z1570">
        <v>3757.6057911561138</v>
      </c>
      <c r="AA1570">
        <v>3913.904734307423</v>
      </c>
      <c r="AB1570">
        <v>580.36120734514498</v>
      </c>
      <c r="AC1570">
        <v>573.73560879381262</v>
      </c>
      <c r="AD1570">
        <v>506.80109444964472</v>
      </c>
      <c r="AE1570">
        <v>668.45171337510033</v>
      </c>
      <c r="AF1570">
        <v>69.386929956803726</v>
      </c>
      <c r="AG1570">
        <v>69.157094855909122</v>
      </c>
      <c r="AH1570">
        <v>68.333043572184877</v>
      </c>
      <c r="AI1570">
        <v>71.115120243519229</v>
      </c>
      <c r="AJ1570">
        <v>0.62417561527281085</v>
      </c>
      <c r="AK1570">
        <v>0.62417483539542373</v>
      </c>
      <c r="AL1570">
        <v>0.62379466381579118</v>
      </c>
      <c r="AM1570">
        <v>0.6245504644887403</v>
      </c>
      <c r="AN1570">
        <v>0.95969513664674588</v>
      </c>
      <c r="AO1570">
        <v>0.95969513664674622</v>
      </c>
      <c r="AP1570">
        <v>0.95969513664674622</v>
      </c>
      <c r="AQ1570">
        <v>0.95969513664674622</v>
      </c>
      <c r="AR1570">
        <v>16.731415369851391</v>
      </c>
      <c r="AS1570">
        <v>16.731415369851391</v>
      </c>
      <c r="AT1570">
        <v>16.731415369851391</v>
      </c>
      <c r="AU1570">
        <v>16.731415369851391</v>
      </c>
      <c r="AV1570" t="str">
        <f>VLOOKUP(Sheet1[[#This Row],[NPDES ID2]],Combined_Sheet__Major_Only___2[[NPDES ID2]:[ECHO BFR]],3,FALSE)</f>
        <v>NY</v>
      </c>
      <c r="AW1570" t="s">
        <v>12185</v>
      </c>
      <c r="AX1570" t="str">
        <f>VLOOKUP(Sheet1[[#This Row],[NPDES ID2]],Combined_Sheet__Major_Only___2[[NPDES ID2]:[ECHO BFR]],27,FALSE)</f>
        <v>-</v>
      </c>
      <c r="AY1570" t="str">
        <f>VLOOKUP(Sheet1[[#This Row],[NPDES ID2]],Combined_Sheet__Major_Only___2[[NPDES ID2]:[ECHO BFR]],28,FALSE)</f>
        <v>-</v>
      </c>
      <c r="AZ1570" t="str">
        <f>VLOOKUP(Sheet1[[#This Row],[NPDES ID2]],Combined_Sheet__Major_Only___2[[NPDES ID2]:[ECHO BFR]],29,FALSE)</f>
        <v>thickening, preliminaryOps</v>
      </c>
      <c r="BA1570">
        <f>VLOOKUP(Sheet1[[#This Row],[NPDES ID2]],Combined_Sheet__Major_Only___2[[NPDES ID2]:[ECHO BFR]],17,FALSE)</f>
        <v>40.787528000000002</v>
      </c>
      <c r="BB1570">
        <f>VLOOKUP(Sheet1[[#This Row],[NPDES ID2]],Combined_Sheet__Major_Only___2[[NPDES ID2]:[ECHO BFR]],18,FALSE)</f>
        <v>-73.922888999999998</v>
      </c>
      <c r="BC1570" s="2" t="str">
        <f>IF(ISNUMBER(SEARCH("aerobic",$AW1570)),"aerobic","")</f>
        <v/>
      </c>
      <c r="BD1570" s="2" t="str">
        <f>IF(ISNUMBER(SEARCH("anaer",$AW1570)),"anaer","")</f>
        <v>anaer</v>
      </c>
      <c r="BE1570" s="2" t="str">
        <f>IF(ISNUMBER(SEARCH("thickening",$AZ1570)),"thickening","")</f>
        <v>thickening</v>
      </c>
      <c r="BF1570" s="3" t="str">
        <f>IF(ISNUMBER(SEARCH("airDry",$AW1570)),"airDry","")</f>
        <v/>
      </c>
      <c r="BG1570" s="3" t="str">
        <f>IF(ISNUMBER(SEARCH("heatDry",$AY1570)),"heatDry","")</f>
        <v/>
      </c>
      <c r="BH1570" s="3" t="str">
        <f>IF(AND(ISNUMBER(SEARCH("aerobic",$AW1570)),ISNUMBER(SEARCH("anaer",$AW1570))),"Combined Aer and Anaer.","")</f>
        <v/>
      </c>
    </row>
    <row r="1571" spans="1:60" x14ac:dyDescent="0.25">
      <c r="A1571" s="5">
        <v>700</v>
      </c>
      <c r="B1571" t="s">
        <v>3457</v>
      </c>
      <c r="C1571">
        <v>5849</v>
      </c>
      <c r="D1571">
        <v>1058.5211532859821</v>
      </c>
      <c r="E1571">
        <v>1056.416369007384</v>
      </c>
      <c r="F1571">
        <v>852.70617908538918</v>
      </c>
      <c r="G1571">
        <v>1248.118879526312</v>
      </c>
      <c r="H1571">
        <v>-135.9048758545886</v>
      </c>
      <c r="I1571">
        <v>-137.2075313534589</v>
      </c>
      <c r="J1571">
        <v>-156.33299682453779</v>
      </c>
      <c r="K1571">
        <v>-112.198836994299</v>
      </c>
      <c r="L1571">
        <v>4497.748414727339</v>
      </c>
      <c r="M1571">
        <v>4471.2817624797663</v>
      </c>
      <c r="N1571">
        <v>4378.9506267435754</v>
      </c>
      <c r="O1571">
        <v>4693.619113716215</v>
      </c>
      <c r="P1571">
        <v>184.55882093460889</v>
      </c>
      <c r="Q1571">
        <v>183.82464472122919</v>
      </c>
      <c r="R1571">
        <v>154.71412802929819</v>
      </c>
      <c r="S1571">
        <v>207.8509098803583</v>
      </c>
      <c r="T1571">
        <v>60471.168325263083</v>
      </c>
      <c r="U1571">
        <v>60471.270473902478</v>
      </c>
      <c r="V1571">
        <v>60429.79017460686</v>
      </c>
      <c r="W1571">
        <v>60512.697708956257</v>
      </c>
      <c r="X1571">
        <v>4724.761868026545</v>
      </c>
      <c r="Y1571">
        <v>4750.0705027156246</v>
      </c>
      <c r="Z1571">
        <v>4523.0238869947534</v>
      </c>
      <c r="AA1571">
        <v>4851.2617328422084</v>
      </c>
      <c r="AB1571">
        <v>894.95072353688954</v>
      </c>
      <c r="AC1571">
        <v>882.45069661234038</v>
      </c>
      <c r="AD1571">
        <v>752.29866559462494</v>
      </c>
      <c r="AE1571">
        <v>1079.828631929076</v>
      </c>
      <c r="AF1571">
        <v>56.489164744305192</v>
      </c>
      <c r="AG1571">
        <v>56.158759545743251</v>
      </c>
      <c r="AH1571">
        <v>54.996001711030843</v>
      </c>
      <c r="AI1571">
        <v>58.946571318445947</v>
      </c>
      <c r="AJ1571">
        <v>0.46665278975340579</v>
      </c>
      <c r="AK1571">
        <v>0.46665253582724958</v>
      </c>
      <c r="AL1571">
        <v>0.46652000468206639</v>
      </c>
      <c r="AM1571">
        <v>0.466783398810312</v>
      </c>
      <c r="AN1571">
        <v>0.95962070550529388</v>
      </c>
      <c r="AO1571">
        <v>0.95962070550529388</v>
      </c>
      <c r="AP1571">
        <v>0.95962070550529388</v>
      </c>
      <c r="AQ1571">
        <v>0.95962070550529388</v>
      </c>
      <c r="AR1571">
        <v>11.894608002910131</v>
      </c>
      <c r="AS1571">
        <v>11.894608002910131</v>
      </c>
      <c r="AT1571">
        <v>11.894608002910131</v>
      </c>
      <c r="AU1571">
        <v>11.894608002910131</v>
      </c>
      <c r="AV1571" t="str">
        <f>VLOOKUP(Sheet1[[#This Row],[NPDES ID2]],Combined_Sheet__Major_Only___2[[NPDES ID2]:[ECHO BFR]],3,FALSE)</f>
        <v>PA</v>
      </c>
      <c r="AW1571" t="s">
        <v>87</v>
      </c>
      <c r="AX1571" t="str">
        <f>VLOOKUP(Sheet1[[#This Row],[NPDES ID2]],Combined_Sheet__Major_Only___2[[NPDES ID2]:[ECHO BFR]],27,FALSE)</f>
        <v>-</v>
      </c>
      <c r="AY1571" t="str">
        <f>VLOOKUP(Sheet1[[#This Row],[NPDES ID2]],Combined_Sheet__Major_Only___2[[NPDES ID2]:[ECHO BFR]],28,FALSE)</f>
        <v>-</v>
      </c>
      <c r="AZ1571" t="str">
        <f>VLOOKUP(Sheet1[[#This Row],[NPDES ID2]],Combined_Sheet__Major_Only___2[[NPDES ID2]:[ECHO BFR]],29,FALSE)</f>
        <v>preliminaryOps, thickening</v>
      </c>
      <c r="BA1571">
        <f>VLOOKUP(Sheet1[[#This Row],[NPDES ID2]],Combined_Sheet__Major_Only___2[[NPDES ID2]:[ECHO BFR]],17,FALSE)</f>
        <v>40.016666999999998</v>
      </c>
      <c r="BB1571">
        <f>VLOOKUP(Sheet1[[#This Row],[NPDES ID2]],Combined_Sheet__Major_Only___2[[NPDES ID2]:[ECHO BFR]],18,FALSE)</f>
        <v>-76.305555999999996</v>
      </c>
      <c r="BC1571" s="2" t="str">
        <f>IF(ISNUMBER(SEARCH("aerobic",$AW1571)),"aerobic","")</f>
        <v/>
      </c>
      <c r="BD1571" s="2" t="str">
        <f>IF(ISNUMBER(SEARCH("anaer",$AW1571)),"anaer","")</f>
        <v/>
      </c>
      <c r="BE1571" s="2" t="str">
        <f>IF(ISNUMBER(SEARCH("thickening",$AZ1571)),"thickening","")</f>
        <v>thickening</v>
      </c>
      <c r="BF1571" s="3" t="str">
        <f>IF(ISNUMBER(SEARCH("airDry",$AW1571)),"airDry","")</f>
        <v/>
      </c>
      <c r="BG1571" s="3" t="str">
        <f>IF(ISNUMBER(SEARCH("heatDry",$AY1571)),"heatDry","")</f>
        <v/>
      </c>
      <c r="BH1571" s="3" t="str">
        <f>IF(AND(ISNUMBER(SEARCH("aerobic",$AW1571)),ISNUMBER(SEARCH("anaer",$AW1571))),"Combined Aer and Anaer.","")</f>
        <v/>
      </c>
    </row>
    <row r="1572" spans="1:60" x14ac:dyDescent="0.25">
      <c r="A1572" s="5">
        <v>452</v>
      </c>
      <c r="B1572" t="s">
        <v>2259</v>
      </c>
      <c r="C1572">
        <v>509.54</v>
      </c>
      <c r="D1572">
        <v>323.65556283030821</v>
      </c>
      <c r="E1572">
        <v>320.44865132997393</v>
      </c>
      <c r="F1572">
        <v>260.43115764967729</v>
      </c>
      <c r="G1572">
        <v>396.19253619915219</v>
      </c>
      <c r="H1572">
        <v>-138.21418410844109</v>
      </c>
      <c r="I1572">
        <v>-139.5188628569434</v>
      </c>
      <c r="J1572">
        <v>-158.19005710932191</v>
      </c>
      <c r="K1572">
        <v>-115.3338108562006</v>
      </c>
      <c r="L1572">
        <v>388.4676482560194</v>
      </c>
      <c r="M1572">
        <v>386.16836759531191</v>
      </c>
      <c r="N1572">
        <v>378.1276358261959</v>
      </c>
      <c r="O1572">
        <v>405.50604459385357</v>
      </c>
      <c r="P1572">
        <v>15.995042480690749</v>
      </c>
      <c r="Q1572">
        <v>15.930507035004251</v>
      </c>
      <c r="R1572">
        <v>13.41242343554525</v>
      </c>
      <c r="S1572">
        <v>18.003514755777822</v>
      </c>
      <c r="T1572">
        <v>60468.300814690403</v>
      </c>
      <c r="U1572">
        <v>60468.402958628903</v>
      </c>
      <c r="V1572">
        <v>60426.924568263807</v>
      </c>
      <c r="W1572">
        <v>60509.828287194177</v>
      </c>
      <c r="X1572">
        <v>4738.7716607559241</v>
      </c>
      <c r="Y1572">
        <v>4764.2834575839861</v>
      </c>
      <c r="Z1572">
        <v>4535.0447049948261</v>
      </c>
      <c r="AA1572">
        <v>4866.4923903072913</v>
      </c>
      <c r="AB1572">
        <v>901.16839593273983</v>
      </c>
      <c r="AC1572">
        <v>888.63952512739183</v>
      </c>
      <c r="AD1572">
        <v>757.04102068292684</v>
      </c>
      <c r="AE1572">
        <v>1088.8055395894421</v>
      </c>
      <c r="AF1572">
        <v>56.303663807374008</v>
      </c>
      <c r="AG1572">
        <v>55.970585235278108</v>
      </c>
      <c r="AH1572">
        <v>54.804906406677688</v>
      </c>
      <c r="AI1572">
        <v>58.77294436958757</v>
      </c>
      <c r="AJ1572">
        <v>0.4643924979350153</v>
      </c>
      <c r="AK1572">
        <v>0.46439247710230969</v>
      </c>
      <c r="AL1572">
        <v>0.46438095543711139</v>
      </c>
      <c r="AM1572">
        <v>0.46440384788675593</v>
      </c>
      <c r="AN1572">
        <v>0.95961890155424157</v>
      </c>
      <c r="AO1572">
        <v>0.95961890155424179</v>
      </c>
      <c r="AP1572">
        <v>0.95961890155424179</v>
      </c>
      <c r="AQ1572">
        <v>0.95961890155424179</v>
      </c>
      <c r="AR1572">
        <v>11.82922744385359</v>
      </c>
      <c r="AS1572">
        <v>11.82922744385359</v>
      </c>
      <c r="AT1572">
        <v>11.82922744385359</v>
      </c>
      <c r="AU1572">
        <v>11.82922744385359</v>
      </c>
      <c r="AV1572" t="str">
        <f>VLOOKUP(Sheet1[[#This Row],[NPDES ID2]],Combined_Sheet__Major_Only___2[[NPDES ID2]:[ECHO BFR]],3,FALSE)</f>
        <v>FL</v>
      </c>
      <c r="AW1572" t="s">
        <v>54</v>
      </c>
      <c r="AX1572" t="str">
        <f>VLOOKUP(Sheet1[[#This Row],[NPDES ID2]],Combined_Sheet__Major_Only___2[[NPDES ID2]:[ECHO BFR]],27,FALSE)</f>
        <v>other</v>
      </c>
      <c r="AY1572" t="str">
        <f>VLOOKUP(Sheet1[[#This Row],[NPDES ID2]],Combined_Sheet__Major_Only___2[[NPDES ID2]:[ECHO BFR]],28,FALSE)</f>
        <v>-</v>
      </c>
      <c r="AZ1572" t="str">
        <f>VLOOKUP(Sheet1[[#This Row],[NPDES ID2]],Combined_Sheet__Major_Only___2[[NPDES ID2]:[ECHO BFR]],29,FALSE)</f>
        <v>preliminaryOps, thickening</v>
      </c>
      <c r="BA1572">
        <f>VLOOKUP(Sheet1[[#This Row],[NPDES ID2]],Combined_Sheet__Major_Only___2[[NPDES ID2]:[ECHO BFR]],17,FALSE)</f>
        <v>27.631388999999999</v>
      </c>
      <c r="BB1572">
        <f>VLOOKUP(Sheet1[[#This Row],[NPDES ID2]],Combined_Sheet__Major_Only___2[[NPDES ID2]:[ECHO BFR]],18,FALSE)</f>
        <v>-80.377499999999998</v>
      </c>
      <c r="BC1572" s="2" t="str">
        <f>IF(ISNUMBER(SEARCH("aerobic",$AW1572)),"aerobic","")</f>
        <v/>
      </c>
      <c r="BD1572" s="2" t="str">
        <f>IF(ISNUMBER(SEARCH("anaer",$AW1572)),"anaer","")</f>
        <v/>
      </c>
      <c r="BE1572" s="2" t="str">
        <f>IF(ISNUMBER(SEARCH("thickening",$AZ1572)),"thickening","")</f>
        <v>thickening</v>
      </c>
      <c r="BF1572" s="3" t="str">
        <f>IF(ISNUMBER(SEARCH("airDry",$AW1572)),"airDry","")</f>
        <v/>
      </c>
      <c r="BG1572" s="3" t="str">
        <f>IF(ISNUMBER(SEARCH("heatDry",$AY1572)),"heatDry","")</f>
        <v/>
      </c>
      <c r="BH1572" s="3" t="str">
        <f>IF(AND(ISNUMBER(SEARCH("aerobic",$AW1572)),ISNUMBER(SEARCH("anaer",$AW1572))),"Combined Aer and Anaer.","")</f>
        <v/>
      </c>
    </row>
    <row r="1573" spans="1:60" x14ac:dyDescent="0.25">
      <c r="A1573" s="5">
        <v>2335</v>
      </c>
      <c r="B1573" t="s">
        <v>10898</v>
      </c>
      <c r="C1573">
        <v>374.8</v>
      </c>
      <c r="D1573">
        <v>353.89167753833192</v>
      </c>
      <c r="E1573">
        <v>350.63645246870078</v>
      </c>
      <c r="F1573">
        <v>274.57225499031398</v>
      </c>
      <c r="G1573">
        <v>439.37717820785139</v>
      </c>
      <c r="H1573">
        <v>-137.4511232220143</v>
      </c>
      <c r="I1573">
        <v>-138.73248742089001</v>
      </c>
      <c r="J1573">
        <v>-157.48072898684251</v>
      </c>
      <c r="K1573">
        <v>-114.6133811028697</v>
      </c>
      <c r="L1573">
        <v>291.00603823064398</v>
      </c>
      <c r="M1573">
        <v>289.30900677992122</v>
      </c>
      <c r="N1573">
        <v>283.37401862711857</v>
      </c>
      <c r="O1573">
        <v>303.58198798771798</v>
      </c>
      <c r="P1573">
        <v>11.90150666100506</v>
      </c>
      <c r="Q1573">
        <v>11.851952828073159</v>
      </c>
      <c r="R1573">
        <v>9.9711334536682248</v>
      </c>
      <c r="S1573">
        <v>13.414168035063691</v>
      </c>
      <c r="T1573">
        <v>60445.434564571129</v>
      </c>
      <c r="U1573">
        <v>60445.536671023503</v>
      </c>
      <c r="V1573">
        <v>60404.073502950218</v>
      </c>
      <c r="W1573">
        <v>60486.94679677028</v>
      </c>
      <c r="X1573">
        <v>4706.3478270488358</v>
      </c>
      <c r="Y1573">
        <v>4731.3405378851749</v>
      </c>
      <c r="Z1573">
        <v>4506.8673411321897</v>
      </c>
      <c r="AA1573">
        <v>4831.325665234408</v>
      </c>
      <c r="AB1573">
        <v>886.98845376922736</v>
      </c>
      <c r="AC1573">
        <v>874.61758170945052</v>
      </c>
      <c r="AD1573">
        <v>746.41042428964863</v>
      </c>
      <c r="AE1573">
        <v>1069.27999367956</v>
      </c>
      <c r="AF1573">
        <v>56.668855049973963</v>
      </c>
      <c r="AG1573">
        <v>56.338513037565598</v>
      </c>
      <c r="AH1573">
        <v>55.182566775009988</v>
      </c>
      <c r="AI1573">
        <v>59.117656166188283</v>
      </c>
      <c r="AJ1573">
        <v>0.4688422676502515</v>
      </c>
      <c r="AK1573">
        <v>0.46884225229768772</v>
      </c>
      <c r="AL1573">
        <v>0.46883374841217018</v>
      </c>
      <c r="AM1573">
        <v>0.46885064471022481</v>
      </c>
      <c r="AN1573">
        <v>0.95960451062564911</v>
      </c>
      <c r="AO1573">
        <v>0.959604510625649</v>
      </c>
      <c r="AP1573">
        <v>0.959604510625649</v>
      </c>
      <c r="AQ1573">
        <v>0.959604510625649</v>
      </c>
      <c r="AR1573">
        <v>11.96620253410075</v>
      </c>
      <c r="AS1573">
        <v>11.96620253410074</v>
      </c>
      <c r="AT1573">
        <v>11.96620253410074</v>
      </c>
      <c r="AU1573">
        <v>11.96620253410074</v>
      </c>
      <c r="AV1573" t="str">
        <f>VLOOKUP(Sheet1[[#This Row],[NPDES ID2]],Combined_Sheet__Major_Only___2[[NPDES ID2]:[ECHO BFR]],3,FALSE)</f>
        <v>TX</v>
      </c>
      <c r="AW1573" t="s">
        <v>54</v>
      </c>
      <c r="AX1573" t="str">
        <f>VLOOKUP(Sheet1[[#This Row],[NPDES ID2]],Combined_Sheet__Major_Only___2[[NPDES ID2]:[ECHO BFR]],27,FALSE)</f>
        <v>other</v>
      </c>
      <c r="AY1573" t="str">
        <f>VLOOKUP(Sheet1[[#This Row],[NPDES ID2]],Combined_Sheet__Major_Only___2[[NPDES ID2]:[ECHO BFR]],28,FALSE)</f>
        <v>-</v>
      </c>
      <c r="AZ1573" t="str">
        <f>VLOOKUP(Sheet1[[#This Row],[NPDES ID2]],Combined_Sheet__Major_Only___2[[NPDES ID2]:[ECHO BFR]],29,FALSE)</f>
        <v>thickening</v>
      </c>
      <c r="BA1573">
        <f>VLOOKUP(Sheet1[[#This Row],[NPDES ID2]],Combined_Sheet__Major_Only___2[[NPDES ID2]:[ECHO BFR]],17,FALSE)</f>
        <v>27.596667</v>
      </c>
      <c r="BB1573">
        <f>VLOOKUP(Sheet1[[#This Row],[NPDES ID2]],Combined_Sheet__Major_Only___2[[NPDES ID2]:[ECHO BFR]],18,FALSE)</f>
        <v>-99.468638999999996</v>
      </c>
      <c r="BC1573" s="2" t="str">
        <f>IF(ISNUMBER(SEARCH("aerobic",$AW1573)),"aerobic","")</f>
        <v/>
      </c>
      <c r="BD1573" s="2" t="str">
        <f>IF(ISNUMBER(SEARCH("anaer",$AW1573)),"anaer","")</f>
        <v/>
      </c>
      <c r="BE1573" s="2" t="str">
        <f>IF(ISNUMBER(SEARCH("thickening",$AZ1573)),"thickening","")</f>
        <v>thickening</v>
      </c>
      <c r="BF1573" s="4" t="str">
        <f>IF(ISNUMBER(SEARCH("airDry",$AW1573)),"airDry","")</f>
        <v/>
      </c>
      <c r="BG1573" s="4" t="str">
        <f>IF(ISNUMBER(SEARCH("heatDry",$AY1573)),"heatDry","")</f>
        <v/>
      </c>
      <c r="BH1573" s="4" t="str">
        <f>IF(AND(ISNUMBER(SEARCH("aerobic",$AW1573)),ISNUMBER(SEARCH("anaer",$AW1573))),"Combined Aer and Anaer.","")</f>
        <v/>
      </c>
    </row>
    <row r="1574" spans="1:60" x14ac:dyDescent="0.25">
      <c r="A1574" s="5">
        <v>2183</v>
      </c>
      <c r="B1574" t="s">
        <v>10243</v>
      </c>
      <c r="C1574">
        <v>695</v>
      </c>
      <c r="D1574">
        <v>335.94752334884959</v>
      </c>
      <c r="E1574">
        <v>329.79835388476312</v>
      </c>
      <c r="F1574">
        <v>283.48736568422032</v>
      </c>
      <c r="G1574">
        <v>399.89432721999827</v>
      </c>
      <c r="H1574">
        <v>-108.1149282820965</v>
      </c>
      <c r="I1574">
        <v>-109.4200693202293</v>
      </c>
      <c r="J1574">
        <v>-128.97081786081651</v>
      </c>
      <c r="K1574">
        <v>-86.623644336096831</v>
      </c>
      <c r="L1574">
        <v>489.82070550188013</v>
      </c>
      <c r="M1574">
        <v>488.14518330988659</v>
      </c>
      <c r="N1574">
        <v>482.28650383556692</v>
      </c>
      <c r="O1574">
        <v>502.23602259148203</v>
      </c>
      <c r="P1574">
        <v>16.266073199779889</v>
      </c>
      <c r="Q1574">
        <v>16.44331938122183</v>
      </c>
      <c r="R1574">
        <v>13.26323199051053</v>
      </c>
      <c r="S1574">
        <v>19.099862245483571</v>
      </c>
      <c r="T1574">
        <v>60225.782076107927</v>
      </c>
      <c r="U1574">
        <v>60225.883822469579</v>
      </c>
      <c r="V1574">
        <v>60184.56687925876</v>
      </c>
      <c r="W1574">
        <v>60267.147910414067</v>
      </c>
      <c r="X1574">
        <v>3846.0767636306341</v>
      </c>
      <c r="Y1574">
        <v>3859.016202699514</v>
      </c>
      <c r="Z1574">
        <v>3748.4715452197379</v>
      </c>
      <c r="AA1574">
        <v>3906.5494287674551</v>
      </c>
      <c r="AB1574">
        <v>580.85438912684708</v>
      </c>
      <c r="AC1574">
        <v>574.10069938615766</v>
      </c>
      <c r="AD1574">
        <v>507.20420094233663</v>
      </c>
      <c r="AE1574">
        <v>669.07245544407522</v>
      </c>
      <c r="AF1574">
        <v>69.070301087922601</v>
      </c>
      <c r="AG1574">
        <v>68.834264784835142</v>
      </c>
      <c r="AH1574">
        <v>68.007761753800551</v>
      </c>
      <c r="AI1574">
        <v>70.82070667988063</v>
      </c>
      <c r="AJ1574">
        <v>0.62030073561524757</v>
      </c>
      <c r="AK1574">
        <v>0.62030070559899775</v>
      </c>
      <c r="AL1574">
        <v>0.62028411231832636</v>
      </c>
      <c r="AM1574">
        <v>0.62031708164723287</v>
      </c>
      <c r="AN1574">
        <v>0.95946574751197022</v>
      </c>
      <c r="AO1574">
        <v>0.95946574751196989</v>
      </c>
      <c r="AP1574">
        <v>0.95946574751196989</v>
      </c>
      <c r="AQ1574">
        <v>0.95946574751196989</v>
      </c>
      <c r="AR1574">
        <v>16.624679952560221</v>
      </c>
      <c r="AS1574">
        <v>16.624679952560221</v>
      </c>
      <c r="AT1574">
        <v>16.624679952560221</v>
      </c>
      <c r="AU1574">
        <v>16.624679952560221</v>
      </c>
      <c r="AV1574" t="str">
        <f>VLOOKUP(Sheet1[[#This Row],[NPDES ID2]],Combined_Sheet__Major_Only___2[[NPDES ID2]:[ECHO BFR]],3,FALSE)</f>
        <v>TX</v>
      </c>
      <c r="AW1574" t="s">
        <v>41</v>
      </c>
      <c r="AX1574" t="str">
        <f>VLOOKUP(Sheet1[[#This Row],[NPDES ID2]],Combined_Sheet__Major_Only___2[[NPDES ID2]:[ECHO BFR]],27,FALSE)</f>
        <v>-</v>
      </c>
      <c r="AY1574" t="str">
        <f>VLOOKUP(Sheet1[[#This Row],[NPDES ID2]],Combined_Sheet__Major_Only___2[[NPDES ID2]:[ECHO BFR]],28,FALSE)</f>
        <v>-</v>
      </c>
      <c r="AZ1574" t="str">
        <f>VLOOKUP(Sheet1[[#This Row],[NPDES ID2]],Combined_Sheet__Major_Only___2[[NPDES ID2]:[ECHO BFR]],29,FALSE)</f>
        <v>thickening, preliminaryOps</v>
      </c>
      <c r="BA1574">
        <f>VLOOKUP(Sheet1[[#This Row],[NPDES ID2]],Combined_Sheet__Major_Only___2[[NPDES ID2]:[ECHO BFR]],17,FALSE)</f>
        <v>32.501221999999999</v>
      </c>
      <c r="BB1574">
        <f>VLOOKUP(Sheet1[[#This Row],[NPDES ID2]],Combined_Sheet__Major_Only___2[[NPDES ID2]:[ECHO BFR]],18,FALSE)</f>
        <v>-97.019722000000002</v>
      </c>
      <c r="BC1574" s="2" t="str">
        <f>IF(ISNUMBER(SEARCH("aerobic",$AW1574)),"aerobic","")</f>
        <v>aerobic</v>
      </c>
      <c r="BD1574" s="2" t="str">
        <f>IF(ISNUMBER(SEARCH("anaer",$AW1574)),"anaer","")</f>
        <v/>
      </c>
      <c r="BE1574" s="2" t="str">
        <f>IF(ISNUMBER(SEARCH("thickening",$AZ1574)),"thickening","")</f>
        <v>thickening</v>
      </c>
      <c r="BF1574" s="4" t="str">
        <f>IF(ISNUMBER(SEARCH("airDry",$AW1574)),"airDry","")</f>
        <v/>
      </c>
      <c r="BG1574" s="4" t="str">
        <f>IF(ISNUMBER(SEARCH("heatDry",$AY1574)),"heatDry","")</f>
        <v/>
      </c>
      <c r="BH1574" s="4" t="str">
        <f>IF(AND(ISNUMBER(SEARCH("aerobic",$AW1574)),ISNUMBER(SEARCH("anaer",$AW1574))),"Combined Aer and Anaer.","")</f>
        <v/>
      </c>
    </row>
    <row r="1575" spans="1:60" x14ac:dyDescent="0.25">
      <c r="A1575" s="5">
        <v>1871</v>
      </c>
      <c r="B1575" t="s">
        <v>8836</v>
      </c>
      <c r="C1575">
        <v>6291</v>
      </c>
      <c r="D1575">
        <v>1109.0025608297669</v>
      </c>
      <c r="E1575">
        <v>1106.137720894282</v>
      </c>
      <c r="F1575">
        <v>892.84048206849127</v>
      </c>
      <c r="G1575">
        <v>1308.1900787996649</v>
      </c>
      <c r="H1575">
        <v>-134.91554135097789</v>
      </c>
      <c r="I1575">
        <v>-136.1989200552305</v>
      </c>
      <c r="J1575">
        <v>-155.34559105036351</v>
      </c>
      <c r="K1575">
        <v>-111.3163725022097</v>
      </c>
      <c r="L1575">
        <v>4933.2994158496667</v>
      </c>
      <c r="M1575">
        <v>4904.7242139477967</v>
      </c>
      <c r="N1575">
        <v>4805.0574526250248</v>
      </c>
      <c r="O1575">
        <v>5144.7517351397464</v>
      </c>
      <c r="P1575">
        <v>200.97421836803881</v>
      </c>
      <c r="Q1575">
        <v>200.14936905788039</v>
      </c>
      <c r="R1575">
        <v>168.31953919851321</v>
      </c>
      <c r="S1575">
        <v>226.66543449043959</v>
      </c>
      <c r="T1575">
        <v>60178.001199055368</v>
      </c>
      <c r="U1575">
        <v>60178.102867086687</v>
      </c>
      <c r="V1575">
        <v>60136.817732084513</v>
      </c>
      <c r="W1575">
        <v>60219.335187513672</v>
      </c>
      <c r="X1575">
        <v>4669.4647605003474</v>
      </c>
      <c r="Y1575">
        <v>4694.1164714850838</v>
      </c>
      <c r="Z1575">
        <v>4473.1002921406407</v>
      </c>
      <c r="AA1575">
        <v>4792.572057963107</v>
      </c>
      <c r="AB1575">
        <v>876.1254058804235</v>
      </c>
      <c r="AC1575">
        <v>863.84296301087295</v>
      </c>
      <c r="AD1575">
        <v>737.79612282492917</v>
      </c>
      <c r="AE1575">
        <v>1054.7187756289941</v>
      </c>
      <c r="AF1575">
        <v>56.881313177938573</v>
      </c>
      <c r="AG1575">
        <v>56.553987661735718</v>
      </c>
      <c r="AH1575">
        <v>55.401459614825747</v>
      </c>
      <c r="AI1575">
        <v>59.316565133711109</v>
      </c>
      <c r="AJ1575">
        <v>0.4714314371863329</v>
      </c>
      <c r="AK1575">
        <v>0.47143116253563139</v>
      </c>
      <c r="AL1575">
        <v>0.47128839866223832</v>
      </c>
      <c r="AM1575">
        <v>0.47157213472359161</v>
      </c>
      <c r="AN1575">
        <v>0.95943543611423687</v>
      </c>
      <c r="AO1575">
        <v>0.95943543611423709</v>
      </c>
      <c r="AP1575">
        <v>0.95943543611423709</v>
      </c>
      <c r="AQ1575">
        <v>0.95943543611423709</v>
      </c>
      <c r="AR1575">
        <v>12.041245311143751</v>
      </c>
      <c r="AS1575">
        <v>12.041245311143751</v>
      </c>
      <c r="AT1575">
        <v>12.041245311143751</v>
      </c>
      <c r="AU1575">
        <v>12.041245311143751</v>
      </c>
      <c r="AV1575" t="str">
        <f>VLOOKUP(Sheet1[[#This Row],[NPDES ID2]],Combined_Sheet__Major_Only___2[[NPDES ID2]:[ECHO BFR]],3,FALSE)</f>
        <v>MI</v>
      </c>
      <c r="AW1575" t="s">
        <v>87</v>
      </c>
      <c r="AX1575" t="str">
        <f>VLOOKUP(Sheet1[[#This Row],[NPDES ID2]],Combined_Sheet__Major_Only___2[[NPDES ID2]:[ECHO BFR]],27,FALSE)</f>
        <v>-</v>
      </c>
      <c r="AY1575" t="str">
        <f>VLOOKUP(Sheet1[[#This Row],[NPDES ID2]],Combined_Sheet__Major_Only___2[[NPDES ID2]:[ECHO BFR]],28,FALSE)</f>
        <v>-</v>
      </c>
      <c r="AZ1575" t="str">
        <f>VLOOKUP(Sheet1[[#This Row],[NPDES ID2]],Combined_Sheet__Major_Only___2[[NPDES ID2]:[ECHO BFR]],29,FALSE)</f>
        <v>preliminaryOps, thickening</v>
      </c>
      <c r="BA1575">
        <f>VLOOKUP(Sheet1[[#This Row],[NPDES ID2]],Combined_Sheet__Major_Only___2[[NPDES ID2]:[ECHO BFR]],17,FALSE)</f>
        <v>42.22486</v>
      </c>
      <c r="BB1575">
        <f>VLOOKUP(Sheet1[[#This Row],[NPDES ID2]],Combined_Sheet__Major_Only___2[[NPDES ID2]:[ECHO BFR]],18,FALSE)</f>
        <v>-83.554419999999993</v>
      </c>
      <c r="BC1575" s="2" t="str">
        <f>IF(ISNUMBER(SEARCH("aerobic",$AW1575)),"aerobic","")</f>
        <v/>
      </c>
      <c r="BD1575" s="2" t="str">
        <f>IF(ISNUMBER(SEARCH("anaer",$AW1575)),"anaer","")</f>
        <v/>
      </c>
      <c r="BE1575" s="2" t="str">
        <f>IF(ISNUMBER(SEARCH("thickening",$AZ1575)),"thickening","")</f>
        <v>thickening</v>
      </c>
      <c r="BF1575" s="4" t="str">
        <f>IF(ISNUMBER(SEARCH("airDry",$AW1575)),"airDry","")</f>
        <v/>
      </c>
      <c r="BG1575" s="4" t="str">
        <f>IF(ISNUMBER(SEARCH("heatDry",$AY1575)),"heatDry","")</f>
        <v/>
      </c>
      <c r="BH1575" s="4" t="str">
        <f>IF(AND(ISNUMBER(SEARCH("aerobic",$AW1575)),ISNUMBER(SEARCH("anaer",$AW1575))),"Combined Aer and Anaer.","")</f>
        <v/>
      </c>
    </row>
    <row r="1576" spans="1:60" x14ac:dyDescent="0.25">
      <c r="A1576" s="5">
        <v>2109</v>
      </c>
      <c r="B1576" t="s">
        <v>9911</v>
      </c>
      <c r="C1576">
        <v>953</v>
      </c>
      <c r="D1576">
        <v>327.3829593766435</v>
      </c>
      <c r="E1576">
        <v>322.34438587193682</v>
      </c>
      <c r="F1576">
        <v>279.110732399222</v>
      </c>
      <c r="G1576">
        <v>388.49147244429213</v>
      </c>
      <c r="H1576">
        <v>-138.9210353785131</v>
      </c>
      <c r="I1576">
        <v>-140.28278689724141</v>
      </c>
      <c r="J1576">
        <v>-158.93098033904661</v>
      </c>
      <c r="K1576">
        <v>-115.94739150286379</v>
      </c>
      <c r="L1576">
        <v>712.74891744858814</v>
      </c>
      <c r="M1576">
        <v>708.4633730506755</v>
      </c>
      <c r="N1576">
        <v>693.47953274403085</v>
      </c>
      <c r="O1576">
        <v>744.50275946277316</v>
      </c>
      <c r="P1576">
        <v>29.558223554412589</v>
      </c>
      <c r="Q1576">
        <v>29.412979374095372</v>
      </c>
      <c r="R1576">
        <v>24.808667850461951</v>
      </c>
      <c r="S1576">
        <v>33.244316972445333</v>
      </c>
      <c r="T1576">
        <v>60153.83955389099</v>
      </c>
      <c r="U1576">
        <v>60153.941182312541</v>
      </c>
      <c r="V1576">
        <v>60112.672131959633</v>
      </c>
      <c r="W1576">
        <v>60195.157438666727</v>
      </c>
      <c r="X1576">
        <v>4746.8048733462583</v>
      </c>
      <c r="Y1576">
        <v>4772.7330948705576</v>
      </c>
      <c r="Z1576">
        <v>4539.6547563403592</v>
      </c>
      <c r="AA1576">
        <v>4876.7567604844007</v>
      </c>
      <c r="AB1576">
        <v>911.5339822599235</v>
      </c>
      <c r="AC1576">
        <v>898.90014718300142</v>
      </c>
      <c r="AD1576">
        <v>764.30707917516781</v>
      </c>
      <c r="AE1576">
        <v>1103.8653695191081</v>
      </c>
      <c r="AF1576">
        <v>55.918333772704052</v>
      </c>
      <c r="AG1576">
        <v>55.582438482666788</v>
      </c>
      <c r="AH1576">
        <v>54.406381311865239</v>
      </c>
      <c r="AI1576">
        <v>58.409139142028543</v>
      </c>
      <c r="AJ1576">
        <v>0.45969809806451561</v>
      </c>
      <c r="AK1576">
        <v>0.45969805915222989</v>
      </c>
      <c r="AL1576">
        <v>0.45967664568035899</v>
      </c>
      <c r="AM1576">
        <v>0.45971919312033549</v>
      </c>
      <c r="AN1576">
        <v>0.95942009110171067</v>
      </c>
      <c r="AO1576">
        <v>0.95942009110171089</v>
      </c>
      <c r="AP1576">
        <v>0.95942009110171089</v>
      </c>
      <c r="AQ1576">
        <v>0.95942009110171089</v>
      </c>
      <c r="AR1576">
        <v>11.684492292570051</v>
      </c>
      <c r="AS1576">
        <v>11.684492292570051</v>
      </c>
      <c r="AT1576">
        <v>11.684492292570051</v>
      </c>
      <c r="AU1576">
        <v>11.684492292570051</v>
      </c>
      <c r="AV1576" t="str">
        <f>VLOOKUP(Sheet1[[#This Row],[NPDES ID2]],Combined_Sheet__Major_Only___2[[NPDES ID2]:[ECHO BFR]],3,FALSE)</f>
        <v>FL</v>
      </c>
      <c r="AW1576" t="s">
        <v>54</v>
      </c>
      <c r="AX1576" t="str">
        <f>VLOOKUP(Sheet1[[#This Row],[NPDES ID2]],Combined_Sheet__Major_Only___2[[NPDES ID2]:[ECHO BFR]],27,FALSE)</f>
        <v>-</v>
      </c>
      <c r="AY1576" t="str">
        <f>VLOOKUP(Sheet1[[#This Row],[NPDES ID2]],Combined_Sheet__Major_Only___2[[NPDES ID2]:[ECHO BFR]],28,FALSE)</f>
        <v>-</v>
      </c>
      <c r="AZ1576" t="str">
        <f>VLOOKUP(Sheet1[[#This Row],[NPDES ID2]],Combined_Sheet__Major_Only___2[[NPDES ID2]:[ECHO BFR]],29,FALSE)</f>
        <v>thickening</v>
      </c>
      <c r="BA1576">
        <f>VLOOKUP(Sheet1[[#This Row],[NPDES ID2]],Combined_Sheet__Major_Only___2[[NPDES ID2]:[ECHO BFR]],17,FALSE)</f>
        <v>26.471599000000001</v>
      </c>
      <c r="BB1576">
        <f>VLOOKUP(Sheet1[[#This Row],[NPDES ID2]],Combined_Sheet__Major_Only___2[[NPDES ID2]:[ECHO BFR]],18,FALSE)</f>
        <v>-81.791770999999997</v>
      </c>
      <c r="BC1576" s="2" t="str">
        <f>IF(ISNUMBER(SEARCH("aerobic",$AW1576)),"aerobic","")</f>
        <v/>
      </c>
      <c r="BD1576" s="2" t="str">
        <f>IF(ISNUMBER(SEARCH("anaer",$AW1576)),"anaer","")</f>
        <v/>
      </c>
      <c r="BE1576" s="2" t="str">
        <f>IF(ISNUMBER(SEARCH("thickening",$AZ1576)),"thickening","")</f>
        <v>thickening</v>
      </c>
      <c r="BF1576" s="4" t="str">
        <f>IF(ISNUMBER(SEARCH("airDry",$AW1576)),"airDry","")</f>
        <v/>
      </c>
      <c r="BG1576" s="4" t="str">
        <f>IF(ISNUMBER(SEARCH("heatDry",$AY1576)),"heatDry","")</f>
        <v/>
      </c>
      <c r="BH1576" s="4" t="str">
        <f>IF(AND(ISNUMBER(SEARCH("aerobic",$AW1576)),ISNUMBER(SEARCH("anaer",$AW1576))),"Combined Aer and Anaer.","")</f>
        <v/>
      </c>
    </row>
    <row r="1577" spans="1:60" x14ac:dyDescent="0.25">
      <c r="A1577" s="5">
        <v>1173</v>
      </c>
      <c r="B1577" t="s">
        <v>5626</v>
      </c>
      <c r="C1577">
        <v>273.76299999999998</v>
      </c>
      <c r="D1577">
        <v>426.73175377786839</v>
      </c>
      <c r="E1577">
        <v>424.07774766889872</v>
      </c>
      <c r="F1577">
        <v>320.72469668432518</v>
      </c>
      <c r="G1577">
        <v>530.92966352586848</v>
      </c>
      <c r="H1577">
        <v>-138.34480184429239</v>
      </c>
      <c r="I1577">
        <v>-139.60764809659679</v>
      </c>
      <c r="J1577">
        <v>-158.24465544020109</v>
      </c>
      <c r="K1577">
        <v>-115.5005187801612</v>
      </c>
      <c r="L1577">
        <v>208.50553233818371</v>
      </c>
      <c r="M1577">
        <v>207.27048022917381</v>
      </c>
      <c r="N1577">
        <v>202.9509601406499</v>
      </c>
      <c r="O1577">
        <v>217.65818681134849</v>
      </c>
      <c r="P1577">
        <v>8.5884385743848028</v>
      </c>
      <c r="Q1577">
        <v>8.5538017733226308</v>
      </c>
      <c r="R1577">
        <v>7.2020229681657701</v>
      </c>
      <c r="S1577">
        <v>9.6661880744570823</v>
      </c>
      <c r="T1577">
        <v>60152.471549782873</v>
      </c>
      <c r="U1577">
        <v>60152.573175961763</v>
      </c>
      <c r="V1577">
        <v>60111.305036302881</v>
      </c>
      <c r="W1577">
        <v>60193.788522786919</v>
      </c>
      <c r="X1577">
        <v>4715.6924031898407</v>
      </c>
      <c r="Y1577">
        <v>4741.0973245628984</v>
      </c>
      <c r="Z1577">
        <v>4512.7980830211391</v>
      </c>
      <c r="AA1577">
        <v>4842.8989219709856</v>
      </c>
      <c r="AB1577">
        <v>897.21483739613507</v>
      </c>
      <c r="AC1577">
        <v>884.74487246041247</v>
      </c>
      <c r="AD1577">
        <v>753.65367290706956</v>
      </c>
      <c r="AE1577">
        <v>1084.174052571633</v>
      </c>
      <c r="AF1577">
        <v>56.283032418786263</v>
      </c>
      <c r="AG1577">
        <v>55.949741453426533</v>
      </c>
      <c r="AH1577">
        <v>54.783603863809127</v>
      </c>
      <c r="AI1577">
        <v>58.753536086439887</v>
      </c>
      <c r="AJ1577">
        <v>0.46414112572727129</v>
      </c>
      <c r="AK1577">
        <v>0.46414111459350882</v>
      </c>
      <c r="AL1577">
        <v>0.46413494065221039</v>
      </c>
      <c r="AM1577">
        <v>0.46414720754530531</v>
      </c>
      <c r="AN1577">
        <v>0.95941922193776064</v>
      </c>
      <c r="AO1577">
        <v>0.9594192219377603</v>
      </c>
      <c r="AP1577">
        <v>0.9594192219377603</v>
      </c>
      <c r="AQ1577">
        <v>0.9594192219377603</v>
      </c>
      <c r="AR1577">
        <v>11.82167855308192</v>
      </c>
      <c r="AS1577">
        <v>11.82167855308192</v>
      </c>
      <c r="AT1577">
        <v>11.82167855308192</v>
      </c>
      <c r="AU1577">
        <v>11.82167855308192</v>
      </c>
      <c r="AV1577" t="str">
        <f>VLOOKUP(Sheet1[[#This Row],[NPDES ID2]],Combined_Sheet__Major_Only___2[[NPDES ID2]:[ECHO BFR]],3,FALSE)</f>
        <v>CT</v>
      </c>
      <c r="AW1577" t="s">
        <v>54</v>
      </c>
      <c r="AX1577" t="str">
        <f>VLOOKUP(Sheet1[[#This Row],[NPDES ID2]],Combined_Sheet__Major_Only___2[[NPDES ID2]:[ECHO BFR]],27,FALSE)</f>
        <v>-</v>
      </c>
      <c r="AY1577" t="str">
        <f>VLOOKUP(Sheet1[[#This Row],[NPDES ID2]],Combined_Sheet__Major_Only___2[[NPDES ID2]:[ECHO BFR]],28,FALSE)</f>
        <v>-</v>
      </c>
      <c r="AZ1577" t="str">
        <f>VLOOKUP(Sheet1[[#This Row],[NPDES ID2]],Combined_Sheet__Major_Only___2[[NPDES ID2]:[ECHO BFR]],29,FALSE)</f>
        <v>thickening</v>
      </c>
      <c r="BA1577">
        <f>VLOOKUP(Sheet1[[#This Row],[NPDES ID2]],Combined_Sheet__Major_Only___2[[NPDES ID2]:[ECHO BFR]],17,FALSE)</f>
        <v>41.564191000000001</v>
      </c>
      <c r="BB1577">
        <f>VLOOKUP(Sheet1[[#This Row],[NPDES ID2]],Combined_Sheet__Major_Only___2[[NPDES ID2]:[ECHO BFR]],18,FALSE)</f>
        <v>-72.546420999999995</v>
      </c>
      <c r="BC1577" s="2" t="str">
        <f>IF(ISNUMBER(SEARCH("aerobic",$AW1577)),"aerobic","")</f>
        <v/>
      </c>
      <c r="BD1577" s="2" t="str">
        <f>IF(ISNUMBER(SEARCH("anaer",$AW1577)),"anaer","")</f>
        <v/>
      </c>
      <c r="BE1577" s="2" t="str">
        <f>IF(ISNUMBER(SEARCH("thickening",$AZ1577)),"thickening","")</f>
        <v>thickening</v>
      </c>
      <c r="BF1577" s="4" t="str">
        <f>IF(ISNUMBER(SEARCH("airDry",$AW1577)),"airDry","")</f>
        <v/>
      </c>
      <c r="BG1577" s="4" t="str">
        <f>IF(ISNUMBER(SEARCH("heatDry",$AY1577)),"heatDry","")</f>
        <v/>
      </c>
      <c r="BH1577" s="4" t="str">
        <f>IF(AND(ISNUMBER(SEARCH("aerobic",$AW1577)),ISNUMBER(SEARCH("anaer",$AW1577))),"Combined Aer and Anaer.","")</f>
        <v/>
      </c>
    </row>
    <row r="1578" spans="1:60" x14ac:dyDescent="0.25">
      <c r="A1578" s="5">
        <v>1038</v>
      </c>
      <c r="B1578" t="s">
        <v>5014</v>
      </c>
      <c r="C1578">
        <v>410</v>
      </c>
      <c r="D1578">
        <v>356.31751178538622</v>
      </c>
      <c r="E1578">
        <v>353.85092798703101</v>
      </c>
      <c r="F1578">
        <v>280.91632394798461</v>
      </c>
      <c r="G1578">
        <v>442.4007913564588</v>
      </c>
      <c r="H1578">
        <v>-139.44774039965071</v>
      </c>
      <c r="I1578">
        <v>-140.70728742754281</v>
      </c>
      <c r="J1578">
        <v>-159.25564491249901</v>
      </c>
      <c r="K1578">
        <v>-116.5522668594339</v>
      </c>
      <c r="L1578">
        <v>304.45842276189461</v>
      </c>
      <c r="M1578">
        <v>302.6173178110862</v>
      </c>
      <c r="N1578">
        <v>296.17855683022782</v>
      </c>
      <c r="O1578">
        <v>318.10193281525801</v>
      </c>
      <c r="P1578">
        <v>12.66048375100352</v>
      </c>
      <c r="Q1578">
        <v>12.593310723952619</v>
      </c>
      <c r="R1578">
        <v>10.62964849474622</v>
      </c>
      <c r="S1578">
        <v>14.241996828363281</v>
      </c>
      <c r="T1578">
        <v>60101.042343275432</v>
      </c>
      <c r="U1578">
        <v>60101.143885143058</v>
      </c>
      <c r="V1578">
        <v>60059.909982422258</v>
      </c>
      <c r="W1578">
        <v>60142.32503882821</v>
      </c>
      <c r="X1578">
        <v>4754.9069349123847</v>
      </c>
      <c r="Y1578">
        <v>4781.0151641559814</v>
      </c>
      <c r="Z1578">
        <v>4546.2380355616633</v>
      </c>
      <c r="AA1578">
        <v>4885.8539269010462</v>
      </c>
      <c r="AB1578">
        <v>916.43435573935164</v>
      </c>
      <c r="AC1578">
        <v>903.75228227904722</v>
      </c>
      <c r="AD1578">
        <v>767.88142414119352</v>
      </c>
      <c r="AE1578">
        <v>1110.8267777202871</v>
      </c>
      <c r="AF1578">
        <v>55.772759222854809</v>
      </c>
      <c r="AG1578">
        <v>55.435632758681948</v>
      </c>
      <c r="AH1578">
        <v>54.255918458877623</v>
      </c>
      <c r="AI1578">
        <v>58.271887077667778</v>
      </c>
      <c r="AJ1578">
        <v>0.45792478332269088</v>
      </c>
      <c r="AK1578">
        <v>0.45792476671560572</v>
      </c>
      <c r="AL1578">
        <v>0.45791557205291772</v>
      </c>
      <c r="AM1578">
        <v>0.45793384088526651</v>
      </c>
      <c r="AN1578">
        <v>0.95938651926327634</v>
      </c>
      <c r="AO1578">
        <v>0.95938651926327645</v>
      </c>
      <c r="AP1578">
        <v>0.95938651926327645</v>
      </c>
      <c r="AQ1578">
        <v>0.95938651926327645</v>
      </c>
      <c r="AR1578">
        <v>11.63036484641267</v>
      </c>
      <c r="AS1578">
        <v>11.63036484641267</v>
      </c>
      <c r="AT1578">
        <v>11.63036484641267</v>
      </c>
      <c r="AU1578">
        <v>11.63036484641267</v>
      </c>
      <c r="AV1578" t="str">
        <f>VLOOKUP(Sheet1[[#This Row],[NPDES ID2]],Combined_Sheet__Major_Only___2[[NPDES ID2]:[ECHO BFR]],3,FALSE)</f>
        <v>MA</v>
      </c>
      <c r="AW1578" t="s">
        <v>54</v>
      </c>
      <c r="AX1578" t="str">
        <f>VLOOKUP(Sheet1[[#This Row],[NPDES ID2]],Combined_Sheet__Major_Only___2[[NPDES ID2]:[ECHO BFR]],27,FALSE)</f>
        <v>-</v>
      </c>
      <c r="AY1578" t="str">
        <f>VLOOKUP(Sheet1[[#This Row],[NPDES ID2]],Combined_Sheet__Major_Only___2[[NPDES ID2]:[ECHO BFR]],28,FALSE)</f>
        <v>-</v>
      </c>
      <c r="AZ1578" t="str">
        <f>VLOOKUP(Sheet1[[#This Row],[NPDES ID2]],Combined_Sheet__Major_Only___2[[NPDES ID2]:[ECHO BFR]],29,FALSE)</f>
        <v>thickening, preliminaryOps</v>
      </c>
      <c r="BA1578">
        <f>VLOOKUP(Sheet1[[#This Row],[NPDES ID2]],Combined_Sheet__Major_Only___2[[NPDES ID2]:[ECHO BFR]],17,FALSE)</f>
        <v>42.185310999999999</v>
      </c>
      <c r="BB1578">
        <f>VLOOKUP(Sheet1[[#This Row],[NPDES ID2]],Combined_Sheet__Major_Only___2[[NPDES ID2]:[ECHO BFR]],18,FALSE)</f>
        <v>-72.362228000000002</v>
      </c>
      <c r="BC1578" s="2" t="str">
        <f>IF(ISNUMBER(SEARCH("aerobic",$AW1578)),"aerobic","")</f>
        <v/>
      </c>
      <c r="BD1578" s="2" t="str">
        <f>IF(ISNUMBER(SEARCH("anaer",$AW1578)),"anaer","")</f>
        <v/>
      </c>
      <c r="BE1578" s="2" t="str">
        <f>IF(ISNUMBER(SEARCH("thickening",$AZ1578)),"thickening","")</f>
        <v>thickening</v>
      </c>
      <c r="BF1578" s="3" t="str">
        <f>IF(ISNUMBER(SEARCH("airDry",$AW1578)),"airDry","")</f>
        <v/>
      </c>
      <c r="BG1578" s="3" t="str">
        <f>IF(ISNUMBER(SEARCH("heatDry",$AY1578)),"heatDry","")</f>
        <v/>
      </c>
      <c r="BH1578" s="3" t="str">
        <f>IF(AND(ISNUMBER(SEARCH("aerobic",$AW1578)),ISNUMBER(SEARCH("anaer",$AW1578))),"Combined Aer and Anaer.","")</f>
        <v/>
      </c>
    </row>
    <row r="1579" spans="1:60" x14ac:dyDescent="0.25">
      <c r="A1579" s="5">
        <v>612</v>
      </c>
      <c r="B1579" t="s">
        <v>3023</v>
      </c>
      <c r="C1579">
        <v>950</v>
      </c>
      <c r="D1579">
        <v>339.30937387377008</v>
      </c>
      <c r="E1579">
        <v>332.0059454629249</v>
      </c>
      <c r="F1579">
        <v>288.20700612255928</v>
      </c>
      <c r="G1579">
        <v>399.86082114660769</v>
      </c>
      <c r="H1579">
        <v>-105.4616222085476</v>
      </c>
      <c r="I1579">
        <v>-106.8791561115214</v>
      </c>
      <c r="J1579">
        <v>-126.4209835414794</v>
      </c>
      <c r="K1579">
        <v>-84.074621359804325</v>
      </c>
      <c r="L1579">
        <v>684.7829021560807</v>
      </c>
      <c r="M1579">
        <v>682.60857340354971</v>
      </c>
      <c r="N1579">
        <v>675.00681176449541</v>
      </c>
      <c r="O1579">
        <v>700.89307837367221</v>
      </c>
      <c r="P1579">
        <v>22.202944546125678</v>
      </c>
      <c r="Q1579">
        <v>22.503506232683058</v>
      </c>
      <c r="R1579">
        <v>18.046916379612249</v>
      </c>
      <c r="S1579">
        <v>26.22136870946132</v>
      </c>
      <c r="T1579">
        <v>59994.036656386626</v>
      </c>
      <c r="U1579">
        <v>59994.138022832827</v>
      </c>
      <c r="V1579">
        <v>59952.975354869988</v>
      </c>
      <c r="W1579">
        <v>60035.24803288807</v>
      </c>
      <c r="X1579">
        <v>3745.9004020552302</v>
      </c>
      <c r="Y1579">
        <v>3757.682168587613</v>
      </c>
      <c r="Z1579">
        <v>3657.419003453761</v>
      </c>
      <c r="AA1579">
        <v>3800.5755111410799</v>
      </c>
      <c r="AB1579">
        <v>554.48614387381929</v>
      </c>
      <c r="AC1579">
        <v>548.24323544705476</v>
      </c>
      <c r="AD1579">
        <v>485.50084626983698</v>
      </c>
      <c r="AE1579">
        <v>636.26552422694488</v>
      </c>
      <c r="AF1579">
        <v>70.643539478699282</v>
      </c>
      <c r="AG1579">
        <v>70.419543927475928</v>
      </c>
      <c r="AH1579">
        <v>69.634841932542813</v>
      </c>
      <c r="AI1579">
        <v>72.305098517205352</v>
      </c>
      <c r="AJ1579">
        <v>0.6395557469823272</v>
      </c>
      <c r="AK1579">
        <v>0.63955570606638212</v>
      </c>
      <c r="AL1579">
        <v>0.63953313167955395</v>
      </c>
      <c r="AM1579">
        <v>0.6395779852968676</v>
      </c>
      <c r="AN1579">
        <v>0.95931830755129566</v>
      </c>
      <c r="AO1579">
        <v>0.95931830755129532</v>
      </c>
      <c r="AP1579">
        <v>0.95931830755129532</v>
      </c>
      <c r="AQ1579">
        <v>0.95931830755129532</v>
      </c>
      <c r="AR1579">
        <v>17.21674553776883</v>
      </c>
      <c r="AS1579">
        <v>17.21674553776883</v>
      </c>
      <c r="AT1579">
        <v>17.21674553776883</v>
      </c>
      <c r="AU1579">
        <v>17.21674553776883</v>
      </c>
      <c r="AV1579" t="str">
        <f>VLOOKUP(Sheet1[[#This Row],[NPDES ID2]],Combined_Sheet__Major_Only___2[[NPDES ID2]:[ECHO BFR]],3,FALSE)</f>
        <v>UT</v>
      </c>
      <c r="AW1579" t="s">
        <v>12185</v>
      </c>
      <c r="AX1579" t="str">
        <f>VLOOKUP(Sheet1[[#This Row],[NPDES ID2]],Combined_Sheet__Major_Only___2[[NPDES ID2]:[ECHO BFR]],27,FALSE)</f>
        <v>other</v>
      </c>
      <c r="AY1579" t="str">
        <f>VLOOKUP(Sheet1[[#This Row],[NPDES ID2]],Combined_Sheet__Major_Only___2[[NPDES ID2]:[ECHO BFR]],28,FALSE)</f>
        <v>-</v>
      </c>
      <c r="AZ1579" t="str">
        <f>VLOOKUP(Sheet1[[#This Row],[NPDES ID2]],Combined_Sheet__Major_Only___2[[NPDES ID2]:[ECHO BFR]],29,FALSE)</f>
        <v>thickening</v>
      </c>
      <c r="BA1579">
        <f>VLOOKUP(Sheet1[[#This Row],[NPDES ID2]],Combined_Sheet__Major_Only___2[[NPDES ID2]:[ECHO BFR]],17,FALSE)</f>
        <v>37.810772999999998</v>
      </c>
      <c r="BB1579">
        <f>VLOOKUP(Sheet1[[#This Row],[NPDES ID2]],Combined_Sheet__Major_Only___2[[NPDES ID2]:[ECHO BFR]],18,FALSE)</f>
        <v>-113.089265</v>
      </c>
      <c r="BC1579" s="2" t="str">
        <f>IF(ISNUMBER(SEARCH("aerobic",$AW1579)),"aerobic","")</f>
        <v/>
      </c>
      <c r="BD1579" s="2" t="str">
        <f>IF(ISNUMBER(SEARCH("anaer",$AW1579)),"anaer","")</f>
        <v>anaer</v>
      </c>
      <c r="BE1579" s="2" t="str">
        <f>IF(ISNUMBER(SEARCH("thickening",$AZ1579)),"thickening","")</f>
        <v>thickening</v>
      </c>
      <c r="BF1579" s="3" t="str">
        <f>IF(ISNUMBER(SEARCH("airDry",$AW1579)),"airDry","")</f>
        <v/>
      </c>
      <c r="BG1579" s="3" t="str">
        <f>IF(ISNUMBER(SEARCH("heatDry",$AY1579)),"heatDry","")</f>
        <v/>
      </c>
      <c r="BH1579" s="3" t="str">
        <f>IF(AND(ISNUMBER(SEARCH("aerobic",$AW1579)),ISNUMBER(SEARCH("anaer",$AW1579))),"Combined Aer and Anaer.","")</f>
        <v/>
      </c>
    </row>
    <row r="1580" spans="1:60" x14ac:dyDescent="0.25">
      <c r="A1580" s="5">
        <v>904</v>
      </c>
      <c r="B1580" t="s">
        <v>4402</v>
      </c>
      <c r="C1580">
        <v>734</v>
      </c>
      <c r="D1580">
        <v>327.64862676892039</v>
      </c>
      <c r="E1580">
        <v>320.42681924315292</v>
      </c>
      <c r="F1580">
        <v>275.64587542422839</v>
      </c>
      <c r="G1580">
        <v>388.72191464091549</v>
      </c>
      <c r="H1580">
        <v>-105.1855369704578</v>
      </c>
      <c r="I1580">
        <v>-106.636584155477</v>
      </c>
      <c r="J1580">
        <v>-126.159606631966</v>
      </c>
      <c r="K1580">
        <v>-83.833478465590204</v>
      </c>
      <c r="L1580">
        <v>530.57680110153206</v>
      </c>
      <c r="M1580">
        <v>528.90828928650058</v>
      </c>
      <c r="N1580">
        <v>523.07428387895982</v>
      </c>
      <c r="O1580">
        <v>542.93998842147641</v>
      </c>
      <c r="P1580">
        <v>17.151810811652052</v>
      </c>
      <c r="Q1580">
        <v>17.389635971869041</v>
      </c>
      <c r="R1580">
        <v>13.935649690466519</v>
      </c>
      <c r="S1580">
        <v>20.253145678859021</v>
      </c>
      <c r="T1580">
        <v>59959.276605737898</v>
      </c>
      <c r="U1580">
        <v>59959.377915199671</v>
      </c>
      <c r="V1580">
        <v>59918.238387350837</v>
      </c>
      <c r="W1580">
        <v>60000.464814743224</v>
      </c>
      <c r="X1580">
        <v>3733.1926943787098</v>
      </c>
      <c r="Y1580">
        <v>3744.8331489046332</v>
      </c>
      <c r="Z1580">
        <v>3645.8215704223539</v>
      </c>
      <c r="AA1580">
        <v>3787.163786645373</v>
      </c>
      <c r="AB1580">
        <v>551.24649183436134</v>
      </c>
      <c r="AC1580">
        <v>545.06308199312116</v>
      </c>
      <c r="AD1580">
        <v>482.82651432841328</v>
      </c>
      <c r="AE1580">
        <v>632.25064361445857</v>
      </c>
      <c r="AF1580">
        <v>70.842096038581658</v>
      </c>
      <c r="AG1580">
        <v>70.619558951285782</v>
      </c>
      <c r="AH1580">
        <v>69.840230754985626</v>
      </c>
      <c r="AI1580">
        <v>72.492509738565047</v>
      </c>
      <c r="AJ1580">
        <v>0.6419864572015358</v>
      </c>
      <c r="AK1580">
        <v>0.64198642567360442</v>
      </c>
      <c r="AL1580">
        <v>0.64196899830539511</v>
      </c>
      <c r="AM1580">
        <v>0.64200362490336316</v>
      </c>
      <c r="AN1580">
        <v>0.95929610012136091</v>
      </c>
      <c r="AO1580">
        <v>0.95929610012136091</v>
      </c>
      <c r="AP1580">
        <v>0.95929610012136091</v>
      </c>
      <c r="AQ1580">
        <v>0.95929610012136091</v>
      </c>
      <c r="AR1580">
        <v>17.29168871725355</v>
      </c>
      <c r="AS1580">
        <v>17.29168871725355</v>
      </c>
      <c r="AT1580">
        <v>17.29168871725355</v>
      </c>
      <c r="AU1580">
        <v>17.29168871725355</v>
      </c>
      <c r="AV1580" t="str">
        <f>VLOOKUP(Sheet1[[#This Row],[NPDES ID2]],Combined_Sheet__Major_Only___2[[NPDES ID2]:[ECHO BFR]],3,FALSE)</f>
        <v>CA</v>
      </c>
      <c r="AW1580" t="s">
        <v>12185</v>
      </c>
      <c r="AX1580" t="str">
        <f>VLOOKUP(Sheet1[[#This Row],[NPDES ID2]],Combined_Sheet__Major_Only___2[[NPDES ID2]:[ECHO BFR]],27,FALSE)</f>
        <v>methaneBioCaptureRecover</v>
      </c>
      <c r="AY1580" t="str">
        <f>VLOOKUP(Sheet1[[#This Row],[NPDES ID2]],Combined_Sheet__Major_Only___2[[NPDES ID2]:[ECHO BFR]],28,FALSE)</f>
        <v>-</v>
      </c>
      <c r="AZ1580" t="str">
        <f>VLOOKUP(Sheet1[[#This Row],[NPDES ID2]],Combined_Sheet__Major_Only___2[[NPDES ID2]:[ECHO BFR]],29,FALSE)</f>
        <v>thickening, preliminaryOps</v>
      </c>
      <c r="BA1580">
        <f>VLOOKUP(Sheet1[[#This Row],[NPDES ID2]],Combined_Sheet__Major_Only___2[[NPDES ID2]:[ECHO BFR]],17,FALSE)</f>
        <v>33.193833187152698</v>
      </c>
      <c r="BB1580">
        <f>VLOOKUP(Sheet1[[#This Row],[NPDES ID2]],Combined_Sheet__Major_Only___2[[NPDES ID2]:[ECHO BFR]],18,FALSE)</f>
        <v>-117.35580294574901</v>
      </c>
      <c r="BC1580" s="2" t="str">
        <f>IF(ISNUMBER(SEARCH("aerobic",$AW1580)),"aerobic","")</f>
        <v/>
      </c>
      <c r="BD1580" s="2" t="str">
        <f>IF(ISNUMBER(SEARCH("anaer",$AW1580)),"anaer","")</f>
        <v>anaer</v>
      </c>
      <c r="BE1580" s="2" t="str">
        <f>IF(ISNUMBER(SEARCH("thickening",$AZ1580)),"thickening","")</f>
        <v>thickening</v>
      </c>
      <c r="BF1580" s="3" t="str">
        <f>IF(ISNUMBER(SEARCH("airDry",$AW1580)),"airDry","")</f>
        <v/>
      </c>
      <c r="BG1580" s="3" t="str">
        <f>IF(ISNUMBER(SEARCH("heatDry",$AY1580)),"heatDry","")</f>
        <v/>
      </c>
      <c r="BH1580" s="3" t="str">
        <f>IF(AND(ISNUMBER(SEARCH("aerobic",$AW1580)),ISNUMBER(SEARCH("anaer",$AW1580))),"Combined Aer and Anaer.","")</f>
        <v/>
      </c>
    </row>
    <row r="1581" spans="1:60" x14ac:dyDescent="0.25">
      <c r="A1581" s="5">
        <v>1931</v>
      </c>
      <c r="B1581" t="s">
        <v>9111</v>
      </c>
      <c r="C1581">
        <v>2944.88</v>
      </c>
      <c r="D1581">
        <v>576.99156123086846</v>
      </c>
      <c r="E1581">
        <v>573.40947266231706</v>
      </c>
      <c r="F1581">
        <v>470.90981205325818</v>
      </c>
      <c r="G1581">
        <v>673.51832621834126</v>
      </c>
      <c r="H1581">
        <v>-135.97985762202461</v>
      </c>
      <c r="I1581">
        <v>-137.35708747384589</v>
      </c>
      <c r="J1581">
        <v>-156.80627910388421</v>
      </c>
      <c r="K1581">
        <v>-112.7630623126782</v>
      </c>
      <c r="L1581">
        <v>2316.0638124877109</v>
      </c>
      <c r="M1581">
        <v>2302.6897785792798</v>
      </c>
      <c r="N1581">
        <v>2255.971654878459</v>
      </c>
      <c r="O1581">
        <v>2415.110726667167</v>
      </c>
      <c r="P1581">
        <v>94.266155731627947</v>
      </c>
      <c r="Q1581">
        <v>93.870557654448305</v>
      </c>
      <c r="R1581">
        <v>78.932841265157009</v>
      </c>
      <c r="S1581">
        <v>106.3443814207572</v>
      </c>
      <c r="T1581">
        <v>59955.544914456012</v>
      </c>
      <c r="U1581">
        <v>59955.646217800153</v>
      </c>
      <c r="V1581">
        <v>59914.50917417559</v>
      </c>
      <c r="W1581">
        <v>59996.730636297398</v>
      </c>
      <c r="X1581">
        <v>4647.2814405368381</v>
      </c>
      <c r="Y1581">
        <v>4671.7411476138368</v>
      </c>
      <c r="Z1581">
        <v>4452.2724391554029</v>
      </c>
      <c r="AA1581">
        <v>4769.3795226383099</v>
      </c>
      <c r="AB1581">
        <v>870.58490405582768</v>
      </c>
      <c r="AC1581">
        <v>858.39701710514726</v>
      </c>
      <c r="AD1581">
        <v>733.40351170172903</v>
      </c>
      <c r="AE1581">
        <v>1047.7717954788411</v>
      </c>
      <c r="AF1581">
        <v>56.931205560533847</v>
      </c>
      <c r="AG1581">
        <v>56.603462239974647</v>
      </c>
      <c r="AH1581">
        <v>55.453512291600092</v>
      </c>
      <c r="AI1581">
        <v>59.36456756221196</v>
      </c>
      <c r="AJ1581">
        <v>0.47203941430193652</v>
      </c>
      <c r="AK1581">
        <v>0.47203929039865439</v>
      </c>
      <c r="AL1581">
        <v>0.47197255440869351</v>
      </c>
      <c r="AM1581">
        <v>0.47210516771046812</v>
      </c>
      <c r="AN1581">
        <v>0.95929371458484369</v>
      </c>
      <c r="AO1581">
        <v>0.95929371458484369</v>
      </c>
      <c r="AP1581">
        <v>0.95929371458484369</v>
      </c>
      <c r="AQ1581">
        <v>0.95929371458484369</v>
      </c>
      <c r="AR1581">
        <v>12.06255019493403</v>
      </c>
      <c r="AS1581">
        <v>12.06255019493403</v>
      </c>
      <c r="AT1581">
        <v>12.06255019493403</v>
      </c>
      <c r="AU1581">
        <v>12.06255019493403</v>
      </c>
      <c r="AV1581" t="str">
        <f>VLOOKUP(Sheet1[[#This Row],[NPDES ID2]],Combined_Sheet__Major_Only___2[[NPDES ID2]:[ECHO BFR]],3,FALSE)</f>
        <v>NJ</v>
      </c>
      <c r="AW1581" t="s">
        <v>54</v>
      </c>
      <c r="AX1581" t="str">
        <f>VLOOKUP(Sheet1[[#This Row],[NPDES ID2]],Combined_Sheet__Major_Only___2[[NPDES ID2]:[ECHO BFR]],27,FALSE)</f>
        <v>-</v>
      </c>
      <c r="AY1581" t="str">
        <f>VLOOKUP(Sheet1[[#This Row],[NPDES ID2]],Combined_Sheet__Major_Only___2[[NPDES ID2]:[ECHO BFR]],28,FALSE)</f>
        <v>-</v>
      </c>
      <c r="AZ1581" t="str">
        <f>VLOOKUP(Sheet1[[#This Row],[NPDES ID2]],Combined_Sheet__Major_Only___2[[NPDES ID2]:[ECHO BFR]],29,FALSE)</f>
        <v>thickening, preliminaryOps</v>
      </c>
      <c r="BA1581">
        <f>VLOOKUP(Sheet1[[#This Row],[NPDES ID2]],Combined_Sheet__Major_Only___2[[NPDES ID2]:[ECHO BFR]],17,FALSE)</f>
        <v>40.847079999999998</v>
      </c>
      <c r="BB1581">
        <f>VLOOKUP(Sheet1[[#This Row],[NPDES ID2]],Combined_Sheet__Major_Only___2[[NPDES ID2]:[ECHO BFR]],18,FALSE)</f>
        <v>-74.347696999999997</v>
      </c>
      <c r="BC1581" s="2" t="str">
        <f>IF(ISNUMBER(SEARCH("aerobic",$AW1581)),"aerobic","")</f>
        <v/>
      </c>
      <c r="BD1581" s="2" t="str">
        <f>IF(ISNUMBER(SEARCH("anaer",$AW1581)),"anaer","")</f>
        <v/>
      </c>
      <c r="BE1581" s="2" t="str">
        <f>IF(ISNUMBER(SEARCH("thickening",$AZ1581)),"thickening","")</f>
        <v>thickening</v>
      </c>
      <c r="BF1581" s="4" t="str">
        <f>IF(ISNUMBER(SEARCH("airDry",$AW1581)),"airDry","")</f>
        <v/>
      </c>
      <c r="BG1581" s="4" t="str">
        <f>IF(ISNUMBER(SEARCH("heatDry",$AY1581)),"heatDry","")</f>
        <v/>
      </c>
      <c r="BH1581" s="4" t="str">
        <f>IF(AND(ISNUMBER(SEARCH("aerobic",$AW1581)),ISNUMBER(SEARCH("anaer",$AW1581))),"Combined Aer and Anaer.","")</f>
        <v/>
      </c>
    </row>
    <row r="1582" spans="1:60" x14ac:dyDescent="0.25">
      <c r="A1582" s="5">
        <v>345</v>
      </c>
      <c r="B1582" t="s">
        <v>1747</v>
      </c>
      <c r="C1582">
        <v>1001</v>
      </c>
      <c r="D1582">
        <v>330.38272283541511</v>
      </c>
      <c r="E1582">
        <v>326.29109322181517</v>
      </c>
      <c r="F1582">
        <v>281.17775104763052</v>
      </c>
      <c r="G1582">
        <v>392.41158460841638</v>
      </c>
      <c r="H1582">
        <v>-138.78242629393861</v>
      </c>
      <c r="I1582">
        <v>-140.15483999973631</v>
      </c>
      <c r="J1582">
        <v>-158.82002430441341</v>
      </c>
      <c r="K1582">
        <v>-115.8047741904835</v>
      </c>
      <c r="L1582">
        <v>750.65232306578901</v>
      </c>
      <c r="M1582">
        <v>746.14866989155371</v>
      </c>
      <c r="N1582">
        <v>730.40257120821764</v>
      </c>
      <c r="O1582">
        <v>784.02187122760017</v>
      </c>
      <c r="P1582">
        <v>31.09873828642209</v>
      </c>
      <c r="Q1582">
        <v>30.950428893493761</v>
      </c>
      <c r="R1582">
        <v>26.09832575107513</v>
      </c>
      <c r="S1582">
        <v>34.97291251632587</v>
      </c>
      <c r="T1582">
        <v>59897.274372999513</v>
      </c>
      <c r="U1582">
        <v>59897.375580816952</v>
      </c>
      <c r="V1582">
        <v>59856.277328475699</v>
      </c>
      <c r="W1582">
        <v>59938.421257655173</v>
      </c>
      <c r="X1582">
        <v>4721.9931529529376</v>
      </c>
      <c r="Y1582">
        <v>4747.7344501074876</v>
      </c>
      <c r="Z1582">
        <v>4516.3560599189641</v>
      </c>
      <c r="AA1582">
        <v>4850.9823921262314</v>
      </c>
      <c r="AB1582">
        <v>905.52941417723775</v>
      </c>
      <c r="AC1582">
        <v>892.97267094823906</v>
      </c>
      <c r="AD1582">
        <v>759.47233918420977</v>
      </c>
      <c r="AE1582">
        <v>1096.228716990684</v>
      </c>
      <c r="AF1582">
        <v>55.972411977697639</v>
      </c>
      <c r="AG1582">
        <v>55.63693747307012</v>
      </c>
      <c r="AH1582">
        <v>54.462296545761077</v>
      </c>
      <c r="AI1582">
        <v>58.460167489492321</v>
      </c>
      <c r="AJ1582">
        <v>0.46035687701968109</v>
      </c>
      <c r="AK1582">
        <v>0.46035683618442952</v>
      </c>
      <c r="AL1582">
        <v>0.46033437584886822</v>
      </c>
      <c r="AM1582">
        <v>0.46037900344903521</v>
      </c>
      <c r="AN1582">
        <v>0.95925642800969801</v>
      </c>
      <c r="AO1582">
        <v>0.95925642800969801</v>
      </c>
      <c r="AP1582">
        <v>0.95925642800969801</v>
      </c>
      <c r="AQ1582">
        <v>0.95925642800969801</v>
      </c>
      <c r="AR1582">
        <v>11.70472001177184</v>
      </c>
      <c r="AS1582">
        <v>11.704720011771849</v>
      </c>
      <c r="AT1582">
        <v>11.704720011771849</v>
      </c>
      <c r="AU1582">
        <v>11.704720011771849</v>
      </c>
      <c r="AV1582" t="str">
        <f>VLOOKUP(Sheet1[[#This Row],[NPDES ID2]],Combined_Sheet__Major_Only___2[[NPDES ID2]:[ECHO BFR]],3,FALSE)</f>
        <v>AR</v>
      </c>
      <c r="AW1582" t="s">
        <v>87</v>
      </c>
      <c r="AX1582" t="str">
        <f>VLOOKUP(Sheet1[[#This Row],[NPDES ID2]],Combined_Sheet__Major_Only___2[[NPDES ID2]:[ECHO BFR]],27,FALSE)</f>
        <v>tempSludgeStore</v>
      </c>
      <c r="AY1582" t="str">
        <f>VLOOKUP(Sheet1[[#This Row],[NPDES ID2]],Combined_Sheet__Major_Only___2[[NPDES ID2]:[ECHO BFR]],28,FALSE)</f>
        <v>pasteurize</v>
      </c>
      <c r="AZ1582" t="str">
        <f>VLOOKUP(Sheet1[[#This Row],[NPDES ID2]],Combined_Sheet__Major_Only___2[[NPDES ID2]:[ECHO BFR]],29,FALSE)</f>
        <v>thickening</v>
      </c>
      <c r="BA1582">
        <f>VLOOKUP(Sheet1[[#This Row],[NPDES ID2]],Combined_Sheet__Major_Only___2[[NPDES ID2]:[ECHO BFR]],17,FALSE)</f>
        <v>36.038148999999997</v>
      </c>
      <c r="BB1582">
        <f>VLOOKUP(Sheet1[[#This Row],[NPDES ID2]],Combined_Sheet__Major_Only___2[[NPDES ID2]:[ECHO BFR]],18,FALSE)</f>
        <v>-90.489825999999994</v>
      </c>
      <c r="BC1582" s="2" t="str">
        <f>IF(ISNUMBER(SEARCH("aerobic",$AW1582)),"aerobic","")</f>
        <v/>
      </c>
      <c r="BD1582" s="2" t="str">
        <f>IF(ISNUMBER(SEARCH("anaer",$AW1582)),"anaer","")</f>
        <v/>
      </c>
      <c r="BE1582" s="2" t="str">
        <f>IF(ISNUMBER(SEARCH("thickening",$AZ1582)),"thickening","")</f>
        <v>thickening</v>
      </c>
      <c r="BF1582" s="4" t="str">
        <f>IF(ISNUMBER(SEARCH("airDry",$AW1582)),"airDry","")</f>
        <v/>
      </c>
      <c r="BG1582" s="4" t="str">
        <f>IF(ISNUMBER(SEARCH("heatDry",$AY1582)),"heatDry","")</f>
        <v/>
      </c>
      <c r="BH1582" s="4" t="str">
        <f>IF(AND(ISNUMBER(SEARCH("aerobic",$AW1582)),ISNUMBER(SEARCH("anaer",$AW1582))),"Combined Aer and Anaer.","")</f>
        <v/>
      </c>
    </row>
    <row r="1583" spans="1:60" x14ac:dyDescent="0.25">
      <c r="A1583" s="5">
        <v>1999</v>
      </c>
      <c r="B1583" t="s">
        <v>9413</v>
      </c>
      <c r="C1583">
        <v>1750</v>
      </c>
      <c r="D1583">
        <v>446.15870631513718</v>
      </c>
      <c r="E1583">
        <v>443.40447821966171</v>
      </c>
      <c r="F1583">
        <v>375.81958645451289</v>
      </c>
      <c r="G1583">
        <v>517.36642651150748</v>
      </c>
      <c r="H1583">
        <v>-107.33716395451989</v>
      </c>
      <c r="I1583">
        <v>-108.6849148029939</v>
      </c>
      <c r="J1583">
        <v>-128.20695630293051</v>
      </c>
      <c r="K1583">
        <v>-85.775139795253097</v>
      </c>
      <c r="L1583">
        <v>1239.175110060778</v>
      </c>
      <c r="M1583">
        <v>1234.9994766529969</v>
      </c>
      <c r="N1583">
        <v>1220.4067207090211</v>
      </c>
      <c r="O1583">
        <v>1270.106814914589</v>
      </c>
      <c r="P1583">
        <v>40.944010581817658</v>
      </c>
      <c r="Q1583">
        <v>41.413450533790467</v>
      </c>
      <c r="R1583">
        <v>33.363778047511907</v>
      </c>
      <c r="S1583">
        <v>48.139611421441479</v>
      </c>
      <c r="T1583">
        <v>59825.933152905403</v>
      </c>
      <c r="U1583">
        <v>59826.03424376851</v>
      </c>
      <c r="V1583">
        <v>59784.983483992313</v>
      </c>
      <c r="W1583">
        <v>59867.03248879718</v>
      </c>
      <c r="X1583">
        <v>3802.597916822242</v>
      </c>
      <c r="Y1583">
        <v>3815.2157052373868</v>
      </c>
      <c r="Z1583">
        <v>3707.5077296882259</v>
      </c>
      <c r="AA1583">
        <v>3861.4789462172012</v>
      </c>
      <c r="AB1583">
        <v>571.86897738981793</v>
      </c>
      <c r="AC1583">
        <v>565.27058015122338</v>
      </c>
      <c r="AD1583">
        <v>499.63538996644121</v>
      </c>
      <c r="AE1583">
        <v>658.20996033673487</v>
      </c>
      <c r="AF1583">
        <v>69.398956884760125</v>
      </c>
      <c r="AG1583">
        <v>69.165683374369152</v>
      </c>
      <c r="AH1583">
        <v>68.347520925595077</v>
      </c>
      <c r="AI1583">
        <v>71.130521246117084</v>
      </c>
      <c r="AJ1583">
        <v>0.62432253920269976</v>
      </c>
      <c r="AK1583">
        <v>0.62432246324934859</v>
      </c>
      <c r="AL1583">
        <v>0.62428085706362813</v>
      </c>
      <c r="AM1583">
        <v>0.6243635279983849</v>
      </c>
      <c r="AN1583">
        <v>0.95921068455967773</v>
      </c>
      <c r="AO1583">
        <v>0.95921068455967784</v>
      </c>
      <c r="AP1583">
        <v>0.95921068455967784</v>
      </c>
      <c r="AQ1583">
        <v>0.95921068455967784</v>
      </c>
      <c r="AR1583">
        <v>16.747531153915759</v>
      </c>
      <c r="AS1583">
        <v>16.747531153915752</v>
      </c>
      <c r="AT1583">
        <v>16.747531153915752</v>
      </c>
      <c r="AU1583">
        <v>16.747531153915752</v>
      </c>
      <c r="AV1583" t="str">
        <f>VLOOKUP(Sheet1[[#This Row],[NPDES ID2]],Combined_Sheet__Major_Only___2[[NPDES ID2]:[ECHO BFR]],3,FALSE)</f>
        <v>IL</v>
      </c>
      <c r="AW1583" t="s">
        <v>12185</v>
      </c>
      <c r="AX1583" t="str">
        <f>VLOOKUP(Sheet1[[#This Row],[NPDES ID2]],Combined_Sheet__Major_Only___2[[NPDES ID2]:[ECHO BFR]],27,FALSE)</f>
        <v>-</v>
      </c>
      <c r="AY1583" t="str">
        <f>VLOOKUP(Sheet1[[#This Row],[NPDES ID2]],Combined_Sheet__Major_Only___2[[NPDES ID2]:[ECHO BFR]],28,FALSE)</f>
        <v>-</v>
      </c>
      <c r="AZ1583" t="str">
        <f>VLOOKUP(Sheet1[[#This Row],[NPDES ID2]],Combined_Sheet__Major_Only___2[[NPDES ID2]:[ECHO BFR]],29,FALSE)</f>
        <v>thickening</v>
      </c>
      <c r="BA1583">
        <f>VLOOKUP(Sheet1[[#This Row],[NPDES ID2]],Combined_Sheet__Major_Only___2[[NPDES ID2]:[ECHO BFR]],17,FALSE)</f>
        <v>41.744923999999997</v>
      </c>
      <c r="BB1583">
        <f>VLOOKUP(Sheet1[[#This Row],[NPDES ID2]],Combined_Sheet__Major_Only___2[[NPDES ID2]:[ECHO BFR]],18,FALSE)</f>
        <v>-88.061239</v>
      </c>
      <c r="BC1583" s="2" t="str">
        <f>IF(ISNUMBER(SEARCH("aerobic",$AW1583)),"aerobic","")</f>
        <v/>
      </c>
      <c r="BD1583" s="2" t="str">
        <f>IF(ISNUMBER(SEARCH("anaer",$AW1583)),"anaer","")</f>
        <v>anaer</v>
      </c>
      <c r="BE1583" s="2" t="str">
        <f>IF(ISNUMBER(SEARCH("thickening",$AZ1583)),"thickening","")</f>
        <v>thickening</v>
      </c>
      <c r="BF1583" s="4" t="str">
        <f>IF(ISNUMBER(SEARCH("airDry",$AW1583)),"airDry","")</f>
        <v/>
      </c>
      <c r="BG1583" s="4" t="str">
        <f>IF(ISNUMBER(SEARCH("heatDry",$AY1583)),"heatDry","")</f>
        <v/>
      </c>
      <c r="BH1583" s="4" t="str">
        <f>IF(AND(ISNUMBER(SEARCH("aerobic",$AW1583)),ISNUMBER(SEARCH("anaer",$AW1583))),"Combined Aer and Anaer.","")</f>
        <v/>
      </c>
    </row>
    <row r="1584" spans="1:60" x14ac:dyDescent="0.25">
      <c r="A1584" s="5">
        <v>2319</v>
      </c>
      <c r="B1584" t="s">
        <v>10832</v>
      </c>
      <c r="C1584">
        <v>392.07</v>
      </c>
      <c r="D1584">
        <v>388.46072130692511</v>
      </c>
      <c r="E1584">
        <v>383.84972494200861</v>
      </c>
      <c r="F1584">
        <v>302.043488704889</v>
      </c>
      <c r="G1584">
        <v>478.47373658258698</v>
      </c>
      <c r="H1584">
        <v>-110.11737733536761</v>
      </c>
      <c r="I1584">
        <v>-111.51786064365029</v>
      </c>
      <c r="J1584">
        <v>-130.89953455130441</v>
      </c>
      <c r="K1584">
        <v>-88.564098796886228</v>
      </c>
      <c r="L1584">
        <v>271.82407003435668</v>
      </c>
      <c r="M1584">
        <v>270.8446826069017</v>
      </c>
      <c r="N1584">
        <v>267.41958517570532</v>
      </c>
      <c r="O1584">
        <v>279.08177289369212</v>
      </c>
      <c r="P1584">
        <v>9.1853831140726889</v>
      </c>
      <c r="Q1584">
        <v>9.2730862003287662</v>
      </c>
      <c r="R1584">
        <v>7.5065533382733207</v>
      </c>
      <c r="S1584">
        <v>10.73876216899067</v>
      </c>
      <c r="T1584">
        <v>59818.526707715937</v>
      </c>
      <c r="U1584">
        <v>59818.62778643718</v>
      </c>
      <c r="V1584">
        <v>59777.581957205774</v>
      </c>
      <c r="W1584">
        <v>59859.621107228551</v>
      </c>
      <c r="X1584">
        <v>3883.3583576169372</v>
      </c>
      <c r="Y1584">
        <v>3896.9912313222808</v>
      </c>
      <c r="Z1584">
        <v>3779.746147937683</v>
      </c>
      <c r="AA1584">
        <v>3947.6732088193412</v>
      </c>
      <c r="AB1584">
        <v>595.44800011650864</v>
      </c>
      <c r="AC1584">
        <v>588.35260376948827</v>
      </c>
      <c r="AD1584">
        <v>518.86009178133179</v>
      </c>
      <c r="AE1584">
        <v>687.90036505644741</v>
      </c>
      <c r="AF1584">
        <v>67.945048547854171</v>
      </c>
      <c r="AG1584">
        <v>67.700372063286324</v>
      </c>
      <c r="AH1584">
        <v>66.844030995634085</v>
      </c>
      <c r="AI1584">
        <v>69.759013966984213</v>
      </c>
      <c r="AJ1584">
        <v>0.60653365928404057</v>
      </c>
      <c r="AK1584">
        <v>0.60653364245266328</v>
      </c>
      <c r="AL1584">
        <v>0.60652431351786795</v>
      </c>
      <c r="AM1584">
        <v>0.60654284904890787</v>
      </c>
      <c r="AN1584">
        <v>0.95920592971717555</v>
      </c>
      <c r="AO1584">
        <v>0.95920592971717578</v>
      </c>
      <c r="AP1584">
        <v>0.95920592971717578</v>
      </c>
      <c r="AQ1584">
        <v>0.95920592971717578</v>
      </c>
      <c r="AR1584">
        <v>16.20146327999845</v>
      </c>
      <c r="AS1584">
        <v>16.20146327999846</v>
      </c>
      <c r="AT1584">
        <v>16.20146327999846</v>
      </c>
      <c r="AU1584">
        <v>16.20146327999846</v>
      </c>
      <c r="AV1584" t="str">
        <f>VLOOKUP(Sheet1[[#This Row],[NPDES ID2]],Combined_Sheet__Major_Only___2[[NPDES ID2]:[ECHO BFR]],3,FALSE)</f>
        <v>IN</v>
      </c>
      <c r="AW1584" t="s">
        <v>12185</v>
      </c>
      <c r="AX1584" t="str">
        <f>VLOOKUP(Sheet1[[#This Row],[NPDES ID2]],Combined_Sheet__Major_Only___2[[NPDES ID2]:[ECHO BFR]],27,FALSE)</f>
        <v>-</v>
      </c>
      <c r="AY1584" t="str">
        <f>VLOOKUP(Sheet1[[#This Row],[NPDES ID2]],Combined_Sheet__Major_Only___2[[NPDES ID2]:[ECHO BFR]],28,FALSE)</f>
        <v>-</v>
      </c>
      <c r="AZ1584" t="str">
        <f>VLOOKUP(Sheet1[[#This Row],[NPDES ID2]],Combined_Sheet__Major_Only___2[[NPDES ID2]:[ECHO BFR]],29,FALSE)</f>
        <v>thickening</v>
      </c>
      <c r="BA1584">
        <f>VLOOKUP(Sheet1[[#This Row],[NPDES ID2]],Combined_Sheet__Major_Only___2[[NPDES ID2]:[ECHO BFR]],17,FALSE)</f>
        <v>40.8735</v>
      </c>
      <c r="BB1584">
        <f>VLOOKUP(Sheet1[[#This Row],[NPDES ID2]],Combined_Sheet__Major_Only___2[[NPDES ID2]:[ECHO BFR]],18,FALSE)</f>
        <v>-85.514194000000003</v>
      </c>
      <c r="BC1584" s="2" t="str">
        <f>IF(ISNUMBER(SEARCH("aerobic",$AW1584)),"aerobic","")</f>
        <v/>
      </c>
      <c r="BD1584" s="2" t="str">
        <f>IF(ISNUMBER(SEARCH("anaer",$AW1584)),"anaer","")</f>
        <v>anaer</v>
      </c>
      <c r="BE1584" s="2" t="str">
        <f>IF(ISNUMBER(SEARCH("thickening",$AZ1584)),"thickening","")</f>
        <v>thickening</v>
      </c>
      <c r="BF1584" s="4" t="str">
        <f>IF(ISNUMBER(SEARCH("airDry",$AW1584)),"airDry","")</f>
        <v/>
      </c>
      <c r="BG1584" s="4" t="str">
        <f>IF(ISNUMBER(SEARCH("heatDry",$AY1584)),"heatDry","")</f>
        <v/>
      </c>
      <c r="BH1584" s="4" t="str">
        <f>IF(AND(ISNUMBER(SEARCH("aerobic",$AW1584)),ISNUMBER(SEARCH("anaer",$AW1584))),"Combined Aer and Anaer.","")</f>
        <v/>
      </c>
    </row>
    <row r="1585" spans="1:60" x14ac:dyDescent="0.25">
      <c r="A1585" s="5">
        <v>959</v>
      </c>
      <c r="B1585" t="s">
        <v>4655</v>
      </c>
      <c r="C1585">
        <v>603.79999999999995</v>
      </c>
      <c r="D1585">
        <v>343.88112993289849</v>
      </c>
      <c r="E1585">
        <v>336.90825821371777</v>
      </c>
      <c r="F1585">
        <v>286.62210993869388</v>
      </c>
      <c r="G1585">
        <v>412.63152030698677</v>
      </c>
      <c r="H1585">
        <v>-109.75254106024479</v>
      </c>
      <c r="I1585">
        <v>-111.1293322675677</v>
      </c>
      <c r="J1585">
        <v>-130.54527560375519</v>
      </c>
      <c r="K1585">
        <v>-88.193507499705504</v>
      </c>
      <c r="L1585">
        <v>419.73563018285762</v>
      </c>
      <c r="M1585">
        <v>418.23578488144892</v>
      </c>
      <c r="N1585">
        <v>412.99111032511632</v>
      </c>
      <c r="O1585">
        <v>430.8495232473112</v>
      </c>
      <c r="P1585">
        <v>14.14338648764492</v>
      </c>
      <c r="Q1585">
        <v>14.280986876188519</v>
      </c>
      <c r="R1585">
        <v>11.554195854097779</v>
      </c>
      <c r="S1585">
        <v>16.546987489197171</v>
      </c>
      <c r="T1585">
        <v>59654.594129829493</v>
      </c>
      <c r="U1585">
        <v>59654.694939805311</v>
      </c>
      <c r="V1585">
        <v>59613.758242133583</v>
      </c>
      <c r="W1585">
        <v>59695.579268645059</v>
      </c>
      <c r="X1585">
        <v>3862.3875090052152</v>
      </c>
      <c r="Y1585">
        <v>3875.8561304217428</v>
      </c>
      <c r="Z1585">
        <v>3760.1584879097709</v>
      </c>
      <c r="AA1585">
        <v>3925.8243165846302</v>
      </c>
      <c r="AB1585">
        <v>590.7593230423854</v>
      </c>
      <c r="AC1585">
        <v>583.74916783487799</v>
      </c>
      <c r="AD1585">
        <v>514.95066203881936</v>
      </c>
      <c r="AE1585">
        <v>682.15591018817793</v>
      </c>
      <c r="AF1585">
        <v>68.127146784240452</v>
      </c>
      <c r="AG1585">
        <v>67.883908412187211</v>
      </c>
      <c r="AH1585">
        <v>67.032332273297527</v>
      </c>
      <c r="AI1585">
        <v>69.930781850665582</v>
      </c>
      <c r="AJ1585">
        <v>0.608761281373291</v>
      </c>
      <c r="AK1585">
        <v>0.6087612554446844</v>
      </c>
      <c r="AL1585">
        <v>0.60874691134283476</v>
      </c>
      <c r="AM1585">
        <v>0.60877541166977844</v>
      </c>
      <c r="AN1585">
        <v>0.95910040256750617</v>
      </c>
      <c r="AO1585">
        <v>0.95910040256750662</v>
      </c>
      <c r="AP1585">
        <v>0.95910040256750662</v>
      </c>
      <c r="AQ1585">
        <v>0.95910040256750662</v>
      </c>
      <c r="AR1585">
        <v>16.2698115963608</v>
      </c>
      <c r="AS1585">
        <v>16.26981159636081</v>
      </c>
      <c r="AT1585">
        <v>16.26981159636081</v>
      </c>
      <c r="AU1585">
        <v>16.26981159636081</v>
      </c>
      <c r="AV1585" t="str">
        <f>VLOOKUP(Sheet1[[#This Row],[NPDES ID2]],Combined_Sheet__Major_Only___2[[NPDES ID2]:[ECHO BFR]],3,FALSE)</f>
        <v>PA</v>
      </c>
      <c r="AW1585" t="s">
        <v>12185</v>
      </c>
      <c r="AX1585" t="str">
        <f>VLOOKUP(Sheet1[[#This Row],[NPDES ID2]],Combined_Sheet__Major_Only___2[[NPDES ID2]:[ECHO BFR]],27,FALSE)</f>
        <v>-</v>
      </c>
      <c r="AY1585" t="str">
        <f>VLOOKUP(Sheet1[[#This Row],[NPDES ID2]],Combined_Sheet__Major_Only___2[[NPDES ID2]:[ECHO BFR]],28,FALSE)</f>
        <v>-</v>
      </c>
      <c r="AZ1585" t="str">
        <f>VLOOKUP(Sheet1[[#This Row],[NPDES ID2]],Combined_Sheet__Major_Only___2[[NPDES ID2]:[ECHO BFR]],29,FALSE)</f>
        <v>thickening</v>
      </c>
      <c r="BA1585">
        <f>VLOOKUP(Sheet1[[#This Row],[NPDES ID2]],Combined_Sheet__Major_Only___2[[NPDES ID2]:[ECHO BFR]],17,FALSE)</f>
        <v>40.133474999999997</v>
      </c>
      <c r="BB1585">
        <f>VLOOKUP(Sheet1[[#This Row],[NPDES ID2]],Combined_Sheet__Major_Only___2[[NPDES ID2]:[ECHO BFR]],18,FALSE)</f>
        <v>-74.828733999999997</v>
      </c>
      <c r="BC1585" s="2" t="str">
        <f>IF(ISNUMBER(SEARCH("aerobic",$AW1585)),"aerobic","")</f>
        <v/>
      </c>
      <c r="BD1585" s="2" t="str">
        <f>IF(ISNUMBER(SEARCH("anaer",$AW1585)),"anaer","")</f>
        <v>anaer</v>
      </c>
      <c r="BE1585" s="2" t="str">
        <f>IF(ISNUMBER(SEARCH("thickening",$AZ1585)),"thickening","")</f>
        <v>thickening</v>
      </c>
      <c r="BF1585" s="4" t="str">
        <f>IF(ISNUMBER(SEARCH("airDry",$AW1585)),"airDry","")</f>
        <v/>
      </c>
      <c r="BG1585" s="4" t="str">
        <f>IF(ISNUMBER(SEARCH("heatDry",$AY1585)),"heatDry","")</f>
        <v/>
      </c>
      <c r="BH1585" s="4" t="str">
        <f>IF(AND(ISNUMBER(SEARCH("aerobic",$AW1585)),ISNUMBER(SEARCH("anaer",$AW1585))),"Combined Aer and Anaer.","")</f>
        <v/>
      </c>
    </row>
    <row r="1586" spans="1:60" x14ac:dyDescent="0.25">
      <c r="A1586" s="5">
        <v>2334</v>
      </c>
      <c r="B1586" t="s">
        <v>10894</v>
      </c>
      <c r="C1586">
        <v>375</v>
      </c>
      <c r="D1586">
        <v>385.36575823321999</v>
      </c>
      <c r="E1586">
        <v>381.04664160845249</v>
      </c>
      <c r="F1586">
        <v>298.63438468971748</v>
      </c>
      <c r="G1586">
        <v>474.33744758606929</v>
      </c>
      <c r="H1586">
        <v>-106.9210988652389</v>
      </c>
      <c r="I1586">
        <v>-108.2702448392925</v>
      </c>
      <c r="J1586">
        <v>-127.8301514467511</v>
      </c>
      <c r="K1586">
        <v>-85.520252172903625</v>
      </c>
      <c r="L1586">
        <v>267.18179729238199</v>
      </c>
      <c r="M1586">
        <v>266.29980497640258</v>
      </c>
      <c r="N1586">
        <v>263.21530204165339</v>
      </c>
      <c r="O1586">
        <v>273.71777437834032</v>
      </c>
      <c r="P1586">
        <v>8.7709188997837337</v>
      </c>
      <c r="Q1586">
        <v>8.8775357033499684</v>
      </c>
      <c r="R1586">
        <v>7.1408846144776579</v>
      </c>
      <c r="S1586">
        <v>10.328535681503899</v>
      </c>
      <c r="T1586">
        <v>59632.447431157081</v>
      </c>
      <c r="U1586">
        <v>59632.548204826358</v>
      </c>
      <c r="V1586">
        <v>59591.62625043383</v>
      </c>
      <c r="W1586">
        <v>59673.417809247418</v>
      </c>
      <c r="X1586">
        <v>3766.9489619233768</v>
      </c>
      <c r="Y1586">
        <v>3779.2223406173912</v>
      </c>
      <c r="Z1586">
        <v>3674.5626943386901</v>
      </c>
      <c r="AA1586">
        <v>3824.1160636809959</v>
      </c>
      <c r="AB1586">
        <v>563.34658873765125</v>
      </c>
      <c r="AC1586">
        <v>556.8964153388888</v>
      </c>
      <c r="AD1586">
        <v>492.58105672018769</v>
      </c>
      <c r="AE1586">
        <v>647.67887479548529</v>
      </c>
      <c r="AF1586">
        <v>69.824608132950246</v>
      </c>
      <c r="AG1586">
        <v>69.594234076674269</v>
      </c>
      <c r="AH1586">
        <v>68.787944423604202</v>
      </c>
      <c r="AI1586">
        <v>71.532546042438597</v>
      </c>
      <c r="AJ1586">
        <v>0.62953176442754577</v>
      </c>
      <c r="AK1586">
        <v>0.62953174838816128</v>
      </c>
      <c r="AL1586">
        <v>0.62952285584971168</v>
      </c>
      <c r="AM1586">
        <v>0.6295405242890274</v>
      </c>
      <c r="AN1586">
        <v>0.95908610435559172</v>
      </c>
      <c r="AO1586">
        <v>0.95908610435559138</v>
      </c>
      <c r="AP1586">
        <v>0.95908610435559138</v>
      </c>
      <c r="AQ1586">
        <v>0.95908610435559138</v>
      </c>
      <c r="AR1586">
        <v>16.90888353606616</v>
      </c>
      <c r="AS1586">
        <v>16.90888353606616</v>
      </c>
      <c r="AT1586">
        <v>16.90888353606616</v>
      </c>
      <c r="AU1586">
        <v>16.90888353606616</v>
      </c>
      <c r="AV1586" t="str">
        <f>VLOOKUP(Sheet1[[#This Row],[NPDES ID2]],Combined_Sheet__Major_Only___2[[NPDES ID2]:[ECHO BFR]],3,FALSE)</f>
        <v>NJ</v>
      </c>
      <c r="AW1586" t="s">
        <v>12185</v>
      </c>
      <c r="AX1586" t="str">
        <f>VLOOKUP(Sheet1[[#This Row],[NPDES ID2]],Combined_Sheet__Major_Only___2[[NPDES ID2]:[ECHO BFR]],27,FALSE)</f>
        <v>methaneBioCaptureRecover</v>
      </c>
      <c r="AY1586" t="str">
        <f>VLOOKUP(Sheet1[[#This Row],[NPDES ID2]],Combined_Sheet__Major_Only___2[[NPDES ID2]:[ECHO BFR]],28,FALSE)</f>
        <v>-</v>
      </c>
      <c r="AZ1586" t="str">
        <f>VLOOKUP(Sheet1[[#This Row],[NPDES ID2]],Combined_Sheet__Major_Only___2[[NPDES ID2]:[ECHO BFR]],29,FALSE)</f>
        <v>thickening, preliminaryOps</v>
      </c>
      <c r="BA1586">
        <f>VLOOKUP(Sheet1[[#This Row],[NPDES ID2]],Combined_Sheet__Major_Only___2[[NPDES ID2]:[ECHO BFR]],17,FALSE)</f>
        <v>40.822285000000001</v>
      </c>
      <c r="BB1586">
        <f>VLOOKUP(Sheet1[[#This Row],[NPDES ID2]],Combined_Sheet__Major_Only___2[[NPDES ID2]:[ECHO BFR]],18,FALSE)</f>
        <v>-74.389944999999997</v>
      </c>
      <c r="BC1586" s="2" t="str">
        <f>IF(ISNUMBER(SEARCH("aerobic",$AW1586)),"aerobic","")</f>
        <v/>
      </c>
      <c r="BD1586" s="2" t="str">
        <f>IF(ISNUMBER(SEARCH("anaer",$AW1586)),"anaer","")</f>
        <v>anaer</v>
      </c>
      <c r="BE1586" s="2" t="str">
        <f>IF(ISNUMBER(SEARCH("thickening",$AZ1586)),"thickening","")</f>
        <v>thickening</v>
      </c>
      <c r="BF1586" s="3" t="str">
        <f>IF(ISNUMBER(SEARCH("airDry",$AW1586)),"airDry","")</f>
        <v/>
      </c>
      <c r="BG1586" s="3" t="str">
        <f>IF(ISNUMBER(SEARCH("heatDry",$AY1586)),"heatDry","")</f>
        <v/>
      </c>
      <c r="BH1586" s="3" t="str">
        <f>IF(AND(ISNUMBER(SEARCH("aerobic",$AW1586)),ISNUMBER(SEARCH("anaer",$AW1586))),"Combined Aer and Anaer.","")</f>
        <v/>
      </c>
    </row>
    <row r="1587" spans="1:60" x14ac:dyDescent="0.25">
      <c r="A1587" s="5">
        <v>657</v>
      </c>
      <c r="B1587" t="s">
        <v>3234</v>
      </c>
      <c r="C1587">
        <v>51.88</v>
      </c>
      <c r="D1587">
        <v>1871.812594276176</v>
      </c>
      <c r="E1587">
        <v>1852.618953878841</v>
      </c>
      <c r="F1587">
        <v>1274.0742078459559</v>
      </c>
      <c r="G1587">
        <v>2450.8257602513222</v>
      </c>
      <c r="H1587">
        <v>-110.21195490473281</v>
      </c>
      <c r="I1587">
        <v>-111.63038239124459</v>
      </c>
      <c r="J1587">
        <v>-130.99637972913791</v>
      </c>
      <c r="K1587">
        <v>-88.691183786960138</v>
      </c>
      <c r="L1587">
        <v>35.96380152510158</v>
      </c>
      <c r="M1587">
        <v>35.834178163573178</v>
      </c>
      <c r="N1587">
        <v>35.38078389727157</v>
      </c>
      <c r="O1587">
        <v>36.924457558232881</v>
      </c>
      <c r="P1587">
        <v>1.215469241834257</v>
      </c>
      <c r="Q1587">
        <v>1.2270658172904441</v>
      </c>
      <c r="R1587">
        <v>0.99333223916814994</v>
      </c>
      <c r="S1587">
        <v>1.420950424510115</v>
      </c>
      <c r="T1587">
        <v>59631.825641675328</v>
      </c>
      <c r="U1587">
        <v>59631.926414325288</v>
      </c>
      <c r="V1587">
        <v>59591.004873864244</v>
      </c>
      <c r="W1587">
        <v>59672.795605344392</v>
      </c>
      <c r="X1587">
        <v>3871.7616598736872</v>
      </c>
      <c r="Y1587">
        <v>3885.3560097945251</v>
      </c>
      <c r="Z1587">
        <v>3768.414878561251</v>
      </c>
      <c r="AA1587">
        <v>3935.9130844423271</v>
      </c>
      <c r="AB1587">
        <v>593.73692428949028</v>
      </c>
      <c r="AC1587">
        <v>586.65852123748323</v>
      </c>
      <c r="AD1587">
        <v>517.36511790066481</v>
      </c>
      <c r="AE1587">
        <v>685.93111607693959</v>
      </c>
      <c r="AF1587">
        <v>67.934859781390159</v>
      </c>
      <c r="AG1587">
        <v>67.690021279843563</v>
      </c>
      <c r="AH1587">
        <v>66.833542040303769</v>
      </c>
      <c r="AI1587">
        <v>69.749496577290088</v>
      </c>
      <c r="AJ1587">
        <v>0.60640901675078229</v>
      </c>
      <c r="AK1587">
        <v>0.60640901453444074</v>
      </c>
      <c r="AL1587">
        <v>0.60640778231728609</v>
      </c>
      <c r="AM1587">
        <v>0.60641023056019727</v>
      </c>
      <c r="AN1587">
        <v>0.9590857027755072</v>
      </c>
      <c r="AO1587">
        <v>0.95908570277550709</v>
      </c>
      <c r="AP1587">
        <v>0.95908570277550709</v>
      </c>
      <c r="AQ1587">
        <v>0.95908570277550709</v>
      </c>
      <c r="AR1587">
        <v>16.19790664462391</v>
      </c>
      <c r="AS1587">
        <v>16.19790664462391</v>
      </c>
      <c r="AT1587">
        <v>16.19790664462391</v>
      </c>
      <c r="AU1587">
        <v>16.19790664462391</v>
      </c>
      <c r="AV1587" t="str">
        <f>VLOOKUP(Sheet1[[#This Row],[NPDES ID2]],Combined_Sheet__Major_Only___2[[NPDES ID2]:[ECHO BFR]],3,FALSE)</f>
        <v>TX</v>
      </c>
      <c r="AW1587" t="s">
        <v>41</v>
      </c>
      <c r="AX1587" t="str">
        <f>VLOOKUP(Sheet1[[#This Row],[NPDES ID2]],Combined_Sheet__Major_Only___2[[NPDES ID2]:[ECHO BFR]],27,FALSE)</f>
        <v>-</v>
      </c>
      <c r="AY1587" t="str">
        <f>VLOOKUP(Sheet1[[#This Row],[NPDES ID2]],Combined_Sheet__Major_Only___2[[NPDES ID2]:[ECHO BFR]],28,FALSE)</f>
        <v>-</v>
      </c>
      <c r="AZ1587" t="str">
        <f>VLOOKUP(Sheet1[[#This Row],[NPDES ID2]],Combined_Sheet__Major_Only___2[[NPDES ID2]:[ECHO BFR]],29,FALSE)</f>
        <v>thickening</v>
      </c>
      <c r="BA1587">
        <f>VLOOKUP(Sheet1[[#This Row],[NPDES ID2]],Combined_Sheet__Major_Only___2[[NPDES ID2]:[ECHO BFR]],17,FALSE)</f>
        <v>29.536611000000001</v>
      </c>
      <c r="BB1587">
        <f>VLOOKUP(Sheet1[[#This Row],[NPDES ID2]],Combined_Sheet__Major_Only___2[[NPDES ID2]:[ECHO BFR]],18,FALSE)</f>
        <v>-95.550471999999999</v>
      </c>
      <c r="BC1587" s="2" t="str">
        <f>IF(ISNUMBER(SEARCH("aerobic",$AW1587)),"aerobic","")</f>
        <v>aerobic</v>
      </c>
      <c r="BD1587" s="2" t="str">
        <f>IF(ISNUMBER(SEARCH("anaer",$AW1587)),"anaer","")</f>
        <v/>
      </c>
      <c r="BE1587" s="2" t="str">
        <f>IF(ISNUMBER(SEARCH("thickening",$AZ1587)),"thickening","")</f>
        <v>thickening</v>
      </c>
      <c r="BF1587" s="4" t="str">
        <f>IF(ISNUMBER(SEARCH("airDry",$AW1587)),"airDry","")</f>
        <v/>
      </c>
      <c r="BG1587" s="4" t="str">
        <f>IF(ISNUMBER(SEARCH("heatDry",$AY1587)),"heatDry","")</f>
        <v/>
      </c>
      <c r="BH1587" s="4" t="str">
        <f>IF(AND(ISNUMBER(SEARCH("aerobic",$AW1587)),ISNUMBER(SEARCH("anaer",$AW1587))),"Combined Aer and Anaer.","")</f>
        <v/>
      </c>
    </row>
    <row r="1588" spans="1:60" x14ac:dyDescent="0.25">
      <c r="A1588" s="5">
        <v>663</v>
      </c>
      <c r="B1588" t="s">
        <v>3259</v>
      </c>
      <c r="C1588">
        <v>29.41</v>
      </c>
      <c r="D1588">
        <v>3195.5153125884799</v>
      </c>
      <c r="E1588">
        <v>3165.7290081623541</v>
      </c>
      <c r="F1588">
        <v>2145.9820218736409</v>
      </c>
      <c r="G1588">
        <v>4201.0405390354244</v>
      </c>
      <c r="H1588">
        <v>-108.9868384166375</v>
      </c>
      <c r="I1588">
        <v>-110.3548636830884</v>
      </c>
      <c r="J1588">
        <v>-129.8194218478281</v>
      </c>
      <c r="K1588">
        <v>-87.524553938115844</v>
      </c>
      <c r="L1588">
        <v>20.600190667142581</v>
      </c>
      <c r="M1588">
        <v>20.528329376315501</v>
      </c>
      <c r="N1588">
        <v>20.276971438797371</v>
      </c>
      <c r="O1588">
        <v>21.132767480626342</v>
      </c>
      <c r="P1588">
        <v>0.68860268325695062</v>
      </c>
      <c r="Q1588">
        <v>0.69566213635646745</v>
      </c>
      <c r="R1588">
        <v>0.56195734796307906</v>
      </c>
      <c r="S1588">
        <v>0.80722162538603925</v>
      </c>
      <c r="T1588">
        <v>59617.75931196387</v>
      </c>
      <c r="U1588">
        <v>59617.860061553962</v>
      </c>
      <c r="V1588">
        <v>59576.947885189547</v>
      </c>
      <c r="W1588">
        <v>59658.719900455581</v>
      </c>
      <c r="X1588">
        <v>3830.807277835017</v>
      </c>
      <c r="Y1588">
        <v>3843.9016528129519</v>
      </c>
      <c r="Z1588">
        <v>3731.7200690009322</v>
      </c>
      <c r="AA1588">
        <v>3892.2421337021919</v>
      </c>
      <c r="AB1588">
        <v>581.8070229326969</v>
      </c>
      <c r="AC1588">
        <v>574.97725276091273</v>
      </c>
      <c r="AD1588">
        <v>507.6508091050049</v>
      </c>
      <c r="AE1588">
        <v>670.88342025872032</v>
      </c>
      <c r="AF1588">
        <v>68.644040724578687</v>
      </c>
      <c r="AG1588">
        <v>68.404593992389977</v>
      </c>
      <c r="AH1588">
        <v>67.567002747318412</v>
      </c>
      <c r="AI1588">
        <v>70.418682917445821</v>
      </c>
      <c r="AJ1588">
        <v>0.6150850771125278</v>
      </c>
      <c r="AK1588">
        <v>0.61508507585688166</v>
      </c>
      <c r="AL1588">
        <v>0.61508437761184964</v>
      </c>
      <c r="AM1588">
        <v>0.61508576492570965</v>
      </c>
      <c r="AN1588">
        <v>0.95907661598963667</v>
      </c>
      <c r="AO1588">
        <v>0.95907661598963689</v>
      </c>
      <c r="AP1588">
        <v>0.95907661598963689</v>
      </c>
      <c r="AQ1588">
        <v>0.95907661598963689</v>
      </c>
      <c r="AR1588">
        <v>16.46479435961049</v>
      </c>
      <c r="AS1588">
        <v>16.46479435961049</v>
      </c>
      <c r="AT1588">
        <v>16.46479435961049</v>
      </c>
      <c r="AU1588">
        <v>16.46479435961049</v>
      </c>
      <c r="AV1588" t="str">
        <f>VLOOKUP(Sheet1[[#This Row],[NPDES ID2]],Combined_Sheet__Major_Only___2[[NPDES ID2]:[ECHO BFR]],3,FALSE)</f>
        <v>TX</v>
      </c>
      <c r="AW1588" t="s">
        <v>41</v>
      </c>
      <c r="AX1588" t="str">
        <f>VLOOKUP(Sheet1[[#This Row],[NPDES ID2]],Combined_Sheet__Major_Only___2[[NPDES ID2]:[ECHO BFR]],27,FALSE)</f>
        <v>-</v>
      </c>
      <c r="AY1588" t="str">
        <f>VLOOKUP(Sheet1[[#This Row],[NPDES ID2]],Combined_Sheet__Major_Only___2[[NPDES ID2]:[ECHO BFR]],28,FALSE)</f>
        <v>-</v>
      </c>
      <c r="AZ1588" t="str">
        <f>VLOOKUP(Sheet1[[#This Row],[NPDES ID2]],Combined_Sheet__Major_Only___2[[NPDES ID2]:[ECHO BFR]],29,FALSE)</f>
        <v>thickening</v>
      </c>
      <c r="BA1588">
        <f>VLOOKUP(Sheet1[[#This Row],[NPDES ID2]],Combined_Sheet__Major_Only___2[[NPDES ID2]:[ECHO BFR]],17,FALSE)</f>
        <v>29.578434999999999</v>
      </c>
      <c r="BB1588">
        <f>VLOOKUP(Sheet1[[#This Row],[NPDES ID2]],Combined_Sheet__Major_Only___2[[NPDES ID2]:[ECHO BFR]],18,FALSE)</f>
        <v>-95.362264999999994</v>
      </c>
      <c r="BC1588" s="2" t="str">
        <f>IF(ISNUMBER(SEARCH("aerobic",$AW1588)),"aerobic","")</f>
        <v>aerobic</v>
      </c>
      <c r="BD1588" s="2" t="str">
        <f>IF(ISNUMBER(SEARCH("anaer",$AW1588)),"anaer","")</f>
        <v/>
      </c>
      <c r="BE1588" s="2" t="str">
        <f>IF(ISNUMBER(SEARCH("thickening",$AZ1588)),"thickening","")</f>
        <v>thickening</v>
      </c>
      <c r="BF1588" s="4" t="str">
        <f>IF(ISNUMBER(SEARCH("airDry",$AW1588)),"airDry","")</f>
        <v/>
      </c>
      <c r="BG1588" s="4" t="str">
        <f>IF(ISNUMBER(SEARCH("heatDry",$AY1588)),"heatDry","")</f>
        <v/>
      </c>
      <c r="BH1588" s="4" t="str">
        <f>IF(AND(ISNUMBER(SEARCH("aerobic",$AW1588)),ISNUMBER(SEARCH("anaer",$AW1588))),"Combined Aer and Anaer.","")</f>
        <v/>
      </c>
    </row>
    <row r="1589" spans="1:60" x14ac:dyDescent="0.25">
      <c r="A1589" s="5">
        <v>1102</v>
      </c>
      <c r="B1589" t="s">
        <v>5310</v>
      </c>
      <c r="C1589">
        <v>341</v>
      </c>
      <c r="D1589">
        <v>414.68587638742429</v>
      </c>
      <c r="E1589">
        <v>411.86199246929613</v>
      </c>
      <c r="F1589">
        <v>320.92633927584609</v>
      </c>
      <c r="G1589">
        <v>511.34178045830311</v>
      </c>
      <c r="H1589">
        <v>-110.2232468782712</v>
      </c>
      <c r="I1589">
        <v>-111.63023636425309</v>
      </c>
      <c r="J1589">
        <v>-131.0021918590426</v>
      </c>
      <c r="K1589">
        <v>-88.670687708156137</v>
      </c>
      <c r="L1589">
        <v>236.2302984110147</v>
      </c>
      <c r="M1589">
        <v>235.3770720601284</v>
      </c>
      <c r="N1589">
        <v>232.39310502728279</v>
      </c>
      <c r="O1589">
        <v>242.55317965607011</v>
      </c>
      <c r="P1589">
        <v>7.9893143011859493</v>
      </c>
      <c r="Q1589">
        <v>8.0651694481112948</v>
      </c>
      <c r="R1589">
        <v>6.5297900173052081</v>
      </c>
      <c r="S1589">
        <v>9.3384629849194134</v>
      </c>
      <c r="T1589">
        <v>59603.864047037867</v>
      </c>
      <c r="U1589">
        <v>59603.964773848551</v>
      </c>
      <c r="V1589">
        <v>59563.061847701239</v>
      </c>
      <c r="W1589">
        <v>59644.815374366553</v>
      </c>
      <c r="X1589">
        <v>3872.4842642323852</v>
      </c>
      <c r="Y1589">
        <v>3886.1062107705279</v>
      </c>
      <c r="Z1589">
        <v>3768.9170576457541</v>
      </c>
      <c r="AA1589">
        <v>3936.776892339833</v>
      </c>
      <c r="AB1589">
        <v>594.22047724423135</v>
      </c>
      <c r="AC1589">
        <v>587.13098179006602</v>
      </c>
      <c r="AD1589">
        <v>517.73760491285464</v>
      </c>
      <c r="AE1589">
        <v>686.5807348636605</v>
      </c>
      <c r="AF1589">
        <v>67.891242885353833</v>
      </c>
      <c r="AG1589">
        <v>67.64614409489991</v>
      </c>
      <c r="AH1589">
        <v>66.78839104383367</v>
      </c>
      <c r="AI1589">
        <v>69.708257588382963</v>
      </c>
      <c r="AJ1589">
        <v>0.60587547224141902</v>
      </c>
      <c r="AK1589">
        <v>0.60587545763920625</v>
      </c>
      <c r="AL1589">
        <v>0.60586736047500223</v>
      </c>
      <c r="AM1589">
        <v>0.60588344858614407</v>
      </c>
      <c r="AN1589">
        <v>0.95906763574708476</v>
      </c>
      <c r="AO1589">
        <v>0.95906763574708476</v>
      </c>
      <c r="AP1589">
        <v>0.95906763574708476</v>
      </c>
      <c r="AQ1589">
        <v>0.95906763574708476</v>
      </c>
      <c r="AR1589">
        <v>16.181260099327599</v>
      </c>
      <c r="AS1589">
        <v>16.181260099327609</v>
      </c>
      <c r="AT1589">
        <v>16.181260099327609</v>
      </c>
      <c r="AU1589">
        <v>16.181260099327609</v>
      </c>
      <c r="AV1589" t="str">
        <f>VLOOKUP(Sheet1[[#This Row],[NPDES ID2]],Combined_Sheet__Major_Only___2[[NPDES ID2]:[ECHO BFR]],3,FALSE)</f>
        <v>MS</v>
      </c>
      <c r="AW1589" t="s">
        <v>41</v>
      </c>
      <c r="AX1589" t="str">
        <f>VLOOKUP(Sheet1[[#This Row],[NPDES ID2]],Combined_Sheet__Major_Only___2[[NPDES ID2]:[ECHO BFR]],27,FALSE)</f>
        <v>-</v>
      </c>
      <c r="AY1589" t="str">
        <f>VLOOKUP(Sheet1[[#This Row],[NPDES ID2]],Combined_Sheet__Major_Only___2[[NPDES ID2]:[ECHO BFR]],28,FALSE)</f>
        <v>-</v>
      </c>
      <c r="AZ1589" t="str">
        <f>VLOOKUP(Sheet1[[#This Row],[NPDES ID2]],Combined_Sheet__Major_Only___2[[NPDES ID2]:[ECHO BFR]],29,FALSE)</f>
        <v>thickening</v>
      </c>
      <c r="BA1589">
        <f>VLOOKUP(Sheet1[[#This Row],[NPDES ID2]],Combined_Sheet__Major_Only___2[[NPDES ID2]:[ECHO BFR]],17,FALSE)</f>
        <v>30.332246000000001</v>
      </c>
      <c r="BB1589">
        <f>VLOOKUP(Sheet1[[#This Row],[NPDES ID2]],Combined_Sheet__Major_Only___2[[NPDES ID2]:[ECHO BFR]],18,FALSE)</f>
        <v>-89.245298000000005</v>
      </c>
      <c r="BC1589" s="2" t="str">
        <f>IF(ISNUMBER(SEARCH("aerobic",$AW1589)),"aerobic","")</f>
        <v>aerobic</v>
      </c>
      <c r="BD1589" s="2" t="str">
        <f>IF(ISNUMBER(SEARCH("anaer",$AW1589)),"anaer","")</f>
        <v/>
      </c>
      <c r="BE1589" s="2" t="str">
        <f>IF(ISNUMBER(SEARCH("thickening",$AZ1589)),"thickening","")</f>
        <v>thickening</v>
      </c>
      <c r="BF1589" s="3" t="str">
        <f>IF(ISNUMBER(SEARCH("airDry",$AW1589)),"airDry","")</f>
        <v/>
      </c>
      <c r="BG1589" s="3" t="str">
        <f>IF(ISNUMBER(SEARCH("heatDry",$AY1589)),"heatDry","")</f>
        <v/>
      </c>
      <c r="BH1589" s="3" t="str">
        <f>IF(AND(ISNUMBER(SEARCH("aerobic",$AW1589)),ISNUMBER(SEARCH("anaer",$AW1589))),"Combined Aer and Anaer.","")</f>
        <v/>
      </c>
    </row>
    <row r="1590" spans="1:60" x14ac:dyDescent="0.25">
      <c r="A1590" s="5">
        <v>2072</v>
      </c>
      <c r="B1590" t="s">
        <v>9742</v>
      </c>
      <c r="C1590">
        <v>1125</v>
      </c>
      <c r="D1590">
        <v>326.29916632216919</v>
      </c>
      <c r="E1590">
        <v>323.16996414290799</v>
      </c>
      <c r="F1590">
        <v>276.53414002546077</v>
      </c>
      <c r="G1590">
        <v>386.42136823550828</v>
      </c>
      <c r="H1590">
        <v>-136.64136416238159</v>
      </c>
      <c r="I1590">
        <v>-137.97544162741181</v>
      </c>
      <c r="J1590">
        <v>-156.9523229674588</v>
      </c>
      <c r="K1590">
        <v>-113.7038038680119</v>
      </c>
      <c r="L1590">
        <v>884.43739685494745</v>
      </c>
      <c r="M1590">
        <v>879.33066560816633</v>
      </c>
      <c r="N1590">
        <v>861.47706816182745</v>
      </c>
      <c r="O1590">
        <v>922.27423114471856</v>
      </c>
      <c r="P1590">
        <v>36.00550231433072</v>
      </c>
      <c r="Q1590">
        <v>35.853084273476647</v>
      </c>
      <c r="R1590">
        <v>30.14819809362816</v>
      </c>
      <c r="S1590">
        <v>40.618723556096477</v>
      </c>
      <c r="T1590">
        <v>59582.918512298718</v>
      </c>
      <c r="U1590">
        <v>59583.019204771997</v>
      </c>
      <c r="V1590">
        <v>59542.130222277032</v>
      </c>
      <c r="W1590">
        <v>59623.855879475268</v>
      </c>
      <c r="X1590">
        <v>4618.9327448101058</v>
      </c>
      <c r="Y1590">
        <v>4643.2385964348123</v>
      </c>
      <c r="Z1590">
        <v>4425.0448585914464</v>
      </c>
      <c r="AA1590">
        <v>4740.342430316744</v>
      </c>
      <c r="AB1590">
        <v>865.3447255159615</v>
      </c>
      <c r="AC1590">
        <v>853.2435688852679</v>
      </c>
      <c r="AD1590">
        <v>729.00691317351937</v>
      </c>
      <c r="AE1590">
        <v>1041.530651741499</v>
      </c>
      <c r="AF1590">
        <v>56.919098777639249</v>
      </c>
      <c r="AG1590">
        <v>56.590830979526359</v>
      </c>
      <c r="AH1590">
        <v>55.441241668648431</v>
      </c>
      <c r="AI1590">
        <v>59.353637009785523</v>
      </c>
      <c r="AJ1590">
        <v>0.47189183766572168</v>
      </c>
      <c r="AK1590">
        <v>0.47189179140382148</v>
      </c>
      <c r="AL1590">
        <v>0.47186637576208629</v>
      </c>
      <c r="AM1590">
        <v>0.4719168756653232</v>
      </c>
      <c r="AN1590">
        <v>0.95905409160006105</v>
      </c>
      <c r="AO1590">
        <v>0.9590540916000605</v>
      </c>
      <c r="AP1590">
        <v>0.9590540916000605</v>
      </c>
      <c r="AQ1590">
        <v>0.9590540916000605</v>
      </c>
      <c r="AR1590">
        <v>12.05942596475062</v>
      </c>
      <c r="AS1590">
        <v>12.059425964750631</v>
      </c>
      <c r="AT1590">
        <v>12.059425964750631</v>
      </c>
      <c r="AU1590">
        <v>12.059425964750631</v>
      </c>
      <c r="AV1590" t="str">
        <f>VLOOKUP(Sheet1[[#This Row],[NPDES ID2]],Combined_Sheet__Major_Only___2[[NPDES ID2]:[ECHO BFR]],3,FALSE)</f>
        <v>NH</v>
      </c>
      <c r="AW1590" t="s">
        <v>54</v>
      </c>
      <c r="AX1590" t="str">
        <f>VLOOKUP(Sheet1[[#This Row],[NPDES ID2]],Combined_Sheet__Major_Only___2[[NPDES ID2]:[ECHO BFR]],27,FALSE)</f>
        <v>-</v>
      </c>
      <c r="AY1590" t="str">
        <f>VLOOKUP(Sheet1[[#This Row],[NPDES ID2]],Combined_Sheet__Major_Only___2[[NPDES ID2]:[ECHO BFR]],28,FALSE)</f>
        <v>-</v>
      </c>
      <c r="AZ1590" t="str">
        <f>VLOOKUP(Sheet1[[#This Row],[NPDES ID2]],Combined_Sheet__Major_Only___2[[NPDES ID2]:[ECHO BFR]],29,FALSE)</f>
        <v>preliminaryOps, thickening</v>
      </c>
      <c r="BA1590">
        <f>VLOOKUP(Sheet1[[#This Row],[NPDES ID2]],Combined_Sheet__Major_Only___2[[NPDES ID2]:[ECHO BFR]],17,FALSE)</f>
        <v>42.89049</v>
      </c>
      <c r="BB1590">
        <f>VLOOKUP(Sheet1[[#This Row],[NPDES ID2]],Combined_Sheet__Major_Only___2[[NPDES ID2]:[ECHO BFR]],18,FALSE)</f>
        <v>-72.275469999999999</v>
      </c>
      <c r="BC1590" s="2" t="str">
        <f>IF(ISNUMBER(SEARCH("aerobic",$AW1590)),"aerobic","")</f>
        <v/>
      </c>
      <c r="BD1590" s="2" t="str">
        <f>IF(ISNUMBER(SEARCH("anaer",$AW1590)),"anaer","")</f>
        <v/>
      </c>
      <c r="BE1590" s="2" t="str">
        <f>IF(ISNUMBER(SEARCH("thickening",$AZ1590)),"thickening","")</f>
        <v>thickening</v>
      </c>
      <c r="BF1590" s="3" t="str">
        <f>IF(ISNUMBER(SEARCH("airDry",$AW1590)),"airDry","")</f>
        <v/>
      </c>
      <c r="BG1590" s="3" t="str">
        <f>IF(ISNUMBER(SEARCH("heatDry",$AY1590)),"heatDry","")</f>
        <v/>
      </c>
      <c r="BH1590" s="3" t="str">
        <f>IF(AND(ISNUMBER(SEARCH("aerobic",$AW1590)),ISNUMBER(SEARCH("anaer",$AW1590))),"Combined Aer and Anaer.","")</f>
        <v/>
      </c>
    </row>
    <row r="1591" spans="1:60" x14ac:dyDescent="0.25">
      <c r="A1591" s="5">
        <v>1499</v>
      </c>
      <c r="B1591" t="s">
        <v>7063</v>
      </c>
      <c r="C1591">
        <v>107.78</v>
      </c>
      <c r="D1591">
        <v>954.18336103768479</v>
      </c>
      <c r="E1591">
        <v>944.85529391684781</v>
      </c>
      <c r="F1591">
        <v>670.42364623070716</v>
      </c>
      <c r="G1591">
        <v>1235.2477479621559</v>
      </c>
      <c r="H1591">
        <v>-109.72453194453151</v>
      </c>
      <c r="I1591">
        <v>-111.1203619133658</v>
      </c>
      <c r="J1591">
        <v>-130.52692900597361</v>
      </c>
      <c r="K1591">
        <v>-88.220028631165235</v>
      </c>
      <c r="L1591">
        <v>75.013422885768165</v>
      </c>
      <c r="M1591">
        <v>74.74640522726169</v>
      </c>
      <c r="N1591">
        <v>73.812461993865071</v>
      </c>
      <c r="O1591">
        <v>76.992296380686113</v>
      </c>
      <c r="P1591">
        <v>2.5245117602514431</v>
      </c>
      <c r="Q1591">
        <v>2.549285462934451</v>
      </c>
      <c r="R1591">
        <v>2.062016461207536</v>
      </c>
      <c r="S1591">
        <v>2.954403334898617</v>
      </c>
      <c r="T1591">
        <v>59559.420654448593</v>
      </c>
      <c r="U1591">
        <v>59559.521308400283</v>
      </c>
      <c r="V1591">
        <v>59518.647968664722</v>
      </c>
      <c r="W1591">
        <v>59600.342360355331</v>
      </c>
      <c r="X1591">
        <v>3851.6227379342808</v>
      </c>
      <c r="Y1591">
        <v>3865.0089040777571</v>
      </c>
      <c r="Z1591">
        <v>3750.0419285161438</v>
      </c>
      <c r="AA1591">
        <v>3914.6493614255642</v>
      </c>
      <c r="AB1591">
        <v>588.44526708739932</v>
      </c>
      <c r="AC1591">
        <v>581.47220490281563</v>
      </c>
      <c r="AD1591">
        <v>513.02043697203521</v>
      </c>
      <c r="AE1591">
        <v>679.32237728816642</v>
      </c>
      <c r="AF1591">
        <v>68.206993785940654</v>
      </c>
      <c r="AG1591">
        <v>67.964240112641363</v>
      </c>
      <c r="AH1591">
        <v>67.114983176678805</v>
      </c>
      <c r="AI1591">
        <v>70.006266095192416</v>
      </c>
      <c r="AJ1591">
        <v>0.60973808110628813</v>
      </c>
      <c r="AK1591">
        <v>0.60973807650300194</v>
      </c>
      <c r="AL1591">
        <v>0.60973551849787666</v>
      </c>
      <c r="AM1591">
        <v>0.60974060090665361</v>
      </c>
      <c r="AN1591">
        <v>0.95903888635567269</v>
      </c>
      <c r="AO1591">
        <v>0.9590388863556728</v>
      </c>
      <c r="AP1591">
        <v>0.9590388863556728</v>
      </c>
      <c r="AQ1591">
        <v>0.9590388863556728</v>
      </c>
      <c r="AR1591">
        <v>16.300260887015071</v>
      </c>
      <c r="AS1591">
        <v>16.30026088701506</v>
      </c>
      <c r="AT1591">
        <v>16.30026088701506</v>
      </c>
      <c r="AU1591">
        <v>16.30026088701506</v>
      </c>
      <c r="AV1591" t="str">
        <f>VLOOKUP(Sheet1[[#This Row],[NPDES ID2]],Combined_Sheet__Major_Only___2[[NPDES ID2]:[ECHO BFR]],3,FALSE)</f>
        <v>TX</v>
      </c>
      <c r="AW1591" t="s">
        <v>41</v>
      </c>
      <c r="AX1591" t="str">
        <f>VLOOKUP(Sheet1[[#This Row],[NPDES ID2]],Combined_Sheet__Major_Only___2[[NPDES ID2]:[ECHO BFR]],27,FALSE)</f>
        <v>other</v>
      </c>
      <c r="AY1591" t="str">
        <f>VLOOKUP(Sheet1[[#This Row],[NPDES ID2]],Combined_Sheet__Major_Only___2[[NPDES ID2]:[ECHO BFR]],28,FALSE)</f>
        <v>highTempCompost</v>
      </c>
      <c r="AZ1591" t="str">
        <f>VLOOKUP(Sheet1[[#This Row],[NPDES ID2]],Combined_Sheet__Major_Only___2[[NPDES ID2]:[ECHO BFR]],29,FALSE)</f>
        <v>thickening</v>
      </c>
      <c r="BA1591">
        <f>VLOOKUP(Sheet1[[#This Row],[NPDES ID2]],Combined_Sheet__Major_Only___2[[NPDES ID2]:[ECHO BFR]],17,FALSE)</f>
        <v>31.091028999999999</v>
      </c>
      <c r="BB1591">
        <f>VLOOKUP(Sheet1[[#This Row],[NPDES ID2]],Combined_Sheet__Major_Only___2[[NPDES ID2]:[ECHO BFR]],18,FALSE)</f>
        <v>-97.909063000000003</v>
      </c>
      <c r="BC1591" s="2" t="str">
        <f>IF(ISNUMBER(SEARCH("aerobic",$AW1591)),"aerobic","")</f>
        <v>aerobic</v>
      </c>
      <c r="BD1591" s="2" t="str">
        <f>IF(ISNUMBER(SEARCH("anaer",$AW1591)),"anaer","")</f>
        <v/>
      </c>
      <c r="BE1591" s="2" t="str">
        <f>IF(ISNUMBER(SEARCH("thickening",$AZ1591)),"thickening","")</f>
        <v>thickening</v>
      </c>
      <c r="BF1591" s="4" t="str">
        <f>IF(ISNUMBER(SEARCH("airDry",$AW1591)),"airDry","")</f>
        <v/>
      </c>
      <c r="BG1591" s="4" t="str">
        <f>IF(ISNUMBER(SEARCH("heatDry",$AY1591)),"heatDry","")</f>
        <v/>
      </c>
      <c r="BH1591" s="4" t="str">
        <f>IF(AND(ISNUMBER(SEARCH("aerobic",$AW1591)),ISNUMBER(SEARCH("anaer",$AW1591))),"Combined Aer and Anaer.","")</f>
        <v/>
      </c>
    </row>
    <row r="1592" spans="1:60" x14ac:dyDescent="0.25">
      <c r="A1592" s="5">
        <v>1817</v>
      </c>
      <c r="B1592" t="s">
        <v>8592</v>
      </c>
      <c r="C1592">
        <v>169.7</v>
      </c>
      <c r="D1592">
        <v>652.26792827692657</v>
      </c>
      <c r="E1592">
        <v>648.79211233977162</v>
      </c>
      <c r="F1592">
        <v>470.79413985721328</v>
      </c>
      <c r="G1592">
        <v>832.37706825320333</v>
      </c>
      <c r="H1592">
        <v>-109.4223229994535</v>
      </c>
      <c r="I1592">
        <v>-110.8030293629096</v>
      </c>
      <c r="J1592">
        <v>-130.23546098884839</v>
      </c>
      <c r="K1592">
        <v>-87.925131128898173</v>
      </c>
      <c r="L1592">
        <v>118.39672322120531</v>
      </c>
      <c r="M1592">
        <v>117.9784879335805</v>
      </c>
      <c r="N1592">
        <v>116.5156791171831</v>
      </c>
      <c r="O1592">
        <v>121.4962215536317</v>
      </c>
      <c r="P1592">
        <v>3.9742609397180342</v>
      </c>
      <c r="Q1592">
        <v>4.0139221656879069</v>
      </c>
      <c r="R1592">
        <v>3.2450911784059651</v>
      </c>
      <c r="S1592">
        <v>4.6540250644892227</v>
      </c>
      <c r="T1592">
        <v>59537.884951537962</v>
      </c>
      <c r="U1592">
        <v>59537.98557018477</v>
      </c>
      <c r="V1592">
        <v>59497.126566982421</v>
      </c>
      <c r="W1592">
        <v>59578.792303946808</v>
      </c>
      <c r="X1592">
        <v>3840.8593833374439</v>
      </c>
      <c r="Y1592">
        <v>3854.124981157448</v>
      </c>
      <c r="Z1592">
        <v>3740.3067693850548</v>
      </c>
      <c r="AA1592">
        <v>3903.2307280904711</v>
      </c>
      <c r="AB1592">
        <v>585.47517299481694</v>
      </c>
      <c r="AC1592">
        <v>578.56277445864635</v>
      </c>
      <c r="AD1592">
        <v>510.59064754276761</v>
      </c>
      <c r="AE1592">
        <v>675.59706134062196</v>
      </c>
      <c r="AF1592">
        <v>68.373387894707975</v>
      </c>
      <c r="AG1592">
        <v>68.131915911939501</v>
      </c>
      <c r="AH1592">
        <v>67.287064457566501</v>
      </c>
      <c r="AI1592">
        <v>70.163257285116003</v>
      </c>
      <c r="AJ1592">
        <v>0.61177373468215468</v>
      </c>
      <c r="AK1592">
        <v>0.6117737274322198</v>
      </c>
      <c r="AL1592">
        <v>0.61176970092832528</v>
      </c>
      <c r="AM1592">
        <v>0.61177770106355589</v>
      </c>
      <c r="AN1592">
        <v>0.95902494088225343</v>
      </c>
      <c r="AO1592">
        <v>0.95902494088225299</v>
      </c>
      <c r="AP1592">
        <v>0.95902494088225299</v>
      </c>
      <c r="AQ1592">
        <v>0.95902494088225299</v>
      </c>
      <c r="AR1592">
        <v>16.362825849013859</v>
      </c>
      <c r="AS1592">
        <v>16.362825849013859</v>
      </c>
      <c r="AT1592">
        <v>16.362825849013859</v>
      </c>
      <c r="AU1592">
        <v>16.362825849013859</v>
      </c>
      <c r="AV1592" t="str">
        <f>VLOOKUP(Sheet1[[#This Row],[NPDES ID2]],Combined_Sheet__Major_Only___2[[NPDES ID2]:[ECHO BFR]],3,FALSE)</f>
        <v>ND</v>
      </c>
      <c r="AW1592" t="s">
        <v>41</v>
      </c>
      <c r="AX1592" t="str">
        <f>VLOOKUP(Sheet1[[#This Row],[NPDES ID2]],Combined_Sheet__Major_Only___2[[NPDES ID2]:[ECHO BFR]],27,FALSE)</f>
        <v>tempSludgeStore</v>
      </c>
      <c r="AY1592" t="str">
        <f>VLOOKUP(Sheet1[[#This Row],[NPDES ID2]],Combined_Sheet__Major_Only___2[[NPDES ID2]:[ECHO BFR]],28,FALSE)</f>
        <v>-</v>
      </c>
      <c r="AZ1592" t="str">
        <f>VLOOKUP(Sheet1[[#This Row],[NPDES ID2]],Combined_Sheet__Major_Only___2[[NPDES ID2]:[ECHO BFR]],29,FALSE)</f>
        <v>thickening</v>
      </c>
      <c r="BA1592">
        <f>VLOOKUP(Sheet1[[#This Row],[NPDES ID2]],Combined_Sheet__Major_Only___2[[NPDES ID2]:[ECHO BFR]],17,FALSE)</f>
        <v>46.869249000000003</v>
      </c>
      <c r="BB1592">
        <f>VLOOKUP(Sheet1[[#This Row],[NPDES ID2]],Combined_Sheet__Major_Only___2[[NPDES ID2]:[ECHO BFR]],18,FALSE)</f>
        <v>-102.753624</v>
      </c>
      <c r="BC1592" s="2" t="str">
        <f>IF(ISNUMBER(SEARCH("aerobic",$AW1592)),"aerobic","")</f>
        <v>aerobic</v>
      </c>
      <c r="BD1592" s="2" t="str">
        <f>IF(ISNUMBER(SEARCH("anaer",$AW1592)),"anaer","")</f>
        <v/>
      </c>
      <c r="BE1592" s="2" t="str">
        <f>IF(ISNUMBER(SEARCH("thickening",$AZ1592)),"thickening","")</f>
        <v>thickening</v>
      </c>
      <c r="BF1592" s="4" t="str">
        <f>IF(ISNUMBER(SEARCH("airDry",$AW1592)),"airDry","")</f>
        <v/>
      </c>
      <c r="BG1592" s="4" t="str">
        <f>IF(ISNUMBER(SEARCH("heatDry",$AY1592)),"heatDry","")</f>
        <v/>
      </c>
      <c r="BH1592" s="4" t="str">
        <f>IF(AND(ISNUMBER(SEARCH("aerobic",$AW1592)),ISNUMBER(SEARCH("anaer",$AW1592))),"Combined Aer and Anaer.","")</f>
        <v/>
      </c>
    </row>
    <row r="1593" spans="1:60" x14ac:dyDescent="0.25">
      <c r="A1593" s="5">
        <v>2243</v>
      </c>
      <c r="B1593" t="s">
        <v>10506</v>
      </c>
      <c r="C1593">
        <v>548.34</v>
      </c>
      <c r="D1593">
        <v>353.32477966932032</v>
      </c>
      <c r="E1593">
        <v>347.83804153432311</v>
      </c>
      <c r="F1593">
        <v>289.78363859657378</v>
      </c>
      <c r="G1593">
        <v>426.68162990163933</v>
      </c>
      <c r="H1593">
        <v>-111.1848215519199</v>
      </c>
      <c r="I1593">
        <v>-112.5410088286359</v>
      </c>
      <c r="J1593">
        <v>-131.9228895206063</v>
      </c>
      <c r="K1593">
        <v>-89.565221802223732</v>
      </c>
      <c r="L1593">
        <v>376.66677011434552</v>
      </c>
      <c r="M1593">
        <v>375.27034158317679</v>
      </c>
      <c r="N1593">
        <v>370.38714538216402</v>
      </c>
      <c r="O1593">
        <v>387.01451372546808</v>
      </c>
      <c r="P1593">
        <v>12.85340107709961</v>
      </c>
      <c r="Q1593">
        <v>12.968042664884671</v>
      </c>
      <c r="R1593">
        <v>10.517277997783969</v>
      </c>
      <c r="S1593">
        <v>14.990892630167901</v>
      </c>
      <c r="T1593">
        <v>59519.634676572226</v>
      </c>
      <c r="U1593">
        <v>59519.73526530018</v>
      </c>
      <c r="V1593">
        <v>59478.888411488748</v>
      </c>
      <c r="W1593">
        <v>59560.529865213597</v>
      </c>
      <c r="X1593">
        <v>3899.902981752954</v>
      </c>
      <c r="Y1593">
        <v>3913.9201585417541</v>
      </c>
      <c r="Z1593">
        <v>3792.9549235377531</v>
      </c>
      <c r="AA1593">
        <v>3966.3571694039042</v>
      </c>
      <c r="AB1593">
        <v>603.25318265595388</v>
      </c>
      <c r="AC1593">
        <v>595.96381544587234</v>
      </c>
      <c r="AD1593">
        <v>525.01368003332516</v>
      </c>
      <c r="AE1593">
        <v>698.12562289166567</v>
      </c>
      <c r="AF1593">
        <v>67.319977573192531</v>
      </c>
      <c r="AG1593">
        <v>67.070583173409091</v>
      </c>
      <c r="AH1593">
        <v>66.197544539932935</v>
      </c>
      <c r="AI1593">
        <v>69.169149323649279</v>
      </c>
      <c r="AJ1593">
        <v>0.59888799948167259</v>
      </c>
      <c r="AK1593">
        <v>0.59888797597646426</v>
      </c>
      <c r="AL1593">
        <v>0.59887496702610443</v>
      </c>
      <c r="AM1593">
        <v>0.59890081449071497</v>
      </c>
      <c r="AN1593">
        <v>0.95901311545677226</v>
      </c>
      <c r="AO1593">
        <v>0.95901311545677259</v>
      </c>
      <c r="AP1593">
        <v>0.95901311545677259</v>
      </c>
      <c r="AQ1593">
        <v>0.95901311545677259</v>
      </c>
      <c r="AR1593">
        <v>15.966162211210751</v>
      </c>
      <c r="AS1593">
        <v>15.966162211210751</v>
      </c>
      <c r="AT1593">
        <v>15.966162211210751</v>
      </c>
      <c r="AU1593">
        <v>15.966162211210751</v>
      </c>
      <c r="AV1593" t="str">
        <f>VLOOKUP(Sheet1[[#This Row],[NPDES ID2]],Combined_Sheet__Major_Only___2[[NPDES ID2]:[ECHO BFR]],3,FALSE)</f>
        <v>IL</v>
      </c>
      <c r="AW1593" t="s">
        <v>41</v>
      </c>
      <c r="AX1593" t="str">
        <f>VLOOKUP(Sheet1[[#This Row],[NPDES ID2]],Combined_Sheet__Major_Only___2[[NPDES ID2]:[ECHO BFR]],27,FALSE)</f>
        <v>-</v>
      </c>
      <c r="AY1593" t="str">
        <f>VLOOKUP(Sheet1[[#This Row],[NPDES ID2]],Combined_Sheet__Major_Only___2[[NPDES ID2]:[ECHO BFR]],28,FALSE)</f>
        <v>-</v>
      </c>
      <c r="AZ1593" t="str">
        <f>VLOOKUP(Sheet1[[#This Row],[NPDES ID2]],Combined_Sheet__Major_Only___2[[NPDES ID2]:[ECHO BFR]],29,FALSE)</f>
        <v>preliminaryOps, thickening</v>
      </c>
      <c r="BA1593">
        <f>VLOOKUP(Sheet1[[#This Row],[NPDES ID2]],Combined_Sheet__Major_Only___2[[NPDES ID2]:[ECHO BFR]],17,FALSE)</f>
        <v>41.91104</v>
      </c>
      <c r="BB1593">
        <f>VLOOKUP(Sheet1[[#This Row],[NPDES ID2]],Combined_Sheet__Major_Only___2[[NPDES ID2]:[ECHO BFR]],18,FALSE)</f>
        <v>-88.054519999999997</v>
      </c>
      <c r="BC1593" s="2" t="str">
        <f>IF(ISNUMBER(SEARCH("aerobic",$AW1593)),"aerobic","")</f>
        <v>aerobic</v>
      </c>
      <c r="BD1593" s="2" t="str">
        <f>IF(ISNUMBER(SEARCH("anaer",$AW1593)),"anaer","")</f>
        <v/>
      </c>
      <c r="BE1593" s="2" t="str">
        <f>IF(ISNUMBER(SEARCH("thickening",$AZ1593)),"thickening","")</f>
        <v>thickening</v>
      </c>
      <c r="BF1593" s="4" t="str">
        <f>IF(ISNUMBER(SEARCH("airDry",$AW1593)),"airDry","")</f>
        <v/>
      </c>
      <c r="BG1593" s="4" t="str">
        <f>IF(ISNUMBER(SEARCH("heatDry",$AY1593)),"heatDry","")</f>
        <v/>
      </c>
      <c r="BH1593" s="4" t="str">
        <f>IF(AND(ISNUMBER(SEARCH("aerobic",$AW1593)),ISNUMBER(SEARCH("anaer",$AW1593))),"Combined Aer and Anaer.","")</f>
        <v/>
      </c>
    </row>
    <row r="1594" spans="1:60" x14ac:dyDescent="0.25">
      <c r="A1594" s="5">
        <v>1831</v>
      </c>
      <c r="B1594" t="s">
        <v>8657</v>
      </c>
      <c r="C1594">
        <v>16223</v>
      </c>
      <c r="D1594">
        <v>2952.9636863835858</v>
      </c>
      <c r="E1594">
        <v>2966.6637131462599</v>
      </c>
      <c r="F1594">
        <v>2359.9684704050028</v>
      </c>
      <c r="G1594">
        <v>3490.8772896132418</v>
      </c>
      <c r="H1594">
        <v>-102.1402898956202</v>
      </c>
      <c r="I1594">
        <v>-103.1361403077529</v>
      </c>
      <c r="J1594">
        <v>-122.82451205735821</v>
      </c>
      <c r="K1594">
        <v>-80.258316469770762</v>
      </c>
      <c r="L1594">
        <v>11710.69237636722</v>
      </c>
      <c r="M1594">
        <v>11673.56495866803</v>
      </c>
      <c r="N1594">
        <v>11544.787798173669</v>
      </c>
      <c r="O1594">
        <v>11984.610503328729</v>
      </c>
      <c r="P1594">
        <v>378.86891928090148</v>
      </c>
      <c r="Q1594">
        <v>384.18454328239341</v>
      </c>
      <c r="R1594">
        <v>307.90782439518841</v>
      </c>
      <c r="S1594">
        <v>447.43902692274031</v>
      </c>
      <c r="T1594">
        <v>59502.575558579592</v>
      </c>
      <c r="U1594">
        <v>59502.676119341399</v>
      </c>
      <c r="V1594">
        <v>59461.840621955736</v>
      </c>
      <c r="W1594">
        <v>59543.459377356899</v>
      </c>
      <c r="X1594">
        <v>3709.8884706524682</v>
      </c>
      <c r="Y1594">
        <v>3721.499262807944</v>
      </c>
      <c r="Z1594">
        <v>3622.744916372103</v>
      </c>
      <c r="AA1594">
        <v>3763.7426185780582</v>
      </c>
      <c r="AB1594">
        <v>548.80145481337411</v>
      </c>
      <c r="AC1594">
        <v>542.71184535977136</v>
      </c>
      <c r="AD1594">
        <v>480.40311817020188</v>
      </c>
      <c r="AE1594">
        <v>629.96166635834788</v>
      </c>
      <c r="AF1594">
        <v>70.789200319545813</v>
      </c>
      <c r="AG1594">
        <v>70.570078500391162</v>
      </c>
      <c r="AH1594">
        <v>69.78331888599665</v>
      </c>
      <c r="AI1594">
        <v>72.438217122439482</v>
      </c>
      <c r="AJ1594">
        <v>0.64133917751658065</v>
      </c>
      <c r="AK1594">
        <v>0.6413383920093243</v>
      </c>
      <c r="AL1594">
        <v>0.64095464029716898</v>
      </c>
      <c r="AM1594">
        <v>0.64171755037509814</v>
      </c>
      <c r="AN1594">
        <v>0.95900205567827423</v>
      </c>
      <c r="AO1594">
        <v>0.95900205567827457</v>
      </c>
      <c r="AP1594">
        <v>0.95900205567827457</v>
      </c>
      <c r="AQ1594">
        <v>0.95900205567827457</v>
      </c>
      <c r="AR1594">
        <v>17.259231715656369</v>
      </c>
      <c r="AS1594">
        <v>17.259231715656369</v>
      </c>
      <c r="AT1594">
        <v>17.259231715656369</v>
      </c>
      <c r="AU1594">
        <v>17.259231715656369</v>
      </c>
      <c r="AV1594" t="str">
        <f>VLOOKUP(Sheet1[[#This Row],[NPDES ID2]],Combined_Sheet__Major_Only___2[[NPDES ID2]:[ECHO BFR]],3,FALSE)</f>
        <v>NY</v>
      </c>
      <c r="AW1594" t="s">
        <v>12185</v>
      </c>
      <c r="AX1594" t="str">
        <f>VLOOKUP(Sheet1[[#This Row],[NPDES ID2]],Combined_Sheet__Major_Only___2[[NPDES ID2]:[ECHO BFR]],27,FALSE)</f>
        <v>-</v>
      </c>
      <c r="AY1594" t="str">
        <f>VLOOKUP(Sheet1[[#This Row],[NPDES ID2]],Combined_Sheet__Major_Only___2[[NPDES ID2]:[ECHO BFR]],28,FALSE)</f>
        <v>-</v>
      </c>
      <c r="AZ1594" t="str">
        <f>VLOOKUP(Sheet1[[#This Row],[NPDES ID2]],Combined_Sheet__Major_Only___2[[NPDES ID2]:[ECHO BFR]],29,FALSE)</f>
        <v>thickening, preliminaryOps</v>
      </c>
      <c r="BA1594">
        <f>VLOOKUP(Sheet1[[#This Row],[NPDES ID2]],Combined_Sheet__Major_Only___2[[NPDES ID2]:[ECHO BFR]],17,FALSE)</f>
        <v>40.733530000000002</v>
      </c>
      <c r="BB1594">
        <f>VLOOKUP(Sheet1[[#This Row],[NPDES ID2]],Combined_Sheet__Major_Only___2[[NPDES ID2]:[ECHO BFR]],18,FALSE)</f>
        <v>-73.948378000000005</v>
      </c>
      <c r="BC1594" s="2" t="str">
        <f>IF(ISNUMBER(SEARCH("aerobic",$AW1594)),"aerobic","")</f>
        <v/>
      </c>
      <c r="BD1594" s="2" t="str">
        <f>IF(ISNUMBER(SEARCH("anaer",$AW1594)),"anaer","")</f>
        <v>anaer</v>
      </c>
      <c r="BE1594" s="2" t="str">
        <f>IF(ISNUMBER(SEARCH("thickening",$AZ1594)),"thickening","")</f>
        <v>thickening</v>
      </c>
      <c r="BF1594" s="4" t="str">
        <f>IF(ISNUMBER(SEARCH("airDry",$AW1594)),"airDry","")</f>
        <v/>
      </c>
      <c r="BG1594" s="4" t="str">
        <f>IF(ISNUMBER(SEARCH("heatDry",$AY1594)),"heatDry","")</f>
        <v/>
      </c>
      <c r="BH1594" s="4" t="str">
        <f>IF(AND(ISNUMBER(SEARCH("aerobic",$AW1594)),ISNUMBER(SEARCH("anaer",$AW1594))),"Combined Aer and Anaer.","")</f>
        <v/>
      </c>
    </row>
    <row r="1595" spans="1:60" x14ac:dyDescent="0.25">
      <c r="A1595" s="5">
        <v>1703</v>
      </c>
      <c r="B1595" t="s">
        <v>7985</v>
      </c>
      <c r="C1595">
        <v>45.4</v>
      </c>
      <c r="D1595">
        <v>2140.0874551135389</v>
      </c>
      <c r="E1595">
        <v>2117.4272694711549</v>
      </c>
      <c r="F1595">
        <v>1451.17105275019</v>
      </c>
      <c r="G1595">
        <v>2804.9036668608992</v>
      </c>
      <c r="H1595">
        <v>-111.06024564452019</v>
      </c>
      <c r="I1595">
        <v>-112.4692401664456</v>
      </c>
      <c r="J1595">
        <v>-131.81208186996179</v>
      </c>
      <c r="K1595">
        <v>-89.501777163109921</v>
      </c>
      <c r="L1595">
        <v>31.249483699480241</v>
      </c>
      <c r="M1595">
        <v>31.13435927614854</v>
      </c>
      <c r="N1595">
        <v>30.731677761951069</v>
      </c>
      <c r="O1595">
        <v>32.10268773183698</v>
      </c>
      <c r="P1595">
        <v>1.064099957068086</v>
      </c>
      <c r="Q1595">
        <v>1.073739792172212</v>
      </c>
      <c r="R1595">
        <v>0.87045957304662513</v>
      </c>
      <c r="S1595">
        <v>1.2416848555029201</v>
      </c>
      <c r="T1595">
        <v>59481.62792723543</v>
      </c>
      <c r="U1595">
        <v>59481.728453656433</v>
      </c>
      <c r="V1595">
        <v>59440.906901318856</v>
      </c>
      <c r="W1595">
        <v>59522.497784463238</v>
      </c>
      <c r="X1595">
        <v>3889.5173222169919</v>
      </c>
      <c r="Y1595">
        <v>3903.4221089539542</v>
      </c>
      <c r="Z1595">
        <v>3783.4852848554342</v>
      </c>
      <c r="AA1595">
        <v>3955.3880186314468</v>
      </c>
      <c r="AB1595">
        <v>600.47263396540939</v>
      </c>
      <c r="AC1595">
        <v>593.23641578489196</v>
      </c>
      <c r="AD1595">
        <v>522.74356952467258</v>
      </c>
      <c r="AE1595">
        <v>694.62797412323619</v>
      </c>
      <c r="AF1595">
        <v>67.454967349206527</v>
      </c>
      <c r="AG1595">
        <v>67.206475529573595</v>
      </c>
      <c r="AH1595">
        <v>66.337225669504605</v>
      </c>
      <c r="AI1595">
        <v>69.296669594634963</v>
      </c>
      <c r="AJ1595">
        <v>0.60053902655148517</v>
      </c>
      <c r="AK1595">
        <v>0.60053902461494313</v>
      </c>
      <c r="AL1595">
        <v>0.60053794789817327</v>
      </c>
      <c r="AM1595">
        <v>0.60054008718309337</v>
      </c>
      <c r="AN1595">
        <v>0.95898846672904314</v>
      </c>
      <c r="AO1595">
        <v>0.95898846672904337</v>
      </c>
      <c r="AP1595">
        <v>0.95898846672904337</v>
      </c>
      <c r="AQ1595">
        <v>0.95898846672904337</v>
      </c>
      <c r="AR1595">
        <v>16.017355258021979</v>
      </c>
      <c r="AS1595">
        <v>16.017355258021979</v>
      </c>
      <c r="AT1595">
        <v>16.017355258021979</v>
      </c>
      <c r="AU1595">
        <v>16.017355258021979</v>
      </c>
      <c r="AV1595" t="str">
        <f>VLOOKUP(Sheet1[[#This Row],[NPDES ID2]],Combined_Sheet__Major_Only___2[[NPDES ID2]:[ECHO BFR]],3,FALSE)</f>
        <v>FL</v>
      </c>
      <c r="AW1595" t="s">
        <v>41</v>
      </c>
      <c r="AX1595" t="str">
        <f>VLOOKUP(Sheet1[[#This Row],[NPDES ID2]],Combined_Sheet__Major_Only___2[[NPDES ID2]:[ECHO BFR]],27,FALSE)</f>
        <v>-</v>
      </c>
      <c r="AY1595" t="str">
        <f>VLOOKUP(Sheet1[[#This Row],[NPDES ID2]],Combined_Sheet__Major_Only___2[[NPDES ID2]:[ECHO BFR]],28,FALSE)</f>
        <v>-</v>
      </c>
      <c r="AZ1595" t="str">
        <f>VLOOKUP(Sheet1[[#This Row],[NPDES ID2]],Combined_Sheet__Major_Only___2[[NPDES ID2]:[ECHO BFR]],29,FALSE)</f>
        <v>thickening</v>
      </c>
      <c r="BA1595">
        <f>VLOOKUP(Sheet1[[#This Row],[NPDES ID2]],Combined_Sheet__Major_Only___2[[NPDES ID2]:[ECHO BFR]],17,FALSE)</f>
        <v>30.726980000000001</v>
      </c>
      <c r="BB1595">
        <f>VLOOKUP(Sheet1[[#This Row],[NPDES ID2]],Combined_Sheet__Major_Only___2[[NPDES ID2]:[ECHO BFR]],18,FALSE)</f>
        <v>-86.108900000000006</v>
      </c>
      <c r="BC1595" s="2" t="str">
        <f>IF(ISNUMBER(SEARCH("aerobic",$AW1595)),"aerobic","")</f>
        <v>aerobic</v>
      </c>
      <c r="BD1595" s="2" t="str">
        <f>IF(ISNUMBER(SEARCH("anaer",$AW1595)),"anaer","")</f>
        <v/>
      </c>
      <c r="BE1595" s="2" t="str">
        <f>IF(ISNUMBER(SEARCH("thickening",$AZ1595)),"thickening","")</f>
        <v>thickening</v>
      </c>
      <c r="BF1595" s="4" t="str">
        <f>IF(ISNUMBER(SEARCH("airDry",$AW1595)),"airDry","")</f>
        <v/>
      </c>
      <c r="BG1595" s="4" t="str">
        <f>IF(ISNUMBER(SEARCH("heatDry",$AY1595)),"heatDry","")</f>
        <v/>
      </c>
      <c r="BH1595" s="4" t="str">
        <f>IF(AND(ISNUMBER(SEARCH("aerobic",$AW1595)),ISNUMBER(SEARCH("anaer",$AW1595))),"Combined Aer and Anaer.","")</f>
        <v/>
      </c>
    </row>
    <row r="1596" spans="1:60" x14ac:dyDescent="0.25">
      <c r="A1596" s="5">
        <v>1475</v>
      </c>
      <c r="B1596" t="s">
        <v>6962</v>
      </c>
      <c r="C1596">
        <v>112.8</v>
      </c>
      <c r="D1596">
        <v>929.03334872530093</v>
      </c>
      <c r="E1596">
        <v>919.82454327964604</v>
      </c>
      <c r="F1596">
        <v>654.58915776449999</v>
      </c>
      <c r="G1596">
        <v>1200.9888908374221</v>
      </c>
      <c r="H1596">
        <v>-111.26305417827599</v>
      </c>
      <c r="I1596">
        <v>-112.6587254184832</v>
      </c>
      <c r="J1596">
        <v>-132.00591479541961</v>
      </c>
      <c r="K1596">
        <v>-89.688026067282834</v>
      </c>
      <c r="L1596">
        <v>77.500504693765293</v>
      </c>
      <c r="M1596">
        <v>77.213388834303089</v>
      </c>
      <c r="N1596">
        <v>76.209150371280487</v>
      </c>
      <c r="O1596">
        <v>79.628324201392701</v>
      </c>
      <c r="P1596">
        <v>2.6441184196454599</v>
      </c>
      <c r="Q1596">
        <v>2.6677445747578248</v>
      </c>
      <c r="R1596">
        <v>2.163482949727114</v>
      </c>
      <c r="S1596">
        <v>3.083931790610893</v>
      </c>
      <c r="T1596">
        <v>59463.836105130737</v>
      </c>
      <c r="U1596">
        <v>59463.93660238442</v>
      </c>
      <c r="V1596">
        <v>59423.12689424109</v>
      </c>
      <c r="W1596">
        <v>59504.694104148854</v>
      </c>
      <c r="X1596">
        <v>3895.4561666936661</v>
      </c>
      <c r="Y1596">
        <v>3909.4467771145428</v>
      </c>
      <c r="Z1596">
        <v>3788.6910255630041</v>
      </c>
      <c r="AA1596">
        <v>3961.7957276106131</v>
      </c>
      <c r="AB1596">
        <v>602.4377940163281</v>
      </c>
      <c r="AC1596">
        <v>595.15797413975838</v>
      </c>
      <c r="AD1596">
        <v>524.32511083211637</v>
      </c>
      <c r="AE1596">
        <v>697.14268039466822</v>
      </c>
      <c r="AF1596">
        <v>67.332333576739899</v>
      </c>
      <c r="AG1596">
        <v>67.082925342374693</v>
      </c>
      <c r="AH1596">
        <v>66.210385388776402</v>
      </c>
      <c r="AI1596">
        <v>69.180932084142938</v>
      </c>
      <c r="AJ1596">
        <v>0.59903911314331626</v>
      </c>
      <c r="AK1596">
        <v>0.59903910832983787</v>
      </c>
      <c r="AL1596">
        <v>0.59903643368935122</v>
      </c>
      <c r="AM1596">
        <v>0.59904174783816477</v>
      </c>
      <c r="AN1596">
        <v>0.95897691790974093</v>
      </c>
      <c r="AO1596">
        <v>0.95897691790974116</v>
      </c>
      <c r="AP1596">
        <v>0.95897691790974116</v>
      </c>
      <c r="AQ1596">
        <v>0.95897691790974116</v>
      </c>
      <c r="AR1596">
        <v>15.971164269070441</v>
      </c>
      <c r="AS1596">
        <v>15.971164269070441</v>
      </c>
      <c r="AT1596">
        <v>15.971164269070441</v>
      </c>
      <c r="AU1596">
        <v>15.971164269070441</v>
      </c>
      <c r="AV1596" t="str">
        <f>VLOOKUP(Sheet1[[#This Row],[NPDES ID2]],Combined_Sheet__Major_Only___2[[NPDES ID2]:[ECHO BFR]],3,FALSE)</f>
        <v>TX</v>
      </c>
      <c r="AW1596" t="s">
        <v>41</v>
      </c>
      <c r="AX1596" t="str">
        <f>VLOOKUP(Sheet1[[#This Row],[NPDES ID2]],Combined_Sheet__Major_Only___2[[NPDES ID2]:[ECHO BFR]],27,FALSE)</f>
        <v>other</v>
      </c>
      <c r="AY1596" t="str">
        <f>VLOOKUP(Sheet1[[#This Row],[NPDES ID2]],Combined_Sheet__Major_Only___2[[NPDES ID2]:[ECHO BFR]],28,FALSE)</f>
        <v>highTempCompost</v>
      </c>
      <c r="AZ1596" t="str">
        <f>VLOOKUP(Sheet1[[#This Row],[NPDES ID2]],Combined_Sheet__Major_Only___2[[NPDES ID2]:[ECHO BFR]],29,FALSE)</f>
        <v>thickening</v>
      </c>
      <c r="BA1596">
        <f>VLOOKUP(Sheet1[[#This Row],[NPDES ID2]],Combined_Sheet__Major_Only___2[[NPDES ID2]:[ECHO BFR]],17,FALSE)</f>
        <v>31.150473000000002</v>
      </c>
      <c r="BB1596">
        <f>VLOOKUP(Sheet1[[#This Row],[NPDES ID2]],Combined_Sheet__Major_Only___2[[NPDES ID2]:[ECHO BFR]],18,FALSE)</f>
        <v>-97.906980000000004</v>
      </c>
      <c r="BC1596" s="2" t="str">
        <f>IF(ISNUMBER(SEARCH("aerobic",$AW1596)),"aerobic","")</f>
        <v>aerobic</v>
      </c>
      <c r="BD1596" s="2" t="str">
        <f>IF(ISNUMBER(SEARCH("anaer",$AW1596)),"anaer","")</f>
        <v/>
      </c>
      <c r="BE1596" s="2" t="str">
        <f>IF(ISNUMBER(SEARCH("thickening",$AZ1596)),"thickening","")</f>
        <v>thickening</v>
      </c>
      <c r="BF1596" s="4" t="str">
        <f>IF(ISNUMBER(SEARCH("airDry",$AW1596)),"airDry","")</f>
        <v/>
      </c>
      <c r="BG1596" s="4" t="str">
        <f>IF(ISNUMBER(SEARCH("heatDry",$AY1596)),"heatDry","")</f>
        <v/>
      </c>
      <c r="BH1596" s="4" t="str">
        <f>IF(AND(ISNUMBER(SEARCH("aerobic",$AW1596)),ISNUMBER(SEARCH("anaer",$AW1596))),"Combined Aer and Anaer.","")</f>
        <v/>
      </c>
    </row>
    <row r="1597" spans="1:60" x14ac:dyDescent="0.25">
      <c r="A1597" s="5">
        <v>506</v>
      </c>
      <c r="B1597" t="s">
        <v>2504</v>
      </c>
      <c r="C1597">
        <v>348.41</v>
      </c>
      <c r="D1597">
        <v>412.59552284978753</v>
      </c>
      <c r="E1597">
        <v>409.30700722856881</v>
      </c>
      <c r="F1597">
        <v>319.34137722991977</v>
      </c>
      <c r="G1597">
        <v>508.79249487806288</v>
      </c>
      <c r="H1597">
        <v>-110.8906575131677</v>
      </c>
      <c r="I1597">
        <v>-112.276277487936</v>
      </c>
      <c r="J1597">
        <v>-131.6436391850122</v>
      </c>
      <c r="K1597">
        <v>-89.306643798451532</v>
      </c>
      <c r="L1597">
        <v>240.01350764168799</v>
      </c>
      <c r="M1597">
        <v>239.13146509712479</v>
      </c>
      <c r="N1597">
        <v>236.04672831149699</v>
      </c>
      <c r="O1597">
        <v>246.54992333648849</v>
      </c>
      <c r="P1597">
        <v>8.1656345009307429</v>
      </c>
      <c r="Q1597">
        <v>8.2400504526267113</v>
      </c>
      <c r="R1597">
        <v>6.6789562773620128</v>
      </c>
      <c r="S1597">
        <v>9.5305567582592232</v>
      </c>
      <c r="T1597">
        <v>59461.929337184643</v>
      </c>
      <c r="U1597">
        <v>59462.029831312422</v>
      </c>
      <c r="V1597">
        <v>59421.221392523628</v>
      </c>
      <c r="W1597">
        <v>59502.786065346161</v>
      </c>
      <c r="X1597">
        <v>3885.020677388583</v>
      </c>
      <c r="Y1597">
        <v>3898.8829522668329</v>
      </c>
      <c r="Z1597">
        <v>3779.3705858034282</v>
      </c>
      <c r="AA1597">
        <v>3950.647639742077</v>
      </c>
      <c r="AB1597">
        <v>599.31545831461835</v>
      </c>
      <c r="AC1597">
        <v>592.10406192523624</v>
      </c>
      <c r="AD1597">
        <v>521.7890148101402</v>
      </c>
      <c r="AE1597">
        <v>693.19070836540402</v>
      </c>
      <c r="AF1597">
        <v>67.511505758765324</v>
      </c>
      <c r="AG1597">
        <v>67.263519113949911</v>
      </c>
      <c r="AH1597">
        <v>66.395655961571151</v>
      </c>
      <c r="AI1597">
        <v>69.349933847176914</v>
      </c>
      <c r="AJ1597">
        <v>0.60123056207608372</v>
      </c>
      <c r="AK1597">
        <v>0.6012305471759174</v>
      </c>
      <c r="AL1597">
        <v>0.60122228550951484</v>
      </c>
      <c r="AM1597">
        <v>0.60123870047324501</v>
      </c>
      <c r="AN1597">
        <v>0.9589756798249518</v>
      </c>
      <c r="AO1597">
        <v>0.95897567982495191</v>
      </c>
      <c r="AP1597">
        <v>0.95897567982495191</v>
      </c>
      <c r="AQ1597">
        <v>0.95897567982495191</v>
      </c>
      <c r="AR1597">
        <v>16.038380341994419</v>
      </c>
      <c r="AS1597">
        <v>16.038380341994412</v>
      </c>
      <c r="AT1597">
        <v>16.038380341994412</v>
      </c>
      <c r="AU1597">
        <v>16.038380341994412</v>
      </c>
      <c r="AV1597" t="str">
        <f>VLOOKUP(Sheet1[[#This Row],[NPDES ID2]],Combined_Sheet__Major_Only___2[[NPDES ID2]:[ECHO BFR]],3,FALSE)</f>
        <v>CA</v>
      </c>
      <c r="AW1597" t="s">
        <v>41</v>
      </c>
      <c r="AX1597" t="str">
        <f>VLOOKUP(Sheet1[[#This Row],[NPDES ID2]],Combined_Sheet__Major_Only___2[[NPDES ID2]:[ECHO BFR]],27,FALSE)</f>
        <v>-</v>
      </c>
      <c r="AY1597" t="str">
        <f>VLOOKUP(Sheet1[[#This Row],[NPDES ID2]],Combined_Sheet__Major_Only___2[[NPDES ID2]:[ECHO BFR]],28,FALSE)</f>
        <v>-</v>
      </c>
      <c r="AZ1597" t="str">
        <f>VLOOKUP(Sheet1[[#This Row],[NPDES ID2]],Combined_Sheet__Major_Only___2[[NPDES ID2]:[ECHO BFR]],29,FALSE)</f>
        <v>thickening</v>
      </c>
      <c r="BA1597">
        <f>VLOOKUP(Sheet1[[#This Row],[NPDES ID2]],Combined_Sheet__Major_Only___2[[NPDES ID2]:[ECHO BFR]],17,FALSE)</f>
        <v>40.507171999999997</v>
      </c>
      <c r="BB1597">
        <f>VLOOKUP(Sheet1[[#This Row],[NPDES ID2]],Combined_Sheet__Major_Only___2[[NPDES ID2]:[ECHO BFR]],18,FALSE)</f>
        <v>-122.302753</v>
      </c>
      <c r="BC1597" s="2" t="str">
        <f>IF(ISNUMBER(SEARCH("aerobic",$AW1597)),"aerobic","")</f>
        <v>aerobic</v>
      </c>
      <c r="BD1597" s="2" t="str">
        <f>IF(ISNUMBER(SEARCH("anaer",$AW1597)),"anaer","")</f>
        <v/>
      </c>
      <c r="BE1597" s="2" t="str">
        <f>IF(ISNUMBER(SEARCH("thickening",$AZ1597)),"thickening","")</f>
        <v>thickening</v>
      </c>
      <c r="BF1597" s="3" t="str">
        <f>IF(ISNUMBER(SEARCH("airDry",$AW1597)),"airDry","")</f>
        <v/>
      </c>
      <c r="BG1597" s="3" t="str">
        <f>IF(ISNUMBER(SEARCH("heatDry",$AY1597)),"heatDry","")</f>
        <v/>
      </c>
      <c r="BH1597" s="3" t="str">
        <f>IF(AND(ISNUMBER(SEARCH("aerobic",$AW1597)),ISNUMBER(SEARCH("anaer",$AW1597))),"Combined Aer and Anaer.","")</f>
        <v/>
      </c>
    </row>
    <row r="1598" spans="1:60" x14ac:dyDescent="0.25">
      <c r="A1598" s="5">
        <v>2224</v>
      </c>
      <c r="B1598" t="s">
        <v>10422</v>
      </c>
      <c r="C1598">
        <v>586</v>
      </c>
      <c r="D1598">
        <v>348.80679669497499</v>
      </c>
      <c r="E1598">
        <v>342.41142005443248</v>
      </c>
      <c r="F1598">
        <v>289.21547993507818</v>
      </c>
      <c r="G1598">
        <v>419.47026708846721</v>
      </c>
      <c r="H1598">
        <v>-110.9752085018319</v>
      </c>
      <c r="I1598">
        <v>-112.335042077206</v>
      </c>
      <c r="J1598">
        <v>-131.72069860417361</v>
      </c>
      <c r="K1598">
        <v>-89.361183144435387</v>
      </c>
      <c r="L1598">
        <v>403.21229730582257</v>
      </c>
      <c r="M1598">
        <v>401.72509454581029</v>
      </c>
      <c r="N1598">
        <v>396.5245668132813</v>
      </c>
      <c r="O1598">
        <v>414.23257923050318</v>
      </c>
      <c r="P1598">
        <v>13.73479340534646</v>
      </c>
      <c r="Q1598">
        <v>13.85885352672371</v>
      </c>
      <c r="R1598">
        <v>11.23594768425319</v>
      </c>
      <c r="S1598">
        <v>16.025893991490818</v>
      </c>
      <c r="T1598">
        <v>59452.435866661282</v>
      </c>
      <c r="U1598">
        <v>59452.536345225803</v>
      </c>
      <c r="V1598">
        <v>59411.734226335459</v>
      </c>
      <c r="W1598">
        <v>59493.286267445903</v>
      </c>
      <c r="X1598">
        <v>3888.9604606623661</v>
      </c>
      <c r="Y1598">
        <v>3902.8797811400209</v>
      </c>
      <c r="Z1598">
        <v>3782.838127426694</v>
      </c>
      <c r="AA1598">
        <v>3954.889115603281</v>
      </c>
      <c r="AB1598">
        <v>600.59866142834539</v>
      </c>
      <c r="AC1598">
        <v>593.36025684376636</v>
      </c>
      <c r="AD1598">
        <v>522.8206444136049</v>
      </c>
      <c r="AE1598">
        <v>694.83468337222666</v>
      </c>
      <c r="AF1598">
        <v>67.433146412094445</v>
      </c>
      <c r="AG1598">
        <v>67.184622315436698</v>
      </c>
      <c r="AH1598">
        <v>66.314581055636339</v>
      </c>
      <c r="AI1598">
        <v>69.275925993231056</v>
      </c>
      <c r="AJ1598">
        <v>0.60027214390001449</v>
      </c>
      <c r="AK1598">
        <v>0.60027211878717845</v>
      </c>
      <c r="AL1598">
        <v>0.60025822465107792</v>
      </c>
      <c r="AM1598">
        <v>0.60028583092875998</v>
      </c>
      <c r="AN1598">
        <v>0.95896951450071199</v>
      </c>
      <c r="AO1598">
        <v>0.95896951450071222</v>
      </c>
      <c r="AP1598">
        <v>0.95896951450071222</v>
      </c>
      <c r="AQ1598">
        <v>0.95896951450071222</v>
      </c>
      <c r="AR1598">
        <v>16.008707192031149</v>
      </c>
      <c r="AS1598">
        <v>16.008707192031149</v>
      </c>
      <c r="AT1598">
        <v>16.008707192031149</v>
      </c>
      <c r="AU1598">
        <v>16.008707192031149</v>
      </c>
      <c r="AV1598" t="str">
        <f>VLOOKUP(Sheet1[[#This Row],[NPDES ID2]],Combined_Sheet__Major_Only___2[[NPDES ID2]:[ECHO BFR]],3,FALSE)</f>
        <v>NC</v>
      </c>
      <c r="AW1598" t="s">
        <v>544</v>
      </c>
      <c r="AX1598" t="str">
        <f>VLOOKUP(Sheet1[[#This Row],[NPDES ID2]],Combined_Sheet__Major_Only___2[[NPDES ID2]:[ECHO BFR]],27,FALSE)</f>
        <v>-</v>
      </c>
      <c r="AY1598" t="str">
        <f>VLOOKUP(Sheet1[[#This Row],[NPDES ID2]],Combined_Sheet__Major_Only___2[[NPDES ID2]:[ECHO BFR]],28,FALSE)</f>
        <v>-</v>
      </c>
      <c r="AZ1598" t="str">
        <f>VLOOKUP(Sheet1[[#This Row],[NPDES ID2]],Combined_Sheet__Major_Only___2[[NPDES ID2]:[ECHO BFR]],29,FALSE)</f>
        <v>thickening</v>
      </c>
      <c r="BA1598">
        <f>VLOOKUP(Sheet1[[#This Row],[NPDES ID2]],Combined_Sheet__Major_Only___2[[NPDES ID2]:[ECHO BFR]],17,FALSE)</f>
        <v>35.773060999999998</v>
      </c>
      <c r="BB1598">
        <f>VLOOKUP(Sheet1[[#This Row],[NPDES ID2]],Combined_Sheet__Major_Only___2[[NPDES ID2]:[ECHO BFR]],18,FALSE)</f>
        <v>-80.788606999999999</v>
      </c>
      <c r="BC1598" s="2" t="str">
        <f>IF(ISNUMBER(SEARCH("aerobic",$AW1598)),"aerobic","")</f>
        <v>aerobic</v>
      </c>
      <c r="BD1598" s="2" t="str">
        <f>IF(ISNUMBER(SEARCH("anaer",$AW1598)),"anaer","")</f>
        <v/>
      </c>
      <c r="BE1598" s="2" t="str">
        <f>IF(ISNUMBER(SEARCH("thickening",$AZ1598)),"thickening","")</f>
        <v>thickening</v>
      </c>
      <c r="BF1598" s="3" t="str">
        <f>IF(ISNUMBER(SEARCH("airDry",$AW1598)),"airDry","")</f>
        <v/>
      </c>
      <c r="BG1598" s="3" t="str">
        <f>IF(ISNUMBER(SEARCH("heatDry",$AY1598)),"heatDry","")</f>
        <v/>
      </c>
      <c r="BH1598" s="3" t="str">
        <f>IF(AND(ISNUMBER(SEARCH("aerobic",$AW1598)),ISNUMBER(SEARCH("anaer",$AW1598))),"Combined Aer and Anaer.","")</f>
        <v/>
      </c>
    </row>
    <row r="1599" spans="1:60" x14ac:dyDescent="0.25">
      <c r="A1599" s="5">
        <v>2257</v>
      </c>
      <c r="B1599" t="s">
        <v>10566</v>
      </c>
      <c r="C1599">
        <v>516.42999999999995</v>
      </c>
      <c r="D1599">
        <v>356.82314752853148</v>
      </c>
      <c r="E1599">
        <v>351.95143403137962</v>
      </c>
      <c r="F1599">
        <v>290.4223360375712</v>
      </c>
      <c r="G1599">
        <v>432.53746334324359</v>
      </c>
      <c r="H1599">
        <v>-110.8312954067413</v>
      </c>
      <c r="I1599">
        <v>-112.2028267038076</v>
      </c>
      <c r="J1599">
        <v>-131.5835906636438</v>
      </c>
      <c r="K1599">
        <v>-89.231600410896021</v>
      </c>
      <c r="L1599">
        <v>355.81953758267741</v>
      </c>
      <c r="M1599">
        <v>354.51254215244848</v>
      </c>
      <c r="N1599">
        <v>349.94201512327709</v>
      </c>
      <c r="O1599">
        <v>365.50464952944827</v>
      </c>
      <c r="P1599">
        <v>12.103279790119281</v>
      </c>
      <c r="Q1599">
        <v>12.213707640222379</v>
      </c>
      <c r="R1599">
        <v>9.8994765128099154</v>
      </c>
      <c r="S1599">
        <v>14.127125528173471</v>
      </c>
      <c r="T1599">
        <v>59417.710836056147</v>
      </c>
      <c r="U1599">
        <v>59417.811257693662</v>
      </c>
      <c r="V1599">
        <v>59377.032255604121</v>
      </c>
      <c r="W1599">
        <v>59458.538092685427</v>
      </c>
      <c r="X1599">
        <v>3881.475991477314</v>
      </c>
      <c r="Y1599">
        <v>3895.3210924191039</v>
      </c>
      <c r="Z1599">
        <v>3775.975872481838</v>
      </c>
      <c r="AA1599">
        <v>3947.0083250207158</v>
      </c>
      <c r="AB1599">
        <v>598.67674384852853</v>
      </c>
      <c r="AC1599">
        <v>591.47587389073624</v>
      </c>
      <c r="AD1599">
        <v>521.24208676710248</v>
      </c>
      <c r="AE1599">
        <v>692.43484544018986</v>
      </c>
      <c r="AF1599">
        <v>67.5233917261301</v>
      </c>
      <c r="AG1599">
        <v>67.275537044757414</v>
      </c>
      <c r="AH1599">
        <v>66.407924850473236</v>
      </c>
      <c r="AI1599">
        <v>69.361101985659857</v>
      </c>
      <c r="AJ1599">
        <v>0.60137594560864871</v>
      </c>
      <c r="AK1599">
        <v>0.60137592349828006</v>
      </c>
      <c r="AL1599">
        <v>0.60136368267018536</v>
      </c>
      <c r="AM1599">
        <v>0.60138800392097025</v>
      </c>
      <c r="AN1599">
        <v>0.95894694730391972</v>
      </c>
      <c r="AO1599">
        <v>0.95894694730392016</v>
      </c>
      <c r="AP1599">
        <v>0.95894694730392016</v>
      </c>
      <c r="AQ1599">
        <v>0.95894694730392016</v>
      </c>
      <c r="AR1599">
        <v>16.042715964866979</v>
      </c>
      <c r="AS1599">
        <v>16.042715964866979</v>
      </c>
      <c r="AT1599">
        <v>16.042715964866979</v>
      </c>
      <c r="AU1599">
        <v>16.042715964866979</v>
      </c>
      <c r="AV1599" t="str">
        <f>VLOOKUP(Sheet1[[#This Row],[NPDES ID2]],Combined_Sheet__Major_Only___2[[NPDES ID2]:[ECHO BFR]],3,FALSE)</f>
        <v>CA</v>
      </c>
      <c r="AW1599" t="s">
        <v>41</v>
      </c>
      <c r="AX1599" t="str">
        <f>VLOOKUP(Sheet1[[#This Row],[NPDES ID2]],Combined_Sheet__Major_Only___2[[NPDES ID2]:[ECHO BFR]],27,FALSE)</f>
        <v>-</v>
      </c>
      <c r="AY1599" t="str">
        <f>VLOOKUP(Sheet1[[#This Row],[NPDES ID2]],Combined_Sheet__Major_Only___2[[NPDES ID2]:[ECHO BFR]],28,FALSE)</f>
        <v>-</v>
      </c>
      <c r="AZ1599" t="str">
        <f>VLOOKUP(Sheet1[[#This Row],[NPDES ID2]],Combined_Sheet__Major_Only___2[[NPDES ID2]:[ECHO BFR]],29,FALSE)</f>
        <v>thickening</v>
      </c>
      <c r="BA1599">
        <f>VLOOKUP(Sheet1[[#This Row],[NPDES ID2]],Combined_Sheet__Major_Only___2[[NPDES ID2]:[ECHO BFR]],17,FALSE)</f>
        <v>36.557141933554298</v>
      </c>
      <c r="BB1599">
        <f>VLOOKUP(Sheet1[[#This Row],[NPDES ID2]],Combined_Sheet__Major_Only___2[[NPDES ID2]:[ECHO BFR]],18,FALSE)</f>
        <v>-119.444717287372</v>
      </c>
      <c r="BC1599" s="2" t="str">
        <f>IF(ISNUMBER(SEARCH("aerobic",$AW1599)),"aerobic","")</f>
        <v>aerobic</v>
      </c>
      <c r="BD1599" s="2" t="str">
        <f>IF(ISNUMBER(SEARCH("anaer",$AW1599)),"anaer","")</f>
        <v/>
      </c>
      <c r="BE1599" s="2" t="str">
        <f>IF(ISNUMBER(SEARCH("thickening",$AZ1599)),"thickening","")</f>
        <v>thickening</v>
      </c>
      <c r="BF1599" s="4" t="str">
        <f>IF(ISNUMBER(SEARCH("airDry",$AW1599)),"airDry","")</f>
        <v/>
      </c>
      <c r="BG1599" s="4" t="str">
        <f>IF(ISNUMBER(SEARCH("heatDry",$AY1599)),"heatDry","")</f>
        <v/>
      </c>
      <c r="BH1599" s="4" t="str">
        <f>IF(AND(ISNUMBER(SEARCH("aerobic",$AW1599)),ISNUMBER(SEARCH("anaer",$AW1599))),"Combined Aer and Anaer.","")</f>
        <v/>
      </c>
    </row>
    <row r="1600" spans="1:60" x14ac:dyDescent="0.25">
      <c r="A1600" s="5">
        <v>1179</v>
      </c>
      <c r="B1600" t="s">
        <v>5656</v>
      </c>
      <c r="C1600">
        <v>266.57</v>
      </c>
      <c r="D1600">
        <v>441.32765914050191</v>
      </c>
      <c r="E1600">
        <v>438.4051297431364</v>
      </c>
      <c r="F1600">
        <v>330.7829206277421</v>
      </c>
      <c r="G1600">
        <v>549.2901169002746</v>
      </c>
      <c r="H1600">
        <v>-139.12467349619629</v>
      </c>
      <c r="I1600">
        <v>-140.3676941793631</v>
      </c>
      <c r="J1600">
        <v>-158.93198767622781</v>
      </c>
      <c r="K1600">
        <v>-116.26189463241489</v>
      </c>
      <c r="L1600">
        <v>199.57922759480911</v>
      </c>
      <c r="M1600">
        <v>198.3804340864468</v>
      </c>
      <c r="N1600">
        <v>194.18770846927501</v>
      </c>
      <c r="O1600">
        <v>208.4631991487571</v>
      </c>
      <c r="P1600">
        <v>8.2736511391725465</v>
      </c>
      <c r="Q1600">
        <v>8.2334060775916065</v>
      </c>
      <c r="R1600">
        <v>6.9437412583053222</v>
      </c>
      <c r="S1600">
        <v>9.3053870328604411</v>
      </c>
      <c r="T1600">
        <v>59416.245712588519</v>
      </c>
      <c r="U1600">
        <v>59416.346131824183</v>
      </c>
      <c r="V1600">
        <v>59375.568105082013</v>
      </c>
      <c r="W1600">
        <v>59457.071992716294</v>
      </c>
      <c r="X1600">
        <v>4686.7660419952854</v>
      </c>
      <c r="Y1600">
        <v>4712.3412474763718</v>
      </c>
      <c r="Z1600">
        <v>4482.4007647799353</v>
      </c>
      <c r="AA1600">
        <v>4814.975169465064</v>
      </c>
      <c r="AB1600">
        <v>899.47955246619199</v>
      </c>
      <c r="AC1600">
        <v>887.01562484456554</v>
      </c>
      <c r="AD1600">
        <v>754.29634127789973</v>
      </c>
      <c r="AE1600">
        <v>1089.17274757322</v>
      </c>
      <c r="AF1600">
        <v>55.938079518024999</v>
      </c>
      <c r="AG1600">
        <v>55.602171930633517</v>
      </c>
      <c r="AH1600">
        <v>54.426893215181991</v>
      </c>
      <c r="AI1600">
        <v>58.427961404001252</v>
      </c>
      <c r="AJ1600">
        <v>0.45993862641220951</v>
      </c>
      <c r="AK1600">
        <v>0.45993861567068972</v>
      </c>
      <c r="AL1600">
        <v>0.45993265875630629</v>
      </c>
      <c r="AM1600">
        <v>0.45994449443842939</v>
      </c>
      <c r="AN1600">
        <v>0.95894599459971341</v>
      </c>
      <c r="AO1600">
        <v>0.95894599459971341</v>
      </c>
      <c r="AP1600">
        <v>0.95894599459971341</v>
      </c>
      <c r="AQ1600">
        <v>0.95894599459971341</v>
      </c>
      <c r="AR1600">
        <v>11.692420103832079</v>
      </c>
      <c r="AS1600">
        <v>11.692420103832079</v>
      </c>
      <c r="AT1600">
        <v>11.692420103832079</v>
      </c>
      <c r="AU1600">
        <v>11.692420103832079</v>
      </c>
      <c r="AV1600" t="str">
        <f>VLOOKUP(Sheet1[[#This Row],[NPDES ID2]],Combined_Sheet__Major_Only___2[[NPDES ID2]:[ECHO BFR]],3,FALSE)</f>
        <v>MD</v>
      </c>
      <c r="AW1600" t="s">
        <v>87</v>
      </c>
      <c r="AX1600" t="str">
        <f>VLOOKUP(Sheet1[[#This Row],[NPDES ID2]],Combined_Sheet__Major_Only___2[[NPDES ID2]:[ECHO BFR]],27,FALSE)</f>
        <v>-</v>
      </c>
      <c r="AY1600" t="str">
        <f>VLOOKUP(Sheet1[[#This Row],[NPDES ID2]],Combined_Sheet__Major_Only___2[[NPDES ID2]:[ECHO BFR]],28,FALSE)</f>
        <v>-</v>
      </c>
      <c r="AZ1600" t="str">
        <f>VLOOKUP(Sheet1[[#This Row],[NPDES ID2]],Combined_Sheet__Major_Only___2[[NPDES ID2]:[ECHO BFR]],29,FALSE)</f>
        <v>thickening</v>
      </c>
      <c r="BA1600">
        <f>VLOOKUP(Sheet1[[#This Row],[NPDES ID2]],Combined_Sheet__Major_Only___2[[NPDES ID2]:[ECHO BFR]],17,FALSE)</f>
        <v>39.246060999999997</v>
      </c>
      <c r="BB1600">
        <f>VLOOKUP(Sheet1[[#This Row],[NPDES ID2]],Combined_Sheet__Major_Only___2[[NPDES ID2]:[ECHO BFR]],18,FALSE)</f>
        <v>-77.204640999999995</v>
      </c>
      <c r="BC1600" s="2" t="str">
        <f>IF(ISNUMBER(SEARCH("aerobic",$AW1600)),"aerobic","")</f>
        <v/>
      </c>
      <c r="BD1600" s="2" t="str">
        <f>IF(ISNUMBER(SEARCH("anaer",$AW1600)),"anaer","")</f>
        <v/>
      </c>
      <c r="BE1600" s="2" t="str">
        <f>IF(ISNUMBER(SEARCH("thickening",$AZ1600)),"thickening","")</f>
        <v>thickening</v>
      </c>
      <c r="BF1600" s="4" t="str">
        <f>IF(ISNUMBER(SEARCH("airDry",$AW1600)),"airDry","")</f>
        <v/>
      </c>
      <c r="BG1600" s="4" t="str">
        <f>IF(ISNUMBER(SEARCH("heatDry",$AY1600)),"heatDry","")</f>
        <v/>
      </c>
      <c r="BH1600" s="4" t="str">
        <f>IF(AND(ISNUMBER(SEARCH("aerobic",$AW1600)),ISNUMBER(SEARCH("anaer",$AW1600))),"Combined Aer and Anaer.","")</f>
        <v/>
      </c>
    </row>
    <row r="1601" spans="1:60" x14ac:dyDescent="0.25">
      <c r="A1601" s="5">
        <v>2077</v>
      </c>
      <c r="B1601" t="s">
        <v>9766</v>
      </c>
      <c r="C1601">
        <v>1110.82</v>
      </c>
      <c r="D1601">
        <v>361.7700958356246</v>
      </c>
      <c r="E1601">
        <v>358.63150928313729</v>
      </c>
      <c r="F1601">
        <v>308.06152995530903</v>
      </c>
      <c r="G1601">
        <v>425.80021958671432</v>
      </c>
      <c r="H1601">
        <v>-107.8444702641828</v>
      </c>
      <c r="I1601">
        <v>-109.15019574279449</v>
      </c>
      <c r="J1601">
        <v>-128.70439975832491</v>
      </c>
      <c r="K1601">
        <v>-86.323818593076737</v>
      </c>
      <c r="L1601">
        <v>784.09313121512571</v>
      </c>
      <c r="M1601">
        <v>781.42412875156822</v>
      </c>
      <c r="N1601">
        <v>772.09356859676063</v>
      </c>
      <c r="O1601">
        <v>803.86773434241297</v>
      </c>
      <c r="P1601">
        <v>25.995164288761071</v>
      </c>
      <c r="Q1601">
        <v>26.283316527222532</v>
      </c>
      <c r="R1601">
        <v>21.191751718242141</v>
      </c>
      <c r="S1601">
        <v>30.53702682911047</v>
      </c>
      <c r="T1601">
        <v>59413.487302730588</v>
      </c>
      <c r="U1601">
        <v>59413.587717444199</v>
      </c>
      <c r="V1601">
        <v>59372.811527003112</v>
      </c>
      <c r="W1601">
        <v>59454.311744384351</v>
      </c>
      <c r="X1601">
        <v>3788.3331523552042</v>
      </c>
      <c r="Y1601">
        <v>3801.020991039743</v>
      </c>
      <c r="Z1601">
        <v>3692.6561887792591</v>
      </c>
      <c r="AA1601">
        <v>3847.599772283565</v>
      </c>
      <c r="AB1601">
        <v>571.33909997671935</v>
      </c>
      <c r="AC1601">
        <v>564.71321410698965</v>
      </c>
      <c r="AD1601">
        <v>498.98610378403578</v>
      </c>
      <c r="AE1601">
        <v>657.9445391523434</v>
      </c>
      <c r="AF1601">
        <v>69.178398771855129</v>
      </c>
      <c r="AG1601">
        <v>68.943286684116941</v>
      </c>
      <c r="AH1601">
        <v>68.119502399254685</v>
      </c>
      <c r="AI1601">
        <v>70.92258972175118</v>
      </c>
      <c r="AJ1601">
        <v>0.62162350287956625</v>
      </c>
      <c r="AK1601">
        <v>0.62162345511786943</v>
      </c>
      <c r="AL1601">
        <v>0.62159714616446904</v>
      </c>
      <c r="AM1601">
        <v>0.62164942044853166</v>
      </c>
      <c r="AN1601">
        <v>0.95894420080926068</v>
      </c>
      <c r="AO1601">
        <v>0.95894420080926068</v>
      </c>
      <c r="AP1601">
        <v>0.95894420080926068</v>
      </c>
      <c r="AQ1601">
        <v>0.95894420080926068</v>
      </c>
      <c r="AR1601">
        <v>16.665034602917419</v>
      </c>
      <c r="AS1601">
        <v>16.665034602917419</v>
      </c>
      <c r="AT1601">
        <v>16.665034602917419</v>
      </c>
      <c r="AU1601">
        <v>16.665034602917419</v>
      </c>
      <c r="AV1601" t="str">
        <f>VLOOKUP(Sheet1[[#This Row],[NPDES ID2]],Combined_Sheet__Major_Only___2[[NPDES ID2]:[ECHO BFR]],3,FALSE)</f>
        <v>FL</v>
      </c>
      <c r="AW1601" t="s">
        <v>12185</v>
      </c>
      <c r="AX1601" t="str">
        <f>VLOOKUP(Sheet1[[#This Row],[NPDES ID2]],Combined_Sheet__Major_Only___2[[NPDES ID2]:[ECHO BFR]],27,FALSE)</f>
        <v>methaneBioCaptureRecover</v>
      </c>
      <c r="AY1601" t="str">
        <f>VLOOKUP(Sheet1[[#This Row],[NPDES ID2]],Combined_Sheet__Major_Only___2[[NPDES ID2]:[ECHO BFR]],28,FALSE)</f>
        <v>-</v>
      </c>
      <c r="AZ1601" t="str">
        <f>VLOOKUP(Sheet1[[#This Row],[NPDES ID2]],Combined_Sheet__Major_Only___2[[NPDES ID2]:[ECHO BFR]],29,FALSE)</f>
        <v>thickening, preliminaryOps</v>
      </c>
      <c r="BA1601">
        <f>VLOOKUP(Sheet1[[#This Row],[NPDES ID2]],Combined_Sheet__Major_Only___2[[NPDES ID2]:[ECHO BFR]],17,FALSE)</f>
        <v>26.139569999999999</v>
      </c>
      <c r="BB1601">
        <f>VLOOKUP(Sheet1[[#This Row],[NPDES ID2]],Combined_Sheet__Major_Only___2[[NPDES ID2]:[ECHO BFR]],18,FALSE)</f>
        <v>-80.237189999999998</v>
      </c>
      <c r="BC1601" s="2" t="str">
        <f>IF(ISNUMBER(SEARCH("aerobic",$AW1601)),"aerobic","")</f>
        <v/>
      </c>
      <c r="BD1601" s="2" t="str">
        <f>IF(ISNUMBER(SEARCH("anaer",$AW1601)),"anaer","")</f>
        <v>anaer</v>
      </c>
      <c r="BE1601" s="2" t="str">
        <f>IF(ISNUMBER(SEARCH("thickening",$AZ1601)),"thickening","")</f>
        <v>thickening</v>
      </c>
      <c r="BF1601" s="4" t="str">
        <f>IF(ISNUMBER(SEARCH("airDry",$AW1601)),"airDry","")</f>
        <v/>
      </c>
      <c r="BG1601" s="4" t="str">
        <f>IF(ISNUMBER(SEARCH("heatDry",$AY1601)),"heatDry","")</f>
        <v/>
      </c>
      <c r="BH1601" s="4" t="str">
        <f>IF(AND(ISNUMBER(SEARCH("aerobic",$AW1601)),ISNUMBER(SEARCH("anaer",$AW1601))),"Combined Aer and Anaer.","")</f>
        <v/>
      </c>
    </row>
    <row r="1602" spans="1:60" x14ac:dyDescent="0.25">
      <c r="A1602" s="5">
        <v>411</v>
      </c>
      <c r="B1602" t="s">
        <v>2066</v>
      </c>
      <c r="C1602">
        <v>660</v>
      </c>
      <c r="D1602">
        <v>338.04725284492781</v>
      </c>
      <c r="E1602">
        <v>331.58050039537511</v>
      </c>
      <c r="F1602">
        <v>285.95461545224953</v>
      </c>
      <c r="G1602">
        <v>403.49914351463173</v>
      </c>
      <c r="H1602">
        <v>-108.6454182594229</v>
      </c>
      <c r="I1602">
        <v>-109.97423597384</v>
      </c>
      <c r="J1602">
        <v>-129.480872478717</v>
      </c>
      <c r="K1602">
        <v>-87.132981818732972</v>
      </c>
      <c r="L1602">
        <v>463.08547197376311</v>
      </c>
      <c r="M1602">
        <v>461.47859955181298</v>
      </c>
      <c r="N1602">
        <v>455.85983999683168</v>
      </c>
      <c r="O1602">
        <v>474.99224668889178</v>
      </c>
      <c r="P1602">
        <v>15.451131974345261</v>
      </c>
      <c r="Q1602">
        <v>15.611527170734449</v>
      </c>
      <c r="R1602">
        <v>12.60649137231208</v>
      </c>
      <c r="S1602">
        <v>18.121443405379271</v>
      </c>
      <c r="T1602">
        <v>59403.369251078489</v>
      </c>
      <c r="U1602">
        <v>59403.469649204897</v>
      </c>
      <c r="V1602">
        <v>59362.700194452183</v>
      </c>
      <c r="W1602">
        <v>59444.18694907341</v>
      </c>
      <c r="X1602">
        <v>3810.5166854160252</v>
      </c>
      <c r="Y1602">
        <v>3823.4886301614811</v>
      </c>
      <c r="Z1602">
        <v>3712.4723547071389</v>
      </c>
      <c r="AA1602">
        <v>3871.2922424342319</v>
      </c>
      <c r="AB1602">
        <v>577.83262018381845</v>
      </c>
      <c r="AC1602">
        <v>571.06999852354636</v>
      </c>
      <c r="AD1602">
        <v>504.28318151233913</v>
      </c>
      <c r="AE1602">
        <v>666.1148173588806</v>
      </c>
      <c r="AF1602">
        <v>68.763118311043982</v>
      </c>
      <c r="AG1602">
        <v>68.524733767828081</v>
      </c>
      <c r="AH1602">
        <v>67.690067472061585</v>
      </c>
      <c r="AI1602">
        <v>70.530864787481377</v>
      </c>
      <c r="AJ1602">
        <v>0.61654203979666744</v>
      </c>
      <c r="AK1602">
        <v>0.61654201152102672</v>
      </c>
      <c r="AL1602">
        <v>0.61652637547186173</v>
      </c>
      <c r="AM1602">
        <v>0.61655744282684044</v>
      </c>
      <c r="AN1602">
        <v>0.95893761971077918</v>
      </c>
      <c r="AO1602">
        <v>0.95893761971077884</v>
      </c>
      <c r="AP1602">
        <v>0.95893761971077884</v>
      </c>
      <c r="AQ1602">
        <v>0.95893761971077884</v>
      </c>
      <c r="AR1602">
        <v>16.509097931623721</v>
      </c>
      <c r="AS1602">
        <v>16.509097931623721</v>
      </c>
      <c r="AT1602">
        <v>16.509097931623721</v>
      </c>
      <c r="AU1602">
        <v>16.509097931623721</v>
      </c>
      <c r="AV1602" t="str">
        <f>VLOOKUP(Sheet1[[#This Row],[NPDES ID2]],Combined_Sheet__Major_Only___2[[NPDES ID2]:[ECHO BFR]],3,FALSE)</f>
        <v>IN</v>
      </c>
      <c r="AW1602" t="s">
        <v>41</v>
      </c>
      <c r="AX1602" t="str">
        <f>VLOOKUP(Sheet1[[#This Row],[NPDES ID2]],Combined_Sheet__Major_Only___2[[NPDES ID2]:[ECHO BFR]],27,FALSE)</f>
        <v>methaneBioCaptureRecover</v>
      </c>
      <c r="AY1602" t="str">
        <f>VLOOKUP(Sheet1[[#This Row],[NPDES ID2]],Combined_Sheet__Major_Only___2[[NPDES ID2]:[ECHO BFR]],28,FALSE)</f>
        <v>-</v>
      </c>
      <c r="AZ1602" t="str">
        <f>VLOOKUP(Sheet1[[#This Row],[NPDES ID2]],Combined_Sheet__Major_Only___2[[NPDES ID2]:[ECHO BFR]],29,FALSE)</f>
        <v>thickening</v>
      </c>
      <c r="BA1602">
        <f>VLOOKUP(Sheet1[[#This Row],[NPDES ID2]],Combined_Sheet__Major_Only___2[[NPDES ID2]:[ECHO BFR]],17,FALSE)</f>
        <v>40.580027999999999</v>
      </c>
      <c r="BB1602">
        <f>VLOOKUP(Sheet1[[#This Row],[NPDES ID2]],Combined_Sheet__Major_Only___2[[NPDES ID2]:[ECHO BFR]],18,FALSE)</f>
        <v>-85.659806000000003</v>
      </c>
      <c r="BC1602" s="2" t="str">
        <f>IF(ISNUMBER(SEARCH("aerobic",$AW1602)),"aerobic","")</f>
        <v>aerobic</v>
      </c>
      <c r="BD1602" s="2" t="str">
        <f>IF(ISNUMBER(SEARCH("anaer",$AW1602)),"anaer","")</f>
        <v/>
      </c>
      <c r="BE1602" s="2" t="str">
        <f>IF(ISNUMBER(SEARCH("thickening",$AZ1602)),"thickening","")</f>
        <v>thickening</v>
      </c>
      <c r="BF1602" s="4" t="str">
        <f>IF(ISNUMBER(SEARCH("airDry",$AW1602)),"airDry","")</f>
        <v/>
      </c>
      <c r="BG1602" s="4" t="str">
        <f>IF(ISNUMBER(SEARCH("heatDry",$AY1602)),"heatDry","")</f>
        <v/>
      </c>
      <c r="BH1602" s="4" t="str">
        <f>IF(AND(ISNUMBER(SEARCH("aerobic",$AW1602)),ISNUMBER(SEARCH("anaer",$AW1602))),"Combined Aer and Anaer.","")</f>
        <v/>
      </c>
    </row>
    <row r="1603" spans="1:60" x14ac:dyDescent="0.25">
      <c r="A1603" s="5">
        <v>1687</v>
      </c>
      <c r="B1603" t="s">
        <v>7914</v>
      </c>
      <c r="C1603">
        <v>50.73</v>
      </c>
      <c r="D1603">
        <v>1892.2106609006721</v>
      </c>
      <c r="E1603">
        <v>1874.0218100798679</v>
      </c>
      <c r="F1603">
        <v>1287.003179829584</v>
      </c>
      <c r="G1603">
        <v>2478.5973829676541</v>
      </c>
      <c r="H1603">
        <v>-108.9838007849375</v>
      </c>
      <c r="I1603">
        <v>-110.3508573443701</v>
      </c>
      <c r="J1603">
        <v>-129.81614598020201</v>
      </c>
      <c r="K1603">
        <v>-87.519425667928061</v>
      </c>
      <c r="L1603">
        <v>35.533235104688337</v>
      </c>
      <c r="M1603">
        <v>35.409275370539291</v>
      </c>
      <c r="N1603">
        <v>34.975691053616472</v>
      </c>
      <c r="O1603">
        <v>36.45191744941588</v>
      </c>
      <c r="P1603">
        <v>1.187786845096986</v>
      </c>
      <c r="Q1603">
        <v>1.1999625316602469</v>
      </c>
      <c r="R1603">
        <v>0.96933538571345867</v>
      </c>
      <c r="S1603">
        <v>1.3923913496576901</v>
      </c>
      <c r="T1603">
        <v>59378.685229800038</v>
      </c>
      <c r="U1603">
        <v>59378.785587460312</v>
      </c>
      <c r="V1603">
        <v>59338.032565107889</v>
      </c>
      <c r="W1603">
        <v>59419.486475949903</v>
      </c>
      <c r="X1603">
        <v>3815.5009565831951</v>
      </c>
      <c r="Y1603">
        <v>3828.543872434831</v>
      </c>
      <c r="Z1603">
        <v>3716.805148639457</v>
      </c>
      <c r="AA1603">
        <v>3876.6931237328922</v>
      </c>
      <c r="AB1603">
        <v>579.49064013103384</v>
      </c>
      <c r="AC1603">
        <v>572.68804785863574</v>
      </c>
      <c r="AD1603">
        <v>505.62845712823571</v>
      </c>
      <c r="AE1603">
        <v>668.21471347251008</v>
      </c>
      <c r="AF1603">
        <v>68.643103031863461</v>
      </c>
      <c r="AG1603">
        <v>68.40365441385751</v>
      </c>
      <c r="AH1603">
        <v>67.566029934510979</v>
      </c>
      <c r="AI1603">
        <v>70.417792107012161</v>
      </c>
      <c r="AJ1603">
        <v>0.61507360471749317</v>
      </c>
      <c r="AK1603">
        <v>0.61507360255620902</v>
      </c>
      <c r="AL1603">
        <v>0.61507240092748783</v>
      </c>
      <c r="AM1603">
        <v>0.61507478839528096</v>
      </c>
      <c r="AN1603">
        <v>0.95892155559268077</v>
      </c>
      <c r="AO1603">
        <v>0.95892155559268044</v>
      </c>
      <c r="AP1603">
        <v>0.95892155559268044</v>
      </c>
      <c r="AQ1603">
        <v>0.95892155559268044</v>
      </c>
      <c r="AR1603">
        <v>16.464424238117559</v>
      </c>
      <c r="AS1603">
        <v>16.464424238117559</v>
      </c>
      <c r="AT1603">
        <v>16.464424238117559</v>
      </c>
      <c r="AU1603">
        <v>16.464424238117559</v>
      </c>
      <c r="AV1603" t="str">
        <f>VLOOKUP(Sheet1[[#This Row],[NPDES ID2]],Combined_Sheet__Major_Only___2[[NPDES ID2]:[ECHO BFR]],3,FALSE)</f>
        <v>FL</v>
      </c>
      <c r="AW1603" t="s">
        <v>41</v>
      </c>
      <c r="AX1603" t="str">
        <f>VLOOKUP(Sheet1[[#This Row],[NPDES ID2]],Combined_Sheet__Major_Only___2[[NPDES ID2]:[ECHO BFR]],27,FALSE)</f>
        <v>-</v>
      </c>
      <c r="AY1603" t="str">
        <f>VLOOKUP(Sheet1[[#This Row],[NPDES ID2]],Combined_Sheet__Major_Only___2[[NPDES ID2]:[ECHO BFR]],28,FALSE)</f>
        <v>-</v>
      </c>
      <c r="AZ1603" t="str">
        <f>VLOOKUP(Sheet1[[#This Row],[NPDES ID2]],Combined_Sheet__Major_Only___2[[NPDES ID2]:[ECHO BFR]],29,FALSE)</f>
        <v>thickening</v>
      </c>
      <c r="BA1603">
        <f>VLOOKUP(Sheet1[[#This Row],[NPDES ID2]],Combined_Sheet__Major_Only___2[[NPDES ID2]:[ECHO BFR]],17,FALSE)</f>
        <v>30.505711000000002</v>
      </c>
      <c r="BB1603">
        <f>VLOOKUP(Sheet1[[#This Row],[NPDES ID2]],Combined_Sheet__Major_Only___2[[NPDES ID2]:[ECHO BFR]],18,FALSE)</f>
        <v>-82.949460999999999</v>
      </c>
      <c r="BC1603" s="2" t="str">
        <f>IF(ISNUMBER(SEARCH("aerobic",$AW1603)),"aerobic","")</f>
        <v>aerobic</v>
      </c>
      <c r="BD1603" s="2" t="str">
        <f>IF(ISNUMBER(SEARCH("anaer",$AW1603)),"anaer","")</f>
        <v/>
      </c>
      <c r="BE1603" s="2" t="str">
        <f>IF(ISNUMBER(SEARCH("thickening",$AZ1603)),"thickening","")</f>
        <v>thickening</v>
      </c>
      <c r="BF1603" s="4" t="str">
        <f>IF(ISNUMBER(SEARCH("airDry",$AW1603)),"airDry","")</f>
        <v/>
      </c>
      <c r="BG1603" s="4" t="str">
        <f>IF(ISNUMBER(SEARCH("heatDry",$AY1603)),"heatDry","")</f>
        <v/>
      </c>
      <c r="BH1603" s="4" t="str">
        <f>IF(AND(ISNUMBER(SEARCH("aerobic",$AW1603)),ISNUMBER(SEARCH("anaer",$AW1603))),"Combined Aer and Anaer.","")</f>
        <v/>
      </c>
    </row>
    <row r="1604" spans="1:60" x14ac:dyDescent="0.25">
      <c r="A1604" s="5">
        <v>2026</v>
      </c>
      <c r="B1604" t="s">
        <v>9534</v>
      </c>
      <c r="C1604">
        <v>1434.8</v>
      </c>
      <c r="D1604">
        <v>375.72514335694967</v>
      </c>
      <c r="E1604">
        <v>373.85388254891069</v>
      </c>
      <c r="F1604">
        <v>316.44585133044262</v>
      </c>
      <c r="G1604">
        <v>441.27773122459871</v>
      </c>
      <c r="H1604">
        <v>-138.29906761863711</v>
      </c>
      <c r="I1604">
        <v>-139.6831783637557</v>
      </c>
      <c r="J1604">
        <v>-158.50201606735541</v>
      </c>
      <c r="K1604">
        <v>-115.26288463346511</v>
      </c>
      <c r="L1604">
        <v>1083.7758464070509</v>
      </c>
      <c r="M1604">
        <v>1077.3112333492429</v>
      </c>
      <c r="N1604">
        <v>1054.7134154203559</v>
      </c>
      <c r="O1604">
        <v>1131.6700284036069</v>
      </c>
      <c r="P1604">
        <v>44.777086235382868</v>
      </c>
      <c r="Q1604">
        <v>44.581229753091243</v>
      </c>
      <c r="R1604">
        <v>37.564641773480872</v>
      </c>
      <c r="S1604">
        <v>50.364118014572512</v>
      </c>
      <c r="T1604">
        <v>59346.258664877321</v>
      </c>
      <c r="U1604">
        <v>59346.35896937862</v>
      </c>
      <c r="V1604">
        <v>59305.627533715378</v>
      </c>
      <c r="W1604">
        <v>59387.03829879409</v>
      </c>
      <c r="X1604">
        <v>4666.3835262538914</v>
      </c>
      <c r="Y1604">
        <v>4691.6867678483413</v>
      </c>
      <c r="Z1604">
        <v>4464.3156450750321</v>
      </c>
      <c r="AA1604">
        <v>4793.0940826100441</v>
      </c>
      <c r="AB1604">
        <v>891.5964361461281</v>
      </c>
      <c r="AC1604">
        <v>879.21425226348947</v>
      </c>
      <c r="AD1604">
        <v>748.30725599273512</v>
      </c>
      <c r="AE1604">
        <v>1078.377818128756</v>
      </c>
      <c r="AF1604">
        <v>56.119337049850927</v>
      </c>
      <c r="AG1604">
        <v>55.785077070242977</v>
      </c>
      <c r="AH1604">
        <v>54.614171878447998</v>
      </c>
      <c r="AI1604">
        <v>58.598724401216238</v>
      </c>
      <c r="AJ1604">
        <v>0.4621467963052372</v>
      </c>
      <c r="AK1604">
        <v>0.46214673765725223</v>
      </c>
      <c r="AL1604">
        <v>0.4621146318029562</v>
      </c>
      <c r="AM1604">
        <v>0.4621784258843013</v>
      </c>
      <c r="AN1604">
        <v>0.9589004335925928</v>
      </c>
      <c r="AO1604">
        <v>0.95890043359259303</v>
      </c>
      <c r="AP1604">
        <v>0.95890043359259303</v>
      </c>
      <c r="AQ1604">
        <v>0.95890043359259303</v>
      </c>
      <c r="AR1604">
        <v>11.7594463234188</v>
      </c>
      <c r="AS1604">
        <v>11.7594463234188</v>
      </c>
      <c r="AT1604">
        <v>11.7594463234188</v>
      </c>
      <c r="AU1604">
        <v>11.7594463234188</v>
      </c>
      <c r="AV1604" t="str">
        <f>VLOOKUP(Sheet1[[#This Row],[NPDES ID2]],Combined_Sheet__Major_Only___2[[NPDES ID2]:[ECHO BFR]],3,FALSE)</f>
        <v>MA</v>
      </c>
      <c r="AW1604" t="s">
        <v>54</v>
      </c>
      <c r="AX1604" t="str">
        <f>VLOOKUP(Sheet1[[#This Row],[NPDES ID2]],Combined_Sheet__Major_Only___2[[NPDES ID2]:[ECHO BFR]],27,FALSE)</f>
        <v>other</v>
      </c>
      <c r="AY1604" t="str">
        <f>VLOOKUP(Sheet1[[#This Row],[NPDES ID2]],Combined_Sheet__Major_Only___2[[NPDES ID2]:[ECHO BFR]],28,FALSE)</f>
        <v>-</v>
      </c>
      <c r="AZ1604" t="str">
        <f>VLOOKUP(Sheet1[[#This Row],[NPDES ID2]],Combined_Sheet__Major_Only___2[[NPDES ID2]:[ECHO BFR]],29,FALSE)</f>
        <v>thickening, preliminaryOps</v>
      </c>
      <c r="BA1604">
        <f>VLOOKUP(Sheet1[[#This Row],[NPDES ID2]],Combined_Sheet__Major_Only___2[[NPDES ID2]:[ECHO BFR]],17,FALSE)</f>
        <v>42.350563000000001</v>
      </c>
      <c r="BB1604">
        <f>VLOOKUP(Sheet1[[#This Row],[NPDES ID2]],Combined_Sheet__Major_Only___2[[NPDES ID2]:[ECHO BFR]],18,FALSE)</f>
        <v>-71.494881000000007</v>
      </c>
      <c r="BC1604" s="2" t="str">
        <f>IF(ISNUMBER(SEARCH("aerobic",$AW1604)),"aerobic","")</f>
        <v/>
      </c>
      <c r="BD1604" s="2" t="str">
        <f>IF(ISNUMBER(SEARCH("anaer",$AW1604)),"anaer","")</f>
        <v/>
      </c>
      <c r="BE1604" s="2" t="str">
        <f>IF(ISNUMBER(SEARCH("thickening",$AZ1604)),"thickening","")</f>
        <v>thickening</v>
      </c>
      <c r="BF1604" s="3" t="str">
        <f>IF(ISNUMBER(SEARCH("airDry",$AW1604)),"airDry","")</f>
        <v/>
      </c>
      <c r="BG1604" s="3" t="str">
        <f>IF(ISNUMBER(SEARCH("heatDry",$AY1604)),"heatDry","")</f>
        <v/>
      </c>
      <c r="BH1604" s="3" t="str">
        <f>IF(AND(ISNUMBER(SEARCH("aerobic",$AW1604)),ISNUMBER(SEARCH("anaer",$AW1604))),"Combined Aer and Anaer.","")</f>
        <v/>
      </c>
    </row>
    <row r="1605" spans="1:60" x14ac:dyDescent="0.25">
      <c r="A1605" s="5">
        <v>283</v>
      </c>
      <c r="B1605" t="s">
        <v>1447</v>
      </c>
      <c r="C1605">
        <v>1500</v>
      </c>
      <c r="D1605">
        <v>405.87940727047271</v>
      </c>
      <c r="E1605">
        <v>402.12969821163398</v>
      </c>
      <c r="F1605">
        <v>342.82028305072282</v>
      </c>
      <c r="G1605">
        <v>470.92917665633911</v>
      </c>
      <c r="H1605">
        <v>-106.31818423610019</v>
      </c>
      <c r="I1605">
        <v>-107.6390068706383</v>
      </c>
      <c r="J1605">
        <v>-127.2338153494176</v>
      </c>
      <c r="K1605">
        <v>-84.834189446590301</v>
      </c>
      <c r="L1605">
        <v>1072.103816981099</v>
      </c>
      <c r="M1605">
        <v>1068.600701132337</v>
      </c>
      <c r="N1605">
        <v>1056.356684809331</v>
      </c>
      <c r="O1605">
        <v>1098.055483840496</v>
      </c>
      <c r="P1605">
        <v>35.075056319644723</v>
      </c>
      <c r="Q1605">
        <v>35.515228359130013</v>
      </c>
      <c r="R1605">
        <v>28.543978865880369</v>
      </c>
      <c r="S1605">
        <v>41.338993342138423</v>
      </c>
      <c r="T1605">
        <v>59339.991926035022</v>
      </c>
      <c r="U1605">
        <v>59340.092220262828</v>
      </c>
      <c r="V1605">
        <v>59299.364956430429</v>
      </c>
      <c r="W1605">
        <v>59380.767383184328</v>
      </c>
      <c r="X1605">
        <v>3736.6560844038731</v>
      </c>
      <c r="Y1605">
        <v>3748.7157481182112</v>
      </c>
      <c r="Z1605">
        <v>3645.9372062955899</v>
      </c>
      <c r="AA1605">
        <v>3792.7692753626502</v>
      </c>
      <c r="AB1605">
        <v>557.27503130892694</v>
      </c>
      <c r="AC1605">
        <v>550.92866476693848</v>
      </c>
      <c r="AD1605">
        <v>487.442934860229</v>
      </c>
      <c r="AE1605">
        <v>640.38406888593079</v>
      </c>
      <c r="AF1605">
        <v>70.048490547555929</v>
      </c>
      <c r="AG1605">
        <v>69.820098123751137</v>
      </c>
      <c r="AH1605">
        <v>69.019334888982002</v>
      </c>
      <c r="AI1605">
        <v>71.743477645590389</v>
      </c>
      <c r="AJ1605">
        <v>0.63227196123669038</v>
      </c>
      <c r="AK1605">
        <v>0.63227189666908434</v>
      </c>
      <c r="AL1605">
        <v>0.63223644207871998</v>
      </c>
      <c r="AM1605">
        <v>0.63230688914107225</v>
      </c>
      <c r="AN1605">
        <v>0.95889634906248433</v>
      </c>
      <c r="AO1605">
        <v>0.95889634906248411</v>
      </c>
      <c r="AP1605">
        <v>0.95889634906248411</v>
      </c>
      <c r="AQ1605">
        <v>0.95889634906248411</v>
      </c>
      <c r="AR1605">
        <v>16.992260379381658</v>
      </c>
      <c r="AS1605">
        <v>16.992260379381658</v>
      </c>
      <c r="AT1605">
        <v>16.992260379381658</v>
      </c>
      <c r="AU1605">
        <v>16.992260379381658</v>
      </c>
      <c r="AV1605" t="str">
        <f>VLOOKUP(Sheet1[[#This Row],[NPDES ID2]],Combined_Sheet__Major_Only___2[[NPDES ID2]:[ECHO BFR]],3,FALSE)</f>
        <v>WV</v>
      </c>
      <c r="AW1605" t="s">
        <v>12185</v>
      </c>
      <c r="AX1605" t="str">
        <f>VLOOKUP(Sheet1[[#This Row],[NPDES ID2]],Combined_Sheet__Major_Only___2[[NPDES ID2]:[ECHO BFR]],27,FALSE)</f>
        <v>-</v>
      </c>
      <c r="AY1605" t="str">
        <f>VLOOKUP(Sheet1[[#This Row],[NPDES ID2]],Combined_Sheet__Major_Only___2[[NPDES ID2]:[ECHO BFR]],28,FALSE)</f>
        <v>-</v>
      </c>
      <c r="AZ1605" t="str">
        <f>VLOOKUP(Sheet1[[#This Row],[NPDES ID2]],Combined_Sheet__Major_Only___2[[NPDES ID2]:[ECHO BFR]],29,FALSE)</f>
        <v>thickening, preliminaryOps</v>
      </c>
      <c r="BA1605">
        <f>VLOOKUP(Sheet1[[#This Row],[NPDES ID2]],Combined_Sheet__Major_Only___2[[NPDES ID2]:[ECHO BFR]],17,FALSE)</f>
        <v>40.0565</v>
      </c>
      <c r="BB1605">
        <f>VLOOKUP(Sheet1[[#This Row],[NPDES ID2]],Combined_Sheet__Major_Only___2[[NPDES ID2]:[ECHO BFR]],18,FALSE)</f>
        <v>-80.727099999999993</v>
      </c>
      <c r="BC1605" s="2" t="str">
        <f>IF(ISNUMBER(SEARCH("aerobic",$AW1605)),"aerobic","")</f>
        <v/>
      </c>
      <c r="BD1605" s="2" t="str">
        <f>IF(ISNUMBER(SEARCH("anaer",$AW1605)),"anaer","")</f>
        <v>anaer</v>
      </c>
      <c r="BE1605" s="2" t="str">
        <f>IF(ISNUMBER(SEARCH("thickening",$AZ1605)),"thickening","")</f>
        <v>thickening</v>
      </c>
      <c r="BF1605" s="4" t="str">
        <f>IF(ISNUMBER(SEARCH("airDry",$AW1605)),"airDry","")</f>
        <v/>
      </c>
      <c r="BG1605" s="4" t="str">
        <f>IF(ISNUMBER(SEARCH("heatDry",$AY1605)),"heatDry","")</f>
        <v/>
      </c>
      <c r="BH1605" s="4" t="str">
        <f>IF(AND(ISNUMBER(SEARCH("aerobic",$AW1605)),ISNUMBER(SEARCH("anaer",$AW1605))),"Combined Aer and Anaer.","")</f>
        <v/>
      </c>
    </row>
    <row r="1606" spans="1:60" x14ac:dyDescent="0.25">
      <c r="A1606" s="5">
        <v>1801</v>
      </c>
      <c r="B1606" t="s">
        <v>8522</v>
      </c>
      <c r="C1606">
        <v>5020.7</v>
      </c>
      <c r="D1606">
        <v>927.33391353321713</v>
      </c>
      <c r="E1606">
        <v>927.97544331515246</v>
      </c>
      <c r="F1606">
        <v>747.87933825625055</v>
      </c>
      <c r="G1606">
        <v>1091.3177102078189</v>
      </c>
      <c r="H1606">
        <v>-136.41139467158871</v>
      </c>
      <c r="I1606">
        <v>-137.7355613699244</v>
      </c>
      <c r="J1606">
        <v>-156.94533883375789</v>
      </c>
      <c r="K1606">
        <v>-112.83499468539461</v>
      </c>
      <c r="L1606">
        <v>3843.897298450961</v>
      </c>
      <c r="M1606">
        <v>3821.2017156459142</v>
      </c>
      <c r="N1606">
        <v>3741.9946232698121</v>
      </c>
      <c r="O1606">
        <v>4011.8956312097362</v>
      </c>
      <c r="P1606">
        <v>157.9919305724639</v>
      </c>
      <c r="Q1606">
        <v>157.3652397632741</v>
      </c>
      <c r="R1606">
        <v>132.4684966335316</v>
      </c>
      <c r="S1606">
        <v>177.87527042347429</v>
      </c>
      <c r="T1606">
        <v>59245.610442102843</v>
      </c>
      <c r="U1606">
        <v>59245.710581604893</v>
      </c>
      <c r="V1606">
        <v>59205.046148472044</v>
      </c>
      <c r="W1606">
        <v>59286.322994203882</v>
      </c>
      <c r="X1606">
        <v>4636.1997347418855</v>
      </c>
      <c r="Y1606">
        <v>4661.1097935115404</v>
      </c>
      <c r="Z1606">
        <v>4437.55940743461</v>
      </c>
      <c r="AA1606">
        <v>4760.7275210429143</v>
      </c>
      <c r="AB1606">
        <v>880.03922218934576</v>
      </c>
      <c r="AC1606">
        <v>867.76322526281706</v>
      </c>
      <c r="AD1606">
        <v>739.47887328272634</v>
      </c>
      <c r="AE1606">
        <v>1062.4424117699939</v>
      </c>
      <c r="AF1606">
        <v>56.399072871375402</v>
      </c>
      <c r="AG1606">
        <v>56.067775958092348</v>
      </c>
      <c r="AH1606">
        <v>54.902958729888439</v>
      </c>
      <c r="AI1606">
        <v>58.8617801994519</v>
      </c>
      <c r="AJ1606">
        <v>0.46555504527065922</v>
      </c>
      <c r="AK1606">
        <v>0.46555483153638377</v>
      </c>
      <c r="AL1606">
        <v>0.46544224613997331</v>
      </c>
      <c r="AM1606">
        <v>0.46566599050851282</v>
      </c>
      <c r="AN1606">
        <v>0.9588347348384012</v>
      </c>
      <c r="AO1606">
        <v>0.95883473483840109</v>
      </c>
      <c r="AP1606">
        <v>0.95883473483840109</v>
      </c>
      <c r="AQ1606">
        <v>0.95883473483840109</v>
      </c>
      <c r="AR1606">
        <v>11.86152531778426</v>
      </c>
      <c r="AS1606">
        <v>11.86152531778426</v>
      </c>
      <c r="AT1606">
        <v>11.86152531778426</v>
      </c>
      <c r="AU1606">
        <v>11.86152531778426</v>
      </c>
      <c r="AV1606" t="str">
        <f>VLOOKUP(Sheet1[[#This Row],[NPDES ID2]],Combined_Sheet__Major_Only___2[[NPDES ID2]:[ECHO BFR]],3,FALSE)</f>
        <v>VA</v>
      </c>
      <c r="AW1606" t="s">
        <v>54</v>
      </c>
      <c r="AX1606" t="str">
        <f>VLOOKUP(Sheet1[[#This Row],[NPDES ID2]],Combined_Sheet__Major_Only___2[[NPDES ID2]:[ECHO BFR]],27,FALSE)</f>
        <v>-</v>
      </c>
      <c r="AY1606" t="str">
        <f>VLOOKUP(Sheet1[[#This Row],[NPDES ID2]],Combined_Sheet__Major_Only___2[[NPDES ID2]:[ECHO BFR]],28,FALSE)</f>
        <v>-</v>
      </c>
      <c r="AZ1606" t="str">
        <f>VLOOKUP(Sheet1[[#This Row],[NPDES ID2]],Combined_Sheet__Major_Only___2[[NPDES ID2]:[ECHO BFR]],29,FALSE)</f>
        <v>preliminaryOps, thickening</v>
      </c>
      <c r="BA1606">
        <f>VLOOKUP(Sheet1[[#This Row],[NPDES ID2]],Combined_Sheet__Major_Only___2[[NPDES ID2]:[ECHO BFR]],17,FALSE)</f>
        <v>37.214855999999997</v>
      </c>
      <c r="BB1606">
        <f>VLOOKUP(Sheet1[[#This Row],[NPDES ID2]],Combined_Sheet__Major_Only___2[[NPDES ID2]:[ECHO BFR]],18,FALSE)</f>
        <v>-76.635531</v>
      </c>
      <c r="BC1606" s="2" t="str">
        <f>IF(ISNUMBER(SEARCH("aerobic",$AW1606)),"aerobic","")</f>
        <v/>
      </c>
      <c r="BD1606" s="2" t="str">
        <f>IF(ISNUMBER(SEARCH("anaer",$AW1606)),"anaer","")</f>
        <v/>
      </c>
      <c r="BE1606" s="2" t="str">
        <f>IF(ISNUMBER(SEARCH("thickening",$AZ1606)),"thickening","")</f>
        <v>thickening</v>
      </c>
      <c r="BF1606" s="4" t="str">
        <f>IF(ISNUMBER(SEARCH("airDry",$AW1606)),"airDry","")</f>
        <v/>
      </c>
      <c r="BG1606" s="4" t="str">
        <f>IF(ISNUMBER(SEARCH("heatDry",$AY1606)),"heatDry","")</f>
        <v/>
      </c>
      <c r="BH1606" s="4" t="str">
        <f>IF(AND(ISNUMBER(SEARCH("aerobic",$AW1606)),ISNUMBER(SEARCH("anaer",$AW1606))),"Combined Aer and Anaer.","")</f>
        <v/>
      </c>
    </row>
    <row r="1607" spans="1:60" x14ac:dyDescent="0.25">
      <c r="A1607" s="5">
        <v>2057</v>
      </c>
      <c r="B1607" t="s">
        <v>9678</v>
      </c>
      <c r="C1607">
        <v>1207</v>
      </c>
      <c r="D1607">
        <v>376.32372986626137</v>
      </c>
      <c r="E1607">
        <v>373.61435921107147</v>
      </c>
      <c r="F1607">
        <v>318.72379049393419</v>
      </c>
      <c r="G1607">
        <v>440.39911747461218</v>
      </c>
      <c r="H1607">
        <v>-108.96585332953291</v>
      </c>
      <c r="I1607">
        <v>-110.337541590355</v>
      </c>
      <c r="J1607">
        <v>-129.77934499822129</v>
      </c>
      <c r="K1607">
        <v>-87.380470439789107</v>
      </c>
      <c r="L1607">
        <v>843.69833665246153</v>
      </c>
      <c r="M1607">
        <v>840.73510490669594</v>
      </c>
      <c r="N1607">
        <v>830.37639297533735</v>
      </c>
      <c r="O1607">
        <v>865.65237514658452</v>
      </c>
      <c r="P1607">
        <v>28.262578377153101</v>
      </c>
      <c r="Q1607">
        <v>28.548132182050189</v>
      </c>
      <c r="R1607">
        <v>23.071286914847171</v>
      </c>
      <c r="S1607">
        <v>33.114719072833161</v>
      </c>
      <c r="T1607">
        <v>59228.019751798201</v>
      </c>
      <c r="U1607">
        <v>59228.119862462678</v>
      </c>
      <c r="V1607">
        <v>59187.467139628621</v>
      </c>
      <c r="W1607">
        <v>59268.720579743444</v>
      </c>
      <c r="X1607">
        <v>3813.6352910418218</v>
      </c>
      <c r="Y1607">
        <v>3826.7504203010431</v>
      </c>
      <c r="Z1607">
        <v>3714.3743697871778</v>
      </c>
      <c r="AA1607">
        <v>3875.190773700112</v>
      </c>
      <c r="AB1607">
        <v>580.33105072232229</v>
      </c>
      <c r="AC1607">
        <v>573.50437711163988</v>
      </c>
      <c r="AD1607">
        <v>506.21246207394569</v>
      </c>
      <c r="AE1607">
        <v>669.4606665917978</v>
      </c>
      <c r="AF1607">
        <v>68.505984696753771</v>
      </c>
      <c r="AG1607">
        <v>68.265777763369925</v>
      </c>
      <c r="AH1607">
        <v>67.424053382246186</v>
      </c>
      <c r="AI1607">
        <v>70.288081699027288</v>
      </c>
      <c r="AJ1607">
        <v>0.61339599900187591</v>
      </c>
      <c r="AK1607">
        <v>0.61339594711736445</v>
      </c>
      <c r="AL1607">
        <v>0.61336739479608338</v>
      </c>
      <c r="AM1607">
        <v>0.61342412675168934</v>
      </c>
      <c r="AN1607">
        <v>0.95882323083678722</v>
      </c>
      <c r="AO1607">
        <v>0.95882323083678755</v>
      </c>
      <c r="AP1607">
        <v>0.95882323083678755</v>
      </c>
      <c r="AQ1607">
        <v>0.95882323083678755</v>
      </c>
      <c r="AR1607">
        <v>16.411885623864279</v>
      </c>
      <c r="AS1607">
        <v>16.411885623864279</v>
      </c>
      <c r="AT1607">
        <v>16.411885623864279</v>
      </c>
      <c r="AU1607">
        <v>16.411885623864279</v>
      </c>
      <c r="AV1607" t="str">
        <f>VLOOKUP(Sheet1[[#This Row],[NPDES ID2]],Combined_Sheet__Major_Only___2[[NPDES ID2]:[ECHO BFR]],3,FALSE)</f>
        <v>TX</v>
      </c>
      <c r="AW1607" t="s">
        <v>41</v>
      </c>
      <c r="AX1607" t="str">
        <f>VLOOKUP(Sheet1[[#This Row],[NPDES ID2]],Combined_Sheet__Major_Only___2[[NPDES ID2]:[ECHO BFR]],27,FALSE)</f>
        <v>-</v>
      </c>
      <c r="AY1607" t="str">
        <f>VLOOKUP(Sheet1[[#This Row],[NPDES ID2]],Combined_Sheet__Major_Only___2[[NPDES ID2]:[ECHO BFR]],28,FALSE)</f>
        <v>-</v>
      </c>
      <c r="AZ1607" t="str">
        <f>VLOOKUP(Sheet1[[#This Row],[NPDES ID2]],Combined_Sheet__Major_Only___2[[NPDES ID2]:[ECHO BFR]],29,FALSE)</f>
        <v>thickening</v>
      </c>
      <c r="BA1607">
        <f>VLOOKUP(Sheet1[[#This Row],[NPDES ID2]],Combined_Sheet__Major_Only___2[[NPDES ID2]:[ECHO BFR]],17,FALSE)</f>
        <v>33.056800000000003</v>
      </c>
      <c r="BB1607">
        <f>VLOOKUP(Sheet1[[#This Row],[NPDES ID2]],Combined_Sheet__Major_Only___2[[NPDES ID2]:[ECHO BFR]],18,FALSE)</f>
        <v>-96.987200000000001</v>
      </c>
      <c r="BC1607" s="2" t="str">
        <f>IF(ISNUMBER(SEARCH("aerobic",$AW1607)),"aerobic","")</f>
        <v>aerobic</v>
      </c>
      <c r="BD1607" s="2" t="str">
        <f>IF(ISNUMBER(SEARCH("anaer",$AW1607)),"anaer","")</f>
        <v/>
      </c>
      <c r="BE1607" s="2" t="str">
        <f>IF(ISNUMBER(SEARCH("thickening",$AZ1607)),"thickening","")</f>
        <v>thickening</v>
      </c>
      <c r="BF1607" s="4" t="str">
        <f>IF(ISNUMBER(SEARCH("airDry",$AW1607)),"airDry","")</f>
        <v/>
      </c>
      <c r="BG1607" s="4" t="str">
        <f>IF(ISNUMBER(SEARCH("heatDry",$AY1607)),"heatDry","")</f>
        <v/>
      </c>
      <c r="BH1607" s="4" t="str">
        <f>IF(AND(ISNUMBER(SEARCH("aerobic",$AW1607)),ISNUMBER(SEARCH("anaer",$AW1607))),"Combined Aer and Anaer.","")</f>
        <v/>
      </c>
    </row>
    <row r="1608" spans="1:60" x14ac:dyDescent="0.25">
      <c r="A1608" s="5">
        <v>1922</v>
      </c>
      <c r="B1608" t="s">
        <v>9068</v>
      </c>
      <c r="C1608">
        <v>3099</v>
      </c>
      <c r="D1608">
        <v>680.10949091423061</v>
      </c>
      <c r="E1608">
        <v>676.95133280613618</v>
      </c>
      <c r="F1608">
        <v>551.67738325629898</v>
      </c>
      <c r="G1608">
        <v>791.3125635002632</v>
      </c>
      <c r="H1608">
        <v>-109.3097114407847</v>
      </c>
      <c r="I1608">
        <v>-110.8150346508242</v>
      </c>
      <c r="J1608">
        <v>-130.07664844427191</v>
      </c>
      <c r="K1608">
        <v>-87.503899344703271</v>
      </c>
      <c r="L1608">
        <v>2151.9985334113371</v>
      </c>
      <c r="M1608">
        <v>2144.2790622971302</v>
      </c>
      <c r="N1608">
        <v>2117.3191803970708</v>
      </c>
      <c r="O1608">
        <v>2209.161681034172</v>
      </c>
      <c r="P1608">
        <v>72.587152370823148</v>
      </c>
      <c r="Q1608">
        <v>73.28706322615453</v>
      </c>
      <c r="R1608">
        <v>59.308104314113223</v>
      </c>
      <c r="S1608">
        <v>84.908573607841959</v>
      </c>
      <c r="T1608">
        <v>59157.002664524152</v>
      </c>
      <c r="U1608">
        <v>59157.102658765682</v>
      </c>
      <c r="V1608">
        <v>59116.497212718197</v>
      </c>
      <c r="W1608">
        <v>59197.656159739337</v>
      </c>
      <c r="X1608">
        <v>3834.25438606334</v>
      </c>
      <c r="Y1608">
        <v>3847.6810938614608</v>
      </c>
      <c r="Z1608">
        <v>3732.4581321028249</v>
      </c>
      <c r="AA1608">
        <v>3897.4269929285788</v>
      </c>
      <c r="AB1608">
        <v>587.10010444028171</v>
      </c>
      <c r="AC1608">
        <v>580.13639663809317</v>
      </c>
      <c r="AD1608">
        <v>511.65309376751321</v>
      </c>
      <c r="AE1608">
        <v>678.13129945754486</v>
      </c>
      <c r="AF1608">
        <v>68.062010621015176</v>
      </c>
      <c r="AG1608">
        <v>67.818891422943807</v>
      </c>
      <c r="AH1608">
        <v>66.964612762462181</v>
      </c>
      <c r="AI1608">
        <v>69.868615005389842</v>
      </c>
      <c r="AJ1608">
        <v>0.60796449840459321</v>
      </c>
      <c r="AK1608">
        <v>0.60796436298730816</v>
      </c>
      <c r="AL1608">
        <v>0.6078910831226384</v>
      </c>
      <c r="AM1608">
        <v>0.60803669697897222</v>
      </c>
      <c r="AN1608">
        <v>0.95877672146013215</v>
      </c>
      <c r="AO1608">
        <v>0.95877672146013226</v>
      </c>
      <c r="AP1608">
        <v>0.95877672146013226</v>
      </c>
      <c r="AQ1608">
        <v>0.95877672146013226</v>
      </c>
      <c r="AR1608">
        <v>16.24328474038342</v>
      </c>
      <c r="AS1608">
        <v>16.24328474038343</v>
      </c>
      <c r="AT1608">
        <v>16.24328474038343</v>
      </c>
      <c r="AU1608">
        <v>16.24328474038343</v>
      </c>
      <c r="AV1608" t="str">
        <f>VLOOKUP(Sheet1[[#This Row],[NPDES ID2]],Combined_Sheet__Major_Only___2[[NPDES ID2]:[ECHO BFR]],3,FALSE)</f>
        <v>GA</v>
      </c>
      <c r="AW1608" t="s">
        <v>41</v>
      </c>
      <c r="AX1608" t="str">
        <f>VLOOKUP(Sheet1[[#This Row],[NPDES ID2]],Combined_Sheet__Major_Only___2[[NPDES ID2]:[ECHO BFR]],27,FALSE)</f>
        <v>-</v>
      </c>
      <c r="AY1608" t="str">
        <f>VLOOKUP(Sheet1[[#This Row],[NPDES ID2]],Combined_Sheet__Major_Only___2[[NPDES ID2]:[ECHO BFR]],28,FALSE)</f>
        <v>-</v>
      </c>
      <c r="AZ1608" t="str">
        <f>VLOOKUP(Sheet1[[#This Row],[NPDES ID2]],Combined_Sheet__Major_Only___2[[NPDES ID2]:[ECHO BFR]],29,FALSE)</f>
        <v>thickening</v>
      </c>
      <c r="BA1608">
        <f>VLOOKUP(Sheet1[[#This Row],[NPDES ID2]],Combined_Sheet__Major_Only___2[[NPDES ID2]:[ECHO BFR]],17,FALSE)</f>
        <v>33.750830000000001</v>
      </c>
      <c r="BB1608">
        <f>VLOOKUP(Sheet1[[#This Row],[NPDES ID2]],Combined_Sheet__Major_Only___2[[NPDES ID2]:[ECHO BFR]],18,FALSE)</f>
        <v>-84.391419999999997</v>
      </c>
      <c r="BC1608" s="2" t="str">
        <f>IF(ISNUMBER(SEARCH("aerobic",$AW1608)),"aerobic","")</f>
        <v>aerobic</v>
      </c>
      <c r="BD1608" s="2" t="str">
        <f>IF(ISNUMBER(SEARCH("anaer",$AW1608)),"anaer","")</f>
        <v/>
      </c>
      <c r="BE1608" s="2" t="str">
        <f>IF(ISNUMBER(SEARCH("thickening",$AZ1608)),"thickening","")</f>
        <v>thickening</v>
      </c>
      <c r="BF1608" s="3" t="str">
        <f>IF(ISNUMBER(SEARCH("airDry",$AW1608)),"airDry","")</f>
        <v/>
      </c>
      <c r="BG1608" s="3" t="str">
        <f>IF(ISNUMBER(SEARCH("heatDry",$AY1608)),"heatDry","")</f>
        <v/>
      </c>
      <c r="BH1608" s="3" t="str">
        <f>IF(AND(ISNUMBER(SEARCH("aerobic",$AW1608)),ISNUMBER(SEARCH("anaer",$AW1608))),"Combined Aer and Anaer.","")</f>
        <v/>
      </c>
    </row>
    <row r="1609" spans="1:60" x14ac:dyDescent="0.25">
      <c r="A1609" s="5">
        <v>1101</v>
      </c>
      <c r="B1609" t="s">
        <v>5305</v>
      </c>
      <c r="C1609">
        <v>341.74799999999999</v>
      </c>
      <c r="D1609">
        <v>373.63121079788169</v>
      </c>
      <c r="E1609">
        <v>370.12104679857799</v>
      </c>
      <c r="F1609">
        <v>288.3142690922196</v>
      </c>
      <c r="G1609">
        <v>464.28361218065811</v>
      </c>
      <c r="H1609">
        <v>-137.92495952708069</v>
      </c>
      <c r="I1609">
        <v>-139.20321932254669</v>
      </c>
      <c r="J1609">
        <v>-157.8902352352319</v>
      </c>
      <c r="K1609">
        <v>-115.0807586243325</v>
      </c>
      <c r="L1609">
        <v>262.59964696626088</v>
      </c>
      <c r="M1609">
        <v>261.05531073783459</v>
      </c>
      <c r="N1609">
        <v>255.6542488263662</v>
      </c>
      <c r="O1609">
        <v>274.04414376339741</v>
      </c>
      <c r="P1609">
        <v>10.781057451052281</v>
      </c>
      <c r="Q1609">
        <v>10.73693285961823</v>
      </c>
      <c r="R1609">
        <v>9.0368835241917438</v>
      </c>
      <c r="S1609">
        <v>12.141946807699201</v>
      </c>
      <c r="T1609">
        <v>59116.384070984946</v>
      </c>
      <c r="U1609">
        <v>59116.483998637748</v>
      </c>
      <c r="V1609">
        <v>59075.905592794981</v>
      </c>
      <c r="W1609">
        <v>59157.010493998248</v>
      </c>
      <c r="X1609">
        <v>4619.8561467803374</v>
      </c>
      <c r="Y1609">
        <v>4644.5806320499887</v>
      </c>
      <c r="Z1609">
        <v>4422.4506712032826</v>
      </c>
      <c r="AA1609">
        <v>4743.5803096683194</v>
      </c>
      <c r="AB1609">
        <v>875.12756727444616</v>
      </c>
      <c r="AC1609">
        <v>862.94508614136782</v>
      </c>
      <c r="AD1609">
        <v>735.71741558676888</v>
      </c>
      <c r="AE1609">
        <v>1056.3736418646779</v>
      </c>
      <c r="AF1609">
        <v>56.460824063341242</v>
      </c>
      <c r="AG1609">
        <v>56.128896260670878</v>
      </c>
      <c r="AH1609">
        <v>54.967447961305041</v>
      </c>
      <c r="AI1609">
        <v>58.921322441010467</v>
      </c>
      <c r="AJ1609">
        <v>0.46630737260749178</v>
      </c>
      <c r="AK1609">
        <v>0.46630735878581048</v>
      </c>
      <c r="AL1609">
        <v>0.46629969984347908</v>
      </c>
      <c r="AM1609">
        <v>0.46631491730535057</v>
      </c>
      <c r="AN1609">
        <v>0.95875007291758163</v>
      </c>
      <c r="AO1609">
        <v>0.95875007291758185</v>
      </c>
      <c r="AP1609">
        <v>0.95875007291758185</v>
      </c>
      <c r="AQ1609">
        <v>0.95875007291758185</v>
      </c>
      <c r="AR1609">
        <v>11.888259906594779</v>
      </c>
      <c r="AS1609">
        <v>11.888259906594779</v>
      </c>
      <c r="AT1609">
        <v>11.888259906594779</v>
      </c>
      <c r="AU1609">
        <v>11.888259906594779</v>
      </c>
      <c r="AV1609" t="str">
        <f>VLOOKUP(Sheet1[[#This Row],[NPDES ID2]],Combined_Sheet__Major_Only___2[[NPDES ID2]:[ECHO BFR]],3,FALSE)</f>
        <v>MA</v>
      </c>
      <c r="AW1609" t="s">
        <v>54</v>
      </c>
      <c r="AX1609" t="str">
        <f>VLOOKUP(Sheet1[[#This Row],[NPDES ID2]],Combined_Sheet__Major_Only___2[[NPDES ID2]:[ECHO BFR]],27,FALSE)</f>
        <v>-</v>
      </c>
      <c r="AY1609" t="str">
        <f>VLOOKUP(Sheet1[[#This Row],[NPDES ID2]],Combined_Sheet__Major_Only___2[[NPDES ID2]:[ECHO BFR]],28,FALSE)</f>
        <v>-</v>
      </c>
      <c r="AZ1609" t="str">
        <f>VLOOKUP(Sheet1[[#This Row],[NPDES ID2]],Combined_Sheet__Major_Only___2[[NPDES ID2]:[ECHO BFR]],29,FALSE)</f>
        <v>thickening, preliminaryOps</v>
      </c>
      <c r="BA1609">
        <f>VLOOKUP(Sheet1[[#This Row],[NPDES ID2]],Combined_Sheet__Major_Only___2[[NPDES ID2]:[ECHO BFR]],17,FALSE)</f>
        <v>42.036920000000002</v>
      </c>
      <c r="BB1609">
        <f>VLOOKUP(Sheet1[[#This Row],[NPDES ID2]],Combined_Sheet__Major_Only___2[[NPDES ID2]:[ECHO BFR]],18,FALSE)</f>
        <v>-71.613780000000006</v>
      </c>
      <c r="BC1609" s="2" t="str">
        <f>IF(ISNUMBER(SEARCH("aerobic",$AW1609)),"aerobic","")</f>
        <v/>
      </c>
      <c r="BD1609" s="2" t="str">
        <f>IF(ISNUMBER(SEARCH("anaer",$AW1609)),"anaer","")</f>
        <v/>
      </c>
      <c r="BE1609" s="2" t="str">
        <f>IF(ISNUMBER(SEARCH("thickening",$AZ1609)),"thickening","")</f>
        <v>thickening</v>
      </c>
      <c r="BF1609" s="4" t="str">
        <f>IF(ISNUMBER(SEARCH("airDry",$AW1609)),"airDry","")</f>
        <v/>
      </c>
      <c r="BG1609" s="4" t="str">
        <f>IF(ISNUMBER(SEARCH("heatDry",$AY1609)),"heatDry","")</f>
        <v/>
      </c>
      <c r="BH1609" s="4" t="str">
        <f>IF(AND(ISNUMBER(SEARCH("aerobic",$AW1609)),ISNUMBER(SEARCH("anaer",$AW1609))),"Combined Aer and Anaer.","")</f>
        <v/>
      </c>
    </row>
    <row r="1610" spans="1:60" x14ac:dyDescent="0.25">
      <c r="A1610" s="5">
        <v>2282</v>
      </c>
      <c r="B1610" t="s">
        <v>10670</v>
      </c>
      <c r="C1610">
        <v>456</v>
      </c>
      <c r="D1610">
        <v>371.48485418898019</v>
      </c>
      <c r="E1610">
        <v>367.54628789298431</v>
      </c>
      <c r="F1610">
        <v>295.87477876613661</v>
      </c>
      <c r="G1610">
        <v>454.18458470938651</v>
      </c>
      <c r="H1610">
        <v>-111.4905930497648</v>
      </c>
      <c r="I1610">
        <v>-112.8454157270281</v>
      </c>
      <c r="J1610">
        <v>-132.2186001165484</v>
      </c>
      <c r="K1610">
        <v>-89.867400617842705</v>
      </c>
      <c r="L1610">
        <v>312.49702254083297</v>
      </c>
      <c r="M1610">
        <v>311.3301486894398</v>
      </c>
      <c r="N1610">
        <v>307.24949318150601</v>
      </c>
      <c r="O1610">
        <v>321.1439519157334</v>
      </c>
      <c r="P1610">
        <v>10.690427529990091</v>
      </c>
      <c r="Q1610">
        <v>10.78407565880048</v>
      </c>
      <c r="R1610">
        <v>8.750191070636486</v>
      </c>
      <c r="S1610">
        <v>12.460503201199771</v>
      </c>
      <c r="T1610">
        <v>59070.009595925098</v>
      </c>
      <c r="U1610">
        <v>59070.109447553172</v>
      </c>
      <c r="V1610">
        <v>59029.561913663121</v>
      </c>
      <c r="W1610">
        <v>59110.605110454329</v>
      </c>
      <c r="X1610">
        <v>3879.611202644202</v>
      </c>
      <c r="Y1610">
        <v>3893.6379074670158</v>
      </c>
      <c r="Z1610">
        <v>3772.479044898927</v>
      </c>
      <c r="AA1610">
        <v>3946.1972917154922</v>
      </c>
      <c r="AB1610">
        <v>601.47259966364015</v>
      </c>
      <c r="AC1610">
        <v>594.17769706871127</v>
      </c>
      <c r="AD1610">
        <v>523.29854522090397</v>
      </c>
      <c r="AE1610">
        <v>696.29331010771375</v>
      </c>
      <c r="AF1610">
        <v>67.160797538530673</v>
      </c>
      <c r="AG1610">
        <v>66.910168685814909</v>
      </c>
      <c r="AH1610">
        <v>66.03293050735644</v>
      </c>
      <c r="AI1610">
        <v>69.01897184233907</v>
      </c>
      <c r="AJ1610">
        <v>0.59694117664481672</v>
      </c>
      <c r="AK1610">
        <v>0.59694115719865137</v>
      </c>
      <c r="AL1610">
        <v>0.59693038560866285</v>
      </c>
      <c r="AM1610">
        <v>0.59695178758753675</v>
      </c>
      <c r="AN1610">
        <v>0.95871960597373063</v>
      </c>
      <c r="AO1610">
        <v>0.95871960597373107</v>
      </c>
      <c r="AP1610">
        <v>0.95871960597373107</v>
      </c>
      <c r="AQ1610">
        <v>0.95871960597373107</v>
      </c>
      <c r="AR1610">
        <v>15.90635595033762</v>
      </c>
      <c r="AS1610">
        <v>15.906355950337611</v>
      </c>
      <c r="AT1610">
        <v>15.906355950337611</v>
      </c>
      <c r="AU1610">
        <v>15.906355950337611</v>
      </c>
      <c r="AV1610" t="str">
        <f>VLOOKUP(Sheet1[[#This Row],[NPDES ID2]],Combined_Sheet__Major_Only___2[[NPDES ID2]:[ECHO BFR]],3,FALSE)</f>
        <v>TX</v>
      </c>
      <c r="AW1610" t="s">
        <v>41</v>
      </c>
      <c r="AX1610" t="str">
        <f>VLOOKUP(Sheet1[[#This Row],[NPDES ID2]],Combined_Sheet__Major_Only___2[[NPDES ID2]:[ECHO BFR]],27,FALSE)</f>
        <v>other</v>
      </c>
      <c r="AY1610" t="str">
        <f>VLOOKUP(Sheet1[[#This Row],[NPDES ID2]],Combined_Sheet__Major_Only___2[[NPDES ID2]:[ECHO BFR]],28,FALSE)</f>
        <v>-</v>
      </c>
      <c r="AZ1610" t="str">
        <f>VLOOKUP(Sheet1[[#This Row],[NPDES ID2]],Combined_Sheet__Major_Only___2[[NPDES ID2]:[ECHO BFR]],29,FALSE)</f>
        <v>thickening</v>
      </c>
      <c r="BA1610">
        <f>VLOOKUP(Sheet1[[#This Row],[NPDES ID2]],Combined_Sheet__Major_Only___2[[NPDES ID2]:[ECHO BFR]],17,FALSE)</f>
        <v>30.649536000000001</v>
      </c>
      <c r="BB1610">
        <f>VLOOKUP(Sheet1[[#This Row],[NPDES ID2]],Combined_Sheet__Major_Only___2[[NPDES ID2]:[ECHO BFR]],18,FALSE)</f>
        <v>-97.662526999999997</v>
      </c>
      <c r="BC1610" s="2" t="str">
        <f>IF(ISNUMBER(SEARCH("aerobic",$AW1610)),"aerobic","")</f>
        <v>aerobic</v>
      </c>
      <c r="BD1610" s="2" t="str">
        <f>IF(ISNUMBER(SEARCH("anaer",$AW1610)),"anaer","")</f>
        <v/>
      </c>
      <c r="BE1610" s="2" t="str">
        <f>IF(ISNUMBER(SEARCH("thickening",$AZ1610)),"thickening","")</f>
        <v>thickening</v>
      </c>
      <c r="BF1610" s="3" t="str">
        <f>IF(ISNUMBER(SEARCH("airDry",$AW1610)),"airDry","")</f>
        <v/>
      </c>
      <c r="BG1610" s="3" t="str">
        <f>IF(ISNUMBER(SEARCH("heatDry",$AY1610)),"heatDry","")</f>
        <v/>
      </c>
      <c r="BH1610" s="3" t="str">
        <f>IF(AND(ISNUMBER(SEARCH("aerobic",$AW1610)),ISNUMBER(SEARCH("anaer",$AW1610))),"Combined Aer and Anaer.","")</f>
        <v/>
      </c>
    </row>
    <row r="1611" spans="1:60" x14ac:dyDescent="0.25">
      <c r="A1611" s="5">
        <v>111</v>
      </c>
      <c r="B1611" t="s">
        <v>623</v>
      </c>
      <c r="C1611">
        <v>11838.6</v>
      </c>
      <c r="D1611">
        <v>2046.914594441158</v>
      </c>
      <c r="E1611">
        <v>2052.4204863064379</v>
      </c>
      <c r="F1611">
        <v>1642.530674270753</v>
      </c>
      <c r="G1611">
        <v>2418.8574210372722</v>
      </c>
      <c r="H1611">
        <v>-133.8045324528064</v>
      </c>
      <c r="I1611">
        <v>-133.13948365635011</v>
      </c>
      <c r="J1611">
        <v>-153.85156543007949</v>
      </c>
      <c r="K1611">
        <v>-111.6574139337458</v>
      </c>
      <c r="L1611">
        <v>9101.0589600514577</v>
      </c>
      <c r="M1611">
        <v>9047.4240785062739</v>
      </c>
      <c r="N1611">
        <v>8860.8120067218042</v>
      </c>
      <c r="O1611">
        <v>9497.4257911096338</v>
      </c>
      <c r="P1611">
        <v>373.39013639466981</v>
      </c>
      <c r="Q1611">
        <v>371.9531584134719</v>
      </c>
      <c r="R1611">
        <v>313.05495606846972</v>
      </c>
      <c r="S1611">
        <v>420.46968188115608</v>
      </c>
      <c r="T1611">
        <v>59026.823135984159</v>
      </c>
      <c r="U1611">
        <v>59026.922916813841</v>
      </c>
      <c r="V1611">
        <v>58986.404132582888</v>
      </c>
      <c r="W1611">
        <v>59067.389866834288</v>
      </c>
      <c r="X1611">
        <v>4612.6734256526379</v>
      </c>
      <c r="Y1611">
        <v>4637.4247666882929</v>
      </c>
      <c r="Z1611">
        <v>4415.7087519774477</v>
      </c>
      <c r="AA1611">
        <v>4736.4532469759943</v>
      </c>
      <c r="AB1611">
        <v>874.13297988000591</v>
      </c>
      <c r="AC1611">
        <v>861.88291650207589</v>
      </c>
      <c r="AD1611">
        <v>734.63761843829423</v>
      </c>
      <c r="AE1611">
        <v>1054.350144124063</v>
      </c>
      <c r="AF1611">
        <v>56.497719622270637</v>
      </c>
      <c r="AG1611">
        <v>56.16876979413405</v>
      </c>
      <c r="AH1611">
        <v>55.004044236498792</v>
      </c>
      <c r="AI1611">
        <v>58.953047536449702</v>
      </c>
      <c r="AJ1611">
        <v>0.46675712977977568</v>
      </c>
      <c r="AK1611">
        <v>0.46675658994662078</v>
      </c>
      <c r="AL1611">
        <v>0.46649124576233159</v>
      </c>
      <c r="AM1611">
        <v>0.46701874249550879</v>
      </c>
      <c r="AN1611">
        <v>0.95869119298238714</v>
      </c>
      <c r="AO1611">
        <v>0.95869119298238703</v>
      </c>
      <c r="AP1611">
        <v>0.95869119298238703</v>
      </c>
      <c r="AQ1611">
        <v>0.95869119298238703</v>
      </c>
      <c r="AR1611">
        <v>11.893268117397531</v>
      </c>
      <c r="AS1611">
        <v>11.893268117397531</v>
      </c>
      <c r="AT1611">
        <v>11.893268117397531</v>
      </c>
      <c r="AU1611">
        <v>11.893268117397531</v>
      </c>
      <c r="AV1611" t="str">
        <f>VLOOKUP(Sheet1[[#This Row],[NPDES ID2]],Combined_Sheet__Major_Only___2[[NPDES ID2]:[ECHO BFR]],3,FALSE)</f>
        <v>TX</v>
      </c>
      <c r="AW1611" t="s">
        <v>54</v>
      </c>
      <c r="AX1611" t="str">
        <f>VLOOKUP(Sheet1[[#This Row],[NPDES ID2]],Combined_Sheet__Major_Only___2[[NPDES ID2]:[ECHO BFR]],27,FALSE)</f>
        <v>-</v>
      </c>
      <c r="AY1611" t="str">
        <f>VLOOKUP(Sheet1[[#This Row],[NPDES ID2]],Combined_Sheet__Major_Only___2[[NPDES ID2]:[ECHO BFR]],28,FALSE)</f>
        <v>-</v>
      </c>
      <c r="AZ1611" t="str">
        <f>VLOOKUP(Sheet1[[#This Row],[NPDES ID2]],Combined_Sheet__Major_Only___2[[NPDES ID2]:[ECHO BFR]],29,FALSE)</f>
        <v>thickening</v>
      </c>
      <c r="BA1611">
        <f>VLOOKUP(Sheet1[[#This Row],[NPDES ID2]],Combined_Sheet__Major_Only___2[[NPDES ID2]:[ECHO BFR]],17,FALSE)</f>
        <v>29.699936000000001</v>
      </c>
      <c r="BB1611">
        <f>VLOOKUP(Sheet1[[#This Row],[NPDES ID2]],Combined_Sheet__Major_Only___2[[NPDES ID2]:[ECHO BFR]],18,FALSE)</f>
        <v>-95.266914</v>
      </c>
      <c r="BC1611" s="2" t="str">
        <f>IF(ISNUMBER(SEARCH("aerobic",$AW1611)),"aerobic","")</f>
        <v/>
      </c>
      <c r="BD1611" s="2" t="str">
        <f>IF(ISNUMBER(SEARCH("anaer",$AW1611)),"anaer","")</f>
        <v/>
      </c>
      <c r="BE1611" s="2" t="str">
        <f>IF(ISNUMBER(SEARCH("thickening",$AZ1611)),"thickening","")</f>
        <v>thickening</v>
      </c>
      <c r="BF1611" s="4" t="str">
        <f>IF(ISNUMBER(SEARCH("airDry",$AW1611)),"airDry","")</f>
        <v/>
      </c>
      <c r="BG1611" s="4" t="str">
        <f>IF(ISNUMBER(SEARCH("heatDry",$AY1611)),"heatDry","")</f>
        <v/>
      </c>
      <c r="BH1611" s="4" t="str">
        <f>IF(AND(ISNUMBER(SEARCH("aerobic",$AW1611)),ISNUMBER(SEARCH("anaer",$AW1611))),"Combined Aer and Anaer.","")</f>
        <v/>
      </c>
    </row>
    <row r="1612" spans="1:60" x14ac:dyDescent="0.25">
      <c r="A1612" s="5">
        <v>1128</v>
      </c>
      <c r="B1612" t="s">
        <v>5425</v>
      </c>
      <c r="C1612">
        <v>316</v>
      </c>
      <c r="D1612">
        <v>413.82132111011788</v>
      </c>
      <c r="E1612">
        <v>412.50935683929589</v>
      </c>
      <c r="F1612">
        <v>318.04241985883488</v>
      </c>
      <c r="G1612">
        <v>509.74450932552833</v>
      </c>
      <c r="H1612">
        <v>-105.35197373239021</v>
      </c>
      <c r="I1612">
        <v>-106.8170940563528</v>
      </c>
      <c r="J1612">
        <v>-126.325685808684</v>
      </c>
      <c r="K1612">
        <v>-84.032830030159644</v>
      </c>
      <c r="L1612">
        <v>228.26422334416159</v>
      </c>
      <c r="M1612">
        <v>227.54475942567791</v>
      </c>
      <c r="N1612">
        <v>225.02857704262959</v>
      </c>
      <c r="O1612">
        <v>233.5958726155267</v>
      </c>
      <c r="P1612">
        <v>7.384618734673043</v>
      </c>
      <c r="Q1612">
        <v>7.4863393035755799</v>
      </c>
      <c r="R1612">
        <v>6.0005033877978864</v>
      </c>
      <c r="S1612">
        <v>8.7201704528202786</v>
      </c>
      <c r="T1612">
        <v>59017.649112206753</v>
      </c>
      <c r="U1612">
        <v>59017.748877996841</v>
      </c>
      <c r="V1612">
        <v>58977.236201005449</v>
      </c>
      <c r="W1612">
        <v>59058.209728590497</v>
      </c>
      <c r="X1612">
        <v>3677.1188817396392</v>
      </c>
      <c r="Y1612">
        <v>3688.6095731486871</v>
      </c>
      <c r="Z1612">
        <v>3590.860346660445</v>
      </c>
      <c r="AA1612">
        <v>3730.407240547207</v>
      </c>
      <c r="AB1612">
        <v>543.28525236256382</v>
      </c>
      <c r="AC1612">
        <v>537.18325163980671</v>
      </c>
      <c r="AD1612">
        <v>475.82043725882522</v>
      </c>
      <c r="AE1612">
        <v>623.18026165525146</v>
      </c>
      <c r="AF1612">
        <v>70.791717006052366</v>
      </c>
      <c r="AG1612">
        <v>70.568692033498394</v>
      </c>
      <c r="AH1612">
        <v>69.788185900594243</v>
      </c>
      <c r="AI1612">
        <v>72.445093556627356</v>
      </c>
      <c r="AJ1612">
        <v>0.64136970168853535</v>
      </c>
      <c r="AK1612">
        <v>0.64136968829119201</v>
      </c>
      <c r="AL1612">
        <v>0.64136225620214615</v>
      </c>
      <c r="AM1612">
        <v>0.64137702286143161</v>
      </c>
      <c r="AN1612">
        <v>0.95868515222299766</v>
      </c>
      <c r="AO1612">
        <v>0.95868515222299755</v>
      </c>
      <c r="AP1612">
        <v>0.95868515222299755</v>
      </c>
      <c r="AQ1612">
        <v>0.95868515222299755</v>
      </c>
      <c r="AR1612">
        <v>17.273060057630179</v>
      </c>
      <c r="AS1612">
        <v>17.27306005763019</v>
      </c>
      <c r="AT1612">
        <v>17.27306005763019</v>
      </c>
      <c r="AU1612">
        <v>17.27306005763019</v>
      </c>
      <c r="AV1612" t="str">
        <f>VLOOKUP(Sheet1[[#This Row],[NPDES ID2]],Combined_Sheet__Major_Only___2[[NPDES ID2]:[ECHO BFR]],3,FALSE)</f>
        <v>PA</v>
      </c>
      <c r="AW1612" t="s">
        <v>12188</v>
      </c>
      <c r="AX1612" t="str">
        <f>VLOOKUP(Sheet1[[#This Row],[NPDES ID2]],Combined_Sheet__Major_Only___2[[NPDES ID2]:[ECHO BFR]],27,FALSE)</f>
        <v>methaneBioCaptureRecover, tempSludgeStore</v>
      </c>
      <c r="AY1612" t="str">
        <f>VLOOKUP(Sheet1[[#This Row],[NPDES ID2]],Combined_Sheet__Major_Only___2[[NPDES ID2]:[ECHO BFR]],28,FALSE)</f>
        <v>-</v>
      </c>
      <c r="AZ1612" t="str">
        <f>VLOOKUP(Sheet1[[#This Row],[NPDES ID2]],Combined_Sheet__Major_Only___2[[NPDES ID2]:[ECHO BFR]],29,FALSE)</f>
        <v>thickening</v>
      </c>
      <c r="BA1612">
        <f>VLOOKUP(Sheet1[[#This Row],[NPDES ID2]],Combined_Sheet__Major_Only___2[[NPDES ID2]:[ECHO BFR]],17,FALSE)</f>
        <v>40.962505999999998</v>
      </c>
      <c r="BB1612">
        <f>VLOOKUP(Sheet1[[#This Row],[NPDES ID2]],Combined_Sheet__Major_Only___2[[NPDES ID2]:[ECHO BFR]],18,FALSE)</f>
        <v>-76.624931000000004</v>
      </c>
      <c r="BC1612" s="2" t="str">
        <f>IF(ISNUMBER(SEARCH("aerobic",$AW1612)),"aerobic","")</f>
        <v/>
      </c>
      <c r="BD1612" s="2" t="str">
        <f>IF(ISNUMBER(SEARCH("anaer",$AW1612)),"anaer","")</f>
        <v>anaer</v>
      </c>
      <c r="BE1612" s="2" t="str">
        <f>IF(ISNUMBER(SEARCH("thickening",$AZ1612)),"thickening","")</f>
        <v>thickening</v>
      </c>
      <c r="BF1612" s="3" t="str">
        <f>IF(ISNUMBER(SEARCH("airDry",$AW1612)),"airDry","")</f>
        <v/>
      </c>
      <c r="BG1612" s="3" t="str">
        <f>IF(ISNUMBER(SEARCH("heatDry",$AY1612)),"heatDry","")</f>
        <v/>
      </c>
      <c r="BH1612" s="3" t="str">
        <f>IF(AND(ISNUMBER(SEARCH("aerobic",$AW1612)),ISNUMBER(SEARCH("anaer",$AW1612))),"Combined Aer and Anaer.","")</f>
        <v/>
      </c>
    </row>
    <row r="1613" spans="1:60" x14ac:dyDescent="0.25">
      <c r="A1613" s="5">
        <v>497</v>
      </c>
      <c r="B1613" t="s">
        <v>2464</v>
      </c>
      <c r="C1613">
        <v>367.5</v>
      </c>
      <c r="D1613">
        <v>371.20098604736779</v>
      </c>
      <c r="E1613">
        <v>368.07281541339307</v>
      </c>
      <c r="F1613">
        <v>287.20437402871897</v>
      </c>
      <c r="G1613">
        <v>461.22930681276767</v>
      </c>
      <c r="H1613">
        <v>-139.1981259626568</v>
      </c>
      <c r="I1613">
        <v>-140.45583318502551</v>
      </c>
      <c r="J1613">
        <v>-159.0227504690877</v>
      </c>
      <c r="K1613">
        <v>-116.31677692306531</v>
      </c>
      <c r="L1613">
        <v>274.48603273424197</v>
      </c>
      <c r="M1613">
        <v>272.83403821536962</v>
      </c>
      <c r="N1613">
        <v>267.05652072068938</v>
      </c>
      <c r="O1613">
        <v>286.72827468620733</v>
      </c>
      <c r="P1613">
        <v>11.389177047889421</v>
      </c>
      <c r="Q1613">
        <v>11.33231514405341</v>
      </c>
      <c r="R1613">
        <v>9.5595968522660204</v>
      </c>
      <c r="S1613">
        <v>12.810642537009089</v>
      </c>
      <c r="T1613">
        <v>58927.188626621828</v>
      </c>
      <c r="U1613">
        <v>58927.288244114163</v>
      </c>
      <c r="V1613">
        <v>58886.835787574411</v>
      </c>
      <c r="W1613">
        <v>58967.688951294003</v>
      </c>
      <c r="X1613">
        <v>4652.2303327620239</v>
      </c>
      <c r="Y1613">
        <v>4677.6633852257783</v>
      </c>
      <c r="Z1613">
        <v>4448.9903111811163</v>
      </c>
      <c r="AA1613">
        <v>4779.7432684008063</v>
      </c>
      <c r="AB1613">
        <v>893.95733757641256</v>
      </c>
      <c r="AC1613">
        <v>881.57437078842031</v>
      </c>
      <c r="AD1613">
        <v>749.48450343215063</v>
      </c>
      <c r="AE1613">
        <v>1082.8002164661491</v>
      </c>
      <c r="AF1613">
        <v>55.889905128706033</v>
      </c>
      <c r="AG1613">
        <v>55.55365573000087</v>
      </c>
      <c r="AH1613">
        <v>54.377063381969101</v>
      </c>
      <c r="AI1613">
        <v>58.382466035731817</v>
      </c>
      <c r="AJ1613">
        <v>0.4593517778944704</v>
      </c>
      <c r="AK1613">
        <v>0.45935176313243298</v>
      </c>
      <c r="AL1613">
        <v>0.45934358571051642</v>
      </c>
      <c r="AM1613">
        <v>0.45935983335542308</v>
      </c>
      <c r="AN1613">
        <v>0.95862549256292384</v>
      </c>
      <c r="AO1613">
        <v>0.95862549256292373</v>
      </c>
      <c r="AP1613">
        <v>0.95862549256292373</v>
      </c>
      <c r="AQ1613">
        <v>0.95862549256292373</v>
      </c>
      <c r="AR1613">
        <v>11.67429301825865</v>
      </c>
      <c r="AS1613">
        <v>11.67429301825865</v>
      </c>
      <c r="AT1613">
        <v>11.67429301825865</v>
      </c>
      <c r="AU1613">
        <v>11.67429301825865</v>
      </c>
      <c r="AV1613" t="str">
        <f>VLOOKUP(Sheet1[[#This Row],[NPDES ID2]],Combined_Sheet__Major_Only___2[[NPDES ID2]:[ECHO BFR]],3,FALSE)</f>
        <v>MO</v>
      </c>
      <c r="AW1613" t="s">
        <v>952</v>
      </c>
      <c r="AX1613" t="str">
        <f>VLOOKUP(Sheet1[[#This Row],[NPDES ID2]],Combined_Sheet__Major_Only___2[[NPDES ID2]:[ECHO BFR]],27,FALSE)</f>
        <v>-</v>
      </c>
      <c r="AY1613" t="str">
        <f>VLOOKUP(Sheet1[[#This Row],[NPDES ID2]],Combined_Sheet__Major_Only___2[[NPDES ID2]:[ECHO BFR]],28,FALSE)</f>
        <v>-</v>
      </c>
      <c r="AZ1613" t="str">
        <f>VLOOKUP(Sheet1[[#This Row],[NPDES ID2]],Combined_Sheet__Major_Only___2[[NPDES ID2]:[ECHO BFR]],29,FALSE)</f>
        <v>sludgeLagoon, thickening</v>
      </c>
      <c r="BA1613">
        <f>VLOOKUP(Sheet1[[#This Row],[NPDES ID2]],Combined_Sheet__Major_Only___2[[NPDES ID2]:[ECHO BFR]],17,FALSE)</f>
        <v>37.175848999999999</v>
      </c>
      <c r="BB1613">
        <f>VLOOKUP(Sheet1[[#This Row],[NPDES ID2]],Combined_Sheet__Major_Only___2[[NPDES ID2]:[ECHO BFR]],18,FALSE)</f>
        <v>-94.481005999999994</v>
      </c>
      <c r="BC1613" s="2" t="str">
        <f>IF(ISNUMBER(SEARCH("aerobic",$AW1613)),"aerobic","")</f>
        <v/>
      </c>
      <c r="BD1613" s="2" t="str">
        <f>IF(ISNUMBER(SEARCH("anaer",$AW1613)),"anaer","")</f>
        <v/>
      </c>
      <c r="BE1613" s="2" t="str">
        <f>IF(ISNUMBER(SEARCH("thickening",$AZ1613)),"thickening","")</f>
        <v>thickening</v>
      </c>
      <c r="BF1613" s="4" t="str">
        <f>IF(ISNUMBER(SEARCH("airDry",$AW1613)),"airDry","")</f>
        <v/>
      </c>
      <c r="BG1613" s="4" t="str">
        <f>IF(ISNUMBER(SEARCH("heatDry",$AY1613)),"heatDry","")</f>
        <v/>
      </c>
      <c r="BH1613" s="4" t="str">
        <f>IF(AND(ISNUMBER(SEARCH("aerobic",$AW1613)),ISNUMBER(SEARCH("anaer",$AW1613))),"Combined Aer and Anaer.","")</f>
        <v/>
      </c>
    </row>
    <row r="1614" spans="1:60" x14ac:dyDescent="0.25">
      <c r="A1614" s="5">
        <v>2067</v>
      </c>
      <c r="B1614" t="s">
        <v>9722</v>
      </c>
      <c r="C1614">
        <v>1139</v>
      </c>
      <c r="D1614">
        <v>367.42696227336108</v>
      </c>
      <c r="E1614">
        <v>364.79261908328419</v>
      </c>
      <c r="F1614">
        <v>312.85732457712407</v>
      </c>
      <c r="G1614">
        <v>431.75560620593211</v>
      </c>
      <c r="H1614">
        <v>-108.66135617724569</v>
      </c>
      <c r="I1614">
        <v>-110.0102274194147</v>
      </c>
      <c r="J1614">
        <v>-129.48819354357519</v>
      </c>
      <c r="K1614">
        <v>-87.098391156569434</v>
      </c>
      <c r="L1614">
        <v>798.34504406488441</v>
      </c>
      <c r="M1614">
        <v>795.56538531230979</v>
      </c>
      <c r="N1614">
        <v>785.84805998726188</v>
      </c>
      <c r="O1614">
        <v>818.93940951923867</v>
      </c>
      <c r="P1614">
        <v>26.666008076369149</v>
      </c>
      <c r="Q1614">
        <v>26.940449317511831</v>
      </c>
      <c r="R1614">
        <v>21.759798804922699</v>
      </c>
      <c r="S1614">
        <v>31.266560012854882</v>
      </c>
      <c r="T1614">
        <v>58894.881449948487</v>
      </c>
      <c r="U1614">
        <v>58894.981014477533</v>
      </c>
      <c r="V1614">
        <v>58854.550065149007</v>
      </c>
      <c r="W1614">
        <v>58935.360241959541</v>
      </c>
      <c r="X1614">
        <v>3781.8225988710219</v>
      </c>
      <c r="Y1614">
        <v>3794.7357814992329</v>
      </c>
      <c r="Z1614">
        <v>3684.208362707936</v>
      </c>
      <c r="AA1614">
        <v>3842.3379685473628</v>
      </c>
      <c r="AB1614">
        <v>574.03923663366822</v>
      </c>
      <c r="AC1614">
        <v>567.3133905675943</v>
      </c>
      <c r="AD1614">
        <v>500.89998617995911</v>
      </c>
      <c r="AE1614">
        <v>661.87664795777016</v>
      </c>
      <c r="AF1614">
        <v>68.693252637744948</v>
      </c>
      <c r="AG1614">
        <v>68.45445331552105</v>
      </c>
      <c r="AH1614">
        <v>67.617742601018392</v>
      </c>
      <c r="AI1614">
        <v>70.464806312269445</v>
      </c>
      <c r="AJ1614">
        <v>0.61568721420796801</v>
      </c>
      <c r="AK1614">
        <v>0.61568716544485524</v>
      </c>
      <c r="AL1614">
        <v>0.61566031281569722</v>
      </c>
      <c r="AM1614">
        <v>0.61571366741827516</v>
      </c>
      <c r="AN1614">
        <v>0.95860414385583514</v>
      </c>
      <c r="AO1614">
        <v>0.95860414385583503</v>
      </c>
      <c r="AP1614">
        <v>0.95860414385583503</v>
      </c>
      <c r="AQ1614">
        <v>0.95860414385583503</v>
      </c>
      <c r="AR1614">
        <v>16.482419978206419</v>
      </c>
      <c r="AS1614">
        <v>16.482419978206419</v>
      </c>
      <c r="AT1614">
        <v>16.482419978206419</v>
      </c>
      <c r="AU1614">
        <v>16.482419978206419</v>
      </c>
      <c r="AV1614" t="str">
        <f>VLOOKUP(Sheet1[[#This Row],[NPDES ID2]],Combined_Sheet__Major_Only___2[[NPDES ID2]:[ECHO BFR]],3,FALSE)</f>
        <v>FL</v>
      </c>
      <c r="AW1614" t="s">
        <v>41</v>
      </c>
      <c r="AX1614" t="str">
        <f>VLOOKUP(Sheet1[[#This Row],[NPDES ID2]],Combined_Sheet__Major_Only___2[[NPDES ID2]:[ECHO BFR]],27,FALSE)</f>
        <v>-</v>
      </c>
      <c r="AY1614" t="str">
        <f>VLOOKUP(Sheet1[[#This Row],[NPDES ID2]],Combined_Sheet__Major_Only___2[[NPDES ID2]:[ECHO BFR]],28,FALSE)</f>
        <v>-</v>
      </c>
      <c r="AZ1614" t="str">
        <f>VLOOKUP(Sheet1[[#This Row],[NPDES ID2]],Combined_Sheet__Major_Only___2[[NPDES ID2]:[ECHO BFR]],29,FALSE)</f>
        <v>thickening, preliminaryOps</v>
      </c>
      <c r="BA1614">
        <f>VLOOKUP(Sheet1[[#This Row],[NPDES ID2]],Combined_Sheet__Major_Only___2[[NPDES ID2]:[ECHO BFR]],17,FALSE)</f>
        <v>29.63392</v>
      </c>
      <c r="BB1614">
        <f>VLOOKUP(Sheet1[[#This Row],[NPDES ID2]],Combined_Sheet__Major_Only___2[[NPDES ID2]:[ECHO BFR]],18,FALSE)</f>
        <v>-82.326350000000005</v>
      </c>
      <c r="BC1614" s="2" t="str">
        <f>IF(ISNUMBER(SEARCH("aerobic",$AW1614)),"aerobic","")</f>
        <v>aerobic</v>
      </c>
      <c r="BD1614" s="2" t="str">
        <f>IF(ISNUMBER(SEARCH("anaer",$AW1614)),"anaer","")</f>
        <v/>
      </c>
      <c r="BE1614" s="2" t="str">
        <f>IF(ISNUMBER(SEARCH("thickening",$AZ1614)),"thickening","")</f>
        <v>thickening</v>
      </c>
      <c r="BF1614" s="4" t="str">
        <f>IF(ISNUMBER(SEARCH("airDry",$AW1614)),"airDry","")</f>
        <v/>
      </c>
      <c r="BG1614" s="4" t="str">
        <f>IF(ISNUMBER(SEARCH("heatDry",$AY1614)),"heatDry","")</f>
        <v/>
      </c>
      <c r="BH1614" s="4" t="str">
        <f>IF(AND(ISNUMBER(SEARCH("aerobic",$AW1614)),ISNUMBER(SEARCH("anaer",$AW1614))),"Combined Aer and Anaer.","")</f>
        <v/>
      </c>
    </row>
    <row r="1615" spans="1:60" x14ac:dyDescent="0.25">
      <c r="A1615" s="5">
        <v>1974</v>
      </c>
      <c r="B1615" t="s">
        <v>9304</v>
      </c>
      <c r="C1615">
        <v>1994</v>
      </c>
      <c r="D1615">
        <v>485.08442860694021</v>
      </c>
      <c r="E1615">
        <v>481.89355007789152</v>
      </c>
      <c r="F1615">
        <v>402.24861340254381</v>
      </c>
      <c r="G1615">
        <v>562.79283812756137</v>
      </c>
      <c r="H1615">
        <v>-107.5848928646725</v>
      </c>
      <c r="I1615">
        <v>-108.969211402064</v>
      </c>
      <c r="J1615">
        <v>-128.4408535096438</v>
      </c>
      <c r="K1615">
        <v>-85.986820342400904</v>
      </c>
      <c r="L1615">
        <v>1408.330622963239</v>
      </c>
      <c r="M1615">
        <v>1403.544981901254</v>
      </c>
      <c r="N1615">
        <v>1386.8223003098381</v>
      </c>
      <c r="O1615">
        <v>1443.778904985264</v>
      </c>
      <c r="P1615">
        <v>46.659635546725497</v>
      </c>
      <c r="Q1615">
        <v>47.180919600228762</v>
      </c>
      <c r="R1615">
        <v>38.034862284950172</v>
      </c>
      <c r="S1615">
        <v>54.822657738652033</v>
      </c>
      <c r="T1615">
        <v>58876.255514170232</v>
      </c>
      <c r="U1615">
        <v>58876.355048164543</v>
      </c>
      <c r="V1615">
        <v>58835.936498308103</v>
      </c>
      <c r="W1615">
        <v>58916.721892036679</v>
      </c>
      <c r="X1615">
        <v>3751.8674642092142</v>
      </c>
      <c r="Y1615">
        <v>3764.4113397558808</v>
      </c>
      <c r="Z1615">
        <v>3657.289339464226</v>
      </c>
      <c r="AA1615">
        <v>3810.448204917474</v>
      </c>
      <c r="AB1615">
        <v>565.557339379111</v>
      </c>
      <c r="AC1615">
        <v>559.00879506966271</v>
      </c>
      <c r="AD1615">
        <v>493.96058690166359</v>
      </c>
      <c r="AE1615">
        <v>651.24198935137485</v>
      </c>
      <c r="AF1615">
        <v>69.221669023090158</v>
      </c>
      <c r="AG1615">
        <v>68.987101889679252</v>
      </c>
      <c r="AH1615">
        <v>68.164130252368238</v>
      </c>
      <c r="AI1615">
        <v>70.96317180200468</v>
      </c>
      <c r="AJ1615">
        <v>0.62215301476415252</v>
      </c>
      <c r="AK1615">
        <v>0.6221529288337948</v>
      </c>
      <c r="AL1615">
        <v>0.62210595225769982</v>
      </c>
      <c r="AM1615">
        <v>0.62219929490292636</v>
      </c>
      <c r="AN1615">
        <v>0.95859182575035007</v>
      </c>
      <c r="AO1615">
        <v>0.9585918257503504</v>
      </c>
      <c r="AP1615">
        <v>0.9585918257503504</v>
      </c>
      <c r="AQ1615">
        <v>0.9585918257503504</v>
      </c>
      <c r="AR1615">
        <v>16.680614209160769</v>
      </c>
      <c r="AS1615">
        <v>16.68061420916078</v>
      </c>
      <c r="AT1615">
        <v>16.68061420916078</v>
      </c>
      <c r="AU1615">
        <v>16.68061420916078</v>
      </c>
      <c r="AV1615" t="str">
        <f>VLOOKUP(Sheet1[[#This Row],[NPDES ID2]],Combined_Sheet__Major_Only___2[[NPDES ID2]:[ECHO BFR]],3,FALSE)</f>
        <v>TX</v>
      </c>
      <c r="AW1615" t="s">
        <v>41</v>
      </c>
      <c r="AX1615" t="str">
        <f>VLOOKUP(Sheet1[[#This Row],[NPDES ID2]],Combined_Sheet__Major_Only___2[[NPDES ID2]:[ECHO BFR]],27,FALSE)</f>
        <v>tempSludgeStore</v>
      </c>
      <c r="AY1615" t="str">
        <f>VLOOKUP(Sheet1[[#This Row],[NPDES ID2]],Combined_Sheet__Major_Only___2[[NPDES ID2]:[ECHO BFR]],28,FALSE)</f>
        <v>-</v>
      </c>
      <c r="AZ1615" t="str">
        <f>VLOOKUP(Sheet1[[#This Row],[NPDES ID2]],Combined_Sheet__Major_Only___2[[NPDES ID2]:[ECHO BFR]],29,FALSE)</f>
        <v>thickening</v>
      </c>
      <c r="BA1615">
        <f>VLOOKUP(Sheet1[[#This Row],[NPDES ID2]],Combined_Sheet__Major_Only___2[[NPDES ID2]:[ECHO BFR]],17,FALSE)</f>
        <v>34.169806999999999</v>
      </c>
      <c r="BB1615">
        <f>VLOOKUP(Sheet1[[#This Row],[NPDES ID2]],Combined_Sheet__Major_Only___2[[NPDES ID2]:[ECHO BFR]],18,FALSE)</f>
        <v>-101.67683599999999</v>
      </c>
      <c r="BC1615" s="2" t="str">
        <f>IF(ISNUMBER(SEARCH("aerobic",$AW1615)),"aerobic","")</f>
        <v>aerobic</v>
      </c>
      <c r="BD1615" s="2" t="str">
        <f>IF(ISNUMBER(SEARCH("anaer",$AW1615)),"anaer","")</f>
        <v/>
      </c>
      <c r="BE1615" s="2" t="str">
        <f>IF(ISNUMBER(SEARCH("thickening",$AZ1615)),"thickening","")</f>
        <v>thickening</v>
      </c>
      <c r="BF1615" s="3" t="str">
        <f>IF(ISNUMBER(SEARCH("airDry",$AW1615)),"airDry","")</f>
        <v/>
      </c>
      <c r="BG1615" s="3" t="str">
        <f>IF(ISNUMBER(SEARCH("heatDry",$AY1615)),"heatDry","")</f>
        <v/>
      </c>
      <c r="BH1615" s="3" t="str">
        <f>IF(AND(ISNUMBER(SEARCH("aerobic",$AW1615)),ISNUMBER(SEARCH("anaer",$AW1615))),"Combined Aer and Anaer.","")</f>
        <v/>
      </c>
    </row>
    <row r="1616" spans="1:60" x14ac:dyDescent="0.25">
      <c r="A1616" s="5">
        <v>1856</v>
      </c>
      <c r="B1616" t="s">
        <v>8771</v>
      </c>
      <c r="C1616">
        <v>9325.75</v>
      </c>
      <c r="D1616">
        <v>1739.3987383876499</v>
      </c>
      <c r="E1616">
        <v>1748.01680253206</v>
      </c>
      <c r="F1616">
        <v>1393.54229864488</v>
      </c>
      <c r="G1616">
        <v>2051.0378197122209</v>
      </c>
      <c r="H1616">
        <v>-103.7467373564545</v>
      </c>
      <c r="I1616">
        <v>-105.3406534902189</v>
      </c>
      <c r="J1616">
        <v>-124.570889061892</v>
      </c>
      <c r="K1616">
        <v>-81.631643937458435</v>
      </c>
      <c r="L1616">
        <v>6721.6204250312248</v>
      </c>
      <c r="M1616">
        <v>6700.2323494907823</v>
      </c>
      <c r="N1616">
        <v>6625.7780249812804</v>
      </c>
      <c r="O1616">
        <v>6879.7240374863568</v>
      </c>
      <c r="P1616">
        <v>217.87888147003619</v>
      </c>
      <c r="Q1616">
        <v>220.86442312968671</v>
      </c>
      <c r="R1616">
        <v>177.10406203659679</v>
      </c>
      <c r="S1616">
        <v>257.32328557455378</v>
      </c>
      <c r="T1616">
        <v>58811.473908476233</v>
      </c>
      <c r="U1616">
        <v>58811.57333626983</v>
      </c>
      <c r="V1616">
        <v>58771.197912177413</v>
      </c>
      <c r="W1616">
        <v>58851.897109547172</v>
      </c>
      <c r="X1616">
        <v>3672.3930292009072</v>
      </c>
      <c r="Y1616">
        <v>3683.943614627286</v>
      </c>
      <c r="Z1616">
        <v>3585.6631190035969</v>
      </c>
      <c r="AA1616">
        <v>3725.9768666639488</v>
      </c>
      <c r="AB1616">
        <v>543.82695211619682</v>
      </c>
      <c r="AC1616">
        <v>537.74494919954736</v>
      </c>
      <c r="AD1616">
        <v>476.05423508026701</v>
      </c>
      <c r="AE1616">
        <v>624.24215960601089</v>
      </c>
      <c r="AF1616">
        <v>70.661349252223303</v>
      </c>
      <c r="AG1616">
        <v>70.439537436586519</v>
      </c>
      <c r="AH1616">
        <v>69.652081483970022</v>
      </c>
      <c r="AI1616">
        <v>72.319554575740256</v>
      </c>
      <c r="AJ1616">
        <v>0.63977391647162174</v>
      </c>
      <c r="AK1616">
        <v>0.63977349146333795</v>
      </c>
      <c r="AL1616">
        <v>0.6395544462597117</v>
      </c>
      <c r="AM1616">
        <v>0.63998980465653477</v>
      </c>
      <c r="AN1616">
        <v>0.95854892583390949</v>
      </c>
      <c r="AO1616">
        <v>0.95854892583390949</v>
      </c>
      <c r="AP1616">
        <v>0.95854892583390949</v>
      </c>
      <c r="AQ1616">
        <v>0.95854892583390949</v>
      </c>
      <c r="AR1616">
        <v>17.21672730356628</v>
      </c>
      <c r="AS1616">
        <v>17.21672730356628</v>
      </c>
      <c r="AT1616">
        <v>17.21672730356628</v>
      </c>
      <c r="AU1616">
        <v>17.21672730356628</v>
      </c>
      <c r="AV1616" t="str">
        <f>VLOOKUP(Sheet1[[#This Row],[NPDES ID2]],Combined_Sheet__Major_Only___2[[NPDES ID2]:[ECHO BFR]],3,FALSE)</f>
        <v>IA</v>
      </c>
      <c r="AW1616" t="s">
        <v>12185</v>
      </c>
      <c r="AX1616" t="str">
        <f>VLOOKUP(Sheet1[[#This Row],[NPDES ID2]],Combined_Sheet__Major_Only___2[[NPDES ID2]:[ECHO BFR]],27,FALSE)</f>
        <v>tempSludgeStore, methaneBioCaptureRecover</v>
      </c>
      <c r="AY1616" t="str">
        <f>VLOOKUP(Sheet1[[#This Row],[NPDES ID2]],Combined_Sheet__Major_Only___2[[NPDES ID2]:[ECHO BFR]],28,FALSE)</f>
        <v>-</v>
      </c>
      <c r="AZ1616" t="str">
        <f>VLOOKUP(Sheet1[[#This Row],[NPDES ID2]],Combined_Sheet__Major_Only___2[[NPDES ID2]:[ECHO BFR]],29,FALSE)</f>
        <v>thickening</v>
      </c>
      <c r="BA1616">
        <f>VLOOKUP(Sheet1[[#This Row],[NPDES ID2]],Combined_Sheet__Major_Only___2[[NPDES ID2]:[ECHO BFR]],17,FALSE)</f>
        <v>42.456522</v>
      </c>
      <c r="BB1616">
        <f>VLOOKUP(Sheet1[[#This Row],[NPDES ID2]],Combined_Sheet__Major_Only___2[[NPDES ID2]:[ECHO BFR]],18,FALSE)</f>
        <v>-96.379695999999996</v>
      </c>
      <c r="BC1616" s="2" t="str">
        <f>IF(ISNUMBER(SEARCH("aerobic",$AW1616)),"aerobic","")</f>
        <v/>
      </c>
      <c r="BD1616" s="2" t="str">
        <f>IF(ISNUMBER(SEARCH("anaer",$AW1616)),"anaer","")</f>
        <v>anaer</v>
      </c>
      <c r="BE1616" s="2" t="str">
        <f>IF(ISNUMBER(SEARCH("thickening",$AZ1616)),"thickening","")</f>
        <v>thickening</v>
      </c>
      <c r="BF1616" s="3" t="str">
        <f>IF(ISNUMBER(SEARCH("airDry",$AW1616)),"airDry","")</f>
        <v/>
      </c>
      <c r="BG1616" s="3" t="str">
        <f>IF(ISNUMBER(SEARCH("heatDry",$AY1616)),"heatDry","")</f>
        <v/>
      </c>
      <c r="BH1616" s="3" t="str">
        <f>IF(AND(ISNUMBER(SEARCH("aerobic",$AW1616)),ISNUMBER(SEARCH("anaer",$AW1616))),"Combined Aer and Anaer.","")</f>
        <v/>
      </c>
    </row>
    <row r="1617" spans="1:60" x14ac:dyDescent="0.25">
      <c r="A1617" s="5">
        <v>579</v>
      </c>
      <c r="B1617" t="s">
        <v>2837</v>
      </c>
      <c r="C1617">
        <v>112.32</v>
      </c>
      <c r="D1617">
        <v>922.14579051559849</v>
      </c>
      <c r="E1617">
        <v>913.61126137301335</v>
      </c>
      <c r="F1617">
        <v>649.5214942139587</v>
      </c>
      <c r="G1617">
        <v>1192.499411793118</v>
      </c>
      <c r="H1617">
        <v>-109.93651446161169</v>
      </c>
      <c r="I1617">
        <v>-111.3410345293899</v>
      </c>
      <c r="J1617">
        <v>-130.73059587833251</v>
      </c>
      <c r="K1617">
        <v>-88.421900105634435</v>
      </c>
      <c r="L1617">
        <v>78.033103598041137</v>
      </c>
      <c r="M1617">
        <v>77.753771964479085</v>
      </c>
      <c r="N1617">
        <v>76.776760088778872</v>
      </c>
      <c r="O1617">
        <v>80.103234234933225</v>
      </c>
      <c r="P1617">
        <v>2.631133330969841</v>
      </c>
      <c r="Q1617">
        <v>2.6566307934511979</v>
      </c>
      <c r="R1617">
        <v>2.149629789437645</v>
      </c>
      <c r="S1617">
        <v>3.0777280221468808</v>
      </c>
      <c r="T1617">
        <v>58785.590107226133</v>
      </c>
      <c r="U1617">
        <v>58785.689492586709</v>
      </c>
      <c r="V1617">
        <v>58745.331299600133</v>
      </c>
      <c r="W1617">
        <v>58825.996056801341</v>
      </c>
      <c r="X1617">
        <v>3808.4134862895389</v>
      </c>
      <c r="Y1617">
        <v>3821.7113859350279</v>
      </c>
      <c r="Z1617">
        <v>3707.4268634369669</v>
      </c>
      <c r="AA1617">
        <v>3871.0838656179099</v>
      </c>
      <c r="AB1617">
        <v>582.81955570135312</v>
      </c>
      <c r="AC1617">
        <v>575.8946563440926</v>
      </c>
      <c r="AD1617">
        <v>507.99743369102521</v>
      </c>
      <c r="AE1617">
        <v>673.04822003717618</v>
      </c>
      <c r="AF1617">
        <v>68.084768549686444</v>
      </c>
      <c r="AG1617">
        <v>67.841085616849611</v>
      </c>
      <c r="AH1617">
        <v>66.988573584337445</v>
      </c>
      <c r="AI1617">
        <v>69.890933583902367</v>
      </c>
      <c r="AJ1617">
        <v>0.60824284705014942</v>
      </c>
      <c r="AK1617">
        <v>0.60824284228824443</v>
      </c>
      <c r="AL1617">
        <v>0.60824019623485037</v>
      </c>
      <c r="AM1617">
        <v>0.60824545358438409</v>
      </c>
      <c r="AN1617">
        <v>0.95853176010243812</v>
      </c>
      <c r="AO1617">
        <v>0.95853176010243824</v>
      </c>
      <c r="AP1617">
        <v>0.95853176010243824</v>
      </c>
      <c r="AQ1617">
        <v>0.95853176010243824</v>
      </c>
      <c r="AR1617">
        <v>16.254265538609239</v>
      </c>
      <c r="AS1617">
        <v>16.254265538609239</v>
      </c>
      <c r="AT1617">
        <v>16.254265538609239</v>
      </c>
      <c r="AU1617">
        <v>16.254265538609239</v>
      </c>
      <c r="AV1617" t="str">
        <f>VLOOKUP(Sheet1[[#This Row],[NPDES ID2]],Combined_Sheet__Major_Only___2[[NPDES ID2]:[ECHO BFR]],3,FALSE)</f>
        <v>PR</v>
      </c>
      <c r="AW1617" t="s">
        <v>41</v>
      </c>
      <c r="AX1617" t="str">
        <f>VLOOKUP(Sheet1[[#This Row],[NPDES ID2]],Combined_Sheet__Major_Only___2[[NPDES ID2]:[ECHO BFR]],27,FALSE)</f>
        <v>-</v>
      </c>
      <c r="AY1617" t="str">
        <f>VLOOKUP(Sheet1[[#This Row],[NPDES ID2]],Combined_Sheet__Major_Only___2[[NPDES ID2]:[ECHO BFR]],28,FALSE)</f>
        <v>highTempCompost, thermoAerobicDigest</v>
      </c>
      <c r="AZ1617" t="str">
        <f>VLOOKUP(Sheet1[[#This Row],[NPDES ID2]],Combined_Sheet__Major_Only___2[[NPDES ID2]:[ECHO BFR]],29,FALSE)</f>
        <v>preliminaryOps, thickening</v>
      </c>
      <c r="BA1617">
        <f>VLOOKUP(Sheet1[[#This Row],[NPDES ID2]],Combined_Sheet__Major_Only___2[[NPDES ID2]:[ECHO BFR]],17,FALSE)</f>
        <v>18.479389999999999</v>
      </c>
      <c r="BB1617">
        <f>VLOOKUP(Sheet1[[#This Row],[NPDES ID2]],Combined_Sheet__Major_Only___2[[NPDES ID2]:[ECHO BFR]],18,FALSE)</f>
        <v>-66.545171999999994</v>
      </c>
      <c r="BC1617" s="2" t="str">
        <f>IF(ISNUMBER(SEARCH("aerobic",$AW1617)),"aerobic","")</f>
        <v>aerobic</v>
      </c>
      <c r="BD1617" s="2" t="str">
        <f>IF(ISNUMBER(SEARCH("anaer",$AW1617)),"anaer","")</f>
        <v/>
      </c>
      <c r="BE1617" s="2" t="str">
        <f>IF(ISNUMBER(SEARCH("thickening",$AZ1617)),"thickening","")</f>
        <v>thickening</v>
      </c>
      <c r="BF1617" s="4" t="str">
        <f>IF(ISNUMBER(SEARCH("airDry",$AW1617)),"airDry","")</f>
        <v/>
      </c>
      <c r="BG1617" s="4" t="str">
        <f>IF(ISNUMBER(SEARCH("heatDry",$AY1617)),"heatDry","")</f>
        <v/>
      </c>
      <c r="BH1617" s="4" t="str">
        <f>IF(AND(ISNUMBER(SEARCH("aerobic",$AW1617)),ISNUMBER(SEARCH("anaer",$AW1617))),"Combined Aer and Anaer.","")</f>
        <v/>
      </c>
    </row>
    <row r="1618" spans="1:60" x14ac:dyDescent="0.25">
      <c r="A1618" s="5">
        <v>1321</v>
      </c>
      <c r="B1618" t="s">
        <v>6283</v>
      </c>
      <c r="C1618">
        <v>171.66</v>
      </c>
      <c r="D1618">
        <v>644.32579020986566</v>
      </c>
      <c r="E1618">
        <v>640.87456799226868</v>
      </c>
      <c r="F1618">
        <v>465.44342688896262</v>
      </c>
      <c r="G1618">
        <v>821.71239350459427</v>
      </c>
      <c r="H1618">
        <v>-109.035051455011</v>
      </c>
      <c r="I1618">
        <v>-110.3995112544347</v>
      </c>
      <c r="J1618">
        <v>-129.86336334448779</v>
      </c>
      <c r="K1618">
        <v>-87.555704691603623</v>
      </c>
      <c r="L1618">
        <v>120.1575817965482</v>
      </c>
      <c r="M1618">
        <v>119.73751018907021</v>
      </c>
      <c r="N1618">
        <v>118.26827955013751</v>
      </c>
      <c r="O1618">
        <v>123.2706879438945</v>
      </c>
      <c r="P1618">
        <v>4.0193681284285336</v>
      </c>
      <c r="Q1618">
        <v>4.0603838816139728</v>
      </c>
      <c r="R1618">
        <v>3.2804477485651198</v>
      </c>
      <c r="S1618">
        <v>4.7109300412114461</v>
      </c>
      <c r="T1618">
        <v>58768.642312670192</v>
      </c>
      <c r="U1618">
        <v>58768.741670247153</v>
      </c>
      <c r="V1618">
        <v>58728.394759577233</v>
      </c>
      <c r="W1618">
        <v>58809.036966578184</v>
      </c>
      <c r="X1618">
        <v>3778.8076800826698</v>
      </c>
      <c r="Y1618">
        <v>3791.7489258437831</v>
      </c>
      <c r="Z1618">
        <v>3680.862639189535</v>
      </c>
      <c r="AA1618">
        <v>3839.5385811522551</v>
      </c>
      <c r="AB1618">
        <v>574.27124914534602</v>
      </c>
      <c r="AC1618">
        <v>567.52403103560027</v>
      </c>
      <c r="AD1618">
        <v>501.03037704548768</v>
      </c>
      <c r="AE1618">
        <v>662.27789053683853</v>
      </c>
      <c r="AF1618">
        <v>68.597980183053849</v>
      </c>
      <c r="AG1618">
        <v>68.35821775135787</v>
      </c>
      <c r="AH1618">
        <v>67.519345275957946</v>
      </c>
      <c r="AI1618">
        <v>70.37518069034968</v>
      </c>
      <c r="AJ1618">
        <v>0.61452152726536646</v>
      </c>
      <c r="AK1618">
        <v>0.61452151998730642</v>
      </c>
      <c r="AL1618">
        <v>0.61451747785937816</v>
      </c>
      <c r="AM1618">
        <v>0.61452550903748326</v>
      </c>
      <c r="AN1618">
        <v>0.95852051288639994</v>
      </c>
      <c r="AO1618">
        <v>0.95852051288640017</v>
      </c>
      <c r="AP1618">
        <v>0.95852051288640017</v>
      </c>
      <c r="AQ1618">
        <v>0.95852051288640017</v>
      </c>
      <c r="AR1618">
        <v>16.447345453992082</v>
      </c>
      <c r="AS1618">
        <v>16.447345453992082</v>
      </c>
      <c r="AT1618">
        <v>16.447345453992082</v>
      </c>
      <c r="AU1618">
        <v>16.447345453992082</v>
      </c>
      <c r="AV1618" t="str">
        <f>VLOOKUP(Sheet1[[#This Row],[NPDES ID2]],Combined_Sheet__Major_Only___2[[NPDES ID2]:[ECHO BFR]],3,FALSE)</f>
        <v>TX</v>
      </c>
      <c r="AW1618" t="s">
        <v>41</v>
      </c>
      <c r="AX1618" t="str">
        <f>VLOOKUP(Sheet1[[#This Row],[NPDES ID2]],Combined_Sheet__Major_Only___2[[NPDES ID2]:[ECHO BFR]],27,FALSE)</f>
        <v>-</v>
      </c>
      <c r="AY1618" t="str">
        <f>VLOOKUP(Sheet1[[#This Row],[NPDES ID2]],Combined_Sheet__Major_Only___2[[NPDES ID2]:[ECHO BFR]],28,FALSE)</f>
        <v>-</v>
      </c>
      <c r="AZ1618" t="str">
        <f>VLOOKUP(Sheet1[[#This Row],[NPDES ID2]],Combined_Sheet__Major_Only___2[[NPDES ID2]:[ECHO BFR]],29,FALSE)</f>
        <v>thickening</v>
      </c>
      <c r="BA1618">
        <f>VLOOKUP(Sheet1[[#This Row],[NPDES ID2]],Combined_Sheet__Major_Only___2[[NPDES ID2]:[ECHO BFR]],17,FALSE)</f>
        <v>29.755844</v>
      </c>
      <c r="BB1618">
        <f>VLOOKUP(Sheet1[[#This Row],[NPDES ID2]],Combined_Sheet__Major_Only___2[[NPDES ID2]:[ECHO BFR]],18,FALSE)</f>
        <v>-95.366590000000002</v>
      </c>
      <c r="BC1618" s="2" t="str">
        <f>IF(ISNUMBER(SEARCH("aerobic",$AW1618)),"aerobic","")</f>
        <v>aerobic</v>
      </c>
      <c r="BD1618" s="2" t="str">
        <f>IF(ISNUMBER(SEARCH("anaer",$AW1618)),"anaer","")</f>
        <v/>
      </c>
      <c r="BE1618" s="2" t="str">
        <f>IF(ISNUMBER(SEARCH("thickening",$AZ1618)),"thickening","")</f>
        <v>thickening</v>
      </c>
      <c r="BF1618" s="4" t="str">
        <f>IF(ISNUMBER(SEARCH("airDry",$AW1618)),"airDry","")</f>
        <v/>
      </c>
      <c r="BG1618" s="4" t="str">
        <f>IF(ISNUMBER(SEARCH("heatDry",$AY1618)),"heatDry","")</f>
        <v/>
      </c>
      <c r="BH1618" s="4" t="str">
        <f>IF(AND(ISNUMBER(SEARCH("aerobic",$AW1618)),ISNUMBER(SEARCH("anaer",$AW1618))),"Combined Aer and Anaer.","")</f>
        <v/>
      </c>
    </row>
    <row r="1619" spans="1:60" x14ac:dyDescent="0.25">
      <c r="A1619" s="5">
        <v>212</v>
      </c>
      <c r="B1619" t="s">
        <v>1116</v>
      </c>
      <c r="C1619">
        <v>2817</v>
      </c>
      <c r="D1619">
        <v>635.24131779816935</v>
      </c>
      <c r="E1619">
        <v>631.02377315714239</v>
      </c>
      <c r="F1619">
        <v>519.24055067466509</v>
      </c>
      <c r="G1619">
        <v>736.89515942970581</v>
      </c>
      <c r="H1619">
        <v>-110.1217006809733</v>
      </c>
      <c r="I1619">
        <v>-111.5916082537929</v>
      </c>
      <c r="J1619">
        <v>-130.861158470687</v>
      </c>
      <c r="K1619">
        <v>-88.305421380333442</v>
      </c>
      <c r="L1619">
        <v>1943.817818950773</v>
      </c>
      <c r="M1619">
        <v>1936.707180282468</v>
      </c>
      <c r="N1619">
        <v>1911.8697994879569</v>
      </c>
      <c r="O1619">
        <v>1996.4768758700791</v>
      </c>
      <c r="P1619">
        <v>66.007608947476442</v>
      </c>
      <c r="Q1619">
        <v>66.615704833314453</v>
      </c>
      <c r="R1619">
        <v>53.978434874569643</v>
      </c>
      <c r="S1619">
        <v>77.083069810986288</v>
      </c>
      <c r="T1619">
        <v>58739.129809922772</v>
      </c>
      <c r="U1619">
        <v>58739.229119117939</v>
      </c>
      <c r="V1619">
        <v>58698.901855216813</v>
      </c>
      <c r="W1619">
        <v>58779.504793813583</v>
      </c>
      <c r="X1619">
        <v>3831.3979064837749</v>
      </c>
      <c r="Y1619">
        <v>3845.0311410301401</v>
      </c>
      <c r="Z1619">
        <v>3727.7324427381882</v>
      </c>
      <c r="AA1619">
        <v>3895.7766856931439</v>
      </c>
      <c r="AB1619">
        <v>590.16837114196051</v>
      </c>
      <c r="AC1619">
        <v>583.09921628931215</v>
      </c>
      <c r="AD1619">
        <v>513.9023143720251</v>
      </c>
      <c r="AE1619">
        <v>682.46694783791236</v>
      </c>
      <c r="AF1619">
        <v>67.631347075328009</v>
      </c>
      <c r="AG1619">
        <v>67.384878408180043</v>
      </c>
      <c r="AH1619">
        <v>66.519250212462637</v>
      </c>
      <c r="AI1619">
        <v>69.462322596825274</v>
      </c>
      <c r="AJ1619">
        <v>0.60269644037349213</v>
      </c>
      <c r="AK1619">
        <v>0.60269631805436275</v>
      </c>
      <c r="AL1619">
        <v>0.60262997009315833</v>
      </c>
      <c r="AM1619">
        <v>0.60276180825773906</v>
      </c>
      <c r="AN1619">
        <v>0.9585009126716284</v>
      </c>
      <c r="AO1619">
        <v>0.95850091267162862</v>
      </c>
      <c r="AP1619">
        <v>0.95850091267162862</v>
      </c>
      <c r="AQ1619">
        <v>0.95850091267162862</v>
      </c>
      <c r="AR1619">
        <v>16.08148043520012</v>
      </c>
      <c r="AS1619">
        <v>16.08148043520011</v>
      </c>
      <c r="AT1619">
        <v>16.08148043520011</v>
      </c>
      <c r="AU1619">
        <v>16.08148043520011</v>
      </c>
      <c r="AV1619" t="str">
        <f>VLOOKUP(Sheet1[[#This Row],[NPDES ID2]],Combined_Sheet__Major_Only___2[[NPDES ID2]:[ECHO BFR]],3,FALSE)</f>
        <v>VA</v>
      </c>
      <c r="AW1619" t="s">
        <v>12185</v>
      </c>
      <c r="AX1619" t="str">
        <f>VLOOKUP(Sheet1[[#This Row],[NPDES ID2]],Combined_Sheet__Major_Only___2[[NPDES ID2]:[ECHO BFR]],27,FALSE)</f>
        <v>methaneBioCaptureRecover</v>
      </c>
      <c r="AY1619" t="str">
        <f>VLOOKUP(Sheet1[[#This Row],[NPDES ID2]],Combined_Sheet__Major_Only___2[[NPDES ID2]:[ECHO BFR]],28,FALSE)</f>
        <v>-</v>
      </c>
      <c r="AZ1619" t="str">
        <f>VLOOKUP(Sheet1[[#This Row],[NPDES ID2]],Combined_Sheet__Major_Only___2[[NPDES ID2]:[ECHO BFR]],29,FALSE)</f>
        <v>thickening, preliminaryOps</v>
      </c>
      <c r="BA1619">
        <f>VLOOKUP(Sheet1[[#This Row],[NPDES ID2]],Combined_Sheet__Major_Only___2[[NPDES ID2]:[ECHO BFR]],17,FALSE)</f>
        <v>38.017507000000002</v>
      </c>
      <c r="BB1619">
        <f>VLOOKUP(Sheet1[[#This Row],[NPDES ID2]],Combined_Sheet__Major_Only___2[[NPDES ID2]:[ECHO BFR]],18,FALSE)</f>
        <v>-78.460485000000006</v>
      </c>
      <c r="BC1619" s="2" t="str">
        <f>IF(ISNUMBER(SEARCH("aerobic",$AW1619)),"aerobic","")</f>
        <v/>
      </c>
      <c r="BD1619" s="2" t="str">
        <f>IF(ISNUMBER(SEARCH("anaer",$AW1619)),"anaer","")</f>
        <v>anaer</v>
      </c>
      <c r="BE1619" s="2" t="str">
        <f>IF(ISNUMBER(SEARCH("thickening",$AZ1619)),"thickening","")</f>
        <v>thickening</v>
      </c>
      <c r="BF1619" s="3" t="str">
        <f>IF(ISNUMBER(SEARCH("airDry",$AW1619)),"airDry","")</f>
        <v/>
      </c>
      <c r="BG1619" s="3" t="str">
        <f>IF(ISNUMBER(SEARCH("heatDry",$AY1619)),"heatDry","")</f>
        <v/>
      </c>
      <c r="BH1619" s="3" t="str">
        <f>IF(AND(ISNUMBER(SEARCH("aerobic",$AW1619)),ISNUMBER(SEARCH("anaer",$AW1619))),"Combined Aer and Anaer.","")</f>
        <v/>
      </c>
    </row>
    <row r="1620" spans="1:60" x14ac:dyDescent="0.25">
      <c r="A1620" s="5">
        <v>1722</v>
      </c>
      <c r="B1620" t="s">
        <v>8071</v>
      </c>
      <c r="C1620">
        <v>37.5</v>
      </c>
      <c r="D1620">
        <v>2517.9040136051799</v>
      </c>
      <c r="E1620">
        <v>2494.6557453704331</v>
      </c>
      <c r="F1620">
        <v>1699.129634878213</v>
      </c>
      <c r="G1620">
        <v>3306.033989820759</v>
      </c>
      <c r="H1620">
        <v>-108.610299240937</v>
      </c>
      <c r="I1620">
        <v>-109.96212223624551</v>
      </c>
      <c r="J1620">
        <v>-129.45756380998</v>
      </c>
      <c r="K1620">
        <v>-87.164588244281461</v>
      </c>
      <c r="L1620">
        <v>26.350613517268251</v>
      </c>
      <c r="M1620">
        <v>26.259622537519778</v>
      </c>
      <c r="N1620">
        <v>25.941353634710421</v>
      </c>
      <c r="O1620">
        <v>27.02496241919285</v>
      </c>
      <c r="P1620">
        <v>0.87785125636679284</v>
      </c>
      <c r="Q1620">
        <v>0.88710194325566305</v>
      </c>
      <c r="R1620">
        <v>0.71608580687018686</v>
      </c>
      <c r="S1620">
        <v>1.029940361033032</v>
      </c>
      <c r="T1620">
        <v>58674.435310962152</v>
      </c>
      <c r="U1620">
        <v>58674.534514099403</v>
      </c>
      <c r="V1620">
        <v>58634.250317974453</v>
      </c>
      <c r="W1620">
        <v>58714.767176113892</v>
      </c>
      <c r="X1620">
        <v>3758.190192626088</v>
      </c>
      <c r="Y1620">
        <v>3770.930542085724</v>
      </c>
      <c r="Z1620">
        <v>3661.9274989295891</v>
      </c>
      <c r="AA1620">
        <v>3817.8516835436371</v>
      </c>
      <c r="AB1620">
        <v>569.11112491057611</v>
      </c>
      <c r="AC1620">
        <v>562.46166744504853</v>
      </c>
      <c r="AD1620">
        <v>496.77365196969299</v>
      </c>
      <c r="AE1620">
        <v>655.87246085733921</v>
      </c>
      <c r="AF1620">
        <v>68.863046152603431</v>
      </c>
      <c r="AG1620">
        <v>68.625268327561955</v>
      </c>
      <c r="AH1620">
        <v>67.793504987470286</v>
      </c>
      <c r="AI1620">
        <v>70.625331686494022</v>
      </c>
      <c r="AJ1620">
        <v>0.61776471349090945</v>
      </c>
      <c r="AK1620">
        <v>0.6177647119047327</v>
      </c>
      <c r="AL1620">
        <v>0.61776382991643908</v>
      </c>
      <c r="AM1620">
        <v>0.61776558230260892</v>
      </c>
      <c r="AN1620">
        <v>0.95845788207180926</v>
      </c>
      <c r="AO1620">
        <v>0.95845788207180949</v>
      </c>
      <c r="AP1620">
        <v>0.95845788207180949</v>
      </c>
      <c r="AQ1620">
        <v>0.95845788207180949</v>
      </c>
      <c r="AR1620">
        <v>16.54721177095433</v>
      </c>
      <c r="AS1620">
        <v>16.54721177095432</v>
      </c>
      <c r="AT1620">
        <v>16.54721177095432</v>
      </c>
      <c r="AU1620">
        <v>16.54721177095432</v>
      </c>
      <c r="AV1620" t="str">
        <f>VLOOKUP(Sheet1[[#This Row],[NPDES ID2]],Combined_Sheet__Major_Only___2[[NPDES ID2]:[ECHO BFR]],3,FALSE)</f>
        <v>NY</v>
      </c>
      <c r="AW1620" t="s">
        <v>12185</v>
      </c>
      <c r="AX1620" t="str">
        <f>VLOOKUP(Sheet1[[#This Row],[NPDES ID2]],Combined_Sheet__Major_Only___2[[NPDES ID2]:[ECHO BFR]],27,FALSE)</f>
        <v>methaneBioCaptureRecover</v>
      </c>
      <c r="AY1620" t="str">
        <f>VLOOKUP(Sheet1[[#This Row],[NPDES ID2]],Combined_Sheet__Major_Only___2[[NPDES ID2]:[ECHO BFR]],28,FALSE)</f>
        <v>highTempCompost</v>
      </c>
      <c r="AZ1620" t="str">
        <f>VLOOKUP(Sheet1[[#This Row],[NPDES ID2]],Combined_Sheet__Major_Only___2[[NPDES ID2]:[ECHO BFR]],29,FALSE)</f>
        <v>preliminaryOps, thickening</v>
      </c>
      <c r="BA1620">
        <f>VLOOKUP(Sheet1[[#This Row],[NPDES ID2]],Combined_Sheet__Major_Only___2[[NPDES ID2]:[ECHO BFR]],17,FALSE)</f>
        <v>42.871160000000003</v>
      </c>
      <c r="BB1620">
        <f>VLOOKUP(Sheet1[[#This Row],[NPDES ID2]],Combined_Sheet__Major_Only___2[[NPDES ID2]:[ECHO BFR]],18,FALSE)</f>
        <v>-78.276759999999996</v>
      </c>
      <c r="BC1620" s="2" t="str">
        <f>IF(ISNUMBER(SEARCH("aerobic",$AW1620)),"aerobic","")</f>
        <v/>
      </c>
      <c r="BD1620" s="2" t="str">
        <f>IF(ISNUMBER(SEARCH("anaer",$AW1620)),"anaer","")</f>
        <v>anaer</v>
      </c>
      <c r="BE1620" s="2" t="str">
        <f>IF(ISNUMBER(SEARCH("thickening",$AZ1620)),"thickening","")</f>
        <v>thickening</v>
      </c>
      <c r="BF1620" s="3" t="str">
        <f>IF(ISNUMBER(SEARCH("airDry",$AW1620)),"airDry","")</f>
        <v/>
      </c>
      <c r="BG1620" s="3" t="str">
        <f>IF(ISNUMBER(SEARCH("heatDry",$AY1620)),"heatDry","")</f>
        <v/>
      </c>
      <c r="BH1620" s="3" t="str">
        <f>IF(AND(ISNUMBER(SEARCH("aerobic",$AW1620)),ISNUMBER(SEARCH("anaer",$AW1620))),"Combined Aer and Anaer.","")</f>
        <v/>
      </c>
    </row>
    <row r="1621" spans="1:60" x14ac:dyDescent="0.25">
      <c r="A1621" s="5">
        <v>336</v>
      </c>
      <c r="B1621" t="s">
        <v>1702</v>
      </c>
      <c r="C1621">
        <v>1053.76</v>
      </c>
      <c r="D1621">
        <v>359.59831845275619</v>
      </c>
      <c r="E1621">
        <v>354.55130123179521</v>
      </c>
      <c r="F1621">
        <v>306.21615036566942</v>
      </c>
      <c r="G1621">
        <v>423.90912276836269</v>
      </c>
      <c r="H1621">
        <v>-109.0762088137229</v>
      </c>
      <c r="I1621">
        <v>-110.43633209965721</v>
      </c>
      <c r="J1621">
        <v>-129.88802729757899</v>
      </c>
      <c r="K1621">
        <v>-87.502324614677207</v>
      </c>
      <c r="L1621">
        <v>736.11528849375054</v>
      </c>
      <c r="M1621">
        <v>733.52479514652896</v>
      </c>
      <c r="N1621">
        <v>724.46835536865785</v>
      </c>
      <c r="O1621">
        <v>755.30860570047253</v>
      </c>
      <c r="P1621">
        <v>24.675500692446889</v>
      </c>
      <c r="Q1621">
        <v>24.923758535694841</v>
      </c>
      <c r="R1621">
        <v>20.144824672822551</v>
      </c>
      <c r="S1621">
        <v>28.90675537588444</v>
      </c>
      <c r="T1621">
        <v>58664.900602616981</v>
      </c>
      <c r="U1621">
        <v>58664.999790123336</v>
      </c>
      <c r="V1621">
        <v>58624.721941349278</v>
      </c>
      <c r="W1621">
        <v>58705.226112906901</v>
      </c>
      <c r="X1621">
        <v>3779.7789390202702</v>
      </c>
      <c r="Y1621">
        <v>3792.7983906590271</v>
      </c>
      <c r="Z1621">
        <v>3681.207249060194</v>
      </c>
      <c r="AA1621">
        <v>3840.9113967102649</v>
      </c>
      <c r="AB1621">
        <v>575.51345133681843</v>
      </c>
      <c r="AC1621">
        <v>568.73623469353299</v>
      </c>
      <c r="AD1621">
        <v>501.97166012677582</v>
      </c>
      <c r="AE1621">
        <v>663.97480237996263</v>
      </c>
      <c r="AF1621">
        <v>68.46202973450049</v>
      </c>
      <c r="AG1621">
        <v>68.221449028347365</v>
      </c>
      <c r="AH1621">
        <v>67.378616238724561</v>
      </c>
      <c r="AI1621">
        <v>70.246651059223325</v>
      </c>
      <c r="AJ1621">
        <v>0.61285822585098437</v>
      </c>
      <c r="AK1621">
        <v>0.61285818086306287</v>
      </c>
      <c r="AL1621">
        <v>0.61283338918775898</v>
      </c>
      <c r="AM1621">
        <v>0.61288264864196118</v>
      </c>
      <c r="AN1621">
        <v>0.95845153265376826</v>
      </c>
      <c r="AO1621">
        <v>0.95845153265376792</v>
      </c>
      <c r="AP1621">
        <v>0.95845153265376792</v>
      </c>
      <c r="AQ1621">
        <v>0.95845153265376792</v>
      </c>
      <c r="AR1621">
        <v>16.39547289465764</v>
      </c>
      <c r="AS1621">
        <v>16.39547289465764</v>
      </c>
      <c r="AT1621">
        <v>16.39547289465764</v>
      </c>
      <c r="AU1621">
        <v>16.39547289465764</v>
      </c>
      <c r="AV1621" t="str">
        <f>VLOOKUP(Sheet1[[#This Row],[NPDES ID2]],Combined_Sheet__Major_Only___2[[NPDES ID2]:[ECHO BFR]],3,FALSE)</f>
        <v>NJ</v>
      </c>
      <c r="AW1621" t="s">
        <v>41</v>
      </c>
      <c r="AX1621" t="str">
        <f>VLOOKUP(Sheet1[[#This Row],[NPDES ID2]],Combined_Sheet__Major_Only___2[[NPDES ID2]:[ECHO BFR]],27,FALSE)</f>
        <v>-</v>
      </c>
      <c r="AY1621" t="str">
        <f>VLOOKUP(Sheet1[[#This Row],[NPDES ID2]],Combined_Sheet__Major_Only___2[[NPDES ID2]:[ECHO BFR]],28,FALSE)</f>
        <v>-</v>
      </c>
      <c r="AZ1621" t="str">
        <f>VLOOKUP(Sheet1[[#This Row],[NPDES ID2]],Combined_Sheet__Major_Only___2[[NPDES ID2]:[ECHO BFR]],29,FALSE)</f>
        <v>preliminaryOps, thickening</v>
      </c>
      <c r="BA1621">
        <f>VLOOKUP(Sheet1[[#This Row],[NPDES ID2]],Combined_Sheet__Major_Only___2[[NPDES ID2]:[ECHO BFR]],17,FALSE)</f>
        <v>40.248080000000002</v>
      </c>
      <c r="BB1621">
        <f>VLOOKUP(Sheet1[[#This Row],[NPDES ID2]],Combined_Sheet__Major_Only___2[[NPDES ID2]:[ECHO BFR]],18,FALSE)</f>
        <v>-74.726870000000005</v>
      </c>
      <c r="BC1621" s="2" t="str">
        <f>IF(ISNUMBER(SEARCH("aerobic",$AW1621)),"aerobic","")</f>
        <v>aerobic</v>
      </c>
      <c r="BD1621" s="2" t="str">
        <f>IF(ISNUMBER(SEARCH("anaer",$AW1621)),"anaer","")</f>
        <v/>
      </c>
      <c r="BE1621" s="2" t="str">
        <f>IF(ISNUMBER(SEARCH("thickening",$AZ1621)),"thickening","")</f>
        <v>thickening</v>
      </c>
      <c r="BF1621" s="3" t="str">
        <f>IF(ISNUMBER(SEARCH("airDry",$AW1621)),"airDry","")</f>
        <v/>
      </c>
      <c r="BG1621" s="3" t="str">
        <f>IF(ISNUMBER(SEARCH("heatDry",$AY1621)),"heatDry","")</f>
        <v/>
      </c>
      <c r="BH1621" s="3" t="str">
        <f>IF(AND(ISNUMBER(SEARCH("aerobic",$AW1621)),ISNUMBER(SEARCH("anaer",$AW1621))),"Combined Aer and Anaer.","")</f>
        <v/>
      </c>
    </row>
    <row r="1622" spans="1:60" x14ac:dyDescent="0.25">
      <c r="A1622" s="5">
        <v>1558</v>
      </c>
      <c r="B1622" t="s">
        <v>7331</v>
      </c>
      <c r="C1622">
        <v>90.29</v>
      </c>
      <c r="D1622">
        <v>1123.7680813272259</v>
      </c>
      <c r="E1622">
        <v>1111.3103735704631</v>
      </c>
      <c r="F1622">
        <v>782.00935114342997</v>
      </c>
      <c r="G1622">
        <v>1460.1710762829059</v>
      </c>
      <c r="H1622">
        <v>-110.50447092440361</v>
      </c>
      <c r="I1622">
        <v>-111.92799033987301</v>
      </c>
      <c r="J1622">
        <v>-131.2769237965525</v>
      </c>
      <c r="K1622">
        <v>-88.966326498163184</v>
      </c>
      <c r="L1622">
        <v>62.432058229242777</v>
      </c>
      <c r="M1622">
        <v>62.205262536630308</v>
      </c>
      <c r="N1622">
        <v>61.411995531092209</v>
      </c>
      <c r="O1622">
        <v>64.112854405464034</v>
      </c>
      <c r="P1622">
        <v>2.1156711561770831</v>
      </c>
      <c r="Q1622">
        <v>2.135491903301395</v>
      </c>
      <c r="R1622">
        <v>1.7296069574730091</v>
      </c>
      <c r="S1622">
        <v>2.4717012120535582</v>
      </c>
      <c r="T1622">
        <v>58663.983803349052</v>
      </c>
      <c r="U1622">
        <v>58664.08298935245</v>
      </c>
      <c r="V1622">
        <v>58623.805750900843</v>
      </c>
      <c r="W1622">
        <v>58704.308702594302</v>
      </c>
      <c r="X1622">
        <v>3818.5721494669579</v>
      </c>
      <c r="Y1622">
        <v>3832.067569670206</v>
      </c>
      <c r="Z1622">
        <v>3715.8720021138761</v>
      </c>
      <c r="AA1622">
        <v>3882.3399161979842</v>
      </c>
      <c r="AB1622">
        <v>586.97671036908378</v>
      </c>
      <c r="AC1622">
        <v>579.95239836318956</v>
      </c>
      <c r="AD1622">
        <v>511.30399029296098</v>
      </c>
      <c r="AE1622">
        <v>678.43905522599039</v>
      </c>
      <c r="AF1622">
        <v>67.763491688580359</v>
      </c>
      <c r="AG1622">
        <v>67.517358434492181</v>
      </c>
      <c r="AH1622">
        <v>66.656303069822158</v>
      </c>
      <c r="AI1622">
        <v>69.587782564426576</v>
      </c>
      <c r="AJ1622">
        <v>0.60431277117360183</v>
      </c>
      <c r="AK1622">
        <v>0.60431276735059536</v>
      </c>
      <c r="AL1622">
        <v>0.60431064260649547</v>
      </c>
      <c r="AM1622">
        <v>0.60431486418162716</v>
      </c>
      <c r="AN1622">
        <v>0.95845092203025573</v>
      </c>
      <c r="AO1622">
        <v>0.95845092203025584</v>
      </c>
      <c r="AP1622">
        <v>0.95845092203025584</v>
      </c>
      <c r="AQ1622">
        <v>0.95845092203025584</v>
      </c>
      <c r="AR1622">
        <v>16.133397060419131</v>
      </c>
      <c r="AS1622">
        <v>16.133397060419121</v>
      </c>
      <c r="AT1622">
        <v>16.133397060419121</v>
      </c>
      <c r="AU1622">
        <v>16.133397060419121</v>
      </c>
      <c r="AV1622" t="str">
        <f>VLOOKUP(Sheet1[[#This Row],[NPDES ID2]],Combined_Sheet__Major_Only___2[[NPDES ID2]:[ECHO BFR]],3,FALSE)</f>
        <v>NC</v>
      </c>
      <c r="AW1622" t="s">
        <v>41</v>
      </c>
      <c r="AX1622" t="str">
        <f>VLOOKUP(Sheet1[[#This Row],[NPDES ID2]],Combined_Sheet__Major_Only___2[[NPDES ID2]:[ECHO BFR]],27,FALSE)</f>
        <v>-</v>
      </c>
      <c r="AY1622" t="str">
        <f>VLOOKUP(Sheet1[[#This Row],[NPDES ID2]],Combined_Sheet__Major_Only___2[[NPDES ID2]:[ECHO BFR]],28,FALSE)</f>
        <v>-</v>
      </c>
      <c r="AZ1622" t="str">
        <f>VLOOKUP(Sheet1[[#This Row],[NPDES ID2]],Combined_Sheet__Major_Only___2[[NPDES ID2]:[ECHO BFR]],29,FALSE)</f>
        <v>thickening</v>
      </c>
      <c r="BA1622">
        <f>VLOOKUP(Sheet1[[#This Row],[NPDES ID2]],Combined_Sheet__Major_Only___2[[NPDES ID2]:[ECHO BFR]],17,FALSE)</f>
        <v>36.273099999999999</v>
      </c>
      <c r="BB1622">
        <f>VLOOKUP(Sheet1[[#This Row],[NPDES ID2]],Combined_Sheet__Major_Only___2[[NPDES ID2]:[ECHO BFR]],18,FALSE)</f>
        <v>-76.993099999999998</v>
      </c>
      <c r="BC1622" s="2" t="str">
        <f>IF(ISNUMBER(SEARCH("aerobic",$AW1622)),"aerobic","")</f>
        <v>aerobic</v>
      </c>
      <c r="BD1622" s="2" t="str">
        <f>IF(ISNUMBER(SEARCH("anaer",$AW1622)),"anaer","")</f>
        <v/>
      </c>
      <c r="BE1622" s="2" t="str">
        <f>IF(ISNUMBER(SEARCH("thickening",$AZ1622)),"thickening","")</f>
        <v>thickening</v>
      </c>
      <c r="BF1622" s="3" t="str">
        <f>IF(ISNUMBER(SEARCH("airDry",$AW1622)),"airDry","")</f>
        <v/>
      </c>
      <c r="BG1622" s="3" t="str">
        <f>IF(ISNUMBER(SEARCH("heatDry",$AY1622)),"heatDry","")</f>
        <v/>
      </c>
      <c r="BH1622" s="3" t="str">
        <f>IF(AND(ISNUMBER(SEARCH("aerobic",$AW1622)),ISNUMBER(SEARCH("anaer",$AW1622))),"Combined Aer and Anaer.","")</f>
        <v/>
      </c>
    </row>
    <row r="1623" spans="1:60" x14ac:dyDescent="0.25">
      <c r="A1623" s="5">
        <v>1040</v>
      </c>
      <c r="B1623" t="s">
        <v>5024</v>
      </c>
      <c r="C1623">
        <v>407.7</v>
      </c>
      <c r="D1623">
        <v>385.16338183898517</v>
      </c>
      <c r="E1623">
        <v>380.44650874880682</v>
      </c>
      <c r="F1623">
        <v>301.61567194378438</v>
      </c>
      <c r="G1623">
        <v>474.39889738148128</v>
      </c>
      <c r="H1623">
        <v>-111.0021353810364</v>
      </c>
      <c r="I1623">
        <v>-112.37853388367679</v>
      </c>
      <c r="J1623">
        <v>-131.7498202549076</v>
      </c>
      <c r="K1623">
        <v>-89.4068425942082</v>
      </c>
      <c r="L1623">
        <v>280.5649619547865</v>
      </c>
      <c r="M1623">
        <v>279.53058244833721</v>
      </c>
      <c r="N1623">
        <v>275.9131835648393</v>
      </c>
      <c r="O1623">
        <v>288.23016280850049</v>
      </c>
      <c r="P1623">
        <v>9.5557673773344689</v>
      </c>
      <c r="Q1623">
        <v>9.6421744322061897</v>
      </c>
      <c r="R1623">
        <v>7.817090986147619</v>
      </c>
      <c r="S1623">
        <v>11.15005284069799</v>
      </c>
      <c r="T1623">
        <v>58640.054491223367</v>
      </c>
      <c r="U1623">
        <v>58640.153637997893</v>
      </c>
      <c r="V1623">
        <v>58599.892329529139</v>
      </c>
      <c r="W1623">
        <v>58680.363441635549</v>
      </c>
      <c r="X1623">
        <v>3835.3200082099502</v>
      </c>
      <c r="Y1623">
        <v>3849.0421154019091</v>
      </c>
      <c r="Z1623">
        <v>3730.699771746532</v>
      </c>
      <c r="AA1623">
        <v>3900.3144393538578</v>
      </c>
      <c r="AB1623">
        <v>592.23668458438635</v>
      </c>
      <c r="AC1623">
        <v>585.09948059291889</v>
      </c>
      <c r="AD1623">
        <v>515.55342419585418</v>
      </c>
      <c r="AE1623">
        <v>685.13879185416454</v>
      </c>
      <c r="AF1623">
        <v>67.441392021204948</v>
      </c>
      <c r="AG1623">
        <v>67.192885770826464</v>
      </c>
      <c r="AH1623">
        <v>66.323134667096539</v>
      </c>
      <c r="AI1623">
        <v>69.28375803701438</v>
      </c>
      <c r="AJ1623">
        <v>0.60037299267055499</v>
      </c>
      <c r="AK1623">
        <v>0.60037297536195566</v>
      </c>
      <c r="AL1623">
        <v>0.60036338324082117</v>
      </c>
      <c r="AM1623">
        <v>0.60038244170435673</v>
      </c>
      <c r="AN1623">
        <v>0.95843497783926868</v>
      </c>
      <c r="AO1623">
        <v>0.95843497783926868</v>
      </c>
      <c r="AP1623">
        <v>0.95843497783926868</v>
      </c>
      <c r="AQ1623">
        <v>0.95843497783926868</v>
      </c>
      <c r="AR1623">
        <v>16.011956555851238</v>
      </c>
      <c r="AS1623">
        <v>16.011956555851249</v>
      </c>
      <c r="AT1623">
        <v>16.011956555851249</v>
      </c>
      <c r="AU1623">
        <v>16.011956555851249</v>
      </c>
      <c r="AV1623" t="str">
        <f>VLOOKUP(Sheet1[[#This Row],[NPDES ID2]],Combined_Sheet__Major_Only___2[[NPDES ID2]:[ECHO BFR]],3,FALSE)</f>
        <v>CA</v>
      </c>
      <c r="AW1623" t="s">
        <v>41</v>
      </c>
      <c r="AX1623" t="str">
        <f>VLOOKUP(Sheet1[[#This Row],[NPDES ID2]],Combined_Sheet__Major_Only___2[[NPDES ID2]:[ECHO BFR]],27,FALSE)</f>
        <v>other</v>
      </c>
      <c r="AY1623" t="str">
        <f>VLOOKUP(Sheet1[[#This Row],[NPDES ID2]],Combined_Sheet__Major_Only___2[[NPDES ID2]:[ECHO BFR]],28,FALSE)</f>
        <v>-</v>
      </c>
      <c r="AZ1623" t="str">
        <f>VLOOKUP(Sheet1[[#This Row],[NPDES ID2]],Combined_Sheet__Major_Only___2[[NPDES ID2]:[ECHO BFR]],29,FALSE)</f>
        <v>thickening</v>
      </c>
      <c r="BA1623">
        <f>VLOOKUP(Sheet1[[#This Row],[NPDES ID2]],Combined_Sheet__Major_Only___2[[NPDES ID2]:[ECHO BFR]],17,FALSE)</f>
        <v>34.3933923694632</v>
      </c>
      <c r="BB1623">
        <f>VLOOKUP(Sheet1[[#This Row],[NPDES ID2]],Combined_Sheet__Major_Only___2[[NPDES ID2]:[ECHO BFR]],18,FALSE)</f>
        <v>-118.931731884718</v>
      </c>
      <c r="BC1623" s="2" t="str">
        <f>IF(ISNUMBER(SEARCH("aerobic",$AW1623)),"aerobic","")</f>
        <v>aerobic</v>
      </c>
      <c r="BD1623" s="2" t="str">
        <f>IF(ISNUMBER(SEARCH("anaer",$AW1623)),"anaer","")</f>
        <v/>
      </c>
      <c r="BE1623" s="2" t="str">
        <f>IF(ISNUMBER(SEARCH("thickening",$AZ1623)),"thickening","")</f>
        <v>thickening</v>
      </c>
      <c r="BF1623" s="3" t="str">
        <f>IF(ISNUMBER(SEARCH("airDry",$AW1623)),"airDry","")</f>
        <v/>
      </c>
      <c r="BG1623" s="3" t="str">
        <f>IF(ISNUMBER(SEARCH("heatDry",$AY1623)),"heatDry","")</f>
        <v/>
      </c>
      <c r="BH1623" s="3" t="str">
        <f>IF(AND(ISNUMBER(SEARCH("aerobic",$AW1623)),ISNUMBER(SEARCH("anaer",$AW1623))),"Combined Aer and Anaer.","")</f>
        <v/>
      </c>
    </row>
    <row r="1624" spans="1:60" x14ac:dyDescent="0.25">
      <c r="A1624" s="5">
        <v>1916</v>
      </c>
      <c r="B1624" t="s">
        <v>9042</v>
      </c>
      <c r="C1624">
        <v>3245.82</v>
      </c>
      <c r="D1624">
        <v>705.29516707260996</v>
      </c>
      <c r="E1624">
        <v>702.84536776869822</v>
      </c>
      <c r="F1624">
        <v>570.43212046149711</v>
      </c>
      <c r="G1624">
        <v>821.61063323129076</v>
      </c>
      <c r="H1624">
        <v>-109.2020942378668</v>
      </c>
      <c r="I1624">
        <v>-110.7050151291398</v>
      </c>
      <c r="J1624">
        <v>-129.97110128331099</v>
      </c>
      <c r="K1624">
        <v>-87.387841221312868</v>
      </c>
      <c r="L1624">
        <v>2255.454134934078</v>
      </c>
      <c r="M1624">
        <v>2247.3801483005482</v>
      </c>
      <c r="N1624">
        <v>2219.1840013628389</v>
      </c>
      <c r="O1624">
        <v>2315.240367946381</v>
      </c>
      <c r="P1624">
        <v>76.022612547193944</v>
      </c>
      <c r="Q1624">
        <v>76.759051388763879</v>
      </c>
      <c r="R1624">
        <v>62.109495881809544</v>
      </c>
      <c r="S1624">
        <v>88.943268513792418</v>
      </c>
      <c r="T1624">
        <v>58629.468647789239</v>
      </c>
      <c r="U1624">
        <v>58629.567777209682</v>
      </c>
      <c r="V1624">
        <v>58589.313515842972</v>
      </c>
      <c r="W1624">
        <v>58669.770542760401</v>
      </c>
      <c r="X1624">
        <v>3797.5298976451968</v>
      </c>
      <c r="Y1624">
        <v>3810.8067486460541</v>
      </c>
      <c r="Z1624">
        <v>3696.910646387525</v>
      </c>
      <c r="AA1624">
        <v>3859.9670063707799</v>
      </c>
      <c r="AB1624">
        <v>581.11767974958741</v>
      </c>
      <c r="AC1624">
        <v>574.23257834780441</v>
      </c>
      <c r="AD1624">
        <v>506.48161917145052</v>
      </c>
      <c r="AE1624">
        <v>671.14299591832105</v>
      </c>
      <c r="AF1624">
        <v>68.107720261617089</v>
      </c>
      <c r="AG1624">
        <v>67.864981058471415</v>
      </c>
      <c r="AH1624">
        <v>67.011868539399259</v>
      </c>
      <c r="AI1624">
        <v>69.911709734716993</v>
      </c>
      <c r="AJ1624">
        <v>0.60852367702713228</v>
      </c>
      <c r="AK1624">
        <v>0.60852353575875173</v>
      </c>
      <c r="AL1624">
        <v>0.60844717476118992</v>
      </c>
      <c r="AM1624">
        <v>0.60859891185480164</v>
      </c>
      <c r="AN1624">
        <v>0.95842792054709336</v>
      </c>
      <c r="AO1624">
        <v>0.95842792054709325</v>
      </c>
      <c r="AP1624">
        <v>0.95842792054709325</v>
      </c>
      <c r="AQ1624">
        <v>0.95842792054709325</v>
      </c>
      <c r="AR1624">
        <v>16.26037915331429</v>
      </c>
      <c r="AS1624">
        <v>16.2603791533143</v>
      </c>
      <c r="AT1624">
        <v>16.2603791533143</v>
      </c>
      <c r="AU1624">
        <v>16.2603791533143</v>
      </c>
      <c r="AV1624" t="str">
        <f>VLOOKUP(Sheet1[[#This Row],[NPDES ID2]],Combined_Sheet__Major_Only___2[[NPDES ID2]:[ECHO BFR]],3,FALSE)</f>
        <v>TX</v>
      </c>
      <c r="AW1624" t="s">
        <v>41</v>
      </c>
      <c r="AX1624" t="str">
        <f>VLOOKUP(Sheet1[[#This Row],[NPDES ID2]],Combined_Sheet__Major_Only___2[[NPDES ID2]:[ECHO BFR]],27,FALSE)</f>
        <v>other</v>
      </c>
      <c r="AY1624" t="str">
        <f>VLOOKUP(Sheet1[[#This Row],[NPDES ID2]],Combined_Sheet__Major_Only___2[[NPDES ID2]:[ECHO BFR]],28,FALSE)</f>
        <v>-</v>
      </c>
      <c r="AZ1624" t="str">
        <f>VLOOKUP(Sheet1[[#This Row],[NPDES ID2]],Combined_Sheet__Major_Only___2[[NPDES ID2]:[ECHO BFR]],29,FALSE)</f>
        <v>thickening</v>
      </c>
      <c r="BA1624">
        <f>VLOOKUP(Sheet1[[#This Row],[NPDES ID2]],Combined_Sheet__Major_Only___2[[NPDES ID2]:[ECHO BFR]],17,FALSE)</f>
        <v>30.616972000000001</v>
      </c>
      <c r="BB1624">
        <f>VLOOKUP(Sheet1[[#This Row],[NPDES ID2]],Combined_Sheet__Major_Only___2[[NPDES ID2]:[ECHO BFR]],18,FALSE)</f>
        <v>-97.84675</v>
      </c>
      <c r="BC1624" s="2" t="str">
        <f>IF(ISNUMBER(SEARCH("aerobic",$AW1624)),"aerobic","")</f>
        <v>aerobic</v>
      </c>
      <c r="BD1624" s="2" t="str">
        <f>IF(ISNUMBER(SEARCH("anaer",$AW1624)),"anaer","")</f>
        <v/>
      </c>
      <c r="BE1624" s="2" t="str">
        <f>IF(ISNUMBER(SEARCH("thickening",$AZ1624)),"thickening","")</f>
        <v>thickening</v>
      </c>
      <c r="BF1624" s="3" t="str">
        <f>IF(ISNUMBER(SEARCH("airDry",$AW1624)),"airDry","")</f>
        <v/>
      </c>
      <c r="BG1624" s="3" t="str">
        <f>IF(ISNUMBER(SEARCH("heatDry",$AY1624)),"heatDry","")</f>
        <v/>
      </c>
      <c r="BH1624" s="3" t="str">
        <f>IF(AND(ISNUMBER(SEARCH("aerobic",$AW1624)),ISNUMBER(SEARCH("anaer",$AW1624))),"Combined Aer and Anaer.","")</f>
        <v/>
      </c>
    </row>
    <row r="1625" spans="1:60" x14ac:dyDescent="0.25">
      <c r="A1625" s="5">
        <v>1305</v>
      </c>
      <c r="B1625" t="s">
        <v>6211</v>
      </c>
      <c r="C1625">
        <v>177.19</v>
      </c>
      <c r="D1625">
        <v>635.76779042655176</v>
      </c>
      <c r="E1625">
        <v>632.28165781850157</v>
      </c>
      <c r="F1625">
        <v>460.19022779822637</v>
      </c>
      <c r="G1625">
        <v>809.51469574316923</v>
      </c>
      <c r="H1625">
        <v>-110.356964552427</v>
      </c>
      <c r="I1625">
        <v>-111.7763161645446</v>
      </c>
      <c r="J1625">
        <v>-131.13361533338011</v>
      </c>
      <c r="K1625">
        <v>-88.81620011583442</v>
      </c>
      <c r="L1625">
        <v>122.65125217313989</v>
      </c>
      <c r="M1625">
        <v>122.20716618911401</v>
      </c>
      <c r="N1625">
        <v>120.65394643792931</v>
      </c>
      <c r="O1625">
        <v>125.9423230261248</v>
      </c>
      <c r="P1625">
        <v>4.1516275411643928</v>
      </c>
      <c r="Q1625">
        <v>4.1908225256759506</v>
      </c>
      <c r="R1625">
        <v>3.393555421264987</v>
      </c>
      <c r="S1625">
        <v>4.8516523956495838</v>
      </c>
      <c r="T1625">
        <v>58618.58170990026</v>
      </c>
      <c r="U1625">
        <v>58618.680821473019</v>
      </c>
      <c r="V1625">
        <v>58578.433807649941</v>
      </c>
      <c r="W1625">
        <v>58658.876348751612</v>
      </c>
      <c r="X1625">
        <v>3811.5306430189639</v>
      </c>
      <c r="Y1625">
        <v>3824.965224381699</v>
      </c>
      <c r="Z1625">
        <v>3709.347006436692</v>
      </c>
      <c r="AA1625">
        <v>3874.9699294802049</v>
      </c>
      <c r="AB1625">
        <v>585.30531629610232</v>
      </c>
      <c r="AC1625">
        <v>578.31283530669111</v>
      </c>
      <c r="AD1625">
        <v>509.91873875235672</v>
      </c>
      <c r="AE1625">
        <v>676.37555878866476</v>
      </c>
      <c r="AF1625">
        <v>67.836305114192967</v>
      </c>
      <c r="AG1625">
        <v>67.59074726169564</v>
      </c>
      <c r="AH1625">
        <v>66.731596440018095</v>
      </c>
      <c r="AI1625">
        <v>69.656465135161213</v>
      </c>
      <c r="AJ1625">
        <v>0.60520344470534138</v>
      </c>
      <c r="AK1625">
        <v>0.60520343720036007</v>
      </c>
      <c r="AL1625">
        <v>0.60519926934106649</v>
      </c>
      <c r="AM1625">
        <v>0.60520755033343132</v>
      </c>
      <c r="AN1625">
        <v>0.9584206600233266</v>
      </c>
      <c r="AO1625">
        <v>0.95842066002332682</v>
      </c>
      <c r="AP1625">
        <v>0.95842066002332682</v>
      </c>
      <c r="AQ1625">
        <v>0.95842066002332682</v>
      </c>
      <c r="AR1625">
        <v>16.160723574637611</v>
      </c>
      <c r="AS1625">
        <v>16.160723574637611</v>
      </c>
      <c r="AT1625">
        <v>16.160723574637611</v>
      </c>
      <c r="AU1625">
        <v>16.160723574637611</v>
      </c>
      <c r="AV1625" t="str">
        <f>VLOOKUP(Sheet1[[#This Row],[NPDES ID2]],Combined_Sheet__Major_Only___2[[NPDES ID2]:[ECHO BFR]],3,FALSE)</f>
        <v>TX</v>
      </c>
      <c r="AW1625" t="s">
        <v>41</v>
      </c>
      <c r="AX1625" t="str">
        <f>VLOOKUP(Sheet1[[#This Row],[NPDES ID2]],Combined_Sheet__Major_Only___2[[NPDES ID2]:[ECHO BFR]],27,FALSE)</f>
        <v>-</v>
      </c>
      <c r="AY1625" t="str">
        <f>VLOOKUP(Sheet1[[#This Row],[NPDES ID2]],Combined_Sheet__Major_Only___2[[NPDES ID2]:[ECHO BFR]],28,FALSE)</f>
        <v>-</v>
      </c>
      <c r="AZ1625" t="str">
        <f>VLOOKUP(Sheet1[[#This Row],[NPDES ID2]],Combined_Sheet__Major_Only___2[[NPDES ID2]:[ECHO BFR]],29,FALSE)</f>
        <v>thickening</v>
      </c>
      <c r="BA1625">
        <f>VLOOKUP(Sheet1[[#This Row],[NPDES ID2]],Combined_Sheet__Major_Only___2[[NPDES ID2]:[ECHO BFR]],17,FALSE)</f>
        <v>30.071361</v>
      </c>
      <c r="BB1625">
        <f>VLOOKUP(Sheet1[[#This Row],[NPDES ID2]],Combined_Sheet__Major_Only___2[[NPDES ID2]:[ECHO BFR]],18,FALSE)</f>
        <v>-95.471722</v>
      </c>
      <c r="BC1625" s="2" t="str">
        <f>IF(ISNUMBER(SEARCH("aerobic",$AW1625)),"aerobic","")</f>
        <v>aerobic</v>
      </c>
      <c r="BD1625" s="2" t="str">
        <f>IF(ISNUMBER(SEARCH("anaer",$AW1625)),"anaer","")</f>
        <v/>
      </c>
      <c r="BE1625" s="2" t="str">
        <f>IF(ISNUMBER(SEARCH("thickening",$AZ1625)),"thickening","")</f>
        <v>thickening</v>
      </c>
      <c r="BF1625" s="4" t="str">
        <f>IF(ISNUMBER(SEARCH("airDry",$AW1625)),"airDry","")</f>
        <v/>
      </c>
      <c r="BG1625" s="4" t="str">
        <f>IF(ISNUMBER(SEARCH("heatDry",$AY1625)),"heatDry","")</f>
        <v/>
      </c>
      <c r="BH1625" s="4" t="str">
        <f>IF(AND(ISNUMBER(SEARCH("aerobic",$AW1625)),ISNUMBER(SEARCH("anaer",$AW1625))),"Combined Aer and Anaer.","")</f>
        <v/>
      </c>
    </row>
    <row r="1626" spans="1:60" x14ac:dyDescent="0.25">
      <c r="A1626" s="5">
        <v>1251</v>
      </c>
      <c r="B1626" t="s">
        <v>5976</v>
      </c>
      <c r="C1626">
        <v>211.96</v>
      </c>
      <c r="D1626">
        <v>551.45446260243102</v>
      </c>
      <c r="E1626">
        <v>548.03354089290553</v>
      </c>
      <c r="F1626">
        <v>404.91980006901741</v>
      </c>
      <c r="G1626">
        <v>696.00588441095385</v>
      </c>
      <c r="H1626">
        <v>-109.2753607699219</v>
      </c>
      <c r="I1626">
        <v>-110.64830702657289</v>
      </c>
      <c r="J1626">
        <v>-130.09356881609571</v>
      </c>
      <c r="K1626">
        <v>-87.780692704775035</v>
      </c>
      <c r="L1626">
        <v>148.0534302143366</v>
      </c>
      <c r="M1626">
        <v>147.53235227633749</v>
      </c>
      <c r="N1626">
        <v>145.70988088061509</v>
      </c>
      <c r="O1626">
        <v>151.9150423850092</v>
      </c>
      <c r="P1626">
        <v>4.9636042848725834</v>
      </c>
      <c r="Q1626">
        <v>5.0135345915424203</v>
      </c>
      <c r="R1626">
        <v>4.0522703069693007</v>
      </c>
      <c r="S1626">
        <v>5.8143892125019896</v>
      </c>
      <c r="T1626">
        <v>58567.223386393351</v>
      </c>
      <c r="U1626">
        <v>58567.322413771057</v>
      </c>
      <c r="V1626">
        <v>58527.109589698543</v>
      </c>
      <c r="W1626">
        <v>58607.483795036787</v>
      </c>
      <c r="X1626">
        <v>3773.8299747717301</v>
      </c>
      <c r="Y1626">
        <v>3786.8258433924079</v>
      </c>
      <c r="Z1626">
        <v>3675.381363699863</v>
      </c>
      <c r="AA1626">
        <v>3834.887698873702</v>
      </c>
      <c r="AB1626">
        <v>574.63665060295818</v>
      </c>
      <c r="AC1626">
        <v>567.86423866533221</v>
      </c>
      <c r="AD1626">
        <v>501.21313556955351</v>
      </c>
      <c r="AE1626">
        <v>662.95175454518176</v>
      </c>
      <c r="AF1626">
        <v>68.453328639988285</v>
      </c>
      <c r="AG1626">
        <v>68.212475046422796</v>
      </c>
      <c r="AH1626">
        <v>67.369736087046775</v>
      </c>
      <c r="AI1626">
        <v>70.238677447480782</v>
      </c>
      <c r="AJ1626">
        <v>0.61275175747705612</v>
      </c>
      <c r="AK1626">
        <v>0.61275174850379166</v>
      </c>
      <c r="AL1626">
        <v>0.6127467666703279</v>
      </c>
      <c r="AM1626">
        <v>0.61275666493526237</v>
      </c>
      <c r="AN1626">
        <v>0.958386374810692</v>
      </c>
      <c r="AO1626">
        <v>0.95838637481069233</v>
      </c>
      <c r="AP1626">
        <v>0.95838637481069233</v>
      </c>
      <c r="AQ1626">
        <v>0.95838637481069233</v>
      </c>
      <c r="AR1626">
        <v>16.39287641644875</v>
      </c>
      <c r="AS1626">
        <v>16.39287641644875</v>
      </c>
      <c r="AT1626">
        <v>16.39287641644875</v>
      </c>
      <c r="AU1626">
        <v>16.39287641644875</v>
      </c>
      <c r="AV1626" t="str">
        <f>VLOOKUP(Sheet1[[#This Row],[NPDES ID2]],Combined_Sheet__Major_Only___2[[NPDES ID2]:[ECHO BFR]],3,FALSE)</f>
        <v>MA</v>
      </c>
      <c r="AW1626" t="s">
        <v>41</v>
      </c>
      <c r="AX1626" t="str">
        <f>VLOOKUP(Sheet1[[#This Row],[NPDES ID2]],Combined_Sheet__Major_Only___2[[NPDES ID2]:[ECHO BFR]],27,FALSE)</f>
        <v>-</v>
      </c>
      <c r="AY1626" t="str">
        <f>VLOOKUP(Sheet1[[#This Row],[NPDES ID2]],Combined_Sheet__Major_Only___2[[NPDES ID2]:[ECHO BFR]],28,FALSE)</f>
        <v>-</v>
      </c>
      <c r="AZ1626" t="str">
        <f>VLOOKUP(Sheet1[[#This Row],[NPDES ID2]],Combined_Sheet__Major_Only___2[[NPDES ID2]:[ECHO BFR]],29,FALSE)</f>
        <v>thickening, preliminaryOps</v>
      </c>
      <c r="BA1626">
        <f>VLOOKUP(Sheet1[[#This Row],[NPDES ID2]],Combined_Sheet__Major_Only___2[[NPDES ID2]:[ECHO BFR]],17,FALSE)</f>
        <v>42.189427999999999</v>
      </c>
      <c r="BB1626">
        <f>VLOOKUP(Sheet1[[#This Row],[NPDES ID2]],Combined_Sheet__Major_Only___2[[NPDES ID2]:[ECHO BFR]],18,FALSE)</f>
        <v>-73.358981999999997</v>
      </c>
      <c r="BC1626" s="2" t="str">
        <f>IF(ISNUMBER(SEARCH("aerobic",$AW1626)),"aerobic","")</f>
        <v>aerobic</v>
      </c>
      <c r="BD1626" s="2" t="str">
        <f>IF(ISNUMBER(SEARCH("anaer",$AW1626)),"anaer","")</f>
        <v/>
      </c>
      <c r="BE1626" s="2" t="str">
        <f>IF(ISNUMBER(SEARCH("thickening",$AZ1626)),"thickening","")</f>
        <v>thickening</v>
      </c>
      <c r="BF1626" s="4" t="str">
        <f>IF(ISNUMBER(SEARCH("airDry",$AW1626)),"airDry","")</f>
        <v/>
      </c>
      <c r="BG1626" s="4" t="str">
        <f>IF(ISNUMBER(SEARCH("heatDry",$AY1626)),"heatDry","")</f>
        <v/>
      </c>
      <c r="BH1626" s="4" t="str">
        <f>IF(AND(ISNUMBER(SEARCH("aerobic",$AW1626)),ISNUMBER(SEARCH("anaer",$AW1626))),"Combined Aer and Anaer.","")</f>
        <v/>
      </c>
    </row>
    <row r="1627" spans="1:60" x14ac:dyDescent="0.25">
      <c r="A1627" s="5">
        <v>1944</v>
      </c>
      <c r="B1627" t="s">
        <v>9168</v>
      </c>
      <c r="C1627">
        <v>2489</v>
      </c>
      <c r="D1627">
        <v>564.7250850810301</v>
      </c>
      <c r="E1627">
        <v>560.3173288606356</v>
      </c>
      <c r="F1627">
        <v>461.74018104803218</v>
      </c>
      <c r="G1627">
        <v>655.92846888335202</v>
      </c>
      <c r="H1627">
        <v>-107.31151028245139</v>
      </c>
      <c r="I1627">
        <v>-108.7325484379608</v>
      </c>
      <c r="J1627">
        <v>-128.1705966051577</v>
      </c>
      <c r="K1627">
        <v>-85.677340946912608</v>
      </c>
      <c r="L1627">
        <v>1760.4895197935809</v>
      </c>
      <c r="M1627">
        <v>1754.534649354702</v>
      </c>
      <c r="N1627">
        <v>1733.731440517995</v>
      </c>
      <c r="O1627">
        <v>1804.592653233017</v>
      </c>
      <c r="P1627">
        <v>58.23621532290165</v>
      </c>
      <c r="Q1627">
        <v>58.897239340460828</v>
      </c>
      <c r="R1627">
        <v>47.462115547229097</v>
      </c>
      <c r="S1627">
        <v>68.452427103286581</v>
      </c>
      <c r="T1627">
        <v>58565.275828250909</v>
      </c>
      <c r="U1627">
        <v>58565.374852435867</v>
      </c>
      <c r="V1627">
        <v>58525.163324872323</v>
      </c>
      <c r="W1627">
        <v>58605.534938851211</v>
      </c>
      <c r="X1627">
        <v>3726.6423742259581</v>
      </c>
      <c r="Y1627">
        <v>3739.0489814807102</v>
      </c>
      <c r="Z1627">
        <v>3633.126724335305</v>
      </c>
      <c r="AA1627">
        <v>3784.554637001821</v>
      </c>
      <c r="AB1627">
        <v>561.02925439267301</v>
      </c>
      <c r="AC1627">
        <v>554.54931676642195</v>
      </c>
      <c r="AD1627">
        <v>490.08725640696969</v>
      </c>
      <c r="AE1627">
        <v>645.87729193730479</v>
      </c>
      <c r="AF1627">
        <v>69.323419320956361</v>
      </c>
      <c r="AG1627">
        <v>69.089746440778299</v>
      </c>
      <c r="AH1627">
        <v>68.269295731716483</v>
      </c>
      <c r="AI1627">
        <v>71.059044289780587</v>
      </c>
      <c r="AJ1627">
        <v>0.62339816189164943</v>
      </c>
      <c r="AK1627">
        <v>0.62339805452807817</v>
      </c>
      <c r="AL1627">
        <v>0.62333960343847128</v>
      </c>
      <c r="AM1627">
        <v>0.62345574808072401</v>
      </c>
      <c r="AN1627">
        <v>0.95838507356896729</v>
      </c>
      <c r="AO1627">
        <v>0.95838507356896729</v>
      </c>
      <c r="AP1627">
        <v>0.95838507356896729</v>
      </c>
      <c r="AQ1627">
        <v>0.95838507356896729</v>
      </c>
      <c r="AR1627">
        <v>16.718521075165491</v>
      </c>
      <c r="AS1627">
        <v>16.718521075165491</v>
      </c>
      <c r="AT1627">
        <v>16.718521075165491</v>
      </c>
      <c r="AU1627">
        <v>16.718521075165491</v>
      </c>
      <c r="AV1627" t="str">
        <f>VLOOKUP(Sheet1[[#This Row],[NPDES ID2]],Combined_Sheet__Major_Only___2[[NPDES ID2]:[ECHO BFR]],3,FALSE)</f>
        <v>NC</v>
      </c>
      <c r="AW1627" t="s">
        <v>12185</v>
      </c>
      <c r="AX1627" t="str">
        <f>VLOOKUP(Sheet1[[#This Row],[NPDES ID2]],Combined_Sheet__Major_Only___2[[NPDES ID2]:[ECHO BFR]],27,FALSE)</f>
        <v>-</v>
      </c>
      <c r="AY1627" t="str">
        <f>VLOOKUP(Sheet1[[#This Row],[NPDES ID2]],Combined_Sheet__Major_Only___2[[NPDES ID2]:[ECHO BFR]],28,FALSE)</f>
        <v>-</v>
      </c>
      <c r="AZ1627" t="str">
        <f>VLOOKUP(Sheet1[[#This Row],[NPDES ID2]],Combined_Sheet__Major_Only___2[[NPDES ID2]:[ECHO BFR]],29,FALSE)</f>
        <v>thickening</v>
      </c>
      <c r="BA1627">
        <f>VLOOKUP(Sheet1[[#This Row],[NPDES ID2]],Combined_Sheet__Major_Only___2[[NPDES ID2]:[ECHO BFR]],17,FALSE)</f>
        <v>35.904318000000004</v>
      </c>
      <c r="BB1627">
        <f>VLOOKUP(Sheet1[[#This Row],[NPDES ID2]],Combined_Sheet__Major_Only___2[[NPDES ID2]:[ECHO BFR]],18,FALSE)</f>
        <v>-78.976588000000007</v>
      </c>
      <c r="BC1627" s="2" t="str">
        <f>IF(ISNUMBER(SEARCH("aerobic",$AW1627)),"aerobic","")</f>
        <v/>
      </c>
      <c r="BD1627" s="2" t="str">
        <f>IF(ISNUMBER(SEARCH("anaer",$AW1627)),"anaer","")</f>
        <v>anaer</v>
      </c>
      <c r="BE1627" s="2" t="str">
        <f>IF(ISNUMBER(SEARCH("thickening",$AZ1627)),"thickening","")</f>
        <v>thickening</v>
      </c>
      <c r="BF1627" s="3" t="str">
        <f>IF(ISNUMBER(SEARCH("airDry",$AW1627)),"airDry","")</f>
        <v/>
      </c>
      <c r="BG1627" s="3" t="str">
        <f>IF(ISNUMBER(SEARCH("heatDry",$AY1627)),"heatDry","")</f>
        <v/>
      </c>
      <c r="BH1627" s="3" t="str">
        <f>IF(AND(ISNUMBER(SEARCH("aerobic",$AW1627)),ISNUMBER(SEARCH("anaer",$AW1627))),"Combined Aer and Anaer.","")</f>
        <v/>
      </c>
    </row>
    <row r="1628" spans="1:60" x14ac:dyDescent="0.25">
      <c r="A1628" s="5">
        <v>1982</v>
      </c>
      <c r="B1628" t="s">
        <v>9337</v>
      </c>
      <c r="C1628">
        <v>1882.6</v>
      </c>
      <c r="D1628">
        <v>415.80131476926698</v>
      </c>
      <c r="E1628">
        <v>416.39894972045261</v>
      </c>
      <c r="F1628">
        <v>347.62840339298361</v>
      </c>
      <c r="G1628">
        <v>486.96573860746702</v>
      </c>
      <c r="H1628">
        <v>-135.9246205581166</v>
      </c>
      <c r="I1628">
        <v>-137.10547869399349</v>
      </c>
      <c r="J1628">
        <v>-156.49738684791751</v>
      </c>
      <c r="K1628">
        <v>-112.8875672728484</v>
      </c>
      <c r="L1628">
        <v>1495.789648592206</v>
      </c>
      <c r="M1628">
        <v>1487.225154201466</v>
      </c>
      <c r="N1628">
        <v>1457.2930107960069</v>
      </c>
      <c r="O1628">
        <v>1559.23425834267</v>
      </c>
      <c r="P1628">
        <v>60.6575606494848</v>
      </c>
      <c r="Q1628">
        <v>60.397354407252237</v>
      </c>
      <c r="R1628">
        <v>50.765245476336531</v>
      </c>
      <c r="S1628">
        <v>68.482004001243013</v>
      </c>
      <c r="T1628">
        <v>58556.8470356783</v>
      </c>
      <c r="U1628">
        <v>58556.946046045363</v>
      </c>
      <c r="V1628">
        <v>58516.740129613478</v>
      </c>
      <c r="W1628">
        <v>58597.100528507159</v>
      </c>
      <c r="X1628">
        <v>4522.6769809097259</v>
      </c>
      <c r="Y1628">
        <v>4546.2935076395497</v>
      </c>
      <c r="Z1628">
        <v>4334.382719209998</v>
      </c>
      <c r="AA1628">
        <v>4640.5298594368769</v>
      </c>
      <c r="AB1628">
        <v>843.11294626489212</v>
      </c>
      <c r="AC1628">
        <v>831.295255677672</v>
      </c>
      <c r="AD1628">
        <v>710.93151174076922</v>
      </c>
      <c r="AE1628">
        <v>1013.432994414786</v>
      </c>
      <c r="AF1628">
        <v>57.131208776594477</v>
      </c>
      <c r="AG1628">
        <v>56.804725641631528</v>
      </c>
      <c r="AH1628">
        <v>55.660483516578672</v>
      </c>
      <c r="AI1628">
        <v>59.553626175525572</v>
      </c>
      <c r="AJ1628">
        <v>0.4744769451509292</v>
      </c>
      <c r="AK1628">
        <v>0.47447686758649521</v>
      </c>
      <c r="AL1628">
        <v>0.47443459510470931</v>
      </c>
      <c r="AM1628">
        <v>0.47451859182198042</v>
      </c>
      <c r="AN1628">
        <v>0.95837944101615402</v>
      </c>
      <c r="AO1628">
        <v>0.95837944101615458</v>
      </c>
      <c r="AP1628">
        <v>0.95837944101615458</v>
      </c>
      <c r="AQ1628">
        <v>0.95837944101615458</v>
      </c>
      <c r="AR1628">
        <v>12.138364729269441</v>
      </c>
      <c r="AS1628">
        <v>12.138364729269449</v>
      </c>
      <c r="AT1628">
        <v>12.138364729269449</v>
      </c>
      <c r="AU1628">
        <v>12.138364729269449</v>
      </c>
      <c r="AV1628" t="str">
        <f>VLOOKUP(Sheet1[[#This Row],[NPDES ID2]],Combined_Sheet__Major_Only___2[[NPDES ID2]:[ECHO BFR]],3,FALSE)</f>
        <v>PA</v>
      </c>
      <c r="AW1628" t="s">
        <v>87</v>
      </c>
      <c r="AX1628" t="str">
        <f>VLOOKUP(Sheet1[[#This Row],[NPDES ID2]],Combined_Sheet__Major_Only___2[[NPDES ID2]:[ECHO BFR]],27,FALSE)</f>
        <v>-</v>
      </c>
      <c r="AY1628" t="str">
        <f>VLOOKUP(Sheet1[[#This Row],[NPDES ID2]],Combined_Sheet__Major_Only___2[[NPDES ID2]:[ECHO BFR]],28,FALSE)</f>
        <v>-</v>
      </c>
      <c r="AZ1628" t="str">
        <f>VLOOKUP(Sheet1[[#This Row],[NPDES ID2]],Combined_Sheet__Major_Only___2[[NPDES ID2]:[ECHO BFR]],29,FALSE)</f>
        <v>thickening, preliminaryOps</v>
      </c>
      <c r="BA1628">
        <f>VLOOKUP(Sheet1[[#This Row],[NPDES ID2]],Combined_Sheet__Major_Only___2[[NPDES ID2]:[ECHO BFR]],17,FALSE)</f>
        <v>39.997149999999998</v>
      </c>
      <c r="BB1628">
        <f>VLOOKUP(Sheet1[[#This Row],[NPDES ID2]],Combined_Sheet__Major_Only___2[[NPDES ID2]:[ECHO BFR]],18,FALSE)</f>
        <v>-75.701599999999999</v>
      </c>
      <c r="BC1628" s="2" t="str">
        <f>IF(ISNUMBER(SEARCH("aerobic",$AW1628)),"aerobic","")</f>
        <v/>
      </c>
      <c r="BD1628" s="2" t="str">
        <f>IF(ISNUMBER(SEARCH("anaer",$AW1628)),"anaer","")</f>
        <v/>
      </c>
      <c r="BE1628" s="2" t="str">
        <f>IF(ISNUMBER(SEARCH("thickening",$AZ1628)),"thickening","")</f>
        <v>thickening</v>
      </c>
      <c r="BF1628" s="3" t="str">
        <f>IF(ISNUMBER(SEARCH("airDry",$AW1628)),"airDry","")</f>
        <v/>
      </c>
      <c r="BG1628" s="3" t="str">
        <f>IF(ISNUMBER(SEARCH("heatDry",$AY1628)),"heatDry","")</f>
        <v/>
      </c>
      <c r="BH1628" s="3" t="str">
        <f>IF(AND(ISNUMBER(SEARCH("aerobic",$AW1628)),ISNUMBER(SEARCH("anaer",$AW1628))),"Combined Aer and Anaer.","")</f>
        <v/>
      </c>
    </row>
    <row r="1629" spans="1:60" x14ac:dyDescent="0.25">
      <c r="A1629" s="5">
        <v>216</v>
      </c>
      <c r="B1629" t="s">
        <v>1133</v>
      </c>
      <c r="C1629">
        <v>2751</v>
      </c>
      <c r="D1629">
        <v>621.45342524667581</v>
      </c>
      <c r="E1629">
        <v>616.98056704020905</v>
      </c>
      <c r="F1629">
        <v>507.74995881120719</v>
      </c>
      <c r="G1629">
        <v>721.07715607774639</v>
      </c>
      <c r="H1629">
        <v>-109.6915344030571</v>
      </c>
      <c r="I1629">
        <v>-111.18034497839299</v>
      </c>
      <c r="J1629">
        <v>-130.44949865078951</v>
      </c>
      <c r="K1629">
        <v>-87.905357103816058</v>
      </c>
      <c r="L1629">
        <v>1905.4872712977619</v>
      </c>
      <c r="M1629">
        <v>1898.5982284933821</v>
      </c>
      <c r="N1629">
        <v>1874.534127831334</v>
      </c>
      <c r="O1629">
        <v>1956.5061179395359</v>
      </c>
      <c r="P1629">
        <v>64.446854688864974</v>
      </c>
      <c r="Q1629">
        <v>65.057221431799803</v>
      </c>
      <c r="R1629">
        <v>52.675085684200482</v>
      </c>
      <c r="S1629">
        <v>75.334944012687529</v>
      </c>
      <c r="T1629">
        <v>58550.546395890153</v>
      </c>
      <c r="U1629">
        <v>58550.645395928179</v>
      </c>
      <c r="V1629">
        <v>58510.443673895337</v>
      </c>
      <c r="W1629">
        <v>58590.795689356681</v>
      </c>
      <c r="X1629">
        <v>3804.6259926045332</v>
      </c>
      <c r="Y1629">
        <v>3818.0336912254952</v>
      </c>
      <c r="Z1629">
        <v>3702.8402281834819</v>
      </c>
      <c r="AA1629">
        <v>3867.8104594259062</v>
      </c>
      <c r="AB1629">
        <v>583.94786717908437</v>
      </c>
      <c r="AC1629">
        <v>576.99293707786342</v>
      </c>
      <c r="AD1629">
        <v>508.74176605023757</v>
      </c>
      <c r="AE1629">
        <v>674.79621984906009</v>
      </c>
      <c r="AF1629">
        <v>67.888025004407893</v>
      </c>
      <c r="AG1629">
        <v>67.643492023870635</v>
      </c>
      <c r="AH1629">
        <v>66.784723483089692</v>
      </c>
      <c r="AI1629">
        <v>69.704544957176921</v>
      </c>
      <c r="AJ1629">
        <v>0.60583615202856489</v>
      </c>
      <c r="AK1629">
        <v>0.60583603288567556</v>
      </c>
      <c r="AL1629">
        <v>0.60577135911908042</v>
      </c>
      <c r="AM1629">
        <v>0.60589987011582247</v>
      </c>
      <c r="AN1629">
        <v>0.95837522960854638</v>
      </c>
      <c r="AO1629">
        <v>0.9583752296085466</v>
      </c>
      <c r="AP1629">
        <v>0.9583752296085466</v>
      </c>
      <c r="AQ1629">
        <v>0.9583752296085466</v>
      </c>
      <c r="AR1629">
        <v>16.178113064125711</v>
      </c>
      <c r="AS1629">
        <v>16.1781130641257</v>
      </c>
      <c r="AT1629">
        <v>16.1781130641257</v>
      </c>
      <c r="AU1629">
        <v>16.1781130641257</v>
      </c>
      <c r="AV1629" t="str">
        <f>VLOOKUP(Sheet1[[#This Row],[NPDES ID2]],Combined_Sheet__Major_Only___2[[NPDES ID2]:[ECHO BFR]],3,FALSE)</f>
        <v>UT</v>
      </c>
      <c r="AW1629" t="s">
        <v>12189</v>
      </c>
      <c r="AX1629" t="str">
        <f>VLOOKUP(Sheet1[[#This Row],[NPDES ID2]],Combined_Sheet__Major_Only___2[[NPDES ID2]:[ECHO BFR]],27,FALSE)</f>
        <v>methaneBioCaptureRecover, tempSludgeStore</v>
      </c>
      <c r="AY1629" t="str">
        <f>VLOOKUP(Sheet1[[#This Row],[NPDES ID2]],Combined_Sheet__Major_Only___2[[NPDES ID2]:[ECHO BFR]],28,FALSE)</f>
        <v>-</v>
      </c>
      <c r="AZ1629" t="str">
        <f>VLOOKUP(Sheet1[[#This Row],[NPDES ID2]],Combined_Sheet__Major_Only___2[[NPDES ID2]:[ECHO BFR]],29,FALSE)</f>
        <v>thickening, preliminaryOps</v>
      </c>
      <c r="BA1629">
        <f>VLOOKUP(Sheet1[[#This Row],[NPDES ID2]],Combined_Sheet__Major_Only___2[[NPDES ID2]:[ECHO BFR]],17,FALSE)</f>
        <v>41.271430000000002</v>
      </c>
      <c r="BB1629">
        <f>VLOOKUP(Sheet1[[#This Row],[NPDES ID2]],Combined_Sheet__Major_Only___2[[NPDES ID2]:[ECHO BFR]],18,FALSE)</f>
        <v>-112.04325</v>
      </c>
      <c r="BC1629" s="2" t="str">
        <f>IF(ISNUMBER(SEARCH("aerobic",$AW1629)),"aerobic","")</f>
        <v/>
      </c>
      <c r="BD1629" s="2" t="str">
        <f>IF(ISNUMBER(SEARCH("anaer",$AW1629)),"anaer","")</f>
        <v>anaer</v>
      </c>
      <c r="BE1629" s="2" t="str">
        <f>IF(ISNUMBER(SEARCH("thickening",$AZ1629)),"thickening","")</f>
        <v>thickening</v>
      </c>
      <c r="BF1629" s="3" t="str">
        <f>IF(ISNUMBER(SEARCH("airDry",$AW1629)),"airDry","")</f>
        <v/>
      </c>
      <c r="BG1629" s="3" t="str">
        <f>IF(ISNUMBER(SEARCH("heatDry",$AY1629)),"heatDry","")</f>
        <v/>
      </c>
      <c r="BH1629" s="3" t="str">
        <f>IF(AND(ISNUMBER(SEARCH("aerobic",$AW1629)),ISNUMBER(SEARCH("anaer",$AW1629))),"Combined Aer and Anaer.","")</f>
        <v/>
      </c>
    </row>
    <row r="1630" spans="1:60" x14ac:dyDescent="0.25">
      <c r="A1630" s="5">
        <v>1557</v>
      </c>
      <c r="B1630" t="s">
        <v>7326</v>
      </c>
      <c r="C1630">
        <v>90.3</v>
      </c>
      <c r="D1630">
        <v>1039.0749014405869</v>
      </c>
      <c r="E1630">
        <v>1020.255047891077</v>
      </c>
      <c r="F1630">
        <v>723.98740670794905</v>
      </c>
      <c r="G1630">
        <v>1352.8570908562781</v>
      </c>
      <c r="H1630">
        <v>-139.21789608916191</v>
      </c>
      <c r="I1630">
        <v>-140.42862449123569</v>
      </c>
      <c r="J1630">
        <v>-158.96865834756201</v>
      </c>
      <c r="K1630">
        <v>-116.38241301945111</v>
      </c>
      <c r="L1630">
        <v>67.564517622830451</v>
      </c>
      <c r="M1630">
        <v>67.158491316357981</v>
      </c>
      <c r="N1630">
        <v>65.738319991798733</v>
      </c>
      <c r="O1630">
        <v>70.573609804724285</v>
      </c>
      <c r="P1630">
        <v>2.8016043851694392</v>
      </c>
      <c r="Q1630">
        <v>2.7878760686354589</v>
      </c>
      <c r="R1630">
        <v>2.351335050689813</v>
      </c>
      <c r="S1630">
        <v>3.1510843753206932</v>
      </c>
      <c r="T1630">
        <v>58509.74289844399</v>
      </c>
      <c r="U1630">
        <v>58509.841831590173</v>
      </c>
      <c r="V1630">
        <v>58469.667272854422</v>
      </c>
      <c r="W1630">
        <v>58549.96499647059</v>
      </c>
      <c r="X1630">
        <v>4616.3021768867329</v>
      </c>
      <c r="Y1630">
        <v>4641.5034787169443</v>
      </c>
      <c r="Z1630">
        <v>4414.9084396130011</v>
      </c>
      <c r="AA1630">
        <v>4742.6520922436703</v>
      </c>
      <c r="AB1630">
        <v>886.23331861132965</v>
      </c>
      <c r="AC1630">
        <v>873.95561326046413</v>
      </c>
      <c r="AD1630">
        <v>743.14626460486897</v>
      </c>
      <c r="AE1630">
        <v>1073.228225400087</v>
      </c>
      <c r="AF1630">
        <v>55.924958114536231</v>
      </c>
      <c r="AG1630">
        <v>55.588909669693471</v>
      </c>
      <c r="AH1630">
        <v>54.413348358415298</v>
      </c>
      <c r="AI1630">
        <v>58.41562440380136</v>
      </c>
      <c r="AJ1630">
        <v>0.45977878007686268</v>
      </c>
      <c r="AK1630">
        <v>0.45977877647127469</v>
      </c>
      <c r="AL1630">
        <v>0.45977677295330011</v>
      </c>
      <c r="AM1630">
        <v>0.45978075367205212</v>
      </c>
      <c r="AN1630">
        <v>0.95834793551728981</v>
      </c>
      <c r="AO1630">
        <v>0.95834793551728947</v>
      </c>
      <c r="AP1630">
        <v>0.95834793551728947</v>
      </c>
      <c r="AQ1630">
        <v>0.95834793551728947</v>
      </c>
      <c r="AR1630">
        <v>11.68763873250456</v>
      </c>
      <c r="AS1630">
        <v>11.68763873250456</v>
      </c>
      <c r="AT1630">
        <v>11.68763873250456</v>
      </c>
      <c r="AU1630">
        <v>11.68763873250456</v>
      </c>
      <c r="AV1630" t="str">
        <f>VLOOKUP(Sheet1[[#This Row],[NPDES ID2]],Combined_Sheet__Major_Only___2[[NPDES ID2]:[ECHO BFR]],3,FALSE)</f>
        <v>ME</v>
      </c>
      <c r="AW1630" t="s">
        <v>54</v>
      </c>
      <c r="AX1630" t="str">
        <f>VLOOKUP(Sheet1[[#This Row],[NPDES ID2]],Combined_Sheet__Major_Only___2[[NPDES ID2]:[ECHO BFR]],27,FALSE)</f>
        <v>-</v>
      </c>
      <c r="AY1630" t="str">
        <f>VLOOKUP(Sheet1[[#This Row],[NPDES ID2]],Combined_Sheet__Major_Only___2[[NPDES ID2]:[ECHO BFR]],28,FALSE)</f>
        <v>highTempCompost</v>
      </c>
      <c r="AZ1630" t="str">
        <f>VLOOKUP(Sheet1[[#This Row],[NPDES ID2]],Combined_Sheet__Major_Only___2[[NPDES ID2]:[ECHO BFR]],29,FALSE)</f>
        <v>thickening</v>
      </c>
      <c r="BA1630">
        <f>VLOOKUP(Sheet1[[#This Row],[NPDES ID2]],Combined_Sheet__Major_Only___2[[NPDES ID2]:[ECHO BFR]],17,FALSE)</f>
        <v>45.374858000000003</v>
      </c>
      <c r="BB1630">
        <f>VLOOKUP(Sheet1[[#This Row],[NPDES ID2]],Combined_Sheet__Major_Only___2[[NPDES ID2]:[ECHO BFR]],18,FALSE)</f>
        <v>-68.507208000000006</v>
      </c>
      <c r="BC1630" s="2" t="str">
        <f>IF(ISNUMBER(SEARCH("aerobic",$AW1630)),"aerobic","")</f>
        <v/>
      </c>
      <c r="BD1630" s="2" t="str">
        <f>IF(ISNUMBER(SEARCH("anaer",$AW1630)),"anaer","")</f>
        <v/>
      </c>
      <c r="BE1630" s="2" t="str">
        <f>IF(ISNUMBER(SEARCH("thickening",$AZ1630)),"thickening","")</f>
        <v>thickening</v>
      </c>
      <c r="BF1630" s="4" t="str">
        <f>IF(ISNUMBER(SEARCH("airDry",$AW1630)),"airDry","")</f>
        <v/>
      </c>
      <c r="BG1630" s="4" t="str">
        <f>IF(ISNUMBER(SEARCH("heatDry",$AY1630)),"heatDry","")</f>
        <v/>
      </c>
      <c r="BH1630" s="4" t="str">
        <f>IF(AND(ISNUMBER(SEARCH("aerobic",$AW1630)),ISNUMBER(SEARCH("anaer",$AW1630))),"Combined Aer and Anaer.","")</f>
        <v/>
      </c>
    </row>
    <row r="1631" spans="1:60" x14ac:dyDescent="0.25">
      <c r="A1631" s="5">
        <v>464</v>
      </c>
      <c r="B1631" t="s">
        <v>2316</v>
      </c>
      <c r="C1631">
        <v>462.05</v>
      </c>
      <c r="D1631">
        <v>365.19421717708008</v>
      </c>
      <c r="E1631">
        <v>361.56236121528372</v>
      </c>
      <c r="F1631">
        <v>291.97338678034322</v>
      </c>
      <c r="G1631">
        <v>445.83654039449192</v>
      </c>
      <c r="H1631">
        <v>-109.9552142887064</v>
      </c>
      <c r="I1631">
        <v>-111.3463743046093</v>
      </c>
      <c r="J1631">
        <v>-130.74257591448199</v>
      </c>
      <c r="K1631">
        <v>-88.4025413342533</v>
      </c>
      <c r="L1631">
        <v>320.73954175197429</v>
      </c>
      <c r="M1631">
        <v>319.58835805904027</v>
      </c>
      <c r="N1631">
        <v>315.56258808882973</v>
      </c>
      <c r="O1631">
        <v>329.27018376667718</v>
      </c>
      <c r="P1631">
        <v>10.824035400209659</v>
      </c>
      <c r="Q1631">
        <v>10.928297203979829</v>
      </c>
      <c r="R1631">
        <v>8.8442177815784913</v>
      </c>
      <c r="S1631">
        <v>12.658698315570479</v>
      </c>
      <c r="T1631">
        <v>58463.157186014141</v>
      </c>
      <c r="U1631">
        <v>58463.256042789297</v>
      </c>
      <c r="V1631">
        <v>58423.112496629103</v>
      </c>
      <c r="W1631">
        <v>58503.348234767444</v>
      </c>
      <c r="X1631">
        <v>3790.6540224375099</v>
      </c>
      <c r="Y1631">
        <v>3803.9208731371982</v>
      </c>
      <c r="Z1631">
        <v>3689.8903778012109</v>
      </c>
      <c r="AA1631">
        <v>3853.1913099599851</v>
      </c>
      <c r="AB1631">
        <v>580.55817718512571</v>
      </c>
      <c r="AC1631">
        <v>573.6535649592505</v>
      </c>
      <c r="AD1631">
        <v>505.96687326737322</v>
      </c>
      <c r="AE1631">
        <v>670.54752105723946</v>
      </c>
      <c r="AF1631">
        <v>68.029651215350313</v>
      </c>
      <c r="AG1631">
        <v>67.785634444123332</v>
      </c>
      <c r="AH1631">
        <v>66.931520393627991</v>
      </c>
      <c r="AI1631">
        <v>69.838826874442589</v>
      </c>
      <c r="AJ1631">
        <v>0.60756859570993837</v>
      </c>
      <c r="AK1631">
        <v>0.60756857612023429</v>
      </c>
      <c r="AL1631">
        <v>0.60755772456153179</v>
      </c>
      <c r="AM1631">
        <v>0.60757928542563588</v>
      </c>
      <c r="AN1631">
        <v>0.95831672981770166</v>
      </c>
      <c r="AO1631">
        <v>0.958316729817702</v>
      </c>
      <c r="AP1631">
        <v>0.958316729817702</v>
      </c>
      <c r="AQ1631">
        <v>0.958316729817702</v>
      </c>
      <c r="AR1631">
        <v>16.233245042340691</v>
      </c>
      <c r="AS1631">
        <v>16.233245042340702</v>
      </c>
      <c r="AT1631">
        <v>16.233245042340702</v>
      </c>
      <c r="AU1631">
        <v>16.233245042340702</v>
      </c>
      <c r="AV1631" t="str">
        <f>VLOOKUP(Sheet1[[#This Row],[NPDES ID2]],Combined_Sheet__Major_Only___2[[NPDES ID2]:[ECHO BFR]],3,FALSE)</f>
        <v>PA</v>
      </c>
      <c r="AW1631" t="s">
        <v>12185</v>
      </c>
      <c r="AX1631" t="str">
        <f>VLOOKUP(Sheet1[[#This Row],[NPDES ID2]],Combined_Sheet__Major_Only___2[[NPDES ID2]:[ECHO BFR]],27,FALSE)</f>
        <v>-</v>
      </c>
      <c r="AY1631" t="str">
        <f>VLOOKUP(Sheet1[[#This Row],[NPDES ID2]],Combined_Sheet__Major_Only___2[[NPDES ID2]:[ECHO BFR]],28,FALSE)</f>
        <v>-</v>
      </c>
      <c r="AZ1631" t="str">
        <f>VLOOKUP(Sheet1[[#This Row],[NPDES ID2]],Combined_Sheet__Major_Only___2[[NPDES ID2]:[ECHO BFR]],29,FALSE)</f>
        <v>preliminaryOps, thickening</v>
      </c>
      <c r="BA1631">
        <f>VLOOKUP(Sheet1[[#This Row],[NPDES ID2]],Combined_Sheet__Major_Only___2[[NPDES ID2]:[ECHO BFR]],17,FALSE)</f>
        <v>40.110664</v>
      </c>
      <c r="BB1631">
        <f>VLOOKUP(Sheet1[[#This Row],[NPDES ID2]],Combined_Sheet__Major_Only___2[[NPDES ID2]:[ECHO BFR]],18,FALSE)</f>
        <v>-75.337682999999998</v>
      </c>
      <c r="BC1631" s="2" t="str">
        <f>IF(ISNUMBER(SEARCH("aerobic",$AW1631)),"aerobic","")</f>
        <v/>
      </c>
      <c r="BD1631" s="2" t="str">
        <f>IF(ISNUMBER(SEARCH("anaer",$AW1631)),"anaer","")</f>
        <v>anaer</v>
      </c>
      <c r="BE1631" s="2" t="str">
        <f>IF(ISNUMBER(SEARCH("thickening",$AZ1631)),"thickening","")</f>
        <v>thickening</v>
      </c>
      <c r="BF1631" s="3" t="str">
        <f>IF(ISNUMBER(SEARCH("airDry",$AW1631)),"airDry","")</f>
        <v/>
      </c>
      <c r="BG1631" s="3" t="str">
        <f>IF(ISNUMBER(SEARCH("heatDry",$AY1631)),"heatDry","")</f>
        <v/>
      </c>
      <c r="BH1631" s="3" t="str">
        <f>IF(AND(ISNUMBER(SEARCH("aerobic",$AW1631)),ISNUMBER(SEARCH("anaer",$AW1631))),"Combined Aer and Anaer.","")</f>
        <v/>
      </c>
    </row>
    <row r="1632" spans="1:60" x14ac:dyDescent="0.25">
      <c r="A1632" s="5">
        <v>390</v>
      </c>
      <c r="B1632" t="s">
        <v>1967</v>
      </c>
      <c r="C1632">
        <v>715.8</v>
      </c>
      <c r="D1632">
        <v>342.83905546548681</v>
      </c>
      <c r="E1632">
        <v>336.1429090834842</v>
      </c>
      <c r="F1632">
        <v>288.37481619223098</v>
      </c>
      <c r="G1632">
        <v>407.96569670079492</v>
      </c>
      <c r="H1632">
        <v>-110.5155674547923</v>
      </c>
      <c r="I1632">
        <v>-111.8795972980714</v>
      </c>
      <c r="J1632">
        <v>-131.27669629021821</v>
      </c>
      <c r="K1632">
        <v>-88.909470372941783</v>
      </c>
      <c r="L1632">
        <v>494.30633795535351</v>
      </c>
      <c r="M1632">
        <v>492.503229457374</v>
      </c>
      <c r="N1632">
        <v>486.19841866949491</v>
      </c>
      <c r="O1632">
        <v>507.66705738677138</v>
      </c>
      <c r="P1632">
        <v>16.773401097548071</v>
      </c>
      <c r="Q1632">
        <v>16.929005257750291</v>
      </c>
      <c r="R1632">
        <v>13.715062405409959</v>
      </c>
      <c r="S1632">
        <v>19.589953278892761</v>
      </c>
      <c r="T1632">
        <v>58447.849545067867</v>
      </c>
      <c r="U1632">
        <v>58447.948376748202</v>
      </c>
      <c r="V1632">
        <v>58407.815021037968</v>
      </c>
      <c r="W1632">
        <v>58488.030391312648</v>
      </c>
      <c r="X1632">
        <v>3809.4490006396868</v>
      </c>
      <c r="Y1632">
        <v>3822.9616313375732</v>
      </c>
      <c r="Z1632">
        <v>3706.6013296802212</v>
      </c>
      <c r="AA1632">
        <v>3873.3168337030488</v>
      </c>
      <c r="AB1632">
        <v>586.30783356480151</v>
      </c>
      <c r="AC1632">
        <v>579.2812515290384</v>
      </c>
      <c r="AD1632">
        <v>510.62443751653637</v>
      </c>
      <c r="AE1632">
        <v>677.84664257913551</v>
      </c>
      <c r="AF1632">
        <v>67.677458136140899</v>
      </c>
      <c r="AG1632">
        <v>67.430823452051996</v>
      </c>
      <c r="AH1632">
        <v>66.567236812310043</v>
      </c>
      <c r="AI1632">
        <v>69.506425433401574</v>
      </c>
      <c r="AJ1632">
        <v>0.6032604218787736</v>
      </c>
      <c r="AK1632">
        <v>0.60326039146229005</v>
      </c>
      <c r="AL1632">
        <v>0.60324358123831601</v>
      </c>
      <c r="AM1632">
        <v>0.60327698165045263</v>
      </c>
      <c r="AN1632">
        <v>0.95830646569989941</v>
      </c>
      <c r="AO1632">
        <v>0.95830646569989919</v>
      </c>
      <c r="AP1632">
        <v>0.95830646569989919</v>
      </c>
      <c r="AQ1632">
        <v>0.95830646569989919</v>
      </c>
      <c r="AR1632">
        <v>16.100524626156449</v>
      </c>
      <c r="AS1632">
        <v>16.100524626156449</v>
      </c>
      <c r="AT1632">
        <v>16.100524626156449</v>
      </c>
      <c r="AU1632">
        <v>16.100524626156449</v>
      </c>
      <c r="AV1632" t="str">
        <f>VLOOKUP(Sheet1[[#This Row],[NPDES ID2]],Combined_Sheet__Major_Only___2[[NPDES ID2]:[ECHO BFR]],3,FALSE)</f>
        <v>OR</v>
      </c>
      <c r="AW1632" t="s">
        <v>41</v>
      </c>
      <c r="AX1632" t="str">
        <f>VLOOKUP(Sheet1[[#This Row],[NPDES ID2]],Combined_Sheet__Major_Only___2[[NPDES ID2]:[ECHO BFR]],27,FALSE)</f>
        <v>-</v>
      </c>
      <c r="AY1632" t="str">
        <f>VLOOKUP(Sheet1[[#This Row],[NPDES ID2]],Combined_Sheet__Major_Only___2[[NPDES ID2]:[ECHO BFR]],28,FALSE)</f>
        <v>thermoAerobicDigest</v>
      </c>
      <c r="AZ1632" t="str">
        <f>VLOOKUP(Sheet1[[#This Row],[NPDES ID2]],Combined_Sheet__Major_Only___2[[NPDES ID2]:[ECHO BFR]],29,FALSE)</f>
        <v>thickening</v>
      </c>
      <c r="BA1632">
        <f>VLOOKUP(Sheet1[[#This Row],[NPDES ID2]],Combined_Sheet__Major_Only___2[[NPDES ID2]:[ECHO BFR]],17,FALSE)</f>
        <v>45.222715000000001</v>
      </c>
      <c r="BB1632">
        <f>VLOOKUP(Sheet1[[#This Row],[NPDES ID2]],Combined_Sheet__Major_Only___2[[NPDES ID2]:[ECHO BFR]],18,FALSE)</f>
        <v>-123.159066</v>
      </c>
      <c r="BC1632" s="2" t="str">
        <f>IF(ISNUMBER(SEARCH("aerobic",$AW1632)),"aerobic","")</f>
        <v>aerobic</v>
      </c>
      <c r="BD1632" s="2" t="str">
        <f>IF(ISNUMBER(SEARCH("anaer",$AW1632)),"anaer","")</f>
        <v/>
      </c>
      <c r="BE1632" s="2" t="str">
        <f>IF(ISNUMBER(SEARCH("thickening",$AZ1632)),"thickening","")</f>
        <v>thickening</v>
      </c>
      <c r="BF1632" s="3" t="str">
        <f>IF(ISNUMBER(SEARCH("airDry",$AW1632)),"airDry","")</f>
        <v/>
      </c>
      <c r="BG1632" s="3" t="str">
        <f>IF(ISNUMBER(SEARCH("heatDry",$AY1632)),"heatDry","")</f>
        <v/>
      </c>
      <c r="BH1632" s="3" t="str">
        <f>IF(AND(ISNUMBER(SEARCH("aerobic",$AW1632)),ISNUMBER(SEARCH("anaer",$AW1632))),"Combined Aer and Anaer.","")</f>
        <v/>
      </c>
    </row>
    <row r="1633" spans="1:60" x14ac:dyDescent="0.25">
      <c r="A1633" s="5">
        <v>305</v>
      </c>
      <c r="B1633" t="s">
        <v>1557</v>
      </c>
      <c r="C1633">
        <v>1286</v>
      </c>
      <c r="D1633">
        <v>385.75054505895559</v>
      </c>
      <c r="E1633">
        <v>383.90828761024409</v>
      </c>
      <c r="F1633">
        <v>325.64474114637369</v>
      </c>
      <c r="G1633">
        <v>449.43095637693551</v>
      </c>
      <c r="H1633">
        <v>-108.8465262392927</v>
      </c>
      <c r="I1633">
        <v>-110.2196733829815</v>
      </c>
      <c r="J1633">
        <v>-129.663591769531</v>
      </c>
      <c r="K1633">
        <v>-87.259645914083464</v>
      </c>
      <c r="L1633">
        <v>899.71517103623887</v>
      </c>
      <c r="M1633">
        <v>896.56400018633883</v>
      </c>
      <c r="N1633">
        <v>885.54868952027584</v>
      </c>
      <c r="O1633">
        <v>923.06117242203777</v>
      </c>
      <c r="P1633">
        <v>30.110707137815851</v>
      </c>
      <c r="Q1633">
        <v>30.416750960073831</v>
      </c>
      <c r="R1633">
        <v>24.57697539578275</v>
      </c>
      <c r="S1633">
        <v>35.288497018067297</v>
      </c>
      <c r="T1633">
        <v>58446.028001199447</v>
      </c>
      <c r="U1633">
        <v>58446.126829893627</v>
      </c>
      <c r="V1633">
        <v>58405.994686803402</v>
      </c>
      <c r="W1633">
        <v>58486.207633389327</v>
      </c>
      <c r="X1633">
        <v>3759.9524393149832</v>
      </c>
      <c r="Y1633">
        <v>3772.8544266801232</v>
      </c>
      <c r="Z1633">
        <v>3662.3522720107039</v>
      </c>
      <c r="AA1633">
        <v>3820.4715271702371</v>
      </c>
      <c r="AB1633">
        <v>571.6960979318842</v>
      </c>
      <c r="AC1633">
        <v>564.98021918965856</v>
      </c>
      <c r="AD1633">
        <v>498.7359123498623</v>
      </c>
      <c r="AE1633">
        <v>659.39666884034716</v>
      </c>
      <c r="AF1633">
        <v>68.566807194815254</v>
      </c>
      <c r="AG1633">
        <v>68.327080259579986</v>
      </c>
      <c r="AH1633">
        <v>67.486948272848821</v>
      </c>
      <c r="AI1633">
        <v>70.345453752980717</v>
      </c>
      <c r="AJ1633">
        <v>0.61414014840544118</v>
      </c>
      <c r="AK1633">
        <v>0.61414009351440435</v>
      </c>
      <c r="AL1633">
        <v>0.61410990470714988</v>
      </c>
      <c r="AM1633">
        <v>0.6141698884284208</v>
      </c>
      <c r="AN1633">
        <v>0.95830524397718231</v>
      </c>
      <c r="AO1633">
        <v>0.9583052439771822</v>
      </c>
      <c r="AP1633">
        <v>0.9583052439771822</v>
      </c>
      <c r="AQ1633">
        <v>0.9583052439771822</v>
      </c>
      <c r="AR1633">
        <v>16.434719084559632</v>
      </c>
      <c r="AS1633">
        <v>16.434719084559632</v>
      </c>
      <c r="AT1633">
        <v>16.434719084559632</v>
      </c>
      <c r="AU1633">
        <v>16.434719084559632</v>
      </c>
      <c r="AV1633" t="str">
        <f>VLOOKUP(Sheet1[[#This Row],[NPDES ID2]],Combined_Sheet__Major_Only___2[[NPDES ID2]:[ECHO BFR]],3,FALSE)</f>
        <v>CA</v>
      </c>
      <c r="AW1633" t="s">
        <v>12185</v>
      </c>
      <c r="AX1633" t="str">
        <f>VLOOKUP(Sheet1[[#This Row],[NPDES ID2]],Combined_Sheet__Major_Only___2[[NPDES ID2]:[ECHO BFR]],27,FALSE)</f>
        <v>methaneBioCaptureRecover</v>
      </c>
      <c r="AY1633" t="str">
        <f>VLOOKUP(Sheet1[[#This Row],[NPDES ID2]],Combined_Sheet__Major_Only___2[[NPDES ID2]:[ECHO BFR]],28,FALSE)</f>
        <v>-</v>
      </c>
      <c r="AZ1633" t="str">
        <f>VLOOKUP(Sheet1[[#This Row],[NPDES ID2]],Combined_Sheet__Major_Only___2[[NPDES ID2]:[ECHO BFR]],29,FALSE)</f>
        <v>thickening</v>
      </c>
      <c r="BA1633">
        <f>VLOOKUP(Sheet1[[#This Row],[NPDES ID2]],Combined_Sheet__Major_Only___2[[NPDES ID2]:[ECHO BFR]],17,FALSE)</f>
        <v>37.950000000000003</v>
      </c>
      <c r="BB1633">
        <f>VLOOKUP(Sheet1[[#This Row],[NPDES ID2]],Combined_Sheet__Major_Only___2[[NPDES ID2]:[ECHO BFR]],18,FALSE)</f>
        <v>-122.49657999999999</v>
      </c>
      <c r="BC1633" s="2" t="str">
        <f>IF(ISNUMBER(SEARCH("aerobic",$AW1633)),"aerobic","")</f>
        <v/>
      </c>
      <c r="BD1633" s="2" t="str">
        <f>IF(ISNUMBER(SEARCH("anaer",$AW1633)),"anaer","")</f>
        <v>anaer</v>
      </c>
      <c r="BE1633" s="2" t="str">
        <f>IF(ISNUMBER(SEARCH("thickening",$AZ1633)),"thickening","")</f>
        <v>thickening</v>
      </c>
      <c r="BF1633" s="4" t="str">
        <f>IF(ISNUMBER(SEARCH("airDry",$AW1633)),"airDry","")</f>
        <v/>
      </c>
      <c r="BG1633" s="4" t="str">
        <f>IF(ISNUMBER(SEARCH("heatDry",$AY1633)),"heatDry","")</f>
        <v/>
      </c>
      <c r="BH1633" s="4" t="str">
        <f>IF(AND(ISNUMBER(SEARCH("aerobic",$AW1633)),ISNUMBER(SEARCH("anaer",$AW1633))),"Combined Aer and Anaer.","")</f>
        <v/>
      </c>
    </row>
    <row r="1634" spans="1:60" x14ac:dyDescent="0.25">
      <c r="A1634" s="5">
        <v>2569</v>
      </c>
      <c r="B1634" t="s">
        <v>11909</v>
      </c>
      <c r="C1634">
        <v>103</v>
      </c>
      <c r="D1634">
        <v>995.5189506617487</v>
      </c>
      <c r="E1634">
        <v>984.94251652918638</v>
      </c>
      <c r="F1634">
        <v>697.64982099838255</v>
      </c>
      <c r="G1634">
        <v>1290.0668808839459</v>
      </c>
      <c r="H1634">
        <v>-110.0319975577488</v>
      </c>
      <c r="I1634">
        <v>-111.4408878373853</v>
      </c>
      <c r="J1634">
        <v>-130.82253544510709</v>
      </c>
      <c r="K1634">
        <v>-88.514052086226542</v>
      </c>
      <c r="L1634">
        <v>71.501973704231034</v>
      </c>
      <c r="M1634">
        <v>71.245393356034597</v>
      </c>
      <c r="N1634">
        <v>70.347953754430591</v>
      </c>
      <c r="O1634">
        <v>73.403499235305148</v>
      </c>
      <c r="P1634">
        <v>2.4129234542354721</v>
      </c>
      <c r="Q1634">
        <v>2.436177134402389</v>
      </c>
      <c r="R1634">
        <v>1.971563160741534</v>
      </c>
      <c r="S1634">
        <v>2.8218964794413748</v>
      </c>
      <c r="T1634">
        <v>58389.535886669677</v>
      </c>
      <c r="U1634">
        <v>58389.634622752623</v>
      </c>
      <c r="V1634">
        <v>58349.540087029083</v>
      </c>
      <c r="W1634">
        <v>58429.677866991377</v>
      </c>
      <c r="X1634">
        <v>3785.7298512911839</v>
      </c>
      <c r="Y1634">
        <v>3798.9754721167201</v>
      </c>
      <c r="Z1634">
        <v>3685.107032981799</v>
      </c>
      <c r="AA1634">
        <v>3848.1798603789312</v>
      </c>
      <c r="AB1634">
        <v>579.77400033881054</v>
      </c>
      <c r="AC1634">
        <v>572.87713393505555</v>
      </c>
      <c r="AD1634">
        <v>505.29131826906922</v>
      </c>
      <c r="AE1634">
        <v>669.62720109660268</v>
      </c>
      <c r="AF1634">
        <v>68.031305540904938</v>
      </c>
      <c r="AG1634">
        <v>67.787213357998553</v>
      </c>
      <c r="AH1634">
        <v>66.933281928018076</v>
      </c>
      <c r="AI1634">
        <v>69.84048866829211</v>
      </c>
      <c r="AJ1634">
        <v>0.60758882677788262</v>
      </c>
      <c r="AK1634">
        <v>0.6075888224280992</v>
      </c>
      <c r="AL1634">
        <v>0.60758640517110829</v>
      </c>
      <c r="AM1634">
        <v>0.60759120793142996</v>
      </c>
      <c r="AN1634">
        <v>0.95826731872977278</v>
      </c>
      <c r="AO1634">
        <v>0.95826731872977311</v>
      </c>
      <c r="AP1634">
        <v>0.95826731872977311</v>
      </c>
      <c r="AQ1634">
        <v>0.95826731872977311</v>
      </c>
      <c r="AR1634">
        <v>16.234156176843481</v>
      </c>
      <c r="AS1634">
        <v>16.234156176843481</v>
      </c>
      <c r="AT1634">
        <v>16.234156176843481</v>
      </c>
      <c r="AU1634">
        <v>16.234156176843481</v>
      </c>
      <c r="AV1634" t="str">
        <f>VLOOKUP(Sheet1[[#This Row],[NPDES ID2]],Combined_Sheet__Major_Only___2[[NPDES ID2]:[ECHO BFR]],3,FALSE)</f>
        <v>NC</v>
      </c>
      <c r="AW1634" t="s">
        <v>41</v>
      </c>
      <c r="AX1634" t="str">
        <f>VLOOKUP(Sheet1[[#This Row],[NPDES ID2]],Combined_Sheet__Major_Only___2[[NPDES ID2]:[ECHO BFR]],27,FALSE)</f>
        <v>-</v>
      </c>
      <c r="AY1634" t="str">
        <f>VLOOKUP(Sheet1[[#This Row],[NPDES ID2]],Combined_Sheet__Major_Only___2[[NPDES ID2]:[ECHO BFR]],28,FALSE)</f>
        <v>-</v>
      </c>
      <c r="AZ1634" t="str">
        <f>VLOOKUP(Sheet1[[#This Row],[NPDES ID2]],Combined_Sheet__Major_Only___2[[NPDES ID2]:[ECHO BFR]],29,FALSE)</f>
        <v>thickening</v>
      </c>
      <c r="BA1634">
        <f>VLOOKUP(Sheet1[[#This Row],[NPDES ID2]],Combined_Sheet__Major_Only___2[[NPDES ID2]:[ECHO BFR]],17,FALSE)</f>
        <v>35.418419999999998</v>
      </c>
      <c r="BB1634">
        <f>VLOOKUP(Sheet1[[#This Row],[NPDES ID2]],Combined_Sheet__Major_Only___2[[NPDES ID2]:[ECHO BFR]],18,FALSE)</f>
        <v>-81.034679999999994</v>
      </c>
      <c r="BC1634" s="2" t="str">
        <f>IF(ISNUMBER(SEARCH("aerobic",$AW1634)),"aerobic","")</f>
        <v>aerobic</v>
      </c>
      <c r="BD1634" s="2" t="str">
        <f>IF(ISNUMBER(SEARCH("anaer",$AW1634)),"anaer","")</f>
        <v/>
      </c>
      <c r="BE1634" s="2" t="str">
        <f>IF(ISNUMBER(SEARCH("thickening",$AZ1634)),"thickening","")</f>
        <v>thickening</v>
      </c>
      <c r="BF1634" s="4" t="str">
        <f>IF(ISNUMBER(SEARCH("airDry",$AW1634)),"airDry","")</f>
        <v/>
      </c>
      <c r="BG1634" s="4" t="str">
        <f>IF(ISNUMBER(SEARCH("heatDry",$AY1634)),"heatDry","")</f>
        <v/>
      </c>
      <c r="BH1634" s="4" t="str">
        <f>IF(AND(ISNUMBER(SEARCH("aerobic",$AW1634)),ISNUMBER(SEARCH("anaer",$AW1634))),"Combined Aer and Anaer.","")</f>
        <v/>
      </c>
    </row>
    <row r="1635" spans="1:60" x14ac:dyDescent="0.25">
      <c r="A1635" s="5">
        <v>1847</v>
      </c>
      <c r="B1635" t="s">
        <v>8728</v>
      </c>
      <c r="C1635">
        <v>11785.62</v>
      </c>
      <c r="D1635">
        <v>2152.8536352380079</v>
      </c>
      <c r="E1635">
        <v>2166.2158397321118</v>
      </c>
      <c r="F1635">
        <v>1722.611128949153</v>
      </c>
      <c r="G1635">
        <v>2541.2263351467659</v>
      </c>
      <c r="H1635">
        <v>-102.23490895168111</v>
      </c>
      <c r="I1635">
        <v>-103.9339119822879</v>
      </c>
      <c r="J1635">
        <v>-123.0579739499412</v>
      </c>
      <c r="K1635">
        <v>-79.988856209185982</v>
      </c>
      <c r="L1635">
        <v>8575.108248082086</v>
      </c>
      <c r="M1635">
        <v>8548.678563578469</v>
      </c>
      <c r="N1635">
        <v>8456.7928709981261</v>
      </c>
      <c r="O1635">
        <v>8770.344444576056</v>
      </c>
      <c r="P1635">
        <v>275.15751243232347</v>
      </c>
      <c r="Q1635">
        <v>279.24949981043522</v>
      </c>
      <c r="R1635">
        <v>223.36268528055811</v>
      </c>
      <c r="S1635">
        <v>324.81936344500468</v>
      </c>
      <c r="T1635">
        <v>58386.304417706837</v>
      </c>
      <c r="U1635">
        <v>58386.403148492223</v>
      </c>
      <c r="V1635">
        <v>58346.310763989939</v>
      </c>
      <c r="W1635">
        <v>58426.444244261693</v>
      </c>
      <c r="X1635">
        <v>3611.578139213716</v>
      </c>
      <c r="Y1635">
        <v>3622.6085363915931</v>
      </c>
      <c r="Z1635">
        <v>3528.9165848618281</v>
      </c>
      <c r="AA1635">
        <v>3662.5817667505498</v>
      </c>
      <c r="AB1635">
        <v>530.51793530652935</v>
      </c>
      <c r="AC1635">
        <v>524.67267506096277</v>
      </c>
      <c r="AD1635">
        <v>464.88500561578962</v>
      </c>
      <c r="AE1635">
        <v>608.08322166836206</v>
      </c>
      <c r="AF1635">
        <v>71.337624569740086</v>
      </c>
      <c r="AG1635">
        <v>71.121547337229231</v>
      </c>
      <c r="AH1635">
        <v>70.351186188632468</v>
      </c>
      <c r="AI1635">
        <v>72.956986907142721</v>
      </c>
      <c r="AJ1635">
        <v>0.64805341222808777</v>
      </c>
      <c r="AK1635">
        <v>0.6480528690021472</v>
      </c>
      <c r="AL1635">
        <v>0.64777774689848744</v>
      </c>
      <c r="AM1635">
        <v>0.64832460406449577</v>
      </c>
      <c r="AN1635">
        <v>0.95826514723879408</v>
      </c>
      <c r="AO1635">
        <v>0.95826514723879408</v>
      </c>
      <c r="AP1635">
        <v>0.95826514723879408</v>
      </c>
      <c r="AQ1635">
        <v>0.95826514723879408</v>
      </c>
      <c r="AR1635">
        <v>17.46947791220251</v>
      </c>
      <c r="AS1635">
        <v>17.4694779122025</v>
      </c>
      <c r="AT1635">
        <v>17.4694779122025</v>
      </c>
      <c r="AU1635">
        <v>17.4694779122025</v>
      </c>
      <c r="AV1635" t="str">
        <f>VLOOKUP(Sheet1[[#This Row],[NPDES ID2]],Combined_Sheet__Major_Only___2[[NPDES ID2]:[ECHO BFR]],3,FALSE)</f>
        <v>FL</v>
      </c>
      <c r="AW1635" t="s">
        <v>12185</v>
      </c>
      <c r="AX1635" t="str">
        <f>VLOOKUP(Sheet1[[#This Row],[NPDES ID2]],Combined_Sheet__Major_Only___2[[NPDES ID2]:[ECHO BFR]],27,FALSE)</f>
        <v>methaneBioCaptureRecover, tempSludgeStore</v>
      </c>
      <c r="AY1635" t="str">
        <f>VLOOKUP(Sheet1[[#This Row],[NPDES ID2]],Combined_Sheet__Major_Only___2[[NPDES ID2]:[ECHO BFR]],28,FALSE)</f>
        <v>-</v>
      </c>
      <c r="AZ1635" t="str">
        <f>VLOOKUP(Sheet1[[#This Row],[NPDES ID2]],Combined_Sheet__Major_Only___2[[NPDES ID2]:[ECHO BFR]],29,FALSE)</f>
        <v>thickening, preliminaryOps</v>
      </c>
      <c r="BA1635">
        <f>VLOOKUP(Sheet1[[#This Row],[NPDES ID2]],Combined_Sheet__Major_Only___2[[NPDES ID2]:[ECHO BFR]],17,FALSE)</f>
        <v>27.922699999999999</v>
      </c>
      <c r="BB1635">
        <f>VLOOKUP(Sheet1[[#This Row],[NPDES ID2]],Combined_Sheet__Major_Only___2[[NPDES ID2]:[ECHO BFR]],18,FALSE)</f>
        <v>-82.436300000000003</v>
      </c>
      <c r="BC1635" s="2" t="str">
        <f>IF(ISNUMBER(SEARCH("aerobic",$AW1635)),"aerobic","")</f>
        <v/>
      </c>
      <c r="BD1635" s="2" t="str">
        <f>IF(ISNUMBER(SEARCH("anaer",$AW1635)),"anaer","")</f>
        <v>anaer</v>
      </c>
      <c r="BE1635" s="2" t="str">
        <f>IF(ISNUMBER(SEARCH("thickening",$AZ1635)),"thickening","")</f>
        <v>thickening</v>
      </c>
      <c r="BF1635" s="4" t="str">
        <f>IF(ISNUMBER(SEARCH("airDry",$AW1635)),"airDry","")</f>
        <v/>
      </c>
      <c r="BG1635" s="4" t="str">
        <f>IF(ISNUMBER(SEARCH("heatDry",$AY1635)),"heatDry","")</f>
        <v/>
      </c>
      <c r="BH1635" s="4" t="str">
        <f>IF(AND(ISNUMBER(SEARCH("aerobic",$AW1635)),ISNUMBER(SEARCH("anaer",$AW1635))),"Combined Aer and Anaer.","")</f>
        <v/>
      </c>
    </row>
    <row r="1636" spans="1:60" x14ac:dyDescent="0.25">
      <c r="A1636" s="5">
        <v>1232</v>
      </c>
      <c r="B1636" t="s">
        <v>5894</v>
      </c>
      <c r="C1636">
        <v>225</v>
      </c>
      <c r="D1636">
        <v>531.23836797285435</v>
      </c>
      <c r="E1636">
        <v>527.76836229182641</v>
      </c>
      <c r="F1636">
        <v>392.18552476284952</v>
      </c>
      <c r="G1636">
        <v>669.94257310939554</v>
      </c>
      <c r="H1636">
        <v>-109.82558775119401</v>
      </c>
      <c r="I1636">
        <v>-111.22097020853739</v>
      </c>
      <c r="J1636">
        <v>-130.62207084331109</v>
      </c>
      <c r="K1636">
        <v>-88.304161174050648</v>
      </c>
      <c r="L1636">
        <v>156.42904057557601</v>
      </c>
      <c r="M1636">
        <v>155.87032670094661</v>
      </c>
      <c r="N1636">
        <v>153.91623503543599</v>
      </c>
      <c r="O1636">
        <v>160.56955259356391</v>
      </c>
      <c r="P1636">
        <v>5.2704456667944566</v>
      </c>
      <c r="Q1636">
        <v>5.3217760813264032</v>
      </c>
      <c r="R1636">
        <v>4.3055216788151611</v>
      </c>
      <c r="S1636">
        <v>6.1662231635771017</v>
      </c>
      <c r="T1636">
        <v>58372.906300691233</v>
      </c>
      <c r="U1636">
        <v>58373.005009512177</v>
      </c>
      <c r="V1636">
        <v>58332.921544270663</v>
      </c>
      <c r="W1636">
        <v>58413.037197430996</v>
      </c>
      <c r="X1636">
        <v>3778.9494174834158</v>
      </c>
      <c r="Y1636">
        <v>3792.1212241926091</v>
      </c>
      <c r="Z1636">
        <v>3678.9616253275422</v>
      </c>
      <c r="AA1636">
        <v>3840.9945775815668</v>
      </c>
      <c r="AB1636">
        <v>577.92348343470326</v>
      </c>
      <c r="AC1636">
        <v>571.06481875596137</v>
      </c>
      <c r="AD1636">
        <v>503.77561961612349</v>
      </c>
      <c r="AE1636">
        <v>667.30929333361178</v>
      </c>
      <c r="AF1636">
        <v>68.134195644446578</v>
      </c>
      <c r="AG1636">
        <v>67.890916340309076</v>
      </c>
      <c r="AH1636">
        <v>67.039676783940422</v>
      </c>
      <c r="AI1636">
        <v>69.93754144742239</v>
      </c>
      <c r="AJ1636">
        <v>0.60884750592410808</v>
      </c>
      <c r="AK1636">
        <v>0.60884749641376978</v>
      </c>
      <c r="AL1636">
        <v>0.60884221706335662</v>
      </c>
      <c r="AM1636">
        <v>0.60885270646195599</v>
      </c>
      <c r="AN1636">
        <v>0.95825614152568206</v>
      </c>
      <c r="AO1636">
        <v>0.95825614152568206</v>
      </c>
      <c r="AP1636">
        <v>0.95825614152568206</v>
      </c>
      <c r="AQ1636">
        <v>0.95825614152568206</v>
      </c>
      <c r="AR1636">
        <v>16.272774234569059</v>
      </c>
      <c r="AS1636">
        <v>16.272774234569059</v>
      </c>
      <c r="AT1636">
        <v>16.272774234569059</v>
      </c>
      <c r="AU1636">
        <v>16.272774234569059</v>
      </c>
      <c r="AV1636" t="str">
        <f>VLOOKUP(Sheet1[[#This Row],[NPDES ID2]],Combined_Sheet__Major_Only___2[[NPDES ID2]:[ECHO BFR]],3,FALSE)</f>
        <v>MS</v>
      </c>
      <c r="AW1636" t="s">
        <v>41</v>
      </c>
      <c r="AX1636" t="str">
        <f>VLOOKUP(Sheet1[[#This Row],[NPDES ID2]],Combined_Sheet__Major_Only___2[[NPDES ID2]:[ECHO BFR]],27,FALSE)</f>
        <v>-</v>
      </c>
      <c r="AY1636" t="str">
        <f>VLOOKUP(Sheet1[[#This Row],[NPDES ID2]],Combined_Sheet__Major_Only___2[[NPDES ID2]:[ECHO BFR]],28,FALSE)</f>
        <v>-</v>
      </c>
      <c r="AZ1636" t="str">
        <f>VLOOKUP(Sheet1[[#This Row],[NPDES ID2]],Combined_Sheet__Major_Only___2[[NPDES ID2]:[ECHO BFR]],29,FALSE)</f>
        <v>thickening</v>
      </c>
      <c r="BA1636">
        <f>VLOOKUP(Sheet1[[#This Row],[NPDES ID2]],Combined_Sheet__Major_Only___2[[NPDES ID2]:[ECHO BFR]],17,FALSE)</f>
        <v>30.405833000000001</v>
      </c>
      <c r="BB1636">
        <f>VLOOKUP(Sheet1[[#This Row],[NPDES ID2]],Combined_Sheet__Major_Only___2[[NPDES ID2]:[ECHO BFR]],18,FALSE)</f>
        <v>-88.897138999999996</v>
      </c>
      <c r="BC1636" s="2" t="str">
        <f>IF(ISNUMBER(SEARCH("aerobic",$AW1636)),"aerobic","")</f>
        <v>aerobic</v>
      </c>
      <c r="BD1636" s="2" t="str">
        <f>IF(ISNUMBER(SEARCH("anaer",$AW1636)),"anaer","")</f>
        <v/>
      </c>
      <c r="BE1636" s="2" t="str">
        <f>IF(ISNUMBER(SEARCH("thickening",$AZ1636)),"thickening","")</f>
        <v>thickening</v>
      </c>
      <c r="BF1636" s="3" t="str">
        <f>IF(ISNUMBER(SEARCH("airDry",$AW1636)),"airDry","")</f>
        <v/>
      </c>
      <c r="BG1636" s="3" t="str">
        <f>IF(ISNUMBER(SEARCH("heatDry",$AY1636)),"heatDry","")</f>
        <v/>
      </c>
      <c r="BH1636" s="3" t="str">
        <f>IF(AND(ISNUMBER(SEARCH("aerobic",$AW1636)),ISNUMBER(SEARCH("anaer",$AW1636))),"Combined Aer and Anaer.","")</f>
        <v/>
      </c>
    </row>
    <row r="1637" spans="1:60" x14ac:dyDescent="0.25">
      <c r="A1637" s="5">
        <v>866</v>
      </c>
      <c r="B1637" t="s">
        <v>4229</v>
      </c>
      <c r="C1637">
        <v>906.9</v>
      </c>
      <c r="D1637">
        <v>346.14514369340071</v>
      </c>
      <c r="E1637">
        <v>338.90262947444887</v>
      </c>
      <c r="F1637">
        <v>294.06966908921368</v>
      </c>
      <c r="G1637">
        <v>408.71336010682461</v>
      </c>
      <c r="H1637">
        <v>-108.872721061549</v>
      </c>
      <c r="I1637">
        <v>-110.206861011146</v>
      </c>
      <c r="J1637">
        <v>-129.69514675210351</v>
      </c>
      <c r="K1637">
        <v>-87.324415153020382</v>
      </c>
      <c r="L1637">
        <v>634.80336869604685</v>
      </c>
      <c r="M1637">
        <v>632.58371061567595</v>
      </c>
      <c r="N1637">
        <v>624.82314529509131</v>
      </c>
      <c r="O1637">
        <v>651.24977375703384</v>
      </c>
      <c r="P1637">
        <v>21.234098498750729</v>
      </c>
      <c r="Q1637">
        <v>21.450689722664531</v>
      </c>
      <c r="R1637">
        <v>17.330493539904051</v>
      </c>
      <c r="S1637">
        <v>24.888340990738559</v>
      </c>
      <c r="T1637">
        <v>58324.85426489669</v>
      </c>
      <c r="U1637">
        <v>58324.952894942813</v>
      </c>
      <c r="V1637">
        <v>58284.901418422982</v>
      </c>
      <c r="W1637">
        <v>58364.953135061922</v>
      </c>
      <c r="X1637">
        <v>3750.2915246648381</v>
      </c>
      <c r="Y1637">
        <v>3763.1410440626778</v>
      </c>
      <c r="Z1637">
        <v>3653.0876567226551</v>
      </c>
      <c r="AA1637">
        <v>3810.5618579319498</v>
      </c>
      <c r="AB1637">
        <v>569.95710476053273</v>
      </c>
      <c r="AC1637">
        <v>563.26451656910194</v>
      </c>
      <c r="AD1637">
        <v>497.25579647058021</v>
      </c>
      <c r="AE1637">
        <v>657.32244481192834</v>
      </c>
      <c r="AF1637">
        <v>68.599765635742983</v>
      </c>
      <c r="AG1637">
        <v>68.360196443764835</v>
      </c>
      <c r="AH1637">
        <v>67.521088577454421</v>
      </c>
      <c r="AI1637">
        <v>70.376659690890534</v>
      </c>
      <c r="AJ1637">
        <v>0.61454338520246177</v>
      </c>
      <c r="AK1637">
        <v>0.61454334666924137</v>
      </c>
      <c r="AL1637">
        <v>0.61452208349274973</v>
      </c>
      <c r="AM1637">
        <v>0.6145643318041869</v>
      </c>
      <c r="AN1637">
        <v>0.95822381075408714</v>
      </c>
      <c r="AO1637">
        <v>0.95822381075408702</v>
      </c>
      <c r="AP1637">
        <v>0.95822381075408702</v>
      </c>
      <c r="AQ1637">
        <v>0.95822381075408702</v>
      </c>
      <c r="AR1637">
        <v>16.447428033148949</v>
      </c>
      <c r="AS1637">
        <v>16.447428033148949</v>
      </c>
      <c r="AT1637">
        <v>16.447428033148949</v>
      </c>
      <c r="AU1637">
        <v>16.447428033148949</v>
      </c>
      <c r="AV1637" t="str">
        <f>VLOOKUP(Sheet1[[#This Row],[NPDES ID2]],Combined_Sheet__Major_Only___2[[NPDES ID2]:[ECHO BFR]],3,FALSE)</f>
        <v>PA</v>
      </c>
      <c r="AW1637" t="s">
        <v>12185</v>
      </c>
      <c r="AX1637" t="str">
        <f>VLOOKUP(Sheet1[[#This Row],[NPDES ID2]],Combined_Sheet__Major_Only___2[[NPDES ID2]:[ECHO BFR]],27,FALSE)</f>
        <v>-</v>
      </c>
      <c r="AY1637" t="str">
        <f>VLOOKUP(Sheet1[[#This Row],[NPDES ID2]],Combined_Sheet__Major_Only___2[[NPDES ID2]:[ECHO BFR]],28,FALSE)</f>
        <v>-</v>
      </c>
      <c r="AZ1637" t="str">
        <f>VLOOKUP(Sheet1[[#This Row],[NPDES ID2]],Combined_Sheet__Major_Only___2[[NPDES ID2]:[ECHO BFR]],29,FALSE)</f>
        <v>thickening</v>
      </c>
      <c r="BA1637">
        <f>VLOOKUP(Sheet1[[#This Row],[NPDES ID2]],Combined_Sheet__Major_Only___2[[NPDES ID2]:[ECHO BFR]],17,FALSE)</f>
        <v>40.230327000000003</v>
      </c>
      <c r="BB1637">
        <f>VLOOKUP(Sheet1[[#This Row],[NPDES ID2]],Combined_Sheet__Major_Only___2[[NPDES ID2]:[ECHO BFR]],18,FALSE)</f>
        <v>-75.106790000000004</v>
      </c>
      <c r="BC1637" s="2" t="str">
        <f>IF(ISNUMBER(SEARCH("aerobic",$AW1637)),"aerobic","")</f>
        <v/>
      </c>
      <c r="BD1637" s="2" t="str">
        <f>IF(ISNUMBER(SEARCH("anaer",$AW1637)),"anaer","")</f>
        <v>anaer</v>
      </c>
      <c r="BE1637" s="2" t="str">
        <f>IF(ISNUMBER(SEARCH("thickening",$AZ1637)),"thickening","")</f>
        <v>thickening</v>
      </c>
      <c r="BF1637" s="3" t="str">
        <f>IF(ISNUMBER(SEARCH("airDry",$AW1637)),"airDry","")</f>
        <v/>
      </c>
      <c r="BG1637" s="3" t="str">
        <f>IF(ISNUMBER(SEARCH("heatDry",$AY1637)),"heatDry","")</f>
        <v/>
      </c>
      <c r="BH1637" s="3" t="str">
        <f>IF(AND(ISNUMBER(SEARCH("aerobic",$AW1637)),ISNUMBER(SEARCH("anaer",$AW1637))),"Combined Aer and Anaer.","")</f>
        <v/>
      </c>
    </row>
    <row r="1638" spans="1:60" x14ac:dyDescent="0.25">
      <c r="A1638" s="5">
        <v>1433</v>
      </c>
      <c r="B1638" t="s">
        <v>6777</v>
      </c>
      <c r="C1638">
        <v>128.47999999999999</v>
      </c>
      <c r="D1638">
        <v>830.62188049914732</v>
      </c>
      <c r="E1638">
        <v>824.17761255229891</v>
      </c>
      <c r="F1638">
        <v>590.16843377397618</v>
      </c>
      <c r="G1638">
        <v>1072.12026748991</v>
      </c>
      <c r="H1638">
        <v>-111.199506323028</v>
      </c>
      <c r="I1638">
        <v>-112.5959422355813</v>
      </c>
      <c r="J1638">
        <v>-131.94454769172651</v>
      </c>
      <c r="K1638">
        <v>-89.625772864209466</v>
      </c>
      <c r="L1638">
        <v>88.317912412139634</v>
      </c>
      <c r="M1638">
        <v>87.991221404297676</v>
      </c>
      <c r="N1638">
        <v>86.848570014739209</v>
      </c>
      <c r="O1638">
        <v>90.739014592668639</v>
      </c>
      <c r="P1638">
        <v>3.0115787956349229</v>
      </c>
      <c r="Q1638">
        <v>3.03859031245478</v>
      </c>
      <c r="R1638">
        <v>2.4639825046455721</v>
      </c>
      <c r="S1638">
        <v>3.512975675934042</v>
      </c>
      <c r="T1638">
        <v>58310.880259480473</v>
      </c>
      <c r="U1638">
        <v>58310.978866618083</v>
      </c>
      <c r="V1638">
        <v>58270.936692733689</v>
      </c>
      <c r="W1638">
        <v>58350.969816002311</v>
      </c>
      <c r="X1638">
        <v>3818.0085040491958</v>
      </c>
      <c r="Y1638">
        <v>3831.7048031307841</v>
      </c>
      <c r="Z1638">
        <v>3713.5192580446219</v>
      </c>
      <c r="AA1638">
        <v>3882.929795650723</v>
      </c>
      <c r="AB1638">
        <v>590.17790444182992</v>
      </c>
      <c r="AC1638">
        <v>583.05187852292772</v>
      </c>
      <c r="AD1638">
        <v>513.68943171061858</v>
      </c>
      <c r="AE1638">
        <v>682.89127255741153</v>
      </c>
      <c r="AF1638">
        <v>67.366157148152766</v>
      </c>
      <c r="AG1638">
        <v>67.11700979912959</v>
      </c>
      <c r="AH1638">
        <v>66.245364466845459</v>
      </c>
      <c r="AI1638">
        <v>69.212844311914694</v>
      </c>
      <c r="AJ1638">
        <v>0.59945279901558746</v>
      </c>
      <c r="AK1638">
        <v>0.5994527935920495</v>
      </c>
      <c r="AL1638">
        <v>0.59944978035922547</v>
      </c>
      <c r="AM1638">
        <v>0.59945576724852612</v>
      </c>
      <c r="AN1638">
        <v>0.95821439924543428</v>
      </c>
      <c r="AO1638">
        <v>0.95821439924543395</v>
      </c>
      <c r="AP1638">
        <v>0.95821439924543395</v>
      </c>
      <c r="AQ1638">
        <v>0.95821439924543395</v>
      </c>
      <c r="AR1638">
        <v>15.983877356043109</v>
      </c>
      <c r="AS1638">
        <v>15.983877356043109</v>
      </c>
      <c r="AT1638">
        <v>15.983877356043109</v>
      </c>
      <c r="AU1638">
        <v>15.983877356043109</v>
      </c>
      <c r="AV1638" t="str">
        <f>VLOOKUP(Sheet1[[#This Row],[NPDES ID2]],Combined_Sheet__Major_Only___2[[NPDES ID2]:[ECHO BFR]],3,FALSE)</f>
        <v>CA</v>
      </c>
      <c r="AW1638" t="s">
        <v>41</v>
      </c>
      <c r="AX1638" t="str">
        <f>VLOOKUP(Sheet1[[#This Row],[NPDES ID2]],Combined_Sheet__Major_Only___2[[NPDES ID2]:[ECHO BFR]],27,FALSE)</f>
        <v>other</v>
      </c>
      <c r="AY1638" t="str">
        <f>VLOOKUP(Sheet1[[#This Row],[NPDES ID2]],Combined_Sheet__Major_Only___2[[NPDES ID2]:[ECHO BFR]],28,FALSE)</f>
        <v>-</v>
      </c>
      <c r="AZ1638" t="str">
        <f>VLOOKUP(Sheet1[[#This Row],[NPDES ID2]],Combined_Sheet__Major_Only___2[[NPDES ID2]:[ECHO BFR]],29,FALSE)</f>
        <v>thickening</v>
      </c>
      <c r="BA1638">
        <f>VLOOKUP(Sheet1[[#This Row],[NPDES ID2]],Combined_Sheet__Major_Only___2[[NPDES ID2]:[ECHO BFR]],17,FALSE)</f>
        <v>41.743333</v>
      </c>
      <c r="BB1638">
        <f>VLOOKUP(Sheet1[[#This Row],[NPDES ID2]],Combined_Sheet__Major_Only___2[[NPDES ID2]:[ECHO BFR]],18,FALSE)</f>
        <v>-122.630944</v>
      </c>
      <c r="BC1638" s="2" t="str">
        <f>IF(ISNUMBER(SEARCH("aerobic",$AW1638)),"aerobic","")</f>
        <v>aerobic</v>
      </c>
      <c r="BD1638" s="2" t="str">
        <f>IF(ISNUMBER(SEARCH("anaer",$AW1638)),"anaer","")</f>
        <v/>
      </c>
      <c r="BE1638" s="2" t="str">
        <f>IF(ISNUMBER(SEARCH("thickening",$AZ1638)),"thickening","")</f>
        <v>thickening</v>
      </c>
      <c r="BF1638" s="4" t="str">
        <f>IF(ISNUMBER(SEARCH("airDry",$AW1638)),"airDry","")</f>
        <v/>
      </c>
      <c r="BG1638" s="4" t="str">
        <f>IF(ISNUMBER(SEARCH("heatDry",$AY1638)),"heatDry","")</f>
        <v/>
      </c>
      <c r="BH1638" s="4" t="str">
        <f>IF(AND(ISNUMBER(SEARCH("aerobic",$AW1638)),ISNUMBER(SEARCH("anaer",$AW1638))),"Combined Aer and Anaer.","")</f>
        <v/>
      </c>
    </row>
    <row r="1639" spans="1:60" x14ac:dyDescent="0.25">
      <c r="A1639" s="5">
        <v>2561</v>
      </c>
      <c r="B1639" t="s">
        <v>11875</v>
      </c>
      <c r="C1639">
        <v>108</v>
      </c>
      <c r="D1639">
        <v>966.07627216828155</v>
      </c>
      <c r="E1639">
        <v>955.7732573150663</v>
      </c>
      <c r="F1639">
        <v>678.92218406551069</v>
      </c>
      <c r="G1639">
        <v>1250.203570294623</v>
      </c>
      <c r="H1639">
        <v>-111.4117597888569</v>
      </c>
      <c r="I1639">
        <v>-112.8030015265979</v>
      </c>
      <c r="J1639">
        <v>-132.1490355462665</v>
      </c>
      <c r="K1639">
        <v>-89.830691061615298</v>
      </c>
      <c r="L1639">
        <v>74.111667690299385</v>
      </c>
      <c r="M1639">
        <v>73.836077919857047</v>
      </c>
      <c r="N1639">
        <v>72.872151071432242</v>
      </c>
      <c r="O1639">
        <v>76.154070522745343</v>
      </c>
      <c r="P1639">
        <v>2.5317857891136142</v>
      </c>
      <c r="Q1639">
        <v>2.5541983520782829</v>
      </c>
      <c r="R1639">
        <v>2.071909936305</v>
      </c>
      <c r="S1639">
        <v>2.9519704277793162</v>
      </c>
      <c r="T1639">
        <v>58303.107640482711</v>
      </c>
      <c r="U1639">
        <v>58303.206234878162</v>
      </c>
      <c r="V1639">
        <v>58263.169235304107</v>
      </c>
      <c r="W1639">
        <v>58343.192016571338</v>
      </c>
      <c r="X1639">
        <v>3824.1098874495428</v>
      </c>
      <c r="Y1639">
        <v>3837.887564913141</v>
      </c>
      <c r="Z1639">
        <v>3718.9209782191911</v>
      </c>
      <c r="AA1639">
        <v>3889.4785409213359</v>
      </c>
      <c r="AB1639">
        <v>592.09821928117663</v>
      </c>
      <c r="AC1639">
        <v>584.92986746813301</v>
      </c>
      <c r="AD1639">
        <v>515.24131268861856</v>
      </c>
      <c r="AE1639">
        <v>685.32025524514484</v>
      </c>
      <c r="AF1639">
        <v>67.249793430036547</v>
      </c>
      <c r="AG1639">
        <v>66.999755705030182</v>
      </c>
      <c r="AH1639">
        <v>66.125021385163322</v>
      </c>
      <c r="AI1639">
        <v>69.103047962208478</v>
      </c>
      <c r="AJ1639">
        <v>0.59802960684254847</v>
      </c>
      <c r="AK1639">
        <v>0.59802960228480506</v>
      </c>
      <c r="AL1639">
        <v>0.59802706961065522</v>
      </c>
      <c r="AM1639">
        <v>0.59803210169042165</v>
      </c>
      <c r="AN1639">
        <v>0.9582091625421062</v>
      </c>
      <c r="AO1639">
        <v>0.95820916254210653</v>
      </c>
      <c r="AP1639">
        <v>0.95820916254210653</v>
      </c>
      <c r="AQ1639">
        <v>0.95820916254210653</v>
      </c>
      <c r="AR1639">
        <v>15.940117437039749</v>
      </c>
      <c r="AS1639">
        <v>15.940117437039749</v>
      </c>
      <c r="AT1639">
        <v>15.940117437039749</v>
      </c>
      <c r="AU1639">
        <v>15.940117437039749</v>
      </c>
      <c r="AV1639" t="str">
        <f>VLOOKUP(Sheet1[[#This Row],[NPDES ID2]],Combined_Sheet__Major_Only___2[[NPDES ID2]:[ECHO BFR]],3,FALSE)</f>
        <v>IL</v>
      </c>
      <c r="AW1639" t="s">
        <v>41</v>
      </c>
      <c r="AX1639" t="str">
        <f>VLOOKUP(Sheet1[[#This Row],[NPDES ID2]],Combined_Sheet__Major_Only___2[[NPDES ID2]:[ECHO BFR]],27,FALSE)</f>
        <v>-</v>
      </c>
      <c r="AY1639" t="str">
        <f>VLOOKUP(Sheet1[[#This Row],[NPDES ID2]],Combined_Sheet__Major_Only___2[[NPDES ID2]:[ECHO BFR]],28,FALSE)</f>
        <v>-</v>
      </c>
      <c r="AZ1639" t="str">
        <f>VLOOKUP(Sheet1[[#This Row],[NPDES ID2]],Combined_Sheet__Major_Only___2[[NPDES ID2]:[ECHO BFR]],29,FALSE)</f>
        <v>thickening</v>
      </c>
      <c r="BA1639">
        <f>VLOOKUP(Sheet1[[#This Row],[NPDES ID2]],Combined_Sheet__Major_Only___2[[NPDES ID2]:[ECHO BFR]],17,FALSE)</f>
        <v>38.597439999999999</v>
      </c>
      <c r="BB1639">
        <f>VLOOKUP(Sheet1[[#This Row],[NPDES ID2]],Combined_Sheet__Major_Only___2[[NPDES ID2]:[ECHO BFR]],18,FALSE)</f>
        <v>-89.962159999999997</v>
      </c>
      <c r="BC1639" s="2" t="str">
        <f>IF(ISNUMBER(SEARCH("aerobic",$AW1639)),"aerobic","")</f>
        <v>aerobic</v>
      </c>
      <c r="BD1639" s="2" t="str">
        <f>IF(ISNUMBER(SEARCH("anaer",$AW1639)),"anaer","")</f>
        <v/>
      </c>
      <c r="BE1639" s="2" t="str">
        <f>IF(ISNUMBER(SEARCH("thickening",$AZ1639)),"thickening","")</f>
        <v>thickening</v>
      </c>
      <c r="BF1639" s="4" t="str">
        <f>IF(ISNUMBER(SEARCH("airDry",$AW1639)),"airDry","")</f>
        <v/>
      </c>
      <c r="BG1639" s="4" t="str">
        <f>IF(ISNUMBER(SEARCH("heatDry",$AY1639)),"heatDry","")</f>
        <v/>
      </c>
      <c r="BH1639" s="4" t="str">
        <f>IF(AND(ISNUMBER(SEARCH("aerobic",$AW1639)),ISNUMBER(SEARCH("anaer",$AW1639))),"Combined Aer and Anaer.","")</f>
        <v/>
      </c>
    </row>
    <row r="1640" spans="1:60" x14ac:dyDescent="0.25">
      <c r="A1640" s="5">
        <v>1130</v>
      </c>
      <c r="B1640" t="s">
        <v>5433</v>
      </c>
      <c r="C1640">
        <v>312</v>
      </c>
      <c r="D1640">
        <v>395.33974280851743</v>
      </c>
      <c r="E1640">
        <v>392.78340271386838</v>
      </c>
      <c r="F1640">
        <v>302.16047187313029</v>
      </c>
      <c r="G1640">
        <v>491.64431387076462</v>
      </c>
      <c r="H1640">
        <v>-138.31929334853811</v>
      </c>
      <c r="I1640">
        <v>-139.5882683387847</v>
      </c>
      <c r="J1640">
        <v>-158.23078642815861</v>
      </c>
      <c r="K1640">
        <v>-115.4700407843488</v>
      </c>
      <c r="L1640">
        <v>237.69811207860849</v>
      </c>
      <c r="M1640">
        <v>236.29047007405001</v>
      </c>
      <c r="N1640">
        <v>231.36740261025591</v>
      </c>
      <c r="O1640">
        <v>248.12970021321399</v>
      </c>
      <c r="P1640">
        <v>9.7898024284555518</v>
      </c>
      <c r="Q1640">
        <v>9.75030774310288</v>
      </c>
      <c r="R1640">
        <v>8.2093431827381735</v>
      </c>
      <c r="S1640">
        <v>11.018546611688249</v>
      </c>
      <c r="T1640">
        <v>58300.782991149354</v>
      </c>
      <c r="U1640">
        <v>58300.881581733862</v>
      </c>
      <c r="V1640">
        <v>58260.846129702157</v>
      </c>
      <c r="W1640">
        <v>58340.865817864396</v>
      </c>
      <c r="X1640">
        <v>4570.0467841169357</v>
      </c>
      <c r="Y1640">
        <v>4594.661614134614</v>
      </c>
      <c r="Z1640">
        <v>4373.4623141310149</v>
      </c>
      <c r="AA1640">
        <v>4693.2947939926253</v>
      </c>
      <c r="AB1640">
        <v>869.37736766530827</v>
      </c>
      <c r="AC1640">
        <v>857.29354512017721</v>
      </c>
      <c r="AD1640">
        <v>730.29046979467887</v>
      </c>
      <c r="AE1640">
        <v>1050.495920731965</v>
      </c>
      <c r="AF1640">
        <v>56.289048461272841</v>
      </c>
      <c r="AG1640">
        <v>55.955811080081119</v>
      </c>
      <c r="AH1640">
        <v>54.789820411494198</v>
      </c>
      <c r="AI1640">
        <v>58.759205041080129</v>
      </c>
      <c r="AJ1640">
        <v>0.46421442417769693</v>
      </c>
      <c r="AK1640">
        <v>0.46421441166439942</v>
      </c>
      <c r="AL1640">
        <v>0.46420747536086537</v>
      </c>
      <c r="AM1640">
        <v>0.46422125700010031</v>
      </c>
      <c r="AN1640">
        <v>0.95820759608414885</v>
      </c>
      <c r="AO1640">
        <v>0.95820759608414885</v>
      </c>
      <c r="AP1640">
        <v>0.95820759608414885</v>
      </c>
      <c r="AQ1640">
        <v>0.95820759608414885</v>
      </c>
      <c r="AR1640">
        <v>11.823907053220349</v>
      </c>
      <c r="AS1640">
        <v>11.823907053220349</v>
      </c>
      <c r="AT1640">
        <v>11.823907053220349</v>
      </c>
      <c r="AU1640">
        <v>11.823907053220349</v>
      </c>
      <c r="AV1640" t="str">
        <f>VLOOKUP(Sheet1[[#This Row],[NPDES ID2]],Combined_Sheet__Major_Only___2[[NPDES ID2]:[ECHO BFR]],3,FALSE)</f>
        <v>NH</v>
      </c>
      <c r="AW1640" t="s">
        <v>54</v>
      </c>
      <c r="AX1640" t="str">
        <f>VLOOKUP(Sheet1[[#This Row],[NPDES ID2]],Combined_Sheet__Major_Only___2[[NPDES ID2]:[ECHO BFR]],27,FALSE)</f>
        <v>-</v>
      </c>
      <c r="AY1640" t="str">
        <f>VLOOKUP(Sheet1[[#This Row],[NPDES ID2]],Combined_Sheet__Major_Only___2[[NPDES ID2]:[ECHO BFR]],28,FALSE)</f>
        <v>-</v>
      </c>
      <c r="AZ1640" t="str">
        <f>VLOOKUP(Sheet1[[#This Row],[NPDES ID2]],Combined_Sheet__Major_Only___2[[NPDES ID2]:[ECHO BFR]],29,FALSE)</f>
        <v>thickening</v>
      </c>
      <c r="BA1640">
        <f>VLOOKUP(Sheet1[[#This Row],[NPDES ID2]],Combined_Sheet__Major_Only___2[[NPDES ID2]:[ECHO BFR]],17,FALSE)</f>
        <v>42.823540000000001</v>
      </c>
      <c r="BB1640">
        <f>VLOOKUP(Sheet1[[#This Row],[NPDES ID2]],Combined_Sheet__Major_Only___2[[NPDES ID2]:[ECHO BFR]],18,FALSE)</f>
        <v>-71.625240000000005</v>
      </c>
      <c r="BC1640" s="2" t="str">
        <f>IF(ISNUMBER(SEARCH("aerobic",$AW1640)),"aerobic","")</f>
        <v/>
      </c>
      <c r="BD1640" s="2" t="str">
        <f>IF(ISNUMBER(SEARCH("anaer",$AW1640)),"anaer","")</f>
        <v/>
      </c>
      <c r="BE1640" s="2" t="str">
        <f>IF(ISNUMBER(SEARCH("thickening",$AZ1640)),"thickening","")</f>
        <v>thickening</v>
      </c>
      <c r="BF1640" s="3" t="str">
        <f>IF(ISNUMBER(SEARCH("airDry",$AW1640)),"airDry","")</f>
        <v/>
      </c>
      <c r="BG1640" s="3" t="str">
        <f>IF(ISNUMBER(SEARCH("heatDry",$AY1640)),"heatDry","")</f>
        <v/>
      </c>
      <c r="BH1640" s="3" t="str">
        <f>IF(AND(ISNUMBER(SEARCH("aerobic",$AW1640)),ISNUMBER(SEARCH("anaer",$AW1640))),"Combined Aer and Anaer.","")</f>
        <v/>
      </c>
    </row>
    <row r="1641" spans="1:60" x14ac:dyDescent="0.25">
      <c r="A1641" s="5">
        <v>1195</v>
      </c>
      <c r="B1641" t="s">
        <v>5731</v>
      </c>
      <c r="C1641">
        <v>254</v>
      </c>
      <c r="D1641">
        <v>485.91057837395442</v>
      </c>
      <c r="E1641">
        <v>483.09878124929821</v>
      </c>
      <c r="F1641">
        <v>363.21650430083639</v>
      </c>
      <c r="G1641">
        <v>606.29751675332125</v>
      </c>
      <c r="H1641">
        <v>-108.87999442367919</v>
      </c>
      <c r="I1641">
        <v>-110.2347543712165</v>
      </c>
      <c r="J1641">
        <v>-129.71304791795609</v>
      </c>
      <c r="K1641">
        <v>-87.399379191375814</v>
      </c>
      <c r="L1641">
        <v>178.00041266977919</v>
      </c>
      <c r="M1641">
        <v>177.38041018722899</v>
      </c>
      <c r="N1641">
        <v>175.21199551786671</v>
      </c>
      <c r="O1641">
        <v>182.59508440482881</v>
      </c>
      <c r="P1641">
        <v>5.9468946783781549</v>
      </c>
      <c r="Q1641">
        <v>6.0080528311282233</v>
      </c>
      <c r="R1641">
        <v>4.8528437693117663</v>
      </c>
      <c r="S1641">
        <v>6.9722743647073528</v>
      </c>
      <c r="T1641">
        <v>58295.563983419997</v>
      </c>
      <c r="U1641">
        <v>58295.662565448663</v>
      </c>
      <c r="V1641">
        <v>58255.630587762702</v>
      </c>
      <c r="W1641">
        <v>58335.643331678068</v>
      </c>
      <c r="X1641">
        <v>3744.0258555278629</v>
      </c>
      <c r="Y1641">
        <v>3756.8101327708209</v>
      </c>
      <c r="Z1641">
        <v>3647.3274413277818</v>
      </c>
      <c r="AA1641">
        <v>3803.9755303402512</v>
      </c>
      <c r="AB1641">
        <v>568.37770076821982</v>
      </c>
      <c r="AC1641">
        <v>561.71163551210861</v>
      </c>
      <c r="AD1641">
        <v>495.96087252464508</v>
      </c>
      <c r="AE1641">
        <v>655.34707070816717</v>
      </c>
      <c r="AF1641">
        <v>68.678064328502956</v>
      </c>
      <c r="AG1641">
        <v>68.438931382051663</v>
      </c>
      <c r="AH1641">
        <v>67.602159655003334</v>
      </c>
      <c r="AI1641">
        <v>70.450724472302937</v>
      </c>
      <c r="AJ1641">
        <v>0.61550136564627234</v>
      </c>
      <c r="AK1641">
        <v>0.61550135492001834</v>
      </c>
      <c r="AL1641">
        <v>0.61549540196920072</v>
      </c>
      <c r="AM1641">
        <v>0.61550722973790994</v>
      </c>
      <c r="AN1641">
        <v>0.9582040788436893</v>
      </c>
      <c r="AO1641">
        <v>0.95820407884368919</v>
      </c>
      <c r="AP1641">
        <v>0.95820407884368919</v>
      </c>
      <c r="AQ1641">
        <v>0.95820407884368919</v>
      </c>
      <c r="AR1641">
        <v>16.477419145747081</v>
      </c>
      <c r="AS1641">
        <v>16.477419145747081</v>
      </c>
      <c r="AT1641">
        <v>16.477419145747081</v>
      </c>
      <c r="AU1641">
        <v>16.477419145747081</v>
      </c>
      <c r="AV1641" t="str">
        <f>VLOOKUP(Sheet1[[#This Row],[NPDES ID2]],Combined_Sheet__Major_Only___2[[NPDES ID2]:[ECHO BFR]],3,FALSE)</f>
        <v>IA</v>
      </c>
      <c r="AW1641" t="s">
        <v>41</v>
      </c>
      <c r="AX1641" t="str">
        <f>VLOOKUP(Sheet1[[#This Row],[NPDES ID2]],Combined_Sheet__Major_Only___2[[NPDES ID2]:[ECHO BFR]],27,FALSE)</f>
        <v>tempSludgeStore</v>
      </c>
      <c r="AY1641" t="str">
        <f>VLOOKUP(Sheet1[[#This Row],[NPDES ID2]],Combined_Sheet__Major_Only___2[[NPDES ID2]:[ECHO BFR]],28,FALSE)</f>
        <v>-</v>
      </c>
      <c r="AZ1641" t="str">
        <f>VLOOKUP(Sheet1[[#This Row],[NPDES ID2]],Combined_Sheet__Major_Only___2[[NPDES ID2]:[ECHO BFR]],29,FALSE)</f>
        <v>preliminaryOps, thickening</v>
      </c>
      <c r="BA1641">
        <f>VLOOKUP(Sheet1[[#This Row],[NPDES ID2]],Combined_Sheet__Major_Only___2[[NPDES ID2]:[ECHO BFR]],17,FALSE)</f>
        <v>41.566389000000001</v>
      </c>
      <c r="BB1641">
        <f>VLOOKUP(Sheet1[[#This Row],[NPDES ID2]],Combined_Sheet__Major_Only___2[[NPDES ID2]:[ECHO BFR]],18,FALSE)</f>
        <v>-91.248889000000005</v>
      </c>
      <c r="BC1641" s="2" t="str">
        <f>IF(ISNUMBER(SEARCH("aerobic",$AW1641)),"aerobic","")</f>
        <v>aerobic</v>
      </c>
      <c r="BD1641" s="2" t="str">
        <f>IF(ISNUMBER(SEARCH("anaer",$AW1641)),"anaer","")</f>
        <v/>
      </c>
      <c r="BE1641" s="2" t="str">
        <f>IF(ISNUMBER(SEARCH("thickening",$AZ1641)),"thickening","")</f>
        <v>thickening</v>
      </c>
      <c r="BF1641" s="4" t="str">
        <f>IF(ISNUMBER(SEARCH("airDry",$AW1641)),"airDry","")</f>
        <v/>
      </c>
      <c r="BG1641" s="4" t="str">
        <f>IF(ISNUMBER(SEARCH("heatDry",$AY1641)),"heatDry","")</f>
        <v/>
      </c>
      <c r="BH1641" s="4" t="str">
        <f>IF(AND(ISNUMBER(SEARCH("aerobic",$AW1641)),ISNUMBER(SEARCH("anaer",$AW1641))),"Combined Aer and Anaer.","")</f>
        <v/>
      </c>
    </row>
    <row r="1642" spans="1:60" x14ac:dyDescent="0.25">
      <c r="A1642" s="5">
        <v>1100</v>
      </c>
      <c r="B1642" t="s">
        <v>5300</v>
      </c>
      <c r="C1642">
        <v>341.87799999999999</v>
      </c>
      <c r="D1642">
        <v>406.2799512563908</v>
      </c>
      <c r="E1642">
        <v>403.56085504059342</v>
      </c>
      <c r="F1642">
        <v>314.51751920322812</v>
      </c>
      <c r="G1642">
        <v>500.60201568011939</v>
      </c>
      <c r="H1642">
        <v>-107.96707966990409</v>
      </c>
      <c r="I1642">
        <v>-109.2800442982509</v>
      </c>
      <c r="J1642">
        <v>-128.8348487911874</v>
      </c>
      <c r="K1642">
        <v>-86.520295843009393</v>
      </c>
      <c r="L1642">
        <v>241.41793633712439</v>
      </c>
      <c r="M1642">
        <v>240.5973700293801</v>
      </c>
      <c r="N1642">
        <v>237.72762676797021</v>
      </c>
      <c r="O1642">
        <v>247.49878548705121</v>
      </c>
      <c r="P1642">
        <v>8.0006355338091897</v>
      </c>
      <c r="Q1642">
        <v>8.0895596387762865</v>
      </c>
      <c r="R1642">
        <v>6.5218835896647569</v>
      </c>
      <c r="S1642">
        <v>9.3991942756843923</v>
      </c>
      <c r="T1642">
        <v>58292.028935244067</v>
      </c>
      <c r="U1642">
        <v>58292.127511477483</v>
      </c>
      <c r="V1642">
        <v>58252.097887108503</v>
      </c>
      <c r="W1642">
        <v>58332.105927400407</v>
      </c>
      <c r="X1642">
        <v>3715.332602668243</v>
      </c>
      <c r="Y1642">
        <v>3727.7620347113079</v>
      </c>
      <c r="Z1642">
        <v>3621.6115351166309</v>
      </c>
      <c r="AA1642">
        <v>3773.3854157656988</v>
      </c>
      <c r="AB1642">
        <v>560.10784986086276</v>
      </c>
      <c r="AC1642">
        <v>553.61196478064142</v>
      </c>
      <c r="AD1642">
        <v>489.21250968783039</v>
      </c>
      <c r="AE1642">
        <v>644.94587824205644</v>
      </c>
      <c r="AF1642">
        <v>69.203917774944031</v>
      </c>
      <c r="AG1642">
        <v>68.968809059474012</v>
      </c>
      <c r="AH1642">
        <v>68.146004929446391</v>
      </c>
      <c r="AI1642">
        <v>70.946887604392131</v>
      </c>
      <c r="AJ1642">
        <v>0.62193576331153344</v>
      </c>
      <c r="AK1642">
        <v>0.62193574887297476</v>
      </c>
      <c r="AL1642">
        <v>0.62192774155365704</v>
      </c>
      <c r="AM1642">
        <v>0.62194365114591088</v>
      </c>
      <c r="AN1642">
        <v>0.95820169613601691</v>
      </c>
      <c r="AO1642">
        <v>0.9582016961360168</v>
      </c>
      <c r="AP1642">
        <v>0.9582016961360168</v>
      </c>
      <c r="AQ1642">
        <v>0.9582016961360168</v>
      </c>
      <c r="AR1642">
        <v>16.675266274736231</v>
      </c>
      <c r="AS1642">
        <v>16.675266274736231</v>
      </c>
      <c r="AT1642">
        <v>16.675266274736231</v>
      </c>
      <c r="AU1642">
        <v>16.675266274736231</v>
      </c>
      <c r="AV1642" t="str">
        <f>VLOOKUP(Sheet1[[#This Row],[NPDES ID2]],Combined_Sheet__Major_Only___2[[NPDES ID2]:[ECHO BFR]],3,FALSE)</f>
        <v>IL</v>
      </c>
      <c r="AW1642" t="s">
        <v>12185</v>
      </c>
      <c r="AX1642" t="str">
        <f>VLOOKUP(Sheet1[[#This Row],[NPDES ID2]],Combined_Sheet__Major_Only___2[[NPDES ID2]:[ECHO BFR]],27,FALSE)</f>
        <v>tempSludgeStore</v>
      </c>
      <c r="AY1642" t="str">
        <f>VLOOKUP(Sheet1[[#This Row],[NPDES ID2]],Combined_Sheet__Major_Only___2[[NPDES ID2]:[ECHO BFR]],28,FALSE)</f>
        <v>-</v>
      </c>
      <c r="AZ1642" t="str">
        <f>VLOOKUP(Sheet1[[#This Row],[NPDES ID2]],Combined_Sheet__Major_Only___2[[NPDES ID2]:[ECHO BFR]],29,FALSE)</f>
        <v>thickening, preliminaryOps</v>
      </c>
      <c r="BA1642">
        <f>VLOOKUP(Sheet1[[#This Row],[NPDES ID2]],Combined_Sheet__Major_Only___2[[NPDES ID2]:[ECHO BFR]],17,FALSE)</f>
        <v>41.884999999999998</v>
      </c>
      <c r="BB1642">
        <f>VLOOKUP(Sheet1[[#This Row],[NPDES ID2]],Combined_Sheet__Major_Only___2[[NPDES ID2]:[ECHO BFR]],18,FALSE)</f>
        <v>-87.965299999999999</v>
      </c>
      <c r="BC1642" s="2" t="str">
        <f>IF(ISNUMBER(SEARCH("aerobic",$AW1642)),"aerobic","")</f>
        <v/>
      </c>
      <c r="BD1642" s="2" t="str">
        <f>IF(ISNUMBER(SEARCH("anaer",$AW1642)),"anaer","")</f>
        <v>anaer</v>
      </c>
      <c r="BE1642" s="2" t="str">
        <f>IF(ISNUMBER(SEARCH("thickening",$AZ1642)),"thickening","")</f>
        <v>thickening</v>
      </c>
      <c r="BF1642" s="3" t="str">
        <f>IF(ISNUMBER(SEARCH("airDry",$AW1642)),"airDry","")</f>
        <v/>
      </c>
      <c r="BG1642" s="3" t="str">
        <f>IF(ISNUMBER(SEARCH("heatDry",$AY1642)),"heatDry","")</f>
        <v/>
      </c>
      <c r="BH1642" s="3" t="str">
        <f>IF(AND(ISNUMBER(SEARCH("aerobic",$AW1642)),ISNUMBER(SEARCH("anaer",$AW1642))),"Combined Aer and Anaer.","")</f>
        <v/>
      </c>
    </row>
    <row r="1643" spans="1:60" x14ac:dyDescent="0.25">
      <c r="A1643" s="5">
        <v>1058</v>
      </c>
      <c r="B1643" t="s">
        <v>5108</v>
      </c>
      <c r="C1643">
        <v>389.74200000000002</v>
      </c>
      <c r="D1643">
        <v>388.78172736240759</v>
      </c>
      <c r="E1643">
        <v>384.20075998623378</v>
      </c>
      <c r="F1643">
        <v>302.03546657462772</v>
      </c>
      <c r="G1643">
        <v>478.86087889769709</v>
      </c>
      <c r="H1643">
        <v>-109.9187614304518</v>
      </c>
      <c r="I1643">
        <v>-111.3113728513229</v>
      </c>
      <c r="J1643">
        <v>-130.70879868878751</v>
      </c>
      <c r="K1643">
        <v>-88.375560498952041</v>
      </c>
      <c r="L1643">
        <v>270.66666571794241</v>
      </c>
      <c r="M1643">
        <v>269.69657028297991</v>
      </c>
      <c r="N1643">
        <v>266.30395582613528</v>
      </c>
      <c r="O1643">
        <v>277.85552533038612</v>
      </c>
      <c r="P1643">
        <v>9.1299269732551398</v>
      </c>
      <c r="Q1643">
        <v>9.218152471941238</v>
      </c>
      <c r="R1643">
        <v>7.4595221735614654</v>
      </c>
      <c r="S1643">
        <v>10.67866020789473</v>
      </c>
      <c r="T1643">
        <v>58288.136808270952</v>
      </c>
      <c r="U1643">
        <v>58288.235378123733</v>
      </c>
      <c r="V1643">
        <v>58248.208344782681</v>
      </c>
      <c r="W1643">
        <v>58328.211206333341</v>
      </c>
      <c r="X1643">
        <v>3777.6158717518588</v>
      </c>
      <c r="Y1643">
        <v>3790.8215575757381</v>
      </c>
      <c r="Z1643">
        <v>3677.3329728058138</v>
      </c>
      <c r="AA1643">
        <v>3839.851664750453</v>
      </c>
      <c r="AB1643">
        <v>578.31753859683693</v>
      </c>
      <c r="AC1643">
        <v>571.4437945012528</v>
      </c>
      <c r="AD1643">
        <v>504.04459600327112</v>
      </c>
      <c r="AE1643">
        <v>667.90292453512495</v>
      </c>
      <c r="AF1643">
        <v>68.05983772432684</v>
      </c>
      <c r="AG1643">
        <v>67.816032794341751</v>
      </c>
      <c r="AH1643">
        <v>66.962750451642535</v>
      </c>
      <c r="AI1643">
        <v>69.86733132345104</v>
      </c>
      <c r="AJ1643">
        <v>0.60793786863001475</v>
      </c>
      <c r="AK1643">
        <v>0.60793785214501583</v>
      </c>
      <c r="AL1643">
        <v>0.60792871445597785</v>
      </c>
      <c r="AM1643">
        <v>0.6079468699972046</v>
      </c>
      <c r="AN1643">
        <v>0.95819907243439351</v>
      </c>
      <c r="AO1643">
        <v>0.95819907243439351</v>
      </c>
      <c r="AP1643">
        <v>0.95819907243439351</v>
      </c>
      <c r="AQ1643">
        <v>0.95819907243439351</v>
      </c>
      <c r="AR1643">
        <v>16.244662307373009</v>
      </c>
      <c r="AS1643">
        <v>16.244662307373009</v>
      </c>
      <c r="AT1643">
        <v>16.244662307373009</v>
      </c>
      <c r="AU1643">
        <v>16.244662307373009</v>
      </c>
      <c r="AV1643" t="str">
        <f>VLOOKUP(Sheet1[[#This Row],[NPDES ID2]],Combined_Sheet__Major_Only___2[[NPDES ID2]:[ECHO BFR]],3,FALSE)</f>
        <v>TX</v>
      </c>
      <c r="AW1643" t="s">
        <v>41</v>
      </c>
      <c r="AX1643" t="str">
        <f>VLOOKUP(Sheet1[[#This Row],[NPDES ID2]],Combined_Sheet__Major_Only___2[[NPDES ID2]:[ECHO BFR]],27,FALSE)</f>
        <v>other</v>
      </c>
      <c r="AY1643" t="str">
        <f>VLOOKUP(Sheet1[[#This Row],[NPDES ID2]],Combined_Sheet__Major_Only___2[[NPDES ID2]:[ECHO BFR]],28,FALSE)</f>
        <v>-</v>
      </c>
      <c r="AZ1643" t="str">
        <f>VLOOKUP(Sheet1[[#This Row],[NPDES ID2]],Combined_Sheet__Major_Only___2[[NPDES ID2]:[ECHO BFR]],29,FALSE)</f>
        <v>thickening</v>
      </c>
      <c r="BA1643">
        <f>VLOOKUP(Sheet1[[#This Row],[NPDES ID2]],Combined_Sheet__Major_Only___2[[NPDES ID2]:[ECHO BFR]],17,FALSE)</f>
        <v>32.158786999999997</v>
      </c>
      <c r="BB1643">
        <f>VLOOKUP(Sheet1[[#This Row],[NPDES ID2]],Combined_Sheet__Major_Only___2[[NPDES ID2]:[ECHO BFR]],18,FALSE)</f>
        <v>-94.293073000000007</v>
      </c>
      <c r="BC1643" s="2" t="str">
        <f>IF(ISNUMBER(SEARCH("aerobic",$AW1643)),"aerobic","")</f>
        <v>aerobic</v>
      </c>
      <c r="BD1643" s="2" t="str">
        <f>IF(ISNUMBER(SEARCH("anaer",$AW1643)),"anaer","")</f>
        <v/>
      </c>
      <c r="BE1643" s="2" t="str">
        <f>IF(ISNUMBER(SEARCH("thickening",$AZ1643)),"thickening","")</f>
        <v>thickening</v>
      </c>
      <c r="BF1643" s="3" t="str">
        <f>IF(ISNUMBER(SEARCH("airDry",$AW1643)),"airDry","")</f>
        <v/>
      </c>
      <c r="BG1643" s="3" t="str">
        <f>IF(ISNUMBER(SEARCH("heatDry",$AY1643)),"heatDry","")</f>
        <v/>
      </c>
      <c r="BH1643" s="3" t="str">
        <f>IF(AND(ISNUMBER(SEARCH("aerobic",$AW1643)),ISNUMBER(SEARCH("anaer",$AW1643))),"Combined Aer and Anaer.","")</f>
        <v/>
      </c>
    </row>
    <row r="1644" spans="1:60" x14ac:dyDescent="0.25">
      <c r="A1644" s="5">
        <v>1469</v>
      </c>
      <c r="B1644" t="s">
        <v>6934</v>
      </c>
      <c r="C1644">
        <v>114.18</v>
      </c>
      <c r="D1644">
        <v>902.87925315492362</v>
      </c>
      <c r="E1644">
        <v>895.15646387712081</v>
      </c>
      <c r="F1644">
        <v>636.56303433051767</v>
      </c>
      <c r="G1644">
        <v>1167.2571287861831</v>
      </c>
      <c r="H1644">
        <v>-109.1241860421264</v>
      </c>
      <c r="I1644">
        <v>-110.49468123510761</v>
      </c>
      <c r="J1644">
        <v>-129.94997338831161</v>
      </c>
      <c r="K1644">
        <v>-87.646794552382943</v>
      </c>
      <c r="L1644">
        <v>79.871441038288381</v>
      </c>
      <c r="M1644">
        <v>79.591640101688341</v>
      </c>
      <c r="N1644">
        <v>78.612987658938465</v>
      </c>
      <c r="O1644">
        <v>81.945048655424216</v>
      </c>
      <c r="P1644">
        <v>2.673602287221331</v>
      </c>
      <c r="Q1644">
        <v>2.7007673400015051</v>
      </c>
      <c r="R1644">
        <v>2.1822803797500181</v>
      </c>
      <c r="S1644">
        <v>3.133071541826224</v>
      </c>
      <c r="T1644">
        <v>58217.801462289062</v>
      </c>
      <c r="U1644">
        <v>58217.899916836519</v>
      </c>
      <c r="V1644">
        <v>58177.919706440051</v>
      </c>
      <c r="W1644">
        <v>58257.828982000457</v>
      </c>
      <c r="X1644">
        <v>3745.8108710106048</v>
      </c>
      <c r="Y1644">
        <v>3758.6607682628</v>
      </c>
      <c r="Z1644">
        <v>3648.5283416590419</v>
      </c>
      <c r="AA1644">
        <v>3806.1352807488011</v>
      </c>
      <c r="AB1644">
        <v>569.59489885528012</v>
      </c>
      <c r="AC1644">
        <v>562.89595402950522</v>
      </c>
      <c r="AD1644">
        <v>496.91034810599291</v>
      </c>
      <c r="AE1644">
        <v>656.95942879274514</v>
      </c>
      <c r="AF1644">
        <v>68.553504917853047</v>
      </c>
      <c r="AG1644">
        <v>68.313389703311429</v>
      </c>
      <c r="AH1644">
        <v>67.473355622084568</v>
      </c>
      <c r="AI1644">
        <v>70.333230567285298</v>
      </c>
      <c r="AJ1644">
        <v>0.61397737652704654</v>
      </c>
      <c r="AK1644">
        <v>0.61397737171437528</v>
      </c>
      <c r="AL1644">
        <v>0.61397469745489763</v>
      </c>
      <c r="AM1644">
        <v>0.61398001084612497</v>
      </c>
      <c r="AN1644">
        <v>0.95815160221394524</v>
      </c>
      <c r="AO1644">
        <v>0.95815160221394513</v>
      </c>
      <c r="AP1644">
        <v>0.95815160221394513</v>
      </c>
      <c r="AQ1644">
        <v>0.95815160221394513</v>
      </c>
      <c r="AR1644">
        <v>16.430654609307911</v>
      </c>
      <c r="AS1644">
        <v>16.430654609307911</v>
      </c>
      <c r="AT1644">
        <v>16.430654609307911</v>
      </c>
      <c r="AU1644">
        <v>16.430654609307911</v>
      </c>
      <c r="AV1644" t="str">
        <f>VLOOKUP(Sheet1[[#This Row],[NPDES ID2]],Combined_Sheet__Major_Only___2[[NPDES ID2]:[ECHO BFR]],3,FALSE)</f>
        <v>TX</v>
      </c>
      <c r="AW1644" t="s">
        <v>41</v>
      </c>
      <c r="AX1644" t="str">
        <f>VLOOKUP(Sheet1[[#This Row],[NPDES ID2]],Combined_Sheet__Major_Only___2[[NPDES ID2]:[ECHO BFR]],27,FALSE)</f>
        <v>-</v>
      </c>
      <c r="AY1644" t="str">
        <f>VLOOKUP(Sheet1[[#This Row],[NPDES ID2]],Combined_Sheet__Major_Only___2[[NPDES ID2]:[ECHO BFR]],28,FALSE)</f>
        <v>-</v>
      </c>
      <c r="AZ1644" t="str">
        <f>VLOOKUP(Sheet1[[#This Row],[NPDES ID2]],Combined_Sheet__Major_Only___2[[NPDES ID2]:[ECHO BFR]],29,FALSE)</f>
        <v>thickening</v>
      </c>
      <c r="BA1644">
        <f>VLOOKUP(Sheet1[[#This Row],[NPDES ID2]],Combined_Sheet__Major_Only___2[[NPDES ID2]:[ECHO BFR]],17,FALSE)</f>
        <v>29.068166999999999</v>
      </c>
      <c r="BB1644">
        <f>VLOOKUP(Sheet1[[#This Row],[NPDES ID2]],Combined_Sheet__Major_Only___2[[NPDES ID2]:[ECHO BFR]],18,FALSE)</f>
        <v>-97.290750000000003</v>
      </c>
      <c r="BC1644" s="2" t="str">
        <f>IF(ISNUMBER(SEARCH("aerobic",$AW1644)),"aerobic","")</f>
        <v>aerobic</v>
      </c>
      <c r="BD1644" s="2" t="str">
        <f>IF(ISNUMBER(SEARCH("anaer",$AW1644)),"anaer","")</f>
        <v/>
      </c>
      <c r="BE1644" s="2" t="str">
        <f>IF(ISNUMBER(SEARCH("thickening",$AZ1644)),"thickening","")</f>
        <v>thickening</v>
      </c>
      <c r="BF1644" s="4" t="str">
        <f>IF(ISNUMBER(SEARCH("airDry",$AW1644)),"airDry","")</f>
        <v/>
      </c>
      <c r="BG1644" s="4" t="str">
        <f>IF(ISNUMBER(SEARCH("heatDry",$AY1644)),"heatDry","")</f>
        <v/>
      </c>
      <c r="BH1644" s="4" t="str">
        <f>IF(AND(ISNUMBER(SEARCH("aerobic",$AW1644)),ISNUMBER(SEARCH("anaer",$AW1644))),"Combined Aer and Anaer.","")</f>
        <v/>
      </c>
    </row>
    <row r="1645" spans="1:60" x14ac:dyDescent="0.25">
      <c r="A1645" s="5">
        <v>502</v>
      </c>
      <c r="B1645" t="s">
        <v>2485</v>
      </c>
      <c r="C1645">
        <v>355.39400000000001</v>
      </c>
      <c r="D1645">
        <v>410.41153524747563</v>
      </c>
      <c r="E1645">
        <v>406.69766438676129</v>
      </c>
      <c r="F1645">
        <v>317.68867194089188</v>
      </c>
      <c r="G1645">
        <v>506.10786980008112</v>
      </c>
      <c r="H1645">
        <v>-111.4062558082925</v>
      </c>
      <c r="I1645">
        <v>-112.7739862638568</v>
      </c>
      <c r="J1645">
        <v>-132.13935522176331</v>
      </c>
      <c r="K1645">
        <v>-89.798367501210564</v>
      </c>
      <c r="L1645">
        <v>243.7722457077767</v>
      </c>
      <c r="M1645">
        <v>242.8645138987109</v>
      </c>
      <c r="N1645">
        <v>239.68993752749441</v>
      </c>
      <c r="O1645">
        <v>250.49902990704729</v>
      </c>
      <c r="P1645">
        <v>8.3314269618884147</v>
      </c>
      <c r="Q1645">
        <v>8.4049244973747079</v>
      </c>
      <c r="R1645">
        <v>6.8185035318627083</v>
      </c>
      <c r="S1645">
        <v>9.713150553533433</v>
      </c>
      <c r="T1645">
        <v>58209.362122700273</v>
      </c>
      <c r="U1645">
        <v>58209.460563412547</v>
      </c>
      <c r="V1645">
        <v>58169.485971169008</v>
      </c>
      <c r="W1645">
        <v>58249.384017610668</v>
      </c>
      <c r="X1645">
        <v>3819.622043267063</v>
      </c>
      <c r="Y1645">
        <v>3833.400556066113</v>
      </c>
      <c r="Z1645">
        <v>3714.4240737011628</v>
      </c>
      <c r="AA1645">
        <v>3884.999152146635</v>
      </c>
      <c r="AB1645">
        <v>591.65555727760977</v>
      </c>
      <c r="AC1645">
        <v>584.48919465567838</v>
      </c>
      <c r="AD1645">
        <v>514.82219387664543</v>
      </c>
      <c r="AE1645">
        <v>684.84708493768824</v>
      </c>
      <c r="AF1645">
        <v>67.221311453055691</v>
      </c>
      <c r="AG1645">
        <v>66.971117493889579</v>
      </c>
      <c r="AH1645">
        <v>66.095529951058808</v>
      </c>
      <c r="AI1645">
        <v>69.076102775899244</v>
      </c>
      <c r="AJ1645">
        <v>0.59768126828561341</v>
      </c>
      <c r="AK1645">
        <v>0.59768125326727906</v>
      </c>
      <c r="AL1645">
        <v>0.59767292644640957</v>
      </c>
      <c r="AM1645">
        <v>0.59768947086754809</v>
      </c>
      <c r="AN1645">
        <v>0.95814589915079307</v>
      </c>
      <c r="AO1645">
        <v>0.9581458991507934</v>
      </c>
      <c r="AP1645">
        <v>0.9581458991507934</v>
      </c>
      <c r="AQ1645">
        <v>0.9581458991507934</v>
      </c>
      <c r="AR1645">
        <v>15.92920436519033</v>
      </c>
      <c r="AS1645">
        <v>15.92920436519033</v>
      </c>
      <c r="AT1645">
        <v>15.92920436519033</v>
      </c>
      <c r="AU1645">
        <v>15.92920436519033</v>
      </c>
      <c r="AV1645" t="str">
        <f>VLOOKUP(Sheet1[[#This Row],[NPDES ID2]],Combined_Sheet__Major_Only___2[[NPDES ID2]:[ECHO BFR]],3,FALSE)</f>
        <v>TX</v>
      </c>
      <c r="AW1645" t="s">
        <v>41</v>
      </c>
      <c r="AX1645" t="str">
        <f>VLOOKUP(Sheet1[[#This Row],[NPDES ID2]],Combined_Sheet__Major_Only___2[[NPDES ID2]:[ECHO BFR]],27,FALSE)</f>
        <v>tempSludgeStore</v>
      </c>
      <c r="AY1645" t="str">
        <f>VLOOKUP(Sheet1[[#This Row],[NPDES ID2]],Combined_Sheet__Major_Only___2[[NPDES ID2]:[ECHO BFR]],28,FALSE)</f>
        <v>-</v>
      </c>
      <c r="AZ1645" t="str">
        <f>VLOOKUP(Sheet1[[#This Row],[NPDES ID2]],Combined_Sheet__Major_Only___2[[NPDES ID2]:[ECHO BFR]],29,FALSE)</f>
        <v>thickening</v>
      </c>
      <c r="BA1645">
        <f>VLOOKUP(Sheet1[[#This Row],[NPDES ID2]],Combined_Sheet__Major_Only___2[[NPDES ID2]:[ECHO BFR]],17,FALSE)</f>
        <v>33.642049999999998</v>
      </c>
      <c r="BB1645">
        <f>VLOOKUP(Sheet1[[#This Row],[NPDES ID2]],Combined_Sheet__Major_Only___2[[NPDES ID2]:[ECHO BFR]],18,FALSE)</f>
        <v>-97.147989999999993</v>
      </c>
      <c r="BC1645" s="2" t="str">
        <f>IF(ISNUMBER(SEARCH("aerobic",$AW1645)),"aerobic","")</f>
        <v>aerobic</v>
      </c>
      <c r="BD1645" s="2" t="str">
        <f>IF(ISNUMBER(SEARCH("anaer",$AW1645)),"anaer","")</f>
        <v/>
      </c>
      <c r="BE1645" s="2" t="str">
        <f>IF(ISNUMBER(SEARCH("thickening",$AZ1645)),"thickening","")</f>
        <v>thickening</v>
      </c>
      <c r="BF1645" s="3" t="str">
        <f>IF(ISNUMBER(SEARCH("airDry",$AW1645)),"airDry","")</f>
        <v/>
      </c>
      <c r="BG1645" s="3" t="str">
        <f>IF(ISNUMBER(SEARCH("heatDry",$AY1645)),"heatDry","")</f>
        <v/>
      </c>
      <c r="BH1645" s="3" t="str">
        <f>IF(AND(ISNUMBER(SEARCH("aerobic",$AW1645)),ISNUMBER(SEARCH("anaer",$AW1645))),"Combined Aer and Anaer.","")</f>
        <v/>
      </c>
    </row>
    <row r="1646" spans="1:60" x14ac:dyDescent="0.25">
      <c r="A1646" s="5">
        <v>2351</v>
      </c>
      <c r="B1646" t="s">
        <v>10970</v>
      </c>
      <c r="C1646">
        <v>349.05</v>
      </c>
      <c r="D1646">
        <v>408.66040368209588</v>
      </c>
      <c r="E1646">
        <v>405.41091148754128</v>
      </c>
      <c r="F1646">
        <v>316.34224693582598</v>
      </c>
      <c r="G1646">
        <v>503.7650153614241</v>
      </c>
      <c r="H1646">
        <v>-109.8594169504666</v>
      </c>
      <c r="I1646">
        <v>-111.2512341994377</v>
      </c>
      <c r="J1646">
        <v>-130.6524738792038</v>
      </c>
      <c r="K1646">
        <v>-88.323341076213197</v>
      </c>
      <c r="L1646">
        <v>242.5473729023268</v>
      </c>
      <c r="M1646">
        <v>241.67963836873631</v>
      </c>
      <c r="N1646">
        <v>238.6449383528572</v>
      </c>
      <c r="O1646">
        <v>248.97776086157691</v>
      </c>
      <c r="P1646">
        <v>8.1764264513817473</v>
      </c>
      <c r="Q1646">
        <v>8.255762940634316</v>
      </c>
      <c r="R1646">
        <v>6.6799462959104492</v>
      </c>
      <c r="S1646">
        <v>9.5648536201648966</v>
      </c>
      <c r="T1646">
        <v>58150.535883035212</v>
      </c>
      <c r="U1646">
        <v>58150.634227309783</v>
      </c>
      <c r="V1646">
        <v>58110.698796283417</v>
      </c>
      <c r="W1646">
        <v>58190.518570388238</v>
      </c>
      <c r="X1646">
        <v>3766.5147924116618</v>
      </c>
      <c r="Y1646">
        <v>3779.661938104161</v>
      </c>
      <c r="Z1646">
        <v>3666.7001944438371</v>
      </c>
      <c r="AA1646">
        <v>3828.4558928071369</v>
      </c>
      <c r="AB1646">
        <v>576.30488280753593</v>
      </c>
      <c r="AC1646">
        <v>569.46078777814068</v>
      </c>
      <c r="AD1646">
        <v>502.3289320540876</v>
      </c>
      <c r="AE1646">
        <v>665.50690919375268</v>
      </c>
      <c r="AF1646">
        <v>68.099120866439151</v>
      </c>
      <c r="AG1646">
        <v>67.855604819214562</v>
      </c>
      <c r="AH1646">
        <v>67.003384038376126</v>
      </c>
      <c r="AI1646">
        <v>69.904410381871472</v>
      </c>
      <c r="AJ1646">
        <v>0.60841842667692692</v>
      </c>
      <c r="AK1646">
        <v>0.60841841193855162</v>
      </c>
      <c r="AL1646">
        <v>0.60841023939819505</v>
      </c>
      <c r="AM1646">
        <v>0.60842647727395993</v>
      </c>
      <c r="AN1646">
        <v>0.9581061028474146</v>
      </c>
      <c r="AO1646">
        <v>0.95810610284741449</v>
      </c>
      <c r="AP1646">
        <v>0.95810610284741449</v>
      </c>
      <c r="AQ1646">
        <v>0.95810610284741449</v>
      </c>
      <c r="AR1646">
        <v>16.259476982706339</v>
      </c>
      <c r="AS1646">
        <v>16.259476982706339</v>
      </c>
      <c r="AT1646">
        <v>16.259476982706339</v>
      </c>
      <c r="AU1646">
        <v>16.259476982706339</v>
      </c>
      <c r="AV1646" t="str">
        <f>VLOOKUP(Sheet1[[#This Row],[NPDES ID2]],Combined_Sheet__Major_Only___2[[NPDES ID2]:[ECHO BFR]],3,FALSE)</f>
        <v>FL</v>
      </c>
      <c r="AW1646" t="s">
        <v>41</v>
      </c>
      <c r="AX1646" t="str">
        <f>VLOOKUP(Sheet1[[#This Row],[NPDES ID2]],Combined_Sheet__Major_Only___2[[NPDES ID2]:[ECHO BFR]],27,FALSE)</f>
        <v>-</v>
      </c>
      <c r="AY1646" t="str">
        <f>VLOOKUP(Sheet1[[#This Row],[NPDES ID2]],Combined_Sheet__Major_Only___2[[NPDES ID2]:[ECHO BFR]],28,FALSE)</f>
        <v>-</v>
      </c>
      <c r="AZ1646" t="str">
        <f>VLOOKUP(Sheet1[[#This Row],[NPDES ID2]],Combined_Sheet__Major_Only___2[[NPDES ID2]:[ECHO BFR]],29,FALSE)</f>
        <v>thickening</v>
      </c>
      <c r="BA1646">
        <f>VLOOKUP(Sheet1[[#This Row],[NPDES ID2]],Combined_Sheet__Major_Only___2[[NPDES ID2]:[ECHO BFR]],17,FALSE)</f>
        <v>28.361816000000001</v>
      </c>
      <c r="BB1646">
        <f>VLOOKUP(Sheet1[[#This Row],[NPDES ID2]],Combined_Sheet__Major_Only___2[[NPDES ID2]:[ECHO BFR]],18,FALSE)</f>
        <v>-80.733982999999995</v>
      </c>
      <c r="BC1646" s="2" t="str">
        <f>IF(ISNUMBER(SEARCH("aerobic",$AW1646)),"aerobic","")</f>
        <v>aerobic</v>
      </c>
      <c r="BD1646" s="2" t="str">
        <f>IF(ISNUMBER(SEARCH("anaer",$AW1646)),"anaer","")</f>
        <v/>
      </c>
      <c r="BE1646" s="2" t="str">
        <f>IF(ISNUMBER(SEARCH("thickening",$AZ1646)),"thickening","")</f>
        <v>thickening</v>
      </c>
      <c r="BF1646" s="4" t="str">
        <f>IF(ISNUMBER(SEARCH("airDry",$AW1646)),"airDry","")</f>
        <v/>
      </c>
      <c r="BG1646" s="4" t="str">
        <f>IF(ISNUMBER(SEARCH("heatDry",$AY1646)),"heatDry","")</f>
        <v/>
      </c>
      <c r="BH1646" s="4" t="str">
        <f>IF(AND(ISNUMBER(SEARCH("aerobic",$AW1646)),ISNUMBER(SEARCH("anaer",$AW1646))),"Combined Aer and Anaer.","")</f>
        <v/>
      </c>
    </row>
    <row r="1647" spans="1:60" x14ac:dyDescent="0.25">
      <c r="A1647" s="5">
        <v>1054</v>
      </c>
      <c r="B1647" t="s">
        <v>5089</v>
      </c>
      <c r="C1647">
        <v>395</v>
      </c>
      <c r="D1647">
        <v>387.54737014430918</v>
      </c>
      <c r="E1647">
        <v>382.90561059624838</v>
      </c>
      <c r="F1647">
        <v>301.71811535669241</v>
      </c>
      <c r="G1647">
        <v>477.33426131255572</v>
      </c>
      <c r="H1647">
        <v>-110.2086610032261</v>
      </c>
      <c r="I1647">
        <v>-111.6130479238622</v>
      </c>
      <c r="J1647">
        <v>-130.98732561771911</v>
      </c>
      <c r="K1647">
        <v>-88.65152273595362</v>
      </c>
      <c r="L1647">
        <v>273.64702868161311</v>
      </c>
      <c r="M1647">
        <v>272.65873668110601</v>
      </c>
      <c r="N1647">
        <v>269.20249204280071</v>
      </c>
      <c r="O1647">
        <v>280.97072560661661</v>
      </c>
      <c r="P1647">
        <v>9.2544477884136001</v>
      </c>
      <c r="Q1647">
        <v>9.3423303473118118</v>
      </c>
      <c r="R1647">
        <v>7.5637755837323901</v>
      </c>
      <c r="S1647">
        <v>10.81734303288002</v>
      </c>
      <c r="T1647">
        <v>58142.919239280069</v>
      </c>
      <c r="U1647">
        <v>58143.017571068172</v>
      </c>
      <c r="V1647">
        <v>58103.087210517857</v>
      </c>
      <c r="W1647">
        <v>58182.896850157027</v>
      </c>
      <c r="X1647">
        <v>3777.4579762755552</v>
      </c>
      <c r="Y1647">
        <v>3790.7463242062472</v>
      </c>
      <c r="Z1647">
        <v>3676.4397211861901</v>
      </c>
      <c r="AA1647">
        <v>3840.167423171576</v>
      </c>
      <c r="AB1647">
        <v>579.62454601861009</v>
      </c>
      <c r="AC1647">
        <v>572.70985286704195</v>
      </c>
      <c r="AD1647">
        <v>505.02173254170867</v>
      </c>
      <c r="AE1647">
        <v>669.71401443970785</v>
      </c>
      <c r="AF1647">
        <v>67.893328377245908</v>
      </c>
      <c r="AG1647">
        <v>67.648257470581882</v>
      </c>
      <c r="AH1647">
        <v>66.790541012437558</v>
      </c>
      <c r="AI1647">
        <v>69.710211704677505</v>
      </c>
      <c r="AJ1647">
        <v>0.60590098402821435</v>
      </c>
      <c r="AK1647">
        <v>0.60590096734232812</v>
      </c>
      <c r="AL1647">
        <v>0.60589171879863712</v>
      </c>
      <c r="AM1647">
        <v>0.605910094599593</v>
      </c>
      <c r="AN1647">
        <v>0.95810094460790263</v>
      </c>
      <c r="AO1647">
        <v>0.95810094460790241</v>
      </c>
      <c r="AP1647">
        <v>0.95810094460790241</v>
      </c>
      <c r="AQ1647">
        <v>0.95810094460790241</v>
      </c>
      <c r="AR1647">
        <v>16.182005393456109</v>
      </c>
      <c r="AS1647">
        <v>16.182005393456109</v>
      </c>
      <c r="AT1647">
        <v>16.182005393456109</v>
      </c>
      <c r="AU1647">
        <v>16.182005393456109</v>
      </c>
      <c r="AV1647" t="str">
        <f>VLOOKUP(Sheet1[[#This Row],[NPDES ID2]],Combined_Sheet__Major_Only___2[[NPDES ID2]:[ECHO BFR]],3,FALSE)</f>
        <v>MN</v>
      </c>
      <c r="AW1647" t="s">
        <v>12185</v>
      </c>
      <c r="AX1647" t="str">
        <f>VLOOKUP(Sheet1[[#This Row],[NPDES ID2]],Combined_Sheet__Major_Only___2[[NPDES ID2]:[ECHO BFR]],27,FALSE)</f>
        <v>methaneBioCaptureRecover</v>
      </c>
      <c r="AY1647" t="str">
        <f>VLOOKUP(Sheet1[[#This Row],[NPDES ID2]],Combined_Sheet__Major_Only___2[[NPDES ID2]:[ECHO BFR]],28,FALSE)</f>
        <v>-</v>
      </c>
      <c r="AZ1647" t="str">
        <f>VLOOKUP(Sheet1[[#This Row],[NPDES ID2]],Combined_Sheet__Major_Only___2[[NPDES ID2]:[ECHO BFR]],29,FALSE)</f>
        <v>thickening</v>
      </c>
      <c r="BA1647">
        <f>VLOOKUP(Sheet1[[#This Row],[NPDES ID2]],Combined_Sheet__Major_Only___2[[NPDES ID2]:[ECHO BFR]],17,FALSE)</f>
        <v>46.339869999999998</v>
      </c>
      <c r="BB1647">
        <f>VLOOKUP(Sheet1[[#This Row],[NPDES ID2]],Combined_Sheet__Major_Only___2[[NPDES ID2]:[ECHO BFR]],18,FALSE)</f>
        <v>-94.22739</v>
      </c>
      <c r="BC1647" s="2" t="str">
        <f>IF(ISNUMBER(SEARCH("aerobic",$AW1647)),"aerobic","")</f>
        <v/>
      </c>
      <c r="BD1647" s="2" t="str">
        <f>IF(ISNUMBER(SEARCH("anaer",$AW1647)),"anaer","")</f>
        <v>anaer</v>
      </c>
      <c r="BE1647" s="2" t="str">
        <f>IF(ISNUMBER(SEARCH("thickening",$AZ1647)),"thickening","")</f>
        <v>thickening</v>
      </c>
      <c r="BF1647" s="3" t="str">
        <f>IF(ISNUMBER(SEARCH("airDry",$AW1647)),"airDry","")</f>
        <v/>
      </c>
      <c r="BG1647" s="3" t="str">
        <f>IF(ISNUMBER(SEARCH("heatDry",$AY1647)),"heatDry","")</f>
        <v/>
      </c>
      <c r="BH1647" s="3" t="str">
        <f>IF(AND(ISNUMBER(SEARCH("aerobic",$AW1647)),ISNUMBER(SEARCH("anaer",$AW1647))),"Combined Aer and Anaer.","")</f>
        <v/>
      </c>
    </row>
    <row r="1648" spans="1:60" x14ac:dyDescent="0.25">
      <c r="A1648" s="5">
        <v>1155</v>
      </c>
      <c r="B1648" t="s">
        <v>5547</v>
      </c>
      <c r="C1648">
        <v>288.87</v>
      </c>
      <c r="D1648">
        <v>410.53725838289807</v>
      </c>
      <c r="E1648">
        <v>408.37570896649288</v>
      </c>
      <c r="F1648">
        <v>310.76834156860502</v>
      </c>
      <c r="G1648">
        <v>510.63834877590938</v>
      </c>
      <c r="H1648">
        <v>-138.0534223143284</v>
      </c>
      <c r="I1648">
        <v>-139.3186484030002</v>
      </c>
      <c r="J1648">
        <v>-157.9898065423549</v>
      </c>
      <c r="K1648">
        <v>-115.21493445751091</v>
      </c>
      <c r="L1648">
        <v>221.4276212426216</v>
      </c>
      <c r="M1648">
        <v>220.1228492785738</v>
      </c>
      <c r="N1648">
        <v>215.55951059840979</v>
      </c>
      <c r="O1648">
        <v>231.0969261872882</v>
      </c>
      <c r="P1648">
        <v>9.0989762278567294</v>
      </c>
      <c r="Q1648">
        <v>9.0618785158168578</v>
      </c>
      <c r="R1648">
        <v>7.6278096109374269</v>
      </c>
      <c r="S1648">
        <v>10.24568678077418</v>
      </c>
      <c r="T1648">
        <v>58113.936932562661</v>
      </c>
      <c r="U1648">
        <v>58114.035216838172</v>
      </c>
      <c r="V1648">
        <v>58074.124150099837</v>
      </c>
      <c r="W1648">
        <v>58153.895226796929</v>
      </c>
      <c r="X1648">
        <v>4545.4567941376881</v>
      </c>
      <c r="Y1648">
        <v>4569.8270639670354</v>
      </c>
      <c r="Z1648">
        <v>4350.859948538654</v>
      </c>
      <c r="AA1648">
        <v>4667.4317561376138</v>
      </c>
      <c r="AB1648">
        <v>862.06972786299661</v>
      </c>
      <c r="AC1648">
        <v>850.07466019172944</v>
      </c>
      <c r="AD1648">
        <v>724.57443489525258</v>
      </c>
      <c r="AE1648">
        <v>1040.9125422613661</v>
      </c>
      <c r="AF1648">
        <v>56.41182700246214</v>
      </c>
      <c r="AG1648">
        <v>56.079514832344671</v>
      </c>
      <c r="AH1648">
        <v>54.916787871112227</v>
      </c>
      <c r="AI1648">
        <v>58.87509273461135</v>
      </c>
      <c r="AJ1648">
        <v>0.46571036623460932</v>
      </c>
      <c r="AK1648">
        <v>0.465710354655263</v>
      </c>
      <c r="AL1648">
        <v>0.46570393434380503</v>
      </c>
      <c r="AM1648">
        <v>0.46571669075144029</v>
      </c>
      <c r="AN1648">
        <v>0.9580813052267827</v>
      </c>
      <c r="AO1648">
        <v>0.95808130522678292</v>
      </c>
      <c r="AP1648">
        <v>0.95808130522678292</v>
      </c>
      <c r="AQ1648">
        <v>0.95808130522678292</v>
      </c>
      <c r="AR1648">
        <v>11.869938834642991</v>
      </c>
      <c r="AS1648">
        <v>11.869938834642991</v>
      </c>
      <c r="AT1648">
        <v>11.869938834642991</v>
      </c>
      <c r="AU1648">
        <v>11.869938834642991</v>
      </c>
      <c r="AV1648" t="str">
        <f>VLOOKUP(Sheet1[[#This Row],[NPDES ID2]],Combined_Sheet__Major_Only___2[[NPDES ID2]:[ECHO BFR]],3,FALSE)</f>
        <v>MD</v>
      </c>
      <c r="AW1648" t="s">
        <v>87</v>
      </c>
      <c r="AX1648" t="str">
        <f>VLOOKUP(Sheet1[[#This Row],[NPDES ID2]],Combined_Sheet__Major_Only___2[[NPDES ID2]:[ECHO BFR]],27,FALSE)</f>
        <v>-</v>
      </c>
      <c r="AY1648" t="str">
        <f>VLOOKUP(Sheet1[[#This Row],[NPDES ID2]],Combined_Sheet__Major_Only___2[[NPDES ID2]:[ECHO BFR]],28,FALSE)</f>
        <v>-</v>
      </c>
      <c r="AZ1648" t="str">
        <f>VLOOKUP(Sheet1[[#This Row],[NPDES ID2]],Combined_Sheet__Major_Only___2[[NPDES ID2]:[ECHO BFR]],29,FALSE)</f>
        <v>thickening</v>
      </c>
      <c r="BA1648">
        <f>VLOOKUP(Sheet1[[#This Row],[NPDES ID2]],Combined_Sheet__Major_Only___2[[NPDES ID2]:[ECHO BFR]],17,FALSE)</f>
        <v>39.555833</v>
      </c>
      <c r="BB1648">
        <f>VLOOKUP(Sheet1[[#This Row],[NPDES ID2]],Combined_Sheet__Major_Only___2[[NPDES ID2]:[ECHO BFR]],18,FALSE)</f>
        <v>-77.708888999999999</v>
      </c>
      <c r="BC1648" s="2" t="str">
        <f>IF(ISNUMBER(SEARCH("aerobic",$AW1648)),"aerobic","")</f>
        <v/>
      </c>
      <c r="BD1648" s="2" t="str">
        <f>IF(ISNUMBER(SEARCH("anaer",$AW1648)),"anaer","")</f>
        <v/>
      </c>
      <c r="BE1648" s="2" t="str">
        <f>IF(ISNUMBER(SEARCH("thickening",$AZ1648)),"thickening","")</f>
        <v>thickening</v>
      </c>
      <c r="BF1648" s="4" t="str">
        <f>IF(ISNUMBER(SEARCH("airDry",$AW1648)),"airDry","")</f>
        <v/>
      </c>
      <c r="BG1648" s="4" t="str">
        <f>IF(ISNUMBER(SEARCH("heatDry",$AY1648)),"heatDry","")</f>
        <v/>
      </c>
      <c r="BH1648" s="4" t="str">
        <f>IF(AND(ISNUMBER(SEARCH("aerobic",$AW1648)),ISNUMBER(SEARCH("anaer",$AW1648))),"Combined Aer and Anaer.","")</f>
        <v/>
      </c>
    </row>
    <row r="1649" spans="1:60" x14ac:dyDescent="0.25">
      <c r="A1649" s="5">
        <v>1452</v>
      </c>
      <c r="B1649" t="s">
        <v>6866</v>
      </c>
      <c r="C1649">
        <v>117.85</v>
      </c>
      <c r="D1649">
        <v>881.42945561969918</v>
      </c>
      <c r="E1649">
        <v>874.15049885949372</v>
      </c>
      <c r="F1649">
        <v>622.68151979794936</v>
      </c>
      <c r="G1649">
        <v>1138.484405989853</v>
      </c>
      <c r="H1649">
        <v>-109.50684314053029</v>
      </c>
      <c r="I1649">
        <v>-110.89323587480879</v>
      </c>
      <c r="J1649">
        <v>-130.3175901652067</v>
      </c>
      <c r="K1649">
        <v>-88.011442872028624</v>
      </c>
      <c r="L1649">
        <v>82.171571301704503</v>
      </c>
      <c r="M1649">
        <v>81.880743673007203</v>
      </c>
      <c r="N1649">
        <v>80.863525095706649</v>
      </c>
      <c r="O1649">
        <v>84.326895980567443</v>
      </c>
      <c r="P1649">
        <v>2.76007679696135</v>
      </c>
      <c r="Q1649">
        <v>2.787506133945937</v>
      </c>
      <c r="R1649">
        <v>2.2538651265862328</v>
      </c>
      <c r="S1649">
        <v>3.2316351186918562</v>
      </c>
      <c r="T1649">
        <v>58099.520639804687</v>
      </c>
      <c r="U1649">
        <v>58099.618900446629</v>
      </c>
      <c r="V1649">
        <v>58059.717430778837</v>
      </c>
      <c r="W1649">
        <v>58139.469325612037</v>
      </c>
      <c r="X1649">
        <v>3750.3664124928132</v>
      </c>
      <c r="Y1649">
        <v>3763.340838004538</v>
      </c>
      <c r="Z1649">
        <v>3651.998666696762</v>
      </c>
      <c r="AA1649">
        <v>3811.386260226011</v>
      </c>
      <c r="AB1649">
        <v>572.00484758292953</v>
      </c>
      <c r="AC1649">
        <v>565.24512823319253</v>
      </c>
      <c r="AD1649">
        <v>498.80486734282277</v>
      </c>
      <c r="AE1649">
        <v>660.12496849574563</v>
      </c>
      <c r="AF1649">
        <v>68.331391141094599</v>
      </c>
      <c r="AG1649">
        <v>68.089586290372125</v>
      </c>
      <c r="AH1649">
        <v>67.243637661994597</v>
      </c>
      <c r="AI1649">
        <v>70.123644537779953</v>
      </c>
      <c r="AJ1649">
        <v>0.61125993989968219</v>
      </c>
      <c r="AK1649">
        <v>0.61125993493702024</v>
      </c>
      <c r="AL1649">
        <v>0.61125717743123864</v>
      </c>
      <c r="AM1649">
        <v>0.61126265622243303</v>
      </c>
      <c r="AN1649">
        <v>0.95807152940597906</v>
      </c>
      <c r="AO1649">
        <v>0.95807152940597873</v>
      </c>
      <c r="AP1649">
        <v>0.95807152940597873</v>
      </c>
      <c r="AQ1649">
        <v>0.95807152940597873</v>
      </c>
      <c r="AR1649">
        <v>16.347065345976372</v>
      </c>
      <c r="AS1649">
        <v>16.347065345976372</v>
      </c>
      <c r="AT1649">
        <v>16.347065345976372</v>
      </c>
      <c r="AU1649">
        <v>16.347065345976372</v>
      </c>
      <c r="AV1649" t="str">
        <f>VLOOKUP(Sheet1[[#This Row],[NPDES ID2]],Combined_Sheet__Major_Only___2[[NPDES ID2]:[ECHO BFR]],3,FALSE)</f>
        <v>NY</v>
      </c>
      <c r="AW1649" t="s">
        <v>12185</v>
      </c>
      <c r="AX1649" t="str">
        <f>VLOOKUP(Sheet1[[#This Row],[NPDES ID2]],Combined_Sheet__Major_Only___2[[NPDES ID2]:[ECHO BFR]],27,FALSE)</f>
        <v>tempSludgeStore</v>
      </c>
      <c r="AY1649" t="str">
        <f>VLOOKUP(Sheet1[[#This Row],[NPDES ID2]],Combined_Sheet__Major_Only___2[[NPDES ID2]:[ECHO BFR]],28,FALSE)</f>
        <v>-</v>
      </c>
      <c r="AZ1649" t="str">
        <f>VLOOKUP(Sheet1[[#This Row],[NPDES ID2]],Combined_Sheet__Major_Only___2[[NPDES ID2]:[ECHO BFR]],29,FALSE)</f>
        <v>thickening, preliminaryOps</v>
      </c>
      <c r="BA1649">
        <f>VLOOKUP(Sheet1[[#This Row],[NPDES ID2]],Combined_Sheet__Major_Only___2[[NPDES ID2]:[ECHO BFR]],17,FALSE)</f>
        <v>42.063417000000001</v>
      </c>
      <c r="BB1649">
        <f>VLOOKUP(Sheet1[[#This Row],[NPDES ID2]],Combined_Sheet__Major_Only___2[[NPDES ID2]:[ECHO BFR]],18,FALSE)</f>
        <v>-76.142471999999998</v>
      </c>
      <c r="BC1649" s="2" t="str">
        <f>IF(ISNUMBER(SEARCH("aerobic",$AW1649)),"aerobic","")</f>
        <v/>
      </c>
      <c r="BD1649" s="2" t="str">
        <f>IF(ISNUMBER(SEARCH("anaer",$AW1649)),"anaer","")</f>
        <v>anaer</v>
      </c>
      <c r="BE1649" s="2" t="str">
        <f>IF(ISNUMBER(SEARCH("thickening",$AZ1649)),"thickening","")</f>
        <v>thickening</v>
      </c>
      <c r="BF1649" s="3" t="str">
        <f>IF(ISNUMBER(SEARCH("airDry",$AW1649)),"airDry","")</f>
        <v/>
      </c>
      <c r="BG1649" s="3" t="str">
        <f>IF(ISNUMBER(SEARCH("heatDry",$AY1649)),"heatDry","")</f>
        <v/>
      </c>
      <c r="BH1649" s="3" t="str">
        <f>IF(AND(ISNUMBER(SEARCH("aerobic",$AW1649)),ISNUMBER(SEARCH("anaer",$AW1649))),"Combined Aer and Anaer.","")</f>
        <v/>
      </c>
    </row>
    <row r="1650" spans="1:60" x14ac:dyDescent="0.25">
      <c r="A1650" s="5">
        <v>121</v>
      </c>
      <c r="B1650" t="s">
        <v>677</v>
      </c>
      <c r="C1650">
        <v>9548</v>
      </c>
      <c r="D1650">
        <v>1839.94208087949</v>
      </c>
      <c r="E1650">
        <v>1844.1808108453031</v>
      </c>
      <c r="F1650">
        <v>1474.376259765176</v>
      </c>
      <c r="G1650">
        <v>2168.4532532492781</v>
      </c>
      <c r="H1650">
        <v>-107.4836338684826</v>
      </c>
      <c r="I1650">
        <v>-109.311688826344</v>
      </c>
      <c r="J1650">
        <v>-128.1304120536945</v>
      </c>
      <c r="K1650">
        <v>-85.090320973673371</v>
      </c>
      <c r="L1650">
        <v>6652.3875538494449</v>
      </c>
      <c r="M1650">
        <v>6628.7402399559987</v>
      </c>
      <c r="N1650">
        <v>6546.416327199222</v>
      </c>
      <c r="O1650">
        <v>6827.1974364468342</v>
      </c>
      <c r="P1650">
        <v>223.5312073741116</v>
      </c>
      <c r="Q1650">
        <v>225.7295379900653</v>
      </c>
      <c r="R1650">
        <v>182.56117456493399</v>
      </c>
      <c r="S1650">
        <v>261.77705600236419</v>
      </c>
      <c r="T1650">
        <v>58095.931352554107</v>
      </c>
      <c r="U1650">
        <v>58096.02960731191</v>
      </c>
      <c r="V1650">
        <v>58056.130527068613</v>
      </c>
      <c r="W1650">
        <v>58135.877646109533</v>
      </c>
      <c r="X1650">
        <v>3752.9595303445672</v>
      </c>
      <c r="Y1650">
        <v>3766.0064171910162</v>
      </c>
      <c r="Z1650">
        <v>3654.350975126647</v>
      </c>
      <c r="AA1650">
        <v>3814.122800417354</v>
      </c>
      <c r="AB1650">
        <v>573.01795066646002</v>
      </c>
      <c r="AC1650">
        <v>566.29009532385385</v>
      </c>
      <c r="AD1650">
        <v>499.50505291496228</v>
      </c>
      <c r="AE1650">
        <v>661.63393547063822</v>
      </c>
      <c r="AF1650">
        <v>68.307468934507654</v>
      </c>
      <c r="AG1650">
        <v>68.067784644197076</v>
      </c>
      <c r="AH1650">
        <v>67.217569684910728</v>
      </c>
      <c r="AI1650">
        <v>70.098431226107095</v>
      </c>
      <c r="AJ1650">
        <v>0.61096744207739495</v>
      </c>
      <c r="AK1650">
        <v>0.61096700623198696</v>
      </c>
      <c r="AL1650">
        <v>0.61074350018870105</v>
      </c>
      <c r="AM1650">
        <v>0.61118773491472911</v>
      </c>
      <c r="AN1650">
        <v>0.95806909476828184</v>
      </c>
      <c r="AO1650">
        <v>0.95806909476828206</v>
      </c>
      <c r="AP1650">
        <v>0.95806909476828206</v>
      </c>
      <c r="AQ1650">
        <v>0.95806909476828206</v>
      </c>
      <c r="AR1650">
        <v>16.33050787100294</v>
      </c>
      <c r="AS1650">
        <v>16.330507871002951</v>
      </c>
      <c r="AT1650">
        <v>16.330507871002951</v>
      </c>
      <c r="AU1650">
        <v>16.330507871002951</v>
      </c>
      <c r="AV1650" t="str">
        <f>VLOOKUP(Sheet1[[#This Row],[NPDES ID2]],Combined_Sheet__Major_Only___2[[NPDES ID2]:[ECHO BFR]],3,FALSE)</f>
        <v>NY</v>
      </c>
      <c r="AW1650" t="s">
        <v>41</v>
      </c>
      <c r="AX1650" t="str">
        <f>VLOOKUP(Sheet1[[#This Row],[NPDES ID2]],Combined_Sheet__Major_Only___2[[NPDES ID2]:[ECHO BFR]],27,FALSE)</f>
        <v>-</v>
      </c>
      <c r="AY1650" t="str">
        <f>VLOOKUP(Sheet1[[#This Row],[NPDES ID2]],Combined_Sheet__Major_Only___2[[NPDES ID2]:[ECHO BFR]],28,FALSE)</f>
        <v>-</v>
      </c>
      <c r="AZ1650" t="str">
        <f>VLOOKUP(Sheet1[[#This Row],[NPDES ID2]],Combined_Sheet__Major_Only___2[[NPDES ID2]:[ECHO BFR]],29,FALSE)</f>
        <v>thickening</v>
      </c>
      <c r="BA1650">
        <f>VLOOKUP(Sheet1[[#This Row],[NPDES ID2]],Combined_Sheet__Major_Only___2[[NPDES ID2]:[ECHO BFR]],17,FALSE)</f>
        <v>42.993760000000002</v>
      </c>
      <c r="BB1650">
        <f>VLOOKUP(Sheet1[[#This Row],[NPDES ID2]],Combined_Sheet__Major_Only___2[[NPDES ID2]:[ECHO BFR]],18,FALSE)</f>
        <v>-78.901619999999994</v>
      </c>
      <c r="BC1650" s="2" t="str">
        <f>IF(ISNUMBER(SEARCH("aerobic",$AW1650)),"aerobic","")</f>
        <v>aerobic</v>
      </c>
      <c r="BD1650" s="2" t="str">
        <f>IF(ISNUMBER(SEARCH("anaer",$AW1650)),"anaer","")</f>
        <v/>
      </c>
      <c r="BE1650" s="2" t="str">
        <f>IF(ISNUMBER(SEARCH("thickening",$AZ1650)),"thickening","")</f>
        <v>thickening</v>
      </c>
      <c r="BF1650" s="4" t="str">
        <f>IF(ISNUMBER(SEARCH("airDry",$AW1650)),"airDry","")</f>
        <v/>
      </c>
      <c r="BG1650" s="4" t="str">
        <f>IF(ISNUMBER(SEARCH("heatDry",$AY1650)),"heatDry","")</f>
        <v/>
      </c>
      <c r="BH1650" s="4" t="str">
        <f>IF(AND(ISNUMBER(SEARCH("aerobic",$AW1650)),ISNUMBER(SEARCH("anaer",$AW1650))),"Combined Aer and Anaer.","")</f>
        <v/>
      </c>
    </row>
    <row r="1651" spans="1:60" x14ac:dyDescent="0.25">
      <c r="A1651" s="5">
        <v>595</v>
      </c>
      <c r="B1651" t="s">
        <v>2914</v>
      </c>
      <c r="C1651">
        <v>1</v>
      </c>
      <c r="D1651">
        <v>92653.661359806938</v>
      </c>
      <c r="E1651">
        <v>91749.720484397083</v>
      </c>
      <c r="F1651">
        <v>61283.120716174213</v>
      </c>
      <c r="G1651">
        <v>122282.57998756169</v>
      </c>
      <c r="H1651">
        <v>-110.3985194824774</v>
      </c>
      <c r="I1651">
        <v>-111.82680711788571</v>
      </c>
      <c r="J1651">
        <v>-131.17661479918669</v>
      </c>
      <c r="K1651">
        <v>-88.87478636285681</v>
      </c>
      <c r="L1651">
        <v>0.69219485238122924</v>
      </c>
      <c r="M1651">
        <v>0.68968862179432633</v>
      </c>
      <c r="N1651">
        <v>0.68092214944644847</v>
      </c>
      <c r="O1651">
        <v>0.71076911700907164</v>
      </c>
      <c r="P1651">
        <v>2.3430575237618271E-2</v>
      </c>
      <c r="Q1651">
        <v>2.3651787133269379E-2</v>
      </c>
      <c r="R1651">
        <v>1.9152247716722089E-2</v>
      </c>
      <c r="S1651">
        <v>2.738102531037314E-2</v>
      </c>
      <c r="T1651">
        <v>58094.086663397487</v>
      </c>
      <c r="U1651">
        <v>58094.184915131184</v>
      </c>
      <c r="V1651">
        <v>58054.287062915922</v>
      </c>
      <c r="W1651">
        <v>58134.031727471709</v>
      </c>
      <c r="X1651">
        <v>3777.46509998085</v>
      </c>
      <c r="Y1651">
        <v>3790.7790797650518</v>
      </c>
      <c r="Z1651">
        <v>3676.1901517644992</v>
      </c>
      <c r="AA1651">
        <v>3840.340314902814</v>
      </c>
      <c r="AB1651">
        <v>580.07556637562811</v>
      </c>
      <c r="AC1651">
        <v>573.14450472309181</v>
      </c>
      <c r="AD1651">
        <v>505.36456007042432</v>
      </c>
      <c r="AE1651">
        <v>670.32857626362511</v>
      </c>
      <c r="AF1651">
        <v>67.835098454859732</v>
      </c>
      <c r="AG1651">
        <v>67.589488175210988</v>
      </c>
      <c r="AH1651">
        <v>66.730373333765741</v>
      </c>
      <c r="AI1651">
        <v>69.655376046480924</v>
      </c>
      <c r="AJ1651">
        <v>0.60518868127362413</v>
      </c>
      <c r="AK1651">
        <v>0.60518868123154945</v>
      </c>
      <c r="AL1651">
        <v>0.60518865782858899</v>
      </c>
      <c r="AM1651">
        <v>0.60518870432690242</v>
      </c>
      <c r="AN1651">
        <v>0.95806784339321149</v>
      </c>
      <c r="AO1651">
        <v>0.95806784339321183</v>
      </c>
      <c r="AP1651">
        <v>0.95806784339321183</v>
      </c>
      <c r="AQ1651">
        <v>0.95806784339321183</v>
      </c>
      <c r="AR1651">
        <v>16.160411392595901</v>
      </c>
      <c r="AS1651">
        <v>16.16041139259589</v>
      </c>
      <c r="AT1651">
        <v>16.16041139259589</v>
      </c>
      <c r="AU1651">
        <v>16.16041139259589</v>
      </c>
      <c r="AV1651" t="str">
        <f>VLOOKUP(Sheet1[[#This Row],[NPDES ID2]],Combined_Sheet__Major_Only___2[[NPDES ID2]:[ECHO BFR]],3,FALSE)</f>
        <v>IL</v>
      </c>
      <c r="AW1651" t="s">
        <v>41</v>
      </c>
      <c r="AX1651" t="str">
        <f>VLOOKUP(Sheet1[[#This Row],[NPDES ID2]],Combined_Sheet__Major_Only___2[[NPDES ID2]:[ECHO BFR]],27,FALSE)</f>
        <v>-</v>
      </c>
      <c r="AY1651" t="str">
        <f>VLOOKUP(Sheet1[[#This Row],[NPDES ID2]],Combined_Sheet__Major_Only___2[[NPDES ID2]:[ECHO BFR]],28,FALSE)</f>
        <v>-</v>
      </c>
      <c r="AZ1651" t="str">
        <f>VLOOKUP(Sheet1[[#This Row],[NPDES ID2]],Combined_Sheet__Major_Only___2[[NPDES ID2]:[ECHO BFR]],29,FALSE)</f>
        <v>thickening</v>
      </c>
      <c r="BA1651">
        <f>VLOOKUP(Sheet1[[#This Row],[NPDES ID2]],Combined_Sheet__Major_Only___2[[NPDES ID2]:[ECHO BFR]],17,FALSE)</f>
        <v>41.616219999999998</v>
      </c>
      <c r="BB1651">
        <f>VLOOKUP(Sheet1[[#This Row],[NPDES ID2]],Combined_Sheet__Major_Only___2[[NPDES ID2]:[ECHO BFR]],18,FALSE)</f>
        <v>-88.2119</v>
      </c>
      <c r="BC1651" s="2" t="str">
        <f>IF(ISNUMBER(SEARCH("aerobic",$AW1651)),"aerobic","")</f>
        <v>aerobic</v>
      </c>
      <c r="BD1651" s="2" t="str">
        <f>IF(ISNUMBER(SEARCH("anaer",$AW1651)),"anaer","")</f>
        <v/>
      </c>
      <c r="BE1651" s="2" t="str">
        <f>IF(ISNUMBER(SEARCH("thickening",$AZ1651)),"thickening","")</f>
        <v>thickening</v>
      </c>
      <c r="BF1651" s="4" t="str">
        <f>IF(ISNUMBER(SEARCH("airDry",$AW1651)),"airDry","")</f>
        <v/>
      </c>
      <c r="BG1651" s="4" t="str">
        <f>IF(ISNUMBER(SEARCH("heatDry",$AY1651)),"heatDry","")</f>
        <v/>
      </c>
      <c r="BH1651" s="4" t="str">
        <f>IF(AND(ISNUMBER(SEARCH("aerobic",$AW1651)),ISNUMBER(SEARCH("anaer",$AW1651))),"Combined Aer and Anaer.","")</f>
        <v/>
      </c>
    </row>
    <row r="1652" spans="1:60" x14ac:dyDescent="0.25">
      <c r="A1652" s="5">
        <v>1698</v>
      </c>
      <c r="B1652" t="s">
        <v>7962</v>
      </c>
      <c r="C1652">
        <v>46.08</v>
      </c>
      <c r="D1652">
        <v>2087.0182010142689</v>
      </c>
      <c r="E1652">
        <v>2066.2775702010158</v>
      </c>
      <c r="F1652">
        <v>1415.6612583631961</v>
      </c>
      <c r="G1652">
        <v>2735.6618889616511</v>
      </c>
      <c r="H1652">
        <v>-109.76063368854931</v>
      </c>
      <c r="I1652">
        <v>-111.1604999824045</v>
      </c>
      <c r="J1652">
        <v>-130.562696796344</v>
      </c>
      <c r="K1652">
        <v>-88.261143730338205</v>
      </c>
      <c r="L1652">
        <v>32.065137076397811</v>
      </c>
      <c r="M1652">
        <v>31.95093345864694</v>
      </c>
      <c r="N1652">
        <v>31.551472821367891</v>
      </c>
      <c r="O1652">
        <v>32.911516781668553</v>
      </c>
      <c r="P1652">
        <v>1.079338673521171</v>
      </c>
      <c r="Q1652">
        <v>1.089917261551401</v>
      </c>
      <c r="R1652">
        <v>0.88162372722217275</v>
      </c>
      <c r="S1652">
        <v>1.2630711228307321</v>
      </c>
      <c r="T1652">
        <v>58073.941463120042</v>
      </c>
      <c r="U1652">
        <v>58074.039681828363</v>
      </c>
      <c r="V1652">
        <v>58034.1552404748</v>
      </c>
      <c r="W1652">
        <v>58113.87310046325</v>
      </c>
      <c r="X1652">
        <v>3756.2531086550289</v>
      </c>
      <c r="Y1652">
        <v>3769.3148462079248</v>
      </c>
      <c r="Z1652">
        <v>3657.1305253798432</v>
      </c>
      <c r="AA1652">
        <v>3817.7552840460862</v>
      </c>
      <c r="AB1652">
        <v>573.97218593838352</v>
      </c>
      <c r="AC1652">
        <v>567.16849787135016</v>
      </c>
      <c r="AD1652">
        <v>500.39161131854053</v>
      </c>
      <c r="AE1652">
        <v>662.63479143613097</v>
      </c>
      <c r="AF1652">
        <v>68.194219239619954</v>
      </c>
      <c r="AG1652">
        <v>67.951352904764633</v>
      </c>
      <c r="AH1652">
        <v>67.101780219322492</v>
      </c>
      <c r="AI1652">
        <v>69.994229753804433</v>
      </c>
      <c r="AJ1652">
        <v>0.60958180107022519</v>
      </c>
      <c r="AK1652">
        <v>0.60958179913134258</v>
      </c>
      <c r="AL1652">
        <v>0.60958072110707973</v>
      </c>
      <c r="AM1652">
        <v>0.60958286298975306</v>
      </c>
      <c r="AN1652">
        <v>0.95805417270371551</v>
      </c>
      <c r="AO1652">
        <v>0.95805417270371585</v>
      </c>
      <c r="AP1652">
        <v>0.95805417270371585</v>
      </c>
      <c r="AQ1652">
        <v>0.95805417270371585</v>
      </c>
      <c r="AR1652">
        <v>16.29550450781651</v>
      </c>
      <c r="AS1652">
        <v>16.29550450781651</v>
      </c>
      <c r="AT1652">
        <v>16.29550450781651</v>
      </c>
      <c r="AU1652">
        <v>16.29550450781651</v>
      </c>
      <c r="AV1652" t="str">
        <f>VLOOKUP(Sheet1[[#This Row],[NPDES ID2]],Combined_Sheet__Major_Only___2[[NPDES ID2]:[ECHO BFR]],3,FALSE)</f>
        <v>MS</v>
      </c>
      <c r="AW1652" t="s">
        <v>41</v>
      </c>
      <c r="AX1652" t="str">
        <f>VLOOKUP(Sheet1[[#This Row],[NPDES ID2]],Combined_Sheet__Major_Only___2[[NPDES ID2]:[ECHO BFR]],27,FALSE)</f>
        <v>-</v>
      </c>
      <c r="AY1652" t="str">
        <f>VLOOKUP(Sheet1[[#This Row],[NPDES ID2]],Combined_Sheet__Major_Only___2[[NPDES ID2]:[ECHO BFR]],28,FALSE)</f>
        <v>-</v>
      </c>
      <c r="AZ1652" t="str">
        <f>VLOOKUP(Sheet1[[#This Row],[NPDES ID2]],Combined_Sheet__Major_Only___2[[NPDES ID2]:[ECHO BFR]],29,FALSE)</f>
        <v>thickening</v>
      </c>
      <c r="BA1652">
        <f>VLOOKUP(Sheet1[[#This Row],[NPDES ID2]],Combined_Sheet__Major_Only___2[[NPDES ID2]:[ECHO BFR]],17,FALSE)</f>
        <v>30.8325</v>
      </c>
      <c r="BB1652">
        <f>VLOOKUP(Sheet1[[#This Row],[NPDES ID2]],Combined_Sheet__Major_Only___2[[NPDES ID2]:[ECHO BFR]],18,FALSE)</f>
        <v>-89.541111000000001</v>
      </c>
      <c r="BC1652" s="2" t="str">
        <f>IF(ISNUMBER(SEARCH("aerobic",$AW1652)),"aerobic","")</f>
        <v>aerobic</v>
      </c>
      <c r="BD1652" s="2" t="str">
        <f>IF(ISNUMBER(SEARCH("anaer",$AW1652)),"anaer","")</f>
        <v/>
      </c>
      <c r="BE1652" s="2" t="str">
        <f>IF(ISNUMBER(SEARCH("thickening",$AZ1652)),"thickening","")</f>
        <v>thickening</v>
      </c>
      <c r="BF1652" s="3" t="str">
        <f>IF(ISNUMBER(SEARCH("airDry",$AW1652)),"airDry","")</f>
        <v/>
      </c>
      <c r="BG1652" s="3" t="str">
        <f>IF(ISNUMBER(SEARCH("heatDry",$AY1652)),"heatDry","")</f>
        <v/>
      </c>
      <c r="BH1652" s="3" t="str">
        <f>IF(AND(ISNUMBER(SEARCH("aerobic",$AW1652)),ISNUMBER(SEARCH("anaer",$AW1652))),"Combined Aer and Anaer.","")</f>
        <v/>
      </c>
    </row>
    <row r="1653" spans="1:60" x14ac:dyDescent="0.25">
      <c r="A1653" s="5">
        <v>387</v>
      </c>
      <c r="B1653" t="s">
        <v>1952</v>
      </c>
      <c r="C1653">
        <v>727</v>
      </c>
      <c r="D1653">
        <v>342.66217840694651</v>
      </c>
      <c r="E1653">
        <v>335.48722195205789</v>
      </c>
      <c r="F1653">
        <v>287.89320418356863</v>
      </c>
      <c r="G1653">
        <v>407.49442437271023</v>
      </c>
      <c r="H1653">
        <v>-110.42659025975939</v>
      </c>
      <c r="I1653">
        <v>-111.7929612680707</v>
      </c>
      <c r="J1653">
        <v>-131.19103901340259</v>
      </c>
      <c r="K1653">
        <v>-88.823779597771775</v>
      </c>
      <c r="L1653">
        <v>502.40808796914428</v>
      </c>
      <c r="M1653">
        <v>500.57955953770801</v>
      </c>
      <c r="N1653">
        <v>494.18589174707728</v>
      </c>
      <c r="O1653">
        <v>515.95713366761413</v>
      </c>
      <c r="P1653">
        <v>17.035107085717438</v>
      </c>
      <c r="Q1653">
        <v>17.19398530384321</v>
      </c>
      <c r="R1653">
        <v>13.927675455405559</v>
      </c>
      <c r="S1653">
        <v>19.89942170353909</v>
      </c>
      <c r="T1653">
        <v>58018.102392496927</v>
      </c>
      <c r="U1653">
        <v>58018.200519664613</v>
      </c>
      <c r="V1653">
        <v>57978.353250939872</v>
      </c>
      <c r="W1653">
        <v>58057.996813224287</v>
      </c>
      <c r="X1653">
        <v>3778.670615403892</v>
      </c>
      <c r="Y1653">
        <v>3792.0496402048971</v>
      </c>
      <c r="Z1653">
        <v>3676.8752005705942</v>
      </c>
      <c r="AA1653">
        <v>3841.8796182654542</v>
      </c>
      <c r="AB1653">
        <v>581.16869391555997</v>
      </c>
      <c r="AC1653">
        <v>574.21150810820473</v>
      </c>
      <c r="AD1653">
        <v>506.1976660981245</v>
      </c>
      <c r="AE1653">
        <v>671.8139528978453</v>
      </c>
      <c r="AF1653">
        <v>67.727010460893354</v>
      </c>
      <c r="AG1653">
        <v>67.480754845618236</v>
      </c>
      <c r="AH1653">
        <v>66.618483973734115</v>
      </c>
      <c r="AI1653">
        <v>69.553180947500408</v>
      </c>
      <c r="AJ1653">
        <v>0.60386654177019405</v>
      </c>
      <c r="AK1653">
        <v>0.60386651100370003</v>
      </c>
      <c r="AL1653">
        <v>0.60384950847510321</v>
      </c>
      <c r="AM1653">
        <v>0.60388329098901627</v>
      </c>
      <c r="AN1653">
        <v>0.9580162332378126</v>
      </c>
      <c r="AO1653">
        <v>0.95801623323781271</v>
      </c>
      <c r="AP1653">
        <v>0.95801623323781271</v>
      </c>
      <c r="AQ1653">
        <v>0.95801623323781271</v>
      </c>
      <c r="AR1653">
        <v>16.119161855987361</v>
      </c>
      <c r="AS1653">
        <v>16.119161855987361</v>
      </c>
      <c r="AT1653">
        <v>16.119161855987361</v>
      </c>
      <c r="AU1653">
        <v>16.119161855987361</v>
      </c>
      <c r="AV1653" t="str">
        <f>VLOOKUP(Sheet1[[#This Row],[NPDES ID2]],Combined_Sheet__Major_Only___2[[NPDES ID2]:[ECHO BFR]],3,FALSE)</f>
        <v>IL</v>
      </c>
      <c r="AW1653" t="s">
        <v>12185</v>
      </c>
      <c r="AX1653" t="str">
        <f>VLOOKUP(Sheet1[[#This Row],[NPDES ID2]],Combined_Sheet__Major_Only___2[[NPDES ID2]:[ECHO BFR]],27,FALSE)</f>
        <v>-</v>
      </c>
      <c r="AY1653" t="str">
        <f>VLOOKUP(Sheet1[[#This Row],[NPDES ID2]],Combined_Sheet__Major_Only___2[[NPDES ID2]:[ECHO BFR]],28,FALSE)</f>
        <v>-</v>
      </c>
      <c r="AZ1653" t="str">
        <f>VLOOKUP(Sheet1[[#This Row],[NPDES ID2]],Combined_Sheet__Major_Only___2[[NPDES ID2]:[ECHO BFR]],29,FALSE)</f>
        <v>thickening, preliminaryOps, sludgeLagoon</v>
      </c>
      <c r="BA1653">
        <f>VLOOKUP(Sheet1[[#This Row],[NPDES ID2]],Combined_Sheet__Major_Only___2[[NPDES ID2]:[ECHO BFR]],17,FALSE)</f>
        <v>42.000228</v>
      </c>
      <c r="BB1653">
        <f>VLOOKUP(Sheet1[[#This Row],[NPDES ID2]],Combined_Sheet__Major_Only___2[[NPDES ID2]:[ECHO BFR]],18,FALSE)</f>
        <v>-88.138130000000004</v>
      </c>
      <c r="BC1653" s="2" t="str">
        <f>IF(ISNUMBER(SEARCH("aerobic",$AW1653)),"aerobic","")</f>
        <v/>
      </c>
      <c r="BD1653" s="2" t="str">
        <f>IF(ISNUMBER(SEARCH("anaer",$AW1653)),"anaer","")</f>
        <v>anaer</v>
      </c>
      <c r="BE1653" s="2" t="str">
        <f>IF(ISNUMBER(SEARCH("thickening",$AZ1653)),"thickening","")</f>
        <v>thickening</v>
      </c>
      <c r="BF1653" s="4" t="str">
        <f>IF(ISNUMBER(SEARCH("airDry",$AW1653)),"airDry","")</f>
        <v/>
      </c>
      <c r="BG1653" s="4" t="str">
        <f>IF(ISNUMBER(SEARCH("heatDry",$AY1653)),"heatDry","")</f>
        <v/>
      </c>
      <c r="BH1653" s="4" t="str">
        <f>IF(AND(ISNUMBER(SEARCH("aerobic",$AW1653)),ISNUMBER(SEARCH("anaer",$AW1653))),"Combined Aer and Anaer.","")</f>
        <v/>
      </c>
    </row>
    <row r="1654" spans="1:60" x14ac:dyDescent="0.25">
      <c r="A1654" s="5">
        <v>796</v>
      </c>
      <c r="B1654" t="s">
        <v>3900</v>
      </c>
      <c r="C1654">
        <v>1420</v>
      </c>
      <c r="D1654">
        <v>392.77870135375377</v>
      </c>
      <c r="E1654">
        <v>390.14542866089289</v>
      </c>
      <c r="F1654">
        <v>331.10868005366939</v>
      </c>
      <c r="G1654">
        <v>455.77707323587282</v>
      </c>
      <c r="H1654">
        <v>-105.70814370314061</v>
      </c>
      <c r="I1654">
        <v>-107.0799166993734</v>
      </c>
      <c r="J1654">
        <v>-126.65043920901741</v>
      </c>
      <c r="K1654">
        <v>-84.265025203800803</v>
      </c>
      <c r="L1654">
        <v>1020.5346267303941</v>
      </c>
      <c r="M1654">
        <v>1017.261139081492</v>
      </c>
      <c r="N1654">
        <v>1005.8191723073299</v>
      </c>
      <c r="O1654">
        <v>1044.7857870921291</v>
      </c>
      <c r="P1654">
        <v>33.193106552346983</v>
      </c>
      <c r="Q1654">
        <v>33.631112129976273</v>
      </c>
      <c r="R1654">
        <v>26.991364234922191</v>
      </c>
      <c r="S1654">
        <v>39.175600079906587</v>
      </c>
      <c r="T1654">
        <v>57996.182840424357</v>
      </c>
      <c r="U1654">
        <v>57996.280931657879</v>
      </c>
      <c r="V1654">
        <v>57956.44825499857</v>
      </c>
      <c r="W1654">
        <v>58036.062651819208</v>
      </c>
      <c r="X1654">
        <v>3631.9407775024101</v>
      </c>
      <c r="Y1654">
        <v>3643.468840101682</v>
      </c>
      <c r="Z1654">
        <v>3545.3170125592742</v>
      </c>
      <c r="AA1654">
        <v>3685.4856841093529</v>
      </c>
      <c r="AB1654">
        <v>539.02704127994878</v>
      </c>
      <c r="AC1654">
        <v>532.93538131281935</v>
      </c>
      <c r="AD1654">
        <v>471.79392335333972</v>
      </c>
      <c r="AE1654">
        <v>618.84102055040364</v>
      </c>
      <c r="AF1654">
        <v>70.435336753439969</v>
      </c>
      <c r="AG1654">
        <v>70.20986525897996</v>
      </c>
      <c r="AH1654">
        <v>69.419444745101487</v>
      </c>
      <c r="AI1654">
        <v>72.108520925412193</v>
      </c>
      <c r="AJ1654">
        <v>0.6370070867788088</v>
      </c>
      <c r="AK1654">
        <v>0.63700702658889119</v>
      </c>
      <c r="AL1654">
        <v>0.63697394453474587</v>
      </c>
      <c r="AM1654">
        <v>0.63703967717986609</v>
      </c>
      <c r="AN1654">
        <v>0.95800132138636118</v>
      </c>
      <c r="AO1654">
        <v>0.95800132138636118</v>
      </c>
      <c r="AP1654">
        <v>0.95800132138636118</v>
      </c>
      <c r="AQ1654">
        <v>0.95800132138636118</v>
      </c>
      <c r="AR1654">
        <v>17.1379907156856</v>
      </c>
      <c r="AS1654">
        <v>17.1379907156856</v>
      </c>
      <c r="AT1654">
        <v>17.1379907156856</v>
      </c>
      <c r="AU1654">
        <v>17.1379907156856</v>
      </c>
      <c r="AV1654" t="str">
        <f>VLOOKUP(Sheet1[[#This Row],[NPDES ID2]],Combined_Sheet__Major_Only___2[[NPDES ID2]:[ECHO BFR]],3,FALSE)</f>
        <v>CO</v>
      </c>
      <c r="AW1654" t="s">
        <v>12185</v>
      </c>
      <c r="AX1654" t="str">
        <f>VLOOKUP(Sheet1[[#This Row],[NPDES ID2]],Combined_Sheet__Major_Only___2[[NPDES ID2]:[ECHO BFR]],27,FALSE)</f>
        <v>methaneBioCaptureRecover</v>
      </c>
      <c r="AY1654" t="str">
        <f>VLOOKUP(Sheet1[[#This Row],[NPDES ID2]],Combined_Sheet__Major_Only___2[[NPDES ID2]:[ECHO BFR]],28,FALSE)</f>
        <v>-</v>
      </c>
      <c r="AZ1654" t="str">
        <f>VLOOKUP(Sheet1[[#This Row],[NPDES ID2]],Combined_Sheet__Major_Only___2[[NPDES ID2]:[ECHO BFR]],29,FALSE)</f>
        <v>preliminaryOps, thickening</v>
      </c>
      <c r="BA1654">
        <f>VLOOKUP(Sheet1[[#This Row],[NPDES ID2]],Combined_Sheet__Major_Only___2[[NPDES ID2]:[ECHO BFR]],17,FALSE)</f>
        <v>40.423628000000001</v>
      </c>
      <c r="BB1654">
        <f>VLOOKUP(Sheet1[[#This Row],[NPDES ID2]],Combined_Sheet__Major_Only___2[[NPDES ID2]:[ECHO BFR]],18,FALSE)</f>
        <v>-104.676788</v>
      </c>
      <c r="BC1654" s="2" t="str">
        <f>IF(ISNUMBER(SEARCH("aerobic",$AW1654)),"aerobic","")</f>
        <v/>
      </c>
      <c r="BD1654" s="2" t="str">
        <f>IF(ISNUMBER(SEARCH("anaer",$AW1654)),"anaer","")</f>
        <v>anaer</v>
      </c>
      <c r="BE1654" s="2" t="str">
        <f>IF(ISNUMBER(SEARCH("thickening",$AZ1654)),"thickening","")</f>
        <v>thickening</v>
      </c>
      <c r="BF1654" s="3" t="str">
        <f>IF(ISNUMBER(SEARCH("airDry",$AW1654)),"airDry","")</f>
        <v/>
      </c>
      <c r="BG1654" s="3" t="str">
        <f>IF(ISNUMBER(SEARCH("heatDry",$AY1654)),"heatDry","")</f>
        <v/>
      </c>
      <c r="BH1654" s="3" t="str">
        <f>IF(AND(ISNUMBER(SEARCH("aerobic",$AW1654)),ISNUMBER(SEARCH("anaer",$AW1654))),"Combined Aer and Anaer.","")</f>
        <v/>
      </c>
    </row>
    <row r="1655" spans="1:60" x14ac:dyDescent="0.25">
      <c r="A1655" s="5">
        <v>504</v>
      </c>
      <c r="B1655" t="s">
        <v>2495</v>
      </c>
      <c r="C1655">
        <v>353</v>
      </c>
      <c r="D1655">
        <v>373.87914141165032</v>
      </c>
      <c r="E1655">
        <v>370.51116821064699</v>
      </c>
      <c r="F1655">
        <v>288.6144605672838</v>
      </c>
      <c r="G1655">
        <v>464.60681294614449</v>
      </c>
      <c r="H1655">
        <v>-138.66747642870581</v>
      </c>
      <c r="I1655">
        <v>-139.93475705822519</v>
      </c>
      <c r="J1655">
        <v>-158.5488862417823</v>
      </c>
      <c r="K1655">
        <v>-115.8026058493494</v>
      </c>
      <c r="L1655">
        <v>266.78158190874058</v>
      </c>
      <c r="M1655">
        <v>265.19132374599582</v>
      </c>
      <c r="N1655">
        <v>259.62967570348428</v>
      </c>
      <c r="O1655">
        <v>278.56636815234208</v>
      </c>
      <c r="P1655">
        <v>11.020619535668621</v>
      </c>
      <c r="Q1655">
        <v>10.97260122835822</v>
      </c>
      <c r="R1655">
        <v>9.2450186674352821</v>
      </c>
      <c r="S1655">
        <v>12.396399219681889</v>
      </c>
      <c r="T1655">
        <v>57984.752683346072</v>
      </c>
      <c r="U1655">
        <v>57984.850755841377</v>
      </c>
      <c r="V1655">
        <v>57945.02568835218</v>
      </c>
      <c r="W1655">
        <v>58024.624876566762</v>
      </c>
      <c r="X1655">
        <v>4558.393902822203</v>
      </c>
      <c r="Y1655">
        <v>4583.0944604618426</v>
      </c>
      <c r="Z1655">
        <v>4361.0775144390464</v>
      </c>
      <c r="AA1655">
        <v>4682.1364760840152</v>
      </c>
      <c r="AB1655">
        <v>870.67300063729363</v>
      </c>
      <c r="AC1655">
        <v>858.58799671121812</v>
      </c>
      <c r="AD1655">
        <v>730.81092771803674</v>
      </c>
      <c r="AE1655">
        <v>1053.0749910534989</v>
      </c>
      <c r="AF1655">
        <v>56.127539841126321</v>
      </c>
      <c r="AG1655">
        <v>55.793087575022398</v>
      </c>
      <c r="AH1655">
        <v>54.6228006156771</v>
      </c>
      <c r="AI1655">
        <v>58.606757999574818</v>
      </c>
      <c r="AJ1655">
        <v>0.46224671174373971</v>
      </c>
      <c r="AK1655">
        <v>0.46224669763692389</v>
      </c>
      <c r="AL1655">
        <v>0.46223888156643761</v>
      </c>
      <c r="AM1655">
        <v>0.46225441123180039</v>
      </c>
      <c r="AN1655">
        <v>0.95799354125799541</v>
      </c>
      <c r="AO1655">
        <v>0.95799354125799574</v>
      </c>
      <c r="AP1655">
        <v>0.95799354125799574</v>
      </c>
      <c r="AQ1655">
        <v>0.95799354125799574</v>
      </c>
      <c r="AR1655">
        <v>11.7633514935918</v>
      </c>
      <c r="AS1655">
        <v>11.763351493591809</v>
      </c>
      <c r="AT1655">
        <v>11.763351493591809</v>
      </c>
      <c r="AU1655">
        <v>11.763351493591809</v>
      </c>
      <c r="AV1655" t="str">
        <f>VLOOKUP(Sheet1[[#This Row],[NPDES ID2]],Combined_Sheet__Major_Only___2[[NPDES ID2]:[ECHO BFR]],3,FALSE)</f>
        <v>SC</v>
      </c>
      <c r="AW1655" t="s">
        <v>952</v>
      </c>
      <c r="AX1655" t="str">
        <f>VLOOKUP(Sheet1[[#This Row],[NPDES ID2]],Combined_Sheet__Major_Only___2[[NPDES ID2]:[ECHO BFR]],27,FALSE)</f>
        <v>other</v>
      </c>
      <c r="AY1655" t="str">
        <f>VLOOKUP(Sheet1[[#This Row],[NPDES ID2]],Combined_Sheet__Major_Only___2[[NPDES ID2]:[ECHO BFR]],28,FALSE)</f>
        <v>highTempCompost</v>
      </c>
      <c r="AZ1655" t="str">
        <f>VLOOKUP(Sheet1[[#This Row],[NPDES ID2]],Combined_Sheet__Major_Only___2[[NPDES ID2]:[ECHO BFR]],29,FALSE)</f>
        <v>thickening</v>
      </c>
      <c r="BA1655">
        <f>VLOOKUP(Sheet1[[#This Row],[NPDES ID2]],Combined_Sheet__Major_Only___2[[NPDES ID2]:[ECHO BFR]],17,FALSE)</f>
        <v>33.819392999999998</v>
      </c>
      <c r="BB1655">
        <f>VLOOKUP(Sheet1[[#This Row],[NPDES ID2]],Combined_Sheet__Major_Only___2[[NPDES ID2]:[ECHO BFR]],18,FALSE)</f>
        <v>-79.065931000000006</v>
      </c>
      <c r="BC1655" s="2" t="str">
        <f>IF(ISNUMBER(SEARCH("aerobic",$AW1655)),"aerobic","")</f>
        <v/>
      </c>
      <c r="BD1655" s="2" t="str">
        <f>IF(ISNUMBER(SEARCH("anaer",$AW1655)),"anaer","")</f>
        <v/>
      </c>
      <c r="BE1655" s="2" t="str">
        <f>IF(ISNUMBER(SEARCH("thickening",$AZ1655)),"thickening","")</f>
        <v>thickening</v>
      </c>
      <c r="BF1655" s="3" t="str">
        <f>IF(ISNUMBER(SEARCH("airDry",$AW1655)),"airDry","")</f>
        <v/>
      </c>
      <c r="BG1655" s="3" t="str">
        <f>IF(ISNUMBER(SEARCH("heatDry",$AY1655)),"heatDry","")</f>
        <v/>
      </c>
      <c r="BH1655" s="3" t="str">
        <f>IF(AND(ISNUMBER(SEARCH("aerobic",$AW1655)),ISNUMBER(SEARCH("anaer",$AW1655))),"Combined Aer and Anaer.","")</f>
        <v/>
      </c>
    </row>
    <row r="1656" spans="1:60" x14ac:dyDescent="0.25">
      <c r="A1656" s="5">
        <v>1127</v>
      </c>
      <c r="B1656" t="s">
        <v>5420</v>
      </c>
      <c r="C1656">
        <v>316.3</v>
      </c>
      <c r="D1656">
        <v>429.14537127598561</v>
      </c>
      <c r="E1656">
        <v>427.40870826416818</v>
      </c>
      <c r="F1656">
        <v>329.67919703611028</v>
      </c>
      <c r="G1656">
        <v>529.35494647311748</v>
      </c>
      <c r="H1656">
        <v>-109.6329697730511</v>
      </c>
      <c r="I1656">
        <v>-111.01672902233599</v>
      </c>
      <c r="J1656">
        <v>-130.43543804388551</v>
      </c>
      <c r="K1656">
        <v>-88.110911892988156</v>
      </c>
      <c r="L1656">
        <v>220.22447163454581</v>
      </c>
      <c r="M1656">
        <v>219.44146463644341</v>
      </c>
      <c r="N1656">
        <v>216.70303498364569</v>
      </c>
      <c r="O1656">
        <v>226.02703288941549</v>
      </c>
      <c r="P1656">
        <v>7.4083999385511969</v>
      </c>
      <c r="Q1656">
        <v>7.4812852899978282</v>
      </c>
      <c r="R1656">
        <v>6.0508583225418953</v>
      </c>
      <c r="S1656">
        <v>8.6709034395386606</v>
      </c>
      <c r="T1656">
        <v>57982.057659920523</v>
      </c>
      <c r="U1656">
        <v>57982.155727997699</v>
      </c>
      <c r="V1656">
        <v>57942.332454612588</v>
      </c>
      <c r="W1656">
        <v>58021.928056914097</v>
      </c>
      <c r="X1656">
        <v>3748.1858798946769</v>
      </c>
      <c r="Y1656">
        <v>3761.2026495635641</v>
      </c>
      <c r="Z1656">
        <v>3649.4465449375462</v>
      </c>
      <c r="AA1656">
        <v>3809.4459736059871</v>
      </c>
      <c r="AB1656">
        <v>572.4436149509163</v>
      </c>
      <c r="AC1656">
        <v>565.66525599056388</v>
      </c>
      <c r="AD1656">
        <v>499.0917550897297</v>
      </c>
      <c r="AE1656">
        <v>660.80921957898431</v>
      </c>
      <c r="AF1656">
        <v>68.233605758650725</v>
      </c>
      <c r="AG1656">
        <v>67.991105060634041</v>
      </c>
      <c r="AH1656">
        <v>67.142477114920567</v>
      </c>
      <c r="AI1656">
        <v>70.031319298193651</v>
      </c>
      <c r="AJ1656">
        <v>0.61006364723966489</v>
      </c>
      <c r="AK1656">
        <v>0.61006363391115759</v>
      </c>
      <c r="AL1656">
        <v>0.61005624091332589</v>
      </c>
      <c r="AM1656">
        <v>0.61007092991080147</v>
      </c>
      <c r="AN1656">
        <v>0.95799170642508147</v>
      </c>
      <c r="AO1656">
        <v>0.95799170642508169</v>
      </c>
      <c r="AP1656">
        <v>0.95799170642508169</v>
      </c>
      <c r="AQ1656">
        <v>0.95799170642508169</v>
      </c>
      <c r="AR1656">
        <v>16.310109490045651</v>
      </c>
      <c r="AS1656">
        <v>16.310109490045651</v>
      </c>
      <c r="AT1656">
        <v>16.310109490045651</v>
      </c>
      <c r="AU1656">
        <v>16.310109490045651</v>
      </c>
      <c r="AV1656" t="str">
        <f>VLOOKUP(Sheet1[[#This Row],[NPDES ID2]],Combined_Sheet__Major_Only___2[[NPDES ID2]:[ECHO BFR]],3,FALSE)</f>
        <v>CA</v>
      </c>
      <c r="AW1656" t="s">
        <v>41</v>
      </c>
      <c r="AX1656" t="str">
        <f>VLOOKUP(Sheet1[[#This Row],[NPDES ID2]],Combined_Sheet__Major_Only___2[[NPDES ID2]:[ECHO BFR]],27,FALSE)</f>
        <v>tempSludgeStore</v>
      </c>
      <c r="AY1656" t="str">
        <f>VLOOKUP(Sheet1[[#This Row],[NPDES ID2]],Combined_Sheet__Major_Only___2[[NPDES ID2]:[ECHO BFR]],28,FALSE)</f>
        <v>highTempCompost</v>
      </c>
      <c r="AZ1656" t="str">
        <f>VLOOKUP(Sheet1[[#This Row],[NPDES ID2]],Combined_Sheet__Major_Only___2[[NPDES ID2]:[ECHO BFR]],29,FALSE)</f>
        <v>thickening, preliminaryOps</v>
      </c>
      <c r="BA1656">
        <f>VLOOKUP(Sheet1[[#This Row],[NPDES ID2]],Combined_Sheet__Major_Only___2[[NPDES ID2]:[ECHO BFR]],17,FALSE)</f>
        <v>33.367899999999999</v>
      </c>
      <c r="BB1656">
        <f>VLOOKUP(Sheet1[[#This Row],[NPDES ID2]],Combined_Sheet__Major_Only___2[[NPDES ID2]:[ECHO BFR]],18,FALSE)</f>
        <v>-117.25796</v>
      </c>
      <c r="BC1656" s="2" t="str">
        <f>IF(ISNUMBER(SEARCH("aerobic",$AW1656)),"aerobic","")</f>
        <v>aerobic</v>
      </c>
      <c r="BD1656" s="2" t="str">
        <f>IF(ISNUMBER(SEARCH("anaer",$AW1656)),"anaer","")</f>
        <v/>
      </c>
      <c r="BE1656" s="2" t="str">
        <f>IF(ISNUMBER(SEARCH("thickening",$AZ1656)),"thickening","")</f>
        <v>thickening</v>
      </c>
      <c r="BF1656" s="4" t="str">
        <f>IF(ISNUMBER(SEARCH("airDry",$AW1656)),"airDry","")</f>
        <v/>
      </c>
      <c r="BG1656" s="4" t="str">
        <f>IF(ISNUMBER(SEARCH("heatDry",$AY1656)),"heatDry","")</f>
        <v/>
      </c>
      <c r="BH1656" s="4" t="str">
        <f>IF(AND(ISNUMBER(SEARCH("aerobic",$AW1656)),ISNUMBER(SEARCH("anaer",$AW1656))),"Combined Aer and Anaer.","")</f>
        <v/>
      </c>
    </row>
    <row r="1657" spans="1:60" x14ac:dyDescent="0.25">
      <c r="A1657" s="5">
        <v>2000</v>
      </c>
      <c r="B1657" t="s">
        <v>9418</v>
      </c>
      <c r="C1657">
        <v>1733.95</v>
      </c>
      <c r="D1657">
        <v>454.47510568479942</v>
      </c>
      <c r="E1657">
        <v>452.11306237741258</v>
      </c>
      <c r="F1657">
        <v>383.32728227962298</v>
      </c>
      <c r="G1657">
        <v>527.65962665366158</v>
      </c>
      <c r="H1657">
        <v>-110.1412266997983</v>
      </c>
      <c r="I1657">
        <v>-111.5614231784006</v>
      </c>
      <c r="J1657">
        <v>-130.89932873906071</v>
      </c>
      <c r="K1657">
        <v>-88.443720569712013</v>
      </c>
      <c r="L1657">
        <v>1198.8416266121551</v>
      </c>
      <c r="M1657">
        <v>1194.483795699377</v>
      </c>
      <c r="N1657">
        <v>1179.253684520864</v>
      </c>
      <c r="O1657">
        <v>1231.123700417967</v>
      </c>
      <c r="P1657">
        <v>40.627024653303032</v>
      </c>
      <c r="Q1657">
        <v>41.006997530001392</v>
      </c>
      <c r="R1657">
        <v>33.214169765807213</v>
      </c>
      <c r="S1657">
        <v>47.466039600723597</v>
      </c>
      <c r="T1657">
        <v>57975.081768972399</v>
      </c>
      <c r="U1657">
        <v>57975.179825613552</v>
      </c>
      <c r="V1657">
        <v>57935.361196148937</v>
      </c>
      <c r="W1657">
        <v>58014.947516550252</v>
      </c>
      <c r="X1657">
        <v>3774.1015474124929</v>
      </c>
      <c r="Y1657">
        <v>3787.4561741790658</v>
      </c>
      <c r="Z1657">
        <v>3672.5762625995549</v>
      </c>
      <c r="AA1657">
        <v>3837.1382641566511</v>
      </c>
      <c r="AB1657">
        <v>580.23318110704849</v>
      </c>
      <c r="AC1657">
        <v>573.29772656410751</v>
      </c>
      <c r="AD1657">
        <v>505.39938209715717</v>
      </c>
      <c r="AE1657">
        <v>670.70162082138938</v>
      </c>
      <c r="AF1657">
        <v>67.761618023470632</v>
      </c>
      <c r="AG1657">
        <v>67.51587131485249</v>
      </c>
      <c r="AH1657">
        <v>66.654134816299191</v>
      </c>
      <c r="AI1657">
        <v>69.585555503539894</v>
      </c>
      <c r="AJ1657">
        <v>0.60428988125444572</v>
      </c>
      <c r="AK1657">
        <v>0.60428980724540149</v>
      </c>
      <c r="AL1657">
        <v>0.60424927018752528</v>
      </c>
      <c r="AM1657">
        <v>0.60432981681452635</v>
      </c>
      <c r="AN1657">
        <v>0.95798695633621211</v>
      </c>
      <c r="AO1657">
        <v>0.957986956336212</v>
      </c>
      <c r="AP1657">
        <v>0.957986956336212</v>
      </c>
      <c r="AQ1657">
        <v>0.957986956336212</v>
      </c>
      <c r="AR1657">
        <v>16.13137749707176</v>
      </c>
      <c r="AS1657">
        <v>16.13137749707176</v>
      </c>
      <c r="AT1657">
        <v>16.13137749707176</v>
      </c>
      <c r="AU1657">
        <v>16.13137749707176</v>
      </c>
      <c r="AV1657" t="str">
        <f>VLOOKUP(Sheet1[[#This Row],[NPDES ID2]],Combined_Sheet__Major_Only___2[[NPDES ID2]:[ECHO BFR]],3,FALSE)</f>
        <v>WA</v>
      </c>
      <c r="AW1657" t="s">
        <v>12185</v>
      </c>
      <c r="AX1657" t="str">
        <f>VLOOKUP(Sheet1[[#This Row],[NPDES ID2]],Combined_Sheet__Major_Only___2[[NPDES ID2]:[ECHO BFR]],27,FALSE)</f>
        <v>methaneBioCaptureRecover</v>
      </c>
      <c r="AY1657" t="str">
        <f>VLOOKUP(Sheet1[[#This Row],[NPDES ID2]],Combined_Sheet__Major_Only___2[[NPDES ID2]:[ECHO BFR]],28,FALSE)</f>
        <v>-</v>
      </c>
      <c r="AZ1657" t="str">
        <f>VLOOKUP(Sheet1[[#This Row],[NPDES ID2]],Combined_Sheet__Major_Only___2[[NPDES ID2]:[ECHO BFR]],29,FALSE)</f>
        <v>thickening, preliminaryOps</v>
      </c>
      <c r="BA1657">
        <f>VLOOKUP(Sheet1[[#This Row],[NPDES ID2]],Combined_Sheet__Major_Only___2[[NPDES ID2]:[ECHO BFR]],17,FALSE)</f>
        <v>47.049371999999998</v>
      </c>
      <c r="BB1657">
        <f>VLOOKUP(Sheet1[[#This Row],[NPDES ID2]],Combined_Sheet__Major_Only___2[[NPDES ID2]:[ECHO BFR]],18,FALSE)</f>
        <v>-122.898656</v>
      </c>
      <c r="BC1657" s="2" t="str">
        <f>IF(ISNUMBER(SEARCH("aerobic",$AW1657)),"aerobic","")</f>
        <v/>
      </c>
      <c r="BD1657" s="2" t="str">
        <f>IF(ISNUMBER(SEARCH("anaer",$AW1657)),"anaer","")</f>
        <v>anaer</v>
      </c>
      <c r="BE1657" s="2" t="str">
        <f>IF(ISNUMBER(SEARCH("thickening",$AZ1657)),"thickening","")</f>
        <v>thickening</v>
      </c>
      <c r="BF1657" s="3" t="str">
        <f>IF(ISNUMBER(SEARCH("airDry",$AW1657)),"airDry","")</f>
        <v/>
      </c>
      <c r="BG1657" s="3" t="str">
        <f>IF(ISNUMBER(SEARCH("heatDry",$AY1657)),"heatDry","")</f>
        <v/>
      </c>
      <c r="BH1657" s="3" t="str">
        <f>IF(AND(ISNUMBER(SEARCH("aerobic",$AW1657)),ISNUMBER(SEARCH("anaer",$AW1657))),"Combined Aer and Anaer.","")</f>
        <v/>
      </c>
    </row>
    <row r="1658" spans="1:60" x14ac:dyDescent="0.25">
      <c r="A1658" s="5">
        <v>2150</v>
      </c>
      <c r="B1658" t="s">
        <v>10097</v>
      </c>
      <c r="C1658">
        <v>796.07</v>
      </c>
      <c r="D1658">
        <v>315.41115281683687</v>
      </c>
      <c r="E1658">
        <v>308.24662103564589</v>
      </c>
      <c r="F1658">
        <v>266.56764322577919</v>
      </c>
      <c r="G1658">
        <v>377.43291786092328</v>
      </c>
      <c r="H1658">
        <v>-138.56783408488221</v>
      </c>
      <c r="I1658">
        <v>-139.90913693375541</v>
      </c>
      <c r="J1658">
        <v>-158.5734125537009</v>
      </c>
      <c r="K1658">
        <v>-115.6325135906655</v>
      </c>
      <c r="L1658">
        <v>600.85202514544676</v>
      </c>
      <c r="M1658">
        <v>597.26627062521766</v>
      </c>
      <c r="N1658">
        <v>584.72819396835621</v>
      </c>
      <c r="O1658">
        <v>627.42184978169723</v>
      </c>
      <c r="P1658">
        <v>24.832512926824421</v>
      </c>
      <c r="Q1658">
        <v>24.72269504906571</v>
      </c>
      <c r="R1658">
        <v>20.833091788612141</v>
      </c>
      <c r="S1658">
        <v>27.929634943149569</v>
      </c>
      <c r="T1658">
        <v>57938.140025017208</v>
      </c>
      <c r="U1658">
        <v>57938.238021097342</v>
      </c>
      <c r="V1658">
        <v>57898.443984121834</v>
      </c>
      <c r="W1658">
        <v>57977.98115100521</v>
      </c>
      <c r="X1658">
        <v>4556.8831720054995</v>
      </c>
      <c r="Y1658">
        <v>4581.6024535908773</v>
      </c>
      <c r="Z1658">
        <v>4359.4341130774046</v>
      </c>
      <c r="AA1658">
        <v>4680.7089829580818</v>
      </c>
      <c r="AB1658">
        <v>870.97943671307451</v>
      </c>
      <c r="AC1658">
        <v>858.88984164982867</v>
      </c>
      <c r="AD1658">
        <v>730.96497035134394</v>
      </c>
      <c r="AE1658">
        <v>1053.58238258234</v>
      </c>
      <c r="AF1658">
        <v>56.102398318519917</v>
      </c>
      <c r="AG1658">
        <v>55.767858172313012</v>
      </c>
      <c r="AH1658">
        <v>54.596743022991888</v>
      </c>
      <c r="AI1658">
        <v>58.58291103360866</v>
      </c>
      <c r="AJ1658">
        <v>0.46194042385017448</v>
      </c>
      <c r="AK1658">
        <v>0.4619403919005487</v>
      </c>
      <c r="AL1658">
        <v>0.46192277593402359</v>
      </c>
      <c r="AM1658">
        <v>0.46195777763926599</v>
      </c>
      <c r="AN1658">
        <v>0.95796178370077978</v>
      </c>
      <c r="AO1658">
        <v>0.95796178370077967</v>
      </c>
      <c r="AP1658">
        <v>0.95796178370077967</v>
      </c>
      <c r="AQ1658">
        <v>0.95796178370077967</v>
      </c>
      <c r="AR1658">
        <v>11.7535946860623</v>
      </c>
      <c r="AS1658">
        <v>11.7535946860623</v>
      </c>
      <c r="AT1658">
        <v>11.7535946860623</v>
      </c>
      <c r="AU1658">
        <v>11.7535946860623</v>
      </c>
      <c r="AV1658" t="str">
        <f>VLOOKUP(Sheet1[[#This Row],[NPDES ID2]],Combined_Sheet__Major_Only___2[[NPDES ID2]:[ECHO BFR]],3,FALSE)</f>
        <v>NJ</v>
      </c>
      <c r="AW1658" t="s">
        <v>54</v>
      </c>
      <c r="AX1658" t="str">
        <f>VLOOKUP(Sheet1[[#This Row],[NPDES ID2]],Combined_Sheet__Major_Only___2[[NPDES ID2]:[ECHO BFR]],27,FALSE)</f>
        <v>-</v>
      </c>
      <c r="AY1658" t="str">
        <f>VLOOKUP(Sheet1[[#This Row],[NPDES ID2]],Combined_Sheet__Major_Only___2[[NPDES ID2]:[ECHO BFR]],28,FALSE)</f>
        <v>-</v>
      </c>
      <c r="AZ1658" t="str">
        <f>VLOOKUP(Sheet1[[#This Row],[NPDES ID2]],Combined_Sheet__Major_Only___2[[NPDES ID2]:[ECHO BFR]],29,FALSE)</f>
        <v>thickening</v>
      </c>
      <c r="BA1658">
        <f>VLOOKUP(Sheet1[[#This Row],[NPDES ID2]],Combined_Sheet__Major_Only___2[[NPDES ID2]:[ECHO BFR]],17,FALSE)</f>
        <v>40.838529999999999</v>
      </c>
      <c r="BB1658">
        <f>VLOOKUP(Sheet1[[#This Row],[NPDES ID2]],Combined_Sheet__Major_Only___2[[NPDES ID2]:[ECHO BFR]],18,FALSE)</f>
        <v>-74.310119999999998</v>
      </c>
      <c r="BC1658" s="2" t="str">
        <f>IF(ISNUMBER(SEARCH("aerobic",$AW1658)),"aerobic","")</f>
        <v/>
      </c>
      <c r="BD1658" s="2" t="str">
        <f>IF(ISNUMBER(SEARCH("anaer",$AW1658)),"anaer","")</f>
        <v/>
      </c>
      <c r="BE1658" s="2" t="str">
        <f>IF(ISNUMBER(SEARCH("thickening",$AZ1658)),"thickening","")</f>
        <v>thickening</v>
      </c>
      <c r="BF1658" s="3" t="str">
        <f>IF(ISNUMBER(SEARCH("airDry",$AW1658)),"airDry","")</f>
        <v/>
      </c>
      <c r="BG1658" s="3" t="str">
        <f>IF(ISNUMBER(SEARCH("heatDry",$AY1658)),"heatDry","")</f>
        <v/>
      </c>
      <c r="BH1658" s="3" t="str">
        <f>IF(AND(ISNUMBER(SEARCH("aerobic",$AW1658)),ISNUMBER(SEARCH("anaer",$AW1658))),"Combined Aer and Anaer.","")</f>
        <v/>
      </c>
    </row>
    <row r="1659" spans="1:60" x14ac:dyDescent="0.25">
      <c r="A1659" s="5">
        <v>2394</v>
      </c>
      <c r="B1659" t="s">
        <v>11164</v>
      </c>
      <c r="C1659">
        <v>291.2</v>
      </c>
      <c r="D1659">
        <v>447.16163934853671</v>
      </c>
      <c r="E1659">
        <v>444.78401399960399</v>
      </c>
      <c r="F1659">
        <v>339.85521121362268</v>
      </c>
      <c r="G1659">
        <v>552.39109222762079</v>
      </c>
      <c r="H1659">
        <v>-108.9923371250003</v>
      </c>
      <c r="I1659">
        <v>-110.3503873543719</v>
      </c>
      <c r="J1659">
        <v>-129.82036462555331</v>
      </c>
      <c r="K1659">
        <v>-87.502728463836604</v>
      </c>
      <c r="L1659">
        <v>203.86127690327169</v>
      </c>
      <c r="M1659">
        <v>203.14887852451591</v>
      </c>
      <c r="N1659">
        <v>200.6573604339855</v>
      </c>
      <c r="O1659">
        <v>209.14061889248529</v>
      </c>
      <c r="P1659">
        <v>6.8182675612505994</v>
      </c>
      <c r="Q1659">
        <v>6.887906507283148</v>
      </c>
      <c r="R1659">
        <v>5.5646927910458066</v>
      </c>
      <c r="S1659">
        <v>7.9917401713546514</v>
      </c>
      <c r="T1659">
        <v>57910.327615008959</v>
      </c>
      <c r="U1659">
        <v>57910.425565494377</v>
      </c>
      <c r="V1659">
        <v>57870.650043518886</v>
      </c>
      <c r="W1659">
        <v>57950.150204087797</v>
      </c>
      <c r="X1659">
        <v>3723.0921214326199</v>
      </c>
      <c r="Y1659">
        <v>3735.839470236243</v>
      </c>
      <c r="Z1659">
        <v>3626.632677868522</v>
      </c>
      <c r="AA1659">
        <v>3782.9004351938811</v>
      </c>
      <c r="AB1659">
        <v>565.73308605117245</v>
      </c>
      <c r="AC1659">
        <v>559.0882515192169</v>
      </c>
      <c r="AD1659">
        <v>493.58850812704429</v>
      </c>
      <c r="AE1659">
        <v>652.41787668271422</v>
      </c>
      <c r="AF1659">
        <v>68.608005759048396</v>
      </c>
      <c r="AG1659">
        <v>68.368348399849381</v>
      </c>
      <c r="AH1659">
        <v>67.529697542339221</v>
      </c>
      <c r="AI1659">
        <v>70.384607791805777</v>
      </c>
      <c r="AJ1659">
        <v>0.61464419201998322</v>
      </c>
      <c r="AK1659">
        <v>0.6146441797645501</v>
      </c>
      <c r="AL1659">
        <v>0.61463738031864745</v>
      </c>
      <c r="AM1659">
        <v>0.61465088998575412</v>
      </c>
      <c r="AN1659">
        <v>0.95794281201156761</v>
      </c>
      <c r="AO1659">
        <v>0.9579428120115675</v>
      </c>
      <c r="AP1659">
        <v>0.9579428120115675</v>
      </c>
      <c r="AQ1659">
        <v>0.9579428120115675</v>
      </c>
      <c r="AR1659">
        <v>16.45102410728715</v>
      </c>
      <c r="AS1659">
        <v>16.45102410728715</v>
      </c>
      <c r="AT1659">
        <v>16.45102410728715</v>
      </c>
      <c r="AU1659">
        <v>16.45102410728715</v>
      </c>
      <c r="AV1659" t="str">
        <f>VLOOKUP(Sheet1[[#This Row],[NPDES ID2]],Combined_Sheet__Major_Only___2[[NPDES ID2]:[ECHO BFR]],3,FALSE)</f>
        <v>MN</v>
      </c>
      <c r="AW1659" t="s">
        <v>12185</v>
      </c>
      <c r="AX1659" t="str">
        <f>VLOOKUP(Sheet1[[#This Row],[NPDES ID2]],Combined_Sheet__Major_Only___2[[NPDES ID2]:[ECHO BFR]],27,FALSE)</f>
        <v>methaneBioCaptureRecover</v>
      </c>
      <c r="AY1659" t="str">
        <f>VLOOKUP(Sheet1[[#This Row],[NPDES ID2]],Combined_Sheet__Major_Only___2[[NPDES ID2]:[ECHO BFR]],28,FALSE)</f>
        <v>-</v>
      </c>
      <c r="AZ1659" t="str">
        <f>VLOOKUP(Sheet1[[#This Row],[NPDES ID2]],Combined_Sheet__Major_Only___2[[NPDES ID2]:[ECHO BFR]],29,FALSE)</f>
        <v>thickening, preliminaryOps</v>
      </c>
      <c r="BA1659">
        <f>VLOOKUP(Sheet1[[#This Row],[NPDES ID2]],Combined_Sheet__Major_Only___2[[NPDES ID2]:[ECHO BFR]],17,FALSE)</f>
        <v>47.466099999999997</v>
      </c>
      <c r="BB1659">
        <f>VLOOKUP(Sheet1[[#This Row],[NPDES ID2]],Combined_Sheet__Major_Only___2[[NPDES ID2]:[ECHO BFR]],18,FALSE)</f>
        <v>-94.879199999999997</v>
      </c>
      <c r="BC1659" s="2" t="str">
        <f>IF(ISNUMBER(SEARCH("aerobic",$AW1659)),"aerobic","")</f>
        <v/>
      </c>
      <c r="BD1659" s="2" t="str">
        <f>IF(ISNUMBER(SEARCH("anaer",$AW1659)),"anaer","")</f>
        <v>anaer</v>
      </c>
      <c r="BE1659" s="2" t="str">
        <f>IF(ISNUMBER(SEARCH("thickening",$AZ1659)),"thickening","")</f>
        <v>thickening</v>
      </c>
      <c r="BF1659" s="3" t="str">
        <f>IF(ISNUMBER(SEARCH("airDry",$AW1659)),"airDry","")</f>
        <v/>
      </c>
      <c r="BG1659" s="3" t="str">
        <f>IF(ISNUMBER(SEARCH("heatDry",$AY1659)),"heatDry","")</f>
        <v/>
      </c>
      <c r="BH1659" s="3" t="str">
        <f>IF(AND(ISNUMBER(SEARCH("aerobic",$AW1659)),ISNUMBER(SEARCH("anaer",$AW1659))),"Combined Aer and Anaer.","")</f>
        <v/>
      </c>
    </row>
    <row r="1660" spans="1:60" x14ac:dyDescent="0.25">
      <c r="A1660" s="5">
        <v>994</v>
      </c>
      <c r="B1660" t="s">
        <v>4813</v>
      </c>
      <c r="C1660">
        <v>493</v>
      </c>
      <c r="D1660">
        <v>352.2557386198477</v>
      </c>
      <c r="E1660">
        <v>347.81290792500619</v>
      </c>
      <c r="F1660">
        <v>285.25935096656991</v>
      </c>
      <c r="G1660">
        <v>427.86851014158071</v>
      </c>
      <c r="H1660">
        <v>-107.9353634959938</v>
      </c>
      <c r="I1660">
        <v>-109.2413053917884</v>
      </c>
      <c r="J1660">
        <v>-128.8019702050272</v>
      </c>
      <c r="K1660">
        <v>-86.474885831832907</v>
      </c>
      <c r="L1660">
        <v>348.13125657430788</v>
      </c>
      <c r="M1660">
        <v>346.94791977237333</v>
      </c>
      <c r="N1660">
        <v>342.80978009260048</v>
      </c>
      <c r="O1660">
        <v>356.9000814096712</v>
      </c>
      <c r="P1660">
        <v>11.53712252167672</v>
      </c>
      <c r="Q1660">
        <v>11.66538333763895</v>
      </c>
      <c r="R1660">
        <v>9.404737233172618</v>
      </c>
      <c r="S1660">
        <v>13.553947964243481</v>
      </c>
      <c r="T1660">
        <v>57893.088165264628</v>
      </c>
      <c r="U1660">
        <v>57893.186087488299</v>
      </c>
      <c r="V1660">
        <v>57853.422041987251</v>
      </c>
      <c r="W1660">
        <v>57932.899264288732</v>
      </c>
      <c r="X1660">
        <v>3689.9248598693739</v>
      </c>
      <c r="Y1660">
        <v>3702.2695446006228</v>
      </c>
      <c r="Z1660">
        <v>3596.8435945314</v>
      </c>
      <c r="AA1660">
        <v>3747.581073722235</v>
      </c>
      <c r="AB1660">
        <v>556.28343810812544</v>
      </c>
      <c r="AC1660">
        <v>549.83265862829296</v>
      </c>
      <c r="AD1660">
        <v>485.86987943333952</v>
      </c>
      <c r="AE1660">
        <v>640.54654413998333</v>
      </c>
      <c r="AF1660">
        <v>69.203987403366142</v>
      </c>
      <c r="AG1660">
        <v>68.968915659654897</v>
      </c>
      <c r="AH1660">
        <v>68.146055994120445</v>
      </c>
      <c r="AI1660">
        <v>70.946911573436012</v>
      </c>
      <c r="AJ1660">
        <v>0.62193661798865241</v>
      </c>
      <c r="AK1660">
        <v>0.62193659722329886</v>
      </c>
      <c r="AL1660">
        <v>0.6219250960968008</v>
      </c>
      <c r="AM1660">
        <v>0.6219479475955455</v>
      </c>
      <c r="AN1660">
        <v>0.95793104386052808</v>
      </c>
      <c r="AO1660">
        <v>0.95793104386052841</v>
      </c>
      <c r="AP1660">
        <v>0.95793104386052841</v>
      </c>
      <c r="AQ1660">
        <v>0.95793104386052841</v>
      </c>
      <c r="AR1660">
        <v>16.67517291469828</v>
      </c>
      <c r="AS1660">
        <v>16.67517291469828</v>
      </c>
      <c r="AT1660">
        <v>16.67517291469828</v>
      </c>
      <c r="AU1660">
        <v>16.67517291469828</v>
      </c>
      <c r="AV1660" t="str">
        <f>VLOOKUP(Sheet1[[#This Row],[NPDES ID2]],Combined_Sheet__Major_Only___2[[NPDES ID2]:[ECHO BFR]],3,FALSE)</f>
        <v>IL</v>
      </c>
      <c r="AW1660" t="s">
        <v>41</v>
      </c>
      <c r="AX1660" t="str">
        <f>VLOOKUP(Sheet1[[#This Row],[NPDES ID2]],Combined_Sheet__Major_Only___2[[NPDES ID2]:[ECHO BFR]],27,FALSE)</f>
        <v>-</v>
      </c>
      <c r="AY1660" t="str">
        <f>VLOOKUP(Sheet1[[#This Row],[NPDES ID2]],Combined_Sheet__Major_Only___2[[NPDES ID2]:[ECHO BFR]],28,FALSE)</f>
        <v>-</v>
      </c>
      <c r="AZ1660" t="str">
        <f>VLOOKUP(Sheet1[[#This Row],[NPDES ID2]],Combined_Sheet__Major_Only___2[[NPDES ID2]:[ECHO BFR]],29,FALSE)</f>
        <v>thickening</v>
      </c>
      <c r="BA1660">
        <f>VLOOKUP(Sheet1[[#This Row],[NPDES ID2]],Combined_Sheet__Major_Only___2[[NPDES ID2]:[ECHO BFR]],17,FALSE)</f>
        <v>37.759279999999997</v>
      </c>
      <c r="BB1660">
        <f>VLOOKUP(Sheet1[[#This Row],[NPDES ID2]],Combined_Sheet__Major_Only___2[[NPDES ID2]:[ECHO BFR]],18,FALSE)</f>
        <v>-89.361400000000003</v>
      </c>
      <c r="BC1660" s="2" t="str">
        <f>IF(ISNUMBER(SEARCH("aerobic",$AW1660)),"aerobic","")</f>
        <v>aerobic</v>
      </c>
      <c r="BD1660" s="2" t="str">
        <f>IF(ISNUMBER(SEARCH("anaer",$AW1660)),"anaer","")</f>
        <v/>
      </c>
      <c r="BE1660" s="2" t="str">
        <f>IF(ISNUMBER(SEARCH("thickening",$AZ1660)),"thickening","")</f>
        <v>thickening</v>
      </c>
      <c r="BF1660" s="3" t="str">
        <f>IF(ISNUMBER(SEARCH("airDry",$AW1660)),"airDry","")</f>
        <v/>
      </c>
      <c r="BG1660" s="3" t="str">
        <f>IF(ISNUMBER(SEARCH("heatDry",$AY1660)),"heatDry","")</f>
        <v/>
      </c>
      <c r="BH1660" s="3" t="str">
        <f>IF(AND(ISNUMBER(SEARCH("aerobic",$AW1660)),ISNUMBER(SEARCH("anaer",$AW1660))),"Combined Aer and Anaer.","")</f>
        <v/>
      </c>
    </row>
    <row r="1661" spans="1:60" x14ac:dyDescent="0.25">
      <c r="A1661" s="5">
        <v>508</v>
      </c>
      <c r="B1661" t="s">
        <v>2513</v>
      </c>
      <c r="C1661">
        <v>344</v>
      </c>
      <c r="D1661">
        <v>416.18615059915197</v>
      </c>
      <c r="E1661">
        <v>413.12541674257687</v>
      </c>
      <c r="F1661">
        <v>322.07266057841838</v>
      </c>
      <c r="G1661">
        <v>513.31615845060344</v>
      </c>
      <c r="H1661">
        <v>-111.1762375457555</v>
      </c>
      <c r="I1661">
        <v>-112.55303482498741</v>
      </c>
      <c r="J1661">
        <v>-131.91839505385431</v>
      </c>
      <c r="K1661">
        <v>-89.580233406034054</v>
      </c>
      <c r="L1661">
        <v>236.41549499548529</v>
      </c>
      <c r="M1661">
        <v>235.54035725213339</v>
      </c>
      <c r="N1661">
        <v>232.4797525313418</v>
      </c>
      <c r="O1661">
        <v>242.90076042517151</v>
      </c>
      <c r="P1661">
        <v>8.0634052555062325</v>
      </c>
      <c r="Q1661">
        <v>8.1355976731065454</v>
      </c>
      <c r="R1661">
        <v>6.5974357176986604</v>
      </c>
      <c r="S1661">
        <v>9.4054280655053795</v>
      </c>
      <c r="T1661">
        <v>57813.514896593391</v>
      </c>
      <c r="U1661">
        <v>57813.612688367371</v>
      </c>
      <c r="V1661">
        <v>57773.901615588577</v>
      </c>
      <c r="W1661">
        <v>57853.272960211623</v>
      </c>
      <c r="X1661">
        <v>3786.2784733302892</v>
      </c>
      <c r="Y1661">
        <v>3799.8705771634709</v>
      </c>
      <c r="Z1661">
        <v>3682.591093828185</v>
      </c>
      <c r="AA1661">
        <v>3850.7026725913151</v>
      </c>
      <c r="AB1661">
        <v>585.40150642739036</v>
      </c>
      <c r="AC1661">
        <v>578.33200589773594</v>
      </c>
      <c r="AD1661">
        <v>509.5138636007091</v>
      </c>
      <c r="AE1661">
        <v>677.398695231185</v>
      </c>
      <c r="AF1661">
        <v>67.351930942753768</v>
      </c>
      <c r="AG1661">
        <v>67.102727699460019</v>
      </c>
      <c r="AH1661">
        <v>66.230621310923297</v>
      </c>
      <c r="AI1661">
        <v>69.199360372984032</v>
      </c>
      <c r="AJ1661">
        <v>0.59927880600401695</v>
      </c>
      <c r="AK1661">
        <v>0.59927879152372709</v>
      </c>
      <c r="AL1661">
        <v>0.59927076203105689</v>
      </c>
      <c r="AM1661">
        <v>0.59928671568737324</v>
      </c>
      <c r="AN1661">
        <v>0.95787663936184875</v>
      </c>
      <c r="AO1661">
        <v>0.95787663936184886</v>
      </c>
      <c r="AP1661">
        <v>0.95787663936184886</v>
      </c>
      <c r="AQ1661">
        <v>0.95787663936184886</v>
      </c>
      <c r="AR1661">
        <v>15.978353668313529</v>
      </c>
      <c r="AS1661">
        <v>15.978353668313529</v>
      </c>
      <c r="AT1661">
        <v>15.978353668313529</v>
      </c>
      <c r="AU1661">
        <v>15.978353668313529</v>
      </c>
      <c r="AV1661" t="str">
        <f>VLOOKUP(Sheet1[[#This Row],[NPDES ID2]],Combined_Sheet__Major_Only___2[[NPDES ID2]:[ECHO BFR]],3,FALSE)</f>
        <v>TX</v>
      </c>
      <c r="AW1661" t="s">
        <v>41</v>
      </c>
      <c r="AX1661" t="str">
        <f>VLOOKUP(Sheet1[[#This Row],[NPDES ID2]],Combined_Sheet__Major_Only___2[[NPDES ID2]:[ECHO BFR]],27,FALSE)</f>
        <v>-</v>
      </c>
      <c r="AY1661" t="str">
        <f>VLOOKUP(Sheet1[[#This Row],[NPDES ID2]],Combined_Sheet__Major_Only___2[[NPDES ID2]:[ECHO BFR]],28,FALSE)</f>
        <v>-</v>
      </c>
      <c r="AZ1661" t="str">
        <f>VLOOKUP(Sheet1[[#This Row],[NPDES ID2]],Combined_Sheet__Major_Only___2[[NPDES ID2]:[ECHO BFR]],29,FALSE)</f>
        <v>thickening</v>
      </c>
      <c r="BA1661">
        <f>VLOOKUP(Sheet1[[#This Row],[NPDES ID2]],Combined_Sheet__Major_Only___2[[NPDES ID2]:[ECHO BFR]],17,FALSE)</f>
        <v>30.558150999999999</v>
      </c>
      <c r="BB1661">
        <f>VLOOKUP(Sheet1[[#This Row],[NPDES ID2]],Combined_Sheet__Major_Only___2[[NPDES ID2]:[ECHO BFR]],18,FALSE)</f>
        <v>-97.385914</v>
      </c>
      <c r="BC1661" s="2" t="str">
        <f>IF(ISNUMBER(SEARCH("aerobic",$AW1661)),"aerobic","")</f>
        <v>aerobic</v>
      </c>
      <c r="BD1661" s="2" t="str">
        <f>IF(ISNUMBER(SEARCH("anaer",$AW1661)),"anaer","")</f>
        <v/>
      </c>
      <c r="BE1661" s="2" t="str">
        <f>IF(ISNUMBER(SEARCH("thickening",$AZ1661)),"thickening","")</f>
        <v>thickening</v>
      </c>
      <c r="BF1661" s="3" t="str">
        <f>IF(ISNUMBER(SEARCH("airDry",$AW1661)),"airDry","")</f>
        <v/>
      </c>
      <c r="BG1661" s="3" t="str">
        <f>IF(ISNUMBER(SEARCH("heatDry",$AY1661)),"heatDry","")</f>
        <v/>
      </c>
      <c r="BH1661" s="3" t="str">
        <f>IF(AND(ISNUMBER(SEARCH("aerobic",$AW1661)),ISNUMBER(SEARCH("anaer",$AW1661))),"Combined Aer and Anaer.","")</f>
        <v/>
      </c>
    </row>
    <row r="1662" spans="1:60" x14ac:dyDescent="0.25">
      <c r="A1662" s="5">
        <v>1908</v>
      </c>
      <c r="B1662" t="s">
        <v>9007</v>
      </c>
      <c r="C1662">
        <v>3563</v>
      </c>
      <c r="D1662">
        <v>757.6564538020175</v>
      </c>
      <c r="E1662">
        <v>756.63441942041607</v>
      </c>
      <c r="F1662">
        <v>611.62651662350822</v>
      </c>
      <c r="G1662">
        <v>884.55874471036987</v>
      </c>
      <c r="H1662">
        <v>-108.615199487428</v>
      </c>
      <c r="I1662">
        <v>-110.1388942855131</v>
      </c>
      <c r="J1662">
        <v>-129.40316750830769</v>
      </c>
      <c r="K1662">
        <v>-86.801759429418865</v>
      </c>
      <c r="L1662">
        <v>2486.9754797145988</v>
      </c>
      <c r="M1662">
        <v>2478.1966359434832</v>
      </c>
      <c r="N1662">
        <v>2447.5435373076921</v>
      </c>
      <c r="O1662">
        <v>2551.9758338607762</v>
      </c>
      <c r="P1662">
        <v>83.428066833623944</v>
      </c>
      <c r="Q1662">
        <v>84.261700466582653</v>
      </c>
      <c r="R1662">
        <v>68.118074632432013</v>
      </c>
      <c r="S1662">
        <v>97.723845005428146</v>
      </c>
      <c r="T1662">
        <v>57740.649530030983</v>
      </c>
      <c r="U1662">
        <v>57740.747202351988</v>
      </c>
      <c r="V1662">
        <v>57701.084636777821</v>
      </c>
      <c r="W1662">
        <v>57780.35902904511</v>
      </c>
      <c r="X1662">
        <v>3723.2184134719869</v>
      </c>
      <c r="Y1662">
        <v>3736.08873586759</v>
      </c>
      <c r="Z1662">
        <v>3625.8971207667032</v>
      </c>
      <c r="AA1662">
        <v>3783.5776263888702</v>
      </c>
      <c r="AB1662">
        <v>567.37975948224948</v>
      </c>
      <c r="AC1662">
        <v>560.703838058879</v>
      </c>
      <c r="AD1662">
        <v>494.79132324186497</v>
      </c>
      <c r="AE1662">
        <v>654.7506832945337</v>
      </c>
      <c r="AF1662">
        <v>68.414380125044147</v>
      </c>
      <c r="AG1662">
        <v>68.174044856702182</v>
      </c>
      <c r="AH1662">
        <v>67.328985509481285</v>
      </c>
      <c r="AI1662">
        <v>70.200992439699348</v>
      </c>
      <c r="AJ1662">
        <v>0.6122753044666297</v>
      </c>
      <c r="AK1662">
        <v>0.61227515040723568</v>
      </c>
      <c r="AL1662">
        <v>0.61219206616857003</v>
      </c>
      <c r="AM1662">
        <v>0.61235716469246149</v>
      </c>
      <c r="AN1662">
        <v>0.95782669750981708</v>
      </c>
      <c r="AO1662">
        <v>0.95782669750981708</v>
      </c>
      <c r="AP1662">
        <v>0.95782669750981708</v>
      </c>
      <c r="AQ1662">
        <v>0.95782669750981708</v>
      </c>
      <c r="AR1662">
        <v>16.37554627941828</v>
      </c>
      <c r="AS1662">
        <v>16.37554627941828</v>
      </c>
      <c r="AT1662">
        <v>16.37554627941828</v>
      </c>
      <c r="AU1662">
        <v>16.37554627941828</v>
      </c>
      <c r="AV1662" t="str">
        <f>VLOOKUP(Sheet1[[#This Row],[NPDES ID2]],Combined_Sheet__Major_Only___2[[NPDES ID2]:[ECHO BFR]],3,FALSE)</f>
        <v>AR</v>
      </c>
      <c r="AW1662" t="s">
        <v>41</v>
      </c>
      <c r="AX1662" t="str">
        <f>VLOOKUP(Sheet1[[#This Row],[NPDES ID2]],Combined_Sheet__Major_Only___2[[NPDES ID2]:[ECHO BFR]],27,FALSE)</f>
        <v>other</v>
      </c>
      <c r="AY1662" t="str">
        <f>VLOOKUP(Sheet1[[#This Row],[NPDES ID2]],Combined_Sheet__Major_Only___2[[NPDES ID2]:[ECHO BFR]],28,FALSE)</f>
        <v>-</v>
      </c>
      <c r="AZ1662" t="str">
        <f>VLOOKUP(Sheet1[[#This Row],[NPDES ID2]],Combined_Sheet__Major_Only___2[[NPDES ID2]:[ECHO BFR]],29,FALSE)</f>
        <v>preliminaryOps, thickening</v>
      </c>
      <c r="BA1662">
        <f>VLOOKUP(Sheet1[[#This Row],[NPDES ID2]],Combined_Sheet__Major_Only___2[[NPDES ID2]:[ECHO BFR]],17,FALSE)</f>
        <v>34.844000000000001</v>
      </c>
      <c r="BB1662">
        <f>VLOOKUP(Sheet1[[#This Row],[NPDES ID2]],Combined_Sheet__Major_Only___2[[NPDES ID2]:[ECHO BFR]],18,FALSE)</f>
        <v>-92.128500000000003</v>
      </c>
      <c r="BC1662" s="2" t="str">
        <f>IF(ISNUMBER(SEARCH("aerobic",$AW1662)),"aerobic","")</f>
        <v>aerobic</v>
      </c>
      <c r="BD1662" s="2" t="str">
        <f>IF(ISNUMBER(SEARCH("anaer",$AW1662)),"anaer","")</f>
        <v/>
      </c>
      <c r="BE1662" s="2" t="str">
        <f>IF(ISNUMBER(SEARCH("thickening",$AZ1662)),"thickening","")</f>
        <v>thickening</v>
      </c>
      <c r="BF1662" s="3" t="str">
        <f>IF(ISNUMBER(SEARCH("airDry",$AW1662)),"airDry","")</f>
        <v/>
      </c>
      <c r="BG1662" s="3" t="str">
        <f>IF(ISNUMBER(SEARCH("heatDry",$AY1662)),"heatDry","")</f>
        <v/>
      </c>
      <c r="BH1662" s="3" t="str">
        <f>IF(AND(ISNUMBER(SEARCH("aerobic",$AW1662)),ISNUMBER(SEARCH("anaer",$AW1662))),"Combined Aer and Anaer.","")</f>
        <v/>
      </c>
    </row>
    <row r="1663" spans="1:60" x14ac:dyDescent="0.25">
      <c r="A1663" s="5">
        <v>2370</v>
      </c>
      <c r="B1663" t="s">
        <v>11052</v>
      </c>
      <c r="C1663">
        <v>323.52999999999997</v>
      </c>
      <c r="D1663">
        <v>425.97019008966168</v>
      </c>
      <c r="E1663">
        <v>424.16751038270058</v>
      </c>
      <c r="F1663">
        <v>328.20199434072748</v>
      </c>
      <c r="G1663">
        <v>525.45113210952695</v>
      </c>
      <c r="H1663">
        <v>-110.1890291633631</v>
      </c>
      <c r="I1663">
        <v>-111.5955668664067</v>
      </c>
      <c r="J1663">
        <v>-130.96971093957711</v>
      </c>
      <c r="K1663">
        <v>-88.640572176516102</v>
      </c>
      <c r="L1663">
        <v>224.2024466897584</v>
      </c>
      <c r="M1663">
        <v>223.39350444309349</v>
      </c>
      <c r="N1663">
        <v>220.56437813368899</v>
      </c>
      <c r="O1663">
        <v>230.19719567611631</v>
      </c>
      <c r="P1663">
        <v>7.5798663897893546</v>
      </c>
      <c r="Q1663">
        <v>7.6520069019316708</v>
      </c>
      <c r="R1663">
        <v>6.1948617091231561</v>
      </c>
      <c r="S1663">
        <v>8.8606367820001957</v>
      </c>
      <c r="T1663">
        <v>57716.348277265308</v>
      </c>
      <c r="U1663">
        <v>57716.445909747701</v>
      </c>
      <c r="V1663">
        <v>57676.799521761008</v>
      </c>
      <c r="W1663">
        <v>57756.041579548757</v>
      </c>
      <c r="X1663">
        <v>3748.6021450761018</v>
      </c>
      <c r="Y1663">
        <v>3761.7785752497298</v>
      </c>
      <c r="Z1663">
        <v>3648.4459701468431</v>
      </c>
      <c r="AA1663">
        <v>3810.7742150328909</v>
      </c>
      <c r="AB1663">
        <v>575.03056487582853</v>
      </c>
      <c r="AC1663">
        <v>568.17345018178219</v>
      </c>
      <c r="AD1663">
        <v>501.04017006887381</v>
      </c>
      <c r="AE1663">
        <v>664.36679822759322</v>
      </c>
      <c r="AF1663">
        <v>67.913777145131533</v>
      </c>
      <c r="AG1663">
        <v>67.668844062145013</v>
      </c>
      <c r="AH1663">
        <v>66.811699929066336</v>
      </c>
      <c r="AI1663">
        <v>69.729527564746391</v>
      </c>
      <c r="AJ1663">
        <v>0.6061511244461939</v>
      </c>
      <c r="AK1663">
        <v>0.60615111084488316</v>
      </c>
      <c r="AL1663">
        <v>0.60614356709839645</v>
      </c>
      <c r="AM1663">
        <v>0.60615855562015308</v>
      </c>
      <c r="AN1663">
        <v>0.95781001511060138</v>
      </c>
      <c r="AO1663">
        <v>0.95781001511060171</v>
      </c>
      <c r="AP1663">
        <v>0.95781001511060171</v>
      </c>
      <c r="AQ1663">
        <v>0.95781001511060171</v>
      </c>
      <c r="AR1663">
        <v>16.189757916917099</v>
      </c>
      <c r="AS1663">
        <v>16.189757916917092</v>
      </c>
      <c r="AT1663">
        <v>16.189757916917092</v>
      </c>
      <c r="AU1663">
        <v>16.189757916917092</v>
      </c>
      <c r="AV1663" t="str">
        <f>VLOOKUP(Sheet1[[#This Row],[NPDES ID2]],Combined_Sheet__Major_Only___2[[NPDES ID2]:[ECHO BFR]],3,FALSE)</f>
        <v>CA</v>
      </c>
      <c r="AW1663" t="s">
        <v>41</v>
      </c>
      <c r="AX1663" t="str">
        <f>VLOOKUP(Sheet1[[#This Row],[NPDES ID2]],Combined_Sheet__Major_Only___2[[NPDES ID2]:[ECHO BFR]],27,FALSE)</f>
        <v>-</v>
      </c>
      <c r="AY1663" t="str">
        <f>VLOOKUP(Sheet1[[#This Row],[NPDES ID2]],Combined_Sheet__Major_Only___2[[NPDES ID2]:[ECHO BFR]],28,FALSE)</f>
        <v>thermoAerobicDigest</v>
      </c>
      <c r="AZ1663" t="str">
        <f>VLOOKUP(Sheet1[[#This Row],[NPDES ID2]],Combined_Sheet__Major_Only___2[[NPDES ID2]:[ECHO BFR]],29,FALSE)</f>
        <v>thickening</v>
      </c>
      <c r="BA1663">
        <f>VLOOKUP(Sheet1[[#This Row],[NPDES ID2]],Combined_Sheet__Major_Only___2[[NPDES ID2]:[ECHO BFR]],17,FALSE)</f>
        <v>37.613917000000001</v>
      </c>
      <c r="BB1663">
        <f>VLOOKUP(Sheet1[[#This Row],[NPDES ID2]],Combined_Sheet__Major_Only___2[[NPDES ID2]:[ECHO BFR]],18,FALSE)</f>
        <v>-122.487139</v>
      </c>
      <c r="BC1663" s="2" t="str">
        <f>IF(ISNUMBER(SEARCH("aerobic",$AW1663)),"aerobic","")</f>
        <v>aerobic</v>
      </c>
      <c r="BD1663" s="2" t="str">
        <f>IF(ISNUMBER(SEARCH("anaer",$AW1663)),"anaer","")</f>
        <v/>
      </c>
      <c r="BE1663" s="2" t="str">
        <f>IF(ISNUMBER(SEARCH("thickening",$AZ1663)),"thickening","")</f>
        <v>thickening</v>
      </c>
      <c r="BF1663" s="3" t="str">
        <f>IF(ISNUMBER(SEARCH("airDry",$AW1663)),"airDry","")</f>
        <v/>
      </c>
      <c r="BG1663" s="3" t="str">
        <f>IF(ISNUMBER(SEARCH("heatDry",$AY1663)),"heatDry","")</f>
        <v/>
      </c>
      <c r="BH1663" s="3" t="str">
        <f>IF(AND(ISNUMBER(SEARCH("aerobic",$AW1663)),ISNUMBER(SEARCH("anaer",$AW1663))),"Combined Aer and Anaer.","")</f>
        <v/>
      </c>
    </row>
    <row r="1664" spans="1:60" x14ac:dyDescent="0.25">
      <c r="A1664" s="5">
        <v>165</v>
      </c>
      <c r="B1664" t="s">
        <v>899</v>
      </c>
      <c r="C1664">
        <v>4727.78</v>
      </c>
      <c r="D1664">
        <v>868.27046171576421</v>
      </c>
      <c r="E1664">
        <v>869.73029258046995</v>
      </c>
      <c r="F1664">
        <v>700.52813153422051</v>
      </c>
      <c r="G1664">
        <v>1020.710599132691</v>
      </c>
      <c r="H1664">
        <v>-135.98018616883519</v>
      </c>
      <c r="I1664">
        <v>-137.3498909485705</v>
      </c>
      <c r="J1664">
        <v>-156.59928718414039</v>
      </c>
      <c r="K1664">
        <v>-112.4794609254042</v>
      </c>
      <c r="L1664">
        <v>3666.3803732335309</v>
      </c>
      <c r="M1664">
        <v>3644.9588245588589</v>
      </c>
      <c r="N1664">
        <v>3570.186601944918</v>
      </c>
      <c r="O1664">
        <v>3824.961059669989</v>
      </c>
      <c r="P1664">
        <v>149.98480870846481</v>
      </c>
      <c r="Q1664">
        <v>149.37540653346079</v>
      </c>
      <c r="R1664">
        <v>125.6769868378703</v>
      </c>
      <c r="S1664">
        <v>169.0223960172375</v>
      </c>
      <c r="T1664">
        <v>57697.504295332263</v>
      </c>
      <c r="U1664">
        <v>57697.601896922468</v>
      </c>
      <c r="V1664">
        <v>57657.968053563352</v>
      </c>
      <c r="W1664">
        <v>57737.18503814382</v>
      </c>
      <c r="X1664">
        <v>4494.5128062941976</v>
      </c>
      <c r="Y1664">
        <v>4518.4285046374407</v>
      </c>
      <c r="Z1664">
        <v>4303.8524508402306</v>
      </c>
      <c r="AA1664">
        <v>4613.9959405775771</v>
      </c>
      <c r="AB1664">
        <v>847.7655798678752</v>
      </c>
      <c r="AC1664">
        <v>835.91550652161914</v>
      </c>
      <c r="AD1664">
        <v>713.22531537087423</v>
      </c>
      <c r="AE1664">
        <v>1021.975107006857</v>
      </c>
      <c r="AF1664">
        <v>56.655121778725928</v>
      </c>
      <c r="AG1664">
        <v>56.325686152124362</v>
      </c>
      <c r="AH1664">
        <v>55.167783518534733</v>
      </c>
      <c r="AI1664">
        <v>59.103535953305773</v>
      </c>
      <c r="AJ1664">
        <v>0.46867499108656469</v>
      </c>
      <c r="AK1664">
        <v>0.46867479254318412</v>
      </c>
      <c r="AL1664">
        <v>0.46856979909753771</v>
      </c>
      <c r="AM1664">
        <v>0.46877845208332292</v>
      </c>
      <c r="AN1664">
        <v>0.95779706994771519</v>
      </c>
      <c r="AO1664">
        <v>0.95779706994771519</v>
      </c>
      <c r="AP1664">
        <v>0.95779706994771519</v>
      </c>
      <c r="AQ1664">
        <v>0.95779706994771519</v>
      </c>
      <c r="AR1664">
        <v>11.9577526517478</v>
      </c>
      <c r="AS1664">
        <v>11.9577526517478</v>
      </c>
      <c r="AT1664">
        <v>11.9577526517478</v>
      </c>
      <c r="AU1664">
        <v>11.9577526517478</v>
      </c>
      <c r="AV1664" t="str">
        <f>VLOOKUP(Sheet1[[#This Row],[NPDES ID2]],Combined_Sheet__Major_Only___2[[NPDES ID2]:[ECHO BFR]],3,FALSE)</f>
        <v>MO</v>
      </c>
      <c r="AW1664" t="s">
        <v>54</v>
      </c>
      <c r="AX1664" t="str">
        <f>VLOOKUP(Sheet1[[#This Row],[NPDES ID2]],Combined_Sheet__Major_Only___2[[NPDES ID2]:[ECHO BFR]],27,FALSE)</f>
        <v>other</v>
      </c>
      <c r="AY1664" t="str">
        <f>VLOOKUP(Sheet1[[#This Row],[NPDES ID2]],Combined_Sheet__Major_Only___2[[NPDES ID2]:[ECHO BFR]],28,FALSE)</f>
        <v>-</v>
      </c>
      <c r="AZ1664" t="str">
        <f>VLOOKUP(Sheet1[[#This Row],[NPDES ID2]],Combined_Sheet__Major_Only___2[[NPDES ID2]:[ECHO BFR]],29,FALSE)</f>
        <v>sludgeLagoon, preliminaryOps, thickening</v>
      </c>
      <c r="BA1664">
        <f>VLOOKUP(Sheet1[[#This Row],[NPDES ID2]],Combined_Sheet__Major_Only___2[[NPDES ID2]:[ECHO BFR]],17,FALSE)</f>
        <v>38.810527999999998</v>
      </c>
      <c r="BB1664">
        <f>VLOOKUP(Sheet1[[#This Row],[NPDES ID2]],Combined_Sheet__Major_Only___2[[NPDES ID2]:[ECHO BFR]],18,FALSE)</f>
        <v>-90.270360999999994</v>
      </c>
      <c r="BC1664" s="2" t="str">
        <f>IF(ISNUMBER(SEARCH("aerobic",$AW1664)),"aerobic","")</f>
        <v/>
      </c>
      <c r="BD1664" s="2" t="str">
        <f>IF(ISNUMBER(SEARCH("anaer",$AW1664)),"anaer","")</f>
        <v/>
      </c>
      <c r="BE1664" s="2" t="str">
        <f>IF(ISNUMBER(SEARCH("thickening",$AZ1664)),"thickening","")</f>
        <v>thickening</v>
      </c>
      <c r="BF1664" s="4" t="str">
        <f>IF(ISNUMBER(SEARCH("airDry",$AW1664)),"airDry","")</f>
        <v/>
      </c>
      <c r="BG1664" s="4" t="str">
        <f>IF(ISNUMBER(SEARCH("heatDry",$AY1664)),"heatDry","")</f>
        <v/>
      </c>
      <c r="BH1664" s="4" t="str">
        <f>IF(AND(ISNUMBER(SEARCH("aerobic",$AW1664)),ISNUMBER(SEARCH("anaer",$AW1664))),"Combined Aer and Anaer.","")</f>
        <v/>
      </c>
    </row>
    <row r="1665" spans="1:60" x14ac:dyDescent="0.25">
      <c r="A1665" s="5">
        <v>2396</v>
      </c>
      <c r="B1665" t="s">
        <v>11172</v>
      </c>
      <c r="C1665">
        <v>288.81</v>
      </c>
      <c r="D1665">
        <v>453.80651316780398</v>
      </c>
      <c r="E1665">
        <v>451.22070791048861</v>
      </c>
      <c r="F1665">
        <v>344.49427398365862</v>
      </c>
      <c r="G1665">
        <v>560.84947444811871</v>
      </c>
      <c r="H1665">
        <v>-110.1645662152489</v>
      </c>
      <c r="I1665">
        <v>-111.5714992447721</v>
      </c>
      <c r="J1665">
        <v>-130.94679439367931</v>
      </c>
      <c r="K1665">
        <v>-88.620930934381349</v>
      </c>
      <c r="L1665">
        <v>200.1963210410502</v>
      </c>
      <c r="M1665">
        <v>199.47461078177</v>
      </c>
      <c r="N1665">
        <v>196.95051908316029</v>
      </c>
      <c r="O1665">
        <v>205.5446776884871</v>
      </c>
      <c r="P1665">
        <v>6.7663253299790291</v>
      </c>
      <c r="Q1665">
        <v>6.8308497203528216</v>
      </c>
      <c r="R1665">
        <v>5.5297673494312312</v>
      </c>
      <c r="S1665">
        <v>7.9101841402611557</v>
      </c>
      <c r="T1665">
        <v>57696.919078663719</v>
      </c>
      <c r="U1665">
        <v>57697.016679294553</v>
      </c>
      <c r="V1665">
        <v>57657.383225520032</v>
      </c>
      <c r="W1665">
        <v>57736.599431429691</v>
      </c>
      <c r="X1665">
        <v>3746.3203497330269</v>
      </c>
      <c r="Y1665">
        <v>3759.4793730296228</v>
      </c>
      <c r="Z1665">
        <v>3646.306371189658</v>
      </c>
      <c r="AA1665">
        <v>3808.4022790450631</v>
      </c>
      <c r="AB1665">
        <v>574.53290644123956</v>
      </c>
      <c r="AC1665">
        <v>567.68434464994584</v>
      </c>
      <c r="AD1665">
        <v>500.62490372407018</v>
      </c>
      <c r="AE1665">
        <v>663.75765222627126</v>
      </c>
      <c r="AF1665">
        <v>67.932142501259705</v>
      </c>
      <c r="AG1665">
        <v>67.687340715308537</v>
      </c>
      <c r="AH1665">
        <v>66.830698764528663</v>
      </c>
      <c r="AI1665">
        <v>69.746866827441494</v>
      </c>
      <c r="AJ1665">
        <v>0.60637578120541391</v>
      </c>
      <c r="AK1665">
        <v>0.60637576906991786</v>
      </c>
      <c r="AL1665">
        <v>0.60636903623007621</v>
      </c>
      <c r="AM1665">
        <v>0.60638241355963018</v>
      </c>
      <c r="AN1665">
        <v>0.95779666779694939</v>
      </c>
      <c r="AO1665">
        <v>0.95779666779694916</v>
      </c>
      <c r="AP1665">
        <v>0.95779666779694916</v>
      </c>
      <c r="AQ1665">
        <v>0.95779666779694916</v>
      </c>
      <c r="AR1665">
        <v>16.196695968937139</v>
      </c>
      <c r="AS1665">
        <v>16.196695968937139</v>
      </c>
      <c r="AT1665">
        <v>16.196695968937139</v>
      </c>
      <c r="AU1665">
        <v>16.196695968937139</v>
      </c>
      <c r="AV1665" t="str">
        <f>VLOOKUP(Sheet1[[#This Row],[NPDES ID2]],Combined_Sheet__Major_Only___2[[NPDES ID2]:[ECHO BFR]],3,FALSE)</f>
        <v>TX</v>
      </c>
      <c r="AW1665" t="s">
        <v>41</v>
      </c>
      <c r="AX1665" t="str">
        <f>VLOOKUP(Sheet1[[#This Row],[NPDES ID2]],Combined_Sheet__Major_Only___2[[NPDES ID2]:[ECHO BFR]],27,FALSE)</f>
        <v>-</v>
      </c>
      <c r="AY1665" t="str">
        <f>VLOOKUP(Sheet1[[#This Row],[NPDES ID2]],Combined_Sheet__Major_Only___2[[NPDES ID2]:[ECHO BFR]],28,FALSE)</f>
        <v>-</v>
      </c>
      <c r="AZ1665" t="str">
        <f>VLOOKUP(Sheet1[[#This Row],[NPDES ID2]],Combined_Sheet__Major_Only___2[[NPDES ID2]:[ECHO BFR]],29,FALSE)</f>
        <v>thickening</v>
      </c>
      <c r="BA1665">
        <f>VLOOKUP(Sheet1[[#This Row],[NPDES ID2]],Combined_Sheet__Major_Only___2[[NPDES ID2]:[ECHO BFR]],17,FALSE)</f>
        <v>32.417639000000001</v>
      </c>
      <c r="BB1665">
        <f>VLOOKUP(Sheet1[[#This Row],[NPDES ID2]],Combined_Sheet__Major_Only___2[[NPDES ID2]:[ECHO BFR]],18,FALSE)</f>
        <v>-97.775306999999998</v>
      </c>
      <c r="BC1665" s="2" t="str">
        <f>IF(ISNUMBER(SEARCH("aerobic",$AW1665)),"aerobic","")</f>
        <v>aerobic</v>
      </c>
      <c r="BD1665" s="2" t="str">
        <f>IF(ISNUMBER(SEARCH("anaer",$AW1665)),"anaer","")</f>
        <v/>
      </c>
      <c r="BE1665" s="2" t="str">
        <f>IF(ISNUMBER(SEARCH("thickening",$AZ1665)),"thickening","")</f>
        <v>thickening</v>
      </c>
      <c r="BF1665" s="3" t="str">
        <f>IF(ISNUMBER(SEARCH("airDry",$AW1665)),"airDry","")</f>
        <v/>
      </c>
      <c r="BG1665" s="3" t="str">
        <f>IF(ISNUMBER(SEARCH("heatDry",$AY1665)),"heatDry","")</f>
        <v/>
      </c>
      <c r="BH1665" s="3" t="str">
        <f>IF(AND(ISNUMBER(SEARCH("aerobic",$AW1665)),ISNUMBER(SEARCH("anaer",$AW1665))),"Combined Aer and Anaer.","")</f>
        <v/>
      </c>
    </row>
    <row r="1666" spans="1:60" x14ac:dyDescent="0.25">
      <c r="A1666" s="5">
        <v>2225</v>
      </c>
      <c r="B1666" t="s">
        <v>10425</v>
      </c>
      <c r="C1666">
        <v>584.72</v>
      </c>
      <c r="D1666">
        <v>343.70311567857112</v>
      </c>
      <c r="E1666">
        <v>337.34361596367199</v>
      </c>
      <c r="F1666">
        <v>285.01673676449548</v>
      </c>
      <c r="G1666">
        <v>413.10920705925753</v>
      </c>
      <c r="H1666">
        <v>-109.193157605148</v>
      </c>
      <c r="I1666">
        <v>-110.5480812555611</v>
      </c>
      <c r="J1666">
        <v>-130.00839275003469</v>
      </c>
      <c r="K1666">
        <v>-87.663706653442986</v>
      </c>
      <c r="L1666">
        <v>408.42518222842358</v>
      </c>
      <c r="M1666">
        <v>406.98760705543401</v>
      </c>
      <c r="N1666">
        <v>401.96060837016131</v>
      </c>
      <c r="O1666">
        <v>419.07773282895232</v>
      </c>
      <c r="P1666">
        <v>13.692537849724999</v>
      </c>
      <c r="Q1666">
        <v>13.8302473267645</v>
      </c>
      <c r="R1666">
        <v>11.17856200678102</v>
      </c>
      <c r="S1666">
        <v>16.039760002908</v>
      </c>
      <c r="T1666">
        <v>57672.639828865387</v>
      </c>
      <c r="U1666">
        <v>57672.737389693641</v>
      </c>
      <c r="V1666">
        <v>57633.120098858992</v>
      </c>
      <c r="W1666">
        <v>57712.303999565593</v>
      </c>
      <c r="X1666">
        <v>3716.1866287976191</v>
      </c>
      <c r="Y1666">
        <v>3728.9874606794911</v>
      </c>
      <c r="Z1666">
        <v>3619.242916405849</v>
      </c>
      <c r="AA1666">
        <v>3776.3102290018842</v>
      </c>
      <c r="AB1666">
        <v>565.86773568658271</v>
      </c>
      <c r="AC1666">
        <v>559.20070689092972</v>
      </c>
      <c r="AD1666">
        <v>493.55960214219772</v>
      </c>
      <c r="AE1666">
        <v>652.84480696209641</v>
      </c>
      <c r="AF1666">
        <v>68.454403704008087</v>
      </c>
      <c r="AG1666">
        <v>68.213648444666134</v>
      </c>
      <c r="AH1666">
        <v>67.370796132454686</v>
      </c>
      <c r="AI1666">
        <v>70.239588632084534</v>
      </c>
      <c r="AJ1666">
        <v>0.61276491683875467</v>
      </c>
      <c r="AK1666">
        <v>0.61276489222061636</v>
      </c>
      <c r="AL1666">
        <v>0.61275126892065179</v>
      </c>
      <c r="AM1666">
        <v>0.61277833704924123</v>
      </c>
      <c r="AN1666">
        <v>0.95777997675916671</v>
      </c>
      <c r="AO1666">
        <v>0.9577799767591666</v>
      </c>
      <c r="AP1666">
        <v>0.9577799767591666</v>
      </c>
      <c r="AQ1666">
        <v>0.9577799767591666</v>
      </c>
      <c r="AR1666">
        <v>16.392985252515452</v>
      </c>
      <c r="AS1666">
        <v>16.392985252515452</v>
      </c>
      <c r="AT1666">
        <v>16.392985252515452</v>
      </c>
      <c r="AU1666">
        <v>16.392985252515452</v>
      </c>
      <c r="AV1666" t="str">
        <f>VLOOKUP(Sheet1[[#This Row],[NPDES ID2]],Combined_Sheet__Major_Only___2[[NPDES ID2]:[ECHO BFR]],3,FALSE)</f>
        <v>TX</v>
      </c>
      <c r="AW1666" t="s">
        <v>41</v>
      </c>
      <c r="AX1666" t="str">
        <f>VLOOKUP(Sheet1[[#This Row],[NPDES ID2]],Combined_Sheet__Major_Only___2[[NPDES ID2]:[ECHO BFR]],27,FALSE)</f>
        <v>-</v>
      </c>
      <c r="AY1666" t="str">
        <f>VLOOKUP(Sheet1[[#This Row],[NPDES ID2]],Combined_Sheet__Major_Only___2[[NPDES ID2]:[ECHO BFR]],28,FALSE)</f>
        <v>-</v>
      </c>
      <c r="AZ1666" t="str">
        <f>VLOOKUP(Sheet1[[#This Row],[NPDES ID2]],Combined_Sheet__Major_Only___2[[NPDES ID2]:[ECHO BFR]],29,FALSE)</f>
        <v>thickening</v>
      </c>
      <c r="BA1666">
        <f>VLOOKUP(Sheet1[[#This Row],[NPDES ID2]],Combined_Sheet__Major_Only___2[[NPDES ID2]:[ECHO BFR]],17,FALSE)</f>
        <v>30.195277999999998</v>
      </c>
      <c r="BB1666">
        <f>VLOOKUP(Sheet1[[#This Row],[NPDES ID2]],Combined_Sheet__Major_Only___2[[NPDES ID2]:[ECHO BFR]],18,FALSE)</f>
        <v>-95.488777999999996</v>
      </c>
      <c r="BC1666" s="2" t="str">
        <f>IF(ISNUMBER(SEARCH("aerobic",$AW1666)),"aerobic","")</f>
        <v>aerobic</v>
      </c>
      <c r="BD1666" s="2" t="str">
        <f>IF(ISNUMBER(SEARCH("anaer",$AW1666)),"anaer","")</f>
        <v/>
      </c>
      <c r="BE1666" s="2" t="str">
        <f>IF(ISNUMBER(SEARCH("thickening",$AZ1666)),"thickening","")</f>
        <v>thickening</v>
      </c>
      <c r="BF1666" s="4" t="str">
        <f>IF(ISNUMBER(SEARCH("airDry",$AW1666)),"airDry","")</f>
        <v/>
      </c>
      <c r="BG1666" s="4" t="str">
        <f>IF(ISNUMBER(SEARCH("heatDry",$AY1666)),"heatDry","")</f>
        <v/>
      </c>
      <c r="BH1666" s="4" t="str">
        <f>IF(AND(ISNUMBER(SEARCH("aerobic",$AW1666)),ISNUMBER(SEARCH("anaer",$AW1666))),"Combined Aer and Anaer.","")</f>
        <v/>
      </c>
    </row>
    <row r="1667" spans="1:60" x14ac:dyDescent="0.25">
      <c r="A1667" s="5">
        <v>495</v>
      </c>
      <c r="B1667" t="s">
        <v>2454</v>
      </c>
      <c r="C1667">
        <v>375.78</v>
      </c>
      <c r="D1667">
        <v>391.73148197912599</v>
      </c>
      <c r="E1667">
        <v>387.31793648228978</v>
      </c>
      <c r="F1667">
        <v>303.49943139356918</v>
      </c>
      <c r="G1667">
        <v>482.47990896738207</v>
      </c>
      <c r="H1667">
        <v>-108.9394238689181</v>
      </c>
      <c r="I1667">
        <v>-110.291990354229</v>
      </c>
      <c r="J1667">
        <v>-129.7681444242919</v>
      </c>
      <c r="K1667">
        <v>-87.443613943259294</v>
      </c>
      <c r="L1667">
        <v>263.15043923203552</v>
      </c>
      <c r="M1667">
        <v>262.23169214200487</v>
      </c>
      <c r="N1667">
        <v>259.01863090783729</v>
      </c>
      <c r="O1667">
        <v>269.9588087460026</v>
      </c>
      <c r="P1667">
        <v>8.7984672260572818</v>
      </c>
      <c r="Q1667">
        <v>8.8885040215746685</v>
      </c>
      <c r="R1667">
        <v>7.1805362843817928</v>
      </c>
      <c r="S1667">
        <v>10.313582639314079</v>
      </c>
      <c r="T1667">
        <v>57658.305182502423</v>
      </c>
      <c r="U1667">
        <v>57658.402719830963</v>
      </c>
      <c r="V1667">
        <v>57618.794971714029</v>
      </c>
      <c r="W1667">
        <v>57697.959799192839</v>
      </c>
      <c r="X1667">
        <v>3705.8037606282428</v>
      </c>
      <c r="Y1667">
        <v>3718.4830652573969</v>
      </c>
      <c r="Z1667">
        <v>3609.8783687265541</v>
      </c>
      <c r="AA1667">
        <v>3765.278756689801</v>
      </c>
      <c r="AB1667">
        <v>562.95608514314711</v>
      </c>
      <c r="AC1667">
        <v>556.34718059541285</v>
      </c>
      <c r="AD1667">
        <v>491.18283524061712</v>
      </c>
      <c r="AE1667">
        <v>649.18356117711699</v>
      </c>
      <c r="AF1667">
        <v>68.628324727166031</v>
      </c>
      <c r="AG1667">
        <v>68.388842396092201</v>
      </c>
      <c r="AH1667">
        <v>67.550700418371633</v>
      </c>
      <c r="AI1667">
        <v>70.40375724523598</v>
      </c>
      <c r="AJ1667">
        <v>0.61489279659969986</v>
      </c>
      <c r="AK1667">
        <v>0.61489278081263832</v>
      </c>
      <c r="AL1667">
        <v>0.61488402838558032</v>
      </c>
      <c r="AM1667">
        <v>0.61490141844172297</v>
      </c>
      <c r="AN1667">
        <v>0.95777011604873186</v>
      </c>
      <c r="AO1667">
        <v>0.95777011604873163</v>
      </c>
      <c r="AP1667">
        <v>0.95777011604873163</v>
      </c>
      <c r="AQ1667">
        <v>0.95777011604873163</v>
      </c>
      <c r="AR1667">
        <v>16.458604124949719</v>
      </c>
      <c r="AS1667">
        <v>16.458604124949719</v>
      </c>
      <c r="AT1667">
        <v>16.458604124949719</v>
      </c>
      <c r="AU1667">
        <v>16.458604124949719</v>
      </c>
      <c r="AV1667" t="str">
        <f>VLOOKUP(Sheet1[[#This Row],[NPDES ID2]],Combined_Sheet__Major_Only___2[[NPDES ID2]:[ECHO BFR]],3,FALSE)</f>
        <v>FL</v>
      </c>
      <c r="AW1667" t="s">
        <v>41</v>
      </c>
      <c r="AX1667" t="str">
        <f>VLOOKUP(Sheet1[[#This Row],[NPDES ID2]],Combined_Sheet__Major_Only___2[[NPDES ID2]:[ECHO BFR]],27,FALSE)</f>
        <v>-</v>
      </c>
      <c r="AY1667" t="str">
        <f>VLOOKUP(Sheet1[[#This Row],[NPDES ID2]],Combined_Sheet__Major_Only___2[[NPDES ID2]:[ECHO BFR]],28,FALSE)</f>
        <v>-</v>
      </c>
      <c r="AZ1667" t="str">
        <f>VLOOKUP(Sheet1[[#This Row],[NPDES ID2]],Combined_Sheet__Major_Only___2[[NPDES ID2]:[ECHO BFR]],29,FALSE)</f>
        <v>thickening</v>
      </c>
      <c r="BA1667">
        <f>VLOOKUP(Sheet1[[#This Row],[NPDES ID2]],Combined_Sheet__Major_Only___2[[NPDES ID2]:[ECHO BFR]],17,FALSE)</f>
        <v>30.73621</v>
      </c>
      <c r="BB1667">
        <f>VLOOKUP(Sheet1[[#This Row],[NPDES ID2]],Combined_Sheet__Major_Only___2[[NPDES ID2]:[ECHO BFR]],18,FALSE)</f>
        <v>-86.596249999999998</v>
      </c>
      <c r="BC1667" s="2" t="str">
        <f>IF(ISNUMBER(SEARCH("aerobic",$AW1667)),"aerobic","")</f>
        <v>aerobic</v>
      </c>
      <c r="BD1667" s="2" t="str">
        <f>IF(ISNUMBER(SEARCH("anaer",$AW1667)),"anaer","")</f>
        <v/>
      </c>
      <c r="BE1667" s="2" t="str">
        <f>IF(ISNUMBER(SEARCH("thickening",$AZ1667)),"thickening","")</f>
        <v>thickening</v>
      </c>
      <c r="BF1667" s="4" t="str">
        <f>IF(ISNUMBER(SEARCH("airDry",$AW1667)),"airDry","")</f>
        <v/>
      </c>
      <c r="BG1667" s="4" t="str">
        <f>IF(ISNUMBER(SEARCH("heatDry",$AY1667)),"heatDry","")</f>
        <v/>
      </c>
      <c r="BH1667" s="4" t="str">
        <f>IF(AND(ISNUMBER(SEARCH("aerobic",$AW1667)),ISNUMBER(SEARCH("anaer",$AW1667))),"Combined Aer and Anaer.","")</f>
        <v/>
      </c>
    </row>
    <row r="1668" spans="1:60" x14ac:dyDescent="0.25">
      <c r="A1668" s="5">
        <v>34</v>
      </c>
      <c r="B1668" t="s">
        <v>224</v>
      </c>
      <c r="C1668">
        <v>214</v>
      </c>
      <c r="D1668">
        <v>555.95512977833073</v>
      </c>
      <c r="E1668">
        <v>552.46117567638726</v>
      </c>
      <c r="F1668">
        <v>408.47957163709378</v>
      </c>
      <c r="G1668">
        <v>702.05537133699806</v>
      </c>
      <c r="H1668">
        <v>-111.0500732083845</v>
      </c>
      <c r="I1668">
        <v>-112.44354143805231</v>
      </c>
      <c r="J1668">
        <v>-131.79936905747189</v>
      </c>
      <c r="K1668">
        <v>-89.473947611958906</v>
      </c>
      <c r="L1668">
        <v>147.26435257940679</v>
      </c>
      <c r="M1668">
        <v>146.72141056461939</v>
      </c>
      <c r="N1668">
        <v>144.82246735124741</v>
      </c>
      <c r="O1668">
        <v>151.28799784471059</v>
      </c>
      <c r="P1668">
        <v>5.0158331907268572</v>
      </c>
      <c r="Q1668">
        <v>5.0611869510494341</v>
      </c>
      <c r="R1668">
        <v>4.1032073875280064</v>
      </c>
      <c r="S1668">
        <v>5.8525932915490424</v>
      </c>
      <c r="T1668">
        <v>57655.621425599849</v>
      </c>
      <c r="U1668">
        <v>57655.71895852872</v>
      </c>
      <c r="V1668">
        <v>57616.112997015647</v>
      </c>
      <c r="W1668">
        <v>57695.274253572272</v>
      </c>
      <c r="X1668">
        <v>3771.0108144219489</v>
      </c>
      <c r="Y1668">
        <v>3784.502897357519</v>
      </c>
      <c r="Z1668">
        <v>3668.1365400854261</v>
      </c>
      <c r="AA1668">
        <v>3834.920569525043</v>
      </c>
      <c r="AB1668">
        <v>582.31297349693659</v>
      </c>
      <c r="AC1668">
        <v>575.29409848699447</v>
      </c>
      <c r="AD1668">
        <v>506.91631202151052</v>
      </c>
      <c r="AE1668">
        <v>673.65561115148421</v>
      </c>
      <c r="AF1668">
        <v>67.439439638787192</v>
      </c>
      <c r="AG1668">
        <v>67.190870481520477</v>
      </c>
      <c r="AH1668">
        <v>66.321143086931258</v>
      </c>
      <c r="AI1668">
        <v>69.281970777984924</v>
      </c>
      <c r="AJ1668">
        <v>0.60034910959460341</v>
      </c>
      <c r="AK1668">
        <v>0.60034910061081859</v>
      </c>
      <c r="AL1668">
        <v>0.6003441131408247</v>
      </c>
      <c r="AM1668">
        <v>0.60035402260655668</v>
      </c>
      <c r="AN1668">
        <v>0.95776826939780857</v>
      </c>
      <c r="AO1668">
        <v>0.95776826939780879</v>
      </c>
      <c r="AP1668">
        <v>0.95776826939780879</v>
      </c>
      <c r="AQ1668">
        <v>0.95776826939780879</v>
      </c>
      <c r="AR1668">
        <v>16.01137962055471</v>
      </c>
      <c r="AS1668">
        <v>16.01137962055472</v>
      </c>
      <c r="AT1668">
        <v>16.01137962055472</v>
      </c>
      <c r="AU1668">
        <v>16.01137962055472</v>
      </c>
      <c r="AV1668" t="str">
        <f>VLOOKUP(Sheet1[[#This Row],[NPDES ID2]],Combined_Sheet__Major_Only___2[[NPDES ID2]:[ECHO BFR]],3,FALSE)</f>
        <v>KY</v>
      </c>
      <c r="AW1668" t="s">
        <v>41</v>
      </c>
      <c r="AX1668" t="str">
        <f>VLOOKUP(Sheet1[[#This Row],[NPDES ID2]],Combined_Sheet__Major_Only___2[[NPDES ID2]:[ECHO BFR]],27,FALSE)</f>
        <v>-</v>
      </c>
      <c r="AY1668" t="str">
        <f>VLOOKUP(Sheet1[[#This Row],[NPDES ID2]],Combined_Sheet__Major_Only___2[[NPDES ID2]:[ECHO BFR]],28,FALSE)</f>
        <v>-</v>
      </c>
      <c r="AZ1668" t="str">
        <f>VLOOKUP(Sheet1[[#This Row],[NPDES ID2]],Combined_Sheet__Major_Only___2[[NPDES ID2]:[ECHO BFR]],29,FALSE)</f>
        <v>preliminaryOps, thickening</v>
      </c>
      <c r="BA1668">
        <f>VLOOKUP(Sheet1[[#This Row],[NPDES ID2]],Combined_Sheet__Major_Only___2[[NPDES ID2]:[ECHO BFR]],17,FALSE)</f>
        <v>38.687221999999998</v>
      </c>
      <c r="BB1668">
        <f>VLOOKUP(Sheet1[[#This Row],[NPDES ID2]],Combined_Sheet__Major_Only___2[[NPDES ID2]:[ECHO BFR]],18,FALSE)</f>
        <v>-83.786666999999994</v>
      </c>
      <c r="BC1668" s="2" t="str">
        <f>IF(ISNUMBER(SEARCH("aerobic",$AW1668)),"aerobic","")</f>
        <v>aerobic</v>
      </c>
      <c r="BD1668" s="2" t="str">
        <f>IF(ISNUMBER(SEARCH("anaer",$AW1668)),"anaer","")</f>
        <v/>
      </c>
      <c r="BE1668" s="2" t="str">
        <f>IF(ISNUMBER(SEARCH("thickening",$AZ1668)),"thickening","")</f>
        <v>thickening</v>
      </c>
      <c r="BF1668" s="3" t="str">
        <f>IF(ISNUMBER(SEARCH("airDry",$AW1668)),"airDry","")</f>
        <v/>
      </c>
      <c r="BG1668" s="3" t="str">
        <f>IF(ISNUMBER(SEARCH("heatDry",$AY1668)),"heatDry","")</f>
        <v/>
      </c>
      <c r="BH1668" s="3" t="str">
        <f>IF(AND(ISNUMBER(SEARCH("aerobic",$AW1668)),ISNUMBER(SEARCH("anaer",$AW1668))),"Combined Aer and Anaer.","")</f>
        <v/>
      </c>
    </row>
    <row r="1669" spans="1:60" x14ac:dyDescent="0.25">
      <c r="A1669" s="5">
        <v>1430</v>
      </c>
      <c r="B1669" t="s">
        <v>6763</v>
      </c>
      <c r="C1669">
        <v>129</v>
      </c>
      <c r="D1669">
        <v>817.43953900576207</v>
      </c>
      <c r="E1669">
        <v>811.77334858801305</v>
      </c>
      <c r="F1669">
        <v>580.91451311675996</v>
      </c>
      <c r="G1669">
        <v>1054.6220642079529</v>
      </c>
      <c r="H1669">
        <v>-109.7024483953179</v>
      </c>
      <c r="I1669">
        <v>-111.096592452669</v>
      </c>
      <c r="J1669">
        <v>-130.5053821847805</v>
      </c>
      <c r="K1669">
        <v>-88.19694360780781</v>
      </c>
      <c r="L1669">
        <v>89.795730831091518</v>
      </c>
      <c r="M1669">
        <v>89.476243324595799</v>
      </c>
      <c r="N1669">
        <v>88.358787786837212</v>
      </c>
      <c r="O1669">
        <v>92.163447383000317</v>
      </c>
      <c r="P1669">
        <v>3.0215142513249948</v>
      </c>
      <c r="Q1669">
        <v>3.051195862233639</v>
      </c>
      <c r="R1669">
        <v>2.4679168833509948</v>
      </c>
      <c r="S1669">
        <v>3.5361816622057858</v>
      </c>
      <c r="T1669">
        <v>57652.113460199798</v>
      </c>
      <c r="U1669">
        <v>57652.210987377854</v>
      </c>
      <c r="V1669">
        <v>57612.607361152492</v>
      </c>
      <c r="W1669">
        <v>57691.763950121131</v>
      </c>
      <c r="X1669">
        <v>3727.7197754347039</v>
      </c>
      <c r="Y1669">
        <v>3740.672101024551</v>
      </c>
      <c r="Z1669">
        <v>3629.4495891795718</v>
      </c>
      <c r="AA1669">
        <v>3788.69048582604</v>
      </c>
      <c r="AB1669">
        <v>569.4363140310295</v>
      </c>
      <c r="AC1669">
        <v>562.69024046494462</v>
      </c>
      <c r="AD1669">
        <v>496.45764929644952</v>
      </c>
      <c r="AE1669">
        <v>657.36040935550398</v>
      </c>
      <c r="AF1669">
        <v>68.217286198221231</v>
      </c>
      <c r="AG1669">
        <v>67.974615523679773</v>
      </c>
      <c r="AH1669">
        <v>67.125625226547768</v>
      </c>
      <c r="AI1669">
        <v>70.015972636133014</v>
      </c>
      <c r="AJ1669">
        <v>0.60986399528680491</v>
      </c>
      <c r="AK1669">
        <v>0.60986398987739388</v>
      </c>
      <c r="AL1669">
        <v>0.60986098442481462</v>
      </c>
      <c r="AM1669">
        <v>0.60986695585523221</v>
      </c>
      <c r="AN1669">
        <v>0.95776585537844827</v>
      </c>
      <c r="AO1669">
        <v>0.95776585537844805</v>
      </c>
      <c r="AP1669">
        <v>0.95776585537844805</v>
      </c>
      <c r="AQ1669">
        <v>0.95776585537844805</v>
      </c>
      <c r="AR1669">
        <v>16.30411859415705</v>
      </c>
      <c r="AS1669">
        <v>16.30411859415705</v>
      </c>
      <c r="AT1669">
        <v>16.30411859415705</v>
      </c>
      <c r="AU1669">
        <v>16.30411859415705</v>
      </c>
      <c r="AV1669" t="str">
        <f>VLOOKUP(Sheet1[[#This Row],[NPDES ID2]],Combined_Sheet__Major_Only___2[[NPDES ID2]:[ECHO BFR]],3,FALSE)</f>
        <v>IL</v>
      </c>
      <c r="AW1669" t="s">
        <v>41</v>
      </c>
      <c r="AX1669" t="str">
        <f>VLOOKUP(Sheet1[[#This Row],[NPDES ID2]],Combined_Sheet__Major_Only___2[[NPDES ID2]:[ECHO BFR]],27,FALSE)</f>
        <v>-</v>
      </c>
      <c r="AY1669" t="str">
        <f>VLOOKUP(Sheet1[[#This Row],[NPDES ID2]],Combined_Sheet__Major_Only___2[[NPDES ID2]:[ECHO BFR]],28,FALSE)</f>
        <v>-</v>
      </c>
      <c r="AZ1669" t="str">
        <f>VLOOKUP(Sheet1[[#This Row],[NPDES ID2]],Combined_Sheet__Major_Only___2[[NPDES ID2]:[ECHO BFR]],29,FALSE)</f>
        <v>thickening</v>
      </c>
      <c r="BA1669">
        <f>VLOOKUP(Sheet1[[#This Row],[NPDES ID2]],Combined_Sheet__Major_Only___2[[NPDES ID2]:[ECHO BFR]],17,FALSE)</f>
        <v>42.289340000000003</v>
      </c>
      <c r="BB1669">
        <f>VLOOKUP(Sheet1[[#This Row],[NPDES ID2]],Combined_Sheet__Major_Only___2[[NPDES ID2]:[ECHO BFR]],18,FALSE)</f>
        <v>-88.438109999999995</v>
      </c>
      <c r="BC1669" s="2" t="str">
        <f>IF(ISNUMBER(SEARCH("aerobic",$AW1669)),"aerobic","")</f>
        <v>aerobic</v>
      </c>
      <c r="BD1669" s="2" t="str">
        <f>IF(ISNUMBER(SEARCH("anaer",$AW1669)),"anaer","")</f>
        <v/>
      </c>
      <c r="BE1669" s="2" t="str">
        <f>IF(ISNUMBER(SEARCH("thickening",$AZ1669)),"thickening","")</f>
        <v>thickening</v>
      </c>
      <c r="BF1669" s="3" t="str">
        <f>IF(ISNUMBER(SEARCH("airDry",$AW1669)),"airDry","")</f>
        <v/>
      </c>
      <c r="BG1669" s="3" t="str">
        <f>IF(ISNUMBER(SEARCH("heatDry",$AY1669)),"heatDry","")</f>
        <v/>
      </c>
      <c r="BH1669" s="3" t="str">
        <f>IF(AND(ISNUMBER(SEARCH("aerobic",$AW1669)),ISNUMBER(SEARCH("anaer",$AW1669))),"Combined Aer and Anaer.","")</f>
        <v/>
      </c>
    </row>
    <row r="1670" spans="1:60" x14ac:dyDescent="0.25">
      <c r="A1670" s="5">
        <v>1428</v>
      </c>
      <c r="B1670" t="s">
        <v>6754</v>
      </c>
      <c r="C1670">
        <v>129.54</v>
      </c>
      <c r="D1670">
        <v>818.03803814795424</v>
      </c>
      <c r="E1670">
        <v>812.24939613764514</v>
      </c>
      <c r="F1670">
        <v>581.52082220677607</v>
      </c>
      <c r="G1670">
        <v>1055.510087820147</v>
      </c>
      <c r="H1670">
        <v>-110.20650921610159</v>
      </c>
      <c r="I1670">
        <v>-111.62161739294839</v>
      </c>
      <c r="J1670">
        <v>-130.98983535125689</v>
      </c>
      <c r="K1670">
        <v>-88.677860020407678</v>
      </c>
      <c r="L1670">
        <v>89.78962789011635</v>
      </c>
      <c r="M1670">
        <v>89.465895868173916</v>
      </c>
      <c r="N1670">
        <v>88.333594562247455</v>
      </c>
      <c r="O1670">
        <v>92.188800405392769</v>
      </c>
      <c r="P1670">
        <v>3.0349320314884558</v>
      </c>
      <c r="Q1670">
        <v>3.0638658503222769</v>
      </c>
      <c r="R1670">
        <v>2.4803076915798332</v>
      </c>
      <c r="S1670">
        <v>3.54792145167024</v>
      </c>
      <c r="T1670">
        <v>57647.20842461889</v>
      </c>
      <c r="U1670">
        <v>57647.305943755782</v>
      </c>
      <c r="V1670">
        <v>57607.705582861759</v>
      </c>
      <c r="W1670">
        <v>57686.855645344956</v>
      </c>
      <c r="X1670">
        <v>3743.2789002756558</v>
      </c>
      <c r="Y1670">
        <v>3756.427770934823</v>
      </c>
      <c r="Z1670">
        <v>3643.3303097187518</v>
      </c>
      <c r="AA1670">
        <v>3805.320758426833</v>
      </c>
      <c r="AB1670">
        <v>574.08961784707856</v>
      </c>
      <c r="AC1670">
        <v>567.24495795722657</v>
      </c>
      <c r="AD1670">
        <v>500.23767351719351</v>
      </c>
      <c r="AE1670">
        <v>663.24734841122347</v>
      </c>
      <c r="AF1670">
        <v>67.9283026028221</v>
      </c>
      <c r="AG1670">
        <v>67.68343283899236</v>
      </c>
      <c r="AH1670">
        <v>66.826749708444623</v>
      </c>
      <c r="AI1670">
        <v>69.743287875318472</v>
      </c>
      <c r="AJ1670">
        <v>0.60632880609203577</v>
      </c>
      <c r="AK1670">
        <v>0.60632880065925376</v>
      </c>
      <c r="AL1670">
        <v>0.60632578225680323</v>
      </c>
      <c r="AM1670">
        <v>0.60633177941717131</v>
      </c>
      <c r="AN1670">
        <v>0.95776247949731252</v>
      </c>
      <c r="AO1670">
        <v>0.95776247949731241</v>
      </c>
      <c r="AP1670">
        <v>0.95776247949731241</v>
      </c>
      <c r="AQ1670">
        <v>0.95776247949731241</v>
      </c>
      <c r="AR1670">
        <v>16.195378252466689</v>
      </c>
      <c r="AS1670">
        <v>16.195378252466689</v>
      </c>
      <c r="AT1670">
        <v>16.195378252466689</v>
      </c>
      <c r="AU1670">
        <v>16.195378252466689</v>
      </c>
      <c r="AV1670" t="str">
        <f>VLOOKUP(Sheet1[[#This Row],[NPDES ID2]],Combined_Sheet__Major_Only___2[[NPDES ID2]:[ECHO BFR]],3,FALSE)</f>
        <v>NY</v>
      </c>
      <c r="AW1670" t="s">
        <v>41</v>
      </c>
      <c r="AX1670" t="str">
        <f>VLOOKUP(Sheet1[[#This Row],[NPDES ID2]],Combined_Sheet__Major_Only___2[[NPDES ID2]:[ECHO BFR]],27,FALSE)</f>
        <v>-</v>
      </c>
      <c r="AY1670" t="str">
        <f>VLOOKUP(Sheet1[[#This Row],[NPDES ID2]],Combined_Sheet__Major_Only___2[[NPDES ID2]:[ECHO BFR]],28,FALSE)</f>
        <v>-</v>
      </c>
      <c r="AZ1670" t="str">
        <f>VLOOKUP(Sheet1[[#This Row],[NPDES ID2]],Combined_Sheet__Major_Only___2[[NPDES ID2]:[ECHO BFR]],29,FALSE)</f>
        <v>thickening</v>
      </c>
      <c r="BA1670">
        <f>VLOOKUP(Sheet1[[#This Row],[NPDES ID2]],Combined_Sheet__Major_Only___2[[NPDES ID2]:[ECHO BFR]],17,FALSE)</f>
        <v>42.854559999999999</v>
      </c>
      <c r="BB1670">
        <f>VLOOKUP(Sheet1[[#This Row],[NPDES ID2]],Combined_Sheet__Major_Only___2[[NPDES ID2]:[ECHO BFR]],18,FALSE)</f>
        <v>-74.593869999999995</v>
      </c>
      <c r="BC1670" s="2" t="str">
        <f>IF(ISNUMBER(SEARCH("aerobic",$AW1670)),"aerobic","")</f>
        <v>aerobic</v>
      </c>
      <c r="BD1670" s="2" t="str">
        <f>IF(ISNUMBER(SEARCH("anaer",$AW1670)),"anaer","")</f>
        <v/>
      </c>
      <c r="BE1670" s="2" t="str">
        <f>IF(ISNUMBER(SEARCH("thickening",$AZ1670)),"thickening","")</f>
        <v>thickening</v>
      </c>
      <c r="BF1670" s="3" t="str">
        <f>IF(ISNUMBER(SEARCH("airDry",$AW1670)),"airDry","")</f>
        <v/>
      </c>
      <c r="BG1670" s="3" t="str">
        <f>IF(ISNUMBER(SEARCH("heatDry",$AY1670)),"heatDry","")</f>
        <v/>
      </c>
      <c r="BH1670" s="3" t="str">
        <f>IF(AND(ISNUMBER(SEARCH("aerobic",$AW1670)),ISNUMBER(SEARCH("anaer",$AW1670))),"Combined Aer and Anaer.","")</f>
        <v/>
      </c>
    </row>
    <row r="1671" spans="1:60" x14ac:dyDescent="0.25">
      <c r="A1671" s="5">
        <v>1249</v>
      </c>
      <c r="B1671" t="s">
        <v>5968</v>
      </c>
      <c r="C1671">
        <v>212.7</v>
      </c>
      <c r="D1671">
        <v>558.6330641491503</v>
      </c>
      <c r="E1671">
        <v>555.13896685979307</v>
      </c>
      <c r="F1671">
        <v>410.22169257246708</v>
      </c>
      <c r="G1671">
        <v>705.52600601532276</v>
      </c>
      <c r="H1671">
        <v>-111.1059859545073</v>
      </c>
      <c r="I1671">
        <v>-112.49768964335981</v>
      </c>
      <c r="J1671">
        <v>-131.85315741230539</v>
      </c>
      <c r="K1671">
        <v>-89.527472007773298</v>
      </c>
      <c r="L1671">
        <v>146.30186484253639</v>
      </c>
      <c r="M1671">
        <v>145.76170464438471</v>
      </c>
      <c r="N1671">
        <v>143.87248948638609</v>
      </c>
      <c r="O1671">
        <v>150.3048961241027</v>
      </c>
      <c r="P1671">
        <v>4.9854997186263716</v>
      </c>
      <c r="Q1671">
        <v>5.0304225820609183</v>
      </c>
      <c r="R1671">
        <v>4.0786471760258003</v>
      </c>
      <c r="S1671">
        <v>5.8164951544956249</v>
      </c>
      <c r="T1671">
        <v>57605.188553242442</v>
      </c>
      <c r="U1671">
        <v>57605.286003493413</v>
      </c>
      <c r="V1671">
        <v>57565.71361564879</v>
      </c>
      <c r="W1671">
        <v>57644.807767818071</v>
      </c>
      <c r="X1671">
        <v>3769.462764942904</v>
      </c>
      <c r="Y1671">
        <v>3782.9651139678908</v>
      </c>
      <c r="Z1671">
        <v>3666.4899300374718</v>
      </c>
      <c r="AA1671">
        <v>3833.437054727292</v>
      </c>
      <c r="AB1671">
        <v>582.3313679724622</v>
      </c>
      <c r="AC1671">
        <v>575.30727586450303</v>
      </c>
      <c r="AD1671">
        <v>506.90084800493321</v>
      </c>
      <c r="AE1671">
        <v>673.7356949618719</v>
      </c>
      <c r="AF1671">
        <v>67.408155270844091</v>
      </c>
      <c r="AG1671">
        <v>67.159347735534368</v>
      </c>
      <c r="AH1671">
        <v>66.288788253479353</v>
      </c>
      <c r="AI1671">
        <v>69.252450950829484</v>
      </c>
      <c r="AJ1671">
        <v>0.59996647204465292</v>
      </c>
      <c r="AK1671">
        <v>0.59996646311987112</v>
      </c>
      <c r="AL1671">
        <v>0.59996150834991779</v>
      </c>
      <c r="AM1671">
        <v>0.59997135284436875</v>
      </c>
      <c r="AN1671">
        <v>0.95773353727307819</v>
      </c>
      <c r="AO1671">
        <v>0.95773353727307831</v>
      </c>
      <c r="AP1671">
        <v>0.95773353727307831</v>
      </c>
      <c r="AQ1671">
        <v>0.95773353727307831</v>
      </c>
      <c r="AR1671">
        <v>15.999611082273381</v>
      </c>
      <c r="AS1671">
        <v>15.999611082273381</v>
      </c>
      <c r="AT1671">
        <v>15.999611082273381</v>
      </c>
      <c r="AU1671">
        <v>15.999611082273381</v>
      </c>
      <c r="AV1671" t="str">
        <f>VLOOKUP(Sheet1[[#This Row],[NPDES ID2]],Combined_Sheet__Major_Only___2[[NPDES ID2]:[ECHO BFR]],3,FALSE)</f>
        <v>GA</v>
      </c>
      <c r="AW1671" t="s">
        <v>41</v>
      </c>
      <c r="AX1671" t="str">
        <f>VLOOKUP(Sheet1[[#This Row],[NPDES ID2]],Combined_Sheet__Major_Only___2[[NPDES ID2]:[ECHO BFR]],27,FALSE)</f>
        <v>-</v>
      </c>
      <c r="AY1671" t="str">
        <f>VLOOKUP(Sheet1[[#This Row],[NPDES ID2]],Combined_Sheet__Major_Only___2[[NPDES ID2]:[ECHO BFR]],28,FALSE)</f>
        <v>-</v>
      </c>
      <c r="AZ1671" t="str">
        <f>VLOOKUP(Sheet1[[#This Row],[NPDES ID2]],Combined_Sheet__Major_Only___2[[NPDES ID2]:[ECHO BFR]],29,FALSE)</f>
        <v>thickening</v>
      </c>
      <c r="BA1671">
        <f>VLOOKUP(Sheet1[[#This Row],[NPDES ID2]],Combined_Sheet__Major_Only___2[[NPDES ID2]:[ECHO BFR]],17,FALSE)</f>
        <v>33.480274999999999</v>
      </c>
      <c r="BB1671">
        <f>VLOOKUP(Sheet1[[#This Row],[NPDES ID2]],Combined_Sheet__Major_Only___2[[NPDES ID2]:[ECHO BFR]],18,FALSE)</f>
        <v>-84.130223000000001</v>
      </c>
      <c r="BC1671" s="2" t="str">
        <f>IF(ISNUMBER(SEARCH("aerobic",$AW1671)),"aerobic","")</f>
        <v>aerobic</v>
      </c>
      <c r="BD1671" s="2" t="str">
        <f>IF(ISNUMBER(SEARCH("anaer",$AW1671)),"anaer","")</f>
        <v/>
      </c>
      <c r="BE1671" s="2" t="str">
        <f>IF(ISNUMBER(SEARCH("thickening",$AZ1671)),"thickening","")</f>
        <v>thickening</v>
      </c>
      <c r="BF1671" s="4" t="str">
        <f>IF(ISNUMBER(SEARCH("airDry",$AW1671)),"airDry","")</f>
        <v/>
      </c>
      <c r="BG1671" s="4" t="str">
        <f>IF(ISNUMBER(SEARCH("heatDry",$AY1671)),"heatDry","")</f>
        <v/>
      </c>
      <c r="BH1671" s="4" t="str">
        <f>IF(AND(ISNUMBER(SEARCH("aerobic",$AW1671)),ISNUMBER(SEARCH("anaer",$AW1671))),"Combined Aer and Anaer.","")</f>
        <v/>
      </c>
    </row>
    <row r="1672" spans="1:60" x14ac:dyDescent="0.25">
      <c r="A1672" s="5">
        <v>996</v>
      </c>
      <c r="B1672" t="s">
        <v>4822</v>
      </c>
      <c r="C1672">
        <v>488.61</v>
      </c>
      <c r="D1672">
        <v>362.79332649398941</v>
      </c>
      <c r="E1672">
        <v>358.55474780459019</v>
      </c>
      <c r="F1672">
        <v>293.00930133699632</v>
      </c>
      <c r="G1672">
        <v>441.45525562618133</v>
      </c>
      <c r="H1672">
        <v>-111.12757456646899</v>
      </c>
      <c r="I1672">
        <v>-112.4923842127925</v>
      </c>
      <c r="J1672">
        <v>-131.86907893775941</v>
      </c>
      <c r="K1672">
        <v>-89.518206024215132</v>
      </c>
      <c r="L1672">
        <v>335.84266856173548</v>
      </c>
      <c r="M1672">
        <v>334.59993483963967</v>
      </c>
      <c r="N1672">
        <v>330.25404864570402</v>
      </c>
      <c r="O1672">
        <v>345.05167952505468</v>
      </c>
      <c r="P1672">
        <v>11.45292024391747</v>
      </c>
      <c r="Q1672">
        <v>11.555550081407009</v>
      </c>
      <c r="R1672">
        <v>9.3705632664440746</v>
      </c>
      <c r="S1672">
        <v>13.35960674035397</v>
      </c>
      <c r="T1672">
        <v>57583.426443394397</v>
      </c>
      <c r="U1672">
        <v>57583.523857969303</v>
      </c>
      <c r="V1672">
        <v>57543.965957379267</v>
      </c>
      <c r="W1672">
        <v>57623.031153572418</v>
      </c>
      <c r="X1672">
        <v>3770.7225880335841</v>
      </c>
      <c r="Y1672">
        <v>3784.2557650416679</v>
      </c>
      <c r="Z1672">
        <v>3667.5009791567222</v>
      </c>
      <c r="AA1672">
        <v>3834.8561944192202</v>
      </c>
      <c r="AB1672">
        <v>582.92794098110153</v>
      </c>
      <c r="AC1672">
        <v>575.89052906265465</v>
      </c>
      <c r="AD1672">
        <v>507.36766634735739</v>
      </c>
      <c r="AE1672">
        <v>674.52393281957836</v>
      </c>
      <c r="AF1672">
        <v>67.361039391810138</v>
      </c>
      <c r="AG1672">
        <v>67.111940413786016</v>
      </c>
      <c r="AH1672">
        <v>66.240021379928805</v>
      </c>
      <c r="AI1672">
        <v>69.207915160832258</v>
      </c>
      <c r="AJ1672">
        <v>0.599390211377274</v>
      </c>
      <c r="AK1672">
        <v>0.59939019082869605</v>
      </c>
      <c r="AL1672">
        <v>0.59937881105826962</v>
      </c>
      <c r="AM1672">
        <v>0.59940142144658226</v>
      </c>
      <c r="AN1672">
        <v>0.95771853248657923</v>
      </c>
      <c r="AO1672">
        <v>0.95771853248657912</v>
      </c>
      <c r="AP1672">
        <v>0.95771853248657912</v>
      </c>
      <c r="AQ1672">
        <v>0.95771853248657912</v>
      </c>
      <c r="AR1672">
        <v>15.98166568413391</v>
      </c>
      <c r="AS1672">
        <v>15.98166568413391</v>
      </c>
      <c r="AT1672">
        <v>15.98166568413391</v>
      </c>
      <c r="AU1672">
        <v>15.98166568413391</v>
      </c>
      <c r="AV1672" t="str">
        <f>VLOOKUP(Sheet1[[#This Row],[NPDES ID2]],Combined_Sheet__Major_Only___2[[NPDES ID2]:[ECHO BFR]],3,FALSE)</f>
        <v>TX</v>
      </c>
      <c r="AW1672" t="s">
        <v>41</v>
      </c>
      <c r="AX1672" t="str">
        <f>VLOOKUP(Sheet1[[#This Row],[NPDES ID2]],Combined_Sheet__Major_Only___2[[NPDES ID2]:[ECHO BFR]],27,FALSE)</f>
        <v>-</v>
      </c>
      <c r="AY1672" t="str">
        <f>VLOOKUP(Sheet1[[#This Row],[NPDES ID2]],Combined_Sheet__Major_Only___2[[NPDES ID2]:[ECHO BFR]],28,FALSE)</f>
        <v>-</v>
      </c>
      <c r="AZ1672" t="str">
        <f>VLOOKUP(Sheet1[[#This Row],[NPDES ID2]],Combined_Sheet__Major_Only___2[[NPDES ID2]:[ECHO BFR]],29,FALSE)</f>
        <v>thickening</v>
      </c>
      <c r="BA1672">
        <f>VLOOKUP(Sheet1[[#This Row],[NPDES ID2]],Combined_Sheet__Major_Only___2[[NPDES ID2]:[ECHO BFR]],17,FALSE)</f>
        <v>29.925236000000002</v>
      </c>
      <c r="BB1672">
        <f>VLOOKUP(Sheet1[[#This Row],[NPDES ID2]],Combined_Sheet__Major_Only___2[[NPDES ID2]:[ECHO BFR]],18,FALSE)</f>
        <v>-95.609966</v>
      </c>
      <c r="BC1672" s="2" t="str">
        <f>IF(ISNUMBER(SEARCH("aerobic",$AW1672)),"aerobic","")</f>
        <v>aerobic</v>
      </c>
      <c r="BD1672" s="2" t="str">
        <f>IF(ISNUMBER(SEARCH("anaer",$AW1672)),"anaer","")</f>
        <v/>
      </c>
      <c r="BE1672" s="2" t="str">
        <f>IF(ISNUMBER(SEARCH("thickening",$AZ1672)),"thickening","")</f>
        <v>thickening</v>
      </c>
      <c r="BF1672" s="3" t="str">
        <f>IF(ISNUMBER(SEARCH("airDry",$AW1672)),"airDry","")</f>
        <v/>
      </c>
      <c r="BG1672" s="3" t="str">
        <f>IF(ISNUMBER(SEARCH("heatDry",$AY1672)),"heatDry","")</f>
        <v/>
      </c>
      <c r="BH1672" s="3" t="str">
        <f>IF(AND(ISNUMBER(SEARCH("aerobic",$AW1672)),ISNUMBER(SEARCH("anaer",$AW1672))),"Combined Aer and Anaer.","")</f>
        <v/>
      </c>
    </row>
    <row r="1673" spans="1:60" x14ac:dyDescent="0.25">
      <c r="A1673" s="5">
        <v>1189</v>
      </c>
      <c r="B1673" t="s">
        <v>5703</v>
      </c>
      <c r="C1673">
        <v>257.08999999999997</v>
      </c>
      <c r="D1673">
        <v>477.94032014678959</v>
      </c>
      <c r="E1673">
        <v>475.5421830835777</v>
      </c>
      <c r="F1673">
        <v>357.77827749642921</v>
      </c>
      <c r="G1673">
        <v>595.95568734456901</v>
      </c>
      <c r="H1673">
        <v>-107.8550300679906</v>
      </c>
      <c r="I1673">
        <v>-109.1665565392998</v>
      </c>
      <c r="J1673">
        <v>-128.72866992367869</v>
      </c>
      <c r="K1673">
        <v>-86.422359829035983</v>
      </c>
      <c r="L1673">
        <v>181.74829186167389</v>
      </c>
      <c r="M1673">
        <v>181.13279279677559</v>
      </c>
      <c r="N1673">
        <v>178.98013168398319</v>
      </c>
      <c r="O1673">
        <v>186.3095863529033</v>
      </c>
      <c r="P1673">
        <v>6.0160354064913193</v>
      </c>
      <c r="Q1673">
        <v>6.0836730637615988</v>
      </c>
      <c r="R1673">
        <v>4.9033298058433932</v>
      </c>
      <c r="S1673">
        <v>7.0697621746108794</v>
      </c>
      <c r="T1673">
        <v>57518.870892808518</v>
      </c>
      <c r="U1673">
        <v>57518.968201553289</v>
      </c>
      <c r="V1673">
        <v>57479.453276240107</v>
      </c>
      <c r="W1673">
        <v>57558.432576856241</v>
      </c>
      <c r="X1673">
        <v>3661.9429123764012</v>
      </c>
      <c r="Y1673">
        <v>3674.1538490997709</v>
      </c>
      <c r="Z1673">
        <v>3569.8901752558918</v>
      </c>
      <c r="AA1673">
        <v>3718.9547268225101</v>
      </c>
      <c r="AB1673">
        <v>551.49660117848168</v>
      </c>
      <c r="AC1673">
        <v>545.11054830045987</v>
      </c>
      <c r="AD1673">
        <v>481.75962016793392</v>
      </c>
      <c r="AE1673">
        <v>634.90417923812777</v>
      </c>
      <c r="AF1673">
        <v>69.281274514282288</v>
      </c>
      <c r="AG1673">
        <v>69.046733483199077</v>
      </c>
      <c r="AH1673">
        <v>68.226022608930677</v>
      </c>
      <c r="AI1673">
        <v>71.01990422451756</v>
      </c>
      <c r="AJ1673">
        <v>0.62288238383908801</v>
      </c>
      <c r="AK1673">
        <v>0.62288237307436489</v>
      </c>
      <c r="AL1673">
        <v>0.62287639866311229</v>
      </c>
      <c r="AM1673">
        <v>0.62288826907008299</v>
      </c>
      <c r="AN1673">
        <v>0.9576739592516863</v>
      </c>
      <c r="AO1673">
        <v>0.95767395925168619</v>
      </c>
      <c r="AP1673">
        <v>0.95767395925168619</v>
      </c>
      <c r="AQ1673">
        <v>0.95767395925168619</v>
      </c>
      <c r="AR1673">
        <v>16.704453266027532</v>
      </c>
      <c r="AS1673">
        <v>16.704453266027532</v>
      </c>
      <c r="AT1673">
        <v>16.704453266027532</v>
      </c>
      <c r="AU1673">
        <v>16.704453266027532</v>
      </c>
      <c r="AV1673" t="str">
        <f>VLOOKUP(Sheet1[[#This Row],[NPDES ID2]],Combined_Sheet__Major_Only___2[[NPDES ID2]:[ECHO BFR]],3,FALSE)</f>
        <v>PA</v>
      </c>
      <c r="AW1673" t="s">
        <v>12185</v>
      </c>
      <c r="AX1673" t="str">
        <f>VLOOKUP(Sheet1[[#This Row],[NPDES ID2]],Combined_Sheet__Major_Only___2[[NPDES ID2]:[ECHO BFR]],27,FALSE)</f>
        <v>-</v>
      </c>
      <c r="AY1673" t="str">
        <f>VLOOKUP(Sheet1[[#This Row],[NPDES ID2]],Combined_Sheet__Major_Only___2[[NPDES ID2]:[ECHO BFR]],28,FALSE)</f>
        <v>-</v>
      </c>
      <c r="AZ1673" t="str">
        <f>VLOOKUP(Sheet1[[#This Row],[NPDES ID2]],Combined_Sheet__Major_Only___2[[NPDES ID2]:[ECHO BFR]],29,FALSE)</f>
        <v>preliminaryOps, thickening</v>
      </c>
      <c r="BA1673">
        <f>VLOOKUP(Sheet1[[#This Row],[NPDES ID2]],Combined_Sheet__Major_Only___2[[NPDES ID2]:[ECHO BFR]],17,FALSE)</f>
        <v>40.582188000000002</v>
      </c>
      <c r="BB1673">
        <f>VLOOKUP(Sheet1[[#This Row],[NPDES ID2]],Combined_Sheet__Major_Only___2[[NPDES ID2]:[ECHO BFR]],18,FALSE)</f>
        <v>-79.161479</v>
      </c>
      <c r="BC1673" s="2" t="str">
        <f>IF(ISNUMBER(SEARCH("aerobic",$AW1673)),"aerobic","")</f>
        <v/>
      </c>
      <c r="BD1673" s="2" t="str">
        <f>IF(ISNUMBER(SEARCH("anaer",$AW1673)),"anaer","")</f>
        <v>anaer</v>
      </c>
      <c r="BE1673" s="2" t="str">
        <f>IF(ISNUMBER(SEARCH("thickening",$AZ1673)),"thickening","")</f>
        <v>thickening</v>
      </c>
      <c r="BF1673" s="4" t="str">
        <f>IF(ISNUMBER(SEARCH("airDry",$AW1673)),"airDry","")</f>
        <v/>
      </c>
      <c r="BG1673" s="4" t="str">
        <f>IF(ISNUMBER(SEARCH("heatDry",$AY1673)),"heatDry","")</f>
        <v/>
      </c>
      <c r="BH1673" s="4" t="str">
        <f>IF(AND(ISNUMBER(SEARCH("aerobic",$AW1673)),ISNUMBER(SEARCH("anaer",$AW1673))),"Combined Aer and Anaer.","")</f>
        <v/>
      </c>
    </row>
    <row r="1674" spans="1:60" x14ac:dyDescent="0.25">
      <c r="A1674" s="5">
        <v>1319</v>
      </c>
      <c r="B1674" t="s">
        <v>6275</v>
      </c>
      <c r="C1674">
        <v>172</v>
      </c>
      <c r="D1674">
        <v>648.46603435048314</v>
      </c>
      <c r="E1674">
        <v>644.97701711180503</v>
      </c>
      <c r="F1674">
        <v>468.44073838711279</v>
      </c>
      <c r="G1674">
        <v>826.90475028971275</v>
      </c>
      <c r="H1674">
        <v>-109.9733545832927</v>
      </c>
      <c r="I1674">
        <v>-111.37707970887941</v>
      </c>
      <c r="J1674">
        <v>-130.76501665926841</v>
      </c>
      <c r="K1674">
        <v>-88.450923466104172</v>
      </c>
      <c r="L1674">
        <v>119.44493739007009</v>
      </c>
      <c r="M1674">
        <v>119.016798719918</v>
      </c>
      <c r="N1674">
        <v>117.51935075003949</v>
      </c>
      <c r="O1674">
        <v>122.61783019423279</v>
      </c>
      <c r="P1674">
        <v>4.0292477130892506</v>
      </c>
      <c r="Q1674">
        <v>4.0681769833765529</v>
      </c>
      <c r="R1674">
        <v>3.2920749470271931</v>
      </c>
      <c r="S1674">
        <v>4.7126420757505247</v>
      </c>
      <c r="T1674">
        <v>57446.863391219107</v>
      </c>
      <c r="U1674">
        <v>57446.960581917258</v>
      </c>
      <c r="V1674">
        <v>57407.493592719402</v>
      </c>
      <c r="W1674">
        <v>57486.37708242784</v>
      </c>
      <c r="X1674">
        <v>3723.2502993923122</v>
      </c>
      <c r="Y1674">
        <v>3736.266462115193</v>
      </c>
      <c r="Z1674">
        <v>3624.3960988189779</v>
      </c>
      <c r="AA1674">
        <v>3784.5996514665981</v>
      </c>
      <c r="AB1674">
        <v>570.01209218816109</v>
      </c>
      <c r="AC1674">
        <v>563.23549414805211</v>
      </c>
      <c r="AD1674">
        <v>496.80634714925878</v>
      </c>
      <c r="AE1674">
        <v>658.31020817294814</v>
      </c>
      <c r="AF1674">
        <v>68.056335112888988</v>
      </c>
      <c r="AG1674">
        <v>67.812449919007179</v>
      </c>
      <c r="AH1674">
        <v>66.9591587606281</v>
      </c>
      <c r="AI1674">
        <v>69.864087650840148</v>
      </c>
      <c r="AJ1674">
        <v>0.6078950168424706</v>
      </c>
      <c r="AK1674">
        <v>0.60789500964087595</v>
      </c>
      <c r="AL1674">
        <v>0.60789100998241319</v>
      </c>
      <c r="AM1674">
        <v>0.60789895677927464</v>
      </c>
      <c r="AN1674">
        <v>0.95762412971084943</v>
      </c>
      <c r="AO1674">
        <v>0.95762412971084931</v>
      </c>
      <c r="AP1674">
        <v>0.95762412971084931</v>
      </c>
      <c r="AQ1674">
        <v>0.95762412971084931</v>
      </c>
      <c r="AR1674">
        <v>16.24352017404928</v>
      </c>
      <c r="AS1674">
        <v>16.243520174049269</v>
      </c>
      <c r="AT1674">
        <v>16.243520174049269</v>
      </c>
      <c r="AU1674">
        <v>16.243520174049269</v>
      </c>
      <c r="AV1674" t="str">
        <f>VLOOKUP(Sheet1[[#This Row],[NPDES ID2]],Combined_Sheet__Major_Only___2[[NPDES ID2]:[ECHO BFR]],3,FALSE)</f>
        <v>TX</v>
      </c>
      <c r="AW1674" t="s">
        <v>41</v>
      </c>
      <c r="AX1674" t="str">
        <f>VLOOKUP(Sheet1[[#This Row],[NPDES ID2]],Combined_Sheet__Major_Only___2[[NPDES ID2]:[ECHO BFR]],27,FALSE)</f>
        <v>-</v>
      </c>
      <c r="AY1674" t="str">
        <f>VLOOKUP(Sheet1[[#This Row],[NPDES ID2]],Combined_Sheet__Major_Only___2[[NPDES ID2]:[ECHO BFR]],28,FALSE)</f>
        <v>-</v>
      </c>
      <c r="AZ1674" t="str">
        <f>VLOOKUP(Sheet1[[#This Row],[NPDES ID2]],Combined_Sheet__Major_Only___2[[NPDES ID2]:[ECHO BFR]],29,FALSE)</f>
        <v>thickening</v>
      </c>
      <c r="BA1674">
        <f>VLOOKUP(Sheet1[[#This Row],[NPDES ID2]],Combined_Sheet__Major_Only___2[[NPDES ID2]:[ECHO BFR]],17,FALSE)</f>
        <v>29.270882</v>
      </c>
      <c r="BB1674">
        <f>VLOOKUP(Sheet1[[#This Row],[NPDES ID2]],Combined_Sheet__Major_Only___2[[NPDES ID2]:[ECHO BFR]],18,FALSE)</f>
        <v>-94.848427999999998</v>
      </c>
      <c r="BC1674" s="2" t="str">
        <f>IF(ISNUMBER(SEARCH("aerobic",$AW1674)),"aerobic","")</f>
        <v>aerobic</v>
      </c>
      <c r="BD1674" s="2" t="str">
        <f>IF(ISNUMBER(SEARCH("anaer",$AW1674)),"anaer","")</f>
        <v/>
      </c>
      <c r="BE1674" s="2" t="str">
        <f>IF(ISNUMBER(SEARCH("thickening",$AZ1674)),"thickening","")</f>
        <v>thickening</v>
      </c>
      <c r="BF1674" s="4" t="str">
        <f>IF(ISNUMBER(SEARCH("airDry",$AW1674)),"airDry","")</f>
        <v/>
      </c>
      <c r="BG1674" s="4" t="str">
        <f>IF(ISNUMBER(SEARCH("heatDry",$AY1674)),"heatDry","")</f>
        <v/>
      </c>
      <c r="BH1674" s="4" t="str">
        <f>IF(AND(ISNUMBER(SEARCH("aerobic",$AW1674)),ISNUMBER(SEARCH("anaer",$AW1674))),"Combined Aer and Anaer.","")</f>
        <v/>
      </c>
    </row>
    <row r="1675" spans="1:60" x14ac:dyDescent="0.25">
      <c r="A1675" s="5">
        <v>363</v>
      </c>
      <c r="B1675" t="s">
        <v>1836</v>
      </c>
      <c r="C1675">
        <v>870</v>
      </c>
      <c r="D1675">
        <v>309.13919221965409</v>
      </c>
      <c r="E1675">
        <v>302.9970869604507</v>
      </c>
      <c r="F1675">
        <v>262.52780294333701</v>
      </c>
      <c r="G1675">
        <v>368.71112454085699</v>
      </c>
      <c r="H1675">
        <v>-137.16556732276439</v>
      </c>
      <c r="I1675">
        <v>-138.54961812505869</v>
      </c>
      <c r="J1675">
        <v>-157.34884278980641</v>
      </c>
      <c r="K1675">
        <v>-114.2572234776846</v>
      </c>
      <c r="L1675">
        <v>677.27330702378822</v>
      </c>
      <c r="M1675">
        <v>673.33172121362475</v>
      </c>
      <c r="N1675">
        <v>659.54988752739405</v>
      </c>
      <c r="O1675">
        <v>706.4792616891126</v>
      </c>
      <c r="P1675">
        <v>27.671628244607501</v>
      </c>
      <c r="Q1675">
        <v>27.556197124082949</v>
      </c>
      <c r="R1675">
        <v>23.180752290787471</v>
      </c>
      <c r="S1675">
        <v>31.194512045194031</v>
      </c>
      <c r="T1675">
        <v>57431.503626315352</v>
      </c>
      <c r="U1675">
        <v>57431.600791833233</v>
      </c>
      <c r="V1675">
        <v>57392.144027784772</v>
      </c>
      <c r="W1675">
        <v>57471.007080275071</v>
      </c>
      <c r="X1675">
        <v>4467.5538018029692</v>
      </c>
      <c r="Y1675">
        <v>4491.2344235863948</v>
      </c>
      <c r="Z1675">
        <v>4278.5803596696678</v>
      </c>
      <c r="AA1675">
        <v>4585.9303456320431</v>
      </c>
      <c r="AB1675">
        <v>840.9336037039601</v>
      </c>
      <c r="AC1675">
        <v>829.19650611188717</v>
      </c>
      <c r="AD1675">
        <v>707.81535495680657</v>
      </c>
      <c r="AE1675">
        <v>1013.413196099689</v>
      </c>
      <c r="AF1675">
        <v>56.72251886411793</v>
      </c>
      <c r="AG1675">
        <v>56.39269662105373</v>
      </c>
      <c r="AH1675">
        <v>55.237995440320532</v>
      </c>
      <c r="AI1675">
        <v>59.168175586183658</v>
      </c>
      <c r="AJ1675">
        <v>0.46949621483173781</v>
      </c>
      <c r="AK1675">
        <v>0.46949617982361952</v>
      </c>
      <c r="AL1675">
        <v>0.46947689055466579</v>
      </c>
      <c r="AM1675">
        <v>0.46951521710751187</v>
      </c>
      <c r="AN1675">
        <v>0.9576134854925975</v>
      </c>
      <c r="AO1675">
        <v>0.95761348549259728</v>
      </c>
      <c r="AP1675">
        <v>0.95761348549259728</v>
      </c>
      <c r="AQ1675">
        <v>0.95761348549259728</v>
      </c>
      <c r="AR1675">
        <v>11.9859481228908</v>
      </c>
      <c r="AS1675">
        <v>11.9859481228908</v>
      </c>
      <c r="AT1675">
        <v>11.9859481228908</v>
      </c>
      <c r="AU1675">
        <v>11.9859481228908</v>
      </c>
      <c r="AV1675" t="str">
        <f>VLOOKUP(Sheet1[[#This Row],[NPDES ID2]],Combined_Sheet__Major_Only___2[[NPDES ID2]:[ECHO BFR]],3,FALSE)</f>
        <v>MN</v>
      </c>
      <c r="AW1675" t="s">
        <v>54</v>
      </c>
      <c r="AX1675" t="str">
        <f>VLOOKUP(Sheet1[[#This Row],[NPDES ID2]],Combined_Sheet__Major_Only___2[[NPDES ID2]:[ECHO BFR]],27,FALSE)</f>
        <v>-</v>
      </c>
      <c r="AY1675" t="str">
        <f>VLOOKUP(Sheet1[[#This Row],[NPDES ID2]],Combined_Sheet__Major_Only___2[[NPDES ID2]:[ECHO BFR]],28,FALSE)</f>
        <v>-</v>
      </c>
      <c r="AZ1675" t="str">
        <f>VLOOKUP(Sheet1[[#This Row],[NPDES ID2]],Combined_Sheet__Major_Only___2[[NPDES ID2]:[ECHO BFR]],29,FALSE)</f>
        <v>thickening, preliminaryOps</v>
      </c>
      <c r="BA1675">
        <f>VLOOKUP(Sheet1[[#This Row],[NPDES ID2]],Combined_Sheet__Major_Only___2[[NPDES ID2]:[ECHO BFR]],17,FALSE)</f>
        <v>44.745694</v>
      </c>
      <c r="BB1675">
        <f>VLOOKUP(Sheet1[[#This Row],[NPDES ID2]],Combined_Sheet__Major_Only___2[[NPDES ID2]:[ECHO BFR]],18,FALSE)</f>
        <v>-92.846778</v>
      </c>
      <c r="BC1675" s="2" t="str">
        <f>IF(ISNUMBER(SEARCH("aerobic",$AW1675)),"aerobic","")</f>
        <v/>
      </c>
      <c r="BD1675" s="2" t="str">
        <f>IF(ISNUMBER(SEARCH("anaer",$AW1675)),"anaer","")</f>
        <v/>
      </c>
      <c r="BE1675" s="2" t="str">
        <f>IF(ISNUMBER(SEARCH("thickening",$AZ1675)),"thickening","")</f>
        <v>thickening</v>
      </c>
      <c r="BF1675" s="4" t="str">
        <f>IF(ISNUMBER(SEARCH("airDry",$AW1675)),"airDry","")</f>
        <v/>
      </c>
      <c r="BG1675" s="4" t="str">
        <f>IF(ISNUMBER(SEARCH("heatDry",$AY1675)),"heatDry","")</f>
        <v/>
      </c>
      <c r="BH1675" s="4" t="str">
        <f>IF(AND(ISNUMBER(SEARCH("aerobic",$AW1675)),ISNUMBER(SEARCH("anaer",$AW1675))),"Combined Aer and Anaer.","")</f>
        <v/>
      </c>
    </row>
    <row r="1676" spans="1:60" x14ac:dyDescent="0.25">
      <c r="A1676" s="5">
        <v>1018</v>
      </c>
      <c r="B1676" t="s">
        <v>4918</v>
      </c>
      <c r="C1676">
        <v>443.6</v>
      </c>
      <c r="D1676">
        <v>340.11210783967073</v>
      </c>
      <c r="E1676">
        <v>339.33632010111961</v>
      </c>
      <c r="F1676">
        <v>270.85324978052091</v>
      </c>
      <c r="G1676">
        <v>420.31190230141488</v>
      </c>
      <c r="H1676">
        <v>-138.63681437497951</v>
      </c>
      <c r="I1676">
        <v>-139.9191149906371</v>
      </c>
      <c r="J1676">
        <v>-158.5442413039342</v>
      </c>
      <c r="K1676">
        <v>-115.7581677503257</v>
      </c>
      <c r="L1676">
        <v>335.24577816606887</v>
      </c>
      <c r="M1676">
        <v>333.24733912786661</v>
      </c>
      <c r="N1676">
        <v>326.25842515238429</v>
      </c>
      <c r="O1676">
        <v>350.05512157114367</v>
      </c>
      <c r="P1676">
        <v>13.8489003847093</v>
      </c>
      <c r="Q1676">
        <v>13.78855619947751</v>
      </c>
      <c r="R1676">
        <v>11.61765209796137</v>
      </c>
      <c r="S1676">
        <v>15.57770930373327</v>
      </c>
      <c r="T1676">
        <v>57354.146513123822</v>
      </c>
      <c r="U1676">
        <v>57354.243551825108</v>
      </c>
      <c r="V1676">
        <v>57314.838285182021</v>
      </c>
      <c r="W1676">
        <v>57393.598408740349</v>
      </c>
      <c r="X1676">
        <v>4508.85895673102</v>
      </c>
      <c r="Y1676">
        <v>4533.2919734106335</v>
      </c>
      <c r="Z1676">
        <v>4313.6832114561776</v>
      </c>
      <c r="AA1676">
        <v>4631.2577634164909</v>
      </c>
      <c r="AB1676">
        <v>861.22527165645124</v>
      </c>
      <c r="AC1676">
        <v>849.27087750690566</v>
      </c>
      <c r="AD1676">
        <v>722.87732745068854</v>
      </c>
      <c r="AE1676">
        <v>1041.644666647132</v>
      </c>
      <c r="AF1676">
        <v>56.12731564793102</v>
      </c>
      <c r="AG1676">
        <v>55.792882191145203</v>
      </c>
      <c r="AH1676">
        <v>54.622556990946862</v>
      </c>
      <c r="AI1676">
        <v>58.606522905295762</v>
      </c>
      <c r="AJ1676">
        <v>0.46224398188896793</v>
      </c>
      <c r="AK1676">
        <v>0.46224396423166642</v>
      </c>
      <c r="AL1676">
        <v>0.46223419050400733</v>
      </c>
      <c r="AM1676">
        <v>0.46225360989825248</v>
      </c>
      <c r="AN1676">
        <v>0.95755979612508879</v>
      </c>
      <c r="AO1676">
        <v>0.95755979612508901</v>
      </c>
      <c r="AP1676">
        <v>0.95755979612508901</v>
      </c>
      <c r="AQ1676">
        <v>0.95755979612508901</v>
      </c>
      <c r="AR1676">
        <v>11.76320048295042</v>
      </c>
      <c r="AS1676">
        <v>11.76320048295042</v>
      </c>
      <c r="AT1676">
        <v>11.76320048295042</v>
      </c>
      <c r="AU1676">
        <v>11.76320048295042</v>
      </c>
      <c r="AV1676" t="str">
        <f>VLOOKUP(Sheet1[[#This Row],[NPDES ID2]],Combined_Sheet__Major_Only___2[[NPDES ID2]:[ECHO BFR]],3,FALSE)</f>
        <v>MA</v>
      </c>
      <c r="AW1676" t="s">
        <v>54</v>
      </c>
      <c r="AX1676" t="str">
        <f>VLOOKUP(Sheet1[[#This Row],[NPDES ID2]],Combined_Sheet__Major_Only___2[[NPDES ID2]:[ECHO BFR]],27,FALSE)</f>
        <v>-</v>
      </c>
      <c r="AY1676" t="str">
        <f>VLOOKUP(Sheet1[[#This Row],[NPDES ID2]],Combined_Sheet__Major_Only___2[[NPDES ID2]:[ECHO BFR]],28,FALSE)</f>
        <v>thermoAerobicDigest</v>
      </c>
      <c r="AZ1676" t="str">
        <f>VLOOKUP(Sheet1[[#This Row],[NPDES ID2]],Combined_Sheet__Major_Only___2[[NPDES ID2]:[ECHO BFR]],29,FALSE)</f>
        <v>thickening</v>
      </c>
      <c r="BA1676">
        <f>VLOOKUP(Sheet1[[#This Row],[NPDES ID2]],Combined_Sheet__Major_Only___2[[NPDES ID2]:[ECHO BFR]],17,FALSE)</f>
        <v>42.840133000000002</v>
      </c>
      <c r="BB1676">
        <f>VLOOKUP(Sheet1[[#This Row],[NPDES ID2]],Combined_Sheet__Major_Only___2[[NPDES ID2]:[ECHO BFR]],18,FALSE)</f>
        <v>-70.926485999999997</v>
      </c>
      <c r="BC1676" s="2" t="str">
        <f>IF(ISNUMBER(SEARCH("aerobic",$AW1676)),"aerobic","")</f>
        <v/>
      </c>
      <c r="BD1676" s="2" t="str">
        <f>IF(ISNUMBER(SEARCH("anaer",$AW1676)),"anaer","")</f>
        <v/>
      </c>
      <c r="BE1676" s="2" t="str">
        <f>IF(ISNUMBER(SEARCH("thickening",$AZ1676)),"thickening","")</f>
        <v>thickening</v>
      </c>
      <c r="BF1676" s="3" t="str">
        <f>IF(ISNUMBER(SEARCH("airDry",$AW1676)),"airDry","")</f>
        <v/>
      </c>
      <c r="BG1676" s="3" t="str">
        <f>IF(ISNUMBER(SEARCH("heatDry",$AY1676)),"heatDry","")</f>
        <v/>
      </c>
      <c r="BH1676" s="3" t="str">
        <f>IF(AND(ISNUMBER(SEARCH("aerobic",$AW1676)),ISNUMBER(SEARCH("anaer",$AW1676))),"Combined Aer and Anaer.","")</f>
        <v/>
      </c>
    </row>
    <row r="1677" spans="1:60" x14ac:dyDescent="0.25">
      <c r="A1677" s="5">
        <v>1340</v>
      </c>
      <c r="B1677" t="s">
        <v>6368</v>
      </c>
      <c r="C1677">
        <v>164.9</v>
      </c>
      <c r="D1677">
        <v>669.05958536919672</v>
      </c>
      <c r="E1677">
        <v>665.54546189793405</v>
      </c>
      <c r="F1677">
        <v>481.98789894382338</v>
      </c>
      <c r="G1677">
        <v>855.55272592662504</v>
      </c>
      <c r="H1677">
        <v>-109.7630681300618</v>
      </c>
      <c r="I1677">
        <v>-111.1583340793738</v>
      </c>
      <c r="J1677">
        <v>-130.56304227218101</v>
      </c>
      <c r="K1677">
        <v>-88.251069741946282</v>
      </c>
      <c r="L1677">
        <v>114.71906472598241</v>
      </c>
      <c r="M1677">
        <v>114.3101577397769</v>
      </c>
      <c r="N1677">
        <v>112.8799690468238</v>
      </c>
      <c r="O1677">
        <v>117.7494391642407</v>
      </c>
      <c r="P1677">
        <v>3.8625128578554788</v>
      </c>
      <c r="Q1677">
        <v>3.9003025511452081</v>
      </c>
      <c r="R1677">
        <v>3.1550780542679582</v>
      </c>
      <c r="S1677">
        <v>4.5197498377251799</v>
      </c>
      <c r="T1677">
        <v>57289.129512144937</v>
      </c>
      <c r="U1677">
        <v>57289.226444259613</v>
      </c>
      <c r="V1677">
        <v>57249.864460085519</v>
      </c>
      <c r="W1677">
        <v>57328.538074075521</v>
      </c>
      <c r="X1677">
        <v>3706.3939572574182</v>
      </c>
      <c r="Y1677">
        <v>3719.2919529581368</v>
      </c>
      <c r="Z1677">
        <v>3608.515091968914</v>
      </c>
      <c r="AA1677">
        <v>3767.125669296277</v>
      </c>
      <c r="AB1677">
        <v>566.48476206152714</v>
      </c>
      <c r="AC1677">
        <v>559.76806783617246</v>
      </c>
      <c r="AD1677">
        <v>493.84690424642088</v>
      </c>
      <c r="AE1677">
        <v>654.02287943765634</v>
      </c>
      <c r="AF1677">
        <v>68.177968481687444</v>
      </c>
      <c r="AG1677">
        <v>67.935007166050298</v>
      </c>
      <c r="AH1677">
        <v>67.084956692157732</v>
      </c>
      <c r="AI1677">
        <v>69.978862727921268</v>
      </c>
      <c r="AJ1677">
        <v>0.60938299838010257</v>
      </c>
      <c r="AK1677">
        <v>0.6093829914875023</v>
      </c>
      <c r="AL1677">
        <v>0.60937916317706675</v>
      </c>
      <c r="AM1677">
        <v>0.60938676952563686</v>
      </c>
      <c r="AN1677">
        <v>0.9575145660488853</v>
      </c>
      <c r="AO1677">
        <v>0.95751456604888519</v>
      </c>
      <c r="AP1677">
        <v>0.95751456604888519</v>
      </c>
      <c r="AQ1677">
        <v>0.95751456604888519</v>
      </c>
      <c r="AR1677">
        <v>16.28929529284094</v>
      </c>
      <c r="AS1677">
        <v>16.28929529284094</v>
      </c>
      <c r="AT1677">
        <v>16.28929529284094</v>
      </c>
      <c r="AU1677">
        <v>16.28929529284094</v>
      </c>
      <c r="AV1677" t="str">
        <f>VLOOKUP(Sheet1[[#This Row],[NPDES ID2]],Combined_Sheet__Major_Only___2[[NPDES ID2]:[ECHO BFR]],3,FALSE)</f>
        <v>IA</v>
      </c>
      <c r="AW1677" t="s">
        <v>41</v>
      </c>
      <c r="AX1677" t="str">
        <f>VLOOKUP(Sheet1[[#This Row],[NPDES ID2]],Combined_Sheet__Major_Only___2[[NPDES ID2]:[ECHO BFR]],27,FALSE)</f>
        <v>-</v>
      </c>
      <c r="AY1677" t="str">
        <f>VLOOKUP(Sheet1[[#This Row],[NPDES ID2]],Combined_Sheet__Major_Only___2[[NPDES ID2]:[ECHO BFR]],28,FALSE)</f>
        <v>-</v>
      </c>
      <c r="AZ1677" t="str">
        <f>VLOOKUP(Sheet1[[#This Row],[NPDES ID2]],Combined_Sheet__Major_Only___2[[NPDES ID2]:[ECHO BFR]],29,FALSE)</f>
        <v>thickening</v>
      </c>
      <c r="BA1677">
        <f>VLOOKUP(Sheet1[[#This Row],[NPDES ID2]],Combined_Sheet__Major_Only___2[[NPDES ID2]:[ECHO BFR]],17,FALSE)</f>
        <v>40.979039999999998</v>
      </c>
      <c r="BB1677">
        <f>VLOOKUP(Sheet1[[#This Row],[NPDES ID2]],Combined_Sheet__Major_Only___2[[NPDES ID2]:[ECHO BFR]],18,FALSE)</f>
        <v>-91.944940000000003</v>
      </c>
      <c r="BC1677" s="2" t="str">
        <f>IF(ISNUMBER(SEARCH("aerobic",$AW1677)),"aerobic","")</f>
        <v>aerobic</v>
      </c>
      <c r="BD1677" s="2" t="str">
        <f>IF(ISNUMBER(SEARCH("anaer",$AW1677)),"anaer","")</f>
        <v/>
      </c>
      <c r="BE1677" s="2" t="str">
        <f>IF(ISNUMBER(SEARCH("thickening",$AZ1677)),"thickening","")</f>
        <v>thickening</v>
      </c>
      <c r="BF1677" s="3" t="str">
        <f>IF(ISNUMBER(SEARCH("airDry",$AW1677)),"airDry","")</f>
        <v/>
      </c>
      <c r="BG1677" s="3" t="str">
        <f>IF(ISNUMBER(SEARCH("heatDry",$AY1677)),"heatDry","")</f>
        <v/>
      </c>
      <c r="BH1677" s="3" t="str">
        <f>IF(AND(ISNUMBER(SEARCH("aerobic",$AW1677)),ISNUMBER(SEARCH("anaer",$AW1677))),"Combined Aer and Anaer.","")</f>
        <v/>
      </c>
    </row>
    <row r="1678" spans="1:60" x14ac:dyDescent="0.25">
      <c r="A1678" s="5">
        <v>962</v>
      </c>
      <c r="B1678" t="s">
        <v>4670</v>
      </c>
      <c r="C1678">
        <v>602</v>
      </c>
      <c r="D1678">
        <v>317.86902887839437</v>
      </c>
      <c r="E1678">
        <v>313.18914530237407</v>
      </c>
      <c r="F1678">
        <v>262.97595235095969</v>
      </c>
      <c r="G1678">
        <v>385.15030382477403</v>
      </c>
      <c r="H1678">
        <v>-138.7671959363019</v>
      </c>
      <c r="I1678">
        <v>-140.0720026274191</v>
      </c>
      <c r="J1678">
        <v>-158.69973326956551</v>
      </c>
      <c r="K1678">
        <v>-115.8591574869622</v>
      </c>
      <c r="L1678">
        <v>453.08489341330119</v>
      </c>
      <c r="M1678">
        <v>450.37482841063093</v>
      </c>
      <c r="N1678">
        <v>440.89788719395972</v>
      </c>
      <c r="O1678">
        <v>473.1669561752862</v>
      </c>
      <c r="P1678">
        <v>18.74557375597168</v>
      </c>
      <c r="Q1678">
        <v>18.659765530654742</v>
      </c>
      <c r="R1678">
        <v>15.728560383765471</v>
      </c>
      <c r="S1678">
        <v>21.079108697628079</v>
      </c>
      <c r="T1678">
        <v>57278.885276277091</v>
      </c>
      <c r="U1678">
        <v>57278.982191597723</v>
      </c>
      <c r="V1678">
        <v>57239.627027114097</v>
      </c>
      <c r="W1678">
        <v>57318.287010447348</v>
      </c>
      <c r="X1678">
        <v>4509.6324692654898</v>
      </c>
      <c r="Y1678">
        <v>4534.1462353828674</v>
      </c>
      <c r="Z1678">
        <v>4313.7951680991346</v>
      </c>
      <c r="AA1678">
        <v>4632.462640622176</v>
      </c>
      <c r="AB1678">
        <v>863.1825410622796</v>
      </c>
      <c r="AC1678">
        <v>851.20850879803538</v>
      </c>
      <c r="AD1678">
        <v>724.22504154502326</v>
      </c>
      <c r="AE1678">
        <v>1044.5248155642339</v>
      </c>
      <c r="AF1678">
        <v>56.044717539271943</v>
      </c>
      <c r="AG1678">
        <v>55.709694459679348</v>
      </c>
      <c r="AH1678">
        <v>54.537122327100647</v>
      </c>
      <c r="AI1678">
        <v>58.528522523964128</v>
      </c>
      <c r="AJ1678">
        <v>0.46123771712752981</v>
      </c>
      <c r="AK1678">
        <v>0.46123769315689189</v>
      </c>
      <c r="AL1678">
        <v>0.46122444793761402</v>
      </c>
      <c r="AM1678">
        <v>0.46125076502624651</v>
      </c>
      <c r="AN1678">
        <v>0.95750743069551969</v>
      </c>
      <c r="AO1678">
        <v>0.95750743069551991</v>
      </c>
      <c r="AP1678">
        <v>0.95750743069551991</v>
      </c>
      <c r="AQ1678">
        <v>0.95750743069551991</v>
      </c>
      <c r="AR1678">
        <v>11.732129610934869</v>
      </c>
      <c r="AS1678">
        <v>11.732129610934869</v>
      </c>
      <c r="AT1678">
        <v>11.732129610934869</v>
      </c>
      <c r="AU1678">
        <v>11.732129610934869</v>
      </c>
      <c r="AV1678" t="str">
        <f>VLOOKUP(Sheet1[[#This Row],[NPDES ID2]],Combined_Sheet__Major_Only___2[[NPDES ID2]:[ECHO BFR]],3,FALSE)</f>
        <v>NH</v>
      </c>
      <c r="AW1678" t="s">
        <v>54</v>
      </c>
      <c r="AX1678" t="str">
        <f>VLOOKUP(Sheet1[[#This Row],[NPDES ID2]],Combined_Sheet__Major_Only___2[[NPDES ID2]:[ECHO BFR]],27,FALSE)</f>
        <v>-</v>
      </c>
      <c r="AY1678" t="str">
        <f>VLOOKUP(Sheet1[[#This Row],[NPDES ID2]],Combined_Sheet__Major_Only___2[[NPDES ID2]:[ECHO BFR]],28,FALSE)</f>
        <v>-</v>
      </c>
      <c r="AZ1678" t="str">
        <f>VLOOKUP(Sheet1[[#This Row],[NPDES ID2]],Combined_Sheet__Major_Only___2[[NPDES ID2]:[ECHO BFR]],29,FALSE)</f>
        <v>preliminaryOps, thickening</v>
      </c>
      <c r="BA1678">
        <f>VLOOKUP(Sheet1[[#This Row],[NPDES ID2]],Combined_Sheet__Major_Only___2[[NPDES ID2]:[ECHO BFR]],17,FALSE)</f>
        <v>42.924903999999998</v>
      </c>
      <c r="BB1678">
        <f>VLOOKUP(Sheet1[[#This Row],[NPDES ID2]],Combined_Sheet__Major_Only___2[[NPDES ID2]:[ECHO BFR]],18,FALSE)</f>
        <v>-70.817131000000003</v>
      </c>
      <c r="BC1678" s="2" t="str">
        <f>IF(ISNUMBER(SEARCH("aerobic",$AW1678)),"aerobic","")</f>
        <v/>
      </c>
      <c r="BD1678" s="2" t="str">
        <f>IF(ISNUMBER(SEARCH("anaer",$AW1678)),"anaer","")</f>
        <v/>
      </c>
      <c r="BE1678" s="2" t="str">
        <f>IF(ISNUMBER(SEARCH("thickening",$AZ1678)),"thickening","")</f>
        <v>thickening</v>
      </c>
      <c r="BF1678" s="3" t="str">
        <f>IF(ISNUMBER(SEARCH("airDry",$AW1678)),"airDry","")</f>
        <v/>
      </c>
      <c r="BG1678" s="3" t="str">
        <f>IF(ISNUMBER(SEARCH("heatDry",$AY1678)),"heatDry","")</f>
        <v/>
      </c>
      <c r="BH1678" s="3" t="str">
        <f>IF(AND(ISNUMBER(SEARCH("aerobic",$AW1678)),ISNUMBER(SEARCH("anaer",$AW1678))),"Combined Aer and Anaer.","")</f>
        <v/>
      </c>
    </row>
    <row r="1679" spans="1:60" x14ac:dyDescent="0.25">
      <c r="A1679" s="5">
        <v>2006</v>
      </c>
      <c r="B1679" t="s">
        <v>9446</v>
      </c>
      <c r="C1679">
        <v>1679.9</v>
      </c>
      <c r="D1679">
        <v>393.88864697108897</v>
      </c>
      <c r="E1679">
        <v>394.67471020725111</v>
      </c>
      <c r="F1679">
        <v>331.00317279358057</v>
      </c>
      <c r="G1679">
        <v>461.77433280213899</v>
      </c>
      <c r="H1679">
        <v>-136.6070298790932</v>
      </c>
      <c r="I1679">
        <v>-137.83699936825789</v>
      </c>
      <c r="J1679">
        <v>-157.05295265712081</v>
      </c>
      <c r="K1679">
        <v>-113.5846227256622</v>
      </c>
      <c r="L1679">
        <v>1316.0950376404669</v>
      </c>
      <c r="M1679">
        <v>1308.4736379533831</v>
      </c>
      <c r="N1679">
        <v>1281.834852005991</v>
      </c>
      <c r="O1679">
        <v>1372.556375748698</v>
      </c>
      <c r="P1679">
        <v>53.645235792144597</v>
      </c>
      <c r="Q1679">
        <v>53.420030413815603</v>
      </c>
      <c r="R1679">
        <v>44.926273584392057</v>
      </c>
      <c r="S1679">
        <v>60.502573580019948</v>
      </c>
      <c r="T1679">
        <v>57276.248403919999</v>
      </c>
      <c r="U1679">
        <v>57276.345314917817</v>
      </c>
      <c r="V1679">
        <v>57236.991905826573</v>
      </c>
      <c r="W1679">
        <v>57315.648380620732</v>
      </c>
      <c r="X1679">
        <v>4445.5645561588799</v>
      </c>
      <c r="Y1679">
        <v>4469.0218976821452</v>
      </c>
      <c r="Z1679">
        <v>4258.4501377432834</v>
      </c>
      <c r="AA1679">
        <v>4562.7397599604083</v>
      </c>
      <c r="AB1679">
        <v>834.27571133859715</v>
      </c>
      <c r="AC1679">
        <v>822.61300422314127</v>
      </c>
      <c r="AD1679">
        <v>702.60032857337126</v>
      </c>
      <c r="AE1679">
        <v>1004.571194746783</v>
      </c>
      <c r="AF1679">
        <v>56.851102092803622</v>
      </c>
      <c r="AG1679">
        <v>56.522442676310511</v>
      </c>
      <c r="AH1679">
        <v>55.370855030120779</v>
      </c>
      <c r="AI1679">
        <v>59.289318900827233</v>
      </c>
      <c r="AJ1679">
        <v>0.47106318374583672</v>
      </c>
      <c r="AK1679">
        <v>0.47106311556130481</v>
      </c>
      <c r="AL1679">
        <v>0.47102587045376992</v>
      </c>
      <c r="AM1679">
        <v>0.47109987689190541</v>
      </c>
      <c r="AN1679">
        <v>0.95750559366347776</v>
      </c>
      <c r="AO1679">
        <v>0.95750559366347754</v>
      </c>
      <c r="AP1679">
        <v>0.95750559366347754</v>
      </c>
      <c r="AQ1679">
        <v>0.95750559366347754</v>
      </c>
      <c r="AR1679">
        <v>12.03353203722283</v>
      </c>
      <c r="AS1679">
        <v>12.03353203722283</v>
      </c>
      <c r="AT1679">
        <v>12.03353203722283</v>
      </c>
      <c r="AU1679">
        <v>12.03353203722283</v>
      </c>
      <c r="AV1679" t="str">
        <f>VLOOKUP(Sheet1[[#This Row],[NPDES ID2]],Combined_Sheet__Major_Only___2[[NPDES ID2]:[ECHO BFR]],3,FALSE)</f>
        <v>NY</v>
      </c>
      <c r="AW1679" t="s">
        <v>54</v>
      </c>
      <c r="AX1679" t="str">
        <f>VLOOKUP(Sheet1[[#This Row],[NPDES ID2]],Combined_Sheet__Major_Only___2[[NPDES ID2]:[ECHO BFR]],27,FALSE)</f>
        <v>-</v>
      </c>
      <c r="AY1679" t="str">
        <f>VLOOKUP(Sheet1[[#This Row],[NPDES ID2]],Combined_Sheet__Major_Only___2[[NPDES ID2]:[ECHO BFR]],28,FALSE)</f>
        <v>-</v>
      </c>
      <c r="AZ1679" t="str">
        <f>VLOOKUP(Sheet1[[#This Row],[NPDES ID2]],Combined_Sheet__Major_Only___2[[NPDES ID2]:[ECHO BFR]],29,FALSE)</f>
        <v>preliminaryOps, thickening</v>
      </c>
      <c r="BA1679">
        <f>VLOOKUP(Sheet1[[#This Row],[NPDES ID2]],Combined_Sheet__Major_Only___2[[NPDES ID2]:[ECHO BFR]],17,FALSE)</f>
        <v>42.941249999999997</v>
      </c>
      <c r="BB1679">
        <f>VLOOKUP(Sheet1[[#This Row],[NPDES ID2]],Combined_Sheet__Major_Only___2[[NPDES ID2]:[ECHO BFR]],18,FALSE)</f>
        <v>-76.594539999999995</v>
      </c>
      <c r="BC1679" s="2" t="str">
        <f>IF(ISNUMBER(SEARCH("aerobic",$AW1679)),"aerobic","")</f>
        <v/>
      </c>
      <c r="BD1679" s="2" t="str">
        <f>IF(ISNUMBER(SEARCH("anaer",$AW1679)),"anaer","")</f>
        <v/>
      </c>
      <c r="BE1679" s="2" t="str">
        <f>IF(ISNUMBER(SEARCH("thickening",$AZ1679)),"thickening","")</f>
        <v>thickening</v>
      </c>
      <c r="BF1679" s="3" t="str">
        <f>IF(ISNUMBER(SEARCH("airDry",$AW1679)),"airDry","")</f>
        <v/>
      </c>
      <c r="BG1679" s="3" t="str">
        <f>IF(ISNUMBER(SEARCH("heatDry",$AY1679)),"heatDry","")</f>
        <v/>
      </c>
      <c r="BH1679" s="3" t="str">
        <f>IF(AND(ISNUMBER(SEARCH("aerobic",$AW1679)),ISNUMBER(SEARCH("anaer",$AW1679))),"Combined Aer and Anaer.","")</f>
        <v/>
      </c>
    </row>
    <row r="1680" spans="1:60" x14ac:dyDescent="0.25">
      <c r="A1680" s="5">
        <v>159</v>
      </c>
      <c r="B1680" t="s">
        <v>871</v>
      </c>
      <c r="C1680">
        <v>5351</v>
      </c>
      <c r="D1680">
        <v>1053.8091927053881</v>
      </c>
      <c r="E1680">
        <v>1053.3167345056399</v>
      </c>
      <c r="F1680">
        <v>847.51880718156349</v>
      </c>
      <c r="G1680">
        <v>1238.495872473266</v>
      </c>
      <c r="H1680">
        <v>-105.8280290378361</v>
      </c>
      <c r="I1680">
        <v>-107.35453897337391</v>
      </c>
      <c r="J1680">
        <v>-126.68478040424721</v>
      </c>
      <c r="K1680">
        <v>-83.991262801620422</v>
      </c>
      <c r="L1680">
        <v>3814.3021629254181</v>
      </c>
      <c r="M1680">
        <v>3801.717111486761</v>
      </c>
      <c r="N1680">
        <v>3757.814219978326</v>
      </c>
      <c r="O1680">
        <v>3907.4384725254172</v>
      </c>
      <c r="P1680">
        <v>125.1244750593011</v>
      </c>
      <c r="Q1680">
        <v>126.6654198613311</v>
      </c>
      <c r="R1680">
        <v>101.8661048560849</v>
      </c>
      <c r="S1680">
        <v>147.39376877602109</v>
      </c>
      <c r="T1680">
        <v>57222.924747037359</v>
      </c>
      <c r="U1680">
        <v>57223.021570618213</v>
      </c>
      <c r="V1680">
        <v>57183.703659619619</v>
      </c>
      <c r="W1680">
        <v>57262.289183639848</v>
      </c>
      <c r="X1680">
        <v>3613.0359303857158</v>
      </c>
      <c r="Y1680">
        <v>3624.7899554306618</v>
      </c>
      <c r="Z1680">
        <v>3524.579738956932</v>
      </c>
      <c r="AA1680">
        <v>3667.76186755052</v>
      </c>
      <c r="AB1680">
        <v>540.20684214530968</v>
      </c>
      <c r="AC1680">
        <v>534.05041192673718</v>
      </c>
      <c r="AD1680">
        <v>472.31125731457638</v>
      </c>
      <c r="AE1680">
        <v>621.14321756827974</v>
      </c>
      <c r="AF1680">
        <v>69.871700556556362</v>
      </c>
      <c r="AG1680">
        <v>69.642883986160058</v>
      </c>
      <c r="AH1680">
        <v>68.83595950896742</v>
      </c>
      <c r="AI1680">
        <v>71.575607217072246</v>
      </c>
      <c r="AJ1680">
        <v>0.63010821887200552</v>
      </c>
      <c r="AK1680">
        <v>0.63010798604737384</v>
      </c>
      <c r="AL1680">
        <v>0.62998411611082095</v>
      </c>
      <c r="AM1680">
        <v>0.63023027559076139</v>
      </c>
      <c r="AN1680">
        <v>0.95746841051409592</v>
      </c>
      <c r="AO1680">
        <v>0.95746841051409581</v>
      </c>
      <c r="AP1680">
        <v>0.95746841051409581</v>
      </c>
      <c r="AQ1680">
        <v>0.95746841051409581</v>
      </c>
      <c r="AR1680">
        <v>16.922677150090191</v>
      </c>
      <c r="AS1680">
        <v>16.922677150090191</v>
      </c>
      <c r="AT1680">
        <v>16.922677150090191</v>
      </c>
      <c r="AU1680">
        <v>16.922677150090191</v>
      </c>
      <c r="AV1680" t="str">
        <f>VLOOKUP(Sheet1[[#This Row],[NPDES ID2]],Combined_Sheet__Major_Only___2[[NPDES ID2]:[ECHO BFR]],3,FALSE)</f>
        <v>IL</v>
      </c>
      <c r="AW1680" t="s">
        <v>12185</v>
      </c>
      <c r="AX1680" t="str">
        <f>VLOOKUP(Sheet1[[#This Row],[NPDES ID2]],Combined_Sheet__Major_Only___2[[NPDES ID2]:[ECHO BFR]],27,FALSE)</f>
        <v>-</v>
      </c>
      <c r="AY1680" t="str">
        <f>VLOOKUP(Sheet1[[#This Row],[NPDES ID2]],Combined_Sheet__Major_Only___2[[NPDES ID2]:[ECHO BFR]],28,FALSE)</f>
        <v>-</v>
      </c>
      <c r="AZ1680" t="str">
        <f>VLOOKUP(Sheet1[[#This Row],[NPDES ID2]],Combined_Sheet__Major_Only___2[[NPDES ID2]:[ECHO BFR]],29,FALSE)</f>
        <v>thickening, preliminaryOps</v>
      </c>
      <c r="BA1680">
        <f>VLOOKUP(Sheet1[[#This Row],[NPDES ID2]],Combined_Sheet__Major_Only___2[[NPDES ID2]:[ECHO BFR]],17,FALSE)</f>
        <v>42.019542000000001</v>
      </c>
      <c r="BB1680">
        <f>VLOOKUP(Sheet1[[#This Row],[NPDES ID2]],Combined_Sheet__Major_Only___2[[NPDES ID2]:[ECHO BFR]],18,FALSE)</f>
        <v>-88.045704000000001</v>
      </c>
      <c r="BC1680" s="2" t="str">
        <f>IF(ISNUMBER(SEARCH("aerobic",$AW1680)),"aerobic","")</f>
        <v/>
      </c>
      <c r="BD1680" s="2" t="str">
        <f>IF(ISNUMBER(SEARCH("anaer",$AW1680)),"anaer","")</f>
        <v>anaer</v>
      </c>
      <c r="BE1680" s="2" t="str">
        <f>IF(ISNUMBER(SEARCH("thickening",$AZ1680)),"thickening","")</f>
        <v>thickening</v>
      </c>
      <c r="BF1680" s="4" t="str">
        <f>IF(ISNUMBER(SEARCH("airDry",$AW1680)),"airDry","")</f>
        <v/>
      </c>
      <c r="BG1680" s="4" t="str">
        <f>IF(ISNUMBER(SEARCH("heatDry",$AY1680)),"heatDry","")</f>
        <v/>
      </c>
      <c r="BH1680" s="4" t="str">
        <f>IF(AND(ISNUMBER(SEARCH("aerobic",$AW1680)),ISNUMBER(SEARCH("anaer",$AW1680))),"Combined Aer and Anaer.","")</f>
        <v/>
      </c>
    </row>
    <row r="1681" spans="1:60" x14ac:dyDescent="0.25">
      <c r="A1681" s="5">
        <v>1417</v>
      </c>
      <c r="B1681" t="s">
        <v>6705</v>
      </c>
      <c r="C1681">
        <v>133.22</v>
      </c>
      <c r="D1681">
        <v>803.82554379166936</v>
      </c>
      <c r="E1681">
        <v>798.20799592413323</v>
      </c>
      <c r="F1681">
        <v>572.1413869054652</v>
      </c>
      <c r="G1681">
        <v>1037.1391689404909</v>
      </c>
      <c r="H1681">
        <v>-110.92225388427239</v>
      </c>
      <c r="I1681">
        <v>-112.32774114454919</v>
      </c>
      <c r="J1681">
        <v>-131.67788472515031</v>
      </c>
      <c r="K1681">
        <v>-89.360705426652061</v>
      </c>
      <c r="L1681">
        <v>91.787747585302185</v>
      </c>
      <c r="M1681">
        <v>91.450613303281131</v>
      </c>
      <c r="N1681">
        <v>90.271437038124219</v>
      </c>
      <c r="O1681">
        <v>94.286242365660087</v>
      </c>
      <c r="P1681">
        <v>3.1222596734778212</v>
      </c>
      <c r="Q1681">
        <v>3.1507518782817781</v>
      </c>
      <c r="R1681">
        <v>2.5537464874424618</v>
      </c>
      <c r="S1681">
        <v>3.6442775750221288</v>
      </c>
      <c r="T1681">
        <v>57200.687633407862</v>
      </c>
      <c r="U1681">
        <v>57200.784420533957</v>
      </c>
      <c r="V1681">
        <v>57161.481313004733</v>
      </c>
      <c r="W1681">
        <v>57240.037249023793</v>
      </c>
      <c r="X1681">
        <v>3736.6747488317051</v>
      </c>
      <c r="Y1681">
        <v>3750.0025698504501</v>
      </c>
      <c r="Z1681">
        <v>3635.1039557651752</v>
      </c>
      <c r="AA1681">
        <v>3799.7659842257699</v>
      </c>
      <c r="AB1681">
        <v>576.33741412190545</v>
      </c>
      <c r="AC1681">
        <v>569.40313077077622</v>
      </c>
      <c r="AD1681">
        <v>501.79775882403771</v>
      </c>
      <c r="AE1681">
        <v>666.58735284770387</v>
      </c>
      <c r="AF1681">
        <v>67.521774203237698</v>
      </c>
      <c r="AG1681">
        <v>67.273811735387127</v>
      </c>
      <c r="AH1681">
        <v>66.406306850304262</v>
      </c>
      <c r="AI1681">
        <v>69.35968501708561</v>
      </c>
      <c r="AJ1681">
        <v>0.60135615431309697</v>
      </c>
      <c r="AK1681">
        <v>0.60135614874919252</v>
      </c>
      <c r="AL1681">
        <v>0.6013530576121211</v>
      </c>
      <c r="AM1681">
        <v>0.60135919928739678</v>
      </c>
      <c r="AN1681">
        <v>0.95745288510648718</v>
      </c>
      <c r="AO1681">
        <v>0.95745288510648685</v>
      </c>
      <c r="AP1681">
        <v>0.95745288510648685</v>
      </c>
      <c r="AQ1681">
        <v>0.95745288510648685</v>
      </c>
      <c r="AR1681">
        <v>16.042420539552371</v>
      </c>
      <c r="AS1681">
        <v>16.042420539552371</v>
      </c>
      <c r="AT1681">
        <v>16.042420539552371</v>
      </c>
      <c r="AU1681">
        <v>16.042420539552371</v>
      </c>
      <c r="AV1681" t="str">
        <f>VLOOKUP(Sheet1[[#This Row],[NPDES ID2]],Combined_Sheet__Major_Only___2[[NPDES ID2]:[ECHO BFR]],3,FALSE)</f>
        <v>TX</v>
      </c>
      <c r="AW1681" t="s">
        <v>41</v>
      </c>
      <c r="AX1681" t="str">
        <f>VLOOKUP(Sheet1[[#This Row],[NPDES ID2]],Combined_Sheet__Major_Only___2[[NPDES ID2]:[ECHO BFR]],27,FALSE)</f>
        <v>-</v>
      </c>
      <c r="AY1681" t="str">
        <f>VLOOKUP(Sheet1[[#This Row],[NPDES ID2]],Combined_Sheet__Major_Only___2[[NPDES ID2]:[ECHO BFR]],28,FALSE)</f>
        <v>-</v>
      </c>
      <c r="AZ1681" t="str">
        <f>VLOOKUP(Sheet1[[#This Row],[NPDES ID2]],Combined_Sheet__Major_Only___2[[NPDES ID2]:[ECHO BFR]],29,FALSE)</f>
        <v>thickening</v>
      </c>
      <c r="BA1681">
        <f>VLOOKUP(Sheet1[[#This Row],[NPDES ID2]],Combined_Sheet__Major_Only___2[[NPDES ID2]:[ECHO BFR]],17,FALSE)</f>
        <v>32.465221999999997</v>
      </c>
      <c r="BB1681">
        <f>VLOOKUP(Sheet1[[#This Row],[NPDES ID2]],Combined_Sheet__Major_Only___2[[NPDES ID2]:[ECHO BFR]],18,FALSE)</f>
        <v>-95.403278</v>
      </c>
      <c r="BC1681" s="2" t="str">
        <f>IF(ISNUMBER(SEARCH("aerobic",$AW1681)),"aerobic","")</f>
        <v>aerobic</v>
      </c>
      <c r="BD1681" s="2" t="str">
        <f>IF(ISNUMBER(SEARCH("anaer",$AW1681)),"anaer","")</f>
        <v/>
      </c>
      <c r="BE1681" s="2" t="str">
        <f>IF(ISNUMBER(SEARCH("thickening",$AZ1681)),"thickening","")</f>
        <v>thickening</v>
      </c>
      <c r="BF1681" s="4" t="str">
        <f>IF(ISNUMBER(SEARCH("airDry",$AW1681)),"airDry","")</f>
        <v/>
      </c>
      <c r="BG1681" s="4" t="str">
        <f>IF(ISNUMBER(SEARCH("heatDry",$AY1681)),"heatDry","")</f>
        <v/>
      </c>
      <c r="BH1681" s="4" t="str">
        <f>IF(AND(ISNUMBER(SEARCH("aerobic",$AW1681)),ISNUMBER(SEARCH("anaer",$AW1681))),"Combined Aer and Anaer.","")</f>
        <v/>
      </c>
    </row>
    <row r="1682" spans="1:60" x14ac:dyDescent="0.25">
      <c r="A1682" s="5">
        <v>1207</v>
      </c>
      <c r="B1682" t="s">
        <v>5789</v>
      </c>
      <c r="C1682">
        <v>244.9</v>
      </c>
      <c r="D1682">
        <v>470.04630646677163</v>
      </c>
      <c r="E1682">
        <v>466.21651468013908</v>
      </c>
      <c r="F1682">
        <v>348.87850787135608</v>
      </c>
      <c r="G1682">
        <v>587.00171730949648</v>
      </c>
      <c r="H1682">
        <v>-139.5248703077124</v>
      </c>
      <c r="I1682">
        <v>-140.7452798899659</v>
      </c>
      <c r="J1682">
        <v>-159.27924041513481</v>
      </c>
      <c r="K1682">
        <v>-116.65636515107261</v>
      </c>
      <c r="L1682">
        <v>181.80182190369669</v>
      </c>
      <c r="M1682">
        <v>180.70220121425879</v>
      </c>
      <c r="N1682">
        <v>176.85628266028991</v>
      </c>
      <c r="O1682">
        <v>189.95089908899419</v>
      </c>
      <c r="P1682">
        <v>7.5609233517039138</v>
      </c>
      <c r="Q1682">
        <v>7.5206659090356833</v>
      </c>
      <c r="R1682">
        <v>6.3481655091368472</v>
      </c>
      <c r="S1682">
        <v>8.5052018844331183</v>
      </c>
      <c r="T1682">
        <v>57139.692914211031</v>
      </c>
      <c r="U1682">
        <v>57139.789601344477</v>
      </c>
      <c r="V1682">
        <v>57100.527098610983</v>
      </c>
      <c r="W1682">
        <v>57179.001876982817</v>
      </c>
      <c r="X1682">
        <v>4521.1204332131447</v>
      </c>
      <c r="Y1682">
        <v>4545.9492930257711</v>
      </c>
      <c r="Z1682">
        <v>4322.6587875028617</v>
      </c>
      <c r="AA1682">
        <v>4645.6646105687023</v>
      </c>
      <c r="AB1682">
        <v>871.5075595220253</v>
      </c>
      <c r="AC1682">
        <v>859.44925294209997</v>
      </c>
      <c r="AD1682">
        <v>730.21889713491851</v>
      </c>
      <c r="AE1682">
        <v>1056.421878616283</v>
      </c>
      <c r="AF1682">
        <v>55.766072502280288</v>
      </c>
      <c r="AG1682">
        <v>55.4288552672772</v>
      </c>
      <c r="AH1682">
        <v>54.249026879370462</v>
      </c>
      <c r="AI1682">
        <v>58.26562182461803</v>
      </c>
      <c r="AJ1682">
        <v>0.45784332935677241</v>
      </c>
      <c r="AK1682">
        <v>0.45784331968099162</v>
      </c>
      <c r="AL1682">
        <v>0.45783795227223018</v>
      </c>
      <c r="AM1682">
        <v>0.45784861666369892</v>
      </c>
      <c r="AN1682">
        <v>0.95741024184704715</v>
      </c>
      <c r="AO1682">
        <v>0.95741024184704748</v>
      </c>
      <c r="AP1682">
        <v>0.95741024184704748</v>
      </c>
      <c r="AQ1682">
        <v>0.95741024184704748</v>
      </c>
      <c r="AR1682">
        <v>11.62799044908131</v>
      </c>
      <c r="AS1682">
        <v>11.627990449081301</v>
      </c>
      <c r="AT1682">
        <v>11.627990449081301</v>
      </c>
      <c r="AU1682">
        <v>11.627990449081301</v>
      </c>
      <c r="AV1682" t="str">
        <f>VLOOKUP(Sheet1[[#This Row],[NPDES ID2]],Combined_Sheet__Major_Only___2[[NPDES ID2]:[ECHO BFR]],3,FALSE)</f>
        <v>NE</v>
      </c>
      <c r="AW1682" t="s">
        <v>87</v>
      </c>
      <c r="AX1682" t="str">
        <f>VLOOKUP(Sheet1[[#This Row],[NPDES ID2]],Combined_Sheet__Major_Only___2[[NPDES ID2]:[ECHO BFR]],27,FALSE)</f>
        <v>-</v>
      </c>
      <c r="AY1682" t="str">
        <f>VLOOKUP(Sheet1[[#This Row],[NPDES ID2]],Combined_Sheet__Major_Only___2[[NPDES ID2]:[ECHO BFR]],28,FALSE)</f>
        <v>-</v>
      </c>
      <c r="AZ1682" t="str">
        <f>VLOOKUP(Sheet1[[#This Row],[NPDES ID2]],Combined_Sheet__Major_Only___2[[NPDES ID2]:[ECHO BFR]],29,FALSE)</f>
        <v>thickening</v>
      </c>
      <c r="BA1682">
        <f>VLOOKUP(Sheet1[[#This Row],[NPDES ID2]],Combined_Sheet__Major_Only___2[[NPDES ID2]:[ECHO BFR]],17,FALSE)</f>
        <v>41.551974000000001</v>
      </c>
      <c r="BB1682">
        <f>VLOOKUP(Sheet1[[#This Row],[NPDES ID2]],Combined_Sheet__Major_Only___2[[NPDES ID2]:[ECHO BFR]],18,FALSE)</f>
        <v>-96.101399999999998</v>
      </c>
      <c r="BC1682" s="2" t="str">
        <f>IF(ISNUMBER(SEARCH("aerobic",$AW1682)),"aerobic","")</f>
        <v/>
      </c>
      <c r="BD1682" s="2" t="str">
        <f>IF(ISNUMBER(SEARCH("anaer",$AW1682)),"anaer","")</f>
        <v/>
      </c>
      <c r="BE1682" s="2" t="str">
        <f>IF(ISNUMBER(SEARCH("thickening",$AZ1682)),"thickening","")</f>
        <v>thickening</v>
      </c>
      <c r="BF1682" s="4" t="str">
        <f>IF(ISNUMBER(SEARCH("airDry",$AW1682)),"airDry","")</f>
        <v/>
      </c>
      <c r="BG1682" s="4" t="str">
        <f>IF(ISNUMBER(SEARCH("heatDry",$AY1682)),"heatDry","")</f>
        <v/>
      </c>
      <c r="BH1682" s="4" t="str">
        <f>IF(AND(ISNUMBER(SEARCH("aerobic",$AW1682)),ISNUMBER(SEARCH("anaer",$AW1682))),"Combined Aer and Anaer.","")</f>
        <v/>
      </c>
    </row>
    <row r="1683" spans="1:60" x14ac:dyDescent="0.25">
      <c r="A1683" s="5">
        <v>593</v>
      </c>
      <c r="B1683" t="s">
        <v>2906</v>
      </c>
      <c r="C1683">
        <v>50</v>
      </c>
      <c r="D1683">
        <v>1921.5817652637479</v>
      </c>
      <c r="E1683">
        <v>1902.941681276164</v>
      </c>
      <c r="F1683">
        <v>1306.43042856136</v>
      </c>
      <c r="G1683">
        <v>2517.3134668851608</v>
      </c>
      <c r="H1683">
        <v>-109.1788158881804</v>
      </c>
      <c r="I1683">
        <v>-110.55415171668881</v>
      </c>
      <c r="J1683">
        <v>-130.00354314065831</v>
      </c>
      <c r="K1683">
        <v>-87.705649317667806</v>
      </c>
      <c r="L1683">
        <v>34.964178088860848</v>
      </c>
      <c r="M1683">
        <v>34.841562715049967</v>
      </c>
      <c r="N1683">
        <v>34.412680269885648</v>
      </c>
      <c r="O1683">
        <v>35.872897664331319</v>
      </c>
      <c r="P1683">
        <v>1.1708115000501089</v>
      </c>
      <c r="Q1683">
        <v>1.18268048350278</v>
      </c>
      <c r="R1683">
        <v>0.95569853857352294</v>
      </c>
      <c r="S1683">
        <v>1.371892462461171</v>
      </c>
      <c r="T1683">
        <v>57119.736609382999</v>
      </c>
      <c r="U1683">
        <v>57119.833263800792</v>
      </c>
      <c r="V1683">
        <v>57080.584046179378</v>
      </c>
      <c r="W1683">
        <v>57159.032271322198</v>
      </c>
      <c r="X1683">
        <v>3676.4153883303338</v>
      </c>
      <c r="Y1683">
        <v>3689.0389263883899</v>
      </c>
      <c r="Z1683">
        <v>3580.8342255033731</v>
      </c>
      <c r="AA1683">
        <v>3735.6867312283671</v>
      </c>
      <c r="AB1683">
        <v>559.21726548985896</v>
      </c>
      <c r="AC1683">
        <v>552.63677798893912</v>
      </c>
      <c r="AD1683">
        <v>487.8367609224162</v>
      </c>
      <c r="AE1683">
        <v>645.02794333306679</v>
      </c>
      <c r="AF1683">
        <v>68.529933128674017</v>
      </c>
      <c r="AG1683">
        <v>68.289622691463393</v>
      </c>
      <c r="AH1683">
        <v>67.448985959377225</v>
      </c>
      <c r="AI1683">
        <v>70.311006532038277</v>
      </c>
      <c r="AJ1683">
        <v>0.61368897997175675</v>
      </c>
      <c r="AK1683">
        <v>0.61368897788811494</v>
      </c>
      <c r="AL1683">
        <v>0.61368781940925177</v>
      </c>
      <c r="AM1683">
        <v>0.6136901211441772</v>
      </c>
      <c r="AN1683">
        <v>0.95739627122381366</v>
      </c>
      <c r="AO1683">
        <v>0.95739627122381343</v>
      </c>
      <c r="AP1683">
        <v>0.95739627122381343</v>
      </c>
      <c r="AQ1683">
        <v>0.95739627122381343</v>
      </c>
      <c r="AR1683">
        <v>16.421835646205921</v>
      </c>
      <c r="AS1683">
        <v>16.421835646205921</v>
      </c>
      <c r="AT1683">
        <v>16.421835646205921</v>
      </c>
      <c r="AU1683">
        <v>16.421835646205921</v>
      </c>
      <c r="AV1683" t="str">
        <f>VLOOKUP(Sheet1[[#This Row],[NPDES ID2]],Combined_Sheet__Major_Only___2[[NPDES ID2]:[ECHO BFR]],3,FALSE)</f>
        <v>KY</v>
      </c>
      <c r="AW1683" t="s">
        <v>41</v>
      </c>
      <c r="AX1683" t="str">
        <f>VLOOKUP(Sheet1[[#This Row],[NPDES ID2]],Combined_Sheet__Major_Only___2[[NPDES ID2]:[ECHO BFR]],27,FALSE)</f>
        <v>-</v>
      </c>
      <c r="AY1683" t="str">
        <f>VLOOKUP(Sheet1[[#This Row],[NPDES ID2]],Combined_Sheet__Major_Only___2[[NPDES ID2]:[ECHO BFR]],28,FALSE)</f>
        <v>-</v>
      </c>
      <c r="AZ1683" t="str">
        <f>VLOOKUP(Sheet1[[#This Row],[NPDES ID2]],Combined_Sheet__Major_Only___2[[NPDES ID2]:[ECHO BFR]],29,FALSE)</f>
        <v>preliminaryOps, thickening</v>
      </c>
      <c r="BA1683">
        <f>VLOOKUP(Sheet1[[#This Row],[NPDES ID2]],Combined_Sheet__Major_Only___2[[NPDES ID2]:[ECHO BFR]],17,FALSE)</f>
        <v>36.946111000000002</v>
      </c>
      <c r="BB1683">
        <f>VLOOKUP(Sheet1[[#This Row],[NPDES ID2]],Combined_Sheet__Major_Only___2[[NPDES ID2]:[ECHO BFR]],18,FALSE)</f>
        <v>-85.020832999999996</v>
      </c>
      <c r="BC1683" s="2" t="str">
        <f>IF(ISNUMBER(SEARCH("aerobic",$AW1683)),"aerobic","")</f>
        <v>aerobic</v>
      </c>
      <c r="BD1683" s="2" t="str">
        <f>IF(ISNUMBER(SEARCH("anaer",$AW1683)),"anaer","")</f>
        <v/>
      </c>
      <c r="BE1683" s="2" t="str">
        <f>IF(ISNUMBER(SEARCH("thickening",$AZ1683)),"thickening","")</f>
        <v>thickening</v>
      </c>
      <c r="BF1683" s="4" t="str">
        <f>IF(ISNUMBER(SEARCH("airDry",$AW1683)),"airDry","")</f>
        <v/>
      </c>
      <c r="BG1683" s="4" t="str">
        <f>IF(ISNUMBER(SEARCH("heatDry",$AY1683)),"heatDry","")</f>
        <v/>
      </c>
      <c r="BH1683" s="4" t="str">
        <f>IF(AND(ISNUMBER(SEARCH("aerobic",$AW1683)),ISNUMBER(SEARCH("anaer",$AW1683))),"Combined Aer and Anaer.","")</f>
        <v/>
      </c>
    </row>
    <row r="1684" spans="1:60" x14ac:dyDescent="0.25">
      <c r="A1684" s="5">
        <v>214</v>
      </c>
      <c r="B1684" t="s">
        <v>1125</v>
      </c>
      <c r="C1684">
        <v>2777.08</v>
      </c>
      <c r="D1684">
        <v>624.75380081852893</v>
      </c>
      <c r="E1684">
        <v>620.35144455554791</v>
      </c>
      <c r="F1684">
        <v>510.5570470199404</v>
      </c>
      <c r="G1684">
        <v>724.73817917643908</v>
      </c>
      <c r="H1684">
        <v>-109.4714581811577</v>
      </c>
      <c r="I1684">
        <v>-110.96491775206719</v>
      </c>
      <c r="J1684">
        <v>-130.2385591538773</v>
      </c>
      <c r="K1684">
        <v>-87.698494118548467</v>
      </c>
      <c r="L1684">
        <v>1927.2203326678491</v>
      </c>
      <c r="M1684">
        <v>1920.2939327545721</v>
      </c>
      <c r="N1684">
        <v>1896.0991924311541</v>
      </c>
      <c r="O1684">
        <v>1978.5160063771871</v>
      </c>
      <c r="P1684">
        <v>65.050505959209929</v>
      </c>
      <c r="Q1684">
        <v>65.67504750918016</v>
      </c>
      <c r="R1684">
        <v>53.154726773383693</v>
      </c>
      <c r="S1684">
        <v>76.078558998065574</v>
      </c>
      <c r="T1684">
        <v>56971.584844943201</v>
      </c>
      <c r="U1684">
        <v>56971.681256486081</v>
      </c>
      <c r="V1684">
        <v>56932.530664978724</v>
      </c>
      <c r="W1684">
        <v>57010.781764062252</v>
      </c>
      <c r="X1684">
        <v>3694.9691612670599</v>
      </c>
      <c r="Y1684">
        <v>3707.9284118489618</v>
      </c>
      <c r="Z1684">
        <v>3596.6781825039811</v>
      </c>
      <c r="AA1684">
        <v>3755.9704603159271</v>
      </c>
      <c r="AB1684">
        <v>566.10280101994272</v>
      </c>
      <c r="AC1684">
        <v>559.37975192515341</v>
      </c>
      <c r="AD1684">
        <v>493.31869712152212</v>
      </c>
      <c r="AE1684">
        <v>653.94497535500284</v>
      </c>
      <c r="AF1684">
        <v>68.017434702219049</v>
      </c>
      <c r="AG1684">
        <v>67.773882466900034</v>
      </c>
      <c r="AH1684">
        <v>66.918565033423249</v>
      </c>
      <c r="AI1684">
        <v>69.826660702785432</v>
      </c>
      <c r="AJ1684">
        <v>0.60741919124920596</v>
      </c>
      <c r="AK1684">
        <v>0.60741907284297247</v>
      </c>
      <c r="AL1684">
        <v>0.60735478567391599</v>
      </c>
      <c r="AM1684">
        <v>0.60748252836078076</v>
      </c>
      <c r="AN1684">
        <v>0.95729226871704542</v>
      </c>
      <c r="AO1684">
        <v>0.95729226871704554</v>
      </c>
      <c r="AP1684">
        <v>0.95729226871704554</v>
      </c>
      <c r="AQ1684">
        <v>0.95729226871704554</v>
      </c>
      <c r="AR1684">
        <v>16.226819461723899</v>
      </c>
      <c r="AS1684">
        <v>16.22681946172391</v>
      </c>
      <c r="AT1684">
        <v>16.22681946172391</v>
      </c>
      <c r="AU1684">
        <v>16.22681946172391</v>
      </c>
      <c r="AV1684" t="str">
        <f>VLOOKUP(Sheet1[[#This Row],[NPDES ID2]],Combined_Sheet__Major_Only___2[[NPDES ID2]:[ECHO BFR]],3,FALSE)</f>
        <v>MO</v>
      </c>
      <c r="AW1684" t="s">
        <v>12185</v>
      </c>
      <c r="AX1684" t="str">
        <f>VLOOKUP(Sheet1[[#This Row],[NPDES ID2]],Combined_Sheet__Major_Only___2[[NPDES ID2]:[ECHO BFR]],27,FALSE)</f>
        <v>methaneBioCaptureRecover</v>
      </c>
      <c r="AY1684" t="str">
        <f>VLOOKUP(Sheet1[[#This Row],[NPDES ID2]],Combined_Sheet__Major_Only___2[[NPDES ID2]:[ECHO BFR]],28,FALSE)</f>
        <v>-</v>
      </c>
      <c r="AZ1684" t="str">
        <f>VLOOKUP(Sheet1[[#This Row],[NPDES ID2]],Combined_Sheet__Major_Only___2[[NPDES ID2]:[ECHO BFR]],29,FALSE)</f>
        <v>thickening</v>
      </c>
      <c r="BA1684">
        <f>VLOOKUP(Sheet1[[#This Row],[NPDES ID2]],Combined_Sheet__Major_Only___2[[NPDES ID2]:[ECHO BFR]],17,FALSE)</f>
        <v>38.745778000000001</v>
      </c>
      <c r="BB1684">
        <f>VLOOKUP(Sheet1[[#This Row],[NPDES ID2]],Combined_Sheet__Major_Only___2[[NPDES ID2]:[ECHO BFR]],18,FALSE)</f>
        <v>-90.495193999999998</v>
      </c>
      <c r="BC1684" s="2" t="str">
        <f>IF(ISNUMBER(SEARCH("aerobic",$AW1684)),"aerobic","")</f>
        <v/>
      </c>
      <c r="BD1684" s="2" t="str">
        <f>IF(ISNUMBER(SEARCH("anaer",$AW1684)),"anaer","")</f>
        <v>anaer</v>
      </c>
      <c r="BE1684" s="2" t="str">
        <f>IF(ISNUMBER(SEARCH("thickening",$AZ1684)),"thickening","")</f>
        <v>thickening</v>
      </c>
      <c r="BF1684" s="3" t="str">
        <f>IF(ISNUMBER(SEARCH("airDry",$AW1684)),"airDry","")</f>
        <v/>
      </c>
      <c r="BG1684" s="3" t="str">
        <f>IF(ISNUMBER(SEARCH("heatDry",$AY1684)),"heatDry","")</f>
        <v/>
      </c>
      <c r="BH1684" s="3" t="str">
        <f>IF(AND(ISNUMBER(SEARCH("aerobic",$AW1684)),ISNUMBER(SEARCH("anaer",$AW1684))),"Combined Aer and Anaer.","")</f>
        <v/>
      </c>
    </row>
    <row r="1685" spans="1:60" x14ac:dyDescent="0.25">
      <c r="A1685" s="5">
        <v>244</v>
      </c>
      <c r="B1685" t="s">
        <v>1269</v>
      </c>
      <c r="C1685">
        <v>2074.36</v>
      </c>
      <c r="D1685">
        <v>501.13557143800369</v>
      </c>
      <c r="E1685">
        <v>497.53242578906662</v>
      </c>
      <c r="F1685">
        <v>413.6926456313148</v>
      </c>
      <c r="G1685">
        <v>582.39426438765918</v>
      </c>
      <c r="H1685">
        <v>-108.3385063285745</v>
      </c>
      <c r="I1685">
        <v>-109.766174561947</v>
      </c>
      <c r="J1685">
        <v>-129.16320199158201</v>
      </c>
      <c r="K1685">
        <v>-86.697611572977451</v>
      </c>
      <c r="L1685">
        <v>1455.4989922981599</v>
      </c>
      <c r="M1685">
        <v>1450.447432211969</v>
      </c>
      <c r="N1685">
        <v>1432.795807000917</v>
      </c>
      <c r="O1685">
        <v>1492.9166879726531</v>
      </c>
      <c r="P1685">
        <v>48.559356979832927</v>
      </c>
      <c r="Q1685">
        <v>49.065029434917022</v>
      </c>
      <c r="R1685">
        <v>39.619420109741057</v>
      </c>
      <c r="S1685">
        <v>56.955298248724567</v>
      </c>
      <c r="T1685">
        <v>56950.773674442091</v>
      </c>
      <c r="U1685">
        <v>56950.870051867852</v>
      </c>
      <c r="V1685">
        <v>56911.733314565223</v>
      </c>
      <c r="W1685">
        <v>56989.956722962481</v>
      </c>
      <c r="X1685">
        <v>3653.102119933521</v>
      </c>
      <c r="Y1685">
        <v>3665.5492716514309</v>
      </c>
      <c r="Z1685">
        <v>3559.120064704332</v>
      </c>
      <c r="AA1685">
        <v>3711.3568678981992</v>
      </c>
      <c r="AB1685">
        <v>553.9802339293924</v>
      </c>
      <c r="AC1685">
        <v>547.50436317618301</v>
      </c>
      <c r="AD1685">
        <v>483.44979904955801</v>
      </c>
      <c r="AE1685">
        <v>638.65048932153377</v>
      </c>
      <c r="AF1685">
        <v>68.768806496398341</v>
      </c>
      <c r="AG1685">
        <v>68.530802555057306</v>
      </c>
      <c r="AH1685">
        <v>67.69575640578708</v>
      </c>
      <c r="AI1685">
        <v>70.535845714692925</v>
      </c>
      <c r="AJ1685">
        <v>0.61661166211227303</v>
      </c>
      <c r="AK1685">
        <v>0.61661157431472691</v>
      </c>
      <c r="AL1685">
        <v>0.61656360199717708</v>
      </c>
      <c r="AM1685">
        <v>0.61665892340042738</v>
      </c>
      <c r="AN1685">
        <v>0.95727761859211968</v>
      </c>
      <c r="AO1685">
        <v>0.95727761859212013</v>
      </c>
      <c r="AP1685">
        <v>0.95727761859212013</v>
      </c>
      <c r="AQ1685">
        <v>0.95727761859212013</v>
      </c>
      <c r="AR1685">
        <v>16.51013205222565</v>
      </c>
      <c r="AS1685">
        <v>16.51013205222565</v>
      </c>
      <c r="AT1685">
        <v>16.51013205222565</v>
      </c>
      <c r="AU1685">
        <v>16.51013205222565</v>
      </c>
      <c r="AV1685" t="str">
        <f>VLOOKUP(Sheet1[[#This Row],[NPDES ID2]],Combined_Sheet__Major_Only___2[[NPDES ID2]:[ECHO BFR]],3,FALSE)</f>
        <v>PR</v>
      </c>
      <c r="AW1685" t="s">
        <v>41</v>
      </c>
      <c r="AX1685" t="str">
        <f>VLOOKUP(Sheet1[[#This Row],[NPDES ID2]],Combined_Sheet__Major_Only___2[[NPDES ID2]:[ECHO BFR]],27,FALSE)</f>
        <v>-</v>
      </c>
      <c r="AY1685" t="str">
        <f>VLOOKUP(Sheet1[[#This Row],[NPDES ID2]],Combined_Sheet__Major_Only___2[[NPDES ID2]:[ECHO BFR]],28,FALSE)</f>
        <v>-</v>
      </c>
      <c r="AZ1685" t="str">
        <f>VLOOKUP(Sheet1[[#This Row],[NPDES ID2]],Combined_Sheet__Major_Only___2[[NPDES ID2]:[ECHO BFR]],29,FALSE)</f>
        <v>thickening, preliminaryOps</v>
      </c>
      <c r="BA1685">
        <f>VLOOKUP(Sheet1[[#This Row],[NPDES ID2]],Combined_Sheet__Major_Only___2[[NPDES ID2]:[ECHO BFR]],17,FALSE)</f>
        <v>18.261500000000002</v>
      </c>
      <c r="BB1685">
        <f>VLOOKUP(Sheet1[[#This Row],[NPDES ID2]],Combined_Sheet__Major_Only___2[[NPDES ID2]:[ECHO BFR]],18,FALSE)</f>
        <v>-66.027167000000006</v>
      </c>
      <c r="BC1685" s="2" t="str">
        <f>IF(ISNUMBER(SEARCH("aerobic",$AW1685)),"aerobic","")</f>
        <v>aerobic</v>
      </c>
      <c r="BD1685" s="2" t="str">
        <f>IF(ISNUMBER(SEARCH("anaer",$AW1685)),"anaer","")</f>
        <v/>
      </c>
      <c r="BE1685" s="2" t="str">
        <f>IF(ISNUMBER(SEARCH("thickening",$AZ1685)),"thickening","")</f>
        <v>thickening</v>
      </c>
      <c r="BF1685" s="3" t="str">
        <f>IF(ISNUMBER(SEARCH("airDry",$AW1685)),"airDry","")</f>
        <v/>
      </c>
      <c r="BG1685" s="3" t="str">
        <f>IF(ISNUMBER(SEARCH("heatDry",$AY1685)),"heatDry","")</f>
        <v/>
      </c>
      <c r="BH1685" s="3" t="str">
        <f>IF(AND(ISNUMBER(SEARCH("aerobic",$AW1685)),ISNUMBER(SEARCH("anaer",$AW1685))),"Combined Aer and Anaer.","")</f>
        <v/>
      </c>
    </row>
    <row r="1686" spans="1:60" x14ac:dyDescent="0.25">
      <c r="A1686" s="5">
        <v>872</v>
      </c>
      <c r="B1686" t="s">
        <v>4257</v>
      </c>
      <c r="C1686">
        <v>877.93</v>
      </c>
      <c r="D1686">
        <v>345.67399050526228</v>
      </c>
      <c r="E1686">
        <v>338.22149890512048</v>
      </c>
      <c r="F1686">
        <v>293.32431997304423</v>
      </c>
      <c r="G1686">
        <v>408.56395315881389</v>
      </c>
      <c r="H1686">
        <v>-109.38751978385881</v>
      </c>
      <c r="I1686">
        <v>-110.74258229731571</v>
      </c>
      <c r="J1686">
        <v>-130.19026809134061</v>
      </c>
      <c r="K1686">
        <v>-87.818845022931384</v>
      </c>
      <c r="L1686">
        <v>611.89061959127127</v>
      </c>
      <c r="M1686">
        <v>609.72183066738626</v>
      </c>
      <c r="N1686">
        <v>602.13895196681733</v>
      </c>
      <c r="O1686">
        <v>627.96030304630642</v>
      </c>
      <c r="P1686">
        <v>20.561151103572161</v>
      </c>
      <c r="Q1686">
        <v>20.764823556300058</v>
      </c>
      <c r="R1686">
        <v>16.791133353461881</v>
      </c>
      <c r="S1686">
        <v>24.072199809905431</v>
      </c>
      <c r="T1686">
        <v>56917.436319399691</v>
      </c>
      <c r="U1686">
        <v>56917.532642173348</v>
      </c>
      <c r="V1686">
        <v>56878.418097881993</v>
      </c>
      <c r="W1686">
        <v>56956.597148647401</v>
      </c>
      <c r="X1686">
        <v>3675.5705996715392</v>
      </c>
      <c r="Y1686">
        <v>3688.3062206534</v>
      </c>
      <c r="Z1686">
        <v>3579.047643358781</v>
      </c>
      <c r="AA1686">
        <v>3735.447526273535</v>
      </c>
      <c r="AB1686">
        <v>560.82762528212527</v>
      </c>
      <c r="AC1686">
        <v>554.20001871257102</v>
      </c>
      <c r="AD1686">
        <v>489.02182777354398</v>
      </c>
      <c r="AE1686">
        <v>647.29338006595935</v>
      </c>
      <c r="AF1686">
        <v>68.305560231220198</v>
      </c>
      <c r="AG1686">
        <v>68.063741869094017</v>
      </c>
      <c r="AH1686">
        <v>67.216817260331084</v>
      </c>
      <c r="AI1686">
        <v>70.099060955639345</v>
      </c>
      <c r="AJ1686">
        <v>0.61094393733836516</v>
      </c>
      <c r="AK1686">
        <v>0.61094390055132775</v>
      </c>
      <c r="AL1686">
        <v>0.61092359459247936</v>
      </c>
      <c r="AM1686">
        <v>0.61096394093113515</v>
      </c>
      <c r="AN1686">
        <v>0.95725412964101664</v>
      </c>
      <c r="AO1686">
        <v>0.95725412964101642</v>
      </c>
      <c r="AP1686">
        <v>0.95725412964101642</v>
      </c>
      <c r="AQ1686">
        <v>0.95725412964101642</v>
      </c>
      <c r="AR1686">
        <v>16.33674436535722</v>
      </c>
      <c r="AS1686">
        <v>16.336744365357209</v>
      </c>
      <c r="AT1686">
        <v>16.336744365357209</v>
      </c>
      <c r="AU1686">
        <v>16.336744365357209</v>
      </c>
      <c r="AV1686" t="str">
        <f>VLOOKUP(Sheet1[[#This Row],[NPDES ID2]],Combined_Sheet__Major_Only___2[[NPDES ID2]:[ECHO BFR]],3,FALSE)</f>
        <v>TX</v>
      </c>
      <c r="AW1686" t="s">
        <v>41</v>
      </c>
      <c r="AX1686" t="str">
        <f>VLOOKUP(Sheet1[[#This Row],[NPDES ID2]],Combined_Sheet__Major_Only___2[[NPDES ID2]:[ECHO BFR]],27,FALSE)</f>
        <v>-</v>
      </c>
      <c r="AY1686" t="str">
        <f>VLOOKUP(Sheet1[[#This Row],[NPDES ID2]],Combined_Sheet__Major_Only___2[[NPDES ID2]:[ECHO BFR]],28,FALSE)</f>
        <v>-</v>
      </c>
      <c r="AZ1686" t="str">
        <f>VLOOKUP(Sheet1[[#This Row],[NPDES ID2]],Combined_Sheet__Major_Only___2[[NPDES ID2]:[ECHO BFR]],29,FALSE)</f>
        <v>thickening, preliminaryOps</v>
      </c>
      <c r="BA1686">
        <f>VLOOKUP(Sheet1[[#This Row],[NPDES ID2]],Combined_Sheet__Major_Only___2[[NPDES ID2]:[ECHO BFR]],17,FALSE)</f>
        <v>33.228611000000001</v>
      </c>
      <c r="BB1686">
        <f>VLOOKUP(Sheet1[[#This Row],[NPDES ID2]],Combined_Sheet__Major_Only___2[[NPDES ID2]:[ECHO BFR]],18,FALSE)</f>
        <v>-96.937278000000006</v>
      </c>
      <c r="BC1686" s="2" t="str">
        <f>IF(ISNUMBER(SEARCH("aerobic",$AW1686)),"aerobic","")</f>
        <v>aerobic</v>
      </c>
      <c r="BD1686" s="2" t="str">
        <f>IF(ISNUMBER(SEARCH("anaer",$AW1686)),"anaer","")</f>
        <v/>
      </c>
      <c r="BE1686" s="2" t="str">
        <f>IF(ISNUMBER(SEARCH("thickening",$AZ1686)),"thickening","")</f>
        <v>thickening</v>
      </c>
      <c r="BF1686" s="3" t="str">
        <f>IF(ISNUMBER(SEARCH("airDry",$AW1686)),"airDry","")</f>
        <v/>
      </c>
      <c r="BG1686" s="3" t="str">
        <f>IF(ISNUMBER(SEARCH("heatDry",$AY1686)),"heatDry","")</f>
        <v/>
      </c>
      <c r="BH1686" s="3" t="str">
        <f>IF(AND(ISNUMBER(SEARCH("aerobic",$AW1686)),ISNUMBER(SEARCH("anaer",$AW1686))),"Combined Aer and Anaer.","")</f>
        <v/>
      </c>
    </row>
    <row r="1687" spans="1:60" x14ac:dyDescent="0.25">
      <c r="A1687" s="5">
        <v>2089</v>
      </c>
      <c r="B1687" t="s">
        <v>9821</v>
      </c>
      <c r="C1687">
        <v>1074</v>
      </c>
      <c r="D1687">
        <v>365.3336272210874</v>
      </c>
      <c r="E1687">
        <v>360.93110005452348</v>
      </c>
      <c r="F1687">
        <v>311.03055681596379</v>
      </c>
      <c r="G1687">
        <v>430.79760295645491</v>
      </c>
      <c r="H1687">
        <v>-110.2690591858471</v>
      </c>
      <c r="I1687">
        <v>-111.6488371719814</v>
      </c>
      <c r="J1687">
        <v>-131.03382958285991</v>
      </c>
      <c r="K1687">
        <v>-88.637641120767654</v>
      </c>
      <c r="L1687">
        <v>742.71505735527012</v>
      </c>
      <c r="M1687">
        <v>740.01742350510403</v>
      </c>
      <c r="N1687">
        <v>730.58638729517077</v>
      </c>
      <c r="O1687">
        <v>762.70222765671463</v>
      </c>
      <c r="P1687">
        <v>25.1646300656965</v>
      </c>
      <c r="Q1687">
        <v>25.400446859274719</v>
      </c>
      <c r="R1687">
        <v>20.57240350967901</v>
      </c>
      <c r="S1687">
        <v>29.40153436672805</v>
      </c>
      <c r="T1687">
        <v>56895.167237283269</v>
      </c>
      <c r="U1687">
        <v>56895.263523549773</v>
      </c>
      <c r="V1687">
        <v>56856.16380400952</v>
      </c>
      <c r="W1687">
        <v>56934.313224237492</v>
      </c>
      <c r="X1687">
        <v>3703.0092187882892</v>
      </c>
      <c r="Y1687">
        <v>3716.1011621256898</v>
      </c>
      <c r="Z1687">
        <v>3603.454913384046</v>
      </c>
      <c r="AA1687">
        <v>3764.8210311176199</v>
      </c>
      <c r="AB1687">
        <v>569.17328834605576</v>
      </c>
      <c r="AC1687">
        <v>562.36863460828909</v>
      </c>
      <c r="AD1687">
        <v>495.78966009156289</v>
      </c>
      <c r="AE1687">
        <v>657.87343418282694</v>
      </c>
      <c r="AF1687">
        <v>67.77412272115491</v>
      </c>
      <c r="AG1687">
        <v>67.52830743687349</v>
      </c>
      <c r="AH1687">
        <v>66.667161680108478</v>
      </c>
      <c r="AI1687">
        <v>69.597542541382609</v>
      </c>
      <c r="AJ1687">
        <v>0.60444282861829202</v>
      </c>
      <c r="AK1687">
        <v>0.60444278352664815</v>
      </c>
      <c r="AL1687">
        <v>0.60441793840301039</v>
      </c>
      <c r="AM1687">
        <v>0.60446730408733707</v>
      </c>
      <c r="AN1687">
        <v>0.95723842481816279</v>
      </c>
      <c r="AO1687">
        <v>0.95723842481816301</v>
      </c>
      <c r="AP1687">
        <v>0.95723842481816301</v>
      </c>
      <c r="AQ1687">
        <v>0.95723842481816301</v>
      </c>
      <c r="AR1687">
        <v>16.13661944739124</v>
      </c>
      <c r="AS1687">
        <v>16.136619447391251</v>
      </c>
      <c r="AT1687">
        <v>16.136619447391251</v>
      </c>
      <c r="AU1687">
        <v>16.136619447391251</v>
      </c>
      <c r="AV1687" t="str">
        <f>VLOOKUP(Sheet1[[#This Row],[NPDES ID2]],Combined_Sheet__Major_Only___2[[NPDES ID2]:[ECHO BFR]],3,FALSE)</f>
        <v>TX</v>
      </c>
      <c r="AW1687" t="s">
        <v>41</v>
      </c>
      <c r="AX1687" t="str">
        <f>VLOOKUP(Sheet1[[#This Row],[NPDES ID2]],Combined_Sheet__Major_Only___2[[NPDES ID2]:[ECHO BFR]],27,FALSE)</f>
        <v>-</v>
      </c>
      <c r="AY1687" t="str">
        <f>VLOOKUP(Sheet1[[#This Row],[NPDES ID2]],Combined_Sheet__Major_Only___2[[NPDES ID2]:[ECHO BFR]],28,FALSE)</f>
        <v>-</v>
      </c>
      <c r="AZ1687" t="str">
        <f>VLOOKUP(Sheet1[[#This Row],[NPDES ID2]],Combined_Sheet__Major_Only___2[[NPDES ID2]:[ECHO BFR]],29,FALSE)</f>
        <v>preliminaryOps, thickening</v>
      </c>
      <c r="BA1687">
        <f>VLOOKUP(Sheet1[[#This Row],[NPDES ID2]],Combined_Sheet__Major_Only___2[[NPDES ID2]:[ECHO BFR]],17,FALSE)</f>
        <v>32.996536999999996</v>
      </c>
      <c r="BB1687">
        <f>VLOOKUP(Sheet1[[#This Row],[NPDES ID2]],Combined_Sheet__Major_Only___2[[NPDES ID2]:[ECHO BFR]],18,FALSE)</f>
        <v>-97.032516999999999</v>
      </c>
      <c r="BC1687" s="2" t="str">
        <f>IF(ISNUMBER(SEARCH("aerobic",$AW1687)),"aerobic","")</f>
        <v>aerobic</v>
      </c>
      <c r="BD1687" s="2" t="str">
        <f>IF(ISNUMBER(SEARCH("anaer",$AW1687)),"anaer","")</f>
        <v/>
      </c>
      <c r="BE1687" s="2" t="str">
        <f>IF(ISNUMBER(SEARCH("thickening",$AZ1687)),"thickening","")</f>
        <v>thickening</v>
      </c>
      <c r="BF1687" s="4" t="str">
        <f>IF(ISNUMBER(SEARCH("airDry",$AW1687)),"airDry","")</f>
        <v/>
      </c>
      <c r="BG1687" s="4" t="str">
        <f>IF(ISNUMBER(SEARCH("heatDry",$AY1687)),"heatDry","")</f>
        <v/>
      </c>
      <c r="BH1687" s="4" t="str">
        <f>IF(AND(ISNUMBER(SEARCH("aerobic",$AW1687)),ISNUMBER(SEARCH("anaer",$AW1687))),"Combined Aer and Anaer.","")</f>
        <v/>
      </c>
    </row>
    <row r="1688" spans="1:60" x14ac:dyDescent="0.25">
      <c r="A1688" s="5">
        <v>2470</v>
      </c>
      <c r="B1688" t="s">
        <v>11497</v>
      </c>
      <c r="C1688">
        <v>207</v>
      </c>
      <c r="D1688">
        <v>520.32639656897209</v>
      </c>
      <c r="E1688">
        <v>516.38945075330707</v>
      </c>
      <c r="F1688">
        <v>379.98327915952052</v>
      </c>
      <c r="G1688">
        <v>659.20740417680338</v>
      </c>
      <c r="H1688">
        <v>-138.86021477039759</v>
      </c>
      <c r="I1688">
        <v>-140.09903514596681</v>
      </c>
      <c r="J1688">
        <v>-158.68172955297189</v>
      </c>
      <c r="K1688">
        <v>-116.0147740834269</v>
      </c>
      <c r="L1688">
        <v>155.96005540774561</v>
      </c>
      <c r="M1688">
        <v>155.02808496514899</v>
      </c>
      <c r="N1688">
        <v>151.76846801300499</v>
      </c>
      <c r="O1688">
        <v>162.86677083306799</v>
      </c>
      <c r="P1688">
        <v>6.4501168835937959</v>
      </c>
      <c r="Q1688">
        <v>6.4209318129564128</v>
      </c>
      <c r="R1688">
        <v>5.4116789592649246</v>
      </c>
      <c r="S1688">
        <v>7.2536723462092159</v>
      </c>
      <c r="T1688">
        <v>56893.723938091032</v>
      </c>
      <c r="U1688">
        <v>56893.820221991438</v>
      </c>
      <c r="V1688">
        <v>56854.721463269918</v>
      </c>
      <c r="W1688">
        <v>56932.868963089568</v>
      </c>
      <c r="X1688">
        <v>4477.5795123710186</v>
      </c>
      <c r="Y1688">
        <v>4501.8971992869101</v>
      </c>
      <c r="Z1688">
        <v>4283.292402789988</v>
      </c>
      <c r="AA1688">
        <v>4599.4376113689959</v>
      </c>
      <c r="AB1688">
        <v>856.56692748245678</v>
      </c>
      <c r="AC1688">
        <v>844.68520256235763</v>
      </c>
      <c r="AD1688">
        <v>718.7582913974685</v>
      </c>
      <c r="AE1688">
        <v>1036.411004084249</v>
      </c>
      <c r="AF1688">
        <v>56.065129267122551</v>
      </c>
      <c r="AG1688">
        <v>55.730169697917759</v>
      </c>
      <c r="AH1688">
        <v>54.558282266755498</v>
      </c>
      <c r="AI1688">
        <v>58.547892232957913</v>
      </c>
      <c r="AJ1688">
        <v>0.46148637706810453</v>
      </c>
      <c r="AK1688">
        <v>0.46148636888475297</v>
      </c>
      <c r="AL1688">
        <v>0.46148182739371368</v>
      </c>
      <c r="AM1688">
        <v>0.46149085076988938</v>
      </c>
      <c r="AN1688">
        <v>0.95723740656219103</v>
      </c>
      <c r="AO1688">
        <v>0.95723740656219125</v>
      </c>
      <c r="AP1688">
        <v>0.95723740656219125</v>
      </c>
      <c r="AQ1688">
        <v>0.95723740656219125</v>
      </c>
      <c r="AR1688">
        <v>11.74007628272993</v>
      </c>
      <c r="AS1688">
        <v>11.74007628272993</v>
      </c>
      <c r="AT1688">
        <v>11.74007628272993</v>
      </c>
      <c r="AU1688">
        <v>11.74007628272993</v>
      </c>
      <c r="AV1688" t="str">
        <f>VLOOKUP(Sheet1[[#This Row],[NPDES ID2]],Combined_Sheet__Major_Only___2[[NPDES ID2]:[ECHO BFR]],3,FALSE)</f>
        <v>UT</v>
      </c>
      <c r="AW1688" t="s">
        <v>54</v>
      </c>
      <c r="AX1688" t="str">
        <f>VLOOKUP(Sheet1[[#This Row],[NPDES ID2]],Combined_Sheet__Major_Only___2[[NPDES ID2]:[ECHO BFR]],27,FALSE)</f>
        <v>-</v>
      </c>
      <c r="AY1688" t="str">
        <f>VLOOKUP(Sheet1[[#This Row],[NPDES ID2]],Combined_Sheet__Major_Only___2[[NPDES ID2]:[ECHO BFR]],28,FALSE)</f>
        <v>-</v>
      </c>
      <c r="AZ1688" t="str">
        <f>VLOOKUP(Sheet1[[#This Row],[NPDES ID2]],Combined_Sheet__Major_Only___2[[NPDES ID2]:[ECHO BFR]],29,FALSE)</f>
        <v>thickening</v>
      </c>
      <c r="BA1688">
        <f>VLOOKUP(Sheet1[[#This Row],[NPDES ID2]],Combined_Sheet__Major_Only___2[[NPDES ID2]:[ECHO BFR]],17,FALSE)</f>
        <v>39.996110999999999</v>
      </c>
      <c r="BB1688">
        <f>VLOOKUP(Sheet1[[#This Row],[NPDES ID2]],Combined_Sheet__Major_Only___2[[NPDES ID2]:[ECHO BFR]],18,FALSE)</f>
        <v>-111.789444</v>
      </c>
      <c r="BC1688" s="2" t="str">
        <f>IF(ISNUMBER(SEARCH("aerobic",$AW1688)),"aerobic","")</f>
        <v/>
      </c>
      <c r="BD1688" s="2" t="str">
        <f>IF(ISNUMBER(SEARCH("anaer",$AW1688)),"anaer","")</f>
        <v/>
      </c>
      <c r="BE1688" s="2" t="str">
        <f>IF(ISNUMBER(SEARCH("thickening",$AZ1688)),"thickening","")</f>
        <v>thickening</v>
      </c>
      <c r="BF1688" s="3" t="str">
        <f>IF(ISNUMBER(SEARCH("airDry",$AW1688)),"airDry","")</f>
        <v/>
      </c>
      <c r="BG1688" s="3" t="str">
        <f>IF(ISNUMBER(SEARCH("heatDry",$AY1688)),"heatDry","")</f>
        <v/>
      </c>
      <c r="BH1688" s="3" t="str">
        <f>IF(AND(ISNUMBER(SEARCH("aerobic",$AW1688)),ISNUMBER(SEARCH("anaer",$AW1688))),"Combined Aer and Anaer.","")</f>
        <v/>
      </c>
    </row>
    <row r="1689" spans="1:60" x14ac:dyDescent="0.25">
      <c r="A1689" s="5">
        <v>987</v>
      </c>
      <c r="B1689" t="s">
        <v>4784</v>
      </c>
      <c r="C1689">
        <v>517.42999999999995</v>
      </c>
      <c r="D1689">
        <v>352.17183927547728</v>
      </c>
      <c r="E1689">
        <v>347.29350020404001</v>
      </c>
      <c r="F1689">
        <v>286.66813886512062</v>
      </c>
      <c r="G1689">
        <v>426.60365235984108</v>
      </c>
      <c r="H1689">
        <v>-109.3325805885795</v>
      </c>
      <c r="I1689">
        <v>-110.6960937093065</v>
      </c>
      <c r="J1689">
        <v>-130.14352310116109</v>
      </c>
      <c r="K1689">
        <v>-87.804001143848723</v>
      </c>
      <c r="L1689">
        <v>361.04473700000852</v>
      </c>
      <c r="M1689">
        <v>359.76973651882167</v>
      </c>
      <c r="N1689">
        <v>355.31108029879078</v>
      </c>
      <c r="O1689">
        <v>370.49277624885673</v>
      </c>
      <c r="P1689">
        <v>12.117593574017061</v>
      </c>
      <c r="Q1689">
        <v>12.238597456884721</v>
      </c>
      <c r="R1689">
        <v>9.8941964608516138</v>
      </c>
      <c r="S1689">
        <v>14.19086095311404</v>
      </c>
      <c r="T1689">
        <v>56889.513206702723</v>
      </c>
      <c r="U1689">
        <v>56889.609483700187</v>
      </c>
      <c r="V1689">
        <v>56850.513528104748</v>
      </c>
      <c r="W1689">
        <v>56928.655425258177</v>
      </c>
      <c r="X1689">
        <v>3669.573418901894</v>
      </c>
      <c r="Y1689">
        <v>3682.248256345878</v>
      </c>
      <c r="Z1689">
        <v>3573.5389865737061</v>
      </c>
      <c r="AA1689">
        <v>3729.1399646983032</v>
      </c>
      <c r="AB1689">
        <v>559.31143497532537</v>
      </c>
      <c r="AC1689">
        <v>552.71106573489817</v>
      </c>
      <c r="AD1689">
        <v>487.77647931764812</v>
      </c>
      <c r="AE1689">
        <v>645.40097385489003</v>
      </c>
      <c r="AF1689">
        <v>68.382495579664223</v>
      </c>
      <c r="AG1689">
        <v>68.141175717572835</v>
      </c>
      <c r="AH1689">
        <v>67.296436326802549</v>
      </c>
      <c r="AI1689">
        <v>70.171756421597706</v>
      </c>
      <c r="AJ1689">
        <v>0.61188516607450927</v>
      </c>
      <c r="AK1689">
        <v>0.61188514446921605</v>
      </c>
      <c r="AL1689">
        <v>0.61187318105132138</v>
      </c>
      <c r="AM1689">
        <v>0.61189695109809106</v>
      </c>
      <c r="AN1689">
        <v>0.95723443558957899</v>
      </c>
      <c r="AO1689">
        <v>0.95723443558957888</v>
      </c>
      <c r="AP1689">
        <v>0.95723443558957888</v>
      </c>
      <c r="AQ1689">
        <v>0.95723443558957888</v>
      </c>
      <c r="AR1689">
        <v>16.365981591128271</v>
      </c>
      <c r="AS1689">
        <v>16.365981591128271</v>
      </c>
      <c r="AT1689">
        <v>16.365981591128271</v>
      </c>
      <c r="AU1689">
        <v>16.365981591128271</v>
      </c>
      <c r="AV1689" t="str">
        <f>VLOOKUP(Sheet1[[#This Row],[NPDES ID2]],Combined_Sheet__Major_Only___2[[NPDES ID2]:[ECHO BFR]],3,FALSE)</f>
        <v>PA</v>
      </c>
      <c r="AW1689" t="s">
        <v>12185</v>
      </c>
      <c r="AX1689" t="str">
        <f>VLOOKUP(Sheet1[[#This Row],[NPDES ID2]],Combined_Sheet__Major_Only___2[[NPDES ID2]:[ECHO BFR]],27,FALSE)</f>
        <v>methaneBioCaptureRecover</v>
      </c>
      <c r="AY1689" t="str">
        <f>VLOOKUP(Sheet1[[#This Row],[NPDES ID2]],Combined_Sheet__Major_Only___2[[NPDES ID2]:[ECHO BFR]],28,FALSE)</f>
        <v>pasteurize</v>
      </c>
      <c r="AZ1689" t="str">
        <f>VLOOKUP(Sheet1[[#This Row],[NPDES ID2]],Combined_Sheet__Major_Only___2[[NPDES ID2]:[ECHO BFR]],29,FALSE)</f>
        <v>thickening</v>
      </c>
      <c r="BA1689">
        <f>VLOOKUP(Sheet1[[#This Row],[NPDES ID2]],Combined_Sheet__Major_Only___2[[NPDES ID2]:[ECHO BFR]],17,FALSE)</f>
        <v>40.099167000000001</v>
      </c>
      <c r="BB1689">
        <f>VLOOKUP(Sheet1[[#This Row],[NPDES ID2]],Combined_Sheet__Major_Only___2[[NPDES ID2]:[ECHO BFR]],18,FALSE)</f>
        <v>-76.493611000000001</v>
      </c>
      <c r="BC1689" s="2" t="str">
        <f>IF(ISNUMBER(SEARCH("aerobic",$AW1689)),"aerobic","")</f>
        <v/>
      </c>
      <c r="BD1689" s="2" t="str">
        <f>IF(ISNUMBER(SEARCH("anaer",$AW1689)),"anaer","")</f>
        <v>anaer</v>
      </c>
      <c r="BE1689" s="2" t="str">
        <f>IF(ISNUMBER(SEARCH("thickening",$AZ1689)),"thickening","")</f>
        <v>thickening</v>
      </c>
      <c r="BF1689" s="4" t="str">
        <f>IF(ISNUMBER(SEARCH("airDry",$AW1689)),"airDry","")</f>
        <v/>
      </c>
      <c r="BG1689" s="4" t="str">
        <f>IF(ISNUMBER(SEARCH("heatDry",$AY1689)),"heatDry","")</f>
        <v/>
      </c>
      <c r="BH1689" s="4" t="str">
        <f>IF(AND(ISNUMBER(SEARCH("aerobic",$AW1689)),ISNUMBER(SEARCH("anaer",$AW1689))),"Combined Aer and Anaer.","")</f>
        <v/>
      </c>
    </row>
    <row r="1690" spans="1:60" x14ac:dyDescent="0.25">
      <c r="A1690" s="5">
        <v>2268</v>
      </c>
      <c r="B1690" t="s">
        <v>10609</v>
      </c>
      <c r="C1690">
        <v>480</v>
      </c>
      <c r="D1690">
        <v>361.52405537035889</v>
      </c>
      <c r="E1690">
        <v>357.37233502930479</v>
      </c>
      <c r="F1690">
        <v>291.19185602767431</v>
      </c>
      <c r="G1690">
        <v>440.25779832085948</v>
      </c>
      <c r="H1690">
        <v>-110.1162761707522</v>
      </c>
      <c r="I1690">
        <v>-111.5136408444157</v>
      </c>
      <c r="J1690">
        <v>-130.89717434943151</v>
      </c>
      <c r="K1690">
        <v>-88.554975810376334</v>
      </c>
      <c r="L1690">
        <v>332.74133602735913</v>
      </c>
      <c r="M1690">
        <v>331.54193843745861</v>
      </c>
      <c r="N1690">
        <v>327.34758214166919</v>
      </c>
      <c r="O1690">
        <v>341.62923457375609</v>
      </c>
      <c r="P1690">
        <v>11.245451620284189</v>
      </c>
      <c r="Q1690">
        <v>11.35271601714507</v>
      </c>
      <c r="R1690">
        <v>9.1902712033128768</v>
      </c>
      <c r="S1690">
        <v>13.146794078707201</v>
      </c>
      <c r="T1690">
        <v>56879.409769946222</v>
      </c>
      <c r="U1690">
        <v>56879.506030380457</v>
      </c>
      <c r="V1690">
        <v>56840.416800744097</v>
      </c>
      <c r="W1690">
        <v>56918.545254583652</v>
      </c>
      <c r="X1690">
        <v>3693.0542355907019</v>
      </c>
      <c r="Y1690">
        <v>3706.0266137215881</v>
      </c>
      <c r="Z1690">
        <v>3594.4772248558329</v>
      </c>
      <c r="AA1690">
        <v>3754.2432946943832</v>
      </c>
      <c r="AB1690">
        <v>566.34177805411298</v>
      </c>
      <c r="AC1690">
        <v>559.59242789054883</v>
      </c>
      <c r="AD1690">
        <v>493.48818218524082</v>
      </c>
      <c r="AE1690">
        <v>654.29340589579886</v>
      </c>
      <c r="AF1690">
        <v>67.936074456709605</v>
      </c>
      <c r="AG1690">
        <v>67.691348169015257</v>
      </c>
      <c r="AH1690">
        <v>66.834739106423115</v>
      </c>
      <c r="AI1690">
        <v>69.750524832278373</v>
      </c>
      <c r="AJ1690">
        <v>0.60642388296986705</v>
      </c>
      <c r="AK1690">
        <v>0.60642386292793815</v>
      </c>
      <c r="AL1690">
        <v>0.60641276200058192</v>
      </c>
      <c r="AM1690">
        <v>0.6064348183426983</v>
      </c>
      <c r="AN1690">
        <v>0.95722730520729327</v>
      </c>
      <c r="AO1690">
        <v>0.95722730520729282</v>
      </c>
      <c r="AP1690">
        <v>0.95722730520729282</v>
      </c>
      <c r="AQ1690">
        <v>0.95722730520729282</v>
      </c>
      <c r="AR1690">
        <v>16.198025954985798</v>
      </c>
      <c r="AS1690">
        <v>16.198025954985809</v>
      </c>
      <c r="AT1690">
        <v>16.198025954985809</v>
      </c>
      <c r="AU1690">
        <v>16.198025954985809</v>
      </c>
      <c r="AV1690" t="str">
        <f>VLOOKUP(Sheet1[[#This Row],[NPDES ID2]],Combined_Sheet__Major_Only___2[[NPDES ID2]:[ECHO BFR]],3,FALSE)</f>
        <v>IA</v>
      </c>
      <c r="AW1690" t="s">
        <v>41</v>
      </c>
      <c r="AX1690" t="str">
        <f>VLOOKUP(Sheet1[[#This Row],[NPDES ID2]],Combined_Sheet__Major_Only___2[[NPDES ID2]:[ECHO BFR]],27,FALSE)</f>
        <v>tempSludgeStore</v>
      </c>
      <c r="AY1690" t="str">
        <f>VLOOKUP(Sheet1[[#This Row],[NPDES ID2]],Combined_Sheet__Major_Only___2[[NPDES ID2]:[ECHO BFR]],28,FALSE)</f>
        <v>-</v>
      </c>
      <c r="AZ1690" t="str">
        <f>VLOOKUP(Sheet1[[#This Row],[NPDES ID2]],Combined_Sheet__Major_Only___2[[NPDES ID2]:[ECHO BFR]],29,FALSE)</f>
        <v>thickening</v>
      </c>
      <c r="BA1690">
        <f>VLOOKUP(Sheet1[[#This Row],[NPDES ID2]],Combined_Sheet__Major_Only___2[[NPDES ID2]:[ECHO BFR]],17,FALSE)</f>
        <v>41.864193999999998</v>
      </c>
      <c r="BB1690">
        <f>VLOOKUP(Sheet1[[#This Row],[NPDES ID2]],Combined_Sheet__Major_Only___2[[NPDES ID2]:[ECHO BFR]],18,FALSE)</f>
        <v>-90.177471999999995</v>
      </c>
      <c r="BC1690" s="2" t="str">
        <f>IF(ISNUMBER(SEARCH("aerobic",$AW1690)),"aerobic","")</f>
        <v>aerobic</v>
      </c>
      <c r="BD1690" s="2" t="str">
        <f>IF(ISNUMBER(SEARCH("anaer",$AW1690)),"anaer","")</f>
        <v/>
      </c>
      <c r="BE1690" s="2" t="str">
        <f>IF(ISNUMBER(SEARCH("thickening",$AZ1690)),"thickening","")</f>
        <v>thickening</v>
      </c>
      <c r="BF1690" s="3" t="str">
        <f>IF(ISNUMBER(SEARCH("airDry",$AW1690)),"airDry","")</f>
        <v/>
      </c>
      <c r="BG1690" s="3" t="str">
        <f>IF(ISNUMBER(SEARCH("heatDry",$AY1690)),"heatDry","")</f>
        <v/>
      </c>
      <c r="BH1690" s="3" t="str">
        <f>IF(AND(ISNUMBER(SEARCH("aerobic",$AW1690)),ISNUMBER(SEARCH("anaer",$AW1690))),"Combined Aer and Anaer.","")</f>
        <v/>
      </c>
    </row>
    <row r="1691" spans="1:60" x14ac:dyDescent="0.25">
      <c r="A1691" s="5">
        <v>2555</v>
      </c>
      <c r="B1691" t="s">
        <v>11851</v>
      </c>
      <c r="C1691">
        <v>114.4</v>
      </c>
      <c r="D1691">
        <v>912.75907291081955</v>
      </c>
      <c r="E1691">
        <v>904.23929725147195</v>
      </c>
      <c r="F1691">
        <v>643.65626950173726</v>
      </c>
      <c r="G1691">
        <v>1179.656497755823</v>
      </c>
      <c r="H1691">
        <v>-110.6100198642491</v>
      </c>
      <c r="I1691">
        <v>-112.0278722314718</v>
      </c>
      <c r="J1691">
        <v>-131.3780120630899</v>
      </c>
      <c r="K1691">
        <v>-89.064691597123286</v>
      </c>
      <c r="L1691">
        <v>79.02990251104174</v>
      </c>
      <c r="M1691">
        <v>78.741986849335689</v>
      </c>
      <c r="N1691">
        <v>77.73495055547923</v>
      </c>
      <c r="O1691">
        <v>81.163649796815889</v>
      </c>
      <c r="P1691">
        <v>2.6807602098030641</v>
      </c>
      <c r="Q1691">
        <v>2.7057057396384279</v>
      </c>
      <c r="R1691">
        <v>2.191854201067978</v>
      </c>
      <c r="S1691">
        <v>3.131127639215963</v>
      </c>
      <c r="T1691">
        <v>56868.585400816257</v>
      </c>
      <c r="U1691">
        <v>56868.681643505413</v>
      </c>
      <c r="V1691">
        <v>56829.59961976004</v>
      </c>
      <c r="W1691">
        <v>56907.713671035839</v>
      </c>
      <c r="X1691">
        <v>3705.1426847112311</v>
      </c>
      <c r="Y1691">
        <v>3718.2698656569528</v>
      </c>
      <c r="Z1691">
        <v>3605.2162996883972</v>
      </c>
      <c r="AA1691">
        <v>3767.19391126349</v>
      </c>
      <c r="AB1691">
        <v>570.04035496795518</v>
      </c>
      <c r="AC1691">
        <v>563.20935590457395</v>
      </c>
      <c r="AD1691">
        <v>496.4901565919323</v>
      </c>
      <c r="AE1691">
        <v>658.97781549395688</v>
      </c>
      <c r="AF1691">
        <v>67.700771484659967</v>
      </c>
      <c r="AG1691">
        <v>67.45416639864888</v>
      </c>
      <c r="AH1691">
        <v>66.591433047476741</v>
      </c>
      <c r="AI1691">
        <v>69.528593286119801</v>
      </c>
      <c r="AJ1691">
        <v>0.60354557700240774</v>
      </c>
      <c r="AK1691">
        <v>0.60354557224105498</v>
      </c>
      <c r="AL1691">
        <v>0.6035429265149681</v>
      </c>
      <c r="AM1691">
        <v>0.60354818321435966</v>
      </c>
      <c r="AN1691">
        <v>0.95721966339667619</v>
      </c>
      <c r="AO1691">
        <v>0.95721966339667619</v>
      </c>
      <c r="AP1691">
        <v>0.95721966339667619</v>
      </c>
      <c r="AQ1691">
        <v>0.95721966339667619</v>
      </c>
      <c r="AR1691">
        <v>16.109780873407608</v>
      </c>
      <c r="AS1691">
        <v>16.109780873407619</v>
      </c>
      <c r="AT1691">
        <v>16.109780873407619</v>
      </c>
      <c r="AU1691">
        <v>16.109780873407619</v>
      </c>
      <c r="AV1691" t="str">
        <f>VLOOKUP(Sheet1[[#This Row],[NPDES ID2]],Combined_Sheet__Major_Only___2[[NPDES ID2]:[ECHO BFR]],3,FALSE)</f>
        <v>PA</v>
      </c>
      <c r="AW1691" t="s">
        <v>12185</v>
      </c>
      <c r="AX1691" t="str">
        <f>VLOOKUP(Sheet1[[#This Row],[NPDES ID2]],Combined_Sheet__Major_Only___2[[NPDES ID2]:[ECHO BFR]],27,FALSE)</f>
        <v>methaneBioCaptureRecover, tempSludgeStore</v>
      </c>
      <c r="AY1691" t="str">
        <f>VLOOKUP(Sheet1[[#This Row],[NPDES ID2]],Combined_Sheet__Major_Only___2[[NPDES ID2]:[ECHO BFR]],28,FALSE)</f>
        <v>highTempCompost</v>
      </c>
      <c r="AZ1691" t="str">
        <f>VLOOKUP(Sheet1[[#This Row],[NPDES ID2]],Combined_Sheet__Major_Only___2[[NPDES ID2]:[ECHO BFR]],29,FALSE)</f>
        <v>thickening</v>
      </c>
      <c r="BA1691">
        <f>VLOOKUP(Sheet1[[#This Row],[NPDES ID2]],Combined_Sheet__Major_Only___2[[NPDES ID2]:[ECHO BFR]],17,FALSE)</f>
        <v>40.211224000000001</v>
      </c>
      <c r="BB1691">
        <f>VLOOKUP(Sheet1[[#This Row],[NPDES ID2]],Combined_Sheet__Major_Only___2[[NPDES ID2]:[ECHO BFR]],18,FALSE)</f>
        <v>-77.025962000000007</v>
      </c>
      <c r="BC1691" s="2" t="str">
        <f>IF(ISNUMBER(SEARCH("aerobic",$AW1691)),"aerobic","")</f>
        <v/>
      </c>
      <c r="BD1691" s="2" t="str">
        <f>IF(ISNUMBER(SEARCH("anaer",$AW1691)),"anaer","")</f>
        <v>anaer</v>
      </c>
      <c r="BE1691" s="2" t="str">
        <f>IF(ISNUMBER(SEARCH("thickening",$AZ1691)),"thickening","")</f>
        <v>thickening</v>
      </c>
      <c r="BF1691" s="4" t="str">
        <f>IF(ISNUMBER(SEARCH("airDry",$AW1691)),"airDry","")</f>
        <v/>
      </c>
      <c r="BG1691" s="4" t="str">
        <f>IF(ISNUMBER(SEARCH("heatDry",$AY1691)),"heatDry","")</f>
        <v/>
      </c>
      <c r="BH1691" s="4" t="str">
        <f>IF(AND(ISNUMBER(SEARCH("aerobic",$AW1691)),ISNUMBER(SEARCH("anaer",$AW1691))),"Combined Aer and Anaer.","")</f>
        <v/>
      </c>
    </row>
    <row r="1692" spans="1:60" x14ac:dyDescent="0.25">
      <c r="A1692" s="5">
        <v>1226</v>
      </c>
      <c r="B1692" t="s">
        <v>5869</v>
      </c>
      <c r="C1692">
        <v>229.36293599999999</v>
      </c>
      <c r="D1692">
        <v>530.73311040265196</v>
      </c>
      <c r="E1692">
        <v>527.19345543553914</v>
      </c>
      <c r="F1692">
        <v>392.46162942989753</v>
      </c>
      <c r="G1692">
        <v>668.46491876395828</v>
      </c>
      <c r="H1692">
        <v>-111.28887050220131</v>
      </c>
      <c r="I1692">
        <v>-112.672944686492</v>
      </c>
      <c r="J1692">
        <v>-132.02875813763251</v>
      </c>
      <c r="K1692">
        <v>-89.700427515066124</v>
      </c>
      <c r="L1692">
        <v>157.5182175092653</v>
      </c>
      <c r="M1692">
        <v>156.9338755151901</v>
      </c>
      <c r="N1692">
        <v>154.8901489083419</v>
      </c>
      <c r="O1692">
        <v>161.8486553932716</v>
      </c>
      <c r="P1692">
        <v>5.3765517418997533</v>
      </c>
      <c r="Q1692">
        <v>5.424432448546102</v>
      </c>
      <c r="R1692">
        <v>4.3994847978554557</v>
      </c>
      <c r="S1692">
        <v>6.2701930770818972</v>
      </c>
      <c r="T1692">
        <v>56867.697405171879</v>
      </c>
      <c r="U1692">
        <v>56867.793646405269</v>
      </c>
      <c r="V1692">
        <v>56828.712213807499</v>
      </c>
      <c r="W1692">
        <v>56906.825083544332</v>
      </c>
      <c r="X1692">
        <v>3726.9979505833298</v>
      </c>
      <c r="Y1692">
        <v>3740.4012237989832</v>
      </c>
      <c r="Z1692">
        <v>3624.718062098982</v>
      </c>
      <c r="AA1692">
        <v>3790.5524559602582</v>
      </c>
      <c r="AB1692">
        <v>576.62657262279254</v>
      </c>
      <c r="AC1692">
        <v>569.65480977140282</v>
      </c>
      <c r="AD1692">
        <v>501.83012915959017</v>
      </c>
      <c r="AE1692">
        <v>667.3316643404529</v>
      </c>
      <c r="AF1692">
        <v>67.303540530908407</v>
      </c>
      <c r="AG1692">
        <v>67.053940672523169</v>
      </c>
      <c r="AH1692">
        <v>66.180591195750111</v>
      </c>
      <c r="AI1692">
        <v>69.153731218324268</v>
      </c>
      <c r="AJ1692">
        <v>0.59868695945179717</v>
      </c>
      <c r="AK1692">
        <v>0.59868694989479621</v>
      </c>
      <c r="AL1692">
        <v>0.59868164487388009</v>
      </c>
      <c r="AM1692">
        <v>0.59869218527848378</v>
      </c>
      <c r="AN1692">
        <v>0.95721903636647099</v>
      </c>
      <c r="AO1692">
        <v>0.9572190363664711</v>
      </c>
      <c r="AP1692">
        <v>0.9572190363664711</v>
      </c>
      <c r="AQ1692">
        <v>0.9572190363664711</v>
      </c>
      <c r="AR1692">
        <v>15.9602421928225</v>
      </c>
      <c r="AS1692">
        <v>15.9602421928225</v>
      </c>
      <c r="AT1692">
        <v>15.9602421928225</v>
      </c>
      <c r="AU1692">
        <v>15.9602421928225</v>
      </c>
      <c r="AV1692" t="str">
        <f>VLOOKUP(Sheet1[[#This Row],[NPDES ID2]],Combined_Sheet__Major_Only___2[[NPDES ID2]:[ECHO BFR]],3,FALSE)</f>
        <v>TX</v>
      </c>
      <c r="AW1692" t="s">
        <v>41</v>
      </c>
      <c r="AX1692" t="str">
        <f>VLOOKUP(Sheet1[[#This Row],[NPDES ID2]],Combined_Sheet__Major_Only___2[[NPDES ID2]:[ECHO BFR]],27,FALSE)</f>
        <v>-</v>
      </c>
      <c r="AY1692" t="str">
        <f>VLOOKUP(Sheet1[[#This Row],[NPDES ID2]],Combined_Sheet__Major_Only___2[[NPDES ID2]:[ECHO BFR]],28,FALSE)</f>
        <v>-</v>
      </c>
      <c r="AZ1692" t="str">
        <f>VLOOKUP(Sheet1[[#This Row],[NPDES ID2]],Combined_Sheet__Major_Only___2[[NPDES ID2]:[ECHO BFR]],29,FALSE)</f>
        <v>thickening</v>
      </c>
      <c r="BA1692">
        <f>VLOOKUP(Sheet1[[#This Row],[NPDES ID2]],Combined_Sheet__Major_Only___2[[NPDES ID2]:[ECHO BFR]],17,FALSE)</f>
        <v>29.617820999999999</v>
      </c>
      <c r="BB1692">
        <f>VLOOKUP(Sheet1[[#This Row],[NPDES ID2]],Combined_Sheet__Major_Only___2[[NPDES ID2]:[ECHO BFR]],18,FALSE)</f>
        <v>-95.607229000000004</v>
      </c>
      <c r="BC1692" s="2" t="str">
        <f>IF(ISNUMBER(SEARCH("aerobic",$AW1692)),"aerobic","")</f>
        <v>aerobic</v>
      </c>
      <c r="BD1692" s="2" t="str">
        <f>IF(ISNUMBER(SEARCH("anaer",$AW1692)),"anaer","")</f>
        <v/>
      </c>
      <c r="BE1692" s="2" t="str">
        <f>IF(ISNUMBER(SEARCH("thickening",$AZ1692)),"thickening","")</f>
        <v>thickening</v>
      </c>
      <c r="BF1692" s="3" t="str">
        <f>IF(ISNUMBER(SEARCH("airDry",$AW1692)),"airDry","")</f>
        <v/>
      </c>
      <c r="BG1692" s="3" t="str">
        <f>IF(ISNUMBER(SEARCH("heatDry",$AY1692)),"heatDry","")</f>
        <v/>
      </c>
      <c r="BH1692" s="3" t="str">
        <f>IF(AND(ISNUMBER(SEARCH("aerobic",$AW1692)),ISNUMBER(SEARCH("anaer",$AW1692))),"Combined Aer and Anaer.","")</f>
        <v/>
      </c>
    </row>
    <row r="1693" spans="1:60" x14ac:dyDescent="0.25">
      <c r="A1693" s="5">
        <v>874</v>
      </c>
      <c r="B1693" t="s">
        <v>4266</v>
      </c>
      <c r="C1693">
        <v>864.72</v>
      </c>
      <c r="D1693">
        <v>338.79926498206152</v>
      </c>
      <c r="E1693">
        <v>331.20088363405779</v>
      </c>
      <c r="F1693">
        <v>287.21116577676582</v>
      </c>
      <c r="G1693">
        <v>400.28042728025088</v>
      </c>
      <c r="H1693">
        <v>-107.3219868060031</v>
      </c>
      <c r="I1693">
        <v>-108.6124203557993</v>
      </c>
      <c r="J1693">
        <v>-128.2073601934182</v>
      </c>
      <c r="K1693">
        <v>-85.854486281123641</v>
      </c>
      <c r="L1693">
        <v>613.43936393831575</v>
      </c>
      <c r="M1693">
        <v>611.38509599058739</v>
      </c>
      <c r="N1693">
        <v>604.20261786253855</v>
      </c>
      <c r="O1693">
        <v>628.66050930473568</v>
      </c>
      <c r="P1693">
        <v>20.230023418171989</v>
      </c>
      <c r="Q1693">
        <v>20.465914729528951</v>
      </c>
      <c r="R1693">
        <v>16.480393610857881</v>
      </c>
      <c r="S1693">
        <v>23.796103549515529</v>
      </c>
      <c r="T1693">
        <v>56803.757119010268</v>
      </c>
      <c r="U1693">
        <v>56803.853255422167</v>
      </c>
      <c r="V1693">
        <v>56764.814388513572</v>
      </c>
      <c r="W1693">
        <v>56842.842181324799</v>
      </c>
      <c r="X1693">
        <v>3603.8410906623621</v>
      </c>
      <c r="Y1693">
        <v>3615.735738288045</v>
      </c>
      <c r="Z1693">
        <v>3514.2351739737378</v>
      </c>
      <c r="AA1693">
        <v>3659.3141518049429</v>
      </c>
      <c r="AB1693">
        <v>541.05767881345696</v>
      </c>
      <c r="AC1693">
        <v>534.82685185994205</v>
      </c>
      <c r="AD1693">
        <v>472.83608956027479</v>
      </c>
      <c r="AE1693">
        <v>622.52594655788641</v>
      </c>
      <c r="AF1693">
        <v>69.52446001618128</v>
      </c>
      <c r="AG1693">
        <v>69.291916022265468</v>
      </c>
      <c r="AH1693">
        <v>68.477451575262208</v>
      </c>
      <c r="AI1693">
        <v>71.249201996909946</v>
      </c>
      <c r="AJ1693">
        <v>0.62585840718250774</v>
      </c>
      <c r="AK1693">
        <v>0.62585837106594044</v>
      </c>
      <c r="AL1693">
        <v>0.62583842891099317</v>
      </c>
      <c r="AM1693">
        <v>0.62587805234629279</v>
      </c>
      <c r="AN1693">
        <v>0.95717383858122507</v>
      </c>
      <c r="AO1693">
        <v>0.95717383858122496</v>
      </c>
      <c r="AP1693">
        <v>0.95717383858122496</v>
      </c>
      <c r="AQ1693">
        <v>0.95717383858122496</v>
      </c>
      <c r="AR1693">
        <v>16.79551527935627</v>
      </c>
      <c r="AS1693">
        <v>16.79551527935627</v>
      </c>
      <c r="AT1693">
        <v>16.79551527935627</v>
      </c>
      <c r="AU1693">
        <v>16.79551527935627</v>
      </c>
      <c r="AV1693" t="str">
        <f>VLOOKUP(Sheet1[[#This Row],[NPDES ID2]],Combined_Sheet__Major_Only___2[[NPDES ID2]:[ECHO BFR]],3,FALSE)</f>
        <v>NJ</v>
      </c>
      <c r="AW1693" t="s">
        <v>12185</v>
      </c>
      <c r="AX1693" t="str">
        <f>VLOOKUP(Sheet1[[#This Row],[NPDES ID2]],Combined_Sheet__Major_Only___2[[NPDES ID2]:[ECHO BFR]],27,FALSE)</f>
        <v>-</v>
      </c>
      <c r="AY1693" t="str">
        <f>VLOOKUP(Sheet1[[#This Row],[NPDES ID2]],Combined_Sheet__Major_Only___2[[NPDES ID2]:[ECHO BFR]],28,FALSE)</f>
        <v>-</v>
      </c>
      <c r="AZ1693" t="str">
        <f>VLOOKUP(Sheet1[[#This Row],[NPDES ID2]],Combined_Sheet__Major_Only___2[[NPDES ID2]:[ECHO BFR]],29,FALSE)</f>
        <v>thickening</v>
      </c>
      <c r="BA1693">
        <f>VLOOKUP(Sheet1[[#This Row],[NPDES ID2]],Combined_Sheet__Major_Only___2[[NPDES ID2]:[ECHO BFR]],17,FALSE)</f>
        <v>40.201151000000003</v>
      </c>
      <c r="BB1693">
        <f>VLOOKUP(Sheet1[[#This Row],[NPDES ID2]],Combined_Sheet__Major_Only___2[[NPDES ID2]:[ECHO BFR]],18,FALSE)</f>
        <v>-74.062997999999993</v>
      </c>
      <c r="BC1693" s="2" t="str">
        <f>IF(ISNUMBER(SEARCH("aerobic",$AW1693)),"aerobic","")</f>
        <v/>
      </c>
      <c r="BD1693" s="2" t="str">
        <f>IF(ISNUMBER(SEARCH("anaer",$AW1693)),"anaer","")</f>
        <v>anaer</v>
      </c>
      <c r="BE1693" s="2" t="str">
        <f>IF(ISNUMBER(SEARCH("thickening",$AZ1693)),"thickening","")</f>
        <v>thickening</v>
      </c>
      <c r="BF1693" s="3" t="str">
        <f>IF(ISNUMBER(SEARCH("airDry",$AW1693)),"airDry","")</f>
        <v/>
      </c>
      <c r="BG1693" s="3" t="str">
        <f>IF(ISNUMBER(SEARCH("heatDry",$AY1693)),"heatDry","")</f>
        <v/>
      </c>
      <c r="BH1693" s="3" t="str">
        <f>IF(AND(ISNUMBER(SEARCH("aerobic",$AW1693)),ISNUMBER(SEARCH("anaer",$AW1693))),"Combined Aer and Anaer.","")</f>
        <v/>
      </c>
    </row>
    <row r="1694" spans="1:60" x14ac:dyDescent="0.25">
      <c r="A1694" s="5">
        <v>1231</v>
      </c>
      <c r="B1694" t="s">
        <v>5889</v>
      </c>
      <c r="C1694">
        <v>225.7</v>
      </c>
      <c r="D1694">
        <v>529.58498383731592</v>
      </c>
      <c r="E1694">
        <v>526.117531075442</v>
      </c>
      <c r="F1694">
        <v>391.08596417877328</v>
      </c>
      <c r="G1694">
        <v>667.79155446524624</v>
      </c>
      <c r="H1694">
        <v>-109.7120139047785</v>
      </c>
      <c r="I1694">
        <v>-111.10278254095461</v>
      </c>
      <c r="J1694">
        <v>-130.51297361247089</v>
      </c>
      <c r="K1694">
        <v>-88.196115900258548</v>
      </c>
      <c r="L1694">
        <v>157.06693377083681</v>
      </c>
      <c r="M1694">
        <v>156.50763291876791</v>
      </c>
      <c r="N1694">
        <v>154.55148579756161</v>
      </c>
      <c r="O1694">
        <v>161.21179861845621</v>
      </c>
      <c r="P1694">
        <v>5.2865384310990589</v>
      </c>
      <c r="Q1694">
        <v>5.3383737135630813</v>
      </c>
      <c r="R1694">
        <v>4.3181014296623514</v>
      </c>
      <c r="S1694">
        <v>6.1866193199376216</v>
      </c>
      <c r="T1694">
        <v>56800.585703913683</v>
      </c>
      <c r="U1694">
        <v>56800.681835126466</v>
      </c>
      <c r="V1694">
        <v>56761.645079460679</v>
      </c>
      <c r="W1694">
        <v>56839.668652487118</v>
      </c>
      <c r="X1694">
        <v>3673.6158604622719</v>
      </c>
      <c r="Y1694">
        <v>3686.39018407515</v>
      </c>
      <c r="Z1694">
        <v>3576.6956428910021</v>
      </c>
      <c r="AA1694">
        <v>3733.750312460867</v>
      </c>
      <c r="AB1694">
        <v>561.30955927975356</v>
      </c>
      <c r="AC1694">
        <v>554.65774116309876</v>
      </c>
      <c r="AD1694">
        <v>489.35475075119609</v>
      </c>
      <c r="AE1694">
        <v>648.01195158481733</v>
      </c>
      <c r="AF1694">
        <v>68.199849978769976</v>
      </c>
      <c r="AG1694">
        <v>67.957069654741019</v>
      </c>
      <c r="AH1694">
        <v>67.107578899193584</v>
      </c>
      <c r="AI1694">
        <v>69.99949348274761</v>
      </c>
      <c r="AJ1694">
        <v>0.60965068843354608</v>
      </c>
      <c r="AK1694">
        <v>0.60965067904009884</v>
      </c>
      <c r="AL1694">
        <v>0.60964546443636436</v>
      </c>
      <c r="AM1694">
        <v>0.60965582519033568</v>
      </c>
      <c r="AN1694">
        <v>0.95717159430136023</v>
      </c>
      <c r="AO1694">
        <v>0.95717159430136023</v>
      </c>
      <c r="AP1694">
        <v>0.95717159430136023</v>
      </c>
      <c r="AQ1694">
        <v>0.95717159430136023</v>
      </c>
      <c r="AR1694">
        <v>16.297481773015281</v>
      </c>
      <c r="AS1694">
        <v>16.297481773015289</v>
      </c>
      <c r="AT1694">
        <v>16.297481773015289</v>
      </c>
      <c r="AU1694">
        <v>16.297481773015289</v>
      </c>
      <c r="AV1694" t="str">
        <f>VLOOKUP(Sheet1[[#This Row],[NPDES ID2]],Combined_Sheet__Major_Only___2[[NPDES ID2]:[ECHO BFR]],3,FALSE)</f>
        <v>CA</v>
      </c>
      <c r="AW1694" t="s">
        <v>41</v>
      </c>
      <c r="AX1694" t="str">
        <f>VLOOKUP(Sheet1[[#This Row],[NPDES ID2]],Combined_Sheet__Major_Only___2[[NPDES ID2]:[ECHO BFR]],27,FALSE)</f>
        <v>-</v>
      </c>
      <c r="AY1694" t="str">
        <f>VLOOKUP(Sheet1[[#This Row],[NPDES ID2]],Combined_Sheet__Major_Only___2[[NPDES ID2]:[ECHO BFR]],28,FALSE)</f>
        <v>highTempCompost</v>
      </c>
      <c r="AZ1694" t="str">
        <f>VLOOKUP(Sheet1[[#This Row],[NPDES ID2]],Combined_Sheet__Major_Only___2[[NPDES ID2]:[ECHO BFR]],29,FALSE)</f>
        <v>preliminaryOps, thickening</v>
      </c>
      <c r="BA1694">
        <f>VLOOKUP(Sheet1[[#This Row],[NPDES ID2]],Combined_Sheet__Major_Only___2[[NPDES ID2]:[ECHO BFR]],17,FALSE)</f>
        <v>34.393168000000003</v>
      </c>
      <c r="BB1694">
        <f>VLOOKUP(Sheet1[[#This Row],[NPDES ID2]],Combined_Sheet__Major_Only___2[[NPDES ID2]:[ECHO BFR]],18,FALSE)</f>
        <v>-119.51585</v>
      </c>
      <c r="BC1694" s="2" t="str">
        <f>IF(ISNUMBER(SEARCH("aerobic",$AW1694)),"aerobic","")</f>
        <v>aerobic</v>
      </c>
      <c r="BD1694" s="2" t="str">
        <f>IF(ISNUMBER(SEARCH("anaer",$AW1694)),"anaer","")</f>
        <v/>
      </c>
      <c r="BE1694" s="2" t="str">
        <f>IF(ISNUMBER(SEARCH("thickening",$AZ1694)),"thickening","")</f>
        <v>thickening</v>
      </c>
      <c r="BF1694" s="4" t="str">
        <f>IF(ISNUMBER(SEARCH("airDry",$AW1694)),"airDry","")</f>
        <v/>
      </c>
      <c r="BG1694" s="4" t="str">
        <f>IF(ISNUMBER(SEARCH("heatDry",$AY1694)),"heatDry","")</f>
        <v/>
      </c>
      <c r="BH1694" s="4" t="str">
        <f>IF(AND(ISNUMBER(SEARCH("aerobic",$AW1694)),ISNUMBER(SEARCH("anaer",$AW1694))),"Combined Aer and Anaer.","")</f>
        <v/>
      </c>
    </row>
    <row r="1695" spans="1:60" x14ac:dyDescent="0.25">
      <c r="A1695" s="5">
        <v>1748</v>
      </c>
      <c r="B1695" t="s">
        <v>8189</v>
      </c>
      <c r="C1695">
        <v>25.55</v>
      </c>
      <c r="D1695">
        <v>3713.3855341420058</v>
      </c>
      <c r="E1695">
        <v>3675.993304066345</v>
      </c>
      <c r="F1695">
        <v>2488.1542869223258</v>
      </c>
      <c r="G1695">
        <v>4883.4782793395343</v>
      </c>
      <c r="H1695">
        <v>-110.5480467375175</v>
      </c>
      <c r="I1695">
        <v>-111.9762520744444</v>
      </c>
      <c r="J1695">
        <v>-131.31995107969121</v>
      </c>
      <c r="K1695">
        <v>-89.014950746272177</v>
      </c>
      <c r="L1695">
        <v>17.662608585181371</v>
      </c>
      <c r="M1695">
        <v>17.59839927615818</v>
      </c>
      <c r="N1695">
        <v>17.373806055145181</v>
      </c>
      <c r="O1695">
        <v>18.138475823037531</v>
      </c>
      <c r="P1695">
        <v>0.59869674024382347</v>
      </c>
      <c r="Q1695">
        <v>0.60429611682896855</v>
      </c>
      <c r="R1695">
        <v>0.48946324288676152</v>
      </c>
      <c r="S1695">
        <v>0.69940089862349064</v>
      </c>
      <c r="T1695">
        <v>56792.381930155701</v>
      </c>
      <c r="U1695">
        <v>56792.478047919503</v>
      </c>
      <c r="V1695">
        <v>56753.446753588112</v>
      </c>
      <c r="W1695">
        <v>56831.459410932272</v>
      </c>
      <c r="X1695">
        <v>3697.6322771687251</v>
      </c>
      <c r="Y1695">
        <v>3710.7094097523318</v>
      </c>
      <c r="Z1695">
        <v>3598.1116297834701</v>
      </c>
      <c r="AA1695">
        <v>3759.4268452511569</v>
      </c>
      <c r="AB1695">
        <v>568.51339748742816</v>
      </c>
      <c r="AC1695">
        <v>561.70732307537764</v>
      </c>
      <c r="AD1695">
        <v>495.20650636428729</v>
      </c>
      <c r="AE1695">
        <v>657.12636389004808</v>
      </c>
      <c r="AF1695">
        <v>67.747065576453807</v>
      </c>
      <c r="AG1695">
        <v>67.500791317413615</v>
      </c>
      <c r="AH1695">
        <v>66.639323946660426</v>
      </c>
      <c r="AI1695">
        <v>69.572301152959881</v>
      </c>
      <c r="AJ1695">
        <v>0.60411184423434994</v>
      </c>
      <c r="AK1695">
        <v>0.60411184317260891</v>
      </c>
      <c r="AL1695">
        <v>0.60411125273362887</v>
      </c>
      <c r="AM1695">
        <v>0.60411242585196911</v>
      </c>
      <c r="AN1695">
        <v>0.95716578773713923</v>
      </c>
      <c r="AO1695">
        <v>0.9571657877371389</v>
      </c>
      <c r="AP1695">
        <v>0.9571657877371389</v>
      </c>
      <c r="AQ1695">
        <v>0.9571657877371389</v>
      </c>
      <c r="AR1695">
        <v>16.127269234683961</v>
      </c>
      <c r="AS1695">
        <v>16.127269234683951</v>
      </c>
      <c r="AT1695">
        <v>16.127269234683951</v>
      </c>
      <c r="AU1695">
        <v>16.127269234683951</v>
      </c>
      <c r="AV1695" t="str">
        <f>VLOOKUP(Sheet1[[#This Row],[NPDES ID2]],Combined_Sheet__Major_Only___2[[NPDES ID2]:[ECHO BFR]],3,FALSE)</f>
        <v>MO</v>
      </c>
      <c r="AW1695" t="s">
        <v>41</v>
      </c>
      <c r="AX1695" t="str">
        <f>VLOOKUP(Sheet1[[#This Row],[NPDES ID2]],Combined_Sheet__Major_Only___2[[NPDES ID2]:[ECHO BFR]],27,FALSE)</f>
        <v>-</v>
      </c>
      <c r="AY1695" t="str">
        <f>VLOOKUP(Sheet1[[#This Row],[NPDES ID2]],Combined_Sheet__Major_Only___2[[NPDES ID2]:[ECHO BFR]],28,FALSE)</f>
        <v>-</v>
      </c>
      <c r="AZ1695" t="str">
        <f>VLOOKUP(Sheet1[[#This Row],[NPDES ID2]],Combined_Sheet__Major_Only___2[[NPDES ID2]:[ECHO BFR]],29,FALSE)</f>
        <v>thickening</v>
      </c>
      <c r="BA1695">
        <f>VLOOKUP(Sheet1[[#This Row],[NPDES ID2]],Combined_Sheet__Major_Only___2[[NPDES ID2]:[ECHO BFR]],17,FALSE)</f>
        <v>39.017888999999997</v>
      </c>
      <c r="BB1695">
        <f>VLOOKUP(Sheet1[[#This Row],[NPDES ID2]],Combined_Sheet__Major_Only___2[[NPDES ID2]:[ECHO BFR]],18,FALSE)</f>
        <v>-93.981471999999997</v>
      </c>
      <c r="BC1695" s="2" t="str">
        <f>IF(ISNUMBER(SEARCH("aerobic",$AW1695)),"aerobic","")</f>
        <v>aerobic</v>
      </c>
      <c r="BD1695" s="2" t="str">
        <f>IF(ISNUMBER(SEARCH("anaer",$AW1695)),"anaer","")</f>
        <v/>
      </c>
      <c r="BE1695" s="2" t="str">
        <f>IF(ISNUMBER(SEARCH("thickening",$AZ1695)),"thickening","")</f>
        <v>thickening</v>
      </c>
      <c r="BF1695" s="3" t="str">
        <f>IF(ISNUMBER(SEARCH("airDry",$AW1695)),"airDry","")</f>
        <v/>
      </c>
      <c r="BG1695" s="3" t="str">
        <f>IF(ISNUMBER(SEARCH("heatDry",$AY1695)),"heatDry","")</f>
        <v/>
      </c>
      <c r="BH1695" s="3" t="str">
        <f>IF(AND(ISNUMBER(SEARCH("aerobic",$AW1695)),ISNUMBER(SEARCH("anaer",$AW1695))),"Combined Aer and Anaer.","")</f>
        <v/>
      </c>
    </row>
    <row r="1696" spans="1:60" x14ac:dyDescent="0.25">
      <c r="A1696" s="5">
        <v>1814</v>
      </c>
      <c r="B1696" t="s">
        <v>8579</v>
      </c>
      <c r="C1696">
        <v>531.11</v>
      </c>
      <c r="D1696">
        <v>321.4719855822687</v>
      </c>
      <c r="E1696">
        <v>318.1187260516067</v>
      </c>
      <c r="F1696">
        <v>260.44552371309533</v>
      </c>
      <c r="G1696">
        <v>392.46081844144459</v>
      </c>
      <c r="H1696">
        <v>-138.33848749457451</v>
      </c>
      <c r="I1696">
        <v>-139.64133521507239</v>
      </c>
      <c r="J1696">
        <v>-158.30169121722579</v>
      </c>
      <c r="K1696">
        <v>-115.45376683624561</v>
      </c>
      <c r="L1696">
        <v>403.77281324876782</v>
      </c>
      <c r="M1696">
        <v>401.37745349069388</v>
      </c>
      <c r="N1696">
        <v>393.00075021690873</v>
      </c>
      <c r="O1696">
        <v>421.52315959287341</v>
      </c>
      <c r="P1696">
        <v>16.642686661740459</v>
      </c>
      <c r="Q1696">
        <v>16.575505494767729</v>
      </c>
      <c r="R1696">
        <v>13.957378514273181</v>
      </c>
      <c r="S1696">
        <v>18.72854350646988</v>
      </c>
      <c r="T1696">
        <v>56733.171547438593</v>
      </c>
      <c r="U1696">
        <v>56733.267568134943</v>
      </c>
      <c r="V1696">
        <v>56694.275690748596</v>
      </c>
      <c r="W1696">
        <v>56772.209564627308</v>
      </c>
      <c r="X1696">
        <v>4450.5441385084159</v>
      </c>
      <c r="Y1696">
        <v>4474.5544465975709</v>
      </c>
      <c r="Z1696">
        <v>4258.7835279254132</v>
      </c>
      <c r="AA1696">
        <v>4570.7737615650358</v>
      </c>
      <c r="AB1696">
        <v>847.55076699605775</v>
      </c>
      <c r="AC1696">
        <v>835.77337012221506</v>
      </c>
      <c r="AD1696">
        <v>711.80658858328513</v>
      </c>
      <c r="AE1696">
        <v>1024.366526154854</v>
      </c>
      <c r="AF1696">
        <v>56.247057405272933</v>
      </c>
      <c r="AG1696">
        <v>55.9135512230323</v>
      </c>
      <c r="AH1696">
        <v>54.746369396683868</v>
      </c>
      <c r="AI1696">
        <v>58.719516069098972</v>
      </c>
      <c r="AJ1696">
        <v>0.46370282368251181</v>
      </c>
      <c r="AK1696">
        <v>0.46370280260126667</v>
      </c>
      <c r="AL1696">
        <v>0.4636911443683302</v>
      </c>
      <c r="AM1696">
        <v>0.46371430817261811</v>
      </c>
      <c r="AN1696">
        <v>0.95712383237450449</v>
      </c>
      <c r="AO1696">
        <v>0.95712383237450427</v>
      </c>
      <c r="AP1696">
        <v>0.95712383237450427</v>
      </c>
      <c r="AQ1696">
        <v>0.95712383237450427</v>
      </c>
      <c r="AR1696">
        <v>11.808008878806501</v>
      </c>
      <c r="AS1696">
        <v>11.808008878806501</v>
      </c>
      <c r="AT1696">
        <v>11.808008878806501</v>
      </c>
      <c r="AU1696">
        <v>11.808008878806501</v>
      </c>
      <c r="AV1696" t="str">
        <f>VLOOKUP(Sheet1[[#This Row],[NPDES ID2]],Combined_Sheet__Major_Only___2[[NPDES ID2]:[ECHO BFR]],3,FALSE)</f>
        <v>OH</v>
      </c>
      <c r="AW1696" t="s">
        <v>54</v>
      </c>
      <c r="AX1696" t="str">
        <f>VLOOKUP(Sheet1[[#This Row],[NPDES ID2]],Combined_Sheet__Major_Only___2[[NPDES ID2]:[ECHO BFR]],27,FALSE)</f>
        <v>-</v>
      </c>
      <c r="AY1696" t="str">
        <f>VLOOKUP(Sheet1[[#This Row],[NPDES ID2]],Combined_Sheet__Major_Only___2[[NPDES ID2]:[ECHO BFR]],28,FALSE)</f>
        <v>-</v>
      </c>
      <c r="AZ1696" t="str">
        <f>VLOOKUP(Sheet1[[#This Row],[NPDES ID2]],Combined_Sheet__Major_Only___2[[NPDES ID2]:[ECHO BFR]],29,FALSE)</f>
        <v>thickening</v>
      </c>
      <c r="BA1696">
        <f>VLOOKUP(Sheet1[[#This Row],[NPDES ID2]],Combined_Sheet__Major_Only___2[[NPDES ID2]:[ECHO BFR]],17,FALSE)</f>
        <v>39.215800000000002</v>
      </c>
      <c r="BB1696">
        <f>VLOOKUP(Sheet1[[#This Row],[NPDES ID2]],Combined_Sheet__Major_Only___2[[NPDES ID2]:[ECHO BFR]],18,FALSE)</f>
        <v>-84.693759999999997</v>
      </c>
      <c r="BC1696" s="2" t="str">
        <f>IF(ISNUMBER(SEARCH("aerobic",$AW1696)),"aerobic","")</f>
        <v/>
      </c>
      <c r="BD1696" s="2" t="str">
        <f>IF(ISNUMBER(SEARCH("anaer",$AW1696)),"anaer","")</f>
        <v/>
      </c>
      <c r="BE1696" s="2" t="str">
        <f>IF(ISNUMBER(SEARCH("thickening",$AZ1696)),"thickening","")</f>
        <v>thickening</v>
      </c>
      <c r="BF1696" s="3" t="str">
        <f>IF(ISNUMBER(SEARCH("airDry",$AW1696)),"airDry","")</f>
        <v/>
      </c>
      <c r="BG1696" s="3" t="str">
        <f>IF(ISNUMBER(SEARCH("heatDry",$AY1696)),"heatDry","")</f>
        <v/>
      </c>
      <c r="BH1696" s="3" t="str">
        <f>IF(AND(ISNUMBER(SEARCH("aerobic",$AW1696)),ISNUMBER(SEARCH("anaer",$AW1696))),"Combined Aer and Anaer.","")</f>
        <v/>
      </c>
    </row>
    <row r="1697" spans="1:60" x14ac:dyDescent="0.25">
      <c r="A1697" s="5">
        <v>1951</v>
      </c>
      <c r="B1697" t="s">
        <v>9198</v>
      </c>
      <c r="C1697">
        <v>2400.1999999999998</v>
      </c>
      <c r="D1697">
        <v>563.44441202347468</v>
      </c>
      <c r="E1697">
        <v>558.85733859910465</v>
      </c>
      <c r="F1697">
        <v>461.2667517646214</v>
      </c>
      <c r="G1697">
        <v>655.43852696744625</v>
      </c>
      <c r="H1697">
        <v>-110.1497702784751</v>
      </c>
      <c r="I1697">
        <v>-111.6050492297895</v>
      </c>
      <c r="J1697">
        <v>-130.89635406003379</v>
      </c>
      <c r="K1697">
        <v>-88.382852426405279</v>
      </c>
      <c r="L1697">
        <v>1657.3201341875631</v>
      </c>
      <c r="M1697">
        <v>1651.270595385603</v>
      </c>
      <c r="N1697">
        <v>1630.1347796648649</v>
      </c>
      <c r="O1697">
        <v>1702.1265538317559</v>
      </c>
      <c r="P1697">
        <v>56.240183442374338</v>
      </c>
      <c r="Q1697">
        <v>56.76099675661073</v>
      </c>
      <c r="R1697">
        <v>45.986769393277989</v>
      </c>
      <c r="S1697">
        <v>65.686888161172064</v>
      </c>
      <c r="T1697">
        <v>56717.378974222753</v>
      </c>
      <c r="U1697">
        <v>56717.474969029303</v>
      </c>
      <c r="V1697">
        <v>56678.493604917167</v>
      </c>
      <c r="W1697">
        <v>56756.40646569668</v>
      </c>
      <c r="X1697">
        <v>3697.0497957553912</v>
      </c>
      <c r="Y1697">
        <v>3710.1810289032551</v>
      </c>
      <c r="Z1697">
        <v>3597.2130808747579</v>
      </c>
      <c r="AA1697">
        <v>3759.0459117566788</v>
      </c>
      <c r="AB1697">
        <v>569.1029464569117</v>
      </c>
      <c r="AC1697">
        <v>562.29061904697323</v>
      </c>
      <c r="AD1697">
        <v>495.61012034782328</v>
      </c>
      <c r="AE1697">
        <v>658.01260346952813</v>
      </c>
      <c r="AF1697">
        <v>67.675192737374431</v>
      </c>
      <c r="AG1697">
        <v>67.428943824560491</v>
      </c>
      <c r="AH1697">
        <v>66.564662068393872</v>
      </c>
      <c r="AI1697">
        <v>69.503826110215869</v>
      </c>
      <c r="AJ1697">
        <v>0.60323274106884206</v>
      </c>
      <c r="AK1697">
        <v>0.60323263929001869</v>
      </c>
      <c r="AL1697">
        <v>0.60317720522198059</v>
      </c>
      <c r="AM1697">
        <v>0.60328735471927508</v>
      </c>
      <c r="AN1697">
        <v>0.95711262816660725</v>
      </c>
      <c r="AO1697">
        <v>0.9571126281666068</v>
      </c>
      <c r="AP1697">
        <v>0.9571126281666068</v>
      </c>
      <c r="AQ1697">
        <v>0.9571126281666068</v>
      </c>
      <c r="AR1697">
        <v>16.098350437210801</v>
      </c>
      <c r="AS1697">
        <v>16.098350437210801</v>
      </c>
      <c r="AT1697">
        <v>16.098350437210801</v>
      </c>
      <c r="AU1697">
        <v>16.098350437210801</v>
      </c>
      <c r="AV1697" t="str">
        <f>VLOOKUP(Sheet1[[#This Row],[NPDES ID2]],Combined_Sheet__Major_Only___2[[NPDES ID2]:[ECHO BFR]],3,FALSE)</f>
        <v>PA</v>
      </c>
      <c r="AW1697" t="s">
        <v>12185</v>
      </c>
      <c r="AX1697" t="str">
        <f>VLOOKUP(Sheet1[[#This Row],[NPDES ID2]],Combined_Sheet__Major_Only___2[[NPDES ID2]:[ECHO BFR]],27,FALSE)</f>
        <v>methaneBioCaptureRecover</v>
      </c>
      <c r="AY1697" t="str">
        <f>VLOOKUP(Sheet1[[#This Row],[NPDES ID2]],Combined_Sheet__Major_Only___2[[NPDES ID2]:[ECHO BFR]],28,FALSE)</f>
        <v>-</v>
      </c>
      <c r="AZ1697" t="str">
        <f>VLOOKUP(Sheet1[[#This Row],[NPDES ID2]],Combined_Sheet__Major_Only___2[[NPDES ID2]:[ECHO BFR]],29,FALSE)</f>
        <v>thickening</v>
      </c>
      <c r="BA1697">
        <f>VLOOKUP(Sheet1[[#This Row],[NPDES ID2]],Combined_Sheet__Major_Only___2[[NPDES ID2]:[ECHO BFR]],17,FALSE)</f>
        <v>40.601666999999999</v>
      </c>
      <c r="BB1697">
        <f>VLOOKUP(Sheet1[[#This Row],[NPDES ID2]],Combined_Sheet__Major_Only___2[[NPDES ID2]:[ECHO BFR]],18,FALSE)</f>
        <v>-75.453333000000001</v>
      </c>
      <c r="BC1697" s="2" t="str">
        <f>IF(ISNUMBER(SEARCH("aerobic",$AW1697)),"aerobic","")</f>
        <v/>
      </c>
      <c r="BD1697" s="2" t="str">
        <f>IF(ISNUMBER(SEARCH("anaer",$AW1697)),"anaer","")</f>
        <v>anaer</v>
      </c>
      <c r="BE1697" s="2" t="str">
        <f>IF(ISNUMBER(SEARCH("thickening",$AZ1697)),"thickening","")</f>
        <v>thickening</v>
      </c>
      <c r="BF1697" s="4" t="str">
        <f>IF(ISNUMBER(SEARCH("airDry",$AW1697)),"airDry","")</f>
        <v/>
      </c>
      <c r="BG1697" s="4" t="str">
        <f>IF(ISNUMBER(SEARCH("heatDry",$AY1697)),"heatDry","")</f>
        <v/>
      </c>
      <c r="BH1697" s="4" t="str">
        <f>IF(AND(ISNUMBER(SEARCH("aerobic",$AW1697)),ISNUMBER(SEARCH("anaer",$AW1697))),"Combined Aer and Anaer.","")</f>
        <v/>
      </c>
    </row>
    <row r="1698" spans="1:60" x14ac:dyDescent="0.25">
      <c r="A1698" s="5">
        <v>1141</v>
      </c>
      <c r="B1698" t="s">
        <v>5481</v>
      </c>
      <c r="C1698">
        <v>303.66000000000003</v>
      </c>
      <c r="D1698">
        <v>438.34682229724172</v>
      </c>
      <c r="E1698">
        <v>436.2788631038037</v>
      </c>
      <c r="F1698">
        <v>334.73133929071088</v>
      </c>
      <c r="G1698">
        <v>540.76040700206875</v>
      </c>
      <c r="H1698">
        <v>-109.4774327443121</v>
      </c>
      <c r="I1698">
        <v>-110.8553768981903</v>
      </c>
      <c r="J1698">
        <v>-130.2862646777256</v>
      </c>
      <c r="K1698">
        <v>-87.964317477902554</v>
      </c>
      <c r="L1698">
        <v>211.70854573442219</v>
      </c>
      <c r="M1698">
        <v>210.9589987227761</v>
      </c>
      <c r="N1698">
        <v>208.3375685940936</v>
      </c>
      <c r="O1698">
        <v>217.2631718278694</v>
      </c>
      <c r="P1698">
        <v>7.1117760494013034</v>
      </c>
      <c r="Q1698">
        <v>7.1823987957166828</v>
      </c>
      <c r="R1698">
        <v>5.8075214510879256</v>
      </c>
      <c r="S1698">
        <v>8.3266783642727198</v>
      </c>
      <c r="T1698">
        <v>56715.702448174823</v>
      </c>
      <c r="U1698">
        <v>56715.798440232931</v>
      </c>
      <c r="V1698">
        <v>56676.818192200997</v>
      </c>
      <c r="W1698">
        <v>56754.728822247896</v>
      </c>
      <c r="X1698">
        <v>3661.3876622893981</v>
      </c>
      <c r="Y1698">
        <v>3674.059903872419</v>
      </c>
      <c r="Z1698">
        <v>3565.3257286044359</v>
      </c>
      <c r="AA1698">
        <v>3720.9770359784461</v>
      </c>
      <c r="AB1698">
        <v>558.48713978075091</v>
      </c>
      <c r="AC1698">
        <v>551.88728605981237</v>
      </c>
      <c r="AD1698">
        <v>487.00875525422367</v>
      </c>
      <c r="AE1698">
        <v>644.54061214810611</v>
      </c>
      <c r="AF1698">
        <v>68.325437895130321</v>
      </c>
      <c r="AG1698">
        <v>68.083632092530408</v>
      </c>
      <c r="AH1698">
        <v>67.237455128486346</v>
      </c>
      <c r="AI1698">
        <v>70.117976292416571</v>
      </c>
      <c r="AJ1698">
        <v>0.61118711079201493</v>
      </c>
      <c r="AK1698">
        <v>0.61118709815748073</v>
      </c>
      <c r="AL1698">
        <v>0.61118008903815968</v>
      </c>
      <c r="AM1698">
        <v>0.61119401530626949</v>
      </c>
      <c r="AN1698">
        <v>0.95711143839366952</v>
      </c>
      <c r="AO1698">
        <v>0.95711143839366974</v>
      </c>
      <c r="AP1698">
        <v>0.95711143839366974</v>
      </c>
      <c r="AQ1698">
        <v>0.95711143839366974</v>
      </c>
      <c r="AR1698">
        <v>16.344679573941441</v>
      </c>
      <c r="AS1698">
        <v>16.344679573941441</v>
      </c>
      <c r="AT1698">
        <v>16.344679573941441</v>
      </c>
      <c r="AU1698">
        <v>16.344679573941441</v>
      </c>
      <c r="AV1698" t="str">
        <f>VLOOKUP(Sheet1[[#This Row],[NPDES ID2]],Combined_Sheet__Major_Only___2[[NPDES ID2]:[ECHO BFR]],3,FALSE)</f>
        <v>TX</v>
      </c>
      <c r="AW1698" t="s">
        <v>41</v>
      </c>
      <c r="AX1698" t="str">
        <f>VLOOKUP(Sheet1[[#This Row],[NPDES ID2]],Combined_Sheet__Major_Only___2[[NPDES ID2]:[ECHO BFR]],27,FALSE)</f>
        <v>-</v>
      </c>
      <c r="AY1698" t="str">
        <f>VLOOKUP(Sheet1[[#This Row],[NPDES ID2]],Combined_Sheet__Major_Only___2[[NPDES ID2]:[ECHO BFR]],28,FALSE)</f>
        <v>-</v>
      </c>
      <c r="AZ1698" t="str">
        <f>VLOOKUP(Sheet1[[#This Row],[NPDES ID2]],Combined_Sheet__Major_Only___2[[NPDES ID2]:[ECHO BFR]],29,FALSE)</f>
        <v>thickening</v>
      </c>
      <c r="BA1698">
        <f>VLOOKUP(Sheet1[[#This Row],[NPDES ID2]],Combined_Sheet__Major_Only___2[[NPDES ID2]:[ECHO BFR]],17,FALSE)</f>
        <v>30.502669999999998</v>
      </c>
      <c r="BB1698">
        <f>VLOOKUP(Sheet1[[#This Row],[NPDES ID2]],Combined_Sheet__Major_Only___2[[NPDES ID2]:[ECHO BFR]],18,FALSE)</f>
        <v>-97.523719999999997</v>
      </c>
      <c r="BC1698" s="2" t="str">
        <f>IF(ISNUMBER(SEARCH("aerobic",$AW1698)),"aerobic","")</f>
        <v>aerobic</v>
      </c>
      <c r="BD1698" s="2" t="str">
        <f>IF(ISNUMBER(SEARCH("anaer",$AW1698)),"anaer","")</f>
        <v/>
      </c>
      <c r="BE1698" s="2" t="str">
        <f>IF(ISNUMBER(SEARCH("thickening",$AZ1698)),"thickening","")</f>
        <v>thickening</v>
      </c>
      <c r="BF1698" s="4" t="str">
        <f>IF(ISNUMBER(SEARCH("airDry",$AW1698)),"airDry","")</f>
        <v/>
      </c>
      <c r="BG1698" s="4" t="str">
        <f>IF(ISNUMBER(SEARCH("heatDry",$AY1698)),"heatDry","")</f>
        <v/>
      </c>
      <c r="BH1698" s="4" t="str">
        <f>IF(AND(ISNUMBER(SEARCH("aerobic",$AW1698)),ISNUMBER(SEARCH("anaer",$AW1698))),"Combined Aer and Anaer.","")</f>
        <v/>
      </c>
    </row>
    <row r="1699" spans="1:60" x14ac:dyDescent="0.25">
      <c r="A1699" s="5">
        <v>219</v>
      </c>
      <c r="B1699" t="s">
        <v>1148</v>
      </c>
      <c r="C1699">
        <v>2738</v>
      </c>
      <c r="D1699">
        <v>621.51248271061422</v>
      </c>
      <c r="E1699">
        <v>617.02759283051637</v>
      </c>
      <c r="F1699">
        <v>507.72576234220719</v>
      </c>
      <c r="G1699">
        <v>721.30197103533237</v>
      </c>
      <c r="H1699">
        <v>-110.1413932409838</v>
      </c>
      <c r="I1699">
        <v>-111.6154163481886</v>
      </c>
      <c r="J1699">
        <v>-130.8824343997548</v>
      </c>
      <c r="K1699">
        <v>-88.3386937932558</v>
      </c>
      <c r="L1699">
        <v>1889.4818316965</v>
      </c>
      <c r="M1699">
        <v>1882.5721402383469</v>
      </c>
      <c r="N1699">
        <v>1858.4350763707739</v>
      </c>
      <c r="O1699">
        <v>1940.6545505002421</v>
      </c>
      <c r="P1699">
        <v>64.156530267121752</v>
      </c>
      <c r="Q1699">
        <v>64.748027996556232</v>
      </c>
      <c r="R1699">
        <v>52.464001318866181</v>
      </c>
      <c r="S1699">
        <v>74.922784268522747</v>
      </c>
      <c r="T1699">
        <v>56683.004205109843</v>
      </c>
      <c r="U1699">
        <v>56683.10014356357</v>
      </c>
      <c r="V1699">
        <v>56644.141663079667</v>
      </c>
      <c r="W1699">
        <v>56722.008785876918</v>
      </c>
      <c r="X1699">
        <v>3696.9365685541129</v>
      </c>
      <c r="Y1699">
        <v>3710.0890587213689</v>
      </c>
      <c r="Z1699">
        <v>3596.9341829736131</v>
      </c>
      <c r="AA1699">
        <v>3759.0391669284581</v>
      </c>
      <c r="AB1699">
        <v>569.40316652413549</v>
      </c>
      <c r="AC1699">
        <v>562.5831070793098</v>
      </c>
      <c r="AD1699">
        <v>495.82893964007508</v>
      </c>
      <c r="AE1699">
        <v>658.43923857645041</v>
      </c>
      <c r="AF1699">
        <v>67.637271967812779</v>
      </c>
      <c r="AG1699">
        <v>67.390815711361512</v>
      </c>
      <c r="AH1699">
        <v>66.525396694360253</v>
      </c>
      <c r="AI1699">
        <v>69.467950804425428</v>
      </c>
      <c r="AJ1699">
        <v>0.60276890939196215</v>
      </c>
      <c r="AK1699">
        <v>0.60276879298283514</v>
      </c>
      <c r="AL1699">
        <v>0.60270557641675593</v>
      </c>
      <c r="AM1699">
        <v>0.60283119162854737</v>
      </c>
      <c r="AN1699">
        <v>0.95708822036777175</v>
      </c>
      <c r="AO1699">
        <v>0.95708822036777175</v>
      </c>
      <c r="AP1699">
        <v>0.95708822036777175</v>
      </c>
      <c r="AQ1699">
        <v>0.95708822036777175</v>
      </c>
      <c r="AR1699">
        <v>16.08381677378571</v>
      </c>
      <c r="AS1699">
        <v>16.08381677378571</v>
      </c>
      <c r="AT1699">
        <v>16.08381677378571</v>
      </c>
      <c r="AU1699">
        <v>16.08381677378571</v>
      </c>
      <c r="AV1699" t="str">
        <f>VLOOKUP(Sheet1[[#This Row],[NPDES ID2]],Combined_Sheet__Major_Only___2[[NPDES ID2]:[ECHO BFR]],3,FALSE)</f>
        <v>TX</v>
      </c>
      <c r="AW1699" t="s">
        <v>41</v>
      </c>
      <c r="AX1699" t="str">
        <f>VLOOKUP(Sheet1[[#This Row],[NPDES ID2]],Combined_Sheet__Major_Only___2[[NPDES ID2]:[ECHO BFR]],27,FALSE)</f>
        <v>-</v>
      </c>
      <c r="AY1699" t="str">
        <f>VLOOKUP(Sheet1[[#This Row],[NPDES ID2]],Combined_Sheet__Major_Only___2[[NPDES ID2]:[ECHO BFR]],28,FALSE)</f>
        <v>-</v>
      </c>
      <c r="AZ1699" t="str">
        <f>VLOOKUP(Sheet1[[#This Row],[NPDES ID2]],Combined_Sheet__Major_Only___2[[NPDES ID2]:[ECHO BFR]],29,FALSE)</f>
        <v>thickening</v>
      </c>
      <c r="BA1699">
        <f>VLOOKUP(Sheet1[[#This Row],[NPDES ID2]],Combined_Sheet__Major_Only___2[[NPDES ID2]:[ECHO BFR]],17,FALSE)</f>
        <v>33.056669999999997</v>
      </c>
      <c r="BB1699">
        <f>VLOOKUP(Sheet1[[#This Row],[NPDES ID2]],Combined_Sheet__Major_Only___2[[NPDES ID2]:[ECHO BFR]],18,FALSE)</f>
        <v>-96.978430000000003</v>
      </c>
      <c r="BC1699" s="2" t="str">
        <f>IF(ISNUMBER(SEARCH("aerobic",$AW1699)),"aerobic","")</f>
        <v>aerobic</v>
      </c>
      <c r="BD1699" s="2" t="str">
        <f>IF(ISNUMBER(SEARCH("anaer",$AW1699)),"anaer","")</f>
        <v/>
      </c>
      <c r="BE1699" s="2" t="str">
        <f>IF(ISNUMBER(SEARCH("thickening",$AZ1699)),"thickening","")</f>
        <v>thickening</v>
      </c>
      <c r="BF1699" s="4" t="str">
        <f>IF(ISNUMBER(SEARCH("airDry",$AW1699)),"airDry","")</f>
        <v/>
      </c>
      <c r="BG1699" s="4" t="str">
        <f>IF(ISNUMBER(SEARCH("heatDry",$AY1699)),"heatDry","")</f>
        <v/>
      </c>
      <c r="BH1699" s="4" t="str">
        <f>IF(AND(ISNUMBER(SEARCH("aerobic",$AW1699)),ISNUMBER(SEARCH("anaer",$AW1699))),"Combined Aer and Anaer.","")</f>
        <v/>
      </c>
    </row>
    <row r="1700" spans="1:60" x14ac:dyDescent="0.25">
      <c r="A1700" s="5">
        <v>1407</v>
      </c>
      <c r="B1700" t="s">
        <v>6667</v>
      </c>
      <c r="C1700">
        <v>138</v>
      </c>
      <c r="D1700">
        <v>777.22592408743321</v>
      </c>
      <c r="E1700">
        <v>772.48604357830709</v>
      </c>
      <c r="F1700">
        <v>554.20485011595247</v>
      </c>
      <c r="G1700">
        <v>1002.353084892068</v>
      </c>
      <c r="H1700">
        <v>-110.4158621079544</v>
      </c>
      <c r="I1700">
        <v>-111.8381392979115</v>
      </c>
      <c r="J1700">
        <v>-131.19095868745279</v>
      </c>
      <c r="K1700">
        <v>-88.876906625827715</v>
      </c>
      <c r="L1700">
        <v>95.48434198945705</v>
      </c>
      <c r="M1700">
        <v>95.138179046975779</v>
      </c>
      <c r="N1700">
        <v>93.927426345903839</v>
      </c>
      <c r="O1700">
        <v>98.049744988729657</v>
      </c>
      <c r="P1700">
        <v>3.2334769887979551</v>
      </c>
      <c r="Q1700">
        <v>3.2639135229892888</v>
      </c>
      <c r="R1700">
        <v>2.6432033216598358</v>
      </c>
      <c r="S1700">
        <v>3.778271396657825</v>
      </c>
      <c r="T1700">
        <v>56620.41988619847</v>
      </c>
      <c r="U1700">
        <v>56620.51572205362</v>
      </c>
      <c r="V1700">
        <v>56581.598904577928</v>
      </c>
      <c r="W1700">
        <v>56659.382754656763</v>
      </c>
      <c r="X1700">
        <v>3683.130584522266</v>
      </c>
      <c r="Y1700">
        <v>3696.127740891096</v>
      </c>
      <c r="Z1700">
        <v>3584.2650543491782</v>
      </c>
      <c r="AA1700">
        <v>3744.5119788127759</v>
      </c>
      <c r="AB1700">
        <v>565.80764594716993</v>
      </c>
      <c r="AC1700">
        <v>559.04376362740481</v>
      </c>
      <c r="AD1700">
        <v>492.90637688172052</v>
      </c>
      <c r="AE1700">
        <v>653.89320598988206</v>
      </c>
      <c r="AF1700">
        <v>67.808118606468355</v>
      </c>
      <c r="AG1700">
        <v>67.562335993879216</v>
      </c>
      <c r="AH1700">
        <v>66.702451084584169</v>
      </c>
      <c r="AI1700">
        <v>69.629880025907568</v>
      </c>
      <c r="AJ1700">
        <v>0.60485865740624245</v>
      </c>
      <c r="AK1700">
        <v>0.60485865167573305</v>
      </c>
      <c r="AL1700">
        <v>0.60485546806848978</v>
      </c>
      <c r="AM1700">
        <v>0.60486179347037805</v>
      </c>
      <c r="AN1700">
        <v>0.95704371097407848</v>
      </c>
      <c r="AO1700">
        <v>0.9570437109740787</v>
      </c>
      <c r="AP1700">
        <v>0.9570437109740787</v>
      </c>
      <c r="AQ1700">
        <v>0.9570437109740787</v>
      </c>
      <c r="AR1700">
        <v>16.1501518698635</v>
      </c>
      <c r="AS1700">
        <v>16.1501518698635</v>
      </c>
      <c r="AT1700">
        <v>16.1501518698635</v>
      </c>
      <c r="AU1700">
        <v>16.1501518698635</v>
      </c>
      <c r="AV1700" t="str">
        <f>VLOOKUP(Sheet1[[#This Row],[NPDES ID2]],Combined_Sheet__Major_Only___2[[NPDES ID2]:[ECHO BFR]],3,FALSE)</f>
        <v>PA</v>
      </c>
      <c r="AW1700" t="s">
        <v>41</v>
      </c>
      <c r="AX1700" t="str">
        <f>VLOOKUP(Sheet1[[#This Row],[NPDES ID2]],Combined_Sheet__Major_Only___2[[NPDES ID2]:[ECHO BFR]],27,FALSE)</f>
        <v>-</v>
      </c>
      <c r="AY1700" t="str">
        <f>VLOOKUP(Sheet1[[#This Row],[NPDES ID2]],Combined_Sheet__Major_Only___2[[NPDES ID2]:[ECHO BFR]],28,FALSE)</f>
        <v>-</v>
      </c>
      <c r="AZ1700" t="str">
        <f>VLOOKUP(Sheet1[[#This Row],[NPDES ID2]],Combined_Sheet__Major_Only___2[[NPDES ID2]:[ECHO BFR]],29,FALSE)</f>
        <v>thickening</v>
      </c>
      <c r="BA1700">
        <f>VLOOKUP(Sheet1[[#This Row],[NPDES ID2]],Combined_Sheet__Major_Only___2[[NPDES ID2]:[ECHO BFR]],17,FALSE)</f>
        <v>40.430073</v>
      </c>
      <c r="BB1700">
        <f>VLOOKUP(Sheet1[[#This Row],[NPDES ID2]],Combined_Sheet__Major_Only___2[[NPDES ID2]:[ECHO BFR]],18,FALSE)</f>
        <v>-78.361124000000004</v>
      </c>
      <c r="BC1700" s="2" t="str">
        <f>IF(ISNUMBER(SEARCH("aerobic",$AW1700)),"aerobic","")</f>
        <v>aerobic</v>
      </c>
      <c r="BD1700" s="2" t="str">
        <f>IF(ISNUMBER(SEARCH("anaer",$AW1700)),"anaer","")</f>
        <v/>
      </c>
      <c r="BE1700" s="2" t="str">
        <f>IF(ISNUMBER(SEARCH("thickening",$AZ1700)),"thickening","")</f>
        <v>thickening</v>
      </c>
      <c r="BF1700" s="4" t="str">
        <f>IF(ISNUMBER(SEARCH("airDry",$AW1700)),"airDry","")</f>
        <v/>
      </c>
      <c r="BG1700" s="4" t="str">
        <f>IF(ISNUMBER(SEARCH("heatDry",$AY1700)),"heatDry","")</f>
        <v/>
      </c>
      <c r="BH1700" s="4" t="str">
        <f>IF(AND(ISNUMBER(SEARCH("aerobic",$AW1700)),ISNUMBER(SEARCH("anaer",$AW1700))),"Combined Aer and Anaer.","")</f>
        <v/>
      </c>
    </row>
    <row r="1701" spans="1:60" x14ac:dyDescent="0.25">
      <c r="A1701" s="5">
        <v>1027</v>
      </c>
      <c r="B1701" t="s">
        <v>4962</v>
      </c>
      <c r="C1701">
        <v>428.77179999999998</v>
      </c>
      <c r="D1701">
        <v>379.19208179254531</v>
      </c>
      <c r="E1701">
        <v>374.96738172870681</v>
      </c>
      <c r="F1701">
        <v>299.70109933946668</v>
      </c>
      <c r="G1701">
        <v>465.57296200994779</v>
      </c>
      <c r="H1701">
        <v>-111.4234671495926</v>
      </c>
      <c r="I1701">
        <v>-112.7841966039565</v>
      </c>
      <c r="J1701">
        <v>-132.15471832162851</v>
      </c>
      <c r="K1701">
        <v>-89.807467055085212</v>
      </c>
      <c r="L1701">
        <v>294.02327347903531</v>
      </c>
      <c r="M1701">
        <v>292.9274966741325</v>
      </c>
      <c r="N1701">
        <v>289.09540324085782</v>
      </c>
      <c r="O1701">
        <v>302.14342976119298</v>
      </c>
      <c r="P1701">
        <v>10.05173722845694</v>
      </c>
      <c r="Q1701">
        <v>10.140221522551281</v>
      </c>
      <c r="R1701">
        <v>8.22672194947428</v>
      </c>
      <c r="S1701">
        <v>11.717967148539181</v>
      </c>
      <c r="T1701">
        <v>56606.367267429458</v>
      </c>
      <c r="U1701">
        <v>56606.463080247217</v>
      </c>
      <c r="V1701">
        <v>56567.55561774064</v>
      </c>
      <c r="W1701">
        <v>56645.320769848717</v>
      </c>
      <c r="X1701">
        <v>3715.451993084107</v>
      </c>
      <c r="Y1701">
        <v>3728.865853953811</v>
      </c>
      <c r="Z1701">
        <v>3613.039898835787</v>
      </c>
      <c r="AA1701">
        <v>3779.0989763879038</v>
      </c>
      <c r="AB1701">
        <v>575.67212171745155</v>
      </c>
      <c r="AC1701">
        <v>568.69689401474216</v>
      </c>
      <c r="AD1701">
        <v>500.89515763651377</v>
      </c>
      <c r="AE1701">
        <v>666.36974654114135</v>
      </c>
      <c r="AF1701">
        <v>67.203141980655758</v>
      </c>
      <c r="AG1701">
        <v>66.952826119601184</v>
      </c>
      <c r="AH1701">
        <v>66.076729301224674</v>
      </c>
      <c r="AI1701">
        <v>69.058939122516136</v>
      </c>
      <c r="AJ1701">
        <v>0.59745905297647406</v>
      </c>
      <c r="AK1701">
        <v>0.59745903512379972</v>
      </c>
      <c r="AL1701">
        <v>0.59744914280879324</v>
      </c>
      <c r="AM1701">
        <v>0.59746879773497252</v>
      </c>
      <c r="AN1701">
        <v>0.95703370418373312</v>
      </c>
      <c r="AO1701">
        <v>0.95703370418373357</v>
      </c>
      <c r="AP1701">
        <v>0.95703370418373357</v>
      </c>
      <c r="AQ1701">
        <v>0.95703370418373357</v>
      </c>
      <c r="AR1701">
        <v>15.922315568704271</v>
      </c>
      <c r="AS1701">
        <v>15.922315568704271</v>
      </c>
      <c r="AT1701">
        <v>15.922315568704271</v>
      </c>
      <c r="AU1701">
        <v>15.922315568704271</v>
      </c>
      <c r="AV1701" t="str">
        <f>VLOOKUP(Sheet1[[#This Row],[NPDES ID2]],Combined_Sheet__Major_Only___2[[NPDES ID2]:[ECHO BFR]],3,FALSE)</f>
        <v>KY</v>
      </c>
      <c r="AW1701" t="s">
        <v>41</v>
      </c>
      <c r="AX1701" t="str">
        <f>VLOOKUP(Sheet1[[#This Row],[NPDES ID2]],Combined_Sheet__Major_Only___2[[NPDES ID2]:[ECHO BFR]],27,FALSE)</f>
        <v>-</v>
      </c>
      <c r="AY1701" t="str">
        <f>VLOOKUP(Sheet1[[#This Row],[NPDES ID2]],Combined_Sheet__Major_Only___2[[NPDES ID2]:[ECHO BFR]],28,FALSE)</f>
        <v>-</v>
      </c>
      <c r="AZ1701" t="str">
        <f>VLOOKUP(Sheet1[[#This Row],[NPDES ID2]],Combined_Sheet__Major_Only___2[[NPDES ID2]:[ECHO BFR]],29,FALSE)</f>
        <v>thickening</v>
      </c>
      <c r="BA1701">
        <f>VLOOKUP(Sheet1[[#This Row],[NPDES ID2]],Combined_Sheet__Major_Only___2[[NPDES ID2]:[ECHO BFR]],17,FALSE)</f>
        <v>36.856732000000001</v>
      </c>
      <c r="BB1701">
        <f>VLOOKUP(Sheet1[[#This Row],[NPDES ID2]],Combined_Sheet__Major_Only___2[[NPDES ID2]:[ECHO BFR]],18,FALSE)</f>
        <v>-86.889048000000003</v>
      </c>
      <c r="BC1701" s="2" t="str">
        <f>IF(ISNUMBER(SEARCH("aerobic",$AW1701)),"aerobic","")</f>
        <v>aerobic</v>
      </c>
      <c r="BD1701" s="2" t="str">
        <f>IF(ISNUMBER(SEARCH("anaer",$AW1701)),"anaer","")</f>
        <v/>
      </c>
      <c r="BE1701" s="2" t="str">
        <f>IF(ISNUMBER(SEARCH("thickening",$AZ1701)),"thickening","")</f>
        <v>thickening</v>
      </c>
      <c r="BF1701" s="4" t="str">
        <f>IF(ISNUMBER(SEARCH("airDry",$AW1701)),"airDry","")</f>
        <v/>
      </c>
      <c r="BG1701" s="4" t="str">
        <f>IF(ISNUMBER(SEARCH("heatDry",$AY1701)),"heatDry","")</f>
        <v/>
      </c>
      <c r="BH1701" s="4" t="str">
        <f>IF(AND(ISNUMBER(SEARCH("aerobic",$AW1701)),ISNUMBER(SEARCH("anaer",$AW1701))),"Combined Aer and Anaer.","")</f>
        <v/>
      </c>
    </row>
    <row r="1702" spans="1:60" x14ac:dyDescent="0.25">
      <c r="A1702" s="5">
        <v>1743</v>
      </c>
      <c r="B1702" t="s">
        <v>8165</v>
      </c>
      <c r="C1702">
        <v>29.25</v>
      </c>
      <c r="D1702">
        <v>3019.1950583320681</v>
      </c>
      <c r="E1702">
        <v>2970.043158766272</v>
      </c>
      <c r="F1702">
        <v>2030.026014519166</v>
      </c>
      <c r="G1702">
        <v>3949.8454067209668</v>
      </c>
      <c r="H1702">
        <v>-139.38749688030001</v>
      </c>
      <c r="I1702">
        <v>-140.572633750074</v>
      </c>
      <c r="J1702">
        <v>-159.10273418948071</v>
      </c>
      <c r="K1702">
        <v>-116.5580541445462</v>
      </c>
      <c r="L1702">
        <v>21.815359355843999</v>
      </c>
      <c r="M1702">
        <v>21.683918363780521</v>
      </c>
      <c r="N1702">
        <v>21.22416035018972</v>
      </c>
      <c r="O1702">
        <v>22.789493014976731</v>
      </c>
      <c r="P1702">
        <v>0.90568515723116816</v>
      </c>
      <c r="Q1702">
        <v>0.90108943168651456</v>
      </c>
      <c r="R1702">
        <v>0.76024096527702456</v>
      </c>
      <c r="S1702">
        <v>1.018804324675971</v>
      </c>
      <c r="T1702">
        <v>56550.82713863613</v>
      </c>
      <c r="U1702">
        <v>56550.922860403341</v>
      </c>
      <c r="V1702">
        <v>56512.052371517013</v>
      </c>
      <c r="W1702">
        <v>56589.7436236836</v>
      </c>
      <c r="X1702">
        <v>4466.937507779513</v>
      </c>
      <c r="Y1702">
        <v>4491.381583541599</v>
      </c>
      <c r="Z1702">
        <v>4271.5674502154279</v>
      </c>
      <c r="AA1702">
        <v>4589.5228915937096</v>
      </c>
      <c r="AB1702">
        <v>858.97398166471442</v>
      </c>
      <c r="AC1702">
        <v>847.08107666787646</v>
      </c>
      <c r="AD1702">
        <v>720.05957986394526</v>
      </c>
      <c r="AE1702">
        <v>1040.6350346010449</v>
      </c>
      <c r="AF1702">
        <v>55.859953027709508</v>
      </c>
      <c r="AG1702">
        <v>55.523397664163603</v>
      </c>
      <c r="AH1702">
        <v>54.346135748801551</v>
      </c>
      <c r="AI1702">
        <v>58.354286616356887</v>
      </c>
      <c r="AJ1702">
        <v>0.45898690827759819</v>
      </c>
      <c r="AK1702">
        <v>0.45898690712895368</v>
      </c>
      <c r="AL1702">
        <v>0.45898626842368179</v>
      </c>
      <c r="AM1702">
        <v>0.45898753744080267</v>
      </c>
      <c r="AN1702">
        <v>0.95699410870338963</v>
      </c>
      <c r="AO1702">
        <v>0.95699410870338997</v>
      </c>
      <c r="AP1702">
        <v>0.95699410870338997</v>
      </c>
      <c r="AQ1702">
        <v>0.95699410870338997</v>
      </c>
      <c r="AR1702">
        <v>11.66332805995882</v>
      </c>
      <c r="AS1702">
        <v>11.663328059958831</v>
      </c>
      <c r="AT1702">
        <v>11.663328059958831</v>
      </c>
      <c r="AU1702">
        <v>11.663328059958831</v>
      </c>
      <c r="AV1702" t="str">
        <f>VLOOKUP(Sheet1[[#This Row],[NPDES ID2]],Combined_Sheet__Major_Only___2[[NPDES ID2]:[ECHO BFR]],3,FALSE)</f>
        <v>MO</v>
      </c>
      <c r="AW1702" t="s">
        <v>54</v>
      </c>
      <c r="AX1702" t="str">
        <f>VLOOKUP(Sheet1[[#This Row],[NPDES ID2]],Combined_Sheet__Major_Only___2[[NPDES ID2]:[ECHO BFR]],27,FALSE)</f>
        <v>-</v>
      </c>
      <c r="AY1702" t="str">
        <f>VLOOKUP(Sheet1[[#This Row],[NPDES ID2]],Combined_Sheet__Major_Only___2[[NPDES ID2]:[ECHO BFR]],28,FALSE)</f>
        <v>-</v>
      </c>
      <c r="AZ1702" t="str">
        <f>VLOOKUP(Sheet1[[#This Row],[NPDES ID2]],Combined_Sheet__Major_Only___2[[NPDES ID2]:[ECHO BFR]],29,FALSE)</f>
        <v>thickening</v>
      </c>
      <c r="BA1702">
        <f>VLOOKUP(Sheet1[[#This Row],[NPDES ID2]],Combined_Sheet__Major_Only___2[[NPDES ID2]:[ECHO BFR]],17,FALSE)</f>
        <v>36.696998999999998</v>
      </c>
      <c r="BB1702">
        <f>VLOOKUP(Sheet1[[#This Row],[NPDES ID2]],Combined_Sheet__Major_Only___2[[NPDES ID2]:[ECHO BFR]],18,FALSE)</f>
        <v>-93.853911999999994</v>
      </c>
      <c r="BC1702" s="2" t="str">
        <f>IF(ISNUMBER(SEARCH("aerobic",$AW1702)),"aerobic","")</f>
        <v/>
      </c>
      <c r="BD1702" s="2" t="str">
        <f>IF(ISNUMBER(SEARCH("anaer",$AW1702)),"anaer","")</f>
        <v/>
      </c>
      <c r="BE1702" s="2" t="str">
        <f>IF(ISNUMBER(SEARCH("thickening",$AZ1702)),"thickening","")</f>
        <v>thickening</v>
      </c>
      <c r="BF1702" s="4" t="str">
        <f>IF(ISNUMBER(SEARCH("airDry",$AW1702)),"airDry","")</f>
        <v/>
      </c>
      <c r="BG1702" s="4" t="str">
        <f>IF(ISNUMBER(SEARCH("heatDry",$AY1702)),"heatDry","")</f>
        <v/>
      </c>
      <c r="BH1702" s="4" t="str">
        <f>IF(AND(ISNUMBER(SEARCH("aerobic",$AW1702)),ISNUMBER(SEARCH("anaer",$AW1702))),"Combined Aer and Anaer.","")</f>
        <v/>
      </c>
    </row>
    <row r="1703" spans="1:60" x14ac:dyDescent="0.25">
      <c r="A1703" s="5">
        <v>10</v>
      </c>
      <c r="B1703" t="s">
        <v>109</v>
      </c>
      <c r="C1703">
        <v>820</v>
      </c>
      <c r="D1703">
        <v>344.54092602497349</v>
      </c>
      <c r="E1703">
        <v>335.47358329446212</v>
      </c>
      <c r="F1703">
        <v>291.29200163008801</v>
      </c>
      <c r="G1703">
        <v>408.04992449454602</v>
      </c>
      <c r="H1703">
        <v>-110.1179746206889</v>
      </c>
      <c r="I1703">
        <v>-111.4879326700852</v>
      </c>
      <c r="J1703">
        <v>-130.89305982235791</v>
      </c>
      <c r="K1703">
        <v>-88.520982341888114</v>
      </c>
      <c r="L1703">
        <v>568.06262423442115</v>
      </c>
      <c r="M1703">
        <v>566.01069047096712</v>
      </c>
      <c r="N1703">
        <v>558.83615216515614</v>
      </c>
      <c r="O1703">
        <v>583.26672693907506</v>
      </c>
      <c r="P1703">
        <v>19.211433174217611</v>
      </c>
      <c r="Q1703">
        <v>19.393791838675799</v>
      </c>
      <c r="R1703">
        <v>15.70182941253899</v>
      </c>
      <c r="S1703">
        <v>22.4561222067247</v>
      </c>
      <c r="T1703">
        <v>56542.811403749212</v>
      </c>
      <c r="U1703">
        <v>56542.907112375688</v>
      </c>
      <c r="V1703">
        <v>56504.041959644383</v>
      </c>
      <c r="W1703">
        <v>56581.722546327277</v>
      </c>
      <c r="X1703">
        <v>3673.596795031337</v>
      </c>
      <c r="Y1703">
        <v>3686.5250847910252</v>
      </c>
      <c r="Z1703">
        <v>3575.3491042857599</v>
      </c>
      <c r="AA1703">
        <v>3734.5853963208829</v>
      </c>
      <c r="AB1703">
        <v>563.71090660086656</v>
      </c>
      <c r="AC1703">
        <v>556.98812312101632</v>
      </c>
      <c r="AD1703">
        <v>491.14904741298858</v>
      </c>
      <c r="AE1703">
        <v>651.34101131111561</v>
      </c>
      <c r="AF1703">
        <v>67.892770114919372</v>
      </c>
      <c r="AG1703">
        <v>67.647795687120777</v>
      </c>
      <c r="AH1703">
        <v>66.789905734596559</v>
      </c>
      <c r="AI1703">
        <v>69.709569570050093</v>
      </c>
      <c r="AJ1703">
        <v>0.605894162327695</v>
      </c>
      <c r="AK1703">
        <v>0.60589412809962928</v>
      </c>
      <c r="AL1703">
        <v>0.60587522580920783</v>
      </c>
      <c r="AM1703">
        <v>0.60591278309381524</v>
      </c>
      <c r="AN1703">
        <v>0.95698838812577625</v>
      </c>
      <c r="AO1703">
        <v>0.95698838812577613</v>
      </c>
      <c r="AP1703">
        <v>0.95698838812577613</v>
      </c>
      <c r="AQ1703">
        <v>0.95698838812577613</v>
      </c>
      <c r="AR1703">
        <v>16.181464958256392</v>
      </c>
      <c r="AS1703">
        <v>16.181464958256399</v>
      </c>
      <c r="AT1703">
        <v>16.181464958256399</v>
      </c>
      <c r="AU1703">
        <v>16.181464958256399</v>
      </c>
      <c r="AV1703" t="str">
        <f>VLOOKUP(Sheet1[[#This Row],[NPDES ID2]],Combined_Sheet__Major_Only___2[[NPDES ID2]:[ECHO BFR]],3,FALSE)</f>
        <v>GA</v>
      </c>
      <c r="AW1703" t="s">
        <v>41</v>
      </c>
      <c r="AX1703" t="str">
        <f>VLOOKUP(Sheet1[[#This Row],[NPDES ID2]],Combined_Sheet__Major_Only___2[[NPDES ID2]:[ECHO BFR]],27,FALSE)</f>
        <v>-</v>
      </c>
      <c r="AY1703" t="str">
        <f>VLOOKUP(Sheet1[[#This Row],[NPDES ID2]],Combined_Sheet__Major_Only___2[[NPDES ID2]:[ECHO BFR]],28,FALSE)</f>
        <v>-</v>
      </c>
      <c r="AZ1703" t="str">
        <f>VLOOKUP(Sheet1[[#This Row],[NPDES ID2]],Combined_Sheet__Major_Only___2[[NPDES ID2]:[ECHO BFR]],29,FALSE)</f>
        <v>thickening</v>
      </c>
      <c r="BA1703">
        <f>VLOOKUP(Sheet1[[#This Row],[NPDES ID2]],Combined_Sheet__Major_Only___2[[NPDES ID2]:[ECHO BFR]],17,FALSE)</f>
        <v>34.540289999999999</v>
      </c>
      <c r="BB1703">
        <f>VLOOKUP(Sheet1[[#This Row],[NPDES ID2]],Combined_Sheet__Major_Only___2[[NPDES ID2]:[ECHO BFR]],18,FALSE)</f>
        <v>-85.301404000000005</v>
      </c>
      <c r="BC1703" s="2" t="str">
        <f>IF(ISNUMBER(SEARCH("aerobic",$AW1703)),"aerobic","")</f>
        <v>aerobic</v>
      </c>
      <c r="BD1703" s="2" t="str">
        <f>IF(ISNUMBER(SEARCH("anaer",$AW1703)),"anaer","")</f>
        <v/>
      </c>
      <c r="BE1703" s="2" t="str">
        <f>IF(ISNUMBER(SEARCH("thickening",$AZ1703)),"thickening","")</f>
        <v>thickening</v>
      </c>
      <c r="BF1703" s="3" t="str">
        <f>IF(ISNUMBER(SEARCH("airDry",$AW1703)),"airDry","")</f>
        <v/>
      </c>
      <c r="BG1703" s="3" t="str">
        <f>IF(ISNUMBER(SEARCH("heatDry",$AY1703)),"heatDry","")</f>
        <v/>
      </c>
      <c r="BH1703" s="3" t="str">
        <f>IF(AND(ISNUMBER(SEARCH("aerobic",$AW1703)),ISNUMBER(SEARCH("anaer",$AW1703))),"Combined Aer and Anaer.","")</f>
        <v/>
      </c>
    </row>
    <row r="1704" spans="1:60" x14ac:dyDescent="0.25">
      <c r="A1704" s="5">
        <v>1811</v>
      </c>
      <c r="B1704" t="s">
        <v>8565</v>
      </c>
      <c r="C1704">
        <v>913</v>
      </c>
      <c r="D1704">
        <v>347.53175731086128</v>
      </c>
      <c r="E1704">
        <v>340.34164319706758</v>
      </c>
      <c r="F1704">
        <v>295.29971019111571</v>
      </c>
      <c r="G1704">
        <v>410.35342895556232</v>
      </c>
      <c r="H1704">
        <v>-109.19584832720059</v>
      </c>
      <c r="I1704">
        <v>-110.5447797365923</v>
      </c>
      <c r="J1704">
        <v>-130.00564703677671</v>
      </c>
      <c r="K1704">
        <v>-87.633110505663055</v>
      </c>
      <c r="L1704">
        <v>637.33200267849725</v>
      </c>
      <c r="M1704">
        <v>635.0841656706632</v>
      </c>
      <c r="N1704">
        <v>627.22503035968407</v>
      </c>
      <c r="O1704">
        <v>653.98725268839496</v>
      </c>
      <c r="P1704">
        <v>21.380447996875649</v>
      </c>
      <c r="Q1704">
        <v>21.59452964072274</v>
      </c>
      <c r="R1704">
        <v>17.456466278394601</v>
      </c>
      <c r="S1704">
        <v>25.041795496963982</v>
      </c>
      <c r="T1704">
        <v>56481.317839219788</v>
      </c>
      <c r="U1704">
        <v>56481.413447035848</v>
      </c>
      <c r="V1704">
        <v>56442.589231186597</v>
      </c>
      <c r="W1704">
        <v>56520.187996474437</v>
      </c>
      <c r="X1704">
        <v>3641.6853960640651</v>
      </c>
      <c r="Y1704">
        <v>3654.2531268249149</v>
      </c>
      <c r="Z1704">
        <v>3546.5061129955839</v>
      </c>
      <c r="AA1704">
        <v>3700.7180430046119</v>
      </c>
      <c r="AB1704">
        <v>554.84947803772116</v>
      </c>
      <c r="AC1704">
        <v>548.30798189197196</v>
      </c>
      <c r="AD1704">
        <v>483.90651557498302</v>
      </c>
      <c r="AE1704">
        <v>640.21275726589067</v>
      </c>
      <c r="AF1704">
        <v>68.412842187903877</v>
      </c>
      <c r="AG1704">
        <v>68.17184781041729</v>
      </c>
      <c r="AH1704">
        <v>67.327767444581482</v>
      </c>
      <c r="AI1704">
        <v>70.200283043557064</v>
      </c>
      <c r="AJ1704">
        <v>0.61225644195863049</v>
      </c>
      <c r="AK1704">
        <v>0.61225640386175106</v>
      </c>
      <c r="AL1704">
        <v>0.61223538020064128</v>
      </c>
      <c r="AM1704">
        <v>0.61227715260246773</v>
      </c>
      <c r="AN1704">
        <v>0.95694445143136886</v>
      </c>
      <c r="AO1704">
        <v>0.95694445143136919</v>
      </c>
      <c r="AP1704">
        <v>0.95694445143136919</v>
      </c>
      <c r="AQ1704">
        <v>0.95694445143136919</v>
      </c>
      <c r="AR1704">
        <v>16.377091492623261</v>
      </c>
      <c r="AS1704">
        <v>16.377091492623251</v>
      </c>
      <c r="AT1704">
        <v>16.377091492623251</v>
      </c>
      <c r="AU1704">
        <v>16.377091492623251</v>
      </c>
      <c r="AV1704" t="str">
        <f>VLOOKUP(Sheet1[[#This Row],[NPDES ID2]],Combined_Sheet__Major_Only___2[[NPDES ID2]:[ECHO BFR]],3,FALSE)</f>
        <v>TX</v>
      </c>
      <c r="AW1704" t="s">
        <v>41</v>
      </c>
      <c r="AX1704" t="str">
        <f>VLOOKUP(Sheet1[[#This Row],[NPDES ID2]],Combined_Sheet__Major_Only___2[[NPDES ID2]:[ECHO BFR]],27,FALSE)</f>
        <v>tempSludgeStore</v>
      </c>
      <c r="AY1704" t="str">
        <f>VLOOKUP(Sheet1[[#This Row],[NPDES ID2]],Combined_Sheet__Major_Only___2[[NPDES ID2]:[ECHO BFR]],28,FALSE)</f>
        <v>-</v>
      </c>
      <c r="AZ1704" t="str">
        <f>VLOOKUP(Sheet1[[#This Row],[NPDES ID2]],Combined_Sheet__Major_Only___2[[NPDES ID2]:[ECHO BFR]],29,FALSE)</f>
        <v>preliminaryOps, thickening, sludgeLagoon</v>
      </c>
      <c r="BA1704">
        <f>VLOOKUP(Sheet1[[#This Row],[NPDES ID2]],Combined_Sheet__Major_Only___2[[NPDES ID2]:[ECHO BFR]],17,FALSE)</f>
        <v>31.576391000000001</v>
      </c>
      <c r="BB1704">
        <f>VLOOKUP(Sheet1[[#This Row],[NPDES ID2]],Combined_Sheet__Major_Only___2[[NPDES ID2]:[ECHO BFR]],18,FALSE)</f>
        <v>-94.645011999999994</v>
      </c>
      <c r="BC1704" s="2" t="str">
        <f>IF(ISNUMBER(SEARCH("aerobic",$AW1704)),"aerobic","")</f>
        <v>aerobic</v>
      </c>
      <c r="BD1704" s="2" t="str">
        <f>IF(ISNUMBER(SEARCH("anaer",$AW1704)),"anaer","")</f>
        <v/>
      </c>
      <c r="BE1704" s="2" t="str">
        <f>IF(ISNUMBER(SEARCH("thickening",$AZ1704)),"thickening","")</f>
        <v>thickening</v>
      </c>
      <c r="BF1704" s="4" t="str">
        <f>IF(ISNUMBER(SEARCH("airDry",$AW1704)),"airDry","")</f>
        <v/>
      </c>
      <c r="BG1704" s="4" t="str">
        <f>IF(ISNUMBER(SEARCH("heatDry",$AY1704)),"heatDry","")</f>
        <v/>
      </c>
      <c r="BH1704" s="4" t="str">
        <f>IF(AND(ISNUMBER(SEARCH("aerobic",$AW1704)),ISNUMBER(SEARCH("anaer",$AW1704))),"Combined Aer and Anaer.","")</f>
        <v/>
      </c>
    </row>
    <row r="1705" spans="1:60" x14ac:dyDescent="0.25">
      <c r="A1705" s="5">
        <v>505</v>
      </c>
      <c r="B1705" t="s">
        <v>2499</v>
      </c>
      <c r="C1705">
        <v>349.85</v>
      </c>
      <c r="D1705">
        <v>409.89759429227809</v>
      </c>
      <c r="E1705">
        <v>406.56824733098949</v>
      </c>
      <c r="F1705">
        <v>317.28684397625562</v>
      </c>
      <c r="G1705">
        <v>505.36163173766658</v>
      </c>
      <c r="H1705">
        <v>-110.3517464172639</v>
      </c>
      <c r="I1705">
        <v>-111.7566713282523</v>
      </c>
      <c r="J1705">
        <v>-131.1257301673142</v>
      </c>
      <c r="K1705">
        <v>-88.793438857041011</v>
      </c>
      <c r="L1705">
        <v>242.10042483715679</v>
      </c>
      <c r="M1705">
        <v>241.22307040396811</v>
      </c>
      <c r="N1705">
        <v>238.1547178683625</v>
      </c>
      <c r="O1705">
        <v>248.602111960098</v>
      </c>
      <c r="P1705">
        <v>8.1971868319041725</v>
      </c>
      <c r="Q1705">
        <v>8.2744148389316905</v>
      </c>
      <c r="R1705">
        <v>6.7006642031968244</v>
      </c>
      <c r="S1705">
        <v>9.5787331128342235</v>
      </c>
      <c r="T1705">
        <v>56459.698796409422</v>
      </c>
      <c r="U1705">
        <v>56459.794368783951</v>
      </c>
      <c r="V1705">
        <v>56420.984544948122</v>
      </c>
      <c r="W1705">
        <v>56498.554544620303</v>
      </c>
      <c r="X1705">
        <v>3672.1626557787631</v>
      </c>
      <c r="Y1705">
        <v>3685.1181813852081</v>
      </c>
      <c r="Z1705">
        <v>3573.6335461234871</v>
      </c>
      <c r="AA1705">
        <v>3733.333907346394</v>
      </c>
      <c r="AB1705">
        <v>564.05326472442391</v>
      </c>
      <c r="AC1705">
        <v>557.31291633578257</v>
      </c>
      <c r="AD1705">
        <v>491.38414372535368</v>
      </c>
      <c r="AE1705">
        <v>651.8543659900746</v>
      </c>
      <c r="AF1705">
        <v>67.81818949999996</v>
      </c>
      <c r="AG1705">
        <v>67.572534386750803</v>
      </c>
      <c r="AH1705">
        <v>66.712837442512935</v>
      </c>
      <c r="AI1705">
        <v>69.639324706633957</v>
      </c>
      <c r="AJ1705">
        <v>0.60498185122391324</v>
      </c>
      <c r="AK1705">
        <v>0.60498183669210626</v>
      </c>
      <c r="AL1705">
        <v>0.60497377848608203</v>
      </c>
      <c r="AM1705">
        <v>0.60498978919120561</v>
      </c>
      <c r="AN1705">
        <v>0.95692898345226285</v>
      </c>
      <c r="AO1705">
        <v>0.95692898345226307</v>
      </c>
      <c r="AP1705">
        <v>0.95692898345226307</v>
      </c>
      <c r="AQ1705">
        <v>0.95692898345226307</v>
      </c>
      <c r="AR1705">
        <v>16.153774288354128</v>
      </c>
      <c r="AS1705">
        <v>16.153774288354139</v>
      </c>
      <c r="AT1705">
        <v>16.153774288354139</v>
      </c>
      <c r="AU1705">
        <v>16.153774288354139</v>
      </c>
      <c r="AV1705" t="str">
        <f>VLOOKUP(Sheet1[[#This Row],[NPDES ID2]],Combined_Sheet__Major_Only___2[[NPDES ID2]:[ECHO BFR]],3,FALSE)</f>
        <v>PR</v>
      </c>
      <c r="AW1705" t="s">
        <v>41</v>
      </c>
      <c r="AX1705" t="str">
        <f>VLOOKUP(Sheet1[[#This Row],[NPDES ID2]],Combined_Sheet__Major_Only___2[[NPDES ID2]:[ECHO BFR]],27,FALSE)</f>
        <v>-</v>
      </c>
      <c r="AY1705" t="str">
        <f>VLOOKUP(Sheet1[[#This Row],[NPDES ID2]],Combined_Sheet__Major_Only___2[[NPDES ID2]:[ECHO BFR]],28,FALSE)</f>
        <v>-</v>
      </c>
      <c r="AZ1705" t="str">
        <f>VLOOKUP(Sheet1[[#This Row],[NPDES ID2]],Combined_Sheet__Major_Only___2[[NPDES ID2]:[ECHO BFR]],29,FALSE)</f>
        <v>thickening</v>
      </c>
      <c r="BA1705">
        <f>VLOOKUP(Sheet1[[#This Row],[NPDES ID2]],Combined_Sheet__Major_Only___2[[NPDES ID2]:[ECHO BFR]],17,FALSE)</f>
        <v>18.301817</v>
      </c>
      <c r="BB1705">
        <f>VLOOKUP(Sheet1[[#This Row],[NPDES ID2]],Combined_Sheet__Major_Only___2[[NPDES ID2]:[ECHO BFR]],18,FALSE)</f>
        <v>-65.663490999999993</v>
      </c>
      <c r="BC1705" s="2" t="str">
        <f>IF(ISNUMBER(SEARCH("aerobic",$AW1705)),"aerobic","")</f>
        <v>aerobic</v>
      </c>
      <c r="BD1705" s="2" t="str">
        <f>IF(ISNUMBER(SEARCH("anaer",$AW1705)),"anaer","")</f>
        <v/>
      </c>
      <c r="BE1705" s="2" t="str">
        <f>IF(ISNUMBER(SEARCH("thickening",$AZ1705)),"thickening","")</f>
        <v>thickening</v>
      </c>
      <c r="BF1705" s="4" t="str">
        <f>IF(ISNUMBER(SEARCH("airDry",$AW1705)),"airDry","")</f>
        <v/>
      </c>
      <c r="BG1705" s="4" t="str">
        <f>IF(ISNUMBER(SEARCH("heatDry",$AY1705)),"heatDry","")</f>
        <v/>
      </c>
      <c r="BH1705" s="4" t="str">
        <f>IF(AND(ISNUMBER(SEARCH("aerobic",$AW1705)),ISNUMBER(SEARCH("anaer",$AW1705))),"Combined Aer and Anaer.","")</f>
        <v/>
      </c>
    </row>
    <row r="1706" spans="1:60" x14ac:dyDescent="0.25">
      <c r="A1706" s="5">
        <v>600</v>
      </c>
      <c r="B1706" t="s">
        <v>2966</v>
      </c>
      <c r="C1706">
        <v>2046</v>
      </c>
      <c r="D1706">
        <v>506.3512398416803</v>
      </c>
      <c r="E1706">
        <v>503.2657072687299</v>
      </c>
      <c r="F1706">
        <v>418.71307914628301</v>
      </c>
      <c r="G1706">
        <v>587.40713699310152</v>
      </c>
      <c r="H1706">
        <v>-110.63608103287351</v>
      </c>
      <c r="I1706">
        <v>-112.05898055489681</v>
      </c>
      <c r="J1706">
        <v>-131.36970416526989</v>
      </c>
      <c r="K1706">
        <v>-88.883540364210305</v>
      </c>
      <c r="L1706">
        <v>1407.932593015661</v>
      </c>
      <c r="M1706">
        <v>1402.73952620358</v>
      </c>
      <c r="N1706">
        <v>1384.592811772382</v>
      </c>
      <c r="O1706">
        <v>1446.399163048269</v>
      </c>
      <c r="P1706">
        <v>47.951194200737113</v>
      </c>
      <c r="Q1706">
        <v>48.384233730125992</v>
      </c>
      <c r="R1706">
        <v>39.226950439154287</v>
      </c>
      <c r="S1706">
        <v>55.954794759289513</v>
      </c>
      <c r="T1706">
        <v>56384.107736929109</v>
      </c>
      <c r="U1706">
        <v>56384.20318538227</v>
      </c>
      <c r="V1706">
        <v>56345.443683272162</v>
      </c>
      <c r="W1706">
        <v>56422.913103867671</v>
      </c>
      <c r="X1706">
        <v>3687.9108836498722</v>
      </c>
      <c r="Y1706">
        <v>3701.1208429150929</v>
      </c>
      <c r="Z1706">
        <v>3587.3071728433629</v>
      </c>
      <c r="AA1706">
        <v>3750.4075235461119</v>
      </c>
      <c r="AB1706">
        <v>569.53180020249283</v>
      </c>
      <c r="AC1706">
        <v>562.6767881525027</v>
      </c>
      <c r="AD1706">
        <v>495.76307243309361</v>
      </c>
      <c r="AE1706">
        <v>658.92019492110126</v>
      </c>
      <c r="AF1706">
        <v>67.443524458529467</v>
      </c>
      <c r="AG1706">
        <v>67.195425863997684</v>
      </c>
      <c r="AH1706">
        <v>66.325114976242574</v>
      </c>
      <c r="AI1706">
        <v>69.28532185022938</v>
      </c>
      <c r="AJ1706">
        <v>0.60039910284444209</v>
      </c>
      <c r="AK1706">
        <v>0.6003990166245109</v>
      </c>
      <c r="AL1706">
        <v>0.60035191330634385</v>
      </c>
      <c r="AM1706">
        <v>0.60044550806078656</v>
      </c>
      <c r="AN1706">
        <v>0.95687481213194658</v>
      </c>
      <c r="AO1706">
        <v>0.95687481213194669</v>
      </c>
      <c r="AP1706">
        <v>0.95687481213194669</v>
      </c>
      <c r="AQ1706">
        <v>0.95687481213194669</v>
      </c>
      <c r="AR1706">
        <v>16.01147505244889</v>
      </c>
      <c r="AS1706">
        <v>16.01147505244889</v>
      </c>
      <c r="AT1706">
        <v>16.01147505244889</v>
      </c>
      <c r="AU1706">
        <v>16.01147505244889</v>
      </c>
      <c r="AV1706" t="str">
        <f>VLOOKUP(Sheet1[[#This Row],[NPDES ID2]],Combined_Sheet__Major_Only___2[[NPDES ID2]:[ECHO BFR]],3,FALSE)</f>
        <v>CA</v>
      </c>
      <c r="AW1706" t="s">
        <v>12185</v>
      </c>
      <c r="AX1706" t="str">
        <f>VLOOKUP(Sheet1[[#This Row],[NPDES ID2]],Combined_Sheet__Major_Only___2[[NPDES ID2]:[ECHO BFR]],27,FALSE)</f>
        <v>methaneBioCaptureRecover</v>
      </c>
      <c r="AY1706" t="str">
        <f>VLOOKUP(Sheet1[[#This Row],[NPDES ID2]],Combined_Sheet__Major_Only___2[[NPDES ID2]:[ECHO BFR]],28,FALSE)</f>
        <v>-</v>
      </c>
      <c r="AZ1706" t="str">
        <f>VLOOKUP(Sheet1[[#This Row],[NPDES ID2]],Combined_Sheet__Major_Only___2[[NPDES ID2]:[ECHO BFR]],29,FALSE)</f>
        <v>thickening, sludgeLagoon</v>
      </c>
      <c r="BA1706">
        <f>VLOOKUP(Sheet1[[#This Row],[NPDES ID2]],Combined_Sheet__Major_Only___2[[NPDES ID2]:[ECHO BFR]],17,FALSE)</f>
        <v>37.689444000000002</v>
      </c>
      <c r="BB1706">
        <f>VLOOKUP(Sheet1[[#This Row],[NPDES ID2]],Combined_Sheet__Major_Only___2[[NPDES ID2]:[ECHO BFR]],18,FALSE)</f>
        <v>-121.914722</v>
      </c>
      <c r="BC1706" s="2" t="str">
        <f>IF(ISNUMBER(SEARCH("aerobic",$AW1706)),"aerobic","")</f>
        <v/>
      </c>
      <c r="BD1706" s="2" t="str">
        <f>IF(ISNUMBER(SEARCH("anaer",$AW1706)),"anaer","")</f>
        <v>anaer</v>
      </c>
      <c r="BE1706" s="2" t="str">
        <f>IF(ISNUMBER(SEARCH("thickening",$AZ1706)),"thickening","")</f>
        <v>thickening</v>
      </c>
      <c r="BF1706" s="3" t="str">
        <f>IF(ISNUMBER(SEARCH("airDry",$AW1706)),"airDry","")</f>
        <v/>
      </c>
      <c r="BG1706" s="3" t="str">
        <f>IF(ISNUMBER(SEARCH("heatDry",$AY1706)),"heatDry","")</f>
        <v/>
      </c>
      <c r="BH1706" s="3" t="str">
        <f>IF(AND(ISNUMBER(SEARCH("aerobic",$AW1706)),ISNUMBER(SEARCH("anaer",$AW1706))),"Combined Aer and Anaer.","")</f>
        <v/>
      </c>
    </row>
    <row r="1707" spans="1:60" x14ac:dyDescent="0.25">
      <c r="A1707" s="5">
        <v>990</v>
      </c>
      <c r="B1707" t="s">
        <v>4796</v>
      </c>
      <c r="C1707">
        <v>509.45</v>
      </c>
      <c r="D1707">
        <v>356.5930062091773</v>
      </c>
      <c r="E1707">
        <v>351.83339249039199</v>
      </c>
      <c r="F1707">
        <v>289.81505397297178</v>
      </c>
      <c r="G1707">
        <v>432.57754969114728</v>
      </c>
      <c r="H1707">
        <v>-110.3686549184407</v>
      </c>
      <c r="I1707">
        <v>-111.758277622506</v>
      </c>
      <c r="J1707">
        <v>-131.1392713998992</v>
      </c>
      <c r="K1707">
        <v>-88.792774523375314</v>
      </c>
      <c r="L1707">
        <v>352.38967690626993</v>
      </c>
      <c r="M1707">
        <v>351.11084917312411</v>
      </c>
      <c r="N1707">
        <v>346.63877863005979</v>
      </c>
      <c r="O1707">
        <v>361.86611172769221</v>
      </c>
      <c r="P1707">
        <v>11.93693464822903</v>
      </c>
      <c r="Q1707">
        <v>12.04902625764591</v>
      </c>
      <c r="R1707">
        <v>9.7582544741038681</v>
      </c>
      <c r="S1707">
        <v>13.947253974680221</v>
      </c>
      <c r="T1707">
        <v>56379.36140047176</v>
      </c>
      <c r="U1707">
        <v>56379.456841143932</v>
      </c>
      <c r="V1707">
        <v>56340.700498717561</v>
      </c>
      <c r="W1707">
        <v>56418.163603987661</v>
      </c>
      <c r="X1707">
        <v>3668.561416381629</v>
      </c>
      <c r="Y1707">
        <v>3681.5200441504612</v>
      </c>
      <c r="Z1707">
        <v>3569.999786652636</v>
      </c>
      <c r="AA1707">
        <v>3729.7556900248078</v>
      </c>
      <c r="AB1707">
        <v>563.73872743103595</v>
      </c>
      <c r="AC1707">
        <v>556.99848065152219</v>
      </c>
      <c r="AD1707">
        <v>491.07928502040471</v>
      </c>
      <c r="AE1707">
        <v>651.54835789947845</v>
      </c>
      <c r="AF1707">
        <v>67.788662727913675</v>
      </c>
      <c r="AG1707">
        <v>67.542821191667201</v>
      </c>
      <c r="AH1707">
        <v>66.682278055621751</v>
      </c>
      <c r="AI1707">
        <v>69.611419330777821</v>
      </c>
      <c r="AJ1707">
        <v>0.60462067478732084</v>
      </c>
      <c r="AK1707">
        <v>0.60462065361272388</v>
      </c>
      <c r="AL1707">
        <v>0.60460892825386314</v>
      </c>
      <c r="AM1707">
        <v>0.60463222529884542</v>
      </c>
      <c r="AN1707">
        <v>0.95687140618651256</v>
      </c>
      <c r="AO1707">
        <v>0.95687140618651256</v>
      </c>
      <c r="AP1707">
        <v>0.95687140618651256</v>
      </c>
      <c r="AQ1707">
        <v>0.95687140618651256</v>
      </c>
      <c r="AR1707">
        <v>16.14253917301269</v>
      </c>
      <c r="AS1707">
        <v>16.142539173012679</v>
      </c>
      <c r="AT1707">
        <v>16.142539173012679</v>
      </c>
      <c r="AU1707">
        <v>16.142539173012679</v>
      </c>
      <c r="AV1707" t="str">
        <f>VLOOKUP(Sheet1[[#This Row],[NPDES ID2]],Combined_Sheet__Major_Only___2[[NPDES ID2]:[ECHO BFR]],3,FALSE)</f>
        <v>SC</v>
      </c>
      <c r="AW1707" t="s">
        <v>41</v>
      </c>
      <c r="AX1707" t="str">
        <f>VLOOKUP(Sheet1[[#This Row],[NPDES ID2]],Combined_Sheet__Major_Only___2[[NPDES ID2]:[ECHO BFR]],27,FALSE)</f>
        <v>tempSludgeStore</v>
      </c>
      <c r="AY1707" t="str">
        <f>VLOOKUP(Sheet1[[#This Row],[NPDES ID2]],Combined_Sheet__Major_Only___2[[NPDES ID2]:[ECHO BFR]],28,FALSE)</f>
        <v>-</v>
      </c>
      <c r="AZ1707" t="str">
        <f>VLOOKUP(Sheet1[[#This Row],[NPDES ID2]],Combined_Sheet__Major_Only___2[[NPDES ID2]:[ECHO BFR]],29,FALSE)</f>
        <v>thickening</v>
      </c>
      <c r="BA1707">
        <f>VLOOKUP(Sheet1[[#This Row],[NPDES ID2]],Combined_Sheet__Major_Only___2[[NPDES ID2]:[ECHO BFR]],17,FALSE)</f>
        <v>34.647500000000001</v>
      </c>
      <c r="BB1707">
        <f>VLOOKUP(Sheet1[[#This Row],[NPDES ID2]],Combined_Sheet__Major_Only___2[[NPDES ID2]:[ECHO BFR]],18,FALSE)</f>
        <v>-82.99</v>
      </c>
      <c r="BC1707" s="2" t="str">
        <f>IF(ISNUMBER(SEARCH("aerobic",$AW1707)),"aerobic","")</f>
        <v>aerobic</v>
      </c>
      <c r="BD1707" s="2" t="str">
        <f>IF(ISNUMBER(SEARCH("anaer",$AW1707)),"anaer","")</f>
        <v/>
      </c>
      <c r="BE1707" s="2" t="str">
        <f>IF(ISNUMBER(SEARCH("thickening",$AZ1707)),"thickening","")</f>
        <v>thickening</v>
      </c>
      <c r="BF1707" s="3" t="str">
        <f>IF(ISNUMBER(SEARCH("airDry",$AW1707)),"airDry","")</f>
        <v/>
      </c>
      <c r="BG1707" s="3" t="str">
        <f>IF(ISNUMBER(SEARCH("heatDry",$AY1707)),"heatDry","")</f>
        <v/>
      </c>
      <c r="BH1707" s="3" t="str">
        <f>IF(AND(ISNUMBER(SEARCH("aerobic",$AW1707)),ISNUMBER(SEARCH("anaer",$AW1707))),"Combined Aer and Anaer.","")</f>
        <v/>
      </c>
    </row>
    <row r="1708" spans="1:60" x14ac:dyDescent="0.25">
      <c r="A1708" s="5">
        <v>1981</v>
      </c>
      <c r="B1708" t="s">
        <v>9333</v>
      </c>
      <c r="C1708">
        <v>1896</v>
      </c>
      <c r="D1708">
        <v>456.46777836944159</v>
      </c>
      <c r="E1708">
        <v>453.51229903954891</v>
      </c>
      <c r="F1708">
        <v>380.69959157183189</v>
      </c>
      <c r="G1708">
        <v>529.17555961870301</v>
      </c>
      <c r="H1708">
        <v>-104.34994112139719</v>
      </c>
      <c r="I1708">
        <v>-105.7950795871451</v>
      </c>
      <c r="J1708">
        <v>-125.34204161837469</v>
      </c>
      <c r="K1708">
        <v>-82.934410068777254</v>
      </c>
      <c r="L1708">
        <v>1377.946567709788</v>
      </c>
      <c r="M1708">
        <v>1373.6920331273279</v>
      </c>
      <c r="N1708">
        <v>1358.824476231581</v>
      </c>
      <c r="O1708">
        <v>1409.461675526509</v>
      </c>
      <c r="P1708">
        <v>44.287681566742748</v>
      </c>
      <c r="Q1708">
        <v>44.931183114377447</v>
      </c>
      <c r="R1708">
        <v>35.955527585734082</v>
      </c>
      <c r="S1708">
        <v>52.281578039091329</v>
      </c>
      <c r="T1708">
        <v>56359.517585701207</v>
      </c>
      <c r="U1708">
        <v>56359.612993842122</v>
      </c>
      <c r="V1708">
        <v>56320.869861642073</v>
      </c>
      <c r="W1708">
        <v>56398.30656335887</v>
      </c>
      <c r="X1708">
        <v>3490.1742266014398</v>
      </c>
      <c r="Y1708">
        <v>3500.876442278935</v>
      </c>
      <c r="Z1708">
        <v>3409.939781827029</v>
      </c>
      <c r="AA1708">
        <v>3539.7019784519121</v>
      </c>
      <c r="AB1708">
        <v>512.98714124297885</v>
      </c>
      <c r="AC1708">
        <v>507.28059816694571</v>
      </c>
      <c r="AD1708">
        <v>449.584029758604</v>
      </c>
      <c r="AE1708">
        <v>587.8792805552232</v>
      </c>
      <c r="AF1708">
        <v>71.228290437501911</v>
      </c>
      <c r="AG1708">
        <v>71.008964619466141</v>
      </c>
      <c r="AH1708">
        <v>70.239499701185963</v>
      </c>
      <c r="AI1708">
        <v>72.856595988733005</v>
      </c>
      <c r="AJ1708">
        <v>0.64671459230539752</v>
      </c>
      <c r="AK1708">
        <v>0.64671451321273188</v>
      </c>
      <c r="AL1708">
        <v>0.64667119077306934</v>
      </c>
      <c r="AM1708">
        <v>0.64675727191088817</v>
      </c>
      <c r="AN1708">
        <v>0.95685716054359149</v>
      </c>
      <c r="AO1708">
        <v>0.95685716054359138</v>
      </c>
      <c r="AP1708">
        <v>0.95685716054359138</v>
      </c>
      <c r="AQ1708">
        <v>0.95685716054359138</v>
      </c>
      <c r="AR1708">
        <v>17.43623596085672</v>
      </c>
      <c r="AS1708">
        <v>17.43623596085671</v>
      </c>
      <c r="AT1708">
        <v>17.43623596085671</v>
      </c>
      <c r="AU1708">
        <v>17.43623596085671</v>
      </c>
      <c r="AV1708" t="str">
        <f>VLOOKUP(Sheet1[[#This Row],[NPDES ID2]],Combined_Sheet__Major_Only___2[[NPDES ID2]:[ECHO BFR]],3,FALSE)</f>
        <v>CA</v>
      </c>
      <c r="AW1708" t="s">
        <v>12185</v>
      </c>
      <c r="AX1708" t="str">
        <f>VLOOKUP(Sheet1[[#This Row],[NPDES ID2]],Combined_Sheet__Major_Only___2[[NPDES ID2]:[ECHO BFR]],27,FALSE)</f>
        <v>methaneBioCaptureRecover</v>
      </c>
      <c r="AY1708" t="str">
        <f>VLOOKUP(Sheet1[[#This Row],[NPDES ID2]],Combined_Sheet__Major_Only___2[[NPDES ID2]:[ECHO BFR]],28,FALSE)</f>
        <v>-</v>
      </c>
      <c r="AZ1708" t="str">
        <f>VLOOKUP(Sheet1[[#This Row],[NPDES ID2]],Combined_Sheet__Major_Only___2[[NPDES ID2]:[ECHO BFR]],29,FALSE)</f>
        <v>preliminaryOps, thickening</v>
      </c>
      <c r="BA1708">
        <f>VLOOKUP(Sheet1[[#This Row],[NPDES ID2]],Combined_Sheet__Major_Only___2[[NPDES ID2]:[ECHO BFR]],17,FALSE)</f>
        <v>37.416860999999997</v>
      </c>
      <c r="BB1708">
        <f>VLOOKUP(Sheet1[[#This Row],[NPDES ID2]],Combined_Sheet__Major_Only___2[[NPDES ID2]:[ECHO BFR]],18,FALSE)</f>
        <v>-122.016111</v>
      </c>
      <c r="BC1708" s="2" t="str">
        <f>IF(ISNUMBER(SEARCH("aerobic",$AW1708)),"aerobic","")</f>
        <v/>
      </c>
      <c r="BD1708" s="2" t="str">
        <f>IF(ISNUMBER(SEARCH("anaer",$AW1708)),"anaer","")</f>
        <v>anaer</v>
      </c>
      <c r="BE1708" s="2" t="str">
        <f>IF(ISNUMBER(SEARCH("thickening",$AZ1708)),"thickening","")</f>
        <v>thickening</v>
      </c>
      <c r="BF1708" s="4" t="str">
        <f>IF(ISNUMBER(SEARCH("airDry",$AW1708)),"airDry","")</f>
        <v/>
      </c>
      <c r="BG1708" s="4" t="str">
        <f>IF(ISNUMBER(SEARCH("heatDry",$AY1708)),"heatDry","")</f>
        <v/>
      </c>
      <c r="BH1708" s="4" t="str">
        <f>IF(AND(ISNUMBER(SEARCH("aerobic",$AW1708)),ISNUMBER(SEARCH("anaer",$AW1708))),"Combined Aer and Anaer.","")</f>
        <v/>
      </c>
    </row>
    <row r="1709" spans="1:60" x14ac:dyDescent="0.25">
      <c r="A1709" s="5">
        <v>1830</v>
      </c>
      <c r="B1709" t="s">
        <v>8652</v>
      </c>
      <c r="C1709">
        <v>16671.400000000001</v>
      </c>
      <c r="D1709">
        <v>2903.6016742743109</v>
      </c>
      <c r="E1709">
        <v>2917.7320867195422</v>
      </c>
      <c r="F1709">
        <v>2327.3271991920319</v>
      </c>
      <c r="G1709">
        <v>3438.4220710504419</v>
      </c>
      <c r="H1709">
        <v>-132.99749975782311</v>
      </c>
      <c r="I1709">
        <v>-131.95447473962341</v>
      </c>
      <c r="J1709">
        <v>-154.6442397982359</v>
      </c>
      <c r="K1709">
        <v>-112.0681350732076</v>
      </c>
      <c r="L1709">
        <v>12570.85788970969</v>
      </c>
      <c r="M1709">
        <v>12495.527899209101</v>
      </c>
      <c r="N1709">
        <v>12233.95488138417</v>
      </c>
      <c r="O1709">
        <v>13126.95826095888</v>
      </c>
      <c r="P1709">
        <v>519.36925723574575</v>
      </c>
      <c r="Q1709">
        <v>517.13418600190187</v>
      </c>
      <c r="R1709">
        <v>435.89253921007798</v>
      </c>
      <c r="S1709">
        <v>583.97342807299572</v>
      </c>
      <c r="T1709">
        <v>56349.16391889115</v>
      </c>
      <c r="U1709">
        <v>56349.259310058609</v>
      </c>
      <c r="V1709">
        <v>56310.523070398303</v>
      </c>
      <c r="W1709">
        <v>56387.945995853013</v>
      </c>
      <c r="X1709">
        <v>4434.2285645245456</v>
      </c>
      <c r="Y1709">
        <v>4458.397320179527</v>
      </c>
      <c r="Z1709">
        <v>4242.0277836769874</v>
      </c>
      <c r="AA1709">
        <v>4555.2603936423466</v>
      </c>
      <c r="AB1709">
        <v>848.70228396862831</v>
      </c>
      <c r="AC1709">
        <v>836.81697970810137</v>
      </c>
      <c r="AD1709">
        <v>711.83648488016945</v>
      </c>
      <c r="AE1709">
        <v>1025.739492951197</v>
      </c>
      <c r="AF1709">
        <v>56.11993298709195</v>
      </c>
      <c r="AG1709">
        <v>55.789159426441827</v>
      </c>
      <c r="AH1709">
        <v>54.612774743693848</v>
      </c>
      <c r="AI1709">
        <v>58.595285128347093</v>
      </c>
      <c r="AJ1709">
        <v>0.46215430803010871</v>
      </c>
      <c r="AK1709">
        <v>0.4621535327072524</v>
      </c>
      <c r="AL1709">
        <v>0.46178891288357232</v>
      </c>
      <c r="AM1709">
        <v>0.46251392480474701</v>
      </c>
      <c r="AN1709">
        <v>0.9568497240303806</v>
      </c>
      <c r="AO1709">
        <v>0.95684972403038093</v>
      </c>
      <c r="AP1709">
        <v>0.95684972403038093</v>
      </c>
      <c r="AQ1709">
        <v>0.95684972403038093</v>
      </c>
      <c r="AR1709">
        <v>11.74828759517831</v>
      </c>
      <c r="AS1709">
        <v>11.74828759517831</v>
      </c>
      <c r="AT1709">
        <v>11.74828759517831</v>
      </c>
      <c r="AU1709">
        <v>11.74828759517831</v>
      </c>
      <c r="AV1709" t="str">
        <f>VLOOKUP(Sheet1[[#This Row],[NPDES ID2]],Combined_Sheet__Major_Only___2[[NPDES ID2]:[ECHO BFR]],3,FALSE)</f>
        <v>MA</v>
      </c>
      <c r="AW1709" t="s">
        <v>54</v>
      </c>
      <c r="AX1709" t="str">
        <f>VLOOKUP(Sheet1[[#This Row],[NPDES ID2]],Combined_Sheet__Major_Only___2[[NPDES ID2]:[ECHO BFR]],27,FALSE)</f>
        <v>other</v>
      </c>
      <c r="AY1709" t="str">
        <f>VLOOKUP(Sheet1[[#This Row],[NPDES ID2]],Combined_Sheet__Major_Only___2[[NPDES ID2]:[ECHO BFR]],28,FALSE)</f>
        <v>-</v>
      </c>
      <c r="AZ1709" t="str">
        <f>VLOOKUP(Sheet1[[#This Row],[NPDES ID2]],Combined_Sheet__Major_Only___2[[NPDES ID2]:[ECHO BFR]],29,FALSE)</f>
        <v>preliminaryOps, thickening</v>
      </c>
      <c r="BA1709">
        <f>VLOOKUP(Sheet1[[#This Row],[NPDES ID2]],Combined_Sheet__Major_Only___2[[NPDES ID2]:[ECHO BFR]],17,FALSE)</f>
        <v>42.212198999999998</v>
      </c>
      <c r="BB1709">
        <f>VLOOKUP(Sheet1[[#This Row],[NPDES ID2]],Combined_Sheet__Major_Only___2[[NPDES ID2]:[ECHO BFR]],18,FALSE)</f>
        <v>-71.788652999999996</v>
      </c>
      <c r="BC1709" s="2" t="str">
        <f>IF(ISNUMBER(SEARCH("aerobic",$AW1709)),"aerobic","")</f>
        <v/>
      </c>
      <c r="BD1709" s="2" t="str">
        <f>IF(ISNUMBER(SEARCH("anaer",$AW1709)),"anaer","")</f>
        <v/>
      </c>
      <c r="BE1709" s="2" t="str">
        <f>IF(ISNUMBER(SEARCH("thickening",$AZ1709)),"thickening","")</f>
        <v>thickening</v>
      </c>
      <c r="BF1709" s="3" t="str">
        <f>IF(ISNUMBER(SEARCH("airDry",$AW1709)),"airDry","")</f>
        <v/>
      </c>
      <c r="BG1709" s="3" t="str">
        <f>IF(ISNUMBER(SEARCH("heatDry",$AY1709)),"heatDry","")</f>
        <v/>
      </c>
      <c r="BH1709" s="3" t="str">
        <f>IF(AND(ISNUMBER(SEARCH("aerobic",$AW1709)),ISNUMBER(SEARCH("anaer",$AW1709))),"Combined Aer and Anaer.","")</f>
        <v/>
      </c>
    </row>
    <row r="1710" spans="1:60" x14ac:dyDescent="0.25">
      <c r="A1710" s="5">
        <v>1335</v>
      </c>
      <c r="B1710" t="s">
        <v>6344</v>
      </c>
      <c r="C1710">
        <v>166.8</v>
      </c>
      <c r="D1710">
        <v>664.47283882291288</v>
      </c>
      <c r="E1710">
        <v>660.95802511957788</v>
      </c>
      <c r="F1710">
        <v>479.02262599980241</v>
      </c>
      <c r="G1710">
        <v>849.10523560827198</v>
      </c>
      <c r="H1710">
        <v>-110.0175438343263</v>
      </c>
      <c r="I1710">
        <v>-111.42338854290691</v>
      </c>
      <c r="J1710">
        <v>-130.8076075586882</v>
      </c>
      <c r="K1710">
        <v>-88.493829321684956</v>
      </c>
      <c r="L1710">
        <v>115.79227398918491</v>
      </c>
      <c r="M1710">
        <v>115.37676354483879</v>
      </c>
      <c r="N1710">
        <v>113.9234786874793</v>
      </c>
      <c r="O1710">
        <v>118.87158606497481</v>
      </c>
      <c r="P1710">
        <v>3.907518166759206</v>
      </c>
      <c r="Q1710">
        <v>3.9451758330058251</v>
      </c>
      <c r="R1710">
        <v>3.1927720044676549</v>
      </c>
      <c r="S1710">
        <v>4.569833838941908</v>
      </c>
      <c r="T1710">
        <v>56309.579030977227</v>
      </c>
      <c r="U1710">
        <v>56309.674357250609</v>
      </c>
      <c r="V1710">
        <v>56270.964469646817</v>
      </c>
      <c r="W1710">
        <v>56348.334724699707</v>
      </c>
      <c r="X1710">
        <v>3650.8512706997931</v>
      </c>
      <c r="Y1710">
        <v>3663.627046432995</v>
      </c>
      <c r="Z1710">
        <v>3553.813607027731</v>
      </c>
      <c r="AA1710">
        <v>3711.0752584495231</v>
      </c>
      <c r="AB1710">
        <v>559.11578813989911</v>
      </c>
      <c r="AC1710">
        <v>552.46518458198534</v>
      </c>
      <c r="AD1710">
        <v>487.28690059797202</v>
      </c>
      <c r="AE1710">
        <v>645.76832216546313</v>
      </c>
      <c r="AF1710">
        <v>68.031910267093281</v>
      </c>
      <c r="AG1710">
        <v>67.787837485419871</v>
      </c>
      <c r="AH1710">
        <v>66.933898847887164</v>
      </c>
      <c r="AI1710">
        <v>69.841042341421968</v>
      </c>
      <c r="AJ1710">
        <v>0.60759622548897241</v>
      </c>
      <c r="AK1710">
        <v>0.60759621858311397</v>
      </c>
      <c r="AL1710">
        <v>0.60759238293585194</v>
      </c>
      <c r="AM1710">
        <v>0.60760000386195978</v>
      </c>
      <c r="AN1710">
        <v>0.95682126856174521</v>
      </c>
      <c r="AO1710">
        <v>0.95682126856174554</v>
      </c>
      <c r="AP1710">
        <v>0.95682126856174554</v>
      </c>
      <c r="AQ1710">
        <v>0.95682126856174554</v>
      </c>
      <c r="AR1710">
        <v>16.23433518184212</v>
      </c>
      <c r="AS1710">
        <v>16.23433518184212</v>
      </c>
      <c r="AT1710">
        <v>16.23433518184212</v>
      </c>
      <c r="AU1710">
        <v>16.23433518184212</v>
      </c>
      <c r="AV1710" t="str">
        <f>VLOOKUP(Sheet1[[#This Row],[NPDES ID2]],Combined_Sheet__Major_Only___2[[NPDES ID2]:[ECHO BFR]],3,FALSE)</f>
        <v>IA</v>
      </c>
      <c r="AW1710" t="s">
        <v>41</v>
      </c>
      <c r="AX1710" t="str">
        <f>VLOOKUP(Sheet1[[#This Row],[NPDES ID2]],Combined_Sheet__Major_Only___2[[NPDES ID2]:[ECHO BFR]],27,FALSE)</f>
        <v>-</v>
      </c>
      <c r="AY1710" t="str">
        <f>VLOOKUP(Sheet1[[#This Row],[NPDES ID2]],Combined_Sheet__Major_Only___2[[NPDES ID2]:[ECHO BFR]],28,FALSE)</f>
        <v>-</v>
      </c>
      <c r="AZ1710" t="str">
        <f>VLOOKUP(Sheet1[[#This Row],[NPDES ID2]],Combined_Sheet__Major_Only___2[[NPDES ID2]:[ECHO BFR]],29,FALSE)</f>
        <v>thickening, preliminaryOps</v>
      </c>
      <c r="BA1710">
        <f>VLOOKUP(Sheet1[[#This Row],[NPDES ID2]],Combined_Sheet__Major_Only___2[[NPDES ID2]:[ECHO BFR]],17,FALSE)</f>
        <v>43.056699999999999</v>
      </c>
      <c r="BB1710">
        <f>VLOOKUP(Sheet1[[#This Row],[NPDES ID2]],Combined_Sheet__Major_Only___2[[NPDES ID2]:[ECHO BFR]],18,FALSE)</f>
        <v>-96.150300000000001</v>
      </c>
      <c r="BC1710" s="2" t="str">
        <f>IF(ISNUMBER(SEARCH("aerobic",$AW1710)),"aerobic","")</f>
        <v>aerobic</v>
      </c>
      <c r="BD1710" s="2" t="str">
        <f>IF(ISNUMBER(SEARCH("anaer",$AW1710)),"anaer","")</f>
        <v/>
      </c>
      <c r="BE1710" s="2" t="str">
        <f>IF(ISNUMBER(SEARCH("thickening",$AZ1710)),"thickening","")</f>
        <v>thickening</v>
      </c>
      <c r="BF1710" s="4" t="str">
        <f>IF(ISNUMBER(SEARCH("airDry",$AW1710)),"airDry","")</f>
        <v/>
      </c>
      <c r="BG1710" s="4" t="str">
        <f>IF(ISNUMBER(SEARCH("heatDry",$AY1710)),"heatDry","")</f>
        <v/>
      </c>
      <c r="BH1710" s="4" t="str">
        <f>IF(AND(ISNUMBER(SEARCH("aerobic",$AW1710)),ISNUMBER(SEARCH("anaer",$AW1710))),"Combined Aer and Anaer.","")</f>
        <v/>
      </c>
    </row>
    <row r="1711" spans="1:60" x14ac:dyDescent="0.25">
      <c r="A1711" s="5">
        <v>1928</v>
      </c>
      <c r="B1711" t="s">
        <v>9097</v>
      </c>
      <c r="C1711">
        <v>3000.9580000000001</v>
      </c>
      <c r="D1711">
        <v>613.2226642981517</v>
      </c>
      <c r="E1711">
        <v>609.88766405677006</v>
      </c>
      <c r="F1711">
        <v>500.55617046681118</v>
      </c>
      <c r="G1711">
        <v>716.14894569488138</v>
      </c>
      <c r="H1711">
        <v>-138.01385211078789</v>
      </c>
      <c r="I1711">
        <v>-139.30786978949439</v>
      </c>
      <c r="J1711">
        <v>-158.62062916051261</v>
      </c>
      <c r="K1711">
        <v>-114.734121690167</v>
      </c>
      <c r="L1711">
        <v>2253.859951120136</v>
      </c>
      <c r="M1711">
        <v>2240.3488001697092</v>
      </c>
      <c r="N1711">
        <v>2193.150669055186</v>
      </c>
      <c r="O1711">
        <v>2353.9235200065032</v>
      </c>
      <c r="P1711">
        <v>93.313530202497731</v>
      </c>
      <c r="Q1711">
        <v>92.878183853452327</v>
      </c>
      <c r="R1711">
        <v>78.307143630351959</v>
      </c>
      <c r="S1711">
        <v>104.91969913038</v>
      </c>
      <c r="T1711">
        <v>56304.808622595643</v>
      </c>
      <c r="U1711">
        <v>56304.903941048578</v>
      </c>
      <c r="V1711">
        <v>56266.19722915344</v>
      </c>
      <c r="W1711">
        <v>56343.561136851589</v>
      </c>
      <c r="X1711">
        <v>4436.4324987722657</v>
      </c>
      <c r="Y1711">
        <v>4460.6011708674068</v>
      </c>
      <c r="Z1711">
        <v>4243.46750647919</v>
      </c>
      <c r="AA1711">
        <v>4557.4396265256601</v>
      </c>
      <c r="AB1711">
        <v>850.1979323244766</v>
      </c>
      <c r="AC1711">
        <v>838.3922418580953</v>
      </c>
      <c r="AD1711">
        <v>713.12782837291991</v>
      </c>
      <c r="AE1711">
        <v>1028.923776512624</v>
      </c>
      <c r="AF1711">
        <v>56.007788836019508</v>
      </c>
      <c r="AG1711">
        <v>55.673033352842872</v>
      </c>
      <c r="AH1711">
        <v>54.498619808736457</v>
      </c>
      <c r="AI1711">
        <v>58.493040499228862</v>
      </c>
      <c r="AJ1711">
        <v>0.46078787696741041</v>
      </c>
      <c r="AK1711">
        <v>0.4607877553285164</v>
      </c>
      <c r="AL1711">
        <v>0.46072225042497961</v>
      </c>
      <c r="AM1711">
        <v>0.46085241749432471</v>
      </c>
      <c r="AN1711">
        <v>0.95681783683500565</v>
      </c>
      <c r="AO1711">
        <v>0.95681783683500587</v>
      </c>
      <c r="AP1711">
        <v>0.95681783683500587</v>
      </c>
      <c r="AQ1711">
        <v>0.95681783683500587</v>
      </c>
      <c r="AR1711">
        <v>11.716503092192641</v>
      </c>
      <c r="AS1711">
        <v>11.716503092192641</v>
      </c>
      <c r="AT1711">
        <v>11.716503092192641</v>
      </c>
      <c r="AU1711">
        <v>11.716503092192641</v>
      </c>
      <c r="AV1711" t="str">
        <f>VLOOKUP(Sheet1[[#This Row],[NPDES ID2]],Combined_Sheet__Major_Only___2[[NPDES ID2]:[ECHO BFR]],3,FALSE)</f>
        <v>MD</v>
      </c>
      <c r="AW1711" t="s">
        <v>87</v>
      </c>
      <c r="AX1711" t="str">
        <f>VLOOKUP(Sheet1[[#This Row],[NPDES ID2]],Combined_Sheet__Major_Only___2[[NPDES ID2]:[ECHO BFR]],27,FALSE)</f>
        <v>-</v>
      </c>
      <c r="AY1711" t="str">
        <f>VLOOKUP(Sheet1[[#This Row],[NPDES ID2]],Combined_Sheet__Major_Only___2[[NPDES ID2]:[ECHO BFR]],28,FALSE)</f>
        <v>pasteurize</v>
      </c>
      <c r="AZ1711" t="str">
        <f>VLOOKUP(Sheet1[[#This Row],[NPDES ID2]],Combined_Sheet__Major_Only___2[[NPDES ID2]:[ECHO BFR]],29,FALSE)</f>
        <v>thickening</v>
      </c>
      <c r="BA1711">
        <f>VLOOKUP(Sheet1[[#This Row],[NPDES ID2]],Combined_Sheet__Major_Only___2[[NPDES ID2]:[ECHO BFR]],17,FALSE)</f>
        <v>38.387222000000001</v>
      </c>
      <c r="BB1711">
        <f>VLOOKUP(Sheet1[[#This Row],[NPDES ID2]],Combined_Sheet__Major_Only___2[[NPDES ID2]:[ECHO BFR]],18,FALSE)</f>
        <v>-75.068611000000004</v>
      </c>
      <c r="BC1711" s="2" t="str">
        <f>IF(ISNUMBER(SEARCH("aerobic",$AW1711)),"aerobic","")</f>
        <v/>
      </c>
      <c r="BD1711" s="2" t="str">
        <f>IF(ISNUMBER(SEARCH("anaer",$AW1711)),"anaer","")</f>
        <v/>
      </c>
      <c r="BE1711" s="2" t="str">
        <f>IF(ISNUMBER(SEARCH("thickening",$AZ1711)),"thickening","")</f>
        <v>thickening</v>
      </c>
      <c r="BF1711" s="3" t="str">
        <f>IF(ISNUMBER(SEARCH("airDry",$AW1711)),"airDry","")</f>
        <v/>
      </c>
      <c r="BG1711" s="3" t="str">
        <f>IF(ISNUMBER(SEARCH("heatDry",$AY1711)),"heatDry","")</f>
        <v/>
      </c>
      <c r="BH1711" s="3" t="str">
        <f>IF(AND(ISNUMBER(SEARCH("aerobic",$AW1711)),ISNUMBER(SEARCH("anaer",$AW1711))),"Combined Aer and Anaer.","")</f>
        <v/>
      </c>
    </row>
    <row r="1712" spans="1:60" x14ac:dyDescent="0.25">
      <c r="A1712" s="5">
        <v>1742</v>
      </c>
      <c r="B1712" t="s">
        <v>8160</v>
      </c>
      <c r="C1712">
        <v>29.31</v>
      </c>
      <c r="D1712">
        <v>3262.6646730425809</v>
      </c>
      <c r="E1712">
        <v>3228.8166954816411</v>
      </c>
      <c r="F1712">
        <v>2191.1779812473942</v>
      </c>
      <c r="G1712">
        <v>4287.7851244775748</v>
      </c>
      <c r="H1712">
        <v>-111.0597958285968</v>
      </c>
      <c r="I1712">
        <v>-112.4704409477434</v>
      </c>
      <c r="J1712">
        <v>-131.81195127784051</v>
      </c>
      <c r="K1712">
        <v>-89.503214582566031</v>
      </c>
      <c r="L1712">
        <v>20.175247482976051</v>
      </c>
      <c r="M1712">
        <v>20.100929707197331</v>
      </c>
      <c r="N1712">
        <v>19.84097923490312</v>
      </c>
      <c r="O1712">
        <v>20.726029960265119</v>
      </c>
      <c r="P1712">
        <v>0.68697635428162973</v>
      </c>
      <c r="Q1712">
        <v>0.69320155972141229</v>
      </c>
      <c r="R1712">
        <v>0.56196048078971617</v>
      </c>
      <c r="S1712">
        <v>0.80163119100504066</v>
      </c>
      <c r="T1712">
        <v>56184.83314624511</v>
      </c>
      <c r="U1712">
        <v>56184.928268014381</v>
      </c>
      <c r="V1712">
        <v>56146.301424995989</v>
      </c>
      <c r="W1712">
        <v>56223.505697114007</v>
      </c>
      <c r="X1712">
        <v>3673.8031449956411</v>
      </c>
      <c r="Y1712">
        <v>3686.938298836053</v>
      </c>
      <c r="Z1712">
        <v>3573.6593628391479</v>
      </c>
      <c r="AA1712">
        <v>3736.0143067934318</v>
      </c>
      <c r="AB1712">
        <v>567.1498147912971</v>
      </c>
      <c r="AC1712">
        <v>560.31566416267265</v>
      </c>
      <c r="AD1712">
        <v>493.73745770860029</v>
      </c>
      <c r="AE1712">
        <v>656.07521607284923</v>
      </c>
      <c r="AF1712">
        <v>67.457411203471068</v>
      </c>
      <c r="AG1712">
        <v>67.208933770028608</v>
      </c>
      <c r="AH1712">
        <v>66.339755580714851</v>
      </c>
      <c r="AI1712">
        <v>69.29898045609859</v>
      </c>
      <c r="AJ1712">
        <v>0.60056891718065908</v>
      </c>
      <c r="AK1712">
        <v>0.60056891596969852</v>
      </c>
      <c r="AL1712">
        <v>0.60056824257136776</v>
      </c>
      <c r="AM1712">
        <v>0.60056958051833742</v>
      </c>
      <c r="AN1712">
        <v>0.95673134938456084</v>
      </c>
      <c r="AO1712">
        <v>0.95673134938456106</v>
      </c>
      <c r="AP1712">
        <v>0.95673134938456106</v>
      </c>
      <c r="AQ1712">
        <v>0.95673134938456106</v>
      </c>
      <c r="AR1712">
        <v>16.01828848443996</v>
      </c>
      <c r="AS1712">
        <v>16.01828848443996</v>
      </c>
      <c r="AT1712">
        <v>16.01828848443996</v>
      </c>
      <c r="AU1712">
        <v>16.01828848443996</v>
      </c>
      <c r="AV1712" t="str">
        <f>VLOOKUP(Sheet1[[#This Row],[NPDES ID2]],Combined_Sheet__Major_Only___2[[NPDES ID2]:[ECHO BFR]],3,FALSE)</f>
        <v>FL</v>
      </c>
      <c r="AW1712" t="s">
        <v>41</v>
      </c>
      <c r="AX1712" t="str">
        <f>VLOOKUP(Sheet1[[#This Row],[NPDES ID2]],Combined_Sheet__Major_Only___2[[NPDES ID2]:[ECHO BFR]],27,FALSE)</f>
        <v>-</v>
      </c>
      <c r="AY1712" t="str">
        <f>VLOOKUP(Sheet1[[#This Row],[NPDES ID2]],Combined_Sheet__Major_Only___2[[NPDES ID2]:[ECHO BFR]],28,FALSE)</f>
        <v>-</v>
      </c>
      <c r="AZ1712" t="str">
        <f>VLOOKUP(Sheet1[[#This Row],[NPDES ID2]],Combined_Sheet__Major_Only___2[[NPDES ID2]:[ECHO BFR]],29,FALSE)</f>
        <v>thickening</v>
      </c>
      <c r="BA1712">
        <f>VLOOKUP(Sheet1[[#This Row],[NPDES ID2]],Combined_Sheet__Major_Only___2[[NPDES ID2]:[ECHO BFR]],17,FALSE)</f>
        <v>30.433682999999998</v>
      </c>
      <c r="BB1712">
        <f>VLOOKUP(Sheet1[[#This Row],[NPDES ID2]],Combined_Sheet__Major_Only___2[[NPDES ID2]:[ECHO BFR]],18,FALSE)</f>
        <v>-85.048896999999997</v>
      </c>
      <c r="BC1712" s="2" t="str">
        <f>IF(ISNUMBER(SEARCH("aerobic",$AW1712)),"aerobic","")</f>
        <v>aerobic</v>
      </c>
      <c r="BD1712" s="2" t="str">
        <f>IF(ISNUMBER(SEARCH("anaer",$AW1712)),"anaer","")</f>
        <v/>
      </c>
      <c r="BE1712" s="2" t="str">
        <f>IF(ISNUMBER(SEARCH("thickening",$AZ1712)),"thickening","")</f>
        <v>thickening</v>
      </c>
      <c r="BF1712" s="3" t="str">
        <f>IF(ISNUMBER(SEARCH("airDry",$AW1712)),"airDry","")</f>
        <v/>
      </c>
      <c r="BG1712" s="3" t="str">
        <f>IF(ISNUMBER(SEARCH("heatDry",$AY1712)),"heatDry","")</f>
        <v/>
      </c>
      <c r="BH1712" s="3" t="str">
        <f>IF(AND(ISNUMBER(SEARCH("aerobic",$AW1712)),ISNUMBER(SEARCH("anaer",$AW1712))),"Combined Aer and Anaer.","")</f>
        <v/>
      </c>
    </row>
    <row r="1713" spans="1:60" x14ac:dyDescent="0.25">
      <c r="A1713" s="5">
        <v>1977</v>
      </c>
      <c r="B1713" t="s">
        <v>9315</v>
      </c>
      <c r="C1713">
        <v>1959.09</v>
      </c>
      <c r="D1713">
        <v>440.84482970335608</v>
      </c>
      <c r="E1713">
        <v>440.71322974412561</v>
      </c>
      <c r="F1713">
        <v>366.86061044831303</v>
      </c>
      <c r="G1713">
        <v>516.52049478354922</v>
      </c>
      <c r="H1713">
        <v>-137.35461102368691</v>
      </c>
      <c r="I1713">
        <v>-138.59174088125079</v>
      </c>
      <c r="J1713">
        <v>-157.78091003243179</v>
      </c>
      <c r="K1713">
        <v>-114.2670521871996</v>
      </c>
      <c r="L1713">
        <v>1505.6867069884879</v>
      </c>
      <c r="M1713">
        <v>1496.830362992501</v>
      </c>
      <c r="N1713">
        <v>1465.878648629809</v>
      </c>
      <c r="O1713">
        <v>1571.292825021347</v>
      </c>
      <c r="P1713">
        <v>61.806978568427922</v>
      </c>
      <c r="Q1713">
        <v>61.556017636848097</v>
      </c>
      <c r="R1713">
        <v>51.809035506518647</v>
      </c>
      <c r="S1713">
        <v>69.608410819615344</v>
      </c>
      <c r="T1713">
        <v>56130.008588035547</v>
      </c>
      <c r="U1713">
        <v>56130.103619927322</v>
      </c>
      <c r="V1713">
        <v>56091.51327416666</v>
      </c>
      <c r="W1713">
        <v>56168.644598458828</v>
      </c>
      <c r="X1713">
        <v>4386.2207393914041</v>
      </c>
      <c r="Y1713">
        <v>4409.7003944325161</v>
      </c>
      <c r="Z1713">
        <v>4198.8340898125907</v>
      </c>
      <c r="AA1713">
        <v>4503.6435938198874</v>
      </c>
      <c r="AB1713">
        <v>830.85752202765298</v>
      </c>
      <c r="AC1713">
        <v>819.28062415237468</v>
      </c>
      <c r="AD1713">
        <v>698.47813349555838</v>
      </c>
      <c r="AE1713">
        <v>1002.809416257558</v>
      </c>
      <c r="AF1713">
        <v>56.468833145990068</v>
      </c>
      <c r="AG1713">
        <v>56.137335065611822</v>
      </c>
      <c r="AH1713">
        <v>54.975517875955283</v>
      </c>
      <c r="AI1713">
        <v>58.928458751263328</v>
      </c>
      <c r="AJ1713">
        <v>0.46640498706269212</v>
      </c>
      <c r="AK1713">
        <v>0.46640490831422082</v>
      </c>
      <c r="AL1713">
        <v>0.46636201839738661</v>
      </c>
      <c r="AM1713">
        <v>0.46644724221807582</v>
      </c>
      <c r="AN1713">
        <v>0.95669171223893545</v>
      </c>
      <c r="AO1713">
        <v>0.95669171223893545</v>
      </c>
      <c r="AP1713">
        <v>0.95669171223893545</v>
      </c>
      <c r="AQ1713">
        <v>0.95669171223893545</v>
      </c>
      <c r="AR1713">
        <v>11.89005590950973</v>
      </c>
      <c r="AS1713">
        <v>11.89005590950973</v>
      </c>
      <c r="AT1713">
        <v>11.89005590950973</v>
      </c>
      <c r="AU1713">
        <v>11.89005590950973</v>
      </c>
      <c r="AV1713" t="str">
        <f>VLOOKUP(Sheet1[[#This Row],[NPDES ID2]],Combined_Sheet__Major_Only___2[[NPDES ID2]:[ECHO BFR]],3,FALSE)</f>
        <v>TX</v>
      </c>
      <c r="AW1713" t="s">
        <v>87</v>
      </c>
      <c r="AX1713" t="str">
        <f>VLOOKUP(Sheet1[[#This Row],[NPDES ID2]],Combined_Sheet__Major_Only___2[[NPDES ID2]:[ECHO BFR]],27,FALSE)</f>
        <v>-</v>
      </c>
      <c r="AY1713" t="str">
        <f>VLOOKUP(Sheet1[[#This Row],[NPDES ID2]],Combined_Sheet__Major_Only___2[[NPDES ID2]:[ECHO BFR]],28,FALSE)</f>
        <v>-</v>
      </c>
      <c r="AZ1713" t="str">
        <f>VLOOKUP(Sheet1[[#This Row],[NPDES ID2]],Combined_Sheet__Major_Only___2[[NPDES ID2]:[ECHO BFR]],29,FALSE)</f>
        <v>preliminaryOps, thickening</v>
      </c>
      <c r="BA1713">
        <f>VLOOKUP(Sheet1[[#This Row],[NPDES ID2]],Combined_Sheet__Major_Only___2[[NPDES ID2]:[ECHO BFR]],17,FALSE)</f>
        <v>29.550169</v>
      </c>
      <c r="BB1713">
        <f>VLOOKUP(Sheet1[[#This Row],[NPDES ID2]],Combined_Sheet__Major_Only___2[[NPDES ID2]:[ECHO BFR]],18,FALSE)</f>
        <v>-98.246881000000002</v>
      </c>
      <c r="BC1713" s="2" t="str">
        <f>IF(ISNUMBER(SEARCH("aerobic",$AW1713)),"aerobic","")</f>
        <v/>
      </c>
      <c r="BD1713" s="2" t="str">
        <f>IF(ISNUMBER(SEARCH("anaer",$AW1713)),"anaer","")</f>
        <v/>
      </c>
      <c r="BE1713" s="2" t="str">
        <f>IF(ISNUMBER(SEARCH("thickening",$AZ1713)),"thickening","")</f>
        <v>thickening</v>
      </c>
      <c r="BF1713" s="4" t="str">
        <f>IF(ISNUMBER(SEARCH("airDry",$AW1713)),"airDry","")</f>
        <v/>
      </c>
      <c r="BG1713" s="4" t="str">
        <f>IF(ISNUMBER(SEARCH("heatDry",$AY1713)),"heatDry","")</f>
        <v/>
      </c>
      <c r="BH1713" s="4" t="str">
        <f>IF(AND(ISNUMBER(SEARCH("aerobic",$AW1713)),ISNUMBER(SEARCH("anaer",$AW1713))),"Combined Aer and Anaer.","")</f>
        <v/>
      </c>
    </row>
    <row r="1714" spans="1:60" x14ac:dyDescent="0.25">
      <c r="A1714" s="5">
        <v>19</v>
      </c>
      <c r="B1714" t="s">
        <v>147</v>
      </c>
      <c r="C1714">
        <v>446.45</v>
      </c>
      <c r="D1714">
        <v>369.84272642621102</v>
      </c>
      <c r="E1714">
        <v>365.75830507979992</v>
      </c>
      <c r="F1714">
        <v>294.16981777904073</v>
      </c>
      <c r="G1714">
        <v>452.60158334197882</v>
      </c>
      <c r="H1714">
        <v>-110.1335344188161</v>
      </c>
      <c r="I1714">
        <v>-111.5330893746905</v>
      </c>
      <c r="J1714">
        <v>-130.91438714885479</v>
      </c>
      <c r="K1714">
        <v>-88.575318538652368</v>
      </c>
      <c r="L1714">
        <v>309.46069132702718</v>
      </c>
      <c r="M1714">
        <v>308.34495698141649</v>
      </c>
      <c r="N1714">
        <v>304.44310506289548</v>
      </c>
      <c r="O1714">
        <v>317.72870014488939</v>
      </c>
      <c r="P1714">
        <v>10.45950589480934</v>
      </c>
      <c r="Q1714">
        <v>10.55922175391207</v>
      </c>
      <c r="R1714">
        <v>8.548048490185133</v>
      </c>
      <c r="S1714">
        <v>12.227700949593119</v>
      </c>
      <c r="T1714">
        <v>56121.606691927613</v>
      </c>
      <c r="U1714">
        <v>56121.701710045621</v>
      </c>
      <c r="V1714">
        <v>56083.116957511389</v>
      </c>
      <c r="W1714">
        <v>56160.237102505933</v>
      </c>
      <c r="X1714">
        <v>3644.1277650839952</v>
      </c>
      <c r="Y1714">
        <v>3656.9311811387188</v>
      </c>
      <c r="Z1714">
        <v>3546.8337348624232</v>
      </c>
      <c r="AA1714">
        <v>3704.520692919772</v>
      </c>
      <c r="AB1714">
        <v>558.87765149724657</v>
      </c>
      <c r="AC1714">
        <v>552.21634912231707</v>
      </c>
      <c r="AD1714">
        <v>486.98003060927522</v>
      </c>
      <c r="AE1714">
        <v>645.67820280211049</v>
      </c>
      <c r="AF1714">
        <v>67.93082900943223</v>
      </c>
      <c r="AG1714">
        <v>67.68605390758097</v>
      </c>
      <c r="AH1714">
        <v>66.829319229891269</v>
      </c>
      <c r="AI1714">
        <v>69.745585410960999</v>
      </c>
      <c r="AJ1714">
        <v>0.60635971630426411</v>
      </c>
      <c r="AK1714">
        <v>0.60635969780778676</v>
      </c>
      <c r="AL1714">
        <v>0.60634944956845349</v>
      </c>
      <c r="AM1714">
        <v>0.60636981168346871</v>
      </c>
      <c r="AN1714">
        <v>0.95668563140455321</v>
      </c>
      <c r="AO1714">
        <v>0.95668563140455298</v>
      </c>
      <c r="AP1714">
        <v>0.95668563140455298</v>
      </c>
      <c r="AQ1714">
        <v>0.95668563140455298</v>
      </c>
      <c r="AR1714">
        <v>16.196081435392731</v>
      </c>
      <c r="AS1714">
        <v>16.196081435392731</v>
      </c>
      <c r="AT1714">
        <v>16.196081435392731</v>
      </c>
      <c r="AU1714">
        <v>16.196081435392731</v>
      </c>
      <c r="AV1714" t="str">
        <f>VLOOKUP(Sheet1[[#This Row],[NPDES ID2]],Combined_Sheet__Major_Only___2[[NPDES ID2]:[ECHO BFR]],3,FALSE)</f>
        <v>IL</v>
      </c>
      <c r="AW1714" t="s">
        <v>41</v>
      </c>
      <c r="AX1714" t="str">
        <f>VLOOKUP(Sheet1[[#This Row],[NPDES ID2]],Combined_Sheet__Major_Only___2[[NPDES ID2]:[ECHO BFR]],27,FALSE)</f>
        <v>-</v>
      </c>
      <c r="AY1714" t="str">
        <f>VLOOKUP(Sheet1[[#This Row],[NPDES ID2]],Combined_Sheet__Major_Only___2[[NPDES ID2]:[ECHO BFR]],28,FALSE)</f>
        <v>-</v>
      </c>
      <c r="AZ1714" t="str">
        <f>VLOOKUP(Sheet1[[#This Row],[NPDES ID2]],Combined_Sheet__Major_Only___2[[NPDES ID2]:[ECHO BFR]],29,FALSE)</f>
        <v>thickening</v>
      </c>
      <c r="BA1714">
        <f>VLOOKUP(Sheet1[[#This Row],[NPDES ID2]],Combined_Sheet__Major_Only___2[[NPDES ID2]:[ECHO BFR]],17,FALSE)</f>
        <v>41.443002</v>
      </c>
      <c r="BB1714">
        <f>VLOOKUP(Sheet1[[#This Row],[NPDES ID2]],Combined_Sheet__Major_Only___2[[NPDES ID2]:[ECHO BFR]],18,FALSE)</f>
        <v>-87.670895000000002</v>
      </c>
      <c r="BC1714" s="2" t="str">
        <f>IF(ISNUMBER(SEARCH("aerobic",$AW1714)),"aerobic","")</f>
        <v>aerobic</v>
      </c>
      <c r="BD1714" s="2" t="str">
        <f>IF(ISNUMBER(SEARCH("anaer",$AW1714)),"anaer","")</f>
        <v/>
      </c>
      <c r="BE1714" s="2" t="str">
        <f>IF(ISNUMBER(SEARCH("thickening",$AZ1714)),"thickening","")</f>
        <v>thickening</v>
      </c>
      <c r="BF1714" s="4" t="str">
        <f>IF(ISNUMBER(SEARCH("airDry",$AW1714)),"airDry","")</f>
        <v/>
      </c>
      <c r="BG1714" s="4" t="str">
        <f>IF(ISNUMBER(SEARCH("heatDry",$AY1714)),"heatDry","")</f>
        <v/>
      </c>
      <c r="BH1714" s="4" t="str">
        <f>IF(AND(ISNUMBER(SEARCH("aerobic",$AW1714)),ISNUMBER(SEARCH("anaer",$AW1714))),"Combined Aer and Anaer.","")</f>
        <v/>
      </c>
    </row>
    <row r="1715" spans="1:60" x14ac:dyDescent="0.25">
      <c r="A1715" s="5">
        <v>1424</v>
      </c>
      <c r="B1715" t="s">
        <v>6735</v>
      </c>
      <c r="C1715">
        <v>131.5</v>
      </c>
      <c r="D1715">
        <v>741.34188981612181</v>
      </c>
      <c r="E1715">
        <v>730.57989988487816</v>
      </c>
      <c r="F1715">
        <v>525.6523439876263</v>
      </c>
      <c r="G1715">
        <v>963.209708323619</v>
      </c>
      <c r="H1715">
        <v>-138.7506443739525</v>
      </c>
      <c r="I1715">
        <v>-139.9798330944914</v>
      </c>
      <c r="J1715">
        <v>-158.56564688659819</v>
      </c>
      <c r="K1715">
        <v>-115.9204431370383</v>
      </c>
      <c r="L1715">
        <v>99.374761696985772</v>
      </c>
      <c r="M1715">
        <v>98.782392692403548</v>
      </c>
      <c r="N1715">
        <v>96.710480455825376</v>
      </c>
      <c r="O1715">
        <v>103.764812997769</v>
      </c>
      <c r="P1715">
        <v>4.1052732527237188</v>
      </c>
      <c r="Q1715">
        <v>4.0873603280672439</v>
      </c>
      <c r="R1715">
        <v>3.4438417889609778</v>
      </c>
      <c r="S1715">
        <v>4.6177527874735214</v>
      </c>
      <c r="T1715">
        <v>56099.910039711802</v>
      </c>
      <c r="U1715">
        <v>56100.005022261059</v>
      </c>
      <c r="V1715">
        <v>56061.434713405601</v>
      </c>
      <c r="W1715">
        <v>56138.525989519847</v>
      </c>
      <c r="X1715">
        <v>4410.3211160382298</v>
      </c>
      <c r="Y1715">
        <v>4434.2189635878312</v>
      </c>
      <c r="Z1715">
        <v>4219.4003471900924</v>
      </c>
      <c r="AA1715">
        <v>4530.0552364030154</v>
      </c>
      <c r="AB1715">
        <v>842.41009865279136</v>
      </c>
      <c r="AC1715">
        <v>830.71915606274183</v>
      </c>
      <c r="AD1715">
        <v>707.08859019247006</v>
      </c>
      <c r="AE1715">
        <v>1018.913507249886</v>
      </c>
      <c r="AF1715">
        <v>56.125582628572637</v>
      </c>
      <c r="AG1715">
        <v>55.791063699572327</v>
      </c>
      <c r="AH1715">
        <v>54.620806473630111</v>
      </c>
      <c r="AI1715">
        <v>58.604970092799483</v>
      </c>
      <c r="AJ1715">
        <v>0.46222286349293529</v>
      </c>
      <c r="AK1715">
        <v>0.46222285832816468</v>
      </c>
      <c r="AL1715">
        <v>0.46221998964426841</v>
      </c>
      <c r="AM1715">
        <v>0.46222568934087999</v>
      </c>
      <c r="AN1715">
        <v>0.95666992064918654</v>
      </c>
      <c r="AO1715">
        <v>0.95666992064918632</v>
      </c>
      <c r="AP1715">
        <v>0.95666992064918632</v>
      </c>
      <c r="AQ1715">
        <v>0.95666992064918632</v>
      </c>
      <c r="AR1715">
        <v>11.762787366773329</v>
      </c>
      <c r="AS1715">
        <v>11.76278736677332</v>
      </c>
      <c r="AT1715">
        <v>11.76278736677332</v>
      </c>
      <c r="AU1715">
        <v>11.76278736677332</v>
      </c>
      <c r="AV1715" t="str">
        <f>VLOOKUP(Sheet1[[#This Row],[NPDES ID2]],Combined_Sheet__Major_Only___2[[NPDES ID2]:[ECHO BFR]],3,FALSE)</f>
        <v>CO</v>
      </c>
      <c r="AW1715" t="s">
        <v>54</v>
      </c>
      <c r="AX1715" t="str">
        <f>VLOOKUP(Sheet1[[#This Row],[NPDES ID2]],Combined_Sheet__Major_Only___2[[NPDES ID2]:[ECHO BFR]],27,FALSE)</f>
        <v>tempSludgeStore</v>
      </c>
      <c r="AY1715" t="str">
        <f>VLOOKUP(Sheet1[[#This Row],[NPDES ID2]],Combined_Sheet__Major_Only___2[[NPDES ID2]:[ECHO BFR]],28,FALSE)</f>
        <v>-</v>
      </c>
      <c r="AZ1715" t="str">
        <f>VLOOKUP(Sheet1[[#This Row],[NPDES ID2]],Combined_Sheet__Major_Only___2[[NPDES ID2]:[ECHO BFR]],29,FALSE)</f>
        <v>preliminaryOps, thickening</v>
      </c>
      <c r="BA1715">
        <f>VLOOKUP(Sheet1[[#This Row],[NPDES ID2]],Combined_Sheet__Major_Only___2[[NPDES ID2]:[ECHO BFR]],17,FALSE)</f>
        <v>38.799999999999997</v>
      </c>
      <c r="BB1715">
        <f>VLOOKUP(Sheet1[[#This Row],[NPDES ID2]],Combined_Sheet__Major_Only___2[[NPDES ID2]:[ECHO BFR]],18,FALSE)</f>
        <v>-106.104444</v>
      </c>
      <c r="BC1715" s="2" t="str">
        <f>IF(ISNUMBER(SEARCH("aerobic",$AW1715)),"aerobic","")</f>
        <v/>
      </c>
      <c r="BD1715" s="2" t="str">
        <f>IF(ISNUMBER(SEARCH("anaer",$AW1715)),"anaer","")</f>
        <v/>
      </c>
      <c r="BE1715" s="2" t="str">
        <f>IF(ISNUMBER(SEARCH("thickening",$AZ1715)),"thickening","")</f>
        <v>thickening</v>
      </c>
      <c r="BF1715" s="3" t="str">
        <f>IF(ISNUMBER(SEARCH("airDry",$AW1715)),"airDry","")</f>
        <v/>
      </c>
      <c r="BG1715" s="3" t="str">
        <f>IF(ISNUMBER(SEARCH("heatDry",$AY1715)),"heatDry","")</f>
        <v/>
      </c>
      <c r="BH1715" s="3" t="str">
        <f>IF(AND(ISNUMBER(SEARCH("aerobic",$AW1715)),ISNUMBER(SEARCH("anaer",$AW1715))),"Combined Aer and Anaer.","")</f>
        <v/>
      </c>
    </row>
    <row r="1716" spans="1:60" x14ac:dyDescent="0.25">
      <c r="A1716" s="5">
        <v>2501</v>
      </c>
      <c r="B1716" t="s">
        <v>11626</v>
      </c>
      <c r="C1716">
        <v>174.83</v>
      </c>
      <c r="D1716">
        <v>676.4475098178483</v>
      </c>
      <c r="E1716">
        <v>672.68862094801182</v>
      </c>
      <c r="F1716">
        <v>488.7796406072747</v>
      </c>
      <c r="G1716">
        <v>863.43632949454468</v>
      </c>
      <c r="H1716">
        <v>-116.65378294315769</v>
      </c>
      <c r="I1716">
        <v>-117.9613208419966</v>
      </c>
      <c r="J1716">
        <v>-137.1953268310485</v>
      </c>
      <c r="K1716">
        <v>-94.835907964027754</v>
      </c>
      <c r="L1716">
        <v>114.9389726044749</v>
      </c>
      <c r="M1716">
        <v>114.4545668982587</v>
      </c>
      <c r="N1716">
        <v>112.7603158526405</v>
      </c>
      <c r="O1716">
        <v>118.5288602615162</v>
      </c>
      <c r="P1716">
        <v>4.1084211799581531</v>
      </c>
      <c r="Q1716">
        <v>4.1277937808051242</v>
      </c>
      <c r="R1716">
        <v>3.3809834512504522</v>
      </c>
      <c r="S1716">
        <v>4.7381074127522922</v>
      </c>
      <c r="T1716">
        <v>56072.017955989999</v>
      </c>
      <c r="U1716">
        <v>56072.11289281393</v>
      </c>
      <c r="V1716">
        <v>56033.561151998103</v>
      </c>
      <c r="W1716">
        <v>56110.615315786526</v>
      </c>
      <c r="X1716">
        <v>3839.029744593161</v>
      </c>
      <c r="Y1716">
        <v>3854.3683732136951</v>
      </c>
      <c r="Z1716">
        <v>3719.909589887402</v>
      </c>
      <c r="AA1716">
        <v>3913.2063304244521</v>
      </c>
      <c r="AB1716">
        <v>620.41529315444814</v>
      </c>
      <c r="AC1716">
        <v>612.36599805871526</v>
      </c>
      <c r="AD1716">
        <v>536.46247254124216</v>
      </c>
      <c r="AE1716">
        <v>723.62025195461354</v>
      </c>
      <c r="AF1716">
        <v>64.428921794802193</v>
      </c>
      <c r="AG1716">
        <v>64.157445901268943</v>
      </c>
      <c r="AH1716">
        <v>63.207645651978211</v>
      </c>
      <c r="AI1716">
        <v>66.441155950237459</v>
      </c>
      <c r="AJ1716">
        <v>0.56354371818321691</v>
      </c>
      <c r="AK1716">
        <v>0.56354371097737443</v>
      </c>
      <c r="AL1716">
        <v>0.56353970944123744</v>
      </c>
      <c r="AM1716">
        <v>0.56354765997287948</v>
      </c>
      <c r="AN1716">
        <v>0.95664970697094831</v>
      </c>
      <c r="AO1716">
        <v>0.9566497069709482</v>
      </c>
      <c r="AP1716">
        <v>0.9566497069709482</v>
      </c>
      <c r="AQ1716">
        <v>0.9566497069709482</v>
      </c>
      <c r="AR1716">
        <v>14.879305795880841</v>
      </c>
      <c r="AS1716">
        <v>14.879305795880841</v>
      </c>
      <c r="AT1716">
        <v>14.879305795880841</v>
      </c>
      <c r="AU1716">
        <v>14.879305795880841</v>
      </c>
      <c r="AV1716" t="str">
        <f>VLOOKUP(Sheet1[[#This Row],[NPDES ID2]],Combined_Sheet__Major_Only___2[[NPDES ID2]:[ECHO BFR]],3,FALSE)</f>
        <v>TX</v>
      </c>
      <c r="AW1716" t="s">
        <v>12186</v>
      </c>
      <c r="AX1716" t="str">
        <f>VLOOKUP(Sheet1[[#This Row],[NPDES ID2]],Combined_Sheet__Major_Only___2[[NPDES ID2]:[ECHO BFR]],27,FALSE)</f>
        <v>-</v>
      </c>
      <c r="AY1716" t="str">
        <f>VLOOKUP(Sheet1[[#This Row],[NPDES ID2]],Combined_Sheet__Major_Only___2[[NPDES ID2]:[ECHO BFR]],28,FALSE)</f>
        <v>-</v>
      </c>
      <c r="AZ1716" t="str">
        <f>VLOOKUP(Sheet1[[#This Row],[NPDES ID2]],Combined_Sheet__Major_Only___2[[NPDES ID2]:[ECHO BFR]],29,FALSE)</f>
        <v>thickening</v>
      </c>
      <c r="BA1716">
        <f>VLOOKUP(Sheet1[[#This Row],[NPDES ID2]],Combined_Sheet__Major_Only___2[[NPDES ID2]:[ECHO BFR]],17,FALSE)</f>
        <v>26.116194</v>
      </c>
      <c r="BB1716">
        <f>VLOOKUP(Sheet1[[#This Row],[NPDES ID2]],Combined_Sheet__Major_Only___2[[NPDES ID2]:[ECHO BFR]],18,FALSE)</f>
        <v>-98.021083000000004</v>
      </c>
      <c r="BC1716" s="2" t="str">
        <f>IF(ISNUMBER(SEARCH("aerobic",$AW1716)),"aerobic","")</f>
        <v>aerobic</v>
      </c>
      <c r="BD1716" s="2" t="str">
        <f>IF(ISNUMBER(SEARCH("anaer",$AW1716)),"anaer","")</f>
        <v>anaer</v>
      </c>
      <c r="BE1716" s="2" t="str">
        <f>IF(ISNUMBER(SEARCH("thickening",$AZ1716)),"thickening","")</f>
        <v>thickening</v>
      </c>
      <c r="BF1716" s="4" t="str">
        <f>IF(ISNUMBER(SEARCH("airDry",$AW1716)),"airDry","")</f>
        <v/>
      </c>
      <c r="BG1716" s="4" t="str">
        <f>IF(ISNUMBER(SEARCH("heatDry",$AY1716)),"heatDry","")</f>
        <v/>
      </c>
      <c r="BH1716" s="4" t="str">
        <f>IF(AND(ISNUMBER(SEARCH("aerobic",$AW1716)),ISNUMBER(SEARCH("anaer",$AW1716))),"Combined Aer and Anaer.","")</f>
        <v>Combined Aer and Anaer.</v>
      </c>
    </row>
    <row r="1717" spans="1:60" x14ac:dyDescent="0.25">
      <c r="A1717" s="5">
        <v>772</v>
      </c>
      <c r="B1717" t="s">
        <v>3788</v>
      </c>
      <c r="C1717">
        <v>1871.27</v>
      </c>
      <c r="D1717">
        <v>424.70974721645968</v>
      </c>
      <c r="E1717">
        <v>425.3655757349589</v>
      </c>
      <c r="F1717">
        <v>355.35676392649498</v>
      </c>
      <c r="G1717">
        <v>497.67313621099169</v>
      </c>
      <c r="H1717">
        <v>-137.02098540903</v>
      </c>
      <c r="I1717">
        <v>-138.2496320322779</v>
      </c>
      <c r="J1717">
        <v>-157.4625858066143</v>
      </c>
      <c r="K1717">
        <v>-113.9579419756016</v>
      </c>
      <c r="L1717">
        <v>1450.1583318221201</v>
      </c>
      <c r="M1717">
        <v>1441.685930270934</v>
      </c>
      <c r="N1717">
        <v>1412.074915525395</v>
      </c>
      <c r="O1717">
        <v>1512.9215597610039</v>
      </c>
      <c r="P1717">
        <v>59.345908961886508</v>
      </c>
      <c r="Q1717">
        <v>59.101433363824363</v>
      </c>
      <c r="R1717">
        <v>49.726329672263553</v>
      </c>
      <c r="S1717">
        <v>66.877918711376424</v>
      </c>
      <c r="T1717">
        <v>56066.170059028518</v>
      </c>
      <c r="U1717">
        <v>56066.264986265611</v>
      </c>
      <c r="V1717">
        <v>56027.717138453379</v>
      </c>
      <c r="W1717">
        <v>56104.763521214787</v>
      </c>
      <c r="X1717">
        <v>4368.3700481477681</v>
      </c>
      <c r="Y1717">
        <v>4391.6091162714774</v>
      </c>
      <c r="Z1717">
        <v>4182.944412555792</v>
      </c>
      <c r="AA1717">
        <v>4484.5303607925734</v>
      </c>
      <c r="AB1717">
        <v>824.11803499909479</v>
      </c>
      <c r="AC1717">
        <v>812.61869590964761</v>
      </c>
      <c r="AD1717">
        <v>693.35060148156992</v>
      </c>
      <c r="AE1717">
        <v>993.71904856648996</v>
      </c>
      <c r="AF1717">
        <v>56.634437943574902</v>
      </c>
      <c r="AG1717">
        <v>56.304175465981423</v>
      </c>
      <c r="AH1717">
        <v>55.146780367259019</v>
      </c>
      <c r="AI1717">
        <v>59.084782582211112</v>
      </c>
      <c r="AJ1717">
        <v>0.468422898216863</v>
      </c>
      <c r="AK1717">
        <v>0.46842282299760718</v>
      </c>
      <c r="AL1717">
        <v>0.46838181425798131</v>
      </c>
      <c r="AM1717">
        <v>0.46846329975646961</v>
      </c>
      <c r="AN1717">
        <v>0.95664546654842408</v>
      </c>
      <c r="AO1717">
        <v>0.95664546654842408</v>
      </c>
      <c r="AP1717">
        <v>0.95664546654842408</v>
      </c>
      <c r="AQ1717">
        <v>0.95664546654842408</v>
      </c>
      <c r="AR1717">
        <v>11.952189843012009</v>
      </c>
      <c r="AS1717">
        <v>11.952189843012</v>
      </c>
      <c r="AT1717">
        <v>11.952189843012</v>
      </c>
      <c r="AU1717">
        <v>11.952189843012</v>
      </c>
      <c r="AV1717" t="str">
        <f>VLOOKUP(Sheet1[[#This Row],[NPDES ID2]],Combined_Sheet__Major_Only___2[[NPDES ID2]:[ECHO BFR]],3,FALSE)</f>
        <v>NC</v>
      </c>
      <c r="AW1717" t="s">
        <v>54</v>
      </c>
      <c r="AX1717" t="str">
        <f>VLOOKUP(Sheet1[[#This Row],[NPDES ID2]],Combined_Sheet__Major_Only___2[[NPDES ID2]:[ECHO BFR]],27,FALSE)</f>
        <v>other</v>
      </c>
      <c r="AY1717" t="str">
        <f>VLOOKUP(Sheet1[[#This Row],[NPDES ID2]],Combined_Sheet__Major_Only___2[[NPDES ID2]:[ECHO BFR]],28,FALSE)</f>
        <v>-</v>
      </c>
      <c r="AZ1717" t="str">
        <f>VLOOKUP(Sheet1[[#This Row],[NPDES ID2]],Combined_Sheet__Major_Only___2[[NPDES ID2]:[ECHO BFR]],29,FALSE)</f>
        <v>thickening</v>
      </c>
      <c r="BA1717">
        <f>VLOOKUP(Sheet1[[#This Row],[NPDES ID2]],Combined_Sheet__Major_Only___2[[NPDES ID2]:[ECHO BFR]],17,FALSE)</f>
        <v>35.879584999999999</v>
      </c>
      <c r="BB1717">
        <f>VLOOKUP(Sheet1[[#This Row],[NPDES ID2]],Combined_Sheet__Major_Only___2[[NPDES ID2]:[ECHO BFR]],18,FALSE)</f>
        <v>-78.895782999999994</v>
      </c>
      <c r="BC1717" s="2" t="str">
        <f>IF(ISNUMBER(SEARCH("aerobic",$AW1717)),"aerobic","")</f>
        <v/>
      </c>
      <c r="BD1717" s="2" t="str">
        <f>IF(ISNUMBER(SEARCH("anaer",$AW1717)),"anaer","")</f>
        <v/>
      </c>
      <c r="BE1717" s="2" t="str">
        <f>IF(ISNUMBER(SEARCH("thickening",$AZ1717)),"thickening","")</f>
        <v>thickening</v>
      </c>
      <c r="BF1717" s="3" t="str">
        <f>IF(ISNUMBER(SEARCH("airDry",$AW1717)),"airDry","")</f>
        <v/>
      </c>
      <c r="BG1717" s="3" t="str">
        <f>IF(ISNUMBER(SEARCH("heatDry",$AY1717)),"heatDry","")</f>
        <v/>
      </c>
      <c r="BH1717" s="3" t="str">
        <f>IF(AND(ISNUMBER(SEARCH("aerobic",$AW1717)),ISNUMBER(SEARCH("anaer",$AW1717))),"Combined Aer and Anaer.","")</f>
        <v/>
      </c>
    </row>
    <row r="1718" spans="1:60" x14ac:dyDescent="0.25">
      <c r="A1718" s="5">
        <v>1029</v>
      </c>
      <c r="B1718" t="s">
        <v>4971</v>
      </c>
      <c r="C1718">
        <v>427.87799999999999</v>
      </c>
      <c r="D1718">
        <v>376.19077954816549</v>
      </c>
      <c r="E1718">
        <v>372.05193093472423</v>
      </c>
      <c r="F1718">
        <v>297.14350616998507</v>
      </c>
      <c r="G1718">
        <v>461.77532562444247</v>
      </c>
      <c r="H1718">
        <v>-110.3849231766327</v>
      </c>
      <c r="I1718">
        <v>-111.7816501661575</v>
      </c>
      <c r="J1718">
        <v>-131.15631993161301</v>
      </c>
      <c r="K1718">
        <v>-88.817035171683287</v>
      </c>
      <c r="L1718">
        <v>295.97165720920259</v>
      </c>
      <c r="M1718">
        <v>294.89765523416412</v>
      </c>
      <c r="N1718">
        <v>291.14171068883411</v>
      </c>
      <c r="O1718">
        <v>303.93045406442019</v>
      </c>
      <c r="P1718">
        <v>10.025644898038649</v>
      </c>
      <c r="Q1718">
        <v>10.119806873379529</v>
      </c>
      <c r="R1718">
        <v>8.195780488707884</v>
      </c>
      <c r="S1718">
        <v>11.71409913466975</v>
      </c>
      <c r="T1718">
        <v>56055.564330625668</v>
      </c>
      <c r="U1718">
        <v>56055.659240476103</v>
      </c>
      <c r="V1718">
        <v>56017.118453003532</v>
      </c>
      <c r="W1718">
        <v>56094.150724117659</v>
      </c>
      <c r="X1718">
        <v>3647.4202641612078</v>
      </c>
      <c r="Y1718">
        <v>3660.3032695210049</v>
      </c>
      <c r="Z1718">
        <v>3549.431610053336</v>
      </c>
      <c r="AA1718">
        <v>3708.2586173569889</v>
      </c>
      <c r="AB1718">
        <v>560.47775851775634</v>
      </c>
      <c r="AC1718">
        <v>553.77628307692544</v>
      </c>
      <c r="AD1718">
        <v>488.24108800364792</v>
      </c>
      <c r="AE1718">
        <v>647.77496489978114</v>
      </c>
      <c r="AF1718">
        <v>67.789759879126663</v>
      </c>
      <c r="AG1718">
        <v>67.543906774197467</v>
      </c>
      <c r="AH1718">
        <v>66.683424208661563</v>
      </c>
      <c r="AI1718">
        <v>69.612477415956675</v>
      </c>
      <c r="AJ1718">
        <v>0.60463409393473821</v>
      </c>
      <c r="AK1718">
        <v>0.60463407622017207</v>
      </c>
      <c r="AL1718">
        <v>0.60462425970417932</v>
      </c>
      <c r="AM1718">
        <v>0.60464376401998177</v>
      </c>
      <c r="AN1718">
        <v>0.95663777401391537</v>
      </c>
      <c r="AO1718">
        <v>0.9566377740139157</v>
      </c>
      <c r="AP1718">
        <v>0.9566377740139157</v>
      </c>
      <c r="AQ1718">
        <v>0.9566377740139157</v>
      </c>
      <c r="AR1718">
        <v>16.143017306927479</v>
      </c>
      <c r="AS1718">
        <v>16.143017306927469</v>
      </c>
      <c r="AT1718">
        <v>16.143017306927469</v>
      </c>
      <c r="AU1718">
        <v>16.143017306927469</v>
      </c>
      <c r="AV1718" t="str">
        <f>VLOOKUP(Sheet1[[#This Row],[NPDES ID2]],Combined_Sheet__Major_Only___2[[NPDES ID2]:[ECHO BFR]],3,FALSE)</f>
        <v>IL</v>
      </c>
      <c r="AW1718" t="s">
        <v>41</v>
      </c>
      <c r="AX1718" t="str">
        <f>VLOOKUP(Sheet1[[#This Row],[NPDES ID2]],Combined_Sheet__Major_Only___2[[NPDES ID2]:[ECHO BFR]],27,FALSE)</f>
        <v>-</v>
      </c>
      <c r="AY1718" t="str">
        <f>VLOOKUP(Sheet1[[#This Row],[NPDES ID2]],Combined_Sheet__Major_Only___2[[NPDES ID2]:[ECHO BFR]],28,FALSE)</f>
        <v>-</v>
      </c>
      <c r="AZ1718" t="str">
        <f>VLOOKUP(Sheet1[[#This Row],[NPDES ID2]],Combined_Sheet__Major_Only___2[[NPDES ID2]:[ECHO BFR]],29,FALSE)</f>
        <v>thickening</v>
      </c>
      <c r="BA1718">
        <f>VLOOKUP(Sheet1[[#This Row],[NPDES ID2]],Combined_Sheet__Major_Only___2[[NPDES ID2]:[ECHO BFR]],17,FALSE)</f>
        <v>41.941209999999998</v>
      </c>
      <c r="BB1718">
        <f>VLOOKUP(Sheet1[[#This Row],[NPDES ID2]],Combined_Sheet__Major_Only___2[[NPDES ID2]:[ECHO BFR]],18,FALSE)</f>
        <v>-88.063689999999994</v>
      </c>
      <c r="BC1718" s="2" t="str">
        <f>IF(ISNUMBER(SEARCH("aerobic",$AW1718)),"aerobic","")</f>
        <v>aerobic</v>
      </c>
      <c r="BD1718" s="2" t="str">
        <f>IF(ISNUMBER(SEARCH("anaer",$AW1718)),"anaer","")</f>
        <v/>
      </c>
      <c r="BE1718" s="2" t="str">
        <f>IF(ISNUMBER(SEARCH("thickening",$AZ1718)),"thickening","")</f>
        <v>thickening</v>
      </c>
      <c r="BF1718" s="4" t="str">
        <f>IF(ISNUMBER(SEARCH("airDry",$AW1718)),"airDry","")</f>
        <v/>
      </c>
      <c r="BG1718" s="4" t="str">
        <f>IF(ISNUMBER(SEARCH("heatDry",$AY1718)),"heatDry","")</f>
        <v/>
      </c>
      <c r="BH1718" s="4" t="str">
        <f>IF(AND(ISNUMBER(SEARCH("aerobic",$AW1718)),ISNUMBER(SEARCH("anaer",$AW1718))),"Combined Aer and Anaer.","")</f>
        <v/>
      </c>
    </row>
    <row r="1719" spans="1:60" x14ac:dyDescent="0.25">
      <c r="A1719" s="5">
        <v>635</v>
      </c>
      <c r="B1719" t="s">
        <v>3135</v>
      </c>
      <c r="C1719">
        <v>282</v>
      </c>
      <c r="D1719">
        <v>458.70664796346239</v>
      </c>
      <c r="E1719">
        <v>455.95436264377338</v>
      </c>
      <c r="F1719">
        <v>347.16704374793869</v>
      </c>
      <c r="G1719">
        <v>567.98577649091192</v>
      </c>
      <c r="H1719">
        <v>-109.761187252064</v>
      </c>
      <c r="I1719">
        <v>-111.1518622084849</v>
      </c>
      <c r="J1719">
        <v>-130.559320821754</v>
      </c>
      <c r="K1719">
        <v>-88.237381399877819</v>
      </c>
      <c r="L1719">
        <v>196.14539317414571</v>
      </c>
      <c r="M1719">
        <v>195.4457981665382</v>
      </c>
      <c r="N1719">
        <v>192.99903883399591</v>
      </c>
      <c r="O1719">
        <v>201.32987576154511</v>
      </c>
      <c r="P1719">
        <v>6.6054333662669604</v>
      </c>
      <c r="Q1719">
        <v>6.6699655509745899</v>
      </c>
      <c r="R1719">
        <v>5.3957698792467212</v>
      </c>
      <c r="S1719">
        <v>7.7290351465411717</v>
      </c>
      <c r="T1719">
        <v>56001.08303110447</v>
      </c>
      <c r="U1719">
        <v>56001.177851640117</v>
      </c>
      <c r="V1719">
        <v>55962.673332914543</v>
      </c>
      <c r="W1719">
        <v>56039.633112931981</v>
      </c>
      <c r="X1719">
        <v>3623.779951806207</v>
      </c>
      <c r="Y1719">
        <v>3636.3988449091248</v>
      </c>
      <c r="Z1719">
        <v>3528.0249454426471</v>
      </c>
      <c r="AA1719">
        <v>3683.1945320369891</v>
      </c>
      <c r="AB1719">
        <v>553.96285822667789</v>
      </c>
      <c r="AC1719">
        <v>547.39336612619047</v>
      </c>
      <c r="AD1719">
        <v>482.91686208676663</v>
      </c>
      <c r="AE1719">
        <v>639.59200495525499</v>
      </c>
      <c r="AF1719">
        <v>68.164807385350969</v>
      </c>
      <c r="AG1719">
        <v>67.92177340916956</v>
      </c>
      <c r="AH1719">
        <v>67.071329275350521</v>
      </c>
      <c r="AI1719">
        <v>69.966412460767003</v>
      </c>
      <c r="AJ1719">
        <v>0.60922199384865483</v>
      </c>
      <c r="AK1719">
        <v>0.60922198219876089</v>
      </c>
      <c r="AL1719">
        <v>0.60921551803862306</v>
      </c>
      <c r="AM1719">
        <v>0.60922836152821003</v>
      </c>
      <c r="AN1719">
        <v>0.95659821463287653</v>
      </c>
      <c r="AO1719">
        <v>0.95659821463287664</v>
      </c>
      <c r="AP1719">
        <v>0.95659821463287664</v>
      </c>
      <c r="AQ1719">
        <v>0.95659821463287664</v>
      </c>
      <c r="AR1719">
        <v>16.284252641037678</v>
      </c>
      <c r="AS1719">
        <v>16.284252641037671</v>
      </c>
      <c r="AT1719">
        <v>16.284252641037671</v>
      </c>
      <c r="AU1719">
        <v>16.284252641037671</v>
      </c>
      <c r="AV1719" t="str">
        <f>VLOOKUP(Sheet1[[#This Row],[NPDES ID2]],Combined_Sheet__Major_Only___2[[NPDES ID2]:[ECHO BFR]],3,FALSE)</f>
        <v>GA</v>
      </c>
      <c r="AW1719" t="s">
        <v>41</v>
      </c>
      <c r="AX1719" t="str">
        <f>VLOOKUP(Sheet1[[#This Row],[NPDES ID2]],Combined_Sheet__Major_Only___2[[NPDES ID2]:[ECHO BFR]],27,FALSE)</f>
        <v>-</v>
      </c>
      <c r="AY1719" t="str">
        <f>VLOOKUP(Sheet1[[#This Row],[NPDES ID2]],Combined_Sheet__Major_Only___2[[NPDES ID2]:[ECHO BFR]],28,FALSE)</f>
        <v>-</v>
      </c>
      <c r="AZ1719" t="str">
        <f>VLOOKUP(Sheet1[[#This Row],[NPDES ID2]],Combined_Sheet__Major_Only___2[[NPDES ID2]:[ECHO BFR]],29,FALSE)</f>
        <v>thickening</v>
      </c>
      <c r="BA1719">
        <f>VLOOKUP(Sheet1[[#This Row],[NPDES ID2]],Combined_Sheet__Major_Only___2[[NPDES ID2]:[ECHO BFR]],17,FALSE)</f>
        <v>33.452824</v>
      </c>
      <c r="BB1719">
        <f>VLOOKUP(Sheet1[[#This Row],[NPDES ID2]],Combined_Sheet__Major_Only___2[[NPDES ID2]:[ECHO BFR]],18,FALSE)</f>
        <v>-82.506639000000007</v>
      </c>
      <c r="BC1719" s="2" t="str">
        <f>IF(ISNUMBER(SEARCH("aerobic",$AW1719)),"aerobic","")</f>
        <v>aerobic</v>
      </c>
      <c r="BD1719" s="2" t="str">
        <f>IF(ISNUMBER(SEARCH("anaer",$AW1719)),"anaer","")</f>
        <v/>
      </c>
      <c r="BE1719" s="2" t="str">
        <f>IF(ISNUMBER(SEARCH("thickening",$AZ1719)),"thickening","")</f>
        <v>thickening</v>
      </c>
      <c r="BF1719" s="4" t="str">
        <f>IF(ISNUMBER(SEARCH("airDry",$AW1719)),"airDry","")</f>
        <v/>
      </c>
      <c r="BG1719" s="4" t="str">
        <f>IF(ISNUMBER(SEARCH("heatDry",$AY1719)),"heatDry","")</f>
        <v/>
      </c>
      <c r="BH1719" s="4" t="str">
        <f>IF(AND(ISNUMBER(SEARCH("aerobic",$AW1719)),ISNUMBER(SEARCH("anaer",$AW1719))),"Combined Aer and Anaer.","")</f>
        <v/>
      </c>
    </row>
    <row r="1720" spans="1:60" x14ac:dyDescent="0.25">
      <c r="A1720" s="5">
        <v>907</v>
      </c>
      <c r="B1720" t="s">
        <v>4417</v>
      </c>
      <c r="C1720">
        <v>720</v>
      </c>
      <c r="D1720">
        <v>343.07080411498151</v>
      </c>
      <c r="E1720">
        <v>336.19216606464272</v>
      </c>
      <c r="F1720">
        <v>288.43203289572341</v>
      </c>
      <c r="G1720">
        <v>408.15853950910332</v>
      </c>
      <c r="H1720">
        <v>-110.5917708433206</v>
      </c>
      <c r="I1720">
        <v>-111.95435194359411</v>
      </c>
      <c r="J1720">
        <v>-131.35016160230899</v>
      </c>
      <c r="K1720">
        <v>-88.983495624823604</v>
      </c>
      <c r="L1720">
        <v>496.9010949203057</v>
      </c>
      <c r="M1720">
        <v>495.08508571660622</v>
      </c>
      <c r="N1720">
        <v>488.73512450106273</v>
      </c>
      <c r="O1720">
        <v>510.35745348505611</v>
      </c>
      <c r="P1720">
        <v>16.872443803096221</v>
      </c>
      <c r="Q1720">
        <v>17.028263296627429</v>
      </c>
      <c r="R1720">
        <v>13.797189997988889</v>
      </c>
      <c r="S1720">
        <v>19.702446608753348</v>
      </c>
      <c r="T1720">
        <v>55984.998028509981</v>
      </c>
      <c r="U1720">
        <v>55985.092822676437</v>
      </c>
      <c r="V1720">
        <v>55946.599011898252</v>
      </c>
      <c r="W1720">
        <v>56023.537389719189</v>
      </c>
      <c r="X1720">
        <v>3651.1749733214242</v>
      </c>
      <c r="Y1720">
        <v>3664.1484854458949</v>
      </c>
      <c r="Z1720">
        <v>3552.417808972039</v>
      </c>
      <c r="AA1720">
        <v>3712.5058818224779</v>
      </c>
      <c r="AB1720">
        <v>562.27507085433103</v>
      </c>
      <c r="AC1720">
        <v>555.53029106570989</v>
      </c>
      <c r="AD1720">
        <v>489.65454916844658</v>
      </c>
      <c r="AE1720">
        <v>650.13599405413254</v>
      </c>
      <c r="AF1720">
        <v>67.635823281251646</v>
      </c>
      <c r="AG1720">
        <v>67.388868640677742</v>
      </c>
      <c r="AH1720">
        <v>66.52417877907304</v>
      </c>
      <c r="AI1720">
        <v>69.467142155991183</v>
      </c>
      <c r="AJ1720">
        <v>0.60275115425848402</v>
      </c>
      <c r="AK1720">
        <v>0.60275112439068135</v>
      </c>
      <c r="AL1720">
        <v>0.60273461559713148</v>
      </c>
      <c r="AM1720">
        <v>0.6027674170785392</v>
      </c>
      <c r="AN1720">
        <v>0.95658652135734978</v>
      </c>
      <c r="AO1720">
        <v>0.95658652135734945</v>
      </c>
      <c r="AP1720">
        <v>0.95658652135734945</v>
      </c>
      <c r="AQ1720">
        <v>0.95658652135734945</v>
      </c>
      <c r="AR1720">
        <v>16.084870240263879</v>
      </c>
      <c r="AS1720">
        <v>16.084870240263879</v>
      </c>
      <c r="AT1720">
        <v>16.084870240263879</v>
      </c>
      <c r="AU1720">
        <v>16.084870240263879</v>
      </c>
      <c r="AV1720" t="str">
        <f>VLOOKUP(Sheet1[[#This Row],[NPDES ID2]],Combined_Sheet__Major_Only___2[[NPDES ID2]:[ECHO BFR]],3,FALSE)</f>
        <v>CA</v>
      </c>
      <c r="AW1720" t="s">
        <v>41</v>
      </c>
      <c r="AX1720" t="str">
        <f>VLOOKUP(Sheet1[[#This Row],[NPDES ID2]],Combined_Sheet__Major_Only___2[[NPDES ID2]:[ECHO BFR]],27,FALSE)</f>
        <v>tempSludgeStore</v>
      </c>
      <c r="AY1720" t="str">
        <f>VLOOKUP(Sheet1[[#This Row],[NPDES ID2]],Combined_Sheet__Major_Only___2[[NPDES ID2]:[ECHO BFR]],28,FALSE)</f>
        <v>-</v>
      </c>
      <c r="AZ1720" t="str">
        <f>VLOOKUP(Sheet1[[#This Row],[NPDES ID2]],Combined_Sheet__Major_Only___2[[NPDES ID2]:[ECHO BFR]],29,FALSE)</f>
        <v>thickening</v>
      </c>
      <c r="BA1720">
        <f>VLOOKUP(Sheet1[[#This Row],[NPDES ID2]],Combined_Sheet__Major_Only___2[[NPDES ID2]:[ECHO BFR]],17,FALSE)</f>
        <v>38.186751000000001</v>
      </c>
      <c r="BB1720">
        <f>VLOOKUP(Sheet1[[#This Row],[NPDES ID2]],Combined_Sheet__Major_Only___2[[NPDES ID2]:[ECHO BFR]],18,FALSE)</f>
        <v>-121.70383200000001</v>
      </c>
      <c r="BC1720" s="2" t="str">
        <f>IF(ISNUMBER(SEARCH("aerobic",$AW1720)),"aerobic","")</f>
        <v>aerobic</v>
      </c>
      <c r="BD1720" s="2" t="str">
        <f>IF(ISNUMBER(SEARCH("anaer",$AW1720)),"anaer","")</f>
        <v/>
      </c>
      <c r="BE1720" s="2" t="str">
        <f>IF(ISNUMBER(SEARCH("thickening",$AZ1720)),"thickening","")</f>
        <v>thickening</v>
      </c>
      <c r="BF1720" s="4" t="str">
        <f>IF(ISNUMBER(SEARCH("airDry",$AW1720)),"airDry","")</f>
        <v/>
      </c>
      <c r="BG1720" s="4" t="str">
        <f>IF(ISNUMBER(SEARCH("heatDry",$AY1720)),"heatDry","")</f>
        <v/>
      </c>
      <c r="BH1720" s="4" t="str">
        <f>IF(AND(ISNUMBER(SEARCH("aerobic",$AW1720)),ISNUMBER(SEARCH("anaer",$AW1720))),"Combined Aer and Anaer.","")</f>
        <v/>
      </c>
    </row>
    <row r="1721" spans="1:60" x14ac:dyDescent="0.25">
      <c r="A1721" s="5">
        <v>2393</v>
      </c>
      <c r="B1721" t="s">
        <v>11160</v>
      </c>
      <c r="C1721">
        <v>291.2</v>
      </c>
      <c r="D1721">
        <v>449.36365147085309</v>
      </c>
      <c r="E1721">
        <v>446.91983721149597</v>
      </c>
      <c r="F1721">
        <v>341.50821366936862</v>
      </c>
      <c r="G1721">
        <v>555.05664911313295</v>
      </c>
      <c r="H1721">
        <v>-109.5722905190455</v>
      </c>
      <c r="I1721">
        <v>-110.9547570400869</v>
      </c>
      <c r="J1721">
        <v>-130.3776538269033</v>
      </c>
      <c r="K1721">
        <v>-88.056291780405999</v>
      </c>
      <c r="L1721">
        <v>202.86436263788761</v>
      </c>
      <c r="M1721">
        <v>202.1443773087374</v>
      </c>
      <c r="N1721">
        <v>199.62631653273971</v>
      </c>
      <c r="O1721">
        <v>208.19993844675551</v>
      </c>
      <c r="P1721">
        <v>6.8202820079445781</v>
      </c>
      <c r="Q1721">
        <v>6.8876489705151132</v>
      </c>
      <c r="R1721">
        <v>5.5700743992345867</v>
      </c>
      <c r="S1721">
        <v>7.9837522398243372</v>
      </c>
      <c r="T1721">
        <v>55962.71729530747</v>
      </c>
      <c r="U1721">
        <v>55962.812052947673</v>
      </c>
      <c r="V1721">
        <v>55924.333074676833</v>
      </c>
      <c r="W1721">
        <v>56001.241806457772</v>
      </c>
      <c r="X1721">
        <v>3615.5801711148652</v>
      </c>
      <c r="Y1721">
        <v>3628.119513029746</v>
      </c>
      <c r="Z1721">
        <v>3520.496371769802</v>
      </c>
      <c r="AA1721">
        <v>3674.567684268779</v>
      </c>
      <c r="AB1721">
        <v>551.89707904992963</v>
      </c>
      <c r="AC1721">
        <v>545.36754404382282</v>
      </c>
      <c r="AD1721">
        <v>481.21429935858509</v>
      </c>
      <c r="AE1721">
        <v>637.02424789230486</v>
      </c>
      <c r="AF1721">
        <v>68.272491387503507</v>
      </c>
      <c r="AG1721">
        <v>68.030279106542935</v>
      </c>
      <c r="AH1721">
        <v>67.182698182551974</v>
      </c>
      <c r="AI1721">
        <v>70.068020242963229</v>
      </c>
      <c r="AJ1721">
        <v>0.61053936554053112</v>
      </c>
      <c r="AK1721">
        <v>0.61053935351564836</v>
      </c>
      <c r="AL1721">
        <v>0.61053268177409503</v>
      </c>
      <c r="AM1721">
        <v>0.6105459377065211</v>
      </c>
      <c r="AN1721">
        <v>0.95657031357392885</v>
      </c>
      <c r="AO1721">
        <v>0.9565703135739283</v>
      </c>
      <c r="AP1721">
        <v>0.9565703135739283</v>
      </c>
      <c r="AQ1721">
        <v>0.9565703135739283</v>
      </c>
      <c r="AR1721">
        <v>16.324766945848019</v>
      </c>
      <c r="AS1721">
        <v>16.324766945848008</v>
      </c>
      <c r="AT1721">
        <v>16.324766945848008</v>
      </c>
      <c r="AU1721">
        <v>16.324766945848008</v>
      </c>
      <c r="AV1721" t="str">
        <f>VLOOKUP(Sheet1[[#This Row],[NPDES ID2]],Combined_Sheet__Major_Only___2[[NPDES ID2]:[ECHO BFR]],3,FALSE)</f>
        <v>MA</v>
      </c>
      <c r="AW1721" t="s">
        <v>12185</v>
      </c>
      <c r="AX1721" t="str">
        <f>VLOOKUP(Sheet1[[#This Row],[NPDES ID2]],Combined_Sheet__Major_Only___2[[NPDES ID2]:[ECHO BFR]],27,FALSE)</f>
        <v>-</v>
      </c>
      <c r="AY1721" t="str">
        <f>VLOOKUP(Sheet1[[#This Row],[NPDES ID2]],Combined_Sheet__Major_Only___2[[NPDES ID2]:[ECHO BFR]],28,FALSE)</f>
        <v>-</v>
      </c>
      <c r="AZ1721" t="str">
        <f>VLOOKUP(Sheet1[[#This Row],[NPDES ID2]],Combined_Sheet__Major_Only___2[[NPDES ID2]:[ECHO BFR]],29,FALSE)</f>
        <v>thickening</v>
      </c>
      <c r="BA1721">
        <f>VLOOKUP(Sheet1[[#This Row],[NPDES ID2]],Combined_Sheet__Major_Only___2[[NPDES ID2]:[ECHO BFR]],17,FALSE)</f>
        <v>42.430959999999999</v>
      </c>
      <c r="BB1721">
        <f>VLOOKUP(Sheet1[[#This Row],[NPDES ID2]],Combined_Sheet__Major_Only___2[[NPDES ID2]:[ECHO BFR]],18,FALSE)</f>
        <v>-71.680824000000001</v>
      </c>
      <c r="BC1721" s="2" t="str">
        <f>IF(ISNUMBER(SEARCH("aerobic",$AW1721)),"aerobic","")</f>
        <v/>
      </c>
      <c r="BD1721" s="2" t="str">
        <f>IF(ISNUMBER(SEARCH("anaer",$AW1721)),"anaer","")</f>
        <v>anaer</v>
      </c>
      <c r="BE1721" s="2" t="str">
        <f>IF(ISNUMBER(SEARCH("thickening",$AZ1721)),"thickening","")</f>
        <v>thickening</v>
      </c>
      <c r="BF1721" s="4" t="str">
        <f>IF(ISNUMBER(SEARCH("airDry",$AW1721)),"airDry","")</f>
        <v/>
      </c>
      <c r="BG1721" s="4" t="str">
        <f>IF(ISNUMBER(SEARCH("heatDry",$AY1721)),"heatDry","")</f>
        <v/>
      </c>
      <c r="BH1721" s="4" t="str">
        <f>IF(AND(ISNUMBER(SEARCH("aerobic",$AW1721)),ISNUMBER(SEARCH("anaer",$AW1721))),"Combined Aer and Anaer.","")</f>
        <v/>
      </c>
    </row>
    <row r="1722" spans="1:60" x14ac:dyDescent="0.25">
      <c r="A1722" s="5">
        <v>822</v>
      </c>
      <c r="B1722" t="s">
        <v>4021</v>
      </c>
      <c r="C1722">
        <v>1149.9000000000001</v>
      </c>
      <c r="D1722">
        <v>372.39327491497721</v>
      </c>
      <c r="E1722">
        <v>369.53591912555129</v>
      </c>
      <c r="F1722">
        <v>316.93282275699761</v>
      </c>
      <c r="G1722">
        <v>437.43361957300698</v>
      </c>
      <c r="H1722">
        <v>-109.8537034936098</v>
      </c>
      <c r="I1722">
        <v>-111.24825665329</v>
      </c>
      <c r="J1722">
        <v>-130.6336767458742</v>
      </c>
      <c r="K1722">
        <v>-88.235358165783964</v>
      </c>
      <c r="L1722">
        <v>797.89709465804754</v>
      </c>
      <c r="M1722">
        <v>795.02928382020093</v>
      </c>
      <c r="N1722">
        <v>785.00363247631844</v>
      </c>
      <c r="O1722">
        <v>819.14475496353896</v>
      </c>
      <c r="P1722">
        <v>26.937529458286001</v>
      </c>
      <c r="Q1722">
        <v>27.196157036763239</v>
      </c>
      <c r="R1722">
        <v>22.0116869715159</v>
      </c>
      <c r="S1722">
        <v>31.500957675653261</v>
      </c>
      <c r="T1722">
        <v>55898.330087057177</v>
      </c>
      <c r="U1722">
        <v>55898.424739143207</v>
      </c>
      <c r="V1722">
        <v>55859.988624082041</v>
      </c>
      <c r="W1722">
        <v>55936.811684276967</v>
      </c>
      <c r="X1722">
        <v>3625.831595395573</v>
      </c>
      <c r="Y1722">
        <v>3638.541858883058</v>
      </c>
      <c r="Z1722">
        <v>3529.3325286250142</v>
      </c>
      <c r="AA1722">
        <v>3685.723104024692</v>
      </c>
      <c r="AB1722">
        <v>555.54143396566656</v>
      </c>
      <c r="AC1722">
        <v>548.93398093648193</v>
      </c>
      <c r="AD1722">
        <v>484.12976180683933</v>
      </c>
      <c r="AE1722">
        <v>641.71820204607241</v>
      </c>
      <c r="AF1722">
        <v>68.00390677298688</v>
      </c>
      <c r="AG1722">
        <v>67.759855652179425</v>
      </c>
      <c r="AH1722">
        <v>66.904801844304671</v>
      </c>
      <c r="AI1722">
        <v>69.814349378691489</v>
      </c>
      <c r="AJ1722">
        <v>0.60725367582664169</v>
      </c>
      <c r="AK1722">
        <v>0.6072536280028149</v>
      </c>
      <c r="AL1722">
        <v>0.60722729114561746</v>
      </c>
      <c r="AM1722">
        <v>0.60727962092691412</v>
      </c>
      <c r="AN1722">
        <v>0.95652340797897561</v>
      </c>
      <c r="AO1722">
        <v>0.95652340797897528</v>
      </c>
      <c r="AP1722">
        <v>0.95652340797897528</v>
      </c>
      <c r="AQ1722">
        <v>0.95652340797897528</v>
      </c>
      <c r="AR1722">
        <v>16.223028015990401</v>
      </c>
      <c r="AS1722">
        <v>16.223028015990401</v>
      </c>
      <c r="AT1722">
        <v>16.223028015990401</v>
      </c>
      <c r="AU1722">
        <v>16.223028015990401</v>
      </c>
      <c r="AV1722" t="str">
        <f>VLOOKUP(Sheet1[[#This Row],[NPDES ID2]],Combined_Sheet__Major_Only___2[[NPDES ID2]:[ECHO BFR]],3,FALSE)</f>
        <v>CA</v>
      </c>
      <c r="AW1722" t="s">
        <v>12185</v>
      </c>
      <c r="AX1722" t="str">
        <f>VLOOKUP(Sheet1[[#This Row],[NPDES ID2]],Combined_Sheet__Major_Only___2[[NPDES ID2]:[ECHO BFR]],27,FALSE)</f>
        <v>-</v>
      </c>
      <c r="AY1722" t="str">
        <f>VLOOKUP(Sheet1[[#This Row],[NPDES ID2]],Combined_Sheet__Major_Only___2[[NPDES ID2]:[ECHO BFR]],28,FALSE)</f>
        <v>-</v>
      </c>
      <c r="AZ1722" t="str">
        <f>VLOOKUP(Sheet1[[#This Row],[NPDES ID2]],Combined_Sheet__Major_Only___2[[NPDES ID2]:[ECHO BFR]],29,FALSE)</f>
        <v>preliminaryOps, thickening</v>
      </c>
      <c r="BA1722">
        <f>VLOOKUP(Sheet1[[#This Row],[NPDES ID2]],Combined_Sheet__Major_Only___2[[NPDES ID2]:[ECHO BFR]],17,FALSE)</f>
        <v>39.69961</v>
      </c>
      <c r="BB1722">
        <f>VLOOKUP(Sheet1[[#This Row],[NPDES ID2]],Combined_Sheet__Major_Only___2[[NPDES ID2]:[ECHO BFR]],18,FALSE)</f>
        <v>-121.91076</v>
      </c>
      <c r="BC1722" s="2" t="str">
        <f>IF(ISNUMBER(SEARCH("aerobic",$AW1722)),"aerobic","")</f>
        <v/>
      </c>
      <c r="BD1722" s="2" t="str">
        <f>IF(ISNUMBER(SEARCH("anaer",$AW1722)),"anaer","")</f>
        <v>anaer</v>
      </c>
      <c r="BE1722" s="2" t="str">
        <f>IF(ISNUMBER(SEARCH("thickening",$AZ1722)),"thickening","")</f>
        <v>thickening</v>
      </c>
      <c r="BF1722" s="3" t="str">
        <f>IF(ISNUMBER(SEARCH("airDry",$AW1722)),"airDry","")</f>
        <v/>
      </c>
      <c r="BG1722" s="3" t="str">
        <f>IF(ISNUMBER(SEARCH("heatDry",$AY1722)),"heatDry","")</f>
        <v/>
      </c>
      <c r="BH1722" s="3" t="str">
        <f>IF(AND(ISNUMBER(SEARCH("aerobic",$AW1722)),ISNUMBER(SEARCH("anaer",$AW1722))),"Combined Aer and Anaer.","")</f>
        <v/>
      </c>
    </row>
    <row r="1723" spans="1:60" x14ac:dyDescent="0.25">
      <c r="A1723" s="5">
        <v>103</v>
      </c>
      <c r="B1723" t="s">
        <v>581</v>
      </c>
      <c r="C1723">
        <v>20147</v>
      </c>
      <c r="D1723">
        <v>3785.9234538888181</v>
      </c>
      <c r="E1723">
        <v>3799.9187916988999</v>
      </c>
      <c r="F1723">
        <v>3025.093028385611</v>
      </c>
      <c r="G1723">
        <v>4470.2118576316416</v>
      </c>
      <c r="H1723">
        <v>-105.4403076634742</v>
      </c>
      <c r="I1723">
        <v>-105.72992570483559</v>
      </c>
      <c r="J1723">
        <v>-125.8721804961711</v>
      </c>
      <c r="K1723">
        <v>-84.151015593441329</v>
      </c>
      <c r="L1723">
        <v>14006.66015521082</v>
      </c>
      <c r="M1723">
        <v>13956.42424879355</v>
      </c>
      <c r="N1723">
        <v>13782.41500455186</v>
      </c>
      <c r="O1723">
        <v>14377.02242979101</v>
      </c>
      <c r="P1723">
        <v>471.51068496520179</v>
      </c>
      <c r="Q1723">
        <v>476.10369733735729</v>
      </c>
      <c r="R1723">
        <v>385.2215859547448</v>
      </c>
      <c r="S1723">
        <v>552.11620633770951</v>
      </c>
      <c r="T1723">
        <v>55868.555292335237</v>
      </c>
      <c r="U1723">
        <v>55868.649895609502</v>
      </c>
      <c r="V1723">
        <v>55830.233601927532</v>
      </c>
      <c r="W1723">
        <v>55907.017044720851</v>
      </c>
      <c r="X1723">
        <v>3616.907248555704</v>
      </c>
      <c r="Y1723">
        <v>3629.554913112222</v>
      </c>
      <c r="Z1723">
        <v>3521.3014209597709</v>
      </c>
      <c r="AA1723">
        <v>3676.2100076297588</v>
      </c>
      <c r="AB1723">
        <v>553.58838899509669</v>
      </c>
      <c r="AC1723">
        <v>547.1214797365717</v>
      </c>
      <c r="AD1723">
        <v>482.29166466658978</v>
      </c>
      <c r="AE1723">
        <v>639.69459705576969</v>
      </c>
      <c r="AF1723">
        <v>68.189390116125139</v>
      </c>
      <c r="AG1723">
        <v>67.951290310532784</v>
      </c>
      <c r="AH1723">
        <v>67.094010180026359</v>
      </c>
      <c r="AI1723">
        <v>69.984156541856109</v>
      </c>
      <c r="AJ1723">
        <v>0.60952307289180618</v>
      </c>
      <c r="AK1723">
        <v>0.60952209734344365</v>
      </c>
      <c r="AL1723">
        <v>0.60906045597988967</v>
      </c>
      <c r="AM1723">
        <v>0.60997835736195549</v>
      </c>
      <c r="AN1723">
        <v>0.95650168298872085</v>
      </c>
      <c r="AO1723">
        <v>0.95650168298872129</v>
      </c>
      <c r="AP1723">
        <v>0.95650168298872129</v>
      </c>
      <c r="AQ1723">
        <v>0.95650168298872129</v>
      </c>
      <c r="AR1723">
        <v>16.27792255372767</v>
      </c>
      <c r="AS1723">
        <v>16.27792255372767</v>
      </c>
      <c r="AT1723">
        <v>16.27792255372767</v>
      </c>
      <c r="AU1723">
        <v>16.27792255372767</v>
      </c>
      <c r="AV1723" t="str">
        <f>VLOOKUP(Sheet1[[#This Row],[NPDES ID2]],Combined_Sheet__Major_Only___2[[NPDES ID2]:[ECHO BFR]],3,FALSE)</f>
        <v>IL</v>
      </c>
      <c r="AW1723" t="s">
        <v>12185</v>
      </c>
      <c r="AX1723" t="str">
        <f>VLOOKUP(Sheet1[[#This Row],[NPDES ID2]],Combined_Sheet__Major_Only___2[[NPDES ID2]:[ECHO BFR]],27,FALSE)</f>
        <v>-</v>
      </c>
      <c r="AY1723" t="str">
        <f>VLOOKUP(Sheet1[[#This Row],[NPDES ID2]],Combined_Sheet__Major_Only___2[[NPDES ID2]:[ECHO BFR]],28,FALSE)</f>
        <v>highTempCompost</v>
      </c>
      <c r="AZ1723" t="str">
        <f>VLOOKUP(Sheet1[[#This Row],[NPDES ID2]],Combined_Sheet__Major_Only___2[[NPDES ID2]:[ECHO BFR]],29,FALSE)</f>
        <v>preliminaryOps, thickening, sludgeLagoon</v>
      </c>
      <c r="BA1723">
        <f>VLOOKUP(Sheet1[[#This Row],[NPDES ID2]],Combined_Sheet__Major_Only___2[[NPDES ID2]:[ECHO BFR]],17,FALSE)</f>
        <v>41.661976000000003</v>
      </c>
      <c r="BB1723">
        <f>VLOOKUP(Sheet1[[#This Row],[NPDES ID2]],Combined_Sheet__Major_Only___2[[NPDES ID2]:[ECHO BFR]],18,FALSE)</f>
        <v>-87.609076999999999</v>
      </c>
      <c r="BC1723" s="2" t="str">
        <f>IF(ISNUMBER(SEARCH("aerobic",$AW1723)),"aerobic","")</f>
        <v/>
      </c>
      <c r="BD1723" s="2" t="str">
        <f>IF(ISNUMBER(SEARCH("anaer",$AW1723)),"anaer","")</f>
        <v>anaer</v>
      </c>
      <c r="BE1723" s="2" t="str">
        <f>IF(ISNUMBER(SEARCH("thickening",$AZ1723)),"thickening","")</f>
        <v>thickening</v>
      </c>
      <c r="BF1723" s="4" t="str">
        <f>IF(ISNUMBER(SEARCH("airDry",$AW1723)),"airDry","")</f>
        <v/>
      </c>
      <c r="BG1723" s="4" t="str">
        <f>IF(ISNUMBER(SEARCH("heatDry",$AY1723)),"heatDry","")</f>
        <v/>
      </c>
      <c r="BH1723" s="4" t="str">
        <f>IF(AND(ISNUMBER(SEARCH("aerobic",$AW1723)),ISNUMBER(SEARCH("anaer",$AW1723))),"Combined Aer and Anaer.","")</f>
        <v/>
      </c>
    </row>
    <row r="1724" spans="1:60" x14ac:dyDescent="0.25">
      <c r="A1724" s="5">
        <v>481</v>
      </c>
      <c r="B1724" t="s">
        <v>2394</v>
      </c>
      <c r="C1724">
        <v>416.26</v>
      </c>
      <c r="D1724">
        <v>377.92490455222628</v>
      </c>
      <c r="E1724">
        <v>373.47553455145209</v>
      </c>
      <c r="F1724">
        <v>296.97106404273683</v>
      </c>
      <c r="G1724">
        <v>464.68704058863568</v>
      </c>
      <c r="H1724">
        <v>-109.7111017241845</v>
      </c>
      <c r="I1724">
        <v>-111.0944499814314</v>
      </c>
      <c r="J1724">
        <v>-130.50896540834569</v>
      </c>
      <c r="K1724">
        <v>-88.175785279498442</v>
      </c>
      <c r="L1724">
        <v>289.58050132537659</v>
      </c>
      <c r="M1724">
        <v>288.54818498551163</v>
      </c>
      <c r="N1724">
        <v>284.9380026379236</v>
      </c>
      <c r="O1724">
        <v>297.23041170883891</v>
      </c>
      <c r="P1724">
        <v>9.7501159423697672</v>
      </c>
      <c r="Q1724">
        <v>9.84547932625226</v>
      </c>
      <c r="R1724">
        <v>7.9643776101775972</v>
      </c>
      <c r="S1724">
        <v>11.40922499295753</v>
      </c>
      <c r="T1724">
        <v>55856.367395317116</v>
      </c>
      <c r="U1724">
        <v>55856.461978610969</v>
      </c>
      <c r="V1724">
        <v>55818.053798534158</v>
      </c>
      <c r="W1724">
        <v>55894.821024496589</v>
      </c>
      <c r="X1724">
        <v>3613.785374824572</v>
      </c>
      <c r="Y1724">
        <v>3626.3648943386479</v>
      </c>
      <c r="Z1724">
        <v>3518.3451800704411</v>
      </c>
      <c r="AA1724">
        <v>3673.003239233698</v>
      </c>
      <c r="AB1724">
        <v>552.34811277033884</v>
      </c>
      <c r="AC1724">
        <v>545.8001749772975</v>
      </c>
      <c r="AD1724">
        <v>481.51831263984042</v>
      </c>
      <c r="AE1724">
        <v>637.71077307985036</v>
      </c>
      <c r="AF1724">
        <v>68.17706076808814</v>
      </c>
      <c r="AG1724">
        <v>67.934152010433792</v>
      </c>
      <c r="AH1724">
        <v>67.083983726252328</v>
      </c>
      <c r="AI1724">
        <v>69.977938115633506</v>
      </c>
      <c r="AJ1724">
        <v>0.60937189812871506</v>
      </c>
      <c r="AK1724">
        <v>0.60937188093727335</v>
      </c>
      <c r="AL1724">
        <v>0.60936235299346375</v>
      </c>
      <c r="AM1724">
        <v>0.60938128393751345</v>
      </c>
      <c r="AN1724">
        <v>0.95649278390297698</v>
      </c>
      <c r="AO1724">
        <v>0.9564927839029771</v>
      </c>
      <c r="AP1724">
        <v>0.9564927839029771</v>
      </c>
      <c r="AQ1724">
        <v>0.9564927839029771</v>
      </c>
      <c r="AR1724">
        <v>16.288758667251159</v>
      </c>
      <c r="AS1724">
        <v>16.288758667251169</v>
      </c>
      <c r="AT1724">
        <v>16.288758667251169</v>
      </c>
      <c r="AU1724">
        <v>16.288758667251169</v>
      </c>
      <c r="AV1724" t="str">
        <f>VLOOKUP(Sheet1[[#This Row],[NPDES ID2]],Combined_Sheet__Major_Only___2[[NPDES ID2]:[ECHO BFR]],3,FALSE)</f>
        <v>PR</v>
      </c>
      <c r="AW1724" t="s">
        <v>41</v>
      </c>
      <c r="AX1724" t="str">
        <f>VLOOKUP(Sheet1[[#This Row],[NPDES ID2]],Combined_Sheet__Major_Only___2[[NPDES ID2]:[ECHO BFR]],27,FALSE)</f>
        <v>-</v>
      </c>
      <c r="AY1724" t="str">
        <f>VLOOKUP(Sheet1[[#This Row],[NPDES ID2]],Combined_Sheet__Major_Only___2[[NPDES ID2]:[ECHO BFR]],28,FALSE)</f>
        <v>-</v>
      </c>
      <c r="AZ1724" t="str">
        <f>VLOOKUP(Sheet1[[#This Row],[NPDES ID2]],Combined_Sheet__Major_Only___2[[NPDES ID2]:[ECHO BFR]],29,FALSE)</f>
        <v>thickening</v>
      </c>
      <c r="BA1724">
        <f>VLOOKUP(Sheet1[[#This Row],[NPDES ID2]],Combined_Sheet__Major_Only___2[[NPDES ID2]:[ECHO BFR]],17,FALSE)</f>
        <v>18.125558999999999</v>
      </c>
      <c r="BB1724">
        <f>VLOOKUP(Sheet1[[#This Row],[NPDES ID2]],Combined_Sheet__Major_Only___2[[NPDES ID2]:[ECHO BFR]],18,FALSE)</f>
        <v>-66.162747999999993</v>
      </c>
      <c r="BC1724" s="2" t="str">
        <f>IF(ISNUMBER(SEARCH("aerobic",$AW1724)),"aerobic","")</f>
        <v>aerobic</v>
      </c>
      <c r="BD1724" s="2" t="str">
        <f>IF(ISNUMBER(SEARCH("anaer",$AW1724)),"anaer","")</f>
        <v/>
      </c>
      <c r="BE1724" s="2" t="str">
        <f>IF(ISNUMBER(SEARCH("thickening",$AZ1724)),"thickening","")</f>
        <v>thickening</v>
      </c>
      <c r="BF1724" s="4" t="str">
        <f>IF(ISNUMBER(SEARCH("airDry",$AW1724)),"airDry","")</f>
        <v/>
      </c>
      <c r="BG1724" s="4" t="str">
        <f>IF(ISNUMBER(SEARCH("heatDry",$AY1724)),"heatDry","")</f>
        <v/>
      </c>
      <c r="BH1724" s="4" t="str">
        <f>IF(AND(ISNUMBER(SEARCH("aerobic",$AW1724)),ISNUMBER(SEARCH("anaer",$AW1724))),"Combined Aer and Anaer.","")</f>
        <v/>
      </c>
    </row>
    <row r="1725" spans="1:60" x14ac:dyDescent="0.25">
      <c r="A1725" s="5">
        <v>1200</v>
      </c>
      <c r="B1725" t="s">
        <v>5756</v>
      </c>
      <c r="C1725">
        <v>251.65</v>
      </c>
      <c r="D1725">
        <v>499.03595499422067</v>
      </c>
      <c r="E1725">
        <v>495.408750441601</v>
      </c>
      <c r="F1725">
        <v>372.53715980947038</v>
      </c>
      <c r="G1725">
        <v>622.89767541668755</v>
      </c>
      <c r="H1725">
        <v>-111.3291319138317</v>
      </c>
      <c r="I1725">
        <v>-112.7099688254082</v>
      </c>
      <c r="J1725">
        <v>-132.06712945329139</v>
      </c>
      <c r="K1725">
        <v>-89.736724858878631</v>
      </c>
      <c r="L1725">
        <v>172.75965718347931</v>
      </c>
      <c r="M1725">
        <v>172.11804152441911</v>
      </c>
      <c r="N1725">
        <v>169.87402272560161</v>
      </c>
      <c r="O1725">
        <v>177.5145138571273</v>
      </c>
      <c r="P1725">
        <v>5.8991121679988234</v>
      </c>
      <c r="Q1725">
        <v>5.9514969367821422</v>
      </c>
      <c r="R1725">
        <v>4.8273235676015984</v>
      </c>
      <c r="S1725">
        <v>6.8789458435656341</v>
      </c>
      <c r="T1725">
        <v>55855.770728825482</v>
      </c>
      <c r="U1725">
        <v>55855.865311141148</v>
      </c>
      <c r="V1725">
        <v>55817.45752827121</v>
      </c>
      <c r="W1725">
        <v>55894.223960328047</v>
      </c>
      <c r="X1725">
        <v>3662.0469658333009</v>
      </c>
      <c r="Y1725">
        <v>3675.2300772195299</v>
      </c>
      <c r="Z1725">
        <v>3561.4383992226171</v>
      </c>
      <c r="AA1725">
        <v>3724.5651109434771</v>
      </c>
      <c r="AB1725">
        <v>566.78050763523675</v>
      </c>
      <c r="AC1725">
        <v>559.92402596849115</v>
      </c>
      <c r="AD1725">
        <v>493.23630184291932</v>
      </c>
      <c r="AE1725">
        <v>655.9801077368362</v>
      </c>
      <c r="AF1725">
        <v>67.278474154206663</v>
      </c>
      <c r="AG1725">
        <v>67.028688362257981</v>
      </c>
      <c r="AH1725">
        <v>66.154664241473185</v>
      </c>
      <c r="AI1725">
        <v>69.130072821868467</v>
      </c>
      <c r="AJ1725">
        <v>0.59838038580653685</v>
      </c>
      <c r="AK1725">
        <v>0.59838037542176836</v>
      </c>
      <c r="AL1725">
        <v>0.59837461193855956</v>
      </c>
      <c r="AM1725">
        <v>0.59838606325837707</v>
      </c>
      <c r="AN1725">
        <v>0.95649234814890416</v>
      </c>
      <c r="AO1725">
        <v>0.95649234814890449</v>
      </c>
      <c r="AP1725">
        <v>0.95649234814890449</v>
      </c>
      <c r="AQ1725">
        <v>0.95649234814890449</v>
      </c>
      <c r="AR1725">
        <v>15.950796505657181</v>
      </c>
      <c r="AS1725">
        <v>15.950796505657181</v>
      </c>
      <c r="AT1725">
        <v>15.950796505657181</v>
      </c>
      <c r="AU1725">
        <v>15.950796505657181</v>
      </c>
      <c r="AV1725" t="str">
        <f>VLOOKUP(Sheet1[[#This Row],[NPDES ID2]],Combined_Sheet__Major_Only___2[[NPDES ID2]:[ECHO BFR]],3,FALSE)</f>
        <v>CA</v>
      </c>
      <c r="AW1725" t="s">
        <v>4408</v>
      </c>
      <c r="AX1725" t="str">
        <f>VLOOKUP(Sheet1[[#This Row],[NPDES ID2]],Combined_Sheet__Major_Only___2[[NPDES ID2]:[ECHO BFR]],27,FALSE)</f>
        <v>-</v>
      </c>
      <c r="AY1725" t="str">
        <f>VLOOKUP(Sheet1[[#This Row],[NPDES ID2]],Combined_Sheet__Major_Only___2[[NPDES ID2]:[ECHO BFR]],28,FALSE)</f>
        <v>-</v>
      </c>
      <c r="AZ1725" t="str">
        <f>VLOOKUP(Sheet1[[#This Row],[NPDES ID2]],Combined_Sheet__Major_Only___2[[NPDES ID2]:[ECHO BFR]],29,FALSE)</f>
        <v>thickening</v>
      </c>
      <c r="BA1725">
        <f>VLOOKUP(Sheet1[[#This Row],[NPDES ID2]],Combined_Sheet__Major_Only___2[[NPDES ID2]:[ECHO BFR]],17,FALSE)</f>
        <v>37.780340000000002</v>
      </c>
      <c r="BB1725">
        <f>VLOOKUP(Sheet1[[#This Row],[NPDES ID2]],Combined_Sheet__Major_Only___2[[NPDES ID2]:[ECHO BFR]],18,FALSE)</f>
        <v>-121.51779000000001</v>
      </c>
      <c r="BC1725" s="2" t="str">
        <f>IF(ISNUMBER(SEARCH("aerobic",$AW1725)),"aerobic","")</f>
        <v>aerobic</v>
      </c>
      <c r="BD1725" s="2" t="str">
        <f>IF(ISNUMBER(SEARCH("anaer",$AW1725)),"anaer","")</f>
        <v/>
      </c>
      <c r="BE1725" s="2" t="str">
        <f>IF(ISNUMBER(SEARCH("thickening",$AZ1725)),"thickening","")</f>
        <v>thickening</v>
      </c>
      <c r="BF1725" s="3" t="str">
        <f>IF(ISNUMBER(SEARCH("airDry",$AW1725)),"airDry","")</f>
        <v/>
      </c>
      <c r="BG1725" s="3" t="str">
        <f>IF(ISNUMBER(SEARCH("heatDry",$AY1725)),"heatDry","")</f>
        <v/>
      </c>
      <c r="BH1725" s="3" t="str">
        <f>IF(AND(ISNUMBER(SEARCH("aerobic",$AW1725)),ISNUMBER(SEARCH("anaer",$AW1725))),"Combined Aer and Anaer.","")</f>
        <v/>
      </c>
    </row>
    <row r="1726" spans="1:60" x14ac:dyDescent="0.25">
      <c r="A1726" s="5">
        <v>2458</v>
      </c>
      <c r="B1726" t="s">
        <v>11450</v>
      </c>
      <c r="C1726">
        <v>217.9</v>
      </c>
      <c r="D1726">
        <v>547.85011227042889</v>
      </c>
      <c r="E1726">
        <v>544.35790825444792</v>
      </c>
      <c r="F1726">
        <v>403.19322963327778</v>
      </c>
      <c r="G1726">
        <v>691.54430817293132</v>
      </c>
      <c r="H1726">
        <v>-110.8234306402918</v>
      </c>
      <c r="I1726">
        <v>-112.2245908674309</v>
      </c>
      <c r="J1726">
        <v>-131.58144975110821</v>
      </c>
      <c r="K1726">
        <v>-89.257608956660832</v>
      </c>
      <c r="L1726">
        <v>150.23234338367499</v>
      </c>
      <c r="M1726">
        <v>149.68166916776769</v>
      </c>
      <c r="N1726">
        <v>147.75568289199089</v>
      </c>
      <c r="O1726">
        <v>154.31329018264279</v>
      </c>
      <c r="P1726">
        <v>5.106672683102496</v>
      </c>
      <c r="Q1726">
        <v>5.1535033869019937</v>
      </c>
      <c r="R1726">
        <v>4.1764548065420382</v>
      </c>
      <c r="S1726">
        <v>5.961533856406569</v>
      </c>
      <c r="T1726">
        <v>55842.889802723701</v>
      </c>
      <c r="U1726">
        <v>55842.984363922849</v>
      </c>
      <c r="V1726">
        <v>55804.585156014473</v>
      </c>
      <c r="W1726">
        <v>55881.334449117807</v>
      </c>
      <c r="X1726">
        <v>3645.5297512158618</v>
      </c>
      <c r="Y1726">
        <v>3658.5123134454061</v>
      </c>
      <c r="Z1726">
        <v>3546.6317900345739</v>
      </c>
      <c r="AA1726">
        <v>3706.955468602222</v>
      </c>
      <c r="AB1726">
        <v>561.92352720967745</v>
      </c>
      <c r="AC1726">
        <v>555.17010212586695</v>
      </c>
      <c r="AD1726">
        <v>489.29080962552422</v>
      </c>
      <c r="AE1726">
        <v>649.83706115287498</v>
      </c>
      <c r="AF1726">
        <v>67.567258229259039</v>
      </c>
      <c r="AG1726">
        <v>67.319661660249068</v>
      </c>
      <c r="AH1726">
        <v>66.453336169208811</v>
      </c>
      <c r="AI1726">
        <v>69.402581393497499</v>
      </c>
      <c r="AJ1726">
        <v>0.6019124876257298</v>
      </c>
      <c r="AK1726">
        <v>0.60191247863870845</v>
      </c>
      <c r="AL1726">
        <v>0.60190748935063765</v>
      </c>
      <c r="AM1726">
        <v>0.6019174024284748</v>
      </c>
      <c r="AN1726">
        <v>0.95648293889565783</v>
      </c>
      <c r="AO1726">
        <v>0.95648293889565772</v>
      </c>
      <c r="AP1726">
        <v>0.95648293889565772</v>
      </c>
      <c r="AQ1726">
        <v>0.95648293889565772</v>
      </c>
      <c r="AR1726">
        <v>16.059467951474939</v>
      </c>
      <c r="AS1726">
        <v>16.059467951474939</v>
      </c>
      <c r="AT1726">
        <v>16.059467951474939</v>
      </c>
      <c r="AU1726">
        <v>16.059467951474939</v>
      </c>
      <c r="AV1726" t="str">
        <f>VLOOKUP(Sheet1[[#This Row],[NPDES ID2]],Combined_Sheet__Major_Only___2[[NPDES ID2]:[ECHO BFR]],3,FALSE)</f>
        <v>TX</v>
      </c>
      <c r="AW1726" t="s">
        <v>41</v>
      </c>
      <c r="AX1726" t="str">
        <f>VLOOKUP(Sheet1[[#This Row],[NPDES ID2]],Combined_Sheet__Major_Only___2[[NPDES ID2]:[ECHO BFR]],27,FALSE)</f>
        <v>-</v>
      </c>
      <c r="AY1726" t="str">
        <f>VLOOKUP(Sheet1[[#This Row],[NPDES ID2]],Combined_Sheet__Major_Only___2[[NPDES ID2]:[ECHO BFR]],28,FALSE)</f>
        <v>-</v>
      </c>
      <c r="AZ1726" t="str">
        <f>VLOOKUP(Sheet1[[#This Row],[NPDES ID2]],Combined_Sheet__Major_Only___2[[NPDES ID2]:[ECHO BFR]],29,FALSE)</f>
        <v>thickening</v>
      </c>
      <c r="BA1726">
        <f>VLOOKUP(Sheet1[[#This Row],[NPDES ID2]],Combined_Sheet__Major_Only___2[[NPDES ID2]:[ECHO BFR]],17,FALSE)</f>
        <v>29.738028</v>
      </c>
      <c r="BB1726">
        <f>VLOOKUP(Sheet1[[#This Row],[NPDES ID2]],Combined_Sheet__Major_Only___2[[NPDES ID2]:[ECHO BFR]],18,FALSE)</f>
        <v>-98.106055999999995</v>
      </c>
      <c r="BC1726" s="2" t="str">
        <f>IF(ISNUMBER(SEARCH("aerobic",$AW1726)),"aerobic","")</f>
        <v>aerobic</v>
      </c>
      <c r="BD1726" s="2" t="str">
        <f>IF(ISNUMBER(SEARCH("anaer",$AW1726)),"anaer","")</f>
        <v/>
      </c>
      <c r="BE1726" s="2" t="str">
        <f>IF(ISNUMBER(SEARCH("thickening",$AZ1726)),"thickening","")</f>
        <v>thickening</v>
      </c>
      <c r="BF1726" s="3" t="str">
        <f>IF(ISNUMBER(SEARCH("airDry",$AW1726)),"airDry","")</f>
        <v/>
      </c>
      <c r="BG1726" s="3" t="str">
        <f>IF(ISNUMBER(SEARCH("heatDry",$AY1726)),"heatDry","")</f>
        <v/>
      </c>
      <c r="BH1726" s="3" t="str">
        <f>IF(AND(ISNUMBER(SEARCH("aerobic",$AW1726)),ISNUMBER(SEARCH("anaer",$AW1726))),"Combined Aer and Anaer.","")</f>
        <v/>
      </c>
    </row>
    <row r="1727" spans="1:60" x14ac:dyDescent="0.25">
      <c r="A1727" s="5">
        <v>2097</v>
      </c>
      <c r="B1727" t="s">
        <v>9856</v>
      </c>
      <c r="C1727">
        <v>1025.4000000000001</v>
      </c>
      <c r="D1727">
        <v>362.11836429082331</v>
      </c>
      <c r="E1727">
        <v>355.99943330185812</v>
      </c>
      <c r="F1727">
        <v>308.36336591190292</v>
      </c>
      <c r="G1727">
        <v>427.27436316194911</v>
      </c>
      <c r="H1727">
        <v>-110.8323556969284</v>
      </c>
      <c r="I1727">
        <v>-112.19363233670521</v>
      </c>
      <c r="J1727">
        <v>-131.57616973680129</v>
      </c>
      <c r="K1727">
        <v>-89.180488709987429</v>
      </c>
      <c r="L1727">
        <v>705.83761746694984</v>
      </c>
      <c r="M1727">
        <v>703.23721248945799</v>
      </c>
      <c r="N1727">
        <v>694.14581366776645</v>
      </c>
      <c r="O1727">
        <v>725.10472218946552</v>
      </c>
      <c r="P1727">
        <v>24.032520588984319</v>
      </c>
      <c r="Q1727">
        <v>24.250197600749011</v>
      </c>
      <c r="R1727">
        <v>19.659124990693769</v>
      </c>
      <c r="S1727">
        <v>28.04484687279491</v>
      </c>
      <c r="T1727">
        <v>55816.996694204252</v>
      </c>
      <c r="U1727">
        <v>55817.091212955107</v>
      </c>
      <c r="V1727">
        <v>55778.709242348523</v>
      </c>
      <c r="W1727">
        <v>55855.424082899342</v>
      </c>
      <c r="X1727">
        <v>3649.6799276182142</v>
      </c>
      <c r="Y1727">
        <v>3662.735742493549</v>
      </c>
      <c r="Z1727">
        <v>3550.2044221469041</v>
      </c>
      <c r="AA1727">
        <v>3711.474504432837</v>
      </c>
      <c r="AB1727">
        <v>563.43752489830081</v>
      </c>
      <c r="AC1727">
        <v>556.65363813141096</v>
      </c>
      <c r="AD1727">
        <v>490.49311491986981</v>
      </c>
      <c r="AE1727">
        <v>651.80440746275337</v>
      </c>
      <c r="AF1727">
        <v>67.461573672384688</v>
      </c>
      <c r="AG1727">
        <v>67.213365850552876</v>
      </c>
      <c r="AH1727">
        <v>66.34392372197739</v>
      </c>
      <c r="AI1727">
        <v>69.302635702335905</v>
      </c>
      <c r="AJ1727">
        <v>0.60061984584088723</v>
      </c>
      <c r="AK1727">
        <v>0.6006198032558413</v>
      </c>
      <c r="AL1727">
        <v>0.60059632838255705</v>
      </c>
      <c r="AM1727">
        <v>0.60064297137340195</v>
      </c>
      <c r="AN1727">
        <v>0.95646401219041832</v>
      </c>
      <c r="AO1727">
        <v>0.95646401219041843</v>
      </c>
      <c r="AP1727">
        <v>0.95646401219041843</v>
      </c>
      <c r="AQ1727">
        <v>0.95646401219041843</v>
      </c>
      <c r="AR1727">
        <v>16.019074150131001</v>
      </c>
      <c r="AS1727">
        <v>16.019074150131001</v>
      </c>
      <c r="AT1727">
        <v>16.019074150131001</v>
      </c>
      <c r="AU1727">
        <v>16.019074150131001</v>
      </c>
      <c r="AV1727" t="str">
        <f>VLOOKUP(Sheet1[[#This Row],[NPDES ID2]],Combined_Sheet__Major_Only___2[[NPDES ID2]:[ECHO BFR]],3,FALSE)</f>
        <v>FL</v>
      </c>
      <c r="AW1727" t="s">
        <v>544</v>
      </c>
      <c r="AX1727" t="str">
        <f>VLOOKUP(Sheet1[[#This Row],[NPDES ID2]],Combined_Sheet__Major_Only___2[[NPDES ID2]:[ECHO BFR]],27,FALSE)</f>
        <v>-</v>
      </c>
      <c r="AY1727" t="str">
        <f>VLOOKUP(Sheet1[[#This Row],[NPDES ID2]],Combined_Sheet__Major_Only___2[[NPDES ID2]:[ECHO BFR]],28,FALSE)</f>
        <v>-</v>
      </c>
      <c r="AZ1727" t="str">
        <f>VLOOKUP(Sheet1[[#This Row],[NPDES ID2]],Combined_Sheet__Major_Only___2[[NPDES ID2]:[ECHO BFR]],29,FALSE)</f>
        <v>thickening</v>
      </c>
      <c r="BA1727">
        <f>VLOOKUP(Sheet1[[#This Row],[NPDES ID2]],Combined_Sheet__Major_Only___2[[NPDES ID2]:[ECHO BFR]],17,FALSE)</f>
        <v>28.577819999999999</v>
      </c>
      <c r="BB1727">
        <f>VLOOKUP(Sheet1[[#This Row],[NPDES ID2]],Combined_Sheet__Major_Only___2[[NPDES ID2]:[ECHO BFR]],18,FALSE)</f>
        <v>-81.581992999999997</v>
      </c>
      <c r="BC1727" s="2" t="str">
        <f>IF(ISNUMBER(SEARCH("aerobic",$AW1727)),"aerobic","")</f>
        <v>aerobic</v>
      </c>
      <c r="BD1727" s="2" t="str">
        <f>IF(ISNUMBER(SEARCH("anaer",$AW1727)),"anaer","")</f>
        <v/>
      </c>
      <c r="BE1727" s="2" t="str">
        <f>IF(ISNUMBER(SEARCH("thickening",$AZ1727)),"thickening","")</f>
        <v>thickening</v>
      </c>
      <c r="BF1727" s="4" t="str">
        <f>IF(ISNUMBER(SEARCH("airDry",$AW1727)),"airDry","")</f>
        <v/>
      </c>
      <c r="BG1727" s="4" t="str">
        <f>IF(ISNUMBER(SEARCH("heatDry",$AY1727)),"heatDry","")</f>
        <v/>
      </c>
      <c r="BH1727" s="4" t="str">
        <f>IF(AND(ISNUMBER(SEARCH("aerobic",$AW1727)),ISNUMBER(SEARCH("anaer",$AW1727))),"Combined Aer and Anaer.","")</f>
        <v/>
      </c>
    </row>
    <row r="1728" spans="1:60" x14ac:dyDescent="0.25">
      <c r="A1728" s="5">
        <v>2284</v>
      </c>
      <c r="B1728" t="s">
        <v>10678</v>
      </c>
      <c r="C1728">
        <v>451.26</v>
      </c>
      <c r="D1728">
        <v>369.81858844859357</v>
      </c>
      <c r="E1728">
        <v>365.81467394290542</v>
      </c>
      <c r="F1728">
        <v>294.27879165882177</v>
      </c>
      <c r="G1728">
        <v>452.30978887429262</v>
      </c>
      <c r="H1728">
        <v>-110.5501106801739</v>
      </c>
      <c r="I1728">
        <v>-111.9390924628425</v>
      </c>
      <c r="J1728">
        <v>-131.31472194162271</v>
      </c>
      <c r="K1728">
        <v>-88.972250331726656</v>
      </c>
      <c r="L1728">
        <v>311.69998864497859</v>
      </c>
      <c r="M1728">
        <v>310.56390123259268</v>
      </c>
      <c r="N1728">
        <v>306.59087641560961</v>
      </c>
      <c r="O1728">
        <v>320.11881661026212</v>
      </c>
      <c r="P1728">
        <v>10.574395359424519</v>
      </c>
      <c r="Q1728">
        <v>10.67268314898252</v>
      </c>
      <c r="R1728">
        <v>8.6460431287173947</v>
      </c>
      <c r="S1728">
        <v>12.35065831321988</v>
      </c>
      <c r="T1728">
        <v>55781.841633173513</v>
      </c>
      <c r="U1728">
        <v>55781.936094292389</v>
      </c>
      <c r="V1728">
        <v>55743.577526762172</v>
      </c>
      <c r="W1728">
        <v>55820.245591098937</v>
      </c>
      <c r="X1728">
        <v>3634.8031259455852</v>
      </c>
      <c r="Y1728">
        <v>3647.6886621259409</v>
      </c>
      <c r="Z1728">
        <v>3536.7372455568411</v>
      </c>
      <c r="AA1728">
        <v>3695.6990768565538</v>
      </c>
      <c r="AB1728">
        <v>559.29350883047266</v>
      </c>
      <c r="AC1728">
        <v>552.59182919159366</v>
      </c>
      <c r="AD1728">
        <v>487.11723851432242</v>
      </c>
      <c r="AE1728">
        <v>646.57827819082274</v>
      </c>
      <c r="AF1728">
        <v>67.693083852492208</v>
      </c>
      <c r="AG1728">
        <v>67.446500406457417</v>
      </c>
      <c r="AH1728">
        <v>66.583436234489938</v>
      </c>
      <c r="AI1728">
        <v>69.521247429796901</v>
      </c>
      <c r="AJ1728">
        <v>0.6034515484835874</v>
      </c>
      <c r="AK1728">
        <v>0.60345152984640982</v>
      </c>
      <c r="AL1728">
        <v>0.60344120414929048</v>
      </c>
      <c r="AM1728">
        <v>0.60346172016858368</v>
      </c>
      <c r="AN1728">
        <v>0.95643828904609407</v>
      </c>
      <c r="AO1728">
        <v>0.95643828904609429</v>
      </c>
      <c r="AP1728">
        <v>0.95643828904609429</v>
      </c>
      <c r="AQ1728">
        <v>0.95643828904609429</v>
      </c>
      <c r="AR1728">
        <v>16.106625614799611</v>
      </c>
      <c r="AS1728">
        <v>16.106625614799611</v>
      </c>
      <c r="AT1728">
        <v>16.106625614799611</v>
      </c>
      <c r="AU1728">
        <v>16.106625614799611</v>
      </c>
      <c r="AV1728" t="str">
        <f>VLOOKUP(Sheet1[[#This Row],[NPDES ID2]],Combined_Sheet__Major_Only___2[[NPDES ID2]:[ECHO BFR]],3,FALSE)</f>
        <v>TX</v>
      </c>
      <c r="AW1728" t="s">
        <v>41</v>
      </c>
      <c r="AX1728" t="str">
        <f>VLOOKUP(Sheet1[[#This Row],[NPDES ID2]],Combined_Sheet__Major_Only___2[[NPDES ID2]:[ECHO BFR]],27,FALSE)</f>
        <v>-</v>
      </c>
      <c r="AY1728" t="str">
        <f>VLOOKUP(Sheet1[[#This Row],[NPDES ID2]],Combined_Sheet__Major_Only___2[[NPDES ID2]:[ECHO BFR]],28,FALSE)</f>
        <v>-</v>
      </c>
      <c r="AZ1728" t="str">
        <f>VLOOKUP(Sheet1[[#This Row],[NPDES ID2]],Combined_Sheet__Major_Only___2[[NPDES ID2]:[ECHO BFR]],29,FALSE)</f>
        <v>thickening</v>
      </c>
      <c r="BA1728">
        <f>VLOOKUP(Sheet1[[#This Row],[NPDES ID2]],Combined_Sheet__Major_Only___2[[NPDES ID2]:[ECHO BFR]],17,FALSE)</f>
        <v>27.796420000000001</v>
      </c>
      <c r="BB1728">
        <f>VLOOKUP(Sheet1[[#This Row],[NPDES ID2]],Combined_Sheet__Major_Only___2[[NPDES ID2]:[ECHO BFR]],18,FALSE)</f>
        <v>-97.404110000000003</v>
      </c>
      <c r="BC1728" s="2" t="str">
        <f>IF(ISNUMBER(SEARCH("aerobic",$AW1728)),"aerobic","")</f>
        <v>aerobic</v>
      </c>
      <c r="BD1728" s="2" t="str">
        <f>IF(ISNUMBER(SEARCH("anaer",$AW1728)),"anaer","")</f>
        <v/>
      </c>
      <c r="BE1728" s="2" t="str">
        <f>IF(ISNUMBER(SEARCH("thickening",$AZ1728)),"thickening","")</f>
        <v>thickening</v>
      </c>
      <c r="BF1728" s="3" t="str">
        <f>IF(ISNUMBER(SEARCH("airDry",$AW1728)),"airDry","")</f>
        <v/>
      </c>
      <c r="BG1728" s="3" t="str">
        <f>IF(ISNUMBER(SEARCH("heatDry",$AY1728)),"heatDry","")</f>
        <v/>
      </c>
      <c r="BH1728" s="3" t="str">
        <f>IF(AND(ISNUMBER(SEARCH("aerobic",$AW1728)),ISNUMBER(SEARCH("anaer",$AW1728))),"Combined Aer and Anaer.","")</f>
        <v/>
      </c>
    </row>
    <row r="1729" spans="1:60" x14ac:dyDescent="0.25">
      <c r="A1729" s="5">
        <v>1223</v>
      </c>
      <c r="B1729" t="s">
        <v>5856</v>
      </c>
      <c r="C1729">
        <v>231</v>
      </c>
      <c r="D1729">
        <v>475.33114814847897</v>
      </c>
      <c r="E1729">
        <v>471.75019899002808</v>
      </c>
      <c r="F1729">
        <v>350.69347610577609</v>
      </c>
      <c r="G1729">
        <v>596.47972757551997</v>
      </c>
      <c r="H1729">
        <v>-138.25399990606689</v>
      </c>
      <c r="I1729">
        <v>-139.50539719370889</v>
      </c>
      <c r="J1729">
        <v>-158.15142025637729</v>
      </c>
      <c r="K1729">
        <v>-115.4204738897938</v>
      </c>
      <c r="L1729">
        <v>176.36386812100281</v>
      </c>
      <c r="M1729">
        <v>175.32127581638309</v>
      </c>
      <c r="N1729">
        <v>171.67478890830961</v>
      </c>
      <c r="O1729">
        <v>184.09034724070011</v>
      </c>
      <c r="P1729">
        <v>7.2579620871611814</v>
      </c>
      <c r="Q1729">
        <v>7.2285609771881241</v>
      </c>
      <c r="R1729">
        <v>6.0856097424379518</v>
      </c>
      <c r="S1729">
        <v>8.1702372103962997</v>
      </c>
      <c r="T1729">
        <v>55775.866545763289</v>
      </c>
      <c r="U1729">
        <v>55775.960997086797</v>
      </c>
      <c r="V1729">
        <v>55737.606407232153</v>
      </c>
      <c r="W1729">
        <v>55814.266521306286</v>
      </c>
      <c r="X1729">
        <v>4368.7884237751678</v>
      </c>
      <c r="Y1729">
        <v>4392.2808518672673</v>
      </c>
      <c r="Z1729">
        <v>4181.1701136928832</v>
      </c>
      <c r="AA1729">
        <v>4486.4060730740284</v>
      </c>
      <c r="AB1729">
        <v>830.20313885092764</v>
      </c>
      <c r="AC1729">
        <v>818.66018543906512</v>
      </c>
      <c r="AD1729">
        <v>697.52790424846421</v>
      </c>
      <c r="AE1729">
        <v>1002.910443499642</v>
      </c>
      <c r="AF1729">
        <v>56.331682955386363</v>
      </c>
      <c r="AG1729">
        <v>55.998748818206181</v>
      </c>
      <c r="AH1729">
        <v>54.833919832482593</v>
      </c>
      <c r="AI1729">
        <v>58.799467399485387</v>
      </c>
      <c r="AJ1729">
        <v>0.46473387558865481</v>
      </c>
      <c r="AK1729">
        <v>0.46473386651184212</v>
      </c>
      <c r="AL1729">
        <v>0.46472883033640588</v>
      </c>
      <c r="AM1729">
        <v>0.46473883659860049</v>
      </c>
      <c r="AN1729">
        <v>0.95643391402045386</v>
      </c>
      <c r="AO1729">
        <v>0.95643391402045375</v>
      </c>
      <c r="AP1729">
        <v>0.95643391402045375</v>
      </c>
      <c r="AQ1729">
        <v>0.95643391402045375</v>
      </c>
      <c r="AR1729">
        <v>11.839950080027</v>
      </c>
      <c r="AS1729">
        <v>11.839950080027</v>
      </c>
      <c r="AT1729">
        <v>11.839950080027</v>
      </c>
      <c r="AU1729">
        <v>11.839950080027</v>
      </c>
      <c r="AV1729" t="str">
        <f>VLOOKUP(Sheet1[[#This Row],[NPDES ID2]],Combined_Sheet__Major_Only___2[[NPDES ID2]:[ECHO BFR]],3,FALSE)</f>
        <v>NH</v>
      </c>
      <c r="AW1729" t="s">
        <v>54</v>
      </c>
      <c r="AX1729" t="str">
        <f>VLOOKUP(Sheet1[[#This Row],[NPDES ID2]],Combined_Sheet__Major_Only___2[[NPDES ID2]:[ECHO BFR]],27,FALSE)</f>
        <v>other</v>
      </c>
      <c r="AY1729" t="str">
        <f>VLOOKUP(Sheet1[[#This Row],[NPDES ID2]],Combined_Sheet__Major_Only___2[[NPDES ID2]:[ECHO BFR]],28,FALSE)</f>
        <v>-</v>
      </c>
      <c r="AZ1729" t="str">
        <f>VLOOKUP(Sheet1[[#This Row],[NPDES ID2]],Combined_Sheet__Major_Only___2[[NPDES ID2]:[ECHO BFR]],29,FALSE)</f>
        <v>thickening</v>
      </c>
      <c r="BA1729">
        <f>VLOOKUP(Sheet1[[#This Row],[NPDES ID2]],Combined_Sheet__Major_Only___2[[NPDES ID2]:[ECHO BFR]],17,FALSE)</f>
        <v>43.071168</v>
      </c>
      <c r="BB1729">
        <f>VLOOKUP(Sheet1[[#This Row],[NPDES ID2]],Combined_Sheet__Major_Only___2[[NPDES ID2]:[ECHO BFR]],18,FALSE)</f>
        <v>-71.462755999999999</v>
      </c>
      <c r="BC1729" s="2" t="str">
        <f>IF(ISNUMBER(SEARCH("aerobic",$AW1729)),"aerobic","")</f>
        <v/>
      </c>
      <c r="BD1729" s="2" t="str">
        <f>IF(ISNUMBER(SEARCH("anaer",$AW1729)),"anaer","")</f>
        <v/>
      </c>
      <c r="BE1729" s="2" t="str">
        <f>IF(ISNUMBER(SEARCH("thickening",$AZ1729)),"thickening","")</f>
        <v>thickening</v>
      </c>
      <c r="BF1729" s="4" t="str">
        <f>IF(ISNUMBER(SEARCH("airDry",$AW1729)),"airDry","")</f>
        <v/>
      </c>
      <c r="BG1729" s="4" t="str">
        <f>IF(ISNUMBER(SEARCH("heatDry",$AY1729)),"heatDry","")</f>
        <v/>
      </c>
      <c r="BH1729" s="4" t="str">
        <f>IF(AND(ISNUMBER(SEARCH("aerobic",$AW1729)),ISNUMBER(SEARCH("anaer",$AW1729))),"Combined Aer and Anaer.","")</f>
        <v/>
      </c>
    </row>
    <row r="1730" spans="1:60" x14ac:dyDescent="0.25">
      <c r="A1730" s="5">
        <v>2549</v>
      </c>
      <c r="B1730" t="s">
        <v>11826</v>
      </c>
      <c r="C1730">
        <v>120.04</v>
      </c>
      <c r="D1730">
        <v>867.30560598930333</v>
      </c>
      <c r="E1730">
        <v>860.42115320702533</v>
      </c>
      <c r="F1730">
        <v>613.42144692125351</v>
      </c>
      <c r="G1730">
        <v>1119.679598608071</v>
      </c>
      <c r="H1730">
        <v>-109.46637492420859</v>
      </c>
      <c r="I1730">
        <v>-110.85109849579671</v>
      </c>
      <c r="J1730">
        <v>-130.27871350492501</v>
      </c>
      <c r="K1730">
        <v>-87.972900045983494</v>
      </c>
      <c r="L1730">
        <v>83.727289707349257</v>
      </c>
      <c r="M1730">
        <v>83.431276333655489</v>
      </c>
      <c r="N1730">
        <v>82.395919446273965</v>
      </c>
      <c r="O1730">
        <v>85.921046297540641</v>
      </c>
      <c r="P1730">
        <v>2.8113092480011561</v>
      </c>
      <c r="Q1730">
        <v>2.8393138188381539</v>
      </c>
      <c r="R1730">
        <v>2.2955936092312368</v>
      </c>
      <c r="S1730">
        <v>3.291918652358635</v>
      </c>
      <c r="T1730">
        <v>55720.996675269867</v>
      </c>
      <c r="U1730">
        <v>55721.091036641606</v>
      </c>
      <c r="V1730">
        <v>55682.772974209533</v>
      </c>
      <c r="W1730">
        <v>55759.360080166727</v>
      </c>
      <c r="X1730">
        <v>3595.59537123273</v>
      </c>
      <c r="Y1730">
        <v>3608.025426797883</v>
      </c>
      <c r="Z1730">
        <v>3501.3829216241938</v>
      </c>
      <c r="AA1730">
        <v>3654.0343532432821</v>
      </c>
      <c r="AB1730">
        <v>548.22440250426951</v>
      </c>
      <c r="AC1730">
        <v>541.749163080328</v>
      </c>
      <c r="AD1730">
        <v>478.08914241024792</v>
      </c>
      <c r="AE1730">
        <v>632.64185644750694</v>
      </c>
      <c r="AF1730">
        <v>68.354843257516222</v>
      </c>
      <c r="AG1730">
        <v>68.113216747791512</v>
      </c>
      <c r="AH1730">
        <v>67.267892684379675</v>
      </c>
      <c r="AI1730">
        <v>70.145773999333329</v>
      </c>
      <c r="AJ1730">
        <v>0.61154685544132259</v>
      </c>
      <c r="AK1730">
        <v>0.61154685050418933</v>
      </c>
      <c r="AL1730">
        <v>0.61154410716731056</v>
      </c>
      <c r="AM1730">
        <v>0.61154955780667442</v>
      </c>
      <c r="AN1730">
        <v>0.95639369656232998</v>
      </c>
      <c r="AO1730">
        <v>0.95639369656232998</v>
      </c>
      <c r="AP1730">
        <v>0.95639369656232998</v>
      </c>
      <c r="AQ1730">
        <v>0.95639369656232998</v>
      </c>
      <c r="AR1730">
        <v>16.355891148625918</v>
      </c>
      <c r="AS1730">
        <v>16.355891148625918</v>
      </c>
      <c r="AT1730">
        <v>16.355891148625918</v>
      </c>
      <c r="AU1730">
        <v>16.355891148625918</v>
      </c>
      <c r="AV1730" t="str">
        <f>VLOOKUP(Sheet1[[#This Row],[NPDES ID2]],Combined_Sheet__Major_Only___2[[NPDES ID2]:[ECHO BFR]],3,FALSE)</f>
        <v>TX</v>
      </c>
      <c r="AW1730" t="s">
        <v>41</v>
      </c>
      <c r="AX1730" t="str">
        <f>VLOOKUP(Sheet1[[#This Row],[NPDES ID2]],Combined_Sheet__Major_Only___2[[NPDES ID2]:[ECHO BFR]],27,FALSE)</f>
        <v>-</v>
      </c>
      <c r="AY1730" t="str">
        <f>VLOOKUP(Sheet1[[#This Row],[NPDES ID2]],Combined_Sheet__Major_Only___2[[NPDES ID2]:[ECHO BFR]],28,FALSE)</f>
        <v>-</v>
      </c>
      <c r="AZ1730" t="str">
        <f>VLOOKUP(Sheet1[[#This Row],[NPDES ID2]],Combined_Sheet__Major_Only___2[[NPDES ID2]:[ECHO BFR]],29,FALSE)</f>
        <v>thickening</v>
      </c>
      <c r="BA1730">
        <f>VLOOKUP(Sheet1[[#This Row],[NPDES ID2]],Combined_Sheet__Major_Only___2[[NPDES ID2]:[ECHO BFR]],17,FALSE)</f>
        <v>30.646305999999999</v>
      </c>
      <c r="BB1730">
        <f>VLOOKUP(Sheet1[[#This Row],[NPDES ID2]],Combined_Sheet__Major_Only___2[[NPDES ID2]:[ECHO BFR]],18,FALSE)</f>
        <v>-95.595500000000001</v>
      </c>
      <c r="BC1730" s="2" t="str">
        <f>IF(ISNUMBER(SEARCH("aerobic",$AW1730)),"aerobic","")</f>
        <v>aerobic</v>
      </c>
      <c r="BD1730" s="2" t="str">
        <f>IF(ISNUMBER(SEARCH("anaer",$AW1730)),"anaer","")</f>
        <v/>
      </c>
      <c r="BE1730" s="2" t="str">
        <f>IF(ISNUMBER(SEARCH("thickening",$AZ1730)),"thickening","")</f>
        <v>thickening</v>
      </c>
      <c r="BF1730" s="4" t="str">
        <f>IF(ISNUMBER(SEARCH("airDry",$AW1730)),"airDry","")</f>
        <v/>
      </c>
      <c r="BG1730" s="4" t="str">
        <f>IF(ISNUMBER(SEARCH("heatDry",$AY1730)),"heatDry","")</f>
        <v/>
      </c>
      <c r="BH1730" s="4" t="str">
        <f>IF(AND(ISNUMBER(SEARCH("aerobic",$AW1730)),ISNUMBER(SEARCH("anaer",$AW1730))),"Combined Aer and Anaer.","")</f>
        <v/>
      </c>
    </row>
    <row r="1731" spans="1:60" x14ac:dyDescent="0.25">
      <c r="A1731" s="5">
        <v>1156</v>
      </c>
      <c r="B1731" t="s">
        <v>5552</v>
      </c>
      <c r="C1731">
        <v>288.50599999999997</v>
      </c>
      <c r="D1731">
        <v>453.54673486511609</v>
      </c>
      <c r="E1731">
        <v>450.96802949282642</v>
      </c>
      <c r="F1731">
        <v>344.25525117646089</v>
      </c>
      <c r="G1731">
        <v>560.58785421008542</v>
      </c>
      <c r="H1731">
        <v>-110.02451318941721</v>
      </c>
      <c r="I1731">
        <v>-111.4258865129063</v>
      </c>
      <c r="J1731">
        <v>-130.8122885670609</v>
      </c>
      <c r="K1731">
        <v>-88.487956334596774</v>
      </c>
      <c r="L1731">
        <v>200.22365194256011</v>
      </c>
      <c r="M1731">
        <v>199.5045139152343</v>
      </c>
      <c r="N1731">
        <v>196.98941130515121</v>
      </c>
      <c r="O1731">
        <v>205.55295457013719</v>
      </c>
      <c r="P1731">
        <v>6.7587256613593762</v>
      </c>
      <c r="Q1731">
        <v>6.8237260653865066</v>
      </c>
      <c r="R1731">
        <v>5.5226645966303716</v>
      </c>
      <c r="S1731">
        <v>7.9037671010223853</v>
      </c>
      <c r="T1731">
        <v>55714.046402287109</v>
      </c>
      <c r="U1731">
        <v>55714.140752264822</v>
      </c>
      <c r="V1731">
        <v>55675.82731669912</v>
      </c>
      <c r="W1731">
        <v>55752.405174842563</v>
      </c>
      <c r="X1731">
        <v>3613.2641530848191</v>
      </c>
      <c r="Y1731">
        <v>3625.918969184293</v>
      </c>
      <c r="Z1731">
        <v>3517.1438416165888</v>
      </c>
      <c r="AA1731">
        <v>3672.92033633447</v>
      </c>
      <c r="AB1731">
        <v>553.50898812824153</v>
      </c>
      <c r="AC1731">
        <v>546.92293627177287</v>
      </c>
      <c r="AD1731">
        <v>482.38100877624407</v>
      </c>
      <c r="AE1731">
        <v>639.3288517681425</v>
      </c>
      <c r="AF1731">
        <v>68.012988281294426</v>
      </c>
      <c r="AG1731">
        <v>67.768800296363224</v>
      </c>
      <c r="AH1731">
        <v>66.914312625252649</v>
      </c>
      <c r="AI1731">
        <v>69.823154587926766</v>
      </c>
      <c r="AJ1731">
        <v>0.60736475469707984</v>
      </c>
      <c r="AK1731">
        <v>0.60736474280995756</v>
      </c>
      <c r="AL1731">
        <v>0.60735814739735261</v>
      </c>
      <c r="AM1731">
        <v>0.60737125167263006</v>
      </c>
      <c r="AN1731">
        <v>0.95638859698643164</v>
      </c>
      <c r="AO1731">
        <v>0.95638859698643142</v>
      </c>
      <c r="AP1731">
        <v>0.95638859698643142</v>
      </c>
      <c r="AQ1731">
        <v>0.95638859698643142</v>
      </c>
      <c r="AR1731">
        <v>16.227120794507378</v>
      </c>
      <c r="AS1731">
        <v>16.227120794507378</v>
      </c>
      <c r="AT1731">
        <v>16.227120794507378</v>
      </c>
      <c r="AU1731">
        <v>16.227120794507378</v>
      </c>
      <c r="AV1731" t="str">
        <f>VLOOKUP(Sheet1[[#This Row],[NPDES ID2]],Combined_Sheet__Major_Only___2[[NPDES ID2]:[ECHO BFR]],3,FALSE)</f>
        <v>PA</v>
      </c>
      <c r="AW1731" t="s">
        <v>41</v>
      </c>
      <c r="AX1731" t="str">
        <f>VLOOKUP(Sheet1[[#This Row],[NPDES ID2]],Combined_Sheet__Major_Only___2[[NPDES ID2]:[ECHO BFR]],27,FALSE)</f>
        <v>-</v>
      </c>
      <c r="AY1731" t="str">
        <f>VLOOKUP(Sheet1[[#This Row],[NPDES ID2]],Combined_Sheet__Major_Only___2[[NPDES ID2]:[ECHO BFR]],28,FALSE)</f>
        <v>-</v>
      </c>
      <c r="AZ1731" t="str">
        <f>VLOOKUP(Sheet1[[#This Row],[NPDES ID2]],Combined_Sheet__Major_Only___2[[NPDES ID2]:[ECHO BFR]],29,FALSE)</f>
        <v>preliminaryOps, thickening</v>
      </c>
      <c r="BA1731">
        <f>VLOOKUP(Sheet1[[#This Row],[NPDES ID2]],Combined_Sheet__Major_Only___2[[NPDES ID2]:[ECHO BFR]],17,FALSE)</f>
        <v>39.870019999999997</v>
      </c>
      <c r="BB1731">
        <f>VLOOKUP(Sheet1[[#This Row],[NPDES ID2]],Combined_Sheet__Major_Only___2[[NPDES ID2]:[ECHO BFR]],18,FALSE)</f>
        <v>-77.069672999999995</v>
      </c>
      <c r="BC1731" s="2" t="str">
        <f>IF(ISNUMBER(SEARCH("aerobic",$AW1731)),"aerobic","")</f>
        <v>aerobic</v>
      </c>
      <c r="BD1731" s="2" t="str">
        <f>IF(ISNUMBER(SEARCH("anaer",$AW1731)),"anaer","")</f>
        <v/>
      </c>
      <c r="BE1731" s="2" t="str">
        <f>IF(ISNUMBER(SEARCH("thickening",$AZ1731)),"thickening","")</f>
        <v>thickening</v>
      </c>
      <c r="BF1731" s="3" t="str">
        <f>IF(ISNUMBER(SEARCH("airDry",$AW1731)),"airDry","")</f>
        <v/>
      </c>
      <c r="BG1731" s="3" t="str">
        <f>IF(ISNUMBER(SEARCH("heatDry",$AY1731)),"heatDry","")</f>
        <v/>
      </c>
      <c r="BH1731" s="3" t="str">
        <f>IF(AND(ISNUMBER(SEARCH("aerobic",$AW1731)),ISNUMBER(SEARCH("anaer",$AW1731))),"Combined Aer and Anaer.","")</f>
        <v/>
      </c>
    </row>
    <row r="1732" spans="1:60" x14ac:dyDescent="0.25">
      <c r="A1732" s="5">
        <v>1511</v>
      </c>
      <c r="B1732" t="s">
        <v>7119</v>
      </c>
      <c r="C1732">
        <v>103.76</v>
      </c>
      <c r="D1732">
        <v>986.66306527200879</v>
      </c>
      <c r="E1732">
        <v>976.44502342422459</v>
      </c>
      <c r="F1732">
        <v>691.72165115856967</v>
      </c>
      <c r="G1732">
        <v>1278.441540266168</v>
      </c>
      <c r="H1732">
        <v>-109.7409977658002</v>
      </c>
      <c r="I1732">
        <v>-111.1378348161568</v>
      </c>
      <c r="J1732">
        <v>-130.54288877711221</v>
      </c>
      <c r="K1732">
        <v>-88.236582139455706</v>
      </c>
      <c r="L1732">
        <v>72.206622400493117</v>
      </c>
      <c r="M1732">
        <v>71.949496453043338</v>
      </c>
      <c r="N1732">
        <v>71.050147720467862</v>
      </c>
      <c r="O1732">
        <v>74.112192287380012</v>
      </c>
      <c r="P1732">
        <v>2.430370913892868</v>
      </c>
      <c r="Q1732">
        <v>2.4542003323349921</v>
      </c>
      <c r="R1732">
        <v>1.985155804262221</v>
      </c>
      <c r="S1732">
        <v>2.8441378242531301</v>
      </c>
      <c r="T1732">
        <v>55687.508445806357</v>
      </c>
      <c r="U1732">
        <v>55687.602752278661</v>
      </c>
      <c r="V1732">
        <v>55649.306983296483</v>
      </c>
      <c r="W1732">
        <v>55725.849530873071</v>
      </c>
      <c r="X1732">
        <v>3601.6778432059668</v>
      </c>
      <c r="Y1732">
        <v>3614.2026162673151</v>
      </c>
      <c r="Z1732">
        <v>3506.6497449326171</v>
      </c>
      <c r="AA1732">
        <v>3660.6380975695552</v>
      </c>
      <c r="AB1732">
        <v>550.32237121174296</v>
      </c>
      <c r="AC1732">
        <v>543.80005368033585</v>
      </c>
      <c r="AD1732">
        <v>479.77698249140298</v>
      </c>
      <c r="AE1732">
        <v>635.32623207741392</v>
      </c>
      <c r="AF1732">
        <v>68.198531655517357</v>
      </c>
      <c r="AG1732">
        <v>67.955711629374633</v>
      </c>
      <c r="AH1732">
        <v>67.106232500776116</v>
      </c>
      <c r="AI1732">
        <v>69.998283490521189</v>
      </c>
      <c r="AJ1732">
        <v>0.609634558432117</v>
      </c>
      <c r="AK1732">
        <v>0.60963455416580992</v>
      </c>
      <c r="AL1732">
        <v>0.60963218324919921</v>
      </c>
      <c r="AM1732">
        <v>0.60963689393708331</v>
      </c>
      <c r="AN1732">
        <v>0.95636911449788375</v>
      </c>
      <c r="AO1732">
        <v>0.95636911449788353</v>
      </c>
      <c r="AP1732">
        <v>0.95636911449788353</v>
      </c>
      <c r="AQ1732">
        <v>0.95636911449788353</v>
      </c>
      <c r="AR1732">
        <v>16.297083010407871</v>
      </c>
      <c r="AS1732">
        <v>16.29708301040786</v>
      </c>
      <c r="AT1732">
        <v>16.29708301040786</v>
      </c>
      <c r="AU1732">
        <v>16.29708301040786</v>
      </c>
      <c r="AV1732" t="str">
        <f>VLOOKUP(Sheet1[[#This Row],[NPDES ID2]],Combined_Sheet__Major_Only___2[[NPDES ID2]:[ECHO BFR]],3,FALSE)</f>
        <v>PA</v>
      </c>
      <c r="AW1732" t="s">
        <v>41</v>
      </c>
      <c r="AX1732" t="str">
        <f>VLOOKUP(Sheet1[[#This Row],[NPDES ID2]],Combined_Sheet__Major_Only___2[[NPDES ID2]:[ECHO BFR]],27,FALSE)</f>
        <v>-</v>
      </c>
      <c r="AY1732" t="str">
        <f>VLOOKUP(Sheet1[[#This Row],[NPDES ID2]],Combined_Sheet__Major_Only___2[[NPDES ID2]:[ECHO BFR]],28,FALSE)</f>
        <v>-</v>
      </c>
      <c r="AZ1732" t="str">
        <f>VLOOKUP(Sheet1[[#This Row],[NPDES ID2]],Combined_Sheet__Major_Only___2[[NPDES ID2]:[ECHO BFR]],29,FALSE)</f>
        <v>preliminaryOps, thickening</v>
      </c>
      <c r="BA1732">
        <f>VLOOKUP(Sheet1[[#This Row],[NPDES ID2]],Combined_Sheet__Major_Only___2[[NPDES ID2]:[ECHO BFR]],17,FALSE)</f>
        <v>40.147579</v>
      </c>
      <c r="BB1732">
        <f>VLOOKUP(Sheet1[[#This Row],[NPDES ID2]],Combined_Sheet__Major_Only___2[[NPDES ID2]:[ECHO BFR]],18,FALSE)</f>
        <v>-77.095433999999997</v>
      </c>
      <c r="BC1732" s="2" t="str">
        <f>IF(ISNUMBER(SEARCH("aerobic",$AW1732)),"aerobic","")</f>
        <v>aerobic</v>
      </c>
      <c r="BD1732" s="2" t="str">
        <f>IF(ISNUMBER(SEARCH("anaer",$AW1732)),"anaer","")</f>
        <v/>
      </c>
      <c r="BE1732" s="2" t="str">
        <f>IF(ISNUMBER(SEARCH("thickening",$AZ1732)),"thickening","")</f>
        <v>thickening</v>
      </c>
      <c r="BF1732" s="4" t="str">
        <f>IF(ISNUMBER(SEARCH("airDry",$AW1732)),"airDry","")</f>
        <v/>
      </c>
      <c r="BG1732" s="4" t="str">
        <f>IF(ISNUMBER(SEARCH("heatDry",$AY1732)),"heatDry","")</f>
        <v/>
      </c>
      <c r="BH1732" s="4" t="str">
        <f>IF(AND(ISNUMBER(SEARCH("aerobic",$AW1732)),ISNUMBER(SEARCH("anaer",$AW1732))),"Combined Aer and Anaer.","")</f>
        <v/>
      </c>
    </row>
    <row r="1733" spans="1:60" x14ac:dyDescent="0.25">
      <c r="A1733" s="5">
        <v>518</v>
      </c>
      <c r="B1733" t="s">
        <v>2557</v>
      </c>
      <c r="C1733">
        <v>307.10000000000002</v>
      </c>
      <c r="D1733">
        <v>399.40922851897699</v>
      </c>
      <c r="E1733">
        <v>397.13689656887811</v>
      </c>
      <c r="F1733">
        <v>304.64360506495422</v>
      </c>
      <c r="G1733">
        <v>496.75313293607758</v>
      </c>
      <c r="H1733">
        <v>-138.38943802830809</v>
      </c>
      <c r="I1733">
        <v>-139.6549120487785</v>
      </c>
      <c r="J1733">
        <v>-158.28990375176909</v>
      </c>
      <c r="K1733">
        <v>-115.540249315625</v>
      </c>
      <c r="L1733">
        <v>233.6216187521627</v>
      </c>
      <c r="M1733">
        <v>232.23646641412401</v>
      </c>
      <c r="N1733">
        <v>227.39202911887841</v>
      </c>
      <c r="O1733">
        <v>243.88657143278979</v>
      </c>
      <c r="P1733">
        <v>9.6271798028682412</v>
      </c>
      <c r="Q1733">
        <v>9.5884368080554019</v>
      </c>
      <c r="R1733">
        <v>8.0735389852014112</v>
      </c>
      <c r="S1733">
        <v>10.834327463246289</v>
      </c>
      <c r="T1733">
        <v>55575.150172084548</v>
      </c>
      <c r="U1733">
        <v>55575.244294360557</v>
      </c>
      <c r="V1733">
        <v>55537.023323407018</v>
      </c>
      <c r="W1733">
        <v>55613.416370612751</v>
      </c>
      <c r="X1733">
        <v>4358.6814982021197</v>
      </c>
      <c r="Y1733">
        <v>4382.1833221508587</v>
      </c>
      <c r="Z1733">
        <v>4170.9710519930868</v>
      </c>
      <c r="AA1733">
        <v>4476.3713377479644</v>
      </c>
      <c r="AB1733">
        <v>829.77752455686311</v>
      </c>
      <c r="AC1733">
        <v>818.24734824894199</v>
      </c>
      <c r="AD1733">
        <v>696.92841624339724</v>
      </c>
      <c r="AE1733">
        <v>1002.821631457296</v>
      </c>
      <c r="AF1733">
        <v>56.259510344460402</v>
      </c>
      <c r="AG1733">
        <v>55.926046398145481</v>
      </c>
      <c r="AH1733">
        <v>54.759276845862203</v>
      </c>
      <c r="AI1733">
        <v>58.73132923822034</v>
      </c>
      <c r="AJ1733">
        <v>0.46385454115322439</v>
      </c>
      <c r="AK1733">
        <v>0.46385452910371727</v>
      </c>
      <c r="AL1733">
        <v>0.4638478490531191</v>
      </c>
      <c r="AM1733">
        <v>0.46386112154009013</v>
      </c>
      <c r="AN1733">
        <v>0.95628643493374133</v>
      </c>
      <c r="AO1733">
        <v>0.9562864349337411</v>
      </c>
      <c r="AP1733">
        <v>0.9562864349337411</v>
      </c>
      <c r="AQ1733">
        <v>0.9562864349337411</v>
      </c>
      <c r="AR1733">
        <v>11.812846083729109</v>
      </c>
      <c r="AS1733">
        <v>11.812846083729109</v>
      </c>
      <c r="AT1733">
        <v>11.812846083729109</v>
      </c>
      <c r="AU1733">
        <v>11.812846083729109</v>
      </c>
      <c r="AV1733" t="str">
        <f>VLOOKUP(Sheet1[[#This Row],[NPDES ID2]],Combined_Sheet__Major_Only___2[[NPDES ID2]:[ECHO BFR]],3,FALSE)</f>
        <v>PA</v>
      </c>
      <c r="AW1733" t="s">
        <v>54</v>
      </c>
      <c r="AX1733" t="str">
        <f>VLOOKUP(Sheet1[[#This Row],[NPDES ID2]],Combined_Sheet__Major_Only___2[[NPDES ID2]:[ECHO BFR]],27,FALSE)</f>
        <v>-</v>
      </c>
      <c r="AY1733" t="str">
        <f>VLOOKUP(Sheet1[[#This Row],[NPDES ID2]],Combined_Sheet__Major_Only___2[[NPDES ID2]:[ECHO BFR]],28,FALSE)</f>
        <v>thermoAerobicDigest</v>
      </c>
      <c r="AZ1733" t="str">
        <f>VLOOKUP(Sheet1[[#This Row],[NPDES ID2]],Combined_Sheet__Major_Only___2[[NPDES ID2]:[ECHO BFR]],29,FALSE)</f>
        <v>thickening, preliminaryOps</v>
      </c>
      <c r="BA1733">
        <f>VLOOKUP(Sheet1[[#This Row],[NPDES ID2]],Combined_Sheet__Major_Only___2[[NPDES ID2]:[ECHO BFR]],17,FALSE)</f>
        <v>40.226111000000003</v>
      </c>
      <c r="BB1733">
        <f>VLOOKUP(Sheet1[[#This Row],[NPDES ID2]],Combined_Sheet__Major_Only___2[[NPDES ID2]:[ECHO BFR]],18,FALSE)</f>
        <v>-76.858889000000005</v>
      </c>
      <c r="BC1733" s="2" t="str">
        <f>IF(ISNUMBER(SEARCH("aerobic",$AW1733)),"aerobic","")</f>
        <v/>
      </c>
      <c r="BD1733" s="2" t="str">
        <f>IF(ISNUMBER(SEARCH("anaer",$AW1733)),"anaer","")</f>
        <v/>
      </c>
      <c r="BE1733" s="2" t="str">
        <f>IF(ISNUMBER(SEARCH("thickening",$AZ1733)),"thickening","")</f>
        <v>thickening</v>
      </c>
      <c r="BF1733" s="3" t="str">
        <f>IF(ISNUMBER(SEARCH("airDry",$AW1733)),"airDry","")</f>
        <v/>
      </c>
      <c r="BG1733" s="3" t="str">
        <f>IF(ISNUMBER(SEARCH("heatDry",$AY1733)),"heatDry","")</f>
        <v/>
      </c>
      <c r="BH1733" s="3" t="str">
        <f>IF(AND(ISNUMBER(SEARCH("aerobic",$AW1733)),ISNUMBER(SEARCH("anaer",$AW1733))),"Combined Aer and Anaer.","")</f>
        <v/>
      </c>
    </row>
    <row r="1734" spans="1:60" x14ac:dyDescent="0.25">
      <c r="A1734" s="5">
        <v>2390</v>
      </c>
      <c r="B1734" t="s">
        <v>11145</v>
      </c>
      <c r="C1734">
        <v>295.31</v>
      </c>
      <c r="D1734">
        <v>438.19911165191638</v>
      </c>
      <c r="E1734">
        <v>436.10060964961781</v>
      </c>
      <c r="F1734">
        <v>333.70584196950563</v>
      </c>
      <c r="G1734">
        <v>540.84879652124505</v>
      </c>
      <c r="H1734">
        <v>-107.5781836670278</v>
      </c>
      <c r="I1734">
        <v>-108.8866629947296</v>
      </c>
      <c r="J1734">
        <v>-128.46235217599229</v>
      </c>
      <c r="K1734">
        <v>-86.155350012732441</v>
      </c>
      <c r="L1734">
        <v>209.25181129972839</v>
      </c>
      <c r="M1734">
        <v>208.54849053133941</v>
      </c>
      <c r="N1734">
        <v>206.088720106057</v>
      </c>
      <c r="O1734">
        <v>214.46388226071869</v>
      </c>
      <c r="P1734">
        <v>6.9094101997092183</v>
      </c>
      <c r="Q1734">
        <v>6.9889577428982772</v>
      </c>
      <c r="R1734">
        <v>5.6296528706811957</v>
      </c>
      <c r="S1734">
        <v>8.1246529264886043</v>
      </c>
      <c r="T1734">
        <v>55533.946916770074</v>
      </c>
      <c r="U1734">
        <v>55534.0409714989</v>
      </c>
      <c r="V1734">
        <v>55495.847429965273</v>
      </c>
      <c r="W1734">
        <v>55572.185653420631</v>
      </c>
      <c r="X1734">
        <v>3527.3839812407082</v>
      </c>
      <c r="Y1734">
        <v>3539.0669856091299</v>
      </c>
      <c r="Z1734">
        <v>3439.3534602643308</v>
      </c>
      <c r="AA1734">
        <v>3581.8892128949992</v>
      </c>
      <c r="AB1734">
        <v>530.12192504473092</v>
      </c>
      <c r="AC1734">
        <v>524.00412047165719</v>
      </c>
      <c r="AD1734">
        <v>463.22036403598042</v>
      </c>
      <c r="AE1734">
        <v>610.0526381375164</v>
      </c>
      <c r="AF1734">
        <v>69.442021115495635</v>
      </c>
      <c r="AG1734">
        <v>69.208711642496468</v>
      </c>
      <c r="AH1734">
        <v>68.392268977292218</v>
      </c>
      <c r="AI1734">
        <v>71.171572404565595</v>
      </c>
      <c r="AJ1734">
        <v>0.62484951924150389</v>
      </c>
      <c r="AK1734">
        <v>0.62484950712358034</v>
      </c>
      <c r="AL1734">
        <v>0.62484278350095313</v>
      </c>
      <c r="AM1734">
        <v>0.62485614251250721</v>
      </c>
      <c r="AN1734">
        <v>0.95625603667191017</v>
      </c>
      <c r="AO1734">
        <v>0.95625603667191017</v>
      </c>
      <c r="AP1734">
        <v>0.95625603667191017</v>
      </c>
      <c r="AQ1734">
        <v>0.95625603667191017</v>
      </c>
      <c r="AR1734">
        <v>16.764935290478029</v>
      </c>
      <c r="AS1734">
        <v>16.764935290478029</v>
      </c>
      <c r="AT1734">
        <v>16.764935290478029</v>
      </c>
      <c r="AU1734">
        <v>16.764935290478029</v>
      </c>
      <c r="AV1734" t="str">
        <f>VLOOKUP(Sheet1[[#This Row],[NPDES ID2]],Combined_Sheet__Major_Only___2[[NPDES ID2]:[ECHO BFR]],3,FALSE)</f>
        <v>VT</v>
      </c>
      <c r="AW1734" t="s">
        <v>12185</v>
      </c>
      <c r="AX1734" t="str">
        <f>VLOOKUP(Sheet1[[#This Row],[NPDES ID2]],Combined_Sheet__Major_Only___2[[NPDES ID2]:[ECHO BFR]],27,FALSE)</f>
        <v>methaneBioCaptureRecover, other</v>
      </c>
      <c r="AY1734" t="str">
        <f>VLOOKUP(Sheet1[[#This Row],[NPDES ID2]],Combined_Sheet__Major_Only___2[[NPDES ID2]:[ECHO BFR]],28,FALSE)</f>
        <v>-</v>
      </c>
      <c r="AZ1734" t="str">
        <f>VLOOKUP(Sheet1[[#This Row],[NPDES ID2]],Combined_Sheet__Major_Only___2[[NPDES ID2]:[ECHO BFR]],29,FALSE)</f>
        <v>thickening, preliminaryOps</v>
      </c>
      <c r="BA1734">
        <f>VLOOKUP(Sheet1[[#This Row],[NPDES ID2]],Combined_Sheet__Major_Only___2[[NPDES ID2]:[ECHO BFR]],17,FALSE)</f>
        <v>42.841045000000001</v>
      </c>
      <c r="BB1734">
        <f>VLOOKUP(Sheet1[[#This Row],[NPDES ID2]],Combined_Sheet__Major_Only___2[[NPDES ID2]:[ECHO BFR]],18,FALSE)</f>
        <v>-72.549205000000001</v>
      </c>
      <c r="BC1734" s="2" t="str">
        <f>IF(ISNUMBER(SEARCH("aerobic",$AW1734)),"aerobic","")</f>
        <v/>
      </c>
      <c r="BD1734" s="2" t="str">
        <f>IF(ISNUMBER(SEARCH("anaer",$AW1734)),"anaer","")</f>
        <v>anaer</v>
      </c>
      <c r="BE1734" s="2" t="str">
        <f>IF(ISNUMBER(SEARCH("thickening",$AZ1734)),"thickening","")</f>
        <v>thickening</v>
      </c>
      <c r="BF1734" s="3" t="str">
        <f>IF(ISNUMBER(SEARCH("airDry",$AW1734)),"airDry","")</f>
        <v/>
      </c>
      <c r="BG1734" s="3" t="str">
        <f>IF(ISNUMBER(SEARCH("heatDry",$AY1734)),"heatDry","")</f>
        <v/>
      </c>
      <c r="BH1734" s="3" t="str">
        <f>IF(AND(ISNUMBER(SEARCH("aerobic",$AW1734)),ISNUMBER(SEARCH("anaer",$AW1734))),"Combined Aer and Anaer.","")</f>
        <v/>
      </c>
    </row>
    <row r="1735" spans="1:60" x14ac:dyDescent="0.25">
      <c r="A1735" s="5">
        <v>87</v>
      </c>
      <c r="B1735" t="s">
        <v>487</v>
      </c>
      <c r="C1735">
        <v>32731</v>
      </c>
      <c r="D1735">
        <v>6028.1192155452072</v>
      </c>
      <c r="E1735">
        <v>6048.1143795252801</v>
      </c>
      <c r="F1735">
        <v>4811.0430627401311</v>
      </c>
      <c r="G1735">
        <v>7137.7481414260337</v>
      </c>
      <c r="H1735">
        <v>-101.5864101875061</v>
      </c>
      <c r="I1735">
        <v>-100.3657352296767</v>
      </c>
      <c r="J1735">
        <v>-123.4236722870598</v>
      </c>
      <c r="K1735">
        <v>-76.899463906051665</v>
      </c>
      <c r="L1735">
        <v>23010.877834778199</v>
      </c>
      <c r="M1735">
        <v>22931.009321892889</v>
      </c>
      <c r="N1735">
        <v>22655.240958928051</v>
      </c>
      <c r="O1735">
        <v>23597.761619781661</v>
      </c>
      <c r="P1735">
        <v>765.09803800692691</v>
      </c>
      <c r="Q1735">
        <v>773.73011126812298</v>
      </c>
      <c r="R1735">
        <v>624.15699817062728</v>
      </c>
      <c r="S1735">
        <v>899.00229930597891</v>
      </c>
      <c r="T1735">
        <v>55479.632522568361</v>
      </c>
      <c r="U1735">
        <v>55479.726488256041</v>
      </c>
      <c r="V1735">
        <v>55441.569104358859</v>
      </c>
      <c r="W1735">
        <v>55517.835058796481</v>
      </c>
      <c r="X1735">
        <v>3551.7955412414258</v>
      </c>
      <c r="Y1735">
        <v>3563.8198551869082</v>
      </c>
      <c r="Z1735">
        <v>3461.1172959639862</v>
      </c>
      <c r="AA1735">
        <v>3608.1938466984552</v>
      </c>
      <c r="AB1735">
        <v>538.29739945909864</v>
      </c>
      <c r="AC1735">
        <v>532.17414592879823</v>
      </c>
      <c r="AD1735">
        <v>469.48375997173309</v>
      </c>
      <c r="AE1735">
        <v>621.08689248767939</v>
      </c>
      <c r="AF1735">
        <v>68.989599058226943</v>
      </c>
      <c r="AG1735">
        <v>68.760558856547277</v>
      </c>
      <c r="AH1735">
        <v>67.92002219889082</v>
      </c>
      <c r="AI1735">
        <v>70.73580084816362</v>
      </c>
      <c r="AJ1735">
        <v>0.61931378935001469</v>
      </c>
      <c r="AK1735">
        <v>0.61931207177156899</v>
      </c>
      <c r="AL1735">
        <v>0.61856540778593161</v>
      </c>
      <c r="AM1735">
        <v>0.62005069062798857</v>
      </c>
      <c r="AN1735">
        <v>0.95621590083216956</v>
      </c>
      <c r="AO1735">
        <v>0.95621590083216967</v>
      </c>
      <c r="AP1735">
        <v>0.95621590083216967</v>
      </c>
      <c r="AQ1735">
        <v>0.95621590083216967</v>
      </c>
      <c r="AR1735">
        <v>16.569312210517221</v>
      </c>
      <c r="AS1735">
        <v>16.569312210517221</v>
      </c>
      <c r="AT1735">
        <v>16.569312210517221</v>
      </c>
      <c r="AU1735">
        <v>16.569312210517221</v>
      </c>
      <c r="AV1735" t="str">
        <f>VLOOKUP(Sheet1[[#This Row],[NPDES ID2]],Combined_Sheet__Major_Only___2[[NPDES ID2]:[ECHO BFR]],3,FALSE)</f>
        <v>CA</v>
      </c>
      <c r="AW1735" t="s">
        <v>12185</v>
      </c>
      <c r="AX1735" t="str">
        <f>VLOOKUP(Sheet1[[#This Row],[NPDES ID2]],Combined_Sheet__Major_Only___2[[NPDES ID2]:[ECHO BFR]],27,FALSE)</f>
        <v>methaneBioCaptureRecover, longTermSludgeStore</v>
      </c>
      <c r="AY1735" t="str">
        <f>VLOOKUP(Sheet1[[#This Row],[NPDES ID2]],Combined_Sheet__Major_Only___2[[NPDES ID2]:[ECHO BFR]],28,FALSE)</f>
        <v>-</v>
      </c>
      <c r="AZ1735" t="str">
        <f>VLOOKUP(Sheet1[[#This Row],[NPDES ID2]],Combined_Sheet__Major_Only___2[[NPDES ID2]:[ECHO BFR]],29,FALSE)</f>
        <v>thickening, sludgeLagoon</v>
      </c>
      <c r="BA1735">
        <f>VLOOKUP(Sheet1[[#This Row],[NPDES ID2]],Combined_Sheet__Major_Only___2[[NPDES ID2]:[ECHO BFR]],17,FALSE)</f>
        <v>38.448500000000003</v>
      </c>
      <c r="BB1735">
        <f>VLOOKUP(Sheet1[[#This Row],[NPDES ID2]],Combined_Sheet__Major_Only___2[[NPDES ID2]:[ECHO BFR]],18,FALSE)</f>
        <v>-121.46166700000001</v>
      </c>
      <c r="BC1735" s="2" t="str">
        <f>IF(ISNUMBER(SEARCH("aerobic",$AW1735)),"aerobic","")</f>
        <v/>
      </c>
      <c r="BD1735" s="2" t="str">
        <f>IF(ISNUMBER(SEARCH("anaer",$AW1735)),"anaer","")</f>
        <v>anaer</v>
      </c>
      <c r="BE1735" s="2" t="str">
        <f>IF(ISNUMBER(SEARCH("thickening",$AZ1735)),"thickening","")</f>
        <v>thickening</v>
      </c>
      <c r="BF1735" s="4" t="str">
        <f>IF(ISNUMBER(SEARCH("airDry",$AW1735)),"airDry","")</f>
        <v/>
      </c>
      <c r="BG1735" s="4" t="str">
        <f>IF(ISNUMBER(SEARCH("heatDry",$AY1735)),"heatDry","")</f>
        <v/>
      </c>
      <c r="BH1735" s="4" t="str">
        <f>IF(AND(ISNUMBER(SEARCH("aerobic",$AW1735)),ISNUMBER(SEARCH("anaer",$AW1735))),"Combined Aer and Anaer.","")</f>
        <v/>
      </c>
    </row>
    <row r="1736" spans="1:60" x14ac:dyDescent="0.25">
      <c r="A1736" s="5">
        <v>709</v>
      </c>
      <c r="B1736" t="s">
        <v>3500</v>
      </c>
      <c r="C1736">
        <v>4804.7700000000004</v>
      </c>
      <c r="D1736">
        <v>885.32598701094651</v>
      </c>
      <c r="E1736">
        <v>886.59520676909165</v>
      </c>
      <c r="F1736">
        <v>714.21698969302236</v>
      </c>
      <c r="G1736">
        <v>1041.0983667669591</v>
      </c>
      <c r="H1736">
        <v>-136.21050099128419</v>
      </c>
      <c r="I1736">
        <v>-137.56376734015259</v>
      </c>
      <c r="J1736">
        <v>-156.81452813821409</v>
      </c>
      <c r="K1736">
        <v>-112.7022651849755</v>
      </c>
      <c r="L1736">
        <v>3706.515023848061</v>
      </c>
      <c r="M1736">
        <v>3684.7663117786419</v>
      </c>
      <c r="N1736">
        <v>3608.8517333843638</v>
      </c>
      <c r="O1736">
        <v>3867.5180967275451</v>
      </c>
      <c r="P1736">
        <v>151.92147355114349</v>
      </c>
      <c r="Q1736">
        <v>151.30971488194311</v>
      </c>
      <c r="R1736">
        <v>127.3317170937963</v>
      </c>
      <c r="S1736">
        <v>171.13799293012011</v>
      </c>
      <c r="T1736">
        <v>55457.779846225298</v>
      </c>
      <c r="U1736">
        <v>55457.873776088447</v>
      </c>
      <c r="V1736">
        <v>55419.730939736859</v>
      </c>
      <c r="W1736">
        <v>55495.967817693418</v>
      </c>
      <c r="X1736">
        <v>4328.1080527221593</v>
      </c>
      <c r="Y1736">
        <v>4351.2288485051467</v>
      </c>
      <c r="Z1736">
        <v>4143.7507777999772</v>
      </c>
      <c r="AA1736">
        <v>4443.6539997252512</v>
      </c>
      <c r="AB1736">
        <v>818.48074326750236</v>
      </c>
      <c r="AC1736">
        <v>807.05084030823241</v>
      </c>
      <c r="AD1736">
        <v>688.25125604848427</v>
      </c>
      <c r="AE1736">
        <v>987.27200951849068</v>
      </c>
      <c r="AF1736">
        <v>56.549793345206588</v>
      </c>
      <c r="AG1736">
        <v>56.219556411300502</v>
      </c>
      <c r="AH1736">
        <v>55.05886545890764</v>
      </c>
      <c r="AI1736">
        <v>59.004128224444408</v>
      </c>
      <c r="AJ1736">
        <v>0.46739152488967078</v>
      </c>
      <c r="AK1736">
        <v>0.46739132687203089</v>
      </c>
      <c r="AL1736">
        <v>0.46728661189453941</v>
      </c>
      <c r="AM1736">
        <v>0.46749471148583788</v>
      </c>
      <c r="AN1736">
        <v>0.95619973192427055</v>
      </c>
      <c r="AO1736">
        <v>0.95619973192427044</v>
      </c>
      <c r="AP1736">
        <v>0.95619973192427044</v>
      </c>
      <c r="AQ1736">
        <v>0.95619973192427044</v>
      </c>
      <c r="AR1736">
        <v>11.918283683858791</v>
      </c>
      <c r="AS1736">
        <v>11.918283683858791</v>
      </c>
      <c r="AT1736">
        <v>11.918283683858791</v>
      </c>
      <c r="AU1736">
        <v>11.918283683858791</v>
      </c>
      <c r="AV1736" t="str">
        <f>VLOOKUP(Sheet1[[#This Row],[NPDES ID2]],Combined_Sheet__Major_Only___2[[NPDES ID2]:[ECHO BFR]],3,FALSE)</f>
        <v>SC</v>
      </c>
      <c r="AW1736" t="s">
        <v>54</v>
      </c>
      <c r="AX1736" t="str">
        <f>VLOOKUP(Sheet1[[#This Row],[NPDES ID2]],Combined_Sheet__Major_Only___2[[NPDES ID2]:[ECHO BFR]],27,FALSE)</f>
        <v>other</v>
      </c>
      <c r="AY1736" t="str">
        <f>VLOOKUP(Sheet1[[#This Row],[NPDES ID2]],Combined_Sheet__Major_Only___2[[NPDES ID2]:[ECHO BFR]],28,FALSE)</f>
        <v>-</v>
      </c>
      <c r="AZ1736" t="str">
        <f>VLOOKUP(Sheet1[[#This Row],[NPDES ID2]],Combined_Sheet__Major_Only___2[[NPDES ID2]:[ECHO BFR]],29,FALSE)</f>
        <v>thickening</v>
      </c>
      <c r="BA1736">
        <f>VLOOKUP(Sheet1[[#This Row],[NPDES ID2]],Combined_Sheet__Major_Only___2[[NPDES ID2]:[ECHO BFR]],17,FALSE)</f>
        <v>34.955978000000002</v>
      </c>
      <c r="BB1736">
        <f>VLOOKUP(Sheet1[[#This Row],[NPDES ID2]],Combined_Sheet__Major_Only___2[[NPDES ID2]:[ECHO BFR]],18,FALSE)</f>
        <v>-80.958297999999999</v>
      </c>
      <c r="BC1736" s="2" t="str">
        <f>IF(ISNUMBER(SEARCH("aerobic",$AW1736)),"aerobic","")</f>
        <v/>
      </c>
      <c r="BD1736" s="2" t="str">
        <f>IF(ISNUMBER(SEARCH("anaer",$AW1736)),"anaer","")</f>
        <v/>
      </c>
      <c r="BE1736" s="2" t="str">
        <f>IF(ISNUMBER(SEARCH("thickening",$AZ1736)),"thickening","")</f>
        <v>thickening</v>
      </c>
      <c r="BF1736" s="4" t="str">
        <f>IF(ISNUMBER(SEARCH("airDry",$AW1736)),"airDry","")</f>
        <v/>
      </c>
      <c r="BG1736" s="4" t="str">
        <f>IF(ISNUMBER(SEARCH("heatDry",$AY1736)),"heatDry","")</f>
        <v/>
      </c>
      <c r="BH1736" s="4" t="str">
        <f>IF(AND(ISNUMBER(SEARCH("aerobic",$AW1736)),ISNUMBER(SEARCH("anaer",$AW1736))),"Combined Aer and Anaer.","")</f>
        <v/>
      </c>
    </row>
    <row r="1737" spans="1:60" x14ac:dyDescent="0.25">
      <c r="A1737" s="5">
        <v>1774</v>
      </c>
      <c r="B1737" t="s">
        <v>8305</v>
      </c>
      <c r="C1737">
        <v>15.4</v>
      </c>
      <c r="D1737">
        <v>6063.6859847911774</v>
      </c>
      <c r="E1737">
        <v>6003.3364215607689</v>
      </c>
      <c r="F1737">
        <v>4037.829854364938</v>
      </c>
      <c r="G1737">
        <v>7987.7038927309814</v>
      </c>
      <c r="H1737">
        <v>-109.7903081768771</v>
      </c>
      <c r="I1737">
        <v>-111.19265825650599</v>
      </c>
      <c r="J1737">
        <v>-130.59174352606121</v>
      </c>
      <c r="K1737">
        <v>-88.292739784662444</v>
      </c>
      <c r="L1737">
        <v>10.714164054668499</v>
      </c>
      <c r="M1737">
        <v>10.675981700427879</v>
      </c>
      <c r="N1737">
        <v>10.542425661798969</v>
      </c>
      <c r="O1737">
        <v>10.99714141034096</v>
      </c>
      <c r="P1737">
        <v>0.36072112467027628</v>
      </c>
      <c r="Q1737">
        <v>0.36425189434186328</v>
      </c>
      <c r="R1737">
        <v>0.29465130200756567</v>
      </c>
      <c r="S1737">
        <v>0.42210371806033159</v>
      </c>
      <c r="T1737">
        <v>55359.206728691977</v>
      </c>
      <c r="U1737">
        <v>55359.30049695776</v>
      </c>
      <c r="V1737">
        <v>55321.223281718223</v>
      </c>
      <c r="W1737">
        <v>55397.329001397433</v>
      </c>
      <c r="X1737">
        <v>3581.3483202358989</v>
      </c>
      <c r="Y1737">
        <v>3593.810177486801</v>
      </c>
      <c r="Z1737">
        <v>3486.783862542527</v>
      </c>
      <c r="AA1737">
        <v>3640.0225462838798</v>
      </c>
      <c r="AB1737">
        <v>547.34292290265171</v>
      </c>
      <c r="AC1737">
        <v>540.85304291606053</v>
      </c>
      <c r="AD1737">
        <v>477.16509253639492</v>
      </c>
      <c r="AE1737">
        <v>631.9134144049608</v>
      </c>
      <c r="AF1737">
        <v>68.181087686442538</v>
      </c>
      <c r="AG1737">
        <v>67.93811382647084</v>
      </c>
      <c r="AH1737">
        <v>67.088203522554124</v>
      </c>
      <c r="AI1737">
        <v>69.981847546876679</v>
      </c>
      <c r="AJ1737">
        <v>0.60942115469373381</v>
      </c>
      <c r="AK1737">
        <v>0.60942115406308028</v>
      </c>
      <c r="AL1737">
        <v>0.60942080332119175</v>
      </c>
      <c r="AM1737">
        <v>0.60942150019520025</v>
      </c>
      <c r="AN1737">
        <v>0.95612664849143258</v>
      </c>
      <c r="AO1737">
        <v>0.95612664849143258</v>
      </c>
      <c r="AP1737">
        <v>0.95612664849143258</v>
      </c>
      <c r="AQ1737">
        <v>0.95612664849143258</v>
      </c>
      <c r="AR1737">
        <v>16.290588046255269</v>
      </c>
      <c r="AS1737">
        <v>16.290588046255269</v>
      </c>
      <c r="AT1737">
        <v>16.290588046255269</v>
      </c>
      <c r="AU1737">
        <v>16.290588046255269</v>
      </c>
      <c r="AV1737" t="str">
        <f>VLOOKUP(Sheet1[[#This Row],[NPDES ID2]],Combined_Sheet__Major_Only___2[[NPDES ID2]:[ECHO BFR]],3,FALSE)</f>
        <v>IL</v>
      </c>
      <c r="AW1737" t="s">
        <v>41</v>
      </c>
      <c r="AX1737" t="str">
        <f>VLOOKUP(Sheet1[[#This Row],[NPDES ID2]],Combined_Sheet__Major_Only___2[[NPDES ID2]:[ECHO BFR]],27,FALSE)</f>
        <v>-</v>
      </c>
      <c r="AY1737" t="str">
        <f>VLOOKUP(Sheet1[[#This Row],[NPDES ID2]],Combined_Sheet__Major_Only___2[[NPDES ID2]:[ECHO BFR]],28,FALSE)</f>
        <v>-</v>
      </c>
      <c r="AZ1737" t="str">
        <f>VLOOKUP(Sheet1[[#This Row],[NPDES ID2]],Combined_Sheet__Major_Only___2[[NPDES ID2]:[ECHO BFR]],29,FALSE)</f>
        <v>thickening</v>
      </c>
      <c r="BA1737">
        <f>VLOOKUP(Sheet1[[#This Row],[NPDES ID2]],Combined_Sheet__Major_Only___2[[NPDES ID2]:[ECHO BFR]],17,FALSE)</f>
        <v>40.137222000000001</v>
      </c>
      <c r="BB1737">
        <f>VLOOKUP(Sheet1[[#This Row],[NPDES ID2]],Combined_Sheet__Major_Only___2[[NPDES ID2]:[ECHO BFR]],18,FALSE)</f>
        <v>-88.968056000000004</v>
      </c>
      <c r="BC1737" s="2" t="str">
        <f>IF(ISNUMBER(SEARCH("aerobic",$AW1737)),"aerobic","")</f>
        <v>aerobic</v>
      </c>
      <c r="BD1737" s="2" t="str">
        <f>IF(ISNUMBER(SEARCH("anaer",$AW1737)),"anaer","")</f>
        <v/>
      </c>
      <c r="BE1737" s="2" t="str">
        <f>IF(ISNUMBER(SEARCH("thickening",$AZ1737)),"thickening","")</f>
        <v>thickening</v>
      </c>
      <c r="BF1737" s="3" t="str">
        <f>IF(ISNUMBER(SEARCH("airDry",$AW1737)),"airDry","")</f>
        <v/>
      </c>
      <c r="BG1737" s="3" t="str">
        <f>IF(ISNUMBER(SEARCH("heatDry",$AY1737)),"heatDry","")</f>
        <v/>
      </c>
      <c r="BH1737" s="3" t="str">
        <f>IF(AND(ISNUMBER(SEARCH("aerobic",$AW1737)),ISNUMBER(SEARCH("anaer",$AW1737))),"Combined Aer and Anaer.","")</f>
        <v/>
      </c>
    </row>
    <row r="1738" spans="1:60" x14ac:dyDescent="0.25">
      <c r="A1738" s="5">
        <v>4</v>
      </c>
      <c r="B1738" t="s">
        <v>77</v>
      </c>
      <c r="C1738">
        <v>3396</v>
      </c>
      <c r="D1738">
        <v>740.08913550000943</v>
      </c>
      <c r="E1738">
        <v>737.92428814406594</v>
      </c>
      <c r="F1738">
        <v>597.80463213942414</v>
      </c>
      <c r="G1738">
        <v>862.6070623079197</v>
      </c>
      <c r="H1738">
        <v>-110.54013532399181</v>
      </c>
      <c r="I1738">
        <v>-111.9423379624224</v>
      </c>
      <c r="J1738">
        <v>-131.25438846164101</v>
      </c>
      <c r="K1738">
        <v>-88.64999429831127</v>
      </c>
      <c r="L1738">
        <v>2332.897870550622</v>
      </c>
      <c r="M1738">
        <v>2324.2453488782121</v>
      </c>
      <c r="N1738">
        <v>2294.0290629450828</v>
      </c>
      <c r="O1738">
        <v>2396.9677747697888</v>
      </c>
      <c r="P1738">
        <v>79.593845831333127</v>
      </c>
      <c r="Q1738">
        <v>80.302781008240515</v>
      </c>
      <c r="R1738">
        <v>65.127995738839815</v>
      </c>
      <c r="S1738">
        <v>92.842610184402304</v>
      </c>
      <c r="T1738">
        <v>55357.816988606079</v>
      </c>
      <c r="U1738">
        <v>55357.910754593577</v>
      </c>
      <c r="V1738">
        <v>55319.834464517931</v>
      </c>
      <c r="W1738">
        <v>55395.938335052873</v>
      </c>
      <c r="X1738">
        <v>3627.0349048669</v>
      </c>
      <c r="Y1738">
        <v>3640.0937464873141</v>
      </c>
      <c r="Z1738">
        <v>3527.5948544078128</v>
      </c>
      <c r="AA1738">
        <v>3688.8186198729409</v>
      </c>
      <c r="AB1738">
        <v>561.08179741531387</v>
      </c>
      <c r="AC1738">
        <v>554.31772232470348</v>
      </c>
      <c r="AD1738">
        <v>488.27628154300072</v>
      </c>
      <c r="AE1738">
        <v>649.332441132756</v>
      </c>
      <c r="AF1738">
        <v>67.331242696482875</v>
      </c>
      <c r="AG1738">
        <v>67.082606024429424</v>
      </c>
      <c r="AH1738">
        <v>66.208808556896031</v>
      </c>
      <c r="AI1738">
        <v>69.179009264032032</v>
      </c>
      <c r="AJ1738">
        <v>0.59902582739375188</v>
      </c>
      <c r="AK1738">
        <v>0.59902568406634182</v>
      </c>
      <c r="AL1738">
        <v>0.59894827516885407</v>
      </c>
      <c r="AM1738">
        <v>0.59910209511424384</v>
      </c>
      <c r="AN1738">
        <v>0.95612561637595495</v>
      </c>
      <c r="AO1738">
        <v>0.95612561637595483</v>
      </c>
      <c r="AP1738">
        <v>0.95612561637595483</v>
      </c>
      <c r="AQ1738">
        <v>0.95612561637595483</v>
      </c>
      <c r="AR1738">
        <v>15.96819618281398</v>
      </c>
      <c r="AS1738">
        <v>15.96819618281399</v>
      </c>
      <c r="AT1738">
        <v>15.96819618281399</v>
      </c>
      <c r="AU1738">
        <v>15.96819618281399</v>
      </c>
      <c r="AV1738" t="str">
        <f>VLOOKUP(Sheet1[[#This Row],[NPDES ID2]],Combined_Sheet__Major_Only___2[[NPDES ID2]:[ECHO BFR]],3,FALSE)</f>
        <v>CA</v>
      </c>
      <c r="AW1738" t="s">
        <v>12185</v>
      </c>
      <c r="AX1738" t="str">
        <f>VLOOKUP(Sheet1[[#This Row],[NPDES ID2]],Combined_Sheet__Major_Only___2[[NPDES ID2]:[ECHO BFR]],27,FALSE)</f>
        <v>methaneBioCaptureRecover</v>
      </c>
      <c r="AY1738" t="str">
        <f>VLOOKUP(Sheet1[[#This Row],[NPDES ID2]],Combined_Sheet__Major_Only___2[[NPDES ID2]:[ECHO BFR]],28,FALSE)</f>
        <v>-</v>
      </c>
      <c r="AZ1738" t="str">
        <f>VLOOKUP(Sheet1[[#This Row],[NPDES ID2]],Combined_Sheet__Major_Only___2[[NPDES ID2]:[ECHO BFR]],29,FALSE)</f>
        <v>thickening, preliminaryOps</v>
      </c>
      <c r="BA1738">
        <f>VLOOKUP(Sheet1[[#This Row],[NPDES ID2]],Combined_Sheet__Major_Only___2[[NPDES ID2]:[ECHO BFR]],17,FALSE)</f>
        <v>35.256149999999998</v>
      </c>
      <c r="BB1738">
        <f>VLOOKUP(Sheet1[[#This Row],[NPDES ID2]],Combined_Sheet__Major_Only___2[[NPDES ID2]:[ECHO BFR]],18,FALSE)</f>
        <v>-120.67291</v>
      </c>
      <c r="BC1738" s="2" t="str">
        <f>IF(ISNUMBER(SEARCH("aerobic",$AW1738)),"aerobic","")</f>
        <v/>
      </c>
      <c r="BD1738" s="2" t="str">
        <f>IF(ISNUMBER(SEARCH("anaer",$AW1738)),"anaer","")</f>
        <v>anaer</v>
      </c>
      <c r="BE1738" s="2" t="str">
        <f>IF(ISNUMBER(SEARCH("thickening",$AZ1738)),"thickening","")</f>
        <v>thickening</v>
      </c>
      <c r="BF1738" s="3" t="str">
        <f>IF(ISNUMBER(SEARCH("airDry",$AW1738)),"airDry","")</f>
        <v/>
      </c>
      <c r="BG1738" s="3" t="str">
        <f>IF(ISNUMBER(SEARCH("heatDry",$AY1738)),"heatDry","")</f>
        <v/>
      </c>
      <c r="BH1738" s="3" t="str">
        <f>IF(AND(ISNUMBER(SEARCH("aerobic",$AW1738)),ISNUMBER(SEARCH("anaer",$AW1738))),"Combined Aer and Anaer.","")</f>
        <v/>
      </c>
    </row>
    <row r="1739" spans="1:60" x14ac:dyDescent="0.25">
      <c r="A1739" s="5">
        <v>2144</v>
      </c>
      <c r="B1739" t="s">
        <v>10069</v>
      </c>
      <c r="C1739">
        <v>822.65</v>
      </c>
      <c r="D1739">
        <v>313.06698865928428</v>
      </c>
      <c r="E1739">
        <v>306.5427108321752</v>
      </c>
      <c r="F1739">
        <v>265.08096784106942</v>
      </c>
      <c r="G1739">
        <v>374.19402985671019</v>
      </c>
      <c r="H1739">
        <v>-138.07949976995911</v>
      </c>
      <c r="I1739">
        <v>-139.43329388250629</v>
      </c>
      <c r="J1739">
        <v>-158.14315448342359</v>
      </c>
      <c r="K1739">
        <v>-115.15582577095</v>
      </c>
      <c r="L1739">
        <v>627.64102120203677</v>
      </c>
      <c r="M1739">
        <v>623.92810697611185</v>
      </c>
      <c r="N1739">
        <v>610.94546235631344</v>
      </c>
      <c r="O1739">
        <v>655.15300538263466</v>
      </c>
      <c r="P1739">
        <v>25.835534918077691</v>
      </c>
      <c r="Q1739">
        <v>25.731322307471949</v>
      </c>
      <c r="R1739">
        <v>21.663407426836461</v>
      </c>
      <c r="S1739">
        <v>29.081141284508512</v>
      </c>
      <c r="T1739">
        <v>55322.026305056112</v>
      </c>
      <c r="U1739">
        <v>55322.120012369589</v>
      </c>
      <c r="V1739">
        <v>55284.067548510597</v>
      </c>
      <c r="W1739">
        <v>55360.123797092238</v>
      </c>
      <c r="X1739">
        <v>4334.3422959351683</v>
      </c>
      <c r="Y1739">
        <v>4357.6650425214157</v>
      </c>
      <c r="Z1739">
        <v>4148.1049675851255</v>
      </c>
      <c r="AA1739">
        <v>4451.0897507600612</v>
      </c>
      <c r="AB1739">
        <v>823.96898819711919</v>
      </c>
      <c r="AC1739">
        <v>812.5103553540855</v>
      </c>
      <c r="AD1739">
        <v>692.2312517420462</v>
      </c>
      <c r="AE1739">
        <v>995.42510132092082</v>
      </c>
      <c r="AF1739">
        <v>56.319121345171887</v>
      </c>
      <c r="AG1739">
        <v>55.986226416234111</v>
      </c>
      <c r="AH1739">
        <v>54.820852696280213</v>
      </c>
      <c r="AI1739">
        <v>58.787457432774012</v>
      </c>
      <c r="AJ1739">
        <v>0.4645808353109066</v>
      </c>
      <c r="AK1739">
        <v>0.4645808029008911</v>
      </c>
      <c r="AL1739">
        <v>0.46456293442964602</v>
      </c>
      <c r="AM1739">
        <v>0.46459843785572519</v>
      </c>
      <c r="AN1739">
        <v>0.95609901904164774</v>
      </c>
      <c r="AO1739">
        <v>0.95609901904164774</v>
      </c>
      <c r="AP1739">
        <v>0.95609901904164774</v>
      </c>
      <c r="AQ1739">
        <v>0.95609901904164774</v>
      </c>
      <c r="AR1739">
        <v>11.8348032119882</v>
      </c>
      <c r="AS1739">
        <v>11.8348032119882</v>
      </c>
      <c r="AT1739">
        <v>11.8348032119882</v>
      </c>
      <c r="AU1739">
        <v>11.8348032119882</v>
      </c>
      <c r="AV1739" t="str">
        <f>VLOOKUP(Sheet1[[#This Row],[NPDES ID2]],Combined_Sheet__Major_Only___2[[NPDES ID2]:[ECHO BFR]],3,FALSE)</f>
        <v>AL</v>
      </c>
      <c r="AW1739" t="s">
        <v>54</v>
      </c>
      <c r="AX1739" t="str">
        <f>VLOOKUP(Sheet1[[#This Row],[NPDES ID2]],Combined_Sheet__Major_Only___2[[NPDES ID2]:[ECHO BFR]],27,FALSE)</f>
        <v>-</v>
      </c>
      <c r="AY1739" t="str">
        <f>VLOOKUP(Sheet1[[#This Row],[NPDES ID2]],Combined_Sheet__Major_Only___2[[NPDES ID2]:[ECHO BFR]],28,FALSE)</f>
        <v>-</v>
      </c>
      <c r="AZ1739" t="str">
        <f>VLOOKUP(Sheet1[[#This Row],[NPDES ID2]],Combined_Sheet__Major_Only___2[[NPDES ID2]:[ECHO BFR]],29,FALSE)</f>
        <v>thickening</v>
      </c>
      <c r="BA1739">
        <f>VLOOKUP(Sheet1[[#This Row],[NPDES ID2]],Combined_Sheet__Major_Only___2[[NPDES ID2]:[ECHO BFR]],17,FALSE)</f>
        <v>31.253299999999999</v>
      </c>
      <c r="BB1739">
        <f>VLOOKUP(Sheet1[[#This Row],[NPDES ID2]],Combined_Sheet__Major_Only___2[[NPDES ID2]:[ECHO BFR]],18,FALSE)</f>
        <v>-85.504300000000001</v>
      </c>
      <c r="BC1739" s="2" t="str">
        <f>IF(ISNUMBER(SEARCH("aerobic",$AW1739)),"aerobic","")</f>
        <v/>
      </c>
      <c r="BD1739" s="2" t="str">
        <f>IF(ISNUMBER(SEARCH("anaer",$AW1739)),"anaer","")</f>
        <v/>
      </c>
      <c r="BE1739" s="2" t="str">
        <f>IF(ISNUMBER(SEARCH("thickening",$AZ1739)),"thickening","")</f>
        <v>thickening</v>
      </c>
      <c r="BF1739" s="3" t="str">
        <f>IF(ISNUMBER(SEARCH("airDry",$AW1739)),"airDry","")</f>
        <v/>
      </c>
      <c r="BG1739" s="3" t="str">
        <f>IF(ISNUMBER(SEARCH("heatDry",$AY1739)),"heatDry","")</f>
        <v/>
      </c>
      <c r="BH1739" s="3" t="str">
        <f>IF(AND(ISNUMBER(SEARCH("aerobic",$AW1739)),ISNUMBER(SEARCH("anaer",$AW1739))),"Combined Aer and Anaer.","")</f>
        <v/>
      </c>
    </row>
    <row r="1740" spans="1:60" x14ac:dyDescent="0.25">
      <c r="A1740" s="5">
        <v>1530</v>
      </c>
      <c r="B1740" t="s">
        <v>7205</v>
      </c>
      <c r="C1740">
        <v>97.91</v>
      </c>
      <c r="D1740">
        <v>1057.18513902632</v>
      </c>
      <c r="E1740">
        <v>1044.577063345685</v>
      </c>
      <c r="F1740">
        <v>738.85827594536079</v>
      </c>
      <c r="G1740">
        <v>1371.0665004623299</v>
      </c>
      <c r="H1740">
        <v>-111.8565347287296</v>
      </c>
      <c r="I1740">
        <v>-113.23407768212461</v>
      </c>
      <c r="J1740">
        <v>-132.5770748149568</v>
      </c>
      <c r="K1740">
        <v>-90.256913516281216</v>
      </c>
      <c r="L1740">
        <v>66.941650160433369</v>
      </c>
      <c r="M1740">
        <v>66.689936150949933</v>
      </c>
      <c r="N1740">
        <v>65.809513556397633</v>
      </c>
      <c r="O1740">
        <v>68.807115605126981</v>
      </c>
      <c r="P1740">
        <v>2.2957455592607752</v>
      </c>
      <c r="Q1740">
        <v>2.315500340066277</v>
      </c>
      <c r="R1740">
        <v>1.8796649633458791</v>
      </c>
      <c r="S1740">
        <v>2.6742034326887651</v>
      </c>
      <c r="T1740">
        <v>55294.029198998447</v>
      </c>
      <c r="U1740">
        <v>55294.122860414427</v>
      </c>
      <c r="V1740">
        <v>55256.089034509467</v>
      </c>
      <c r="W1740">
        <v>55332.108031025899</v>
      </c>
      <c r="X1740">
        <v>3640.0919823902791</v>
      </c>
      <c r="Y1740">
        <v>3653.3300252334511</v>
      </c>
      <c r="Z1740">
        <v>3538.8828469934679</v>
      </c>
      <c r="AA1740">
        <v>3703.0119573011161</v>
      </c>
      <c r="AB1740">
        <v>565.59741220170804</v>
      </c>
      <c r="AC1740">
        <v>558.71104683850797</v>
      </c>
      <c r="AD1740">
        <v>491.93614314463281</v>
      </c>
      <c r="AE1740">
        <v>654.9623952459516</v>
      </c>
      <c r="AF1740">
        <v>67.003463399901023</v>
      </c>
      <c r="AG1740">
        <v>66.751548397584003</v>
      </c>
      <c r="AH1740">
        <v>65.870263601515845</v>
      </c>
      <c r="AI1740">
        <v>68.870611112748691</v>
      </c>
      <c r="AJ1740">
        <v>0.59501701222620684</v>
      </c>
      <c r="AK1740">
        <v>0.59501700821315606</v>
      </c>
      <c r="AL1740">
        <v>0.59501477796621993</v>
      </c>
      <c r="AM1740">
        <v>0.59501920916203366</v>
      </c>
      <c r="AN1740">
        <v>0.95607819090331747</v>
      </c>
      <c r="AO1740">
        <v>0.95607819090331736</v>
      </c>
      <c r="AP1740">
        <v>0.95607819090331736</v>
      </c>
      <c r="AQ1740">
        <v>0.95607819090331736</v>
      </c>
      <c r="AR1740">
        <v>15.84746253222086</v>
      </c>
      <c r="AS1740">
        <v>15.84746253222086</v>
      </c>
      <c r="AT1740">
        <v>15.84746253222086</v>
      </c>
      <c r="AU1740">
        <v>15.84746253222086</v>
      </c>
      <c r="AV1740" t="str">
        <f>VLOOKUP(Sheet1[[#This Row],[NPDES ID2]],Combined_Sheet__Major_Only___2[[NPDES ID2]:[ECHO BFR]],3,FALSE)</f>
        <v>AL</v>
      </c>
      <c r="AW1740" t="s">
        <v>41</v>
      </c>
      <c r="AX1740" t="str">
        <f>VLOOKUP(Sheet1[[#This Row],[NPDES ID2]],Combined_Sheet__Major_Only___2[[NPDES ID2]:[ECHO BFR]],27,FALSE)</f>
        <v>-</v>
      </c>
      <c r="AY1740" t="str">
        <f>VLOOKUP(Sheet1[[#This Row],[NPDES ID2]],Combined_Sheet__Major_Only___2[[NPDES ID2]:[ECHO BFR]],28,FALSE)</f>
        <v>-</v>
      </c>
      <c r="AZ1740" t="str">
        <f>VLOOKUP(Sheet1[[#This Row],[NPDES ID2]],Combined_Sheet__Major_Only___2[[NPDES ID2]:[ECHO BFR]],29,FALSE)</f>
        <v>thickening</v>
      </c>
      <c r="BA1740">
        <f>VLOOKUP(Sheet1[[#This Row],[NPDES ID2]],Combined_Sheet__Major_Only___2[[NPDES ID2]:[ECHO BFR]],17,FALSE)</f>
        <v>30.384944999999998</v>
      </c>
      <c r="BB1740">
        <f>VLOOKUP(Sheet1[[#This Row],[NPDES ID2]],Combined_Sheet__Major_Only___2[[NPDES ID2]:[ECHO BFR]],18,FALSE)</f>
        <v>-88.253264000000001</v>
      </c>
      <c r="BC1740" s="2" t="str">
        <f>IF(ISNUMBER(SEARCH("aerobic",$AW1740)),"aerobic","")</f>
        <v>aerobic</v>
      </c>
      <c r="BD1740" s="2" t="str">
        <f>IF(ISNUMBER(SEARCH("anaer",$AW1740)),"anaer","")</f>
        <v/>
      </c>
      <c r="BE1740" s="2" t="str">
        <f>IF(ISNUMBER(SEARCH("thickening",$AZ1740)),"thickening","")</f>
        <v>thickening</v>
      </c>
      <c r="BF1740" s="3" t="str">
        <f>IF(ISNUMBER(SEARCH("airDry",$AW1740)),"airDry","")</f>
        <v/>
      </c>
      <c r="BG1740" s="3" t="str">
        <f>IF(ISNUMBER(SEARCH("heatDry",$AY1740)),"heatDry","")</f>
        <v/>
      </c>
      <c r="BH1740" s="3" t="str">
        <f>IF(AND(ISNUMBER(SEARCH("aerobic",$AW1740)),ISNUMBER(SEARCH("anaer",$AW1740))),"Combined Aer and Anaer.","")</f>
        <v/>
      </c>
    </row>
    <row r="1741" spans="1:60" x14ac:dyDescent="0.25">
      <c r="A1741" s="5">
        <v>2062</v>
      </c>
      <c r="B1741" t="s">
        <v>9700</v>
      </c>
      <c r="C1741">
        <v>1178.8800000000001</v>
      </c>
      <c r="D1741">
        <v>341.0932986080976</v>
      </c>
      <c r="E1741">
        <v>337.86591913851879</v>
      </c>
      <c r="F1741">
        <v>288.46966179362607</v>
      </c>
      <c r="G1741">
        <v>402.72021721074128</v>
      </c>
      <c r="H1741">
        <v>-137.8576314172131</v>
      </c>
      <c r="I1741">
        <v>-139.2724549905731</v>
      </c>
      <c r="J1741">
        <v>-158.0346545853088</v>
      </c>
      <c r="K1741">
        <v>-114.8829008223428</v>
      </c>
      <c r="L1741">
        <v>901.40390587695515</v>
      </c>
      <c r="M1741">
        <v>896.08061963430828</v>
      </c>
      <c r="N1741">
        <v>877.47001030221338</v>
      </c>
      <c r="O1741">
        <v>940.84514582974464</v>
      </c>
      <c r="P1741">
        <v>37.073569734225927</v>
      </c>
      <c r="Q1741">
        <v>36.923738892033398</v>
      </c>
      <c r="R1741">
        <v>31.083612150742951</v>
      </c>
      <c r="S1741">
        <v>41.737586243592169</v>
      </c>
      <c r="T1741">
        <v>55290.834430679577</v>
      </c>
      <c r="U1741">
        <v>55290.928086858163</v>
      </c>
      <c r="V1741">
        <v>55252.89638774249</v>
      </c>
      <c r="W1741">
        <v>55328.911133401089</v>
      </c>
      <c r="X1741">
        <v>4328.519675875752</v>
      </c>
      <c r="Y1741">
        <v>4351.7749190620834</v>
      </c>
      <c r="Z1741">
        <v>4142.8521890483153</v>
      </c>
      <c r="AA1741">
        <v>4444.8962609847586</v>
      </c>
      <c r="AB1741">
        <v>821.97918071882816</v>
      </c>
      <c r="AC1741">
        <v>810.54150877031702</v>
      </c>
      <c r="AD1741">
        <v>690.69624318179501</v>
      </c>
      <c r="AE1741">
        <v>992.7411062311528</v>
      </c>
      <c r="AF1741">
        <v>56.364020816488747</v>
      </c>
      <c r="AG1741">
        <v>56.031547302324817</v>
      </c>
      <c r="AH1741">
        <v>54.867236256582053</v>
      </c>
      <c r="AI1741">
        <v>58.82974178347154</v>
      </c>
      <c r="AJ1741">
        <v>0.46512789741126881</v>
      </c>
      <c r="AK1741">
        <v>0.4651278507815898</v>
      </c>
      <c r="AL1741">
        <v>0.46510224012394891</v>
      </c>
      <c r="AM1741">
        <v>0.46515312757668309</v>
      </c>
      <c r="AN1741">
        <v>0.95607581293432187</v>
      </c>
      <c r="AO1741">
        <v>0.95607581293432198</v>
      </c>
      <c r="AP1741">
        <v>0.95607581293432198</v>
      </c>
      <c r="AQ1741">
        <v>0.95607581293432198</v>
      </c>
      <c r="AR1741">
        <v>11.851365307952991</v>
      </c>
      <c r="AS1741">
        <v>11.851365307952991</v>
      </c>
      <c r="AT1741">
        <v>11.851365307952991</v>
      </c>
      <c r="AU1741">
        <v>11.851365307952991</v>
      </c>
      <c r="AV1741" t="str">
        <f>VLOOKUP(Sheet1[[#This Row],[NPDES ID2]],Combined_Sheet__Major_Only___2[[NPDES ID2]:[ECHO BFR]],3,FALSE)</f>
        <v>CA</v>
      </c>
      <c r="AW1741" t="s">
        <v>54</v>
      </c>
      <c r="AX1741" t="str">
        <f>VLOOKUP(Sheet1[[#This Row],[NPDES ID2]],Combined_Sheet__Major_Only___2[[NPDES ID2]:[ECHO BFR]],27,FALSE)</f>
        <v>-</v>
      </c>
      <c r="AY1741" t="str">
        <f>VLOOKUP(Sheet1[[#This Row],[NPDES ID2]],Combined_Sheet__Major_Only___2[[NPDES ID2]:[ECHO BFR]],28,FALSE)</f>
        <v>-</v>
      </c>
      <c r="AZ1741" t="str">
        <f>VLOOKUP(Sheet1[[#This Row],[NPDES ID2]],Combined_Sheet__Major_Only___2[[NPDES ID2]:[ECHO BFR]],29,FALSE)</f>
        <v>thickening</v>
      </c>
      <c r="BA1741">
        <f>VLOOKUP(Sheet1[[#This Row],[NPDES ID2]],Combined_Sheet__Major_Only___2[[NPDES ID2]:[ECHO BFR]],17,FALSE)</f>
        <v>37.958109999999998</v>
      </c>
      <c r="BB1741">
        <f>VLOOKUP(Sheet1[[#This Row],[NPDES ID2]],Combined_Sheet__Major_Only___2[[NPDES ID2]:[ECHO BFR]],18,FALSE)</f>
        <v>-121.686655</v>
      </c>
      <c r="BC1741" s="2" t="str">
        <f>IF(ISNUMBER(SEARCH("aerobic",$AW1741)),"aerobic","")</f>
        <v/>
      </c>
      <c r="BD1741" s="2" t="str">
        <f>IF(ISNUMBER(SEARCH("anaer",$AW1741)),"anaer","")</f>
        <v/>
      </c>
      <c r="BE1741" s="2" t="str">
        <f>IF(ISNUMBER(SEARCH("thickening",$AZ1741)),"thickening","")</f>
        <v>thickening</v>
      </c>
      <c r="BF1741" s="3" t="str">
        <f>IF(ISNUMBER(SEARCH("airDry",$AW1741)),"airDry","")</f>
        <v/>
      </c>
      <c r="BG1741" s="3" t="str">
        <f>IF(ISNUMBER(SEARCH("heatDry",$AY1741)),"heatDry","")</f>
        <v/>
      </c>
      <c r="BH1741" s="3" t="str">
        <f>IF(AND(ISNUMBER(SEARCH("aerobic",$AW1741)),ISNUMBER(SEARCH("anaer",$AW1741))),"Combined Aer and Anaer.","")</f>
        <v/>
      </c>
    </row>
    <row r="1742" spans="1:60" x14ac:dyDescent="0.25">
      <c r="A1742" s="5">
        <v>1022</v>
      </c>
      <c r="B1742" t="s">
        <v>4937</v>
      </c>
      <c r="C1742">
        <v>440</v>
      </c>
      <c r="D1742">
        <v>373.93913573605698</v>
      </c>
      <c r="E1742">
        <v>370.01861426896983</v>
      </c>
      <c r="F1742">
        <v>296.92374311743771</v>
      </c>
      <c r="G1742">
        <v>458.19875463538528</v>
      </c>
      <c r="H1742">
        <v>-110.85357190266269</v>
      </c>
      <c r="I1742">
        <v>-112.2333574773379</v>
      </c>
      <c r="J1742">
        <v>-131.60667261268131</v>
      </c>
      <c r="K1742">
        <v>-89.263148698528354</v>
      </c>
      <c r="L1742">
        <v>303.15847458085818</v>
      </c>
      <c r="M1742">
        <v>302.04492555903789</v>
      </c>
      <c r="N1742">
        <v>298.15069295165517</v>
      </c>
      <c r="O1742">
        <v>311.41031558194771</v>
      </c>
      <c r="P1742">
        <v>10.31207968191857</v>
      </c>
      <c r="Q1742">
        <v>10.406168396555531</v>
      </c>
      <c r="R1742">
        <v>8.434423334960039</v>
      </c>
      <c r="S1742">
        <v>12.036350557379929</v>
      </c>
      <c r="T1742">
        <v>55238.056038902381</v>
      </c>
      <c r="U1742">
        <v>55238.149608557913</v>
      </c>
      <c r="V1742">
        <v>55200.153044546467</v>
      </c>
      <c r="W1742">
        <v>55276.097564943651</v>
      </c>
      <c r="X1742">
        <v>3608.449821200822</v>
      </c>
      <c r="Y1742">
        <v>3621.32410708313</v>
      </c>
      <c r="Z1742">
        <v>3510.3652848568022</v>
      </c>
      <c r="AA1742">
        <v>3669.37436535304</v>
      </c>
      <c r="AB1742">
        <v>556.56476913694155</v>
      </c>
      <c r="AC1742">
        <v>549.87014110403902</v>
      </c>
      <c r="AD1742">
        <v>484.57877762065158</v>
      </c>
      <c r="AE1742">
        <v>643.72584017216855</v>
      </c>
      <c r="AF1742">
        <v>67.522912644641963</v>
      </c>
      <c r="AG1742">
        <v>67.27503109290447</v>
      </c>
      <c r="AH1742">
        <v>66.407442723626602</v>
      </c>
      <c r="AI1742">
        <v>69.360676518287917</v>
      </c>
      <c r="AJ1742">
        <v>0.60137008414333837</v>
      </c>
      <c r="AK1742">
        <v>0.60137006606854904</v>
      </c>
      <c r="AL1742">
        <v>0.60136005090077027</v>
      </c>
      <c r="AM1742">
        <v>0.60137994992359789</v>
      </c>
      <c r="AN1742">
        <v>0.95603649097944521</v>
      </c>
      <c r="AO1742">
        <v>0.95603649097944554</v>
      </c>
      <c r="AP1742">
        <v>0.95603649097944554</v>
      </c>
      <c r="AQ1742">
        <v>0.95603649097944554</v>
      </c>
      <c r="AR1742">
        <v>16.04261189068993</v>
      </c>
      <c r="AS1742">
        <v>16.04261189068994</v>
      </c>
      <c r="AT1742">
        <v>16.04261189068994</v>
      </c>
      <c r="AU1742">
        <v>16.04261189068994</v>
      </c>
      <c r="AV1742" t="str">
        <f>VLOOKUP(Sheet1[[#This Row],[NPDES ID2]],Combined_Sheet__Major_Only___2[[NPDES ID2]:[ECHO BFR]],3,FALSE)</f>
        <v>LA</v>
      </c>
      <c r="AW1742" t="s">
        <v>12185</v>
      </c>
      <c r="AX1742" t="str">
        <f>VLOOKUP(Sheet1[[#This Row],[NPDES ID2]],Combined_Sheet__Major_Only___2[[NPDES ID2]:[ECHO BFR]],27,FALSE)</f>
        <v>-</v>
      </c>
      <c r="AY1742" t="str">
        <f>VLOOKUP(Sheet1[[#This Row],[NPDES ID2]],Combined_Sheet__Major_Only___2[[NPDES ID2]:[ECHO BFR]],28,FALSE)</f>
        <v>-</v>
      </c>
      <c r="AZ1742" t="str">
        <f>VLOOKUP(Sheet1[[#This Row],[NPDES ID2]],Combined_Sheet__Major_Only___2[[NPDES ID2]:[ECHO BFR]],29,FALSE)</f>
        <v>thickening</v>
      </c>
      <c r="BA1742">
        <f>VLOOKUP(Sheet1[[#This Row],[NPDES ID2]],Combined_Sheet__Major_Only___2[[NPDES ID2]:[ECHO BFR]],17,FALSE)</f>
        <v>30.266079999999999</v>
      </c>
      <c r="BB1742">
        <f>VLOOKUP(Sheet1[[#This Row],[NPDES ID2]],Combined_Sheet__Major_Only___2[[NPDES ID2]:[ECHO BFR]],18,FALSE)</f>
        <v>-89.77055</v>
      </c>
      <c r="BC1742" s="2" t="str">
        <f>IF(ISNUMBER(SEARCH("aerobic",$AW1742)),"aerobic","")</f>
        <v/>
      </c>
      <c r="BD1742" s="2" t="str">
        <f>IF(ISNUMBER(SEARCH("anaer",$AW1742)),"anaer","")</f>
        <v>anaer</v>
      </c>
      <c r="BE1742" s="2" t="str">
        <f>IF(ISNUMBER(SEARCH("thickening",$AZ1742)),"thickening","")</f>
        <v>thickening</v>
      </c>
      <c r="BF1742" s="3" t="str">
        <f>IF(ISNUMBER(SEARCH("airDry",$AW1742)),"airDry","")</f>
        <v/>
      </c>
      <c r="BG1742" s="3" t="str">
        <f>IF(ISNUMBER(SEARCH("heatDry",$AY1742)),"heatDry","")</f>
        <v/>
      </c>
      <c r="BH1742" s="3" t="str">
        <f>IF(AND(ISNUMBER(SEARCH("aerobic",$AW1742)),ISNUMBER(SEARCH("anaer",$AW1742))),"Combined Aer and Anaer.","")</f>
        <v/>
      </c>
    </row>
    <row r="1743" spans="1:60" x14ac:dyDescent="0.25">
      <c r="A1743" s="5">
        <v>1354</v>
      </c>
      <c r="B1743" t="s">
        <v>6428</v>
      </c>
      <c r="C1743">
        <v>161</v>
      </c>
      <c r="D1743">
        <v>691.68458532441264</v>
      </c>
      <c r="E1743">
        <v>688.07382314614006</v>
      </c>
      <c r="F1743">
        <v>497.42548742186631</v>
      </c>
      <c r="G1743">
        <v>886.36059212881787</v>
      </c>
      <c r="H1743">
        <v>-111.4659875078104</v>
      </c>
      <c r="I1743">
        <v>-112.8507723810839</v>
      </c>
      <c r="J1743">
        <v>-132.20033256189811</v>
      </c>
      <c r="K1743">
        <v>-89.877186858393912</v>
      </c>
      <c r="L1743">
        <v>110.4210903895911</v>
      </c>
      <c r="M1743">
        <v>110.0097953816384</v>
      </c>
      <c r="N1743">
        <v>108.5712481674171</v>
      </c>
      <c r="O1743">
        <v>113.46916932499811</v>
      </c>
      <c r="P1743">
        <v>3.774348419239788</v>
      </c>
      <c r="Q1743">
        <v>3.8076207230733741</v>
      </c>
      <c r="R1743">
        <v>3.088998345254784</v>
      </c>
      <c r="S1743">
        <v>4.4001388277440583</v>
      </c>
      <c r="T1743">
        <v>55233.668178720407</v>
      </c>
      <c r="U1743">
        <v>55233.761741182607</v>
      </c>
      <c r="V1743">
        <v>55195.768098213674</v>
      </c>
      <c r="W1743">
        <v>55271.706780262663</v>
      </c>
      <c r="X1743">
        <v>3624.7621502849702</v>
      </c>
      <c r="Y1743">
        <v>3637.842559789186</v>
      </c>
      <c r="Z1743">
        <v>3524.8945521569422</v>
      </c>
      <c r="AA1743">
        <v>3686.826392001456</v>
      </c>
      <c r="AB1743">
        <v>561.52694638743878</v>
      </c>
      <c r="AC1743">
        <v>554.72345903129622</v>
      </c>
      <c r="AD1743">
        <v>488.60214215059972</v>
      </c>
      <c r="AE1743">
        <v>649.98160970056301</v>
      </c>
      <c r="AF1743">
        <v>67.21329672594517</v>
      </c>
      <c r="AG1743">
        <v>66.96299313644144</v>
      </c>
      <c r="AH1743">
        <v>66.087268911751437</v>
      </c>
      <c r="AI1743">
        <v>69.068595691712673</v>
      </c>
      <c r="AJ1743">
        <v>0.59758324282065634</v>
      </c>
      <c r="AK1743">
        <v>0.59758323622233656</v>
      </c>
      <c r="AL1743">
        <v>0.59757957123574912</v>
      </c>
      <c r="AM1743">
        <v>0.59758685308027348</v>
      </c>
      <c r="AN1743">
        <v>0.95603321868278512</v>
      </c>
      <c r="AO1743">
        <v>0.95603321868278479</v>
      </c>
      <c r="AP1743">
        <v>0.95603321868278479</v>
      </c>
      <c r="AQ1743">
        <v>0.95603321868278479</v>
      </c>
      <c r="AR1743">
        <v>15.92634882100872</v>
      </c>
      <c r="AS1743">
        <v>15.92634882100872</v>
      </c>
      <c r="AT1743">
        <v>15.92634882100872</v>
      </c>
      <c r="AU1743">
        <v>15.92634882100872</v>
      </c>
      <c r="AV1743" t="str">
        <f>VLOOKUP(Sheet1[[#This Row],[NPDES ID2]],Combined_Sheet__Major_Only___2[[NPDES ID2]:[ECHO BFR]],3,FALSE)</f>
        <v>TX</v>
      </c>
      <c r="AW1743" t="s">
        <v>41</v>
      </c>
      <c r="AX1743" t="str">
        <f>VLOOKUP(Sheet1[[#This Row],[NPDES ID2]],Combined_Sheet__Major_Only___2[[NPDES ID2]:[ECHO BFR]],27,FALSE)</f>
        <v>-</v>
      </c>
      <c r="AY1743" t="str">
        <f>VLOOKUP(Sheet1[[#This Row],[NPDES ID2]],Combined_Sheet__Major_Only___2[[NPDES ID2]:[ECHO BFR]],28,FALSE)</f>
        <v>-</v>
      </c>
      <c r="AZ1743" t="str">
        <f>VLOOKUP(Sheet1[[#This Row],[NPDES ID2]],Combined_Sheet__Major_Only___2[[NPDES ID2]:[ECHO BFR]],29,FALSE)</f>
        <v>preliminaryOps, thickening</v>
      </c>
      <c r="BA1743">
        <f>VLOOKUP(Sheet1[[#This Row],[NPDES ID2]],Combined_Sheet__Major_Only___2[[NPDES ID2]:[ECHO BFR]],17,FALSE)</f>
        <v>29.913129999999999</v>
      </c>
      <c r="BB1743">
        <f>VLOOKUP(Sheet1[[#This Row],[NPDES ID2]],Combined_Sheet__Major_Only___2[[NPDES ID2]:[ECHO BFR]],18,FALSE)</f>
        <v>-93.894850000000005</v>
      </c>
      <c r="BC1743" s="2" t="str">
        <f>IF(ISNUMBER(SEARCH("aerobic",$AW1743)),"aerobic","")</f>
        <v>aerobic</v>
      </c>
      <c r="BD1743" s="2" t="str">
        <f>IF(ISNUMBER(SEARCH("anaer",$AW1743)),"anaer","")</f>
        <v/>
      </c>
      <c r="BE1743" s="2" t="str">
        <f>IF(ISNUMBER(SEARCH("thickening",$AZ1743)),"thickening","")</f>
        <v>thickening</v>
      </c>
      <c r="BF1743" s="3" t="str">
        <f>IF(ISNUMBER(SEARCH("airDry",$AW1743)),"airDry","")</f>
        <v/>
      </c>
      <c r="BG1743" s="3" t="str">
        <f>IF(ISNUMBER(SEARCH("heatDry",$AY1743)),"heatDry","")</f>
        <v/>
      </c>
      <c r="BH1743" s="3" t="str">
        <f>IF(AND(ISNUMBER(SEARCH("aerobic",$AW1743)),ISNUMBER(SEARCH("anaer",$AW1743))),"Combined Aer and Anaer.","")</f>
        <v/>
      </c>
    </row>
    <row r="1744" spans="1:60" x14ac:dyDescent="0.25">
      <c r="A1744" s="5">
        <v>1087</v>
      </c>
      <c r="B1744" t="s">
        <v>5241</v>
      </c>
      <c r="C1744">
        <v>351.13</v>
      </c>
      <c r="D1744">
        <v>403.69122123329669</v>
      </c>
      <c r="E1744">
        <v>400.40663388707691</v>
      </c>
      <c r="F1744">
        <v>312.55600870475189</v>
      </c>
      <c r="G1744">
        <v>497.44032257217941</v>
      </c>
      <c r="H1744">
        <v>-108.76114705784271</v>
      </c>
      <c r="I1744">
        <v>-110.10754619342789</v>
      </c>
      <c r="J1744">
        <v>-129.59744957545931</v>
      </c>
      <c r="K1744">
        <v>-87.277112903679509</v>
      </c>
      <c r="L1744">
        <v>246.27682840713149</v>
      </c>
      <c r="M1744">
        <v>245.4213094731895</v>
      </c>
      <c r="N1744">
        <v>242.42932249753119</v>
      </c>
      <c r="O1744">
        <v>252.61670138833591</v>
      </c>
      <c r="P1744">
        <v>8.2205423936825337</v>
      </c>
      <c r="Q1744">
        <v>8.3055586190402053</v>
      </c>
      <c r="R1744">
        <v>6.7074279730770074</v>
      </c>
      <c r="S1744">
        <v>9.6401537373814108</v>
      </c>
      <c r="T1744">
        <v>55224.560723661372</v>
      </c>
      <c r="U1744">
        <v>55224.654271193132</v>
      </c>
      <c r="V1744">
        <v>55186.666691148261</v>
      </c>
      <c r="W1744">
        <v>55262.593255105159</v>
      </c>
      <c r="X1744">
        <v>3543.7808488112091</v>
      </c>
      <c r="Y1744">
        <v>3555.8578613097689</v>
      </c>
      <c r="Z1744">
        <v>3452.4896638899459</v>
      </c>
      <c r="AA1744">
        <v>3600.371414486337</v>
      </c>
      <c r="AB1744">
        <v>537.56108334476255</v>
      </c>
      <c r="AC1744">
        <v>531.26493077644795</v>
      </c>
      <c r="AD1744">
        <v>469.12042393104571</v>
      </c>
      <c r="AE1744">
        <v>619.72373072840412</v>
      </c>
      <c r="AF1744">
        <v>68.736585543007791</v>
      </c>
      <c r="AG1744">
        <v>68.497919180010882</v>
      </c>
      <c r="AH1744">
        <v>67.662672233292056</v>
      </c>
      <c r="AI1744">
        <v>70.505920233016639</v>
      </c>
      <c r="AJ1744">
        <v>0.61621739322524904</v>
      </c>
      <c r="AK1744">
        <v>0.61621737883537198</v>
      </c>
      <c r="AL1744">
        <v>0.61620939865266877</v>
      </c>
      <c r="AM1744">
        <v>0.61622525432887365</v>
      </c>
      <c r="AN1744">
        <v>0.95602642513945246</v>
      </c>
      <c r="AO1744">
        <v>0.95602642513945246</v>
      </c>
      <c r="AP1744">
        <v>0.95602642513945246</v>
      </c>
      <c r="AQ1744">
        <v>0.95602642513945246</v>
      </c>
      <c r="AR1744">
        <v>16.499374218738989</v>
      </c>
      <c r="AS1744">
        <v>16.499374218738989</v>
      </c>
      <c r="AT1744">
        <v>16.499374218738989</v>
      </c>
      <c r="AU1744">
        <v>16.499374218738989</v>
      </c>
      <c r="AV1744" t="str">
        <f>VLOOKUP(Sheet1[[#This Row],[NPDES ID2]],Combined_Sheet__Major_Only___2[[NPDES ID2]:[ECHO BFR]],3,FALSE)</f>
        <v>NM</v>
      </c>
      <c r="AW1744" t="s">
        <v>41</v>
      </c>
      <c r="AX1744" t="str">
        <f>VLOOKUP(Sheet1[[#This Row],[NPDES ID2]],Combined_Sheet__Major_Only___2[[NPDES ID2]:[ECHO BFR]],27,FALSE)</f>
        <v>-</v>
      </c>
      <c r="AY1744" t="str">
        <f>VLOOKUP(Sheet1[[#This Row],[NPDES ID2]],Combined_Sheet__Major_Only___2[[NPDES ID2]:[ECHO BFR]],28,FALSE)</f>
        <v>-</v>
      </c>
      <c r="AZ1744" t="str">
        <f>VLOOKUP(Sheet1[[#This Row],[NPDES ID2]],Combined_Sheet__Major_Only___2[[NPDES ID2]:[ECHO BFR]],29,FALSE)</f>
        <v>thickening</v>
      </c>
      <c r="BA1744">
        <f>VLOOKUP(Sheet1[[#This Row],[NPDES ID2]],Combined_Sheet__Major_Only___2[[NPDES ID2]:[ECHO BFR]],17,FALSE)</f>
        <v>36.387222000000001</v>
      </c>
      <c r="BB1744">
        <f>VLOOKUP(Sheet1[[#This Row],[NPDES ID2]],Combined_Sheet__Major_Only___2[[NPDES ID2]:[ECHO BFR]],18,FALSE)</f>
        <v>-105.63555599999999</v>
      </c>
      <c r="BC1744" s="2" t="str">
        <f>IF(ISNUMBER(SEARCH("aerobic",$AW1744)),"aerobic","")</f>
        <v>aerobic</v>
      </c>
      <c r="BD1744" s="2" t="str">
        <f>IF(ISNUMBER(SEARCH("anaer",$AW1744)),"anaer","")</f>
        <v/>
      </c>
      <c r="BE1744" s="2" t="str">
        <f>IF(ISNUMBER(SEARCH("thickening",$AZ1744)),"thickening","")</f>
        <v>thickening</v>
      </c>
      <c r="BF1744" s="4" t="str">
        <f>IF(ISNUMBER(SEARCH("airDry",$AW1744)),"airDry","")</f>
        <v/>
      </c>
      <c r="BG1744" s="4" t="str">
        <f>IF(ISNUMBER(SEARCH("heatDry",$AY1744)),"heatDry","")</f>
        <v/>
      </c>
      <c r="BH1744" s="4" t="str">
        <f>IF(AND(ISNUMBER(SEARCH("aerobic",$AW1744)),ISNUMBER(SEARCH("anaer",$AW1744))),"Combined Aer and Anaer.","")</f>
        <v/>
      </c>
    </row>
    <row r="1745" spans="1:60" x14ac:dyDescent="0.25">
      <c r="A1745" s="5">
        <v>2316</v>
      </c>
      <c r="B1745" t="s">
        <v>10819</v>
      </c>
      <c r="C1745">
        <v>396.7</v>
      </c>
      <c r="D1745">
        <v>388.98852700420417</v>
      </c>
      <c r="E1745">
        <v>384.30181579862608</v>
      </c>
      <c r="F1745">
        <v>303.11658644975711</v>
      </c>
      <c r="G1745">
        <v>479.1942516681267</v>
      </c>
      <c r="H1745">
        <v>-110.86465683431079</v>
      </c>
      <c r="I1745">
        <v>-112.2480750319062</v>
      </c>
      <c r="J1745">
        <v>-131.61807068347861</v>
      </c>
      <c r="K1745">
        <v>-89.278305396436167</v>
      </c>
      <c r="L1745">
        <v>273.3218819788674</v>
      </c>
      <c r="M1745">
        <v>272.31790201434143</v>
      </c>
      <c r="N1745">
        <v>268.80677416695329</v>
      </c>
      <c r="O1745">
        <v>280.76185605778352</v>
      </c>
      <c r="P1745">
        <v>9.2973014779789835</v>
      </c>
      <c r="Q1745">
        <v>9.3821264110877856</v>
      </c>
      <c r="R1745">
        <v>7.6044290499514702</v>
      </c>
      <c r="S1745">
        <v>10.851840613563869</v>
      </c>
      <c r="T1745">
        <v>55185.189612181399</v>
      </c>
      <c r="U1745">
        <v>55185.283095169529</v>
      </c>
      <c r="V1745">
        <v>55147.321724868081</v>
      </c>
      <c r="W1745">
        <v>55223.195902867323</v>
      </c>
      <c r="X1745">
        <v>3605.0364899273268</v>
      </c>
      <c r="Y1745">
        <v>3617.89870050529</v>
      </c>
      <c r="Z1745">
        <v>3507.0412243579622</v>
      </c>
      <c r="AA1745">
        <v>3665.9056867460422</v>
      </c>
      <c r="AB1745">
        <v>556.04323261600018</v>
      </c>
      <c r="AC1745">
        <v>549.35454061649398</v>
      </c>
      <c r="AD1745">
        <v>484.12458142869411</v>
      </c>
      <c r="AE1745">
        <v>643.12286476100257</v>
      </c>
      <c r="AF1745">
        <v>67.522037143513458</v>
      </c>
      <c r="AG1745">
        <v>67.274138595955833</v>
      </c>
      <c r="AH1745">
        <v>66.406543199278246</v>
      </c>
      <c r="AI1745">
        <v>69.359862223234614</v>
      </c>
      <c r="AJ1745">
        <v>0.60135937488644886</v>
      </c>
      <c r="AK1745">
        <v>0.60135935860510759</v>
      </c>
      <c r="AL1745">
        <v>0.60135033375587321</v>
      </c>
      <c r="AM1745">
        <v>0.60136826509692731</v>
      </c>
      <c r="AN1745">
        <v>0.95599703279165582</v>
      </c>
      <c r="AO1745">
        <v>0.95599703279165604</v>
      </c>
      <c r="AP1745">
        <v>0.95599703279165604</v>
      </c>
      <c r="AQ1745">
        <v>0.95599703279165604</v>
      </c>
      <c r="AR1745">
        <v>16.042316396144241</v>
      </c>
      <c r="AS1745">
        <v>16.04231639614423</v>
      </c>
      <c r="AT1745">
        <v>16.04231639614423</v>
      </c>
      <c r="AU1745">
        <v>16.04231639614423</v>
      </c>
      <c r="AV1745" t="str">
        <f>VLOOKUP(Sheet1[[#This Row],[NPDES ID2]],Combined_Sheet__Major_Only___2[[NPDES ID2]:[ECHO BFR]],3,FALSE)</f>
        <v>TX</v>
      </c>
      <c r="AW1745" t="s">
        <v>41</v>
      </c>
      <c r="AX1745" t="str">
        <f>VLOOKUP(Sheet1[[#This Row],[NPDES ID2]],Combined_Sheet__Major_Only___2[[NPDES ID2]:[ECHO BFR]],27,FALSE)</f>
        <v>-</v>
      </c>
      <c r="AY1745" t="str">
        <f>VLOOKUP(Sheet1[[#This Row],[NPDES ID2]],Combined_Sheet__Major_Only___2[[NPDES ID2]:[ECHO BFR]],28,FALSE)</f>
        <v>-</v>
      </c>
      <c r="AZ1745" t="str">
        <f>VLOOKUP(Sheet1[[#This Row],[NPDES ID2]],Combined_Sheet__Major_Only___2[[NPDES ID2]:[ECHO BFR]],29,FALSE)</f>
        <v>thickening</v>
      </c>
      <c r="BA1745">
        <f>VLOOKUP(Sheet1[[#This Row],[NPDES ID2]],Combined_Sheet__Major_Only___2[[NPDES ID2]:[ECHO BFR]],17,FALSE)</f>
        <v>29.653333</v>
      </c>
      <c r="BB1745">
        <f>VLOOKUP(Sheet1[[#This Row],[NPDES ID2]],Combined_Sheet__Major_Only___2[[NPDES ID2]:[ECHO BFR]],18,FALSE)</f>
        <v>-98.058333000000005</v>
      </c>
      <c r="BC1745" s="2" t="str">
        <f>IF(ISNUMBER(SEARCH("aerobic",$AW1745)),"aerobic","")</f>
        <v>aerobic</v>
      </c>
      <c r="BD1745" s="2" t="str">
        <f>IF(ISNUMBER(SEARCH("anaer",$AW1745)),"anaer","")</f>
        <v/>
      </c>
      <c r="BE1745" s="2" t="str">
        <f>IF(ISNUMBER(SEARCH("thickening",$AZ1745)),"thickening","")</f>
        <v>thickening</v>
      </c>
      <c r="BF1745" s="3" t="str">
        <f>IF(ISNUMBER(SEARCH("airDry",$AW1745)),"airDry","")</f>
        <v/>
      </c>
      <c r="BG1745" s="3" t="str">
        <f>IF(ISNUMBER(SEARCH("heatDry",$AY1745)),"heatDry","")</f>
        <v/>
      </c>
      <c r="BH1745" s="3" t="str">
        <f>IF(AND(ISNUMBER(SEARCH("aerobic",$AW1745)),ISNUMBER(SEARCH("anaer",$AW1745))),"Combined Aer and Anaer.","")</f>
        <v/>
      </c>
    </row>
    <row r="1746" spans="1:60" x14ac:dyDescent="0.25">
      <c r="A1746" s="5">
        <v>304</v>
      </c>
      <c r="B1746" t="s">
        <v>1552</v>
      </c>
      <c r="C1746">
        <v>1290</v>
      </c>
      <c r="D1746">
        <v>385.00052704768927</v>
      </c>
      <c r="E1746">
        <v>383.21836214948303</v>
      </c>
      <c r="F1746">
        <v>324.96651289583298</v>
      </c>
      <c r="G1746">
        <v>448.41184081043019</v>
      </c>
      <c r="H1746">
        <v>-108.4728947218811</v>
      </c>
      <c r="I1746">
        <v>-109.8233449299493</v>
      </c>
      <c r="J1746">
        <v>-129.30551897435839</v>
      </c>
      <c r="K1746">
        <v>-86.908299734763787</v>
      </c>
      <c r="L1746">
        <v>905.46284868208488</v>
      </c>
      <c r="M1746">
        <v>902.32435307544722</v>
      </c>
      <c r="N1746">
        <v>891.35316063078369</v>
      </c>
      <c r="O1746">
        <v>928.71515933697663</v>
      </c>
      <c r="P1746">
        <v>30.198459175967141</v>
      </c>
      <c r="Q1746">
        <v>30.513637638299841</v>
      </c>
      <c r="R1746">
        <v>24.63753757488422</v>
      </c>
      <c r="S1746">
        <v>35.421882702922488</v>
      </c>
      <c r="T1746">
        <v>55146.319022967757</v>
      </c>
      <c r="U1746">
        <v>55146.412442232773</v>
      </c>
      <c r="V1746">
        <v>55108.476948472038</v>
      </c>
      <c r="W1746">
        <v>55184.299406492777</v>
      </c>
      <c r="X1746">
        <v>3536.1071308252908</v>
      </c>
      <c r="Y1746">
        <v>3548.1406853719568</v>
      </c>
      <c r="Z1746">
        <v>3445.227738713189</v>
      </c>
      <c r="AA1746">
        <v>3592.4365580699359</v>
      </c>
      <c r="AB1746">
        <v>536.0477105705985</v>
      </c>
      <c r="AC1746">
        <v>529.78079069960063</v>
      </c>
      <c r="AD1746">
        <v>467.83210449494521</v>
      </c>
      <c r="AE1746">
        <v>617.91901948925147</v>
      </c>
      <c r="AF1746">
        <v>68.790738171033382</v>
      </c>
      <c r="AG1746">
        <v>68.552706323979251</v>
      </c>
      <c r="AH1746">
        <v>67.718551020803943</v>
      </c>
      <c r="AI1746">
        <v>70.556763386559396</v>
      </c>
      <c r="AJ1746">
        <v>0.61687999447077924</v>
      </c>
      <c r="AK1746">
        <v>0.6168799412282131</v>
      </c>
      <c r="AL1746">
        <v>0.61685064785334209</v>
      </c>
      <c r="AM1746">
        <v>0.61690885229722481</v>
      </c>
      <c r="AN1746">
        <v>0.95596797553519186</v>
      </c>
      <c r="AO1746">
        <v>0.95596797553519208</v>
      </c>
      <c r="AP1746">
        <v>0.95596797553519208</v>
      </c>
      <c r="AQ1746">
        <v>0.95596797553519208</v>
      </c>
      <c r="AR1746">
        <v>16.519025461030449</v>
      </c>
      <c r="AS1746">
        <v>16.519025461030449</v>
      </c>
      <c r="AT1746">
        <v>16.519025461030449</v>
      </c>
      <c r="AU1746">
        <v>16.519025461030449</v>
      </c>
      <c r="AV1746" t="str">
        <f>VLOOKUP(Sheet1[[#This Row],[NPDES ID2]],Combined_Sheet__Major_Only___2[[NPDES ID2]:[ECHO BFR]],3,FALSE)</f>
        <v>IA</v>
      </c>
      <c r="AW1746" t="s">
        <v>12185</v>
      </c>
      <c r="AX1746" t="str">
        <f>VLOOKUP(Sheet1[[#This Row],[NPDES ID2]],Combined_Sheet__Major_Only___2[[NPDES ID2]:[ECHO BFR]],27,FALSE)</f>
        <v>tempSludgeStore</v>
      </c>
      <c r="AY1746" t="str">
        <f>VLOOKUP(Sheet1[[#This Row],[NPDES ID2]],Combined_Sheet__Major_Only___2[[NPDES ID2]:[ECHO BFR]],28,FALSE)</f>
        <v>-</v>
      </c>
      <c r="AZ1746" t="str">
        <f>VLOOKUP(Sheet1[[#This Row],[NPDES ID2]],Combined_Sheet__Major_Only___2[[NPDES ID2]:[ECHO BFR]],29,FALSE)</f>
        <v>preliminaryOps, thickening, sludgeLagoon</v>
      </c>
      <c r="BA1746">
        <f>VLOOKUP(Sheet1[[#This Row],[NPDES ID2]],Combined_Sheet__Major_Only___2[[NPDES ID2]:[ECHO BFR]],17,FALSE)</f>
        <v>41.407499000000001</v>
      </c>
      <c r="BB1746">
        <f>VLOOKUP(Sheet1[[#This Row],[NPDES ID2]],Combined_Sheet__Major_Only___2[[NPDES ID2]:[ECHO BFR]],18,FALSE)</f>
        <v>-91.071912999999995</v>
      </c>
      <c r="BC1746" s="2" t="str">
        <f>IF(ISNUMBER(SEARCH("aerobic",$AW1746)),"aerobic","")</f>
        <v/>
      </c>
      <c r="BD1746" s="2" t="str">
        <f>IF(ISNUMBER(SEARCH("anaer",$AW1746)),"anaer","")</f>
        <v>anaer</v>
      </c>
      <c r="BE1746" s="2" t="str">
        <f>IF(ISNUMBER(SEARCH("thickening",$AZ1746)),"thickening","")</f>
        <v>thickening</v>
      </c>
      <c r="BF1746" s="3" t="str">
        <f>IF(ISNUMBER(SEARCH("airDry",$AW1746)),"airDry","")</f>
        <v/>
      </c>
      <c r="BG1746" s="3" t="str">
        <f>IF(ISNUMBER(SEARCH("heatDry",$AY1746)),"heatDry","")</f>
        <v/>
      </c>
      <c r="BH1746" s="3" t="str">
        <f>IF(AND(ISNUMBER(SEARCH("aerobic",$AW1746)),ISNUMBER(SEARCH("anaer",$AW1746))),"Combined Aer and Anaer.","")</f>
        <v/>
      </c>
    </row>
    <row r="1747" spans="1:60" x14ac:dyDescent="0.25">
      <c r="A1747" s="5">
        <v>1285</v>
      </c>
      <c r="B1747" t="s">
        <v>6124</v>
      </c>
      <c r="C1747">
        <v>189.16</v>
      </c>
      <c r="D1747">
        <v>597.97690008564314</v>
      </c>
      <c r="E1747">
        <v>594.5723909786268</v>
      </c>
      <c r="F1747">
        <v>434.99813395070532</v>
      </c>
      <c r="G1747">
        <v>759.28085974250916</v>
      </c>
      <c r="H1747">
        <v>-108.992000831965</v>
      </c>
      <c r="I1747">
        <v>-110.35422886546149</v>
      </c>
      <c r="J1747">
        <v>-129.82182406176031</v>
      </c>
      <c r="K1747">
        <v>-87.513523441920782</v>
      </c>
      <c r="L1747">
        <v>132.45281483385671</v>
      </c>
      <c r="M1747">
        <v>131.99026538805779</v>
      </c>
      <c r="N1747">
        <v>130.37247425410331</v>
      </c>
      <c r="O1747">
        <v>135.8807097126807</v>
      </c>
      <c r="P1747">
        <v>4.4290309518469106</v>
      </c>
      <c r="Q1747">
        <v>4.4743318461145183</v>
      </c>
      <c r="R1747">
        <v>3.6146270726736409</v>
      </c>
      <c r="S1747">
        <v>5.1915549757451291</v>
      </c>
      <c r="T1747">
        <v>55137.388593291391</v>
      </c>
      <c r="U1747">
        <v>55137.481997916177</v>
      </c>
      <c r="V1747">
        <v>55099.552449231967</v>
      </c>
      <c r="W1747">
        <v>55175.36302470498</v>
      </c>
      <c r="X1747">
        <v>3544.094862486842</v>
      </c>
      <c r="Y1747">
        <v>3556.224615845098</v>
      </c>
      <c r="Z1747">
        <v>3452.326973369356</v>
      </c>
      <c r="AA1747">
        <v>3600.991922452904</v>
      </c>
      <c r="AB1747">
        <v>538.43051323598911</v>
      </c>
      <c r="AC1747">
        <v>532.10789116314038</v>
      </c>
      <c r="AD1747">
        <v>469.7817178815634</v>
      </c>
      <c r="AE1747">
        <v>620.9067196618256</v>
      </c>
      <c r="AF1747">
        <v>68.621679361844684</v>
      </c>
      <c r="AG1747">
        <v>68.382099961221925</v>
      </c>
      <c r="AH1747">
        <v>67.543854270450694</v>
      </c>
      <c r="AI1747">
        <v>70.39753997835659</v>
      </c>
      <c r="AJ1747">
        <v>0.61481148686733167</v>
      </c>
      <c r="AK1747">
        <v>0.61481147913136946</v>
      </c>
      <c r="AL1747">
        <v>0.61480718309793314</v>
      </c>
      <c r="AM1747">
        <v>0.61481571875643792</v>
      </c>
      <c r="AN1747">
        <v>0.95596129427443755</v>
      </c>
      <c r="AO1747">
        <v>0.95596129427443788</v>
      </c>
      <c r="AP1747">
        <v>0.95596129427443788</v>
      </c>
      <c r="AQ1747">
        <v>0.95596129427443788</v>
      </c>
      <c r="AR1747">
        <v>16.456255709304461</v>
      </c>
      <c r="AS1747">
        <v>16.45625570930445</v>
      </c>
      <c r="AT1747">
        <v>16.45625570930445</v>
      </c>
      <c r="AU1747">
        <v>16.45625570930445</v>
      </c>
      <c r="AV1747" t="str">
        <f>VLOOKUP(Sheet1[[#This Row],[NPDES ID2]],Combined_Sheet__Major_Only___2[[NPDES ID2]:[ECHO BFR]],3,FALSE)</f>
        <v>HI</v>
      </c>
      <c r="AW1747" t="s">
        <v>12185</v>
      </c>
      <c r="AX1747" t="str">
        <f>VLOOKUP(Sheet1[[#This Row],[NPDES ID2]],Combined_Sheet__Major_Only___2[[NPDES ID2]:[ECHO BFR]],27,FALSE)</f>
        <v>other</v>
      </c>
      <c r="AY1747" t="str">
        <f>VLOOKUP(Sheet1[[#This Row],[NPDES ID2]],Combined_Sheet__Major_Only___2[[NPDES ID2]:[ECHO BFR]],28,FALSE)</f>
        <v>-</v>
      </c>
      <c r="AZ1747" t="str">
        <f>VLOOKUP(Sheet1[[#This Row],[NPDES ID2]],Combined_Sheet__Major_Only___2[[NPDES ID2]:[ECHO BFR]],29,FALSE)</f>
        <v>thickening</v>
      </c>
      <c r="BA1747">
        <f>VLOOKUP(Sheet1[[#This Row],[NPDES ID2]],Combined_Sheet__Major_Only___2[[NPDES ID2]:[ECHO BFR]],17,FALSE)</f>
        <v>21.4987321099998</v>
      </c>
      <c r="BB1747">
        <f>VLOOKUP(Sheet1[[#This Row],[NPDES ID2]],Combined_Sheet__Major_Only___2[[NPDES ID2]:[ECHO BFR]],18,FALSE)</f>
        <v>-158.03367267485399</v>
      </c>
      <c r="BC1747" s="2" t="str">
        <f>IF(ISNUMBER(SEARCH("aerobic",$AW1747)),"aerobic","")</f>
        <v/>
      </c>
      <c r="BD1747" s="2" t="str">
        <f>IF(ISNUMBER(SEARCH("anaer",$AW1747)),"anaer","")</f>
        <v>anaer</v>
      </c>
      <c r="BE1747" s="2" t="str">
        <f>IF(ISNUMBER(SEARCH("thickening",$AZ1747)),"thickening","")</f>
        <v>thickening</v>
      </c>
      <c r="BF1747" s="4" t="str">
        <f>IF(ISNUMBER(SEARCH("airDry",$AW1747)),"airDry","")</f>
        <v/>
      </c>
      <c r="BG1747" s="4" t="str">
        <f>IF(ISNUMBER(SEARCH("heatDry",$AY1747)),"heatDry","")</f>
        <v/>
      </c>
      <c r="BH1747" s="4" t="str">
        <f>IF(AND(ISNUMBER(SEARCH("aerobic",$AW1747)),ISNUMBER(SEARCH("anaer",$AW1747))),"Combined Aer and Anaer.","")</f>
        <v/>
      </c>
    </row>
    <row r="1748" spans="1:60" x14ac:dyDescent="0.25">
      <c r="A1748" s="5">
        <v>1180</v>
      </c>
      <c r="B1748" t="s">
        <v>5661</v>
      </c>
      <c r="C1748">
        <v>266.51</v>
      </c>
      <c r="D1748">
        <v>480.68935942336321</v>
      </c>
      <c r="E1748">
        <v>477.62923985154401</v>
      </c>
      <c r="F1748">
        <v>361.22809572237293</v>
      </c>
      <c r="G1748">
        <v>597.53571445432601</v>
      </c>
      <c r="H1748">
        <v>-111.21926148000399</v>
      </c>
      <c r="I1748">
        <v>-112.60261869147671</v>
      </c>
      <c r="J1748">
        <v>-131.961250368348</v>
      </c>
      <c r="K1748">
        <v>-89.630461984398153</v>
      </c>
      <c r="L1748">
        <v>183.12426423025329</v>
      </c>
      <c r="M1748">
        <v>182.4460002240946</v>
      </c>
      <c r="N1748">
        <v>180.07382062778689</v>
      </c>
      <c r="O1748">
        <v>188.15069577946389</v>
      </c>
      <c r="P1748">
        <v>6.2471256652312199</v>
      </c>
      <c r="Q1748">
        <v>6.302976875813564</v>
      </c>
      <c r="R1748">
        <v>5.1114976123381233</v>
      </c>
      <c r="S1748">
        <v>7.2864589205839492</v>
      </c>
      <c r="T1748">
        <v>55129.591222073817</v>
      </c>
      <c r="U1748">
        <v>55129.684613915837</v>
      </c>
      <c r="V1748">
        <v>55091.76025601977</v>
      </c>
      <c r="W1748">
        <v>55167.560456556886</v>
      </c>
      <c r="X1748">
        <v>3611.2135350171689</v>
      </c>
      <c r="Y1748">
        <v>3624.1853739185922</v>
      </c>
      <c r="Z1748">
        <v>3512.2601966734778</v>
      </c>
      <c r="AA1748">
        <v>3672.696671078088</v>
      </c>
      <c r="AB1748">
        <v>558.43713018526569</v>
      </c>
      <c r="AC1748">
        <v>551.69094824192632</v>
      </c>
      <c r="AD1748">
        <v>486.033780315098</v>
      </c>
      <c r="AE1748">
        <v>646.21864711069361</v>
      </c>
      <c r="AF1748">
        <v>67.338486637936882</v>
      </c>
      <c r="AG1748">
        <v>67.089160551959623</v>
      </c>
      <c r="AH1748">
        <v>66.216728716728269</v>
      </c>
      <c r="AI1748">
        <v>69.186697718815068</v>
      </c>
      <c r="AJ1748">
        <v>0.59911437158356617</v>
      </c>
      <c r="AK1748">
        <v>0.5991143606627618</v>
      </c>
      <c r="AL1748">
        <v>0.59910830035920093</v>
      </c>
      <c r="AM1748">
        <v>0.5991203414296562</v>
      </c>
      <c r="AN1748">
        <v>0.95595545904802559</v>
      </c>
      <c r="AO1748">
        <v>0.95595545904802548</v>
      </c>
      <c r="AP1748">
        <v>0.95595545904802548</v>
      </c>
      <c r="AQ1748">
        <v>0.95595545904802548</v>
      </c>
      <c r="AR1748">
        <v>15.973363219743939</v>
      </c>
      <c r="AS1748">
        <v>15.973363219743939</v>
      </c>
      <c r="AT1748">
        <v>15.973363219743939</v>
      </c>
      <c r="AU1748">
        <v>15.973363219743939</v>
      </c>
      <c r="AV1748" t="str">
        <f>VLOOKUP(Sheet1[[#This Row],[NPDES ID2]],Combined_Sheet__Major_Only___2[[NPDES ID2]:[ECHO BFR]],3,FALSE)</f>
        <v>PA</v>
      </c>
      <c r="AW1748" t="s">
        <v>41</v>
      </c>
      <c r="AX1748" t="str">
        <f>VLOOKUP(Sheet1[[#This Row],[NPDES ID2]],Combined_Sheet__Major_Only___2[[NPDES ID2]:[ECHO BFR]],27,FALSE)</f>
        <v>tempSludgeStore</v>
      </c>
      <c r="AY1748" t="str">
        <f>VLOOKUP(Sheet1[[#This Row],[NPDES ID2]],Combined_Sheet__Major_Only___2[[NPDES ID2]:[ECHO BFR]],28,FALSE)</f>
        <v>-</v>
      </c>
      <c r="AZ1748" t="str">
        <f>VLOOKUP(Sheet1[[#This Row],[NPDES ID2]],Combined_Sheet__Major_Only___2[[NPDES ID2]:[ECHO BFR]],29,FALSE)</f>
        <v>thickening</v>
      </c>
      <c r="BA1748">
        <f>VLOOKUP(Sheet1[[#This Row],[NPDES ID2]],Combined_Sheet__Major_Only___2[[NPDES ID2]:[ECHO BFR]],17,FALSE)</f>
        <v>40.164760000000001</v>
      </c>
      <c r="BB1748">
        <f>VLOOKUP(Sheet1[[#This Row],[NPDES ID2]],Combined_Sheet__Major_Only___2[[NPDES ID2]:[ECHO BFR]],18,FALSE)</f>
        <v>-79.864930000000001</v>
      </c>
      <c r="BC1748" s="2" t="str">
        <f>IF(ISNUMBER(SEARCH("aerobic",$AW1748)),"aerobic","")</f>
        <v>aerobic</v>
      </c>
      <c r="BD1748" s="2" t="str">
        <f>IF(ISNUMBER(SEARCH("anaer",$AW1748)),"anaer","")</f>
        <v/>
      </c>
      <c r="BE1748" s="2" t="str">
        <f>IF(ISNUMBER(SEARCH("thickening",$AZ1748)),"thickening","")</f>
        <v>thickening</v>
      </c>
      <c r="BF1748" s="3" t="str">
        <f>IF(ISNUMBER(SEARCH("airDry",$AW1748)),"airDry","")</f>
        <v/>
      </c>
      <c r="BG1748" s="3" t="str">
        <f>IF(ISNUMBER(SEARCH("heatDry",$AY1748)),"heatDry","")</f>
        <v/>
      </c>
      <c r="BH1748" s="3" t="str">
        <f>IF(AND(ISNUMBER(SEARCH("aerobic",$AW1748)),ISNUMBER(SEARCH("anaer",$AW1748))),"Combined Aer and Anaer.","")</f>
        <v/>
      </c>
    </row>
    <row r="1749" spans="1:60" x14ac:dyDescent="0.25">
      <c r="A1749" s="5">
        <v>474</v>
      </c>
      <c r="B1749" t="s">
        <v>2361</v>
      </c>
      <c r="C1749">
        <v>433.35</v>
      </c>
      <c r="D1749">
        <v>374.55025317914408</v>
      </c>
      <c r="E1749">
        <v>370.62780197779853</v>
      </c>
      <c r="F1749">
        <v>296.54192017838369</v>
      </c>
      <c r="G1749">
        <v>459.35747541820137</v>
      </c>
      <c r="H1749">
        <v>-110.4109733944514</v>
      </c>
      <c r="I1749">
        <v>-111.80668489513231</v>
      </c>
      <c r="J1749">
        <v>-131.18133736022571</v>
      </c>
      <c r="K1749">
        <v>-88.84174736686866</v>
      </c>
      <c r="L1749">
        <v>299.69046816687461</v>
      </c>
      <c r="M1749">
        <v>298.60222644076327</v>
      </c>
      <c r="N1749">
        <v>294.79648557467652</v>
      </c>
      <c r="O1749">
        <v>307.75478492869598</v>
      </c>
      <c r="P1749">
        <v>10.15399246766547</v>
      </c>
      <c r="Q1749">
        <v>10.24920707298493</v>
      </c>
      <c r="R1749">
        <v>8.3009505526239025</v>
      </c>
      <c r="S1749">
        <v>11.86337539783395</v>
      </c>
      <c r="T1749">
        <v>55071.611086626493</v>
      </c>
      <c r="U1749">
        <v>55071.704383417891</v>
      </c>
      <c r="V1749">
        <v>55033.818623478939</v>
      </c>
      <c r="W1749">
        <v>55109.541677478781</v>
      </c>
      <c r="X1749">
        <v>3584.18990701655</v>
      </c>
      <c r="Y1749">
        <v>3596.857621034133</v>
      </c>
      <c r="Z1749">
        <v>3487.835470680222</v>
      </c>
      <c r="AA1749">
        <v>3644.014696174771</v>
      </c>
      <c r="AB1749">
        <v>550.8764847697272</v>
      </c>
      <c r="AC1749">
        <v>544.28767401441132</v>
      </c>
      <c r="AD1749">
        <v>479.86340089703498</v>
      </c>
      <c r="AE1749">
        <v>636.70442625270152</v>
      </c>
      <c r="AF1749">
        <v>67.774774847957758</v>
      </c>
      <c r="AG1749">
        <v>67.528808017681342</v>
      </c>
      <c r="AH1749">
        <v>66.667926109781163</v>
      </c>
      <c r="AI1749">
        <v>69.598337139388093</v>
      </c>
      <c r="AJ1749">
        <v>0.60445079422407377</v>
      </c>
      <c r="AK1749">
        <v>0.60445077645667189</v>
      </c>
      <c r="AL1749">
        <v>0.60444093078243089</v>
      </c>
      <c r="AM1749">
        <v>0.60446049303342697</v>
      </c>
      <c r="AN1749">
        <v>0.95591202059252411</v>
      </c>
      <c r="AO1749">
        <v>0.95591202059252411</v>
      </c>
      <c r="AP1749">
        <v>0.95591202059252411</v>
      </c>
      <c r="AQ1749">
        <v>0.95591202059252411</v>
      </c>
      <c r="AR1749">
        <v>16.137378140006021</v>
      </c>
      <c r="AS1749">
        <v>16.137378140006021</v>
      </c>
      <c r="AT1749">
        <v>16.137378140006021</v>
      </c>
      <c r="AU1749">
        <v>16.137378140006021</v>
      </c>
      <c r="AV1749" t="str">
        <f>VLOOKUP(Sheet1[[#This Row],[NPDES ID2]],Combined_Sheet__Major_Only___2[[NPDES ID2]:[ECHO BFR]],3,FALSE)</f>
        <v>NJ</v>
      </c>
      <c r="AW1749" t="s">
        <v>12185</v>
      </c>
      <c r="AX1749" t="str">
        <f>VLOOKUP(Sheet1[[#This Row],[NPDES ID2]],Combined_Sheet__Major_Only___2[[NPDES ID2]:[ECHO BFR]],27,FALSE)</f>
        <v>methaneBioCaptureRecover</v>
      </c>
      <c r="AY1749" t="str">
        <f>VLOOKUP(Sheet1[[#This Row],[NPDES ID2]],Combined_Sheet__Major_Only___2[[NPDES ID2]:[ECHO BFR]],28,FALSE)</f>
        <v>-</v>
      </c>
      <c r="AZ1749" t="str">
        <f>VLOOKUP(Sheet1[[#This Row],[NPDES ID2]],Combined_Sheet__Major_Only___2[[NPDES ID2]:[ECHO BFR]],29,FALSE)</f>
        <v>thickening</v>
      </c>
      <c r="BA1749">
        <f>VLOOKUP(Sheet1[[#This Row],[NPDES ID2]],Combined_Sheet__Major_Only___2[[NPDES ID2]:[ECHO BFR]],17,FALSE)</f>
        <v>40.027628</v>
      </c>
      <c r="BB1749">
        <f>VLOOKUP(Sheet1[[#This Row],[NPDES ID2]],Combined_Sheet__Major_Only___2[[NPDES ID2]:[ECHO BFR]],18,FALSE)</f>
        <v>-74.919349999999994</v>
      </c>
      <c r="BC1749" s="2" t="str">
        <f>IF(ISNUMBER(SEARCH("aerobic",$AW1749)),"aerobic","")</f>
        <v/>
      </c>
      <c r="BD1749" s="2" t="str">
        <f>IF(ISNUMBER(SEARCH("anaer",$AW1749)),"anaer","")</f>
        <v>anaer</v>
      </c>
      <c r="BE1749" s="2" t="str">
        <f>IF(ISNUMBER(SEARCH("thickening",$AZ1749)),"thickening","")</f>
        <v>thickening</v>
      </c>
      <c r="BF1749" s="3" t="str">
        <f>IF(ISNUMBER(SEARCH("airDry",$AW1749)),"airDry","")</f>
        <v/>
      </c>
      <c r="BG1749" s="3" t="str">
        <f>IF(ISNUMBER(SEARCH("heatDry",$AY1749)),"heatDry","")</f>
        <v/>
      </c>
      <c r="BH1749" s="3" t="str">
        <f>IF(AND(ISNUMBER(SEARCH("aerobic",$AW1749)),ISNUMBER(SEARCH("anaer",$AW1749))),"Combined Aer and Anaer.","")</f>
        <v/>
      </c>
    </row>
    <row r="1750" spans="1:60" x14ac:dyDescent="0.25">
      <c r="A1750" s="5">
        <v>736</v>
      </c>
      <c r="B1750" t="s">
        <v>3625</v>
      </c>
      <c r="C1750">
        <v>2962</v>
      </c>
      <c r="D1750">
        <v>648.97781774320265</v>
      </c>
      <c r="E1750">
        <v>645.82646215280135</v>
      </c>
      <c r="F1750">
        <v>528.29826298272235</v>
      </c>
      <c r="G1750">
        <v>754.55317847894264</v>
      </c>
      <c r="H1750">
        <v>-108.0631108026337</v>
      </c>
      <c r="I1750">
        <v>-109.56306810721441</v>
      </c>
      <c r="J1750">
        <v>-128.88521793471151</v>
      </c>
      <c r="K1750">
        <v>-86.350805169283547</v>
      </c>
      <c r="L1750">
        <v>2080.0190197578158</v>
      </c>
      <c r="M1750">
        <v>2072.8175127097661</v>
      </c>
      <c r="N1750">
        <v>2047.663695673755</v>
      </c>
      <c r="O1750">
        <v>2133.3499146634431</v>
      </c>
      <c r="P1750">
        <v>69.332426195242036</v>
      </c>
      <c r="Q1750">
        <v>70.062176767421079</v>
      </c>
      <c r="R1750">
        <v>56.561943950253408</v>
      </c>
      <c r="S1750">
        <v>81.340533870783887</v>
      </c>
      <c r="T1750">
        <v>55041.722977467667</v>
      </c>
      <c r="U1750">
        <v>55041.816225261522</v>
      </c>
      <c r="V1750">
        <v>55003.950362136318</v>
      </c>
      <c r="W1750">
        <v>55079.633647961949</v>
      </c>
      <c r="X1750">
        <v>3527.762269919795</v>
      </c>
      <c r="Y1750">
        <v>3539.7566760739878</v>
      </c>
      <c r="Z1750">
        <v>3437.2347750362219</v>
      </c>
      <c r="AA1750">
        <v>3583.8687774573568</v>
      </c>
      <c r="AB1750">
        <v>534.58989804538851</v>
      </c>
      <c r="AC1750">
        <v>528.35242938429701</v>
      </c>
      <c r="AD1750">
        <v>466.56585021104638</v>
      </c>
      <c r="AE1750">
        <v>616.22727003782165</v>
      </c>
      <c r="AF1750">
        <v>68.827338355363722</v>
      </c>
      <c r="AG1750">
        <v>68.589980394556193</v>
      </c>
      <c r="AH1750">
        <v>67.756176842608781</v>
      </c>
      <c r="AI1750">
        <v>70.590845964581433</v>
      </c>
      <c r="AJ1750">
        <v>0.61732785064250573</v>
      </c>
      <c r="AK1750">
        <v>0.6173277268042765</v>
      </c>
      <c r="AL1750">
        <v>0.61726053600015252</v>
      </c>
      <c r="AM1750">
        <v>0.61739404879023863</v>
      </c>
      <c r="AN1750">
        <v>0.95588959507125371</v>
      </c>
      <c r="AO1750">
        <v>0.95588959507125359</v>
      </c>
      <c r="AP1750">
        <v>0.95588959507125359</v>
      </c>
      <c r="AQ1750">
        <v>0.95588959507125359</v>
      </c>
      <c r="AR1750">
        <v>16.531503315502331</v>
      </c>
      <c r="AS1750">
        <v>16.531503315502331</v>
      </c>
      <c r="AT1750">
        <v>16.531503315502331</v>
      </c>
      <c r="AU1750">
        <v>16.531503315502331</v>
      </c>
      <c r="AV1750" t="str">
        <f>VLOOKUP(Sheet1[[#This Row],[NPDES ID2]],Combined_Sheet__Major_Only___2[[NPDES ID2]:[ECHO BFR]],3,FALSE)</f>
        <v>NY</v>
      </c>
      <c r="AW1750" t="s">
        <v>12185</v>
      </c>
      <c r="AX1750" t="str">
        <f>VLOOKUP(Sheet1[[#This Row],[NPDES ID2]],Combined_Sheet__Major_Only___2[[NPDES ID2]:[ECHO BFR]],27,FALSE)</f>
        <v>-</v>
      </c>
      <c r="AY1750" t="str">
        <f>VLOOKUP(Sheet1[[#This Row],[NPDES ID2]],Combined_Sheet__Major_Only___2[[NPDES ID2]:[ECHO BFR]],28,FALSE)</f>
        <v>-</v>
      </c>
      <c r="AZ1750" t="str">
        <f>VLOOKUP(Sheet1[[#This Row],[NPDES ID2]],Combined_Sheet__Major_Only___2[[NPDES ID2]:[ECHO BFR]],29,FALSE)</f>
        <v>preliminaryOps, thickening</v>
      </c>
      <c r="BA1750">
        <f>VLOOKUP(Sheet1[[#This Row],[NPDES ID2]],Combined_Sheet__Major_Only___2[[NPDES ID2]:[ECHO BFR]],17,FALSE)</f>
        <v>41.043979999999998</v>
      </c>
      <c r="BB1750">
        <f>VLOOKUP(Sheet1[[#This Row],[NPDES ID2]],Combined_Sheet__Major_Only___2[[NPDES ID2]:[ECHO BFR]],18,FALSE)</f>
        <v>-73.941829999999996</v>
      </c>
      <c r="BC1750" s="2" t="str">
        <f>IF(ISNUMBER(SEARCH("aerobic",$AW1750)),"aerobic","")</f>
        <v/>
      </c>
      <c r="BD1750" s="2" t="str">
        <f>IF(ISNUMBER(SEARCH("anaer",$AW1750)),"anaer","")</f>
        <v>anaer</v>
      </c>
      <c r="BE1750" s="2" t="str">
        <f>IF(ISNUMBER(SEARCH("thickening",$AZ1750)),"thickening","")</f>
        <v>thickening</v>
      </c>
      <c r="BF1750" s="3" t="str">
        <f>IF(ISNUMBER(SEARCH("airDry",$AW1750)),"airDry","")</f>
        <v/>
      </c>
      <c r="BG1750" s="3" t="str">
        <f>IF(ISNUMBER(SEARCH("heatDry",$AY1750)),"heatDry","")</f>
        <v/>
      </c>
      <c r="BH1750" s="3" t="str">
        <f>IF(AND(ISNUMBER(SEARCH("aerobic",$AW1750)),ISNUMBER(SEARCH("anaer",$AW1750))),"Combined Aer and Anaer.","")</f>
        <v/>
      </c>
    </row>
    <row r="1751" spans="1:60" x14ac:dyDescent="0.25">
      <c r="A1751" s="5">
        <v>1978</v>
      </c>
      <c r="B1751" t="s">
        <v>9320</v>
      </c>
      <c r="C1751">
        <v>1948</v>
      </c>
      <c r="D1751">
        <v>439.24371824858059</v>
      </c>
      <c r="E1751">
        <v>439.20814153768549</v>
      </c>
      <c r="F1751">
        <v>365.77219759651348</v>
      </c>
      <c r="G1751">
        <v>514.66276658902802</v>
      </c>
      <c r="H1751">
        <v>-137.36438655565601</v>
      </c>
      <c r="I1751">
        <v>-138.60763400015961</v>
      </c>
      <c r="J1751">
        <v>-157.7829732331393</v>
      </c>
      <c r="K1751">
        <v>-114.2810828412678</v>
      </c>
      <c r="L1751">
        <v>1497.164039096974</v>
      </c>
      <c r="M1751">
        <v>1488.357880257744</v>
      </c>
      <c r="N1751">
        <v>1457.5811761192931</v>
      </c>
      <c r="O1751">
        <v>1562.3988277424239</v>
      </c>
      <c r="P1751">
        <v>61.457195225362192</v>
      </c>
      <c r="Q1751">
        <v>61.20761800982946</v>
      </c>
      <c r="R1751">
        <v>51.515801007482352</v>
      </c>
      <c r="S1751">
        <v>69.214506127119648</v>
      </c>
      <c r="T1751">
        <v>55034.77719795821</v>
      </c>
      <c r="U1751">
        <v>55034.870434365403</v>
      </c>
      <c r="V1751">
        <v>54997.009195115214</v>
      </c>
      <c r="W1751">
        <v>55072.683239105958</v>
      </c>
      <c r="X1751">
        <v>4300.633002050603</v>
      </c>
      <c r="Y1751">
        <v>4323.6541871280024</v>
      </c>
      <c r="Z1751">
        <v>4116.9014253880696</v>
      </c>
      <c r="AA1751">
        <v>4415.7653549808829</v>
      </c>
      <c r="AB1751">
        <v>814.64365529619749</v>
      </c>
      <c r="AC1751">
        <v>803.29292358304656</v>
      </c>
      <c r="AD1751">
        <v>684.84837971796094</v>
      </c>
      <c r="AE1751">
        <v>983.24118217346222</v>
      </c>
      <c r="AF1751">
        <v>56.468776953393117</v>
      </c>
      <c r="AG1751">
        <v>56.137272001903618</v>
      </c>
      <c r="AH1751">
        <v>54.975463476303808</v>
      </c>
      <c r="AI1751">
        <v>58.928413102952192</v>
      </c>
      <c r="AJ1751">
        <v>0.4664043019108039</v>
      </c>
      <c r="AK1751">
        <v>0.46640422431538309</v>
      </c>
      <c r="AL1751">
        <v>0.46636194976622808</v>
      </c>
      <c r="AM1751">
        <v>0.46644595071963868</v>
      </c>
      <c r="AN1751">
        <v>0.95588438027568146</v>
      </c>
      <c r="AO1751">
        <v>0.95588438027568146</v>
      </c>
      <c r="AP1751">
        <v>0.95588438027568146</v>
      </c>
      <c r="AQ1751">
        <v>0.95588438027568146</v>
      </c>
      <c r="AR1751">
        <v>11.89005590950973</v>
      </c>
      <c r="AS1751">
        <v>11.89005590950973</v>
      </c>
      <c r="AT1751">
        <v>11.89005590950973</v>
      </c>
      <c r="AU1751">
        <v>11.89005590950973</v>
      </c>
      <c r="AV1751" t="str">
        <f>VLOOKUP(Sheet1[[#This Row],[NPDES ID2]],Combined_Sheet__Major_Only___2[[NPDES ID2]:[ECHO BFR]],3,FALSE)</f>
        <v>IN</v>
      </c>
      <c r="AW1751" t="s">
        <v>87</v>
      </c>
      <c r="AX1751" t="str">
        <f>VLOOKUP(Sheet1[[#This Row],[NPDES ID2]],Combined_Sheet__Major_Only___2[[NPDES ID2]:[ECHO BFR]],27,FALSE)</f>
        <v>other</v>
      </c>
      <c r="AY1751" t="str">
        <f>VLOOKUP(Sheet1[[#This Row],[NPDES ID2]],Combined_Sheet__Major_Only___2[[NPDES ID2]:[ECHO BFR]],28,FALSE)</f>
        <v>-</v>
      </c>
      <c r="AZ1751" t="str">
        <f>VLOOKUP(Sheet1[[#This Row],[NPDES ID2]],Combined_Sheet__Major_Only___2[[NPDES ID2]:[ECHO BFR]],29,FALSE)</f>
        <v>thickening</v>
      </c>
      <c r="BA1751">
        <f>VLOOKUP(Sheet1[[#This Row],[NPDES ID2]],Combined_Sheet__Major_Only___2[[NPDES ID2]:[ECHO BFR]],17,FALSE)</f>
        <v>39.777250000000002</v>
      </c>
      <c r="BB1751">
        <f>VLOOKUP(Sheet1[[#This Row],[NPDES ID2]],Combined_Sheet__Major_Only___2[[NPDES ID2]:[ECHO BFR]],18,FALSE)</f>
        <v>-85.762972000000005</v>
      </c>
      <c r="BC1751" s="2" t="str">
        <f>IF(ISNUMBER(SEARCH("aerobic",$AW1751)),"aerobic","")</f>
        <v/>
      </c>
      <c r="BD1751" s="2" t="str">
        <f>IF(ISNUMBER(SEARCH("anaer",$AW1751)),"anaer","")</f>
        <v/>
      </c>
      <c r="BE1751" s="2" t="str">
        <f>IF(ISNUMBER(SEARCH("thickening",$AZ1751)),"thickening","")</f>
        <v>thickening</v>
      </c>
      <c r="BF1751" s="3" t="str">
        <f>IF(ISNUMBER(SEARCH("airDry",$AW1751)),"airDry","")</f>
        <v/>
      </c>
      <c r="BG1751" s="3" t="str">
        <f>IF(ISNUMBER(SEARCH("heatDry",$AY1751)),"heatDry","")</f>
        <v/>
      </c>
      <c r="BH1751" s="3" t="str">
        <f>IF(AND(ISNUMBER(SEARCH("aerobic",$AW1751)),ISNUMBER(SEARCH("anaer",$AW1751))),"Combined Aer and Anaer.","")</f>
        <v/>
      </c>
    </row>
    <row r="1752" spans="1:60" x14ac:dyDescent="0.25">
      <c r="A1752" s="5">
        <v>763</v>
      </c>
      <c r="B1752" t="s">
        <v>3747</v>
      </c>
      <c r="C1752">
        <v>2009.44</v>
      </c>
      <c r="D1752">
        <v>484.95243337909699</v>
      </c>
      <c r="E1752">
        <v>481.57291946080841</v>
      </c>
      <c r="F1752">
        <v>401.76426164131249</v>
      </c>
      <c r="G1752">
        <v>563.10201784925334</v>
      </c>
      <c r="H1752">
        <v>-106.98717826408669</v>
      </c>
      <c r="I1752">
        <v>-108.3340317684831</v>
      </c>
      <c r="J1752">
        <v>-127.8685582374623</v>
      </c>
      <c r="K1752">
        <v>-85.426124669507189</v>
      </c>
      <c r="L1752">
        <v>1426.7632540177431</v>
      </c>
      <c r="M1752">
        <v>1421.997942464096</v>
      </c>
      <c r="N1752">
        <v>1405.3458526151819</v>
      </c>
      <c r="O1752">
        <v>1462.061459463102</v>
      </c>
      <c r="P1752">
        <v>47.005806343942311</v>
      </c>
      <c r="Q1752">
        <v>47.559815392609458</v>
      </c>
      <c r="R1752">
        <v>38.288781493661418</v>
      </c>
      <c r="S1752">
        <v>55.307384917247703</v>
      </c>
      <c r="T1752">
        <v>55020.205614755992</v>
      </c>
      <c r="U1752">
        <v>55020.298827275023</v>
      </c>
      <c r="V1752">
        <v>54982.447288473777</v>
      </c>
      <c r="W1752">
        <v>55058.101943976078</v>
      </c>
      <c r="X1752">
        <v>3487.623597640651</v>
      </c>
      <c r="Y1752">
        <v>3499.1049671285332</v>
      </c>
      <c r="Z1752">
        <v>3401.1504010583521</v>
      </c>
      <c r="AA1752">
        <v>3541.1499172470872</v>
      </c>
      <c r="AB1752">
        <v>523.21973203485186</v>
      </c>
      <c r="AC1752">
        <v>517.207307937427</v>
      </c>
      <c r="AD1752">
        <v>457.28292824667778</v>
      </c>
      <c r="AE1752">
        <v>601.93689863414636</v>
      </c>
      <c r="AF1752">
        <v>69.588594755662584</v>
      </c>
      <c r="AG1752">
        <v>69.356805548588824</v>
      </c>
      <c r="AH1752">
        <v>68.543629239837543</v>
      </c>
      <c r="AI1752">
        <v>71.309412726092134</v>
      </c>
      <c r="AJ1752">
        <v>0.62664331551020913</v>
      </c>
      <c r="AK1752">
        <v>0.62664323234034136</v>
      </c>
      <c r="AL1752">
        <v>0.62659773485879688</v>
      </c>
      <c r="AM1752">
        <v>0.62668813827834668</v>
      </c>
      <c r="AN1752">
        <v>0.95587343612404951</v>
      </c>
      <c r="AO1752">
        <v>0.9558734361240494</v>
      </c>
      <c r="AP1752">
        <v>0.9558734361240494</v>
      </c>
      <c r="AQ1752">
        <v>0.9558734361240494</v>
      </c>
      <c r="AR1752">
        <v>16.818783312471169</v>
      </c>
      <c r="AS1752">
        <v>16.818783312471179</v>
      </c>
      <c r="AT1752">
        <v>16.818783312471179</v>
      </c>
      <c r="AU1752">
        <v>16.818783312471179</v>
      </c>
      <c r="AV1752" t="str">
        <f>VLOOKUP(Sheet1[[#This Row],[NPDES ID2]],Combined_Sheet__Major_Only___2[[NPDES ID2]:[ECHO BFR]],3,FALSE)</f>
        <v>CA</v>
      </c>
      <c r="AW1752" t="s">
        <v>12185</v>
      </c>
      <c r="AX1752" t="str">
        <f>VLOOKUP(Sheet1[[#This Row],[NPDES ID2]],Combined_Sheet__Major_Only___2[[NPDES ID2]:[ECHO BFR]],27,FALSE)</f>
        <v>methaneBioCaptureRecover</v>
      </c>
      <c r="AY1752" t="str">
        <f>VLOOKUP(Sheet1[[#This Row],[NPDES ID2]],Combined_Sheet__Major_Only___2[[NPDES ID2]:[ECHO BFR]],28,FALSE)</f>
        <v>-</v>
      </c>
      <c r="AZ1752" t="str">
        <f>VLOOKUP(Sheet1[[#This Row],[NPDES ID2]],Combined_Sheet__Major_Only___2[[NPDES ID2]:[ECHO BFR]],29,FALSE)</f>
        <v>thickening</v>
      </c>
      <c r="BA1752">
        <f>VLOOKUP(Sheet1[[#This Row],[NPDES ID2]],Combined_Sheet__Major_Only___2[[NPDES ID2]:[ECHO BFR]],17,FALSE)</f>
        <v>33.983252270476797</v>
      </c>
      <c r="BB1752">
        <f>VLOOKUP(Sheet1[[#This Row],[NPDES ID2]],Combined_Sheet__Major_Only___2[[NPDES ID2]:[ECHO BFR]],18,FALSE)</f>
        <v>-117.008171821871</v>
      </c>
      <c r="BC1752" s="2" t="str">
        <f>IF(ISNUMBER(SEARCH("aerobic",$AW1752)),"aerobic","")</f>
        <v/>
      </c>
      <c r="BD1752" s="2" t="str">
        <f>IF(ISNUMBER(SEARCH("anaer",$AW1752)),"anaer","")</f>
        <v>anaer</v>
      </c>
      <c r="BE1752" s="2" t="str">
        <f>IF(ISNUMBER(SEARCH("thickening",$AZ1752)),"thickening","")</f>
        <v>thickening</v>
      </c>
      <c r="BF1752" s="4" t="str">
        <f>IF(ISNUMBER(SEARCH("airDry",$AW1752)),"airDry","")</f>
        <v/>
      </c>
      <c r="BG1752" s="4" t="str">
        <f>IF(ISNUMBER(SEARCH("heatDry",$AY1752)),"heatDry","")</f>
        <v/>
      </c>
      <c r="BH1752" s="4" t="str">
        <f>IF(AND(ISNUMBER(SEARCH("aerobic",$AW1752)),ISNUMBER(SEARCH("anaer",$AW1752))),"Combined Aer and Anaer.","")</f>
        <v/>
      </c>
    </row>
    <row r="1753" spans="1:60" x14ac:dyDescent="0.25">
      <c r="A1753" s="5">
        <v>1855</v>
      </c>
      <c r="B1753" t="s">
        <v>8766</v>
      </c>
      <c r="C1753">
        <v>9510</v>
      </c>
      <c r="D1753">
        <v>1805.0750134223661</v>
      </c>
      <c r="E1753">
        <v>1811.447521414535</v>
      </c>
      <c r="F1753">
        <v>1446.2586258207659</v>
      </c>
      <c r="G1753">
        <v>2128.6539097809341</v>
      </c>
      <c r="H1753">
        <v>-105.83434216043</v>
      </c>
      <c r="I1753">
        <v>-107.5616363962144</v>
      </c>
      <c r="J1753">
        <v>-126.5674086851223</v>
      </c>
      <c r="K1753">
        <v>-83.591478813518705</v>
      </c>
      <c r="L1753">
        <v>6728.3890676948449</v>
      </c>
      <c r="M1753">
        <v>6705.6184891796856</v>
      </c>
      <c r="N1753">
        <v>6626.3382087473028</v>
      </c>
      <c r="O1753">
        <v>6896.7275264275841</v>
      </c>
      <c r="P1753">
        <v>222.43953329622329</v>
      </c>
      <c r="Q1753">
        <v>225.0036271775837</v>
      </c>
      <c r="R1753">
        <v>181.28498098850841</v>
      </c>
      <c r="S1753">
        <v>261.55602827340317</v>
      </c>
      <c r="T1753">
        <v>54988.726023118958</v>
      </c>
      <c r="U1753">
        <v>54988.819184031447</v>
      </c>
      <c r="V1753">
        <v>54950.98860150978</v>
      </c>
      <c r="W1753">
        <v>55026.601371261539</v>
      </c>
      <c r="X1753">
        <v>3498.072924879611</v>
      </c>
      <c r="Y1753">
        <v>3509.7073605440251</v>
      </c>
      <c r="Z1753">
        <v>3410.3999852106858</v>
      </c>
      <c r="AA1753">
        <v>3552.3565502234051</v>
      </c>
      <c r="AB1753">
        <v>526.62565638560909</v>
      </c>
      <c r="AC1753">
        <v>520.57872678122828</v>
      </c>
      <c r="AD1753">
        <v>459.96428862804453</v>
      </c>
      <c r="AE1753">
        <v>606.39995296782831</v>
      </c>
      <c r="AF1753">
        <v>69.362338261109585</v>
      </c>
      <c r="AG1753">
        <v>69.130598762709909</v>
      </c>
      <c r="AH1753">
        <v>68.308603491436983</v>
      </c>
      <c r="AI1753">
        <v>71.093889658379226</v>
      </c>
      <c r="AJ1753">
        <v>0.62387454844668111</v>
      </c>
      <c r="AK1753">
        <v>0.62387413015348181</v>
      </c>
      <c r="AL1753">
        <v>0.62365868263845181</v>
      </c>
      <c r="AM1753">
        <v>0.62408689178118493</v>
      </c>
      <c r="AN1753">
        <v>0.95584977447585073</v>
      </c>
      <c r="AO1753">
        <v>0.95584977447585062</v>
      </c>
      <c r="AP1753">
        <v>0.95584977447585062</v>
      </c>
      <c r="AQ1753">
        <v>0.95584977447585062</v>
      </c>
      <c r="AR1753">
        <v>16.727797294261229</v>
      </c>
      <c r="AS1753">
        <v>16.727797294261229</v>
      </c>
      <c r="AT1753">
        <v>16.727797294261229</v>
      </c>
      <c r="AU1753">
        <v>16.727797294261229</v>
      </c>
      <c r="AV1753" t="str">
        <f>VLOOKUP(Sheet1[[#This Row],[NPDES ID2]],Combined_Sheet__Major_Only___2[[NPDES ID2]:[ECHO BFR]],3,FALSE)</f>
        <v>NY</v>
      </c>
      <c r="AW1753" t="s">
        <v>12185</v>
      </c>
      <c r="AX1753" t="str">
        <f>VLOOKUP(Sheet1[[#This Row],[NPDES ID2]],Combined_Sheet__Major_Only___2[[NPDES ID2]:[ECHO BFR]],27,FALSE)</f>
        <v>-</v>
      </c>
      <c r="AY1753" t="str">
        <f>VLOOKUP(Sheet1[[#This Row],[NPDES ID2]],Combined_Sheet__Major_Only___2[[NPDES ID2]:[ECHO BFR]],28,FALSE)</f>
        <v>-</v>
      </c>
      <c r="AZ1753" t="str">
        <f>VLOOKUP(Sheet1[[#This Row],[NPDES ID2]],Combined_Sheet__Major_Only___2[[NPDES ID2]:[ECHO BFR]],29,FALSE)</f>
        <v>thickening, preliminaryOps</v>
      </c>
      <c r="BA1753">
        <f>VLOOKUP(Sheet1[[#This Row],[NPDES ID2]],Combined_Sheet__Major_Only___2[[NPDES ID2]:[ECHO BFR]],17,FALSE)</f>
        <v>40.826388999999999</v>
      </c>
      <c r="BB1753">
        <f>VLOOKUP(Sheet1[[#This Row],[NPDES ID2]],Combined_Sheet__Major_Only___2[[NPDES ID2]:[ECHO BFR]],18,FALSE)</f>
        <v>-73.959028000000004</v>
      </c>
      <c r="BC1753" s="2" t="str">
        <f>IF(ISNUMBER(SEARCH("aerobic",$AW1753)),"aerobic","")</f>
        <v/>
      </c>
      <c r="BD1753" s="2" t="str">
        <f>IF(ISNUMBER(SEARCH("anaer",$AW1753)),"anaer","")</f>
        <v>anaer</v>
      </c>
      <c r="BE1753" s="2" t="str">
        <f>IF(ISNUMBER(SEARCH("thickening",$AZ1753)),"thickening","")</f>
        <v>thickening</v>
      </c>
      <c r="BF1753" s="4" t="str">
        <f>IF(ISNUMBER(SEARCH("airDry",$AW1753)),"airDry","")</f>
        <v/>
      </c>
      <c r="BG1753" s="4" t="str">
        <f>IF(ISNUMBER(SEARCH("heatDry",$AY1753)),"heatDry","")</f>
        <v/>
      </c>
      <c r="BH1753" s="4" t="str">
        <f>IF(AND(ISNUMBER(SEARCH("aerobic",$AW1753)),ISNUMBER(SEARCH("anaer",$AW1753))),"Combined Aer and Anaer.","")</f>
        <v/>
      </c>
    </row>
    <row r="1754" spans="1:60" x14ac:dyDescent="0.25">
      <c r="A1754" s="5">
        <v>5</v>
      </c>
      <c r="B1754" t="s">
        <v>83</v>
      </c>
      <c r="C1754">
        <v>1730.2</v>
      </c>
      <c r="D1754">
        <v>421.88267203246369</v>
      </c>
      <c r="E1754">
        <v>423.57640172545211</v>
      </c>
      <c r="F1754">
        <v>354.56409384016263</v>
      </c>
      <c r="G1754">
        <v>495.03670282088228</v>
      </c>
      <c r="H1754">
        <v>-138.89441981349631</v>
      </c>
      <c r="I1754">
        <v>-140.20888406612119</v>
      </c>
      <c r="J1754">
        <v>-159.09327289769271</v>
      </c>
      <c r="K1754">
        <v>-115.8010497934567</v>
      </c>
      <c r="L1754">
        <v>1287.4085491804831</v>
      </c>
      <c r="M1754">
        <v>1279.6341219895151</v>
      </c>
      <c r="N1754">
        <v>1252.4605481875899</v>
      </c>
      <c r="O1754">
        <v>1345.0034621332941</v>
      </c>
      <c r="P1754">
        <v>53.491285789589831</v>
      </c>
      <c r="Q1754">
        <v>53.214058721085998</v>
      </c>
      <c r="R1754">
        <v>44.907802389172609</v>
      </c>
      <c r="S1754">
        <v>60.172454157172261</v>
      </c>
      <c r="T1754">
        <v>54983.139014839428</v>
      </c>
      <c r="U1754">
        <v>54983.232166592767</v>
      </c>
      <c r="V1754">
        <v>54945.405303398496</v>
      </c>
      <c r="W1754">
        <v>55021.010639253473</v>
      </c>
      <c r="X1754">
        <v>4346.8764717875911</v>
      </c>
      <c r="Y1754">
        <v>4370.7153992075582</v>
      </c>
      <c r="Z1754">
        <v>4156.4157506040874</v>
      </c>
      <c r="AA1754">
        <v>4466.3700546404234</v>
      </c>
      <c r="AB1754">
        <v>836.97682382707399</v>
      </c>
      <c r="AC1754">
        <v>825.3819975601773</v>
      </c>
      <c r="AD1754">
        <v>701.41738233015326</v>
      </c>
      <c r="AE1754">
        <v>1014.174253709081</v>
      </c>
      <c r="AF1754">
        <v>55.81657655040631</v>
      </c>
      <c r="AG1754">
        <v>55.480076601163603</v>
      </c>
      <c r="AH1754">
        <v>54.30105991379218</v>
      </c>
      <c r="AI1754">
        <v>58.312906142135418</v>
      </c>
      <c r="AJ1754">
        <v>0.45845855015625298</v>
      </c>
      <c r="AK1754">
        <v>0.45845848183305821</v>
      </c>
      <c r="AL1754">
        <v>0.45842118044541119</v>
      </c>
      <c r="AM1754">
        <v>0.45849529888074442</v>
      </c>
      <c r="AN1754">
        <v>0.95584557234697864</v>
      </c>
      <c r="AO1754">
        <v>0.95584557234697898</v>
      </c>
      <c r="AP1754">
        <v>0.95584557234697898</v>
      </c>
      <c r="AQ1754">
        <v>0.95584557234697898</v>
      </c>
      <c r="AR1754">
        <v>11.64582056990861</v>
      </c>
      <c r="AS1754">
        <v>11.645820569908601</v>
      </c>
      <c r="AT1754">
        <v>11.645820569908601</v>
      </c>
      <c r="AU1754">
        <v>11.645820569908601</v>
      </c>
      <c r="AV1754" t="str">
        <f>VLOOKUP(Sheet1[[#This Row],[NPDES ID2]],Combined_Sheet__Major_Only___2[[NPDES ID2]:[ECHO BFR]],3,FALSE)</f>
        <v>NY</v>
      </c>
      <c r="AW1754" t="s">
        <v>87</v>
      </c>
      <c r="AX1754" t="str">
        <f>VLOOKUP(Sheet1[[#This Row],[NPDES ID2]],Combined_Sheet__Major_Only___2[[NPDES ID2]:[ECHO BFR]],27,FALSE)</f>
        <v>-</v>
      </c>
      <c r="AY1754" t="str">
        <f>VLOOKUP(Sheet1[[#This Row],[NPDES ID2]],Combined_Sheet__Major_Only___2[[NPDES ID2]:[ECHO BFR]],28,FALSE)</f>
        <v>-</v>
      </c>
      <c r="AZ1754" t="str">
        <f>VLOOKUP(Sheet1[[#This Row],[NPDES ID2]],Combined_Sheet__Major_Only___2[[NPDES ID2]:[ECHO BFR]],29,FALSE)</f>
        <v>thickening</v>
      </c>
      <c r="BA1754">
        <f>VLOOKUP(Sheet1[[#This Row],[NPDES ID2]],Combined_Sheet__Major_Only___2[[NPDES ID2]:[ECHO BFR]],17,FALSE)</f>
        <v>42.5045</v>
      </c>
      <c r="BB1754">
        <f>VLOOKUP(Sheet1[[#This Row],[NPDES ID2]],Combined_Sheet__Major_Only___2[[NPDES ID2]:[ECHO BFR]],18,FALSE)</f>
        <v>-79.326832999999993</v>
      </c>
      <c r="BC1754" s="2" t="str">
        <f>IF(ISNUMBER(SEARCH("aerobic",$AW1754)),"aerobic","")</f>
        <v/>
      </c>
      <c r="BD1754" s="2" t="str">
        <f>IF(ISNUMBER(SEARCH("anaer",$AW1754)),"anaer","")</f>
        <v/>
      </c>
      <c r="BE1754" s="2" t="str">
        <f>IF(ISNUMBER(SEARCH("thickening",$AZ1754)),"thickening","")</f>
        <v>thickening</v>
      </c>
      <c r="BF1754" s="4" t="str">
        <f>IF(ISNUMBER(SEARCH("airDry",$AW1754)),"airDry","")</f>
        <v/>
      </c>
      <c r="BG1754" s="4" t="str">
        <f>IF(ISNUMBER(SEARCH("heatDry",$AY1754)),"heatDry","")</f>
        <v/>
      </c>
      <c r="BH1754" s="4" t="str">
        <f>IF(AND(ISNUMBER(SEARCH("aerobic",$AW1754)),ISNUMBER(SEARCH("anaer",$AW1754))),"Combined Aer and Anaer.","")</f>
        <v/>
      </c>
    </row>
    <row r="1755" spans="1:60" x14ac:dyDescent="0.25">
      <c r="A1755" s="5">
        <v>2154</v>
      </c>
      <c r="B1755" t="s">
        <v>10115</v>
      </c>
      <c r="C1755">
        <v>788</v>
      </c>
      <c r="D1755">
        <v>306.03218032272088</v>
      </c>
      <c r="E1755">
        <v>299.14581284068367</v>
      </c>
      <c r="F1755">
        <v>258.46414412839329</v>
      </c>
      <c r="G1755">
        <v>366.11847727416739</v>
      </c>
      <c r="H1755">
        <v>-137.270988716722</v>
      </c>
      <c r="I1755">
        <v>-138.6372274451102</v>
      </c>
      <c r="J1755">
        <v>-157.41796373941389</v>
      </c>
      <c r="K1755">
        <v>-114.3754426483987</v>
      </c>
      <c r="L1755">
        <v>612.441976342457</v>
      </c>
      <c r="M1755">
        <v>608.87307053130576</v>
      </c>
      <c r="N1755">
        <v>596.39377786348257</v>
      </c>
      <c r="O1755">
        <v>638.88710254659497</v>
      </c>
      <c r="P1755">
        <v>25.037850110737018</v>
      </c>
      <c r="Q1755">
        <v>24.933634059614469</v>
      </c>
      <c r="R1755">
        <v>20.97599244997696</v>
      </c>
      <c r="S1755">
        <v>28.222067453153031</v>
      </c>
      <c r="T1755">
        <v>54950.450491705407</v>
      </c>
      <c r="U1755">
        <v>54950.5435898703</v>
      </c>
      <c r="V1755">
        <v>54912.738487753413</v>
      </c>
      <c r="W1755">
        <v>54988.300329291756</v>
      </c>
      <c r="X1755">
        <v>4277.00261133188</v>
      </c>
      <c r="Y1755">
        <v>4299.699881191631</v>
      </c>
      <c r="Z1755">
        <v>4095.8573817726551</v>
      </c>
      <c r="AA1755">
        <v>4390.4822261944837</v>
      </c>
      <c r="AB1755">
        <v>805.69576037148624</v>
      </c>
      <c r="AC1755">
        <v>794.45452781105769</v>
      </c>
      <c r="AD1755">
        <v>678.05668402606739</v>
      </c>
      <c r="AE1755">
        <v>971.15037438005584</v>
      </c>
      <c r="AF1755">
        <v>56.689837165683343</v>
      </c>
      <c r="AG1755">
        <v>56.359744479045681</v>
      </c>
      <c r="AH1755">
        <v>55.204212425271628</v>
      </c>
      <c r="AI1755">
        <v>59.137356043580652</v>
      </c>
      <c r="AJ1755">
        <v>0.46909795724525161</v>
      </c>
      <c r="AK1755">
        <v>0.46909792620217627</v>
      </c>
      <c r="AL1755">
        <v>0.46908080366349608</v>
      </c>
      <c r="AM1755">
        <v>0.46911482490694112</v>
      </c>
      <c r="AN1755">
        <v>0.955820970449894</v>
      </c>
      <c r="AO1755">
        <v>0.95582097044989422</v>
      </c>
      <c r="AP1755">
        <v>0.95582097044989422</v>
      </c>
      <c r="AQ1755">
        <v>0.95582097044989422</v>
      </c>
      <c r="AR1755">
        <v>11.97377220655361</v>
      </c>
      <c r="AS1755">
        <v>11.97377220655361</v>
      </c>
      <c r="AT1755">
        <v>11.97377220655361</v>
      </c>
      <c r="AU1755">
        <v>11.97377220655361</v>
      </c>
      <c r="AV1755" t="str">
        <f>VLOOKUP(Sheet1[[#This Row],[NPDES ID2]],Combined_Sheet__Major_Only___2[[NPDES ID2]:[ECHO BFR]],3,FALSE)</f>
        <v>ME</v>
      </c>
      <c r="AW1755" t="s">
        <v>54</v>
      </c>
      <c r="AX1755" t="str">
        <f>VLOOKUP(Sheet1[[#This Row],[NPDES ID2]],Combined_Sheet__Major_Only___2[[NPDES ID2]:[ECHO BFR]],27,FALSE)</f>
        <v>-</v>
      </c>
      <c r="AY1755" t="str">
        <f>VLOOKUP(Sheet1[[#This Row],[NPDES ID2]],Combined_Sheet__Major_Only___2[[NPDES ID2]:[ECHO BFR]],28,FALSE)</f>
        <v>-</v>
      </c>
      <c r="AZ1755" t="str">
        <f>VLOOKUP(Sheet1[[#This Row],[NPDES ID2]],Combined_Sheet__Major_Only___2[[NPDES ID2]:[ECHO BFR]],29,FALSE)</f>
        <v>thickening</v>
      </c>
      <c r="BA1755">
        <f>VLOOKUP(Sheet1[[#This Row],[NPDES ID2]],Combined_Sheet__Major_Only___2[[NPDES ID2]:[ECHO BFR]],17,FALSE)</f>
        <v>43.63888</v>
      </c>
      <c r="BB1755">
        <f>VLOOKUP(Sheet1[[#This Row],[NPDES ID2]],Combined_Sheet__Major_Only___2[[NPDES ID2]:[ECHO BFR]],18,FALSE)</f>
        <v>-70.256460000000004</v>
      </c>
      <c r="BC1755" s="2" t="str">
        <f>IF(ISNUMBER(SEARCH("aerobic",$AW1755)),"aerobic","")</f>
        <v/>
      </c>
      <c r="BD1755" s="2" t="str">
        <f>IF(ISNUMBER(SEARCH("anaer",$AW1755)),"anaer","")</f>
        <v/>
      </c>
      <c r="BE1755" s="2" t="str">
        <f>IF(ISNUMBER(SEARCH("thickening",$AZ1755)),"thickening","")</f>
        <v>thickening</v>
      </c>
      <c r="BF1755" s="3" t="str">
        <f>IF(ISNUMBER(SEARCH("airDry",$AW1755)),"airDry","")</f>
        <v/>
      </c>
      <c r="BG1755" s="3" t="str">
        <f>IF(ISNUMBER(SEARCH("heatDry",$AY1755)),"heatDry","")</f>
        <v/>
      </c>
      <c r="BH1755" s="3" t="str">
        <f>IF(AND(ISNUMBER(SEARCH("aerobic",$AW1755)),ISNUMBER(SEARCH("anaer",$AW1755))),"Combined Aer and Anaer.","")</f>
        <v/>
      </c>
    </row>
    <row r="1756" spans="1:60" x14ac:dyDescent="0.25">
      <c r="A1756" s="5">
        <v>1562</v>
      </c>
      <c r="B1756" t="s">
        <v>7349</v>
      </c>
      <c r="C1756">
        <v>88.9</v>
      </c>
      <c r="D1756">
        <v>1135.0080552456291</v>
      </c>
      <c r="E1756">
        <v>1122.73049145399</v>
      </c>
      <c r="F1756">
        <v>789.19566860366808</v>
      </c>
      <c r="G1756">
        <v>1475.3372664809849</v>
      </c>
      <c r="H1756">
        <v>-110.03023158531541</v>
      </c>
      <c r="I1756">
        <v>-111.439739259395</v>
      </c>
      <c r="J1756">
        <v>-130.82113081318801</v>
      </c>
      <c r="K1756">
        <v>-88.514184664649704</v>
      </c>
      <c r="L1756">
        <v>61.716768817366187</v>
      </c>
      <c r="M1756">
        <v>61.495335664964372</v>
      </c>
      <c r="N1756">
        <v>60.720823634837323</v>
      </c>
      <c r="O1756">
        <v>63.357824795063301</v>
      </c>
      <c r="P1756">
        <v>2.0826063547051721</v>
      </c>
      <c r="Q1756">
        <v>2.1026836654222691</v>
      </c>
      <c r="R1756">
        <v>1.7016549577458591</v>
      </c>
      <c r="S1756">
        <v>2.4356215903287701</v>
      </c>
      <c r="T1756">
        <v>54920.583137640839</v>
      </c>
      <c r="U1756">
        <v>54920.676186842218</v>
      </c>
      <c r="V1756">
        <v>54882.890967722189</v>
      </c>
      <c r="W1756">
        <v>54958.413068702401</v>
      </c>
      <c r="X1756">
        <v>3560.6484600203771</v>
      </c>
      <c r="Y1756">
        <v>3573.107988575247</v>
      </c>
      <c r="Z1756">
        <v>3466.018241826574</v>
      </c>
      <c r="AA1756">
        <v>3619.3775620857368</v>
      </c>
      <c r="AB1756">
        <v>545.2787829227176</v>
      </c>
      <c r="AC1756">
        <v>538.79285500681181</v>
      </c>
      <c r="AD1756">
        <v>475.23135181575901</v>
      </c>
      <c r="AE1756">
        <v>629.78018828604775</v>
      </c>
      <c r="AF1756">
        <v>68.034484759308285</v>
      </c>
      <c r="AG1756">
        <v>67.790412586082823</v>
      </c>
      <c r="AH1756">
        <v>66.936572374152178</v>
      </c>
      <c r="AI1756">
        <v>69.843493368889881</v>
      </c>
      <c r="AJ1756">
        <v>0.60762771800461046</v>
      </c>
      <c r="AK1756">
        <v>0.60762771437707253</v>
      </c>
      <c r="AL1756">
        <v>0.60762569817797896</v>
      </c>
      <c r="AM1756">
        <v>0.60762970408828754</v>
      </c>
      <c r="AN1756">
        <v>0.9557984678285546</v>
      </c>
      <c r="AO1756">
        <v>0.9557984678285546</v>
      </c>
      <c r="AP1756">
        <v>0.9557984678285546</v>
      </c>
      <c r="AQ1756">
        <v>0.9557984678285546</v>
      </c>
      <c r="AR1756">
        <v>16.235366177824272</v>
      </c>
      <c r="AS1756">
        <v>16.235366177824272</v>
      </c>
      <c r="AT1756">
        <v>16.235366177824272</v>
      </c>
      <c r="AU1756">
        <v>16.235366177824272</v>
      </c>
      <c r="AV1756" t="str">
        <f>VLOOKUP(Sheet1[[#This Row],[NPDES ID2]],Combined_Sheet__Major_Only___2[[NPDES ID2]:[ECHO BFR]],3,FALSE)</f>
        <v>GA</v>
      </c>
      <c r="AW1756" t="s">
        <v>41</v>
      </c>
      <c r="AX1756" t="str">
        <f>VLOOKUP(Sheet1[[#This Row],[NPDES ID2]],Combined_Sheet__Major_Only___2[[NPDES ID2]:[ECHO BFR]],27,FALSE)</f>
        <v>-</v>
      </c>
      <c r="AY1756" t="str">
        <f>VLOOKUP(Sheet1[[#This Row],[NPDES ID2]],Combined_Sheet__Major_Only___2[[NPDES ID2]:[ECHO BFR]],28,FALSE)</f>
        <v>-</v>
      </c>
      <c r="AZ1756" t="str">
        <f>VLOOKUP(Sheet1[[#This Row],[NPDES ID2]],Combined_Sheet__Major_Only___2[[NPDES ID2]:[ECHO BFR]],29,FALSE)</f>
        <v>thickening</v>
      </c>
      <c r="BA1756">
        <f>VLOOKUP(Sheet1[[#This Row],[NPDES ID2]],Combined_Sheet__Major_Only___2[[NPDES ID2]:[ECHO BFR]],17,FALSE)</f>
        <v>32.857125000000003</v>
      </c>
      <c r="BB1756">
        <f>VLOOKUP(Sheet1[[#This Row],[NPDES ID2]],Combined_Sheet__Major_Only___2[[NPDES ID2]:[ECHO BFR]],18,FALSE)</f>
        <v>-85.177496000000005</v>
      </c>
      <c r="BC1756" s="2" t="str">
        <f>IF(ISNUMBER(SEARCH("aerobic",$AW1756)),"aerobic","")</f>
        <v>aerobic</v>
      </c>
      <c r="BD1756" s="2" t="str">
        <f>IF(ISNUMBER(SEARCH("anaer",$AW1756)),"anaer","")</f>
        <v/>
      </c>
      <c r="BE1756" s="2" t="str">
        <f>IF(ISNUMBER(SEARCH("thickening",$AZ1756)),"thickening","")</f>
        <v>thickening</v>
      </c>
      <c r="BF1756" s="3" t="str">
        <f>IF(ISNUMBER(SEARCH("airDry",$AW1756)),"airDry","")</f>
        <v/>
      </c>
      <c r="BG1756" s="3" t="str">
        <f>IF(ISNUMBER(SEARCH("heatDry",$AY1756)),"heatDry","")</f>
        <v/>
      </c>
      <c r="BH1756" s="3" t="str">
        <f>IF(AND(ISNUMBER(SEARCH("aerobic",$AW1756)),ISNUMBER(SEARCH("anaer",$AW1756))),"Combined Aer and Anaer.","")</f>
        <v/>
      </c>
    </row>
    <row r="1757" spans="1:60" x14ac:dyDescent="0.25">
      <c r="A1757" s="5">
        <v>951</v>
      </c>
      <c r="B1757" t="s">
        <v>4615</v>
      </c>
      <c r="C1757">
        <v>620</v>
      </c>
      <c r="D1757">
        <v>343.21625066756678</v>
      </c>
      <c r="E1757">
        <v>336.1376412214629</v>
      </c>
      <c r="F1757">
        <v>287.29806267722569</v>
      </c>
      <c r="G1757">
        <v>411.23311441225758</v>
      </c>
      <c r="H1757">
        <v>-109.87530306027119</v>
      </c>
      <c r="I1757">
        <v>-111.2576561920341</v>
      </c>
      <c r="J1757">
        <v>-130.6634486699817</v>
      </c>
      <c r="K1757">
        <v>-88.311854751232559</v>
      </c>
      <c r="L1757">
        <v>430.56116059470469</v>
      </c>
      <c r="M1757">
        <v>429.01776005114851</v>
      </c>
      <c r="N1757">
        <v>423.62074577228861</v>
      </c>
      <c r="O1757">
        <v>441.99783937854522</v>
      </c>
      <c r="P1757">
        <v>14.52374117019373</v>
      </c>
      <c r="Q1757">
        <v>14.664039175436701</v>
      </c>
      <c r="R1757">
        <v>11.866553098065619</v>
      </c>
      <c r="S1757">
        <v>16.987448960903169</v>
      </c>
      <c r="T1757">
        <v>54819.144349030583</v>
      </c>
      <c r="U1757">
        <v>54819.237231936713</v>
      </c>
      <c r="V1757">
        <v>54781.519541634661</v>
      </c>
      <c r="W1757">
        <v>54856.90667136608</v>
      </c>
      <c r="X1757">
        <v>3552.9106632386229</v>
      </c>
      <c r="Y1757">
        <v>3565.336436666129</v>
      </c>
      <c r="Z1757">
        <v>3458.581264109092</v>
      </c>
      <c r="AA1757">
        <v>3611.4502860194611</v>
      </c>
      <c r="AB1757">
        <v>543.93875567752661</v>
      </c>
      <c r="AC1757">
        <v>537.47461566081404</v>
      </c>
      <c r="AD1757">
        <v>474.07667490146719</v>
      </c>
      <c r="AE1757">
        <v>628.20792311738262</v>
      </c>
      <c r="AF1757">
        <v>68.058192922196781</v>
      </c>
      <c r="AG1757">
        <v>67.81442669556219</v>
      </c>
      <c r="AH1757">
        <v>66.9610199039398</v>
      </c>
      <c r="AI1757">
        <v>69.86572063158944</v>
      </c>
      <c r="AJ1757">
        <v>0.60791775124425818</v>
      </c>
      <c r="AK1757">
        <v>0.60791772585554504</v>
      </c>
      <c r="AL1757">
        <v>0.60790367895682207</v>
      </c>
      <c r="AM1757">
        <v>0.60793158875766762</v>
      </c>
      <c r="AN1757">
        <v>0.95572187051994262</v>
      </c>
      <c r="AO1757">
        <v>0.95572187051994284</v>
      </c>
      <c r="AP1757">
        <v>0.95572187051994284</v>
      </c>
      <c r="AQ1757">
        <v>0.95572187051994284</v>
      </c>
      <c r="AR1757">
        <v>16.243875389314159</v>
      </c>
      <c r="AS1757">
        <v>16.243875389314169</v>
      </c>
      <c r="AT1757">
        <v>16.243875389314169</v>
      </c>
      <c r="AU1757">
        <v>16.243875389314169</v>
      </c>
      <c r="AV1757" t="str">
        <f>VLOOKUP(Sheet1[[#This Row],[NPDES ID2]],Combined_Sheet__Major_Only___2[[NPDES ID2]:[ECHO BFR]],3,FALSE)</f>
        <v>NC</v>
      </c>
      <c r="AW1757" t="s">
        <v>12185</v>
      </c>
      <c r="AX1757" t="str">
        <f>VLOOKUP(Sheet1[[#This Row],[NPDES ID2]],Combined_Sheet__Major_Only___2[[NPDES ID2]:[ECHO BFR]],27,FALSE)</f>
        <v>-</v>
      </c>
      <c r="AY1757" t="str">
        <f>VLOOKUP(Sheet1[[#This Row],[NPDES ID2]],Combined_Sheet__Major_Only___2[[NPDES ID2]:[ECHO BFR]],28,FALSE)</f>
        <v>-</v>
      </c>
      <c r="AZ1757" t="str">
        <f>VLOOKUP(Sheet1[[#This Row],[NPDES ID2]],Combined_Sheet__Major_Only___2[[NPDES ID2]:[ECHO BFR]],29,FALSE)</f>
        <v>thickening</v>
      </c>
      <c r="BA1757">
        <f>VLOOKUP(Sheet1[[#This Row],[NPDES ID2]],Combined_Sheet__Major_Only___2[[NPDES ID2]:[ECHO BFR]],17,FALSE)</f>
        <v>35.451000000000001</v>
      </c>
      <c r="BB1757">
        <f>VLOOKUP(Sheet1[[#This Row],[NPDES ID2]],Combined_Sheet__Major_Only___2[[NPDES ID2]:[ECHO BFR]],18,FALSE)</f>
        <v>-81.260599999999997</v>
      </c>
      <c r="BC1757" s="2" t="str">
        <f>IF(ISNUMBER(SEARCH("aerobic",$AW1757)),"aerobic","")</f>
        <v/>
      </c>
      <c r="BD1757" s="2" t="str">
        <f>IF(ISNUMBER(SEARCH("anaer",$AW1757)),"anaer","")</f>
        <v>anaer</v>
      </c>
      <c r="BE1757" s="2" t="str">
        <f>IF(ISNUMBER(SEARCH("thickening",$AZ1757)),"thickening","")</f>
        <v>thickening</v>
      </c>
      <c r="BF1757" s="4" t="str">
        <f>IF(ISNUMBER(SEARCH("airDry",$AW1757)),"airDry","")</f>
        <v/>
      </c>
      <c r="BG1757" s="4" t="str">
        <f>IF(ISNUMBER(SEARCH("heatDry",$AY1757)),"heatDry","")</f>
        <v/>
      </c>
      <c r="BH1757" s="4" t="str">
        <f>IF(AND(ISNUMBER(SEARCH("aerobic",$AW1757)),ISNUMBER(SEARCH("anaer",$AW1757))),"Combined Aer and Anaer.","")</f>
        <v/>
      </c>
    </row>
    <row r="1758" spans="1:60" x14ac:dyDescent="0.25">
      <c r="A1758" s="5">
        <v>815</v>
      </c>
      <c r="B1758" t="s">
        <v>3986</v>
      </c>
      <c r="C1758">
        <v>1232.1400000000001</v>
      </c>
      <c r="D1758">
        <v>393.22219316551389</v>
      </c>
      <c r="E1758">
        <v>390.56052619268968</v>
      </c>
      <c r="F1758">
        <v>332.87793132776773</v>
      </c>
      <c r="G1758">
        <v>460.0697682496006</v>
      </c>
      <c r="H1758">
        <v>-113.2525579881066</v>
      </c>
      <c r="I1758">
        <v>-114.56338093433649</v>
      </c>
      <c r="J1758">
        <v>-133.8999301950121</v>
      </c>
      <c r="K1758">
        <v>-91.465646099493284</v>
      </c>
      <c r="L1758">
        <v>830.95950242417473</v>
      </c>
      <c r="M1758">
        <v>827.70390339814958</v>
      </c>
      <c r="N1758">
        <v>816.32282387691521</v>
      </c>
      <c r="O1758">
        <v>855.08000786732691</v>
      </c>
      <c r="P1758">
        <v>28.91197997657272</v>
      </c>
      <c r="Q1758">
        <v>29.134046896832832</v>
      </c>
      <c r="R1758">
        <v>23.714973366698938</v>
      </c>
      <c r="S1758">
        <v>33.561046698101713</v>
      </c>
      <c r="T1758">
        <v>54809.934025121751</v>
      </c>
      <c r="U1758">
        <v>54810.026892928799</v>
      </c>
      <c r="V1758">
        <v>54772.315334031657</v>
      </c>
      <c r="W1758">
        <v>54847.690208796943</v>
      </c>
      <c r="X1758">
        <v>3658.058359630727</v>
      </c>
      <c r="Y1758">
        <v>3671.826145593202</v>
      </c>
      <c r="Z1758">
        <v>3552.2765785422098</v>
      </c>
      <c r="AA1758">
        <v>3723.9192547101429</v>
      </c>
      <c r="AB1758">
        <v>576.07908345896351</v>
      </c>
      <c r="AC1758">
        <v>568.91825320828912</v>
      </c>
      <c r="AD1758">
        <v>500.08218422136389</v>
      </c>
      <c r="AE1758">
        <v>668.46233259348537</v>
      </c>
      <c r="AF1758">
        <v>66.095062269430684</v>
      </c>
      <c r="AG1758">
        <v>65.836505459271379</v>
      </c>
      <c r="AH1758">
        <v>64.930627372081005</v>
      </c>
      <c r="AI1758">
        <v>68.013115218796699</v>
      </c>
      <c r="AJ1758">
        <v>0.58390922744303186</v>
      </c>
      <c r="AK1758">
        <v>0.58390917667119258</v>
      </c>
      <c r="AL1758">
        <v>0.58388124489205229</v>
      </c>
      <c r="AM1758">
        <v>0.58393674393370854</v>
      </c>
      <c r="AN1758">
        <v>0.95571490257612268</v>
      </c>
      <c r="AO1758">
        <v>0.95571490257612313</v>
      </c>
      <c r="AP1758">
        <v>0.95571490257612313</v>
      </c>
      <c r="AQ1758">
        <v>0.95571490257612313</v>
      </c>
      <c r="AR1758">
        <v>15.504914812634951</v>
      </c>
      <c r="AS1758">
        <v>15.504914812634951</v>
      </c>
      <c r="AT1758">
        <v>15.504914812634951</v>
      </c>
      <c r="AU1758">
        <v>15.504914812634951</v>
      </c>
      <c r="AV1758" t="str">
        <f>VLOOKUP(Sheet1[[#This Row],[NPDES ID2]],Combined_Sheet__Major_Only___2[[NPDES ID2]:[ECHO BFR]],3,FALSE)</f>
        <v>TX</v>
      </c>
      <c r="AW1758" t="s">
        <v>12186</v>
      </c>
      <c r="AX1758" t="str">
        <f>VLOOKUP(Sheet1[[#This Row],[NPDES ID2]],Combined_Sheet__Major_Only___2[[NPDES ID2]:[ECHO BFR]],27,FALSE)</f>
        <v>-</v>
      </c>
      <c r="AY1758" t="str">
        <f>VLOOKUP(Sheet1[[#This Row],[NPDES ID2]],Combined_Sheet__Major_Only___2[[NPDES ID2]:[ECHO BFR]],28,FALSE)</f>
        <v>-</v>
      </c>
      <c r="AZ1758" t="str">
        <f>VLOOKUP(Sheet1[[#This Row],[NPDES ID2]],Combined_Sheet__Major_Only___2[[NPDES ID2]:[ECHO BFR]],29,FALSE)</f>
        <v>preliminaryOps, thickening</v>
      </c>
      <c r="BA1758">
        <f>VLOOKUP(Sheet1[[#This Row],[NPDES ID2]],Combined_Sheet__Major_Only___2[[NPDES ID2]:[ECHO BFR]],17,FALSE)</f>
        <v>31.999606</v>
      </c>
      <c r="BB1758">
        <f>VLOOKUP(Sheet1[[#This Row],[NPDES ID2]],Combined_Sheet__Major_Only___2[[NPDES ID2]:[ECHO BFR]],18,FALSE)</f>
        <v>-102.01860000000001</v>
      </c>
      <c r="BC1758" s="2" t="str">
        <f>IF(ISNUMBER(SEARCH("aerobic",$AW1758)),"aerobic","")</f>
        <v>aerobic</v>
      </c>
      <c r="BD1758" s="2" t="str">
        <f>IF(ISNUMBER(SEARCH("anaer",$AW1758)),"anaer","")</f>
        <v>anaer</v>
      </c>
      <c r="BE1758" s="2" t="str">
        <f>IF(ISNUMBER(SEARCH("thickening",$AZ1758)),"thickening","")</f>
        <v>thickening</v>
      </c>
      <c r="BF1758" s="4" t="str">
        <f>IF(ISNUMBER(SEARCH("airDry",$AW1758)),"airDry","")</f>
        <v/>
      </c>
      <c r="BG1758" s="4" t="str">
        <f>IF(ISNUMBER(SEARCH("heatDry",$AY1758)),"heatDry","")</f>
        <v/>
      </c>
      <c r="BH1758" s="4" t="str">
        <f>IF(AND(ISNUMBER(SEARCH("aerobic",$AW1758)),ISNUMBER(SEARCH("anaer",$AW1758))),"Combined Aer and Anaer.","")</f>
        <v>Combined Aer and Anaer.</v>
      </c>
    </row>
    <row r="1759" spans="1:60" x14ac:dyDescent="0.25">
      <c r="A1759" s="5">
        <v>971</v>
      </c>
      <c r="B1759" t="s">
        <v>4713</v>
      </c>
      <c r="C1759">
        <v>584.25</v>
      </c>
      <c r="D1759">
        <v>343.12879739564312</v>
      </c>
      <c r="E1759">
        <v>336.76308638644639</v>
      </c>
      <c r="F1759">
        <v>284.51889775655792</v>
      </c>
      <c r="G1759">
        <v>412.40608597712009</v>
      </c>
      <c r="H1759">
        <v>-108.9865447118825</v>
      </c>
      <c r="I1759">
        <v>-110.33357671981111</v>
      </c>
      <c r="J1759">
        <v>-129.8102177823408</v>
      </c>
      <c r="K1759">
        <v>-87.468645594255079</v>
      </c>
      <c r="L1759">
        <v>408.82671637015233</v>
      </c>
      <c r="M1759">
        <v>407.3958571525319</v>
      </c>
      <c r="N1759">
        <v>402.39230255061642</v>
      </c>
      <c r="O1759">
        <v>419.42954751926891</v>
      </c>
      <c r="P1759">
        <v>13.680068594344631</v>
      </c>
      <c r="Q1759">
        <v>13.819331729909949</v>
      </c>
      <c r="R1759">
        <v>11.165645190790251</v>
      </c>
      <c r="S1759">
        <v>16.032714802963469</v>
      </c>
      <c r="T1759">
        <v>54770.724392112374</v>
      </c>
      <c r="U1759">
        <v>54770.817195640499</v>
      </c>
      <c r="V1759">
        <v>54733.13173898893</v>
      </c>
      <c r="W1759">
        <v>54808.454442654729</v>
      </c>
      <c r="X1759">
        <v>3522.8917032101349</v>
      </c>
      <c r="Y1759">
        <v>3534.9729372445081</v>
      </c>
      <c r="Z1759">
        <v>3431.4870664333689</v>
      </c>
      <c r="AA1759">
        <v>3579.567313027926</v>
      </c>
      <c r="AB1759">
        <v>535.54870583248351</v>
      </c>
      <c r="AC1759">
        <v>529.25565065869046</v>
      </c>
      <c r="AD1759">
        <v>467.22234863273962</v>
      </c>
      <c r="AE1759">
        <v>617.66701076909681</v>
      </c>
      <c r="AF1759">
        <v>68.576771247459931</v>
      </c>
      <c r="AG1759">
        <v>68.336943142666897</v>
      </c>
      <c r="AH1759">
        <v>67.497355218721779</v>
      </c>
      <c r="AI1759">
        <v>70.355058479443741</v>
      </c>
      <c r="AJ1759">
        <v>0.61426204449677446</v>
      </c>
      <c r="AK1759">
        <v>0.61426202060971902</v>
      </c>
      <c r="AL1759">
        <v>0.61424879972184498</v>
      </c>
      <c r="AM1759">
        <v>0.61427506827964651</v>
      </c>
      <c r="AN1759">
        <v>0.95568521451061472</v>
      </c>
      <c r="AO1759">
        <v>0.95568521451061506</v>
      </c>
      <c r="AP1759">
        <v>0.95568521451061506</v>
      </c>
      <c r="AQ1759">
        <v>0.95568521451061506</v>
      </c>
      <c r="AR1759">
        <v>16.43904961257077</v>
      </c>
      <c r="AS1759">
        <v>16.43904961257077</v>
      </c>
      <c r="AT1759">
        <v>16.43904961257077</v>
      </c>
      <c r="AU1759">
        <v>16.43904961257077</v>
      </c>
      <c r="AV1759" t="str">
        <f>VLOOKUP(Sheet1[[#This Row],[NPDES ID2]],Combined_Sheet__Major_Only___2[[NPDES ID2]:[ECHO BFR]],3,FALSE)</f>
        <v>TX</v>
      </c>
      <c r="AW1759" t="s">
        <v>41</v>
      </c>
      <c r="AX1759" t="str">
        <f>VLOOKUP(Sheet1[[#This Row],[NPDES ID2]],Combined_Sheet__Major_Only___2[[NPDES ID2]:[ECHO BFR]],27,FALSE)</f>
        <v>-</v>
      </c>
      <c r="AY1759" t="str">
        <f>VLOOKUP(Sheet1[[#This Row],[NPDES ID2]],Combined_Sheet__Major_Only___2[[NPDES ID2]:[ECHO BFR]],28,FALSE)</f>
        <v>-</v>
      </c>
      <c r="AZ1759" t="str">
        <f>VLOOKUP(Sheet1[[#This Row],[NPDES ID2]],Combined_Sheet__Major_Only___2[[NPDES ID2]:[ECHO BFR]],29,FALSE)</f>
        <v>thickening</v>
      </c>
      <c r="BA1759">
        <f>VLOOKUP(Sheet1[[#This Row],[NPDES ID2]],Combined_Sheet__Major_Only___2[[NPDES ID2]:[ECHO BFR]],17,FALSE)</f>
        <v>29.986443999999999</v>
      </c>
      <c r="BB1759">
        <f>VLOOKUP(Sheet1[[#This Row],[NPDES ID2]],Combined_Sheet__Major_Only___2[[NPDES ID2]:[ECHO BFR]],18,FALSE)</f>
        <v>-95.198138999999998</v>
      </c>
      <c r="BC1759" s="2" t="str">
        <f>IF(ISNUMBER(SEARCH("aerobic",$AW1759)),"aerobic","")</f>
        <v>aerobic</v>
      </c>
      <c r="BD1759" s="2" t="str">
        <f>IF(ISNUMBER(SEARCH("anaer",$AW1759)),"anaer","")</f>
        <v/>
      </c>
      <c r="BE1759" s="2" t="str">
        <f>IF(ISNUMBER(SEARCH("thickening",$AZ1759)),"thickening","")</f>
        <v>thickening</v>
      </c>
      <c r="BF1759" s="4" t="str">
        <f>IF(ISNUMBER(SEARCH("airDry",$AW1759)),"airDry","")</f>
        <v/>
      </c>
      <c r="BG1759" s="4" t="str">
        <f>IF(ISNUMBER(SEARCH("heatDry",$AY1759)),"heatDry","")</f>
        <v/>
      </c>
      <c r="BH1759" s="4" t="str">
        <f>IF(AND(ISNUMBER(SEARCH("aerobic",$AW1759)),ISNUMBER(SEARCH("anaer",$AW1759))),"Combined Aer and Anaer.","")</f>
        <v/>
      </c>
    </row>
    <row r="1760" spans="1:60" x14ac:dyDescent="0.25">
      <c r="A1760" s="5">
        <v>536</v>
      </c>
      <c r="B1760" t="s">
        <v>2642</v>
      </c>
      <c r="C1760">
        <v>272.02</v>
      </c>
      <c r="D1760">
        <v>470.90695733336457</v>
      </c>
      <c r="E1760">
        <v>468.316496575418</v>
      </c>
      <c r="F1760">
        <v>354.78846813027229</v>
      </c>
      <c r="G1760">
        <v>584.60627934795957</v>
      </c>
      <c r="H1760">
        <v>-110.2805208450475</v>
      </c>
      <c r="I1760">
        <v>-111.6932420308278</v>
      </c>
      <c r="J1760">
        <v>-131.0586670965711</v>
      </c>
      <c r="K1760">
        <v>-88.734160034018075</v>
      </c>
      <c r="L1760">
        <v>188.38299428367731</v>
      </c>
      <c r="M1760">
        <v>187.70191326124819</v>
      </c>
      <c r="N1760">
        <v>185.3198882269339</v>
      </c>
      <c r="O1760">
        <v>193.43029413773519</v>
      </c>
      <c r="P1760">
        <v>6.3733233487694436</v>
      </c>
      <c r="Q1760">
        <v>6.4336979783944699</v>
      </c>
      <c r="R1760">
        <v>5.209241725802122</v>
      </c>
      <c r="S1760">
        <v>7.4489223169584573</v>
      </c>
      <c r="T1760">
        <v>54765.522936870548</v>
      </c>
      <c r="U1760">
        <v>54765.615731871592</v>
      </c>
      <c r="V1760">
        <v>54727.9337378809</v>
      </c>
      <c r="W1760">
        <v>54803.249520654608</v>
      </c>
      <c r="X1760">
        <v>3559.2870614328199</v>
      </c>
      <c r="Y1760">
        <v>3571.821241086664</v>
      </c>
      <c r="Z1760">
        <v>3463.9990559101202</v>
      </c>
      <c r="AA1760">
        <v>3618.4404510534582</v>
      </c>
      <c r="AB1760">
        <v>546.32566251479125</v>
      </c>
      <c r="AC1760">
        <v>539.80427215795999</v>
      </c>
      <c r="AD1760">
        <v>475.98903002509468</v>
      </c>
      <c r="AE1760">
        <v>631.27737078326675</v>
      </c>
      <c r="AF1760">
        <v>67.869063330581767</v>
      </c>
      <c r="AG1760">
        <v>67.623775554360918</v>
      </c>
      <c r="AH1760">
        <v>66.765463941745409</v>
      </c>
      <c r="AI1760">
        <v>69.687352053646009</v>
      </c>
      <c r="AJ1760">
        <v>0.60560415882304919</v>
      </c>
      <c r="AK1760">
        <v>0.60560414772096949</v>
      </c>
      <c r="AL1760">
        <v>0.60559798690379163</v>
      </c>
      <c r="AM1760">
        <v>0.60561022768301487</v>
      </c>
      <c r="AN1760">
        <v>0.95568127317280938</v>
      </c>
      <c r="AO1760">
        <v>0.95568127317280926</v>
      </c>
      <c r="AP1760">
        <v>0.95568127317280926</v>
      </c>
      <c r="AQ1760">
        <v>0.95568127317280926</v>
      </c>
      <c r="AR1760">
        <v>16.17298100430099</v>
      </c>
      <c r="AS1760">
        <v>16.17298100430099</v>
      </c>
      <c r="AT1760">
        <v>16.17298100430099</v>
      </c>
      <c r="AU1760">
        <v>16.17298100430099</v>
      </c>
      <c r="AV1760" t="str">
        <f>VLOOKUP(Sheet1[[#This Row],[NPDES ID2]],Combined_Sheet__Major_Only___2[[NPDES ID2]:[ECHO BFR]],3,FALSE)</f>
        <v>TN</v>
      </c>
      <c r="AW1760" t="s">
        <v>41</v>
      </c>
      <c r="AX1760" t="str">
        <f>VLOOKUP(Sheet1[[#This Row],[NPDES ID2]],Combined_Sheet__Major_Only___2[[NPDES ID2]:[ECHO BFR]],27,FALSE)</f>
        <v>-</v>
      </c>
      <c r="AY1760" t="str">
        <f>VLOOKUP(Sheet1[[#This Row],[NPDES ID2]],Combined_Sheet__Major_Only___2[[NPDES ID2]:[ECHO BFR]],28,FALSE)</f>
        <v>-</v>
      </c>
      <c r="AZ1760" t="str">
        <f>VLOOKUP(Sheet1[[#This Row],[NPDES ID2]],Combined_Sheet__Major_Only___2[[NPDES ID2]:[ECHO BFR]],29,FALSE)</f>
        <v>thickening</v>
      </c>
      <c r="BA1760">
        <f>VLOOKUP(Sheet1[[#This Row],[NPDES ID2]],Combined_Sheet__Major_Only___2[[NPDES ID2]:[ECHO BFR]],17,FALSE)</f>
        <v>36.506155999999997</v>
      </c>
      <c r="BB1760">
        <f>VLOOKUP(Sheet1[[#This Row],[NPDES ID2]],Combined_Sheet__Major_Only___2[[NPDES ID2]:[ECHO BFR]],18,FALSE)</f>
        <v>-86.941665999999998</v>
      </c>
      <c r="BC1760" s="2" t="str">
        <f>IF(ISNUMBER(SEARCH("aerobic",$AW1760)),"aerobic","")</f>
        <v>aerobic</v>
      </c>
      <c r="BD1760" s="2" t="str">
        <f>IF(ISNUMBER(SEARCH("anaer",$AW1760)),"anaer","")</f>
        <v/>
      </c>
      <c r="BE1760" s="2" t="str">
        <f>IF(ISNUMBER(SEARCH("thickening",$AZ1760)),"thickening","")</f>
        <v>thickening</v>
      </c>
      <c r="BF1760" s="3" t="str">
        <f>IF(ISNUMBER(SEARCH("airDry",$AW1760)),"airDry","")</f>
        <v/>
      </c>
      <c r="BG1760" s="3" t="str">
        <f>IF(ISNUMBER(SEARCH("heatDry",$AY1760)),"heatDry","")</f>
        <v/>
      </c>
      <c r="BH1760" s="3" t="str">
        <f>IF(AND(ISNUMBER(SEARCH("aerobic",$AW1760)),ISNUMBER(SEARCH("anaer",$AW1760))),"Combined Aer and Anaer.","")</f>
        <v/>
      </c>
    </row>
    <row r="1761" spans="1:60" x14ac:dyDescent="0.25">
      <c r="A1761" s="5">
        <v>1994</v>
      </c>
      <c r="B1761" t="s">
        <v>9390</v>
      </c>
      <c r="C1761">
        <v>1791.61</v>
      </c>
      <c r="D1761">
        <v>464.73043333313649</v>
      </c>
      <c r="E1761">
        <v>462.59560732486818</v>
      </c>
      <c r="F1761">
        <v>390.4015868100027</v>
      </c>
      <c r="G1761">
        <v>539.52773611885698</v>
      </c>
      <c r="H1761">
        <v>-110.4786995881266</v>
      </c>
      <c r="I1761">
        <v>-111.8901363793299</v>
      </c>
      <c r="J1761">
        <v>-131.2234554914499</v>
      </c>
      <c r="K1761">
        <v>-88.764342011714319</v>
      </c>
      <c r="L1761">
        <v>1235.180617749249</v>
      </c>
      <c r="M1761">
        <v>1230.651029256316</v>
      </c>
      <c r="N1761">
        <v>1214.820631883304</v>
      </c>
      <c r="O1761">
        <v>1268.7350581517551</v>
      </c>
      <c r="P1761">
        <v>41.985089440767112</v>
      </c>
      <c r="Q1761">
        <v>42.369630370783</v>
      </c>
      <c r="R1761">
        <v>34.337649069387332</v>
      </c>
      <c r="S1761">
        <v>49.016154217648833</v>
      </c>
      <c r="T1761">
        <v>54752.196888279832</v>
      </c>
      <c r="U1761">
        <v>54752.28966143461</v>
      </c>
      <c r="V1761">
        <v>54714.616538727991</v>
      </c>
      <c r="W1761">
        <v>54789.914590282257</v>
      </c>
      <c r="X1761">
        <v>3574.485295755605</v>
      </c>
      <c r="Y1761">
        <v>3587.2282714867779</v>
      </c>
      <c r="Z1761">
        <v>3477.5090382611338</v>
      </c>
      <c r="AA1761">
        <v>3634.7155239210879</v>
      </c>
      <c r="AB1761">
        <v>551.02970859743391</v>
      </c>
      <c r="AC1761">
        <v>544.41491816538201</v>
      </c>
      <c r="AD1761">
        <v>479.78125417206257</v>
      </c>
      <c r="AE1761">
        <v>637.28366673458936</v>
      </c>
      <c r="AF1761">
        <v>67.568718138549272</v>
      </c>
      <c r="AG1761">
        <v>67.32150411581793</v>
      </c>
      <c r="AH1761">
        <v>66.454632462159452</v>
      </c>
      <c r="AI1761">
        <v>69.40353353430028</v>
      </c>
      <c r="AJ1761">
        <v>0.60193037128730831</v>
      </c>
      <c r="AK1761">
        <v>0.60193029718413471</v>
      </c>
      <c r="AL1761">
        <v>0.60188971174318484</v>
      </c>
      <c r="AM1761">
        <v>0.60197035453407366</v>
      </c>
      <c r="AN1761">
        <v>0.955671172326094</v>
      </c>
      <c r="AO1761">
        <v>0.95567117232609433</v>
      </c>
      <c r="AP1761">
        <v>0.95567117232609433</v>
      </c>
      <c r="AQ1761">
        <v>0.95567117232609433</v>
      </c>
      <c r="AR1761">
        <v>16.05879899629581</v>
      </c>
      <c r="AS1761">
        <v>16.05879899629581</v>
      </c>
      <c r="AT1761">
        <v>16.05879899629581</v>
      </c>
      <c r="AU1761">
        <v>16.05879899629581</v>
      </c>
      <c r="AV1761" t="str">
        <f>VLOOKUP(Sheet1[[#This Row],[NPDES ID2]],Combined_Sheet__Major_Only___2[[NPDES ID2]:[ECHO BFR]],3,FALSE)</f>
        <v>TX</v>
      </c>
      <c r="AW1761" t="s">
        <v>41</v>
      </c>
      <c r="AX1761" t="str">
        <f>VLOOKUP(Sheet1[[#This Row],[NPDES ID2]],Combined_Sheet__Major_Only___2[[NPDES ID2]:[ECHO BFR]],27,FALSE)</f>
        <v>-</v>
      </c>
      <c r="AY1761" t="str">
        <f>VLOOKUP(Sheet1[[#This Row],[NPDES ID2]],Combined_Sheet__Major_Only___2[[NPDES ID2]:[ECHO BFR]],28,FALSE)</f>
        <v>-</v>
      </c>
      <c r="AZ1761" t="str">
        <f>VLOOKUP(Sheet1[[#This Row],[NPDES ID2]],Combined_Sheet__Major_Only___2[[NPDES ID2]:[ECHO BFR]],29,FALSE)</f>
        <v>thickening</v>
      </c>
      <c r="BA1761">
        <f>VLOOKUP(Sheet1[[#This Row],[NPDES ID2]],Combined_Sheet__Major_Only___2[[NPDES ID2]:[ECHO BFR]],17,FALSE)</f>
        <v>30.273900000000001</v>
      </c>
      <c r="BB1761">
        <f>VLOOKUP(Sheet1[[#This Row],[NPDES ID2]],Combined_Sheet__Major_Only___2[[NPDES ID2]:[ECHO BFR]],18,FALSE)</f>
        <v>-95.491900000000001</v>
      </c>
      <c r="BC1761" s="2" t="str">
        <f>IF(ISNUMBER(SEARCH("aerobic",$AW1761)),"aerobic","")</f>
        <v>aerobic</v>
      </c>
      <c r="BD1761" s="2" t="str">
        <f>IF(ISNUMBER(SEARCH("anaer",$AW1761)),"anaer","")</f>
        <v/>
      </c>
      <c r="BE1761" s="2" t="str">
        <f>IF(ISNUMBER(SEARCH("thickening",$AZ1761)),"thickening","")</f>
        <v>thickening</v>
      </c>
      <c r="BF1761" s="3" t="str">
        <f>IF(ISNUMBER(SEARCH("airDry",$AW1761)),"airDry","")</f>
        <v/>
      </c>
      <c r="BG1761" s="3" t="str">
        <f>IF(ISNUMBER(SEARCH("heatDry",$AY1761)),"heatDry","")</f>
        <v/>
      </c>
      <c r="BH1761" s="3" t="str">
        <f>IF(AND(ISNUMBER(SEARCH("aerobic",$AW1761)),ISNUMBER(SEARCH("anaer",$AW1761))),"Combined Aer and Anaer.","")</f>
        <v/>
      </c>
    </row>
    <row r="1762" spans="1:60" x14ac:dyDescent="0.25">
      <c r="A1762" s="5">
        <v>1473</v>
      </c>
      <c r="B1762" t="s">
        <v>6953</v>
      </c>
      <c r="C1762">
        <v>113.24</v>
      </c>
      <c r="D1762">
        <v>909.45656386500752</v>
      </c>
      <c r="E1762">
        <v>901.55321294585792</v>
      </c>
      <c r="F1762">
        <v>640.87515477050886</v>
      </c>
      <c r="G1762">
        <v>1176.0111938413249</v>
      </c>
      <c r="H1762">
        <v>-109.13684742176601</v>
      </c>
      <c r="I1762">
        <v>-110.50806504550449</v>
      </c>
      <c r="J1762">
        <v>-129.96221917504349</v>
      </c>
      <c r="K1762">
        <v>-87.659376694034336</v>
      </c>
      <c r="L1762">
        <v>79.206112149717711</v>
      </c>
      <c r="M1762">
        <v>78.92855578999152</v>
      </c>
      <c r="N1762">
        <v>77.957751791554671</v>
      </c>
      <c r="O1762">
        <v>81.263087866604948</v>
      </c>
      <c r="P1762">
        <v>2.65160784550813</v>
      </c>
      <c r="Q1762">
        <v>2.6785316158361159</v>
      </c>
      <c r="R1762">
        <v>2.1643569212335181</v>
      </c>
      <c r="S1762">
        <v>3.1072158840534989</v>
      </c>
      <c r="T1762">
        <v>54697.082781782337</v>
      </c>
      <c r="U1762">
        <v>54697.175464584958</v>
      </c>
      <c r="V1762">
        <v>54659.539031891261</v>
      </c>
      <c r="W1762">
        <v>54734.76375035588</v>
      </c>
      <c r="X1762">
        <v>3519.6291368727211</v>
      </c>
      <c r="Y1762">
        <v>3531.7092737788598</v>
      </c>
      <c r="Z1762">
        <v>3428.1899455198122</v>
      </c>
      <c r="AA1762">
        <v>3576.3293528592872</v>
      </c>
      <c r="AB1762">
        <v>535.24972533019047</v>
      </c>
      <c r="AC1762">
        <v>528.95399051537345</v>
      </c>
      <c r="AD1762">
        <v>466.9426043387864</v>
      </c>
      <c r="AE1762">
        <v>617.3573189687844</v>
      </c>
      <c r="AF1762">
        <v>68.546759530070403</v>
      </c>
      <c r="AG1762">
        <v>68.30659178960623</v>
      </c>
      <c r="AH1762">
        <v>67.466379991947264</v>
      </c>
      <c r="AI1762">
        <v>70.326867034247854</v>
      </c>
      <c r="AJ1762">
        <v>0.61389484798468463</v>
      </c>
      <c r="AK1762">
        <v>0.61389484337668909</v>
      </c>
      <c r="AL1762">
        <v>0.61389228274030361</v>
      </c>
      <c r="AM1762">
        <v>0.61389737037691616</v>
      </c>
      <c r="AN1762">
        <v>0.95562934812127098</v>
      </c>
      <c r="AO1762">
        <v>0.95562934812127098</v>
      </c>
      <c r="AP1762">
        <v>0.95562934812127098</v>
      </c>
      <c r="AQ1762">
        <v>0.95562934812127098</v>
      </c>
      <c r="AR1762">
        <v>16.428119981332479</v>
      </c>
      <c r="AS1762">
        <v>16.428119981332468</v>
      </c>
      <c r="AT1762">
        <v>16.428119981332468</v>
      </c>
      <c r="AU1762">
        <v>16.428119981332468</v>
      </c>
      <c r="AV1762" t="str">
        <f>VLOOKUP(Sheet1[[#This Row],[NPDES ID2]],Combined_Sheet__Major_Only___2[[NPDES ID2]:[ECHO BFR]],3,FALSE)</f>
        <v>NC</v>
      </c>
      <c r="AW1762" t="s">
        <v>41</v>
      </c>
      <c r="AX1762" t="str">
        <f>VLOOKUP(Sheet1[[#This Row],[NPDES ID2]],Combined_Sheet__Major_Only___2[[NPDES ID2]:[ECHO BFR]],27,FALSE)</f>
        <v>-</v>
      </c>
      <c r="AY1762" t="str">
        <f>VLOOKUP(Sheet1[[#This Row],[NPDES ID2]],Combined_Sheet__Major_Only___2[[NPDES ID2]:[ECHO BFR]],28,FALSE)</f>
        <v>-</v>
      </c>
      <c r="AZ1762" t="str">
        <f>VLOOKUP(Sheet1[[#This Row],[NPDES ID2]],Combined_Sheet__Major_Only___2[[NPDES ID2]:[ECHO BFR]],29,FALSE)</f>
        <v>thickening</v>
      </c>
      <c r="BA1762">
        <f>VLOOKUP(Sheet1[[#This Row],[NPDES ID2]],Combined_Sheet__Major_Only___2[[NPDES ID2]:[ECHO BFR]],17,FALSE)</f>
        <v>35.292000000000002</v>
      </c>
      <c r="BB1762">
        <f>VLOOKUP(Sheet1[[#This Row],[NPDES ID2]],Combined_Sheet__Major_Only___2[[NPDES ID2]:[ECHO BFR]],18,FALSE)</f>
        <v>-78.685541000000001</v>
      </c>
      <c r="BC1762" s="2" t="str">
        <f>IF(ISNUMBER(SEARCH("aerobic",$AW1762)),"aerobic","")</f>
        <v>aerobic</v>
      </c>
      <c r="BD1762" s="2" t="str">
        <f>IF(ISNUMBER(SEARCH("anaer",$AW1762)),"anaer","")</f>
        <v/>
      </c>
      <c r="BE1762" s="2" t="str">
        <f>IF(ISNUMBER(SEARCH("thickening",$AZ1762)),"thickening","")</f>
        <v>thickening</v>
      </c>
      <c r="BF1762" s="4" t="str">
        <f>IF(ISNUMBER(SEARCH("airDry",$AW1762)),"airDry","")</f>
        <v/>
      </c>
      <c r="BG1762" s="4" t="str">
        <f>IF(ISNUMBER(SEARCH("heatDry",$AY1762)),"heatDry","")</f>
        <v/>
      </c>
      <c r="BH1762" s="4" t="str">
        <f>IF(AND(ISNUMBER(SEARCH("aerobic",$AW1762)),ISNUMBER(SEARCH("anaer",$AW1762))),"Combined Aer and Anaer.","")</f>
        <v/>
      </c>
    </row>
    <row r="1763" spans="1:60" x14ac:dyDescent="0.25">
      <c r="A1763" s="5">
        <v>789</v>
      </c>
      <c r="B1763" t="s">
        <v>3864</v>
      </c>
      <c r="C1763">
        <v>1529.54</v>
      </c>
      <c r="D1763">
        <v>425.206470516933</v>
      </c>
      <c r="E1763">
        <v>420.96840320705769</v>
      </c>
      <c r="F1763">
        <v>358.8861916894466</v>
      </c>
      <c r="G1763">
        <v>494.16675854795932</v>
      </c>
      <c r="H1763">
        <v>-110.5752639974919</v>
      </c>
      <c r="I1763">
        <v>-111.9699604798553</v>
      </c>
      <c r="J1763">
        <v>-131.3207198693683</v>
      </c>
      <c r="K1763">
        <v>-88.88390760994487</v>
      </c>
      <c r="L1763">
        <v>1054.1666095368539</v>
      </c>
      <c r="M1763">
        <v>1050.297237597852</v>
      </c>
      <c r="N1763">
        <v>1036.772522164006</v>
      </c>
      <c r="O1763">
        <v>1082.832212141021</v>
      </c>
      <c r="P1763">
        <v>35.844761774121778</v>
      </c>
      <c r="Q1763">
        <v>36.172338562620652</v>
      </c>
      <c r="R1763">
        <v>29.316985389900371</v>
      </c>
      <c r="S1763">
        <v>41.843573176538882</v>
      </c>
      <c r="T1763">
        <v>54672.611502818952</v>
      </c>
      <c r="U1763">
        <v>54672.704145504191</v>
      </c>
      <c r="V1763">
        <v>54635.084003586111</v>
      </c>
      <c r="W1763">
        <v>54710.276161339702</v>
      </c>
      <c r="X1763">
        <v>3570.4300874412688</v>
      </c>
      <c r="Y1763">
        <v>3583.167113157092</v>
      </c>
      <c r="Z1763">
        <v>3473.470874014859</v>
      </c>
      <c r="AA1763">
        <v>3630.6521470172752</v>
      </c>
      <c r="AB1763">
        <v>550.56572739356966</v>
      </c>
      <c r="AC1763">
        <v>543.95193965473823</v>
      </c>
      <c r="AD1763">
        <v>479.3604396848956</v>
      </c>
      <c r="AE1763">
        <v>636.77850805187643</v>
      </c>
      <c r="AF1763">
        <v>67.546418486825573</v>
      </c>
      <c r="AG1763">
        <v>67.298972554876883</v>
      </c>
      <c r="AH1763">
        <v>66.431605403764721</v>
      </c>
      <c r="AI1763">
        <v>69.382562715051051</v>
      </c>
      <c r="AJ1763">
        <v>0.60165761052125599</v>
      </c>
      <c r="AK1763">
        <v>0.60165754744970701</v>
      </c>
      <c r="AL1763">
        <v>0.60162292596785849</v>
      </c>
      <c r="AM1763">
        <v>0.60169171777169317</v>
      </c>
      <c r="AN1763">
        <v>0.95561075239574722</v>
      </c>
      <c r="AO1763">
        <v>0.95561075239574722</v>
      </c>
      <c r="AP1763">
        <v>0.95561075239574722</v>
      </c>
      <c r="AQ1763">
        <v>0.95561075239574722</v>
      </c>
      <c r="AR1763">
        <v>16.050613317062481</v>
      </c>
      <c r="AS1763">
        <v>16.050613317062481</v>
      </c>
      <c r="AT1763">
        <v>16.050613317062481</v>
      </c>
      <c r="AU1763">
        <v>16.050613317062481</v>
      </c>
      <c r="AV1763" t="str">
        <f>VLOOKUP(Sheet1[[#This Row],[NPDES ID2]],Combined_Sheet__Major_Only___2[[NPDES ID2]:[ECHO BFR]],3,FALSE)</f>
        <v>SC</v>
      </c>
      <c r="AW1763" t="s">
        <v>41</v>
      </c>
      <c r="AX1763" t="str">
        <f>VLOOKUP(Sheet1[[#This Row],[NPDES ID2]],Combined_Sheet__Major_Only___2[[NPDES ID2]:[ECHO BFR]],27,FALSE)</f>
        <v>-</v>
      </c>
      <c r="AY1763" t="str">
        <f>VLOOKUP(Sheet1[[#This Row],[NPDES ID2]],Combined_Sheet__Major_Only___2[[NPDES ID2]:[ECHO BFR]],28,FALSE)</f>
        <v>-</v>
      </c>
      <c r="AZ1763" t="str">
        <f>VLOOKUP(Sheet1[[#This Row],[NPDES ID2]],Combined_Sheet__Major_Only___2[[NPDES ID2]:[ECHO BFR]],29,FALSE)</f>
        <v>thickening</v>
      </c>
      <c r="BA1763">
        <f>VLOOKUP(Sheet1[[#This Row],[NPDES ID2]],Combined_Sheet__Major_Only___2[[NPDES ID2]:[ECHO BFR]],17,FALSE)</f>
        <v>34.136389000000001</v>
      </c>
      <c r="BB1763">
        <f>VLOOKUP(Sheet1[[#This Row],[NPDES ID2]],Combined_Sheet__Major_Only___2[[NPDES ID2]:[ECHO BFR]],18,FALSE)</f>
        <v>-79.551389</v>
      </c>
      <c r="BC1763" s="2" t="str">
        <f>IF(ISNUMBER(SEARCH("aerobic",$AW1763)),"aerobic","")</f>
        <v>aerobic</v>
      </c>
      <c r="BD1763" s="2" t="str">
        <f>IF(ISNUMBER(SEARCH("anaer",$AW1763)),"anaer","")</f>
        <v/>
      </c>
      <c r="BE1763" s="2" t="str">
        <f>IF(ISNUMBER(SEARCH("thickening",$AZ1763)),"thickening","")</f>
        <v>thickening</v>
      </c>
      <c r="BF1763" s="4" t="str">
        <f>IF(ISNUMBER(SEARCH("airDry",$AW1763)),"airDry","")</f>
        <v/>
      </c>
      <c r="BG1763" s="4" t="str">
        <f>IF(ISNUMBER(SEARCH("heatDry",$AY1763)),"heatDry","")</f>
        <v/>
      </c>
      <c r="BH1763" s="4" t="str">
        <f>IF(AND(ISNUMBER(SEARCH("aerobic",$AW1763)),ISNUMBER(SEARCH("anaer",$AW1763))),"Combined Aer and Anaer.","")</f>
        <v/>
      </c>
    </row>
    <row r="1764" spans="1:60" x14ac:dyDescent="0.25">
      <c r="A1764" s="5">
        <v>1664</v>
      </c>
      <c r="B1764" t="s">
        <v>7812</v>
      </c>
      <c r="C1764">
        <v>58.3</v>
      </c>
      <c r="D1764">
        <v>1666.8116800569469</v>
      </c>
      <c r="E1764">
        <v>1650.150589335781</v>
      </c>
      <c r="F1764">
        <v>1138.7795397150401</v>
      </c>
      <c r="G1764">
        <v>2180.106029815523</v>
      </c>
      <c r="H1764">
        <v>-109.5045687352615</v>
      </c>
      <c r="I1764">
        <v>-110.89330828997279</v>
      </c>
      <c r="J1764">
        <v>-130.31644116967269</v>
      </c>
      <c r="K1764">
        <v>-88.015724761904849</v>
      </c>
      <c r="L1764">
        <v>40.655506302743532</v>
      </c>
      <c r="M1764">
        <v>40.511678614694631</v>
      </c>
      <c r="N1764">
        <v>40.008601692136672</v>
      </c>
      <c r="O1764">
        <v>41.72143137629741</v>
      </c>
      <c r="P1764">
        <v>1.3653934288767779</v>
      </c>
      <c r="Q1764">
        <v>1.378975681865702</v>
      </c>
      <c r="R1764">
        <v>1.11495260339576</v>
      </c>
      <c r="S1764">
        <v>1.5987233502432401</v>
      </c>
      <c r="T1764">
        <v>54653.176843752473</v>
      </c>
      <c r="U1764">
        <v>54653.26945457721</v>
      </c>
      <c r="V1764">
        <v>54615.662250506401</v>
      </c>
      <c r="W1764">
        <v>54690.82854911637</v>
      </c>
      <c r="X1764">
        <v>3527.4241332949709</v>
      </c>
      <c r="Y1764">
        <v>3539.6256362294348</v>
      </c>
      <c r="Z1764">
        <v>3434.9382449116338</v>
      </c>
      <c r="AA1764">
        <v>3584.793123102274</v>
      </c>
      <c r="AB1764">
        <v>537.93273629257817</v>
      </c>
      <c r="AC1764">
        <v>531.57684920267093</v>
      </c>
      <c r="AD1764">
        <v>469.10252858256939</v>
      </c>
      <c r="AE1764">
        <v>620.78731919804738</v>
      </c>
      <c r="AF1764">
        <v>68.340466286729082</v>
      </c>
      <c r="AG1764">
        <v>68.09871548788449</v>
      </c>
      <c r="AH1764">
        <v>67.253032101180509</v>
      </c>
      <c r="AI1764">
        <v>70.132224993087306</v>
      </c>
      <c r="AJ1764">
        <v>0.61137096483861608</v>
      </c>
      <c r="AK1764">
        <v>0.61137096246767464</v>
      </c>
      <c r="AL1764">
        <v>0.61136964433564833</v>
      </c>
      <c r="AM1764">
        <v>0.6113722632796974</v>
      </c>
      <c r="AN1764">
        <v>0.95559597288914988</v>
      </c>
      <c r="AO1764">
        <v>0.95559597288914988</v>
      </c>
      <c r="AP1764">
        <v>0.95559597288914988</v>
      </c>
      <c r="AQ1764">
        <v>0.95559597288914988</v>
      </c>
      <c r="AR1764">
        <v>16.350529686540391</v>
      </c>
      <c r="AS1764">
        <v>16.350529686540391</v>
      </c>
      <c r="AT1764">
        <v>16.350529686540391</v>
      </c>
      <c r="AU1764">
        <v>16.350529686540391</v>
      </c>
      <c r="AV1764" t="str">
        <f>VLOOKUP(Sheet1[[#This Row],[NPDES ID2]],Combined_Sheet__Major_Only___2[[NPDES ID2]:[ECHO BFR]],3,FALSE)</f>
        <v>TX</v>
      </c>
      <c r="AW1764" t="s">
        <v>41</v>
      </c>
      <c r="AX1764" t="str">
        <f>VLOOKUP(Sheet1[[#This Row],[NPDES ID2]],Combined_Sheet__Major_Only___2[[NPDES ID2]:[ECHO BFR]],27,FALSE)</f>
        <v>other</v>
      </c>
      <c r="AY1764" t="str">
        <f>VLOOKUP(Sheet1[[#This Row],[NPDES ID2]],Combined_Sheet__Major_Only___2[[NPDES ID2]:[ECHO BFR]],28,FALSE)</f>
        <v>-</v>
      </c>
      <c r="AZ1764" t="str">
        <f>VLOOKUP(Sheet1[[#This Row],[NPDES ID2]],Combined_Sheet__Major_Only___2[[NPDES ID2]:[ECHO BFR]],29,FALSE)</f>
        <v>thickening</v>
      </c>
      <c r="BA1764">
        <f>VLOOKUP(Sheet1[[#This Row],[NPDES ID2]],Combined_Sheet__Major_Only___2[[NPDES ID2]:[ECHO BFR]],17,FALSE)</f>
        <v>29.925242000000001</v>
      </c>
      <c r="BB1764">
        <f>VLOOKUP(Sheet1[[#This Row],[NPDES ID2]],Combined_Sheet__Major_Only___2[[NPDES ID2]:[ECHO BFR]],18,FALSE)</f>
        <v>-93.883866999999995</v>
      </c>
      <c r="BC1764" s="2" t="str">
        <f>IF(ISNUMBER(SEARCH("aerobic",$AW1764)),"aerobic","")</f>
        <v>aerobic</v>
      </c>
      <c r="BD1764" s="2" t="str">
        <f>IF(ISNUMBER(SEARCH("anaer",$AW1764)),"anaer","")</f>
        <v/>
      </c>
      <c r="BE1764" s="2" t="str">
        <f>IF(ISNUMBER(SEARCH("thickening",$AZ1764)),"thickening","")</f>
        <v>thickening</v>
      </c>
      <c r="BF1764" s="3" t="str">
        <f>IF(ISNUMBER(SEARCH("airDry",$AW1764)),"airDry","")</f>
        <v/>
      </c>
      <c r="BG1764" s="3" t="str">
        <f>IF(ISNUMBER(SEARCH("heatDry",$AY1764)),"heatDry","")</f>
        <v/>
      </c>
      <c r="BH1764" s="3" t="str">
        <f>IF(AND(ISNUMBER(SEARCH("aerobic",$AW1764)),ISNUMBER(SEARCH("anaer",$AW1764))),"Combined Aer and Anaer.","")</f>
        <v/>
      </c>
    </row>
    <row r="1765" spans="1:60" x14ac:dyDescent="0.25">
      <c r="A1765" s="5">
        <v>72</v>
      </c>
      <c r="B1765" t="s">
        <v>400</v>
      </c>
      <c r="C1765">
        <v>36.43</v>
      </c>
      <c r="D1765">
        <v>2609.4822689195789</v>
      </c>
      <c r="E1765">
        <v>2584.2030406082472</v>
      </c>
      <c r="F1765">
        <v>1759.884614551034</v>
      </c>
      <c r="G1765">
        <v>3426.3237891104059</v>
      </c>
      <c r="H1765">
        <v>-109.5318012307827</v>
      </c>
      <c r="I1765">
        <v>-110.9225214548367</v>
      </c>
      <c r="J1765">
        <v>-130.34296699638679</v>
      </c>
      <c r="K1765">
        <v>-88.043926686217802</v>
      </c>
      <c r="L1765">
        <v>25.399631899317392</v>
      </c>
      <c r="M1765">
        <v>25.309721741726399</v>
      </c>
      <c r="N1765">
        <v>24.995232914683982</v>
      </c>
      <c r="O1765">
        <v>26.065971145173162</v>
      </c>
      <c r="P1765">
        <v>0.85320580503401933</v>
      </c>
      <c r="Q1765">
        <v>0.86168206074445908</v>
      </c>
      <c r="R1765">
        <v>0.6967286031336587</v>
      </c>
      <c r="S1765">
        <v>0.99895775812189946</v>
      </c>
      <c r="T1765">
        <v>54611.810411537757</v>
      </c>
      <c r="U1765">
        <v>54611.902954547782</v>
      </c>
      <c r="V1765">
        <v>54574.323288525389</v>
      </c>
      <c r="W1765">
        <v>54649.434546266959</v>
      </c>
      <c r="X1765">
        <v>3525.425233437576</v>
      </c>
      <c r="Y1765">
        <v>3537.625709630277</v>
      </c>
      <c r="Z1765">
        <v>3432.9382898938811</v>
      </c>
      <c r="AA1765">
        <v>3582.7961243063</v>
      </c>
      <c r="AB1765">
        <v>537.72242758186735</v>
      </c>
      <c r="AC1765">
        <v>531.3671222387627</v>
      </c>
      <c r="AD1765">
        <v>468.90792349564259</v>
      </c>
      <c r="AE1765">
        <v>620.5654478640829</v>
      </c>
      <c r="AF1765">
        <v>68.327413132294055</v>
      </c>
      <c r="AG1765">
        <v>68.085557826769275</v>
      </c>
      <c r="AH1765">
        <v>67.23953507460034</v>
      </c>
      <c r="AI1765">
        <v>70.119914015172284</v>
      </c>
      <c r="AJ1765">
        <v>0.61121127126538521</v>
      </c>
      <c r="AK1765">
        <v>0.61121126978472295</v>
      </c>
      <c r="AL1765">
        <v>0.61121044645199052</v>
      </c>
      <c r="AM1765">
        <v>0.61121208229771418</v>
      </c>
      <c r="AN1765">
        <v>0.95556448210050415</v>
      </c>
      <c r="AO1765">
        <v>0.95556448210050438</v>
      </c>
      <c r="AP1765">
        <v>0.95556448210050438</v>
      </c>
      <c r="AQ1765">
        <v>0.95556448210050438</v>
      </c>
      <c r="AR1765">
        <v>16.345634570952971</v>
      </c>
      <c r="AS1765">
        <v>16.345634570952971</v>
      </c>
      <c r="AT1765">
        <v>16.345634570952971</v>
      </c>
      <c r="AU1765">
        <v>16.345634570952971</v>
      </c>
      <c r="AV1765" t="str">
        <f>VLOOKUP(Sheet1[[#This Row],[NPDES ID2]],Combined_Sheet__Major_Only___2[[NPDES ID2]:[ECHO BFR]],3,FALSE)</f>
        <v>PR</v>
      </c>
      <c r="AW1765" t="s">
        <v>41</v>
      </c>
      <c r="AX1765" t="str">
        <f>VLOOKUP(Sheet1[[#This Row],[NPDES ID2]],Combined_Sheet__Major_Only___2[[NPDES ID2]:[ECHO BFR]],27,FALSE)</f>
        <v>-</v>
      </c>
      <c r="AY1765" t="str">
        <f>VLOOKUP(Sheet1[[#This Row],[NPDES ID2]],Combined_Sheet__Major_Only___2[[NPDES ID2]:[ECHO BFR]],28,FALSE)</f>
        <v>-</v>
      </c>
      <c r="AZ1765" t="str">
        <f>VLOOKUP(Sheet1[[#This Row],[NPDES ID2]],Combined_Sheet__Major_Only___2[[NPDES ID2]:[ECHO BFR]],29,FALSE)</f>
        <v>thickening, preliminaryOps</v>
      </c>
      <c r="BA1765">
        <f>VLOOKUP(Sheet1[[#This Row],[NPDES ID2]],Combined_Sheet__Major_Only___2[[NPDES ID2]:[ECHO BFR]],17,FALSE)</f>
        <v>18.00601</v>
      </c>
      <c r="BB1765">
        <f>VLOOKUP(Sheet1[[#This Row],[NPDES ID2]],Combined_Sheet__Major_Only___2[[NPDES ID2]:[ECHO BFR]],18,FALSE)</f>
        <v>-65.902722999999995</v>
      </c>
      <c r="BC1765" s="2" t="str">
        <f>IF(ISNUMBER(SEARCH("aerobic",$AW1765)),"aerobic","")</f>
        <v>aerobic</v>
      </c>
      <c r="BD1765" s="2" t="str">
        <f>IF(ISNUMBER(SEARCH("anaer",$AW1765)),"anaer","")</f>
        <v/>
      </c>
      <c r="BE1765" s="2" t="str">
        <f>IF(ISNUMBER(SEARCH("thickening",$AZ1765)),"thickening","")</f>
        <v>thickening</v>
      </c>
      <c r="BF1765" s="3" t="str">
        <f>IF(ISNUMBER(SEARCH("airDry",$AW1765)),"airDry","")</f>
        <v/>
      </c>
      <c r="BG1765" s="3" t="str">
        <f>IF(ISNUMBER(SEARCH("heatDry",$AY1765)),"heatDry","")</f>
        <v/>
      </c>
      <c r="BH1765" s="3" t="str">
        <f>IF(AND(ISNUMBER(SEARCH("aerobic",$AW1765)),ISNUMBER(SEARCH("anaer",$AW1765))),"Combined Aer and Anaer.","")</f>
        <v/>
      </c>
    </row>
    <row r="1766" spans="1:60" x14ac:dyDescent="0.25">
      <c r="A1766" s="5">
        <v>227</v>
      </c>
      <c r="B1766" t="s">
        <v>1188</v>
      </c>
      <c r="C1766">
        <v>2535.33</v>
      </c>
      <c r="D1766">
        <v>588.60294461319131</v>
      </c>
      <c r="E1766">
        <v>583.80522305237878</v>
      </c>
      <c r="F1766">
        <v>480.77556024309371</v>
      </c>
      <c r="G1766">
        <v>684.11950975989248</v>
      </c>
      <c r="H1766">
        <v>-110.57890429075221</v>
      </c>
      <c r="I1766">
        <v>-112.02779468291639</v>
      </c>
      <c r="J1766">
        <v>-131.3070049614094</v>
      </c>
      <c r="K1766">
        <v>-88.781334034716267</v>
      </c>
      <c r="L1766">
        <v>1744.0144266524239</v>
      </c>
      <c r="M1766">
        <v>1737.5738669912359</v>
      </c>
      <c r="N1766">
        <v>1715.0727274951969</v>
      </c>
      <c r="O1766">
        <v>1791.716040460647</v>
      </c>
      <c r="P1766">
        <v>59.419501448251907</v>
      </c>
      <c r="Q1766">
        <v>59.954474615320748</v>
      </c>
      <c r="R1766">
        <v>48.611229644434843</v>
      </c>
      <c r="S1766">
        <v>69.33194711342172</v>
      </c>
      <c r="T1766">
        <v>54555.587613607953</v>
      </c>
      <c r="U1766">
        <v>54555.680064448272</v>
      </c>
      <c r="V1766">
        <v>54518.137826505808</v>
      </c>
      <c r="W1766">
        <v>54593.174275967896</v>
      </c>
      <c r="X1766">
        <v>3569.6347819268208</v>
      </c>
      <c r="Y1766">
        <v>3582.4378549642711</v>
      </c>
      <c r="Z1766">
        <v>3472.1518222613909</v>
      </c>
      <c r="AA1766">
        <v>3630.1939970365979</v>
      </c>
      <c r="AB1766">
        <v>551.47034154040773</v>
      </c>
      <c r="AC1766">
        <v>544.83140927701834</v>
      </c>
      <c r="AD1766">
        <v>480.01140787722068</v>
      </c>
      <c r="AE1766">
        <v>638.07991826959551</v>
      </c>
      <c r="AF1766">
        <v>67.419862578056879</v>
      </c>
      <c r="AG1766">
        <v>67.171690648102683</v>
      </c>
      <c r="AH1766">
        <v>66.300581901099861</v>
      </c>
      <c r="AI1766">
        <v>69.262872019354546</v>
      </c>
      <c r="AJ1766">
        <v>0.6001097026487876</v>
      </c>
      <c r="AK1766">
        <v>0.60010959730421576</v>
      </c>
      <c r="AL1766">
        <v>0.60005226836476189</v>
      </c>
      <c r="AM1766">
        <v>0.6001661834488452</v>
      </c>
      <c r="AN1766">
        <v>0.95552161001348612</v>
      </c>
      <c r="AO1766">
        <v>0.9555216100134859</v>
      </c>
      <c r="AP1766">
        <v>0.9555216100134859</v>
      </c>
      <c r="AQ1766">
        <v>0.9555216100134859</v>
      </c>
      <c r="AR1766">
        <v>16.00222310799904</v>
      </c>
      <c r="AS1766">
        <v>16.00222310799904</v>
      </c>
      <c r="AT1766">
        <v>16.00222310799904</v>
      </c>
      <c r="AU1766">
        <v>16.00222310799904</v>
      </c>
      <c r="AV1766" t="str">
        <f>VLOOKUP(Sheet1[[#This Row],[NPDES ID2]],Combined_Sheet__Major_Only___2[[NPDES ID2]:[ECHO BFR]],3,FALSE)</f>
        <v>TX</v>
      </c>
      <c r="AW1766" t="s">
        <v>41</v>
      </c>
      <c r="AX1766" t="str">
        <f>VLOOKUP(Sheet1[[#This Row],[NPDES ID2]],Combined_Sheet__Major_Only___2[[NPDES ID2]:[ECHO BFR]],27,FALSE)</f>
        <v>-</v>
      </c>
      <c r="AY1766" t="str">
        <f>VLOOKUP(Sheet1[[#This Row],[NPDES ID2]],Combined_Sheet__Major_Only___2[[NPDES ID2]:[ECHO BFR]],28,FALSE)</f>
        <v>-</v>
      </c>
      <c r="AZ1766" t="str">
        <f>VLOOKUP(Sheet1[[#This Row],[NPDES ID2]],Combined_Sheet__Major_Only___2[[NPDES ID2]:[ECHO BFR]],29,FALSE)</f>
        <v>thickening</v>
      </c>
      <c r="BA1766">
        <f>VLOOKUP(Sheet1[[#This Row],[NPDES ID2]],Combined_Sheet__Major_Only___2[[NPDES ID2]:[ECHO BFR]],17,FALSE)</f>
        <v>33.021059000000001</v>
      </c>
      <c r="BB1766">
        <f>VLOOKUP(Sheet1[[#This Row],[NPDES ID2]],Combined_Sheet__Major_Only___2[[NPDES ID2]:[ECHO BFR]],18,FALSE)</f>
        <v>-97.214585</v>
      </c>
      <c r="BC1766" s="2" t="str">
        <f>IF(ISNUMBER(SEARCH("aerobic",$AW1766)),"aerobic","")</f>
        <v>aerobic</v>
      </c>
      <c r="BD1766" s="2" t="str">
        <f>IF(ISNUMBER(SEARCH("anaer",$AW1766)),"anaer","")</f>
        <v/>
      </c>
      <c r="BE1766" s="2" t="str">
        <f>IF(ISNUMBER(SEARCH("thickening",$AZ1766)),"thickening","")</f>
        <v>thickening</v>
      </c>
      <c r="BF1766" s="4" t="str">
        <f>IF(ISNUMBER(SEARCH("airDry",$AW1766)),"airDry","")</f>
        <v/>
      </c>
      <c r="BG1766" s="4" t="str">
        <f>IF(ISNUMBER(SEARCH("heatDry",$AY1766)),"heatDry","")</f>
        <v/>
      </c>
      <c r="BH1766" s="4" t="str">
        <f>IF(AND(ISNUMBER(SEARCH("aerobic",$AW1766)),ISNUMBER(SEARCH("anaer",$AW1766))),"Combined Aer and Anaer.","")</f>
        <v/>
      </c>
    </row>
    <row r="1767" spans="1:60" x14ac:dyDescent="0.25">
      <c r="A1767" s="5">
        <v>814</v>
      </c>
      <c r="B1767" t="s">
        <v>3983</v>
      </c>
      <c r="C1767">
        <v>1262.8800000000001</v>
      </c>
      <c r="D1767">
        <v>358.06729895746031</v>
      </c>
      <c r="E1767">
        <v>355.61731482784649</v>
      </c>
      <c r="F1767">
        <v>302.04010456005989</v>
      </c>
      <c r="G1767">
        <v>420.98055364811569</v>
      </c>
      <c r="H1767">
        <v>-138.8055264559909</v>
      </c>
      <c r="I1767">
        <v>-140.2122770702525</v>
      </c>
      <c r="J1767">
        <v>-158.89528053709071</v>
      </c>
      <c r="K1767">
        <v>-115.7917581410766</v>
      </c>
      <c r="L1767">
        <v>944.96113448636697</v>
      </c>
      <c r="M1767">
        <v>939.28127743501227</v>
      </c>
      <c r="N1767">
        <v>919.42470000974072</v>
      </c>
      <c r="O1767">
        <v>987.04355805502837</v>
      </c>
      <c r="P1767">
        <v>39.180711278541978</v>
      </c>
      <c r="Q1767">
        <v>38.989309630607963</v>
      </c>
      <c r="R1767">
        <v>32.884401037571287</v>
      </c>
      <c r="S1767">
        <v>44.065237646945413</v>
      </c>
      <c r="T1767">
        <v>54541.95677575982</v>
      </c>
      <c r="U1767">
        <v>54542.04920425421</v>
      </c>
      <c r="V1767">
        <v>54504.516040497081</v>
      </c>
      <c r="W1767">
        <v>54579.534353196788</v>
      </c>
      <c r="X1767">
        <v>4303.2307039929592</v>
      </c>
      <c r="Y1767">
        <v>4326.7284570187712</v>
      </c>
      <c r="Z1767">
        <v>4115.5035289576072</v>
      </c>
      <c r="AA1767">
        <v>4420.9904461487858</v>
      </c>
      <c r="AB1767">
        <v>826.16257281231071</v>
      </c>
      <c r="AC1767">
        <v>814.70964319288214</v>
      </c>
      <c r="AD1767">
        <v>692.75220998186126</v>
      </c>
      <c r="AE1767">
        <v>1000.402826758217</v>
      </c>
      <c r="AF1767">
        <v>55.928629872450053</v>
      </c>
      <c r="AG1767">
        <v>55.592872808501831</v>
      </c>
      <c r="AH1767">
        <v>54.416993743959829</v>
      </c>
      <c r="AI1767">
        <v>58.41878798637434</v>
      </c>
      <c r="AJ1767">
        <v>0.45982352780103619</v>
      </c>
      <c r="AK1767">
        <v>0.4598234783057828</v>
      </c>
      <c r="AL1767">
        <v>0.4597963186143384</v>
      </c>
      <c r="AM1767">
        <v>0.45985028415459278</v>
      </c>
      <c r="AN1767">
        <v>0.95551120350281982</v>
      </c>
      <c r="AO1767">
        <v>0.95551120350281959</v>
      </c>
      <c r="AP1767">
        <v>0.95551120350281959</v>
      </c>
      <c r="AQ1767">
        <v>0.95551120350281959</v>
      </c>
      <c r="AR1767">
        <v>11.68815363232163</v>
      </c>
      <c r="AS1767">
        <v>11.688153632321621</v>
      </c>
      <c r="AT1767">
        <v>11.688153632321621</v>
      </c>
      <c r="AU1767">
        <v>11.688153632321621</v>
      </c>
      <c r="AV1767" t="str">
        <f>VLOOKUP(Sheet1[[#This Row],[NPDES ID2]],Combined_Sheet__Major_Only___2[[NPDES ID2]:[ECHO BFR]],3,FALSE)</f>
        <v>NY</v>
      </c>
      <c r="AW1767" t="s">
        <v>54</v>
      </c>
      <c r="AX1767" t="str">
        <f>VLOOKUP(Sheet1[[#This Row],[NPDES ID2]],Combined_Sheet__Major_Only___2[[NPDES ID2]:[ECHO BFR]],27,FALSE)</f>
        <v>-</v>
      </c>
      <c r="AY1767" t="str">
        <f>VLOOKUP(Sheet1[[#This Row],[NPDES ID2]],Combined_Sheet__Major_Only___2[[NPDES ID2]:[ECHO BFR]],28,FALSE)</f>
        <v>-</v>
      </c>
      <c r="AZ1767" t="str">
        <f>VLOOKUP(Sheet1[[#This Row],[NPDES ID2]],Combined_Sheet__Major_Only___2[[NPDES ID2]:[ECHO BFR]],29,FALSE)</f>
        <v>thickening</v>
      </c>
      <c r="BA1767">
        <f>VLOOKUP(Sheet1[[#This Row],[NPDES ID2]],Combined_Sheet__Major_Only___2[[NPDES ID2]:[ECHO BFR]],17,FALSE)</f>
        <v>41.311610999999999</v>
      </c>
      <c r="BB1767">
        <f>VLOOKUP(Sheet1[[#This Row],[NPDES ID2]],Combined_Sheet__Major_Only___2[[NPDES ID2]:[ECHO BFR]],18,FALSE)</f>
        <v>-74.142278000000005</v>
      </c>
      <c r="BC1767" s="2" t="str">
        <f>IF(ISNUMBER(SEARCH("aerobic",$AW1767)),"aerobic","")</f>
        <v/>
      </c>
      <c r="BD1767" s="2" t="str">
        <f>IF(ISNUMBER(SEARCH("anaer",$AW1767)),"anaer","")</f>
        <v/>
      </c>
      <c r="BE1767" s="2" t="str">
        <f>IF(ISNUMBER(SEARCH("thickening",$AZ1767)),"thickening","")</f>
        <v>thickening</v>
      </c>
      <c r="BF1767" s="3" t="str">
        <f>IF(ISNUMBER(SEARCH("airDry",$AW1767)),"airDry","")</f>
        <v/>
      </c>
      <c r="BG1767" s="3" t="str">
        <f>IF(ISNUMBER(SEARCH("heatDry",$AY1767)),"heatDry","")</f>
        <v/>
      </c>
      <c r="BH1767" s="3" t="str">
        <f>IF(AND(ISNUMBER(SEARCH("aerobic",$AW1767)),ISNUMBER(SEARCH("anaer",$AW1767))),"Combined Aer and Anaer.","")</f>
        <v/>
      </c>
    </row>
    <row r="1768" spans="1:60" x14ac:dyDescent="0.25">
      <c r="A1768" s="5">
        <v>896</v>
      </c>
      <c r="B1768" t="s">
        <v>4366</v>
      </c>
      <c r="C1768">
        <v>768</v>
      </c>
      <c r="D1768">
        <v>349.26252988288661</v>
      </c>
      <c r="E1768">
        <v>340.7554963417582</v>
      </c>
      <c r="F1768">
        <v>294.17774430113951</v>
      </c>
      <c r="G1768">
        <v>414.84167738693333</v>
      </c>
      <c r="H1768">
        <v>-112.4402592428262</v>
      </c>
      <c r="I1768">
        <v>-113.7433930255517</v>
      </c>
      <c r="J1768">
        <v>-133.12687983080451</v>
      </c>
      <c r="K1768">
        <v>-90.742216396342968</v>
      </c>
      <c r="L1768">
        <v>521.89207053414987</v>
      </c>
      <c r="M1768">
        <v>519.89307507073272</v>
      </c>
      <c r="N1768">
        <v>512.90337165914605</v>
      </c>
      <c r="O1768">
        <v>536.70421864148113</v>
      </c>
      <c r="P1768">
        <v>18.013525009999039</v>
      </c>
      <c r="Q1768">
        <v>18.16107703424332</v>
      </c>
      <c r="R1768">
        <v>14.7607507127601</v>
      </c>
      <c r="S1768">
        <v>20.950590390946349</v>
      </c>
      <c r="T1768">
        <v>54528.319172511452</v>
      </c>
      <c r="U1768">
        <v>54528.411578648818</v>
      </c>
      <c r="V1768">
        <v>54490.887493580813</v>
      </c>
      <c r="W1768">
        <v>54565.887660516288</v>
      </c>
      <c r="X1768">
        <v>3611.6817664312048</v>
      </c>
      <c r="Y1768">
        <v>3625.0219078597302</v>
      </c>
      <c r="Z1768">
        <v>3509.477592450161</v>
      </c>
      <c r="AA1768">
        <v>3675.2622854424089</v>
      </c>
      <c r="AB1768">
        <v>564.53080616306784</v>
      </c>
      <c r="AC1768">
        <v>557.59517877948815</v>
      </c>
      <c r="AD1768">
        <v>490.58710105150482</v>
      </c>
      <c r="AE1768">
        <v>654.2598372157579</v>
      </c>
      <c r="AF1768">
        <v>66.597785532849741</v>
      </c>
      <c r="AG1768">
        <v>66.342942323734832</v>
      </c>
      <c r="AH1768">
        <v>65.45061368398143</v>
      </c>
      <c r="AI1768">
        <v>68.487624738637393</v>
      </c>
      <c r="AJ1768">
        <v>0.59005608611176119</v>
      </c>
      <c r="AK1768">
        <v>0.5900560546810627</v>
      </c>
      <c r="AL1768">
        <v>0.59003869017021648</v>
      </c>
      <c r="AM1768">
        <v>0.59007319195402552</v>
      </c>
      <c r="AN1768">
        <v>0.95550078695274121</v>
      </c>
      <c r="AO1768">
        <v>0.9555007869527411</v>
      </c>
      <c r="AP1768">
        <v>0.9555007869527411</v>
      </c>
      <c r="AQ1768">
        <v>0.9555007869527411</v>
      </c>
      <c r="AR1768">
        <v>15.694349693367389</v>
      </c>
      <c r="AS1768">
        <v>15.694349693367389</v>
      </c>
      <c r="AT1768">
        <v>15.694349693367389</v>
      </c>
      <c r="AU1768">
        <v>15.694349693367389</v>
      </c>
      <c r="AV1768" t="str">
        <f>VLOOKUP(Sheet1[[#This Row],[NPDES ID2]],Combined_Sheet__Major_Only___2[[NPDES ID2]:[ECHO BFR]],3,FALSE)</f>
        <v>TX</v>
      </c>
      <c r="AW1768" t="s">
        <v>12186</v>
      </c>
      <c r="AX1768" t="str">
        <f>VLOOKUP(Sheet1[[#This Row],[NPDES ID2]],Combined_Sheet__Major_Only___2[[NPDES ID2]:[ECHO BFR]],27,FALSE)</f>
        <v>-</v>
      </c>
      <c r="AY1768" t="str">
        <f>VLOOKUP(Sheet1[[#This Row],[NPDES ID2]],Combined_Sheet__Major_Only___2[[NPDES ID2]:[ECHO BFR]],28,FALSE)</f>
        <v>-</v>
      </c>
      <c r="AZ1768" t="str">
        <f>VLOOKUP(Sheet1[[#This Row],[NPDES ID2]],Combined_Sheet__Major_Only___2[[NPDES ID2]:[ECHO BFR]],29,FALSE)</f>
        <v>preliminaryOps, thickening</v>
      </c>
      <c r="BA1768">
        <f>VLOOKUP(Sheet1[[#This Row],[NPDES ID2]],Combined_Sheet__Major_Only___2[[NPDES ID2]:[ECHO BFR]],17,FALSE)</f>
        <v>31.738899</v>
      </c>
      <c r="BB1768">
        <f>VLOOKUP(Sheet1[[#This Row],[NPDES ID2]],Combined_Sheet__Major_Only___2[[NPDES ID2]:[ECHO BFR]],18,FALSE)</f>
        <v>-94.160246999999998</v>
      </c>
      <c r="BC1768" s="2" t="str">
        <f>IF(ISNUMBER(SEARCH("aerobic",$AW1768)),"aerobic","")</f>
        <v>aerobic</v>
      </c>
      <c r="BD1768" s="2" t="str">
        <f>IF(ISNUMBER(SEARCH("anaer",$AW1768)),"anaer","")</f>
        <v>anaer</v>
      </c>
      <c r="BE1768" s="2" t="str">
        <f>IF(ISNUMBER(SEARCH("thickening",$AZ1768)),"thickening","")</f>
        <v>thickening</v>
      </c>
      <c r="BF1768" s="3" t="str">
        <f>IF(ISNUMBER(SEARCH("airDry",$AW1768)),"airDry","")</f>
        <v/>
      </c>
      <c r="BG1768" s="3" t="str">
        <f>IF(ISNUMBER(SEARCH("heatDry",$AY1768)),"heatDry","")</f>
        <v/>
      </c>
      <c r="BH1768" s="3" t="str">
        <f>IF(AND(ISNUMBER(SEARCH("aerobic",$AW1768)),ISNUMBER(SEARCH("anaer",$AW1768))),"Combined Aer and Anaer.","")</f>
        <v>Combined Aer and Anaer.</v>
      </c>
    </row>
    <row r="1769" spans="1:60" x14ac:dyDescent="0.25">
      <c r="A1769" s="5">
        <v>331</v>
      </c>
      <c r="B1769" t="s">
        <v>1680</v>
      </c>
      <c r="C1769">
        <v>1068.55</v>
      </c>
      <c r="D1769">
        <v>366.15303425889732</v>
      </c>
      <c r="E1769">
        <v>361.55005783742303</v>
      </c>
      <c r="F1769">
        <v>311.77330586492059</v>
      </c>
      <c r="G1769">
        <v>431.85454966352802</v>
      </c>
      <c r="H1769">
        <v>-110.7264616665978</v>
      </c>
      <c r="I1769">
        <v>-112.0922035331787</v>
      </c>
      <c r="J1769">
        <v>-131.47389015775241</v>
      </c>
      <c r="K1769">
        <v>-89.076486143856044</v>
      </c>
      <c r="L1769">
        <v>736.15257685060669</v>
      </c>
      <c r="M1769">
        <v>733.44738879438273</v>
      </c>
      <c r="N1769">
        <v>723.98978979446497</v>
      </c>
      <c r="O1769">
        <v>756.1958917797632</v>
      </c>
      <c r="P1769">
        <v>25.042574857066121</v>
      </c>
      <c r="Q1769">
        <v>25.27080959433621</v>
      </c>
      <c r="R1769">
        <v>20.483081104410751</v>
      </c>
      <c r="S1769">
        <v>29.229921037952661</v>
      </c>
      <c r="T1769">
        <v>54512.450375871987</v>
      </c>
      <c r="U1769">
        <v>54512.542755994582</v>
      </c>
      <c r="V1769">
        <v>54475.029234943497</v>
      </c>
      <c r="W1769">
        <v>54550.008287359313</v>
      </c>
      <c r="X1769">
        <v>3561.4108245325392</v>
      </c>
      <c r="Y1769">
        <v>3574.1255730205471</v>
      </c>
      <c r="Z1769">
        <v>3464.578362323884</v>
      </c>
      <c r="AA1769">
        <v>3621.5573306087758</v>
      </c>
      <c r="AB1769">
        <v>549.37588196424224</v>
      </c>
      <c r="AC1769">
        <v>542.76995285731823</v>
      </c>
      <c r="AD1769">
        <v>478.30494806205252</v>
      </c>
      <c r="AE1769">
        <v>635.4388887389066</v>
      </c>
      <c r="AF1769">
        <v>67.517832003544029</v>
      </c>
      <c r="AG1769">
        <v>67.270059273053832</v>
      </c>
      <c r="AH1769">
        <v>66.4021034089062</v>
      </c>
      <c r="AI1769">
        <v>69.355713477293804</v>
      </c>
      <c r="AJ1769">
        <v>0.60130795203571008</v>
      </c>
      <c r="AK1769">
        <v>0.60130790821817248</v>
      </c>
      <c r="AL1769">
        <v>0.60128375989019234</v>
      </c>
      <c r="AM1769">
        <v>0.60133174104103493</v>
      </c>
      <c r="AN1769">
        <v>0.95548866005096389</v>
      </c>
      <c r="AO1769">
        <v>0.955488660050964</v>
      </c>
      <c r="AP1769">
        <v>0.955488660050964</v>
      </c>
      <c r="AQ1769">
        <v>0.955488660050964</v>
      </c>
      <c r="AR1769">
        <v>16.04021674242037</v>
      </c>
      <c r="AS1769">
        <v>16.04021674242037</v>
      </c>
      <c r="AT1769">
        <v>16.04021674242037</v>
      </c>
      <c r="AU1769">
        <v>16.04021674242037</v>
      </c>
      <c r="AV1769" t="str">
        <f>VLOOKUP(Sheet1[[#This Row],[NPDES ID2]],Combined_Sheet__Major_Only___2[[NPDES ID2]:[ECHO BFR]],3,FALSE)</f>
        <v>TN</v>
      </c>
      <c r="AW1769" t="s">
        <v>41</v>
      </c>
      <c r="AX1769" t="str">
        <f>VLOOKUP(Sheet1[[#This Row],[NPDES ID2]],Combined_Sheet__Major_Only___2[[NPDES ID2]:[ECHO BFR]],27,FALSE)</f>
        <v>-</v>
      </c>
      <c r="AY1769" t="str">
        <f>VLOOKUP(Sheet1[[#This Row],[NPDES ID2]],Combined_Sheet__Major_Only___2[[NPDES ID2]:[ECHO BFR]],28,FALSE)</f>
        <v>-</v>
      </c>
      <c r="AZ1769" t="str">
        <f>VLOOKUP(Sheet1[[#This Row],[NPDES ID2]],Combined_Sheet__Major_Only___2[[NPDES ID2]:[ECHO BFR]],29,FALSE)</f>
        <v>thickening</v>
      </c>
      <c r="BA1769">
        <f>VLOOKUP(Sheet1[[#This Row],[NPDES ID2]],Combined_Sheet__Major_Only___2[[NPDES ID2]:[ECHO BFR]],17,FALSE)</f>
        <v>36.147419999999997</v>
      </c>
      <c r="BB1769">
        <f>VLOOKUP(Sheet1[[#This Row],[NPDES ID2]],Combined_Sheet__Major_Only___2[[NPDES ID2]:[ECHO BFR]],18,FALSE)</f>
        <v>-86.912649999999999</v>
      </c>
      <c r="BC1769" s="2" t="str">
        <f>IF(ISNUMBER(SEARCH("aerobic",$AW1769)),"aerobic","")</f>
        <v>aerobic</v>
      </c>
      <c r="BD1769" s="2" t="str">
        <f>IF(ISNUMBER(SEARCH("anaer",$AW1769)),"anaer","")</f>
        <v/>
      </c>
      <c r="BE1769" s="2" t="str">
        <f>IF(ISNUMBER(SEARCH("thickening",$AZ1769)),"thickening","")</f>
        <v>thickening</v>
      </c>
      <c r="BF1769" s="4" t="str">
        <f>IF(ISNUMBER(SEARCH("airDry",$AW1769)),"airDry","")</f>
        <v/>
      </c>
      <c r="BG1769" s="4" t="str">
        <f>IF(ISNUMBER(SEARCH("heatDry",$AY1769)),"heatDry","")</f>
        <v/>
      </c>
      <c r="BH1769" s="4" t="str">
        <f>IF(AND(ISNUMBER(SEARCH("aerobic",$AW1769)),ISNUMBER(SEARCH("anaer",$AW1769))),"Combined Aer and Anaer.","")</f>
        <v/>
      </c>
    </row>
    <row r="1770" spans="1:60" x14ac:dyDescent="0.25">
      <c r="A1770" s="5">
        <v>921</v>
      </c>
      <c r="B1770" t="s">
        <v>4483</v>
      </c>
      <c r="C1770">
        <v>688.19</v>
      </c>
      <c r="D1770">
        <v>342.06230146457148</v>
      </c>
      <c r="E1770">
        <v>335.77385823862272</v>
      </c>
      <c r="F1770">
        <v>288.62637848335112</v>
      </c>
      <c r="G1770">
        <v>407.68713426401041</v>
      </c>
      <c r="H1770">
        <v>-110.2256918228976</v>
      </c>
      <c r="I1770">
        <v>-111.60494746146141</v>
      </c>
      <c r="J1770">
        <v>-130.99904792130209</v>
      </c>
      <c r="K1770">
        <v>-88.638976788302756</v>
      </c>
      <c r="L1770">
        <v>476.44861350068459</v>
      </c>
      <c r="M1770">
        <v>474.72427345910381</v>
      </c>
      <c r="N1770">
        <v>468.69473059819751</v>
      </c>
      <c r="O1770">
        <v>489.22585076487212</v>
      </c>
      <c r="P1770">
        <v>16.12402407061936</v>
      </c>
      <c r="Q1770">
        <v>16.2763947913915</v>
      </c>
      <c r="R1770">
        <v>13.179557911416611</v>
      </c>
      <c r="S1770">
        <v>18.844024508699992</v>
      </c>
      <c r="T1770">
        <v>54511.872395337101</v>
      </c>
      <c r="U1770">
        <v>54511.964774512191</v>
      </c>
      <c r="V1770">
        <v>54474.451638228536</v>
      </c>
      <c r="W1770">
        <v>54549.429921601703</v>
      </c>
      <c r="X1770">
        <v>3543.889522760745</v>
      </c>
      <c r="Y1770">
        <v>3556.382321104642</v>
      </c>
      <c r="Z1770">
        <v>3448.9286434537912</v>
      </c>
      <c r="AA1770">
        <v>3602.8413132092892</v>
      </c>
      <c r="AB1770">
        <v>544.12809206946952</v>
      </c>
      <c r="AC1770">
        <v>537.63203480156267</v>
      </c>
      <c r="AD1770">
        <v>474.04982331889443</v>
      </c>
      <c r="AE1770">
        <v>628.78390135434722</v>
      </c>
      <c r="AF1770">
        <v>67.849430687154836</v>
      </c>
      <c r="AG1770">
        <v>67.604091453481999</v>
      </c>
      <c r="AH1770">
        <v>66.745103015482158</v>
      </c>
      <c r="AI1770">
        <v>69.668714483478155</v>
      </c>
      <c r="AJ1770">
        <v>0.6053640105089575</v>
      </c>
      <c r="AK1770">
        <v>0.60536398239143774</v>
      </c>
      <c r="AL1770">
        <v>0.60534843493204737</v>
      </c>
      <c r="AM1770">
        <v>0.6053793262773135</v>
      </c>
      <c r="AN1770">
        <v>0.95548821823467234</v>
      </c>
      <c r="AO1770">
        <v>0.95548821823467212</v>
      </c>
      <c r="AP1770">
        <v>0.95548821823467212</v>
      </c>
      <c r="AQ1770">
        <v>0.95548821823467212</v>
      </c>
      <c r="AR1770">
        <v>16.16527275710401</v>
      </c>
      <c r="AS1770">
        <v>16.16527275710401</v>
      </c>
      <c r="AT1770">
        <v>16.16527275710401</v>
      </c>
      <c r="AU1770">
        <v>16.16527275710401</v>
      </c>
      <c r="AV1770" t="str">
        <f>VLOOKUP(Sheet1[[#This Row],[NPDES ID2]],Combined_Sheet__Major_Only___2[[NPDES ID2]:[ECHO BFR]],3,FALSE)</f>
        <v>FL</v>
      </c>
      <c r="AW1770" t="s">
        <v>41</v>
      </c>
      <c r="AX1770" t="str">
        <f>VLOOKUP(Sheet1[[#This Row],[NPDES ID2]],Combined_Sheet__Major_Only___2[[NPDES ID2]:[ECHO BFR]],27,FALSE)</f>
        <v>-</v>
      </c>
      <c r="AY1770" t="str">
        <f>VLOOKUP(Sheet1[[#This Row],[NPDES ID2]],Combined_Sheet__Major_Only___2[[NPDES ID2]:[ECHO BFR]],28,FALSE)</f>
        <v>-</v>
      </c>
      <c r="AZ1770" t="str">
        <f>VLOOKUP(Sheet1[[#This Row],[NPDES ID2]],Combined_Sheet__Major_Only___2[[NPDES ID2]:[ECHO BFR]],29,FALSE)</f>
        <v>thickening</v>
      </c>
      <c r="BA1770">
        <f>VLOOKUP(Sheet1[[#This Row],[NPDES ID2]],Combined_Sheet__Major_Only___2[[NPDES ID2]:[ECHO BFR]],17,FALSE)</f>
        <v>28.019444</v>
      </c>
      <c r="BB1770">
        <f>VLOOKUP(Sheet1[[#This Row],[NPDES ID2]],Combined_Sheet__Major_Only___2[[NPDES ID2]:[ECHO BFR]],18,FALSE)</f>
        <v>-82.785832999999997</v>
      </c>
      <c r="BC1770" s="2" t="str">
        <f>IF(ISNUMBER(SEARCH("aerobic",$AW1770)),"aerobic","")</f>
        <v>aerobic</v>
      </c>
      <c r="BD1770" s="2" t="str">
        <f>IF(ISNUMBER(SEARCH("anaer",$AW1770)),"anaer","")</f>
        <v/>
      </c>
      <c r="BE1770" s="2" t="str">
        <f>IF(ISNUMBER(SEARCH("thickening",$AZ1770)),"thickening","")</f>
        <v>thickening</v>
      </c>
      <c r="BF1770" s="4" t="str">
        <f>IF(ISNUMBER(SEARCH("airDry",$AW1770)),"airDry","")</f>
        <v/>
      </c>
      <c r="BG1770" s="4" t="str">
        <f>IF(ISNUMBER(SEARCH("heatDry",$AY1770)),"heatDry","")</f>
        <v/>
      </c>
      <c r="BH1770" s="4" t="str">
        <f>IF(AND(ISNUMBER(SEARCH("aerobic",$AW1770)),ISNUMBER(SEARCH("anaer",$AW1770))),"Combined Aer and Anaer.","")</f>
        <v/>
      </c>
    </row>
    <row r="1771" spans="1:60" x14ac:dyDescent="0.25">
      <c r="A1771" s="5">
        <v>2129</v>
      </c>
      <c r="B1771" t="s">
        <v>10001</v>
      </c>
      <c r="C1771">
        <v>881.7</v>
      </c>
      <c r="D1771">
        <v>317.55239177723467</v>
      </c>
      <c r="E1771">
        <v>311.75986689962423</v>
      </c>
      <c r="F1771">
        <v>269.87153998496439</v>
      </c>
      <c r="G1771">
        <v>378.13203789192949</v>
      </c>
      <c r="H1771">
        <v>-138.2646274928731</v>
      </c>
      <c r="I1771">
        <v>-139.62269058927569</v>
      </c>
      <c r="J1771">
        <v>-158.3204090605029</v>
      </c>
      <c r="K1771">
        <v>-115.32733990914851</v>
      </c>
      <c r="L1771">
        <v>669.64533234099929</v>
      </c>
      <c r="M1771">
        <v>665.66922533084778</v>
      </c>
      <c r="N1771">
        <v>651.76661496456529</v>
      </c>
      <c r="O1771">
        <v>699.10716150398957</v>
      </c>
      <c r="P1771">
        <v>27.611163436910111</v>
      </c>
      <c r="Q1771">
        <v>27.498341135897171</v>
      </c>
      <c r="R1771">
        <v>23.15734587821645</v>
      </c>
      <c r="S1771">
        <v>31.069285271325679</v>
      </c>
      <c r="T1771">
        <v>54486.450662003866</v>
      </c>
      <c r="U1771">
        <v>54486.542999503443</v>
      </c>
      <c r="V1771">
        <v>54449.0467867224</v>
      </c>
      <c r="W1771">
        <v>54523.991244739962</v>
      </c>
      <c r="X1771">
        <v>4275.8229141510819</v>
      </c>
      <c r="Y1771">
        <v>4298.909368276094</v>
      </c>
      <c r="Z1771">
        <v>4091.4476752768041</v>
      </c>
      <c r="AA1771">
        <v>4391.4212309470622</v>
      </c>
      <c r="AB1771">
        <v>814.69567501324923</v>
      </c>
      <c r="AC1771">
        <v>803.37477766864686</v>
      </c>
      <c r="AD1771">
        <v>684.14149863649288</v>
      </c>
      <c r="AE1771">
        <v>984.75217970638778</v>
      </c>
      <c r="AF1771">
        <v>56.228006180124652</v>
      </c>
      <c r="AG1771">
        <v>55.894432584858478</v>
      </c>
      <c r="AH1771">
        <v>54.726624440800137</v>
      </c>
      <c r="AI1771">
        <v>58.701446791032232</v>
      </c>
      <c r="AJ1771">
        <v>0.46347071890164349</v>
      </c>
      <c r="AK1771">
        <v>0.46347068440649919</v>
      </c>
      <c r="AL1771">
        <v>0.46345167745656218</v>
      </c>
      <c r="AM1771">
        <v>0.46348944305664991</v>
      </c>
      <c r="AN1771">
        <v>0.95546877683052189</v>
      </c>
      <c r="AO1771">
        <v>0.95546877683052167</v>
      </c>
      <c r="AP1771">
        <v>0.95546877683052167</v>
      </c>
      <c r="AQ1771">
        <v>0.95546877683052167</v>
      </c>
      <c r="AR1771">
        <v>11.80061783404231</v>
      </c>
      <c r="AS1771">
        <v>11.80061783404231</v>
      </c>
      <c r="AT1771">
        <v>11.80061783404231</v>
      </c>
      <c r="AU1771">
        <v>11.80061783404231</v>
      </c>
      <c r="AV1771" t="str">
        <f>VLOOKUP(Sheet1[[#This Row],[NPDES ID2]],Combined_Sheet__Major_Only___2[[NPDES ID2]:[ECHO BFR]],3,FALSE)</f>
        <v>FL</v>
      </c>
      <c r="AW1771" t="s">
        <v>54</v>
      </c>
      <c r="AX1771" t="str">
        <f>VLOOKUP(Sheet1[[#This Row],[NPDES ID2]],Combined_Sheet__Major_Only___2[[NPDES ID2]:[ECHO BFR]],27,FALSE)</f>
        <v>-</v>
      </c>
      <c r="AY1771" t="str">
        <f>VLOOKUP(Sheet1[[#This Row],[NPDES ID2]],Combined_Sheet__Major_Only___2[[NPDES ID2]:[ECHO BFR]],28,FALSE)</f>
        <v>-</v>
      </c>
      <c r="AZ1771" t="str">
        <f>VLOOKUP(Sheet1[[#This Row],[NPDES ID2]],Combined_Sheet__Major_Only___2[[NPDES ID2]:[ECHO BFR]],29,FALSE)</f>
        <v>thickening</v>
      </c>
      <c r="BA1771">
        <f>VLOOKUP(Sheet1[[#This Row],[NPDES ID2]],Combined_Sheet__Major_Only___2[[NPDES ID2]:[ECHO BFR]],17,FALSE)</f>
        <v>27.579722</v>
      </c>
      <c r="BB1771">
        <f>VLOOKUP(Sheet1[[#This Row],[NPDES ID2]],Combined_Sheet__Major_Only___2[[NPDES ID2]:[ECHO BFR]],18,FALSE)</f>
        <v>-82.478333000000006</v>
      </c>
      <c r="BC1771" s="2" t="str">
        <f>IF(ISNUMBER(SEARCH("aerobic",$AW1771)),"aerobic","")</f>
        <v/>
      </c>
      <c r="BD1771" s="2" t="str">
        <f>IF(ISNUMBER(SEARCH("anaer",$AW1771)),"anaer","")</f>
        <v/>
      </c>
      <c r="BE1771" s="2" t="str">
        <f>IF(ISNUMBER(SEARCH("thickening",$AZ1771)),"thickening","")</f>
        <v>thickening</v>
      </c>
      <c r="BF1771" s="4" t="str">
        <f>IF(ISNUMBER(SEARCH("airDry",$AW1771)),"airDry","")</f>
        <v/>
      </c>
      <c r="BG1771" s="4" t="str">
        <f>IF(ISNUMBER(SEARCH("heatDry",$AY1771)),"heatDry","")</f>
        <v/>
      </c>
      <c r="BH1771" s="4" t="str">
        <f>IF(AND(ISNUMBER(SEARCH("aerobic",$AW1771)),ISNUMBER(SEARCH("anaer",$AW1771))),"Combined Aer and Anaer.","")</f>
        <v/>
      </c>
    </row>
    <row r="1772" spans="1:60" x14ac:dyDescent="0.25">
      <c r="A1772" s="5">
        <v>2368</v>
      </c>
      <c r="B1772" t="s">
        <v>11044</v>
      </c>
      <c r="C1772">
        <v>327.33999999999997</v>
      </c>
      <c r="D1772">
        <v>425.75762378859997</v>
      </c>
      <c r="E1772">
        <v>423.68510601968688</v>
      </c>
      <c r="F1772">
        <v>328.528901312372</v>
      </c>
      <c r="G1772">
        <v>525.25924406901026</v>
      </c>
      <c r="H1772">
        <v>-110.8666035663416</v>
      </c>
      <c r="I1772">
        <v>-112.25658467033</v>
      </c>
      <c r="J1772">
        <v>-131.62116640937791</v>
      </c>
      <c r="K1772">
        <v>-89.287730531524957</v>
      </c>
      <c r="L1772">
        <v>225.5603445210499</v>
      </c>
      <c r="M1772">
        <v>224.73211835863751</v>
      </c>
      <c r="N1772">
        <v>221.83553861985791</v>
      </c>
      <c r="O1772">
        <v>231.69801203502021</v>
      </c>
      <c r="P1772">
        <v>7.6717094917671238</v>
      </c>
      <c r="Q1772">
        <v>7.7417678199593523</v>
      </c>
      <c r="R1772">
        <v>6.2747261585077538</v>
      </c>
      <c r="S1772">
        <v>8.9546938357631252</v>
      </c>
      <c r="T1772">
        <v>54391.436125121683</v>
      </c>
      <c r="U1772">
        <v>54391.52830685769</v>
      </c>
      <c r="V1772">
        <v>54354.09534620589</v>
      </c>
      <c r="W1772">
        <v>54428.913380881138</v>
      </c>
      <c r="X1772">
        <v>3552.762054167119</v>
      </c>
      <c r="Y1772">
        <v>3565.4342094659978</v>
      </c>
      <c r="Z1772">
        <v>3456.220404121103</v>
      </c>
      <c r="AA1772">
        <v>3612.7272881443118</v>
      </c>
      <c r="AB1772">
        <v>547.91711746597014</v>
      </c>
      <c r="AC1772">
        <v>541.32705160394084</v>
      </c>
      <c r="AD1772">
        <v>477.05813773231671</v>
      </c>
      <c r="AE1772">
        <v>633.7083152198436</v>
      </c>
      <c r="AF1772">
        <v>67.529834989480236</v>
      </c>
      <c r="AG1772">
        <v>67.281978698853266</v>
      </c>
      <c r="AH1772">
        <v>66.414617738967621</v>
      </c>
      <c r="AI1772">
        <v>69.3672398859797</v>
      </c>
      <c r="AJ1772">
        <v>0.60145475147761107</v>
      </c>
      <c r="AK1772">
        <v>0.60145473815695705</v>
      </c>
      <c r="AL1772">
        <v>0.60144734979751902</v>
      </c>
      <c r="AM1772">
        <v>0.601462029581465</v>
      </c>
      <c r="AN1772">
        <v>0.95539596336351462</v>
      </c>
      <c r="AO1772">
        <v>0.95539596336351462</v>
      </c>
      <c r="AP1772">
        <v>0.95539596336351462</v>
      </c>
      <c r="AQ1772">
        <v>0.95539596336351462</v>
      </c>
      <c r="AR1772">
        <v>16.045306155408319</v>
      </c>
      <c r="AS1772">
        <v>16.045306155408319</v>
      </c>
      <c r="AT1772">
        <v>16.045306155408319</v>
      </c>
      <c r="AU1772">
        <v>16.045306155408319</v>
      </c>
      <c r="AV1772" t="str">
        <f>VLOOKUP(Sheet1[[#This Row],[NPDES ID2]],Combined_Sheet__Major_Only___2[[NPDES ID2]:[ECHO BFR]],3,FALSE)</f>
        <v>IA</v>
      </c>
      <c r="AW1772" t="s">
        <v>41</v>
      </c>
      <c r="AX1772" t="str">
        <f>VLOOKUP(Sheet1[[#This Row],[NPDES ID2]],Combined_Sheet__Major_Only___2[[NPDES ID2]:[ECHO BFR]],27,FALSE)</f>
        <v>-</v>
      </c>
      <c r="AY1772" t="str">
        <f>VLOOKUP(Sheet1[[#This Row],[NPDES ID2]],Combined_Sheet__Major_Only___2[[NPDES ID2]:[ECHO BFR]],28,FALSE)</f>
        <v>-</v>
      </c>
      <c r="AZ1772" t="str">
        <f>VLOOKUP(Sheet1[[#This Row],[NPDES ID2]],Combined_Sheet__Major_Only___2[[NPDES ID2]:[ECHO BFR]],29,FALSE)</f>
        <v>thickening</v>
      </c>
      <c r="BA1772">
        <f>VLOOKUP(Sheet1[[#This Row],[NPDES ID2]],Combined_Sheet__Major_Only___2[[NPDES ID2]:[ECHO BFR]],17,FALSE)</f>
        <v>41.725389999999997</v>
      </c>
      <c r="BB1772">
        <f>VLOOKUP(Sheet1[[#This Row],[NPDES ID2]],Combined_Sheet__Major_Only___2[[NPDES ID2]:[ECHO BFR]],18,FALSE)</f>
        <v>-91.592550000000003</v>
      </c>
      <c r="BC1772" s="2" t="str">
        <f>IF(ISNUMBER(SEARCH("aerobic",$AW1772)),"aerobic","")</f>
        <v>aerobic</v>
      </c>
      <c r="BD1772" s="2" t="str">
        <f>IF(ISNUMBER(SEARCH("anaer",$AW1772)),"anaer","")</f>
        <v/>
      </c>
      <c r="BE1772" s="2" t="str">
        <f>IF(ISNUMBER(SEARCH("thickening",$AZ1772)),"thickening","")</f>
        <v>thickening</v>
      </c>
      <c r="BF1772" s="3" t="str">
        <f>IF(ISNUMBER(SEARCH("airDry",$AW1772)),"airDry","")</f>
        <v/>
      </c>
      <c r="BG1772" s="3" t="str">
        <f>IF(ISNUMBER(SEARCH("heatDry",$AY1772)),"heatDry","")</f>
        <v/>
      </c>
      <c r="BH1772" s="3" t="str">
        <f>IF(AND(ISNUMBER(SEARCH("aerobic",$AW1772)),ISNUMBER(SEARCH("anaer",$AW1772))),"Combined Aer and Anaer.","")</f>
        <v/>
      </c>
    </row>
    <row r="1773" spans="1:60" x14ac:dyDescent="0.25">
      <c r="A1773" s="5">
        <v>2416</v>
      </c>
      <c r="B1773" t="s">
        <v>11266</v>
      </c>
      <c r="C1773">
        <v>262.10000000000002</v>
      </c>
      <c r="D1773">
        <v>477.16081812768732</v>
      </c>
      <c r="E1773">
        <v>474.57174097591411</v>
      </c>
      <c r="F1773">
        <v>357.94682149723462</v>
      </c>
      <c r="G1773">
        <v>594.06357029710284</v>
      </c>
      <c r="H1773">
        <v>-109.1020834898375</v>
      </c>
      <c r="I1773">
        <v>-110.46622688280419</v>
      </c>
      <c r="J1773">
        <v>-129.92643268187169</v>
      </c>
      <c r="K1773">
        <v>-87.611341799083078</v>
      </c>
      <c r="L1773">
        <v>183.33151567085179</v>
      </c>
      <c r="M1773">
        <v>182.68911354230451</v>
      </c>
      <c r="N1773">
        <v>180.44235493900939</v>
      </c>
      <c r="O1773">
        <v>188.09218831092531</v>
      </c>
      <c r="P1773">
        <v>6.1372381878134181</v>
      </c>
      <c r="Q1773">
        <v>6.1995603386712581</v>
      </c>
      <c r="R1773">
        <v>5.0094644720200456</v>
      </c>
      <c r="S1773">
        <v>7.1918527280486462</v>
      </c>
      <c r="T1773">
        <v>54335.202191189361</v>
      </c>
      <c r="U1773">
        <v>54335.294280737413</v>
      </c>
      <c r="V1773">
        <v>54297.89875557887</v>
      </c>
      <c r="W1773">
        <v>54372.64196715744</v>
      </c>
      <c r="X1773">
        <v>3496.25208740365</v>
      </c>
      <c r="Y1773">
        <v>3508.25249224241</v>
      </c>
      <c r="Z1773">
        <v>3405.427781393983</v>
      </c>
      <c r="AA1773">
        <v>3552.5705436781132</v>
      </c>
      <c r="AB1773">
        <v>531.6849398232938</v>
      </c>
      <c r="AC1773">
        <v>525.43211786816175</v>
      </c>
      <c r="AD1773">
        <v>463.83246013970091</v>
      </c>
      <c r="AE1773">
        <v>613.24634192150165</v>
      </c>
      <c r="AF1773">
        <v>68.548954578276266</v>
      </c>
      <c r="AG1773">
        <v>68.308838433694234</v>
      </c>
      <c r="AH1773">
        <v>67.468630133363504</v>
      </c>
      <c r="AI1773">
        <v>70.328898312432941</v>
      </c>
      <c r="AJ1773">
        <v>0.61392170646173405</v>
      </c>
      <c r="AK1773">
        <v>0.61392169582209632</v>
      </c>
      <c r="AL1773">
        <v>0.61391579086978176</v>
      </c>
      <c r="AM1773">
        <v>0.6139275232708522</v>
      </c>
      <c r="AN1773">
        <v>0.95535275675827691</v>
      </c>
      <c r="AO1773">
        <v>0.95535275675827735</v>
      </c>
      <c r="AP1773">
        <v>0.95535275675827735</v>
      </c>
      <c r="AQ1773">
        <v>0.95535275675827735</v>
      </c>
      <c r="AR1773">
        <v>16.42883159965475</v>
      </c>
      <c r="AS1773">
        <v>16.42883159965475</v>
      </c>
      <c r="AT1773">
        <v>16.42883159965475</v>
      </c>
      <c r="AU1773">
        <v>16.42883159965475</v>
      </c>
      <c r="AV1773" t="str">
        <f>VLOOKUP(Sheet1[[#This Row],[NPDES ID2]],Combined_Sheet__Major_Only___2[[NPDES ID2]:[ECHO BFR]],3,FALSE)</f>
        <v>TX</v>
      </c>
      <c r="AW1773" t="s">
        <v>41</v>
      </c>
      <c r="AX1773" t="str">
        <f>VLOOKUP(Sheet1[[#This Row],[NPDES ID2]],Combined_Sheet__Major_Only___2[[NPDES ID2]:[ECHO BFR]],27,FALSE)</f>
        <v>-</v>
      </c>
      <c r="AY1773" t="str">
        <f>VLOOKUP(Sheet1[[#This Row],[NPDES ID2]],Combined_Sheet__Major_Only___2[[NPDES ID2]:[ECHO BFR]],28,FALSE)</f>
        <v>-</v>
      </c>
      <c r="AZ1773" t="str">
        <f>VLOOKUP(Sheet1[[#This Row],[NPDES ID2]],Combined_Sheet__Major_Only___2[[NPDES ID2]:[ECHO BFR]],29,FALSE)</f>
        <v>thickening</v>
      </c>
      <c r="BA1773">
        <f>VLOOKUP(Sheet1[[#This Row],[NPDES ID2]],Combined_Sheet__Major_Only___2[[NPDES ID2]:[ECHO BFR]],17,FALSE)</f>
        <v>30.253889000000001</v>
      </c>
      <c r="BB1773">
        <f>VLOOKUP(Sheet1[[#This Row],[NPDES ID2]],Combined_Sheet__Major_Only___2[[NPDES ID2]:[ECHO BFR]],18,FALSE)</f>
        <v>-98.846943999999993</v>
      </c>
      <c r="BC1773" s="2" t="str">
        <f>IF(ISNUMBER(SEARCH("aerobic",$AW1773)),"aerobic","")</f>
        <v>aerobic</v>
      </c>
      <c r="BD1773" s="2" t="str">
        <f>IF(ISNUMBER(SEARCH("anaer",$AW1773)),"anaer","")</f>
        <v/>
      </c>
      <c r="BE1773" s="2" t="str">
        <f>IF(ISNUMBER(SEARCH("thickening",$AZ1773)),"thickening","")</f>
        <v>thickening</v>
      </c>
      <c r="BF1773" s="3" t="str">
        <f>IF(ISNUMBER(SEARCH("airDry",$AW1773)),"airDry","")</f>
        <v/>
      </c>
      <c r="BG1773" s="3" t="str">
        <f>IF(ISNUMBER(SEARCH("heatDry",$AY1773)),"heatDry","")</f>
        <v/>
      </c>
      <c r="BH1773" s="3" t="str">
        <f>IF(AND(ISNUMBER(SEARCH("aerobic",$AW1773)),ISNUMBER(SEARCH("anaer",$AW1773))),"Combined Aer and Anaer.","")</f>
        <v/>
      </c>
    </row>
    <row r="1774" spans="1:60" x14ac:dyDescent="0.25">
      <c r="A1774" s="5">
        <v>2608</v>
      </c>
      <c r="B1774" t="s">
        <v>12064</v>
      </c>
      <c r="C1774">
        <v>27.39</v>
      </c>
      <c r="D1774">
        <v>3177.3569889819828</v>
      </c>
      <c r="E1774">
        <v>3126.558634767815</v>
      </c>
      <c r="F1774">
        <v>2133.9052152329768</v>
      </c>
      <c r="G1774">
        <v>4158.501825159974</v>
      </c>
      <c r="H1774">
        <v>-138.80184812035679</v>
      </c>
      <c r="I1774">
        <v>-140.00678447534159</v>
      </c>
      <c r="J1774">
        <v>-158.5847455683851</v>
      </c>
      <c r="K1774">
        <v>-115.9873021186424</v>
      </c>
      <c r="L1774">
        <v>20.69211790377113</v>
      </c>
      <c r="M1774">
        <v>20.56874390417401</v>
      </c>
      <c r="N1774">
        <v>20.13720240996189</v>
      </c>
      <c r="O1774">
        <v>21.606466074915449</v>
      </c>
      <c r="P1774">
        <v>0.85491772921471221</v>
      </c>
      <c r="Q1774">
        <v>0.85117185447350052</v>
      </c>
      <c r="R1774">
        <v>0.71718474019259559</v>
      </c>
      <c r="S1774">
        <v>0.96161955559635603</v>
      </c>
      <c r="T1774">
        <v>54321.290153076581</v>
      </c>
      <c r="U1774">
        <v>54321.382219817693</v>
      </c>
      <c r="V1774">
        <v>54283.99595604233</v>
      </c>
      <c r="W1774">
        <v>54358.720656702317</v>
      </c>
      <c r="X1774">
        <v>4270.9752532990697</v>
      </c>
      <c r="Y1774">
        <v>4294.1226810499011</v>
      </c>
      <c r="Z1774">
        <v>4086.038370049715</v>
      </c>
      <c r="AA1774">
        <v>4386.9585264534398</v>
      </c>
      <c r="AB1774">
        <v>815.91972843231633</v>
      </c>
      <c r="AC1774">
        <v>804.59783370739751</v>
      </c>
      <c r="AD1774">
        <v>684.83496219105791</v>
      </c>
      <c r="AE1774">
        <v>986.91635986765414</v>
      </c>
      <c r="AF1774">
        <v>56.118966774793797</v>
      </c>
      <c r="AG1774">
        <v>55.784373822838049</v>
      </c>
      <c r="AH1774">
        <v>54.613978816957378</v>
      </c>
      <c r="AI1774">
        <v>58.598753201233613</v>
      </c>
      <c r="AJ1774">
        <v>0.46214226161104172</v>
      </c>
      <c r="AK1774">
        <v>0.46214226055173141</v>
      </c>
      <c r="AL1774">
        <v>0.46214167150494662</v>
      </c>
      <c r="AM1774">
        <v>0.46214284185753568</v>
      </c>
      <c r="AN1774">
        <v>0.95534205470741018</v>
      </c>
      <c r="AO1774">
        <v>0.95534205470740974</v>
      </c>
      <c r="AP1774">
        <v>0.95534205470740974</v>
      </c>
      <c r="AQ1774">
        <v>0.95534205470740974</v>
      </c>
      <c r="AR1774">
        <v>11.76038617858333</v>
      </c>
      <c r="AS1774">
        <v>11.76038617858333</v>
      </c>
      <c r="AT1774">
        <v>11.76038617858333</v>
      </c>
      <c r="AU1774">
        <v>11.76038617858333</v>
      </c>
      <c r="AV1774" t="str">
        <f>VLOOKUP(Sheet1[[#This Row],[NPDES ID2]],Combined_Sheet__Major_Only___2[[NPDES ID2]:[ECHO BFR]],3,FALSE)</f>
        <v>KY</v>
      </c>
      <c r="AW1774" t="s">
        <v>54</v>
      </c>
      <c r="AX1774" t="str">
        <f>VLOOKUP(Sheet1[[#This Row],[NPDES ID2]],Combined_Sheet__Major_Only___2[[NPDES ID2]:[ECHO BFR]],27,FALSE)</f>
        <v>-</v>
      </c>
      <c r="AY1774" t="str">
        <f>VLOOKUP(Sheet1[[#This Row],[NPDES ID2]],Combined_Sheet__Major_Only___2[[NPDES ID2]:[ECHO BFR]],28,FALSE)</f>
        <v>-</v>
      </c>
      <c r="AZ1774" t="str">
        <f>VLOOKUP(Sheet1[[#This Row],[NPDES ID2]],Combined_Sheet__Major_Only___2[[NPDES ID2]:[ECHO BFR]],29,FALSE)</f>
        <v>thickening</v>
      </c>
      <c r="BA1774">
        <f>VLOOKUP(Sheet1[[#This Row],[NPDES ID2]],Combined_Sheet__Major_Only___2[[NPDES ID2]:[ECHO BFR]],17,FALSE)</f>
        <v>38.391995999999999</v>
      </c>
      <c r="BB1774">
        <f>VLOOKUP(Sheet1[[#This Row],[NPDES ID2]],Combined_Sheet__Major_Only___2[[NPDES ID2]:[ECHO BFR]],18,FALSE)</f>
        <v>-85.416021999999998</v>
      </c>
      <c r="BC1774" s="2" t="str">
        <f>IF(ISNUMBER(SEARCH("aerobic",$AW1774)),"aerobic","")</f>
        <v/>
      </c>
      <c r="BD1774" s="2" t="str">
        <f>IF(ISNUMBER(SEARCH("anaer",$AW1774)),"anaer","")</f>
        <v/>
      </c>
      <c r="BE1774" s="2" t="str">
        <f>IF(ISNUMBER(SEARCH("thickening",$AZ1774)),"thickening","")</f>
        <v>thickening</v>
      </c>
      <c r="BF1774" s="3" t="str">
        <f>IF(ISNUMBER(SEARCH("airDry",$AW1774)),"airDry","")</f>
        <v/>
      </c>
      <c r="BG1774" s="3" t="str">
        <f>IF(ISNUMBER(SEARCH("heatDry",$AY1774)),"heatDry","")</f>
        <v/>
      </c>
      <c r="BH1774" s="3" t="str">
        <f>IF(AND(ISNUMBER(SEARCH("aerobic",$AW1774)),ISNUMBER(SEARCH("anaer",$AW1774))),"Combined Aer and Anaer.","")</f>
        <v/>
      </c>
    </row>
    <row r="1775" spans="1:60" x14ac:dyDescent="0.25">
      <c r="A1775" s="5">
        <v>1388</v>
      </c>
      <c r="B1775" t="s">
        <v>6584</v>
      </c>
      <c r="C1775">
        <v>146.19999999999999</v>
      </c>
      <c r="D1775">
        <v>738.02230815695282</v>
      </c>
      <c r="E1775">
        <v>734.1763420104453</v>
      </c>
      <c r="F1775">
        <v>527.87991071029035</v>
      </c>
      <c r="G1775">
        <v>950.95948037194921</v>
      </c>
      <c r="H1775">
        <v>-109.9209624930964</v>
      </c>
      <c r="I1775">
        <v>-111.3237204752749</v>
      </c>
      <c r="J1775">
        <v>-130.7151763851115</v>
      </c>
      <c r="K1775">
        <v>-88.404126462112188</v>
      </c>
      <c r="L1775">
        <v>101.5788207438241</v>
      </c>
      <c r="M1775">
        <v>101.2152904426063</v>
      </c>
      <c r="N1775">
        <v>99.943796276674448</v>
      </c>
      <c r="O1775">
        <v>104.2729289798378</v>
      </c>
      <c r="P1775">
        <v>3.4247632500475209</v>
      </c>
      <c r="Q1775">
        <v>3.457969311858871</v>
      </c>
      <c r="R1775">
        <v>2.7979941378652158</v>
      </c>
      <c r="S1775">
        <v>4.0061518754336554</v>
      </c>
      <c r="T1775">
        <v>54291.058201588457</v>
      </c>
      <c r="U1775">
        <v>54291.150218768373</v>
      </c>
      <c r="V1775">
        <v>54253.784080706027</v>
      </c>
      <c r="W1775">
        <v>54328.46855568605</v>
      </c>
      <c r="X1775">
        <v>3516.9603318997861</v>
      </c>
      <c r="Y1775">
        <v>3529.2422265528721</v>
      </c>
      <c r="Z1775">
        <v>3423.7198933749219</v>
      </c>
      <c r="AA1775">
        <v>3574.821237885958</v>
      </c>
      <c r="AB1775">
        <v>538.17826861418951</v>
      </c>
      <c r="AC1775">
        <v>531.78495749739295</v>
      </c>
      <c r="AD1775">
        <v>469.09226093757388</v>
      </c>
      <c r="AE1775">
        <v>621.48785274662271</v>
      </c>
      <c r="AF1775">
        <v>68.090181106624428</v>
      </c>
      <c r="AG1775">
        <v>67.846546130990419</v>
      </c>
      <c r="AH1775">
        <v>66.994167523770798</v>
      </c>
      <c r="AI1775">
        <v>69.89603311749012</v>
      </c>
      <c r="AJ1775">
        <v>0.60830906061137879</v>
      </c>
      <c r="AK1775">
        <v>0.60830905468093088</v>
      </c>
      <c r="AL1775">
        <v>0.60830576011319937</v>
      </c>
      <c r="AM1775">
        <v>0.60831230597972608</v>
      </c>
      <c r="AN1775">
        <v>0.95531878061241515</v>
      </c>
      <c r="AO1775">
        <v>0.95531878061241504</v>
      </c>
      <c r="AP1775">
        <v>0.95531878061241504</v>
      </c>
      <c r="AQ1775">
        <v>0.95531878061241504</v>
      </c>
      <c r="AR1775">
        <v>16.256280011560818</v>
      </c>
      <c r="AS1775">
        <v>16.256280011560811</v>
      </c>
      <c r="AT1775">
        <v>16.256280011560811</v>
      </c>
      <c r="AU1775">
        <v>16.256280011560811</v>
      </c>
      <c r="AV1775" t="str">
        <f>VLOOKUP(Sheet1[[#This Row],[NPDES ID2]],Combined_Sheet__Major_Only___2[[NPDES ID2]:[ECHO BFR]],3,FALSE)</f>
        <v>IN</v>
      </c>
      <c r="AW1775" t="s">
        <v>41</v>
      </c>
      <c r="AX1775" t="str">
        <f>VLOOKUP(Sheet1[[#This Row],[NPDES ID2]],Combined_Sheet__Major_Only___2[[NPDES ID2]:[ECHO BFR]],27,FALSE)</f>
        <v>tempSludgeStore</v>
      </c>
      <c r="AY1775" t="str">
        <f>VLOOKUP(Sheet1[[#This Row],[NPDES ID2]],Combined_Sheet__Major_Only___2[[NPDES ID2]:[ECHO BFR]],28,FALSE)</f>
        <v>highTempCompost</v>
      </c>
      <c r="AZ1775" t="str">
        <f>VLOOKUP(Sheet1[[#This Row],[NPDES ID2]],Combined_Sheet__Major_Only___2[[NPDES ID2]:[ECHO BFR]],29,FALSE)</f>
        <v>preliminaryOps, thickening</v>
      </c>
      <c r="BA1775">
        <f>VLOOKUP(Sheet1[[#This Row],[NPDES ID2]],Combined_Sheet__Major_Only___2[[NPDES ID2]:[ECHO BFR]],17,FALSE)</f>
        <v>41.627389000000001</v>
      </c>
      <c r="BB1775">
        <f>VLOOKUP(Sheet1[[#This Row],[NPDES ID2]],Combined_Sheet__Major_Only___2[[NPDES ID2]:[ECHO BFR]],18,FALSE)</f>
        <v>-84.982360999999997</v>
      </c>
      <c r="BC1775" s="2" t="str">
        <f>IF(ISNUMBER(SEARCH("aerobic",$AW1775)),"aerobic","")</f>
        <v>aerobic</v>
      </c>
      <c r="BD1775" s="2" t="str">
        <f>IF(ISNUMBER(SEARCH("anaer",$AW1775)),"anaer","")</f>
        <v/>
      </c>
      <c r="BE1775" s="2" t="str">
        <f>IF(ISNUMBER(SEARCH("thickening",$AZ1775)),"thickening","")</f>
        <v>thickening</v>
      </c>
      <c r="BF1775" s="3" t="str">
        <f>IF(ISNUMBER(SEARCH("airDry",$AW1775)),"airDry","")</f>
        <v/>
      </c>
      <c r="BG1775" s="3" t="str">
        <f>IF(ISNUMBER(SEARCH("heatDry",$AY1775)),"heatDry","")</f>
        <v/>
      </c>
      <c r="BH1775" s="3" t="str">
        <f>IF(AND(ISNUMBER(SEARCH("aerobic",$AW1775)),ISNUMBER(SEARCH("anaer",$AW1775))),"Combined Aer and Anaer.","")</f>
        <v/>
      </c>
    </row>
    <row r="1776" spans="1:60" x14ac:dyDescent="0.25">
      <c r="A1776" s="5">
        <v>118</v>
      </c>
      <c r="B1776" t="s">
        <v>662</v>
      </c>
      <c r="C1776">
        <v>10447</v>
      </c>
      <c r="D1776">
        <v>1931.8887865947629</v>
      </c>
      <c r="E1776">
        <v>1942.4167452914401</v>
      </c>
      <c r="F1776">
        <v>1546.7980449910631</v>
      </c>
      <c r="G1776">
        <v>2278.3436850841899</v>
      </c>
      <c r="H1776">
        <v>-103.3254289650905</v>
      </c>
      <c r="I1776">
        <v>-104.9454874419423</v>
      </c>
      <c r="J1776">
        <v>-124.1499158340217</v>
      </c>
      <c r="K1776">
        <v>-81.176212559700673</v>
      </c>
      <c r="L1776">
        <v>7549.8736517979296</v>
      </c>
      <c r="M1776">
        <v>7526.0640302624961</v>
      </c>
      <c r="N1776">
        <v>7443.2081657069602</v>
      </c>
      <c r="O1776">
        <v>7725.8455975029292</v>
      </c>
      <c r="P1776">
        <v>244.02739398505369</v>
      </c>
      <c r="Q1776">
        <v>247.45139134514949</v>
      </c>
      <c r="R1776">
        <v>198.28394411255971</v>
      </c>
      <c r="S1776">
        <v>288.16764435214537</v>
      </c>
      <c r="T1776">
        <v>54259.367063323531</v>
      </c>
      <c r="U1776">
        <v>54259.459028550082</v>
      </c>
      <c r="V1776">
        <v>54222.113987596043</v>
      </c>
      <c r="W1776">
        <v>54296.756295348248</v>
      </c>
      <c r="X1776">
        <v>3379.1133866061418</v>
      </c>
      <c r="Y1776">
        <v>3389.6557650529071</v>
      </c>
      <c r="Z1776">
        <v>3300.0035649198799</v>
      </c>
      <c r="AA1776">
        <v>3427.9703081843022</v>
      </c>
      <c r="AB1776">
        <v>499.2474346281972</v>
      </c>
      <c r="AC1776">
        <v>493.68769173672922</v>
      </c>
      <c r="AD1776">
        <v>437.1605423902617</v>
      </c>
      <c r="AE1776">
        <v>572.83307645568425</v>
      </c>
      <c r="AF1776">
        <v>70.851711583511403</v>
      </c>
      <c r="AG1776">
        <v>70.631503566135962</v>
      </c>
      <c r="AH1776">
        <v>69.848875573736763</v>
      </c>
      <c r="AI1776">
        <v>72.498995689213231</v>
      </c>
      <c r="AJ1776">
        <v>0.64210433690032442</v>
      </c>
      <c r="AK1776">
        <v>0.64210388106851446</v>
      </c>
      <c r="AL1776">
        <v>0.64187004343637621</v>
      </c>
      <c r="AM1776">
        <v>0.6423348121991691</v>
      </c>
      <c r="AN1776">
        <v>0.95529435710309785</v>
      </c>
      <c r="AO1776">
        <v>0.95529435710309796</v>
      </c>
      <c r="AP1776">
        <v>0.95529435710309796</v>
      </c>
      <c r="AQ1776">
        <v>0.95529435710309796</v>
      </c>
      <c r="AR1776">
        <v>17.28790270353786</v>
      </c>
      <c r="AS1776">
        <v>17.28790270353786</v>
      </c>
      <c r="AT1776">
        <v>17.28790270353786</v>
      </c>
      <c r="AU1776">
        <v>17.28790270353786</v>
      </c>
      <c r="AV1776" t="str">
        <f>VLOOKUP(Sheet1[[#This Row],[NPDES ID2]],Combined_Sheet__Major_Only___2[[NPDES ID2]:[ECHO BFR]],3,FALSE)</f>
        <v>WA</v>
      </c>
      <c r="AW1776" t="s">
        <v>12185</v>
      </c>
      <c r="AX1776" t="str">
        <f>VLOOKUP(Sheet1[[#This Row],[NPDES ID2]],Combined_Sheet__Major_Only___2[[NPDES ID2]:[ECHO BFR]],27,FALSE)</f>
        <v>methaneBioCaptureRecover</v>
      </c>
      <c r="AY1776" t="str">
        <f>VLOOKUP(Sheet1[[#This Row],[NPDES ID2]],Combined_Sheet__Major_Only___2[[NPDES ID2]:[ECHO BFR]],28,FALSE)</f>
        <v>-</v>
      </c>
      <c r="AZ1776" t="str">
        <f>VLOOKUP(Sheet1[[#This Row],[NPDES ID2]],Combined_Sheet__Major_Only___2[[NPDES ID2]:[ECHO BFR]],29,FALSE)</f>
        <v>thickening, preliminaryOps</v>
      </c>
      <c r="BA1776">
        <f>VLOOKUP(Sheet1[[#This Row],[NPDES ID2]],Combined_Sheet__Major_Only___2[[NPDES ID2]:[ECHO BFR]],17,FALSE)</f>
        <v>47.663487000000003</v>
      </c>
      <c r="BB1776">
        <f>VLOOKUP(Sheet1[[#This Row],[NPDES ID2]],Combined_Sheet__Major_Only___2[[NPDES ID2]:[ECHO BFR]],18,FALSE)</f>
        <v>-122.427318</v>
      </c>
      <c r="BC1776" s="2" t="str">
        <f>IF(ISNUMBER(SEARCH("aerobic",$AW1776)),"aerobic","")</f>
        <v/>
      </c>
      <c r="BD1776" s="2" t="str">
        <f>IF(ISNUMBER(SEARCH("anaer",$AW1776)),"anaer","")</f>
        <v>anaer</v>
      </c>
      <c r="BE1776" s="2" t="str">
        <f>IF(ISNUMBER(SEARCH("thickening",$AZ1776)),"thickening","")</f>
        <v>thickening</v>
      </c>
      <c r="BF1776" s="3" t="str">
        <f>IF(ISNUMBER(SEARCH("airDry",$AW1776)),"airDry","")</f>
        <v/>
      </c>
      <c r="BG1776" s="3" t="str">
        <f>IF(ISNUMBER(SEARCH("heatDry",$AY1776)),"heatDry","")</f>
        <v/>
      </c>
      <c r="BH1776" s="3" t="str">
        <f>IF(AND(ISNUMBER(SEARCH("aerobic",$AW1776)),ISNUMBER(SEARCH("anaer",$AW1776))),"Combined Aer and Anaer.","")</f>
        <v/>
      </c>
    </row>
    <row r="1777" spans="1:60" x14ac:dyDescent="0.25">
      <c r="A1777" s="5">
        <v>1766</v>
      </c>
      <c r="B1777" t="s">
        <v>8266</v>
      </c>
      <c r="C1777">
        <v>19.2</v>
      </c>
      <c r="D1777">
        <v>4861.205952131515</v>
      </c>
      <c r="E1777">
        <v>4815.6450191091653</v>
      </c>
      <c r="F1777">
        <v>3244.519795007428</v>
      </c>
      <c r="G1777">
        <v>6400.6227202784394</v>
      </c>
      <c r="H1777">
        <v>-109.3165430108629</v>
      </c>
      <c r="I1777">
        <v>-110.6988907510234</v>
      </c>
      <c r="J1777">
        <v>-130.1363986787677</v>
      </c>
      <c r="K1777">
        <v>-87.840286003425206</v>
      </c>
      <c r="L1777">
        <v>13.411381335071169</v>
      </c>
      <c r="M1777">
        <v>13.3641842159379</v>
      </c>
      <c r="N1777">
        <v>13.19909619696424</v>
      </c>
      <c r="O1777">
        <v>13.76116865560742</v>
      </c>
      <c r="P1777">
        <v>0.44962227116496939</v>
      </c>
      <c r="Q1777">
        <v>0.45414617565162407</v>
      </c>
      <c r="R1777">
        <v>0.36706893184371397</v>
      </c>
      <c r="S1777">
        <v>0.5266876512049804</v>
      </c>
      <c r="T1777">
        <v>54180.521650925817</v>
      </c>
      <c r="U1777">
        <v>54180.61348689592</v>
      </c>
      <c r="V1777">
        <v>54143.320934122923</v>
      </c>
      <c r="W1777">
        <v>54217.858332659249</v>
      </c>
      <c r="X1777">
        <v>3491.1069495166071</v>
      </c>
      <c r="Y1777">
        <v>3503.1311688586302</v>
      </c>
      <c r="Z1777">
        <v>3400.0335169829268</v>
      </c>
      <c r="AA1777">
        <v>3547.588945772754</v>
      </c>
      <c r="AB1777">
        <v>531.57385720427169</v>
      </c>
      <c r="AC1777">
        <v>525.30842053188826</v>
      </c>
      <c r="AD1777">
        <v>463.65691647144621</v>
      </c>
      <c r="AE1777">
        <v>613.26420838832075</v>
      </c>
      <c r="AF1777">
        <v>68.453979305354721</v>
      </c>
      <c r="AG1777">
        <v>68.213083196848373</v>
      </c>
      <c r="AH1777">
        <v>67.370436308034314</v>
      </c>
      <c r="AI1777">
        <v>70.239345763536008</v>
      </c>
      <c r="AJ1777">
        <v>0.61275971459363421</v>
      </c>
      <c r="AK1777">
        <v>0.61275971381694838</v>
      </c>
      <c r="AL1777">
        <v>0.61275928187116624</v>
      </c>
      <c r="AM1777">
        <v>0.61276014008581636</v>
      </c>
      <c r="AN1777">
        <v>0.95523347705262485</v>
      </c>
      <c r="AO1777">
        <v>0.95523347705262462</v>
      </c>
      <c r="AP1777">
        <v>0.95523347705262462</v>
      </c>
      <c r="AQ1777">
        <v>0.95523347705262462</v>
      </c>
      <c r="AR1777">
        <v>16.393276986702119</v>
      </c>
      <c r="AS1777">
        <v>16.393276986702109</v>
      </c>
      <c r="AT1777">
        <v>16.393276986702109</v>
      </c>
      <c r="AU1777">
        <v>16.393276986702109</v>
      </c>
      <c r="AV1777" t="str">
        <f>VLOOKUP(Sheet1[[#This Row],[NPDES ID2]],Combined_Sheet__Major_Only___2[[NPDES ID2]:[ECHO BFR]],3,FALSE)</f>
        <v>TX</v>
      </c>
      <c r="AW1777" t="s">
        <v>41</v>
      </c>
      <c r="AX1777" t="str">
        <f>VLOOKUP(Sheet1[[#This Row],[NPDES ID2]],Combined_Sheet__Major_Only___2[[NPDES ID2]:[ECHO BFR]],27,FALSE)</f>
        <v>tempSludgeStore</v>
      </c>
      <c r="AY1777" t="str">
        <f>VLOOKUP(Sheet1[[#This Row],[NPDES ID2]],Combined_Sheet__Major_Only___2[[NPDES ID2]:[ECHO BFR]],28,FALSE)</f>
        <v>heatTreatment</v>
      </c>
      <c r="AZ1777" t="str">
        <f>VLOOKUP(Sheet1[[#This Row],[NPDES ID2]],Combined_Sheet__Major_Only___2[[NPDES ID2]:[ECHO BFR]],29,FALSE)</f>
        <v>thickening</v>
      </c>
      <c r="BA1777">
        <f>VLOOKUP(Sheet1[[#This Row],[NPDES ID2]],Combined_Sheet__Major_Only___2[[NPDES ID2]:[ECHO BFR]],17,FALSE)</f>
        <v>30.914971999999999</v>
      </c>
      <c r="BB1777">
        <f>VLOOKUP(Sheet1[[#This Row],[NPDES ID2]],Combined_Sheet__Major_Only___2[[NPDES ID2]:[ECHO BFR]],18,FALSE)</f>
        <v>-94.01</v>
      </c>
      <c r="BC1777" s="2" t="str">
        <f>IF(ISNUMBER(SEARCH("aerobic",$AW1777)),"aerobic","")</f>
        <v>aerobic</v>
      </c>
      <c r="BD1777" s="2" t="str">
        <f>IF(ISNUMBER(SEARCH("anaer",$AW1777)),"anaer","")</f>
        <v/>
      </c>
      <c r="BE1777" s="2" t="str">
        <f>IF(ISNUMBER(SEARCH("thickening",$AZ1777)),"thickening","")</f>
        <v>thickening</v>
      </c>
      <c r="BF1777" s="3" t="str">
        <f>IF(ISNUMBER(SEARCH("airDry",$AW1777)),"airDry","")</f>
        <v/>
      </c>
      <c r="BG1777" s="3" t="str">
        <f>IF(ISNUMBER(SEARCH("heatDry",$AY1777)),"heatDry","")</f>
        <v/>
      </c>
      <c r="BH1777" s="3" t="str">
        <f>IF(AND(ISNUMBER(SEARCH("aerobic",$AW1777)),ISNUMBER(SEARCH("anaer",$AW1777))),"Combined Aer and Anaer.","")</f>
        <v/>
      </c>
    </row>
    <row r="1778" spans="1:60" x14ac:dyDescent="0.25">
      <c r="A1778" s="5">
        <v>722</v>
      </c>
      <c r="B1778" t="s">
        <v>3562</v>
      </c>
      <c r="C1778">
        <v>3809.6</v>
      </c>
      <c r="D1778">
        <v>736.50714599310993</v>
      </c>
      <c r="E1778">
        <v>734.91643548995262</v>
      </c>
      <c r="F1778">
        <v>595.36487184155806</v>
      </c>
      <c r="G1778">
        <v>863.23644493370819</v>
      </c>
      <c r="H1778">
        <v>-137.25632305238099</v>
      </c>
      <c r="I1778">
        <v>-138.57475317174899</v>
      </c>
      <c r="J1778">
        <v>-157.94451680597501</v>
      </c>
      <c r="K1778">
        <v>-113.87911616459139</v>
      </c>
      <c r="L1778">
        <v>2893.1120613107232</v>
      </c>
      <c r="M1778">
        <v>2875.922216921314</v>
      </c>
      <c r="N1778">
        <v>2815.8931527405898</v>
      </c>
      <c r="O1778">
        <v>3020.3975460559141</v>
      </c>
      <c r="P1778">
        <v>119.27928785263001</v>
      </c>
      <c r="Q1778">
        <v>118.7950363839708</v>
      </c>
      <c r="R1778">
        <v>100.0456040148711</v>
      </c>
      <c r="S1778">
        <v>134.21202453522639</v>
      </c>
      <c r="T1778">
        <v>54167.153273221069</v>
      </c>
      <c r="U1778">
        <v>54167.245087275507</v>
      </c>
      <c r="V1778">
        <v>54129.961433965502</v>
      </c>
      <c r="W1778">
        <v>54204.481044960623</v>
      </c>
      <c r="X1778">
        <v>4251.0322405314619</v>
      </c>
      <c r="Y1778">
        <v>4274.0031557177281</v>
      </c>
      <c r="Z1778">
        <v>4067.7271999188501</v>
      </c>
      <c r="AA1778">
        <v>4365.9249379438379</v>
      </c>
      <c r="AB1778">
        <v>810.13690447305862</v>
      </c>
      <c r="AC1778">
        <v>798.86118009006327</v>
      </c>
      <c r="AD1778">
        <v>680.24468602266677</v>
      </c>
      <c r="AE1778">
        <v>979.07709836293907</v>
      </c>
      <c r="AF1778">
        <v>56.23297305390517</v>
      </c>
      <c r="AG1778">
        <v>55.900096153342801</v>
      </c>
      <c r="AH1778">
        <v>54.731381302068463</v>
      </c>
      <c r="AI1778">
        <v>58.70537914552586</v>
      </c>
      <c r="AJ1778">
        <v>0.46353127988773313</v>
      </c>
      <c r="AK1778">
        <v>0.46353112657664958</v>
      </c>
      <c r="AL1778">
        <v>0.46344920044343207</v>
      </c>
      <c r="AM1778">
        <v>0.46361200426703869</v>
      </c>
      <c r="AN1778">
        <v>0.95522313828940186</v>
      </c>
      <c r="AO1778">
        <v>0.9552231382894022</v>
      </c>
      <c r="AP1778">
        <v>0.9552231382894022</v>
      </c>
      <c r="AQ1778">
        <v>0.9552231382894022</v>
      </c>
      <c r="AR1778">
        <v>11.800325804337239</v>
      </c>
      <c r="AS1778">
        <v>11.800325804337239</v>
      </c>
      <c r="AT1778">
        <v>11.800325804337239</v>
      </c>
      <c r="AU1778">
        <v>11.800325804337239</v>
      </c>
      <c r="AV1778" t="str">
        <f>VLOOKUP(Sheet1[[#This Row],[NPDES ID2]],Combined_Sheet__Major_Only___2[[NPDES ID2]:[ECHO BFR]],3,FALSE)</f>
        <v>NY</v>
      </c>
      <c r="AW1778" t="s">
        <v>54</v>
      </c>
      <c r="AX1778" t="str">
        <f>VLOOKUP(Sheet1[[#This Row],[NPDES ID2]],Combined_Sheet__Major_Only___2[[NPDES ID2]:[ECHO BFR]],27,FALSE)</f>
        <v>other</v>
      </c>
      <c r="AY1778" t="str">
        <f>VLOOKUP(Sheet1[[#This Row],[NPDES ID2]],Combined_Sheet__Major_Only___2[[NPDES ID2]:[ECHO BFR]],28,FALSE)</f>
        <v>-</v>
      </c>
      <c r="AZ1778" t="str">
        <f>VLOOKUP(Sheet1[[#This Row],[NPDES ID2]],Combined_Sheet__Major_Only___2[[NPDES ID2]:[ECHO BFR]],29,FALSE)</f>
        <v>preliminaryOps, thickening</v>
      </c>
      <c r="BA1778">
        <f>VLOOKUP(Sheet1[[#This Row],[NPDES ID2]],Combined_Sheet__Major_Only___2[[NPDES ID2]:[ECHO BFR]],17,FALSE)</f>
        <v>43.324590000000001</v>
      </c>
      <c r="BB1778">
        <f>VLOOKUP(Sheet1[[#This Row],[NPDES ID2]],Combined_Sheet__Major_Only___2[[NPDES ID2]:[ECHO BFR]],18,FALSE)</f>
        <v>-77.748429999999999</v>
      </c>
      <c r="BC1778" s="2" t="str">
        <f>IF(ISNUMBER(SEARCH("aerobic",$AW1778)),"aerobic","")</f>
        <v/>
      </c>
      <c r="BD1778" s="2" t="str">
        <f>IF(ISNUMBER(SEARCH("anaer",$AW1778)),"anaer","")</f>
        <v/>
      </c>
      <c r="BE1778" s="2" t="str">
        <f>IF(ISNUMBER(SEARCH("thickening",$AZ1778)),"thickening","")</f>
        <v>thickening</v>
      </c>
      <c r="BF1778" s="3" t="str">
        <f>IF(ISNUMBER(SEARCH("airDry",$AW1778)),"airDry","")</f>
        <v/>
      </c>
      <c r="BG1778" s="3" t="str">
        <f>IF(ISNUMBER(SEARCH("heatDry",$AY1778)),"heatDry","")</f>
        <v/>
      </c>
      <c r="BH1778" s="3" t="str">
        <f>IF(AND(ISNUMBER(SEARCH("aerobic",$AW1778)),ISNUMBER(SEARCH("anaer",$AW1778))),"Combined Aer and Anaer.","")</f>
        <v/>
      </c>
    </row>
    <row r="1779" spans="1:60" x14ac:dyDescent="0.25">
      <c r="A1779" s="5">
        <v>250</v>
      </c>
      <c r="B1779" t="s">
        <v>1296</v>
      </c>
      <c r="C1779">
        <v>1960.11</v>
      </c>
      <c r="D1779">
        <v>488.20009088978162</v>
      </c>
      <c r="E1779">
        <v>485.53572973675608</v>
      </c>
      <c r="F1779">
        <v>405.6931785506755</v>
      </c>
      <c r="G1779">
        <v>566.26079974792162</v>
      </c>
      <c r="H1779">
        <v>-109.6519520998217</v>
      </c>
      <c r="I1779">
        <v>-111.0934167457259</v>
      </c>
      <c r="J1779">
        <v>-130.4268015344538</v>
      </c>
      <c r="K1779">
        <v>-87.962340174890798</v>
      </c>
      <c r="L1779">
        <v>1360.4338762854979</v>
      </c>
      <c r="M1779">
        <v>1355.547278202662</v>
      </c>
      <c r="N1779">
        <v>1338.4705203855999</v>
      </c>
      <c r="O1779">
        <v>1396.631448668928</v>
      </c>
      <c r="P1779">
        <v>45.915208615306753</v>
      </c>
      <c r="Q1779">
        <v>46.356643242707527</v>
      </c>
      <c r="R1779">
        <v>37.517914878174572</v>
      </c>
      <c r="S1779">
        <v>53.698968788105589</v>
      </c>
      <c r="T1779">
        <v>54123.079722792179</v>
      </c>
      <c r="U1779">
        <v>54123.171464593957</v>
      </c>
      <c r="V1779">
        <v>54085.917151488087</v>
      </c>
      <c r="W1779">
        <v>54160.378119608809</v>
      </c>
      <c r="X1779">
        <v>3509.7886218229301</v>
      </c>
      <c r="Y1779">
        <v>3522.091040490684</v>
      </c>
      <c r="Z1779">
        <v>3416.451234806364</v>
      </c>
      <c r="AA1779">
        <v>3567.7145985222169</v>
      </c>
      <c r="AB1779">
        <v>537.65011010438775</v>
      </c>
      <c r="AC1779">
        <v>531.26190939226194</v>
      </c>
      <c r="AD1779">
        <v>468.54386147148131</v>
      </c>
      <c r="AE1779">
        <v>621.04168446258132</v>
      </c>
      <c r="AF1779">
        <v>68.023376481323027</v>
      </c>
      <c r="AG1779">
        <v>67.77965888498332</v>
      </c>
      <c r="AH1779">
        <v>66.924831370834028</v>
      </c>
      <c r="AI1779">
        <v>69.832508653695669</v>
      </c>
      <c r="AJ1779">
        <v>0.60749186181992054</v>
      </c>
      <c r="AK1779">
        <v>0.60749178119903124</v>
      </c>
      <c r="AL1779">
        <v>0.60744767805438526</v>
      </c>
      <c r="AM1779">
        <v>0.60753531092830804</v>
      </c>
      <c r="AN1779">
        <v>0.9551890190763066</v>
      </c>
      <c r="AO1779">
        <v>0.95518901907630682</v>
      </c>
      <c r="AP1779">
        <v>0.95518901907630682</v>
      </c>
      <c r="AQ1779">
        <v>0.95518901907630682</v>
      </c>
      <c r="AR1779">
        <v>16.2297460075808</v>
      </c>
      <c r="AS1779">
        <v>16.2297460075808</v>
      </c>
      <c r="AT1779">
        <v>16.2297460075808</v>
      </c>
      <c r="AU1779">
        <v>16.2297460075808</v>
      </c>
      <c r="AV1779" t="str">
        <f>VLOOKUP(Sheet1[[#This Row],[NPDES ID2]],Combined_Sheet__Major_Only___2[[NPDES ID2]:[ECHO BFR]],3,FALSE)</f>
        <v>CO</v>
      </c>
      <c r="AW1779" t="s">
        <v>12185</v>
      </c>
      <c r="AX1779" t="str">
        <f>VLOOKUP(Sheet1[[#This Row],[NPDES ID2]],Combined_Sheet__Major_Only___2[[NPDES ID2]:[ECHO BFR]],27,FALSE)</f>
        <v>other</v>
      </c>
      <c r="AY1779" t="str">
        <f>VLOOKUP(Sheet1[[#This Row],[NPDES ID2]],Combined_Sheet__Major_Only___2[[NPDES ID2]:[ECHO BFR]],28,FALSE)</f>
        <v>-</v>
      </c>
      <c r="AZ1779" t="str">
        <f>VLOOKUP(Sheet1[[#This Row],[NPDES ID2]],Combined_Sheet__Major_Only___2[[NPDES ID2]:[ECHO BFR]],29,FALSE)</f>
        <v>thickening</v>
      </c>
      <c r="BA1779">
        <f>VLOOKUP(Sheet1[[#This Row],[NPDES ID2]],Combined_Sheet__Major_Only___2[[NPDES ID2]:[ECHO BFR]],17,FALSE)</f>
        <v>40.555276999999997</v>
      </c>
      <c r="BB1779">
        <f>VLOOKUP(Sheet1[[#This Row],[NPDES ID2]],Combined_Sheet__Major_Only___2[[NPDES ID2]:[ECHO BFR]],18,FALSE)</f>
        <v>-105.020555</v>
      </c>
      <c r="BC1779" s="2" t="str">
        <f>IF(ISNUMBER(SEARCH("aerobic",$AW1779)),"aerobic","")</f>
        <v/>
      </c>
      <c r="BD1779" s="2" t="str">
        <f>IF(ISNUMBER(SEARCH("anaer",$AW1779)),"anaer","")</f>
        <v>anaer</v>
      </c>
      <c r="BE1779" s="2" t="str">
        <f>IF(ISNUMBER(SEARCH("thickening",$AZ1779)),"thickening","")</f>
        <v>thickening</v>
      </c>
      <c r="BF1779" s="3" t="str">
        <f>IF(ISNUMBER(SEARCH("airDry",$AW1779)),"airDry","")</f>
        <v/>
      </c>
      <c r="BG1779" s="3" t="str">
        <f>IF(ISNUMBER(SEARCH("heatDry",$AY1779)),"heatDry","")</f>
        <v/>
      </c>
      <c r="BH1779" s="3" t="str">
        <f>IF(AND(ISNUMBER(SEARCH("aerobic",$AW1779)),ISNUMBER(SEARCH("anaer",$AW1779))),"Combined Aer and Anaer.","")</f>
        <v/>
      </c>
    </row>
    <row r="1780" spans="1:60" x14ac:dyDescent="0.25">
      <c r="A1780" s="5">
        <v>1241</v>
      </c>
      <c r="B1780" t="s">
        <v>5933</v>
      </c>
      <c r="C1780">
        <v>216.11</v>
      </c>
      <c r="D1780">
        <v>547.85621243868172</v>
      </c>
      <c r="E1780">
        <v>544.39466697952878</v>
      </c>
      <c r="F1780">
        <v>402.93124370971219</v>
      </c>
      <c r="G1780">
        <v>691.46437218083554</v>
      </c>
      <c r="H1780">
        <v>-110.1328492071985</v>
      </c>
      <c r="I1780">
        <v>-111.5417081498496</v>
      </c>
      <c r="J1780">
        <v>-130.91768170504389</v>
      </c>
      <c r="K1780">
        <v>-88.599183780530055</v>
      </c>
      <c r="L1780">
        <v>149.86519944886399</v>
      </c>
      <c r="M1780">
        <v>149.32564703542431</v>
      </c>
      <c r="N1780">
        <v>147.4385551605406</v>
      </c>
      <c r="O1780">
        <v>153.8637293298593</v>
      </c>
      <c r="P1780">
        <v>5.0629804171404338</v>
      </c>
      <c r="Q1780">
        <v>5.1114084540839162</v>
      </c>
      <c r="R1780">
        <v>4.1374749007027631</v>
      </c>
      <c r="S1780">
        <v>5.9195167085028118</v>
      </c>
      <c r="T1780">
        <v>54119.700298486699</v>
      </c>
      <c r="U1780">
        <v>54119.79203474836</v>
      </c>
      <c r="V1780">
        <v>54082.53997135911</v>
      </c>
      <c r="W1780">
        <v>54156.996442924552</v>
      </c>
      <c r="X1780">
        <v>3512.5732504941061</v>
      </c>
      <c r="Y1780">
        <v>3524.900658389241</v>
      </c>
      <c r="Z1780">
        <v>3418.9133095890852</v>
      </c>
      <c r="AA1780">
        <v>3570.70690061802</v>
      </c>
      <c r="AB1780">
        <v>538.47181898016288</v>
      </c>
      <c r="AC1780">
        <v>532.056981855294</v>
      </c>
      <c r="AD1780">
        <v>469.23012593059502</v>
      </c>
      <c r="AE1780">
        <v>622.04648066798779</v>
      </c>
      <c r="AF1780">
        <v>67.960393471080906</v>
      </c>
      <c r="AG1780">
        <v>67.715787156432228</v>
      </c>
      <c r="AH1780">
        <v>66.859927942566188</v>
      </c>
      <c r="AI1780">
        <v>69.773546817120547</v>
      </c>
      <c r="AJ1780">
        <v>0.60672136688492861</v>
      </c>
      <c r="AK1780">
        <v>0.60672135812709116</v>
      </c>
      <c r="AL1780">
        <v>0.60671649576550735</v>
      </c>
      <c r="AM1780">
        <v>0.60672615665401364</v>
      </c>
      <c r="AN1780">
        <v>0.95518640077352945</v>
      </c>
      <c r="AO1780">
        <v>0.95518640077352968</v>
      </c>
      <c r="AP1780">
        <v>0.95518640077352968</v>
      </c>
      <c r="AQ1780">
        <v>0.95518640077352968</v>
      </c>
      <c r="AR1780">
        <v>16.20738999434931</v>
      </c>
      <c r="AS1780">
        <v>16.20738999434931</v>
      </c>
      <c r="AT1780">
        <v>16.20738999434931</v>
      </c>
      <c r="AU1780">
        <v>16.20738999434931</v>
      </c>
      <c r="AV1780" t="str">
        <f>VLOOKUP(Sheet1[[#This Row],[NPDES ID2]],Combined_Sheet__Major_Only___2[[NPDES ID2]:[ECHO BFR]],3,FALSE)</f>
        <v>TX</v>
      </c>
      <c r="AW1780" t="s">
        <v>41</v>
      </c>
      <c r="AX1780" t="str">
        <f>VLOOKUP(Sheet1[[#This Row],[NPDES ID2]],Combined_Sheet__Major_Only___2[[NPDES ID2]:[ECHO BFR]],27,FALSE)</f>
        <v>-</v>
      </c>
      <c r="AY1780" t="str">
        <f>VLOOKUP(Sheet1[[#This Row],[NPDES ID2]],Combined_Sheet__Major_Only___2[[NPDES ID2]:[ECHO BFR]],28,FALSE)</f>
        <v>-</v>
      </c>
      <c r="AZ1780" t="str">
        <f>VLOOKUP(Sheet1[[#This Row],[NPDES ID2]],Combined_Sheet__Major_Only___2[[NPDES ID2]:[ECHO BFR]],29,FALSE)</f>
        <v>thickening</v>
      </c>
      <c r="BA1780">
        <f>VLOOKUP(Sheet1[[#This Row],[NPDES ID2]],Combined_Sheet__Major_Only___2[[NPDES ID2]:[ECHO BFR]],17,FALSE)</f>
        <v>29.986068</v>
      </c>
      <c r="BB1780">
        <f>VLOOKUP(Sheet1[[#This Row],[NPDES ID2]],Combined_Sheet__Major_Only___2[[NPDES ID2]:[ECHO BFR]],18,FALSE)</f>
        <v>-95.578855000000004</v>
      </c>
      <c r="BC1780" s="2" t="str">
        <f>IF(ISNUMBER(SEARCH("aerobic",$AW1780)),"aerobic","")</f>
        <v>aerobic</v>
      </c>
      <c r="BD1780" s="2" t="str">
        <f>IF(ISNUMBER(SEARCH("anaer",$AW1780)),"anaer","")</f>
        <v/>
      </c>
      <c r="BE1780" s="2" t="str">
        <f>IF(ISNUMBER(SEARCH("thickening",$AZ1780)),"thickening","")</f>
        <v>thickening</v>
      </c>
      <c r="BF1780" s="4" t="str">
        <f>IF(ISNUMBER(SEARCH("airDry",$AW1780)),"airDry","")</f>
        <v/>
      </c>
      <c r="BG1780" s="4" t="str">
        <f>IF(ISNUMBER(SEARCH("heatDry",$AY1780)),"heatDry","")</f>
        <v/>
      </c>
      <c r="BH1780" s="4" t="str">
        <f>IF(AND(ISNUMBER(SEARCH("aerobic",$AW1780)),ISNUMBER(SEARCH("anaer",$AW1780))),"Combined Aer and Anaer.","")</f>
        <v/>
      </c>
    </row>
    <row r="1781" spans="1:60" x14ac:dyDescent="0.25">
      <c r="A1781" s="5">
        <v>1356</v>
      </c>
      <c r="B1781" t="s">
        <v>6437</v>
      </c>
      <c r="C1781">
        <v>160.44999999999999</v>
      </c>
      <c r="D1781">
        <v>628.49174173441565</v>
      </c>
      <c r="E1781">
        <v>620.42765969923789</v>
      </c>
      <c r="F1781">
        <v>450.48233727613382</v>
      </c>
      <c r="G1781">
        <v>811.08557094891137</v>
      </c>
      <c r="H1781">
        <v>-138.64631605534731</v>
      </c>
      <c r="I1781">
        <v>-139.8822006609094</v>
      </c>
      <c r="J1781">
        <v>-158.48005485967161</v>
      </c>
      <c r="K1781">
        <v>-115.8144753079895</v>
      </c>
      <c r="L1781">
        <v>121.50696160217019</v>
      </c>
      <c r="M1781">
        <v>120.7838962561396</v>
      </c>
      <c r="N1781">
        <v>118.2548804517149</v>
      </c>
      <c r="O1781">
        <v>126.8655711301069</v>
      </c>
      <c r="P1781">
        <v>5.0156347065463107</v>
      </c>
      <c r="Q1781">
        <v>4.9943173882726342</v>
      </c>
      <c r="R1781">
        <v>4.2071080763435331</v>
      </c>
      <c r="S1781">
        <v>5.642641355759018</v>
      </c>
      <c r="T1781">
        <v>54099.619013415147</v>
      </c>
      <c r="U1781">
        <v>54099.710716756243</v>
      </c>
      <c r="V1781">
        <v>54062.472021679678</v>
      </c>
      <c r="W1781">
        <v>54136.901773721351</v>
      </c>
      <c r="X1781">
        <v>4249.8636277080832</v>
      </c>
      <c r="Y1781">
        <v>4272.8557328364404</v>
      </c>
      <c r="Z1781">
        <v>4066.187694268689</v>
      </c>
      <c r="AA1781">
        <v>4365.0442215882458</v>
      </c>
      <c r="AB1781">
        <v>810.90287611654549</v>
      </c>
      <c r="AC1781">
        <v>799.64500850225784</v>
      </c>
      <c r="AD1781">
        <v>680.78087944368008</v>
      </c>
      <c r="AE1781">
        <v>980.5536554018305</v>
      </c>
      <c r="AF1781">
        <v>56.167869449422923</v>
      </c>
      <c r="AG1781">
        <v>55.833677060332157</v>
      </c>
      <c r="AH1781">
        <v>54.664531350287596</v>
      </c>
      <c r="AI1781">
        <v>58.644874744576953</v>
      </c>
      <c r="AJ1781">
        <v>0.46273804470779412</v>
      </c>
      <c r="AK1781">
        <v>0.46273803850174122</v>
      </c>
      <c r="AL1781">
        <v>0.46273459244275211</v>
      </c>
      <c r="AM1781">
        <v>0.46274143931591821</v>
      </c>
      <c r="AN1781">
        <v>0.95517083592730689</v>
      </c>
      <c r="AO1781">
        <v>0.95517083592730723</v>
      </c>
      <c r="AP1781">
        <v>0.95517083592730723</v>
      </c>
      <c r="AQ1781">
        <v>0.95517083592730723</v>
      </c>
      <c r="AR1781">
        <v>11.778614200739449</v>
      </c>
      <c r="AS1781">
        <v>11.778614200739449</v>
      </c>
      <c r="AT1781">
        <v>11.778614200739449</v>
      </c>
      <c r="AU1781">
        <v>11.778614200739449</v>
      </c>
      <c r="AV1781" t="str">
        <f>VLOOKUP(Sheet1[[#This Row],[NPDES ID2]],Combined_Sheet__Major_Only___2[[NPDES ID2]:[ECHO BFR]],3,FALSE)</f>
        <v>NY</v>
      </c>
      <c r="AW1781" t="s">
        <v>54</v>
      </c>
      <c r="AX1781" t="str">
        <f>VLOOKUP(Sheet1[[#This Row],[NPDES ID2]],Combined_Sheet__Major_Only___2[[NPDES ID2]:[ECHO BFR]],27,FALSE)</f>
        <v>-</v>
      </c>
      <c r="AY1781" t="str">
        <f>VLOOKUP(Sheet1[[#This Row],[NPDES ID2]],Combined_Sheet__Major_Only___2[[NPDES ID2]:[ECHO BFR]],28,FALSE)</f>
        <v>-</v>
      </c>
      <c r="AZ1781" t="str">
        <f>VLOOKUP(Sheet1[[#This Row],[NPDES ID2]],Combined_Sheet__Major_Only___2[[NPDES ID2]:[ECHO BFR]],29,FALSE)</f>
        <v>preliminaryOps, thickening</v>
      </c>
      <c r="BA1781">
        <f>VLOOKUP(Sheet1[[#This Row],[NPDES ID2]],Combined_Sheet__Major_Only___2[[NPDES ID2]:[ECHO BFR]],17,FALSE)</f>
        <v>42.803899999999999</v>
      </c>
      <c r="BB1781">
        <f>VLOOKUP(Sheet1[[#This Row],[NPDES ID2]],Combined_Sheet__Major_Only___2[[NPDES ID2]:[ECHO BFR]],18,FALSE)</f>
        <v>-73.988939999999999</v>
      </c>
      <c r="BC1781" s="2" t="str">
        <f>IF(ISNUMBER(SEARCH("aerobic",$AW1781)),"aerobic","")</f>
        <v/>
      </c>
      <c r="BD1781" s="2" t="str">
        <f>IF(ISNUMBER(SEARCH("anaer",$AW1781)),"anaer","")</f>
        <v/>
      </c>
      <c r="BE1781" s="2" t="str">
        <f>IF(ISNUMBER(SEARCH("thickening",$AZ1781)),"thickening","")</f>
        <v>thickening</v>
      </c>
      <c r="BF1781" s="3" t="str">
        <f>IF(ISNUMBER(SEARCH("airDry",$AW1781)),"airDry","")</f>
        <v/>
      </c>
      <c r="BG1781" s="3" t="str">
        <f>IF(ISNUMBER(SEARCH("heatDry",$AY1781)),"heatDry","")</f>
        <v/>
      </c>
      <c r="BH1781" s="3" t="str">
        <f>IF(AND(ISNUMBER(SEARCH("aerobic",$AW1781)),ISNUMBER(SEARCH("anaer",$AW1781))),"Combined Aer and Anaer.","")</f>
        <v/>
      </c>
    </row>
    <row r="1782" spans="1:60" x14ac:dyDescent="0.25">
      <c r="A1782" s="5">
        <v>1884</v>
      </c>
      <c r="B1782" t="s">
        <v>8895</v>
      </c>
      <c r="C1782">
        <v>5273</v>
      </c>
      <c r="D1782">
        <v>1062.674120690157</v>
      </c>
      <c r="E1782">
        <v>1061.554554601887</v>
      </c>
      <c r="F1782">
        <v>854.92304191113465</v>
      </c>
      <c r="G1782">
        <v>1247.6224541902261</v>
      </c>
      <c r="H1782">
        <v>-108.33163095307729</v>
      </c>
      <c r="I1782">
        <v>-109.79143513118009</v>
      </c>
      <c r="J1782">
        <v>-129.09064570946839</v>
      </c>
      <c r="K1782">
        <v>-86.372597957442338</v>
      </c>
      <c r="L1782">
        <v>3678.8580246805082</v>
      </c>
      <c r="M1782">
        <v>3665.848859179187</v>
      </c>
      <c r="N1782">
        <v>3620.4588248080172</v>
      </c>
      <c r="O1782">
        <v>3775.1417093640762</v>
      </c>
      <c r="P1782">
        <v>123.46290391180349</v>
      </c>
      <c r="Q1782">
        <v>124.6916466187849</v>
      </c>
      <c r="R1782">
        <v>100.8131318430864</v>
      </c>
      <c r="S1782">
        <v>144.61072831464409</v>
      </c>
      <c r="T1782">
        <v>53995.656869516097</v>
      </c>
      <c r="U1782">
        <v>53995.748402425234</v>
      </c>
      <c r="V1782">
        <v>53958.578915989543</v>
      </c>
      <c r="W1782">
        <v>54032.87033928556</v>
      </c>
      <c r="X1782">
        <v>3483.3434430214988</v>
      </c>
      <c r="Y1782">
        <v>3495.4095191728829</v>
      </c>
      <c r="Z1782">
        <v>3392.1685454521689</v>
      </c>
      <c r="AA1782">
        <v>3539.890424181006</v>
      </c>
      <c r="AB1782">
        <v>531.08482458906462</v>
      </c>
      <c r="AC1782">
        <v>524.83952867950256</v>
      </c>
      <c r="AD1782">
        <v>463.09289775793388</v>
      </c>
      <c r="AE1782">
        <v>612.95497840325629</v>
      </c>
      <c r="AF1782">
        <v>68.387222334598277</v>
      </c>
      <c r="AG1782">
        <v>68.147049247126574</v>
      </c>
      <c r="AH1782">
        <v>67.300685531284756</v>
      </c>
      <c r="AI1782">
        <v>70.174943593660913</v>
      </c>
      <c r="AJ1782">
        <v>0.6119430747719723</v>
      </c>
      <c r="AK1782">
        <v>0.61194285228918566</v>
      </c>
      <c r="AL1782">
        <v>0.61182440517968428</v>
      </c>
      <c r="AM1782">
        <v>0.61205978748934953</v>
      </c>
      <c r="AN1782">
        <v>0.95509008249485206</v>
      </c>
      <c r="AO1782">
        <v>0.95509008249485228</v>
      </c>
      <c r="AP1782">
        <v>0.95509008249485228</v>
      </c>
      <c r="AQ1782">
        <v>0.95509008249485228</v>
      </c>
      <c r="AR1782">
        <v>16.36411599558193</v>
      </c>
      <c r="AS1782">
        <v>16.36411599558193</v>
      </c>
      <c r="AT1782">
        <v>16.36411599558193</v>
      </c>
      <c r="AU1782">
        <v>16.36411599558193</v>
      </c>
      <c r="AV1782" t="str">
        <f>VLOOKUP(Sheet1[[#This Row],[NPDES ID2]],Combined_Sheet__Major_Only___2[[NPDES ID2]:[ECHO BFR]],3,FALSE)</f>
        <v>SC</v>
      </c>
      <c r="AW1782" t="s">
        <v>41</v>
      </c>
      <c r="AX1782" t="str">
        <f>VLOOKUP(Sheet1[[#This Row],[NPDES ID2]],Combined_Sheet__Major_Only___2[[NPDES ID2]:[ECHO BFR]],27,FALSE)</f>
        <v>-</v>
      </c>
      <c r="AY1782" t="str">
        <f>VLOOKUP(Sheet1[[#This Row],[NPDES ID2]],Combined_Sheet__Major_Only___2[[NPDES ID2]:[ECHO BFR]],28,FALSE)</f>
        <v>-</v>
      </c>
      <c r="AZ1782" t="str">
        <f>VLOOKUP(Sheet1[[#This Row],[NPDES ID2]],Combined_Sheet__Major_Only___2[[NPDES ID2]:[ECHO BFR]],29,FALSE)</f>
        <v>thickening, preliminaryOps</v>
      </c>
      <c r="BA1782">
        <f>VLOOKUP(Sheet1[[#This Row],[NPDES ID2]],Combined_Sheet__Major_Only___2[[NPDES ID2]:[ECHO BFR]],17,FALSE)</f>
        <v>32.758611000000002</v>
      </c>
      <c r="BB1782">
        <f>VLOOKUP(Sheet1[[#This Row],[NPDES ID2]],Combined_Sheet__Major_Only___2[[NPDES ID2]:[ECHO BFR]],18,FALSE)</f>
        <v>-79.949444</v>
      </c>
      <c r="BC1782" s="2" t="str">
        <f>IF(ISNUMBER(SEARCH("aerobic",$AW1782)),"aerobic","")</f>
        <v>aerobic</v>
      </c>
      <c r="BD1782" s="2" t="str">
        <f>IF(ISNUMBER(SEARCH("anaer",$AW1782)),"anaer","")</f>
        <v/>
      </c>
      <c r="BE1782" s="2" t="str">
        <f>IF(ISNUMBER(SEARCH("thickening",$AZ1782)),"thickening","")</f>
        <v>thickening</v>
      </c>
      <c r="BF1782" s="3" t="str">
        <f>IF(ISNUMBER(SEARCH("airDry",$AW1782)),"airDry","")</f>
        <v/>
      </c>
      <c r="BG1782" s="3" t="str">
        <f>IF(ISNUMBER(SEARCH("heatDry",$AY1782)),"heatDry","")</f>
        <v/>
      </c>
      <c r="BH1782" s="3" t="str">
        <f>IF(AND(ISNUMBER(SEARCH("aerobic",$AW1782)),ISNUMBER(SEARCH("anaer",$AW1782))),"Combined Aer and Anaer.","")</f>
        <v/>
      </c>
    </row>
    <row r="1783" spans="1:60" x14ac:dyDescent="0.25">
      <c r="A1783" s="5">
        <v>770</v>
      </c>
      <c r="B1783" t="s">
        <v>3780</v>
      </c>
      <c r="C1783">
        <v>1935</v>
      </c>
      <c r="D1783">
        <v>472.4260208831401</v>
      </c>
      <c r="E1783">
        <v>469.52536136016619</v>
      </c>
      <c r="F1783">
        <v>393.11454626590512</v>
      </c>
      <c r="G1783">
        <v>547.46301598179934</v>
      </c>
      <c r="H1783">
        <v>-106.7965475403884</v>
      </c>
      <c r="I1783">
        <v>-108.12397842141471</v>
      </c>
      <c r="J1783">
        <v>-127.68722956173031</v>
      </c>
      <c r="K1783">
        <v>-85.254642359679835</v>
      </c>
      <c r="L1783">
        <v>1376.420800320775</v>
      </c>
      <c r="M1783">
        <v>1371.851242755233</v>
      </c>
      <c r="N1783">
        <v>1355.8824788453569</v>
      </c>
      <c r="O1783">
        <v>1410.269817969124</v>
      </c>
      <c r="P1783">
        <v>45.259556204675867</v>
      </c>
      <c r="Q1783">
        <v>45.80254289212462</v>
      </c>
      <c r="R1783">
        <v>36.856917829702283</v>
      </c>
      <c r="S1783">
        <v>53.278610863911908</v>
      </c>
      <c r="T1783">
        <v>53966.133022858092</v>
      </c>
      <c r="U1783">
        <v>53966.224507366867</v>
      </c>
      <c r="V1783">
        <v>53929.074675251723</v>
      </c>
      <c r="W1783">
        <v>54003.326815049717</v>
      </c>
      <c r="X1783">
        <v>3414.557750813422</v>
      </c>
      <c r="Y1783">
        <v>3425.738163282711</v>
      </c>
      <c r="Z1783">
        <v>3330.382636034321</v>
      </c>
      <c r="AA1783">
        <v>3466.6501189414021</v>
      </c>
      <c r="AB1783">
        <v>511.41801621584699</v>
      </c>
      <c r="AC1783">
        <v>505.55615760357063</v>
      </c>
      <c r="AD1783">
        <v>447.0697319838394</v>
      </c>
      <c r="AE1783">
        <v>588.17329697147534</v>
      </c>
      <c r="AF1783">
        <v>69.715554632666965</v>
      </c>
      <c r="AG1783">
        <v>69.484709291384632</v>
      </c>
      <c r="AH1783">
        <v>68.674949874268819</v>
      </c>
      <c r="AI1783">
        <v>71.429234905715717</v>
      </c>
      <c r="AJ1783">
        <v>0.62819710430792908</v>
      </c>
      <c r="AK1783">
        <v>0.62819702518735487</v>
      </c>
      <c r="AL1783">
        <v>0.62815370688279593</v>
      </c>
      <c r="AM1783">
        <v>0.62823977997139557</v>
      </c>
      <c r="AN1783">
        <v>0.95506709654010991</v>
      </c>
      <c r="AO1783">
        <v>0.95506709654011002</v>
      </c>
      <c r="AP1783">
        <v>0.95506709654011002</v>
      </c>
      <c r="AQ1783">
        <v>0.95506709654011002</v>
      </c>
      <c r="AR1783">
        <v>16.86665137822758</v>
      </c>
      <c r="AS1783">
        <v>16.866651378227591</v>
      </c>
      <c r="AT1783">
        <v>16.866651378227591</v>
      </c>
      <c r="AU1783">
        <v>16.866651378227591</v>
      </c>
      <c r="AV1783" t="str">
        <f>VLOOKUP(Sheet1[[#This Row],[NPDES ID2]],Combined_Sheet__Major_Only___2[[NPDES ID2]:[ECHO BFR]],3,FALSE)</f>
        <v>NC</v>
      </c>
      <c r="AW1783" t="s">
        <v>12185</v>
      </c>
      <c r="AX1783" t="str">
        <f>VLOOKUP(Sheet1[[#This Row],[NPDES ID2]],Combined_Sheet__Major_Only___2[[NPDES ID2]:[ECHO BFR]],27,FALSE)</f>
        <v>-</v>
      </c>
      <c r="AY1783" t="str">
        <f>VLOOKUP(Sheet1[[#This Row],[NPDES ID2]],Combined_Sheet__Major_Only___2[[NPDES ID2]:[ECHO BFR]],28,FALSE)</f>
        <v>-</v>
      </c>
      <c r="AZ1783" t="str">
        <f>VLOOKUP(Sheet1[[#This Row],[NPDES ID2]],Combined_Sheet__Major_Only___2[[NPDES ID2]:[ECHO BFR]],29,FALSE)</f>
        <v>thickening, preliminaryOps</v>
      </c>
      <c r="BA1783">
        <f>VLOOKUP(Sheet1[[#This Row],[NPDES ID2]],Combined_Sheet__Major_Only___2[[NPDES ID2]:[ECHO BFR]],17,FALSE)</f>
        <v>34.264721999999999</v>
      </c>
      <c r="BB1783">
        <f>VLOOKUP(Sheet1[[#This Row],[NPDES ID2]],Combined_Sheet__Major_Only___2[[NPDES ID2]:[ECHO BFR]],18,FALSE)</f>
        <v>-77.921110999999996</v>
      </c>
      <c r="BC1783" s="2" t="str">
        <f>IF(ISNUMBER(SEARCH("aerobic",$AW1783)),"aerobic","")</f>
        <v/>
      </c>
      <c r="BD1783" s="2" t="str">
        <f>IF(ISNUMBER(SEARCH("anaer",$AW1783)),"anaer","")</f>
        <v>anaer</v>
      </c>
      <c r="BE1783" s="2" t="str">
        <f>IF(ISNUMBER(SEARCH("thickening",$AZ1783)),"thickening","")</f>
        <v>thickening</v>
      </c>
      <c r="BF1783" s="3" t="str">
        <f>IF(ISNUMBER(SEARCH("airDry",$AW1783)),"airDry","")</f>
        <v/>
      </c>
      <c r="BG1783" s="3" t="str">
        <f>IF(ISNUMBER(SEARCH("heatDry",$AY1783)),"heatDry","")</f>
        <v/>
      </c>
      <c r="BH1783" s="3" t="str">
        <f>IF(AND(ISNUMBER(SEARCH("aerobic",$AW1783)),ISNUMBER(SEARCH("anaer",$AW1783))),"Combined Aer and Anaer.","")</f>
        <v/>
      </c>
    </row>
    <row r="1784" spans="1:60" x14ac:dyDescent="0.25">
      <c r="A1784" s="5">
        <v>1763</v>
      </c>
      <c r="B1784" t="s">
        <v>8253</v>
      </c>
      <c r="C1784">
        <v>20.100000000000001</v>
      </c>
      <c r="D1784">
        <v>4660.6745570707899</v>
      </c>
      <c r="E1784">
        <v>4616.1524325620276</v>
      </c>
      <c r="F1784">
        <v>3112.4355787186232</v>
      </c>
      <c r="G1784">
        <v>6135.386472360311</v>
      </c>
      <c r="H1784">
        <v>-109.6519856315649</v>
      </c>
      <c r="I1784">
        <v>-111.0483739843678</v>
      </c>
      <c r="J1784">
        <v>-130.45873343764521</v>
      </c>
      <c r="K1784">
        <v>-88.160281566180018</v>
      </c>
      <c r="L1784">
        <v>14.000279440230599</v>
      </c>
      <c r="M1784">
        <v>13.950567337815761</v>
      </c>
      <c r="N1784">
        <v>13.77668237487191</v>
      </c>
      <c r="O1784">
        <v>14.36870572940728</v>
      </c>
      <c r="P1784">
        <v>0.47077855600501872</v>
      </c>
      <c r="Q1784">
        <v>0.47542386273583048</v>
      </c>
      <c r="R1784">
        <v>0.38448984067862352</v>
      </c>
      <c r="S1784">
        <v>0.55105749858099795</v>
      </c>
      <c r="T1784">
        <v>53961.255122490657</v>
      </c>
      <c r="U1784">
        <v>53961.346599002762</v>
      </c>
      <c r="V1784">
        <v>53924.200014154761</v>
      </c>
      <c r="W1784">
        <v>53998.445663572558</v>
      </c>
      <c r="X1784">
        <v>3486.8645856461062</v>
      </c>
      <c r="Y1784">
        <v>3498.962836936485</v>
      </c>
      <c r="Z1784">
        <v>3395.1152827493679</v>
      </c>
      <c r="AA1784">
        <v>3543.784017130341</v>
      </c>
      <c r="AB1784">
        <v>532.32786118292131</v>
      </c>
      <c r="AC1784">
        <v>526.02703956592381</v>
      </c>
      <c r="AD1784">
        <v>464.14500683554451</v>
      </c>
      <c r="AE1784">
        <v>614.44909118048031</v>
      </c>
      <c r="AF1784">
        <v>68.260125123041007</v>
      </c>
      <c r="AG1784">
        <v>68.017753828875755</v>
      </c>
      <c r="AH1784">
        <v>67.169945901038119</v>
      </c>
      <c r="AI1784">
        <v>70.056425800466357</v>
      </c>
      <c r="AJ1784">
        <v>0.61038807393866412</v>
      </c>
      <c r="AK1784">
        <v>0.61038807312712917</v>
      </c>
      <c r="AL1784">
        <v>0.6103876218040476</v>
      </c>
      <c r="AM1784">
        <v>0.61038851851865805</v>
      </c>
      <c r="AN1784">
        <v>0.95506329655859645</v>
      </c>
      <c r="AO1784">
        <v>0.95506329655859645</v>
      </c>
      <c r="AP1784">
        <v>0.95506329655859645</v>
      </c>
      <c r="AQ1784">
        <v>0.95506329655859645</v>
      </c>
      <c r="AR1784">
        <v>16.320326348101169</v>
      </c>
      <c r="AS1784">
        <v>16.320326348101169</v>
      </c>
      <c r="AT1784">
        <v>16.320326348101169</v>
      </c>
      <c r="AU1784">
        <v>16.320326348101169</v>
      </c>
      <c r="AV1784" t="str">
        <f>VLOOKUP(Sheet1[[#This Row],[NPDES ID2]],Combined_Sheet__Major_Only___2[[NPDES ID2]:[ECHO BFR]],3,FALSE)</f>
        <v>NC</v>
      </c>
      <c r="AW1784" t="s">
        <v>41</v>
      </c>
      <c r="AX1784" t="str">
        <f>VLOOKUP(Sheet1[[#This Row],[NPDES ID2]],Combined_Sheet__Major_Only___2[[NPDES ID2]:[ECHO BFR]],27,FALSE)</f>
        <v>-</v>
      </c>
      <c r="AY1784" t="str">
        <f>VLOOKUP(Sheet1[[#This Row],[NPDES ID2]],Combined_Sheet__Major_Only___2[[NPDES ID2]:[ECHO BFR]],28,FALSE)</f>
        <v>-</v>
      </c>
      <c r="AZ1784" t="str">
        <f>VLOOKUP(Sheet1[[#This Row],[NPDES ID2]],Combined_Sheet__Major_Only___2[[NPDES ID2]:[ECHO BFR]],29,FALSE)</f>
        <v>thickening</v>
      </c>
      <c r="BA1784">
        <f>VLOOKUP(Sheet1[[#This Row],[NPDES ID2]],Combined_Sheet__Major_Only___2[[NPDES ID2]:[ECHO BFR]],17,FALSE)</f>
        <v>36.189619999999998</v>
      </c>
      <c r="BB1784">
        <f>VLOOKUP(Sheet1[[#This Row],[NPDES ID2]],Combined_Sheet__Major_Only___2[[NPDES ID2]:[ECHO BFR]],18,FALSE)</f>
        <v>-77.655528000000004</v>
      </c>
      <c r="BC1784" s="2" t="str">
        <f>IF(ISNUMBER(SEARCH("aerobic",$AW1784)),"aerobic","")</f>
        <v>aerobic</v>
      </c>
      <c r="BD1784" s="2" t="str">
        <f>IF(ISNUMBER(SEARCH("anaer",$AW1784)),"anaer","")</f>
        <v/>
      </c>
      <c r="BE1784" s="2" t="str">
        <f>IF(ISNUMBER(SEARCH("thickening",$AZ1784)),"thickening","")</f>
        <v>thickening</v>
      </c>
      <c r="BF1784" s="4" t="str">
        <f>IF(ISNUMBER(SEARCH("airDry",$AW1784)),"airDry","")</f>
        <v/>
      </c>
      <c r="BG1784" s="4" t="str">
        <f>IF(ISNUMBER(SEARCH("heatDry",$AY1784)),"heatDry","")</f>
        <v/>
      </c>
      <c r="BH1784" s="4" t="str">
        <f>IF(AND(ISNUMBER(SEARCH("aerobic",$AW1784)),ISNUMBER(SEARCH("anaer",$AW1784))),"Combined Aer and Anaer.","")</f>
        <v/>
      </c>
    </row>
    <row r="1785" spans="1:60" x14ac:dyDescent="0.25">
      <c r="A1785" s="5">
        <v>2497</v>
      </c>
      <c r="B1785" t="s">
        <v>11611</v>
      </c>
      <c r="C1785">
        <v>178.46</v>
      </c>
      <c r="D1785">
        <v>587.19010329958098</v>
      </c>
      <c r="E1785">
        <v>580.4707197377486</v>
      </c>
      <c r="F1785">
        <v>423.82242988475252</v>
      </c>
      <c r="G1785">
        <v>751.39978638904313</v>
      </c>
      <c r="H1785">
        <v>-139.3367688200623</v>
      </c>
      <c r="I1785">
        <v>-140.55606285464989</v>
      </c>
      <c r="J1785">
        <v>-159.0947709943124</v>
      </c>
      <c r="K1785">
        <v>-116.48470087478429</v>
      </c>
      <c r="L1785">
        <v>133.09623827982779</v>
      </c>
      <c r="M1785">
        <v>132.29427036674409</v>
      </c>
      <c r="N1785">
        <v>129.48930351323489</v>
      </c>
      <c r="O1785">
        <v>139.0395677760406</v>
      </c>
      <c r="P1785">
        <v>5.5256359938801332</v>
      </c>
      <c r="Q1785">
        <v>5.4975979360454801</v>
      </c>
      <c r="R1785">
        <v>4.638293512195828</v>
      </c>
      <c r="S1785">
        <v>6.2157377248334642</v>
      </c>
      <c r="T1785">
        <v>53905.08497237751</v>
      </c>
      <c r="U1785">
        <v>53905.176356806231</v>
      </c>
      <c r="V1785">
        <v>53868.067164989981</v>
      </c>
      <c r="W1785">
        <v>53942.238076179827</v>
      </c>
      <c r="X1785">
        <v>4257.9989489636873</v>
      </c>
      <c r="Y1785">
        <v>4281.300657743308</v>
      </c>
      <c r="Z1785">
        <v>4071.7608890983338</v>
      </c>
      <c r="AA1785">
        <v>4374.8516786547489</v>
      </c>
      <c r="AB1785">
        <v>818.81386022452182</v>
      </c>
      <c r="AC1785">
        <v>807.47626283205909</v>
      </c>
      <c r="AD1785">
        <v>686.38946465865274</v>
      </c>
      <c r="AE1785">
        <v>991.97475517097973</v>
      </c>
      <c r="AF1785">
        <v>55.859753862147137</v>
      </c>
      <c r="AG1785">
        <v>55.523230276445872</v>
      </c>
      <c r="AH1785">
        <v>54.345910663961412</v>
      </c>
      <c r="AI1785">
        <v>58.354060507723801</v>
      </c>
      <c r="AJ1785">
        <v>0.45898448452783341</v>
      </c>
      <c r="AK1785">
        <v>0.45898447765461647</v>
      </c>
      <c r="AL1785">
        <v>0.45898066190025782</v>
      </c>
      <c r="AM1785">
        <v>0.45898824331675248</v>
      </c>
      <c r="AN1785">
        <v>0.9550194925343124</v>
      </c>
      <c r="AO1785">
        <v>0.95501949253431206</v>
      </c>
      <c r="AP1785">
        <v>0.95501949253431206</v>
      </c>
      <c r="AQ1785">
        <v>0.95501949253431206</v>
      </c>
      <c r="AR1785">
        <v>11.663144706197761</v>
      </c>
      <c r="AS1785">
        <v>11.663144706197761</v>
      </c>
      <c r="AT1785">
        <v>11.663144706197761</v>
      </c>
      <c r="AU1785">
        <v>11.663144706197761</v>
      </c>
      <c r="AV1785" t="str">
        <f>VLOOKUP(Sheet1[[#This Row],[NPDES ID2]],Combined_Sheet__Major_Only___2[[NPDES ID2]:[ECHO BFR]],3,FALSE)</f>
        <v>IL</v>
      </c>
      <c r="AW1785" t="s">
        <v>54</v>
      </c>
      <c r="AX1785" t="str">
        <f>VLOOKUP(Sheet1[[#This Row],[NPDES ID2]],Combined_Sheet__Major_Only___2[[NPDES ID2]:[ECHO BFR]],27,FALSE)</f>
        <v>-</v>
      </c>
      <c r="AY1785" t="str">
        <f>VLOOKUP(Sheet1[[#This Row],[NPDES ID2]],Combined_Sheet__Major_Only___2[[NPDES ID2]:[ECHO BFR]],28,FALSE)</f>
        <v>-</v>
      </c>
      <c r="AZ1785" t="str">
        <f>VLOOKUP(Sheet1[[#This Row],[NPDES ID2]],Combined_Sheet__Major_Only___2[[NPDES ID2]:[ECHO BFR]],29,FALSE)</f>
        <v>thickening</v>
      </c>
      <c r="BA1785">
        <f>VLOOKUP(Sheet1[[#This Row],[NPDES ID2]],Combined_Sheet__Major_Only___2[[NPDES ID2]:[ECHO BFR]],17,FALSE)</f>
        <v>39.560130000000001</v>
      </c>
      <c r="BB1785">
        <f>VLOOKUP(Sheet1[[#This Row],[NPDES ID2]],Combined_Sheet__Major_Only___2[[NPDES ID2]:[ECHO BFR]],18,FALSE)</f>
        <v>-89.333730000000003</v>
      </c>
      <c r="BC1785" s="2" t="str">
        <f>IF(ISNUMBER(SEARCH("aerobic",$AW1785)),"aerobic","")</f>
        <v/>
      </c>
      <c r="BD1785" s="2" t="str">
        <f>IF(ISNUMBER(SEARCH("anaer",$AW1785)),"anaer","")</f>
        <v/>
      </c>
      <c r="BE1785" s="2" t="str">
        <f>IF(ISNUMBER(SEARCH("thickening",$AZ1785)),"thickening","")</f>
        <v>thickening</v>
      </c>
      <c r="BF1785" s="4" t="str">
        <f>IF(ISNUMBER(SEARCH("airDry",$AW1785)),"airDry","")</f>
        <v/>
      </c>
      <c r="BG1785" s="4" t="str">
        <f>IF(ISNUMBER(SEARCH("heatDry",$AY1785)),"heatDry","")</f>
        <v/>
      </c>
      <c r="BH1785" s="4" t="str">
        <f>IF(AND(ISNUMBER(SEARCH("aerobic",$AW1785)),ISNUMBER(SEARCH("anaer",$AW1785))),"Combined Aer and Anaer.","")</f>
        <v/>
      </c>
    </row>
    <row r="1786" spans="1:60" x14ac:dyDescent="0.25">
      <c r="A1786" s="5">
        <v>2246</v>
      </c>
      <c r="B1786" t="s">
        <v>10520</v>
      </c>
      <c r="C1786">
        <v>538.0761</v>
      </c>
      <c r="D1786">
        <v>347.77071737708468</v>
      </c>
      <c r="E1786">
        <v>342.29253824760019</v>
      </c>
      <c r="F1786">
        <v>284.52689218980612</v>
      </c>
      <c r="G1786">
        <v>420.11722526565279</v>
      </c>
      <c r="H1786">
        <v>-108.8691501051824</v>
      </c>
      <c r="I1786">
        <v>-110.21324505250389</v>
      </c>
      <c r="J1786">
        <v>-129.6982872338339</v>
      </c>
      <c r="K1786">
        <v>-87.361950280063752</v>
      </c>
      <c r="L1786">
        <v>376.92779420495731</v>
      </c>
      <c r="M1786">
        <v>375.61316025418557</v>
      </c>
      <c r="N1786">
        <v>371.01591998220709</v>
      </c>
      <c r="O1786">
        <v>386.66951087805791</v>
      </c>
      <c r="P1786">
        <v>12.59811565711407</v>
      </c>
      <c r="Q1786">
        <v>12.72731265098113</v>
      </c>
      <c r="R1786">
        <v>10.28101362807667</v>
      </c>
      <c r="S1786">
        <v>14.76892644130378</v>
      </c>
      <c r="T1786">
        <v>53858.742860588623</v>
      </c>
      <c r="U1786">
        <v>53858.834169045651</v>
      </c>
      <c r="V1786">
        <v>53821.755827637571</v>
      </c>
      <c r="W1786">
        <v>53895.865077476898</v>
      </c>
      <c r="X1786">
        <v>3460.4498988383762</v>
      </c>
      <c r="Y1786">
        <v>3472.2838140274362</v>
      </c>
      <c r="Z1786">
        <v>3370.963479155711</v>
      </c>
      <c r="AA1786">
        <v>3515.9288578664969</v>
      </c>
      <c r="AB1786">
        <v>525.52625840674034</v>
      </c>
      <c r="AC1786">
        <v>519.36072113600449</v>
      </c>
      <c r="AD1786">
        <v>458.54316873800047</v>
      </c>
      <c r="AE1786">
        <v>605.98832391638314</v>
      </c>
      <c r="AF1786">
        <v>68.651498254503338</v>
      </c>
      <c r="AG1786">
        <v>68.412226825750963</v>
      </c>
      <c r="AH1786">
        <v>67.574647451525166</v>
      </c>
      <c r="AI1786">
        <v>70.425584025160319</v>
      </c>
      <c r="AJ1786">
        <v>0.61517632949733381</v>
      </c>
      <c r="AK1786">
        <v>0.6151763077146597</v>
      </c>
      <c r="AL1786">
        <v>0.61516424622862353</v>
      </c>
      <c r="AM1786">
        <v>0.61518821112772082</v>
      </c>
      <c r="AN1786">
        <v>0.95498328851366876</v>
      </c>
      <c r="AO1786">
        <v>0.95498328851366876</v>
      </c>
      <c r="AP1786">
        <v>0.95498328851366876</v>
      </c>
      <c r="AQ1786">
        <v>0.95498328851366876</v>
      </c>
      <c r="AR1786">
        <v>16.46721207219278</v>
      </c>
      <c r="AS1786">
        <v>16.467212072192769</v>
      </c>
      <c r="AT1786">
        <v>16.467212072192769</v>
      </c>
      <c r="AU1786">
        <v>16.467212072192769</v>
      </c>
      <c r="AV1786" t="str">
        <f>VLOOKUP(Sheet1[[#This Row],[NPDES ID2]],Combined_Sheet__Major_Only___2[[NPDES ID2]:[ECHO BFR]],3,FALSE)</f>
        <v>IN</v>
      </c>
      <c r="AW1786" t="s">
        <v>12185</v>
      </c>
      <c r="AX1786" t="str">
        <f>VLOOKUP(Sheet1[[#This Row],[NPDES ID2]],Combined_Sheet__Major_Only___2[[NPDES ID2]:[ECHO BFR]],27,FALSE)</f>
        <v>methaneBioCaptureRecover</v>
      </c>
      <c r="AY1786" t="str">
        <f>VLOOKUP(Sheet1[[#This Row],[NPDES ID2]],Combined_Sheet__Major_Only___2[[NPDES ID2]:[ECHO BFR]],28,FALSE)</f>
        <v>-</v>
      </c>
      <c r="AZ1786" t="str">
        <f>VLOOKUP(Sheet1[[#This Row],[NPDES ID2]],Combined_Sheet__Major_Only___2[[NPDES ID2]:[ECHO BFR]],29,FALSE)</f>
        <v>thickening</v>
      </c>
      <c r="BA1786">
        <f>VLOOKUP(Sheet1[[#This Row],[NPDES ID2]],Combined_Sheet__Major_Only___2[[NPDES ID2]:[ECHO BFR]],17,FALSE)</f>
        <v>38.676333</v>
      </c>
      <c r="BB1786">
        <f>VLOOKUP(Sheet1[[#This Row],[NPDES ID2]],Combined_Sheet__Major_Only___2[[NPDES ID2]:[ECHO BFR]],18,FALSE)</f>
        <v>-87.541860999999997</v>
      </c>
      <c r="BC1786" s="2" t="str">
        <f>IF(ISNUMBER(SEARCH("aerobic",$AW1786)),"aerobic","")</f>
        <v/>
      </c>
      <c r="BD1786" s="2" t="str">
        <f>IF(ISNUMBER(SEARCH("anaer",$AW1786)),"anaer","")</f>
        <v>anaer</v>
      </c>
      <c r="BE1786" s="2" t="str">
        <f>IF(ISNUMBER(SEARCH("thickening",$AZ1786)),"thickening","")</f>
        <v>thickening</v>
      </c>
      <c r="BF1786" s="3" t="str">
        <f>IF(ISNUMBER(SEARCH("airDry",$AW1786)),"airDry","")</f>
        <v/>
      </c>
      <c r="BG1786" s="3" t="str">
        <f>IF(ISNUMBER(SEARCH("heatDry",$AY1786)),"heatDry","")</f>
        <v/>
      </c>
      <c r="BH1786" s="3" t="str">
        <f>IF(AND(ISNUMBER(SEARCH("aerobic",$AW1786)),ISNUMBER(SEARCH("anaer",$AW1786))),"Combined Aer and Anaer.","")</f>
        <v/>
      </c>
    </row>
    <row r="1787" spans="1:60" x14ac:dyDescent="0.25">
      <c r="A1787" s="5">
        <v>717</v>
      </c>
      <c r="B1787" t="s">
        <v>3537</v>
      </c>
      <c r="C1787">
        <v>4020.12</v>
      </c>
      <c r="D1787">
        <v>816.16501138346166</v>
      </c>
      <c r="E1787">
        <v>815.62948065777437</v>
      </c>
      <c r="F1787">
        <v>657.9620354921019</v>
      </c>
      <c r="G1787">
        <v>955.944681689915</v>
      </c>
      <c r="H1787">
        <v>-105.47709084030549</v>
      </c>
      <c r="I1787">
        <v>-106.94704733671129</v>
      </c>
      <c r="J1787">
        <v>-126.39110587056101</v>
      </c>
      <c r="K1787">
        <v>-83.807469386363422</v>
      </c>
      <c r="L1787">
        <v>2882.3181861575681</v>
      </c>
      <c r="M1787">
        <v>2872.9933793580581</v>
      </c>
      <c r="N1787">
        <v>2840.440121816252</v>
      </c>
      <c r="O1787">
        <v>2951.353911918653</v>
      </c>
      <c r="P1787">
        <v>93.976134682607551</v>
      </c>
      <c r="Q1787">
        <v>95.194595785907609</v>
      </c>
      <c r="R1787">
        <v>76.444473150581018</v>
      </c>
      <c r="S1787">
        <v>110.8578340155246</v>
      </c>
      <c r="T1787">
        <v>53809.285419689433</v>
      </c>
      <c r="U1787">
        <v>53809.376647067649</v>
      </c>
      <c r="V1787">
        <v>53772.331229973533</v>
      </c>
      <c r="W1787">
        <v>53846.374673303821</v>
      </c>
      <c r="X1787">
        <v>3377.8011761683092</v>
      </c>
      <c r="Y1787">
        <v>3388.601049811723</v>
      </c>
      <c r="Z1787">
        <v>3296.6208841606408</v>
      </c>
      <c r="AA1787">
        <v>3427.9914158932679</v>
      </c>
      <c r="AB1787">
        <v>502.41137305734162</v>
      </c>
      <c r="AC1787">
        <v>496.72591850615902</v>
      </c>
      <c r="AD1787">
        <v>439.59187617591908</v>
      </c>
      <c r="AE1787">
        <v>577.08671210321938</v>
      </c>
      <c r="AF1787">
        <v>70.274426258310768</v>
      </c>
      <c r="AG1787">
        <v>70.048319835271968</v>
      </c>
      <c r="AH1787">
        <v>69.252683165843294</v>
      </c>
      <c r="AI1787">
        <v>71.95601503343147</v>
      </c>
      <c r="AJ1787">
        <v>0.63503747312491254</v>
      </c>
      <c r="AK1787">
        <v>0.63503730658308433</v>
      </c>
      <c r="AL1787">
        <v>0.63494760248040216</v>
      </c>
      <c r="AM1787">
        <v>0.63512585646055286</v>
      </c>
      <c r="AN1787">
        <v>0.95494458634916968</v>
      </c>
      <c r="AO1787">
        <v>0.9549445863491699</v>
      </c>
      <c r="AP1787">
        <v>0.9549445863491699</v>
      </c>
      <c r="AQ1787">
        <v>0.9549445863491699</v>
      </c>
      <c r="AR1787">
        <v>17.075467637306708</v>
      </c>
      <c r="AS1787">
        <v>17.075467637306708</v>
      </c>
      <c r="AT1787">
        <v>17.075467637306708</v>
      </c>
      <c r="AU1787">
        <v>17.075467637306708</v>
      </c>
      <c r="AV1787" t="str">
        <f>VLOOKUP(Sheet1[[#This Row],[NPDES ID2]],Combined_Sheet__Major_Only___2[[NPDES ID2]:[ECHO BFR]],3,FALSE)</f>
        <v>CA</v>
      </c>
      <c r="AW1787" t="s">
        <v>12185</v>
      </c>
      <c r="AX1787" t="str">
        <f>VLOOKUP(Sheet1[[#This Row],[NPDES ID2]],Combined_Sheet__Major_Only___2[[NPDES ID2]:[ECHO BFR]],27,FALSE)</f>
        <v>methaneBioCaptureRecover</v>
      </c>
      <c r="AY1787" t="str">
        <f>VLOOKUP(Sheet1[[#This Row],[NPDES ID2]],Combined_Sheet__Major_Only___2[[NPDES ID2]:[ECHO BFR]],28,FALSE)</f>
        <v>-</v>
      </c>
      <c r="AZ1787" t="str">
        <f>VLOOKUP(Sheet1[[#This Row],[NPDES ID2]],Combined_Sheet__Major_Only___2[[NPDES ID2]:[ECHO BFR]],29,FALSE)</f>
        <v>thickening</v>
      </c>
      <c r="BA1787">
        <f>VLOOKUP(Sheet1[[#This Row],[NPDES ID2]],Combined_Sheet__Major_Only___2[[NPDES ID2]:[ECHO BFR]],17,FALSE)</f>
        <v>33.983252270476797</v>
      </c>
      <c r="BB1787">
        <f>VLOOKUP(Sheet1[[#This Row],[NPDES ID2]],Combined_Sheet__Major_Only___2[[NPDES ID2]:[ECHO BFR]],18,FALSE)</f>
        <v>-117.008171821871</v>
      </c>
      <c r="BC1787" s="2" t="str">
        <f>IF(ISNUMBER(SEARCH("aerobic",$AW1787)),"aerobic","")</f>
        <v/>
      </c>
      <c r="BD1787" s="2" t="str">
        <f>IF(ISNUMBER(SEARCH("anaer",$AW1787)),"anaer","")</f>
        <v>anaer</v>
      </c>
      <c r="BE1787" s="2" t="str">
        <f>IF(ISNUMBER(SEARCH("thickening",$AZ1787)),"thickening","")</f>
        <v>thickening</v>
      </c>
      <c r="BF1787" s="4" t="str">
        <f>IF(ISNUMBER(SEARCH("airDry",$AW1787)),"airDry","")</f>
        <v/>
      </c>
      <c r="BG1787" s="4" t="str">
        <f>IF(ISNUMBER(SEARCH("heatDry",$AY1787)),"heatDry","")</f>
        <v/>
      </c>
      <c r="BH1787" s="4" t="str">
        <f>IF(AND(ISNUMBER(SEARCH("aerobic",$AW1787)),ISNUMBER(SEARCH("anaer",$AW1787))),"Combined Aer and Anaer.","")</f>
        <v/>
      </c>
    </row>
    <row r="1788" spans="1:60" x14ac:dyDescent="0.25">
      <c r="A1788" s="5">
        <v>808</v>
      </c>
      <c r="B1788" t="s">
        <v>3955</v>
      </c>
      <c r="C1788">
        <v>1302.3</v>
      </c>
      <c r="D1788">
        <v>381.01751261004011</v>
      </c>
      <c r="E1788">
        <v>379.45090485732533</v>
      </c>
      <c r="F1788">
        <v>321.47800729187128</v>
      </c>
      <c r="G1788">
        <v>443.27015820936111</v>
      </c>
      <c r="H1788">
        <v>-106.7960929153858</v>
      </c>
      <c r="I1788">
        <v>-108.09939260630701</v>
      </c>
      <c r="J1788">
        <v>-127.6965090247148</v>
      </c>
      <c r="K1788">
        <v>-85.315200752803491</v>
      </c>
      <c r="L1788">
        <v>927.40450063767628</v>
      </c>
      <c r="M1788">
        <v>924.33741247666103</v>
      </c>
      <c r="N1788">
        <v>913.61588378564409</v>
      </c>
      <c r="O1788">
        <v>950.12771918138765</v>
      </c>
      <c r="P1788">
        <v>30.45943419659995</v>
      </c>
      <c r="Q1788">
        <v>30.828466075486759</v>
      </c>
      <c r="R1788">
        <v>24.800528165151071</v>
      </c>
      <c r="S1788">
        <v>35.865478579658273</v>
      </c>
      <c r="T1788">
        <v>53793.640531840407</v>
      </c>
      <c r="U1788">
        <v>53793.731733570959</v>
      </c>
      <c r="V1788">
        <v>53756.696731435433</v>
      </c>
      <c r="W1788">
        <v>53830.719358171998</v>
      </c>
      <c r="X1788">
        <v>3399.8181751079451</v>
      </c>
      <c r="Y1788">
        <v>3410.9134237920139</v>
      </c>
      <c r="Z1788">
        <v>3316.3017608921</v>
      </c>
      <c r="AA1788">
        <v>3451.4966579145021</v>
      </c>
      <c r="AB1788">
        <v>508.68691346585751</v>
      </c>
      <c r="AC1788">
        <v>502.86283474909999</v>
      </c>
      <c r="AD1788">
        <v>444.75066372715389</v>
      </c>
      <c r="AE1788">
        <v>584.90635817311295</v>
      </c>
      <c r="AF1788">
        <v>69.7921539526819</v>
      </c>
      <c r="AG1788">
        <v>69.561743471558998</v>
      </c>
      <c r="AH1788">
        <v>68.754257692847787</v>
      </c>
      <c r="AI1788">
        <v>71.501681897570293</v>
      </c>
      <c r="AJ1788">
        <v>0.62913457479842838</v>
      </c>
      <c r="AK1788">
        <v>0.62913452193308017</v>
      </c>
      <c r="AL1788">
        <v>0.62910542783253909</v>
      </c>
      <c r="AM1788">
        <v>0.62916323625764048</v>
      </c>
      <c r="AN1788">
        <v>0.95493232982265208</v>
      </c>
      <c r="AO1788">
        <v>0.95493232982265197</v>
      </c>
      <c r="AP1788">
        <v>0.95493232982265197</v>
      </c>
      <c r="AQ1788">
        <v>0.95493232982265197</v>
      </c>
      <c r="AR1788">
        <v>16.895974436233079</v>
      </c>
      <c r="AS1788">
        <v>16.895974436233079</v>
      </c>
      <c r="AT1788">
        <v>16.895974436233079</v>
      </c>
      <c r="AU1788">
        <v>16.895974436233079</v>
      </c>
      <c r="AV1788" t="str">
        <f>VLOOKUP(Sheet1[[#This Row],[NPDES ID2]],Combined_Sheet__Major_Only___2[[NPDES ID2]:[ECHO BFR]],3,FALSE)</f>
        <v>AL</v>
      </c>
      <c r="AW1788" t="s">
        <v>12185</v>
      </c>
      <c r="AX1788" t="str">
        <f>VLOOKUP(Sheet1[[#This Row],[NPDES ID2]],Combined_Sheet__Major_Only___2[[NPDES ID2]:[ECHO BFR]],27,FALSE)</f>
        <v>-</v>
      </c>
      <c r="AY1788" t="str">
        <f>VLOOKUP(Sheet1[[#This Row],[NPDES ID2]],Combined_Sheet__Major_Only___2[[NPDES ID2]:[ECHO BFR]],28,FALSE)</f>
        <v>-</v>
      </c>
      <c r="AZ1788" t="str">
        <f>VLOOKUP(Sheet1[[#This Row],[NPDES ID2]],Combined_Sheet__Major_Only___2[[NPDES ID2]:[ECHO BFR]],29,FALSE)</f>
        <v>thickening</v>
      </c>
      <c r="BA1788">
        <f>VLOOKUP(Sheet1[[#This Row],[NPDES ID2]],Combined_Sheet__Major_Only___2[[NPDES ID2]:[ECHO BFR]],17,FALSE)</f>
        <v>30.663650000000001</v>
      </c>
      <c r="BB1788">
        <f>VLOOKUP(Sheet1[[#This Row],[NPDES ID2]],Combined_Sheet__Major_Only___2[[NPDES ID2]:[ECHO BFR]],18,FALSE)</f>
        <v>-88.038749999999993</v>
      </c>
      <c r="BC1788" s="2" t="str">
        <f>IF(ISNUMBER(SEARCH("aerobic",$AW1788)),"aerobic","")</f>
        <v/>
      </c>
      <c r="BD1788" s="2" t="str">
        <f>IF(ISNUMBER(SEARCH("anaer",$AW1788)),"anaer","")</f>
        <v>anaer</v>
      </c>
      <c r="BE1788" s="2" t="str">
        <f>IF(ISNUMBER(SEARCH("thickening",$AZ1788)),"thickening","")</f>
        <v>thickening</v>
      </c>
      <c r="BF1788" s="3" t="str">
        <f>IF(ISNUMBER(SEARCH("airDry",$AW1788)),"airDry","")</f>
        <v/>
      </c>
      <c r="BG1788" s="3" t="str">
        <f>IF(ISNUMBER(SEARCH("heatDry",$AY1788)),"heatDry","")</f>
        <v/>
      </c>
      <c r="BH1788" s="3" t="str">
        <f>IF(AND(ISNUMBER(SEARCH("aerobic",$AW1788)),ISNUMBER(SEARCH("anaer",$AW1788))),"Combined Aer and Anaer.","")</f>
        <v/>
      </c>
    </row>
    <row r="1789" spans="1:60" x14ac:dyDescent="0.25">
      <c r="A1789" s="5">
        <v>1477</v>
      </c>
      <c r="B1789" t="s">
        <v>6969</v>
      </c>
      <c r="C1789">
        <v>112.31</v>
      </c>
      <c r="D1789">
        <v>934.22826718779982</v>
      </c>
      <c r="E1789">
        <v>924.7944787707238</v>
      </c>
      <c r="F1789">
        <v>658.08240834572393</v>
      </c>
      <c r="G1789">
        <v>1207.792911610004</v>
      </c>
      <c r="H1789">
        <v>-111.4800910848893</v>
      </c>
      <c r="I1789">
        <v>-112.86908680398069</v>
      </c>
      <c r="J1789">
        <v>-132.2147644904687</v>
      </c>
      <c r="K1789">
        <v>-89.896007713920937</v>
      </c>
      <c r="L1789">
        <v>77.025560420925743</v>
      </c>
      <c r="M1789">
        <v>76.738640028730629</v>
      </c>
      <c r="N1789">
        <v>75.735081912351149</v>
      </c>
      <c r="O1789">
        <v>79.151935117948369</v>
      </c>
      <c r="P1789">
        <v>2.6329104702816282</v>
      </c>
      <c r="Q1789">
        <v>2.656117315941303</v>
      </c>
      <c r="R1789">
        <v>2.1548298183766921</v>
      </c>
      <c r="S1789">
        <v>3.0694248805527029</v>
      </c>
      <c r="T1789">
        <v>53762.840079264213</v>
      </c>
      <c r="U1789">
        <v>53762.931230501548</v>
      </c>
      <c r="V1789">
        <v>53725.916732535923</v>
      </c>
      <c r="W1789">
        <v>53799.898377162943</v>
      </c>
      <c r="X1789">
        <v>3528.316696520199</v>
      </c>
      <c r="Y1789">
        <v>3541.0508216108951</v>
      </c>
      <c r="Z1789">
        <v>3431.0981603838632</v>
      </c>
      <c r="AA1789">
        <v>3588.7342119575042</v>
      </c>
      <c r="AB1789">
        <v>546.59682308981166</v>
      </c>
      <c r="AC1789">
        <v>539.9738413445175</v>
      </c>
      <c r="AD1789">
        <v>475.6104581827293</v>
      </c>
      <c r="AE1789">
        <v>632.70114989582316</v>
      </c>
      <c r="AF1789">
        <v>67.211649626990862</v>
      </c>
      <c r="AG1789">
        <v>66.96132155289601</v>
      </c>
      <c r="AH1789">
        <v>66.08557231646553</v>
      </c>
      <c r="AI1789">
        <v>69.067055155596464</v>
      </c>
      <c r="AJ1789">
        <v>0.59756309758717907</v>
      </c>
      <c r="AK1789">
        <v>0.59756309305288202</v>
      </c>
      <c r="AL1789">
        <v>0.59756057339680257</v>
      </c>
      <c r="AM1789">
        <v>0.59756557961133894</v>
      </c>
      <c r="AN1789">
        <v>0.95490818061808558</v>
      </c>
      <c r="AO1789">
        <v>0.95490818061808536</v>
      </c>
      <c r="AP1789">
        <v>0.95490818061808536</v>
      </c>
      <c r="AQ1789">
        <v>0.95490818061808536</v>
      </c>
      <c r="AR1789">
        <v>15.92576839089093</v>
      </c>
      <c r="AS1789">
        <v>15.92576839089093</v>
      </c>
      <c r="AT1789">
        <v>15.92576839089093</v>
      </c>
      <c r="AU1789">
        <v>15.92576839089093</v>
      </c>
      <c r="AV1789" t="str">
        <f>VLOOKUP(Sheet1[[#This Row],[NPDES ID2]],Combined_Sheet__Major_Only___2[[NPDES ID2]:[ECHO BFR]],3,FALSE)</f>
        <v>TX</v>
      </c>
      <c r="AW1789" t="s">
        <v>41</v>
      </c>
      <c r="AX1789" t="str">
        <f>VLOOKUP(Sheet1[[#This Row],[NPDES ID2]],Combined_Sheet__Major_Only___2[[NPDES ID2]:[ECHO BFR]],27,FALSE)</f>
        <v>-</v>
      </c>
      <c r="AY1789" t="str">
        <f>VLOOKUP(Sheet1[[#This Row],[NPDES ID2]],Combined_Sheet__Major_Only___2[[NPDES ID2]:[ECHO BFR]],28,FALSE)</f>
        <v>-</v>
      </c>
      <c r="AZ1789" t="str">
        <f>VLOOKUP(Sheet1[[#This Row],[NPDES ID2]],Combined_Sheet__Major_Only___2[[NPDES ID2]:[ECHO BFR]],29,FALSE)</f>
        <v>thickening</v>
      </c>
      <c r="BA1789">
        <f>VLOOKUP(Sheet1[[#This Row],[NPDES ID2]],Combined_Sheet__Major_Only___2[[NPDES ID2]:[ECHO BFR]],17,FALSE)</f>
        <v>29.86364</v>
      </c>
      <c r="BB1789">
        <f>VLOOKUP(Sheet1[[#This Row],[NPDES ID2]],Combined_Sheet__Major_Only___2[[NPDES ID2]:[ECHO BFR]],18,FALSE)</f>
        <v>-95.639120000000005</v>
      </c>
      <c r="BC1789" s="2" t="str">
        <f>IF(ISNUMBER(SEARCH("aerobic",$AW1789)),"aerobic","")</f>
        <v>aerobic</v>
      </c>
      <c r="BD1789" s="2" t="str">
        <f>IF(ISNUMBER(SEARCH("anaer",$AW1789)),"anaer","")</f>
        <v/>
      </c>
      <c r="BE1789" s="2" t="str">
        <f>IF(ISNUMBER(SEARCH("thickening",$AZ1789)),"thickening","")</f>
        <v>thickening</v>
      </c>
      <c r="BF1789" s="4" t="str">
        <f>IF(ISNUMBER(SEARCH("airDry",$AW1789)),"airDry","")</f>
        <v/>
      </c>
      <c r="BG1789" s="4" t="str">
        <f>IF(ISNUMBER(SEARCH("heatDry",$AY1789)),"heatDry","")</f>
        <v/>
      </c>
      <c r="BH1789" s="4" t="str">
        <f>IF(AND(ISNUMBER(SEARCH("aerobic",$AW1789)),ISNUMBER(SEARCH("anaer",$AW1789))),"Combined Aer and Anaer.","")</f>
        <v/>
      </c>
    </row>
    <row r="1790" spans="1:60" x14ac:dyDescent="0.25">
      <c r="A1790" s="5">
        <v>1945</v>
      </c>
      <c r="B1790" t="s">
        <v>9171</v>
      </c>
      <c r="C1790">
        <v>2477.2199999999998</v>
      </c>
      <c r="D1790">
        <v>565.82085153933815</v>
      </c>
      <c r="E1790">
        <v>561.36250822047248</v>
      </c>
      <c r="F1790">
        <v>462.70030786565587</v>
      </c>
      <c r="G1790">
        <v>657.3841954989374</v>
      </c>
      <c r="H1790">
        <v>-107.9646214794497</v>
      </c>
      <c r="I1790">
        <v>-109.4063903285754</v>
      </c>
      <c r="J1790">
        <v>-128.7991625801474</v>
      </c>
      <c r="K1790">
        <v>-86.309822261302756</v>
      </c>
      <c r="L1790">
        <v>1742.721256077692</v>
      </c>
      <c r="M1790">
        <v>1736.7228799203251</v>
      </c>
      <c r="N1790">
        <v>1715.7661935028329</v>
      </c>
      <c r="O1790">
        <v>1787.1483027959509</v>
      </c>
      <c r="P1790">
        <v>57.980016198905773</v>
      </c>
      <c r="Q1790">
        <v>58.601691043515522</v>
      </c>
      <c r="R1790">
        <v>47.28870362571412</v>
      </c>
      <c r="S1790">
        <v>68.052948906456663</v>
      </c>
      <c r="T1790">
        <v>53715.41238433063</v>
      </c>
      <c r="U1790">
        <v>53715.503457816631</v>
      </c>
      <c r="V1790">
        <v>53678.520532942748</v>
      </c>
      <c r="W1790">
        <v>53752.4390717766</v>
      </c>
      <c r="X1790">
        <v>3436.5624445528688</v>
      </c>
      <c r="Y1790">
        <v>3448.1867366934198</v>
      </c>
      <c r="Z1790">
        <v>3348.859612225282</v>
      </c>
      <c r="AA1790">
        <v>3490.9070407173822</v>
      </c>
      <c r="AB1790">
        <v>519.90260192807318</v>
      </c>
      <c r="AC1790">
        <v>513.85007410161393</v>
      </c>
      <c r="AD1790">
        <v>453.85710021786213</v>
      </c>
      <c r="AE1790">
        <v>599.09448483934113</v>
      </c>
      <c r="AF1790">
        <v>68.949757658397644</v>
      </c>
      <c r="AG1790">
        <v>68.713208737181148</v>
      </c>
      <c r="AH1790">
        <v>67.882858150069438</v>
      </c>
      <c r="AI1790">
        <v>70.706499862775175</v>
      </c>
      <c r="AJ1790">
        <v>0.61882575557662634</v>
      </c>
      <c r="AK1790">
        <v>0.61882565387976807</v>
      </c>
      <c r="AL1790">
        <v>0.61877023507263962</v>
      </c>
      <c r="AM1790">
        <v>0.61888035399160846</v>
      </c>
      <c r="AN1790">
        <v>0.95487094411486106</v>
      </c>
      <c r="AO1790">
        <v>0.95487094411486129</v>
      </c>
      <c r="AP1790">
        <v>0.95487094411486129</v>
      </c>
      <c r="AQ1790">
        <v>0.95487094411486129</v>
      </c>
      <c r="AR1790">
        <v>16.57798096578173</v>
      </c>
      <c r="AS1790">
        <v>16.57798096578172</v>
      </c>
      <c r="AT1790">
        <v>16.57798096578172</v>
      </c>
      <c r="AU1790">
        <v>16.57798096578172</v>
      </c>
      <c r="AV1790" t="str">
        <f>VLOOKUP(Sheet1[[#This Row],[NPDES ID2]],Combined_Sheet__Major_Only___2[[NPDES ID2]:[ECHO BFR]],3,FALSE)</f>
        <v>TX</v>
      </c>
      <c r="AW1790" t="s">
        <v>41</v>
      </c>
      <c r="AX1790" t="str">
        <f>VLOOKUP(Sheet1[[#This Row],[NPDES ID2]],Combined_Sheet__Major_Only___2[[NPDES ID2]:[ECHO BFR]],27,FALSE)</f>
        <v>-</v>
      </c>
      <c r="AY1790" t="str">
        <f>VLOOKUP(Sheet1[[#This Row],[NPDES ID2]],Combined_Sheet__Major_Only___2[[NPDES ID2]:[ECHO BFR]],28,FALSE)</f>
        <v>-</v>
      </c>
      <c r="AZ1790" t="str">
        <f>VLOOKUP(Sheet1[[#This Row],[NPDES ID2]],Combined_Sheet__Major_Only___2[[NPDES ID2]:[ECHO BFR]],29,FALSE)</f>
        <v>thickening</v>
      </c>
      <c r="BA1790">
        <f>VLOOKUP(Sheet1[[#This Row],[NPDES ID2]],Combined_Sheet__Major_Only___2[[NPDES ID2]:[ECHO BFR]],17,FALSE)</f>
        <v>27.708279999999998</v>
      </c>
      <c r="BB1790">
        <f>VLOOKUP(Sheet1[[#This Row],[NPDES ID2]],Combined_Sheet__Major_Only___2[[NPDES ID2]:[ECHO BFR]],18,FALSE)</f>
        <v>-97.339110000000005</v>
      </c>
      <c r="BC1790" s="2" t="str">
        <f>IF(ISNUMBER(SEARCH("aerobic",$AW1790)),"aerobic","")</f>
        <v>aerobic</v>
      </c>
      <c r="BD1790" s="2" t="str">
        <f>IF(ISNUMBER(SEARCH("anaer",$AW1790)),"anaer","")</f>
        <v/>
      </c>
      <c r="BE1790" s="2" t="str">
        <f>IF(ISNUMBER(SEARCH("thickening",$AZ1790)),"thickening","")</f>
        <v>thickening</v>
      </c>
      <c r="BF1790" s="4" t="str">
        <f>IF(ISNUMBER(SEARCH("airDry",$AW1790)),"airDry","")</f>
        <v/>
      </c>
      <c r="BG1790" s="4" t="str">
        <f>IF(ISNUMBER(SEARCH("heatDry",$AY1790)),"heatDry","")</f>
        <v/>
      </c>
      <c r="BH1790" s="4" t="str">
        <f>IF(AND(ISNUMBER(SEARCH("aerobic",$AW1790)),ISNUMBER(SEARCH("anaer",$AW1790))),"Combined Aer and Anaer.","")</f>
        <v/>
      </c>
    </row>
    <row r="1791" spans="1:60" x14ac:dyDescent="0.25">
      <c r="A1791" s="5">
        <v>826</v>
      </c>
      <c r="B1791" t="s">
        <v>4040</v>
      </c>
      <c r="C1791">
        <v>1122</v>
      </c>
      <c r="D1791">
        <v>365.40437589435192</v>
      </c>
      <c r="E1791">
        <v>362.59578619252358</v>
      </c>
      <c r="F1791">
        <v>311.25289226807308</v>
      </c>
      <c r="G1791">
        <v>429.85189489658052</v>
      </c>
      <c r="H1791">
        <v>-108.6325913614823</v>
      </c>
      <c r="I1791">
        <v>-109.97219702179829</v>
      </c>
      <c r="J1791">
        <v>-129.46181808052381</v>
      </c>
      <c r="K1791">
        <v>-87.078766696890142</v>
      </c>
      <c r="L1791">
        <v>786.73278309584703</v>
      </c>
      <c r="M1791">
        <v>783.99696408306613</v>
      </c>
      <c r="N1791">
        <v>774.43254309339443</v>
      </c>
      <c r="O1791">
        <v>807.00274492678841</v>
      </c>
      <c r="P1791">
        <v>26.267482907979169</v>
      </c>
      <c r="Q1791">
        <v>26.53853018317843</v>
      </c>
      <c r="R1791">
        <v>21.433452456330109</v>
      </c>
      <c r="S1791">
        <v>30.802328241724371</v>
      </c>
      <c r="T1791">
        <v>53714.005797137514</v>
      </c>
      <c r="U1791">
        <v>53714.096868317603</v>
      </c>
      <c r="V1791">
        <v>53677.114879822897</v>
      </c>
      <c r="W1791">
        <v>53751.031547096252</v>
      </c>
      <c r="X1791">
        <v>3447.8111753015119</v>
      </c>
      <c r="Y1791">
        <v>3459.5759984534511</v>
      </c>
      <c r="Z1791">
        <v>3358.918214352268</v>
      </c>
      <c r="AA1791">
        <v>3502.9154438984051</v>
      </c>
      <c r="AB1791">
        <v>523.1528110119126</v>
      </c>
      <c r="AC1791">
        <v>517.02661137177643</v>
      </c>
      <c r="AD1791">
        <v>456.52117295270199</v>
      </c>
      <c r="AE1791">
        <v>603.16078275752216</v>
      </c>
      <c r="AF1791">
        <v>68.719530398265874</v>
      </c>
      <c r="AG1791">
        <v>68.48091291732247</v>
      </c>
      <c r="AH1791">
        <v>67.644930451063573</v>
      </c>
      <c r="AI1791">
        <v>70.489622534709085</v>
      </c>
      <c r="AJ1791">
        <v>0.61600872973890575</v>
      </c>
      <c r="AK1791">
        <v>0.61600868416886778</v>
      </c>
      <c r="AL1791">
        <v>0.61598357349378663</v>
      </c>
      <c r="AM1791">
        <v>0.61603346679520943</v>
      </c>
      <c r="AN1791">
        <v>0.95486983883398058</v>
      </c>
      <c r="AO1791">
        <v>0.95486983883398036</v>
      </c>
      <c r="AP1791">
        <v>0.95486983883398036</v>
      </c>
      <c r="AQ1791">
        <v>0.95486983883398036</v>
      </c>
      <c r="AR1791">
        <v>16.492369222602719</v>
      </c>
      <c r="AS1791">
        <v>16.492369222602729</v>
      </c>
      <c r="AT1791">
        <v>16.492369222602729</v>
      </c>
      <c r="AU1791">
        <v>16.492369222602729</v>
      </c>
      <c r="AV1791" t="str">
        <f>VLOOKUP(Sheet1[[#This Row],[NPDES ID2]],Combined_Sheet__Major_Only___2[[NPDES ID2]:[ECHO BFR]],3,FALSE)</f>
        <v>IN</v>
      </c>
      <c r="AW1791" t="s">
        <v>12185</v>
      </c>
      <c r="AX1791" t="str">
        <f>VLOOKUP(Sheet1[[#This Row],[NPDES ID2]],Combined_Sheet__Major_Only___2[[NPDES ID2]:[ECHO BFR]],27,FALSE)</f>
        <v>-</v>
      </c>
      <c r="AY1791" t="str">
        <f>VLOOKUP(Sheet1[[#This Row],[NPDES ID2]],Combined_Sheet__Major_Only___2[[NPDES ID2]:[ECHO BFR]],28,FALSE)</f>
        <v>-</v>
      </c>
      <c r="AZ1791" t="str">
        <f>VLOOKUP(Sheet1[[#This Row],[NPDES ID2]],Combined_Sheet__Major_Only___2[[NPDES ID2]:[ECHO BFR]],29,FALSE)</f>
        <v>thickening</v>
      </c>
      <c r="BA1791">
        <f>VLOOKUP(Sheet1[[#This Row],[NPDES ID2]],Combined_Sheet__Major_Only___2[[NPDES ID2]:[ECHO BFR]],17,FALSE)</f>
        <v>39.945332999999998</v>
      </c>
      <c r="BB1791">
        <f>VLOOKUP(Sheet1[[#This Row],[NPDES ID2]],Combined_Sheet__Major_Only___2[[NPDES ID2]:[ECHO BFR]],18,FALSE)</f>
        <v>-86.270416999999995</v>
      </c>
      <c r="BC1791" s="2" t="str">
        <f>IF(ISNUMBER(SEARCH("aerobic",$AW1791)),"aerobic","")</f>
        <v/>
      </c>
      <c r="BD1791" s="2" t="str">
        <f>IF(ISNUMBER(SEARCH("anaer",$AW1791)),"anaer","")</f>
        <v>anaer</v>
      </c>
      <c r="BE1791" s="2" t="str">
        <f>IF(ISNUMBER(SEARCH("thickening",$AZ1791)),"thickening","")</f>
        <v>thickening</v>
      </c>
      <c r="BF1791" s="3" t="str">
        <f>IF(ISNUMBER(SEARCH("airDry",$AW1791)),"airDry","")</f>
        <v/>
      </c>
      <c r="BG1791" s="3" t="str">
        <f>IF(ISNUMBER(SEARCH("heatDry",$AY1791)),"heatDry","")</f>
        <v/>
      </c>
      <c r="BH1791" s="3" t="str">
        <f>IF(AND(ISNUMBER(SEARCH("aerobic",$AW1791)),ISNUMBER(SEARCH("anaer",$AW1791))),"Combined Aer and Anaer.","")</f>
        <v/>
      </c>
    </row>
    <row r="1792" spans="1:60" x14ac:dyDescent="0.25">
      <c r="A1792" s="5">
        <v>1812</v>
      </c>
      <c r="B1792" t="s">
        <v>8570</v>
      </c>
      <c r="C1792">
        <v>811.17</v>
      </c>
      <c r="D1792">
        <v>314.57271979454828</v>
      </c>
      <c r="E1792">
        <v>307.94533125192919</v>
      </c>
      <c r="F1792">
        <v>266.14758265625358</v>
      </c>
      <c r="G1792">
        <v>376.18807575824491</v>
      </c>
      <c r="H1792">
        <v>-138.37068471635439</v>
      </c>
      <c r="I1792">
        <v>-139.71449008058721</v>
      </c>
      <c r="J1792">
        <v>-158.39571196663181</v>
      </c>
      <c r="K1792">
        <v>-115.44262978916581</v>
      </c>
      <c r="L1792">
        <v>614.98627425495363</v>
      </c>
      <c r="M1792">
        <v>611.32949165184164</v>
      </c>
      <c r="N1792">
        <v>598.5429916899576</v>
      </c>
      <c r="O1792">
        <v>642.0824776017364</v>
      </c>
      <c r="P1792">
        <v>25.37431209474412</v>
      </c>
      <c r="Q1792">
        <v>25.26818825645632</v>
      </c>
      <c r="R1792">
        <v>21.28308123963841</v>
      </c>
      <c r="S1792">
        <v>28.548529917331791</v>
      </c>
      <c r="T1792">
        <v>53707.397395541702</v>
      </c>
      <c r="U1792">
        <v>53707.488455888197</v>
      </c>
      <c r="V1792">
        <v>53670.510866672666</v>
      </c>
      <c r="W1792">
        <v>53744.418741015543</v>
      </c>
      <c r="X1792">
        <v>4217.3655876966022</v>
      </c>
      <c r="Y1792">
        <v>4240.1661632500909</v>
      </c>
      <c r="Z1792">
        <v>4035.2578954267001</v>
      </c>
      <c r="AA1792">
        <v>4331.5501894894905</v>
      </c>
      <c r="AB1792">
        <v>804.27113733892804</v>
      </c>
      <c r="AC1792">
        <v>793.09910291551876</v>
      </c>
      <c r="AD1792">
        <v>675.27357946238351</v>
      </c>
      <c r="AE1792">
        <v>972.36303746503154</v>
      </c>
      <c r="AF1792">
        <v>56.192155859395633</v>
      </c>
      <c r="AG1792">
        <v>55.858293413704928</v>
      </c>
      <c r="AH1792">
        <v>54.6895618231718</v>
      </c>
      <c r="AI1792">
        <v>58.667629859862181</v>
      </c>
      <c r="AJ1792">
        <v>0.46303394098034312</v>
      </c>
      <c r="AK1792">
        <v>0.46303390947930811</v>
      </c>
      <c r="AL1792">
        <v>0.4630165383857594</v>
      </c>
      <c r="AM1792">
        <v>0.46305105352428</v>
      </c>
      <c r="AN1792">
        <v>0.95486464529927673</v>
      </c>
      <c r="AO1792">
        <v>0.95486464529927673</v>
      </c>
      <c r="AP1792">
        <v>0.95486464529927673</v>
      </c>
      <c r="AQ1792">
        <v>0.95486464529927673</v>
      </c>
      <c r="AR1792">
        <v>11.787238879108971</v>
      </c>
      <c r="AS1792">
        <v>11.78723887910896</v>
      </c>
      <c r="AT1792">
        <v>11.78723887910896</v>
      </c>
      <c r="AU1792">
        <v>11.78723887910896</v>
      </c>
      <c r="AV1792" t="str">
        <f>VLOOKUP(Sheet1[[#This Row],[NPDES ID2]],Combined_Sheet__Major_Only___2[[NPDES ID2]:[ECHO BFR]],3,FALSE)</f>
        <v>OH</v>
      </c>
      <c r="AW1792" t="s">
        <v>54</v>
      </c>
      <c r="AX1792" t="str">
        <f>VLOOKUP(Sheet1[[#This Row],[NPDES ID2]],Combined_Sheet__Major_Only___2[[NPDES ID2]:[ECHO BFR]],27,FALSE)</f>
        <v>-</v>
      </c>
      <c r="AY1792" t="str">
        <f>VLOOKUP(Sheet1[[#This Row],[NPDES ID2]],Combined_Sheet__Major_Only___2[[NPDES ID2]:[ECHO BFR]],28,FALSE)</f>
        <v>-</v>
      </c>
      <c r="AZ1792" t="str">
        <f>VLOOKUP(Sheet1[[#This Row],[NPDES ID2]],Combined_Sheet__Major_Only___2[[NPDES ID2]:[ECHO BFR]],29,FALSE)</f>
        <v>thickening</v>
      </c>
      <c r="BA1792">
        <f>VLOOKUP(Sheet1[[#This Row],[NPDES ID2]],Combined_Sheet__Major_Only___2[[NPDES ID2]:[ECHO BFR]],17,FALSE)</f>
        <v>39.250190000000003</v>
      </c>
      <c r="BB1792">
        <f>VLOOKUP(Sheet1[[#This Row],[NPDES ID2]],Combined_Sheet__Major_Only___2[[NPDES ID2]:[ECHO BFR]],18,FALSE)</f>
        <v>-84.292630000000003</v>
      </c>
      <c r="BC1792" s="2" t="str">
        <f>IF(ISNUMBER(SEARCH("aerobic",$AW1792)),"aerobic","")</f>
        <v/>
      </c>
      <c r="BD1792" s="2" t="str">
        <f>IF(ISNUMBER(SEARCH("anaer",$AW1792)),"anaer","")</f>
        <v/>
      </c>
      <c r="BE1792" s="2" t="str">
        <f>IF(ISNUMBER(SEARCH("thickening",$AZ1792)),"thickening","")</f>
        <v>thickening</v>
      </c>
      <c r="BF1792" s="3" t="str">
        <f>IF(ISNUMBER(SEARCH("airDry",$AW1792)),"airDry","")</f>
        <v/>
      </c>
      <c r="BG1792" s="3" t="str">
        <f>IF(ISNUMBER(SEARCH("heatDry",$AY1792)),"heatDry","")</f>
        <v/>
      </c>
      <c r="BH1792" s="3" t="str">
        <f>IF(AND(ISNUMBER(SEARCH("aerobic",$AW1792)),ISNUMBER(SEARCH("anaer",$AW1792))),"Combined Aer and Anaer.","")</f>
        <v/>
      </c>
    </row>
    <row r="1793" spans="1:60" x14ac:dyDescent="0.25">
      <c r="A1793" s="5">
        <v>2044</v>
      </c>
      <c r="B1793" t="s">
        <v>9617</v>
      </c>
      <c r="C1793">
        <v>1280.6400000000001</v>
      </c>
      <c r="D1793">
        <v>385.38908373568802</v>
      </c>
      <c r="E1793">
        <v>383.49378431206918</v>
      </c>
      <c r="F1793">
        <v>325.40790406510712</v>
      </c>
      <c r="G1793">
        <v>449.15268082513012</v>
      </c>
      <c r="H1793">
        <v>-108.9580360306817</v>
      </c>
      <c r="I1793">
        <v>-110.32984036944811</v>
      </c>
      <c r="J1793">
        <v>-129.7717583484646</v>
      </c>
      <c r="K1793">
        <v>-87.372534537006828</v>
      </c>
      <c r="L1793">
        <v>895.22454819086272</v>
      </c>
      <c r="M1793">
        <v>892.08091646095977</v>
      </c>
      <c r="N1793">
        <v>881.09159802965326</v>
      </c>
      <c r="O1793">
        <v>918.51510685823064</v>
      </c>
      <c r="P1793">
        <v>29.986789643524251</v>
      </c>
      <c r="Q1793">
        <v>30.289881878107138</v>
      </c>
      <c r="R1793">
        <v>24.478601123729849</v>
      </c>
      <c r="S1793">
        <v>35.135486134091032</v>
      </c>
      <c r="T1793">
        <v>53684.07676427027</v>
      </c>
      <c r="U1793">
        <v>53684.167786385733</v>
      </c>
      <c r="V1793">
        <v>53647.205721948099</v>
      </c>
      <c r="W1793">
        <v>53721.082566595447</v>
      </c>
      <c r="X1793">
        <v>3456.4669475707242</v>
      </c>
      <c r="Y1793">
        <v>3468.3568225894128</v>
      </c>
      <c r="Z1793">
        <v>3366.512928102361</v>
      </c>
      <c r="AA1793">
        <v>3512.2483107438138</v>
      </c>
      <c r="AB1793">
        <v>525.95189332306302</v>
      </c>
      <c r="AC1793">
        <v>519.76579352813292</v>
      </c>
      <c r="AD1793">
        <v>458.78262475788767</v>
      </c>
      <c r="AE1793">
        <v>606.72384939317249</v>
      </c>
      <c r="AF1793">
        <v>68.50994147589978</v>
      </c>
      <c r="AG1793">
        <v>68.269765821124224</v>
      </c>
      <c r="AH1793">
        <v>67.428144948514316</v>
      </c>
      <c r="AI1793">
        <v>70.291813952433742</v>
      </c>
      <c r="AJ1793">
        <v>0.6134444089188501</v>
      </c>
      <c r="AK1793">
        <v>0.61344435682956533</v>
      </c>
      <c r="AL1793">
        <v>0.61341569298893617</v>
      </c>
      <c r="AM1793">
        <v>0.61347264653761269</v>
      </c>
      <c r="AN1793">
        <v>0.95484630808779114</v>
      </c>
      <c r="AO1793">
        <v>0.95484630808779092</v>
      </c>
      <c r="AP1793">
        <v>0.95484630808779092</v>
      </c>
      <c r="AQ1793">
        <v>0.95484630808779092</v>
      </c>
      <c r="AR1793">
        <v>16.41337085921813</v>
      </c>
      <c r="AS1793">
        <v>16.41337085921813</v>
      </c>
      <c r="AT1793">
        <v>16.41337085921813</v>
      </c>
      <c r="AU1793">
        <v>16.41337085921813</v>
      </c>
      <c r="AV1793" t="str">
        <f>VLOOKUP(Sheet1[[#This Row],[NPDES ID2]],Combined_Sheet__Major_Only___2[[NPDES ID2]:[ECHO BFR]],3,FALSE)</f>
        <v>TX</v>
      </c>
      <c r="AW1793" t="s">
        <v>41</v>
      </c>
      <c r="AX1793" t="str">
        <f>VLOOKUP(Sheet1[[#This Row],[NPDES ID2]],Combined_Sheet__Major_Only___2[[NPDES ID2]:[ECHO BFR]],27,FALSE)</f>
        <v>-</v>
      </c>
      <c r="AY1793" t="str">
        <f>VLOOKUP(Sheet1[[#This Row],[NPDES ID2]],Combined_Sheet__Major_Only___2[[NPDES ID2]:[ECHO BFR]],28,FALSE)</f>
        <v>-</v>
      </c>
      <c r="AZ1793" t="str">
        <f>VLOOKUP(Sheet1[[#This Row],[NPDES ID2]],Combined_Sheet__Major_Only___2[[NPDES ID2]:[ECHO BFR]],29,FALSE)</f>
        <v>preliminaryOps, thickening</v>
      </c>
      <c r="BA1793">
        <f>VLOOKUP(Sheet1[[#This Row],[NPDES ID2]],Combined_Sheet__Major_Only___2[[NPDES ID2]:[ECHO BFR]],17,FALSE)</f>
        <v>30.616019999999999</v>
      </c>
      <c r="BB1793">
        <f>VLOOKUP(Sheet1[[#This Row],[NPDES ID2]],Combined_Sheet__Major_Only___2[[NPDES ID2]:[ECHO BFR]],18,FALSE)</f>
        <v>-96.281819999999996</v>
      </c>
      <c r="BC1793" s="2" t="str">
        <f>IF(ISNUMBER(SEARCH("aerobic",$AW1793)),"aerobic","")</f>
        <v>aerobic</v>
      </c>
      <c r="BD1793" s="2" t="str">
        <f>IF(ISNUMBER(SEARCH("anaer",$AW1793)),"anaer","")</f>
        <v/>
      </c>
      <c r="BE1793" s="2" t="str">
        <f>IF(ISNUMBER(SEARCH("thickening",$AZ1793)),"thickening","")</f>
        <v>thickening</v>
      </c>
      <c r="BF1793" s="3" t="str">
        <f>IF(ISNUMBER(SEARCH("airDry",$AW1793)),"airDry","")</f>
        <v/>
      </c>
      <c r="BG1793" s="3" t="str">
        <f>IF(ISNUMBER(SEARCH("heatDry",$AY1793)),"heatDry","")</f>
        <v/>
      </c>
      <c r="BH1793" s="3" t="str">
        <f>IF(AND(ISNUMBER(SEARCH("aerobic",$AW1793)),ISNUMBER(SEARCH("anaer",$AW1793))),"Combined Aer and Anaer.","")</f>
        <v/>
      </c>
    </row>
    <row r="1794" spans="1:60" x14ac:dyDescent="0.25">
      <c r="A1794" s="5">
        <v>1384</v>
      </c>
      <c r="B1794" t="s">
        <v>6565</v>
      </c>
      <c r="C1794">
        <v>147.6</v>
      </c>
      <c r="D1794">
        <v>734.53423025980885</v>
      </c>
      <c r="E1794">
        <v>730.7765650476166</v>
      </c>
      <c r="F1794">
        <v>525.63555413907216</v>
      </c>
      <c r="G1794">
        <v>946.03639443271368</v>
      </c>
      <c r="H1794">
        <v>-110.2827891642702</v>
      </c>
      <c r="I1794">
        <v>-111.7005666138144</v>
      </c>
      <c r="J1794">
        <v>-131.06294836878811</v>
      </c>
      <c r="K1794">
        <v>-88.749351206787452</v>
      </c>
      <c r="L1794">
        <v>102.2398492612616</v>
      </c>
      <c r="M1794">
        <v>101.8704658316247</v>
      </c>
      <c r="N1794">
        <v>100.57849965679171</v>
      </c>
      <c r="O1794">
        <v>104.9773347221418</v>
      </c>
      <c r="P1794">
        <v>3.4581861049896641</v>
      </c>
      <c r="Q1794">
        <v>3.4909983439694932</v>
      </c>
      <c r="R1794">
        <v>2.8264680110295188</v>
      </c>
      <c r="S1794">
        <v>4.0420149980118403</v>
      </c>
      <c r="T1794">
        <v>53633.29275223452</v>
      </c>
      <c r="U1794">
        <v>53633.383691096416</v>
      </c>
      <c r="V1794">
        <v>53596.455434084462</v>
      </c>
      <c r="W1794">
        <v>53670.264707129078</v>
      </c>
      <c r="X1794">
        <v>3484.9547713965248</v>
      </c>
      <c r="Y1794">
        <v>3497.2207052135391</v>
      </c>
      <c r="Z1794">
        <v>3391.7146572834399</v>
      </c>
      <c r="AA1794">
        <v>3542.835110435215</v>
      </c>
      <c r="AB1794">
        <v>534.80577542989124</v>
      </c>
      <c r="AC1794">
        <v>528.42340988666774</v>
      </c>
      <c r="AD1794">
        <v>465.96720408166431</v>
      </c>
      <c r="AE1794">
        <v>617.93877760124815</v>
      </c>
      <c r="AF1794">
        <v>67.883239207368263</v>
      </c>
      <c r="AG1794">
        <v>67.638029507622363</v>
      </c>
      <c r="AH1794">
        <v>66.780142156404111</v>
      </c>
      <c r="AI1794">
        <v>69.700762562399674</v>
      </c>
      <c r="AJ1794">
        <v>0.6057775632418988</v>
      </c>
      <c r="AK1794">
        <v>0.60577755729272975</v>
      </c>
      <c r="AL1794">
        <v>0.60577425235503068</v>
      </c>
      <c r="AM1794">
        <v>0.60578081882555668</v>
      </c>
      <c r="AN1794">
        <v>0.95480632458834347</v>
      </c>
      <c r="AO1794">
        <v>0.95480632458834336</v>
      </c>
      <c r="AP1794">
        <v>0.95480632458834336</v>
      </c>
      <c r="AQ1794">
        <v>0.95480632458834336</v>
      </c>
      <c r="AR1794">
        <v>16.178412602899101</v>
      </c>
      <c r="AS1794">
        <v>16.178412602899101</v>
      </c>
      <c r="AT1794">
        <v>16.178412602899101</v>
      </c>
      <c r="AU1794">
        <v>16.178412602899101</v>
      </c>
      <c r="AV1794" t="str">
        <f>VLOOKUP(Sheet1[[#This Row],[NPDES ID2]],Combined_Sheet__Major_Only___2[[NPDES ID2]:[ECHO BFR]],3,FALSE)</f>
        <v>IA</v>
      </c>
      <c r="AW1794" t="s">
        <v>544</v>
      </c>
      <c r="AX1794" t="str">
        <f>VLOOKUP(Sheet1[[#This Row],[NPDES ID2]],Combined_Sheet__Major_Only___2[[NPDES ID2]:[ECHO BFR]],27,FALSE)</f>
        <v>-</v>
      </c>
      <c r="AY1794" t="str">
        <f>VLOOKUP(Sheet1[[#This Row],[NPDES ID2]],Combined_Sheet__Major_Only___2[[NPDES ID2]:[ECHO BFR]],28,FALSE)</f>
        <v>-</v>
      </c>
      <c r="AZ1794" t="str">
        <f>VLOOKUP(Sheet1[[#This Row],[NPDES ID2]],Combined_Sheet__Major_Only___2[[NPDES ID2]:[ECHO BFR]],29,FALSE)</f>
        <v>preliminaryOps, thickening</v>
      </c>
      <c r="BA1794">
        <f>VLOOKUP(Sheet1[[#This Row],[NPDES ID2]],Combined_Sheet__Major_Only___2[[NPDES ID2]:[ECHO BFR]],17,FALSE)</f>
        <v>40.978332999999999</v>
      </c>
      <c r="BB1794">
        <f>VLOOKUP(Sheet1[[#This Row],[NPDES ID2]],Combined_Sheet__Major_Only___2[[NPDES ID2]:[ECHO BFR]],18,FALSE)</f>
        <v>-91.553888999999998</v>
      </c>
      <c r="BC1794" s="2" t="str">
        <f>IF(ISNUMBER(SEARCH("aerobic",$AW1794)),"aerobic","")</f>
        <v>aerobic</v>
      </c>
      <c r="BD1794" s="2" t="str">
        <f>IF(ISNUMBER(SEARCH("anaer",$AW1794)),"anaer","")</f>
        <v/>
      </c>
      <c r="BE1794" s="2" t="str">
        <f>IF(ISNUMBER(SEARCH("thickening",$AZ1794)),"thickening","")</f>
        <v>thickening</v>
      </c>
      <c r="BF1794" s="3" t="str">
        <f>IF(ISNUMBER(SEARCH("airDry",$AW1794)),"airDry","")</f>
        <v/>
      </c>
      <c r="BG1794" s="3" t="str">
        <f>IF(ISNUMBER(SEARCH("heatDry",$AY1794)),"heatDry","")</f>
        <v/>
      </c>
      <c r="BH1794" s="3" t="str">
        <f>IF(AND(ISNUMBER(SEARCH("aerobic",$AW1794)),ISNUMBER(SEARCH("anaer",$AW1794))),"Combined Aer and Anaer.","")</f>
        <v/>
      </c>
    </row>
    <row r="1795" spans="1:60" x14ac:dyDescent="0.25">
      <c r="A1795" s="5">
        <v>767</v>
      </c>
      <c r="B1795" t="s">
        <v>3766</v>
      </c>
      <c r="C1795">
        <v>1988.52</v>
      </c>
      <c r="D1795">
        <v>497.97482237807628</v>
      </c>
      <c r="E1795">
        <v>495.30310466302689</v>
      </c>
      <c r="F1795">
        <v>413.15057186464782</v>
      </c>
      <c r="G1795">
        <v>577.8487389083341</v>
      </c>
      <c r="H1795">
        <v>-110.8943958334262</v>
      </c>
      <c r="I1795">
        <v>-112.3044790249573</v>
      </c>
      <c r="J1795">
        <v>-131.61979971810959</v>
      </c>
      <c r="K1795">
        <v>-89.141020969288661</v>
      </c>
      <c r="L1795">
        <v>1365.698824910912</v>
      </c>
      <c r="M1795">
        <v>1360.6313731936559</v>
      </c>
      <c r="N1795">
        <v>1342.9226349451619</v>
      </c>
      <c r="O1795">
        <v>1403.2360377863361</v>
      </c>
      <c r="P1795">
        <v>46.60966001042847</v>
      </c>
      <c r="Q1795">
        <v>47.024427621800832</v>
      </c>
      <c r="R1795">
        <v>38.139506341915947</v>
      </c>
      <c r="S1795">
        <v>54.361306759288588</v>
      </c>
      <c r="T1795">
        <v>53618.925017035399</v>
      </c>
      <c r="U1795">
        <v>53619.015932343333</v>
      </c>
      <c r="V1795">
        <v>53582.09724007664</v>
      </c>
      <c r="W1795">
        <v>53655.887395866543</v>
      </c>
      <c r="X1795">
        <v>3513.9382194784871</v>
      </c>
      <c r="Y1795">
        <v>3526.5889909453031</v>
      </c>
      <c r="Z1795">
        <v>3417.5223800072399</v>
      </c>
      <c r="AA1795">
        <v>3573.8453921000269</v>
      </c>
      <c r="AB1795">
        <v>543.67885358722549</v>
      </c>
      <c r="AC1795">
        <v>537.11490346332835</v>
      </c>
      <c r="AD1795">
        <v>473.13608518752801</v>
      </c>
      <c r="AE1795">
        <v>629.21001048096491</v>
      </c>
      <c r="AF1795">
        <v>67.311153877733588</v>
      </c>
      <c r="AG1795">
        <v>67.06202147368532</v>
      </c>
      <c r="AH1795">
        <v>66.188229592950407</v>
      </c>
      <c r="AI1795">
        <v>69.16044617252409</v>
      </c>
      <c r="AJ1795">
        <v>0.59878010443025853</v>
      </c>
      <c r="AK1795">
        <v>0.59878002296133781</v>
      </c>
      <c r="AL1795">
        <v>0.59873547415703687</v>
      </c>
      <c r="AM1795">
        <v>0.59882399271323905</v>
      </c>
      <c r="AN1795">
        <v>0.95479499966370907</v>
      </c>
      <c r="AO1795">
        <v>0.95479499966370918</v>
      </c>
      <c r="AP1795">
        <v>0.95479499966370918</v>
      </c>
      <c r="AQ1795">
        <v>0.95479499966370918</v>
      </c>
      <c r="AR1795">
        <v>15.96176330081388</v>
      </c>
      <c r="AS1795">
        <v>15.96176330081388</v>
      </c>
      <c r="AT1795">
        <v>15.96176330081388</v>
      </c>
      <c r="AU1795">
        <v>15.96176330081388</v>
      </c>
      <c r="AV1795" t="str">
        <f>VLOOKUP(Sheet1[[#This Row],[NPDES ID2]],Combined_Sheet__Major_Only___2[[NPDES ID2]:[ECHO BFR]],3,FALSE)</f>
        <v>FL</v>
      </c>
      <c r="AW1795" t="s">
        <v>41</v>
      </c>
      <c r="AX1795" t="str">
        <f>VLOOKUP(Sheet1[[#This Row],[NPDES ID2]],Combined_Sheet__Major_Only___2[[NPDES ID2]:[ECHO BFR]],27,FALSE)</f>
        <v>-</v>
      </c>
      <c r="AY1795" t="str">
        <f>VLOOKUP(Sheet1[[#This Row],[NPDES ID2]],Combined_Sheet__Major_Only___2[[NPDES ID2]:[ECHO BFR]],28,FALSE)</f>
        <v>-</v>
      </c>
      <c r="AZ1795" t="str">
        <f>VLOOKUP(Sheet1[[#This Row],[NPDES ID2]],Combined_Sheet__Major_Only___2[[NPDES ID2]:[ECHO BFR]],29,FALSE)</f>
        <v>thickening</v>
      </c>
      <c r="BA1795">
        <f>VLOOKUP(Sheet1[[#This Row],[NPDES ID2]],Combined_Sheet__Major_Only___2[[NPDES ID2]:[ECHO BFR]],17,FALSE)</f>
        <v>26.855833000000001</v>
      </c>
      <c r="BB1795">
        <f>VLOOKUP(Sheet1[[#This Row],[NPDES ID2]],Combined_Sheet__Major_Only___2[[NPDES ID2]:[ECHO BFR]],18,FALSE)</f>
        <v>-80.143889000000001</v>
      </c>
      <c r="BC1795" s="2" t="str">
        <f>IF(ISNUMBER(SEARCH("aerobic",$AW1795)),"aerobic","")</f>
        <v>aerobic</v>
      </c>
      <c r="BD1795" s="2" t="str">
        <f>IF(ISNUMBER(SEARCH("anaer",$AW1795)),"anaer","")</f>
        <v/>
      </c>
      <c r="BE1795" s="2" t="str">
        <f>IF(ISNUMBER(SEARCH("thickening",$AZ1795)),"thickening","")</f>
        <v>thickening</v>
      </c>
      <c r="BF1795" s="4" t="str">
        <f>IF(ISNUMBER(SEARCH("airDry",$AW1795)),"airDry","")</f>
        <v/>
      </c>
      <c r="BG1795" s="4" t="str">
        <f>IF(ISNUMBER(SEARCH("heatDry",$AY1795)),"heatDry","")</f>
        <v/>
      </c>
      <c r="BH1795" s="4" t="str">
        <f>IF(AND(ISNUMBER(SEARCH("aerobic",$AW1795)),ISNUMBER(SEARCH("anaer",$AW1795))),"Combined Aer and Anaer.","")</f>
        <v/>
      </c>
    </row>
    <row r="1796" spans="1:60" x14ac:dyDescent="0.25">
      <c r="A1796" s="5">
        <v>2223</v>
      </c>
      <c r="B1796" t="s">
        <v>10419</v>
      </c>
      <c r="C1796">
        <v>586.20000000000005</v>
      </c>
      <c r="D1796">
        <v>341.68255243465842</v>
      </c>
      <c r="E1796">
        <v>335.24773281940418</v>
      </c>
      <c r="F1796">
        <v>283.50702741292912</v>
      </c>
      <c r="G1796">
        <v>410.51825001594841</v>
      </c>
      <c r="H1796">
        <v>-108.5488979803706</v>
      </c>
      <c r="I1796">
        <v>-109.87791904295</v>
      </c>
      <c r="J1796">
        <v>-129.38997919186971</v>
      </c>
      <c r="K1796">
        <v>-87.052271528980071</v>
      </c>
      <c r="L1796">
        <v>411.72644571899752</v>
      </c>
      <c r="M1796">
        <v>410.30249868830037</v>
      </c>
      <c r="N1796">
        <v>405.32310661643578</v>
      </c>
      <c r="O1796">
        <v>422.27806656223549</v>
      </c>
      <c r="P1796">
        <v>13.722627036266079</v>
      </c>
      <c r="Q1796">
        <v>13.86667198816183</v>
      </c>
      <c r="R1796">
        <v>11.1946244525921</v>
      </c>
      <c r="S1796">
        <v>16.098521533147661</v>
      </c>
      <c r="T1796">
        <v>53571.596087062273</v>
      </c>
      <c r="U1796">
        <v>53571.686924780792</v>
      </c>
      <c r="V1796">
        <v>53534.799739857022</v>
      </c>
      <c r="W1796">
        <v>53608.526921267287</v>
      </c>
      <c r="X1796">
        <v>3432.8999446795392</v>
      </c>
      <c r="Y1796">
        <v>3444.5592798165571</v>
      </c>
      <c r="Z1796">
        <v>3344.844240529429</v>
      </c>
      <c r="AA1796">
        <v>3487.475183469161</v>
      </c>
      <c r="AB1796">
        <v>520.07806815911363</v>
      </c>
      <c r="AC1796">
        <v>514.00034930769971</v>
      </c>
      <c r="AD1796">
        <v>453.94111579901119</v>
      </c>
      <c r="AE1796">
        <v>599.42492752507223</v>
      </c>
      <c r="AF1796">
        <v>68.833409969265531</v>
      </c>
      <c r="AG1796">
        <v>68.595533975181667</v>
      </c>
      <c r="AH1796">
        <v>67.762780909145235</v>
      </c>
      <c r="AI1796">
        <v>70.597221466470529</v>
      </c>
      <c r="AJ1796">
        <v>0.617402100460263</v>
      </c>
      <c r="AK1796">
        <v>0.61740207679936066</v>
      </c>
      <c r="AL1796">
        <v>0.61738898014511356</v>
      </c>
      <c r="AM1796">
        <v>0.61741500185537257</v>
      </c>
      <c r="AN1796">
        <v>0.95475765391706024</v>
      </c>
      <c r="AO1796">
        <v>0.95475765391706047</v>
      </c>
      <c r="AP1796">
        <v>0.95475765391706047</v>
      </c>
      <c r="AQ1796">
        <v>0.95475765391706047</v>
      </c>
      <c r="AR1796">
        <v>16.53563974895264</v>
      </c>
      <c r="AS1796">
        <v>16.53563974895264</v>
      </c>
      <c r="AT1796">
        <v>16.53563974895264</v>
      </c>
      <c r="AU1796">
        <v>16.53563974895264</v>
      </c>
      <c r="AV1796" t="str">
        <f>VLOOKUP(Sheet1[[#This Row],[NPDES ID2]],Combined_Sheet__Major_Only___2[[NPDES ID2]:[ECHO BFR]],3,FALSE)</f>
        <v>CA</v>
      </c>
      <c r="AW1796" t="s">
        <v>544</v>
      </c>
      <c r="AX1796" t="str">
        <f>VLOOKUP(Sheet1[[#This Row],[NPDES ID2]],Combined_Sheet__Major_Only___2[[NPDES ID2]:[ECHO BFR]],27,FALSE)</f>
        <v>-</v>
      </c>
      <c r="AY1796" t="str">
        <f>VLOOKUP(Sheet1[[#This Row],[NPDES ID2]],Combined_Sheet__Major_Only___2[[NPDES ID2]:[ECHO BFR]],28,FALSE)</f>
        <v>-</v>
      </c>
      <c r="AZ1796" t="str">
        <f>VLOOKUP(Sheet1[[#This Row],[NPDES ID2]],Combined_Sheet__Major_Only___2[[NPDES ID2]:[ECHO BFR]],29,FALSE)</f>
        <v>preliminaryOps, thickening</v>
      </c>
      <c r="BA1796">
        <f>VLOOKUP(Sheet1[[#This Row],[NPDES ID2]],Combined_Sheet__Major_Only___2[[NPDES ID2]:[ECHO BFR]],17,FALSE)</f>
        <v>38.734439999999999</v>
      </c>
      <c r="BB1796">
        <f>VLOOKUP(Sheet1[[#This Row],[NPDES ID2]],Combined_Sheet__Major_Only___2[[NPDES ID2]:[ECHO BFR]],18,FALSE)</f>
        <v>-120.7868</v>
      </c>
      <c r="BC1796" s="2" t="str">
        <f>IF(ISNUMBER(SEARCH("aerobic",$AW1796)),"aerobic","")</f>
        <v>aerobic</v>
      </c>
      <c r="BD1796" s="2" t="str">
        <f>IF(ISNUMBER(SEARCH("anaer",$AW1796)),"anaer","")</f>
        <v/>
      </c>
      <c r="BE1796" s="2" t="str">
        <f>IF(ISNUMBER(SEARCH("thickening",$AZ1796)),"thickening","")</f>
        <v>thickening</v>
      </c>
      <c r="BF1796" s="4" t="str">
        <f>IF(ISNUMBER(SEARCH("airDry",$AW1796)),"airDry","")</f>
        <v/>
      </c>
      <c r="BG1796" s="4" t="str">
        <f>IF(ISNUMBER(SEARCH("heatDry",$AY1796)),"heatDry","")</f>
        <v/>
      </c>
      <c r="BH1796" s="4" t="str">
        <f>IF(AND(ISNUMBER(SEARCH("aerobic",$AW1796)),ISNUMBER(SEARCH("anaer",$AW1796))),"Combined Aer and Anaer.","")</f>
        <v/>
      </c>
    </row>
    <row r="1797" spans="1:60" x14ac:dyDescent="0.25">
      <c r="A1797" s="5">
        <v>2481</v>
      </c>
      <c r="B1797" t="s">
        <v>11545</v>
      </c>
      <c r="C1797">
        <v>200.79</v>
      </c>
      <c r="D1797">
        <v>579.76250569891783</v>
      </c>
      <c r="E1797">
        <v>576.30035728563143</v>
      </c>
      <c r="F1797">
        <v>423.67132349074552</v>
      </c>
      <c r="G1797">
        <v>733.6035821984874</v>
      </c>
      <c r="H1797">
        <v>-110.56864461893839</v>
      </c>
      <c r="I1797">
        <v>-111.9804682779553</v>
      </c>
      <c r="J1797">
        <v>-131.33686530644491</v>
      </c>
      <c r="K1797">
        <v>-89.016719875555424</v>
      </c>
      <c r="L1797">
        <v>138.7369893887371</v>
      </c>
      <c r="M1797">
        <v>138.2318497928791</v>
      </c>
      <c r="N1797">
        <v>136.46510296915449</v>
      </c>
      <c r="O1797">
        <v>142.48050804715339</v>
      </c>
      <c r="P1797">
        <v>4.7050845269370436</v>
      </c>
      <c r="Q1797">
        <v>4.7489275371740938</v>
      </c>
      <c r="R1797">
        <v>3.8468906200148481</v>
      </c>
      <c r="S1797">
        <v>5.4958381600002539</v>
      </c>
      <c r="T1797">
        <v>53567.081951534747</v>
      </c>
      <c r="U1797">
        <v>53567.172781852947</v>
      </c>
      <c r="V1797">
        <v>53530.288602034438</v>
      </c>
      <c r="W1797">
        <v>53604.009777078521</v>
      </c>
      <c r="X1797">
        <v>3489.35882495229</v>
      </c>
      <c r="Y1797">
        <v>3501.718930041267</v>
      </c>
      <c r="Z1797">
        <v>3395.3037803144548</v>
      </c>
      <c r="AA1797">
        <v>3547.7613873592959</v>
      </c>
      <c r="AB1797">
        <v>536.74440623849148</v>
      </c>
      <c r="AC1797">
        <v>530.31493213638942</v>
      </c>
      <c r="AD1797">
        <v>467.50178594572611</v>
      </c>
      <c r="AE1797">
        <v>620.46669227032532</v>
      </c>
      <c r="AF1797">
        <v>67.714217220145159</v>
      </c>
      <c r="AG1797">
        <v>67.467733733008629</v>
      </c>
      <c r="AH1797">
        <v>66.605327896696508</v>
      </c>
      <c r="AI1797">
        <v>69.541258662477588</v>
      </c>
      <c r="AJ1797">
        <v>0.60371004571227793</v>
      </c>
      <c r="AK1797">
        <v>0.60371003761926811</v>
      </c>
      <c r="AL1797">
        <v>0.60370554377890562</v>
      </c>
      <c r="AM1797">
        <v>0.60371447245800958</v>
      </c>
      <c r="AN1797">
        <v>0.9547540887333209</v>
      </c>
      <c r="AO1797">
        <v>0.95475408873332068</v>
      </c>
      <c r="AP1797">
        <v>0.95475408873332068</v>
      </c>
      <c r="AQ1797">
        <v>0.95475408873332068</v>
      </c>
      <c r="AR1797">
        <v>16.114776523222261</v>
      </c>
      <c r="AS1797">
        <v>16.114776523222261</v>
      </c>
      <c r="AT1797">
        <v>16.114776523222261</v>
      </c>
      <c r="AU1797">
        <v>16.114776523222261</v>
      </c>
      <c r="AV1797" t="str">
        <f>VLOOKUP(Sheet1[[#This Row],[NPDES ID2]],Combined_Sheet__Major_Only___2[[NPDES ID2]:[ECHO BFR]],3,FALSE)</f>
        <v>GA</v>
      </c>
      <c r="AW1797" t="s">
        <v>41</v>
      </c>
      <c r="AX1797" t="str">
        <f>VLOOKUP(Sheet1[[#This Row],[NPDES ID2]],Combined_Sheet__Major_Only___2[[NPDES ID2]:[ECHO BFR]],27,FALSE)</f>
        <v>-</v>
      </c>
      <c r="AY1797" t="str">
        <f>VLOOKUP(Sheet1[[#This Row],[NPDES ID2]],Combined_Sheet__Major_Only___2[[NPDES ID2]:[ECHO BFR]],28,FALSE)</f>
        <v>-</v>
      </c>
      <c r="AZ1797" t="str">
        <f>VLOOKUP(Sheet1[[#This Row],[NPDES ID2]],Combined_Sheet__Major_Only___2[[NPDES ID2]:[ECHO BFR]],29,FALSE)</f>
        <v>thickening</v>
      </c>
      <c r="BA1797">
        <f>VLOOKUP(Sheet1[[#This Row],[NPDES ID2]],Combined_Sheet__Major_Only___2[[NPDES ID2]:[ECHO BFR]],17,FALSE)</f>
        <v>34.102682999999999</v>
      </c>
      <c r="BB1797">
        <f>VLOOKUP(Sheet1[[#This Row],[NPDES ID2]],Combined_Sheet__Major_Only___2[[NPDES ID2]:[ECHO BFR]],18,FALSE)</f>
        <v>-84.429545000000005</v>
      </c>
      <c r="BC1797" s="2" t="str">
        <f>IF(ISNUMBER(SEARCH("aerobic",$AW1797)),"aerobic","")</f>
        <v>aerobic</v>
      </c>
      <c r="BD1797" s="2" t="str">
        <f>IF(ISNUMBER(SEARCH("anaer",$AW1797)),"anaer","")</f>
        <v/>
      </c>
      <c r="BE1797" s="2" t="str">
        <f>IF(ISNUMBER(SEARCH("thickening",$AZ1797)),"thickening","")</f>
        <v>thickening</v>
      </c>
      <c r="BF1797" s="4" t="str">
        <f>IF(ISNUMBER(SEARCH("airDry",$AW1797)),"airDry","")</f>
        <v/>
      </c>
      <c r="BG1797" s="4" t="str">
        <f>IF(ISNUMBER(SEARCH("heatDry",$AY1797)),"heatDry","")</f>
        <v/>
      </c>
      <c r="BH1797" s="4" t="str">
        <f>IF(AND(ISNUMBER(SEARCH("aerobic",$AW1797)),ISNUMBER(SEARCH("anaer",$AW1797))),"Combined Aer and Anaer.","")</f>
        <v/>
      </c>
    </row>
    <row r="1798" spans="1:60" x14ac:dyDescent="0.25">
      <c r="A1798" s="5">
        <v>1937</v>
      </c>
      <c r="B1798" t="s">
        <v>9138</v>
      </c>
      <c r="C1798">
        <v>2649.2</v>
      </c>
      <c r="D1798">
        <v>544.4362202325741</v>
      </c>
      <c r="E1798">
        <v>540.09827191689146</v>
      </c>
      <c r="F1798">
        <v>443.33320220817762</v>
      </c>
      <c r="G1798">
        <v>636.77163025078403</v>
      </c>
      <c r="H1798">
        <v>-137.13142730774501</v>
      </c>
      <c r="I1798">
        <v>-138.4432399374368</v>
      </c>
      <c r="J1798">
        <v>-157.73221000834209</v>
      </c>
      <c r="K1798">
        <v>-113.9478149326864</v>
      </c>
      <c r="L1798">
        <v>2036.166941739815</v>
      </c>
      <c r="M1798">
        <v>2024.1891639410719</v>
      </c>
      <c r="N1798">
        <v>1982.3401412230439</v>
      </c>
      <c r="O1798">
        <v>2124.8827539395988</v>
      </c>
      <c r="P1798">
        <v>83.579070432258007</v>
      </c>
      <c r="Q1798">
        <v>83.240798198668756</v>
      </c>
      <c r="R1798">
        <v>70.060074562227015</v>
      </c>
      <c r="S1798">
        <v>94.128105959907984</v>
      </c>
      <c r="T1798">
        <v>53518.644003724054</v>
      </c>
      <c r="U1798">
        <v>53518.734754634752</v>
      </c>
      <c r="V1798">
        <v>53481.882820443432</v>
      </c>
      <c r="W1798">
        <v>53555.539545483778</v>
      </c>
      <c r="X1798">
        <v>4182.1239679687696</v>
      </c>
      <c r="Y1798">
        <v>4204.5136566604488</v>
      </c>
      <c r="Z1798">
        <v>4003.4624938885131</v>
      </c>
      <c r="AA1798">
        <v>4294.0705903113558</v>
      </c>
      <c r="AB1798">
        <v>792.20780900018667</v>
      </c>
      <c r="AC1798">
        <v>781.16559892704743</v>
      </c>
      <c r="AD1798">
        <v>665.97591073610465</v>
      </c>
      <c r="AE1798">
        <v>956.11765793237328</v>
      </c>
      <c r="AF1798">
        <v>56.471166668641793</v>
      </c>
      <c r="AG1798">
        <v>56.13983189099433</v>
      </c>
      <c r="AH1798">
        <v>54.977847147350133</v>
      </c>
      <c r="AI1798">
        <v>58.930494256843019</v>
      </c>
      <c r="AJ1798">
        <v>0.46643343077221622</v>
      </c>
      <c r="AK1798">
        <v>0.46643332579265512</v>
      </c>
      <c r="AL1798">
        <v>0.46637653272216928</v>
      </c>
      <c r="AM1798">
        <v>0.46648938593308847</v>
      </c>
      <c r="AN1798">
        <v>0.95471579791387728</v>
      </c>
      <c r="AO1798">
        <v>0.95471579791387728</v>
      </c>
      <c r="AP1798">
        <v>0.95471579791387728</v>
      </c>
      <c r="AQ1798">
        <v>0.95471579791387728</v>
      </c>
      <c r="AR1798">
        <v>11.89045466606637</v>
      </c>
      <c r="AS1798">
        <v>11.89045466606637</v>
      </c>
      <c r="AT1798">
        <v>11.89045466606637</v>
      </c>
      <c r="AU1798">
        <v>11.89045466606637</v>
      </c>
      <c r="AV1798" t="str">
        <f>VLOOKUP(Sheet1[[#This Row],[NPDES ID2]],Combined_Sheet__Major_Only___2[[NPDES ID2]:[ECHO BFR]],3,FALSE)</f>
        <v>CT</v>
      </c>
      <c r="AW1798" t="s">
        <v>54</v>
      </c>
      <c r="AX1798" t="str">
        <f>VLOOKUP(Sheet1[[#This Row],[NPDES ID2]],Combined_Sheet__Major_Only___2[[NPDES ID2]:[ECHO BFR]],27,FALSE)</f>
        <v>-</v>
      </c>
      <c r="AY1798" t="str">
        <f>VLOOKUP(Sheet1[[#This Row],[NPDES ID2]],Combined_Sheet__Major_Only___2[[NPDES ID2]:[ECHO BFR]],28,FALSE)</f>
        <v>-</v>
      </c>
      <c r="AZ1798" t="str">
        <f>VLOOKUP(Sheet1[[#This Row],[NPDES ID2]],Combined_Sheet__Major_Only___2[[NPDES ID2]:[ECHO BFR]],29,FALSE)</f>
        <v>preliminaryOps, thickening</v>
      </c>
      <c r="BA1798">
        <f>VLOOKUP(Sheet1[[#This Row],[NPDES ID2]],Combined_Sheet__Major_Only___2[[NPDES ID2]:[ECHO BFR]],17,FALSE)</f>
        <v>41.779986000000001</v>
      </c>
      <c r="BB1798">
        <f>VLOOKUP(Sheet1[[#This Row],[NPDES ID2]],Combined_Sheet__Major_Only___2[[NPDES ID2]:[ECHO BFR]],18,FALSE)</f>
        <v>-73.117311000000001</v>
      </c>
      <c r="BC1798" s="2" t="str">
        <f>IF(ISNUMBER(SEARCH("aerobic",$AW1798)),"aerobic","")</f>
        <v/>
      </c>
      <c r="BD1798" s="2" t="str">
        <f>IF(ISNUMBER(SEARCH("anaer",$AW1798)),"anaer","")</f>
        <v/>
      </c>
      <c r="BE1798" s="2" t="str">
        <f>IF(ISNUMBER(SEARCH("thickening",$AZ1798)),"thickening","")</f>
        <v>thickening</v>
      </c>
      <c r="BF1798" s="4" t="str">
        <f>IF(ISNUMBER(SEARCH("airDry",$AW1798)),"airDry","")</f>
        <v/>
      </c>
      <c r="BG1798" s="4" t="str">
        <f>IF(ISNUMBER(SEARCH("heatDry",$AY1798)),"heatDry","")</f>
        <v/>
      </c>
      <c r="BH1798" s="4" t="str">
        <f>IF(AND(ISNUMBER(SEARCH("aerobic",$AW1798)),ISNUMBER(SEARCH("anaer",$AW1798))),"Combined Aer and Anaer.","")</f>
        <v/>
      </c>
    </row>
    <row r="1799" spans="1:60" x14ac:dyDescent="0.25">
      <c r="A1799" s="5">
        <v>615</v>
      </c>
      <c r="B1799" t="s">
        <v>3038</v>
      </c>
      <c r="C1799">
        <v>850.34</v>
      </c>
      <c r="D1799">
        <v>346.45983539736193</v>
      </c>
      <c r="E1799">
        <v>338.31387744354657</v>
      </c>
      <c r="F1799">
        <v>293.49794351333588</v>
      </c>
      <c r="G1799">
        <v>409.95008664561539</v>
      </c>
      <c r="H1799">
        <v>-110.2367582388696</v>
      </c>
      <c r="I1799">
        <v>-111.6037297129656</v>
      </c>
      <c r="J1799">
        <v>-131.0071137944166</v>
      </c>
      <c r="K1799">
        <v>-88.633617416331717</v>
      </c>
      <c r="L1799">
        <v>588.48623938461901</v>
      </c>
      <c r="M1799">
        <v>586.35385582096455</v>
      </c>
      <c r="N1799">
        <v>578.89804284315699</v>
      </c>
      <c r="O1799">
        <v>604.2864282157002</v>
      </c>
      <c r="P1799">
        <v>19.923447419075892</v>
      </c>
      <c r="Q1799">
        <v>20.111193762955399</v>
      </c>
      <c r="R1799">
        <v>16.28599874288841</v>
      </c>
      <c r="S1799">
        <v>23.282228251363879</v>
      </c>
      <c r="T1799">
        <v>53518.629937447608</v>
      </c>
      <c r="U1799">
        <v>53518.720688335277</v>
      </c>
      <c r="V1799">
        <v>53481.868763508013</v>
      </c>
      <c r="W1799">
        <v>53555.525469832217</v>
      </c>
      <c r="X1799">
        <v>3480.6332238325481</v>
      </c>
      <c r="Y1799">
        <v>3492.916822651413</v>
      </c>
      <c r="Z1799">
        <v>3387.2618609723681</v>
      </c>
      <c r="AA1799">
        <v>3538.600115874829</v>
      </c>
      <c r="AB1799">
        <v>534.60911468595839</v>
      </c>
      <c r="AC1799">
        <v>528.22388242370698</v>
      </c>
      <c r="AD1799">
        <v>465.73180185374872</v>
      </c>
      <c r="AE1799">
        <v>617.83086420232155</v>
      </c>
      <c r="AF1799">
        <v>67.824247483467218</v>
      </c>
      <c r="AG1799">
        <v>67.578752847618503</v>
      </c>
      <c r="AH1799">
        <v>66.719037020531431</v>
      </c>
      <c r="AI1799">
        <v>69.644910046890843</v>
      </c>
      <c r="AJ1799">
        <v>0.60505596270163164</v>
      </c>
      <c r="AK1799">
        <v>0.60505592825842069</v>
      </c>
      <c r="AL1799">
        <v>0.60503690819410283</v>
      </c>
      <c r="AM1799">
        <v>0.6050746994945535</v>
      </c>
      <c r="AN1799">
        <v>0.954715786784892</v>
      </c>
      <c r="AO1799">
        <v>0.95471578678489222</v>
      </c>
      <c r="AP1799">
        <v>0.95471578678489222</v>
      </c>
      <c r="AQ1799">
        <v>0.95471578678489222</v>
      </c>
      <c r="AR1799">
        <v>16.155678502254279</v>
      </c>
      <c r="AS1799">
        <v>16.155678502254279</v>
      </c>
      <c r="AT1799">
        <v>16.155678502254279</v>
      </c>
      <c r="AU1799">
        <v>16.155678502254279</v>
      </c>
      <c r="AV1799" t="str">
        <f>VLOOKUP(Sheet1[[#This Row],[NPDES ID2]],Combined_Sheet__Major_Only___2[[NPDES ID2]:[ECHO BFR]],3,FALSE)</f>
        <v>IN</v>
      </c>
      <c r="AW1799" t="s">
        <v>41</v>
      </c>
      <c r="AX1799" t="str">
        <f>VLOOKUP(Sheet1[[#This Row],[NPDES ID2]],Combined_Sheet__Major_Only___2[[NPDES ID2]:[ECHO BFR]],27,FALSE)</f>
        <v>tempSludgeStore</v>
      </c>
      <c r="AY1799" t="str">
        <f>VLOOKUP(Sheet1[[#This Row],[NPDES ID2]],Combined_Sheet__Major_Only___2[[NPDES ID2]:[ECHO BFR]],28,FALSE)</f>
        <v>-</v>
      </c>
      <c r="AZ1799" t="str">
        <f>VLOOKUP(Sheet1[[#This Row],[NPDES ID2]],Combined_Sheet__Major_Only___2[[NPDES ID2]:[ECHO BFR]],29,FALSE)</f>
        <v>thickening</v>
      </c>
      <c r="BA1799">
        <f>VLOOKUP(Sheet1[[#This Row],[NPDES ID2]],Combined_Sheet__Major_Only___2[[NPDES ID2]:[ECHO BFR]],17,FALSE)</f>
        <v>38.956443999999998</v>
      </c>
      <c r="BB1799">
        <f>VLOOKUP(Sheet1[[#This Row],[NPDES ID2]],Combined_Sheet__Major_Only___2[[NPDES ID2]:[ECHO BFR]],18,FALSE)</f>
        <v>-85.930833000000007</v>
      </c>
      <c r="BC1799" s="2" t="str">
        <f>IF(ISNUMBER(SEARCH("aerobic",$AW1799)),"aerobic","")</f>
        <v>aerobic</v>
      </c>
      <c r="BD1799" s="2" t="str">
        <f>IF(ISNUMBER(SEARCH("anaer",$AW1799)),"anaer","")</f>
        <v/>
      </c>
      <c r="BE1799" s="2" t="str">
        <f>IF(ISNUMBER(SEARCH("thickening",$AZ1799)),"thickening","")</f>
        <v>thickening</v>
      </c>
      <c r="BF1799" s="4" t="str">
        <f>IF(ISNUMBER(SEARCH("airDry",$AW1799)),"airDry","")</f>
        <v/>
      </c>
      <c r="BG1799" s="4" t="str">
        <f>IF(ISNUMBER(SEARCH("heatDry",$AY1799)),"heatDry","")</f>
        <v/>
      </c>
      <c r="BH1799" s="4" t="str">
        <f>IF(AND(ISNUMBER(SEARCH("aerobic",$AW1799)),ISNUMBER(SEARCH("anaer",$AW1799))),"Combined Aer and Anaer.","")</f>
        <v/>
      </c>
    </row>
    <row r="1800" spans="1:60" x14ac:dyDescent="0.25">
      <c r="A1800" s="5">
        <v>2051</v>
      </c>
      <c r="B1800" t="s">
        <v>9650</v>
      </c>
      <c r="C1800">
        <v>1225</v>
      </c>
      <c r="D1800">
        <v>342.14961862608442</v>
      </c>
      <c r="E1800">
        <v>339.36336441573911</v>
      </c>
      <c r="F1800">
        <v>288.91841350525237</v>
      </c>
      <c r="G1800">
        <v>402.80148602788103</v>
      </c>
      <c r="H1800">
        <v>-137.3367818408143</v>
      </c>
      <c r="I1800">
        <v>-138.7172614392517</v>
      </c>
      <c r="J1800">
        <v>-157.57962050519751</v>
      </c>
      <c r="K1800">
        <v>-114.3722979281936</v>
      </c>
      <c r="L1800">
        <v>947.53091882896047</v>
      </c>
      <c r="M1800">
        <v>941.98734763594871</v>
      </c>
      <c r="N1800">
        <v>922.60686363391733</v>
      </c>
      <c r="O1800">
        <v>988.60399780884006</v>
      </c>
      <c r="P1800">
        <v>38.804689256382467</v>
      </c>
      <c r="Q1800">
        <v>38.644793210769969</v>
      </c>
      <c r="R1800">
        <v>32.517167178239539</v>
      </c>
      <c r="S1800">
        <v>43.723932564074303</v>
      </c>
      <c r="T1800">
        <v>53516.067767530563</v>
      </c>
      <c r="U1800">
        <v>53516.158514217852</v>
      </c>
      <c r="V1800">
        <v>53479.308295052782</v>
      </c>
      <c r="W1800">
        <v>53552.961592234613</v>
      </c>
      <c r="X1800">
        <v>4172.4430473632729</v>
      </c>
      <c r="Y1800">
        <v>4194.6671103136796</v>
      </c>
      <c r="Z1800">
        <v>3995.0670888704922</v>
      </c>
      <c r="AA1800">
        <v>4283.5750257225</v>
      </c>
      <c r="AB1800">
        <v>787.85296152184048</v>
      </c>
      <c r="AC1800">
        <v>776.86762204329034</v>
      </c>
      <c r="AD1800">
        <v>662.73802907011441</v>
      </c>
      <c r="AE1800">
        <v>950.22763705367174</v>
      </c>
      <c r="AF1800">
        <v>56.595047264257673</v>
      </c>
      <c r="AG1800">
        <v>56.264332018534667</v>
      </c>
      <c r="AH1800">
        <v>55.106135304895432</v>
      </c>
      <c r="AI1800">
        <v>59.047781587743593</v>
      </c>
      <c r="AJ1800">
        <v>0.46794289464017841</v>
      </c>
      <c r="AK1800">
        <v>0.46794284676469128</v>
      </c>
      <c r="AL1800">
        <v>0.46791655857092113</v>
      </c>
      <c r="AM1800">
        <v>0.46796879232106242</v>
      </c>
      <c r="AN1800">
        <v>0.9547137595508578</v>
      </c>
      <c r="AO1800">
        <v>0.95471375955085791</v>
      </c>
      <c r="AP1800">
        <v>0.95471375955085791</v>
      </c>
      <c r="AQ1800">
        <v>0.95471375955085791</v>
      </c>
      <c r="AR1800">
        <v>11.937929411576</v>
      </c>
      <c r="AS1800">
        <v>11.93792941157599</v>
      </c>
      <c r="AT1800">
        <v>11.93792941157599</v>
      </c>
      <c r="AU1800">
        <v>11.93792941157599</v>
      </c>
      <c r="AV1800" t="str">
        <f>VLOOKUP(Sheet1[[#This Row],[NPDES ID2]],Combined_Sheet__Major_Only___2[[NPDES ID2]:[ECHO BFR]],3,FALSE)</f>
        <v>MO</v>
      </c>
      <c r="AW1800" t="s">
        <v>87</v>
      </c>
      <c r="AX1800" t="str">
        <f>VLOOKUP(Sheet1[[#This Row],[NPDES ID2]],Combined_Sheet__Major_Only___2[[NPDES ID2]:[ECHO BFR]],27,FALSE)</f>
        <v>-</v>
      </c>
      <c r="AY1800" t="str">
        <f>VLOOKUP(Sheet1[[#This Row],[NPDES ID2]],Combined_Sheet__Major_Only___2[[NPDES ID2]:[ECHO BFR]],28,FALSE)</f>
        <v>-</v>
      </c>
      <c r="AZ1800" t="str">
        <f>VLOOKUP(Sheet1[[#This Row],[NPDES ID2]],Combined_Sheet__Major_Only___2[[NPDES ID2]:[ECHO BFR]],29,FALSE)</f>
        <v>thickening</v>
      </c>
      <c r="BA1800">
        <f>VLOOKUP(Sheet1[[#This Row],[NPDES ID2]],Combined_Sheet__Major_Only___2[[NPDES ID2]:[ECHO BFR]],17,FALSE)</f>
        <v>38.584699999999998</v>
      </c>
      <c r="BB1800">
        <f>VLOOKUP(Sheet1[[#This Row],[NPDES ID2]],Combined_Sheet__Major_Only___2[[NPDES ID2]:[ECHO BFR]],18,FALSE)</f>
        <v>-92.1691</v>
      </c>
      <c r="BC1800" s="2" t="str">
        <f>IF(ISNUMBER(SEARCH("aerobic",$AW1800)),"aerobic","")</f>
        <v/>
      </c>
      <c r="BD1800" s="2" t="str">
        <f>IF(ISNUMBER(SEARCH("anaer",$AW1800)),"anaer","")</f>
        <v/>
      </c>
      <c r="BE1800" s="2" t="str">
        <f>IF(ISNUMBER(SEARCH("thickening",$AZ1800)),"thickening","")</f>
        <v>thickening</v>
      </c>
      <c r="BF1800" s="4" t="str">
        <f>IF(ISNUMBER(SEARCH("airDry",$AW1800)),"airDry","")</f>
        <v/>
      </c>
      <c r="BG1800" s="4" t="str">
        <f>IF(ISNUMBER(SEARCH("heatDry",$AY1800)),"heatDry","")</f>
        <v/>
      </c>
      <c r="BH1800" s="4" t="str">
        <f>IF(AND(ISNUMBER(SEARCH("aerobic",$AW1800)),ISNUMBER(SEARCH("anaer",$AW1800))),"Combined Aer and Anaer.","")</f>
        <v/>
      </c>
    </row>
    <row r="1801" spans="1:60" x14ac:dyDescent="0.25">
      <c r="A1801" s="5">
        <v>2580</v>
      </c>
      <c r="B1801" t="s">
        <v>11954</v>
      </c>
      <c r="C1801">
        <v>84.9</v>
      </c>
      <c r="D1801">
        <v>1198.240332590844</v>
      </c>
      <c r="E1801">
        <v>1184.457296336735</v>
      </c>
      <c r="F1801">
        <v>831.35393479667789</v>
      </c>
      <c r="G1801">
        <v>1558.419072287991</v>
      </c>
      <c r="H1801">
        <v>-111.53897104223969</v>
      </c>
      <c r="I1801">
        <v>-112.92852473829571</v>
      </c>
      <c r="J1801">
        <v>-132.2718651854606</v>
      </c>
      <c r="K1801">
        <v>-89.955139050197843</v>
      </c>
      <c r="L1801">
        <v>58.20145580821125</v>
      </c>
      <c r="M1801">
        <v>57.984367373993898</v>
      </c>
      <c r="N1801">
        <v>57.22504980701401</v>
      </c>
      <c r="O1801">
        <v>59.810315251956567</v>
      </c>
      <c r="P1801">
        <v>1.9903847616753161</v>
      </c>
      <c r="Q1801">
        <v>2.0078696931866609</v>
      </c>
      <c r="R1801">
        <v>1.629068380078635</v>
      </c>
      <c r="S1801">
        <v>2.3201066537712132</v>
      </c>
      <c r="T1801">
        <v>53504.795591014867</v>
      </c>
      <c r="U1801">
        <v>53504.886319222976</v>
      </c>
      <c r="V1801">
        <v>53468.043604058752</v>
      </c>
      <c r="W1801">
        <v>53541.681902838463</v>
      </c>
      <c r="X1801">
        <v>3512.922639989531</v>
      </c>
      <c r="Y1801">
        <v>3525.6151727478968</v>
      </c>
      <c r="Z1801">
        <v>3416.0036270259352</v>
      </c>
      <c r="AA1801">
        <v>3573.156876982855</v>
      </c>
      <c r="AB1801">
        <v>544.44024720085872</v>
      </c>
      <c r="AC1801">
        <v>537.83881168730602</v>
      </c>
      <c r="AD1801">
        <v>473.70629308295821</v>
      </c>
      <c r="AE1801">
        <v>630.240971780157</v>
      </c>
      <c r="AF1801">
        <v>67.182130480497548</v>
      </c>
      <c r="AG1801">
        <v>66.931571346727679</v>
      </c>
      <c r="AH1801">
        <v>66.055046703563647</v>
      </c>
      <c r="AI1801">
        <v>69.039207916329318</v>
      </c>
      <c r="AJ1801">
        <v>0.59720207330110631</v>
      </c>
      <c r="AK1801">
        <v>0.59720206988300517</v>
      </c>
      <c r="AL1801">
        <v>0.59720017002957082</v>
      </c>
      <c r="AM1801">
        <v>0.59720394477654626</v>
      </c>
      <c r="AN1801">
        <v>0.95470483864972033</v>
      </c>
      <c r="AO1801">
        <v>0.95470483864972056</v>
      </c>
      <c r="AP1801">
        <v>0.95470483864972056</v>
      </c>
      <c r="AQ1801">
        <v>0.95470483864972056</v>
      </c>
      <c r="AR1801">
        <v>15.914684767041249</v>
      </c>
      <c r="AS1801">
        <v>15.914684767041241</v>
      </c>
      <c r="AT1801">
        <v>15.914684767041241</v>
      </c>
      <c r="AU1801">
        <v>15.914684767041241</v>
      </c>
      <c r="AV1801" t="str">
        <f>VLOOKUP(Sheet1[[#This Row],[NPDES ID2]],Combined_Sheet__Major_Only___2[[NPDES ID2]:[ECHO BFR]],3,FALSE)</f>
        <v>TX</v>
      </c>
      <c r="AW1801" t="s">
        <v>41</v>
      </c>
      <c r="AX1801" t="str">
        <f>VLOOKUP(Sheet1[[#This Row],[NPDES ID2]],Combined_Sheet__Major_Only___2[[NPDES ID2]:[ECHO BFR]],27,FALSE)</f>
        <v>-</v>
      </c>
      <c r="AY1801" t="str">
        <f>VLOOKUP(Sheet1[[#This Row],[NPDES ID2]],Combined_Sheet__Major_Only___2[[NPDES ID2]:[ECHO BFR]],28,FALSE)</f>
        <v>-</v>
      </c>
      <c r="AZ1801" t="str">
        <f>VLOOKUP(Sheet1[[#This Row],[NPDES ID2]],Combined_Sheet__Major_Only___2[[NPDES ID2]:[ECHO BFR]],29,FALSE)</f>
        <v>thickening</v>
      </c>
      <c r="BA1801">
        <f>VLOOKUP(Sheet1[[#This Row],[NPDES ID2]],Combined_Sheet__Major_Only___2[[NPDES ID2]:[ECHO BFR]],17,FALSE)</f>
        <v>27.603083000000002</v>
      </c>
      <c r="BB1801">
        <f>VLOOKUP(Sheet1[[#This Row],[NPDES ID2]],Combined_Sheet__Major_Only___2[[NPDES ID2]:[ECHO BFR]],18,FALSE)</f>
        <v>-97.250944000000004</v>
      </c>
      <c r="BC1801" s="2" t="str">
        <f>IF(ISNUMBER(SEARCH("aerobic",$AW1801)),"aerobic","")</f>
        <v>aerobic</v>
      </c>
      <c r="BD1801" s="2" t="str">
        <f>IF(ISNUMBER(SEARCH("anaer",$AW1801)),"anaer","")</f>
        <v/>
      </c>
      <c r="BE1801" s="2" t="str">
        <f>IF(ISNUMBER(SEARCH("thickening",$AZ1801)),"thickening","")</f>
        <v>thickening</v>
      </c>
      <c r="BF1801" s="3" t="str">
        <f>IF(ISNUMBER(SEARCH("airDry",$AW1801)),"airDry","")</f>
        <v/>
      </c>
      <c r="BG1801" s="3" t="str">
        <f>IF(ISNUMBER(SEARCH("heatDry",$AY1801)),"heatDry","")</f>
        <v/>
      </c>
      <c r="BH1801" s="3" t="str">
        <f>IF(AND(ISNUMBER(SEARCH("aerobic",$AW1801)),ISNUMBER(SEARCH("anaer",$AW1801))),"Combined Aer and Anaer.","")</f>
        <v/>
      </c>
    </row>
    <row r="1802" spans="1:60" x14ac:dyDescent="0.25">
      <c r="A1802" s="5">
        <v>2113</v>
      </c>
      <c r="B1802" t="s">
        <v>9929</v>
      </c>
      <c r="C1802">
        <v>936.35</v>
      </c>
      <c r="D1802">
        <v>316.29937638215972</v>
      </c>
      <c r="E1802">
        <v>311.32800414608249</v>
      </c>
      <c r="F1802">
        <v>269.64121420838359</v>
      </c>
      <c r="G1802">
        <v>375.14141794533452</v>
      </c>
      <c r="H1802">
        <v>-137.56939966664351</v>
      </c>
      <c r="I1802">
        <v>-138.95027987059689</v>
      </c>
      <c r="J1802">
        <v>-157.7158206556432</v>
      </c>
      <c r="K1802">
        <v>-114.6437990329446</v>
      </c>
      <c r="L1802">
        <v>722.06178463635081</v>
      </c>
      <c r="M1802">
        <v>717.82714115961926</v>
      </c>
      <c r="N1802">
        <v>703.02086146900069</v>
      </c>
      <c r="O1802">
        <v>753.43893904405297</v>
      </c>
      <c r="P1802">
        <v>29.604535405050161</v>
      </c>
      <c r="Q1802">
        <v>29.482994373803511</v>
      </c>
      <c r="R1802">
        <v>24.81115940127901</v>
      </c>
      <c r="S1802">
        <v>33.350079166480292</v>
      </c>
      <c r="T1802">
        <v>53473.579962659293</v>
      </c>
      <c r="U1802">
        <v>53473.670639693562</v>
      </c>
      <c r="V1802">
        <v>53436.848705085911</v>
      </c>
      <c r="W1802">
        <v>53510.4454693363</v>
      </c>
      <c r="X1802">
        <v>4173.6164076121358</v>
      </c>
      <c r="Y1802">
        <v>4195.8957493081907</v>
      </c>
      <c r="Z1802">
        <v>3995.768929002732</v>
      </c>
      <c r="AA1802">
        <v>4285.0593527839446</v>
      </c>
      <c r="AB1802">
        <v>789.23686573321322</v>
      </c>
      <c r="AC1802">
        <v>778.23993376287922</v>
      </c>
      <c r="AD1802">
        <v>663.719910356779</v>
      </c>
      <c r="AE1802">
        <v>952.26277499323339</v>
      </c>
      <c r="AF1802">
        <v>56.533526740194802</v>
      </c>
      <c r="AG1802">
        <v>56.202280085896142</v>
      </c>
      <c r="AH1802">
        <v>55.042554627537363</v>
      </c>
      <c r="AI1802">
        <v>58.989791820593872</v>
      </c>
      <c r="AJ1802">
        <v>0.46719325164373382</v>
      </c>
      <c r="AK1802">
        <v>0.46719321519251872</v>
      </c>
      <c r="AL1802">
        <v>0.46717313946123479</v>
      </c>
      <c r="AM1802">
        <v>0.46721302873904008</v>
      </c>
      <c r="AN1802">
        <v>0.95468011596965296</v>
      </c>
      <c r="AO1802">
        <v>0.95468011596965296</v>
      </c>
      <c r="AP1802">
        <v>0.95468011596965296</v>
      </c>
      <c r="AQ1802">
        <v>0.95468011596965296</v>
      </c>
      <c r="AR1802">
        <v>11.915083684100329</v>
      </c>
      <c r="AS1802">
        <v>11.915083684100329</v>
      </c>
      <c r="AT1802">
        <v>11.915083684100329</v>
      </c>
      <c r="AU1802">
        <v>11.915083684100329</v>
      </c>
      <c r="AV1802" t="str">
        <f>VLOOKUP(Sheet1[[#This Row],[NPDES ID2]],Combined_Sheet__Major_Only___2[[NPDES ID2]:[ECHO BFR]],3,FALSE)</f>
        <v>NJ</v>
      </c>
      <c r="AW1802" t="s">
        <v>54</v>
      </c>
      <c r="AX1802" t="str">
        <f>VLOOKUP(Sheet1[[#This Row],[NPDES ID2]],Combined_Sheet__Major_Only___2[[NPDES ID2]:[ECHO BFR]],27,FALSE)</f>
        <v>-</v>
      </c>
      <c r="AY1802" t="str">
        <f>VLOOKUP(Sheet1[[#This Row],[NPDES ID2]],Combined_Sheet__Major_Only___2[[NPDES ID2]:[ECHO BFR]],28,FALSE)</f>
        <v>-</v>
      </c>
      <c r="AZ1802" t="str">
        <f>VLOOKUP(Sheet1[[#This Row],[NPDES ID2]],Combined_Sheet__Major_Only___2[[NPDES ID2]:[ECHO BFR]],29,FALSE)</f>
        <v>preliminaryOps, thickening</v>
      </c>
      <c r="BA1802">
        <f>VLOOKUP(Sheet1[[#This Row],[NPDES ID2]],Combined_Sheet__Major_Only___2[[NPDES ID2]:[ECHO BFR]],17,FALSE)</f>
        <v>39.013370999999999</v>
      </c>
      <c r="BB1802">
        <f>VLOOKUP(Sheet1[[#This Row],[NPDES ID2]],Combined_Sheet__Major_Only___2[[NPDES ID2]:[ECHO BFR]],18,FALSE)</f>
        <v>-74.874009999999998</v>
      </c>
      <c r="BC1802" s="2" t="str">
        <f>IF(ISNUMBER(SEARCH("aerobic",$AW1802)),"aerobic","")</f>
        <v/>
      </c>
      <c r="BD1802" s="2" t="str">
        <f>IF(ISNUMBER(SEARCH("anaer",$AW1802)),"anaer","")</f>
        <v/>
      </c>
      <c r="BE1802" s="2" t="str">
        <f>IF(ISNUMBER(SEARCH("thickening",$AZ1802)),"thickening","")</f>
        <v>thickening</v>
      </c>
      <c r="BF1802" s="4" t="str">
        <f>IF(ISNUMBER(SEARCH("airDry",$AW1802)),"airDry","")</f>
        <v/>
      </c>
      <c r="BG1802" s="4" t="str">
        <f>IF(ISNUMBER(SEARCH("heatDry",$AY1802)),"heatDry","")</f>
        <v/>
      </c>
      <c r="BH1802" s="4" t="str">
        <f>IF(AND(ISNUMBER(SEARCH("aerobic",$AW1802)),ISNUMBER(SEARCH("anaer",$AW1802))),"Combined Aer and Anaer.","")</f>
        <v/>
      </c>
    </row>
    <row r="1803" spans="1:60" x14ac:dyDescent="0.25">
      <c r="A1803" s="5">
        <v>2592</v>
      </c>
      <c r="B1803" t="s">
        <v>12003</v>
      </c>
      <c r="C1803">
        <v>59</v>
      </c>
      <c r="D1803">
        <v>1666.8727931501451</v>
      </c>
      <c r="E1803">
        <v>1649.0632741459531</v>
      </c>
      <c r="F1803">
        <v>1139.3665513547489</v>
      </c>
      <c r="G1803">
        <v>2179.3764027441998</v>
      </c>
      <c r="H1803">
        <v>-110.8386246293807</v>
      </c>
      <c r="I1803">
        <v>-112.2540996639833</v>
      </c>
      <c r="J1803">
        <v>-131.59879409623909</v>
      </c>
      <c r="K1803">
        <v>-89.289037552487002</v>
      </c>
      <c r="L1803">
        <v>40.684975774153237</v>
      </c>
      <c r="M1803">
        <v>40.535930632755793</v>
      </c>
      <c r="N1803">
        <v>40.014604112238118</v>
      </c>
      <c r="O1803">
        <v>41.789568186489753</v>
      </c>
      <c r="P1803">
        <v>1.38271109625697</v>
      </c>
      <c r="Q1803">
        <v>1.3954088334968791</v>
      </c>
      <c r="R1803">
        <v>1.1308126944506121</v>
      </c>
      <c r="S1803">
        <v>1.6142405505359601</v>
      </c>
      <c r="T1803">
        <v>53453.811146382694</v>
      </c>
      <c r="U1803">
        <v>53453.901791008633</v>
      </c>
      <c r="V1803">
        <v>53417.093016700062</v>
      </c>
      <c r="W1803">
        <v>53490.663477187773</v>
      </c>
      <c r="X1803">
        <v>3488.9561467022472</v>
      </c>
      <c r="Y1803">
        <v>3501.3767462658989</v>
      </c>
      <c r="Z1803">
        <v>3394.3514814586752</v>
      </c>
      <c r="AA1803">
        <v>3547.713301555551</v>
      </c>
      <c r="AB1803">
        <v>537.69666535471788</v>
      </c>
      <c r="AC1803">
        <v>531.23547460907298</v>
      </c>
      <c r="AD1803">
        <v>468.20884303336379</v>
      </c>
      <c r="AE1803">
        <v>621.79573667206307</v>
      </c>
      <c r="AF1803">
        <v>67.57859924461566</v>
      </c>
      <c r="AG1803">
        <v>67.331050672551299</v>
      </c>
      <c r="AH1803">
        <v>66.465087342294126</v>
      </c>
      <c r="AI1803">
        <v>69.413326708106865</v>
      </c>
      <c r="AJ1803">
        <v>0.6020512021115515</v>
      </c>
      <c r="AK1803">
        <v>0.60205119973876875</v>
      </c>
      <c r="AL1803">
        <v>0.60204988059370335</v>
      </c>
      <c r="AM1803">
        <v>0.60205250155060996</v>
      </c>
      <c r="AN1803">
        <v>0.95466444516645144</v>
      </c>
      <c r="AO1803">
        <v>0.95466444516645133</v>
      </c>
      <c r="AP1803">
        <v>0.95466444516645133</v>
      </c>
      <c r="AQ1803">
        <v>0.95466444516645133</v>
      </c>
      <c r="AR1803">
        <v>16.06386039754679</v>
      </c>
      <c r="AS1803">
        <v>16.063860397546801</v>
      </c>
      <c r="AT1803">
        <v>16.063860397546801</v>
      </c>
      <c r="AU1803">
        <v>16.063860397546801</v>
      </c>
      <c r="AV1803" t="str">
        <f>VLOOKUP(Sheet1[[#This Row],[NPDES ID2]],Combined_Sheet__Major_Only___2[[NPDES ID2]:[ECHO BFR]],3,FALSE)</f>
        <v>TX</v>
      </c>
      <c r="AW1803" t="s">
        <v>41</v>
      </c>
      <c r="AX1803" t="str">
        <f>VLOOKUP(Sheet1[[#This Row],[NPDES ID2]],Combined_Sheet__Major_Only___2[[NPDES ID2]:[ECHO BFR]],27,FALSE)</f>
        <v>-</v>
      </c>
      <c r="AY1803" t="str">
        <f>VLOOKUP(Sheet1[[#This Row],[NPDES ID2]],Combined_Sheet__Major_Only___2[[NPDES ID2]:[ECHO BFR]],28,FALSE)</f>
        <v>-</v>
      </c>
      <c r="AZ1803" t="str">
        <f>VLOOKUP(Sheet1[[#This Row],[NPDES ID2]],Combined_Sheet__Major_Only___2[[NPDES ID2]:[ECHO BFR]],29,FALSE)</f>
        <v>thickening</v>
      </c>
      <c r="BA1803">
        <f>VLOOKUP(Sheet1[[#This Row],[NPDES ID2]],Combined_Sheet__Major_Only___2[[NPDES ID2]:[ECHO BFR]],17,FALSE)</f>
        <v>30.702560999999999</v>
      </c>
      <c r="BB1803">
        <f>VLOOKUP(Sheet1[[#This Row],[NPDES ID2]],Combined_Sheet__Major_Only___2[[NPDES ID2]:[ECHO BFR]],18,FALSE)</f>
        <v>-97.657821999999996</v>
      </c>
      <c r="BC1803" s="2" t="str">
        <f>IF(ISNUMBER(SEARCH("aerobic",$AW1803)),"aerobic","")</f>
        <v>aerobic</v>
      </c>
      <c r="BD1803" s="2" t="str">
        <f>IF(ISNUMBER(SEARCH("anaer",$AW1803)),"anaer","")</f>
        <v/>
      </c>
      <c r="BE1803" s="2" t="str">
        <f>IF(ISNUMBER(SEARCH("thickening",$AZ1803)),"thickening","")</f>
        <v>thickening</v>
      </c>
      <c r="BF1803" s="3" t="str">
        <f>IF(ISNUMBER(SEARCH("airDry",$AW1803)),"airDry","")</f>
        <v/>
      </c>
      <c r="BG1803" s="3" t="str">
        <f>IF(ISNUMBER(SEARCH("heatDry",$AY1803)),"heatDry","")</f>
        <v/>
      </c>
      <c r="BH1803" s="3" t="str">
        <f>IF(AND(ISNUMBER(SEARCH("aerobic",$AW1803)),ISNUMBER(SEARCH("anaer",$AW1803))),"Combined Aer and Anaer.","")</f>
        <v/>
      </c>
    </row>
    <row r="1804" spans="1:60" x14ac:dyDescent="0.25">
      <c r="A1804" s="5">
        <v>1630</v>
      </c>
      <c r="B1804" t="s">
        <v>7654</v>
      </c>
      <c r="C1804">
        <v>69.150000000000006</v>
      </c>
      <c r="D1804">
        <v>1328.373866415538</v>
      </c>
      <c r="E1804">
        <v>1301.767584836989</v>
      </c>
      <c r="F1804">
        <v>914.48479529030055</v>
      </c>
      <c r="G1804">
        <v>1730.2929397197249</v>
      </c>
      <c r="H1804">
        <v>-139.31744558719669</v>
      </c>
      <c r="I1804">
        <v>-140.5157460128456</v>
      </c>
      <c r="J1804">
        <v>-159.05050130702051</v>
      </c>
      <c r="K1804">
        <v>-116.4834677959398</v>
      </c>
      <c r="L1804">
        <v>51.637134610934282</v>
      </c>
      <c r="M1804">
        <v>51.326322171390267</v>
      </c>
      <c r="N1804">
        <v>50.239171874629768</v>
      </c>
      <c r="O1804">
        <v>53.940602698651809</v>
      </c>
      <c r="P1804">
        <v>2.1427677754092009</v>
      </c>
      <c r="Q1804">
        <v>2.1320378358642831</v>
      </c>
      <c r="R1804">
        <v>1.7985556825238189</v>
      </c>
      <c r="S1804">
        <v>2.4102672793356819</v>
      </c>
      <c r="T1804">
        <v>53406.664321178199</v>
      </c>
      <c r="U1804">
        <v>53406.754888513256</v>
      </c>
      <c r="V1804">
        <v>53369.977500318637</v>
      </c>
      <c r="W1804">
        <v>53443.48522872958</v>
      </c>
      <c r="X1804">
        <v>4216.7045173364231</v>
      </c>
      <c r="Y1804">
        <v>4239.7578207710594</v>
      </c>
      <c r="Z1804">
        <v>4032.4524299273739</v>
      </c>
      <c r="AA1804">
        <v>4332.3068931806874</v>
      </c>
      <c r="AB1804">
        <v>810.34360883634736</v>
      </c>
      <c r="AC1804">
        <v>799.1215906172813</v>
      </c>
      <c r="AD1804">
        <v>679.37656519157213</v>
      </c>
      <c r="AE1804">
        <v>981.5664288001758</v>
      </c>
      <c r="AF1804">
        <v>55.8848616887284</v>
      </c>
      <c r="AG1804">
        <v>55.548503826253068</v>
      </c>
      <c r="AH1804">
        <v>54.371888407068759</v>
      </c>
      <c r="AI1804">
        <v>58.377786317296113</v>
      </c>
      <c r="AJ1804">
        <v>0.45929033545259168</v>
      </c>
      <c r="AK1804">
        <v>0.45929033280251819</v>
      </c>
      <c r="AL1804">
        <v>0.45928885984396012</v>
      </c>
      <c r="AM1804">
        <v>0.45929178640971652</v>
      </c>
      <c r="AN1804">
        <v>0.95462702794946208</v>
      </c>
      <c r="AO1804">
        <v>0.95462702794946253</v>
      </c>
      <c r="AP1804">
        <v>0.95462702794946253</v>
      </c>
      <c r="AQ1804">
        <v>0.95462702794946253</v>
      </c>
      <c r="AR1804">
        <v>11.672632693719351</v>
      </c>
      <c r="AS1804">
        <v>11.672632693719351</v>
      </c>
      <c r="AT1804">
        <v>11.672632693719351</v>
      </c>
      <c r="AU1804">
        <v>11.672632693719351</v>
      </c>
      <c r="AV1804" t="str">
        <f>VLOOKUP(Sheet1[[#This Row],[NPDES ID2]],Combined_Sheet__Major_Only___2[[NPDES ID2]:[ECHO BFR]],3,FALSE)</f>
        <v>RI</v>
      </c>
      <c r="AW1804" t="s">
        <v>54</v>
      </c>
      <c r="AX1804" t="str">
        <f>VLOOKUP(Sheet1[[#This Row],[NPDES ID2]],Combined_Sheet__Major_Only___2[[NPDES ID2]:[ECHO BFR]],27,FALSE)</f>
        <v>-</v>
      </c>
      <c r="AY1804" t="str">
        <f>VLOOKUP(Sheet1[[#This Row],[NPDES ID2]],Combined_Sheet__Major_Only___2[[NPDES ID2]:[ECHO BFR]],28,FALSE)</f>
        <v>-</v>
      </c>
      <c r="AZ1804" t="str">
        <f>VLOOKUP(Sheet1[[#This Row],[NPDES ID2]],Combined_Sheet__Major_Only___2[[NPDES ID2]:[ECHO BFR]],29,FALSE)</f>
        <v>thickening</v>
      </c>
      <c r="BA1804">
        <f>VLOOKUP(Sheet1[[#This Row],[NPDES ID2]],Combined_Sheet__Major_Only___2[[NPDES ID2]:[ECHO BFR]],17,FALSE)</f>
        <v>41.384625</v>
      </c>
      <c r="BB1804">
        <f>VLOOKUP(Sheet1[[#This Row],[NPDES ID2]],Combined_Sheet__Major_Only___2[[NPDES ID2]:[ECHO BFR]],18,FALSE)</f>
        <v>-71.478369999999998</v>
      </c>
      <c r="BC1804" s="2" t="str">
        <f>IF(ISNUMBER(SEARCH("aerobic",$AW1804)),"aerobic","")</f>
        <v/>
      </c>
      <c r="BD1804" s="2" t="str">
        <f>IF(ISNUMBER(SEARCH("anaer",$AW1804)),"anaer","")</f>
        <v/>
      </c>
      <c r="BE1804" s="2" t="str">
        <f>IF(ISNUMBER(SEARCH("thickening",$AZ1804)),"thickening","")</f>
        <v>thickening</v>
      </c>
      <c r="BF1804" s="3" t="str">
        <f>IF(ISNUMBER(SEARCH("airDry",$AW1804)),"airDry","")</f>
        <v/>
      </c>
      <c r="BG1804" s="3" t="str">
        <f>IF(ISNUMBER(SEARCH("heatDry",$AY1804)),"heatDry","")</f>
        <v/>
      </c>
      <c r="BH1804" s="3" t="str">
        <f>IF(AND(ISNUMBER(SEARCH("aerobic",$AW1804)),ISNUMBER(SEARCH("anaer",$AW1804))),"Combined Aer and Anaer.","")</f>
        <v/>
      </c>
    </row>
    <row r="1805" spans="1:60" x14ac:dyDescent="0.25">
      <c r="A1805" s="5">
        <v>797</v>
      </c>
      <c r="B1805" t="s">
        <v>3905</v>
      </c>
      <c r="C1805">
        <v>1415.08</v>
      </c>
      <c r="D1805">
        <v>388.75255330067921</v>
      </c>
      <c r="E1805">
        <v>386.07319766855409</v>
      </c>
      <c r="F1805">
        <v>327.77830594436898</v>
      </c>
      <c r="G1805">
        <v>450.93076535722588</v>
      </c>
      <c r="H1805">
        <v>-104.7420472058626</v>
      </c>
      <c r="I1805">
        <v>-106.18922921178709</v>
      </c>
      <c r="J1805">
        <v>-125.7254712558061</v>
      </c>
      <c r="K1805">
        <v>-83.355193402778923</v>
      </c>
      <c r="L1805">
        <v>1025.8075796237581</v>
      </c>
      <c r="M1805">
        <v>1022.612582085365</v>
      </c>
      <c r="N1805">
        <v>1011.444615079813</v>
      </c>
      <c r="O1805">
        <v>1049.477656136298</v>
      </c>
      <c r="P1805">
        <v>33.060214529312539</v>
      </c>
      <c r="Q1805">
        <v>33.530177823526962</v>
      </c>
      <c r="R1805">
        <v>26.850176543844078</v>
      </c>
      <c r="S1805">
        <v>39.032542560535688</v>
      </c>
      <c r="T1805">
        <v>53405.838874930589</v>
      </c>
      <c r="U1805">
        <v>53405.929440912463</v>
      </c>
      <c r="V1805">
        <v>53369.152602225651</v>
      </c>
      <c r="W1805">
        <v>53442.659232323887</v>
      </c>
      <c r="X1805">
        <v>3315.727367284831</v>
      </c>
      <c r="Y1805">
        <v>3325.9772344802218</v>
      </c>
      <c r="Z1805">
        <v>3238.8477783727558</v>
      </c>
      <c r="AA1805">
        <v>3363.1983785200518</v>
      </c>
      <c r="AB1805">
        <v>488.41166050779401</v>
      </c>
      <c r="AC1805">
        <v>482.95741117196309</v>
      </c>
      <c r="AD1805">
        <v>427.92599978743408</v>
      </c>
      <c r="AE1805">
        <v>559.93644603416158</v>
      </c>
      <c r="AF1805">
        <v>71.045162295200186</v>
      </c>
      <c r="AG1805">
        <v>70.824316853324163</v>
      </c>
      <c r="AH1805">
        <v>70.0501698218211</v>
      </c>
      <c r="AI1805">
        <v>72.683947898407354</v>
      </c>
      <c r="AJ1805">
        <v>0.64447251705687136</v>
      </c>
      <c r="AK1805">
        <v>0.64447246007037307</v>
      </c>
      <c r="AL1805">
        <v>0.64444111508237989</v>
      </c>
      <c r="AM1805">
        <v>0.6445033960477432</v>
      </c>
      <c r="AN1805">
        <v>0.9546263722989653</v>
      </c>
      <c r="AO1805">
        <v>0.95462637229896541</v>
      </c>
      <c r="AP1805">
        <v>0.95462637229896541</v>
      </c>
      <c r="AQ1805">
        <v>0.95462637229896541</v>
      </c>
      <c r="AR1805">
        <v>17.367681515433361</v>
      </c>
      <c r="AS1805">
        <v>17.367681515433372</v>
      </c>
      <c r="AT1805">
        <v>17.367681515433372</v>
      </c>
      <c r="AU1805">
        <v>17.367681515433372</v>
      </c>
      <c r="AV1805" t="str">
        <f>VLOOKUP(Sheet1[[#This Row],[NPDES ID2]],Combined_Sheet__Major_Only___2[[NPDES ID2]:[ECHO BFR]],3,FALSE)</f>
        <v>CA</v>
      </c>
      <c r="AW1805" t="s">
        <v>12185</v>
      </c>
      <c r="AX1805" t="str">
        <f>VLOOKUP(Sheet1[[#This Row],[NPDES ID2]],Combined_Sheet__Major_Only___2[[NPDES ID2]:[ECHO BFR]],27,FALSE)</f>
        <v>methaneBioCaptureRecover</v>
      </c>
      <c r="AY1805" t="str">
        <f>VLOOKUP(Sheet1[[#This Row],[NPDES ID2]],Combined_Sheet__Major_Only___2[[NPDES ID2]:[ECHO BFR]],28,FALSE)</f>
        <v>-</v>
      </c>
      <c r="AZ1805" t="str">
        <f>VLOOKUP(Sheet1[[#This Row],[NPDES ID2]],Combined_Sheet__Major_Only___2[[NPDES ID2]:[ECHO BFR]],29,FALSE)</f>
        <v>preliminaryOps, thickening</v>
      </c>
      <c r="BA1805">
        <f>VLOOKUP(Sheet1[[#This Row],[NPDES ID2]],Combined_Sheet__Major_Only___2[[NPDES ID2]:[ECHO BFR]],17,FALSE)</f>
        <v>37.795777999999999</v>
      </c>
      <c r="BB1805">
        <f>VLOOKUP(Sheet1[[#This Row],[NPDES ID2]],Combined_Sheet__Major_Only___2[[NPDES ID2]:[ECHO BFR]],18,FALSE)</f>
        <v>-121.260639</v>
      </c>
      <c r="BC1805" s="2" t="str">
        <f>IF(ISNUMBER(SEARCH("aerobic",$AW1805)),"aerobic","")</f>
        <v/>
      </c>
      <c r="BD1805" s="2" t="str">
        <f>IF(ISNUMBER(SEARCH("anaer",$AW1805)),"anaer","")</f>
        <v>anaer</v>
      </c>
      <c r="BE1805" s="2" t="str">
        <f>IF(ISNUMBER(SEARCH("thickening",$AZ1805)),"thickening","")</f>
        <v>thickening</v>
      </c>
      <c r="BF1805" s="4" t="str">
        <f>IF(ISNUMBER(SEARCH("airDry",$AW1805)),"airDry","")</f>
        <v/>
      </c>
      <c r="BG1805" s="4" t="str">
        <f>IF(ISNUMBER(SEARCH("heatDry",$AY1805)),"heatDry","")</f>
        <v/>
      </c>
      <c r="BH1805" s="4" t="str">
        <f>IF(AND(ISNUMBER(SEARCH("aerobic",$AW1805)),ISNUMBER(SEARCH("anaer",$AW1805))),"Combined Aer and Anaer.","")</f>
        <v/>
      </c>
    </row>
    <row r="1806" spans="1:60" x14ac:dyDescent="0.25">
      <c r="A1806" s="5">
        <v>2251</v>
      </c>
      <c r="B1806" t="s">
        <v>10541</v>
      </c>
      <c r="C1806">
        <v>532</v>
      </c>
      <c r="D1806">
        <v>348.15552478337878</v>
      </c>
      <c r="E1806">
        <v>342.7861586077355</v>
      </c>
      <c r="F1806">
        <v>284.32717041294097</v>
      </c>
      <c r="G1806">
        <v>420.86890389805131</v>
      </c>
      <c r="H1806">
        <v>-108.7198432513305</v>
      </c>
      <c r="I1806">
        <v>-110.05805136349569</v>
      </c>
      <c r="J1806">
        <v>-129.55502701180461</v>
      </c>
      <c r="K1806">
        <v>-87.22058474030942</v>
      </c>
      <c r="L1806">
        <v>373.15125587128949</v>
      </c>
      <c r="M1806">
        <v>371.85512195889783</v>
      </c>
      <c r="N1806">
        <v>367.32255770903862</v>
      </c>
      <c r="O1806">
        <v>382.75590397853949</v>
      </c>
      <c r="P1806">
        <v>12.45488913112924</v>
      </c>
      <c r="Q1806">
        <v>12.583720287502549</v>
      </c>
      <c r="R1806">
        <v>10.16233025505522</v>
      </c>
      <c r="S1806">
        <v>14.60599499246519</v>
      </c>
      <c r="T1806">
        <v>53347.9962818637</v>
      </c>
      <c r="U1806">
        <v>53348.086753020412</v>
      </c>
      <c r="V1806">
        <v>53311.348420727401</v>
      </c>
      <c r="W1806">
        <v>53384.77808729792</v>
      </c>
      <c r="X1806">
        <v>3423.2216107450158</v>
      </c>
      <c r="Y1806">
        <v>3434.8893581622792</v>
      </c>
      <c r="Z1806">
        <v>3335.046082026734</v>
      </c>
      <c r="AA1806">
        <v>3477.879588516997</v>
      </c>
      <c r="AB1806">
        <v>519.25732002838424</v>
      </c>
      <c r="AC1806">
        <v>513.17684676130125</v>
      </c>
      <c r="AD1806">
        <v>453.1475458884774</v>
      </c>
      <c r="AE1806">
        <v>598.62205485249808</v>
      </c>
      <c r="AF1806">
        <v>68.739862633192374</v>
      </c>
      <c r="AG1806">
        <v>68.501261692905672</v>
      </c>
      <c r="AH1806">
        <v>67.666038249522629</v>
      </c>
      <c r="AI1806">
        <v>70.508966103125275</v>
      </c>
      <c r="AJ1806">
        <v>0.6162574927527672</v>
      </c>
      <c r="AK1806">
        <v>0.61625747133472553</v>
      </c>
      <c r="AL1806">
        <v>0.61624561076838169</v>
      </c>
      <c r="AM1806">
        <v>0.61626917645288526</v>
      </c>
      <c r="AN1806">
        <v>0.95458038079491603</v>
      </c>
      <c r="AO1806">
        <v>0.95458038079491581</v>
      </c>
      <c r="AP1806">
        <v>0.95458038079491581</v>
      </c>
      <c r="AQ1806">
        <v>0.95458038079491581</v>
      </c>
      <c r="AR1806">
        <v>16.500474763540691</v>
      </c>
      <c r="AS1806">
        <v>16.50047476354068</v>
      </c>
      <c r="AT1806">
        <v>16.50047476354068</v>
      </c>
      <c r="AU1806">
        <v>16.50047476354068</v>
      </c>
      <c r="AV1806" t="str">
        <f>VLOOKUP(Sheet1[[#This Row],[NPDES ID2]],Combined_Sheet__Major_Only___2[[NPDES ID2]:[ECHO BFR]],3,FALSE)</f>
        <v>PA</v>
      </c>
      <c r="AW1806" t="s">
        <v>12185</v>
      </c>
      <c r="AX1806" t="str">
        <f>VLOOKUP(Sheet1[[#This Row],[NPDES ID2]],Combined_Sheet__Major_Only___2[[NPDES ID2]:[ECHO BFR]],27,FALSE)</f>
        <v>-</v>
      </c>
      <c r="AY1806" t="str">
        <f>VLOOKUP(Sheet1[[#This Row],[NPDES ID2]],Combined_Sheet__Major_Only___2[[NPDES ID2]:[ECHO BFR]],28,FALSE)</f>
        <v>-</v>
      </c>
      <c r="AZ1806" t="str">
        <f>VLOOKUP(Sheet1[[#This Row],[NPDES ID2]],Combined_Sheet__Major_Only___2[[NPDES ID2]:[ECHO BFR]],29,FALSE)</f>
        <v>preliminaryOps, thickening</v>
      </c>
      <c r="BA1806">
        <f>VLOOKUP(Sheet1[[#This Row],[NPDES ID2]],Combined_Sheet__Major_Only___2[[NPDES ID2]:[ECHO BFR]],17,FALSE)</f>
        <v>39.803671000000001</v>
      </c>
      <c r="BB1806">
        <f>VLOOKUP(Sheet1[[#This Row],[NPDES ID2]],Combined_Sheet__Major_Only___2[[NPDES ID2]:[ECHO BFR]],18,FALSE)</f>
        <v>-77.019551000000007</v>
      </c>
      <c r="BC1806" s="2" t="str">
        <f>IF(ISNUMBER(SEARCH("aerobic",$AW1806)),"aerobic","")</f>
        <v/>
      </c>
      <c r="BD1806" s="2" t="str">
        <f>IF(ISNUMBER(SEARCH("anaer",$AW1806)),"anaer","")</f>
        <v>anaer</v>
      </c>
      <c r="BE1806" s="2" t="str">
        <f>IF(ISNUMBER(SEARCH("thickening",$AZ1806)),"thickening","")</f>
        <v>thickening</v>
      </c>
      <c r="BF1806" s="4" t="str">
        <f>IF(ISNUMBER(SEARCH("airDry",$AW1806)),"airDry","")</f>
        <v/>
      </c>
      <c r="BG1806" s="4" t="str">
        <f>IF(ISNUMBER(SEARCH("heatDry",$AY1806)),"heatDry","")</f>
        <v/>
      </c>
      <c r="BH1806" s="4" t="str">
        <f>IF(AND(ISNUMBER(SEARCH("aerobic",$AW1806)),ISNUMBER(SEARCH("anaer",$AW1806))),"Combined Aer and Anaer.","")</f>
        <v/>
      </c>
    </row>
    <row r="1807" spans="1:60" x14ac:dyDescent="0.25">
      <c r="A1807" s="5">
        <v>751</v>
      </c>
      <c r="B1807" t="s">
        <v>3696</v>
      </c>
      <c r="C1807">
        <v>2374.11</v>
      </c>
      <c r="D1807">
        <v>548.6160930851463</v>
      </c>
      <c r="E1807">
        <v>544.28679287255363</v>
      </c>
      <c r="F1807">
        <v>449.41243384261332</v>
      </c>
      <c r="G1807">
        <v>637.88579578567783</v>
      </c>
      <c r="H1807">
        <v>-107.9706471419901</v>
      </c>
      <c r="I1807">
        <v>-109.4014108575341</v>
      </c>
      <c r="J1807">
        <v>-128.80673754472801</v>
      </c>
      <c r="K1807">
        <v>-86.326711510046351</v>
      </c>
      <c r="L1807">
        <v>1670.4356986507919</v>
      </c>
      <c r="M1807">
        <v>1664.689046346931</v>
      </c>
      <c r="N1807">
        <v>1644.610733448385</v>
      </c>
      <c r="O1807">
        <v>1712.9995811201991</v>
      </c>
      <c r="P1807">
        <v>55.566456386810337</v>
      </c>
      <c r="Q1807">
        <v>56.163093187279607</v>
      </c>
      <c r="R1807">
        <v>45.319227714290079</v>
      </c>
      <c r="S1807">
        <v>65.222393410048142</v>
      </c>
      <c r="T1807">
        <v>53325.924915394076</v>
      </c>
      <c r="U1807">
        <v>53326.015350367743</v>
      </c>
      <c r="V1807">
        <v>53289.29171120454</v>
      </c>
      <c r="W1807">
        <v>53362.692010311817</v>
      </c>
      <c r="X1807">
        <v>3411.1284753595019</v>
      </c>
      <c r="Y1807">
        <v>3422.6618616428182</v>
      </c>
      <c r="Z1807">
        <v>3324.1144444176362</v>
      </c>
      <c r="AA1807">
        <v>3465.0452678750889</v>
      </c>
      <c r="AB1807">
        <v>515.98140304332492</v>
      </c>
      <c r="AC1807">
        <v>509.97535216225702</v>
      </c>
      <c r="AD1807">
        <v>450.44401813148932</v>
      </c>
      <c r="AE1807">
        <v>594.5576581976909</v>
      </c>
      <c r="AF1807">
        <v>68.959854854563815</v>
      </c>
      <c r="AG1807">
        <v>68.723356482702172</v>
      </c>
      <c r="AH1807">
        <v>67.893316194947829</v>
      </c>
      <c r="AI1807">
        <v>70.716057575445703</v>
      </c>
      <c r="AJ1807">
        <v>0.61894930446263463</v>
      </c>
      <c r="AK1807">
        <v>0.61894920748464211</v>
      </c>
      <c r="AL1807">
        <v>0.61889631110461374</v>
      </c>
      <c r="AM1807">
        <v>0.61900141745669957</v>
      </c>
      <c r="AN1807">
        <v>0.95456280693859541</v>
      </c>
      <c r="AO1807">
        <v>0.9545628069385953</v>
      </c>
      <c r="AP1807">
        <v>0.9545628069385953</v>
      </c>
      <c r="AQ1807">
        <v>0.9545628069385953</v>
      </c>
      <c r="AR1807">
        <v>16.581867627968052</v>
      </c>
      <c r="AS1807">
        <v>16.581867627968059</v>
      </c>
      <c r="AT1807">
        <v>16.581867627968059</v>
      </c>
      <c r="AU1807">
        <v>16.581867627968059</v>
      </c>
      <c r="AV1807" t="str">
        <f>VLOOKUP(Sheet1[[#This Row],[NPDES ID2]],Combined_Sheet__Major_Only___2[[NPDES ID2]:[ECHO BFR]],3,FALSE)</f>
        <v>CA</v>
      </c>
      <c r="AW1807" t="s">
        <v>12185</v>
      </c>
      <c r="AX1807" t="str">
        <f>VLOOKUP(Sheet1[[#This Row],[NPDES ID2]],Combined_Sheet__Major_Only___2[[NPDES ID2]:[ECHO BFR]],27,FALSE)</f>
        <v>-</v>
      </c>
      <c r="AY1807" t="str">
        <f>VLOOKUP(Sheet1[[#This Row],[NPDES ID2]],Combined_Sheet__Major_Only___2[[NPDES ID2]:[ECHO BFR]],28,FALSE)</f>
        <v>-</v>
      </c>
      <c r="AZ1807" t="str">
        <f>VLOOKUP(Sheet1[[#This Row],[NPDES ID2]],Combined_Sheet__Major_Only___2[[NPDES ID2]:[ECHO BFR]],29,FALSE)</f>
        <v>thickening</v>
      </c>
      <c r="BA1807">
        <f>VLOOKUP(Sheet1[[#This Row],[NPDES ID2]],Combined_Sheet__Major_Only___2[[NPDES ID2]:[ECHO BFR]],17,FALSE)</f>
        <v>33.889465999999999</v>
      </c>
      <c r="BB1807">
        <f>VLOOKUP(Sheet1[[#This Row],[NPDES ID2]],Combined_Sheet__Major_Only___2[[NPDES ID2]:[ECHO BFR]],18,FALSE)</f>
        <v>-117.607528</v>
      </c>
      <c r="BC1807" s="2" t="str">
        <f>IF(ISNUMBER(SEARCH("aerobic",$AW1807)),"aerobic","")</f>
        <v/>
      </c>
      <c r="BD1807" s="2" t="str">
        <f>IF(ISNUMBER(SEARCH("anaer",$AW1807)),"anaer","")</f>
        <v>anaer</v>
      </c>
      <c r="BE1807" s="2" t="str">
        <f>IF(ISNUMBER(SEARCH("thickening",$AZ1807)),"thickening","")</f>
        <v>thickening</v>
      </c>
      <c r="BF1807" s="4" t="str">
        <f>IF(ISNUMBER(SEARCH("airDry",$AW1807)),"airDry","")</f>
        <v/>
      </c>
      <c r="BG1807" s="4" t="str">
        <f>IF(ISNUMBER(SEARCH("heatDry",$AY1807)),"heatDry","")</f>
        <v/>
      </c>
      <c r="BH1807" s="4" t="str">
        <f>IF(AND(ISNUMBER(SEARCH("aerobic",$AW1807)),ISNUMBER(SEARCH("anaer",$AW1807))),"Combined Aer and Anaer.","")</f>
        <v/>
      </c>
    </row>
    <row r="1808" spans="1:60" x14ac:dyDescent="0.25">
      <c r="A1808" s="5">
        <v>1876</v>
      </c>
      <c r="B1808" t="s">
        <v>8858</v>
      </c>
      <c r="C1808">
        <v>5859</v>
      </c>
      <c r="D1808">
        <v>1126.7149270558571</v>
      </c>
      <c r="E1808">
        <v>1127.8400801077339</v>
      </c>
      <c r="F1808">
        <v>905.39112654941209</v>
      </c>
      <c r="G1808">
        <v>1326.0845930930379</v>
      </c>
      <c r="H1808">
        <v>-104.1306202842093</v>
      </c>
      <c r="I1808">
        <v>-105.70396904711509</v>
      </c>
      <c r="J1808">
        <v>-125.0526486357026</v>
      </c>
      <c r="K1808">
        <v>-82.37030159329278</v>
      </c>
      <c r="L1808">
        <v>4238.1014993725967</v>
      </c>
      <c r="M1808">
        <v>4224.7909804176052</v>
      </c>
      <c r="N1808">
        <v>4178.3652536558257</v>
      </c>
      <c r="O1808">
        <v>4336.5975947146744</v>
      </c>
      <c r="P1808">
        <v>136.87645832570649</v>
      </c>
      <c r="Q1808">
        <v>138.79917444488629</v>
      </c>
      <c r="R1808">
        <v>111.20193781204649</v>
      </c>
      <c r="S1808">
        <v>161.6240767689884</v>
      </c>
      <c r="T1808">
        <v>53292.578412824667</v>
      </c>
      <c r="U1808">
        <v>53292.668793131234</v>
      </c>
      <c r="V1808">
        <v>53255.967353068932</v>
      </c>
      <c r="W1808">
        <v>53329.323282372927</v>
      </c>
      <c r="X1808">
        <v>3315.848671751241</v>
      </c>
      <c r="Y1808">
        <v>3326.1662612372152</v>
      </c>
      <c r="Z1808">
        <v>3238.4343037999161</v>
      </c>
      <c r="AA1808">
        <v>3363.658181984305</v>
      </c>
      <c r="AB1808">
        <v>489.42358871103329</v>
      </c>
      <c r="AC1808">
        <v>483.96047445761832</v>
      </c>
      <c r="AD1808">
        <v>428.65632524633622</v>
      </c>
      <c r="AE1808">
        <v>561.38247578738401</v>
      </c>
      <c r="AF1808">
        <v>70.904134605268879</v>
      </c>
      <c r="AG1808">
        <v>70.683240652046862</v>
      </c>
      <c r="AH1808">
        <v>69.903720583123615</v>
      </c>
      <c r="AI1808">
        <v>72.549705072547752</v>
      </c>
      <c r="AJ1808">
        <v>0.642746038830313</v>
      </c>
      <c r="AK1808">
        <v>0.6427457947192361</v>
      </c>
      <c r="AL1808">
        <v>0.64261607061772175</v>
      </c>
      <c r="AM1808">
        <v>0.64287386507167499</v>
      </c>
      <c r="AN1808">
        <v>0.95453622968496366</v>
      </c>
      <c r="AO1808">
        <v>0.95453622968496399</v>
      </c>
      <c r="AP1808">
        <v>0.95453622968496399</v>
      </c>
      <c r="AQ1808">
        <v>0.95453622968496399</v>
      </c>
      <c r="AR1808">
        <v>17.31120698110637</v>
      </c>
      <c r="AS1808">
        <v>17.31120698110637</v>
      </c>
      <c r="AT1808">
        <v>17.31120698110637</v>
      </c>
      <c r="AU1808">
        <v>17.31120698110637</v>
      </c>
      <c r="AV1808" t="str">
        <f>VLOOKUP(Sheet1[[#This Row],[NPDES ID2]],Combined_Sheet__Major_Only___2[[NPDES ID2]:[ECHO BFR]],3,FALSE)</f>
        <v>NY</v>
      </c>
      <c r="AW1808" t="s">
        <v>12185</v>
      </c>
      <c r="AX1808" t="str">
        <f>VLOOKUP(Sheet1[[#This Row],[NPDES ID2]],Combined_Sheet__Major_Only___2[[NPDES ID2]:[ECHO BFR]],27,FALSE)</f>
        <v>-</v>
      </c>
      <c r="AY1808" t="str">
        <f>VLOOKUP(Sheet1[[#This Row],[NPDES ID2]],Combined_Sheet__Major_Only___2[[NPDES ID2]:[ECHO BFR]],28,FALSE)</f>
        <v>-</v>
      </c>
      <c r="AZ1808" t="str">
        <f>VLOOKUP(Sheet1[[#This Row],[NPDES ID2]],Combined_Sheet__Major_Only___2[[NPDES ID2]:[ECHO BFR]],29,FALSE)</f>
        <v>thickening, preliminaryOps</v>
      </c>
      <c r="BA1808">
        <f>VLOOKUP(Sheet1[[#This Row],[NPDES ID2]],Combined_Sheet__Major_Only___2[[NPDES ID2]:[ECHO BFR]],17,FALSE)</f>
        <v>40.795555999999998</v>
      </c>
      <c r="BB1808">
        <f>VLOOKUP(Sheet1[[#This Row],[NPDES ID2]],Combined_Sheet__Major_Only___2[[NPDES ID2]:[ECHO BFR]],18,FALSE)</f>
        <v>-73.839332999999996</v>
      </c>
      <c r="BC1808" s="2" t="str">
        <f>IF(ISNUMBER(SEARCH("aerobic",$AW1808)),"aerobic","")</f>
        <v/>
      </c>
      <c r="BD1808" s="2" t="str">
        <f>IF(ISNUMBER(SEARCH("anaer",$AW1808)),"anaer","")</f>
        <v>anaer</v>
      </c>
      <c r="BE1808" s="2" t="str">
        <f>IF(ISNUMBER(SEARCH("thickening",$AZ1808)),"thickening","")</f>
        <v>thickening</v>
      </c>
      <c r="BF1808" s="3" t="str">
        <f>IF(ISNUMBER(SEARCH("airDry",$AW1808)),"airDry","")</f>
        <v/>
      </c>
      <c r="BG1808" s="3" t="str">
        <f>IF(ISNUMBER(SEARCH("heatDry",$AY1808)),"heatDry","")</f>
        <v/>
      </c>
      <c r="BH1808" s="3" t="str">
        <f>IF(AND(ISNUMBER(SEARCH("aerobic",$AW1808)),ISNUMBER(SEARCH("anaer",$AW1808))),"Combined Aer and Anaer.","")</f>
        <v/>
      </c>
    </row>
    <row r="1809" spans="1:60" x14ac:dyDescent="0.25">
      <c r="A1809" s="5">
        <v>2237</v>
      </c>
      <c r="B1809" t="s">
        <v>10479</v>
      </c>
      <c r="C1809">
        <v>556.70000000000005</v>
      </c>
      <c r="D1809">
        <v>350.60657960338818</v>
      </c>
      <c r="E1809">
        <v>344.90279140745082</v>
      </c>
      <c r="F1809">
        <v>288.30988111241243</v>
      </c>
      <c r="G1809">
        <v>422.90129646075508</v>
      </c>
      <c r="H1809">
        <v>-110.6074049231847</v>
      </c>
      <c r="I1809">
        <v>-111.9859498797187</v>
      </c>
      <c r="J1809">
        <v>-131.36823525547979</v>
      </c>
      <c r="K1809">
        <v>-89.017241977069048</v>
      </c>
      <c r="L1809">
        <v>384.27992128567882</v>
      </c>
      <c r="M1809">
        <v>382.8764435864453</v>
      </c>
      <c r="N1809">
        <v>377.96854127891919</v>
      </c>
      <c r="O1809">
        <v>394.67996376970132</v>
      </c>
      <c r="P1809">
        <v>13.04562605459582</v>
      </c>
      <c r="Q1809">
        <v>13.166298628852751</v>
      </c>
      <c r="R1809">
        <v>10.66756301245919</v>
      </c>
      <c r="S1809">
        <v>15.23445881961627</v>
      </c>
      <c r="T1809">
        <v>53263.647973691521</v>
      </c>
      <c r="U1809">
        <v>53263.738306570544</v>
      </c>
      <c r="V1809">
        <v>53227.056125791431</v>
      </c>
      <c r="W1809">
        <v>53300.373561166722</v>
      </c>
      <c r="X1809">
        <v>3472.9838892652861</v>
      </c>
      <c r="Y1809">
        <v>3485.3191387592251</v>
      </c>
      <c r="Z1809">
        <v>3379.0998982835808</v>
      </c>
      <c r="AA1809">
        <v>3531.286126264918</v>
      </c>
      <c r="AB1809">
        <v>534.7263188585099</v>
      </c>
      <c r="AC1809">
        <v>528.31328146919213</v>
      </c>
      <c r="AD1809">
        <v>465.67931101183979</v>
      </c>
      <c r="AE1809">
        <v>618.25461221256967</v>
      </c>
      <c r="AF1809">
        <v>67.649176343819775</v>
      </c>
      <c r="AG1809">
        <v>67.402280669474806</v>
      </c>
      <c r="AH1809">
        <v>66.538013373185649</v>
      </c>
      <c r="AI1809">
        <v>69.479791017237204</v>
      </c>
      <c r="AJ1809">
        <v>0.60291448192974217</v>
      </c>
      <c r="AK1809">
        <v>0.60291445949016487</v>
      </c>
      <c r="AL1809">
        <v>0.60290203711690793</v>
      </c>
      <c r="AM1809">
        <v>0.60292671908509465</v>
      </c>
      <c r="AN1809">
        <v>0.95451314684535438</v>
      </c>
      <c r="AO1809">
        <v>0.95451314684535415</v>
      </c>
      <c r="AP1809">
        <v>0.95451314684535415</v>
      </c>
      <c r="AQ1809">
        <v>0.95451314684535415</v>
      </c>
      <c r="AR1809">
        <v>16.090034027540408</v>
      </c>
      <c r="AS1809">
        <v>16.090034027540408</v>
      </c>
      <c r="AT1809">
        <v>16.090034027540408</v>
      </c>
      <c r="AU1809">
        <v>16.090034027540408</v>
      </c>
      <c r="AV1809" t="str">
        <f>VLOOKUP(Sheet1[[#This Row],[NPDES ID2]],Combined_Sheet__Major_Only___2[[NPDES ID2]:[ECHO BFR]],3,FALSE)</f>
        <v>PA</v>
      </c>
      <c r="AW1809" t="s">
        <v>12185</v>
      </c>
      <c r="AX1809" t="str">
        <f>VLOOKUP(Sheet1[[#This Row],[NPDES ID2]],Combined_Sheet__Major_Only___2[[NPDES ID2]:[ECHO BFR]],27,FALSE)</f>
        <v>methaneBioCaptureRecover</v>
      </c>
      <c r="AY1809" t="str">
        <f>VLOOKUP(Sheet1[[#This Row],[NPDES ID2]],Combined_Sheet__Major_Only___2[[NPDES ID2]:[ECHO BFR]],28,FALSE)</f>
        <v>-</v>
      </c>
      <c r="AZ1809" t="str">
        <f>VLOOKUP(Sheet1[[#This Row],[NPDES ID2]],Combined_Sheet__Major_Only___2[[NPDES ID2]:[ECHO BFR]],29,FALSE)</f>
        <v>preliminaryOps, thickening</v>
      </c>
      <c r="BA1809">
        <f>VLOOKUP(Sheet1[[#This Row],[NPDES ID2]],Combined_Sheet__Major_Only___2[[NPDES ID2]:[ECHO BFR]],17,FALSE)</f>
        <v>39.947479999999999</v>
      </c>
      <c r="BB1809">
        <f>VLOOKUP(Sheet1[[#This Row],[NPDES ID2]],Combined_Sheet__Major_Only___2[[NPDES ID2]:[ECHO BFR]],18,FALSE)</f>
        <v>-75.573070000000001</v>
      </c>
      <c r="BC1809" s="2" t="str">
        <f>IF(ISNUMBER(SEARCH("aerobic",$AW1809)),"aerobic","")</f>
        <v/>
      </c>
      <c r="BD1809" s="2" t="str">
        <f>IF(ISNUMBER(SEARCH("anaer",$AW1809)),"anaer","")</f>
        <v>anaer</v>
      </c>
      <c r="BE1809" s="2" t="str">
        <f>IF(ISNUMBER(SEARCH("thickening",$AZ1809)),"thickening","")</f>
        <v>thickening</v>
      </c>
      <c r="BF1809" s="4" t="str">
        <f>IF(ISNUMBER(SEARCH("airDry",$AW1809)),"airDry","")</f>
        <v/>
      </c>
      <c r="BG1809" s="4" t="str">
        <f>IF(ISNUMBER(SEARCH("heatDry",$AY1809)),"heatDry","")</f>
        <v/>
      </c>
      <c r="BH1809" s="4" t="str">
        <f>IF(AND(ISNUMBER(SEARCH("aerobic",$AW1809)),ISNUMBER(SEARCH("anaer",$AW1809))),"Combined Aer and Anaer.","")</f>
        <v/>
      </c>
    </row>
    <row r="1810" spans="1:60" x14ac:dyDescent="0.25">
      <c r="A1810" s="5">
        <v>567</v>
      </c>
      <c r="B1810" t="s">
        <v>2787</v>
      </c>
      <c r="C1810">
        <v>202.54</v>
      </c>
      <c r="D1810">
        <v>535.56238088794362</v>
      </c>
      <c r="E1810">
        <v>531.11910598130953</v>
      </c>
      <c r="F1810">
        <v>390.35301125928152</v>
      </c>
      <c r="G1810">
        <v>679.85050795894767</v>
      </c>
      <c r="H1810">
        <v>-139.45978295108941</v>
      </c>
      <c r="I1810">
        <v>-140.6747459366081</v>
      </c>
      <c r="J1810">
        <v>-159.209273673968</v>
      </c>
      <c r="K1810">
        <v>-116.6009345969665</v>
      </c>
      <c r="L1810">
        <v>150.62533362957981</v>
      </c>
      <c r="M1810">
        <v>149.715624582369</v>
      </c>
      <c r="N1810">
        <v>146.53385319392959</v>
      </c>
      <c r="O1810">
        <v>157.3670895963653</v>
      </c>
      <c r="P1810">
        <v>6.2601024743809601</v>
      </c>
      <c r="Q1810">
        <v>6.2273744424823008</v>
      </c>
      <c r="R1810">
        <v>5.255536166284247</v>
      </c>
      <c r="S1810">
        <v>7.0427696035779226</v>
      </c>
      <c r="T1810">
        <v>53251.63899548271</v>
      </c>
      <c r="U1810">
        <v>53251.729308674607</v>
      </c>
      <c r="V1810">
        <v>53215.055122392623</v>
      </c>
      <c r="W1810">
        <v>53288.356579000727</v>
      </c>
      <c r="X1810">
        <v>4210.7375353118596</v>
      </c>
      <c r="Y1810">
        <v>4233.8299942754802</v>
      </c>
      <c r="Z1810">
        <v>4026.1547364943849</v>
      </c>
      <c r="AA1810">
        <v>4326.5633799159104</v>
      </c>
      <c r="AB1810">
        <v>810.92077008699107</v>
      </c>
      <c r="AC1810">
        <v>799.6978690761955</v>
      </c>
      <c r="AD1810">
        <v>679.57846034824672</v>
      </c>
      <c r="AE1810">
        <v>982.76047957011087</v>
      </c>
      <c r="AF1810">
        <v>55.802189304973247</v>
      </c>
      <c r="AG1810">
        <v>55.465234629528887</v>
      </c>
      <c r="AH1810">
        <v>54.286381083999864</v>
      </c>
      <c r="AI1810">
        <v>58.299723018491122</v>
      </c>
      <c r="AJ1810">
        <v>0.45828327095425481</v>
      </c>
      <c r="AK1810">
        <v>0.4582832631968895</v>
      </c>
      <c r="AL1810">
        <v>0.45827895767098981</v>
      </c>
      <c r="AM1810">
        <v>0.45828751221010239</v>
      </c>
      <c r="AN1810">
        <v>0.95450355831058575</v>
      </c>
      <c r="AO1810">
        <v>0.95450355831058542</v>
      </c>
      <c r="AP1810">
        <v>0.95450355831058542</v>
      </c>
      <c r="AQ1810">
        <v>0.95450355831058542</v>
      </c>
      <c r="AR1810">
        <v>11.641559104095441</v>
      </c>
      <c r="AS1810">
        <v>11.641559104095441</v>
      </c>
      <c r="AT1810">
        <v>11.641559104095441</v>
      </c>
      <c r="AU1810">
        <v>11.641559104095441</v>
      </c>
      <c r="AV1810" t="str">
        <f>VLOOKUP(Sheet1[[#This Row],[NPDES ID2]],Combined_Sheet__Major_Only___2[[NPDES ID2]:[ECHO BFR]],3,FALSE)</f>
        <v>CA</v>
      </c>
      <c r="AW1810" t="s">
        <v>54</v>
      </c>
      <c r="AX1810" t="str">
        <f>VLOOKUP(Sheet1[[#This Row],[NPDES ID2]],Combined_Sheet__Major_Only___2[[NPDES ID2]:[ECHO BFR]],27,FALSE)</f>
        <v>-</v>
      </c>
      <c r="AY1810" t="str">
        <f>VLOOKUP(Sheet1[[#This Row],[NPDES ID2]],Combined_Sheet__Major_Only___2[[NPDES ID2]:[ECHO BFR]],28,FALSE)</f>
        <v>-</v>
      </c>
      <c r="AZ1810" t="str">
        <f>VLOOKUP(Sheet1[[#This Row],[NPDES ID2]],Combined_Sheet__Major_Only___2[[NPDES ID2]:[ECHO BFR]],29,FALSE)</f>
        <v>thickening</v>
      </c>
      <c r="BA1810">
        <f>VLOOKUP(Sheet1[[#This Row],[NPDES ID2]],Combined_Sheet__Major_Only___2[[NPDES ID2]:[ECHO BFR]],17,FALSE)</f>
        <v>38.896000000000001</v>
      </c>
      <c r="BB1810">
        <f>VLOOKUP(Sheet1[[#This Row],[NPDES ID2]],Combined_Sheet__Major_Only___2[[NPDES ID2]:[ECHO BFR]],18,FALSE)</f>
        <v>-121.115611</v>
      </c>
      <c r="BC1810" s="2" t="str">
        <f>IF(ISNUMBER(SEARCH("aerobic",$AW1810)),"aerobic","")</f>
        <v/>
      </c>
      <c r="BD1810" s="2" t="str">
        <f>IF(ISNUMBER(SEARCH("anaer",$AW1810)),"anaer","")</f>
        <v/>
      </c>
      <c r="BE1810" s="2" t="str">
        <f>IF(ISNUMBER(SEARCH("thickening",$AZ1810)),"thickening","")</f>
        <v>thickening</v>
      </c>
      <c r="BF1810" s="4" t="str">
        <f>IF(ISNUMBER(SEARCH("airDry",$AW1810)),"airDry","")</f>
        <v/>
      </c>
      <c r="BG1810" s="4" t="str">
        <f>IF(ISNUMBER(SEARCH("heatDry",$AY1810)),"heatDry","")</f>
        <v/>
      </c>
      <c r="BH1810" s="4" t="str">
        <f>IF(AND(ISNUMBER(SEARCH("aerobic",$AW1810)),ISNUMBER(SEARCH("anaer",$AW1810))),"Combined Aer and Anaer.","")</f>
        <v/>
      </c>
    </row>
    <row r="1811" spans="1:60" x14ac:dyDescent="0.25">
      <c r="A1811" s="5">
        <v>123</v>
      </c>
      <c r="B1811" t="s">
        <v>688</v>
      </c>
      <c r="C1811">
        <v>9300</v>
      </c>
      <c r="D1811">
        <v>1802.7385822319429</v>
      </c>
      <c r="E1811">
        <v>1806.105995122397</v>
      </c>
      <c r="F1811">
        <v>1444.834819995405</v>
      </c>
      <c r="G1811">
        <v>2124.1711014690081</v>
      </c>
      <c r="H1811">
        <v>-108.14267469045009</v>
      </c>
      <c r="I1811">
        <v>-109.9737916043571</v>
      </c>
      <c r="J1811">
        <v>-128.78310547366689</v>
      </c>
      <c r="K1811">
        <v>-85.780553734963846</v>
      </c>
      <c r="L1811">
        <v>6450.8710264460196</v>
      </c>
      <c r="M1811">
        <v>6427.6223843507778</v>
      </c>
      <c r="N1811">
        <v>6346.657439501837</v>
      </c>
      <c r="O1811">
        <v>6622.7667552537123</v>
      </c>
      <c r="P1811">
        <v>217.78936368927029</v>
      </c>
      <c r="Q1811">
        <v>219.8658607940518</v>
      </c>
      <c r="R1811">
        <v>177.9788631370802</v>
      </c>
      <c r="S1811">
        <v>254.74761710024069</v>
      </c>
      <c r="T1811">
        <v>53214.113211249613</v>
      </c>
      <c r="U1811">
        <v>53214.203462923033</v>
      </c>
      <c r="V1811">
        <v>53177.554257931617</v>
      </c>
      <c r="W1811">
        <v>53250.805783916257</v>
      </c>
      <c r="X1811">
        <v>3452.9238449563968</v>
      </c>
      <c r="Y1811">
        <v>3465.0812751003459</v>
      </c>
      <c r="Z1811">
        <v>3360.9673537107192</v>
      </c>
      <c r="AA1811">
        <v>3509.9886346541248</v>
      </c>
      <c r="AB1811">
        <v>529.38677501257666</v>
      </c>
      <c r="AC1811">
        <v>523.1264707712096</v>
      </c>
      <c r="AD1811">
        <v>461.21380448372821</v>
      </c>
      <c r="AE1811">
        <v>611.73634550585587</v>
      </c>
      <c r="AF1811">
        <v>68.002790079227367</v>
      </c>
      <c r="AG1811">
        <v>67.76061937306018</v>
      </c>
      <c r="AH1811">
        <v>66.902558348572981</v>
      </c>
      <c r="AI1811">
        <v>69.811129498603719</v>
      </c>
      <c r="AJ1811">
        <v>0.60724015231546435</v>
      </c>
      <c r="AK1811">
        <v>0.6072397499537836</v>
      </c>
      <c r="AL1811">
        <v>0.60703234019575514</v>
      </c>
      <c r="AM1811">
        <v>0.60744457248987671</v>
      </c>
      <c r="AN1811">
        <v>0.95447356988455112</v>
      </c>
      <c r="AO1811">
        <v>0.95447356988455101</v>
      </c>
      <c r="AP1811">
        <v>0.95447356988455101</v>
      </c>
      <c r="AQ1811">
        <v>0.95447356988455101</v>
      </c>
      <c r="AR1811">
        <v>16.216410425115829</v>
      </c>
      <c r="AS1811">
        <v>16.216410425115821</v>
      </c>
      <c r="AT1811">
        <v>16.216410425115821</v>
      </c>
      <c r="AU1811">
        <v>16.216410425115821</v>
      </c>
      <c r="AV1811" t="str">
        <f>VLOOKUP(Sheet1[[#This Row],[NPDES ID2]],Combined_Sheet__Major_Only___2[[NPDES ID2]:[ECHO BFR]],3,FALSE)</f>
        <v>OR</v>
      </c>
      <c r="AW1811" t="s">
        <v>12185</v>
      </c>
      <c r="AX1811" t="str">
        <f>VLOOKUP(Sheet1[[#This Row],[NPDES ID2]],Combined_Sheet__Major_Only___2[[NPDES ID2]:[ECHO BFR]],27,FALSE)</f>
        <v>methaneBioCaptureRecover</v>
      </c>
      <c r="AY1811" t="str">
        <f>VLOOKUP(Sheet1[[#This Row],[NPDES ID2]],Combined_Sheet__Major_Only___2[[NPDES ID2]:[ECHO BFR]],28,FALSE)</f>
        <v>-</v>
      </c>
      <c r="AZ1811" t="str">
        <f>VLOOKUP(Sheet1[[#This Row],[NPDES ID2]],Combined_Sheet__Major_Only___2[[NPDES ID2]:[ECHO BFR]],29,FALSE)</f>
        <v>preliminaryOps, thickening, sludgeLagoon</v>
      </c>
      <c r="BA1811">
        <f>VLOOKUP(Sheet1[[#This Row],[NPDES ID2]],Combined_Sheet__Major_Only___2[[NPDES ID2]:[ECHO BFR]],17,FALSE)</f>
        <v>45.597499999999997</v>
      </c>
      <c r="BB1811">
        <f>VLOOKUP(Sheet1[[#This Row],[NPDES ID2]],Combined_Sheet__Major_Only___2[[NPDES ID2]:[ECHO BFR]],18,FALSE)</f>
        <v>-122.71899999999999</v>
      </c>
      <c r="BC1811" s="2" t="str">
        <f>IF(ISNUMBER(SEARCH("aerobic",$AW1811)),"aerobic","")</f>
        <v/>
      </c>
      <c r="BD1811" s="2" t="str">
        <f>IF(ISNUMBER(SEARCH("anaer",$AW1811)),"anaer","")</f>
        <v>anaer</v>
      </c>
      <c r="BE1811" s="2" t="str">
        <f>IF(ISNUMBER(SEARCH("thickening",$AZ1811)),"thickening","")</f>
        <v>thickening</v>
      </c>
      <c r="BF1811" s="4" t="str">
        <f>IF(ISNUMBER(SEARCH("airDry",$AW1811)),"airDry","")</f>
        <v/>
      </c>
      <c r="BG1811" s="4" t="str">
        <f>IF(ISNUMBER(SEARCH("heatDry",$AY1811)),"heatDry","")</f>
        <v/>
      </c>
      <c r="BH1811" s="4" t="str">
        <f>IF(AND(ISNUMBER(SEARCH("aerobic",$AW1811)),ISNUMBER(SEARCH("anaer",$AW1811))),"Combined Aer and Anaer.","")</f>
        <v/>
      </c>
    </row>
    <row r="1812" spans="1:60" x14ac:dyDescent="0.25">
      <c r="A1812" s="5">
        <v>1080</v>
      </c>
      <c r="B1812" t="s">
        <v>5208</v>
      </c>
      <c r="C1812">
        <v>356</v>
      </c>
      <c r="D1812">
        <v>402.42353262547488</v>
      </c>
      <c r="E1812">
        <v>398.84448304052108</v>
      </c>
      <c r="F1812">
        <v>311.59864992421922</v>
      </c>
      <c r="G1812">
        <v>495.89231640216218</v>
      </c>
      <c r="H1812">
        <v>-109.1725320881765</v>
      </c>
      <c r="I1812">
        <v>-110.5362125275343</v>
      </c>
      <c r="J1812">
        <v>-129.99266472230011</v>
      </c>
      <c r="K1812">
        <v>-87.669488608385649</v>
      </c>
      <c r="L1812">
        <v>248.82264254481211</v>
      </c>
      <c r="M1812">
        <v>247.94863680494171</v>
      </c>
      <c r="N1812">
        <v>244.89199144547999</v>
      </c>
      <c r="O1812">
        <v>255.29951866742371</v>
      </c>
      <c r="P1812">
        <v>8.3363162011743608</v>
      </c>
      <c r="Q1812">
        <v>8.4205304202430487</v>
      </c>
      <c r="R1812">
        <v>6.8051540196911491</v>
      </c>
      <c r="S1812">
        <v>9.7668896749195682</v>
      </c>
      <c r="T1812">
        <v>53208.868794654773</v>
      </c>
      <c r="U1812">
        <v>53208.959037730667</v>
      </c>
      <c r="V1812">
        <v>53172.313323999937</v>
      </c>
      <c r="W1812">
        <v>53245.557871929457</v>
      </c>
      <c r="X1812">
        <v>3426.3842337117248</v>
      </c>
      <c r="Y1812">
        <v>3438.169734539651</v>
      </c>
      <c r="Z1812">
        <v>3337.167474449886</v>
      </c>
      <c r="AA1812">
        <v>3481.710105654874</v>
      </c>
      <c r="AB1812">
        <v>521.42807053029139</v>
      </c>
      <c r="AC1812">
        <v>515.28947389746588</v>
      </c>
      <c r="AD1812">
        <v>454.83935595205918</v>
      </c>
      <c r="AE1812">
        <v>601.50029405605972</v>
      </c>
      <c r="AF1812">
        <v>68.497106984606617</v>
      </c>
      <c r="AG1812">
        <v>68.256617337553052</v>
      </c>
      <c r="AH1812">
        <v>67.414995448645641</v>
      </c>
      <c r="AI1812">
        <v>70.279951161601062</v>
      </c>
      <c r="AJ1812">
        <v>0.61328736787619309</v>
      </c>
      <c r="AK1812">
        <v>0.61328735357843644</v>
      </c>
      <c r="AL1812">
        <v>0.61327942444389094</v>
      </c>
      <c r="AM1812">
        <v>0.6132951786931311</v>
      </c>
      <c r="AN1812">
        <v>0.95446937570274815</v>
      </c>
      <c r="AO1812">
        <v>0.95446937570274837</v>
      </c>
      <c r="AP1812">
        <v>0.95446937570274837</v>
      </c>
      <c r="AQ1812">
        <v>0.95446937570274837</v>
      </c>
      <c r="AR1812">
        <v>16.4092504769933</v>
      </c>
      <c r="AS1812">
        <v>16.4092504769933</v>
      </c>
      <c r="AT1812">
        <v>16.4092504769933</v>
      </c>
      <c r="AU1812">
        <v>16.4092504769933</v>
      </c>
      <c r="AV1812" t="str">
        <f>VLOOKUP(Sheet1[[#This Row],[NPDES ID2]],Combined_Sheet__Major_Only___2[[NPDES ID2]:[ECHO BFR]],3,FALSE)</f>
        <v>IL</v>
      </c>
      <c r="AW1812" t="s">
        <v>41</v>
      </c>
      <c r="AX1812" t="str">
        <f>VLOOKUP(Sheet1[[#This Row],[NPDES ID2]],Combined_Sheet__Major_Only___2[[NPDES ID2]:[ECHO BFR]],27,FALSE)</f>
        <v>tempSludgeStore</v>
      </c>
      <c r="AY1812" t="str">
        <f>VLOOKUP(Sheet1[[#This Row],[NPDES ID2]],Combined_Sheet__Major_Only___2[[NPDES ID2]:[ECHO BFR]],28,FALSE)</f>
        <v>-</v>
      </c>
      <c r="AZ1812" t="str">
        <f>VLOOKUP(Sheet1[[#This Row],[NPDES ID2]],Combined_Sheet__Major_Only___2[[NPDES ID2]:[ECHO BFR]],29,FALSE)</f>
        <v>thickening</v>
      </c>
      <c r="BA1812">
        <f>VLOOKUP(Sheet1[[#This Row],[NPDES ID2]],Combined_Sheet__Major_Only___2[[NPDES ID2]:[ECHO BFR]],17,FALSE)</f>
        <v>42.337710000000001</v>
      </c>
      <c r="BB1812">
        <f>VLOOKUP(Sheet1[[#This Row],[NPDES ID2]],Combined_Sheet__Major_Only___2[[NPDES ID2]:[ECHO BFR]],18,FALSE)</f>
        <v>-88.44802</v>
      </c>
      <c r="BC1812" s="2" t="str">
        <f>IF(ISNUMBER(SEARCH("aerobic",$AW1812)),"aerobic","")</f>
        <v>aerobic</v>
      </c>
      <c r="BD1812" s="2" t="str">
        <f>IF(ISNUMBER(SEARCH("anaer",$AW1812)),"anaer","")</f>
        <v/>
      </c>
      <c r="BE1812" s="2" t="str">
        <f>IF(ISNUMBER(SEARCH("thickening",$AZ1812)),"thickening","")</f>
        <v>thickening</v>
      </c>
      <c r="BF1812" s="3" t="str">
        <f>IF(ISNUMBER(SEARCH("airDry",$AW1812)),"airDry","")</f>
        <v/>
      </c>
      <c r="BG1812" s="3" t="str">
        <f>IF(ISNUMBER(SEARCH("heatDry",$AY1812)),"heatDry","")</f>
        <v/>
      </c>
      <c r="BH1812" s="3" t="str">
        <f>IF(AND(ISNUMBER(SEARCH("aerobic",$AW1812)),ISNUMBER(SEARCH("anaer",$AW1812))),"Combined Aer and Anaer.","")</f>
        <v/>
      </c>
    </row>
    <row r="1813" spans="1:60" x14ac:dyDescent="0.25">
      <c r="A1813" s="5">
        <v>835</v>
      </c>
      <c r="B1813" t="s">
        <v>4082</v>
      </c>
      <c r="C1813">
        <v>1055.5999999999999</v>
      </c>
      <c r="D1813">
        <v>363.89471933804379</v>
      </c>
      <c r="E1813">
        <v>358.85778425386621</v>
      </c>
      <c r="F1813">
        <v>309.98920140972882</v>
      </c>
      <c r="G1813">
        <v>429.18574654476612</v>
      </c>
      <c r="H1813">
        <v>-110.4304696189203</v>
      </c>
      <c r="I1813">
        <v>-111.802779318568</v>
      </c>
      <c r="J1813">
        <v>-131.18990257657359</v>
      </c>
      <c r="K1813">
        <v>-88.797391405862996</v>
      </c>
      <c r="L1813">
        <v>729.07825587622892</v>
      </c>
      <c r="M1813">
        <v>726.41992536660223</v>
      </c>
      <c r="N1813">
        <v>717.12603395353972</v>
      </c>
      <c r="O1813">
        <v>748.77451959504265</v>
      </c>
      <c r="P1813">
        <v>24.735400327759439</v>
      </c>
      <c r="Q1813">
        <v>24.965099056557779</v>
      </c>
      <c r="R1813">
        <v>20.22491477920391</v>
      </c>
      <c r="S1813">
        <v>28.890502962103479</v>
      </c>
      <c r="T1813">
        <v>53183.989295303189</v>
      </c>
      <c r="U1813">
        <v>53184.079497592487</v>
      </c>
      <c r="V1813">
        <v>53147.450346393773</v>
      </c>
      <c r="W1813">
        <v>53220.661790447128</v>
      </c>
      <c r="X1813">
        <v>3465.8053298199352</v>
      </c>
      <c r="Y1813">
        <v>3478.1006368663611</v>
      </c>
      <c r="Z1813">
        <v>3372.276731664087</v>
      </c>
      <c r="AA1813">
        <v>3523.882566663779</v>
      </c>
      <c r="AB1813">
        <v>533.34254244327974</v>
      </c>
      <c r="AC1813">
        <v>526.9540998933968</v>
      </c>
      <c r="AD1813">
        <v>464.50305560668312</v>
      </c>
      <c r="AE1813">
        <v>616.60089360235952</v>
      </c>
      <c r="AF1813">
        <v>67.689250640892311</v>
      </c>
      <c r="AG1813">
        <v>67.442775864039049</v>
      </c>
      <c r="AH1813">
        <v>66.579392579649721</v>
      </c>
      <c r="AI1813">
        <v>69.517472527741944</v>
      </c>
      <c r="AJ1813">
        <v>0.60340467108191842</v>
      </c>
      <c r="AK1813">
        <v>0.60340462838777176</v>
      </c>
      <c r="AL1813">
        <v>0.60338109294139897</v>
      </c>
      <c r="AM1813">
        <v>0.60342785628319606</v>
      </c>
      <c r="AN1813">
        <v>0.95444946798098906</v>
      </c>
      <c r="AO1813">
        <v>0.95444946798098884</v>
      </c>
      <c r="AP1813">
        <v>0.95444946798098884</v>
      </c>
      <c r="AQ1813">
        <v>0.95444946798098884</v>
      </c>
      <c r="AR1813">
        <v>16.10473131392968</v>
      </c>
      <c r="AS1813">
        <v>16.104731313929669</v>
      </c>
      <c r="AT1813">
        <v>16.104731313929669</v>
      </c>
      <c r="AU1813">
        <v>16.104731313929669</v>
      </c>
      <c r="AV1813" t="str">
        <f>VLOOKUP(Sheet1[[#This Row],[NPDES ID2]],Combined_Sheet__Major_Only___2[[NPDES ID2]:[ECHO BFR]],3,FALSE)</f>
        <v>GA</v>
      </c>
      <c r="AW1813" t="s">
        <v>41</v>
      </c>
      <c r="AX1813" t="str">
        <f>VLOOKUP(Sheet1[[#This Row],[NPDES ID2]],Combined_Sheet__Major_Only___2[[NPDES ID2]:[ECHO BFR]],27,FALSE)</f>
        <v>-</v>
      </c>
      <c r="AY1813" t="str">
        <f>VLOOKUP(Sheet1[[#This Row],[NPDES ID2]],Combined_Sheet__Major_Only___2[[NPDES ID2]:[ECHO BFR]],28,FALSE)</f>
        <v>-</v>
      </c>
      <c r="AZ1813" t="str">
        <f>VLOOKUP(Sheet1[[#This Row],[NPDES ID2]],Combined_Sheet__Major_Only___2[[NPDES ID2]:[ECHO BFR]],29,FALSE)</f>
        <v>thickening</v>
      </c>
      <c r="BA1813">
        <f>VLOOKUP(Sheet1[[#This Row],[NPDES ID2]],Combined_Sheet__Major_Only___2[[NPDES ID2]:[ECHO BFR]],17,FALSE)</f>
        <v>34.509692000000001</v>
      </c>
      <c r="BB1813">
        <f>VLOOKUP(Sheet1[[#This Row],[NPDES ID2]],Combined_Sheet__Major_Only___2[[NPDES ID2]:[ECHO BFR]],18,FALSE)</f>
        <v>-84.962891999999997</v>
      </c>
      <c r="BC1813" s="2" t="str">
        <f>IF(ISNUMBER(SEARCH("aerobic",$AW1813)),"aerobic","")</f>
        <v>aerobic</v>
      </c>
      <c r="BD1813" s="2" t="str">
        <f>IF(ISNUMBER(SEARCH("anaer",$AW1813)),"anaer","")</f>
        <v/>
      </c>
      <c r="BE1813" s="2" t="str">
        <f>IF(ISNUMBER(SEARCH("thickening",$AZ1813)),"thickening","")</f>
        <v>thickening</v>
      </c>
      <c r="BF1813" s="4" t="str">
        <f>IF(ISNUMBER(SEARCH("airDry",$AW1813)),"airDry","")</f>
        <v/>
      </c>
      <c r="BG1813" s="4" t="str">
        <f>IF(ISNUMBER(SEARCH("heatDry",$AY1813)),"heatDry","")</f>
        <v/>
      </c>
      <c r="BH1813" s="4" t="str">
        <f>IF(AND(ISNUMBER(SEARCH("aerobic",$AW1813)),ISNUMBER(SEARCH("anaer",$AW1813))),"Combined Aer and Anaer.","")</f>
        <v/>
      </c>
    </row>
    <row r="1814" spans="1:60" x14ac:dyDescent="0.25">
      <c r="A1814" s="5">
        <v>342</v>
      </c>
      <c r="B1814" t="s">
        <v>1733</v>
      </c>
      <c r="C1814">
        <v>1017</v>
      </c>
      <c r="D1814">
        <v>352.48971784939312</v>
      </c>
      <c r="E1814">
        <v>346.37684802658038</v>
      </c>
      <c r="F1814">
        <v>299.90317722736341</v>
      </c>
      <c r="G1814">
        <v>415.47870255154902</v>
      </c>
      <c r="H1814">
        <v>-107.9302296300592</v>
      </c>
      <c r="I1814">
        <v>-109.2238047149299</v>
      </c>
      <c r="J1814">
        <v>-128.78930186236801</v>
      </c>
      <c r="K1814">
        <v>-86.421563303881626</v>
      </c>
      <c r="L1814">
        <v>717.55137389633956</v>
      </c>
      <c r="M1814">
        <v>715.10546345564353</v>
      </c>
      <c r="N1814">
        <v>706.55412902838168</v>
      </c>
      <c r="O1814">
        <v>735.67386750599667</v>
      </c>
      <c r="P1814">
        <v>23.800419581242149</v>
      </c>
      <c r="Q1814">
        <v>24.06294300037305</v>
      </c>
      <c r="R1814">
        <v>19.403730602160621</v>
      </c>
      <c r="S1814">
        <v>27.955334955975221</v>
      </c>
      <c r="T1814">
        <v>53156.390430179388</v>
      </c>
      <c r="U1814">
        <v>53156.480587224083</v>
      </c>
      <c r="V1814">
        <v>53119.86980886641</v>
      </c>
      <c r="W1814">
        <v>53193.044530741383</v>
      </c>
      <c r="X1814">
        <v>3390.8668078756459</v>
      </c>
      <c r="Y1814">
        <v>3402.2401689048629</v>
      </c>
      <c r="Z1814">
        <v>3305.1035663583211</v>
      </c>
      <c r="AA1814">
        <v>3443.9928643813432</v>
      </c>
      <c r="AB1814">
        <v>511.5971401435196</v>
      </c>
      <c r="AC1814">
        <v>505.65990164070371</v>
      </c>
      <c r="AD1814">
        <v>446.78797726364911</v>
      </c>
      <c r="AE1814">
        <v>589.18888054706008</v>
      </c>
      <c r="AF1814">
        <v>69.14737926580942</v>
      </c>
      <c r="AG1814">
        <v>68.91199243928537</v>
      </c>
      <c r="AH1814">
        <v>68.087442983305152</v>
      </c>
      <c r="AI1814">
        <v>70.893364486836177</v>
      </c>
      <c r="AJ1814">
        <v>0.62124391946467761</v>
      </c>
      <c r="AK1814">
        <v>0.62124387847814155</v>
      </c>
      <c r="AL1814">
        <v>0.62122127081910306</v>
      </c>
      <c r="AM1814">
        <v>0.62126619059430244</v>
      </c>
      <c r="AN1814">
        <v>0.95442736393912431</v>
      </c>
      <c r="AO1814">
        <v>0.95442736393912442</v>
      </c>
      <c r="AP1814">
        <v>0.95442736393912442</v>
      </c>
      <c r="AQ1814">
        <v>0.95442736393912442</v>
      </c>
      <c r="AR1814">
        <v>16.653485644300691</v>
      </c>
      <c r="AS1814">
        <v>16.653485644300691</v>
      </c>
      <c r="AT1814">
        <v>16.653485644300691</v>
      </c>
      <c r="AU1814">
        <v>16.653485644300691</v>
      </c>
      <c r="AV1814" t="str">
        <f>VLOOKUP(Sheet1[[#This Row],[NPDES ID2]],Combined_Sheet__Major_Only___2[[NPDES ID2]:[ECHO BFR]],3,FALSE)</f>
        <v>PA</v>
      </c>
      <c r="AW1814" t="s">
        <v>12185</v>
      </c>
      <c r="AX1814" t="str">
        <f>VLOOKUP(Sheet1[[#This Row],[NPDES ID2]],Combined_Sheet__Major_Only___2[[NPDES ID2]:[ECHO BFR]],27,FALSE)</f>
        <v>methaneBioCaptureRecover</v>
      </c>
      <c r="AY1814" t="str">
        <f>VLOOKUP(Sheet1[[#This Row],[NPDES ID2]],Combined_Sheet__Major_Only___2[[NPDES ID2]:[ECHO BFR]],28,FALSE)</f>
        <v>-</v>
      </c>
      <c r="AZ1814" t="str">
        <f>VLOOKUP(Sheet1[[#This Row],[NPDES ID2]],Combined_Sheet__Major_Only___2[[NPDES ID2]:[ECHO BFR]],29,FALSE)</f>
        <v>preliminaryOps, thickening</v>
      </c>
      <c r="BA1814">
        <f>VLOOKUP(Sheet1[[#This Row],[NPDES ID2]],Combined_Sheet__Major_Only___2[[NPDES ID2]:[ECHO BFR]],17,FALSE)</f>
        <v>40.283700000000003</v>
      </c>
      <c r="BB1814">
        <f>VLOOKUP(Sheet1[[#This Row],[NPDES ID2]],Combined_Sheet__Major_Only___2[[NPDES ID2]:[ECHO BFR]],18,FALSE)</f>
        <v>-76.683679999999995</v>
      </c>
      <c r="BC1814" s="2" t="str">
        <f>IF(ISNUMBER(SEARCH("aerobic",$AW1814)),"aerobic","")</f>
        <v/>
      </c>
      <c r="BD1814" s="2" t="str">
        <f>IF(ISNUMBER(SEARCH("anaer",$AW1814)),"anaer","")</f>
        <v>anaer</v>
      </c>
      <c r="BE1814" s="2" t="str">
        <f>IF(ISNUMBER(SEARCH("thickening",$AZ1814)),"thickening","")</f>
        <v>thickening</v>
      </c>
      <c r="BF1814" s="3" t="str">
        <f>IF(ISNUMBER(SEARCH("airDry",$AW1814)),"airDry","")</f>
        <v/>
      </c>
      <c r="BG1814" s="3" t="str">
        <f>IF(ISNUMBER(SEARCH("heatDry",$AY1814)),"heatDry","")</f>
        <v/>
      </c>
      <c r="BH1814" s="3" t="str">
        <f>IF(AND(ISNUMBER(SEARCH("aerobic",$AW1814)),ISNUMBER(SEARCH("anaer",$AW1814))),"Combined Aer and Anaer.","")</f>
        <v/>
      </c>
    </row>
    <row r="1815" spans="1:60" x14ac:dyDescent="0.25">
      <c r="A1815" s="5">
        <v>1118</v>
      </c>
      <c r="B1815" t="s">
        <v>5379</v>
      </c>
      <c r="C1815">
        <v>326</v>
      </c>
      <c r="D1815">
        <v>428.4565460129599</v>
      </c>
      <c r="E1815">
        <v>426.4323267011174</v>
      </c>
      <c r="F1815">
        <v>330.40635555348962</v>
      </c>
      <c r="G1815">
        <v>528.6894203899908</v>
      </c>
      <c r="H1815">
        <v>-111.365448232047</v>
      </c>
      <c r="I1815">
        <v>-112.7388998194117</v>
      </c>
      <c r="J1815">
        <v>-132.10091464798231</v>
      </c>
      <c r="K1815">
        <v>-89.764365230883939</v>
      </c>
      <c r="L1815">
        <v>223.70591917136741</v>
      </c>
      <c r="M1815">
        <v>222.8739997470777</v>
      </c>
      <c r="N1815">
        <v>219.96449475655649</v>
      </c>
      <c r="O1815">
        <v>229.8709659563614</v>
      </c>
      <c r="P1815">
        <v>7.642173916138109</v>
      </c>
      <c r="Q1815">
        <v>7.7098138210778604</v>
      </c>
      <c r="R1815">
        <v>6.2540543068739023</v>
      </c>
      <c r="S1815">
        <v>8.9105620424624519</v>
      </c>
      <c r="T1815">
        <v>53145.20128159981</v>
      </c>
      <c r="U1815">
        <v>53145.291420301393</v>
      </c>
      <c r="V1815">
        <v>53108.688090672033</v>
      </c>
      <c r="W1815">
        <v>53181.847924619236</v>
      </c>
      <c r="X1815">
        <v>3485.8257137102141</v>
      </c>
      <c r="Y1815">
        <v>3498.3908797961121</v>
      </c>
      <c r="Z1815">
        <v>3389.9360194849528</v>
      </c>
      <c r="AA1815">
        <v>3545.4131703382682</v>
      </c>
      <c r="AB1815">
        <v>539.72862353253527</v>
      </c>
      <c r="AC1815">
        <v>533.195616691547</v>
      </c>
      <c r="AD1815">
        <v>469.66710299426421</v>
      </c>
      <c r="AE1815">
        <v>624.70526561086297</v>
      </c>
      <c r="AF1815">
        <v>67.249928963116204</v>
      </c>
      <c r="AG1815">
        <v>66.999941693208882</v>
      </c>
      <c r="AH1815">
        <v>66.125133149222535</v>
      </c>
      <c r="AI1815">
        <v>69.103119256282781</v>
      </c>
      <c r="AJ1815">
        <v>0.59803126802952467</v>
      </c>
      <c r="AK1815">
        <v>0.59803125492524767</v>
      </c>
      <c r="AL1815">
        <v>0.59802398636234899</v>
      </c>
      <c r="AM1815">
        <v>0.59803842812308905</v>
      </c>
      <c r="AN1815">
        <v>0.95441839639220871</v>
      </c>
      <c r="AO1815">
        <v>0.9544183963922086</v>
      </c>
      <c r="AP1815">
        <v>0.9544183963922086</v>
      </c>
      <c r="AQ1815">
        <v>0.9544183963922086</v>
      </c>
      <c r="AR1815">
        <v>15.94000634884754</v>
      </c>
      <c r="AS1815">
        <v>15.940006348847531</v>
      </c>
      <c r="AT1815">
        <v>15.940006348847531</v>
      </c>
      <c r="AU1815">
        <v>15.940006348847531</v>
      </c>
      <c r="AV1815" t="str">
        <f>VLOOKUP(Sheet1[[#This Row],[NPDES ID2]],Combined_Sheet__Major_Only___2[[NPDES ID2]:[ECHO BFR]],3,FALSE)</f>
        <v>MS</v>
      </c>
      <c r="AW1815" t="s">
        <v>41</v>
      </c>
      <c r="AX1815" t="str">
        <f>VLOOKUP(Sheet1[[#This Row],[NPDES ID2]],Combined_Sheet__Major_Only___2[[NPDES ID2]:[ECHO BFR]],27,FALSE)</f>
        <v>-</v>
      </c>
      <c r="AY1815" t="str">
        <f>VLOOKUP(Sheet1[[#This Row],[NPDES ID2]],Combined_Sheet__Major_Only___2[[NPDES ID2]:[ECHO BFR]],28,FALSE)</f>
        <v>-</v>
      </c>
      <c r="AZ1815" t="str">
        <f>VLOOKUP(Sheet1[[#This Row],[NPDES ID2]],Combined_Sheet__Major_Only___2[[NPDES ID2]:[ECHO BFR]],29,FALSE)</f>
        <v>thickening</v>
      </c>
      <c r="BA1815">
        <f>VLOOKUP(Sheet1[[#This Row],[NPDES ID2]],Combined_Sheet__Major_Only___2[[NPDES ID2]:[ECHO BFR]],17,FALSE)</f>
        <v>30.448204</v>
      </c>
      <c r="BB1815">
        <f>VLOOKUP(Sheet1[[#This Row],[NPDES ID2]],Combined_Sheet__Major_Only___2[[NPDES ID2]:[ECHO BFR]],18,FALSE)</f>
        <v>-88.901570000000007</v>
      </c>
      <c r="BC1815" s="2" t="str">
        <f>IF(ISNUMBER(SEARCH("aerobic",$AW1815)),"aerobic","")</f>
        <v>aerobic</v>
      </c>
      <c r="BD1815" s="2" t="str">
        <f>IF(ISNUMBER(SEARCH("anaer",$AW1815)),"anaer","")</f>
        <v/>
      </c>
      <c r="BE1815" s="2" t="str">
        <f>IF(ISNUMBER(SEARCH("thickening",$AZ1815)),"thickening","")</f>
        <v>thickening</v>
      </c>
      <c r="BF1815" s="3" t="str">
        <f>IF(ISNUMBER(SEARCH("airDry",$AW1815)),"airDry","")</f>
        <v/>
      </c>
      <c r="BG1815" s="3" t="str">
        <f>IF(ISNUMBER(SEARCH("heatDry",$AY1815)),"heatDry","")</f>
        <v/>
      </c>
      <c r="BH1815" s="3" t="str">
        <f>IF(AND(ISNUMBER(SEARCH("aerobic",$AW1815)),ISNUMBER(SEARCH("anaer",$AW1815))),"Combined Aer and Anaer.","")</f>
        <v/>
      </c>
    </row>
    <row r="1816" spans="1:60" x14ac:dyDescent="0.25">
      <c r="A1816" s="5">
        <v>668</v>
      </c>
      <c r="B1816" t="s">
        <v>3278</v>
      </c>
      <c r="C1816">
        <v>16</v>
      </c>
      <c r="D1816">
        <v>5839.1873035661574</v>
      </c>
      <c r="E1816">
        <v>5781.7793756528181</v>
      </c>
      <c r="F1816">
        <v>3889.7576927744572</v>
      </c>
      <c r="G1816">
        <v>7691.305929718792</v>
      </c>
      <c r="H1816">
        <v>-109.78346845291099</v>
      </c>
      <c r="I1816">
        <v>-111.1855229411896</v>
      </c>
      <c r="J1816">
        <v>-130.5851658826266</v>
      </c>
      <c r="K1816">
        <v>-88.286187245092322</v>
      </c>
      <c r="L1816">
        <v>11.13223578801637</v>
      </c>
      <c r="M1816">
        <v>11.092570653728339</v>
      </c>
      <c r="N1816">
        <v>10.953828093462869</v>
      </c>
      <c r="O1816">
        <v>11.42620231592405</v>
      </c>
      <c r="P1816">
        <v>0.37477390643141179</v>
      </c>
      <c r="Q1816">
        <v>0.37844369096453612</v>
      </c>
      <c r="R1816">
        <v>0.30612778491779702</v>
      </c>
      <c r="S1816">
        <v>0.43855442190087152</v>
      </c>
      <c r="T1816">
        <v>53130.929139553002</v>
      </c>
      <c r="U1816">
        <v>53131.019254857332</v>
      </c>
      <c r="V1816">
        <v>53094.42542633594</v>
      </c>
      <c r="W1816">
        <v>53167.566270221643</v>
      </c>
      <c r="X1816">
        <v>3436.9977138435361</v>
      </c>
      <c r="Y1816">
        <v>3448.957594108399</v>
      </c>
      <c r="Z1816">
        <v>3346.2581921521041</v>
      </c>
      <c r="AA1816">
        <v>3493.297380172914</v>
      </c>
      <c r="AB1816">
        <v>525.253569255456</v>
      </c>
      <c r="AC1816">
        <v>519.02628480433805</v>
      </c>
      <c r="AD1816">
        <v>457.91168471105902</v>
      </c>
      <c r="AE1816">
        <v>606.4048203428116</v>
      </c>
      <c r="AF1816">
        <v>68.184988591813067</v>
      </c>
      <c r="AG1816">
        <v>67.942044477162469</v>
      </c>
      <c r="AH1816">
        <v>67.092237925984463</v>
      </c>
      <c r="AI1816">
        <v>69.985528364092843</v>
      </c>
      <c r="AJ1816">
        <v>0.60946887665143668</v>
      </c>
      <c r="AK1816">
        <v>0.60946887601083954</v>
      </c>
      <c r="AL1816">
        <v>0.60946851973952021</v>
      </c>
      <c r="AM1816">
        <v>0.60946922759972399</v>
      </c>
      <c r="AN1816">
        <v>0.95440695285609534</v>
      </c>
      <c r="AO1816">
        <v>0.95440695285609578</v>
      </c>
      <c r="AP1816">
        <v>0.95440695285609578</v>
      </c>
      <c r="AQ1816">
        <v>0.95440695285609578</v>
      </c>
      <c r="AR1816">
        <v>16.292055750277239</v>
      </c>
      <c r="AS1816">
        <v>16.292055750277228</v>
      </c>
      <c r="AT1816">
        <v>16.292055750277228</v>
      </c>
      <c r="AU1816">
        <v>16.292055750277228</v>
      </c>
      <c r="AV1816" t="str">
        <f>VLOOKUP(Sheet1[[#This Row],[NPDES ID2]],Combined_Sheet__Major_Only___2[[NPDES ID2]:[ECHO BFR]],3,FALSE)</f>
        <v>MS</v>
      </c>
      <c r="AW1816" t="s">
        <v>41</v>
      </c>
      <c r="AX1816" t="str">
        <f>VLOOKUP(Sheet1[[#This Row],[NPDES ID2]],Combined_Sheet__Major_Only___2[[NPDES ID2]:[ECHO BFR]],27,FALSE)</f>
        <v>-</v>
      </c>
      <c r="AY1816" t="str">
        <f>VLOOKUP(Sheet1[[#This Row],[NPDES ID2]],Combined_Sheet__Major_Only___2[[NPDES ID2]:[ECHO BFR]],28,FALSE)</f>
        <v>-</v>
      </c>
      <c r="AZ1816" t="str">
        <f>VLOOKUP(Sheet1[[#This Row],[NPDES ID2]],Combined_Sheet__Major_Only___2[[NPDES ID2]:[ECHO BFR]],29,FALSE)</f>
        <v>thickening</v>
      </c>
      <c r="BA1816">
        <f>VLOOKUP(Sheet1[[#This Row],[NPDES ID2]],Combined_Sheet__Major_Only___2[[NPDES ID2]:[ECHO BFR]],17,FALSE)</f>
        <v>30.456250000000001</v>
      </c>
      <c r="BB1816">
        <f>VLOOKUP(Sheet1[[#This Row],[NPDES ID2]],Combined_Sheet__Major_Only___2[[NPDES ID2]:[ECHO BFR]],18,FALSE)</f>
        <v>-89.000249999999994</v>
      </c>
      <c r="BC1816" s="2" t="str">
        <f>IF(ISNUMBER(SEARCH("aerobic",$AW1816)),"aerobic","")</f>
        <v>aerobic</v>
      </c>
      <c r="BD1816" s="2" t="str">
        <f>IF(ISNUMBER(SEARCH("anaer",$AW1816)),"anaer","")</f>
        <v/>
      </c>
      <c r="BE1816" s="2" t="str">
        <f>IF(ISNUMBER(SEARCH("thickening",$AZ1816)),"thickening","")</f>
        <v>thickening</v>
      </c>
      <c r="BF1816" s="3" t="str">
        <f>IF(ISNUMBER(SEARCH("airDry",$AW1816)),"airDry","")</f>
        <v/>
      </c>
      <c r="BG1816" s="3" t="str">
        <f>IF(ISNUMBER(SEARCH("heatDry",$AY1816)),"heatDry","")</f>
        <v/>
      </c>
      <c r="BH1816" s="3" t="str">
        <f>IF(AND(ISNUMBER(SEARCH("aerobic",$AW1816)),ISNUMBER(SEARCH("anaer",$AW1816))),"Combined Aer and Anaer.","")</f>
        <v/>
      </c>
    </row>
    <row r="1817" spans="1:60" x14ac:dyDescent="0.25">
      <c r="A1817" s="5">
        <v>1073</v>
      </c>
      <c r="B1817" t="s">
        <v>5175</v>
      </c>
      <c r="C1817">
        <v>371.35</v>
      </c>
      <c r="D1817">
        <v>396.74008581294999</v>
      </c>
      <c r="E1817">
        <v>392.32745182579782</v>
      </c>
      <c r="F1817">
        <v>307.30467201728158</v>
      </c>
      <c r="G1817">
        <v>488.83150359258963</v>
      </c>
      <c r="H1817">
        <v>-109.81249008805629</v>
      </c>
      <c r="I1817">
        <v>-111.2021981171798</v>
      </c>
      <c r="J1817">
        <v>-130.60730841125709</v>
      </c>
      <c r="K1817">
        <v>-88.278154289489279</v>
      </c>
      <c r="L1817">
        <v>258.14329440247258</v>
      </c>
      <c r="M1817">
        <v>257.22088355697008</v>
      </c>
      <c r="N1817">
        <v>253.9949725878146</v>
      </c>
      <c r="O1817">
        <v>264.97885607471932</v>
      </c>
      <c r="P1817">
        <v>8.6985961206660374</v>
      </c>
      <c r="Q1817">
        <v>8.7832295681485988</v>
      </c>
      <c r="R1817">
        <v>7.1061714773150344</v>
      </c>
      <c r="S1817">
        <v>10.176732783084921</v>
      </c>
      <c r="T1817">
        <v>53118.594718995198</v>
      </c>
      <c r="U1817">
        <v>53118.684814078893</v>
      </c>
      <c r="V1817">
        <v>53082.099196704861</v>
      </c>
      <c r="W1817">
        <v>53155.223628800071</v>
      </c>
      <c r="X1817">
        <v>3439.2508032118262</v>
      </c>
      <c r="Y1817">
        <v>3451.248150777471</v>
      </c>
      <c r="Z1817">
        <v>3348.2104402255782</v>
      </c>
      <c r="AA1817">
        <v>3495.7424340642369</v>
      </c>
      <c r="AB1817">
        <v>526.04030044347337</v>
      </c>
      <c r="AC1817">
        <v>519.79710665237587</v>
      </c>
      <c r="AD1817">
        <v>458.54029816358258</v>
      </c>
      <c r="AE1817">
        <v>607.41953574530805</v>
      </c>
      <c r="AF1817">
        <v>68.125556916855061</v>
      </c>
      <c r="AG1817">
        <v>67.882243058777078</v>
      </c>
      <c r="AH1817">
        <v>67.030724422353742</v>
      </c>
      <c r="AI1817">
        <v>69.9293542450784</v>
      </c>
      <c r="AJ1817">
        <v>0.6087418273613977</v>
      </c>
      <c r="AK1817">
        <v>0.60874181244904113</v>
      </c>
      <c r="AL1817">
        <v>0.6087335437224024</v>
      </c>
      <c r="AM1817">
        <v>0.60874997271143427</v>
      </c>
      <c r="AN1817">
        <v>0.95439705837336286</v>
      </c>
      <c r="AO1817">
        <v>0.95439705837336297</v>
      </c>
      <c r="AP1817">
        <v>0.95439705837336297</v>
      </c>
      <c r="AQ1817">
        <v>0.95439705837336297</v>
      </c>
      <c r="AR1817">
        <v>16.269421263098408</v>
      </c>
      <c r="AS1817">
        <v>16.269421263098408</v>
      </c>
      <c r="AT1817">
        <v>16.269421263098408</v>
      </c>
      <c r="AU1817">
        <v>16.269421263098408</v>
      </c>
      <c r="AV1817" t="str">
        <f>VLOOKUP(Sheet1[[#This Row],[NPDES ID2]],Combined_Sheet__Major_Only___2[[NPDES ID2]:[ECHO BFR]],3,FALSE)</f>
        <v>TX</v>
      </c>
      <c r="AW1817" t="s">
        <v>544</v>
      </c>
      <c r="AX1817" t="str">
        <f>VLOOKUP(Sheet1[[#This Row],[NPDES ID2]],Combined_Sheet__Major_Only___2[[NPDES ID2]:[ECHO BFR]],27,FALSE)</f>
        <v>-</v>
      </c>
      <c r="AY1817" t="str">
        <f>VLOOKUP(Sheet1[[#This Row],[NPDES ID2]],Combined_Sheet__Major_Only___2[[NPDES ID2]:[ECHO BFR]],28,FALSE)</f>
        <v>-</v>
      </c>
      <c r="AZ1817" t="str">
        <f>VLOOKUP(Sheet1[[#This Row],[NPDES ID2]],Combined_Sheet__Major_Only___2[[NPDES ID2]:[ECHO BFR]],29,FALSE)</f>
        <v>thickening</v>
      </c>
      <c r="BA1817">
        <f>VLOOKUP(Sheet1[[#This Row],[NPDES ID2]],Combined_Sheet__Major_Only___2[[NPDES ID2]:[ECHO BFR]],17,FALSE)</f>
        <v>29.728000000000002</v>
      </c>
      <c r="BB1817">
        <f>VLOOKUP(Sheet1[[#This Row],[NPDES ID2]],Combined_Sheet__Major_Only___2[[NPDES ID2]:[ECHO BFR]],18,FALSE)</f>
        <v>-95.761611000000002</v>
      </c>
      <c r="BC1817" s="2" t="str">
        <f>IF(ISNUMBER(SEARCH("aerobic",$AW1817)),"aerobic","")</f>
        <v>aerobic</v>
      </c>
      <c r="BD1817" s="2" t="str">
        <f>IF(ISNUMBER(SEARCH("anaer",$AW1817)),"anaer","")</f>
        <v/>
      </c>
      <c r="BE1817" s="2" t="str">
        <f>IF(ISNUMBER(SEARCH("thickening",$AZ1817)),"thickening","")</f>
        <v>thickening</v>
      </c>
      <c r="BF1817" s="4" t="str">
        <f>IF(ISNUMBER(SEARCH("airDry",$AW1817)),"airDry","")</f>
        <v/>
      </c>
      <c r="BG1817" s="4" t="str">
        <f>IF(ISNUMBER(SEARCH("heatDry",$AY1817)),"heatDry","")</f>
        <v/>
      </c>
      <c r="BH1817" s="4" t="str">
        <f>IF(AND(ISNUMBER(SEARCH("aerobic",$AW1817)),ISNUMBER(SEARCH("anaer",$AW1817))),"Combined Aer and Anaer.","")</f>
        <v/>
      </c>
    </row>
    <row r="1818" spans="1:60" x14ac:dyDescent="0.25">
      <c r="A1818" s="5">
        <v>1026</v>
      </c>
      <c r="B1818" t="s">
        <v>4957</v>
      </c>
      <c r="C1818">
        <v>433</v>
      </c>
      <c r="D1818">
        <v>377.22431836165788</v>
      </c>
      <c r="E1818">
        <v>373.19399641117781</v>
      </c>
      <c r="F1818">
        <v>298.6709472636241</v>
      </c>
      <c r="G1818">
        <v>462.80453816302452</v>
      </c>
      <c r="H1818">
        <v>-111.22695608836131</v>
      </c>
      <c r="I1818">
        <v>-112.59540467999911</v>
      </c>
      <c r="J1818">
        <v>-131.96593969620301</v>
      </c>
      <c r="K1818">
        <v>-89.621078947876754</v>
      </c>
      <c r="L1818">
        <v>297.41534913664168</v>
      </c>
      <c r="M1818">
        <v>296.31251760370139</v>
      </c>
      <c r="N1818">
        <v>292.45573416540202</v>
      </c>
      <c r="O1818">
        <v>305.58780501427111</v>
      </c>
      <c r="P1818">
        <v>10.14987692379464</v>
      </c>
      <c r="Q1818">
        <v>10.24036310001855</v>
      </c>
      <c r="R1818">
        <v>8.3051991061893347</v>
      </c>
      <c r="S1818">
        <v>11.83747664333289</v>
      </c>
      <c r="T1818">
        <v>53115.765978528019</v>
      </c>
      <c r="U1818">
        <v>53115.856068974383</v>
      </c>
      <c r="V1818">
        <v>53079.272334721223</v>
      </c>
      <c r="W1818">
        <v>53152.393002983692</v>
      </c>
      <c r="X1818">
        <v>3480.558500077741</v>
      </c>
      <c r="Y1818">
        <v>3493.0753559402192</v>
      </c>
      <c r="Z1818">
        <v>3385.0827376794532</v>
      </c>
      <c r="AA1818">
        <v>3539.8822545074258</v>
      </c>
      <c r="AB1818">
        <v>538.42191977486414</v>
      </c>
      <c r="AC1818">
        <v>531.91485525617531</v>
      </c>
      <c r="AD1818">
        <v>468.58906788704962</v>
      </c>
      <c r="AE1818">
        <v>623.10380172910004</v>
      </c>
      <c r="AF1818">
        <v>67.314612901327834</v>
      </c>
      <c r="AG1818">
        <v>67.065142640623932</v>
      </c>
      <c r="AH1818">
        <v>66.192016420499485</v>
      </c>
      <c r="AI1818">
        <v>69.164127293078408</v>
      </c>
      <c r="AJ1818">
        <v>0.59882238390824616</v>
      </c>
      <c r="AK1818">
        <v>0.59882236649299281</v>
      </c>
      <c r="AL1818">
        <v>0.59881271557641569</v>
      </c>
      <c r="AM1818">
        <v>0.59883189086250921</v>
      </c>
      <c r="AN1818">
        <v>0.95439478859578875</v>
      </c>
      <c r="AO1818">
        <v>0.95439478859578875</v>
      </c>
      <c r="AP1818">
        <v>0.95439478859578875</v>
      </c>
      <c r="AQ1818">
        <v>0.95439478859578875</v>
      </c>
      <c r="AR1818">
        <v>15.964258922752499</v>
      </c>
      <c r="AS1818">
        <v>15.964258922752499</v>
      </c>
      <c r="AT1818">
        <v>15.964258922752499</v>
      </c>
      <c r="AU1818">
        <v>15.964258922752499</v>
      </c>
      <c r="AV1818" t="str">
        <f>VLOOKUP(Sheet1[[#This Row],[NPDES ID2]],Combined_Sheet__Major_Only___2[[NPDES ID2]:[ECHO BFR]],3,FALSE)</f>
        <v>VT</v>
      </c>
      <c r="AW1818" t="s">
        <v>12185</v>
      </c>
      <c r="AX1818" t="str">
        <f>VLOOKUP(Sheet1[[#This Row],[NPDES ID2]],Combined_Sheet__Major_Only___2[[NPDES ID2]:[ECHO BFR]],27,FALSE)</f>
        <v>methaneBioCaptureRecover</v>
      </c>
      <c r="AY1818" t="str">
        <f>VLOOKUP(Sheet1[[#This Row],[NPDES ID2]],Combined_Sheet__Major_Only___2[[NPDES ID2]:[ECHO BFR]],28,FALSE)</f>
        <v>-</v>
      </c>
      <c r="AZ1818" t="str">
        <f>VLOOKUP(Sheet1[[#This Row],[NPDES ID2]],Combined_Sheet__Major_Only___2[[NPDES ID2]:[ECHO BFR]],29,FALSE)</f>
        <v>thickening</v>
      </c>
      <c r="BA1818">
        <f>VLOOKUP(Sheet1[[#This Row],[NPDES ID2]],Combined_Sheet__Major_Only___2[[NPDES ID2]:[ECHO BFR]],17,FALSE)</f>
        <v>44.481051999999998</v>
      </c>
      <c r="BB1818">
        <f>VLOOKUP(Sheet1[[#This Row],[NPDES ID2]],Combined_Sheet__Major_Only___2[[NPDES ID2]:[ECHO BFR]],18,FALSE)</f>
        <v>-73.121668999999997</v>
      </c>
      <c r="BC1818" s="2" t="str">
        <f>IF(ISNUMBER(SEARCH("aerobic",$AW1818)),"aerobic","")</f>
        <v/>
      </c>
      <c r="BD1818" s="2" t="str">
        <f>IF(ISNUMBER(SEARCH("anaer",$AW1818)),"anaer","")</f>
        <v>anaer</v>
      </c>
      <c r="BE1818" s="2" t="str">
        <f>IF(ISNUMBER(SEARCH("thickening",$AZ1818)),"thickening","")</f>
        <v>thickening</v>
      </c>
      <c r="BF1818" s="3" t="str">
        <f>IF(ISNUMBER(SEARCH("airDry",$AW1818)),"airDry","")</f>
        <v/>
      </c>
      <c r="BG1818" s="3" t="str">
        <f>IF(ISNUMBER(SEARCH("heatDry",$AY1818)),"heatDry","")</f>
        <v/>
      </c>
      <c r="BH1818" s="3" t="str">
        <f>IF(AND(ISNUMBER(SEARCH("aerobic",$AW1818)),ISNUMBER(SEARCH("anaer",$AW1818))),"Combined Aer and Anaer.","")</f>
        <v/>
      </c>
    </row>
    <row r="1819" spans="1:60" x14ac:dyDescent="0.25">
      <c r="A1819" s="5">
        <v>2403</v>
      </c>
      <c r="B1819" t="s">
        <v>11205</v>
      </c>
      <c r="C1819">
        <v>274.89999999999998</v>
      </c>
      <c r="D1819">
        <v>435.0734083550168</v>
      </c>
      <c r="E1819">
        <v>432.45052313520398</v>
      </c>
      <c r="F1819">
        <v>326.94860449104908</v>
      </c>
      <c r="G1819">
        <v>541.49744027030476</v>
      </c>
      <c r="H1819">
        <v>-139.34382370299761</v>
      </c>
      <c r="I1819">
        <v>-140.5808598700493</v>
      </c>
      <c r="J1819">
        <v>-159.12450495268979</v>
      </c>
      <c r="K1819">
        <v>-116.47636183530661</v>
      </c>
      <c r="L1819">
        <v>204.8425655086271</v>
      </c>
      <c r="M1819">
        <v>203.6073867565398</v>
      </c>
      <c r="N1819">
        <v>199.2873951376412</v>
      </c>
      <c r="O1819">
        <v>213.99619108753441</v>
      </c>
      <c r="P1819">
        <v>8.5070331106584636</v>
      </c>
      <c r="Q1819">
        <v>8.463473670049046</v>
      </c>
      <c r="R1819">
        <v>7.1412324434372412</v>
      </c>
      <c r="S1819">
        <v>9.5697860723778199</v>
      </c>
      <c r="T1819">
        <v>53059.784134775917</v>
      </c>
      <c r="U1819">
        <v>53059.874133447571</v>
      </c>
      <c r="V1819">
        <v>53023.327666868732</v>
      </c>
      <c r="W1819">
        <v>53096.373847457748</v>
      </c>
      <c r="X1819">
        <v>4192.5608505118253</v>
      </c>
      <c r="Y1819">
        <v>4215.5199295585153</v>
      </c>
      <c r="Z1819">
        <v>4009.058957283446</v>
      </c>
      <c r="AA1819">
        <v>4307.6990479246388</v>
      </c>
      <c r="AB1819">
        <v>806.59806264377676</v>
      </c>
      <c r="AC1819">
        <v>795.43075172564386</v>
      </c>
      <c r="AD1819">
        <v>676.08831801648557</v>
      </c>
      <c r="AE1819">
        <v>977.2759394962136</v>
      </c>
      <c r="AF1819">
        <v>55.842312464450814</v>
      </c>
      <c r="AG1819">
        <v>55.505677884118477</v>
      </c>
      <c r="AH1819">
        <v>54.327862603912607</v>
      </c>
      <c r="AI1819">
        <v>58.337574406196623</v>
      </c>
      <c r="AJ1819">
        <v>0.45877202444583021</v>
      </c>
      <c r="AK1819">
        <v>0.45877201392123368</v>
      </c>
      <c r="AL1819">
        <v>0.45876617699817268</v>
      </c>
      <c r="AM1819">
        <v>0.45877777426915861</v>
      </c>
      <c r="AN1819">
        <v>0.95434982231068888</v>
      </c>
      <c r="AO1819">
        <v>0.95434982231068866</v>
      </c>
      <c r="AP1819">
        <v>0.95434982231068866</v>
      </c>
      <c r="AQ1819">
        <v>0.95434982231068866</v>
      </c>
      <c r="AR1819">
        <v>11.65654036863582</v>
      </c>
      <c r="AS1819">
        <v>11.65654036863582</v>
      </c>
      <c r="AT1819">
        <v>11.65654036863582</v>
      </c>
      <c r="AU1819">
        <v>11.65654036863582</v>
      </c>
      <c r="AV1819" t="str">
        <f>VLOOKUP(Sheet1[[#This Row],[NPDES ID2]],Combined_Sheet__Major_Only___2[[NPDES ID2]:[ECHO BFR]],3,FALSE)</f>
        <v>AK</v>
      </c>
      <c r="AW1819" t="s">
        <v>54</v>
      </c>
      <c r="AX1819" t="str">
        <f>VLOOKUP(Sheet1[[#This Row],[NPDES ID2]],Combined_Sheet__Major_Only___2[[NPDES ID2]:[ECHO BFR]],27,FALSE)</f>
        <v>-</v>
      </c>
      <c r="AY1819" t="str">
        <f>VLOOKUP(Sheet1[[#This Row],[NPDES ID2]],Combined_Sheet__Major_Only___2[[NPDES ID2]:[ECHO BFR]],28,FALSE)</f>
        <v>highTempCompost</v>
      </c>
      <c r="AZ1819" t="str">
        <f>VLOOKUP(Sheet1[[#This Row],[NPDES ID2]],Combined_Sheet__Major_Only___2[[NPDES ID2]:[ECHO BFR]],29,FALSE)</f>
        <v>preliminaryOps, thickening</v>
      </c>
      <c r="BA1819">
        <f>VLOOKUP(Sheet1[[#This Row],[NPDES ID2]],Combined_Sheet__Major_Only___2[[NPDES ID2]:[ECHO BFR]],17,FALSE)</f>
        <v>57.805067000000001</v>
      </c>
      <c r="BB1819">
        <f>VLOOKUP(Sheet1[[#This Row],[NPDES ID2]],Combined_Sheet__Major_Only___2[[NPDES ID2]:[ECHO BFR]],18,FALSE)</f>
        <v>-152.355448</v>
      </c>
      <c r="BC1819" s="2" t="str">
        <f>IF(ISNUMBER(SEARCH("aerobic",$AW1819)),"aerobic","")</f>
        <v/>
      </c>
      <c r="BD1819" s="2" t="str">
        <f>IF(ISNUMBER(SEARCH("anaer",$AW1819)),"anaer","")</f>
        <v/>
      </c>
      <c r="BE1819" s="2" t="str">
        <f>IF(ISNUMBER(SEARCH("thickening",$AZ1819)),"thickening","")</f>
        <v>thickening</v>
      </c>
      <c r="BF1819" s="4" t="str">
        <f>IF(ISNUMBER(SEARCH("airDry",$AW1819)),"airDry","")</f>
        <v/>
      </c>
      <c r="BG1819" s="4" t="str">
        <f>IF(ISNUMBER(SEARCH("heatDry",$AY1819)),"heatDry","")</f>
        <v/>
      </c>
      <c r="BH1819" s="4" t="str">
        <f>IF(AND(ISNUMBER(SEARCH("aerobic",$AW1819)),ISNUMBER(SEARCH("anaer",$AW1819))),"Combined Aer and Anaer.","")</f>
        <v/>
      </c>
    </row>
    <row r="1820" spans="1:60" x14ac:dyDescent="0.25">
      <c r="A1820" s="5">
        <v>1966</v>
      </c>
      <c r="B1820" t="s">
        <v>9268</v>
      </c>
      <c r="C1820">
        <v>2150.2399999999998</v>
      </c>
      <c r="D1820">
        <v>516.15505893090631</v>
      </c>
      <c r="E1820">
        <v>512.18069281532348</v>
      </c>
      <c r="F1820">
        <v>424.82033580526939</v>
      </c>
      <c r="G1820">
        <v>600.75434736054115</v>
      </c>
      <c r="H1820">
        <v>-108.96610889185661</v>
      </c>
      <c r="I1820">
        <v>-110.425386867482</v>
      </c>
      <c r="J1820">
        <v>-129.76563351869291</v>
      </c>
      <c r="K1820">
        <v>-87.2940268734299</v>
      </c>
      <c r="L1820">
        <v>1500.6759255147081</v>
      </c>
      <c r="M1820">
        <v>1495.378184584798</v>
      </c>
      <c r="N1820">
        <v>1476.8661873003521</v>
      </c>
      <c r="O1820">
        <v>1539.917286139266</v>
      </c>
      <c r="P1820">
        <v>50.351938421921467</v>
      </c>
      <c r="Q1820">
        <v>50.855039882817763</v>
      </c>
      <c r="R1820">
        <v>41.112227050402772</v>
      </c>
      <c r="S1820">
        <v>58.974112248539548</v>
      </c>
      <c r="T1820">
        <v>53053.851080920293</v>
      </c>
      <c r="U1820">
        <v>53053.94106986549</v>
      </c>
      <c r="V1820">
        <v>53017.398552980048</v>
      </c>
      <c r="W1820">
        <v>53090.436839234972</v>
      </c>
      <c r="X1820">
        <v>3421.4450413887062</v>
      </c>
      <c r="Y1820">
        <v>3433.2701950465598</v>
      </c>
      <c r="Z1820">
        <v>3331.9648367657892</v>
      </c>
      <c r="AA1820">
        <v>3476.9417041775469</v>
      </c>
      <c r="AB1820">
        <v>521.42318230327101</v>
      </c>
      <c r="AC1820">
        <v>515.27966432506514</v>
      </c>
      <c r="AD1820">
        <v>454.72699043947932</v>
      </c>
      <c r="AE1820">
        <v>601.69526630597488</v>
      </c>
      <c r="AF1820">
        <v>68.401220188908113</v>
      </c>
      <c r="AG1820">
        <v>68.160416988075454</v>
      </c>
      <c r="AH1820">
        <v>67.315586755820206</v>
      </c>
      <c r="AI1820">
        <v>70.188996272562861</v>
      </c>
      <c r="AJ1820">
        <v>0.61211427497793569</v>
      </c>
      <c r="AK1820">
        <v>0.61211418743735924</v>
      </c>
      <c r="AL1820">
        <v>0.61206635918233987</v>
      </c>
      <c r="AM1820">
        <v>0.61216139436365569</v>
      </c>
      <c r="AN1820">
        <v>0.95434505150765903</v>
      </c>
      <c r="AO1820">
        <v>0.95434505150765914</v>
      </c>
      <c r="AP1820">
        <v>0.95434505150765914</v>
      </c>
      <c r="AQ1820">
        <v>0.95434505150765914</v>
      </c>
      <c r="AR1820">
        <v>16.371800565165241</v>
      </c>
      <c r="AS1820">
        <v>16.371800565165241</v>
      </c>
      <c r="AT1820">
        <v>16.371800565165241</v>
      </c>
      <c r="AU1820">
        <v>16.371800565165241</v>
      </c>
      <c r="AV1820" t="str">
        <f>VLOOKUP(Sheet1[[#This Row],[NPDES ID2]],Combined_Sheet__Major_Only___2[[NPDES ID2]:[ECHO BFR]],3,FALSE)</f>
        <v>PA</v>
      </c>
      <c r="AW1820" t="s">
        <v>544</v>
      </c>
      <c r="AX1820" t="str">
        <f>VLOOKUP(Sheet1[[#This Row],[NPDES ID2]],Combined_Sheet__Major_Only___2[[NPDES ID2]:[ECHO BFR]],27,FALSE)</f>
        <v>-</v>
      </c>
      <c r="AY1820" t="str">
        <f>VLOOKUP(Sheet1[[#This Row],[NPDES ID2]],Combined_Sheet__Major_Only___2[[NPDES ID2]:[ECHO BFR]],28,FALSE)</f>
        <v>-</v>
      </c>
      <c r="AZ1820" t="str">
        <f>VLOOKUP(Sheet1[[#This Row],[NPDES ID2]],Combined_Sheet__Major_Only___2[[NPDES ID2]:[ECHO BFR]],29,FALSE)</f>
        <v>preliminaryOps, thickening</v>
      </c>
      <c r="BA1820">
        <f>VLOOKUP(Sheet1[[#This Row],[NPDES ID2]],Combined_Sheet__Major_Only___2[[NPDES ID2]:[ECHO BFR]],17,FALSE)</f>
        <v>40.017028000000003</v>
      </c>
      <c r="BB1820">
        <f>VLOOKUP(Sheet1[[#This Row],[NPDES ID2]],Combined_Sheet__Major_Only___2[[NPDES ID2]:[ECHO BFR]],18,FALSE)</f>
        <v>-76.691333</v>
      </c>
      <c r="BC1820" s="2" t="str">
        <f>IF(ISNUMBER(SEARCH("aerobic",$AW1820)),"aerobic","")</f>
        <v>aerobic</v>
      </c>
      <c r="BD1820" s="2" t="str">
        <f>IF(ISNUMBER(SEARCH("anaer",$AW1820)),"anaer","")</f>
        <v/>
      </c>
      <c r="BE1820" s="2" t="str">
        <f>IF(ISNUMBER(SEARCH("thickening",$AZ1820)),"thickening","")</f>
        <v>thickening</v>
      </c>
      <c r="BF1820" s="3" t="str">
        <f>IF(ISNUMBER(SEARCH("airDry",$AW1820)),"airDry","")</f>
        <v/>
      </c>
      <c r="BG1820" s="3" t="str">
        <f>IF(ISNUMBER(SEARCH("heatDry",$AY1820)),"heatDry","")</f>
        <v/>
      </c>
      <c r="BH1820" s="3" t="str">
        <f>IF(AND(ISNUMBER(SEARCH("aerobic",$AW1820)),ISNUMBER(SEARCH("anaer",$AW1820))),"Combined Aer and Anaer.","")</f>
        <v/>
      </c>
    </row>
    <row r="1821" spans="1:60" x14ac:dyDescent="0.25">
      <c r="A1821" s="5">
        <v>2024</v>
      </c>
      <c r="B1821" t="s">
        <v>9524</v>
      </c>
      <c r="C1821">
        <v>1460</v>
      </c>
      <c r="D1821">
        <v>408.38144481613989</v>
      </c>
      <c r="E1821">
        <v>405.48718645767792</v>
      </c>
      <c r="F1821">
        <v>344.29949873830418</v>
      </c>
      <c r="G1821">
        <v>474.37338965557632</v>
      </c>
      <c r="H1821">
        <v>-108.64050298453461</v>
      </c>
      <c r="I1821">
        <v>-110.0135477461257</v>
      </c>
      <c r="J1821">
        <v>-129.46417190624149</v>
      </c>
      <c r="K1821">
        <v>-87.053644855069919</v>
      </c>
      <c r="L1821">
        <v>1023.060521226811</v>
      </c>
      <c r="M1821">
        <v>1019.495177286105</v>
      </c>
      <c r="N1821">
        <v>1007.032684880466</v>
      </c>
      <c r="O1821">
        <v>1049.474299165654</v>
      </c>
      <c r="P1821">
        <v>34.181383044781398</v>
      </c>
      <c r="Q1821">
        <v>34.532485365266893</v>
      </c>
      <c r="R1821">
        <v>27.893516233186212</v>
      </c>
      <c r="S1821">
        <v>40.076043516902317</v>
      </c>
      <c r="T1821">
        <v>53033.698966543277</v>
      </c>
      <c r="U1821">
        <v>53033.788922451793</v>
      </c>
      <c r="V1821">
        <v>52997.259821030813</v>
      </c>
      <c r="W1821">
        <v>53070.271293518723</v>
      </c>
      <c r="X1821">
        <v>3406.3877992734092</v>
      </c>
      <c r="Y1821">
        <v>3418.034003352047</v>
      </c>
      <c r="Z1821">
        <v>3318.3861141876318</v>
      </c>
      <c r="AA1821">
        <v>3460.9430569791002</v>
      </c>
      <c r="AB1821">
        <v>517.18708130262655</v>
      </c>
      <c r="AC1821">
        <v>511.12644794267482</v>
      </c>
      <c r="AD1821">
        <v>451.2736061706147</v>
      </c>
      <c r="AE1821">
        <v>596.36014254879774</v>
      </c>
      <c r="AF1821">
        <v>68.675218188941514</v>
      </c>
      <c r="AG1821">
        <v>68.436339984904606</v>
      </c>
      <c r="AH1821">
        <v>67.599057154281226</v>
      </c>
      <c r="AI1821">
        <v>70.447722317739974</v>
      </c>
      <c r="AJ1821">
        <v>0.61546656249085385</v>
      </c>
      <c r="AK1821">
        <v>0.61546650344074416</v>
      </c>
      <c r="AL1821">
        <v>0.61543405371809001</v>
      </c>
      <c r="AM1821">
        <v>0.61549852999750998</v>
      </c>
      <c r="AN1821">
        <v>0.95432883962734594</v>
      </c>
      <c r="AO1821">
        <v>0.95432883962734572</v>
      </c>
      <c r="AP1821">
        <v>0.95432883962734572</v>
      </c>
      <c r="AQ1821">
        <v>0.95432883962734572</v>
      </c>
      <c r="AR1821">
        <v>16.475441206829089</v>
      </c>
      <c r="AS1821">
        <v>16.475441206829089</v>
      </c>
      <c r="AT1821">
        <v>16.475441206829089</v>
      </c>
      <c r="AU1821">
        <v>16.475441206829089</v>
      </c>
      <c r="AV1821" t="str">
        <f>VLOOKUP(Sheet1[[#This Row],[NPDES ID2]],Combined_Sheet__Major_Only___2[[NPDES ID2]:[ECHO BFR]],3,FALSE)</f>
        <v>CA</v>
      </c>
      <c r="AW1821" t="s">
        <v>12185</v>
      </c>
      <c r="AX1821" t="str">
        <f>VLOOKUP(Sheet1[[#This Row],[NPDES ID2]],Combined_Sheet__Major_Only___2[[NPDES ID2]:[ECHO BFR]],27,FALSE)</f>
        <v>methaneBioCaptureRecover</v>
      </c>
      <c r="AY1821" t="str">
        <f>VLOOKUP(Sheet1[[#This Row],[NPDES ID2]],Combined_Sheet__Major_Only___2[[NPDES ID2]:[ECHO BFR]],28,FALSE)</f>
        <v>-</v>
      </c>
      <c r="AZ1821" t="str">
        <f>VLOOKUP(Sheet1[[#This Row],[NPDES ID2]],Combined_Sheet__Major_Only___2[[NPDES ID2]:[ECHO BFR]],29,FALSE)</f>
        <v>thickening, preliminaryOps</v>
      </c>
      <c r="BA1821">
        <f>VLOOKUP(Sheet1[[#This Row],[NPDES ID2]],Combined_Sheet__Major_Only___2[[NPDES ID2]:[ECHO BFR]],17,FALSE)</f>
        <v>37.641603000000003</v>
      </c>
      <c r="BB1821">
        <f>VLOOKUP(Sheet1[[#This Row],[NPDES ID2]],Combined_Sheet__Major_Only___2[[NPDES ID2]:[ECHO BFR]],18,FALSE)</f>
        <v>-122.39997</v>
      </c>
      <c r="BC1821" s="2" t="str">
        <f>IF(ISNUMBER(SEARCH("aerobic",$AW1821)),"aerobic","")</f>
        <v/>
      </c>
      <c r="BD1821" s="2" t="str">
        <f>IF(ISNUMBER(SEARCH("anaer",$AW1821)),"anaer","")</f>
        <v>anaer</v>
      </c>
      <c r="BE1821" s="2" t="str">
        <f>IF(ISNUMBER(SEARCH("thickening",$AZ1821)),"thickening","")</f>
        <v>thickening</v>
      </c>
      <c r="BF1821" s="3" t="str">
        <f>IF(ISNUMBER(SEARCH("airDry",$AW1821)),"airDry","")</f>
        <v/>
      </c>
      <c r="BG1821" s="3" t="str">
        <f>IF(ISNUMBER(SEARCH("heatDry",$AY1821)),"heatDry","")</f>
        <v/>
      </c>
      <c r="BH1821" s="3" t="str">
        <f>IF(AND(ISNUMBER(SEARCH("aerobic",$AW1821)),ISNUMBER(SEARCH("anaer",$AW1821))),"Combined Aer and Anaer.","")</f>
        <v/>
      </c>
    </row>
    <row r="1822" spans="1:60" x14ac:dyDescent="0.25">
      <c r="A1822" s="5">
        <v>2065</v>
      </c>
      <c r="B1822" t="s">
        <v>9714</v>
      </c>
      <c r="C1822">
        <v>1166.4000000000001</v>
      </c>
      <c r="D1822">
        <v>369.91126162788692</v>
      </c>
      <c r="E1822">
        <v>366.99317088078988</v>
      </c>
      <c r="F1822">
        <v>314.21067468362929</v>
      </c>
      <c r="G1822">
        <v>433.89526963784238</v>
      </c>
      <c r="H1822">
        <v>-108.47352837038611</v>
      </c>
      <c r="I1822">
        <v>-109.80879932576219</v>
      </c>
      <c r="J1822">
        <v>-129.30853636801811</v>
      </c>
      <c r="K1822">
        <v>-86.923919675815995</v>
      </c>
      <c r="L1822">
        <v>818.92527245046472</v>
      </c>
      <c r="M1822">
        <v>816.08923821876704</v>
      </c>
      <c r="N1822">
        <v>806.17463904095916</v>
      </c>
      <c r="O1822">
        <v>839.93754059524554</v>
      </c>
      <c r="P1822">
        <v>27.30476128340301</v>
      </c>
      <c r="Q1822">
        <v>27.59049332732237</v>
      </c>
      <c r="R1822">
        <v>22.275868495255711</v>
      </c>
      <c r="S1822">
        <v>32.029728774287477</v>
      </c>
      <c r="T1822">
        <v>52987.621460489543</v>
      </c>
      <c r="U1822">
        <v>52987.711340860173</v>
      </c>
      <c r="V1822">
        <v>52951.212913696669</v>
      </c>
      <c r="W1822">
        <v>53024.16307691011</v>
      </c>
      <c r="X1822">
        <v>3396.7794194829262</v>
      </c>
      <c r="Y1822">
        <v>3408.3318052181289</v>
      </c>
      <c r="Z1822">
        <v>3309.5495473910019</v>
      </c>
      <c r="AA1822">
        <v>3450.8443678534459</v>
      </c>
      <c r="AB1822">
        <v>514.79769526285293</v>
      </c>
      <c r="AC1822">
        <v>508.78100124547018</v>
      </c>
      <c r="AD1822">
        <v>449.30364025169581</v>
      </c>
      <c r="AE1822">
        <v>593.39207466182609</v>
      </c>
      <c r="AF1822">
        <v>68.808666636131335</v>
      </c>
      <c r="AG1822">
        <v>68.570735899160042</v>
      </c>
      <c r="AH1822">
        <v>67.737113628802419</v>
      </c>
      <c r="AI1822">
        <v>70.573720962377337</v>
      </c>
      <c r="AJ1822">
        <v>0.61709935802801186</v>
      </c>
      <c r="AK1822">
        <v>0.61709931100522653</v>
      </c>
      <c r="AL1822">
        <v>0.61707340701936575</v>
      </c>
      <c r="AM1822">
        <v>0.6171248766400812</v>
      </c>
      <c r="AN1822">
        <v>0.95429172811274843</v>
      </c>
      <c r="AO1822">
        <v>0.95429172811274832</v>
      </c>
      <c r="AP1822">
        <v>0.95429172811274832</v>
      </c>
      <c r="AQ1822">
        <v>0.95429172811274832</v>
      </c>
      <c r="AR1822">
        <v>16.5258890027456</v>
      </c>
      <c r="AS1822">
        <v>16.52588900274559</v>
      </c>
      <c r="AT1822">
        <v>16.52588900274559</v>
      </c>
      <c r="AU1822">
        <v>16.52588900274559</v>
      </c>
      <c r="AV1822" t="str">
        <f>VLOOKUP(Sheet1[[#This Row],[NPDES ID2]],Combined_Sheet__Major_Only___2[[NPDES ID2]:[ECHO BFR]],3,FALSE)</f>
        <v>CA</v>
      </c>
      <c r="AW1822" t="s">
        <v>12185</v>
      </c>
      <c r="AX1822" t="str">
        <f>VLOOKUP(Sheet1[[#This Row],[NPDES ID2]],Combined_Sheet__Major_Only___2[[NPDES ID2]:[ECHO BFR]],27,FALSE)</f>
        <v>methaneBioCaptureRecover</v>
      </c>
      <c r="AY1822" t="str">
        <f>VLOOKUP(Sheet1[[#This Row],[NPDES ID2]],Combined_Sheet__Major_Only___2[[NPDES ID2]:[ECHO BFR]],28,FALSE)</f>
        <v>-</v>
      </c>
      <c r="AZ1822" t="str">
        <f>VLOOKUP(Sheet1[[#This Row],[NPDES ID2]],Combined_Sheet__Major_Only___2[[NPDES ID2]:[ECHO BFR]],29,FALSE)</f>
        <v>thickening, preliminaryOps</v>
      </c>
      <c r="BA1822">
        <f>VLOOKUP(Sheet1[[#This Row],[NPDES ID2]],Combined_Sheet__Major_Only___2[[NPDES ID2]:[ECHO BFR]],17,FALSE)</f>
        <v>39.337778</v>
      </c>
      <c r="BB1822">
        <f>VLOOKUP(Sheet1[[#This Row],[NPDES ID2]],Combined_Sheet__Major_Only___2[[NPDES ID2]:[ECHO BFR]],18,FALSE)</f>
        <v>-120.12861100000001</v>
      </c>
      <c r="BC1822" s="2" t="str">
        <f>IF(ISNUMBER(SEARCH("aerobic",$AW1822)),"aerobic","")</f>
        <v/>
      </c>
      <c r="BD1822" s="2" t="str">
        <f>IF(ISNUMBER(SEARCH("anaer",$AW1822)),"anaer","")</f>
        <v>anaer</v>
      </c>
      <c r="BE1822" s="2" t="str">
        <f>IF(ISNUMBER(SEARCH("thickening",$AZ1822)),"thickening","")</f>
        <v>thickening</v>
      </c>
      <c r="BF1822" s="4" t="str">
        <f>IF(ISNUMBER(SEARCH("airDry",$AW1822)),"airDry","")</f>
        <v/>
      </c>
      <c r="BG1822" s="4" t="str">
        <f>IF(ISNUMBER(SEARCH("heatDry",$AY1822)),"heatDry","")</f>
        <v/>
      </c>
      <c r="BH1822" s="4" t="str">
        <f>IF(AND(ISNUMBER(SEARCH("aerobic",$AW1822)),ISNUMBER(SEARCH("anaer",$AW1822))),"Combined Aer and Anaer.","")</f>
        <v/>
      </c>
    </row>
    <row r="1823" spans="1:60" x14ac:dyDescent="0.25">
      <c r="A1823" s="5">
        <v>2490</v>
      </c>
      <c r="B1823" t="s">
        <v>11582</v>
      </c>
      <c r="C1823">
        <v>187</v>
      </c>
      <c r="D1823">
        <v>611.38112534059462</v>
      </c>
      <c r="E1823">
        <v>607.90879597719709</v>
      </c>
      <c r="F1823">
        <v>444.26955239233979</v>
      </c>
      <c r="G1823">
        <v>776.49246865483224</v>
      </c>
      <c r="H1823">
        <v>-110.5928521651463</v>
      </c>
      <c r="I1823">
        <v>-112.00519253757589</v>
      </c>
      <c r="J1823">
        <v>-131.36038443120981</v>
      </c>
      <c r="K1823">
        <v>-89.041351994052391</v>
      </c>
      <c r="L1823">
        <v>129.18603269712921</v>
      </c>
      <c r="M1823">
        <v>128.71541427142341</v>
      </c>
      <c r="N1823">
        <v>127.06939510132339</v>
      </c>
      <c r="O1823">
        <v>132.67373300269719</v>
      </c>
      <c r="P1823">
        <v>4.3819937907116389</v>
      </c>
      <c r="Q1823">
        <v>4.4227742401517638</v>
      </c>
      <c r="R1823">
        <v>3.5828153922932988</v>
      </c>
      <c r="S1823">
        <v>5.1182092048438266</v>
      </c>
      <c r="T1823">
        <v>52986.465898359093</v>
      </c>
      <c r="U1823">
        <v>52986.555776835332</v>
      </c>
      <c r="V1823">
        <v>52950.058118941117</v>
      </c>
      <c r="W1823">
        <v>53023.006744600083</v>
      </c>
      <c r="X1823">
        <v>3452.144141010795</v>
      </c>
      <c r="Y1823">
        <v>3464.3783370170572</v>
      </c>
      <c r="Z1823">
        <v>3359.0429373581542</v>
      </c>
      <c r="AA1823">
        <v>3509.9553274315081</v>
      </c>
      <c r="AB1823">
        <v>531.10776229489193</v>
      </c>
      <c r="AC1823">
        <v>524.74407940610013</v>
      </c>
      <c r="AD1823">
        <v>462.58183591994572</v>
      </c>
      <c r="AE1823">
        <v>613.97055048158472</v>
      </c>
      <c r="AF1823">
        <v>67.702290929236185</v>
      </c>
      <c r="AG1823">
        <v>67.455713213993718</v>
      </c>
      <c r="AH1823">
        <v>66.592995410918405</v>
      </c>
      <c r="AI1823">
        <v>69.530008938898476</v>
      </c>
      <c r="AJ1823">
        <v>0.60356416385567857</v>
      </c>
      <c r="AK1823">
        <v>0.60356415636352123</v>
      </c>
      <c r="AL1823">
        <v>0.60355999563256546</v>
      </c>
      <c r="AM1823">
        <v>0.60356826246190931</v>
      </c>
      <c r="AN1823">
        <v>0.9542907966304166</v>
      </c>
      <c r="AO1823">
        <v>0.95429079663041649</v>
      </c>
      <c r="AP1823">
        <v>0.95429079663041649</v>
      </c>
      <c r="AQ1823">
        <v>0.95429079663041649</v>
      </c>
      <c r="AR1823">
        <v>16.11030070901095</v>
      </c>
      <c r="AS1823">
        <v>16.11030070901095</v>
      </c>
      <c r="AT1823">
        <v>16.11030070901095</v>
      </c>
      <c r="AU1823">
        <v>16.11030070901095</v>
      </c>
      <c r="AV1823" t="str">
        <f>VLOOKUP(Sheet1[[#This Row],[NPDES ID2]],Combined_Sheet__Major_Only___2[[NPDES ID2]:[ECHO BFR]],3,FALSE)</f>
        <v>WA</v>
      </c>
      <c r="AW1823" t="s">
        <v>41</v>
      </c>
      <c r="AX1823" t="str">
        <f>VLOOKUP(Sheet1[[#This Row],[NPDES ID2]],Combined_Sheet__Major_Only___2[[NPDES ID2]:[ECHO BFR]],27,FALSE)</f>
        <v>-</v>
      </c>
      <c r="AY1823" t="str">
        <f>VLOOKUP(Sheet1[[#This Row],[NPDES ID2]],Combined_Sheet__Major_Only___2[[NPDES ID2]:[ECHO BFR]],28,FALSE)</f>
        <v>-</v>
      </c>
      <c r="AZ1823" t="str">
        <f>VLOOKUP(Sheet1[[#This Row],[NPDES ID2]],Combined_Sheet__Major_Only___2[[NPDES ID2]:[ECHO BFR]],29,FALSE)</f>
        <v>thickening</v>
      </c>
      <c r="BA1823">
        <f>VLOOKUP(Sheet1[[#This Row],[NPDES ID2]],Combined_Sheet__Major_Only___2[[NPDES ID2]:[ECHO BFR]],17,FALSE)</f>
        <v>47.542620999999997</v>
      </c>
      <c r="BB1823">
        <f>VLOOKUP(Sheet1[[#This Row],[NPDES ID2]],Combined_Sheet__Major_Only___2[[NPDES ID2]:[ECHO BFR]],18,FALSE)</f>
        <v>-121.82978199999999</v>
      </c>
      <c r="BC1823" s="2" t="str">
        <f>IF(ISNUMBER(SEARCH("aerobic",$AW1823)),"aerobic","")</f>
        <v>aerobic</v>
      </c>
      <c r="BD1823" s="2" t="str">
        <f>IF(ISNUMBER(SEARCH("anaer",$AW1823)),"anaer","")</f>
        <v/>
      </c>
      <c r="BE1823" s="2" t="str">
        <f>IF(ISNUMBER(SEARCH("thickening",$AZ1823)),"thickening","")</f>
        <v>thickening</v>
      </c>
      <c r="BF1823" s="3" t="str">
        <f>IF(ISNUMBER(SEARCH("airDry",$AW1823)),"airDry","")</f>
        <v/>
      </c>
      <c r="BG1823" s="3" t="str">
        <f>IF(ISNUMBER(SEARCH("heatDry",$AY1823)),"heatDry","")</f>
        <v/>
      </c>
      <c r="BH1823" s="3" t="str">
        <f>IF(AND(ISNUMBER(SEARCH("aerobic",$AW1823)),ISNUMBER(SEARCH("anaer",$AW1823))),"Combined Aer and Anaer.","")</f>
        <v/>
      </c>
    </row>
    <row r="1824" spans="1:60" x14ac:dyDescent="0.25">
      <c r="A1824" s="5">
        <v>1122</v>
      </c>
      <c r="B1824" t="s">
        <v>5399</v>
      </c>
      <c r="C1824">
        <v>323</v>
      </c>
      <c r="D1824">
        <v>430.92802254709329</v>
      </c>
      <c r="E1824">
        <v>429.07808332198232</v>
      </c>
      <c r="F1824">
        <v>331.89394761255511</v>
      </c>
      <c r="G1824">
        <v>531.79199051435069</v>
      </c>
      <c r="H1824">
        <v>-111.4690132679501</v>
      </c>
      <c r="I1824">
        <v>-112.83926746666749</v>
      </c>
      <c r="J1824">
        <v>-132.20057057536491</v>
      </c>
      <c r="K1824">
        <v>-89.863593623250082</v>
      </c>
      <c r="L1824">
        <v>221.4577131951456</v>
      </c>
      <c r="M1824">
        <v>220.6320077335383</v>
      </c>
      <c r="N1824">
        <v>217.74422997471839</v>
      </c>
      <c r="O1824">
        <v>227.57671642532381</v>
      </c>
      <c r="P1824">
        <v>7.5722281687191773</v>
      </c>
      <c r="Q1824">
        <v>7.6388114183173368</v>
      </c>
      <c r="R1824">
        <v>6.1975227715531833</v>
      </c>
      <c r="S1824">
        <v>8.8270407027813338</v>
      </c>
      <c r="T1824">
        <v>52960.716932195937</v>
      </c>
      <c r="U1824">
        <v>52960.806768460228</v>
      </c>
      <c r="V1824">
        <v>52924.326251910781</v>
      </c>
      <c r="W1824">
        <v>52997.240616808493</v>
      </c>
      <c r="X1824">
        <v>3476.7024015281968</v>
      </c>
      <c r="Y1824">
        <v>3489.2617123873029</v>
      </c>
      <c r="Z1824">
        <v>3380.8234460281528</v>
      </c>
      <c r="AA1824">
        <v>3536.288802817603</v>
      </c>
      <c r="AB1824">
        <v>538.75771892034845</v>
      </c>
      <c r="AC1824">
        <v>532.22784843894931</v>
      </c>
      <c r="AD1824">
        <v>468.76810674247838</v>
      </c>
      <c r="AE1824">
        <v>623.65133012071522</v>
      </c>
      <c r="AF1824">
        <v>67.192404915104589</v>
      </c>
      <c r="AG1824">
        <v>66.941979147676477</v>
      </c>
      <c r="AH1824">
        <v>66.065641017705588</v>
      </c>
      <c r="AI1824">
        <v>69.048839801170018</v>
      </c>
      <c r="AJ1824">
        <v>0.59732773489882796</v>
      </c>
      <c r="AK1824">
        <v>0.59732772193892747</v>
      </c>
      <c r="AL1824">
        <v>0.59732053325943513</v>
      </c>
      <c r="AM1824">
        <v>0.59733481629976592</v>
      </c>
      <c r="AN1824">
        <v>0.95427003089944795</v>
      </c>
      <c r="AO1824">
        <v>0.95427003089944773</v>
      </c>
      <c r="AP1824">
        <v>0.95427003089944773</v>
      </c>
      <c r="AQ1824">
        <v>0.95427003089944773</v>
      </c>
      <c r="AR1824">
        <v>15.91836890722163</v>
      </c>
      <c r="AS1824">
        <v>15.91836890722163</v>
      </c>
      <c r="AT1824">
        <v>15.91836890722163</v>
      </c>
      <c r="AU1824">
        <v>15.91836890722163</v>
      </c>
      <c r="AV1824" t="str">
        <f>VLOOKUP(Sheet1[[#This Row],[NPDES ID2]],Combined_Sheet__Major_Only___2[[NPDES ID2]:[ECHO BFR]],3,FALSE)</f>
        <v>GA</v>
      </c>
      <c r="AW1824" t="s">
        <v>41</v>
      </c>
      <c r="AX1824" t="str">
        <f>VLOOKUP(Sheet1[[#This Row],[NPDES ID2]],Combined_Sheet__Major_Only___2[[NPDES ID2]:[ECHO BFR]],27,FALSE)</f>
        <v>-</v>
      </c>
      <c r="AY1824" t="str">
        <f>VLOOKUP(Sheet1[[#This Row],[NPDES ID2]],Combined_Sheet__Major_Only___2[[NPDES ID2]:[ECHO BFR]],28,FALSE)</f>
        <v>-</v>
      </c>
      <c r="AZ1824" t="str">
        <f>VLOOKUP(Sheet1[[#This Row],[NPDES ID2]],Combined_Sheet__Major_Only___2[[NPDES ID2]:[ECHO BFR]],29,FALSE)</f>
        <v>thickening</v>
      </c>
      <c r="BA1824">
        <f>VLOOKUP(Sheet1[[#This Row],[NPDES ID2]],Combined_Sheet__Major_Only___2[[NPDES ID2]:[ECHO BFR]],17,FALSE)</f>
        <v>33.003754999999998</v>
      </c>
      <c r="BB1824">
        <f>VLOOKUP(Sheet1[[#This Row],[NPDES ID2]],Combined_Sheet__Major_Only___2[[NPDES ID2]:[ECHO BFR]],18,FALSE)</f>
        <v>-82.461841000000007</v>
      </c>
      <c r="BC1824" s="2" t="str">
        <f>IF(ISNUMBER(SEARCH("aerobic",$AW1824)),"aerobic","")</f>
        <v>aerobic</v>
      </c>
      <c r="BD1824" s="2" t="str">
        <f>IF(ISNUMBER(SEARCH("anaer",$AW1824)),"anaer","")</f>
        <v/>
      </c>
      <c r="BE1824" s="2" t="str">
        <f>IF(ISNUMBER(SEARCH("thickening",$AZ1824)),"thickening","")</f>
        <v>thickening</v>
      </c>
      <c r="BF1824" s="3" t="str">
        <f>IF(ISNUMBER(SEARCH("airDry",$AW1824)),"airDry","")</f>
        <v/>
      </c>
      <c r="BG1824" s="3" t="str">
        <f>IF(ISNUMBER(SEARCH("heatDry",$AY1824)),"heatDry","")</f>
        <v/>
      </c>
      <c r="BH1824" s="3" t="str">
        <f>IF(AND(ISNUMBER(SEARCH("aerobic",$AW1824)),ISNUMBER(SEARCH("anaer",$AW1824))),"Combined Aer and Anaer.","")</f>
        <v/>
      </c>
    </row>
    <row r="1825" spans="1:60" x14ac:dyDescent="0.25">
      <c r="A1825" s="5">
        <v>251</v>
      </c>
      <c r="B1825" t="s">
        <v>1300</v>
      </c>
      <c r="C1825">
        <v>1944.53</v>
      </c>
      <c r="D1825">
        <v>491.28408396194021</v>
      </c>
      <c r="E1825">
        <v>488.9307202697517</v>
      </c>
      <c r="F1825">
        <v>408.67209311754692</v>
      </c>
      <c r="G1825">
        <v>570.1897772554513</v>
      </c>
      <c r="H1825">
        <v>-111.01081149817659</v>
      </c>
      <c r="I1825">
        <v>-112.4148071555836</v>
      </c>
      <c r="J1825">
        <v>-131.73262230961939</v>
      </c>
      <c r="K1825">
        <v>-89.257689989288735</v>
      </c>
      <c r="L1825">
        <v>1334.3239303715909</v>
      </c>
      <c r="M1825">
        <v>1329.3597865403401</v>
      </c>
      <c r="N1825">
        <v>1312.0115943935091</v>
      </c>
      <c r="O1825">
        <v>1371.096428989855</v>
      </c>
      <c r="P1825">
        <v>45.581003667137438</v>
      </c>
      <c r="Q1825">
        <v>45.983946281547382</v>
      </c>
      <c r="R1825">
        <v>37.302125953646083</v>
      </c>
      <c r="S1825">
        <v>53.149393519039833</v>
      </c>
      <c r="T1825">
        <v>52950.579112167063</v>
      </c>
      <c r="U1825">
        <v>52950.668931811757</v>
      </c>
      <c r="V1825">
        <v>52914.195164110693</v>
      </c>
      <c r="W1825">
        <v>52987.096039945209</v>
      </c>
      <c r="X1825">
        <v>3473.1660630671131</v>
      </c>
      <c r="Y1825">
        <v>3485.697657598826</v>
      </c>
      <c r="Z1825">
        <v>3377.6239989082078</v>
      </c>
      <c r="AA1825">
        <v>3532.535873079531</v>
      </c>
      <c r="AB1825">
        <v>537.81769937602292</v>
      </c>
      <c r="AC1825">
        <v>531.31555894214944</v>
      </c>
      <c r="AD1825">
        <v>467.98128642355141</v>
      </c>
      <c r="AE1825">
        <v>622.49744662748503</v>
      </c>
      <c r="AF1825">
        <v>67.252386863877362</v>
      </c>
      <c r="AG1825">
        <v>67.002794036155478</v>
      </c>
      <c r="AH1825">
        <v>66.127459094003441</v>
      </c>
      <c r="AI1825">
        <v>69.105008173751727</v>
      </c>
      <c r="AJ1825">
        <v>0.5980613561730691</v>
      </c>
      <c r="AK1825">
        <v>0.5980612770719631</v>
      </c>
      <c r="AL1825">
        <v>0.59801800293835083</v>
      </c>
      <c r="AM1825">
        <v>0.59810398854826474</v>
      </c>
      <c r="AN1825">
        <v>0.95426184988900631</v>
      </c>
      <c r="AO1825">
        <v>0.95426184988900642</v>
      </c>
      <c r="AP1825">
        <v>0.95426184988900642</v>
      </c>
      <c r="AQ1825">
        <v>0.95426184988900642</v>
      </c>
      <c r="AR1825">
        <v>15.939698770854861</v>
      </c>
      <c r="AS1825">
        <v>15.939698770854861</v>
      </c>
      <c r="AT1825">
        <v>15.939698770854861</v>
      </c>
      <c r="AU1825">
        <v>15.939698770854861</v>
      </c>
      <c r="AV1825" t="str">
        <f>VLOOKUP(Sheet1[[#This Row],[NPDES ID2]],Combined_Sheet__Major_Only___2[[NPDES ID2]:[ECHO BFR]],3,FALSE)</f>
        <v>TX</v>
      </c>
      <c r="AW1825" t="s">
        <v>12185</v>
      </c>
      <c r="AX1825" t="str">
        <f>VLOOKUP(Sheet1[[#This Row],[NPDES ID2]],Combined_Sheet__Major_Only___2[[NPDES ID2]:[ECHO BFR]],27,FALSE)</f>
        <v>-</v>
      </c>
      <c r="AY1825" t="str">
        <f>VLOOKUP(Sheet1[[#This Row],[NPDES ID2]],Combined_Sheet__Major_Only___2[[NPDES ID2]:[ECHO BFR]],28,FALSE)</f>
        <v>-</v>
      </c>
      <c r="AZ1825" t="str">
        <f>VLOOKUP(Sheet1[[#This Row],[NPDES ID2]],Combined_Sheet__Major_Only___2[[NPDES ID2]:[ECHO BFR]],29,FALSE)</f>
        <v>thickening, preliminaryOps</v>
      </c>
      <c r="BA1825">
        <f>VLOOKUP(Sheet1[[#This Row],[NPDES ID2]],Combined_Sheet__Major_Only___2[[NPDES ID2]:[ECHO BFR]],17,FALSE)</f>
        <v>32.462466999999997</v>
      </c>
      <c r="BB1825">
        <f>VLOOKUP(Sheet1[[#This Row],[NPDES ID2]],Combined_Sheet__Major_Only___2[[NPDES ID2]:[ECHO BFR]],18,FALSE)</f>
        <v>-94.758066999999997</v>
      </c>
      <c r="BC1825" s="2" t="str">
        <f>IF(ISNUMBER(SEARCH("aerobic",$AW1825)),"aerobic","")</f>
        <v/>
      </c>
      <c r="BD1825" s="2" t="str">
        <f>IF(ISNUMBER(SEARCH("anaer",$AW1825)),"anaer","")</f>
        <v>anaer</v>
      </c>
      <c r="BE1825" s="2" t="str">
        <f>IF(ISNUMBER(SEARCH("thickening",$AZ1825)),"thickening","")</f>
        <v>thickening</v>
      </c>
      <c r="BF1825" s="4" t="str">
        <f>IF(ISNUMBER(SEARCH("airDry",$AW1825)),"airDry","")</f>
        <v/>
      </c>
      <c r="BG1825" s="4" t="str">
        <f>IF(ISNUMBER(SEARCH("heatDry",$AY1825)),"heatDry","")</f>
        <v/>
      </c>
      <c r="BH1825" s="4" t="str">
        <f>IF(AND(ISNUMBER(SEARCH("aerobic",$AW1825)),ISNUMBER(SEARCH("anaer",$AW1825))),"Combined Aer and Anaer.","")</f>
        <v/>
      </c>
    </row>
    <row r="1826" spans="1:60" x14ac:dyDescent="0.25">
      <c r="A1826" s="5">
        <v>2410</v>
      </c>
      <c r="B1826" t="s">
        <v>11238</v>
      </c>
      <c r="C1826">
        <v>265.60000000000002</v>
      </c>
      <c r="D1826">
        <v>476.4196887871372</v>
      </c>
      <c r="E1826">
        <v>473.7175422623867</v>
      </c>
      <c r="F1826">
        <v>357.92279395701081</v>
      </c>
      <c r="G1826">
        <v>592.50561051498289</v>
      </c>
      <c r="H1826">
        <v>-109.90394586926411</v>
      </c>
      <c r="I1826">
        <v>-111.3015136524761</v>
      </c>
      <c r="J1826">
        <v>-130.6969219439346</v>
      </c>
      <c r="K1826">
        <v>-88.3760901221399</v>
      </c>
      <c r="L1826">
        <v>184.5245351895104</v>
      </c>
      <c r="M1826">
        <v>183.86400187652751</v>
      </c>
      <c r="N1826">
        <v>181.55382889263191</v>
      </c>
      <c r="O1826">
        <v>189.41957528038429</v>
      </c>
      <c r="P1826">
        <v>6.2217252760997699</v>
      </c>
      <c r="Q1826">
        <v>6.2820173976481826</v>
      </c>
      <c r="R1826">
        <v>5.0831315187071198</v>
      </c>
      <c r="S1826">
        <v>7.2778311941535128</v>
      </c>
      <c r="T1826">
        <v>52918.933483143926</v>
      </c>
      <c r="U1826">
        <v>52919.023250909871</v>
      </c>
      <c r="V1826">
        <v>52882.570550021133</v>
      </c>
      <c r="W1826">
        <v>52955.429319180999</v>
      </c>
      <c r="X1826">
        <v>3428.309508086249</v>
      </c>
      <c r="Y1826">
        <v>3440.2859827007778</v>
      </c>
      <c r="Z1826">
        <v>3337.399752684008</v>
      </c>
      <c r="AA1826">
        <v>3484.7238180447539</v>
      </c>
      <c r="AB1826">
        <v>524.64855694592927</v>
      </c>
      <c r="AC1826">
        <v>518.41598297712608</v>
      </c>
      <c r="AD1826">
        <v>457.29403967546909</v>
      </c>
      <c r="AE1826">
        <v>605.87413021757266</v>
      </c>
      <c r="AF1826">
        <v>68.085842913486417</v>
      </c>
      <c r="AG1826">
        <v>67.842202131162978</v>
      </c>
      <c r="AH1826">
        <v>66.98966519646315</v>
      </c>
      <c r="AI1826">
        <v>69.891908448378061</v>
      </c>
      <c r="AJ1826">
        <v>0.60825599244107298</v>
      </c>
      <c r="AK1826">
        <v>0.60825598180601992</v>
      </c>
      <c r="AL1826">
        <v>0.60825007951413201</v>
      </c>
      <c r="AM1826">
        <v>0.60826180663025353</v>
      </c>
      <c r="AN1826">
        <v>0.95423629368275953</v>
      </c>
      <c r="AO1826">
        <v>0.95423629368275975</v>
      </c>
      <c r="AP1826">
        <v>0.95423629368275975</v>
      </c>
      <c r="AQ1826">
        <v>0.95423629368275975</v>
      </c>
      <c r="AR1826">
        <v>16.254558368470651</v>
      </c>
      <c r="AS1826">
        <v>16.254558368470651</v>
      </c>
      <c r="AT1826">
        <v>16.254558368470651</v>
      </c>
      <c r="AU1826">
        <v>16.254558368470651</v>
      </c>
      <c r="AV1826" t="str">
        <f>VLOOKUP(Sheet1[[#This Row],[NPDES ID2]],Combined_Sheet__Major_Only___2[[NPDES ID2]:[ECHO BFR]],3,FALSE)</f>
        <v>IL</v>
      </c>
      <c r="AW1826" t="s">
        <v>41</v>
      </c>
      <c r="AX1826" t="str">
        <f>VLOOKUP(Sheet1[[#This Row],[NPDES ID2]],Combined_Sheet__Major_Only___2[[NPDES ID2]:[ECHO BFR]],27,FALSE)</f>
        <v>-</v>
      </c>
      <c r="AY1826" t="str">
        <f>VLOOKUP(Sheet1[[#This Row],[NPDES ID2]],Combined_Sheet__Major_Only___2[[NPDES ID2]:[ECHO BFR]],28,FALSE)</f>
        <v>-</v>
      </c>
      <c r="AZ1826" t="str">
        <f>VLOOKUP(Sheet1[[#This Row],[NPDES ID2]],Combined_Sheet__Major_Only___2[[NPDES ID2]:[ECHO BFR]],29,FALSE)</f>
        <v>thickening</v>
      </c>
      <c r="BA1826">
        <f>VLOOKUP(Sheet1[[#This Row],[NPDES ID2]],Combined_Sheet__Major_Only___2[[NPDES ID2]:[ECHO BFR]],17,FALSE)</f>
        <v>42.16</v>
      </c>
      <c r="BB1826">
        <f>VLOOKUP(Sheet1[[#This Row],[NPDES ID2]],Combined_Sheet__Major_Only___2[[NPDES ID2]:[ECHO BFR]],18,FALSE)</f>
        <v>-87.854699999999994</v>
      </c>
      <c r="BC1826" s="2" t="str">
        <f>IF(ISNUMBER(SEARCH("aerobic",$AW1826)),"aerobic","")</f>
        <v>aerobic</v>
      </c>
      <c r="BD1826" s="2" t="str">
        <f>IF(ISNUMBER(SEARCH("anaer",$AW1826)),"anaer","")</f>
        <v/>
      </c>
      <c r="BE1826" s="2" t="str">
        <f>IF(ISNUMBER(SEARCH("thickening",$AZ1826)),"thickening","")</f>
        <v>thickening</v>
      </c>
      <c r="BF1826" s="3" t="str">
        <f>IF(ISNUMBER(SEARCH("airDry",$AW1826)),"airDry","")</f>
        <v/>
      </c>
      <c r="BG1826" s="3" t="str">
        <f>IF(ISNUMBER(SEARCH("heatDry",$AY1826)),"heatDry","")</f>
        <v/>
      </c>
      <c r="BH1826" s="3" t="str">
        <f>IF(AND(ISNUMBER(SEARCH("aerobic",$AW1826)),ISNUMBER(SEARCH("anaer",$AW1826))),"Combined Aer and Anaer.","")</f>
        <v/>
      </c>
    </row>
    <row r="1827" spans="1:60" x14ac:dyDescent="0.25">
      <c r="A1827" s="5">
        <v>1115</v>
      </c>
      <c r="B1827" t="s">
        <v>5365</v>
      </c>
      <c r="C1827">
        <v>327.8</v>
      </c>
      <c r="D1827">
        <v>410.11138925203261</v>
      </c>
      <c r="E1827">
        <v>408.27955665356671</v>
      </c>
      <c r="F1827">
        <v>316.69166452045312</v>
      </c>
      <c r="G1827">
        <v>505.24907722533487</v>
      </c>
      <c r="H1827">
        <v>-106.5639681566787</v>
      </c>
      <c r="I1827">
        <v>-107.9429486890545</v>
      </c>
      <c r="J1827">
        <v>-127.4885306862122</v>
      </c>
      <c r="K1827">
        <v>-85.18717753853079</v>
      </c>
      <c r="L1827">
        <v>234.30528221748341</v>
      </c>
      <c r="M1827">
        <v>233.54004679570261</v>
      </c>
      <c r="N1827">
        <v>230.8637720901429</v>
      </c>
      <c r="O1827">
        <v>239.97614291144021</v>
      </c>
      <c r="P1827">
        <v>7.6654436240288382</v>
      </c>
      <c r="Q1827">
        <v>7.7615017775385109</v>
      </c>
      <c r="R1827">
        <v>6.2380274877352608</v>
      </c>
      <c r="S1827">
        <v>9.0340695391745616</v>
      </c>
      <c r="T1827">
        <v>52917.080815695743</v>
      </c>
      <c r="U1827">
        <v>52917.170580424478</v>
      </c>
      <c r="V1827">
        <v>52880.719112875027</v>
      </c>
      <c r="W1827">
        <v>52953.575416934087</v>
      </c>
      <c r="X1827">
        <v>3331.9921898766111</v>
      </c>
      <c r="Y1827">
        <v>3342.746258540486</v>
      </c>
      <c r="Z1827">
        <v>3251.1027221314289</v>
      </c>
      <c r="AA1827">
        <v>3382.0238679563322</v>
      </c>
      <c r="AB1827">
        <v>496.87294710283589</v>
      </c>
      <c r="AC1827">
        <v>491.20982188723082</v>
      </c>
      <c r="AD1827">
        <v>434.62847271813752</v>
      </c>
      <c r="AE1827">
        <v>570.94170384840982</v>
      </c>
      <c r="AF1827">
        <v>70.049453470910606</v>
      </c>
      <c r="AG1827">
        <v>69.820774257113555</v>
      </c>
      <c r="AH1827">
        <v>69.020499905785812</v>
      </c>
      <c r="AI1827">
        <v>71.744723084731774</v>
      </c>
      <c r="AJ1827">
        <v>0.63228372585584969</v>
      </c>
      <c r="AK1827">
        <v>0.63228371278856932</v>
      </c>
      <c r="AL1827">
        <v>0.63227646359457002</v>
      </c>
      <c r="AM1827">
        <v>0.63229086686184199</v>
      </c>
      <c r="AN1827">
        <v>0.95423479663062893</v>
      </c>
      <c r="AO1827">
        <v>0.95423479663062871</v>
      </c>
      <c r="AP1827">
        <v>0.95423479663062871</v>
      </c>
      <c r="AQ1827">
        <v>0.95423479663062871</v>
      </c>
      <c r="AR1827">
        <v>16.993588184874369</v>
      </c>
      <c r="AS1827">
        <v>16.993588184874369</v>
      </c>
      <c r="AT1827">
        <v>16.993588184874369</v>
      </c>
      <c r="AU1827">
        <v>16.993588184874369</v>
      </c>
      <c r="AV1827" t="str">
        <f>VLOOKUP(Sheet1[[#This Row],[NPDES ID2]],Combined_Sheet__Major_Only___2[[NPDES ID2]:[ECHO BFR]],3,FALSE)</f>
        <v>TX</v>
      </c>
      <c r="AW1827" t="s">
        <v>12185</v>
      </c>
      <c r="AX1827" t="str">
        <f>VLOOKUP(Sheet1[[#This Row],[NPDES ID2]],Combined_Sheet__Major_Only___2[[NPDES ID2]:[ECHO BFR]],27,FALSE)</f>
        <v>-</v>
      </c>
      <c r="AY1827" t="str">
        <f>VLOOKUP(Sheet1[[#This Row],[NPDES ID2]],Combined_Sheet__Major_Only___2[[NPDES ID2]:[ECHO BFR]],28,FALSE)</f>
        <v>-</v>
      </c>
      <c r="AZ1827" t="str">
        <f>VLOOKUP(Sheet1[[#This Row],[NPDES ID2]],Combined_Sheet__Major_Only___2[[NPDES ID2]:[ECHO BFR]],29,FALSE)</f>
        <v>thickening</v>
      </c>
      <c r="BA1827">
        <f>VLOOKUP(Sheet1[[#This Row],[NPDES ID2]],Combined_Sheet__Major_Only___2[[NPDES ID2]:[ECHO BFR]],17,FALSE)</f>
        <v>31.078267</v>
      </c>
      <c r="BB1827">
        <f>VLOOKUP(Sheet1[[#This Row],[NPDES ID2]],Combined_Sheet__Major_Only___2[[NPDES ID2]:[ECHO BFR]],18,FALSE)</f>
        <v>-97.318673000000004</v>
      </c>
      <c r="BC1827" s="2" t="str">
        <f>IF(ISNUMBER(SEARCH("aerobic",$AW1827)),"aerobic","")</f>
        <v/>
      </c>
      <c r="BD1827" s="2" t="str">
        <f>IF(ISNUMBER(SEARCH("anaer",$AW1827)),"anaer","")</f>
        <v>anaer</v>
      </c>
      <c r="BE1827" s="2" t="str">
        <f>IF(ISNUMBER(SEARCH("thickening",$AZ1827)),"thickening","")</f>
        <v>thickening</v>
      </c>
      <c r="BF1827" s="4" t="str">
        <f>IF(ISNUMBER(SEARCH("airDry",$AW1827)),"airDry","")</f>
        <v/>
      </c>
      <c r="BG1827" s="4" t="str">
        <f>IF(ISNUMBER(SEARCH("heatDry",$AY1827)),"heatDry","")</f>
        <v/>
      </c>
      <c r="BH1827" s="4" t="str">
        <f>IF(AND(ISNUMBER(SEARCH("aerobic",$AW1827)),ISNUMBER(SEARCH("anaer",$AW1827))),"Combined Aer and Anaer.","")</f>
        <v/>
      </c>
    </row>
    <row r="1828" spans="1:60" x14ac:dyDescent="0.25">
      <c r="A1828" s="5">
        <v>2157</v>
      </c>
      <c r="B1828" t="s">
        <v>10129</v>
      </c>
      <c r="C1828">
        <v>773.91</v>
      </c>
      <c r="D1828">
        <v>339.77229554800942</v>
      </c>
      <c r="E1828">
        <v>331.1134354014784</v>
      </c>
      <c r="F1828">
        <v>286.2661467423751</v>
      </c>
      <c r="G1828">
        <v>402.95265526129572</v>
      </c>
      <c r="H1828">
        <v>-109.1004378197667</v>
      </c>
      <c r="I1828">
        <v>-110.4455044493838</v>
      </c>
      <c r="J1828">
        <v>-129.9167715277585</v>
      </c>
      <c r="K1828">
        <v>-87.559448238623958</v>
      </c>
      <c r="L1828">
        <v>540.84400524858813</v>
      </c>
      <c r="M1828">
        <v>538.94328854160528</v>
      </c>
      <c r="N1828">
        <v>532.29725347475699</v>
      </c>
      <c r="O1828">
        <v>554.92789785053401</v>
      </c>
      <c r="P1828">
        <v>18.122178651540711</v>
      </c>
      <c r="Q1828">
        <v>18.305044325150281</v>
      </c>
      <c r="R1828">
        <v>14.793909850036821</v>
      </c>
      <c r="S1828">
        <v>21.231689010557339</v>
      </c>
      <c r="T1828">
        <v>52913.162457188308</v>
      </c>
      <c r="U1828">
        <v>52913.252215493441</v>
      </c>
      <c r="V1828">
        <v>52876.803356434502</v>
      </c>
      <c r="W1828">
        <v>52949.654446849483</v>
      </c>
      <c r="X1828">
        <v>3407.8004119720972</v>
      </c>
      <c r="Y1828">
        <v>3419.528999896329</v>
      </c>
      <c r="Z1828">
        <v>3319.0328577739901</v>
      </c>
      <c r="AA1828">
        <v>3462.848010422922</v>
      </c>
      <c r="AB1828">
        <v>518.67264354769111</v>
      </c>
      <c r="AC1828">
        <v>512.56723495516258</v>
      </c>
      <c r="AD1828">
        <v>452.42297952992863</v>
      </c>
      <c r="AE1828">
        <v>598.34562254985258</v>
      </c>
      <c r="AF1828">
        <v>68.489058058586338</v>
      </c>
      <c r="AG1828">
        <v>68.248603713389272</v>
      </c>
      <c r="AH1828">
        <v>67.406615466400737</v>
      </c>
      <c r="AI1828">
        <v>70.272245672098521</v>
      </c>
      <c r="AJ1828">
        <v>0.61318889941870369</v>
      </c>
      <c r="AK1828">
        <v>0.6131888683224852</v>
      </c>
      <c r="AL1828">
        <v>0.61317168306416969</v>
      </c>
      <c r="AM1828">
        <v>0.61320582864141848</v>
      </c>
      <c r="AN1828">
        <v>0.95423163006949541</v>
      </c>
      <c r="AO1828">
        <v>0.95423163006949518</v>
      </c>
      <c r="AP1828">
        <v>0.95423163006949518</v>
      </c>
      <c r="AQ1828">
        <v>0.95423163006949518</v>
      </c>
      <c r="AR1828">
        <v>16.405904670464739</v>
      </c>
      <c r="AS1828">
        <v>16.40590467046475</v>
      </c>
      <c r="AT1828">
        <v>16.40590467046475</v>
      </c>
      <c r="AU1828">
        <v>16.40590467046475</v>
      </c>
      <c r="AV1828" t="str">
        <f>VLOOKUP(Sheet1[[#This Row],[NPDES ID2]],Combined_Sheet__Major_Only___2[[NPDES ID2]:[ECHO BFR]],3,FALSE)</f>
        <v>TX</v>
      </c>
      <c r="AW1828" t="s">
        <v>41</v>
      </c>
      <c r="AX1828" t="str">
        <f>VLOOKUP(Sheet1[[#This Row],[NPDES ID2]],Combined_Sheet__Major_Only___2[[NPDES ID2]:[ECHO BFR]],27,FALSE)</f>
        <v>other</v>
      </c>
      <c r="AY1828" t="str">
        <f>VLOOKUP(Sheet1[[#This Row],[NPDES ID2]],Combined_Sheet__Major_Only___2[[NPDES ID2]:[ECHO BFR]],28,FALSE)</f>
        <v>highTempCompost</v>
      </c>
      <c r="AZ1828" t="str">
        <f>VLOOKUP(Sheet1[[#This Row],[NPDES ID2]],Combined_Sheet__Major_Only___2[[NPDES ID2]:[ECHO BFR]],29,FALSE)</f>
        <v>thickening</v>
      </c>
      <c r="BA1828">
        <f>VLOOKUP(Sheet1[[#This Row],[NPDES ID2]],Combined_Sheet__Major_Only___2[[NPDES ID2]:[ECHO BFR]],17,FALSE)</f>
        <v>30.641197999999999</v>
      </c>
      <c r="BB1828">
        <f>VLOOKUP(Sheet1[[#This Row],[NPDES ID2]],Combined_Sheet__Major_Only___2[[NPDES ID2]:[ECHO BFR]],18,FALSE)</f>
        <v>-96.320498000000001</v>
      </c>
      <c r="BC1828" s="2" t="str">
        <f>IF(ISNUMBER(SEARCH("aerobic",$AW1828)),"aerobic","")</f>
        <v>aerobic</v>
      </c>
      <c r="BD1828" s="2" t="str">
        <f>IF(ISNUMBER(SEARCH("anaer",$AW1828)),"anaer","")</f>
        <v/>
      </c>
      <c r="BE1828" s="2" t="str">
        <f>IF(ISNUMBER(SEARCH("thickening",$AZ1828)),"thickening","")</f>
        <v>thickening</v>
      </c>
      <c r="BF1828" s="4" t="str">
        <f>IF(ISNUMBER(SEARCH("airDry",$AW1828)),"airDry","")</f>
        <v/>
      </c>
      <c r="BG1828" s="4" t="str">
        <f>IF(ISNUMBER(SEARCH("heatDry",$AY1828)),"heatDry","")</f>
        <v/>
      </c>
      <c r="BH1828" s="4" t="str">
        <f>IF(AND(ISNUMBER(SEARCH("aerobic",$AW1828)),ISNUMBER(SEARCH("anaer",$AW1828))),"Combined Aer and Anaer.","")</f>
        <v/>
      </c>
    </row>
    <row r="1829" spans="1:60" x14ac:dyDescent="0.25">
      <c r="A1829" s="5">
        <v>799</v>
      </c>
      <c r="B1829" t="s">
        <v>3913</v>
      </c>
      <c r="C1829">
        <v>1402.88</v>
      </c>
      <c r="D1829">
        <v>399.72690516964713</v>
      </c>
      <c r="E1829">
        <v>397.40618660706201</v>
      </c>
      <c r="F1829">
        <v>336.48716172441863</v>
      </c>
      <c r="G1829">
        <v>464.4003385453214</v>
      </c>
      <c r="H1829">
        <v>-108.4210723617016</v>
      </c>
      <c r="I1829">
        <v>-109.77716850961281</v>
      </c>
      <c r="J1829">
        <v>-129.25446540508409</v>
      </c>
      <c r="K1829">
        <v>-86.850886759761721</v>
      </c>
      <c r="L1829">
        <v>984.98571950200585</v>
      </c>
      <c r="M1829">
        <v>981.57475478515516</v>
      </c>
      <c r="N1829">
        <v>969.6515656500527</v>
      </c>
      <c r="O1829">
        <v>1010.256149021517</v>
      </c>
      <c r="P1829">
        <v>32.840236984289007</v>
      </c>
      <c r="Q1829">
        <v>33.184164103807291</v>
      </c>
      <c r="R1829">
        <v>26.791759594766781</v>
      </c>
      <c r="S1829">
        <v>38.523762793155562</v>
      </c>
      <c r="T1829">
        <v>52903.533692147779</v>
      </c>
      <c r="U1829">
        <v>52903.623434667847</v>
      </c>
      <c r="V1829">
        <v>52867.180985574269</v>
      </c>
      <c r="W1829">
        <v>52940.019264258553</v>
      </c>
      <c r="X1829">
        <v>3391.2900441562551</v>
      </c>
      <c r="Y1829">
        <v>3402.8244244670232</v>
      </c>
      <c r="Z1829">
        <v>3304.2099518496339</v>
      </c>
      <c r="AA1829">
        <v>3445.2617065856748</v>
      </c>
      <c r="AB1829">
        <v>513.95660793619277</v>
      </c>
      <c r="AC1829">
        <v>507.95108721796282</v>
      </c>
      <c r="AD1829">
        <v>448.5683951738929</v>
      </c>
      <c r="AE1829">
        <v>592.42474713216859</v>
      </c>
      <c r="AF1829">
        <v>68.811319164952693</v>
      </c>
      <c r="AG1829">
        <v>68.573463118567162</v>
      </c>
      <c r="AH1829">
        <v>67.739825629312108</v>
      </c>
      <c r="AI1829">
        <v>70.576161429072343</v>
      </c>
      <c r="AJ1829">
        <v>0.6171318174311039</v>
      </c>
      <c r="AK1829">
        <v>0.61713176081434018</v>
      </c>
      <c r="AL1829">
        <v>0.61710063204483789</v>
      </c>
      <c r="AM1829">
        <v>0.61716248350472191</v>
      </c>
      <c r="AN1829">
        <v>0.95422384686943174</v>
      </c>
      <c r="AO1829">
        <v>0.95422384686943207</v>
      </c>
      <c r="AP1829">
        <v>0.95422384686943207</v>
      </c>
      <c r="AQ1829">
        <v>0.95422384686943207</v>
      </c>
      <c r="AR1829">
        <v>16.52670849946761</v>
      </c>
      <c r="AS1829">
        <v>16.52670849946761</v>
      </c>
      <c r="AT1829">
        <v>16.52670849946761</v>
      </c>
      <c r="AU1829">
        <v>16.52670849946761</v>
      </c>
      <c r="AV1829" t="str">
        <f>VLOOKUP(Sheet1[[#This Row],[NPDES ID2]],Combined_Sheet__Major_Only___2[[NPDES ID2]:[ECHO BFR]],3,FALSE)</f>
        <v>CA</v>
      </c>
      <c r="AW1829" t="s">
        <v>41</v>
      </c>
      <c r="AX1829" t="str">
        <f>VLOOKUP(Sheet1[[#This Row],[NPDES ID2]],Combined_Sheet__Major_Only___2[[NPDES ID2]:[ECHO BFR]],27,FALSE)</f>
        <v>other</v>
      </c>
      <c r="AY1829" t="str">
        <f>VLOOKUP(Sheet1[[#This Row],[NPDES ID2]],Combined_Sheet__Major_Only___2[[NPDES ID2]:[ECHO BFR]],28,FALSE)</f>
        <v>-</v>
      </c>
      <c r="AZ1829" t="str">
        <f>VLOOKUP(Sheet1[[#This Row],[NPDES ID2]],Combined_Sheet__Major_Only___2[[NPDES ID2]:[ECHO BFR]],29,FALSE)</f>
        <v>thickening, preliminaryOps</v>
      </c>
      <c r="BA1829">
        <f>VLOOKUP(Sheet1[[#This Row],[NPDES ID2]],Combined_Sheet__Major_Only___2[[NPDES ID2]:[ECHO BFR]],17,FALSE)</f>
        <v>34.055900000000001</v>
      </c>
      <c r="BB1829">
        <f>VLOOKUP(Sheet1[[#This Row],[NPDES ID2]],Combined_Sheet__Major_Only___2[[NPDES ID2]:[ECHO BFR]],18,FALSE)</f>
        <v>-117.36134</v>
      </c>
      <c r="BC1829" s="2" t="str">
        <f>IF(ISNUMBER(SEARCH("aerobic",$AW1829)),"aerobic","")</f>
        <v>aerobic</v>
      </c>
      <c r="BD1829" s="2" t="str">
        <f>IF(ISNUMBER(SEARCH("anaer",$AW1829)),"anaer","")</f>
        <v/>
      </c>
      <c r="BE1829" s="2" t="str">
        <f>IF(ISNUMBER(SEARCH("thickening",$AZ1829)),"thickening","")</f>
        <v>thickening</v>
      </c>
      <c r="BF1829" s="4" t="str">
        <f>IF(ISNUMBER(SEARCH("airDry",$AW1829)),"airDry","")</f>
        <v/>
      </c>
      <c r="BG1829" s="4" t="str">
        <f>IF(ISNUMBER(SEARCH("heatDry",$AY1829)),"heatDry","")</f>
        <v/>
      </c>
      <c r="BH1829" s="4" t="str">
        <f>IF(AND(ISNUMBER(SEARCH("aerobic",$AW1829)),ISNUMBER(SEARCH("anaer",$AW1829))),"Combined Aer and Anaer.","")</f>
        <v/>
      </c>
    </row>
    <row r="1830" spans="1:60" x14ac:dyDescent="0.25">
      <c r="A1830" s="5">
        <v>527</v>
      </c>
      <c r="B1830" t="s">
        <v>2602</v>
      </c>
      <c r="C1830">
        <v>293.91000000000003</v>
      </c>
      <c r="D1830">
        <v>455.26980013966693</v>
      </c>
      <c r="E1830">
        <v>452.65393543001409</v>
      </c>
      <c r="F1830">
        <v>346.33737406089671</v>
      </c>
      <c r="G1830">
        <v>562.12108306913569</v>
      </c>
      <c r="H1830">
        <v>-111.7715617664085</v>
      </c>
      <c r="I1830">
        <v>-113.134217388086</v>
      </c>
      <c r="J1830">
        <v>-132.49204658468781</v>
      </c>
      <c r="K1830">
        <v>-90.155477786647424</v>
      </c>
      <c r="L1830">
        <v>201.01758078297021</v>
      </c>
      <c r="M1830">
        <v>200.26247639632211</v>
      </c>
      <c r="N1830">
        <v>197.62157838165299</v>
      </c>
      <c r="O1830">
        <v>206.61342685417799</v>
      </c>
      <c r="P1830">
        <v>6.8912591707080582</v>
      </c>
      <c r="Q1830">
        <v>6.9507116716617743</v>
      </c>
      <c r="R1830">
        <v>5.6420331144249234</v>
      </c>
      <c r="S1830">
        <v>8.0280829083525891</v>
      </c>
      <c r="T1830">
        <v>52900.606576894883</v>
      </c>
      <c r="U1830">
        <v>52900.696314616333</v>
      </c>
      <c r="V1830">
        <v>52864.255814132703</v>
      </c>
      <c r="W1830">
        <v>52937.090198089871</v>
      </c>
      <c r="X1830">
        <v>3481.3225407277241</v>
      </c>
      <c r="Y1830">
        <v>3493.9758645424631</v>
      </c>
      <c r="Z1830">
        <v>3384.6238163918788</v>
      </c>
      <c r="AA1830">
        <v>3541.4349114687379</v>
      </c>
      <c r="AB1830">
        <v>540.75132361083001</v>
      </c>
      <c r="AC1830">
        <v>534.17213873515971</v>
      </c>
      <c r="AD1830">
        <v>470.34595469803708</v>
      </c>
      <c r="AE1830">
        <v>626.16171156092253</v>
      </c>
      <c r="AF1830">
        <v>67.027198399289816</v>
      </c>
      <c r="AG1830">
        <v>66.775508931013732</v>
      </c>
      <c r="AH1830">
        <v>65.894784960331748</v>
      </c>
      <c r="AI1830">
        <v>68.892956348505237</v>
      </c>
      <c r="AJ1830">
        <v>0.59530728312757397</v>
      </c>
      <c r="AK1830">
        <v>0.59530727134339756</v>
      </c>
      <c r="AL1830">
        <v>0.59530073323555477</v>
      </c>
      <c r="AM1830">
        <v>0.59531372365488966</v>
      </c>
      <c r="AN1830">
        <v>0.95422148027560283</v>
      </c>
      <c r="AO1830">
        <v>0.95422148027560272</v>
      </c>
      <c r="AP1830">
        <v>0.95422148027560272</v>
      </c>
      <c r="AQ1830">
        <v>0.95422148027560272</v>
      </c>
      <c r="AR1830">
        <v>15.85624353129089</v>
      </c>
      <c r="AS1830">
        <v>15.85624353129089</v>
      </c>
      <c r="AT1830">
        <v>15.85624353129089</v>
      </c>
      <c r="AU1830">
        <v>15.85624353129089</v>
      </c>
      <c r="AV1830" t="str">
        <f>VLOOKUP(Sheet1[[#This Row],[NPDES ID2]],Combined_Sheet__Major_Only___2[[NPDES ID2]:[ECHO BFR]],3,FALSE)</f>
        <v>TX</v>
      </c>
      <c r="AW1830" t="s">
        <v>41</v>
      </c>
      <c r="AX1830" t="str">
        <f>VLOOKUP(Sheet1[[#This Row],[NPDES ID2]],Combined_Sheet__Major_Only___2[[NPDES ID2]:[ECHO BFR]],27,FALSE)</f>
        <v>-</v>
      </c>
      <c r="AY1830" t="str">
        <f>VLOOKUP(Sheet1[[#This Row],[NPDES ID2]],Combined_Sheet__Major_Only___2[[NPDES ID2]:[ECHO BFR]],28,FALSE)</f>
        <v>-</v>
      </c>
      <c r="AZ1830" t="str">
        <f>VLOOKUP(Sheet1[[#This Row],[NPDES ID2]],Combined_Sheet__Major_Only___2[[NPDES ID2]:[ECHO BFR]],29,FALSE)</f>
        <v>preliminaryOps, thickening</v>
      </c>
      <c r="BA1830">
        <f>VLOOKUP(Sheet1[[#This Row],[NPDES ID2]],Combined_Sheet__Major_Only___2[[NPDES ID2]:[ECHO BFR]],17,FALSE)</f>
        <v>29.025556000000002</v>
      </c>
      <c r="BB1830">
        <f>VLOOKUP(Sheet1[[#This Row],[NPDES ID2]],Combined_Sheet__Major_Only___2[[NPDES ID2]:[ECHO BFR]],18,FALSE)</f>
        <v>-95.455735000000004</v>
      </c>
      <c r="BC1830" s="2" t="str">
        <f>IF(ISNUMBER(SEARCH("aerobic",$AW1830)),"aerobic","")</f>
        <v>aerobic</v>
      </c>
      <c r="BD1830" s="2" t="str">
        <f>IF(ISNUMBER(SEARCH("anaer",$AW1830)),"anaer","")</f>
        <v/>
      </c>
      <c r="BE1830" s="2" t="str">
        <f>IF(ISNUMBER(SEARCH("thickening",$AZ1830)),"thickening","")</f>
        <v>thickening</v>
      </c>
      <c r="BF1830" s="4" t="str">
        <f>IF(ISNUMBER(SEARCH("airDry",$AW1830)),"airDry","")</f>
        <v/>
      </c>
      <c r="BG1830" s="4" t="str">
        <f>IF(ISNUMBER(SEARCH("heatDry",$AY1830)),"heatDry","")</f>
        <v/>
      </c>
      <c r="BH1830" s="4" t="str">
        <f>IF(AND(ISNUMBER(SEARCH("aerobic",$AW1830)),ISNUMBER(SEARCH("anaer",$AW1830))),"Combined Aer and Anaer.","")</f>
        <v/>
      </c>
    </row>
    <row r="1831" spans="1:60" x14ac:dyDescent="0.25">
      <c r="A1831" s="5">
        <v>2114</v>
      </c>
      <c r="B1831" t="s">
        <v>9934</v>
      </c>
      <c r="C1831">
        <v>930.39</v>
      </c>
      <c r="D1831">
        <v>315.88083730236849</v>
      </c>
      <c r="E1831">
        <v>310.99460293954678</v>
      </c>
      <c r="F1831">
        <v>269.19192793704133</v>
      </c>
      <c r="G1831">
        <v>374.59590219224162</v>
      </c>
      <c r="H1831">
        <v>-137.57291894005141</v>
      </c>
      <c r="I1831">
        <v>-138.95212192157811</v>
      </c>
      <c r="J1831">
        <v>-157.71642763231469</v>
      </c>
      <c r="K1831">
        <v>-114.6488500691772</v>
      </c>
      <c r="L1831">
        <v>717.46588199821997</v>
      </c>
      <c r="M1831">
        <v>713.25820146636897</v>
      </c>
      <c r="N1831">
        <v>698.54613116226597</v>
      </c>
      <c r="O1831">
        <v>748.64332555826286</v>
      </c>
      <c r="P1831">
        <v>29.4161144141957</v>
      </c>
      <c r="Q1831">
        <v>29.295340638805531</v>
      </c>
      <c r="R1831">
        <v>24.653240743075301</v>
      </c>
      <c r="S1831">
        <v>33.13782432278839</v>
      </c>
      <c r="T1831">
        <v>52893.60480113564</v>
      </c>
      <c r="U1831">
        <v>52893.694527378619</v>
      </c>
      <c r="V1831">
        <v>52857.258688047281</v>
      </c>
      <c r="W1831">
        <v>52930.083755662723</v>
      </c>
      <c r="X1831">
        <v>4128.3486079703907</v>
      </c>
      <c r="Y1831">
        <v>4150.386165514994</v>
      </c>
      <c r="Z1831">
        <v>3952.429345138446</v>
      </c>
      <c r="AA1831">
        <v>4238.5831614866547</v>
      </c>
      <c r="AB1831">
        <v>780.6761571146011</v>
      </c>
      <c r="AC1831">
        <v>769.79860676440649</v>
      </c>
      <c r="AD1831">
        <v>656.52095874833844</v>
      </c>
      <c r="AE1831">
        <v>941.93407890440778</v>
      </c>
      <c r="AF1831">
        <v>56.533506453765767</v>
      </c>
      <c r="AG1831">
        <v>56.202257318699637</v>
      </c>
      <c r="AH1831">
        <v>55.042534987538978</v>
      </c>
      <c r="AI1831">
        <v>58.98977534003015</v>
      </c>
      <c r="AJ1831">
        <v>0.46719300428626859</v>
      </c>
      <c r="AK1831">
        <v>0.467192968242369</v>
      </c>
      <c r="AL1831">
        <v>0.46717311468031369</v>
      </c>
      <c r="AM1831">
        <v>0.46721256250263349</v>
      </c>
      <c r="AN1831">
        <v>0.95421581829644875</v>
      </c>
      <c r="AO1831">
        <v>0.95421581829644886</v>
      </c>
      <c r="AP1831">
        <v>0.95421581829644886</v>
      </c>
      <c r="AQ1831">
        <v>0.95421581829644886</v>
      </c>
      <c r="AR1831">
        <v>11.915083684100329</v>
      </c>
      <c r="AS1831">
        <v>11.915083684100329</v>
      </c>
      <c r="AT1831">
        <v>11.915083684100329</v>
      </c>
      <c r="AU1831">
        <v>11.915083684100329</v>
      </c>
      <c r="AV1831" t="str">
        <f>VLOOKUP(Sheet1[[#This Row],[NPDES ID2]],Combined_Sheet__Major_Only___2[[NPDES ID2]:[ECHO BFR]],3,FALSE)</f>
        <v>PA</v>
      </c>
      <c r="AW1831" t="s">
        <v>87</v>
      </c>
      <c r="AX1831" t="str">
        <f>VLOOKUP(Sheet1[[#This Row],[NPDES ID2]],Combined_Sheet__Major_Only___2[[NPDES ID2]:[ECHO BFR]],27,FALSE)</f>
        <v>-</v>
      </c>
      <c r="AY1831" t="str">
        <f>VLOOKUP(Sheet1[[#This Row],[NPDES ID2]],Combined_Sheet__Major_Only___2[[NPDES ID2]:[ECHO BFR]],28,FALSE)</f>
        <v>-</v>
      </c>
      <c r="AZ1831" t="str">
        <f>VLOOKUP(Sheet1[[#This Row],[NPDES ID2]],Combined_Sheet__Major_Only___2[[NPDES ID2]:[ECHO BFR]],29,FALSE)</f>
        <v>thickening</v>
      </c>
      <c r="BA1831">
        <f>VLOOKUP(Sheet1[[#This Row],[NPDES ID2]],Combined_Sheet__Major_Only___2[[NPDES ID2]:[ECHO BFR]],17,FALSE)</f>
        <v>41.348610999999998</v>
      </c>
      <c r="BB1831">
        <f>VLOOKUP(Sheet1[[#This Row],[NPDES ID2]],Combined_Sheet__Major_Only___2[[NPDES ID2]:[ECHO BFR]],18,FALSE)</f>
        <v>-75.780179000000004</v>
      </c>
      <c r="BC1831" s="2" t="str">
        <f>IF(ISNUMBER(SEARCH("aerobic",$AW1831)),"aerobic","")</f>
        <v/>
      </c>
      <c r="BD1831" s="2" t="str">
        <f>IF(ISNUMBER(SEARCH("anaer",$AW1831)),"anaer","")</f>
        <v/>
      </c>
      <c r="BE1831" s="2" t="str">
        <f>IF(ISNUMBER(SEARCH("thickening",$AZ1831)),"thickening","")</f>
        <v>thickening</v>
      </c>
      <c r="BF1831" s="3" t="str">
        <f>IF(ISNUMBER(SEARCH("airDry",$AW1831)),"airDry","")</f>
        <v/>
      </c>
      <c r="BG1831" s="3" t="str">
        <f>IF(ISNUMBER(SEARCH("heatDry",$AY1831)),"heatDry","")</f>
        <v/>
      </c>
      <c r="BH1831" s="3" t="str">
        <f>IF(AND(ISNUMBER(SEARCH("aerobic",$AW1831)),ISNUMBER(SEARCH("anaer",$AW1831))),"Combined Aer and Anaer.","")</f>
        <v/>
      </c>
    </row>
    <row r="1832" spans="1:60" x14ac:dyDescent="0.25">
      <c r="A1832" s="5">
        <v>1060</v>
      </c>
      <c r="B1832" t="s">
        <v>5117</v>
      </c>
      <c r="C1832">
        <v>387.56</v>
      </c>
      <c r="D1832">
        <v>360.60314946116182</v>
      </c>
      <c r="E1832">
        <v>357.10343687476058</v>
      </c>
      <c r="F1832">
        <v>281.46192817107527</v>
      </c>
      <c r="G1832">
        <v>447.83805520344907</v>
      </c>
      <c r="H1832">
        <v>-138.95287481438331</v>
      </c>
      <c r="I1832">
        <v>-140.2166011521899</v>
      </c>
      <c r="J1832">
        <v>-158.8062428857092</v>
      </c>
      <c r="K1832">
        <v>-116.0774875252949</v>
      </c>
      <c r="L1832">
        <v>291.02220668201738</v>
      </c>
      <c r="M1832">
        <v>289.27832261940767</v>
      </c>
      <c r="N1832">
        <v>283.17944606751342</v>
      </c>
      <c r="O1832">
        <v>303.94539676236502</v>
      </c>
      <c r="P1832">
        <v>12.05101215776698</v>
      </c>
      <c r="Q1832">
        <v>11.994328204090641</v>
      </c>
      <c r="R1832">
        <v>10.11251818714199</v>
      </c>
      <c r="S1832">
        <v>13.552024478925841</v>
      </c>
      <c r="T1832">
        <v>52888.38763086182</v>
      </c>
      <c r="U1832">
        <v>52888.47734855194</v>
      </c>
      <c r="V1832">
        <v>52852.044982343134</v>
      </c>
      <c r="W1832">
        <v>52924.863108156562</v>
      </c>
      <c r="X1832">
        <v>4167.3996988214494</v>
      </c>
      <c r="Y1832">
        <v>4190.0902323959244</v>
      </c>
      <c r="Z1832">
        <v>3986.093526629571</v>
      </c>
      <c r="AA1832">
        <v>4281.1264487654134</v>
      </c>
      <c r="AB1832">
        <v>798.5992281765715</v>
      </c>
      <c r="AC1832">
        <v>787.52724533948094</v>
      </c>
      <c r="AD1832">
        <v>669.8929947582244</v>
      </c>
      <c r="AE1832">
        <v>966.65698591523301</v>
      </c>
      <c r="AF1832">
        <v>55.997941306428153</v>
      </c>
      <c r="AG1832">
        <v>55.662511185790407</v>
      </c>
      <c r="AH1832">
        <v>54.488781812600912</v>
      </c>
      <c r="AI1832">
        <v>58.484433753703179</v>
      </c>
      <c r="AJ1832">
        <v>0.46066786877170102</v>
      </c>
      <c r="AK1832">
        <v>0.46066785391515591</v>
      </c>
      <c r="AL1832">
        <v>0.46065962425927021</v>
      </c>
      <c r="AM1832">
        <v>0.46067597568838181</v>
      </c>
      <c r="AN1832">
        <v>0.95421159852610116</v>
      </c>
      <c r="AO1832">
        <v>0.95421159852610127</v>
      </c>
      <c r="AP1832">
        <v>0.95421159852610127</v>
      </c>
      <c r="AQ1832">
        <v>0.95421159852610127</v>
      </c>
      <c r="AR1832">
        <v>11.71477324615142</v>
      </c>
      <c r="AS1832">
        <v>11.71477324615142</v>
      </c>
      <c r="AT1832">
        <v>11.71477324615142</v>
      </c>
      <c r="AU1832">
        <v>11.71477324615142</v>
      </c>
      <c r="AV1832" t="str">
        <f>VLOOKUP(Sheet1[[#This Row],[NPDES ID2]],Combined_Sheet__Major_Only___2[[NPDES ID2]:[ECHO BFR]],3,FALSE)</f>
        <v>UT</v>
      </c>
      <c r="AW1832" t="s">
        <v>54</v>
      </c>
      <c r="AX1832" t="str">
        <f>VLOOKUP(Sheet1[[#This Row],[NPDES ID2]],Combined_Sheet__Major_Only___2[[NPDES ID2]:[ECHO BFR]],27,FALSE)</f>
        <v>-</v>
      </c>
      <c r="AY1832" t="str">
        <f>VLOOKUP(Sheet1[[#This Row],[NPDES ID2]],Combined_Sheet__Major_Only___2[[NPDES ID2]:[ECHO BFR]],28,FALSE)</f>
        <v>-</v>
      </c>
      <c r="AZ1832" t="str">
        <f>VLOOKUP(Sheet1[[#This Row],[NPDES ID2]],Combined_Sheet__Major_Only___2[[NPDES ID2]:[ECHO BFR]],29,FALSE)</f>
        <v>thickening</v>
      </c>
      <c r="BA1832">
        <f>VLOOKUP(Sheet1[[#This Row],[NPDES ID2]],Combined_Sheet__Major_Only___2[[NPDES ID2]:[ECHO BFR]],17,FALSE)</f>
        <v>38.579427000000003</v>
      </c>
      <c r="BB1832">
        <f>VLOOKUP(Sheet1[[#This Row],[NPDES ID2]],Combined_Sheet__Major_Only___2[[NPDES ID2]:[ECHO BFR]],18,FALSE)</f>
        <v>-109.581535</v>
      </c>
      <c r="BC1832" s="2" t="str">
        <f>IF(ISNUMBER(SEARCH("aerobic",$AW1832)),"aerobic","")</f>
        <v/>
      </c>
      <c r="BD1832" s="2" t="str">
        <f>IF(ISNUMBER(SEARCH("anaer",$AW1832)),"anaer","")</f>
        <v/>
      </c>
      <c r="BE1832" s="2" t="str">
        <f>IF(ISNUMBER(SEARCH("thickening",$AZ1832)),"thickening","")</f>
        <v>thickening</v>
      </c>
      <c r="BF1832" s="3" t="str">
        <f>IF(ISNUMBER(SEARCH("airDry",$AW1832)),"airDry","")</f>
        <v/>
      </c>
      <c r="BG1832" s="3" t="str">
        <f>IF(ISNUMBER(SEARCH("heatDry",$AY1832)),"heatDry","")</f>
        <v/>
      </c>
      <c r="BH1832" s="3" t="str">
        <f>IF(AND(ISNUMBER(SEARCH("aerobic",$AW1832)),ISNUMBER(SEARCH("anaer",$AW1832))),"Combined Aer and Anaer.","")</f>
        <v/>
      </c>
    </row>
    <row r="1833" spans="1:60" x14ac:dyDescent="0.25">
      <c r="A1833" s="5">
        <v>149</v>
      </c>
      <c r="B1833" t="s">
        <v>820</v>
      </c>
      <c r="C1833">
        <v>6160.7</v>
      </c>
      <c r="D1833">
        <v>1091.204080084739</v>
      </c>
      <c r="E1833">
        <v>1088.342811067406</v>
      </c>
      <c r="F1833">
        <v>878.64866464012334</v>
      </c>
      <c r="G1833">
        <v>1286.982719990234</v>
      </c>
      <c r="H1833">
        <v>-135.20853879469689</v>
      </c>
      <c r="I1833">
        <v>-136.58719075454351</v>
      </c>
      <c r="J1833">
        <v>-155.696216065155</v>
      </c>
      <c r="K1833">
        <v>-111.54020681950411</v>
      </c>
      <c r="L1833">
        <v>4817.1711042156212</v>
      </c>
      <c r="M1833">
        <v>4789.2061097932637</v>
      </c>
      <c r="N1833">
        <v>4691.6462615742503</v>
      </c>
      <c r="O1833">
        <v>5024.1323626466619</v>
      </c>
      <c r="P1833">
        <v>196.45530540680511</v>
      </c>
      <c r="Q1833">
        <v>195.65088633630981</v>
      </c>
      <c r="R1833">
        <v>164.55574499929881</v>
      </c>
      <c r="S1833">
        <v>221.52299265293101</v>
      </c>
      <c r="T1833">
        <v>52873.330582705647</v>
      </c>
      <c r="U1833">
        <v>52873.42027571176</v>
      </c>
      <c r="V1833">
        <v>52836.997933130777</v>
      </c>
      <c r="W1833">
        <v>52909.796024511423</v>
      </c>
      <c r="X1833">
        <v>4106.812811380074</v>
      </c>
      <c r="Y1833">
        <v>4128.5373488759806</v>
      </c>
      <c r="Z1833">
        <v>3933.711228432634</v>
      </c>
      <c r="AA1833">
        <v>4215.3286026083006</v>
      </c>
      <c r="AB1833">
        <v>771.60429401734655</v>
      </c>
      <c r="AC1833">
        <v>760.7960668117604</v>
      </c>
      <c r="AD1833">
        <v>649.61800636138707</v>
      </c>
      <c r="AE1833">
        <v>929.21941231314668</v>
      </c>
      <c r="AF1833">
        <v>56.822545686063123</v>
      </c>
      <c r="AG1833">
        <v>56.494659846730663</v>
      </c>
      <c r="AH1833">
        <v>55.340754421243197</v>
      </c>
      <c r="AI1833">
        <v>59.261231359516067</v>
      </c>
      <c r="AJ1833">
        <v>0.47071525041995499</v>
      </c>
      <c r="AK1833">
        <v>0.47071499812138778</v>
      </c>
      <c r="AL1833">
        <v>0.47058320158657457</v>
      </c>
      <c r="AM1833">
        <v>0.47084513470286882</v>
      </c>
      <c r="AN1833">
        <v>0.95419941566741595</v>
      </c>
      <c r="AO1833">
        <v>0.95419941566741573</v>
      </c>
      <c r="AP1833">
        <v>0.95419941566741573</v>
      </c>
      <c r="AQ1833">
        <v>0.95419941566741573</v>
      </c>
      <c r="AR1833">
        <v>12.019591559489561</v>
      </c>
      <c r="AS1833">
        <v>12.019591559489561</v>
      </c>
      <c r="AT1833">
        <v>12.019591559489561</v>
      </c>
      <c r="AU1833">
        <v>12.019591559489561</v>
      </c>
      <c r="AV1833" t="str">
        <f>VLOOKUP(Sheet1[[#This Row],[NPDES ID2]],Combined_Sheet__Major_Only___2[[NPDES ID2]:[ECHO BFR]],3,FALSE)</f>
        <v>FL</v>
      </c>
      <c r="AW1833" t="s">
        <v>54</v>
      </c>
      <c r="AX1833" t="str">
        <f>VLOOKUP(Sheet1[[#This Row],[NPDES ID2]],Combined_Sheet__Major_Only___2[[NPDES ID2]:[ECHO BFR]],27,FALSE)</f>
        <v>other</v>
      </c>
      <c r="AY1833" t="str">
        <f>VLOOKUP(Sheet1[[#This Row],[NPDES ID2]],Combined_Sheet__Major_Only___2[[NPDES ID2]:[ECHO BFR]],28,FALSE)</f>
        <v>-</v>
      </c>
      <c r="AZ1833" t="str">
        <f>VLOOKUP(Sheet1[[#This Row],[NPDES ID2]],Combined_Sheet__Major_Only___2[[NPDES ID2]:[ECHO BFR]],29,FALSE)</f>
        <v>thickening</v>
      </c>
      <c r="BA1833">
        <f>VLOOKUP(Sheet1[[#This Row],[NPDES ID2]],Combined_Sheet__Major_Only___2[[NPDES ID2]:[ECHO BFR]],17,FALSE)</f>
        <v>28.623656</v>
      </c>
      <c r="BB1833">
        <f>VLOOKUP(Sheet1[[#This Row],[NPDES ID2]],Combined_Sheet__Major_Only___2[[NPDES ID2]:[ECHO BFR]],18,FALSE)</f>
        <v>-81.225020000000001</v>
      </c>
      <c r="BC1833" s="2" t="str">
        <f>IF(ISNUMBER(SEARCH("aerobic",$AW1833)),"aerobic","")</f>
        <v/>
      </c>
      <c r="BD1833" s="2" t="str">
        <f>IF(ISNUMBER(SEARCH("anaer",$AW1833)),"anaer","")</f>
        <v/>
      </c>
      <c r="BE1833" s="2" t="str">
        <f>IF(ISNUMBER(SEARCH("thickening",$AZ1833)),"thickening","")</f>
        <v>thickening</v>
      </c>
      <c r="BF1833" s="4" t="str">
        <f>IF(ISNUMBER(SEARCH("airDry",$AW1833)),"airDry","")</f>
        <v/>
      </c>
      <c r="BG1833" s="4" t="str">
        <f>IF(ISNUMBER(SEARCH("heatDry",$AY1833)),"heatDry","")</f>
        <v/>
      </c>
      <c r="BH1833" s="4" t="str">
        <f>IF(AND(ISNUMBER(SEARCH("aerobic",$AW1833)),ISNUMBER(SEARCH("anaer",$AW1833))),"Combined Aer and Anaer.","")</f>
        <v/>
      </c>
    </row>
    <row r="1834" spans="1:60" x14ac:dyDescent="0.25">
      <c r="A1834" s="5">
        <v>419</v>
      </c>
      <c r="B1834" t="s">
        <v>2103</v>
      </c>
      <c r="C1834">
        <v>640.38</v>
      </c>
      <c r="D1834">
        <v>340.65541477569201</v>
      </c>
      <c r="E1834">
        <v>333.65511714436229</v>
      </c>
      <c r="F1834">
        <v>286.70195680391168</v>
      </c>
      <c r="G1834">
        <v>407.35926222723992</v>
      </c>
      <c r="H1834">
        <v>-109.3298374076718</v>
      </c>
      <c r="I1834">
        <v>-110.6894111511571</v>
      </c>
      <c r="J1834">
        <v>-130.1392627268508</v>
      </c>
      <c r="K1834">
        <v>-87.791278376034185</v>
      </c>
      <c r="L1834">
        <v>446.763986606873</v>
      </c>
      <c r="M1834">
        <v>445.18545227611219</v>
      </c>
      <c r="N1834">
        <v>439.66560717189782</v>
      </c>
      <c r="O1834">
        <v>458.46097874108432</v>
      </c>
      <c r="P1834">
        <v>14.99701394330925</v>
      </c>
      <c r="Q1834">
        <v>15.146599920983331</v>
      </c>
      <c r="R1834">
        <v>12.24555783190409</v>
      </c>
      <c r="S1834">
        <v>17.562274386520059</v>
      </c>
      <c r="T1834">
        <v>52869.493252445063</v>
      </c>
      <c r="U1834">
        <v>52869.582939160391</v>
      </c>
      <c r="V1834">
        <v>52833.163151128603</v>
      </c>
      <c r="W1834">
        <v>52905.956136678768</v>
      </c>
      <c r="X1834">
        <v>3410.810608918584</v>
      </c>
      <c r="Y1834">
        <v>3422.6007911614388</v>
      </c>
      <c r="Z1834">
        <v>3321.5015364946971</v>
      </c>
      <c r="AA1834">
        <v>3466.2049136861178</v>
      </c>
      <c r="AB1834">
        <v>519.94984170365194</v>
      </c>
      <c r="AC1834">
        <v>513.81325658355661</v>
      </c>
      <c r="AD1834">
        <v>453.43925964674872</v>
      </c>
      <c r="AE1834">
        <v>600.00056489771873</v>
      </c>
      <c r="AF1834">
        <v>68.371910262313989</v>
      </c>
      <c r="AG1834">
        <v>68.130533346028344</v>
      </c>
      <c r="AH1834">
        <v>67.285475130942416</v>
      </c>
      <c r="AI1834">
        <v>70.161741255085147</v>
      </c>
      <c r="AJ1834">
        <v>0.61175566471814735</v>
      </c>
      <c r="AK1834">
        <v>0.61175563902155794</v>
      </c>
      <c r="AL1834">
        <v>0.61174142221735928</v>
      </c>
      <c r="AM1834">
        <v>0.61176966960731005</v>
      </c>
      <c r="AN1834">
        <v>0.95419630979556702</v>
      </c>
      <c r="AO1834">
        <v>0.95419630979556735</v>
      </c>
      <c r="AP1834">
        <v>0.95419630979556735</v>
      </c>
      <c r="AQ1834">
        <v>0.95419630979556735</v>
      </c>
      <c r="AR1834">
        <v>16.361921051830102</v>
      </c>
      <c r="AS1834">
        <v>16.361921051830102</v>
      </c>
      <c r="AT1834">
        <v>16.361921051830102</v>
      </c>
      <c r="AU1834">
        <v>16.361921051830102</v>
      </c>
      <c r="AV1834" t="str">
        <f>VLOOKUP(Sheet1[[#This Row],[NPDES ID2]],Combined_Sheet__Major_Only___2[[NPDES ID2]:[ECHO BFR]],3,FALSE)</f>
        <v>NC</v>
      </c>
      <c r="AW1834" t="s">
        <v>41</v>
      </c>
      <c r="AX1834" t="str">
        <f>VLOOKUP(Sheet1[[#This Row],[NPDES ID2]],Combined_Sheet__Major_Only___2[[NPDES ID2]:[ECHO BFR]],27,FALSE)</f>
        <v>-</v>
      </c>
      <c r="AY1834" t="str">
        <f>VLOOKUP(Sheet1[[#This Row],[NPDES ID2]],Combined_Sheet__Major_Only___2[[NPDES ID2]:[ECHO BFR]],28,FALSE)</f>
        <v>thermoAerobicDigest</v>
      </c>
      <c r="AZ1834" t="str">
        <f>VLOOKUP(Sheet1[[#This Row],[NPDES ID2]],Combined_Sheet__Major_Only___2[[NPDES ID2]:[ECHO BFR]],29,FALSE)</f>
        <v>thickening, preliminaryOps</v>
      </c>
      <c r="BA1834">
        <f>VLOOKUP(Sheet1[[#This Row],[NPDES ID2]],Combined_Sheet__Major_Only___2[[NPDES ID2]:[ECHO BFR]],17,FALSE)</f>
        <v>34.027540999999999</v>
      </c>
      <c r="BB1834">
        <f>VLOOKUP(Sheet1[[#This Row],[NPDES ID2]],Combined_Sheet__Major_Only___2[[NPDES ID2]:[ECHO BFR]],18,FALSE)</f>
        <v>-78.280216999999993</v>
      </c>
      <c r="BC1834" s="2" t="str">
        <f>IF(ISNUMBER(SEARCH("aerobic",$AW1834)),"aerobic","")</f>
        <v>aerobic</v>
      </c>
      <c r="BD1834" s="2" t="str">
        <f>IF(ISNUMBER(SEARCH("anaer",$AW1834)),"anaer","")</f>
        <v/>
      </c>
      <c r="BE1834" s="2" t="str">
        <f>IF(ISNUMBER(SEARCH("thickening",$AZ1834)),"thickening","")</f>
        <v>thickening</v>
      </c>
      <c r="BF1834" s="4" t="str">
        <f>IF(ISNUMBER(SEARCH("airDry",$AW1834)),"airDry","")</f>
        <v/>
      </c>
      <c r="BG1834" s="4" t="str">
        <f>IF(ISNUMBER(SEARCH("heatDry",$AY1834)),"heatDry","")</f>
        <v/>
      </c>
      <c r="BH1834" s="4" t="str">
        <f>IF(AND(ISNUMBER(SEARCH("aerobic",$AW1834)),ISNUMBER(SEARCH("anaer",$AW1834))),"Combined Aer and Anaer.","")</f>
        <v/>
      </c>
    </row>
    <row r="1835" spans="1:60" x14ac:dyDescent="0.25">
      <c r="A1835" s="5">
        <v>679</v>
      </c>
      <c r="B1835" t="s">
        <v>3360</v>
      </c>
      <c r="C1835">
        <v>38533.64</v>
      </c>
      <c r="D1835">
        <v>6333.1927476517076</v>
      </c>
      <c r="E1835">
        <v>6371.0970348998362</v>
      </c>
      <c r="F1835">
        <v>5065.7457597522452</v>
      </c>
      <c r="G1835">
        <v>7519.00924881841</v>
      </c>
      <c r="H1835">
        <v>-124.15080893664761</v>
      </c>
      <c r="I1835">
        <v>-123.0396696337551</v>
      </c>
      <c r="J1835">
        <v>-148.7057559228414</v>
      </c>
      <c r="K1835">
        <v>-94.972144316758289</v>
      </c>
      <c r="L1835">
        <v>30299.94641716831</v>
      </c>
      <c r="M1835">
        <v>30123.681116702519</v>
      </c>
      <c r="N1835">
        <v>29515.1692195461</v>
      </c>
      <c r="O1835">
        <v>31594.768761694351</v>
      </c>
      <c r="P1835">
        <v>1231.495856858377</v>
      </c>
      <c r="Q1835">
        <v>1227.2176974635629</v>
      </c>
      <c r="R1835">
        <v>1031.9516212502381</v>
      </c>
      <c r="S1835">
        <v>1388.6162689160669</v>
      </c>
      <c r="T1835">
        <v>52861.735301330482</v>
      </c>
      <c r="U1835">
        <v>52861.824975327712</v>
      </c>
      <c r="V1835">
        <v>52825.410351841703</v>
      </c>
      <c r="W1835">
        <v>52898.193014907112</v>
      </c>
      <c r="X1835">
        <v>4099.2065332063412</v>
      </c>
      <c r="Y1835">
        <v>4120.9730646900716</v>
      </c>
      <c r="Z1835">
        <v>3927.3219113937862</v>
      </c>
      <c r="AA1835">
        <v>4207.8830510080643</v>
      </c>
      <c r="AB1835">
        <v>769.44427146588487</v>
      </c>
      <c r="AC1835">
        <v>758.46740092283426</v>
      </c>
      <c r="AD1835">
        <v>647.48114571270219</v>
      </c>
      <c r="AE1835">
        <v>924.25231833195039</v>
      </c>
      <c r="AF1835">
        <v>57.008304202321511</v>
      </c>
      <c r="AG1835">
        <v>56.689095029647731</v>
      </c>
      <c r="AH1835">
        <v>55.528609082125499</v>
      </c>
      <c r="AI1835">
        <v>59.428160519212717</v>
      </c>
      <c r="AJ1835">
        <v>0.47297961379156561</v>
      </c>
      <c r="AK1835">
        <v>0.47297752489635481</v>
      </c>
      <c r="AL1835">
        <v>0.47215091343883508</v>
      </c>
      <c r="AM1835">
        <v>0.47379611338456368</v>
      </c>
      <c r="AN1835">
        <v>0.95419002935099495</v>
      </c>
      <c r="AO1835">
        <v>0.95419002935099473</v>
      </c>
      <c r="AP1835">
        <v>0.95419002935099473</v>
      </c>
      <c r="AQ1835">
        <v>0.95419002935099473</v>
      </c>
      <c r="AR1835">
        <v>12.065434549279511</v>
      </c>
      <c r="AS1835">
        <v>12.065434549279511</v>
      </c>
      <c r="AT1835">
        <v>12.065434549279511</v>
      </c>
      <c r="AU1835">
        <v>12.065434549279511</v>
      </c>
      <c r="AV1835" t="str">
        <f>VLOOKUP(Sheet1[[#This Row],[NPDES ID2]],Combined_Sheet__Major_Only___2[[NPDES ID2]:[ECHO BFR]],3,FALSE)</f>
        <v>OH</v>
      </c>
      <c r="AW1835" t="s">
        <v>54</v>
      </c>
      <c r="AX1835" t="str">
        <f>VLOOKUP(Sheet1[[#This Row],[NPDES ID2]],Combined_Sheet__Major_Only___2[[NPDES ID2]:[ECHO BFR]],27,FALSE)</f>
        <v>other</v>
      </c>
      <c r="AY1835" t="str">
        <f>VLOOKUP(Sheet1[[#This Row],[NPDES ID2]],Combined_Sheet__Major_Only___2[[NPDES ID2]:[ECHO BFR]],28,FALSE)</f>
        <v>-</v>
      </c>
      <c r="AZ1835" t="str">
        <f>VLOOKUP(Sheet1[[#This Row],[NPDES ID2]],Combined_Sheet__Major_Only___2[[NPDES ID2]:[ECHO BFR]],29,FALSE)</f>
        <v>thickening</v>
      </c>
      <c r="BA1835">
        <f>VLOOKUP(Sheet1[[#This Row],[NPDES ID2]],Combined_Sheet__Major_Only___2[[NPDES ID2]:[ECHO BFR]],17,FALSE)</f>
        <v>41.399189999999997</v>
      </c>
      <c r="BB1835">
        <f>VLOOKUP(Sheet1[[#This Row],[NPDES ID2]],Combined_Sheet__Major_Only___2[[NPDES ID2]:[ECHO BFR]],18,FALSE)</f>
        <v>-81.626660000000001</v>
      </c>
      <c r="BC1835" s="2" t="str">
        <f>IF(ISNUMBER(SEARCH("aerobic",$AW1835)),"aerobic","")</f>
        <v/>
      </c>
      <c r="BD1835" s="2" t="str">
        <f>IF(ISNUMBER(SEARCH("anaer",$AW1835)),"anaer","")</f>
        <v/>
      </c>
      <c r="BE1835" s="2" t="str">
        <f>IF(ISNUMBER(SEARCH("thickening",$AZ1835)),"thickening","")</f>
        <v>thickening</v>
      </c>
      <c r="BF1835" s="4" t="str">
        <f>IF(ISNUMBER(SEARCH("airDry",$AW1835)),"airDry","")</f>
        <v/>
      </c>
      <c r="BG1835" s="4" t="str">
        <f>IF(ISNUMBER(SEARCH("heatDry",$AY1835)),"heatDry","")</f>
        <v/>
      </c>
      <c r="BH1835" s="4" t="str">
        <f>IF(AND(ISNUMBER(SEARCH("aerobic",$AW1835)),ISNUMBER(SEARCH("anaer",$AW1835))),"Combined Aer and Anaer.","")</f>
        <v/>
      </c>
    </row>
    <row r="1836" spans="1:60" x14ac:dyDescent="0.25">
      <c r="A1836" s="5">
        <v>2508</v>
      </c>
      <c r="B1836" t="s">
        <v>11655</v>
      </c>
      <c r="C1836">
        <v>171</v>
      </c>
      <c r="D1836">
        <v>650.12599114883653</v>
      </c>
      <c r="E1836">
        <v>646.64262472361975</v>
      </c>
      <c r="F1836">
        <v>469.46903584613602</v>
      </c>
      <c r="G1836">
        <v>829.29300514564102</v>
      </c>
      <c r="H1836">
        <v>-109.74006486980539</v>
      </c>
      <c r="I1836">
        <v>-111.1344279860116</v>
      </c>
      <c r="J1836">
        <v>-130.5409594510437</v>
      </c>
      <c r="K1836">
        <v>-88.229271499334914</v>
      </c>
      <c r="L1836">
        <v>118.986165427353</v>
      </c>
      <c r="M1836">
        <v>118.5623103167739</v>
      </c>
      <c r="N1836">
        <v>117.0798382161701</v>
      </c>
      <c r="O1836">
        <v>122.12732027573431</v>
      </c>
      <c r="P1836">
        <v>4.0053484595401736</v>
      </c>
      <c r="Q1836">
        <v>4.0445894990365012</v>
      </c>
      <c r="R1836">
        <v>3.271665032500132</v>
      </c>
      <c r="S1836">
        <v>4.6871325426722983</v>
      </c>
      <c r="T1836">
        <v>52822.969670495353</v>
      </c>
      <c r="U1836">
        <v>52823.05928094151</v>
      </c>
      <c r="V1836">
        <v>52786.670464124392</v>
      </c>
      <c r="W1836">
        <v>52859.401546865593</v>
      </c>
      <c r="X1836">
        <v>3416.7771401571208</v>
      </c>
      <c r="Y1836">
        <v>3428.665274563617</v>
      </c>
      <c r="Z1836">
        <v>3326.595660709705</v>
      </c>
      <c r="AA1836">
        <v>3472.7297175974641</v>
      </c>
      <c r="AB1836">
        <v>522.12391439250916</v>
      </c>
      <c r="AC1836">
        <v>515.93529528414422</v>
      </c>
      <c r="AD1836">
        <v>455.18657212660833</v>
      </c>
      <c r="AE1836">
        <v>602.78561401637489</v>
      </c>
      <c r="AF1836">
        <v>68.191374729658762</v>
      </c>
      <c r="AG1836">
        <v>67.948515100410049</v>
      </c>
      <c r="AH1836">
        <v>67.098822043382526</v>
      </c>
      <c r="AI1836">
        <v>69.991513215944124</v>
      </c>
      <c r="AJ1836">
        <v>0.60954700454684574</v>
      </c>
      <c r="AK1836">
        <v>0.60954699771318654</v>
      </c>
      <c r="AL1836">
        <v>0.60954320209155133</v>
      </c>
      <c r="AM1836">
        <v>0.60955074349136951</v>
      </c>
      <c r="AN1836">
        <v>0.9541586208354651</v>
      </c>
      <c r="AO1836">
        <v>0.95415862083546499</v>
      </c>
      <c r="AP1836">
        <v>0.95415862083546499</v>
      </c>
      <c r="AQ1836">
        <v>0.95415862083546499</v>
      </c>
      <c r="AR1836">
        <v>16.29434112501368</v>
      </c>
      <c r="AS1836">
        <v>16.29434112501368</v>
      </c>
      <c r="AT1836">
        <v>16.29434112501368</v>
      </c>
      <c r="AU1836">
        <v>16.29434112501368</v>
      </c>
      <c r="AV1836" t="str">
        <f>VLOOKUP(Sheet1[[#This Row],[NPDES ID2]],Combined_Sheet__Major_Only___2[[NPDES ID2]:[ECHO BFR]],3,FALSE)</f>
        <v>MN</v>
      </c>
      <c r="AW1836" t="s">
        <v>12185</v>
      </c>
      <c r="AX1836" t="str">
        <f>VLOOKUP(Sheet1[[#This Row],[NPDES ID2]],Combined_Sheet__Major_Only___2[[NPDES ID2]:[ECHO BFR]],27,FALSE)</f>
        <v>methaneBioCaptureRecover</v>
      </c>
      <c r="AY1836" t="str">
        <f>VLOOKUP(Sheet1[[#This Row],[NPDES ID2]],Combined_Sheet__Major_Only___2[[NPDES ID2]:[ECHO BFR]],28,FALSE)</f>
        <v>-</v>
      </c>
      <c r="AZ1836" t="str">
        <f>VLOOKUP(Sheet1[[#This Row],[NPDES ID2]],Combined_Sheet__Major_Only___2[[NPDES ID2]:[ECHO BFR]],29,FALSE)</f>
        <v>thickening</v>
      </c>
      <c r="BA1836">
        <f>VLOOKUP(Sheet1[[#This Row],[NPDES ID2]],Combined_Sheet__Major_Only___2[[NPDES ID2]:[ECHO BFR]],17,FALSE)</f>
        <v>46.281880000000001</v>
      </c>
      <c r="BB1836">
        <f>VLOOKUP(Sheet1[[#This Row],[NPDES ID2]],Combined_Sheet__Major_Only___2[[NPDES ID2]:[ECHO BFR]],18,FALSE)</f>
        <v>-96.1126</v>
      </c>
      <c r="BC1836" s="2" t="str">
        <f>IF(ISNUMBER(SEARCH("aerobic",$AW1836)),"aerobic","")</f>
        <v/>
      </c>
      <c r="BD1836" s="2" t="str">
        <f>IF(ISNUMBER(SEARCH("anaer",$AW1836)),"anaer","")</f>
        <v>anaer</v>
      </c>
      <c r="BE1836" s="2" t="str">
        <f>IF(ISNUMBER(SEARCH("thickening",$AZ1836)),"thickening","")</f>
        <v>thickening</v>
      </c>
      <c r="BF1836" s="3" t="str">
        <f>IF(ISNUMBER(SEARCH("airDry",$AW1836)),"airDry","")</f>
        <v/>
      </c>
      <c r="BG1836" s="3" t="str">
        <f>IF(ISNUMBER(SEARCH("heatDry",$AY1836)),"heatDry","")</f>
        <v/>
      </c>
      <c r="BH1836" s="3" t="str">
        <f>IF(AND(ISNUMBER(SEARCH("aerobic",$AW1836)),ISNUMBER(SEARCH("anaer",$AW1836))),"Combined Aer and Anaer.","")</f>
        <v/>
      </c>
    </row>
    <row r="1837" spans="1:60" x14ac:dyDescent="0.25">
      <c r="A1837" s="5">
        <v>1669</v>
      </c>
      <c r="B1837" t="s">
        <v>7835</v>
      </c>
      <c r="C1837">
        <v>55.7</v>
      </c>
      <c r="D1837">
        <v>1602.279344618418</v>
      </c>
      <c r="E1837">
        <v>1572.437742285018</v>
      </c>
      <c r="F1837">
        <v>1094.4014970435001</v>
      </c>
      <c r="G1837">
        <v>2086.953525136385</v>
      </c>
      <c r="H1837">
        <v>-138.65540567443989</v>
      </c>
      <c r="I1837">
        <v>-139.8656327651687</v>
      </c>
      <c r="J1837">
        <v>-158.46219790873579</v>
      </c>
      <c r="K1837">
        <v>-115.84011552985579</v>
      </c>
      <c r="L1837">
        <v>42.206531173894447</v>
      </c>
      <c r="M1837">
        <v>41.955497272860129</v>
      </c>
      <c r="N1837">
        <v>41.077433405057469</v>
      </c>
      <c r="O1837">
        <v>44.066979212116642</v>
      </c>
      <c r="P1837">
        <v>1.741839234337855</v>
      </c>
      <c r="Q1837">
        <v>1.7344909389424441</v>
      </c>
      <c r="R1837">
        <v>1.4610069432070401</v>
      </c>
      <c r="S1837">
        <v>1.959678788881654</v>
      </c>
      <c r="T1837">
        <v>52772.859988681768</v>
      </c>
      <c r="U1837">
        <v>52772.949516979861</v>
      </c>
      <c r="V1837">
        <v>52736.594058680021</v>
      </c>
      <c r="W1837">
        <v>52809.258467060987</v>
      </c>
      <c r="X1837">
        <v>4144.7324527773608</v>
      </c>
      <c r="Y1837">
        <v>4167.1448439978631</v>
      </c>
      <c r="Z1837">
        <v>3965.6826928080918</v>
      </c>
      <c r="AA1837">
        <v>4257.0102078734026</v>
      </c>
      <c r="AB1837">
        <v>790.59723242796304</v>
      </c>
      <c r="AC1837">
        <v>779.62083718808185</v>
      </c>
      <c r="AD1837">
        <v>663.77489562761025</v>
      </c>
      <c r="AE1837">
        <v>955.93560417813569</v>
      </c>
      <c r="AF1837">
        <v>56.179812570328458</v>
      </c>
      <c r="AG1837">
        <v>55.845686997825503</v>
      </c>
      <c r="AH1837">
        <v>54.676895231249247</v>
      </c>
      <c r="AI1837">
        <v>58.656174163762707</v>
      </c>
      <c r="AJ1837">
        <v>0.46288354786785518</v>
      </c>
      <c r="AK1837">
        <v>0.46288354573866991</v>
      </c>
      <c r="AL1837">
        <v>0.46288236212134448</v>
      </c>
      <c r="AM1837">
        <v>0.4628847138044197</v>
      </c>
      <c r="AN1837">
        <v>0.95411795731912397</v>
      </c>
      <c r="AO1837">
        <v>0.95411795731912408</v>
      </c>
      <c r="AP1837">
        <v>0.95411795731912408</v>
      </c>
      <c r="AQ1837">
        <v>0.95411795731912408</v>
      </c>
      <c r="AR1837">
        <v>11.78316725355169</v>
      </c>
      <c r="AS1837">
        <v>11.78316725355169</v>
      </c>
      <c r="AT1837">
        <v>11.78316725355169</v>
      </c>
      <c r="AU1837">
        <v>11.78316725355169</v>
      </c>
      <c r="AV1837" t="str">
        <f>VLOOKUP(Sheet1[[#This Row],[NPDES ID2]],Combined_Sheet__Major_Only___2[[NPDES ID2]:[ECHO BFR]],3,FALSE)</f>
        <v>PA</v>
      </c>
      <c r="AW1837" t="s">
        <v>54</v>
      </c>
      <c r="AX1837" t="str">
        <f>VLOOKUP(Sheet1[[#This Row],[NPDES ID2]],Combined_Sheet__Major_Only___2[[NPDES ID2]:[ECHO BFR]],27,FALSE)</f>
        <v>-</v>
      </c>
      <c r="AY1837" t="str">
        <f>VLOOKUP(Sheet1[[#This Row],[NPDES ID2]],Combined_Sheet__Major_Only___2[[NPDES ID2]:[ECHO BFR]],28,FALSE)</f>
        <v>thermoAerobicDigest</v>
      </c>
      <c r="AZ1837" t="str">
        <f>VLOOKUP(Sheet1[[#This Row],[NPDES ID2]],Combined_Sheet__Major_Only___2[[NPDES ID2]:[ECHO BFR]],29,FALSE)</f>
        <v>thickening</v>
      </c>
      <c r="BA1837">
        <f>VLOOKUP(Sheet1[[#This Row],[NPDES ID2]],Combined_Sheet__Major_Only___2[[NPDES ID2]:[ECHO BFR]],17,FALSE)</f>
        <v>41.760508000000002</v>
      </c>
      <c r="BB1837">
        <f>VLOOKUP(Sheet1[[#This Row],[NPDES ID2]],Combined_Sheet__Major_Only___2[[NPDES ID2]:[ECHO BFR]],18,FALSE)</f>
        <v>-76.441764000000006</v>
      </c>
      <c r="BC1837" s="2" t="str">
        <f>IF(ISNUMBER(SEARCH("aerobic",$AW1837)),"aerobic","")</f>
        <v/>
      </c>
      <c r="BD1837" s="2" t="str">
        <f>IF(ISNUMBER(SEARCH("anaer",$AW1837)),"anaer","")</f>
        <v/>
      </c>
      <c r="BE1837" s="2" t="str">
        <f>IF(ISNUMBER(SEARCH("thickening",$AZ1837)),"thickening","")</f>
        <v>thickening</v>
      </c>
      <c r="BF1837" s="4" t="str">
        <f>IF(ISNUMBER(SEARCH("airDry",$AW1837)),"airDry","")</f>
        <v/>
      </c>
      <c r="BG1837" s="4" t="str">
        <f>IF(ISNUMBER(SEARCH("heatDry",$AY1837)),"heatDry","")</f>
        <v/>
      </c>
      <c r="BH1837" s="4" t="str">
        <f>IF(AND(ISNUMBER(SEARCH("aerobic",$AW1837)),ISNUMBER(SEARCH("anaer",$AW1837))),"Combined Aer and Anaer.","")</f>
        <v/>
      </c>
    </row>
    <row r="1838" spans="1:60" x14ac:dyDescent="0.25">
      <c r="A1838" s="5">
        <v>1280</v>
      </c>
      <c r="B1838" t="s">
        <v>6101</v>
      </c>
      <c r="C1838">
        <v>191.9</v>
      </c>
      <c r="D1838">
        <v>579.03600584913806</v>
      </c>
      <c r="E1838">
        <v>575.73385086413487</v>
      </c>
      <c r="F1838">
        <v>421.82224439554699</v>
      </c>
      <c r="G1838">
        <v>735.06819968156128</v>
      </c>
      <c r="H1838">
        <v>-106.5011424068482</v>
      </c>
      <c r="I1838">
        <v>-107.8926603173071</v>
      </c>
      <c r="J1838">
        <v>-127.43025346382289</v>
      </c>
      <c r="K1838">
        <v>-85.140045311327782</v>
      </c>
      <c r="L1838">
        <v>137.27332656775221</v>
      </c>
      <c r="M1838">
        <v>136.82616978586901</v>
      </c>
      <c r="N1838">
        <v>135.26221620670631</v>
      </c>
      <c r="O1838">
        <v>140.58714734177369</v>
      </c>
      <c r="P1838">
        <v>4.4872958663165443</v>
      </c>
      <c r="Q1838">
        <v>4.5439254707143686</v>
      </c>
      <c r="R1838">
        <v>3.6512933613376979</v>
      </c>
      <c r="S1838">
        <v>5.2894946253144077</v>
      </c>
      <c r="T1838">
        <v>52763.152688271693</v>
      </c>
      <c r="U1838">
        <v>52763.242200655957</v>
      </c>
      <c r="V1838">
        <v>52726.893204603279</v>
      </c>
      <c r="W1838">
        <v>52799.544696756879</v>
      </c>
      <c r="X1838">
        <v>3319.7121633163679</v>
      </c>
      <c r="Y1838">
        <v>3330.4016085124449</v>
      </c>
      <c r="Z1838">
        <v>3239.321138262053</v>
      </c>
      <c r="AA1838">
        <v>3369.4310447315229</v>
      </c>
      <c r="AB1838">
        <v>494.69777422824262</v>
      </c>
      <c r="AC1838">
        <v>489.06505255353068</v>
      </c>
      <c r="AD1838">
        <v>432.76785712752149</v>
      </c>
      <c r="AE1838">
        <v>568.36495986345744</v>
      </c>
      <c r="AF1838">
        <v>70.103628305008456</v>
      </c>
      <c r="AG1838">
        <v>69.875330173983158</v>
      </c>
      <c r="AH1838">
        <v>69.076548197383275</v>
      </c>
      <c r="AI1838">
        <v>71.795876725065384</v>
      </c>
      <c r="AJ1838">
        <v>0.63294681309185763</v>
      </c>
      <c r="AK1838">
        <v>0.63294680546450466</v>
      </c>
      <c r="AL1838">
        <v>0.63294256945667016</v>
      </c>
      <c r="AM1838">
        <v>0.63295098584967735</v>
      </c>
      <c r="AN1838">
        <v>0.95411007159715477</v>
      </c>
      <c r="AO1838">
        <v>0.95411007159715444</v>
      </c>
      <c r="AP1838">
        <v>0.95411007159715444</v>
      </c>
      <c r="AQ1838">
        <v>0.95411007159715444</v>
      </c>
      <c r="AR1838">
        <v>17.01408746485744</v>
      </c>
      <c r="AS1838">
        <v>17.01408746485744</v>
      </c>
      <c r="AT1838">
        <v>17.01408746485744</v>
      </c>
      <c r="AU1838">
        <v>17.01408746485744</v>
      </c>
      <c r="AV1838" t="str">
        <f>VLOOKUP(Sheet1[[#This Row],[NPDES ID2]],Combined_Sheet__Major_Only___2[[NPDES ID2]:[ECHO BFR]],3,FALSE)</f>
        <v>CA</v>
      </c>
      <c r="AW1838" t="s">
        <v>12185</v>
      </c>
      <c r="AX1838" t="str">
        <f>VLOOKUP(Sheet1[[#This Row],[NPDES ID2]],Combined_Sheet__Major_Only___2[[NPDES ID2]:[ECHO BFR]],27,FALSE)</f>
        <v>-</v>
      </c>
      <c r="AY1838" t="str">
        <f>VLOOKUP(Sheet1[[#This Row],[NPDES ID2]],Combined_Sheet__Major_Only___2[[NPDES ID2]:[ECHO BFR]],28,FALSE)</f>
        <v>-</v>
      </c>
      <c r="AZ1838" t="str">
        <f>VLOOKUP(Sheet1[[#This Row],[NPDES ID2]],Combined_Sheet__Major_Only___2[[NPDES ID2]:[ECHO BFR]],29,FALSE)</f>
        <v>preliminaryOps, thickening</v>
      </c>
      <c r="BA1838">
        <f>VLOOKUP(Sheet1[[#This Row],[NPDES ID2]],Combined_Sheet__Major_Only___2[[NPDES ID2]:[ECHO BFR]],17,FALSE)</f>
        <v>38.7203710500848</v>
      </c>
      <c r="BB1838">
        <f>VLOOKUP(Sheet1[[#This Row],[NPDES ID2]],Combined_Sheet__Major_Only___2[[NPDES ID2]:[ECHO BFR]],18,FALSE)</f>
        <v>-120.819203059473</v>
      </c>
      <c r="BC1838" s="2" t="str">
        <f>IF(ISNUMBER(SEARCH("aerobic",$AW1838)),"aerobic","")</f>
        <v/>
      </c>
      <c r="BD1838" s="2" t="str">
        <f>IF(ISNUMBER(SEARCH("anaer",$AW1838)),"anaer","")</f>
        <v>anaer</v>
      </c>
      <c r="BE1838" s="2" t="str">
        <f>IF(ISNUMBER(SEARCH("thickening",$AZ1838)),"thickening","")</f>
        <v>thickening</v>
      </c>
      <c r="BF1838" s="3" t="str">
        <f>IF(ISNUMBER(SEARCH("airDry",$AW1838)),"airDry","")</f>
        <v/>
      </c>
      <c r="BG1838" s="3" t="str">
        <f>IF(ISNUMBER(SEARCH("heatDry",$AY1838)),"heatDry","")</f>
        <v/>
      </c>
      <c r="BH1838" s="3" t="str">
        <f>IF(AND(ISNUMBER(SEARCH("aerobic",$AW1838)),ISNUMBER(SEARCH("anaer",$AW1838))),"Combined Aer and Anaer.","")</f>
        <v/>
      </c>
    </row>
    <row r="1839" spans="1:60" x14ac:dyDescent="0.25">
      <c r="A1839" s="5">
        <v>2010</v>
      </c>
      <c r="B1839" t="s">
        <v>9463</v>
      </c>
      <c r="C1839">
        <v>1592.115</v>
      </c>
      <c r="D1839">
        <v>428.46151904556228</v>
      </c>
      <c r="E1839">
        <v>424.72212665779398</v>
      </c>
      <c r="F1839">
        <v>362.36801031957589</v>
      </c>
      <c r="G1839">
        <v>497.47721712944713</v>
      </c>
      <c r="H1839">
        <v>-108.9414382085066</v>
      </c>
      <c r="I1839">
        <v>-110.342429951581</v>
      </c>
      <c r="J1839">
        <v>-129.75104460113721</v>
      </c>
      <c r="K1839">
        <v>-87.327053193616308</v>
      </c>
      <c r="L1839">
        <v>1112.520472122399</v>
      </c>
      <c r="M1839">
        <v>1108.6086763751589</v>
      </c>
      <c r="N1839">
        <v>1094.935980416388</v>
      </c>
      <c r="O1839">
        <v>1141.500016926226</v>
      </c>
      <c r="P1839">
        <v>37.280533529059099</v>
      </c>
      <c r="Q1839">
        <v>37.656280389023721</v>
      </c>
      <c r="R1839">
        <v>30.434263090744611</v>
      </c>
      <c r="S1839">
        <v>43.677538726088763</v>
      </c>
      <c r="T1839">
        <v>52723.853797860807</v>
      </c>
      <c r="U1839">
        <v>52723.943245819843</v>
      </c>
      <c r="V1839">
        <v>52687.620411432268</v>
      </c>
      <c r="W1839">
        <v>52760.219613723311</v>
      </c>
      <c r="X1839">
        <v>3395.9837199353469</v>
      </c>
      <c r="Y1839">
        <v>3407.6803095546461</v>
      </c>
      <c r="Z1839">
        <v>3307.4978147766979</v>
      </c>
      <c r="AA1839">
        <v>3450.8564429788398</v>
      </c>
      <c r="AB1839">
        <v>516.94298323771795</v>
      </c>
      <c r="AC1839">
        <v>510.86074149350901</v>
      </c>
      <c r="AD1839">
        <v>450.89796691317002</v>
      </c>
      <c r="AE1839">
        <v>596.38049989829597</v>
      </c>
      <c r="AF1839">
        <v>68.483743298024351</v>
      </c>
      <c r="AG1839">
        <v>68.243437337783675</v>
      </c>
      <c r="AH1839">
        <v>67.401010170677566</v>
      </c>
      <c r="AI1839">
        <v>70.267014409732056</v>
      </c>
      <c r="AJ1839">
        <v>0.61312388919604655</v>
      </c>
      <c r="AK1839">
        <v>0.61312382491250905</v>
      </c>
      <c r="AL1839">
        <v>0.6130885382121225</v>
      </c>
      <c r="AM1839">
        <v>0.61315865178503992</v>
      </c>
      <c r="AN1839">
        <v>0.95407811943882403</v>
      </c>
      <c r="AO1839">
        <v>0.95407811943882426</v>
      </c>
      <c r="AP1839">
        <v>0.95407811943882426</v>
      </c>
      <c r="AQ1839">
        <v>0.95407811943882426</v>
      </c>
      <c r="AR1839">
        <v>16.40328508963966</v>
      </c>
      <c r="AS1839">
        <v>16.40328508963966</v>
      </c>
      <c r="AT1839">
        <v>16.40328508963966</v>
      </c>
      <c r="AU1839">
        <v>16.40328508963966</v>
      </c>
      <c r="AV1839" t="str">
        <f>VLOOKUP(Sheet1[[#This Row],[NPDES ID2]],Combined_Sheet__Major_Only___2[[NPDES ID2]:[ECHO BFR]],3,FALSE)</f>
        <v>TX</v>
      </c>
      <c r="AW1839" t="s">
        <v>41</v>
      </c>
      <c r="AX1839" t="str">
        <f>VLOOKUP(Sheet1[[#This Row],[NPDES ID2]],Combined_Sheet__Major_Only___2[[NPDES ID2]:[ECHO BFR]],27,FALSE)</f>
        <v>-</v>
      </c>
      <c r="AY1839" t="str">
        <f>VLOOKUP(Sheet1[[#This Row],[NPDES ID2]],Combined_Sheet__Major_Only___2[[NPDES ID2]:[ECHO BFR]],28,FALSE)</f>
        <v>-</v>
      </c>
      <c r="AZ1839" t="str">
        <f>VLOOKUP(Sheet1[[#This Row],[NPDES ID2]],Combined_Sheet__Major_Only___2[[NPDES ID2]:[ECHO BFR]],29,FALSE)</f>
        <v>thickening</v>
      </c>
      <c r="BA1839">
        <f>VLOOKUP(Sheet1[[#This Row],[NPDES ID2]],Combined_Sheet__Major_Only___2[[NPDES ID2]:[ECHO BFR]],17,FALSE)</f>
        <v>29.518730000000001</v>
      </c>
      <c r="BB1839">
        <f>VLOOKUP(Sheet1[[#This Row],[NPDES ID2]],Combined_Sheet__Major_Only___2[[NPDES ID2]:[ECHO BFR]],18,FALSE)</f>
        <v>-95.091239999999999</v>
      </c>
      <c r="BC1839" s="2" t="str">
        <f>IF(ISNUMBER(SEARCH("aerobic",$AW1839)),"aerobic","")</f>
        <v>aerobic</v>
      </c>
      <c r="BD1839" s="2" t="str">
        <f>IF(ISNUMBER(SEARCH("anaer",$AW1839)),"anaer","")</f>
        <v/>
      </c>
      <c r="BE1839" s="2" t="str">
        <f>IF(ISNUMBER(SEARCH("thickening",$AZ1839)),"thickening","")</f>
        <v>thickening</v>
      </c>
      <c r="BF1839" s="3" t="str">
        <f>IF(ISNUMBER(SEARCH("airDry",$AW1839)),"airDry","")</f>
        <v/>
      </c>
      <c r="BG1839" s="3" t="str">
        <f>IF(ISNUMBER(SEARCH("heatDry",$AY1839)),"heatDry","")</f>
        <v/>
      </c>
      <c r="BH1839" s="3" t="str">
        <f>IF(AND(ISNUMBER(SEARCH("aerobic",$AW1839)),ISNUMBER(SEARCH("anaer",$AW1839))),"Combined Aer and Anaer.","")</f>
        <v/>
      </c>
    </row>
    <row r="1840" spans="1:60" x14ac:dyDescent="0.25">
      <c r="A1840" s="5">
        <v>2094</v>
      </c>
      <c r="B1840" t="s">
        <v>9842</v>
      </c>
      <c r="C1840">
        <v>1047.5899999999999</v>
      </c>
      <c r="D1840">
        <v>361.1691040470256</v>
      </c>
      <c r="E1840">
        <v>355.87884935271052</v>
      </c>
      <c r="F1840">
        <v>307.58035257737419</v>
      </c>
      <c r="G1840">
        <v>425.89971547113072</v>
      </c>
      <c r="H1840">
        <v>-109.80641170413681</v>
      </c>
      <c r="I1840">
        <v>-111.1950258230582</v>
      </c>
      <c r="J1840">
        <v>-130.59052537243889</v>
      </c>
      <c r="K1840">
        <v>-88.204463090689842</v>
      </c>
      <c r="L1840">
        <v>727.38071990156425</v>
      </c>
      <c r="M1840">
        <v>724.77175369796396</v>
      </c>
      <c r="N1840">
        <v>715.65040770816609</v>
      </c>
      <c r="O1840">
        <v>746.71127496968131</v>
      </c>
      <c r="P1840">
        <v>24.540010252541339</v>
      </c>
      <c r="Q1840">
        <v>24.776730804521218</v>
      </c>
      <c r="R1840">
        <v>20.05079065735741</v>
      </c>
      <c r="S1840">
        <v>28.702038963988411</v>
      </c>
      <c r="T1840">
        <v>52722.024395239743</v>
      </c>
      <c r="U1840">
        <v>52722.113840199723</v>
      </c>
      <c r="V1840">
        <v>52685.792223663797</v>
      </c>
      <c r="W1840">
        <v>52758.388991809486</v>
      </c>
      <c r="X1840">
        <v>3417.565987754816</v>
      </c>
      <c r="Y1840">
        <v>3429.5281838605301</v>
      </c>
      <c r="Z1840">
        <v>3326.7841206776029</v>
      </c>
      <c r="AA1840">
        <v>3473.9038003384699</v>
      </c>
      <c r="AB1840">
        <v>523.30825351745341</v>
      </c>
      <c r="AC1840">
        <v>517.08982487809442</v>
      </c>
      <c r="AD1840">
        <v>456.0811278205785</v>
      </c>
      <c r="AE1840">
        <v>604.40946308261277</v>
      </c>
      <c r="AF1840">
        <v>68.047943999912121</v>
      </c>
      <c r="AG1840">
        <v>67.804195645403126</v>
      </c>
      <c r="AH1840">
        <v>66.950365045417783</v>
      </c>
      <c r="AI1840">
        <v>69.855939957856691</v>
      </c>
      <c r="AJ1840">
        <v>0.60779238191992768</v>
      </c>
      <c r="AK1840">
        <v>0.60779233977758829</v>
      </c>
      <c r="AL1840">
        <v>0.60776910438923515</v>
      </c>
      <c r="AM1840">
        <v>0.60781527150070025</v>
      </c>
      <c r="AN1840">
        <v>0.95407663095003004</v>
      </c>
      <c r="AO1840">
        <v>0.95407663095003004</v>
      </c>
      <c r="AP1840">
        <v>0.95407663095003004</v>
      </c>
      <c r="AQ1840">
        <v>0.95407663095003004</v>
      </c>
      <c r="AR1840">
        <v>16.239704445838122</v>
      </c>
      <c r="AS1840">
        <v>16.239704445838122</v>
      </c>
      <c r="AT1840">
        <v>16.239704445838122</v>
      </c>
      <c r="AU1840">
        <v>16.239704445838122</v>
      </c>
      <c r="AV1840" t="str">
        <f>VLOOKUP(Sheet1[[#This Row],[NPDES ID2]],Combined_Sheet__Major_Only___2[[NPDES ID2]:[ECHO BFR]],3,FALSE)</f>
        <v>IL</v>
      </c>
      <c r="AW1840" t="s">
        <v>41</v>
      </c>
      <c r="AX1840" t="str">
        <f>VLOOKUP(Sheet1[[#This Row],[NPDES ID2]],Combined_Sheet__Major_Only___2[[NPDES ID2]:[ECHO BFR]],27,FALSE)</f>
        <v>-</v>
      </c>
      <c r="AY1840" t="str">
        <f>VLOOKUP(Sheet1[[#This Row],[NPDES ID2]],Combined_Sheet__Major_Only___2[[NPDES ID2]:[ECHO BFR]],28,FALSE)</f>
        <v>-</v>
      </c>
      <c r="AZ1840" t="str">
        <f>VLOOKUP(Sheet1[[#This Row],[NPDES ID2]],Combined_Sheet__Major_Only___2[[NPDES ID2]:[ECHO BFR]],29,FALSE)</f>
        <v>thickening, preliminaryOps</v>
      </c>
      <c r="BA1840">
        <f>VLOOKUP(Sheet1[[#This Row],[NPDES ID2]],Combined_Sheet__Major_Only___2[[NPDES ID2]:[ECHO BFR]],17,FALSE)</f>
        <v>42.225555999999997</v>
      </c>
      <c r="BB1840">
        <f>VLOOKUP(Sheet1[[#This Row],[NPDES ID2]],Combined_Sheet__Major_Only___2[[NPDES ID2]:[ECHO BFR]],18,FALSE)</f>
        <v>-87.938889000000003</v>
      </c>
      <c r="BC1840" s="2" t="str">
        <f>IF(ISNUMBER(SEARCH("aerobic",$AW1840)),"aerobic","")</f>
        <v>aerobic</v>
      </c>
      <c r="BD1840" s="2" t="str">
        <f>IF(ISNUMBER(SEARCH("anaer",$AW1840)),"anaer","")</f>
        <v/>
      </c>
      <c r="BE1840" s="2" t="str">
        <f>IF(ISNUMBER(SEARCH("thickening",$AZ1840)),"thickening","")</f>
        <v>thickening</v>
      </c>
      <c r="BF1840" s="3" t="str">
        <f>IF(ISNUMBER(SEARCH("airDry",$AW1840)),"airDry","")</f>
        <v/>
      </c>
      <c r="BG1840" s="3" t="str">
        <f>IF(ISNUMBER(SEARCH("heatDry",$AY1840)),"heatDry","")</f>
        <v/>
      </c>
      <c r="BH1840" s="3" t="str">
        <f>IF(AND(ISNUMBER(SEARCH("aerobic",$AW1840)),ISNUMBER(SEARCH("anaer",$AW1840))),"Combined Aer and Anaer.","")</f>
        <v/>
      </c>
    </row>
    <row r="1841" spans="1:60" x14ac:dyDescent="0.25">
      <c r="A1841" s="5">
        <v>402</v>
      </c>
      <c r="B1841" t="s">
        <v>2021</v>
      </c>
      <c r="C1841">
        <v>677</v>
      </c>
      <c r="D1841">
        <v>311.57231183636299</v>
      </c>
      <c r="E1841">
        <v>306.35989057705268</v>
      </c>
      <c r="F1841">
        <v>260.69268123879039</v>
      </c>
      <c r="G1841">
        <v>374.85784168618528</v>
      </c>
      <c r="H1841">
        <v>-138.2668001167709</v>
      </c>
      <c r="I1841">
        <v>-139.5911411719695</v>
      </c>
      <c r="J1841">
        <v>-158.26942249026271</v>
      </c>
      <c r="K1841">
        <v>-115.3637623480371</v>
      </c>
      <c r="L1841">
        <v>515.00341911241173</v>
      </c>
      <c r="M1841">
        <v>511.94964878931688</v>
      </c>
      <c r="N1841">
        <v>501.27103344501518</v>
      </c>
      <c r="O1841">
        <v>537.63212191924549</v>
      </c>
      <c r="P1841">
        <v>21.222371094015759</v>
      </c>
      <c r="Q1841">
        <v>21.13712721235235</v>
      </c>
      <c r="R1841">
        <v>17.797649302048178</v>
      </c>
      <c r="S1841">
        <v>23.88326964742901</v>
      </c>
      <c r="T1841">
        <v>52704.519963704217</v>
      </c>
      <c r="U1841">
        <v>52704.609379968038</v>
      </c>
      <c r="V1841">
        <v>52668.299416307578</v>
      </c>
      <c r="W1841">
        <v>52740.872893609427</v>
      </c>
      <c r="X1841">
        <v>4133.5978492843687</v>
      </c>
      <c r="Y1841">
        <v>4155.8881126551096</v>
      </c>
      <c r="Z1841">
        <v>3955.57528067464</v>
      </c>
      <c r="AA1841">
        <v>4245.2084002692663</v>
      </c>
      <c r="AB1841">
        <v>786.95358400307998</v>
      </c>
      <c r="AC1841">
        <v>776.01652430495551</v>
      </c>
      <c r="AD1841">
        <v>660.95184442113703</v>
      </c>
      <c r="AE1841">
        <v>951.04818192862172</v>
      </c>
      <c r="AF1841">
        <v>56.259790342021773</v>
      </c>
      <c r="AG1841">
        <v>55.926409271196412</v>
      </c>
      <c r="AH1841">
        <v>54.759519966498637</v>
      </c>
      <c r="AI1841">
        <v>58.731500996871091</v>
      </c>
      <c r="AJ1841">
        <v>0.4638579583231639</v>
      </c>
      <c r="AK1841">
        <v>0.46385793226894612</v>
      </c>
      <c r="AL1841">
        <v>0.46384354336232692</v>
      </c>
      <c r="AM1841">
        <v>0.46387213292234841</v>
      </c>
      <c r="AN1841">
        <v>0.95406238363341023</v>
      </c>
      <c r="AO1841">
        <v>0.95406238363341023</v>
      </c>
      <c r="AP1841">
        <v>0.95406238363341023</v>
      </c>
      <c r="AQ1841">
        <v>0.95406238363341023</v>
      </c>
      <c r="AR1841">
        <v>11.812687194154019</v>
      </c>
      <c r="AS1841">
        <v>11.812687194154019</v>
      </c>
      <c r="AT1841">
        <v>11.812687194154019</v>
      </c>
      <c r="AU1841">
        <v>11.812687194154019</v>
      </c>
      <c r="AV1841" t="str">
        <f>VLOOKUP(Sheet1[[#This Row],[NPDES ID2]],Combined_Sheet__Major_Only___2[[NPDES ID2]:[ECHO BFR]],3,FALSE)</f>
        <v>MA</v>
      </c>
      <c r="AW1841" t="s">
        <v>952</v>
      </c>
      <c r="AX1841" t="str">
        <f>VLOOKUP(Sheet1[[#This Row],[NPDES ID2]],Combined_Sheet__Major_Only___2[[NPDES ID2]:[ECHO BFR]],27,FALSE)</f>
        <v>-</v>
      </c>
      <c r="AY1841" t="str">
        <f>VLOOKUP(Sheet1[[#This Row],[NPDES ID2]],Combined_Sheet__Major_Only___2[[NPDES ID2]:[ECHO BFR]],28,FALSE)</f>
        <v>highTempCompost</v>
      </c>
      <c r="AZ1841" t="str">
        <f>VLOOKUP(Sheet1[[#This Row],[NPDES ID2]],Combined_Sheet__Major_Only___2[[NPDES ID2]:[ECHO BFR]],29,FALSE)</f>
        <v>thickening, preliminaryOps</v>
      </c>
      <c r="BA1841">
        <f>VLOOKUP(Sheet1[[#This Row],[NPDES ID2]],Combined_Sheet__Major_Only___2[[NPDES ID2]:[ECHO BFR]],17,FALSE)</f>
        <v>42.729593999999999</v>
      </c>
      <c r="BB1841">
        <f>VLOOKUP(Sheet1[[#This Row],[NPDES ID2]],Combined_Sheet__Major_Only___2[[NPDES ID2]:[ECHO BFR]],18,FALSE)</f>
        <v>-73.211578000000003</v>
      </c>
      <c r="BC1841" s="2" t="str">
        <f>IF(ISNUMBER(SEARCH("aerobic",$AW1841)),"aerobic","")</f>
        <v/>
      </c>
      <c r="BD1841" s="2" t="str">
        <f>IF(ISNUMBER(SEARCH("anaer",$AW1841)),"anaer","")</f>
        <v/>
      </c>
      <c r="BE1841" s="2" t="str">
        <f>IF(ISNUMBER(SEARCH("thickening",$AZ1841)),"thickening","")</f>
        <v>thickening</v>
      </c>
      <c r="BF1841" s="3" t="str">
        <f>IF(ISNUMBER(SEARCH("airDry",$AW1841)),"airDry","")</f>
        <v/>
      </c>
      <c r="BG1841" s="3" t="str">
        <f>IF(ISNUMBER(SEARCH("heatDry",$AY1841)),"heatDry","")</f>
        <v/>
      </c>
      <c r="BH1841" s="3" t="str">
        <f>IF(AND(ISNUMBER(SEARCH("aerobic",$AW1841)),ISNUMBER(SEARCH("anaer",$AW1841))),"Combined Aer and Anaer.","")</f>
        <v/>
      </c>
    </row>
    <row r="1842" spans="1:60" x14ac:dyDescent="0.25">
      <c r="A1842" s="5">
        <v>1704</v>
      </c>
      <c r="B1842" t="s">
        <v>7989</v>
      </c>
      <c r="C1842">
        <v>45.042665900000003</v>
      </c>
      <c r="D1842">
        <v>2133.9008644382411</v>
      </c>
      <c r="E1842">
        <v>2112.6629395292471</v>
      </c>
      <c r="F1842">
        <v>1446.576273829274</v>
      </c>
      <c r="G1842">
        <v>2797.596362189614</v>
      </c>
      <c r="H1842">
        <v>-109.8196785978936</v>
      </c>
      <c r="I1842">
        <v>-111.2221488073821</v>
      </c>
      <c r="J1842">
        <v>-130.61950160061139</v>
      </c>
      <c r="K1842">
        <v>-88.317848759986802</v>
      </c>
      <c r="L1842">
        <v>31.327905713834401</v>
      </c>
      <c r="M1842">
        <v>31.216155924311071</v>
      </c>
      <c r="N1842">
        <v>30.825277608912408</v>
      </c>
      <c r="O1842">
        <v>32.156100493526999</v>
      </c>
      <c r="P1842">
        <v>1.0550722450295891</v>
      </c>
      <c r="Q1842">
        <v>1.065377587425351</v>
      </c>
      <c r="R1842">
        <v>0.86186013443683007</v>
      </c>
      <c r="S1842">
        <v>1.2345139828987819</v>
      </c>
      <c r="T1842">
        <v>52699.876316285663</v>
      </c>
      <c r="U1842">
        <v>52699.965724936847</v>
      </c>
      <c r="V1842">
        <v>52663.658852599008</v>
      </c>
      <c r="W1842">
        <v>52736.226151210263</v>
      </c>
      <c r="X1842">
        <v>3410.3326863033558</v>
      </c>
      <c r="Y1842">
        <v>3422.2112938643809</v>
      </c>
      <c r="Z1842">
        <v>3320.199724690166</v>
      </c>
      <c r="AA1842">
        <v>3466.258057179653</v>
      </c>
      <c r="AB1842">
        <v>521.35289238187886</v>
      </c>
      <c r="AC1842">
        <v>515.16871596966871</v>
      </c>
      <c r="AD1842">
        <v>454.48974593258328</v>
      </c>
      <c r="AE1842">
        <v>601.94136043640606</v>
      </c>
      <c r="AF1842">
        <v>68.160716146060437</v>
      </c>
      <c r="AG1842">
        <v>67.91759400926577</v>
      </c>
      <c r="AH1842">
        <v>67.067130765302451</v>
      </c>
      <c r="AI1842">
        <v>69.962617275617816</v>
      </c>
      <c r="AJ1842">
        <v>0.60917193959375826</v>
      </c>
      <c r="AK1842">
        <v>0.60917193779781997</v>
      </c>
      <c r="AL1842">
        <v>0.60917093922116017</v>
      </c>
      <c r="AM1842">
        <v>0.60917292325236116</v>
      </c>
      <c r="AN1842">
        <v>0.95405860256302732</v>
      </c>
      <c r="AO1842">
        <v>0.95405860256302755</v>
      </c>
      <c r="AP1842">
        <v>0.95405860256302755</v>
      </c>
      <c r="AQ1842">
        <v>0.95405860256302755</v>
      </c>
      <c r="AR1842">
        <v>16.282900181879281</v>
      </c>
      <c r="AS1842">
        <v>16.28290018187927</v>
      </c>
      <c r="AT1842">
        <v>16.28290018187927</v>
      </c>
      <c r="AU1842">
        <v>16.28290018187927</v>
      </c>
      <c r="AV1842" t="str">
        <f>VLOOKUP(Sheet1[[#This Row],[NPDES ID2]],Combined_Sheet__Major_Only___2[[NPDES ID2]:[ECHO BFR]],3,FALSE)</f>
        <v>TX</v>
      </c>
      <c r="AW1842" t="s">
        <v>544</v>
      </c>
      <c r="AX1842" t="str">
        <f>VLOOKUP(Sheet1[[#This Row],[NPDES ID2]],Combined_Sheet__Major_Only___2[[NPDES ID2]:[ECHO BFR]],27,FALSE)</f>
        <v>-</v>
      </c>
      <c r="AY1842" t="str">
        <f>VLOOKUP(Sheet1[[#This Row],[NPDES ID2]],Combined_Sheet__Major_Only___2[[NPDES ID2]:[ECHO BFR]],28,FALSE)</f>
        <v>-</v>
      </c>
      <c r="AZ1842" t="str">
        <f>VLOOKUP(Sheet1[[#This Row],[NPDES ID2]],Combined_Sheet__Major_Only___2[[NPDES ID2]:[ECHO BFR]],29,FALSE)</f>
        <v>thickening</v>
      </c>
      <c r="BA1842">
        <f>VLOOKUP(Sheet1[[#This Row],[NPDES ID2]],Combined_Sheet__Major_Only___2[[NPDES ID2]:[ECHO BFR]],17,FALSE)</f>
        <v>30.151028</v>
      </c>
      <c r="BB1842">
        <f>VLOOKUP(Sheet1[[#This Row],[NPDES ID2]],Combined_Sheet__Major_Only___2[[NPDES ID2]:[ECHO BFR]],18,FALSE)</f>
        <v>-95.665778000000003</v>
      </c>
      <c r="BC1842" s="2" t="str">
        <f>IF(ISNUMBER(SEARCH("aerobic",$AW1842)),"aerobic","")</f>
        <v>aerobic</v>
      </c>
      <c r="BD1842" s="2" t="str">
        <f>IF(ISNUMBER(SEARCH("anaer",$AW1842)),"anaer","")</f>
        <v/>
      </c>
      <c r="BE1842" s="2" t="str">
        <f>IF(ISNUMBER(SEARCH("thickening",$AZ1842)),"thickening","")</f>
        <v>thickening</v>
      </c>
      <c r="BF1842" s="3" t="str">
        <f>IF(ISNUMBER(SEARCH("airDry",$AW1842)),"airDry","")</f>
        <v/>
      </c>
      <c r="BG1842" s="3" t="str">
        <f>IF(ISNUMBER(SEARCH("heatDry",$AY1842)),"heatDry","")</f>
        <v/>
      </c>
      <c r="BH1842" s="3" t="str">
        <f>IF(AND(ISNUMBER(SEARCH("aerobic",$AW1842)),ISNUMBER(SEARCH("anaer",$AW1842))),"Combined Aer and Anaer.","")</f>
        <v/>
      </c>
    </row>
    <row r="1843" spans="1:60" x14ac:dyDescent="0.25">
      <c r="A1843" s="5">
        <v>1393</v>
      </c>
      <c r="B1843" t="s">
        <v>6604</v>
      </c>
      <c r="C1843">
        <v>143.27000000000001</v>
      </c>
      <c r="D1843">
        <v>743.91383521370722</v>
      </c>
      <c r="E1843">
        <v>739.91116999658129</v>
      </c>
      <c r="F1843">
        <v>531.58443859077079</v>
      </c>
      <c r="G1843">
        <v>958.62013905904575</v>
      </c>
      <c r="H1843">
        <v>-108.9006446648759</v>
      </c>
      <c r="I1843">
        <v>-110.2609108059806</v>
      </c>
      <c r="J1843">
        <v>-129.73485852277889</v>
      </c>
      <c r="K1843">
        <v>-87.431382133862968</v>
      </c>
      <c r="L1843">
        <v>100.40679973928791</v>
      </c>
      <c r="M1843">
        <v>100.05712915856761</v>
      </c>
      <c r="N1843">
        <v>98.834108603813206</v>
      </c>
      <c r="O1843">
        <v>102.9981970553179</v>
      </c>
      <c r="P1843">
        <v>3.3543846748388888</v>
      </c>
      <c r="Q1843">
        <v>3.388894424165398</v>
      </c>
      <c r="R1843">
        <v>2.7372588248516792</v>
      </c>
      <c r="S1843">
        <v>3.9327859209102058</v>
      </c>
      <c r="T1843">
        <v>52695.081737201173</v>
      </c>
      <c r="U1843">
        <v>52695.171137992293</v>
      </c>
      <c r="V1843">
        <v>52658.867457453787</v>
      </c>
      <c r="W1843">
        <v>52731.428376549513</v>
      </c>
      <c r="X1843">
        <v>3384.175069274715</v>
      </c>
      <c r="Y1843">
        <v>3395.7333078352071</v>
      </c>
      <c r="Z1843">
        <v>3296.7773937733459</v>
      </c>
      <c r="AA1843">
        <v>3438.3562041002888</v>
      </c>
      <c r="AB1843">
        <v>513.72419133941833</v>
      </c>
      <c r="AC1843">
        <v>507.69930472713139</v>
      </c>
      <c r="AD1843">
        <v>448.27579102934737</v>
      </c>
      <c r="AE1843">
        <v>592.32333355216815</v>
      </c>
      <c r="AF1843">
        <v>68.68097202866069</v>
      </c>
      <c r="AG1843">
        <v>68.441832212549002</v>
      </c>
      <c r="AH1843">
        <v>67.605183570770805</v>
      </c>
      <c r="AI1843">
        <v>70.453501356730214</v>
      </c>
      <c r="AJ1843">
        <v>0.61553693993397507</v>
      </c>
      <c r="AK1843">
        <v>0.61553693422292632</v>
      </c>
      <c r="AL1843">
        <v>0.61553376134739035</v>
      </c>
      <c r="AM1843">
        <v>0.61554006542613471</v>
      </c>
      <c r="AN1843">
        <v>0.9540546979440091</v>
      </c>
      <c r="AO1843">
        <v>0.95405469794400943</v>
      </c>
      <c r="AP1843">
        <v>0.95405469794400943</v>
      </c>
      <c r="AQ1843">
        <v>0.95405469794400943</v>
      </c>
      <c r="AR1843">
        <v>16.478608591808349</v>
      </c>
      <c r="AS1843">
        <v>16.47860859180836</v>
      </c>
      <c r="AT1843">
        <v>16.47860859180836</v>
      </c>
      <c r="AU1843">
        <v>16.47860859180836</v>
      </c>
      <c r="AV1843" t="str">
        <f>VLOOKUP(Sheet1[[#This Row],[NPDES ID2]],Combined_Sheet__Major_Only___2[[NPDES ID2]:[ECHO BFR]],3,FALSE)</f>
        <v>TX</v>
      </c>
      <c r="AW1843" t="s">
        <v>41</v>
      </c>
      <c r="AX1843" t="str">
        <f>VLOOKUP(Sheet1[[#This Row],[NPDES ID2]],Combined_Sheet__Major_Only___2[[NPDES ID2]:[ECHO BFR]],27,FALSE)</f>
        <v>-</v>
      </c>
      <c r="AY1843" t="str">
        <f>VLOOKUP(Sheet1[[#This Row],[NPDES ID2]],Combined_Sheet__Major_Only___2[[NPDES ID2]:[ECHO BFR]],28,FALSE)</f>
        <v>-</v>
      </c>
      <c r="AZ1843" t="str">
        <f>VLOOKUP(Sheet1[[#This Row],[NPDES ID2]],Combined_Sheet__Major_Only___2[[NPDES ID2]:[ECHO BFR]],29,FALSE)</f>
        <v>thickening</v>
      </c>
      <c r="BA1843">
        <f>VLOOKUP(Sheet1[[#This Row],[NPDES ID2]],Combined_Sheet__Major_Only___2[[NPDES ID2]:[ECHO BFR]],17,FALSE)</f>
        <v>30.033010000000001</v>
      </c>
      <c r="BB1843">
        <f>VLOOKUP(Sheet1[[#This Row],[NPDES ID2]],Combined_Sheet__Major_Only___2[[NPDES ID2]:[ECHO BFR]],18,FALSE)</f>
        <v>-95.438294999999997</v>
      </c>
      <c r="BC1843" s="2" t="str">
        <f>IF(ISNUMBER(SEARCH("aerobic",$AW1843)),"aerobic","")</f>
        <v>aerobic</v>
      </c>
      <c r="BD1843" s="2" t="str">
        <f>IF(ISNUMBER(SEARCH("anaer",$AW1843)),"anaer","")</f>
        <v/>
      </c>
      <c r="BE1843" s="2" t="str">
        <f>IF(ISNUMBER(SEARCH("thickening",$AZ1843)),"thickening","")</f>
        <v>thickening</v>
      </c>
      <c r="BF1843" s="4" t="str">
        <f>IF(ISNUMBER(SEARCH("airDry",$AW1843)),"airDry","")</f>
        <v/>
      </c>
      <c r="BG1843" s="4" t="str">
        <f>IF(ISNUMBER(SEARCH("heatDry",$AY1843)),"heatDry","")</f>
        <v/>
      </c>
      <c r="BH1843" s="4" t="str">
        <f>IF(AND(ISNUMBER(SEARCH("aerobic",$AW1843)),ISNUMBER(SEARCH("anaer",$AW1843))),"Combined Aer and Anaer.","")</f>
        <v/>
      </c>
    </row>
    <row r="1844" spans="1:60" x14ac:dyDescent="0.25">
      <c r="A1844" s="5">
        <v>152</v>
      </c>
      <c r="B1844" t="s">
        <v>836</v>
      </c>
      <c r="C1844">
        <v>6083.89</v>
      </c>
      <c r="D1844">
        <v>1207.6580360927051</v>
      </c>
      <c r="E1844">
        <v>1208.4805038776331</v>
      </c>
      <c r="F1844">
        <v>970.48320344373815</v>
      </c>
      <c r="G1844">
        <v>1419.745196266241</v>
      </c>
      <c r="H1844">
        <v>-108.0676041475717</v>
      </c>
      <c r="I1844">
        <v>-109.6042912790307</v>
      </c>
      <c r="J1844">
        <v>-128.81472799013611</v>
      </c>
      <c r="K1844">
        <v>-86.048894246283751</v>
      </c>
      <c r="L1844">
        <v>4248.578526993615</v>
      </c>
      <c r="M1844">
        <v>4233.5968945921359</v>
      </c>
      <c r="N1844">
        <v>4181.3430733088617</v>
      </c>
      <c r="O1844">
        <v>4359.4400071673299</v>
      </c>
      <c r="P1844">
        <v>142.43672159102741</v>
      </c>
      <c r="Q1844">
        <v>143.86290896649641</v>
      </c>
      <c r="R1844">
        <v>116.291576367167</v>
      </c>
      <c r="S1844">
        <v>166.88088395127619</v>
      </c>
      <c r="T1844">
        <v>52691.029421074993</v>
      </c>
      <c r="U1844">
        <v>52691.118815222871</v>
      </c>
      <c r="V1844">
        <v>52654.817832351822</v>
      </c>
      <c r="W1844">
        <v>52727.373359563673</v>
      </c>
      <c r="X1844">
        <v>3395.9917132233031</v>
      </c>
      <c r="Y1844">
        <v>3407.7239894002669</v>
      </c>
      <c r="Z1844">
        <v>3307.3582073923239</v>
      </c>
      <c r="AA1844">
        <v>3450.9553275890898</v>
      </c>
      <c r="AB1844">
        <v>517.33145546463993</v>
      </c>
      <c r="AC1844">
        <v>511.25988135533072</v>
      </c>
      <c r="AD1844">
        <v>451.1459629344335</v>
      </c>
      <c r="AE1844">
        <v>596.9970211724949</v>
      </c>
      <c r="AF1844">
        <v>68.453367462054686</v>
      </c>
      <c r="AG1844">
        <v>68.213868671842192</v>
      </c>
      <c r="AH1844">
        <v>67.368996518197676</v>
      </c>
      <c r="AI1844">
        <v>70.237161736621943</v>
      </c>
      <c r="AJ1844">
        <v>0.61275233054315881</v>
      </c>
      <c r="AK1844">
        <v>0.61275207579955104</v>
      </c>
      <c r="AL1844">
        <v>0.6126172445285829</v>
      </c>
      <c r="AM1844">
        <v>0.61288519303281175</v>
      </c>
      <c r="AN1844">
        <v>0.95405139729302169</v>
      </c>
      <c r="AO1844">
        <v>0.95405139729302135</v>
      </c>
      <c r="AP1844">
        <v>0.95405139729302135</v>
      </c>
      <c r="AQ1844">
        <v>0.95405139729302135</v>
      </c>
      <c r="AR1844">
        <v>16.38844697620042</v>
      </c>
      <c r="AS1844">
        <v>16.38844697620042</v>
      </c>
      <c r="AT1844">
        <v>16.38844697620042</v>
      </c>
      <c r="AU1844">
        <v>16.38844697620042</v>
      </c>
      <c r="AV1844" t="str">
        <f>VLOOKUP(Sheet1[[#This Row],[NPDES ID2]],Combined_Sheet__Major_Only___2[[NPDES ID2]:[ECHO BFR]],3,FALSE)</f>
        <v>CA</v>
      </c>
      <c r="AW1844" t="s">
        <v>41</v>
      </c>
      <c r="AX1844" t="str">
        <f>VLOOKUP(Sheet1[[#This Row],[NPDES ID2]],Combined_Sheet__Major_Only___2[[NPDES ID2]:[ECHO BFR]],27,FALSE)</f>
        <v>methaneBioCaptureRecover</v>
      </c>
      <c r="AY1844" t="str">
        <f>VLOOKUP(Sheet1[[#This Row],[NPDES ID2]],Combined_Sheet__Major_Only___2[[NPDES ID2]:[ECHO BFR]],28,FALSE)</f>
        <v>-</v>
      </c>
      <c r="AZ1844" t="str">
        <f>VLOOKUP(Sheet1[[#This Row],[NPDES ID2]],Combined_Sheet__Major_Only___2[[NPDES ID2]:[ECHO BFR]],29,FALSE)</f>
        <v>thickening</v>
      </c>
      <c r="BA1844">
        <f>VLOOKUP(Sheet1[[#This Row],[NPDES ID2]],Combined_Sheet__Major_Only___2[[NPDES ID2]:[ECHO BFR]],17,FALSE)</f>
        <v>37.937778000000002</v>
      </c>
      <c r="BB1844">
        <f>VLOOKUP(Sheet1[[#This Row],[NPDES ID2]],Combined_Sheet__Major_Only___2[[NPDES ID2]:[ECHO BFR]],18,FALSE)</f>
        <v>-121.335556</v>
      </c>
      <c r="BC1844" s="2" t="str">
        <f>IF(ISNUMBER(SEARCH("aerobic",$AW1844)),"aerobic","")</f>
        <v>aerobic</v>
      </c>
      <c r="BD1844" s="2" t="str">
        <f>IF(ISNUMBER(SEARCH("anaer",$AW1844)),"anaer","")</f>
        <v/>
      </c>
      <c r="BE1844" s="2" t="str">
        <f>IF(ISNUMBER(SEARCH("thickening",$AZ1844)),"thickening","")</f>
        <v>thickening</v>
      </c>
      <c r="BF1844" s="3" t="str">
        <f>IF(ISNUMBER(SEARCH("airDry",$AW1844)),"airDry","")</f>
        <v/>
      </c>
      <c r="BG1844" s="3" t="str">
        <f>IF(ISNUMBER(SEARCH("heatDry",$AY1844)),"heatDry","")</f>
        <v/>
      </c>
      <c r="BH1844" s="3" t="str">
        <f>IF(AND(ISNUMBER(SEARCH("aerobic",$AW1844)),ISNUMBER(SEARCH("anaer",$AW1844))),"Combined Aer and Anaer.","")</f>
        <v/>
      </c>
    </row>
    <row r="1845" spans="1:60" x14ac:dyDescent="0.25">
      <c r="A1845" s="5">
        <v>490</v>
      </c>
      <c r="B1845" t="s">
        <v>2433</v>
      </c>
      <c r="C1845">
        <v>390.49</v>
      </c>
      <c r="D1845">
        <v>392.04742885216388</v>
      </c>
      <c r="E1845">
        <v>387.41105654450871</v>
      </c>
      <c r="F1845">
        <v>304.65966945628003</v>
      </c>
      <c r="G1845">
        <v>483.04659468473773</v>
      </c>
      <c r="H1845">
        <v>-111.01496948115739</v>
      </c>
      <c r="I1845">
        <v>-112.39469661160309</v>
      </c>
      <c r="J1845">
        <v>-131.76285621352321</v>
      </c>
      <c r="K1845">
        <v>-89.423390880036678</v>
      </c>
      <c r="L1845">
        <v>268.71339454936577</v>
      </c>
      <c r="M1845">
        <v>267.72262414906328</v>
      </c>
      <c r="N1845">
        <v>264.25766608197301</v>
      </c>
      <c r="O1845">
        <v>276.05550997966759</v>
      </c>
      <c r="P1845">
        <v>9.1524286245451805</v>
      </c>
      <c r="Q1845">
        <v>9.2351715415283149</v>
      </c>
      <c r="R1845">
        <v>7.487169361840369</v>
      </c>
      <c r="S1845">
        <v>10.679316781468509</v>
      </c>
      <c r="T1845">
        <v>52687.148913373647</v>
      </c>
      <c r="U1845">
        <v>52687.23830115996</v>
      </c>
      <c r="V1845">
        <v>52650.939901581769</v>
      </c>
      <c r="W1845">
        <v>52723.490265512613</v>
      </c>
      <c r="X1845">
        <v>3446.079405506021</v>
      </c>
      <c r="Y1845">
        <v>3458.4148394803801</v>
      </c>
      <c r="Z1845">
        <v>3352.0624187999879</v>
      </c>
      <c r="AA1845">
        <v>3504.484496166835</v>
      </c>
      <c r="AB1845">
        <v>532.14621428666806</v>
      </c>
      <c r="AC1845">
        <v>525.73304965197894</v>
      </c>
      <c r="AD1845">
        <v>463.24305508834408</v>
      </c>
      <c r="AE1845">
        <v>615.62500556304485</v>
      </c>
      <c r="AF1845">
        <v>67.439207074217663</v>
      </c>
      <c r="AG1845">
        <v>67.190674521768955</v>
      </c>
      <c r="AH1845">
        <v>66.320880505817087</v>
      </c>
      <c r="AI1845">
        <v>69.281707383590231</v>
      </c>
      <c r="AJ1845">
        <v>0.60034626786955281</v>
      </c>
      <c r="AK1845">
        <v>0.6003462522398666</v>
      </c>
      <c r="AL1845">
        <v>0.60033758745976518</v>
      </c>
      <c r="AM1845">
        <v>0.60035480337496261</v>
      </c>
      <c r="AN1845">
        <v>0.95404823613714351</v>
      </c>
      <c r="AO1845">
        <v>0.95404823613714362</v>
      </c>
      <c r="AP1845">
        <v>0.95404823613714362</v>
      </c>
      <c r="AQ1845">
        <v>0.95404823613714362</v>
      </c>
      <c r="AR1845">
        <v>16.011166277846261</v>
      </c>
      <c r="AS1845">
        <v>16.01116627784625</v>
      </c>
      <c r="AT1845">
        <v>16.01116627784625</v>
      </c>
      <c r="AU1845">
        <v>16.01116627784625</v>
      </c>
      <c r="AV1845" t="str">
        <f>VLOOKUP(Sheet1[[#This Row],[NPDES ID2]],Combined_Sheet__Major_Only___2[[NPDES ID2]:[ECHO BFR]],3,FALSE)</f>
        <v>TX</v>
      </c>
      <c r="AW1845" t="s">
        <v>41</v>
      </c>
      <c r="AX1845" t="str">
        <f>VLOOKUP(Sheet1[[#This Row],[NPDES ID2]],Combined_Sheet__Major_Only___2[[NPDES ID2]:[ECHO BFR]],27,FALSE)</f>
        <v>-</v>
      </c>
      <c r="AY1845" t="str">
        <f>VLOOKUP(Sheet1[[#This Row],[NPDES ID2]],Combined_Sheet__Major_Only___2[[NPDES ID2]:[ECHO BFR]],28,FALSE)</f>
        <v>-</v>
      </c>
      <c r="AZ1845" t="str">
        <f>VLOOKUP(Sheet1[[#This Row],[NPDES ID2]],Combined_Sheet__Major_Only___2[[NPDES ID2]:[ECHO BFR]],29,FALSE)</f>
        <v>thickening</v>
      </c>
      <c r="BA1845">
        <f>VLOOKUP(Sheet1[[#This Row],[NPDES ID2]],Combined_Sheet__Major_Only___2[[NPDES ID2]:[ECHO BFR]],17,FALSE)</f>
        <v>29.739432000000001</v>
      </c>
      <c r="BB1845">
        <f>VLOOKUP(Sheet1[[#This Row],[NPDES ID2]],Combined_Sheet__Major_Only___2[[NPDES ID2]:[ECHO BFR]],18,FALSE)</f>
        <v>-95.267197999999993</v>
      </c>
      <c r="BC1845" s="2" t="str">
        <f>IF(ISNUMBER(SEARCH("aerobic",$AW1845)),"aerobic","")</f>
        <v>aerobic</v>
      </c>
      <c r="BD1845" s="2" t="str">
        <f>IF(ISNUMBER(SEARCH("anaer",$AW1845)),"anaer","")</f>
        <v/>
      </c>
      <c r="BE1845" s="2" t="str">
        <f>IF(ISNUMBER(SEARCH("thickening",$AZ1845)),"thickening","")</f>
        <v>thickening</v>
      </c>
      <c r="BF1845" s="3" t="str">
        <f>IF(ISNUMBER(SEARCH("airDry",$AW1845)),"airDry","")</f>
        <v/>
      </c>
      <c r="BG1845" s="3" t="str">
        <f>IF(ISNUMBER(SEARCH("heatDry",$AY1845)),"heatDry","")</f>
        <v/>
      </c>
      <c r="BH1845" s="3" t="str">
        <f>IF(AND(ISNUMBER(SEARCH("aerobic",$AW1845)),ISNUMBER(SEARCH("anaer",$AW1845))),"Combined Aer and Anaer.","")</f>
        <v/>
      </c>
    </row>
    <row r="1846" spans="1:60" x14ac:dyDescent="0.25">
      <c r="A1846" s="5">
        <v>2363</v>
      </c>
      <c r="B1846" t="s">
        <v>11021</v>
      </c>
      <c r="C1846">
        <v>333.27199999999999</v>
      </c>
      <c r="D1846">
        <v>415.37276096432669</v>
      </c>
      <c r="E1846">
        <v>413.06999516072608</v>
      </c>
      <c r="F1846">
        <v>321.38007910429121</v>
      </c>
      <c r="G1846">
        <v>512.07987576065193</v>
      </c>
      <c r="H1846">
        <v>-109.0475991246205</v>
      </c>
      <c r="I1846">
        <v>-110.4069849745091</v>
      </c>
      <c r="J1846">
        <v>-129.8730369967607</v>
      </c>
      <c r="K1846">
        <v>-87.552826898310826</v>
      </c>
      <c r="L1846">
        <v>233.19442686414521</v>
      </c>
      <c r="M1846">
        <v>232.37818243372229</v>
      </c>
      <c r="N1846">
        <v>229.5235118432081</v>
      </c>
      <c r="O1846">
        <v>239.24329651913581</v>
      </c>
      <c r="P1846">
        <v>7.8035917870924152</v>
      </c>
      <c r="Q1846">
        <v>7.8830168161865926</v>
      </c>
      <c r="R1846">
        <v>6.3693117930539946</v>
      </c>
      <c r="S1846">
        <v>9.1454067327781434</v>
      </c>
      <c r="T1846">
        <v>52676.590709076343</v>
      </c>
      <c r="U1846">
        <v>52676.680079553887</v>
      </c>
      <c r="V1846">
        <v>52640.388708678103</v>
      </c>
      <c r="W1846">
        <v>52712.925024195712</v>
      </c>
      <c r="X1846">
        <v>3388.361248836994</v>
      </c>
      <c r="Y1846">
        <v>3399.9829179209719</v>
      </c>
      <c r="Z1846">
        <v>3300.43063207457</v>
      </c>
      <c r="AA1846">
        <v>3442.8824640418438</v>
      </c>
      <c r="AB1846">
        <v>515.11551085188717</v>
      </c>
      <c r="AC1846">
        <v>509.06104458532371</v>
      </c>
      <c r="AD1846">
        <v>449.39677528878661</v>
      </c>
      <c r="AE1846">
        <v>594.10011477428156</v>
      </c>
      <c r="AF1846">
        <v>68.572696441088624</v>
      </c>
      <c r="AG1846">
        <v>68.332776399937714</v>
      </c>
      <c r="AH1846">
        <v>67.493175933629004</v>
      </c>
      <c r="AI1846">
        <v>70.35128329446249</v>
      </c>
      <c r="AJ1846">
        <v>0.61421218532210597</v>
      </c>
      <c r="AK1846">
        <v>0.61421217201547385</v>
      </c>
      <c r="AL1846">
        <v>0.61420479097875691</v>
      </c>
      <c r="AM1846">
        <v>0.61421945620946994</v>
      </c>
      <c r="AN1846">
        <v>0.95403963296521066</v>
      </c>
      <c r="AO1846">
        <v>0.95403963296521088</v>
      </c>
      <c r="AP1846">
        <v>0.95403963296521088</v>
      </c>
      <c r="AQ1846">
        <v>0.95403963296521088</v>
      </c>
      <c r="AR1846">
        <v>16.437715972204039</v>
      </c>
      <c r="AS1846">
        <v>16.437715972204039</v>
      </c>
      <c r="AT1846">
        <v>16.437715972204039</v>
      </c>
      <c r="AU1846">
        <v>16.437715972204039</v>
      </c>
      <c r="AV1846" t="str">
        <f>VLOOKUP(Sheet1[[#This Row],[NPDES ID2]],Combined_Sheet__Major_Only___2[[NPDES ID2]:[ECHO BFR]],3,FALSE)</f>
        <v>FL</v>
      </c>
      <c r="AW1846" t="s">
        <v>41</v>
      </c>
      <c r="AX1846" t="str">
        <f>VLOOKUP(Sheet1[[#This Row],[NPDES ID2]],Combined_Sheet__Major_Only___2[[NPDES ID2]:[ECHO BFR]],27,FALSE)</f>
        <v>-</v>
      </c>
      <c r="AY1846" t="str">
        <f>VLOOKUP(Sheet1[[#This Row],[NPDES ID2]],Combined_Sheet__Major_Only___2[[NPDES ID2]:[ECHO BFR]],28,FALSE)</f>
        <v>-</v>
      </c>
      <c r="AZ1846" t="str">
        <f>VLOOKUP(Sheet1[[#This Row],[NPDES ID2]],Combined_Sheet__Major_Only___2[[NPDES ID2]:[ECHO BFR]],29,FALSE)</f>
        <v>thickening</v>
      </c>
      <c r="BA1846">
        <f>VLOOKUP(Sheet1[[#This Row],[NPDES ID2]],Combined_Sheet__Major_Only___2[[NPDES ID2]:[ECHO BFR]],17,FALSE)</f>
        <v>30.65765</v>
      </c>
      <c r="BB1846">
        <f>VLOOKUP(Sheet1[[#This Row],[NPDES ID2]],Combined_Sheet__Major_Only___2[[NPDES ID2]:[ECHO BFR]],18,FALSE)</f>
        <v>-81.463300000000004</v>
      </c>
      <c r="BC1846" s="2" t="str">
        <f>IF(ISNUMBER(SEARCH("aerobic",$AW1846)),"aerobic","")</f>
        <v>aerobic</v>
      </c>
      <c r="BD1846" s="2" t="str">
        <f>IF(ISNUMBER(SEARCH("anaer",$AW1846)),"anaer","")</f>
        <v/>
      </c>
      <c r="BE1846" s="2" t="str">
        <f>IF(ISNUMBER(SEARCH("thickening",$AZ1846)),"thickening","")</f>
        <v>thickening</v>
      </c>
      <c r="BF1846" s="4" t="str">
        <f>IF(ISNUMBER(SEARCH("airDry",$AW1846)),"airDry","")</f>
        <v/>
      </c>
      <c r="BG1846" s="4" t="str">
        <f>IF(ISNUMBER(SEARCH("heatDry",$AY1846)),"heatDry","")</f>
        <v/>
      </c>
      <c r="BH1846" s="4" t="str">
        <f>IF(AND(ISNUMBER(SEARCH("aerobic",$AW1846)),ISNUMBER(SEARCH("anaer",$AW1846))),"Combined Aer and Anaer.","")</f>
        <v/>
      </c>
    </row>
    <row r="1847" spans="1:60" x14ac:dyDescent="0.25">
      <c r="A1847" s="5">
        <v>1907</v>
      </c>
      <c r="B1847" t="s">
        <v>9002</v>
      </c>
      <c r="C1847">
        <v>3701</v>
      </c>
      <c r="D1847">
        <v>688.5459339824771</v>
      </c>
      <c r="E1847">
        <v>686.50429775093244</v>
      </c>
      <c r="F1847">
        <v>556.65309293412258</v>
      </c>
      <c r="G1847">
        <v>806.03471889467767</v>
      </c>
      <c r="H1847">
        <v>-135.44181450927141</v>
      </c>
      <c r="I1847">
        <v>-136.896775593847</v>
      </c>
      <c r="J1847">
        <v>-156.2763710422916</v>
      </c>
      <c r="K1847">
        <v>-112.1536696726553</v>
      </c>
      <c r="L1847">
        <v>2934.413498229404</v>
      </c>
      <c r="M1847">
        <v>2917.5774111871242</v>
      </c>
      <c r="N1847">
        <v>2858.780330964204</v>
      </c>
      <c r="O1847">
        <v>3059.0833620962999</v>
      </c>
      <c r="P1847">
        <v>119.0789125226844</v>
      </c>
      <c r="Q1847">
        <v>118.57396047398301</v>
      </c>
      <c r="R1847">
        <v>99.672433262715018</v>
      </c>
      <c r="S1847">
        <v>134.41558083045041</v>
      </c>
      <c r="T1847">
        <v>52657.302444683693</v>
      </c>
      <c r="U1847">
        <v>52657.391783540726</v>
      </c>
      <c r="V1847">
        <v>52621.113253055802</v>
      </c>
      <c r="W1847">
        <v>52693.62390421793</v>
      </c>
      <c r="X1847">
        <v>4070.063917028177</v>
      </c>
      <c r="Y1847">
        <v>4091.3586173576741</v>
      </c>
      <c r="Z1847">
        <v>3900.3393362985462</v>
      </c>
      <c r="AA1847">
        <v>4176.3444886795396</v>
      </c>
      <c r="AB1847">
        <v>759.55541419169651</v>
      </c>
      <c r="AC1847">
        <v>748.90355965951426</v>
      </c>
      <c r="AD1847">
        <v>640.32213197493479</v>
      </c>
      <c r="AE1847">
        <v>913.21807736618689</v>
      </c>
      <c r="AF1847">
        <v>57.093549315789581</v>
      </c>
      <c r="AG1847">
        <v>56.767167367764912</v>
      </c>
      <c r="AH1847">
        <v>55.621317092673671</v>
      </c>
      <c r="AI1847">
        <v>59.517639508836659</v>
      </c>
      <c r="AJ1847">
        <v>0.47401798098950548</v>
      </c>
      <c r="AK1847">
        <v>0.47401783308642598</v>
      </c>
      <c r="AL1847">
        <v>0.47393862695369648</v>
      </c>
      <c r="AM1847">
        <v>0.47409602408609303</v>
      </c>
      <c r="AN1847">
        <v>0.95402390793245062</v>
      </c>
      <c r="AO1847">
        <v>0.95402390793245062</v>
      </c>
      <c r="AP1847">
        <v>0.95402390793245062</v>
      </c>
      <c r="AQ1847">
        <v>0.95402390793245062</v>
      </c>
      <c r="AR1847">
        <v>12.122982410589479</v>
      </c>
      <c r="AS1847">
        <v>12.122982410589479</v>
      </c>
      <c r="AT1847">
        <v>12.122982410589479</v>
      </c>
      <c r="AU1847">
        <v>12.122982410589479</v>
      </c>
      <c r="AV1847" t="str">
        <f>VLOOKUP(Sheet1[[#This Row],[NPDES ID2]],Combined_Sheet__Major_Only___2[[NPDES ID2]:[ECHO BFR]],3,FALSE)</f>
        <v>MA</v>
      </c>
      <c r="AW1847" t="s">
        <v>54</v>
      </c>
      <c r="AX1847" t="str">
        <f>VLOOKUP(Sheet1[[#This Row],[NPDES ID2]],Combined_Sheet__Major_Only___2[[NPDES ID2]:[ECHO BFR]],27,FALSE)</f>
        <v>-</v>
      </c>
      <c r="AY1847" t="str">
        <f>VLOOKUP(Sheet1[[#This Row],[NPDES ID2]],Combined_Sheet__Major_Only___2[[NPDES ID2]:[ECHO BFR]],28,FALSE)</f>
        <v>-</v>
      </c>
      <c r="AZ1847" t="str">
        <f>VLOOKUP(Sheet1[[#This Row],[NPDES ID2]],Combined_Sheet__Major_Only___2[[NPDES ID2]:[ECHO BFR]],29,FALSE)</f>
        <v>thickening, preliminaryOps</v>
      </c>
      <c r="BA1847">
        <f>VLOOKUP(Sheet1[[#This Row],[NPDES ID2]],Combined_Sheet__Major_Only___2[[NPDES ID2]:[ECHO BFR]],17,FALSE)</f>
        <v>41.676769999999998</v>
      </c>
      <c r="BB1847">
        <f>VLOOKUP(Sheet1[[#This Row],[NPDES ID2]],Combined_Sheet__Major_Only___2[[NPDES ID2]:[ECHO BFR]],18,FALSE)</f>
        <v>-71.193933999999999</v>
      </c>
      <c r="BC1847" s="2" t="str">
        <f>IF(ISNUMBER(SEARCH("aerobic",$AW1847)),"aerobic","")</f>
        <v/>
      </c>
      <c r="BD1847" s="2" t="str">
        <f>IF(ISNUMBER(SEARCH("anaer",$AW1847)),"anaer","")</f>
        <v/>
      </c>
      <c r="BE1847" s="2" t="str">
        <f>IF(ISNUMBER(SEARCH("thickening",$AZ1847)),"thickening","")</f>
        <v>thickening</v>
      </c>
      <c r="BF1847" s="4" t="str">
        <f>IF(ISNUMBER(SEARCH("airDry",$AW1847)),"airDry","")</f>
        <v/>
      </c>
      <c r="BG1847" s="4" t="str">
        <f>IF(ISNUMBER(SEARCH("heatDry",$AY1847)),"heatDry","")</f>
        <v/>
      </c>
      <c r="BH1847" s="4" t="str">
        <f>IF(AND(ISNUMBER(SEARCH("aerobic",$AW1847)),ISNUMBER(SEARCH("anaer",$AW1847))),"Combined Aer and Anaer.","")</f>
        <v/>
      </c>
    </row>
    <row r="1848" spans="1:60" x14ac:dyDescent="0.25">
      <c r="A1848" s="5">
        <v>1625</v>
      </c>
      <c r="B1848" t="s">
        <v>7634</v>
      </c>
      <c r="C1848">
        <v>70.67</v>
      </c>
      <c r="D1848">
        <v>1415.090361774905</v>
      </c>
      <c r="E1848">
        <v>1399.318504570183</v>
      </c>
      <c r="F1848">
        <v>973.86150937870877</v>
      </c>
      <c r="G1848">
        <v>1845.848255876328</v>
      </c>
      <c r="H1848">
        <v>-111.35636803543289</v>
      </c>
      <c r="I1848">
        <v>-112.7534166288647</v>
      </c>
      <c r="J1848">
        <v>-132.0964920258015</v>
      </c>
      <c r="K1848">
        <v>-89.78229622235294</v>
      </c>
      <c r="L1848">
        <v>48.521346717032813</v>
      </c>
      <c r="M1848">
        <v>48.341215235229321</v>
      </c>
      <c r="N1848">
        <v>47.711158873719917</v>
      </c>
      <c r="O1848">
        <v>49.856320271067283</v>
      </c>
      <c r="P1848">
        <v>1.6566292737969861</v>
      </c>
      <c r="Q1848">
        <v>1.6713555001460969</v>
      </c>
      <c r="R1848">
        <v>1.355619171521014</v>
      </c>
      <c r="S1848">
        <v>1.9318381631517081</v>
      </c>
      <c r="T1848">
        <v>52574.227948810651</v>
      </c>
      <c r="U1848">
        <v>52574.317151478223</v>
      </c>
      <c r="V1848">
        <v>52538.09392451759</v>
      </c>
      <c r="W1848">
        <v>52610.494039378907</v>
      </c>
      <c r="X1848">
        <v>3446.4846542635328</v>
      </c>
      <c r="Y1848">
        <v>3458.8898102087919</v>
      </c>
      <c r="Z1848">
        <v>3351.8275030854488</v>
      </c>
      <c r="AA1848">
        <v>3505.302603009527</v>
      </c>
      <c r="AB1848">
        <v>533.3521883640318</v>
      </c>
      <c r="AC1848">
        <v>526.90058663983109</v>
      </c>
      <c r="AD1848">
        <v>464.15606983876052</v>
      </c>
      <c r="AE1848">
        <v>617.2758255125857</v>
      </c>
      <c r="AF1848">
        <v>67.286059723995564</v>
      </c>
      <c r="AG1848">
        <v>67.036287848028849</v>
      </c>
      <c r="AH1848">
        <v>66.162534579168863</v>
      </c>
      <c r="AI1848">
        <v>69.137280806990972</v>
      </c>
      <c r="AJ1848">
        <v>0.59847315762223896</v>
      </c>
      <c r="AK1848">
        <v>0.59847315480413577</v>
      </c>
      <c r="AL1848">
        <v>0.59847158823819002</v>
      </c>
      <c r="AM1848">
        <v>0.59847470078712084</v>
      </c>
      <c r="AN1848">
        <v>0.95395605710610032</v>
      </c>
      <c r="AO1848">
        <v>0.9539560571061001</v>
      </c>
      <c r="AP1848">
        <v>0.9539560571061001</v>
      </c>
      <c r="AQ1848">
        <v>0.9539560571061001</v>
      </c>
      <c r="AR1848">
        <v>15.95379382789989</v>
      </c>
      <c r="AS1848">
        <v>15.95379382789989</v>
      </c>
      <c r="AT1848">
        <v>15.95379382789989</v>
      </c>
      <c r="AU1848">
        <v>15.95379382789989</v>
      </c>
      <c r="AV1848" t="str">
        <f>VLOOKUP(Sheet1[[#This Row],[NPDES ID2]],Combined_Sheet__Major_Only___2[[NPDES ID2]:[ECHO BFR]],3,FALSE)</f>
        <v>NY</v>
      </c>
      <c r="AW1848" t="s">
        <v>41</v>
      </c>
      <c r="AX1848" t="str">
        <f>VLOOKUP(Sheet1[[#This Row],[NPDES ID2]],Combined_Sheet__Major_Only___2[[NPDES ID2]:[ECHO BFR]],27,FALSE)</f>
        <v>-</v>
      </c>
      <c r="AY1848" t="str">
        <f>VLOOKUP(Sheet1[[#This Row],[NPDES ID2]],Combined_Sheet__Major_Only___2[[NPDES ID2]:[ECHO BFR]],28,FALSE)</f>
        <v>-</v>
      </c>
      <c r="AZ1848" t="str">
        <f>VLOOKUP(Sheet1[[#This Row],[NPDES ID2]],Combined_Sheet__Major_Only___2[[NPDES ID2]:[ECHO BFR]],29,FALSE)</f>
        <v>thickening, preliminaryOps</v>
      </c>
      <c r="BA1848">
        <f>VLOOKUP(Sheet1[[#This Row],[NPDES ID2]],Combined_Sheet__Major_Only___2[[NPDES ID2]:[ECHO BFR]],17,FALSE)</f>
        <v>42.257944000000002</v>
      </c>
      <c r="BB1848">
        <f>VLOOKUP(Sheet1[[#This Row],[NPDES ID2]],Combined_Sheet__Major_Only___2[[NPDES ID2]:[ECHO BFR]],18,FALSE)</f>
        <v>-73.761250000000004</v>
      </c>
      <c r="BC1848" s="2" t="str">
        <f>IF(ISNUMBER(SEARCH("aerobic",$AW1848)),"aerobic","")</f>
        <v>aerobic</v>
      </c>
      <c r="BD1848" s="2" t="str">
        <f>IF(ISNUMBER(SEARCH("anaer",$AW1848)),"anaer","")</f>
        <v/>
      </c>
      <c r="BE1848" s="2" t="str">
        <f>IF(ISNUMBER(SEARCH("thickening",$AZ1848)),"thickening","")</f>
        <v>thickening</v>
      </c>
      <c r="BF1848" s="4" t="str">
        <f>IF(ISNUMBER(SEARCH("airDry",$AW1848)),"airDry","")</f>
        <v/>
      </c>
      <c r="BG1848" s="4" t="str">
        <f>IF(ISNUMBER(SEARCH("heatDry",$AY1848)),"heatDry","")</f>
        <v/>
      </c>
      <c r="BH1848" s="4" t="str">
        <f>IF(AND(ISNUMBER(SEARCH("aerobic",$AW1848)),ISNUMBER(SEARCH("anaer",$AW1848))),"Combined Aer and Anaer.","")</f>
        <v/>
      </c>
    </row>
    <row r="1849" spans="1:60" x14ac:dyDescent="0.25">
      <c r="A1849" s="5">
        <v>2047</v>
      </c>
      <c r="B1849" t="s">
        <v>9630</v>
      </c>
      <c r="C1849">
        <v>1265.2</v>
      </c>
      <c r="D1849">
        <v>386.20987688830309</v>
      </c>
      <c r="E1849">
        <v>384.12203068256741</v>
      </c>
      <c r="F1849">
        <v>326.28913551681939</v>
      </c>
      <c r="G1849">
        <v>450.59419205451439</v>
      </c>
      <c r="H1849">
        <v>-109.8110689469494</v>
      </c>
      <c r="I1849">
        <v>-111.210665642653</v>
      </c>
      <c r="J1849">
        <v>-130.59149526125231</v>
      </c>
      <c r="K1849">
        <v>-88.187181454522658</v>
      </c>
      <c r="L1849">
        <v>878.09881461528926</v>
      </c>
      <c r="M1849">
        <v>874.94490115321196</v>
      </c>
      <c r="N1849">
        <v>863.91944620340087</v>
      </c>
      <c r="O1849">
        <v>901.46577020245513</v>
      </c>
      <c r="P1849">
        <v>29.638052274178271</v>
      </c>
      <c r="Q1849">
        <v>29.92304942921162</v>
      </c>
      <c r="R1849">
        <v>24.217657883650801</v>
      </c>
      <c r="S1849">
        <v>34.661120527335143</v>
      </c>
      <c r="T1849">
        <v>52510.336250724977</v>
      </c>
      <c r="U1849">
        <v>52510.425348650708</v>
      </c>
      <c r="V1849">
        <v>52474.244655033668</v>
      </c>
      <c r="W1849">
        <v>52546.55975761915</v>
      </c>
      <c r="X1849">
        <v>3405.3054962757592</v>
      </c>
      <c r="Y1849">
        <v>3417.2394667546409</v>
      </c>
      <c r="Z1849">
        <v>3314.7335134631398</v>
      </c>
      <c r="AA1849">
        <v>3461.5154720436399</v>
      </c>
      <c r="AB1849">
        <v>521.644729983253</v>
      </c>
      <c r="AC1849">
        <v>515.44310390623741</v>
      </c>
      <c r="AD1849">
        <v>454.60321908564902</v>
      </c>
      <c r="AE1849">
        <v>602.54046841659761</v>
      </c>
      <c r="AF1849">
        <v>68.01936623774111</v>
      </c>
      <c r="AG1849">
        <v>67.77545014309166</v>
      </c>
      <c r="AH1849">
        <v>66.920780480292592</v>
      </c>
      <c r="AI1849">
        <v>69.828917021811563</v>
      </c>
      <c r="AJ1849">
        <v>0.60744279232599696</v>
      </c>
      <c r="AK1849">
        <v>0.60744274144562294</v>
      </c>
      <c r="AL1849">
        <v>0.60741473883053954</v>
      </c>
      <c r="AM1849">
        <v>0.60747037852429964</v>
      </c>
      <c r="AN1849">
        <v>0.95390373737309953</v>
      </c>
      <c r="AO1849">
        <v>0.95390373737309975</v>
      </c>
      <c r="AP1849">
        <v>0.95390373737309975</v>
      </c>
      <c r="AQ1849">
        <v>0.95390373737309975</v>
      </c>
      <c r="AR1849">
        <v>16.228788058036699</v>
      </c>
      <c r="AS1849">
        <v>16.228788058036699</v>
      </c>
      <c r="AT1849">
        <v>16.228788058036699</v>
      </c>
      <c r="AU1849">
        <v>16.228788058036699</v>
      </c>
      <c r="AV1849" t="str">
        <f>VLOOKUP(Sheet1[[#This Row],[NPDES ID2]],Combined_Sheet__Major_Only___2[[NPDES ID2]:[ECHO BFR]],3,FALSE)</f>
        <v>KS</v>
      </c>
      <c r="AW1849" t="s">
        <v>41</v>
      </c>
      <c r="AX1849" t="str">
        <f>VLOOKUP(Sheet1[[#This Row],[NPDES ID2]],Combined_Sheet__Major_Only___2[[NPDES ID2]:[ECHO BFR]],27,FALSE)</f>
        <v>tempSludgeStore</v>
      </c>
      <c r="AY1849" t="str">
        <f>VLOOKUP(Sheet1[[#This Row],[NPDES ID2]],Combined_Sheet__Major_Only___2[[NPDES ID2]:[ECHO BFR]],28,FALSE)</f>
        <v>-</v>
      </c>
      <c r="AZ1849" t="str">
        <f>VLOOKUP(Sheet1[[#This Row],[NPDES ID2]],Combined_Sheet__Major_Only___2[[NPDES ID2]:[ECHO BFR]],29,FALSE)</f>
        <v>thickening</v>
      </c>
      <c r="BA1849">
        <f>VLOOKUP(Sheet1[[#This Row],[NPDES ID2]],Combined_Sheet__Major_Only___2[[NPDES ID2]:[ECHO BFR]],17,FALSE)</f>
        <v>37.783929999999998</v>
      </c>
      <c r="BB1849">
        <f>VLOOKUP(Sheet1[[#This Row],[NPDES ID2]],Combined_Sheet__Major_Only___2[[NPDES ID2]:[ECHO BFR]],18,FALSE)</f>
        <v>-97.33587</v>
      </c>
      <c r="BC1849" s="2" t="str">
        <f>IF(ISNUMBER(SEARCH("aerobic",$AW1849)),"aerobic","")</f>
        <v>aerobic</v>
      </c>
      <c r="BD1849" s="2" t="str">
        <f>IF(ISNUMBER(SEARCH("anaer",$AW1849)),"anaer","")</f>
        <v/>
      </c>
      <c r="BE1849" s="2" t="str">
        <f>IF(ISNUMBER(SEARCH("thickening",$AZ1849)),"thickening","")</f>
        <v>thickening</v>
      </c>
      <c r="BF1849" s="4" t="str">
        <f>IF(ISNUMBER(SEARCH("airDry",$AW1849)),"airDry","")</f>
        <v/>
      </c>
      <c r="BG1849" s="4" t="str">
        <f>IF(ISNUMBER(SEARCH("heatDry",$AY1849)),"heatDry","")</f>
        <v/>
      </c>
      <c r="BH1849" s="4" t="str">
        <f>IF(AND(ISNUMBER(SEARCH("aerobic",$AW1849)),ISNUMBER(SEARCH("anaer",$AW1849))),"Combined Aer and Anaer.","")</f>
        <v/>
      </c>
    </row>
    <row r="1850" spans="1:60" x14ac:dyDescent="0.25">
      <c r="A1850" s="5">
        <v>2358</v>
      </c>
      <c r="B1850" t="s">
        <v>10999</v>
      </c>
      <c r="C1850">
        <v>342.15</v>
      </c>
      <c r="D1850">
        <v>414.0197834188325</v>
      </c>
      <c r="E1850">
        <v>411.13001715080901</v>
      </c>
      <c r="F1850">
        <v>320.41967425185408</v>
      </c>
      <c r="G1850">
        <v>510.50939294096872</v>
      </c>
      <c r="H1850">
        <v>-110.2379894619789</v>
      </c>
      <c r="I1850">
        <v>-111.64650096507459</v>
      </c>
      <c r="J1850">
        <v>-131.0167484661651</v>
      </c>
      <c r="K1850">
        <v>-88.68714831083075</v>
      </c>
      <c r="L1850">
        <v>237.00776989546151</v>
      </c>
      <c r="M1850">
        <v>236.15152401249841</v>
      </c>
      <c r="N1850">
        <v>233.15696356212979</v>
      </c>
      <c r="O1850">
        <v>243.35306547589599</v>
      </c>
      <c r="P1850">
        <v>8.016304582786681</v>
      </c>
      <c r="Q1850">
        <v>8.0923727564419679</v>
      </c>
      <c r="R1850">
        <v>6.5519208224365064</v>
      </c>
      <c r="S1850">
        <v>9.3698027004015305</v>
      </c>
      <c r="T1850">
        <v>52478.087454607878</v>
      </c>
      <c r="U1850">
        <v>52478.176499666028</v>
      </c>
      <c r="V1850">
        <v>52442.017274395708</v>
      </c>
      <c r="W1850">
        <v>52514.289467751463</v>
      </c>
      <c r="X1850">
        <v>3409.7965608465829</v>
      </c>
      <c r="Y1850">
        <v>3421.799456862982</v>
      </c>
      <c r="Z1850">
        <v>3318.5746753395401</v>
      </c>
      <c r="AA1850">
        <v>3466.4231660409569</v>
      </c>
      <c r="AB1850">
        <v>523.26191174833014</v>
      </c>
      <c r="AC1850">
        <v>517.01856883332175</v>
      </c>
      <c r="AD1850">
        <v>455.90870797038718</v>
      </c>
      <c r="AE1850">
        <v>604.60185809711243</v>
      </c>
      <c r="AF1850">
        <v>67.885678088653194</v>
      </c>
      <c r="AG1850">
        <v>67.640531466897613</v>
      </c>
      <c r="AH1850">
        <v>66.78263892754336</v>
      </c>
      <c r="AI1850">
        <v>69.703012916400652</v>
      </c>
      <c r="AJ1850">
        <v>0.60580740017184409</v>
      </c>
      <c r="AK1850">
        <v>0.6058073865202358</v>
      </c>
      <c r="AL1850">
        <v>0.60579981496951629</v>
      </c>
      <c r="AM1850">
        <v>0.60581485873574292</v>
      </c>
      <c r="AN1850">
        <v>0.95387728424961382</v>
      </c>
      <c r="AO1850">
        <v>0.9538772842496136</v>
      </c>
      <c r="AP1850">
        <v>0.9538772842496136</v>
      </c>
      <c r="AQ1850">
        <v>0.9538772842496136</v>
      </c>
      <c r="AR1850">
        <v>16.17918425120876</v>
      </c>
      <c r="AS1850">
        <v>16.17918425120876</v>
      </c>
      <c r="AT1850">
        <v>16.17918425120876</v>
      </c>
      <c r="AU1850">
        <v>16.17918425120876</v>
      </c>
      <c r="AV1850" t="str">
        <f>VLOOKUP(Sheet1[[#This Row],[NPDES ID2]],Combined_Sheet__Major_Only___2[[NPDES ID2]:[ECHO BFR]],3,FALSE)</f>
        <v>TX</v>
      </c>
      <c r="AW1850" t="s">
        <v>41</v>
      </c>
      <c r="AX1850" t="str">
        <f>VLOOKUP(Sheet1[[#This Row],[NPDES ID2]],Combined_Sheet__Major_Only___2[[NPDES ID2]:[ECHO BFR]],27,FALSE)</f>
        <v>-</v>
      </c>
      <c r="AY1850" t="str">
        <f>VLOOKUP(Sheet1[[#This Row],[NPDES ID2]],Combined_Sheet__Major_Only___2[[NPDES ID2]:[ECHO BFR]],28,FALSE)</f>
        <v>-</v>
      </c>
      <c r="AZ1850" t="str">
        <f>VLOOKUP(Sheet1[[#This Row],[NPDES ID2]],Combined_Sheet__Major_Only___2[[NPDES ID2]:[ECHO BFR]],29,FALSE)</f>
        <v>thickening</v>
      </c>
      <c r="BA1850">
        <f>VLOOKUP(Sheet1[[#This Row],[NPDES ID2]],Combined_Sheet__Major_Only___2[[NPDES ID2]:[ECHO BFR]],17,FALSE)</f>
        <v>28.957920000000001</v>
      </c>
      <c r="BB1850">
        <f>VLOOKUP(Sheet1[[#This Row],[NPDES ID2]],Combined_Sheet__Major_Only___2[[NPDES ID2]:[ECHO BFR]],18,FALSE)</f>
        <v>-95.959289999999996</v>
      </c>
      <c r="BC1850" s="2" t="str">
        <f>IF(ISNUMBER(SEARCH("aerobic",$AW1850)),"aerobic","")</f>
        <v>aerobic</v>
      </c>
      <c r="BD1850" s="2" t="str">
        <f>IF(ISNUMBER(SEARCH("anaer",$AW1850)),"anaer","")</f>
        <v/>
      </c>
      <c r="BE1850" s="2" t="str">
        <f>IF(ISNUMBER(SEARCH("thickening",$AZ1850)),"thickening","")</f>
        <v>thickening</v>
      </c>
      <c r="BF1850" s="3" t="str">
        <f>IF(ISNUMBER(SEARCH("airDry",$AW1850)),"airDry","")</f>
        <v/>
      </c>
      <c r="BG1850" s="3" t="str">
        <f>IF(ISNUMBER(SEARCH("heatDry",$AY1850)),"heatDry","")</f>
        <v/>
      </c>
      <c r="BH1850" s="3" t="str">
        <f>IF(AND(ISNUMBER(SEARCH("aerobic",$AW1850)),ISNUMBER(SEARCH("anaer",$AW1850))),"Combined Aer and Anaer.","")</f>
        <v/>
      </c>
    </row>
    <row r="1851" spans="1:60" x14ac:dyDescent="0.25">
      <c r="A1851" s="5">
        <v>2073</v>
      </c>
      <c r="B1851" t="s">
        <v>9747</v>
      </c>
      <c r="C1851">
        <v>1121.6400000000001</v>
      </c>
      <c r="D1851">
        <v>367.31609319750572</v>
      </c>
      <c r="E1851">
        <v>364.48324222381473</v>
      </c>
      <c r="F1851">
        <v>312.73266418825148</v>
      </c>
      <c r="G1851">
        <v>432.18821931301773</v>
      </c>
      <c r="H1851">
        <v>-109.2604984295413</v>
      </c>
      <c r="I1851">
        <v>-110.6297375615346</v>
      </c>
      <c r="J1851">
        <v>-130.06501228038309</v>
      </c>
      <c r="K1851">
        <v>-87.677702568392348</v>
      </c>
      <c r="L1851">
        <v>782.30724597703386</v>
      </c>
      <c r="M1851">
        <v>779.54054605025681</v>
      </c>
      <c r="N1851">
        <v>769.86807699734118</v>
      </c>
      <c r="O1851">
        <v>802.80610851090353</v>
      </c>
      <c r="P1851">
        <v>26.26749442158572</v>
      </c>
      <c r="Q1851">
        <v>26.52894849497163</v>
      </c>
      <c r="R1851">
        <v>21.449109295125758</v>
      </c>
      <c r="S1851">
        <v>30.759013231414809</v>
      </c>
      <c r="T1851">
        <v>52453.10079369013</v>
      </c>
      <c r="U1851">
        <v>52453.189797786028</v>
      </c>
      <c r="V1851">
        <v>52417.04720638624</v>
      </c>
      <c r="W1851">
        <v>52489.286153280023</v>
      </c>
      <c r="X1851">
        <v>3384.8566566110571</v>
      </c>
      <c r="Y1851">
        <v>3396.5686570704261</v>
      </c>
      <c r="Z1851">
        <v>3296.1567479196401</v>
      </c>
      <c r="AA1851">
        <v>3439.8741401640659</v>
      </c>
      <c r="AB1851">
        <v>516.13129775768232</v>
      </c>
      <c r="AC1851">
        <v>510.03959419813481</v>
      </c>
      <c r="AD1851">
        <v>450.08787718165343</v>
      </c>
      <c r="AE1851">
        <v>595.63379564414015</v>
      </c>
      <c r="AF1851">
        <v>68.354884081245558</v>
      </c>
      <c r="AG1851">
        <v>68.113487945251023</v>
      </c>
      <c r="AH1851">
        <v>67.267802645305323</v>
      </c>
      <c r="AI1851">
        <v>70.145549045820971</v>
      </c>
      <c r="AJ1851">
        <v>0.61154737152088057</v>
      </c>
      <c r="AK1851">
        <v>0.6115473265250766</v>
      </c>
      <c r="AL1851">
        <v>0.61152253103411824</v>
      </c>
      <c r="AM1851">
        <v>0.61157179807429785</v>
      </c>
      <c r="AN1851">
        <v>0.9538567672439564</v>
      </c>
      <c r="AO1851">
        <v>0.95385676724395618</v>
      </c>
      <c r="AP1851">
        <v>0.95385676724395618</v>
      </c>
      <c r="AQ1851">
        <v>0.95385676724395618</v>
      </c>
      <c r="AR1851">
        <v>16.35515181971892</v>
      </c>
      <c r="AS1851">
        <v>16.35515181971892</v>
      </c>
      <c r="AT1851">
        <v>16.35515181971892</v>
      </c>
      <c r="AU1851">
        <v>16.35515181971892</v>
      </c>
      <c r="AV1851" t="str">
        <f>VLOOKUP(Sheet1[[#This Row],[NPDES ID2]],Combined_Sheet__Major_Only___2[[NPDES ID2]:[ECHO BFR]],3,FALSE)</f>
        <v>FL</v>
      </c>
      <c r="AW1851" t="s">
        <v>41</v>
      </c>
      <c r="AX1851" t="str">
        <f>VLOOKUP(Sheet1[[#This Row],[NPDES ID2]],Combined_Sheet__Major_Only___2[[NPDES ID2]:[ECHO BFR]],27,FALSE)</f>
        <v>other</v>
      </c>
      <c r="AY1851" t="str">
        <f>VLOOKUP(Sheet1[[#This Row],[NPDES ID2]],Combined_Sheet__Major_Only___2[[NPDES ID2]:[ECHO BFR]],28,FALSE)</f>
        <v>-</v>
      </c>
      <c r="AZ1851" t="str">
        <f>VLOOKUP(Sheet1[[#This Row],[NPDES ID2]],Combined_Sheet__Major_Only___2[[NPDES ID2]:[ECHO BFR]],29,FALSE)</f>
        <v>thickening</v>
      </c>
      <c r="BA1851">
        <f>VLOOKUP(Sheet1[[#This Row],[NPDES ID2]],Combined_Sheet__Major_Only___2[[NPDES ID2]:[ECHO BFR]],17,FALSE)</f>
        <v>27.587019999999999</v>
      </c>
      <c r="BB1851">
        <f>VLOOKUP(Sheet1[[#This Row],[NPDES ID2]],Combined_Sheet__Major_Only___2[[NPDES ID2]:[ECHO BFR]],18,FALSE)</f>
        <v>-80.401030000000006</v>
      </c>
      <c r="BC1851" s="2" t="str">
        <f>IF(ISNUMBER(SEARCH("aerobic",$AW1851)),"aerobic","")</f>
        <v>aerobic</v>
      </c>
      <c r="BD1851" s="2" t="str">
        <f>IF(ISNUMBER(SEARCH("anaer",$AW1851)),"anaer","")</f>
        <v/>
      </c>
      <c r="BE1851" s="2" t="str">
        <f>IF(ISNUMBER(SEARCH("thickening",$AZ1851)),"thickening","")</f>
        <v>thickening</v>
      </c>
      <c r="BF1851" s="4" t="str">
        <f>IF(ISNUMBER(SEARCH("airDry",$AW1851)),"airDry","")</f>
        <v/>
      </c>
      <c r="BG1851" s="4" t="str">
        <f>IF(ISNUMBER(SEARCH("heatDry",$AY1851)),"heatDry","")</f>
        <v/>
      </c>
      <c r="BH1851" s="4" t="str">
        <f>IF(AND(ISNUMBER(SEARCH("aerobic",$AW1851)),ISNUMBER(SEARCH("anaer",$AW1851))),"Combined Aer and Anaer.","")</f>
        <v/>
      </c>
    </row>
    <row r="1852" spans="1:60" x14ac:dyDescent="0.25">
      <c r="A1852" s="5">
        <v>2477</v>
      </c>
      <c r="B1852" t="s">
        <v>11529</v>
      </c>
      <c r="C1852">
        <v>202.3</v>
      </c>
      <c r="D1852">
        <v>569.32704866694326</v>
      </c>
      <c r="E1852">
        <v>565.92402199452386</v>
      </c>
      <c r="F1852">
        <v>416.38400959971068</v>
      </c>
      <c r="G1852">
        <v>720.32693913443825</v>
      </c>
      <c r="H1852">
        <v>-109.0679686681285</v>
      </c>
      <c r="I1852">
        <v>-110.4330922858705</v>
      </c>
      <c r="J1852">
        <v>-129.8946824479481</v>
      </c>
      <c r="K1852">
        <v>-87.585195158936017</v>
      </c>
      <c r="L1852">
        <v>141.5603916357673</v>
      </c>
      <c r="M1852">
        <v>141.06500057797101</v>
      </c>
      <c r="N1852">
        <v>139.3323504944895</v>
      </c>
      <c r="O1852">
        <v>145.23166430159489</v>
      </c>
      <c r="P1852">
        <v>4.7368805027572209</v>
      </c>
      <c r="Q1852">
        <v>4.785115607712255</v>
      </c>
      <c r="R1852">
        <v>3.866219497398284</v>
      </c>
      <c r="S1852">
        <v>5.5514392474871439</v>
      </c>
      <c r="T1852">
        <v>52451.048852392742</v>
      </c>
      <c r="U1852">
        <v>52451.137853124761</v>
      </c>
      <c r="V1852">
        <v>52414.996627722852</v>
      </c>
      <c r="W1852">
        <v>52487.232844368336</v>
      </c>
      <c r="X1852">
        <v>3373.647194590093</v>
      </c>
      <c r="Y1852">
        <v>3385.2159577845759</v>
      </c>
      <c r="Z1852">
        <v>3286.1139130086208</v>
      </c>
      <c r="AA1852">
        <v>3427.9216953288278</v>
      </c>
      <c r="AB1852">
        <v>512.84713338652659</v>
      </c>
      <c r="AC1852">
        <v>506.81928459351332</v>
      </c>
      <c r="AD1852">
        <v>447.42290708585699</v>
      </c>
      <c r="AE1852">
        <v>591.47453343225027</v>
      </c>
      <c r="AF1852">
        <v>68.576524018481294</v>
      </c>
      <c r="AG1852">
        <v>68.336602739589978</v>
      </c>
      <c r="AH1852">
        <v>67.497152002669552</v>
      </c>
      <c r="AI1852">
        <v>70.354929739725492</v>
      </c>
      <c r="AJ1852">
        <v>0.61425901307670561</v>
      </c>
      <c r="AK1852">
        <v>0.61425900502726538</v>
      </c>
      <c r="AL1852">
        <v>0.61425453520771645</v>
      </c>
      <c r="AM1852">
        <v>0.61426341615911051</v>
      </c>
      <c r="AN1852">
        <v>0.95385508154623777</v>
      </c>
      <c r="AO1852">
        <v>0.95385508154623788</v>
      </c>
      <c r="AP1852">
        <v>0.95385508154623788</v>
      </c>
      <c r="AQ1852">
        <v>0.95385508154623788</v>
      </c>
      <c r="AR1852">
        <v>16.43925605807712</v>
      </c>
      <c r="AS1852">
        <v>16.43925605807712</v>
      </c>
      <c r="AT1852">
        <v>16.43925605807712</v>
      </c>
      <c r="AU1852">
        <v>16.43925605807712</v>
      </c>
      <c r="AV1852" t="str">
        <f>VLOOKUP(Sheet1[[#This Row],[NPDES ID2]],Combined_Sheet__Major_Only___2[[NPDES ID2]:[ECHO BFR]],3,FALSE)</f>
        <v>FL</v>
      </c>
      <c r="AW1852" t="s">
        <v>41</v>
      </c>
      <c r="AX1852" t="str">
        <f>VLOOKUP(Sheet1[[#This Row],[NPDES ID2]],Combined_Sheet__Major_Only___2[[NPDES ID2]:[ECHO BFR]],27,FALSE)</f>
        <v>-</v>
      </c>
      <c r="AY1852" t="str">
        <f>VLOOKUP(Sheet1[[#This Row],[NPDES ID2]],Combined_Sheet__Major_Only___2[[NPDES ID2]:[ECHO BFR]],28,FALSE)</f>
        <v>-</v>
      </c>
      <c r="AZ1852" t="str">
        <f>VLOOKUP(Sheet1[[#This Row],[NPDES ID2]],Combined_Sheet__Major_Only___2[[NPDES ID2]:[ECHO BFR]],29,FALSE)</f>
        <v>preliminaryOps, thickening</v>
      </c>
      <c r="BA1852">
        <f>VLOOKUP(Sheet1[[#This Row],[NPDES ID2]],Combined_Sheet__Major_Only___2[[NPDES ID2]:[ECHO BFR]],17,FALSE)</f>
        <v>30.307919999999999</v>
      </c>
      <c r="BB1852">
        <f>VLOOKUP(Sheet1[[#This Row],[NPDES ID2]],Combined_Sheet__Major_Only___2[[NPDES ID2]:[ECHO BFR]],18,FALSE)</f>
        <v>-82.992050000000006</v>
      </c>
      <c r="BC1852" s="2" t="str">
        <f>IF(ISNUMBER(SEARCH("aerobic",$AW1852)),"aerobic","")</f>
        <v>aerobic</v>
      </c>
      <c r="BD1852" s="2" t="str">
        <f>IF(ISNUMBER(SEARCH("anaer",$AW1852)),"anaer","")</f>
        <v/>
      </c>
      <c r="BE1852" s="2" t="str">
        <f>IF(ISNUMBER(SEARCH("thickening",$AZ1852)),"thickening","")</f>
        <v>thickening</v>
      </c>
      <c r="BF1852" s="4" t="str">
        <f>IF(ISNUMBER(SEARCH("airDry",$AW1852)),"airDry","")</f>
        <v/>
      </c>
      <c r="BG1852" s="4" t="str">
        <f>IF(ISNUMBER(SEARCH("heatDry",$AY1852)),"heatDry","")</f>
        <v/>
      </c>
      <c r="BH1852" s="4" t="str">
        <f>IF(AND(ISNUMBER(SEARCH("aerobic",$AW1852)),ISNUMBER(SEARCH("anaer",$AW1852))),"Combined Aer and Anaer.","")</f>
        <v/>
      </c>
    </row>
    <row r="1853" spans="1:60" x14ac:dyDescent="0.25">
      <c r="A1853" s="5">
        <v>2195</v>
      </c>
      <c r="B1853" t="s">
        <v>10295</v>
      </c>
      <c r="C1853">
        <v>668</v>
      </c>
      <c r="D1853">
        <v>344.4940267485207</v>
      </c>
      <c r="E1853">
        <v>338.04133272956011</v>
      </c>
      <c r="F1853">
        <v>291.26104509861398</v>
      </c>
      <c r="G1853">
        <v>411.29959179225449</v>
      </c>
      <c r="H1853">
        <v>-110.957851527285</v>
      </c>
      <c r="I1853">
        <v>-112.3146595791608</v>
      </c>
      <c r="J1853">
        <v>-131.7033417339112</v>
      </c>
      <c r="K1853">
        <v>-89.340488777550718</v>
      </c>
      <c r="L1853">
        <v>459.66734829795701</v>
      </c>
      <c r="M1853">
        <v>457.97227519498358</v>
      </c>
      <c r="N1853">
        <v>452.04496684546478</v>
      </c>
      <c r="O1853">
        <v>472.22783808787773</v>
      </c>
      <c r="P1853">
        <v>15.65663360744429</v>
      </c>
      <c r="Q1853">
        <v>15.79812529415983</v>
      </c>
      <c r="R1853">
        <v>12.808016374637051</v>
      </c>
      <c r="S1853">
        <v>18.26868775368639</v>
      </c>
      <c r="T1853">
        <v>52440.67294336237</v>
      </c>
      <c r="U1853">
        <v>52440.761927084473</v>
      </c>
      <c r="V1853">
        <v>52404.627609029158</v>
      </c>
      <c r="W1853">
        <v>52476.850019817757</v>
      </c>
      <c r="X1853">
        <v>3430.05474742455</v>
      </c>
      <c r="Y1853">
        <v>3442.3357531527549</v>
      </c>
      <c r="Z1853">
        <v>3336.468284914632</v>
      </c>
      <c r="AA1853">
        <v>3488.192170556486</v>
      </c>
      <c r="AB1853">
        <v>529.69146138214671</v>
      </c>
      <c r="AC1853">
        <v>523.30896219527529</v>
      </c>
      <c r="AD1853">
        <v>461.10094290179768</v>
      </c>
      <c r="AE1853">
        <v>612.79496660244308</v>
      </c>
      <c r="AF1853">
        <v>67.438077582627116</v>
      </c>
      <c r="AG1853">
        <v>67.189600311097109</v>
      </c>
      <c r="AH1853">
        <v>66.31967563959553</v>
      </c>
      <c r="AI1853">
        <v>69.280568433984854</v>
      </c>
      <c r="AJ1853">
        <v>0.60033245767298726</v>
      </c>
      <c r="AK1853">
        <v>0.60033243093940192</v>
      </c>
      <c r="AL1853">
        <v>0.60031764513889418</v>
      </c>
      <c r="AM1853">
        <v>0.60034702310877519</v>
      </c>
      <c r="AN1853">
        <v>0.95384655570931842</v>
      </c>
      <c r="AO1853">
        <v>0.95384655570931809</v>
      </c>
      <c r="AP1853">
        <v>0.95384655570931809</v>
      </c>
      <c r="AQ1853">
        <v>0.95384655570931809</v>
      </c>
      <c r="AR1853">
        <v>16.01053186450363</v>
      </c>
      <c r="AS1853">
        <v>16.01053186450363</v>
      </c>
      <c r="AT1853">
        <v>16.01053186450363</v>
      </c>
      <c r="AU1853">
        <v>16.01053186450363</v>
      </c>
      <c r="AV1853" t="str">
        <f>VLOOKUP(Sheet1[[#This Row],[NPDES ID2]],Combined_Sheet__Major_Only___2[[NPDES ID2]:[ECHO BFR]],3,FALSE)</f>
        <v>KS</v>
      </c>
      <c r="AW1853" t="s">
        <v>41</v>
      </c>
      <c r="AX1853" t="str">
        <f>VLOOKUP(Sheet1[[#This Row],[NPDES ID2]],Combined_Sheet__Major_Only___2[[NPDES ID2]:[ECHO BFR]],27,FALSE)</f>
        <v>-</v>
      </c>
      <c r="AY1853" t="str">
        <f>VLOOKUP(Sheet1[[#This Row],[NPDES ID2]],Combined_Sheet__Major_Only___2[[NPDES ID2]:[ECHO BFR]],28,FALSE)</f>
        <v>-</v>
      </c>
      <c r="AZ1853" t="str">
        <f>VLOOKUP(Sheet1[[#This Row],[NPDES ID2]],Combined_Sheet__Major_Only___2[[NPDES ID2]:[ECHO BFR]],29,FALSE)</f>
        <v>thickening</v>
      </c>
      <c r="BA1853">
        <f>VLOOKUP(Sheet1[[#This Row],[NPDES ID2]],Combined_Sheet__Major_Only___2[[NPDES ID2]:[ECHO BFR]],17,FALSE)</f>
        <v>38.879443999999999</v>
      </c>
      <c r="BB1853">
        <f>VLOOKUP(Sheet1[[#This Row],[NPDES ID2]],Combined_Sheet__Major_Only___2[[NPDES ID2]:[ECHO BFR]],18,FALSE)</f>
        <v>-99.322221999999996</v>
      </c>
      <c r="BC1853" s="2" t="str">
        <f>IF(ISNUMBER(SEARCH("aerobic",$AW1853)),"aerobic","")</f>
        <v>aerobic</v>
      </c>
      <c r="BD1853" s="2" t="str">
        <f>IF(ISNUMBER(SEARCH("anaer",$AW1853)),"anaer","")</f>
        <v/>
      </c>
      <c r="BE1853" s="2" t="str">
        <f>IF(ISNUMBER(SEARCH("thickening",$AZ1853)),"thickening","")</f>
        <v>thickening</v>
      </c>
      <c r="BF1853" s="4" t="str">
        <f>IF(ISNUMBER(SEARCH("airDry",$AW1853)),"airDry","")</f>
        <v/>
      </c>
      <c r="BG1853" s="4" t="str">
        <f>IF(ISNUMBER(SEARCH("heatDry",$AY1853)),"heatDry","")</f>
        <v/>
      </c>
      <c r="BH1853" s="4" t="str">
        <f>IF(AND(ISNUMBER(SEARCH("aerobic",$AW1853)),ISNUMBER(SEARCH("anaer",$AW1853))),"Combined Aer and Anaer.","")</f>
        <v/>
      </c>
    </row>
    <row r="1854" spans="1:60" x14ac:dyDescent="0.25">
      <c r="A1854" s="5">
        <v>151</v>
      </c>
      <c r="B1854" t="s">
        <v>831</v>
      </c>
      <c r="C1854">
        <v>6120</v>
      </c>
      <c r="D1854">
        <v>1079.3815740147061</v>
      </c>
      <c r="E1854">
        <v>1076.4214725433931</v>
      </c>
      <c r="F1854">
        <v>869.14735461409202</v>
      </c>
      <c r="G1854">
        <v>1272.8309290372461</v>
      </c>
      <c r="H1854">
        <v>-135.02410388489551</v>
      </c>
      <c r="I1854">
        <v>-136.41884181618761</v>
      </c>
      <c r="J1854">
        <v>-155.5353130235238</v>
      </c>
      <c r="K1854">
        <v>-111.3737000651133</v>
      </c>
      <c r="L1854">
        <v>4808.6587713264989</v>
      </c>
      <c r="M1854">
        <v>4780.8530990189047</v>
      </c>
      <c r="N1854">
        <v>4683.8465822927419</v>
      </c>
      <c r="O1854">
        <v>5014.4437596115458</v>
      </c>
      <c r="P1854">
        <v>195.76043669742279</v>
      </c>
      <c r="Q1854">
        <v>194.95204629835871</v>
      </c>
      <c r="R1854">
        <v>163.93561133657889</v>
      </c>
      <c r="S1854">
        <v>220.81892657081491</v>
      </c>
      <c r="T1854">
        <v>52419.189441806397</v>
      </c>
      <c r="U1854">
        <v>52419.278390309199</v>
      </c>
      <c r="V1854">
        <v>52383.158374036153</v>
      </c>
      <c r="W1854">
        <v>52455.352199555993</v>
      </c>
      <c r="X1854">
        <v>4064.5944935408129</v>
      </c>
      <c r="Y1854">
        <v>4086.0174029532368</v>
      </c>
      <c r="Z1854">
        <v>3893.9161161016318</v>
      </c>
      <c r="AA1854">
        <v>4171.580147057467</v>
      </c>
      <c r="AB1854">
        <v>761.89387853630978</v>
      </c>
      <c r="AC1854">
        <v>751.21284758850607</v>
      </c>
      <c r="AD1854">
        <v>641.72669092195019</v>
      </c>
      <c r="AE1854">
        <v>917.02796709678069</v>
      </c>
      <c r="AF1854">
        <v>56.91918974017797</v>
      </c>
      <c r="AG1854">
        <v>56.592023396677497</v>
      </c>
      <c r="AH1854">
        <v>55.440701636722807</v>
      </c>
      <c r="AI1854">
        <v>59.352460431079031</v>
      </c>
      <c r="AJ1854">
        <v>0.47189302541543349</v>
      </c>
      <c r="AK1854">
        <v>0.47189277570182753</v>
      </c>
      <c r="AL1854">
        <v>0.47176223417609892</v>
      </c>
      <c r="AM1854">
        <v>0.47202167222041208</v>
      </c>
      <c r="AN1854">
        <v>0.95382889279590699</v>
      </c>
      <c r="AO1854">
        <v>0.95382889279590699</v>
      </c>
      <c r="AP1854">
        <v>0.95382889279590699</v>
      </c>
      <c r="AQ1854">
        <v>0.95382889279590699</v>
      </c>
      <c r="AR1854">
        <v>12.05586206424061</v>
      </c>
      <c r="AS1854">
        <v>12.05586206424061</v>
      </c>
      <c r="AT1854">
        <v>12.05586206424061</v>
      </c>
      <c r="AU1854">
        <v>12.05586206424061</v>
      </c>
      <c r="AV1854" t="str">
        <f>VLOOKUP(Sheet1[[#This Row],[NPDES ID2]],Combined_Sheet__Major_Only___2[[NPDES ID2]:[ECHO BFR]],3,FALSE)</f>
        <v>NJ</v>
      </c>
      <c r="AW1854" t="s">
        <v>54</v>
      </c>
      <c r="AX1854" t="str">
        <f>VLOOKUP(Sheet1[[#This Row],[NPDES ID2]],Combined_Sheet__Major_Only___2[[NPDES ID2]:[ECHO BFR]],27,FALSE)</f>
        <v>methaneBioCaptureRecover</v>
      </c>
      <c r="AY1854" t="str">
        <f>VLOOKUP(Sheet1[[#This Row],[NPDES ID2]],Combined_Sheet__Major_Only___2[[NPDES ID2]:[ECHO BFR]],28,FALSE)</f>
        <v>-</v>
      </c>
      <c r="AZ1854" t="str">
        <f>VLOOKUP(Sheet1[[#This Row],[NPDES ID2]],Combined_Sheet__Major_Only___2[[NPDES ID2]:[ECHO BFR]],29,FALSE)</f>
        <v>preliminaryOps, thickening</v>
      </c>
      <c r="BA1854">
        <f>VLOOKUP(Sheet1[[#This Row],[NPDES ID2]],Combined_Sheet__Major_Only___2[[NPDES ID2]:[ECHO BFR]],17,FALSE)</f>
        <v>40.639536999999997</v>
      </c>
      <c r="BB1854">
        <f>VLOOKUP(Sheet1[[#This Row],[NPDES ID2]],Combined_Sheet__Major_Only___2[[NPDES ID2]:[ECHO BFR]],18,FALSE)</f>
        <v>-74.200356999999997</v>
      </c>
      <c r="BC1854" s="2" t="str">
        <f>IF(ISNUMBER(SEARCH("aerobic",$AW1854)),"aerobic","")</f>
        <v/>
      </c>
      <c r="BD1854" s="2" t="str">
        <f>IF(ISNUMBER(SEARCH("anaer",$AW1854)),"anaer","")</f>
        <v/>
      </c>
      <c r="BE1854" s="2" t="str">
        <f>IF(ISNUMBER(SEARCH("thickening",$AZ1854)),"thickening","")</f>
        <v>thickening</v>
      </c>
      <c r="BF1854" s="4" t="str">
        <f>IF(ISNUMBER(SEARCH("airDry",$AW1854)),"airDry","")</f>
        <v/>
      </c>
      <c r="BG1854" s="4" t="str">
        <f>IF(ISNUMBER(SEARCH("heatDry",$AY1854)),"heatDry","")</f>
        <v/>
      </c>
      <c r="BH1854" s="4" t="str">
        <f>IF(AND(ISNUMBER(SEARCH("aerobic",$AW1854)),ISNUMBER(SEARCH("anaer",$AW1854))),"Combined Aer and Anaer.","")</f>
        <v/>
      </c>
    </row>
    <row r="1855" spans="1:60" x14ac:dyDescent="0.25">
      <c r="A1855" s="5">
        <v>1990</v>
      </c>
      <c r="B1855" t="s">
        <v>9374</v>
      </c>
      <c r="C1855">
        <v>1806.79</v>
      </c>
      <c r="D1855">
        <v>427.34938556337949</v>
      </c>
      <c r="E1855">
        <v>428.55720823887361</v>
      </c>
      <c r="F1855">
        <v>359.11528249671272</v>
      </c>
      <c r="G1855">
        <v>501.17142349191391</v>
      </c>
      <c r="H1855">
        <v>-138.29360595272041</v>
      </c>
      <c r="I1855">
        <v>-139.6063412684162</v>
      </c>
      <c r="J1855">
        <v>-158.56833933391431</v>
      </c>
      <c r="K1855">
        <v>-115.2114333413779</v>
      </c>
      <c r="L1855">
        <v>1361.912161744498</v>
      </c>
      <c r="M1855">
        <v>1353.7741785401679</v>
      </c>
      <c r="N1855">
        <v>1325.330405908865</v>
      </c>
      <c r="O1855">
        <v>1422.1997958687541</v>
      </c>
      <c r="P1855">
        <v>56.311842314433541</v>
      </c>
      <c r="Q1855">
        <v>56.059370250465427</v>
      </c>
      <c r="R1855">
        <v>47.246455931267548</v>
      </c>
      <c r="S1855">
        <v>63.327974928208178</v>
      </c>
      <c r="T1855">
        <v>52390.708053586728</v>
      </c>
      <c r="U1855">
        <v>52390.796955398109</v>
      </c>
      <c r="V1855">
        <v>52354.695899470571</v>
      </c>
      <c r="W1855">
        <v>52426.851828554667</v>
      </c>
      <c r="X1855">
        <v>4122.5793609796056</v>
      </c>
      <c r="Y1855">
        <v>4144.9696149601868</v>
      </c>
      <c r="Z1855">
        <v>3943.761978085503</v>
      </c>
      <c r="AA1855">
        <v>4234.7128079441627</v>
      </c>
      <c r="AB1855">
        <v>788.53937509727109</v>
      </c>
      <c r="AC1855">
        <v>777.59106181560628</v>
      </c>
      <c r="AD1855">
        <v>661.67256059982924</v>
      </c>
      <c r="AE1855">
        <v>953.95375398301348</v>
      </c>
      <c r="AF1855">
        <v>56.077944054556653</v>
      </c>
      <c r="AG1855">
        <v>55.743434644095977</v>
      </c>
      <c r="AH1855">
        <v>54.571330869351932</v>
      </c>
      <c r="AI1855">
        <v>58.559582721731502</v>
      </c>
      <c r="AJ1855">
        <v>0.46164252003977979</v>
      </c>
      <c r="AK1855">
        <v>0.46164244997119841</v>
      </c>
      <c r="AL1855">
        <v>0.46160420849224709</v>
      </c>
      <c r="AM1855">
        <v>0.46168019501420737</v>
      </c>
      <c r="AN1855">
        <v>0.95380545563525099</v>
      </c>
      <c r="AO1855">
        <v>0.95380545563525121</v>
      </c>
      <c r="AP1855">
        <v>0.95380545563525121</v>
      </c>
      <c r="AQ1855">
        <v>0.95380545563525121</v>
      </c>
      <c r="AR1855">
        <v>11.743725017209631</v>
      </c>
      <c r="AS1855">
        <v>11.743725017209631</v>
      </c>
      <c r="AT1855">
        <v>11.743725017209631</v>
      </c>
      <c r="AU1855">
        <v>11.743725017209631</v>
      </c>
      <c r="AV1855" t="str">
        <f>VLOOKUP(Sheet1[[#This Row],[NPDES ID2]],Combined_Sheet__Major_Only___2[[NPDES ID2]:[ECHO BFR]],3,FALSE)</f>
        <v>IN</v>
      </c>
      <c r="AW1855" t="s">
        <v>54</v>
      </c>
      <c r="AX1855" t="str">
        <f>VLOOKUP(Sheet1[[#This Row],[NPDES ID2]],Combined_Sheet__Major_Only___2[[NPDES ID2]:[ECHO BFR]],27,FALSE)</f>
        <v>-</v>
      </c>
      <c r="AY1855" t="str">
        <f>VLOOKUP(Sheet1[[#This Row],[NPDES ID2]],Combined_Sheet__Major_Only___2[[NPDES ID2]:[ECHO BFR]],28,FALSE)</f>
        <v>-</v>
      </c>
      <c r="AZ1855" t="str">
        <f>VLOOKUP(Sheet1[[#This Row],[NPDES ID2]],Combined_Sheet__Major_Only___2[[NPDES ID2]:[ECHO BFR]],29,FALSE)</f>
        <v>thickening, preliminaryOps</v>
      </c>
      <c r="BA1855">
        <f>VLOOKUP(Sheet1[[#This Row],[NPDES ID2]],Combined_Sheet__Major_Only___2[[NPDES ID2]:[ECHO BFR]],17,FALSE)</f>
        <v>40.747610999999999</v>
      </c>
      <c r="BB1855">
        <f>VLOOKUP(Sheet1[[#This Row],[NPDES ID2]],Combined_Sheet__Major_Only___2[[NPDES ID2]:[ECHO BFR]],18,FALSE)</f>
        <v>-86.387611000000007</v>
      </c>
      <c r="BC1855" s="2" t="str">
        <f>IF(ISNUMBER(SEARCH("aerobic",$AW1855)),"aerobic","")</f>
        <v/>
      </c>
      <c r="BD1855" s="2" t="str">
        <f>IF(ISNUMBER(SEARCH("anaer",$AW1855)),"anaer","")</f>
        <v/>
      </c>
      <c r="BE1855" s="2" t="str">
        <f>IF(ISNUMBER(SEARCH("thickening",$AZ1855)),"thickening","")</f>
        <v>thickening</v>
      </c>
      <c r="BF1855" s="3" t="str">
        <f>IF(ISNUMBER(SEARCH("airDry",$AW1855)),"airDry","")</f>
        <v/>
      </c>
      <c r="BG1855" s="3" t="str">
        <f>IF(ISNUMBER(SEARCH("heatDry",$AY1855)),"heatDry","")</f>
        <v/>
      </c>
      <c r="BH1855" s="3" t="str">
        <f>IF(AND(ISNUMBER(SEARCH("aerobic",$AW1855)),ISNUMBER(SEARCH("anaer",$AW1855))),"Combined Aer and Anaer.","")</f>
        <v/>
      </c>
    </row>
    <row r="1856" spans="1:60" x14ac:dyDescent="0.25">
      <c r="A1856" s="5">
        <v>1103</v>
      </c>
      <c r="B1856" t="s">
        <v>5315</v>
      </c>
      <c r="C1856">
        <v>339.5</v>
      </c>
      <c r="D1856">
        <v>420.2264902915847</v>
      </c>
      <c r="E1856">
        <v>417.39705671397792</v>
      </c>
      <c r="F1856">
        <v>325.14789258724949</v>
      </c>
      <c r="G1856">
        <v>518.41150876574022</v>
      </c>
      <c r="H1856">
        <v>-111.5479924176</v>
      </c>
      <c r="I1856">
        <v>-112.9142378453728</v>
      </c>
      <c r="J1856">
        <v>-132.2762804091887</v>
      </c>
      <c r="K1856">
        <v>-89.937472940570018</v>
      </c>
      <c r="L1856">
        <v>232.61144386532939</v>
      </c>
      <c r="M1856">
        <v>231.74234520368569</v>
      </c>
      <c r="N1856">
        <v>228.70282671316531</v>
      </c>
      <c r="O1856">
        <v>239.05199520248979</v>
      </c>
      <c r="P1856">
        <v>7.9593584223613121</v>
      </c>
      <c r="Q1856">
        <v>8.0289776241191362</v>
      </c>
      <c r="R1856">
        <v>6.5149670816851968</v>
      </c>
      <c r="S1856">
        <v>9.276679380991574</v>
      </c>
      <c r="T1856">
        <v>52365.783495791024</v>
      </c>
      <c r="U1856">
        <v>52365.872356741951</v>
      </c>
      <c r="V1856">
        <v>52329.787893342283</v>
      </c>
      <c r="W1856">
        <v>52401.910658596869</v>
      </c>
      <c r="X1856">
        <v>3440.001471072113</v>
      </c>
      <c r="Y1856">
        <v>3452.4501492626569</v>
      </c>
      <c r="Z1856">
        <v>3344.9441355957392</v>
      </c>
      <c r="AA1856">
        <v>3499.0814839236109</v>
      </c>
      <c r="AB1856">
        <v>533.42089850421803</v>
      </c>
      <c r="AC1856">
        <v>526.94899149393166</v>
      </c>
      <c r="AD1856">
        <v>464.08152064979703</v>
      </c>
      <c r="AE1856">
        <v>617.52888846413384</v>
      </c>
      <c r="AF1856">
        <v>67.146512657701265</v>
      </c>
      <c r="AG1856">
        <v>66.895741094947311</v>
      </c>
      <c r="AH1856">
        <v>66.01817634498606</v>
      </c>
      <c r="AI1856">
        <v>69.005531403007993</v>
      </c>
      <c r="AJ1856">
        <v>0.59676647000406524</v>
      </c>
      <c r="AK1856">
        <v>0.59676645646124538</v>
      </c>
      <c r="AL1856">
        <v>0.59675894539990804</v>
      </c>
      <c r="AM1856">
        <v>0.59677386898225837</v>
      </c>
      <c r="AN1856">
        <v>0.95378492583752472</v>
      </c>
      <c r="AO1856">
        <v>0.95378492583752483</v>
      </c>
      <c r="AP1856">
        <v>0.95378492583752483</v>
      </c>
      <c r="AQ1856">
        <v>0.95378492583752483</v>
      </c>
      <c r="AR1856">
        <v>15.901093759068081</v>
      </c>
      <c r="AS1856">
        <v>15.901093759068081</v>
      </c>
      <c r="AT1856">
        <v>15.901093759068081</v>
      </c>
      <c r="AU1856">
        <v>15.901093759068081</v>
      </c>
      <c r="AV1856" t="str">
        <f>VLOOKUP(Sheet1[[#This Row],[NPDES ID2]],Combined_Sheet__Major_Only___2[[NPDES ID2]:[ECHO BFR]],3,FALSE)</f>
        <v>NY</v>
      </c>
      <c r="AW1856" t="s">
        <v>41</v>
      </c>
      <c r="AX1856" t="str">
        <f>VLOOKUP(Sheet1[[#This Row],[NPDES ID2]],Combined_Sheet__Major_Only___2[[NPDES ID2]:[ECHO BFR]],27,FALSE)</f>
        <v>other</v>
      </c>
      <c r="AY1856" t="str">
        <f>VLOOKUP(Sheet1[[#This Row],[NPDES ID2]],Combined_Sheet__Major_Only___2[[NPDES ID2]:[ECHO BFR]],28,FALSE)</f>
        <v>-</v>
      </c>
      <c r="AZ1856" t="str">
        <f>VLOOKUP(Sheet1[[#This Row],[NPDES ID2]],Combined_Sheet__Major_Only___2[[NPDES ID2]:[ECHO BFR]],29,FALSE)</f>
        <v>thickening</v>
      </c>
      <c r="BA1856">
        <f>VLOOKUP(Sheet1[[#This Row],[NPDES ID2]],Combined_Sheet__Major_Only___2[[NPDES ID2]:[ECHO BFR]],17,FALSE)</f>
        <v>42.160249999999998</v>
      </c>
      <c r="BB1856">
        <f>VLOOKUP(Sheet1[[#This Row],[NPDES ID2]],Combined_Sheet__Major_Only___2[[NPDES ID2]:[ECHO BFR]],18,FALSE)</f>
        <v>-75.140472000000003</v>
      </c>
      <c r="BC1856" s="2" t="str">
        <f>IF(ISNUMBER(SEARCH("aerobic",$AW1856)),"aerobic","")</f>
        <v>aerobic</v>
      </c>
      <c r="BD1856" s="2" t="str">
        <f>IF(ISNUMBER(SEARCH("anaer",$AW1856)),"anaer","")</f>
        <v/>
      </c>
      <c r="BE1856" s="2" t="str">
        <f>IF(ISNUMBER(SEARCH("thickening",$AZ1856)),"thickening","")</f>
        <v>thickening</v>
      </c>
      <c r="BF1856" s="4" t="str">
        <f>IF(ISNUMBER(SEARCH("airDry",$AW1856)),"airDry","")</f>
        <v/>
      </c>
      <c r="BG1856" s="4" t="str">
        <f>IF(ISNUMBER(SEARCH("heatDry",$AY1856)),"heatDry","")</f>
        <v/>
      </c>
      <c r="BH1856" s="4" t="str">
        <f>IF(AND(ISNUMBER(SEARCH("aerobic",$AW1856)),ISNUMBER(SEARCH("anaer",$AW1856))),"Combined Aer and Anaer.","")</f>
        <v/>
      </c>
    </row>
    <row r="1857" spans="1:60" x14ac:dyDescent="0.25">
      <c r="A1857" s="5">
        <v>2106</v>
      </c>
      <c r="B1857" t="s">
        <v>9900</v>
      </c>
      <c r="C1857">
        <v>970.25</v>
      </c>
      <c r="D1857">
        <v>349.65908042296468</v>
      </c>
      <c r="E1857">
        <v>342.90790044001011</v>
      </c>
      <c r="F1857">
        <v>297.31175431203621</v>
      </c>
      <c r="G1857">
        <v>412.39778625258577</v>
      </c>
      <c r="H1857">
        <v>-108.38552197776271</v>
      </c>
      <c r="I1857">
        <v>-109.6962787587812</v>
      </c>
      <c r="J1857">
        <v>-129.22723072432291</v>
      </c>
      <c r="K1857">
        <v>-86.860070396325924</v>
      </c>
      <c r="L1857">
        <v>681.96763060154149</v>
      </c>
      <c r="M1857">
        <v>679.61439468593494</v>
      </c>
      <c r="N1857">
        <v>671.38684109369058</v>
      </c>
      <c r="O1857">
        <v>699.40372769723069</v>
      </c>
      <c r="P1857">
        <v>22.711662835374408</v>
      </c>
      <c r="Q1857">
        <v>22.952154312446559</v>
      </c>
      <c r="R1857">
        <v>18.525849111652288</v>
      </c>
      <c r="S1857">
        <v>26.649467617850259</v>
      </c>
      <c r="T1857">
        <v>52363.522200536478</v>
      </c>
      <c r="U1857">
        <v>52363.611057780312</v>
      </c>
      <c r="V1857">
        <v>52327.528099747557</v>
      </c>
      <c r="W1857">
        <v>52399.647856194068</v>
      </c>
      <c r="X1857">
        <v>3353.033434566581</v>
      </c>
      <c r="Y1857">
        <v>3364.403150652945</v>
      </c>
      <c r="Z1857">
        <v>3267.2202805686811</v>
      </c>
      <c r="AA1857">
        <v>3406.213429008722</v>
      </c>
      <c r="AB1857">
        <v>507.64597228126172</v>
      </c>
      <c r="AC1857">
        <v>501.72165248067341</v>
      </c>
      <c r="AD1857">
        <v>443.12658603931771</v>
      </c>
      <c r="AE1857">
        <v>585.02870521240197</v>
      </c>
      <c r="AF1857">
        <v>68.884726237515849</v>
      </c>
      <c r="AG1857">
        <v>68.647327506563812</v>
      </c>
      <c r="AH1857">
        <v>67.815804283463862</v>
      </c>
      <c r="AI1857">
        <v>70.645543576527857</v>
      </c>
      <c r="AJ1857">
        <v>0.61803000388501439</v>
      </c>
      <c r="AK1857">
        <v>0.61802996509669106</v>
      </c>
      <c r="AL1857">
        <v>0.61800856130954473</v>
      </c>
      <c r="AM1857">
        <v>0.61805108900499461</v>
      </c>
      <c r="AN1857">
        <v>0.95378306235657462</v>
      </c>
      <c r="AO1857">
        <v>0.9537830623565744</v>
      </c>
      <c r="AP1857">
        <v>0.9537830623565744</v>
      </c>
      <c r="AQ1857">
        <v>0.9537830623565744</v>
      </c>
      <c r="AR1857">
        <v>16.554669121666858</v>
      </c>
      <c r="AS1857">
        <v>16.554669121666858</v>
      </c>
      <c r="AT1857">
        <v>16.554669121666858</v>
      </c>
      <c r="AU1857">
        <v>16.554669121666858</v>
      </c>
      <c r="AV1857" t="str">
        <f>VLOOKUP(Sheet1[[#This Row],[NPDES ID2]],Combined_Sheet__Major_Only___2[[NPDES ID2]:[ECHO BFR]],3,FALSE)</f>
        <v>KS</v>
      </c>
      <c r="AW1857" t="s">
        <v>12185</v>
      </c>
      <c r="AX1857" t="str">
        <f>VLOOKUP(Sheet1[[#This Row],[NPDES ID2]],Combined_Sheet__Major_Only___2[[NPDES ID2]:[ECHO BFR]],27,FALSE)</f>
        <v>tempSludgeStore, methaneBioCaptureRecover</v>
      </c>
      <c r="AY1857" t="str">
        <f>VLOOKUP(Sheet1[[#This Row],[NPDES ID2]],Combined_Sheet__Major_Only___2[[NPDES ID2]:[ECHO BFR]],28,FALSE)</f>
        <v>-</v>
      </c>
      <c r="AZ1857" t="str">
        <f>VLOOKUP(Sheet1[[#This Row],[NPDES ID2]],Combined_Sheet__Major_Only___2[[NPDES ID2]:[ECHO BFR]],29,FALSE)</f>
        <v>preliminaryOps, thickening</v>
      </c>
      <c r="BA1857">
        <f>VLOOKUP(Sheet1[[#This Row],[NPDES ID2]],Combined_Sheet__Major_Only___2[[NPDES ID2]:[ECHO BFR]],17,FALSE)</f>
        <v>38.91572</v>
      </c>
      <c r="BB1857">
        <f>VLOOKUP(Sheet1[[#This Row],[NPDES ID2]],Combined_Sheet__Major_Only___2[[NPDES ID2]:[ECHO BFR]],18,FALSE)</f>
        <v>-94.799239999999998</v>
      </c>
      <c r="BC1857" s="2" t="str">
        <f>IF(ISNUMBER(SEARCH("aerobic",$AW1857)),"aerobic","")</f>
        <v/>
      </c>
      <c r="BD1857" s="2" t="str">
        <f>IF(ISNUMBER(SEARCH("anaer",$AW1857)),"anaer","")</f>
        <v>anaer</v>
      </c>
      <c r="BE1857" s="2" t="str">
        <f>IF(ISNUMBER(SEARCH("thickening",$AZ1857)),"thickening","")</f>
        <v>thickening</v>
      </c>
      <c r="BF1857" s="3" t="str">
        <f>IF(ISNUMBER(SEARCH("airDry",$AW1857)),"airDry","")</f>
        <v/>
      </c>
      <c r="BG1857" s="3" t="str">
        <f>IF(ISNUMBER(SEARCH("heatDry",$AY1857)),"heatDry","")</f>
        <v/>
      </c>
      <c r="BH1857" s="3" t="str">
        <f>IF(AND(ISNUMBER(SEARCH("aerobic",$AW1857)),ISNUMBER(SEARCH("anaer",$AW1857))),"Combined Aer and Anaer.","")</f>
        <v/>
      </c>
    </row>
    <row r="1858" spans="1:60" x14ac:dyDescent="0.25">
      <c r="A1858" s="5">
        <v>1727</v>
      </c>
      <c r="B1858" t="s">
        <v>8091</v>
      </c>
      <c r="C1858">
        <v>36.409999999999997</v>
      </c>
      <c r="D1858">
        <v>2616.5645644500401</v>
      </c>
      <c r="E1858">
        <v>2590.8744680287568</v>
      </c>
      <c r="F1858">
        <v>1764.663382266694</v>
      </c>
      <c r="G1858">
        <v>3435.474955290003</v>
      </c>
      <c r="H1858">
        <v>-109.78974430169541</v>
      </c>
      <c r="I1858">
        <v>-111.1912956159498</v>
      </c>
      <c r="J1858">
        <v>-130.59087286578759</v>
      </c>
      <c r="K1858">
        <v>-88.290157871168617</v>
      </c>
      <c r="L1858">
        <v>25.330534912456301</v>
      </c>
      <c r="M1858">
        <v>25.24025438460675</v>
      </c>
      <c r="N1858">
        <v>24.9244699342701</v>
      </c>
      <c r="O1858">
        <v>25.999619191396729</v>
      </c>
      <c r="P1858">
        <v>0.85284868552101445</v>
      </c>
      <c r="Q1858">
        <v>0.86119448702847445</v>
      </c>
      <c r="R1858">
        <v>0.69664368387315345</v>
      </c>
      <c r="S1858">
        <v>0.99796726341500208</v>
      </c>
      <c r="T1858">
        <v>52347.387861289877</v>
      </c>
      <c r="U1858">
        <v>52347.476692083619</v>
      </c>
      <c r="V1858">
        <v>52311.404474842158</v>
      </c>
      <c r="W1858">
        <v>52383.502763446391</v>
      </c>
      <c r="X1858">
        <v>3386.6134153271692</v>
      </c>
      <c r="Y1858">
        <v>3398.4015636278132</v>
      </c>
      <c r="Z1858">
        <v>3297.17927375605</v>
      </c>
      <c r="AA1858">
        <v>3442.1033492262218</v>
      </c>
      <c r="AB1858">
        <v>517.59713847864816</v>
      </c>
      <c r="AC1858">
        <v>511.4599567096119</v>
      </c>
      <c r="AD1858">
        <v>451.23153244359372</v>
      </c>
      <c r="AE1858">
        <v>597.57568733823177</v>
      </c>
      <c r="AF1858">
        <v>68.178963747028035</v>
      </c>
      <c r="AG1858">
        <v>67.935978454486431</v>
      </c>
      <c r="AH1858">
        <v>67.086004159743638</v>
      </c>
      <c r="AI1858">
        <v>69.979837985763865</v>
      </c>
      <c r="AJ1858">
        <v>0.60939517172066193</v>
      </c>
      <c r="AK1858">
        <v>0.60939517027434342</v>
      </c>
      <c r="AL1858">
        <v>0.60939436603374486</v>
      </c>
      <c r="AM1858">
        <v>0.60939596394605533</v>
      </c>
      <c r="AN1858">
        <v>0.95376976205939301</v>
      </c>
      <c r="AO1858">
        <v>0.95376976205939323</v>
      </c>
      <c r="AP1858">
        <v>0.95376976205939323</v>
      </c>
      <c r="AQ1858">
        <v>0.95376976205939323</v>
      </c>
      <c r="AR1858">
        <v>16.289773298089909</v>
      </c>
      <c r="AS1858">
        <v>16.289773298089909</v>
      </c>
      <c r="AT1858">
        <v>16.289773298089909</v>
      </c>
      <c r="AU1858">
        <v>16.289773298089909</v>
      </c>
      <c r="AV1858" t="str">
        <f>VLOOKUP(Sheet1[[#This Row],[NPDES ID2]],Combined_Sheet__Major_Only___2[[NPDES ID2]:[ECHO BFR]],3,FALSE)</f>
        <v>IA</v>
      </c>
      <c r="AW1858" t="s">
        <v>41</v>
      </c>
      <c r="AX1858" t="str">
        <f>VLOOKUP(Sheet1[[#This Row],[NPDES ID2]],Combined_Sheet__Major_Only___2[[NPDES ID2]:[ECHO BFR]],27,FALSE)</f>
        <v>tempSludgeStore</v>
      </c>
      <c r="AY1858" t="str">
        <f>VLOOKUP(Sheet1[[#This Row],[NPDES ID2]],Combined_Sheet__Major_Only___2[[NPDES ID2]:[ECHO BFR]],28,FALSE)</f>
        <v>-</v>
      </c>
      <c r="AZ1858" t="str">
        <f>VLOOKUP(Sheet1[[#This Row],[NPDES ID2]],Combined_Sheet__Major_Only___2[[NPDES ID2]:[ECHO BFR]],29,FALSE)</f>
        <v>thickening</v>
      </c>
      <c r="BA1858">
        <f>VLOOKUP(Sheet1[[#This Row],[NPDES ID2]],Combined_Sheet__Major_Only___2[[NPDES ID2]:[ECHO BFR]],17,FALSE)</f>
        <v>41.981499999999997</v>
      </c>
      <c r="BB1858">
        <f>VLOOKUP(Sheet1[[#This Row],[NPDES ID2]],Combined_Sheet__Major_Only___2[[NPDES ID2]:[ECHO BFR]],18,FALSE)</f>
        <v>-92.592129999999997</v>
      </c>
      <c r="BC1858" s="2" t="str">
        <f>IF(ISNUMBER(SEARCH("aerobic",$AW1858)),"aerobic","")</f>
        <v>aerobic</v>
      </c>
      <c r="BD1858" s="2" t="str">
        <f>IF(ISNUMBER(SEARCH("anaer",$AW1858)),"anaer","")</f>
        <v/>
      </c>
      <c r="BE1858" s="2" t="str">
        <f>IF(ISNUMBER(SEARCH("thickening",$AZ1858)),"thickening","")</f>
        <v>thickening</v>
      </c>
      <c r="BF1858" s="4" t="str">
        <f>IF(ISNUMBER(SEARCH("airDry",$AW1858)),"airDry","")</f>
        <v/>
      </c>
      <c r="BG1858" s="4" t="str">
        <f>IF(ISNUMBER(SEARCH("heatDry",$AY1858)),"heatDry","")</f>
        <v/>
      </c>
      <c r="BH1858" s="4" t="str">
        <f>IF(AND(ISNUMBER(SEARCH("aerobic",$AW1858)),ISNUMBER(SEARCH("anaer",$AW1858))),"Combined Aer and Anaer.","")</f>
        <v/>
      </c>
    </row>
    <row r="1859" spans="1:60" x14ac:dyDescent="0.25">
      <c r="A1859" s="5">
        <v>1140</v>
      </c>
      <c r="B1859" t="s">
        <v>5477</v>
      </c>
      <c r="C1859">
        <v>303.85000000000002</v>
      </c>
      <c r="D1859">
        <v>404.05042526483601</v>
      </c>
      <c r="E1859">
        <v>401.9868951252613</v>
      </c>
      <c r="F1859">
        <v>307.75329376574751</v>
      </c>
      <c r="G1859">
        <v>502.59090638250859</v>
      </c>
      <c r="H1859">
        <v>-138.6451848437772</v>
      </c>
      <c r="I1859">
        <v>-139.90287489415459</v>
      </c>
      <c r="J1859">
        <v>-158.51327824382739</v>
      </c>
      <c r="K1859">
        <v>-115.7911901344883</v>
      </c>
      <c r="L1859">
        <v>229.86289005055829</v>
      </c>
      <c r="M1859">
        <v>228.49381969752559</v>
      </c>
      <c r="N1859">
        <v>223.70560395458779</v>
      </c>
      <c r="O1859">
        <v>240.00869084487249</v>
      </c>
      <c r="P1859">
        <v>9.4920481877251301</v>
      </c>
      <c r="Q1859">
        <v>9.451187801328274</v>
      </c>
      <c r="R1859">
        <v>7.9623380443525171</v>
      </c>
      <c r="S1859">
        <v>10.677802744363101</v>
      </c>
      <c r="T1859">
        <v>52341.177457280777</v>
      </c>
      <c r="U1859">
        <v>52341.266277893403</v>
      </c>
      <c r="V1859">
        <v>52305.198194980112</v>
      </c>
      <c r="W1859">
        <v>52377.288220216877</v>
      </c>
      <c r="X1859">
        <v>4113.2699797713576</v>
      </c>
      <c r="Y1859">
        <v>4135.540999206436</v>
      </c>
      <c r="Z1859">
        <v>3935.3516012829891</v>
      </c>
      <c r="AA1859">
        <v>4224.8419872238601</v>
      </c>
      <c r="AB1859">
        <v>785.25797254218912</v>
      </c>
      <c r="AC1859">
        <v>774.35739634502329</v>
      </c>
      <c r="AD1859">
        <v>659.1819170919531</v>
      </c>
      <c r="AE1859">
        <v>949.65402281607078</v>
      </c>
      <c r="AF1859">
        <v>56.147252664225789</v>
      </c>
      <c r="AG1859">
        <v>55.812935303017902</v>
      </c>
      <c r="AH1859">
        <v>54.643193767689553</v>
      </c>
      <c r="AI1859">
        <v>58.625380170259653</v>
      </c>
      <c r="AJ1859">
        <v>0.46248687127298888</v>
      </c>
      <c r="AK1859">
        <v>0.46248685967186631</v>
      </c>
      <c r="AL1859">
        <v>0.46248042746699991</v>
      </c>
      <c r="AM1859">
        <v>0.46249320750698231</v>
      </c>
      <c r="AN1859">
        <v>0.95376464048969312</v>
      </c>
      <c r="AO1859">
        <v>0.95376464048969312</v>
      </c>
      <c r="AP1859">
        <v>0.95376464048969312</v>
      </c>
      <c r="AQ1859">
        <v>0.95376464048969312</v>
      </c>
      <c r="AR1859">
        <v>11.77078602142582</v>
      </c>
      <c r="AS1859">
        <v>11.77078602142582</v>
      </c>
      <c r="AT1859">
        <v>11.77078602142582</v>
      </c>
      <c r="AU1859">
        <v>11.77078602142582</v>
      </c>
      <c r="AV1859" t="str">
        <f>VLOOKUP(Sheet1[[#This Row],[NPDES ID2]],Combined_Sheet__Major_Only___2[[NPDES ID2]:[ECHO BFR]],3,FALSE)</f>
        <v>MO</v>
      </c>
      <c r="AW1859" t="s">
        <v>54</v>
      </c>
      <c r="AX1859" t="str">
        <f>VLOOKUP(Sheet1[[#This Row],[NPDES ID2]],Combined_Sheet__Major_Only___2[[NPDES ID2]:[ECHO BFR]],27,FALSE)</f>
        <v>-</v>
      </c>
      <c r="AY1859" t="str">
        <f>VLOOKUP(Sheet1[[#This Row],[NPDES ID2]],Combined_Sheet__Major_Only___2[[NPDES ID2]:[ECHO BFR]],28,FALSE)</f>
        <v>-</v>
      </c>
      <c r="AZ1859" t="str">
        <f>VLOOKUP(Sheet1[[#This Row],[NPDES ID2]],Combined_Sheet__Major_Only___2[[NPDES ID2]:[ECHO BFR]],29,FALSE)</f>
        <v>thickening</v>
      </c>
      <c r="BA1859">
        <f>VLOOKUP(Sheet1[[#This Row],[NPDES ID2]],Combined_Sheet__Major_Only___2[[NPDES ID2]:[ECHO BFR]],17,FALSE)</f>
        <v>37.019111000000002</v>
      </c>
      <c r="BB1859">
        <f>VLOOKUP(Sheet1[[#This Row],[NPDES ID2]],Combined_Sheet__Major_Only___2[[NPDES ID2]:[ECHO BFR]],18,FALSE)</f>
        <v>-93.234388999999993</v>
      </c>
      <c r="BC1859" s="2" t="str">
        <f>IF(ISNUMBER(SEARCH("aerobic",$AW1859)),"aerobic","")</f>
        <v/>
      </c>
      <c r="BD1859" s="2" t="str">
        <f>IF(ISNUMBER(SEARCH("anaer",$AW1859)),"anaer","")</f>
        <v/>
      </c>
      <c r="BE1859" s="2" t="str">
        <f>IF(ISNUMBER(SEARCH("thickening",$AZ1859)),"thickening","")</f>
        <v>thickening</v>
      </c>
      <c r="BF1859" s="3" t="str">
        <f>IF(ISNUMBER(SEARCH("airDry",$AW1859)),"airDry","")</f>
        <v/>
      </c>
      <c r="BG1859" s="3" t="str">
        <f>IF(ISNUMBER(SEARCH("heatDry",$AY1859)),"heatDry","")</f>
        <v/>
      </c>
      <c r="BH1859" s="3" t="str">
        <f>IF(AND(ISNUMBER(SEARCH("aerobic",$AW1859)),ISNUMBER(SEARCH("anaer",$AW1859))),"Combined Aer and Anaer.","")</f>
        <v/>
      </c>
    </row>
    <row r="1860" spans="1:60" x14ac:dyDescent="0.25">
      <c r="A1860" s="5">
        <v>1603</v>
      </c>
      <c r="B1860" t="s">
        <v>7535</v>
      </c>
      <c r="C1860">
        <v>77</v>
      </c>
      <c r="D1860">
        <v>1293.057894782198</v>
      </c>
      <c r="E1860">
        <v>1279.378434672833</v>
      </c>
      <c r="F1860">
        <v>893.05219956155281</v>
      </c>
      <c r="G1860">
        <v>1684.93838536774</v>
      </c>
      <c r="H1860">
        <v>-110.013218498843</v>
      </c>
      <c r="I1860">
        <v>-111.4225621725375</v>
      </c>
      <c r="J1860">
        <v>-130.80500921622991</v>
      </c>
      <c r="K1860">
        <v>-88.499381980301848</v>
      </c>
      <c r="L1860">
        <v>53.464496823566108</v>
      </c>
      <c r="M1860">
        <v>53.272773576980271</v>
      </c>
      <c r="N1860">
        <v>52.602174107544087</v>
      </c>
      <c r="O1860">
        <v>54.885375804832762</v>
      </c>
      <c r="P1860">
        <v>1.8038151982445429</v>
      </c>
      <c r="Q1860">
        <v>1.8212257522169419</v>
      </c>
      <c r="R1860">
        <v>1.4738265036758711</v>
      </c>
      <c r="S1860">
        <v>2.1096659414948942</v>
      </c>
      <c r="T1860">
        <v>52266.692122357432</v>
      </c>
      <c r="U1860">
        <v>52266.780820861371</v>
      </c>
      <c r="V1860">
        <v>52230.762323581868</v>
      </c>
      <c r="W1860">
        <v>52302.753240984173</v>
      </c>
      <c r="X1860">
        <v>3388.01674436245</v>
      </c>
      <c r="Y1860">
        <v>3399.8694663201181</v>
      </c>
      <c r="Z1860">
        <v>3298.0173862265951</v>
      </c>
      <c r="AA1860">
        <v>3443.8696689762201</v>
      </c>
      <c r="AB1860">
        <v>518.75955583968914</v>
      </c>
      <c r="AC1860">
        <v>512.59074106854939</v>
      </c>
      <c r="AD1860">
        <v>452.12939657267037</v>
      </c>
      <c r="AE1860">
        <v>599.13257426262066</v>
      </c>
      <c r="AF1860">
        <v>68.045935179250321</v>
      </c>
      <c r="AG1860">
        <v>67.801946844049496</v>
      </c>
      <c r="AH1860">
        <v>66.948416633208566</v>
      </c>
      <c r="AI1860">
        <v>69.85430175862902</v>
      </c>
      <c r="AJ1860">
        <v>0.60776779158072469</v>
      </c>
      <c r="AK1860">
        <v>0.60776778852282354</v>
      </c>
      <c r="AL1860">
        <v>0.60776608872514959</v>
      </c>
      <c r="AM1860">
        <v>0.60776946598761517</v>
      </c>
      <c r="AN1860">
        <v>0.95370312569893334</v>
      </c>
      <c r="AO1860">
        <v>0.95370312569893312</v>
      </c>
      <c r="AP1860">
        <v>0.95370312569893312</v>
      </c>
      <c r="AQ1860">
        <v>0.95370312569893312</v>
      </c>
      <c r="AR1860">
        <v>16.239685576565481</v>
      </c>
      <c r="AS1860">
        <v>16.239685576565471</v>
      </c>
      <c r="AT1860">
        <v>16.239685576565471</v>
      </c>
      <c r="AU1860">
        <v>16.239685576565471</v>
      </c>
      <c r="AV1860" t="str">
        <f>VLOOKUP(Sheet1[[#This Row],[NPDES ID2]],Combined_Sheet__Major_Only___2[[NPDES ID2]:[ECHO BFR]],3,FALSE)</f>
        <v>OR</v>
      </c>
      <c r="AW1860" t="s">
        <v>41</v>
      </c>
      <c r="AX1860" t="str">
        <f>VLOOKUP(Sheet1[[#This Row],[NPDES ID2]],Combined_Sheet__Major_Only___2[[NPDES ID2]:[ECHO BFR]],27,FALSE)</f>
        <v>-</v>
      </c>
      <c r="AY1860" t="str">
        <f>VLOOKUP(Sheet1[[#This Row],[NPDES ID2]],Combined_Sheet__Major_Only___2[[NPDES ID2]:[ECHO BFR]],28,FALSE)</f>
        <v>-</v>
      </c>
      <c r="AZ1860" t="str">
        <f>VLOOKUP(Sheet1[[#This Row],[NPDES ID2]],Combined_Sheet__Major_Only___2[[NPDES ID2]:[ECHO BFR]],29,FALSE)</f>
        <v>thickening</v>
      </c>
      <c r="BA1860">
        <f>VLOOKUP(Sheet1[[#This Row],[NPDES ID2]],Combined_Sheet__Major_Only___2[[NPDES ID2]:[ECHO BFR]],17,FALSE)</f>
        <v>45.752634999999998</v>
      </c>
      <c r="BB1860">
        <f>VLOOKUP(Sheet1[[#This Row],[NPDES ID2]],Combined_Sheet__Major_Only___2[[NPDES ID2]:[ECHO BFR]],18,FALSE)</f>
        <v>-122.856076</v>
      </c>
      <c r="BC1860" s="2" t="str">
        <f>IF(ISNUMBER(SEARCH("aerobic",$AW1860)),"aerobic","")</f>
        <v>aerobic</v>
      </c>
      <c r="BD1860" s="2" t="str">
        <f>IF(ISNUMBER(SEARCH("anaer",$AW1860)),"anaer","")</f>
        <v/>
      </c>
      <c r="BE1860" s="2" t="str">
        <f>IF(ISNUMBER(SEARCH("thickening",$AZ1860)),"thickening","")</f>
        <v>thickening</v>
      </c>
      <c r="BF1860" s="4" t="str">
        <f>IF(ISNUMBER(SEARCH("airDry",$AW1860)),"airDry","")</f>
        <v/>
      </c>
      <c r="BG1860" s="4" t="str">
        <f>IF(ISNUMBER(SEARCH("heatDry",$AY1860)),"heatDry","")</f>
        <v/>
      </c>
      <c r="BH1860" s="4" t="str">
        <f>IF(AND(ISNUMBER(SEARCH("aerobic",$AW1860)),ISNUMBER(SEARCH("anaer",$AW1860))),"Combined Aer and Anaer.","")</f>
        <v/>
      </c>
    </row>
    <row r="1861" spans="1:60" x14ac:dyDescent="0.25">
      <c r="A1861" s="5">
        <v>2159</v>
      </c>
      <c r="B1861" t="s">
        <v>10139</v>
      </c>
      <c r="C1861">
        <v>767.73</v>
      </c>
      <c r="D1861">
        <v>338.35162801317222</v>
      </c>
      <c r="E1861">
        <v>329.88575148787021</v>
      </c>
      <c r="F1861">
        <v>284.92080829086342</v>
      </c>
      <c r="G1861">
        <v>401.30918288176503</v>
      </c>
      <c r="H1861">
        <v>-108.6721500329523</v>
      </c>
      <c r="I1861">
        <v>-109.9999818645823</v>
      </c>
      <c r="J1861">
        <v>-129.5056512770779</v>
      </c>
      <c r="K1861">
        <v>-87.152873192077493</v>
      </c>
      <c r="L1861">
        <v>538.49663735737931</v>
      </c>
      <c r="M1861">
        <v>536.62611078530892</v>
      </c>
      <c r="N1861">
        <v>530.08560518399111</v>
      </c>
      <c r="O1861">
        <v>552.35686547896955</v>
      </c>
      <c r="P1861">
        <v>17.9734926751822</v>
      </c>
      <c r="Q1861">
        <v>18.159411664905441</v>
      </c>
      <c r="R1861">
        <v>14.66513866346226</v>
      </c>
      <c r="S1861">
        <v>21.07793769850888</v>
      </c>
      <c r="T1861">
        <v>52087.681282548423</v>
      </c>
      <c r="U1861">
        <v>52087.769687588167</v>
      </c>
      <c r="V1861">
        <v>52051.870359618391</v>
      </c>
      <c r="W1861">
        <v>52123.623090850197</v>
      </c>
      <c r="X1861">
        <v>3342.3406614349378</v>
      </c>
      <c r="Y1861">
        <v>3353.735249250341</v>
      </c>
      <c r="Z1861">
        <v>3256.2489223324328</v>
      </c>
      <c r="AA1861">
        <v>3395.706156108316</v>
      </c>
      <c r="AB1861">
        <v>506.99181045905902</v>
      </c>
      <c r="AC1861">
        <v>501.05610302521359</v>
      </c>
      <c r="AD1861">
        <v>442.44130048104142</v>
      </c>
      <c r="AE1861">
        <v>584.48660449858926</v>
      </c>
      <c r="AF1861">
        <v>68.740679110317686</v>
      </c>
      <c r="AG1861">
        <v>68.502136880313913</v>
      </c>
      <c r="AH1861">
        <v>67.666852500200051</v>
      </c>
      <c r="AI1861">
        <v>70.509676402291348</v>
      </c>
      <c r="AJ1861">
        <v>0.61626748650211272</v>
      </c>
      <c r="AK1861">
        <v>0.61626745593915144</v>
      </c>
      <c r="AL1861">
        <v>0.61625056299928549</v>
      </c>
      <c r="AM1861">
        <v>0.6162841277454697</v>
      </c>
      <c r="AN1861">
        <v>0.95355461544853382</v>
      </c>
      <c r="AO1861">
        <v>0.9535546154485337</v>
      </c>
      <c r="AP1861">
        <v>0.9535546154485337</v>
      </c>
      <c r="AQ1861">
        <v>0.9535546154485337</v>
      </c>
      <c r="AR1861">
        <v>16.500609824246919</v>
      </c>
      <c r="AS1861">
        <v>16.500609824246919</v>
      </c>
      <c r="AT1861">
        <v>16.500609824246919</v>
      </c>
      <c r="AU1861">
        <v>16.500609824246919</v>
      </c>
      <c r="AV1861" t="str">
        <f>VLOOKUP(Sheet1[[#This Row],[NPDES ID2]],Combined_Sheet__Major_Only___2[[NPDES ID2]:[ECHO BFR]],3,FALSE)</f>
        <v>GA</v>
      </c>
      <c r="AW1861" t="s">
        <v>41</v>
      </c>
      <c r="AX1861" t="str">
        <f>VLOOKUP(Sheet1[[#This Row],[NPDES ID2]],Combined_Sheet__Major_Only___2[[NPDES ID2]:[ECHO BFR]],27,FALSE)</f>
        <v>-</v>
      </c>
      <c r="AY1861" t="str">
        <f>VLOOKUP(Sheet1[[#This Row],[NPDES ID2]],Combined_Sheet__Major_Only___2[[NPDES ID2]:[ECHO BFR]],28,FALSE)</f>
        <v>-</v>
      </c>
      <c r="AZ1861" t="str">
        <f>VLOOKUP(Sheet1[[#This Row],[NPDES ID2]],Combined_Sheet__Major_Only___2[[NPDES ID2]:[ECHO BFR]],29,FALSE)</f>
        <v>thickening</v>
      </c>
      <c r="BA1861">
        <f>VLOOKUP(Sheet1[[#This Row],[NPDES ID2]],Combined_Sheet__Major_Only___2[[NPDES ID2]:[ECHO BFR]],17,FALSE)</f>
        <v>34.196083000000002</v>
      </c>
      <c r="BB1861">
        <f>VLOOKUP(Sheet1[[#This Row],[NPDES ID2]],Combined_Sheet__Major_Only___2[[NPDES ID2]:[ECHO BFR]],18,FALSE)</f>
        <v>-84.186555999999996</v>
      </c>
      <c r="BC1861" s="2" t="str">
        <f>IF(ISNUMBER(SEARCH("aerobic",$AW1861)),"aerobic","")</f>
        <v>aerobic</v>
      </c>
      <c r="BD1861" s="2" t="str">
        <f>IF(ISNUMBER(SEARCH("anaer",$AW1861)),"anaer","")</f>
        <v/>
      </c>
      <c r="BE1861" s="2" t="str">
        <f>IF(ISNUMBER(SEARCH("thickening",$AZ1861)),"thickening","")</f>
        <v>thickening</v>
      </c>
      <c r="BF1861" s="4" t="str">
        <f>IF(ISNUMBER(SEARCH("airDry",$AW1861)),"airDry","")</f>
        <v/>
      </c>
      <c r="BG1861" s="4" t="str">
        <f>IF(ISNUMBER(SEARCH("heatDry",$AY1861)),"heatDry","")</f>
        <v/>
      </c>
      <c r="BH1861" s="4" t="str">
        <f>IF(AND(ISNUMBER(SEARCH("aerobic",$AW1861)),ISNUMBER(SEARCH("anaer",$AW1861))),"Combined Aer and Anaer.","")</f>
        <v/>
      </c>
    </row>
    <row r="1862" spans="1:60" x14ac:dyDescent="0.25">
      <c r="A1862" s="5">
        <v>1915</v>
      </c>
      <c r="B1862" t="s">
        <v>9039</v>
      </c>
      <c r="C1862">
        <v>3276</v>
      </c>
      <c r="D1862">
        <v>707.13176080384221</v>
      </c>
      <c r="E1862">
        <v>705.08568031038635</v>
      </c>
      <c r="F1862">
        <v>571.74694439609516</v>
      </c>
      <c r="G1862">
        <v>824.1243711159143</v>
      </c>
      <c r="H1862">
        <v>-108.6752272692878</v>
      </c>
      <c r="I1862">
        <v>-110.20709360488451</v>
      </c>
      <c r="J1862">
        <v>-129.46877213372571</v>
      </c>
      <c r="K1862">
        <v>-86.908259790092174</v>
      </c>
      <c r="L1862">
        <v>2287.5181344714429</v>
      </c>
      <c r="M1862">
        <v>2279.4538375910729</v>
      </c>
      <c r="N1862">
        <v>2251.2891845029289</v>
      </c>
      <c r="O1862">
        <v>2347.2352878073561</v>
      </c>
      <c r="P1862">
        <v>76.707799782756112</v>
      </c>
      <c r="Q1862">
        <v>77.476477711664529</v>
      </c>
      <c r="R1862">
        <v>62.627661207942957</v>
      </c>
      <c r="S1862">
        <v>89.859212751765412</v>
      </c>
      <c r="T1862">
        <v>52081.751956938839</v>
      </c>
      <c r="U1862">
        <v>52081.840352258238</v>
      </c>
      <c r="V1862">
        <v>52045.944971499943</v>
      </c>
      <c r="W1862">
        <v>52117.689813358353</v>
      </c>
      <c r="X1862">
        <v>3357.04593292044</v>
      </c>
      <c r="Y1862">
        <v>3368.6410152084718</v>
      </c>
      <c r="Z1862">
        <v>3269.389539745272</v>
      </c>
      <c r="AA1862">
        <v>3411.4067732556632</v>
      </c>
      <c r="AB1862">
        <v>511.3891651485273</v>
      </c>
      <c r="AC1862">
        <v>505.37352037572629</v>
      </c>
      <c r="AD1862">
        <v>445.99254982694009</v>
      </c>
      <c r="AE1862">
        <v>590.08689673613389</v>
      </c>
      <c r="AF1862">
        <v>68.439005569320017</v>
      </c>
      <c r="AG1862">
        <v>68.198743526903343</v>
      </c>
      <c r="AH1862">
        <v>67.354519709499442</v>
      </c>
      <c r="AI1862">
        <v>70.224359736192568</v>
      </c>
      <c r="AJ1862">
        <v>0.61257657330425674</v>
      </c>
      <c r="AK1862">
        <v>0.61257644008177126</v>
      </c>
      <c r="AL1862">
        <v>0.61250430288476032</v>
      </c>
      <c r="AM1862">
        <v>0.61264764576263797</v>
      </c>
      <c r="AN1862">
        <v>0.95354968008168939</v>
      </c>
      <c r="AO1862">
        <v>0.95354968008168928</v>
      </c>
      <c r="AP1862">
        <v>0.95354968008168928</v>
      </c>
      <c r="AQ1862">
        <v>0.95354968008168928</v>
      </c>
      <c r="AR1862">
        <v>16.385188009433641</v>
      </c>
      <c r="AS1862">
        <v>16.385188009433641</v>
      </c>
      <c r="AT1862">
        <v>16.385188009433641</v>
      </c>
      <c r="AU1862">
        <v>16.385188009433641</v>
      </c>
      <c r="AV1862" t="str">
        <f>VLOOKUP(Sheet1[[#This Row],[NPDES ID2]],Combined_Sheet__Major_Only___2[[NPDES ID2]:[ECHO BFR]],3,FALSE)</f>
        <v>NY</v>
      </c>
      <c r="AW1862" t="s">
        <v>12185</v>
      </c>
      <c r="AX1862" t="str">
        <f>VLOOKUP(Sheet1[[#This Row],[NPDES ID2]],Combined_Sheet__Major_Only___2[[NPDES ID2]:[ECHO BFR]],27,FALSE)</f>
        <v>-</v>
      </c>
      <c r="AY1862" t="str">
        <f>VLOOKUP(Sheet1[[#This Row],[NPDES ID2]],Combined_Sheet__Major_Only___2[[NPDES ID2]:[ECHO BFR]],28,FALSE)</f>
        <v>-</v>
      </c>
      <c r="AZ1862" t="str">
        <f>VLOOKUP(Sheet1[[#This Row],[NPDES ID2]],Combined_Sheet__Major_Only___2[[NPDES ID2]:[ECHO BFR]],29,FALSE)</f>
        <v>thickening, preliminaryOps</v>
      </c>
      <c r="BA1862">
        <f>VLOOKUP(Sheet1[[#This Row],[NPDES ID2]],Combined_Sheet__Major_Only___2[[NPDES ID2]:[ECHO BFR]],17,FALSE)</f>
        <v>40.548389</v>
      </c>
      <c r="BB1862">
        <f>VLOOKUP(Sheet1[[#This Row],[NPDES ID2]],Combined_Sheet__Major_Only___2[[NPDES ID2]:[ECHO BFR]],18,FALSE)</f>
        <v>-74.112250000000003</v>
      </c>
      <c r="BC1862" s="2" t="str">
        <f>IF(ISNUMBER(SEARCH("aerobic",$AW1862)),"aerobic","")</f>
        <v/>
      </c>
      <c r="BD1862" s="2" t="str">
        <f>IF(ISNUMBER(SEARCH("anaer",$AW1862)),"anaer","")</f>
        <v>anaer</v>
      </c>
      <c r="BE1862" s="2" t="str">
        <f>IF(ISNUMBER(SEARCH("thickening",$AZ1862)),"thickening","")</f>
        <v>thickening</v>
      </c>
      <c r="BF1862" s="4" t="str">
        <f>IF(ISNUMBER(SEARCH("airDry",$AW1862)),"airDry","")</f>
        <v/>
      </c>
      <c r="BG1862" s="4" t="str">
        <f>IF(ISNUMBER(SEARCH("heatDry",$AY1862)),"heatDry","")</f>
        <v/>
      </c>
      <c r="BH1862" s="4" t="str">
        <f>IF(AND(ISNUMBER(SEARCH("aerobic",$AW1862)),ISNUMBER(SEARCH("anaer",$AW1862))),"Combined Aer and Anaer.","")</f>
        <v/>
      </c>
    </row>
    <row r="1863" spans="1:60" x14ac:dyDescent="0.25">
      <c r="A1863" s="5">
        <v>1351</v>
      </c>
      <c r="B1863" t="s">
        <v>6418</v>
      </c>
      <c r="C1863">
        <v>161.91</v>
      </c>
      <c r="D1863">
        <v>682.73639823205565</v>
      </c>
      <c r="E1863">
        <v>679.17551099610114</v>
      </c>
      <c r="F1863">
        <v>491.22752285572199</v>
      </c>
      <c r="G1863">
        <v>874.2873019461573</v>
      </c>
      <c r="H1863">
        <v>-110.4469457243015</v>
      </c>
      <c r="I1863">
        <v>-111.86662316482099</v>
      </c>
      <c r="J1863">
        <v>-131.2205557690539</v>
      </c>
      <c r="K1863">
        <v>-88.904811950083513</v>
      </c>
      <c r="L1863">
        <v>111.99531111987</v>
      </c>
      <c r="M1863">
        <v>111.5889212103374</v>
      </c>
      <c r="N1863">
        <v>110.1675279020014</v>
      </c>
      <c r="O1863">
        <v>115.0070411979563</v>
      </c>
      <c r="P1863">
        <v>3.7937750058595081</v>
      </c>
      <c r="Q1863">
        <v>3.829409817203421</v>
      </c>
      <c r="R1863">
        <v>3.1013413400834162</v>
      </c>
      <c r="S1863">
        <v>4.4326352875196999</v>
      </c>
      <c r="T1863">
        <v>52075.010416890247</v>
      </c>
      <c r="U1863">
        <v>52075.098801157823</v>
      </c>
      <c r="V1863">
        <v>52039.207908310287</v>
      </c>
      <c r="W1863">
        <v>52110.94378008839</v>
      </c>
      <c r="X1863">
        <v>3388.445108137952</v>
      </c>
      <c r="Y1863">
        <v>3400.4155369213631</v>
      </c>
      <c r="Z1863">
        <v>3297.4059959621009</v>
      </c>
      <c r="AA1863">
        <v>3444.9673631735509</v>
      </c>
      <c r="AB1863">
        <v>520.68147910568291</v>
      </c>
      <c r="AC1863">
        <v>514.45467686351276</v>
      </c>
      <c r="AD1863">
        <v>453.57749359583732</v>
      </c>
      <c r="AE1863">
        <v>601.77495525589165</v>
      </c>
      <c r="AF1863">
        <v>67.788355495524286</v>
      </c>
      <c r="AG1863">
        <v>67.542426511154375</v>
      </c>
      <c r="AH1863">
        <v>66.682009229296654</v>
      </c>
      <c r="AI1863">
        <v>69.61122688939335</v>
      </c>
      <c r="AJ1863">
        <v>0.60461691050451183</v>
      </c>
      <c r="AK1863">
        <v>0.6046169040799303</v>
      </c>
      <c r="AL1863">
        <v>0.60461333540489248</v>
      </c>
      <c r="AM1863">
        <v>0.60462042588946863</v>
      </c>
      <c r="AN1863">
        <v>0.95354406738106878</v>
      </c>
      <c r="AO1863">
        <v>0.95354406738106834</v>
      </c>
      <c r="AP1863">
        <v>0.95354406738106834</v>
      </c>
      <c r="AQ1863">
        <v>0.95354406738106834</v>
      </c>
      <c r="AR1863">
        <v>16.14270272058533</v>
      </c>
      <c r="AS1863">
        <v>16.14270272058533</v>
      </c>
      <c r="AT1863">
        <v>16.14270272058533</v>
      </c>
      <c r="AU1863">
        <v>16.14270272058533</v>
      </c>
      <c r="AV1863" t="str">
        <f>VLOOKUP(Sheet1[[#This Row],[NPDES ID2]],Combined_Sheet__Major_Only___2[[NPDES ID2]:[ECHO BFR]],3,FALSE)</f>
        <v>MN</v>
      </c>
      <c r="AW1863" t="s">
        <v>41</v>
      </c>
      <c r="AX1863" t="str">
        <f>VLOOKUP(Sheet1[[#This Row],[NPDES ID2]],Combined_Sheet__Major_Only___2[[NPDES ID2]:[ECHO BFR]],27,FALSE)</f>
        <v>other</v>
      </c>
      <c r="AY1863" t="str">
        <f>VLOOKUP(Sheet1[[#This Row],[NPDES ID2]],Combined_Sheet__Major_Only___2[[NPDES ID2]:[ECHO BFR]],28,FALSE)</f>
        <v>-</v>
      </c>
      <c r="AZ1863" t="str">
        <f>VLOOKUP(Sheet1[[#This Row],[NPDES ID2]],Combined_Sheet__Major_Only___2[[NPDES ID2]:[ECHO BFR]],29,FALSE)</f>
        <v>thickening</v>
      </c>
      <c r="BA1863">
        <f>VLOOKUP(Sheet1[[#This Row],[NPDES ID2]],Combined_Sheet__Major_Only___2[[NPDES ID2]:[ECHO BFR]],17,FALSE)</f>
        <v>44.437939999999998</v>
      </c>
      <c r="BB1863">
        <f>VLOOKUP(Sheet1[[#This Row],[NPDES ID2]],Combined_Sheet__Major_Only___2[[NPDES ID2]:[ECHO BFR]],18,FALSE)</f>
        <v>-92.26285</v>
      </c>
      <c r="BC1863" s="2" t="str">
        <f>IF(ISNUMBER(SEARCH("aerobic",$AW1863)),"aerobic","")</f>
        <v>aerobic</v>
      </c>
      <c r="BD1863" s="2" t="str">
        <f>IF(ISNUMBER(SEARCH("anaer",$AW1863)),"anaer","")</f>
        <v/>
      </c>
      <c r="BE1863" s="2" t="str">
        <f>IF(ISNUMBER(SEARCH("thickening",$AZ1863)),"thickening","")</f>
        <v>thickening</v>
      </c>
      <c r="BF1863" s="4" t="str">
        <f>IF(ISNUMBER(SEARCH("airDry",$AW1863)),"airDry","")</f>
        <v/>
      </c>
      <c r="BG1863" s="4" t="str">
        <f>IF(ISNUMBER(SEARCH("heatDry",$AY1863)),"heatDry","")</f>
        <v/>
      </c>
      <c r="BH1863" s="4" t="str">
        <f>IF(AND(ISNUMBER(SEARCH("aerobic",$AW1863)),ISNUMBER(SEARCH("anaer",$AW1863))),"Combined Aer and Anaer.","")</f>
        <v/>
      </c>
    </row>
    <row r="1864" spans="1:60" x14ac:dyDescent="0.25">
      <c r="A1864" s="5">
        <v>2242</v>
      </c>
      <c r="B1864" t="s">
        <v>10501</v>
      </c>
      <c r="C1864">
        <v>550.91</v>
      </c>
      <c r="D1864">
        <v>348.75759786132409</v>
      </c>
      <c r="E1864">
        <v>343.0976272739174</v>
      </c>
      <c r="F1864">
        <v>286.36559607662741</v>
      </c>
      <c r="G1864">
        <v>420.81316016589648</v>
      </c>
      <c r="H1864">
        <v>-109.7525292834884</v>
      </c>
      <c r="I1864">
        <v>-111.1331173172882</v>
      </c>
      <c r="J1864">
        <v>-130.54687497556051</v>
      </c>
      <c r="K1864">
        <v>-88.203496149131468</v>
      </c>
      <c r="L1864">
        <v>383.03761641210281</v>
      </c>
      <c r="M1864">
        <v>381.66970136911601</v>
      </c>
      <c r="N1864">
        <v>376.88613820766028</v>
      </c>
      <c r="O1864">
        <v>393.17415768862878</v>
      </c>
      <c r="P1864">
        <v>12.904409950795189</v>
      </c>
      <c r="Q1864">
        <v>13.03012153966093</v>
      </c>
      <c r="R1864">
        <v>10.54177282124045</v>
      </c>
      <c r="S1864">
        <v>15.09810453180018</v>
      </c>
      <c r="T1864">
        <v>52068.782076225383</v>
      </c>
      <c r="U1864">
        <v>52068.870450282411</v>
      </c>
      <c r="V1864">
        <v>52032.983703703663</v>
      </c>
      <c r="W1864">
        <v>52104.711288248349</v>
      </c>
      <c r="X1864">
        <v>3370.6312015746321</v>
      </c>
      <c r="Y1864">
        <v>3382.3855018688728</v>
      </c>
      <c r="Z1864">
        <v>3281.458562057825</v>
      </c>
      <c r="AA1864">
        <v>3425.9620435254219</v>
      </c>
      <c r="AB1864">
        <v>515.45576958255072</v>
      </c>
      <c r="AC1864">
        <v>509.34083876709298</v>
      </c>
      <c r="AD1864">
        <v>449.32320439231501</v>
      </c>
      <c r="AE1864">
        <v>595.18071216941701</v>
      </c>
      <c r="AF1864">
        <v>68.139114517545522</v>
      </c>
      <c r="AG1864">
        <v>67.895944174625015</v>
      </c>
      <c r="AH1864">
        <v>67.044722916973541</v>
      </c>
      <c r="AI1864">
        <v>69.942100976133901</v>
      </c>
      <c r="AJ1864">
        <v>0.60890768564089659</v>
      </c>
      <c r="AK1864">
        <v>0.60890766372395055</v>
      </c>
      <c r="AL1864">
        <v>0.60889552878985054</v>
      </c>
      <c r="AM1864">
        <v>0.6089196396301666</v>
      </c>
      <c r="AN1864">
        <v>0.9535388807414158</v>
      </c>
      <c r="AO1864">
        <v>0.95353888074141546</v>
      </c>
      <c r="AP1864">
        <v>0.95353888074141546</v>
      </c>
      <c r="AQ1864">
        <v>0.95353888074141546</v>
      </c>
      <c r="AR1864">
        <v>16.274390542849151</v>
      </c>
      <c r="AS1864">
        <v>16.274390542849151</v>
      </c>
      <c r="AT1864">
        <v>16.274390542849151</v>
      </c>
      <c r="AU1864">
        <v>16.274390542849151</v>
      </c>
      <c r="AV1864" t="str">
        <f>VLOOKUP(Sheet1[[#This Row],[NPDES ID2]],Combined_Sheet__Major_Only___2[[NPDES ID2]:[ECHO BFR]],3,FALSE)</f>
        <v>TX</v>
      </c>
      <c r="AW1864" t="s">
        <v>12185</v>
      </c>
      <c r="AX1864" t="str">
        <f>VLOOKUP(Sheet1[[#This Row],[NPDES ID2]],Combined_Sheet__Major_Only___2[[NPDES ID2]:[ECHO BFR]],27,FALSE)</f>
        <v>-</v>
      </c>
      <c r="AY1864" t="str">
        <f>VLOOKUP(Sheet1[[#This Row],[NPDES ID2]],Combined_Sheet__Major_Only___2[[NPDES ID2]:[ECHO BFR]],28,FALSE)</f>
        <v>-</v>
      </c>
      <c r="AZ1864" t="str">
        <f>VLOOKUP(Sheet1[[#This Row],[NPDES ID2]],Combined_Sheet__Major_Only___2[[NPDES ID2]:[ECHO BFR]],29,FALSE)</f>
        <v>thickening</v>
      </c>
      <c r="BA1864">
        <f>VLOOKUP(Sheet1[[#This Row],[NPDES ID2]],Combined_Sheet__Major_Only___2[[NPDES ID2]:[ECHO BFR]],17,FALSE)</f>
        <v>32.687258</v>
      </c>
      <c r="BB1864">
        <f>VLOOKUP(Sheet1[[#This Row],[NPDES ID2]],Combined_Sheet__Major_Only___2[[NPDES ID2]:[ECHO BFR]],18,FALSE)</f>
        <v>-96.275870999999995</v>
      </c>
      <c r="BC1864" s="2" t="str">
        <f>IF(ISNUMBER(SEARCH("aerobic",$AW1864)),"aerobic","")</f>
        <v/>
      </c>
      <c r="BD1864" s="2" t="str">
        <f>IF(ISNUMBER(SEARCH("anaer",$AW1864)),"anaer","")</f>
        <v>anaer</v>
      </c>
      <c r="BE1864" s="2" t="str">
        <f>IF(ISNUMBER(SEARCH("thickening",$AZ1864)),"thickening","")</f>
        <v>thickening</v>
      </c>
      <c r="BF1864" s="3" t="str">
        <f>IF(ISNUMBER(SEARCH("airDry",$AW1864)),"airDry","")</f>
        <v/>
      </c>
      <c r="BG1864" s="3" t="str">
        <f>IF(ISNUMBER(SEARCH("heatDry",$AY1864)),"heatDry","")</f>
        <v/>
      </c>
      <c r="BH1864" s="3" t="str">
        <f>IF(AND(ISNUMBER(SEARCH("aerobic",$AW1864)),ISNUMBER(SEARCH("anaer",$AW1864))),"Combined Aer and Anaer.","")</f>
        <v/>
      </c>
    </row>
    <row r="1865" spans="1:60" x14ac:dyDescent="0.25">
      <c r="A1865" s="5">
        <v>401</v>
      </c>
      <c r="B1865" t="s">
        <v>2016</v>
      </c>
      <c r="C1865">
        <v>678</v>
      </c>
      <c r="D1865">
        <v>338.40142808963282</v>
      </c>
      <c r="E1865">
        <v>332.05890637901609</v>
      </c>
      <c r="F1865">
        <v>286.01408672436258</v>
      </c>
      <c r="G1865">
        <v>403.41560470988418</v>
      </c>
      <c r="H1865">
        <v>-108.9128661884379</v>
      </c>
      <c r="I1865">
        <v>-110.25399340469509</v>
      </c>
      <c r="J1865">
        <v>-129.73823990083071</v>
      </c>
      <c r="K1865">
        <v>-87.390911999661029</v>
      </c>
      <c r="L1865">
        <v>474.66046681082918</v>
      </c>
      <c r="M1865">
        <v>473.0017535714835</v>
      </c>
      <c r="N1865">
        <v>467.20162911515672</v>
      </c>
      <c r="O1865">
        <v>486.95148294579189</v>
      </c>
      <c r="P1865">
        <v>15.87468001625445</v>
      </c>
      <c r="Q1865">
        <v>16.036812505513229</v>
      </c>
      <c r="R1865">
        <v>12.956015087110931</v>
      </c>
      <c r="S1865">
        <v>18.60721891983145</v>
      </c>
      <c r="T1865">
        <v>52039.617579342237</v>
      </c>
      <c r="U1865">
        <v>52039.705905588009</v>
      </c>
      <c r="V1865">
        <v>52003.83857410706</v>
      </c>
      <c r="W1865">
        <v>52075.527353293182</v>
      </c>
      <c r="X1865">
        <v>3345.583228282062</v>
      </c>
      <c r="Y1865">
        <v>3357.044797257397</v>
      </c>
      <c r="Z1865">
        <v>3258.9065530161129</v>
      </c>
      <c r="AA1865">
        <v>3399.3230098255481</v>
      </c>
      <c r="AB1865">
        <v>508.36592983612871</v>
      </c>
      <c r="AC1865">
        <v>502.39713812775813</v>
      </c>
      <c r="AD1865">
        <v>443.53486166396851</v>
      </c>
      <c r="AE1865">
        <v>586.26655761311179</v>
      </c>
      <c r="AF1865">
        <v>68.610594212477011</v>
      </c>
      <c r="AG1865">
        <v>68.371041221245605</v>
      </c>
      <c r="AH1865">
        <v>67.532325940848423</v>
      </c>
      <c r="AI1865">
        <v>70.386953273971088</v>
      </c>
      <c r="AJ1865">
        <v>0.61467586786126971</v>
      </c>
      <c r="AK1865">
        <v>0.61467584089549399</v>
      </c>
      <c r="AL1865">
        <v>0.61466092542727635</v>
      </c>
      <c r="AM1865">
        <v>0.61469056102384334</v>
      </c>
      <c r="AN1865">
        <v>0.95351457864190214</v>
      </c>
      <c r="AO1865">
        <v>0.95351457864190203</v>
      </c>
      <c r="AP1865">
        <v>0.95351457864190203</v>
      </c>
      <c r="AQ1865">
        <v>0.95351457864190203</v>
      </c>
      <c r="AR1865">
        <v>16.451720491111011</v>
      </c>
      <c r="AS1865">
        <v>16.451720491111011</v>
      </c>
      <c r="AT1865">
        <v>16.451720491111011</v>
      </c>
      <c r="AU1865">
        <v>16.451720491111011</v>
      </c>
      <c r="AV1865" t="str">
        <f>VLOOKUP(Sheet1[[#This Row],[NPDES ID2]],Combined_Sheet__Major_Only___2[[NPDES ID2]:[ECHO BFR]],3,FALSE)</f>
        <v>IL</v>
      </c>
      <c r="AW1865" t="s">
        <v>41</v>
      </c>
      <c r="AX1865" t="str">
        <f>VLOOKUP(Sheet1[[#This Row],[NPDES ID2]],Combined_Sheet__Major_Only___2[[NPDES ID2]:[ECHO BFR]],27,FALSE)</f>
        <v>-</v>
      </c>
      <c r="AY1865" t="str">
        <f>VLOOKUP(Sheet1[[#This Row],[NPDES ID2]],Combined_Sheet__Major_Only___2[[NPDES ID2]:[ECHO BFR]],28,FALSE)</f>
        <v>-</v>
      </c>
      <c r="AZ1865" t="str">
        <f>VLOOKUP(Sheet1[[#This Row],[NPDES ID2]],Combined_Sheet__Major_Only___2[[NPDES ID2]:[ECHO BFR]],29,FALSE)</f>
        <v>thickening, preliminaryOps</v>
      </c>
      <c r="BA1865">
        <f>VLOOKUP(Sheet1[[#This Row],[NPDES ID2]],Combined_Sheet__Major_Only___2[[NPDES ID2]:[ECHO BFR]],17,FALSE)</f>
        <v>41.946190000000001</v>
      </c>
      <c r="BB1865">
        <f>VLOOKUP(Sheet1[[#This Row],[NPDES ID2]],Combined_Sheet__Major_Only___2[[NPDES ID2]:[ECHO BFR]],18,FALSE)</f>
        <v>-87.928359999999998</v>
      </c>
      <c r="BC1865" s="2" t="str">
        <f>IF(ISNUMBER(SEARCH("aerobic",$AW1865)),"aerobic","")</f>
        <v>aerobic</v>
      </c>
      <c r="BD1865" s="2" t="str">
        <f>IF(ISNUMBER(SEARCH("anaer",$AW1865)),"anaer","")</f>
        <v/>
      </c>
      <c r="BE1865" s="2" t="str">
        <f>IF(ISNUMBER(SEARCH("thickening",$AZ1865)),"thickening","")</f>
        <v>thickening</v>
      </c>
      <c r="BF1865" s="4" t="str">
        <f>IF(ISNUMBER(SEARCH("airDry",$AW1865)),"airDry","")</f>
        <v/>
      </c>
      <c r="BG1865" s="4" t="str">
        <f>IF(ISNUMBER(SEARCH("heatDry",$AY1865)),"heatDry","")</f>
        <v/>
      </c>
      <c r="BH1865" s="4" t="str">
        <f>IF(AND(ISNUMBER(SEARCH("aerobic",$AW1865)),ISNUMBER(SEARCH("anaer",$AW1865))),"Combined Aer and Anaer.","")</f>
        <v/>
      </c>
    </row>
    <row r="1866" spans="1:60" x14ac:dyDescent="0.25">
      <c r="A1866" s="5">
        <v>372</v>
      </c>
      <c r="B1866" t="s">
        <v>1877</v>
      </c>
      <c r="C1866">
        <v>766.57</v>
      </c>
      <c r="D1866">
        <v>347.33201565842921</v>
      </c>
      <c r="E1866">
        <v>338.87449574894993</v>
      </c>
      <c r="F1866">
        <v>292.50697886298559</v>
      </c>
      <c r="G1866">
        <v>412.47175680288672</v>
      </c>
      <c r="H1866">
        <v>-111.7910362158926</v>
      </c>
      <c r="I1866">
        <v>-113.11055966079211</v>
      </c>
      <c r="J1866">
        <v>-132.50282932752691</v>
      </c>
      <c r="K1866">
        <v>-90.125144826794397</v>
      </c>
      <c r="L1866">
        <v>523.75192570244496</v>
      </c>
      <c r="M1866">
        <v>521.77820378368494</v>
      </c>
      <c r="N1866">
        <v>514.87681425822825</v>
      </c>
      <c r="O1866">
        <v>538.37686779253659</v>
      </c>
      <c r="P1866">
        <v>17.974346728558832</v>
      </c>
      <c r="Q1866">
        <v>18.128127257519381</v>
      </c>
      <c r="R1866">
        <v>14.71805712643226</v>
      </c>
      <c r="S1866">
        <v>20.9343416564212</v>
      </c>
      <c r="T1866">
        <v>52001.450202477958</v>
      </c>
      <c r="U1866">
        <v>52001.538466153434</v>
      </c>
      <c r="V1866">
        <v>51965.696543077713</v>
      </c>
      <c r="W1866">
        <v>52037.334537957453</v>
      </c>
      <c r="X1866">
        <v>3425.6696531641628</v>
      </c>
      <c r="Y1866">
        <v>3438.1565576211178</v>
      </c>
      <c r="Z1866">
        <v>3330.233523628528</v>
      </c>
      <c r="AA1866">
        <v>3485.0030170708751</v>
      </c>
      <c r="AB1866">
        <v>532.64384871034281</v>
      </c>
      <c r="AC1866">
        <v>526.15532478702232</v>
      </c>
      <c r="AD1866">
        <v>463.22328336539829</v>
      </c>
      <c r="AE1866">
        <v>616.85767633490696</v>
      </c>
      <c r="AF1866">
        <v>66.959721737888216</v>
      </c>
      <c r="AG1866">
        <v>66.70762706377171</v>
      </c>
      <c r="AH1866">
        <v>65.824937123358339</v>
      </c>
      <c r="AI1866">
        <v>68.829160425105485</v>
      </c>
      <c r="AJ1866">
        <v>0.59448208895136734</v>
      </c>
      <c r="AK1866">
        <v>0.59448205836796009</v>
      </c>
      <c r="AL1866">
        <v>0.59446515807720413</v>
      </c>
      <c r="AM1866">
        <v>0.59449873746263893</v>
      </c>
      <c r="AN1866">
        <v>0.95348273621853363</v>
      </c>
      <c r="AO1866">
        <v>0.95348273621853363</v>
      </c>
      <c r="AP1866">
        <v>0.95348273621853363</v>
      </c>
      <c r="AQ1866">
        <v>0.95348273621853363</v>
      </c>
      <c r="AR1866">
        <v>15.83050628180702</v>
      </c>
      <c r="AS1866">
        <v>15.83050628180702</v>
      </c>
      <c r="AT1866">
        <v>15.83050628180702</v>
      </c>
      <c r="AU1866">
        <v>15.83050628180702</v>
      </c>
      <c r="AV1866" t="str">
        <f>VLOOKUP(Sheet1[[#This Row],[NPDES ID2]],Combined_Sheet__Major_Only___2[[NPDES ID2]:[ECHO BFR]],3,FALSE)</f>
        <v>UT</v>
      </c>
      <c r="AW1866" t="s">
        <v>12185</v>
      </c>
      <c r="AX1866" t="str">
        <f>VLOOKUP(Sheet1[[#This Row],[NPDES ID2]],Combined_Sheet__Major_Only___2[[NPDES ID2]:[ECHO BFR]],27,FALSE)</f>
        <v>-</v>
      </c>
      <c r="AY1866" t="str">
        <f>VLOOKUP(Sheet1[[#This Row],[NPDES ID2]],Combined_Sheet__Major_Only___2[[NPDES ID2]:[ECHO BFR]],28,FALSE)</f>
        <v>-</v>
      </c>
      <c r="AZ1866" t="str">
        <f>VLOOKUP(Sheet1[[#This Row],[NPDES ID2]],Combined_Sheet__Major_Only___2[[NPDES ID2]:[ECHO BFR]],29,FALSE)</f>
        <v>thickening</v>
      </c>
      <c r="BA1866">
        <f>VLOOKUP(Sheet1[[#This Row],[NPDES ID2]],Combined_Sheet__Major_Only___2[[NPDES ID2]:[ECHO BFR]],17,FALSE)</f>
        <v>40.137225000000001</v>
      </c>
      <c r="BB1866">
        <f>VLOOKUP(Sheet1[[#This Row],[NPDES ID2]],Combined_Sheet__Major_Only___2[[NPDES ID2]:[ECHO BFR]],18,FALSE)</f>
        <v>-111.650586</v>
      </c>
      <c r="BC1866" s="2" t="str">
        <f>IF(ISNUMBER(SEARCH("aerobic",$AW1866)),"aerobic","")</f>
        <v/>
      </c>
      <c r="BD1866" s="2" t="str">
        <f>IF(ISNUMBER(SEARCH("anaer",$AW1866)),"anaer","")</f>
        <v>anaer</v>
      </c>
      <c r="BE1866" s="2" t="str">
        <f>IF(ISNUMBER(SEARCH("thickening",$AZ1866)),"thickening","")</f>
        <v>thickening</v>
      </c>
      <c r="BF1866" s="3" t="str">
        <f>IF(ISNUMBER(SEARCH("airDry",$AW1866)),"airDry","")</f>
        <v/>
      </c>
      <c r="BG1866" s="3" t="str">
        <f>IF(ISNUMBER(SEARCH("heatDry",$AY1866)),"heatDry","")</f>
        <v/>
      </c>
      <c r="BH1866" s="3" t="str">
        <f>IF(AND(ISNUMBER(SEARCH("aerobic",$AW1866)),ISNUMBER(SEARCH("anaer",$AW1866))),"Combined Aer and Anaer.","")</f>
        <v/>
      </c>
    </row>
    <row r="1867" spans="1:60" x14ac:dyDescent="0.25">
      <c r="A1867" s="5">
        <v>1212</v>
      </c>
      <c r="B1867" t="s">
        <v>5810</v>
      </c>
      <c r="C1867">
        <v>242</v>
      </c>
      <c r="D1867">
        <v>509.44101778730669</v>
      </c>
      <c r="E1867">
        <v>505.87888607730412</v>
      </c>
      <c r="F1867">
        <v>378.7699851328249</v>
      </c>
      <c r="G1867">
        <v>638.43866242969466</v>
      </c>
      <c r="H1867">
        <v>-110.72735990915611</v>
      </c>
      <c r="I1867">
        <v>-112.1304172134644</v>
      </c>
      <c r="J1867">
        <v>-131.48883123160891</v>
      </c>
      <c r="K1867">
        <v>-89.164353291063122</v>
      </c>
      <c r="L1867">
        <v>166.97772121806329</v>
      </c>
      <c r="M1867">
        <v>166.36712535386641</v>
      </c>
      <c r="N1867">
        <v>164.23157817130181</v>
      </c>
      <c r="O1867">
        <v>171.5027189353724</v>
      </c>
      <c r="P1867">
        <v>5.6712128776512856</v>
      </c>
      <c r="Q1867">
        <v>5.7235188717712919</v>
      </c>
      <c r="R1867">
        <v>4.6376753102563733</v>
      </c>
      <c r="S1867">
        <v>6.621925721057373</v>
      </c>
      <c r="T1867">
        <v>51957.992374204397</v>
      </c>
      <c r="U1867">
        <v>51958.080566636621</v>
      </c>
      <c r="V1867">
        <v>51922.267573872603</v>
      </c>
      <c r="W1867">
        <v>51993.84774513841</v>
      </c>
      <c r="X1867">
        <v>3389.2824417104548</v>
      </c>
      <c r="Y1867">
        <v>3401.332483316361</v>
      </c>
      <c r="Z1867">
        <v>3297.5433765050761</v>
      </c>
      <c r="AA1867">
        <v>3446.255128770234</v>
      </c>
      <c r="AB1867">
        <v>522.04138766378355</v>
      </c>
      <c r="AC1867">
        <v>515.77502579611019</v>
      </c>
      <c r="AD1867">
        <v>454.61106639546603</v>
      </c>
      <c r="AE1867">
        <v>603.62836669180126</v>
      </c>
      <c r="AF1867">
        <v>67.619743207335446</v>
      </c>
      <c r="AG1867">
        <v>67.372549549465276</v>
      </c>
      <c r="AH1867">
        <v>66.507615418338972</v>
      </c>
      <c r="AI1867">
        <v>69.452102502151064</v>
      </c>
      <c r="AJ1867">
        <v>0.60255445988563483</v>
      </c>
      <c r="AK1867">
        <v>0.60255445028567411</v>
      </c>
      <c r="AL1867">
        <v>0.60254912139687766</v>
      </c>
      <c r="AM1867">
        <v>0.60255970922375601</v>
      </c>
      <c r="AN1867">
        <v>0.95344642690263681</v>
      </c>
      <c r="AO1867">
        <v>0.95344642690263692</v>
      </c>
      <c r="AP1867">
        <v>0.95344642690263692</v>
      </c>
      <c r="AQ1867">
        <v>0.95344642690263692</v>
      </c>
      <c r="AR1867">
        <v>16.07920293035318</v>
      </c>
      <c r="AS1867">
        <v>16.07920293035318</v>
      </c>
      <c r="AT1867">
        <v>16.07920293035318</v>
      </c>
      <c r="AU1867">
        <v>16.07920293035318</v>
      </c>
      <c r="AV1867" t="str">
        <f>VLOOKUP(Sheet1[[#This Row],[NPDES ID2]],Combined_Sheet__Major_Only___2[[NPDES ID2]:[ECHO BFR]],3,FALSE)</f>
        <v>IN</v>
      </c>
      <c r="AW1867" t="s">
        <v>41</v>
      </c>
      <c r="AX1867" t="str">
        <f>VLOOKUP(Sheet1[[#This Row],[NPDES ID2]],Combined_Sheet__Major_Only___2[[NPDES ID2]:[ECHO BFR]],27,FALSE)</f>
        <v>-</v>
      </c>
      <c r="AY1867" t="str">
        <f>VLOOKUP(Sheet1[[#This Row],[NPDES ID2]],Combined_Sheet__Major_Only___2[[NPDES ID2]:[ECHO BFR]],28,FALSE)</f>
        <v>-</v>
      </c>
      <c r="AZ1867" t="str">
        <f>VLOOKUP(Sheet1[[#This Row],[NPDES ID2]],Combined_Sheet__Major_Only___2[[NPDES ID2]:[ECHO BFR]],29,FALSE)</f>
        <v>thickening</v>
      </c>
      <c r="BA1867">
        <f>VLOOKUP(Sheet1[[#This Row],[NPDES ID2]],Combined_Sheet__Major_Only___2[[NPDES ID2]:[ECHO BFR]],17,FALSE)</f>
        <v>41.144888999999999</v>
      </c>
      <c r="BB1867">
        <f>VLOOKUP(Sheet1[[#This Row],[NPDES ID2]],Combined_Sheet__Major_Only___2[[NPDES ID2]:[ECHO BFR]],18,FALSE)</f>
        <v>-85.490194000000002</v>
      </c>
      <c r="BC1867" s="2" t="str">
        <f>IF(ISNUMBER(SEARCH("aerobic",$AW1867)),"aerobic","")</f>
        <v>aerobic</v>
      </c>
      <c r="BD1867" s="2" t="str">
        <f>IF(ISNUMBER(SEARCH("anaer",$AW1867)),"anaer","")</f>
        <v/>
      </c>
      <c r="BE1867" s="2" t="str">
        <f>IF(ISNUMBER(SEARCH("thickening",$AZ1867)),"thickening","")</f>
        <v>thickening</v>
      </c>
      <c r="BF1867" s="3" t="str">
        <f>IF(ISNUMBER(SEARCH("airDry",$AW1867)),"airDry","")</f>
        <v/>
      </c>
      <c r="BG1867" s="3" t="str">
        <f>IF(ISNUMBER(SEARCH("heatDry",$AY1867)),"heatDry","")</f>
        <v/>
      </c>
      <c r="BH1867" s="3" t="str">
        <f>IF(AND(ISNUMBER(SEARCH("aerobic",$AW1867)),ISNUMBER(SEARCH("anaer",$AW1867))),"Combined Aer and Anaer.","")</f>
        <v/>
      </c>
    </row>
    <row r="1868" spans="1:60" x14ac:dyDescent="0.25">
      <c r="A1868" s="5">
        <v>358</v>
      </c>
      <c r="B1868" t="s">
        <v>1812</v>
      </c>
      <c r="C1868">
        <v>893.92</v>
      </c>
      <c r="D1868">
        <v>345.66896809692992</v>
      </c>
      <c r="E1868">
        <v>338.33394799208162</v>
      </c>
      <c r="F1868">
        <v>293.61683554752818</v>
      </c>
      <c r="G1868">
        <v>408.45315347573489</v>
      </c>
      <c r="H1868">
        <v>-109.0329218900241</v>
      </c>
      <c r="I1868">
        <v>-110.3710403002496</v>
      </c>
      <c r="J1868">
        <v>-129.85015528403801</v>
      </c>
      <c r="K1868">
        <v>-87.484135302965257</v>
      </c>
      <c r="L1868">
        <v>624.94676295525232</v>
      </c>
      <c r="M1868">
        <v>622.75303682530625</v>
      </c>
      <c r="N1868">
        <v>615.08286998811536</v>
      </c>
      <c r="O1868">
        <v>641.20133137254311</v>
      </c>
      <c r="P1868">
        <v>20.9318073930941</v>
      </c>
      <c r="Q1868">
        <v>21.143550708573731</v>
      </c>
      <c r="R1868">
        <v>17.086660076735139</v>
      </c>
      <c r="S1868">
        <v>24.525953173054241</v>
      </c>
      <c r="T1868">
        <v>51941.512893937899</v>
      </c>
      <c r="U1868">
        <v>51941.601059354223</v>
      </c>
      <c r="V1868">
        <v>51905.799037145342</v>
      </c>
      <c r="W1868">
        <v>51977.357281335113</v>
      </c>
      <c r="X1868">
        <v>3343.967364785954</v>
      </c>
      <c r="Y1868">
        <v>3355.466687413169</v>
      </c>
      <c r="Z1868">
        <v>3256.9615360267708</v>
      </c>
      <c r="AA1868">
        <v>3397.919613395929</v>
      </c>
      <c r="AB1868">
        <v>508.78285780779299</v>
      </c>
      <c r="AC1868">
        <v>502.79776107731698</v>
      </c>
      <c r="AD1868">
        <v>443.8165519612055</v>
      </c>
      <c r="AE1868">
        <v>586.89963618089814</v>
      </c>
      <c r="AF1868">
        <v>68.515043260299137</v>
      </c>
      <c r="AG1868">
        <v>68.274812400507102</v>
      </c>
      <c r="AH1868">
        <v>67.433475460046793</v>
      </c>
      <c r="AI1868">
        <v>70.296735661597694</v>
      </c>
      <c r="AJ1868">
        <v>0.61350682077272989</v>
      </c>
      <c r="AK1868">
        <v>0.61350678518432522</v>
      </c>
      <c r="AL1868">
        <v>0.61348713540420918</v>
      </c>
      <c r="AM1868">
        <v>0.61352617792092112</v>
      </c>
      <c r="AN1868">
        <v>0.95343264335590394</v>
      </c>
      <c r="AO1868">
        <v>0.95343264335590372</v>
      </c>
      <c r="AP1868">
        <v>0.95343264335590372</v>
      </c>
      <c r="AQ1868">
        <v>0.95343264335590372</v>
      </c>
      <c r="AR1868">
        <v>16.415599303651</v>
      </c>
      <c r="AS1868">
        <v>16.415599303651</v>
      </c>
      <c r="AT1868">
        <v>16.415599303651</v>
      </c>
      <c r="AU1868">
        <v>16.415599303651</v>
      </c>
      <c r="AV1868" t="str">
        <f>VLOOKUP(Sheet1[[#This Row],[NPDES ID2]],Combined_Sheet__Major_Only___2[[NPDES ID2]:[ECHO BFR]],3,FALSE)</f>
        <v>IL</v>
      </c>
      <c r="AW1868" t="s">
        <v>12185</v>
      </c>
      <c r="AX1868" t="str">
        <f>VLOOKUP(Sheet1[[#This Row],[NPDES ID2]],Combined_Sheet__Major_Only___2[[NPDES ID2]:[ECHO BFR]],27,FALSE)</f>
        <v>longTermSludgeStore</v>
      </c>
      <c r="AY1868" t="str">
        <f>VLOOKUP(Sheet1[[#This Row],[NPDES ID2]],Combined_Sheet__Major_Only___2[[NPDES ID2]:[ECHO BFR]],28,FALSE)</f>
        <v>-</v>
      </c>
      <c r="AZ1868" t="str">
        <f>VLOOKUP(Sheet1[[#This Row],[NPDES ID2]],Combined_Sheet__Major_Only___2[[NPDES ID2]:[ECHO BFR]],29,FALSE)</f>
        <v>sludgeLagoon, thickening</v>
      </c>
      <c r="BA1868">
        <f>VLOOKUP(Sheet1[[#This Row],[NPDES ID2]],Combined_Sheet__Major_Only___2[[NPDES ID2]:[ECHO BFR]],17,FALSE)</f>
        <v>40.107660000000003</v>
      </c>
      <c r="BB1868">
        <f>VLOOKUP(Sheet1[[#This Row],[NPDES ID2]],Combined_Sheet__Major_Only___2[[NPDES ID2]:[ECHO BFR]],18,FALSE)</f>
        <v>-87.603386</v>
      </c>
      <c r="BC1868" s="2" t="str">
        <f>IF(ISNUMBER(SEARCH("aerobic",$AW1868)),"aerobic","")</f>
        <v/>
      </c>
      <c r="BD1868" s="2" t="str">
        <f>IF(ISNUMBER(SEARCH("anaer",$AW1868)),"anaer","")</f>
        <v>anaer</v>
      </c>
      <c r="BE1868" s="2" t="str">
        <f>IF(ISNUMBER(SEARCH("thickening",$AZ1868)),"thickening","")</f>
        <v>thickening</v>
      </c>
      <c r="BF1868" s="3" t="str">
        <f>IF(ISNUMBER(SEARCH("airDry",$AW1868)),"airDry","")</f>
        <v/>
      </c>
      <c r="BG1868" s="3" t="str">
        <f>IF(ISNUMBER(SEARCH("heatDry",$AY1868)),"heatDry","")</f>
        <v/>
      </c>
      <c r="BH1868" s="3" t="str">
        <f>IF(AND(ISNUMBER(SEARCH("aerobic",$AW1868)),ISNUMBER(SEARCH("anaer",$AW1868))),"Combined Aer and Anaer.","")</f>
        <v/>
      </c>
    </row>
    <row r="1869" spans="1:60" x14ac:dyDescent="0.25">
      <c r="A1869" s="5">
        <v>1148</v>
      </c>
      <c r="B1869" t="s">
        <v>5514</v>
      </c>
      <c r="C1869">
        <v>298.16000000000003</v>
      </c>
      <c r="D1869">
        <v>452.20010364243291</v>
      </c>
      <c r="E1869">
        <v>449.69316901720453</v>
      </c>
      <c r="F1869">
        <v>344.32318508206669</v>
      </c>
      <c r="G1869">
        <v>558.33512592012107</v>
      </c>
      <c r="H1869">
        <v>-111.9524897247525</v>
      </c>
      <c r="I1869">
        <v>-113.3089123868392</v>
      </c>
      <c r="J1869">
        <v>-132.6660570656947</v>
      </c>
      <c r="K1869">
        <v>-90.328107999192341</v>
      </c>
      <c r="L1869">
        <v>203.61807641757159</v>
      </c>
      <c r="M1869">
        <v>202.8497228187521</v>
      </c>
      <c r="N1869">
        <v>200.16248813320601</v>
      </c>
      <c r="O1869">
        <v>209.31210712333089</v>
      </c>
      <c r="P1869">
        <v>6.9915205219189236</v>
      </c>
      <c r="Q1869">
        <v>7.051130172582571</v>
      </c>
      <c r="R1869">
        <v>5.7252651881057526</v>
      </c>
      <c r="S1869">
        <v>8.1417099419893226</v>
      </c>
      <c r="T1869">
        <v>51854.434986471293</v>
      </c>
      <c r="U1869">
        <v>51854.523009135082</v>
      </c>
      <c r="V1869">
        <v>51818.77895556172</v>
      </c>
      <c r="W1869">
        <v>51890.221336637631</v>
      </c>
      <c r="X1869">
        <v>3417.6144646765779</v>
      </c>
      <c r="Y1869">
        <v>3430.0837823615811</v>
      </c>
      <c r="Z1869">
        <v>3322.2684413274428</v>
      </c>
      <c r="AA1869">
        <v>3476.8953804170919</v>
      </c>
      <c r="AB1869">
        <v>531.62652692623294</v>
      </c>
      <c r="AC1869">
        <v>525.14331109317595</v>
      </c>
      <c r="AD1869">
        <v>462.31447021747681</v>
      </c>
      <c r="AE1869">
        <v>615.71790853577943</v>
      </c>
      <c r="AF1869">
        <v>66.926539558673269</v>
      </c>
      <c r="AG1869">
        <v>66.674084562100603</v>
      </c>
      <c r="AH1869">
        <v>65.790681505342647</v>
      </c>
      <c r="AI1869">
        <v>68.797972705946989</v>
      </c>
      <c r="AJ1869">
        <v>0.59407628747466223</v>
      </c>
      <c r="AK1869">
        <v>0.59407627564416665</v>
      </c>
      <c r="AL1869">
        <v>0.59406971193730806</v>
      </c>
      <c r="AM1869">
        <v>0.59408275321959902</v>
      </c>
      <c r="AN1869">
        <v>0.95335967509359643</v>
      </c>
      <c r="AO1869">
        <v>0.95335967509359665</v>
      </c>
      <c r="AP1869">
        <v>0.95335967509359665</v>
      </c>
      <c r="AQ1869">
        <v>0.95335967509359665</v>
      </c>
      <c r="AR1869">
        <v>15.81837810633102</v>
      </c>
      <c r="AS1869">
        <v>15.81837810633102</v>
      </c>
      <c r="AT1869">
        <v>15.81837810633102</v>
      </c>
      <c r="AU1869">
        <v>15.81837810633102</v>
      </c>
      <c r="AV1869" t="str">
        <f>VLOOKUP(Sheet1[[#This Row],[NPDES ID2]],Combined_Sheet__Major_Only___2[[NPDES ID2]:[ECHO BFR]],3,FALSE)</f>
        <v>MA</v>
      </c>
      <c r="AW1869" t="s">
        <v>41</v>
      </c>
      <c r="AX1869" t="str">
        <f>VLOOKUP(Sheet1[[#This Row],[NPDES ID2]],Combined_Sheet__Major_Only___2[[NPDES ID2]:[ECHO BFR]],27,FALSE)</f>
        <v>-</v>
      </c>
      <c r="AY1869" t="str">
        <f>VLOOKUP(Sheet1[[#This Row],[NPDES ID2]],Combined_Sheet__Major_Only___2[[NPDES ID2]:[ECHO BFR]],28,FALSE)</f>
        <v>-</v>
      </c>
      <c r="AZ1869" t="str">
        <f>VLOOKUP(Sheet1[[#This Row],[NPDES ID2]],Combined_Sheet__Major_Only___2[[NPDES ID2]:[ECHO BFR]],29,FALSE)</f>
        <v>thickening</v>
      </c>
      <c r="BA1869">
        <f>VLOOKUP(Sheet1[[#This Row],[NPDES ID2]],Combined_Sheet__Major_Only___2[[NPDES ID2]:[ECHO BFR]],17,FALSE)</f>
        <v>42.089824</v>
      </c>
      <c r="BB1869">
        <f>VLOOKUP(Sheet1[[#This Row],[NPDES ID2]],Combined_Sheet__Major_Only___2[[NPDES ID2]:[ECHO BFR]],18,FALSE)</f>
        <v>-70.643647999999999</v>
      </c>
      <c r="BC1869" s="2" t="str">
        <f>IF(ISNUMBER(SEARCH("aerobic",$AW1869)),"aerobic","")</f>
        <v>aerobic</v>
      </c>
      <c r="BD1869" s="2" t="str">
        <f>IF(ISNUMBER(SEARCH("anaer",$AW1869)),"anaer","")</f>
        <v/>
      </c>
      <c r="BE1869" s="2" t="str">
        <f>IF(ISNUMBER(SEARCH("thickening",$AZ1869)),"thickening","")</f>
        <v>thickening</v>
      </c>
      <c r="BF1869" s="3" t="str">
        <f>IF(ISNUMBER(SEARCH("airDry",$AW1869)),"airDry","")</f>
        <v/>
      </c>
      <c r="BG1869" s="3" t="str">
        <f>IF(ISNUMBER(SEARCH("heatDry",$AY1869)),"heatDry","")</f>
        <v/>
      </c>
      <c r="BH1869" s="3" t="str">
        <f>IF(AND(ISNUMBER(SEARCH("aerobic",$AW1869)),ISNUMBER(SEARCH("anaer",$AW1869))),"Combined Aer and Anaer.","")</f>
        <v/>
      </c>
    </row>
    <row r="1870" spans="1:60" x14ac:dyDescent="0.25">
      <c r="A1870" s="5">
        <v>2205</v>
      </c>
      <c r="B1870" t="s">
        <v>10337</v>
      </c>
      <c r="C1870">
        <v>639.1</v>
      </c>
      <c r="D1870">
        <v>315.92867854285652</v>
      </c>
      <c r="E1870">
        <v>311.26159357048101</v>
      </c>
      <c r="F1870">
        <v>263.67805441573103</v>
      </c>
      <c r="G1870">
        <v>381.52609564733598</v>
      </c>
      <c r="H1870">
        <v>-138.76054624471979</v>
      </c>
      <c r="I1870">
        <v>-140.06707372270881</v>
      </c>
      <c r="J1870">
        <v>-158.69631110009311</v>
      </c>
      <c r="K1870">
        <v>-115.8510846212005</v>
      </c>
      <c r="L1870">
        <v>481.04127979167839</v>
      </c>
      <c r="M1870">
        <v>478.16415602562512</v>
      </c>
      <c r="N1870">
        <v>468.10306317353252</v>
      </c>
      <c r="O1870">
        <v>502.36122841557221</v>
      </c>
      <c r="P1870">
        <v>19.901687264580691</v>
      </c>
      <c r="Q1870">
        <v>19.810664207317341</v>
      </c>
      <c r="R1870">
        <v>16.698550257671819</v>
      </c>
      <c r="S1870">
        <v>22.37925489655148</v>
      </c>
      <c r="T1870">
        <v>51818.874904160177</v>
      </c>
      <c r="U1870">
        <v>51818.962868528019</v>
      </c>
      <c r="V1870">
        <v>51783.24248765775</v>
      </c>
      <c r="W1870">
        <v>51854.637553611079</v>
      </c>
      <c r="X1870">
        <v>4079.6569349037718</v>
      </c>
      <c r="Y1870">
        <v>4101.8316039619122</v>
      </c>
      <c r="Z1870">
        <v>3902.4952594857632</v>
      </c>
      <c r="AA1870">
        <v>4190.7710517542619</v>
      </c>
      <c r="AB1870">
        <v>780.85408420709587</v>
      </c>
      <c r="AC1870">
        <v>770.02226221555838</v>
      </c>
      <c r="AD1870">
        <v>655.15501291568228</v>
      </c>
      <c r="AE1870">
        <v>944.8894665912311</v>
      </c>
      <c r="AF1870">
        <v>56.046153162102698</v>
      </c>
      <c r="AG1870">
        <v>55.711143203927037</v>
      </c>
      <c r="AH1870">
        <v>54.538605598738549</v>
      </c>
      <c r="AI1870">
        <v>58.529874943923019</v>
      </c>
      <c r="AJ1870">
        <v>0.46125520673442272</v>
      </c>
      <c r="AK1870">
        <v>0.46125518237399882</v>
      </c>
      <c r="AL1870">
        <v>0.46124172320569101</v>
      </c>
      <c r="AM1870">
        <v>0.46126846540448679</v>
      </c>
      <c r="AN1870">
        <v>0.95332981117802928</v>
      </c>
      <c r="AO1870">
        <v>0.95332981117802962</v>
      </c>
      <c r="AP1870">
        <v>0.95332981117802962</v>
      </c>
      <c r="AQ1870">
        <v>0.95332981117802962</v>
      </c>
      <c r="AR1870">
        <v>11.73266025179638</v>
      </c>
      <c r="AS1870">
        <v>11.73266025179638</v>
      </c>
      <c r="AT1870">
        <v>11.73266025179638</v>
      </c>
      <c r="AU1870">
        <v>11.73266025179638</v>
      </c>
      <c r="AV1870" t="str">
        <f>VLOOKUP(Sheet1[[#This Row],[NPDES ID2]],Combined_Sheet__Major_Only___2[[NPDES ID2]:[ECHO BFR]],3,FALSE)</f>
        <v>KY</v>
      </c>
      <c r="AW1870" t="s">
        <v>54</v>
      </c>
      <c r="AX1870" t="str">
        <f>VLOOKUP(Sheet1[[#This Row],[NPDES ID2]],Combined_Sheet__Major_Only___2[[NPDES ID2]:[ECHO BFR]],27,FALSE)</f>
        <v>-</v>
      </c>
      <c r="AY1870" t="str">
        <f>VLOOKUP(Sheet1[[#This Row],[NPDES ID2]],Combined_Sheet__Major_Only___2[[NPDES ID2]:[ECHO BFR]],28,FALSE)</f>
        <v>-</v>
      </c>
      <c r="AZ1870" t="str">
        <f>VLOOKUP(Sheet1[[#This Row],[NPDES ID2]],Combined_Sheet__Major_Only___2[[NPDES ID2]:[ECHO BFR]],29,FALSE)</f>
        <v>thickening</v>
      </c>
      <c r="BA1870">
        <f>VLOOKUP(Sheet1[[#This Row],[NPDES ID2]],Combined_Sheet__Major_Only___2[[NPDES ID2]:[ECHO BFR]],17,FALSE)</f>
        <v>37.318492999999997</v>
      </c>
      <c r="BB1870">
        <f>VLOOKUP(Sheet1[[#This Row],[NPDES ID2]],Combined_Sheet__Major_Only___2[[NPDES ID2]:[ECHO BFR]],18,FALSE)</f>
        <v>-87.549857000000003</v>
      </c>
      <c r="BC1870" s="2" t="str">
        <f>IF(ISNUMBER(SEARCH("aerobic",$AW1870)),"aerobic","")</f>
        <v/>
      </c>
      <c r="BD1870" s="2" t="str">
        <f>IF(ISNUMBER(SEARCH("anaer",$AW1870)),"anaer","")</f>
        <v/>
      </c>
      <c r="BE1870" s="2" t="str">
        <f>IF(ISNUMBER(SEARCH("thickening",$AZ1870)),"thickening","")</f>
        <v>thickening</v>
      </c>
      <c r="BF1870" s="4" t="str">
        <f>IF(ISNUMBER(SEARCH("airDry",$AW1870)),"airDry","")</f>
        <v/>
      </c>
      <c r="BG1870" s="4" t="str">
        <f>IF(ISNUMBER(SEARCH("heatDry",$AY1870)),"heatDry","")</f>
        <v/>
      </c>
      <c r="BH1870" s="4" t="str">
        <f>IF(AND(ISNUMBER(SEARCH("aerobic",$AW1870)),ISNUMBER(SEARCH("anaer",$AW1870))),"Combined Aer and Anaer.","")</f>
        <v/>
      </c>
    </row>
    <row r="1871" spans="1:60" x14ac:dyDescent="0.25">
      <c r="A1871" s="5">
        <v>1947</v>
      </c>
      <c r="B1871" t="s">
        <v>9179</v>
      </c>
      <c r="C1871">
        <v>2433</v>
      </c>
      <c r="D1871">
        <v>548.76276082666811</v>
      </c>
      <c r="E1871">
        <v>544.55780097903926</v>
      </c>
      <c r="F1871">
        <v>449.15485322750447</v>
      </c>
      <c r="G1871">
        <v>637.38017939727035</v>
      </c>
      <c r="H1871">
        <v>-105.969926910642</v>
      </c>
      <c r="I1871">
        <v>-107.2969749071822</v>
      </c>
      <c r="J1871">
        <v>-126.8879974799757</v>
      </c>
      <c r="K1871">
        <v>-84.428851506419008</v>
      </c>
      <c r="L1871">
        <v>1741.8385287390249</v>
      </c>
      <c r="M1871">
        <v>1736.177530655282</v>
      </c>
      <c r="N1871">
        <v>1716.398974586431</v>
      </c>
      <c r="O1871">
        <v>1783.7674356733371</v>
      </c>
      <c r="P1871">
        <v>56.883986133600573</v>
      </c>
      <c r="Q1871">
        <v>57.609834303652349</v>
      </c>
      <c r="R1871">
        <v>46.281329431836348</v>
      </c>
      <c r="S1871">
        <v>67.073070333784244</v>
      </c>
      <c r="T1871">
        <v>51799.120939351917</v>
      </c>
      <c r="U1871">
        <v>51799.208871335773</v>
      </c>
      <c r="V1871">
        <v>51763.50164087781</v>
      </c>
      <c r="W1871">
        <v>51834.870422829386</v>
      </c>
      <c r="X1871">
        <v>3256.394891220109</v>
      </c>
      <c r="Y1871">
        <v>3266.8541987571462</v>
      </c>
      <c r="Z1871">
        <v>3177.7523021087991</v>
      </c>
      <c r="AA1871">
        <v>3305.025291998068</v>
      </c>
      <c r="AB1871">
        <v>484.95170935127243</v>
      </c>
      <c r="AC1871">
        <v>479.44567776313153</v>
      </c>
      <c r="AD1871">
        <v>424.25925588148482</v>
      </c>
      <c r="AE1871">
        <v>557.13578892073667</v>
      </c>
      <c r="AF1871">
        <v>70.166921342143965</v>
      </c>
      <c r="AG1871">
        <v>69.939615134648477</v>
      </c>
      <c r="AH1871">
        <v>69.141715667639673</v>
      </c>
      <c r="AI1871">
        <v>71.855013849018775</v>
      </c>
      <c r="AJ1871">
        <v>0.63372155648563511</v>
      </c>
      <c r="AK1871">
        <v>0.63372145908930211</v>
      </c>
      <c r="AL1871">
        <v>0.6336683152160989</v>
      </c>
      <c r="AM1871">
        <v>0.63377391317602749</v>
      </c>
      <c r="AN1871">
        <v>0.95331320495900973</v>
      </c>
      <c r="AO1871">
        <v>0.9533132049590094</v>
      </c>
      <c r="AP1871">
        <v>0.9533132049590094</v>
      </c>
      <c r="AQ1871">
        <v>0.9533132049590094</v>
      </c>
      <c r="AR1871">
        <v>17.03624308907029</v>
      </c>
      <c r="AS1871">
        <v>17.0362430890703</v>
      </c>
      <c r="AT1871">
        <v>17.0362430890703</v>
      </c>
      <c r="AU1871">
        <v>17.0362430890703</v>
      </c>
      <c r="AV1871" t="str">
        <f>VLOOKUP(Sheet1[[#This Row],[NPDES ID2]],Combined_Sheet__Major_Only___2[[NPDES ID2]:[ECHO BFR]],3,FALSE)</f>
        <v>WA</v>
      </c>
      <c r="AW1871" t="s">
        <v>12185</v>
      </c>
      <c r="AX1871" t="str">
        <f>VLOOKUP(Sheet1[[#This Row],[NPDES ID2]],Combined_Sheet__Major_Only___2[[NPDES ID2]:[ECHO BFR]],27,FALSE)</f>
        <v>-</v>
      </c>
      <c r="AY1871" t="str">
        <f>VLOOKUP(Sheet1[[#This Row],[NPDES ID2]],Combined_Sheet__Major_Only___2[[NPDES ID2]:[ECHO BFR]],28,FALSE)</f>
        <v>-</v>
      </c>
      <c r="AZ1871" t="str">
        <f>VLOOKUP(Sheet1[[#This Row],[NPDES ID2]],Combined_Sheet__Major_Only___2[[NPDES ID2]:[ECHO BFR]],29,FALSE)</f>
        <v>thickening</v>
      </c>
      <c r="BA1871">
        <f>VLOOKUP(Sheet1[[#This Row],[NPDES ID2]],Combined_Sheet__Major_Only___2[[NPDES ID2]:[ECHO BFR]],17,FALSE)</f>
        <v>47.194130999999999</v>
      </c>
      <c r="BB1871">
        <f>VLOOKUP(Sheet1[[#This Row],[NPDES ID2]],Combined_Sheet__Major_Only___2[[NPDES ID2]:[ECHO BFR]],18,FALSE)</f>
        <v>-122.57499900000001</v>
      </c>
      <c r="BC1871" s="2" t="str">
        <f>IF(ISNUMBER(SEARCH("aerobic",$AW1871)),"aerobic","")</f>
        <v/>
      </c>
      <c r="BD1871" s="2" t="str">
        <f>IF(ISNUMBER(SEARCH("anaer",$AW1871)),"anaer","")</f>
        <v>anaer</v>
      </c>
      <c r="BE1871" s="2" t="str">
        <f>IF(ISNUMBER(SEARCH("thickening",$AZ1871)),"thickening","")</f>
        <v>thickening</v>
      </c>
      <c r="BF1871" s="4" t="str">
        <f>IF(ISNUMBER(SEARCH("airDry",$AW1871)),"airDry","")</f>
        <v/>
      </c>
      <c r="BG1871" s="4" t="str">
        <f>IF(ISNUMBER(SEARCH("heatDry",$AY1871)),"heatDry","")</f>
        <v/>
      </c>
      <c r="BH1871" s="4" t="str">
        <f>IF(AND(ISNUMBER(SEARCH("aerobic",$AW1871)),ISNUMBER(SEARCH("anaer",$AW1871))),"Combined Aer and Anaer.","")</f>
        <v/>
      </c>
    </row>
    <row r="1872" spans="1:60" x14ac:dyDescent="0.25">
      <c r="A1872" s="5">
        <v>2022</v>
      </c>
      <c r="B1872" t="s">
        <v>9515</v>
      </c>
      <c r="C1872">
        <v>1469</v>
      </c>
      <c r="D1872">
        <v>416.4538092852938</v>
      </c>
      <c r="E1872">
        <v>413.32064012795911</v>
      </c>
      <c r="F1872">
        <v>350.9555568825545</v>
      </c>
      <c r="G1872">
        <v>484.12364400869501</v>
      </c>
      <c r="H1872">
        <v>-110.5871475941469</v>
      </c>
      <c r="I1872">
        <v>-111.97595684460789</v>
      </c>
      <c r="J1872">
        <v>-131.3339013466574</v>
      </c>
      <c r="K1872">
        <v>-88.906097031106455</v>
      </c>
      <c r="L1872">
        <v>1012.537212620298</v>
      </c>
      <c r="M1872">
        <v>1008.821793612605</v>
      </c>
      <c r="N1872">
        <v>995.83455433012227</v>
      </c>
      <c r="O1872">
        <v>1040.0630090201189</v>
      </c>
      <c r="P1872">
        <v>34.425974751182387</v>
      </c>
      <c r="Q1872">
        <v>34.740824159839867</v>
      </c>
      <c r="R1872">
        <v>28.156207803868899</v>
      </c>
      <c r="S1872">
        <v>40.188152491016282</v>
      </c>
      <c r="T1872">
        <v>51735.846124502139</v>
      </c>
      <c r="U1872">
        <v>51735.933952755448</v>
      </c>
      <c r="V1872">
        <v>51700.268844975748</v>
      </c>
      <c r="W1872">
        <v>51771.55343545683</v>
      </c>
      <c r="X1872">
        <v>3378.325128021203</v>
      </c>
      <c r="Y1872">
        <v>3390.376094833749</v>
      </c>
      <c r="Z1872">
        <v>3286.6046730944759</v>
      </c>
      <c r="AA1872">
        <v>3435.2915944417241</v>
      </c>
      <c r="AB1872">
        <v>520.89427750527534</v>
      </c>
      <c r="AC1872">
        <v>514.63751755873</v>
      </c>
      <c r="AD1872">
        <v>453.53390807695712</v>
      </c>
      <c r="AE1872">
        <v>602.44793361473694</v>
      </c>
      <c r="AF1872">
        <v>67.552468014011822</v>
      </c>
      <c r="AG1872">
        <v>67.305043670436959</v>
      </c>
      <c r="AH1872">
        <v>66.437876033174433</v>
      </c>
      <c r="AI1872">
        <v>69.388299093147722</v>
      </c>
      <c r="AJ1872">
        <v>0.60173160285295524</v>
      </c>
      <c r="AK1872">
        <v>0.60173154410108887</v>
      </c>
      <c r="AL1872">
        <v>0.60169926505724669</v>
      </c>
      <c r="AM1872">
        <v>0.60176340226302683</v>
      </c>
      <c r="AN1872">
        <v>0.95325993318742874</v>
      </c>
      <c r="AO1872">
        <v>0.95325993318742885</v>
      </c>
      <c r="AP1872">
        <v>0.95325993318742885</v>
      </c>
      <c r="AQ1872">
        <v>0.95325993318742885</v>
      </c>
      <c r="AR1872">
        <v>16.0529694894764</v>
      </c>
      <c r="AS1872">
        <v>16.0529694894764</v>
      </c>
      <c r="AT1872">
        <v>16.0529694894764</v>
      </c>
      <c r="AU1872">
        <v>16.0529694894764</v>
      </c>
      <c r="AV1872" t="str">
        <f>VLOOKUP(Sheet1[[#This Row],[NPDES ID2]],Combined_Sheet__Major_Only___2[[NPDES ID2]:[ECHO BFR]],3,FALSE)</f>
        <v>IN</v>
      </c>
      <c r="AW1872" t="s">
        <v>41</v>
      </c>
      <c r="AX1872" t="str">
        <f>VLOOKUP(Sheet1[[#This Row],[NPDES ID2]],Combined_Sheet__Major_Only___2[[NPDES ID2]:[ECHO BFR]],27,FALSE)</f>
        <v>other</v>
      </c>
      <c r="AY1872" t="str">
        <f>VLOOKUP(Sheet1[[#This Row],[NPDES ID2]],Combined_Sheet__Major_Only___2[[NPDES ID2]:[ECHO BFR]],28,FALSE)</f>
        <v>-</v>
      </c>
      <c r="AZ1872" t="str">
        <f>VLOOKUP(Sheet1[[#This Row],[NPDES ID2]],Combined_Sheet__Major_Only___2[[NPDES ID2]:[ECHO BFR]],29,FALSE)</f>
        <v>thickening</v>
      </c>
      <c r="BA1872">
        <f>VLOOKUP(Sheet1[[#This Row],[NPDES ID2]],Combined_Sheet__Major_Only___2[[NPDES ID2]:[ECHO BFR]],17,FALSE)</f>
        <v>38.048361</v>
      </c>
      <c r="BB1872">
        <f>VLOOKUP(Sheet1[[#This Row],[NPDES ID2]],Combined_Sheet__Major_Only___2[[NPDES ID2]:[ECHO BFR]],18,FALSE)</f>
        <v>-87.289083000000005</v>
      </c>
      <c r="BC1872" s="2" t="str">
        <f>IF(ISNUMBER(SEARCH("aerobic",$AW1872)),"aerobic","")</f>
        <v>aerobic</v>
      </c>
      <c r="BD1872" s="2" t="str">
        <f>IF(ISNUMBER(SEARCH("anaer",$AW1872)),"anaer","")</f>
        <v/>
      </c>
      <c r="BE1872" s="2" t="str">
        <f>IF(ISNUMBER(SEARCH("thickening",$AZ1872)),"thickening","")</f>
        <v>thickening</v>
      </c>
      <c r="BF1872" s="3" t="str">
        <f>IF(ISNUMBER(SEARCH("airDry",$AW1872)),"airDry","")</f>
        <v/>
      </c>
      <c r="BG1872" s="3" t="str">
        <f>IF(ISNUMBER(SEARCH("heatDry",$AY1872)),"heatDry","")</f>
        <v/>
      </c>
      <c r="BH1872" s="3" t="str">
        <f>IF(AND(ISNUMBER(SEARCH("aerobic",$AW1872)),ISNUMBER(SEARCH("anaer",$AW1872))),"Combined Aer and Anaer.","")</f>
        <v/>
      </c>
    </row>
    <row r="1873" spans="1:60" x14ac:dyDescent="0.25">
      <c r="A1873" s="5">
        <v>2392</v>
      </c>
      <c r="B1873" t="s">
        <v>11155</v>
      </c>
      <c r="C1873">
        <v>292.39</v>
      </c>
      <c r="D1873">
        <v>452.15655062085642</v>
      </c>
      <c r="E1873">
        <v>449.63165843364789</v>
      </c>
      <c r="F1873">
        <v>343.77748813924342</v>
      </c>
      <c r="G1873">
        <v>558.23042889447549</v>
      </c>
      <c r="H1873">
        <v>-110.5914843794349</v>
      </c>
      <c r="I1873">
        <v>-111.9947849837684</v>
      </c>
      <c r="J1873">
        <v>-131.35739513861441</v>
      </c>
      <c r="K1873">
        <v>-89.029679471620014</v>
      </c>
      <c r="L1873">
        <v>201.95799959782991</v>
      </c>
      <c r="M1873">
        <v>201.22186696395761</v>
      </c>
      <c r="N1873">
        <v>198.6473167167687</v>
      </c>
      <c r="O1873">
        <v>207.4132563242016</v>
      </c>
      <c r="P1873">
        <v>6.8516507298573606</v>
      </c>
      <c r="Q1873">
        <v>6.9153301861308041</v>
      </c>
      <c r="R1873">
        <v>5.6021955994070316</v>
      </c>
      <c r="S1873">
        <v>8.0024616057092519</v>
      </c>
      <c r="T1873">
        <v>51661.475316105163</v>
      </c>
      <c r="U1873">
        <v>51661.563022437527</v>
      </c>
      <c r="V1873">
        <v>51625.947424050151</v>
      </c>
      <c r="W1873">
        <v>51697.133059082131</v>
      </c>
      <c r="X1873">
        <v>3366.404276215178</v>
      </c>
      <c r="Y1873">
        <v>3378.3418234281812</v>
      </c>
      <c r="Z1873">
        <v>3275.5675918769002</v>
      </c>
      <c r="AA1873">
        <v>3422.8097172750022</v>
      </c>
      <c r="AB1873">
        <v>518.00388429785755</v>
      </c>
      <c r="AC1873">
        <v>511.79614707111182</v>
      </c>
      <c r="AD1873">
        <v>451.15726791384208</v>
      </c>
      <c r="AE1873">
        <v>598.84398258559497</v>
      </c>
      <c r="AF1873">
        <v>67.690818481785485</v>
      </c>
      <c r="AG1873">
        <v>67.444177024828548</v>
      </c>
      <c r="AH1873">
        <v>66.581116765723607</v>
      </c>
      <c r="AI1873">
        <v>69.519156506473635</v>
      </c>
      <c r="AJ1873">
        <v>0.60342383579864145</v>
      </c>
      <c r="AK1873">
        <v>0.60342382423140206</v>
      </c>
      <c r="AL1873">
        <v>0.60341740597202531</v>
      </c>
      <c r="AM1873">
        <v>0.60343015826278223</v>
      </c>
      <c r="AN1873">
        <v>0.95319716394780751</v>
      </c>
      <c r="AO1873">
        <v>0.95319716394780762</v>
      </c>
      <c r="AP1873">
        <v>0.95319716394780762</v>
      </c>
      <c r="AQ1873">
        <v>0.95319716394780762</v>
      </c>
      <c r="AR1873">
        <v>16.105907006782591</v>
      </c>
      <c r="AS1873">
        <v>16.10590700678258</v>
      </c>
      <c r="AT1873">
        <v>16.10590700678258</v>
      </c>
      <c r="AU1873">
        <v>16.10590700678258</v>
      </c>
      <c r="AV1873" t="str">
        <f>VLOOKUP(Sheet1[[#This Row],[NPDES ID2]],Combined_Sheet__Major_Only___2[[NPDES ID2]:[ECHO BFR]],3,FALSE)</f>
        <v>FL</v>
      </c>
      <c r="AW1873" t="s">
        <v>41</v>
      </c>
      <c r="AX1873" t="str">
        <f>VLOOKUP(Sheet1[[#This Row],[NPDES ID2]],Combined_Sheet__Major_Only___2[[NPDES ID2]:[ECHO BFR]],27,FALSE)</f>
        <v>-</v>
      </c>
      <c r="AY1873" t="str">
        <f>VLOOKUP(Sheet1[[#This Row],[NPDES ID2]],Combined_Sheet__Major_Only___2[[NPDES ID2]:[ECHO BFR]],28,FALSE)</f>
        <v>-</v>
      </c>
      <c r="AZ1873" t="str">
        <f>VLOOKUP(Sheet1[[#This Row],[NPDES ID2]],Combined_Sheet__Major_Only___2[[NPDES ID2]:[ECHO BFR]],29,FALSE)</f>
        <v>thickening</v>
      </c>
      <c r="BA1873">
        <f>VLOOKUP(Sheet1[[#This Row],[NPDES ID2]],Combined_Sheet__Major_Only___2[[NPDES ID2]:[ECHO BFR]],17,FALSE)</f>
        <v>30.380279999999999</v>
      </c>
      <c r="BB1873">
        <f>VLOOKUP(Sheet1[[#This Row],[NPDES ID2]],Combined_Sheet__Major_Only___2[[NPDES ID2]:[ECHO BFR]],18,FALSE)</f>
        <v>-86.358519999999999</v>
      </c>
      <c r="BC1873" s="2" t="str">
        <f>IF(ISNUMBER(SEARCH("aerobic",$AW1873)),"aerobic","")</f>
        <v>aerobic</v>
      </c>
      <c r="BD1873" s="2" t="str">
        <f>IF(ISNUMBER(SEARCH("anaer",$AW1873)),"anaer","")</f>
        <v/>
      </c>
      <c r="BE1873" s="2" t="str">
        <f>IF(ISNUMBER(SEARCH("thickening",$AZ1873)),"thickening","")</f>
        <v>thickening</v>
      </c>
      <c r="BF1873" s="3" t="str">
        <f>IF(ISNUMBER(SEARCH("airDry",$AW1873)),"airDry","")</f>
        <v/>
      </c>
      <c r="BG1873" s="3" t="str">
        <f>IF(ISNUMBER(SEARCH("heatDry",$AY1873)),"heatDry","")</f>
        <v/>
      </c>
      <c r="BH1873" s="3" t="str">
        <f>IF(AND(ISNUMBER(SEARCH("aerobic",$AW1873)),ISNUMBER(SEARCH("anaer",$AW1873))),"Combined Aer and Anaer.","")</f>
        <v/>
      </c>
    </row>
    <row r="1874" spans="1:60" x14ac:dyDescent="0.25">
      <c r="A1874" s="5">
        <v>1349</v>
      </c>
      <c r="B1874" t="s">
        <v>6409</v>
      </c>
      <c r="C1874">
        <v>162.32</v>
      </c>
      <c r="D1874">
        <v>631.0785062304243</v>
      </c>
      <c r="E1874">
        <v>622.97922452062699</v>
      </c>
      <c r="F1874">
        <v>452.6218788852392</v>
      </c>
      <c r="G1874">
        <v>813.58143812186779</v>
      </c>
      <c r="H1874">
        <v>-139.25263707691849</v>
      </c>
      <c r="I1874">
        <v>-140.473876637221</v>
      </c>
      <c r="J1874">
        <v>-159.0156549375277</v>
      </c>
      <c r="K1874">
        <v>-116.4057372882358</v>
      </c>
      <c r="L1874">
        <v>121.29872585052679</v>
      </c>
      <c r="M1874">
        <v>120.56902648418939</v>
      </c>
      <c r="N1874">
        <v>118.0168055746252</v>
      </c>
      <c r="O1874">
        <v>126.70650184423749</v>
      </c>
      <c r="P1874">
        <v>5.0320978934264993</v>
      </c>
      <c r="Q1874">
        <v>5.0071011461168133</v>
      </c>
      <c r="R1874">
        <v>4.2236082188055599</v>
      </c>
      <c r="S1874">
        <v>5.6600952544448404</v>
      </c>
      <c r="T1874">
        <v>51660.617017546007</v>
      </c>
      <c r="U1874">
        <v>51660.704722471302</v>
      </c>
      <c r="V1874">
        <v>51625.089695461887</v>
      </c>
      <c r="W1874">
        <v>51696.274188468917</v>
      </c>
      <c r="X1874">
        <v>4077.7807923300161</v>
      </c>
      <c r="Y1874">
        <v>4100.0627447410952</v>
      </c>
      <c r="Z1874">
        <v>3899.698107305403</v>
      </c>
      <c r="AA1874">
        <v>4189.507603579139</v>
      </c>
      <c r="AB1874">
        <v>783.35800885239121</v>
      </c>
      <c r="AC1874">
        <v>772.50790802066604</v>
      </c>
      <c r="AD1874">
        <v>656.79801370024211</v>
      </c>
      <c r="AE1874">
        <v>948.78762520561645</v>
      </c>
      <c r="AF1874">
        <v>55.899686341834261</v>
      </c>
      <c r="AG1874">
        <v>55.563461110568127</v>
      </c>
      <c r="AH1874">
        <v>54.387206708400853</v>
      </c>
      <c r="AI1874">
        <v>58.391755125983472</v>
      </c>
      <c r="AJ1874">
        <v>0.45947092598400452</v>
      </c>
      <c r="AK1874">
        <v>0.45947091984416277</v>
      </c>
      <c r="AL1874">
        <v>0.45946751052932361</v>
      </c>
      <c r="AM1874">
        <v>0.45947428439643911</v>
      </c>
      <c r="AN1874">
        <v>0.9531964385565429</v>
      </c>
      <c r="AO1874">
        <v>0.9531964385565429</v>
      </c>
      <c r="AP1874">
        <v>0.9531964385565429</v>
      </c>
      <c r="AQ1874">
        <v>0.9531964385565429</v>
      </c>
      <c r="AR1874">
        <v>11.6781212173571</v>
      </c>
      <c r="AS1874">
        <v>11.678121217357109</v>
      </c>
      <c r="AT1874">
        <v>11.678121217357109</v>
      </c>
      <c r="AU1874">
        <v>11.678121217357109</v>
      </c>
      <c r="AV1874" t="str">
        <f>VLOOKUP(Sheet1[[#This Row],[NPDES ID2]],Combined_Sheet__Major_Only___2[[NPDES ID2]:[ECHO BFR]],3,FALSE)</f>
        <v>KS</v>
      </c>
      <c r="AW1874" t="s">
        <v>54</v>
      </c>
      <c r="AX1874" t="str">
        <f>VLOOKUP(Sheet1[[#This Row],[NPDES ID2]],Combined_Sheet__Major_Only___2[[NPDES ID2]:[ECHO BFR]],27,FALSE)</f>
        <v>other</v>
      </c>
      <c r="AY1874" t="str">
        <f>VLOOKUP(Sheet1[[#This Row],[NPDES ID2]],Combined_Sheet__Major_Only___2[[NPDES ID2]:[ECHO BFR]],28,FALSE)</f>
        <v>-</v>
      </c>
      <c r="AZ1874" t="str">
        <f>VLOOKUP(Sheet1[[#This Row],[NPDES ID2]],Combined_Sheet__Major_Only___2[[NPDES ID2]:[ECHO BFR]],29,FALSE)</f>
        <v>thickening</v>
      </c>
      <c r="BA1874">
        <f>VLOOKUP(Sheet1[[#This Row],[NPDES ID2]],Combined_Sheet__Major_Only___2[[NPDES ID2]:[ECHO BFR]],17,FALSE)</f>
        <v>37.679360000000003</v>
      </c>
      <c r="BB1874">
        <f>VLOOKUP(Sheet1[[#This Row],[NPDES ID2]],Combined_Sheet__Major_Only___2[[NPDES ID2]:[ECHO BFR]],18,FALSE)</f>
        <v>-96.978920000000002</v>
      </c>
      <c r="BC1874" s="2" t="str">
        <f>IF(ISNUMBER(SEARCH("aerobic",$AW1874)),"aerobic","")</f>
        <v/>
      </c>
      <c r="BD1874" s="2" t="str">
        <f>IF(ISNUMBER(SEARCH("anaer",$AW1874)),"anaer","")</f>
        <v/>
      </c>
      <c r="BE1874" s="2" t="str">
        <f>IF(ISNUMBER(SEARCH("thickening",$AZ1874)),"thickening","")</f>
        <v>thickening</v>
      </c>
      <c r="BF1874" s="4" t="str">
        <f>IF(ISNUMBER(SEARCH("airDry",$AW1874)),"airDry","")</f>
        <v/>
      </c>
      <c r="BG1874" s="4" t="str">
        <f>IF(ISNUMBER(SEARCH("heatDry",$AY1874)),"heatDry","")</f>
        <v/>
      </c>
      <c r="BH1874" s="4" t="str">
        <f>IF(AND(ISNUMBER(SEARCH("aerobic",$AW1874)),ISNUMBER(SEARCH("anaer",$AW1874))),"Combined Aer and Anaer.","")</f>
        <v/>
      </c>
    </row>
    <row r="1875" spans="1:60" x14ac:dyDescent="0.25">
      <c r="A1875" s="5">
        <v>1243</v>
      </c>
      <c r="B1875" t="s">
        <v>5942</v>
      </c>
      <c r="C1875">
        <v>215.22</v>
      </c>
      <c r="D1875">
        <v>549.74566967429053</v>
      </c>
      <c r="E1875">
        <v>546.28333044132091</v>
      </c>
      <c r="F1875">
        <v>404.16729793764898</v>
      </c>
      <c r="G1875">
        <v>693.91504151612492</v>
      </c>
      <c r="H1875">
        <v>-110.19579316648981</v>
      </c>
      <c r="I1875">
        <v>-111.60750442108549</v>
      </c>
      <c r="J1875">
        <v>-130.978284733263</v>
      </c>
      <c r="K1875">
        <v>-88.659878485040508</v>
      </c>
      <c r="L1875">
        <v>149.17075538658821</v>
      </c>
      <c r="M1875">
        <v>148.6328377267009</v>
      </c>
      <c r="N1875">
        <v>146.75145777207831</v>
      </c>
      <c r="O1875">
        <v>153.15717683199989</v>
      </c>
      <c r="P1875">
        <v>5.0422865844318663</v>
      </c>
      <c r="Q1875">
        <v>5.0903388913679688</v>
      </c>
      <c r="R1875">
        <v>4.1208531753120488</v>
      </c>
      <c r="S1875">
        <v>5.894518974354737</v>
      </c>
      <c r="T1875">
        <v>51656.404927403062</v>
      </c>
      <c r="U1875">
        <v>51656.492625423212</v>
      </c>
      <c r="V1875">
        <v>51620.880402444403</v>
      </c>
      <c r="W1875">
        <v>51692.059290977297</v>
      </c>
      <c r="X1875">
        <v>3354.4345581823432</v>
      </c>
      <c r="Y1875">
        <v>3366.2248802450972</v>
      </c>
      <c r="Z1875">
        <v>3264.849808866365</v>
      </c>
      <c r="AA1875">
        <v>3410.0409726260709</v>
      </c>
      <c r="AB1875">
        <v>514.47946027298337</v>
      </c>
      <c r="AC1875">
        <v>508.34579915803181</v>
      </c>
      <c r="AD1875">
        <v>448.29298252134589</v>
      </c>
      <c r="AE1875">
        <v>594.38697132612765</v>
      </c>
      <c r="AF1875">
        <v>67.92519671418539</v>
      </c>
      <c r="AG1875">
        <v>67.680321092635097</v>
      </c>
      <c r="AH1875">
        <v>66.823527292435045</v>
      </c>
      <c r="AI1875">
        <v>69.74033679786821</v>
      </c>
      <c r="AJ1875">
        <v>0.60629081402084739</v>
      </c>
      <c r="AK1875">
        <v>0.60629080551587178</v>
      </c>
      <c r="AL1875">
        <v>0.60628608329762079</v>
      </c>
      <c r="AM1875">
        <v>0.60629546573722093</v>
      </c>
      <c r="AN1875">
        <v>0.9531928783814313</v>
      </c>
      <c r="AO1875">
        <v>0.9531928783814313</v>
      </c>
      <c r="AP1875">
        <v>0.9531928783814313</v>
      </c>
      <c r="AQ1875">
        <v>0.9531928783814313</v>
      </c>
      <c r="AR1875">
        <v>16.194151294679511</v>
      </c>
      <c r="AS1875">
        <v>16.1941512946795</v>
      </c>
      <c r="AT1875">
        <v>16.1941512946795</v>
      </c>
      <c r="AU1875">
        <v>16.1941512946795</v>
      </c>
      <c r="AV1875" t="str">
        <f>VLOOKUP(Sheet1[[#This Row],[NPDES ID2]],Combined_Sheet__Major_Only___2[[NPDES ID2]:[ECHO BFR]],3,FALSE)</f>
        <v>IL</v>
      </c>
      <c r="AW1875" t="s">
        <v>41</v>
      </c>
      <c r="AX1875" t="str">
        <f>VLOOKUP(Sheet1[[#This Row],[NPDES ID2]],Combined_Sheet__Major_Only___2[[NPDES ID2]:[ECHO BFR]],27,FALSE)</f>
        <v>tempSludgeStore</v>
      </c>
      <c r="AY1875" t="str">
        <f>VLOOKUP(Sheet1[[#This Row],[NPDES ID2]],Combined_Sheet__Major_Only___2[[NPDES ID2]:[ECHO BFR]],28,FALSE)</f>
        <v>-</v>
      </c>
      <c r="AZ1875" t="str">
        <f>VLOOKUP(Sheet1[[#This Row],[NPDES ID2]],Combined_Sheet__Major_Only___2[[NPDES ID2]:[ECHO BFR]],29,FALSE)</f>
        <v>thickening</v>
      </c>
      <c r="BA1875">
        <f>VLOOKUP(Sheet1[[#This Row],[NPDES ID2]],Combined_Sheet__Major_Only___2[[NPDES ID2]:[ECHO BFR]],17,FALSE)</f>
        <v>41.653829999999999</v>
      </c>
      <c r="BB1875">
        <f>VLOOKUP(Sheet1[[#This Row],[NPDES ID2]],Combined_Sheet__Major_Only___2[[NPDES ID2]:[ECHO BFR]],18,FALSE)</f>
        <v>-88.531599999999997</v>
      </c>
      <c r="BC1875" s="2" t="str">
        <f>IF(ISNUMBER(SEARCH("aerobic",$AW1875)),"aerobic","")</f>
        <v>aerobic</v>
      </c>
      <c r="BD1875" s="2" t="str">
        <f>IF(ISNUMBER(SEARCH("anaer",$AW1875)),"anaer","")</f>
        <v/>
      </c>
      <c r="BE1875" s="2" t="str">
        <f>IF(ISNUMBER(SEARCH("thickening",$AZ1875)),"thickening","")</f>
        <v>thickening</v>
      </c>
      <c r="BF1875" s="4" t="str">
        <f>IF(ISNUMBER(SEARCH("airDry",$AW1875)),"airDry","")</f>
        <v/>
      </c>
      <c r="BG1875" s="4" t="str">
        <f>IF(ISNUMBER(SEARCH("heatDry",$AY1875)),"heatDry","")</f>
        <v/>
      </c>
      <c r="BH1875" s="4" t="str">
        <f>IF(AND(ISNUMBER(SEARCH("aerobic",$AW1875)),ISNUMBER(SEARCH("anaer",$AW1875))),"Combined Aer and Anaer.","")</f>
        <v/>
      </c>
    </row>
    <row r="1876" spans="1:60" x14ac:dyDescent="0.25">
      <c r="A1876" s="5">
        <v>2247</v>
      </c>
      <c r="B1876" t="s">
        <v>10525</v>
      </c>
      <c r="C1876">
        <v>537</v>
      </c>
      <c r="D1876">
        <v>337.48867831571363</v>
      </c>
      <c r="E1876">
        <v>331.86935076583808</v>
      </c>
      <c r="F1876">
        <v>276.2822829868486</v>
      </c>
      <c r="G1876">
        <v>407.21035521629261</v>
      </c>
      <c r="H1876">
        <v>-105.3522955633799</v>
      </c>
      <c r="I1876">
        <v>-106.8063117443734</v>
      </c>
      <c r="J1876">
        <v>-126.3232442624001</v>
      </c>
      <c r="K1876">
        <v>-84.015683376491722</v>
      </c>
      <c r="L1876">
        <v>387.7776414805387</v>
      </c>
      <c r="M1876">
        <v>386.55399200752811</v>
      </c>
      <c r="N1876">
        <v>382.274919531519</v>
      </c>
      <c r="O1876">
        <v>396.84514658824941</v>
      </c>
      <c r="P1876">
        <v>12.549339393968779</v>
      </c>
      <c r="Q1876">
        <v>12.72176269759111</v>
      </c>
      <c r="R1876">
        <v>10.19767468817007</v>
      </c>
      <c r="S1876">
        <v>14.81921945232151</v>
      </c>
      <c r="T1876">
        <v>51615.152369569747</v>
      </c>
      <c r="U1876">
        <v>51615.239999961879</v>
      </c>
      <c r="V1876">
        <v>51579.655239224157</v>
      </c>
      <c r="W1876">
        <v>51650.779238406307</v>
      </c>
      <c r="X1876">
        <v>3216.9581011470941</v>
      </c>
      <c r="Y1876">
        <v>3227.0232252047972</v>
      </c>
      <c r="Z1876">
        <v>3141.4067577558831</v>
      </c>
      <c r="AA1876">
        <v>3263.630655548146</v>
      </c>
      <c r="AB1876">
        <v>475.43653818536399</v>
      </c>
      <c r="AC1876">
        <v>470.0953853785893</v>
      </c>
      <c r="AD1876">
        <v>416.38014793090241</v>
      </c>
      <c r="AE1876">
        <v>545.38712953698666</v>
      </c>
      <c r="AF1876">
        <v>70.769049754765646</v>
      </c>
      <c r="AG1876">
        <v>70.54589641000608</v>
      </c>
      <c r="AH1876">
        <v>69.764716753366542</v>
      </c>
      <c r="AI1876">
        <v>72.423655012089554</v>
      </c>
      <c r="AJ1876">
        <v>0.6410922114688552</v>
      </c>
      <c r="AK1876">
        <v>0.64109219038786525</v>
      </c>
      <c r="AL1876">
        <v>0.64108051369311725</v>
      </c>
      <c r="AM1876">
        <v>0.64110371402067134</v>
      </c>
      <c r="AN1876">
        <v>0.95315798192885537</v>
      </c>
      <c r="AO1876">
        <v>0.95315798192885526</v>
      </c>
      <c r="AP1876">
        <v>0.95315798192885526</v>
      </c>
      <c r="AQ1876">
        <v>0.95315798192885526</v>
      </c>
      <c r="AR1876">
        <v>17.264379295224298</v>
      </c>
      <c r="AS1876">
        <v>17.264379295224298</v>
      </c>
      <c r="AT1876">
        <v>17.264379295224298</v>
      </c>
      <c r="AU1876">
        <v>17.264379295224298</v>
      </c>
      <c r="AV1876" t="str">
        <f>VLOOKUP(Sheet1[[#This Row],[NPDES ID2]],Combined_Sheet__Major_Only___2[[NPDES ID2]:[ECHO BFR]],3,FALSE)</f>
        <v>NJ</v>
      </c>
      <c r="AW1876" t="s">
        <v>12185</v>
      </c>
      <c r="AX1876" t="str">
        <f>VLOOKUP(Sheet1[[#This Row],[NPDES ID2]],Combined_Sheet__Major_Only___2[[NPDES ID2]:[ECHO BFR]],27,FALSE)</f>
        <v>-</v>
      </c>
      <c r="AY1876" t="str">
        <f>VLOOKUP(Sheet1[[#This Row],[NPDES ID2]],Combined_Sheet__Major_Only___2[[NPDES ID2]:[ECHO BFR]],28,FALSE)</f>
        <v>-</v>
      </c>
      <c r="AZ1876" t="str">
        <f>VLOOKUP(Sheet1[[#This Row],[NPDES ID2]],Combined_Sheet__Major_Only___2[[NPDES ID2]:[ECHO BFR]],29,FALSE)</f>
        <v>thickening</v>
      </c>
      <c r="BA1876">
        <f>VLOOKUP(Sheet1[[#This Row],[NPDES ID2]],Combined_Sheet__Major_Only___2[[NPDES ID2]:[ECHO BFR]],17,FALSE)</f>
        <v>39.417808999999998</v>
      </c>
      <c r="BB1876">
        <f>VLOOKUP(Sheet1[[#This Row],[NPDES ID2]],Combined_Sheet__Major_Only___2[[NPDES ID2]:[ECHO BFR]],18,FALSE)</f>
        <v>-75.234048999999999</v>
      </c>
      <c r="BC1876" s="2" t="str">
        <f>IF(ISNUMBER(SEARCH("aerobic",$AW1876)),"aerobic","")</f>
        <v/>
      </c>
      <c r="BD1876" s="2" t="str">
        <f>IF(ISNUMBER(SEARCH("anaer",$AW1876)),"anaer","")</f>
        <v>anaer</v>
      </c>
      <c r="BE1876" s="2" t="str">
        <f>IF(ISNUMBER(SEARCH("thickening",$AZ1876)),"thickening","")</f>
        <v>thickening</v>
      </c>
      <c r="BF1876" s="4" t="str">
        <f>IF(ISNUMBER(SEARCH("airDry",$AW1876)),"airDry","")</f>
        <v/>
      </c>
      <c r="BG1876" s="4" t="str">
        <f>IF(ISNUMBER(SEARCH("heatDry",$AY1876)),"heatDry","")</f>
        <v/>
      </c>
      <c r="BH1876" s="4" t="str">
        <f>IF(AND(ISNUMBER(SEARCH("aerobic",$AW1876)),ISNUMBER(SEARCH("anaer",$AW1876))),"Combined Aer and Anaer.","")</f>
        <v/>
      </c>
    </row>
    <row r="1877" spans="1:60" x14ac:dyDescent="0.25">
      <c r="A1877" s="5">
        <v>566</v>
      </c>
      <c r="B1877" t="s">
        <v>2782</v>
      </c>
      <c r="C1877">
        <v>204</v>
      </c>
      <c r="D1877">
        <v>576.69027323359512</v>
      </c>
      <c r="E1877">
        <v>573.19707316651341</v>
      </c>
      <c r="F1877">
        <v>421.94407557225247</v>
      </c>
      <c r="G1877">
        <v>728.96503073829786</v>
      </c>
      <c r="H1877">
        <v>-111.3170322259223</v>
      </c>
      <c r="I1877">
        <v>-112.7035292907705</v>
      </c>
      <c r="J1877">
        <v>-132.0564649956101</v>
      </c>
      <c r="K1877">
        <v>-89.731169791688757</v>
      </c>
      <c r="L1877">
        <v>140.07659249617089</v>
      </c>
      <c r="M1877">
        <v>139.55669374563581</v>
      </c>
      <c r="N1877">
        <v>137.73832473193889</v>
      </c>
      <c r="O1877">
        <v>143.9294908131784</v>
      </c>
      <c r="P1877">
        <v>4.7820675195278586</v>
      </c>
      <c r="Q1877">
        <v>4.824601294507751</v>
      </c>
      <c r="R1877">
        <v>3.9131211080565862</v>
      </c>
      <c r="S1877">
        <v>5.576649075574772</v>
      </c>
      <c r="T1877">
        <v>51597.82312173472</v>
      </c>
      <c r="U1877">
        <v>51597.910723717869</v>
      </c>
      <c r="V1877">
        <v>51562.337499234083</v>
      </c>
      <c r="W1877">
        <v>51633.438440666301</v>
      </c>
      <c r="X1877">
        <v>3382.1832040388999</v>
      </c>
      <c r="Y1877">
        <v>3394.35609598971</v>
      </c>
      <c r="Z1877">
        <v>3289.3152963779762</v>
      </c>
      <c r="AA1877">
        <v>3439.8882172711178</v>
      </c>
      <c r="AB1877">
        <v>523.36060015178339</v>
      </c>
      <c r="AC1877">
        <v>517.03140479894626</v>
      </c>
      <c r="AD1877">
        <v>455.46460296596109</v>
      </c>
      <c r="AE1877">
        <v>605.7052485119591</v>
      </c>
      <c r="AF1877">
        <v>67.292257026143474</v>
      </c>
      <c r="AG1877">
        <v>67.042562680949942</v>
      </c>
      <c r="AH1877">
        <v>66.168926507014774</v>
      </c>
      <c r="AI1877">
        <v>69.143093865533331</v>
      </c>
      <c r="AJ1877">
        <v>0.59854895579954925</v>
      </c>
      <c r="AK1877">
        <v>0.59854894773588507</v>
      </c>
      <c r="AL1877">
        <v>0.59854447022858615</v>
      </c>
      <c r="AM1877">
        <v>0.59855336645633095</v>
      </c>
      <c r="AN1877">
        <v>0.95314330720935292</v>
      </c>
      <c r="AO1877">
        <v>0.95314330720935292</v>
      </c>
      <c r="AP1877">
        <v>0.95314330720935292</v>
      </c>
      <c r="AQ1877">
        <v>0.95314330720935292</v>
      </c>
      <c r="AR1877">
        <v>15.956025637917071</v>
      </c>
      <c r="AS1877">
        <v>15.956025637917071</v>
      </c>
      <c r="AT1877">
        <v>15.956025637917071</v>
      </c>
      <c r="AU1877">
        <v>15.956025637917071</v>
      </c>
      <c r="AV1877" t="str">
        <f>VLOOKUP(Sheet1[[#This Row],[NPDES ID2]],Combined_Sheet__Major_Only___2[[NPDES ID2]:[ECHO BFR]],3,FALSE)</f>
        <v>NM</v>
      </c>
      <c r="AW1877" t="s">
        <v>41</v>
      </c>
      <c r="AX1877" t="str">
        <f>VLOOKUP(Sheet1[[#This Row],[NPDES ID2]],Combined_Sheet__Major_Only___2[[NPDES ID2]:[ECHO BFR]],27,FALSE)</f>
        <v>-</v>
      </c>
      <c r="AY1877" t="str">
        <f>VLOOKUP(Sheet1[[#This Row],[NPDES ID2]],Combined_Sheet__Major_Only___2[[NPDES ID2]:[ECHO BFR]],28,FALSE)</f>
        <v>highTempCompost</v>
      </c>
      <c r="AZ1877" t="str">
        <f>VLOOKUP(Sheet1[[#This Row],[NPDES ID2]],Combined_Sheet__Major_Only___2[[NPDES ID2]:[ECHO BFR]],29,FALSE)</f>
        <v>thickening</v>
      </c>
      <c r="BA1877">
        <f>VLOOKUP(Sheet1[[#This Row],[NPDES ID2]],Combined_Sheet__Major_Only___2[[NPDES ID2]:[ECHO BFR]],17,FALSE)</f>
        <v>35.881270000000001</v>
      </c>
      <c r="BB1877">
        <f>VLOOKUP(Sheet1[[#This Row],[NPDES ID2]],Combined_Sheet__Major_Only___2[[NPDES ID2]:[ECHO BFR]],18,FALSE)</f>
        <v>-106.29626</v>
      </c>
      <c r="BC1877" s="2" t="str">
        <f>IF(ISNUMBER(SEARCH("aerobic",$AW1877)),"aerobic","")</f>
        <v>aerobic</v>
      </c>
      <c r="BD1877" s="2" t="str">
        <f>IF(ISNUMBER(SEARCH("anaer",$AW1877)),"anaer","")</f>
        <v/>
      </c>
      <c r="BE1877" s="2" t="str">
        <f>IF(ISNUMBER(SEARCH("thickening",$AZ1877)),"thickening","")</f>
        <v>thickening</v>
      </c>
      <c r="BF1877" s="3" t="str">
        <f>IF(ISNUMBER(SEARCH("airDry",$AW1877)),"airDry","")</f>
        <v/>
      </c>
      <c r="BG1877" s="3" t="str">
        <f>IF(ISNUMBER(SEARCH("heatDry",$AY1877)),"heatDry","")</f>
        <v/>
      </c>
      <c r="BH1877" s="3" t="str">
        <f>IF(AND(ISNUMBER(SEARCH("aerobic",$AW1877)),ISNUMBER(SEARCH("anaer",$AW1877))),"Combined Aer and Anaer.","")</f>
        <v/>
      </c>
    </row>
    <row r="1878" spans="1:60" x14ac:dyDescent="0.25">
      <c r="A1878" s="5">
        <v>2019</v>
      </c>
      <c r="B1878" t="s">
        <v>9501</v>
      </c>
      <c r="C1878">
        <v>1491.16</v>
      </c>
      <c r="D1878">
        <v>386.50328112205341</v>
      </c>
      <c r="E1878">
        <v>384.98531770072032</v>
      </c>
      <c r="F1878">
        <v>324.56249647878161</v>
      </c>
      <c r="G1878">
        <v>453.90778026267162</v>
      </c>
      <c r="H1878">
        <v>-138.7201892441727</v>
      </c>
      <c r="I1878">
        <v>-140.10761066042659</v>
      </c>
      <c r="J1878">
        <v>-158.86780209009979</v>
      </c>
      <c r="K1878">
        <v>-115.67749454318771</v>
      </c>
      <c r="L1878">
        <v>1116.2070062576929</v>
      </c>
      <c r="M1878">
        <v>1109.499703895716</v>
      </c>
      <c r="N1878">
        <v>1086.0531714806359</v>
      </c>
      <c r="O1878">
        <v>1165.8996093487619</v>
      </c>
      <c r="P1878">
        <v>46.273890914611513</v>
      </c>
      <c r="Q1878">
        <v>46.048903776606743</v>
      </c>
      <c r="R1878">
        <v>38.837149805923552</v>
      </c>
      <c r="S1878">
        <v>52.041284759143252</v>
      </c>
      <c r="T1878">
        <v>51588.552055477929</v>
      </c>
      <c r="U1878">
        <v>51588.639642262409</v>
      </c>
      <c r="V1878">
        <v>51553.072589620329</v>
      </c>
      <c r="W1878">
        <v>51624.161195264547</v>
      </c>
      <c r="X1878">
        <v>4069.6506711620168</v>
      </c>
      <c r="Y1878">
        <v>4091.8671719803069</v>
      </c>
      <c r="Z1878">
        <v>3892.164498014989</v>
      </c>
      <c r="AA1878">
        <v>4180.9812320629826</v>
      </c>
      <c r="AB1878">
        <v>781.17086567637011</v>
      </c>
      <c r="AC1878">
        <v>770.33993512685277</v>
      </c>
      <c r="AD1878">
        <v>655.0474361970123</v>
      </c>
      <c r="AE1878">
        <v>945.86431742931177</v>
      </c>
      <c r="AF1878">
        <v>55.936914952925989</v>
      </c>
      <c r="AG1878">
        <v>55.601264193294263</v>
      </c>
      <c r="AH1878">
        <v>54.425536200280568</v>
      </c>
      <c r="AI1878">
        <v>58.426557868579131</v>
      </c>
      <c r="AJ1878">
        <v>0.45992445883687522</v>
      </c>
      <c r="AK1878">
        <v>0.45992440165406462</v>
      </c>
      <c r="AL1878">
        <v>0.45989308799763989</v>
      </c>
      <c r="AM1878">
        <v>0.45995530790285571</v>
      </c>
      <c r="AN1878">
        <v>0.95313545252727905</v>
      </c>
      <c r="AO1878">
        <v>0.95313545252727905</v>
      </c>
      <c r="AP1878">
        <v>0.95313545252727905</v>
      </c>
      <c r="AQ1878">
        <v>0.95313545252727905</v>
      </c>
      <c r="AR1878">
        <v>11.69111593829598</v>
      </c>
      <c r="AS1878">
        <v>11.69111593829599</v>
      </c>
      <c r="AT1878">
        <v>11.69111593829599</v>
      </c>
      <c r="AU1878">
        <v>11.69111593829599</v>
      </c>
      <c r="AV1878" t="str">
        <f>VLOOKUP(Sheet1[[#This Row],[NPDES ID2]],Combined_Sheet__Major_Only___2[[NPDES ID2]:[ECHO BFR]],3,FALSE)</f>
        <v>TX</v>
      </c>
      <c r="AW1878" t="s">
        <v>54</v>
      </c>
      <c r="AX1878" t="str">
        <f>VLOOKUP(Sheet1[[#This Row],[NPDES ID2]],Combined_Sheet__Major_Only___2[[NPDES ID2]:[ECHO BFR]],27,FALSE)</f>
        <v>-</v>
      </c>
      <c r="AY1878" t="str">
        <f>VLOOKUP(Sheet1[[#This Row],[NPDES ID2]],Combined_Sheet__Major_Only___2[[NPDES ID2]:[ECHO BFR]],28,FALSE)</f>
        <v>-</v>
      </c>
      <c r="AZ1878" t="str">
        <f>VLOOKUP(Sheet1[[#This Row],[NPDES ID2]],Combined_Sheet__Major_Only___2[[NPDES ID2]:[ECHO BFR]],29,FALSE)</f>
        <v>thickening</v>
      </c>
      <c r="BA1878">
        <f>VLOOKUP(Sheet1[[#This Row],[NPDES ID2]],Combined_Sheet__Major_Only___2[[NPDES ID2]:[ECHO BFR]],17,FALSE)</f>
        <v>29.714666999999999</v>
      </c>
      <c r="BB1878">
        <f>VLOOKUP(Sheet1[[#This Row],[NPDES ID2]],Combined_Sheet__Major_Only___2[[NPDES ID2]:[ECHO BFR]],18,FALSE)</f>
        <v>-95.207971999999998</v>
      </c>
      <c r="BC1878" s="2" t="str">
        <f>IF(ISNUMBER(SEARCH("aerobic",$AW1878)),"aerobic","")</f>
        <v/>
      </c>
      <c r="BD1878" s="2" t="str">
        <f>IF(ISNUMBER(SEARCH("anaer",$AW1878)),"anaer","")</f>
        <v/>
      </c>
      <c r="BE1878" s="2" t="str">
        <f>IF(ISNUMBER(SEARCH("thickening",$AZ1878)),"thickening","")</f>
        <v>thickening</v>
      </c>
      <c r="BF1878" s="4" t="str">
        <f>IF(ISNUMBER(SEARCH("airDry",$AW1878)),"airDry","")</f>
        <v/>
      </c>
      <c r="BG1878" s="4" t="str">
        <f>IF(ISNUMBER(SEARCH("heatDry",$AY1878)),"heatDry","")</f>
        <v/>
      </c>
      <c r="BH1878" s="4" t="str">
        <f>IF(AND(ISNUMBER(SEARCH("aerobic",$AW1878)),ISNUMBER(SEARCH("anaer",$AW1878))),"Combined Aer and Anaer.","")</f>
        <v/>
      </c>
    </row>
    <row r="1879" spans="1:60" x14ac:dyDescent="0.25">
      <c r="A1879" s="5">
        <v>1142</v>
      </c>
      <c r="B1879" t="s">
        <v>5486</v>
      </c>
      <c r="C1879">
        <v>303</v>
      </c>
      <c r="D1879">
        <v>438.70446087424978</v>
      </c>
      <c r="E1879">
        <v>436.62304508787878</v>
      </c>
      <c r="F1879">
        <v>334.84101937868888</v>
      </c>
      <c r="G1879">
        <v>541.19749679677011</v>
      </c>
      <c r="H1879">
        <v>-109.43239537595809</v>
      </c>
      <c r="I1879">
        <v>-110.80909603110121</v>
      </c>
      <c r="J1879">
        <v>-130.24325971549459</v>
      </c>
      <c r="K1879">
        <v>-87.923040894546901</v>
      </c>
      <c r="L1879">
        <v>211.33525018254869</v>
      </c>
      <c r="M1879">
        <v>210.58799582158039</v>
      </c>
      <c r="N1879">
        <v>207.97456336055421</v>
      </c>
      <c r="O1879">
        <v>216.87290966186589</v>
      </c>
      <c r="P1879">
        <v>7.0961485864327276</v>
      </c>
      <c r="Q1879">
        <v>7.1668165431426232</v>
      </c>
      <c r="R1879">
        <v>5.7944340202999207</v>
      </c>
      <c r="S1879">
        <v>8.3092767181658864</v>
      </c>
      <c r="T1879">
        <v>51569.926563585948</v>
      </c>
      <c r="U1879">
        <v>51570.014119836458</v>
      </c>
      <c r="V1879">
        <v>51534.459466370943</v>
      </c>
      <c r="W1879">
        <v>51605.52328952383</v>
      </c>
      <c r="X1879">
        <v>3327.822791862669</v>
      </c>
      <c r="Y1879">
        <v>3339.33286921945</v>
      </c>
      <c r="Z1879">
        <v>3240.6160406827562</v>
      </c>
      <c r="AA1879">
        <v>3381.9144636984438</v>
      </c>
      <c r="AB1879">
        <v>507.41293399733598</v>
      </c>
      <c r="AC1879">
        <v>501.42056246302371</v>
      </c>
      <c r="AD1879">
        <v>442.49576319919521</v>
      </c>
      <c r="AE1879">
        <v>585.55307094412831</v>
      </c>
      <c r="AF1879">
        <v>68.353481339957895</v>
      </c>
      <c r="AG1879">
        <v>68.111885084346227</v>
      </c>
      <c r="AH1879">
        <v>67.266460798479059</v>
      </c>
      <c r="AI1879">
        <v>70.144442388420217</v>
      </c>
      <c r="AJ1879">
        <v>0.61153019649059437</v>
      </c>
      <c r="AK1879">
        <v>0.61153018452898489</v>
      </c>
      <c r="AL1879">
        <v>0.61152354777843043</v>
      </c>
      <c r="AM1879">
        <v>0.61153673418705712</v>
      </c>
      <c r="AN1879">
        <v>0.95311966457679542</v>
      </c>
      <c r="AO1879">
        <v>0.95311966457679553</v>
      </c>
      <c r="AP1879">
        <v>0.95311966457679553</v>
      </c>
      <c r="AQ1879">
        <v>0.95311966457679553</v>
      </c>
      <c r="AR1879">
        <v>16.355245397479901</v>
      </c>
      <c r="AS1879">
        <v>16.355245397479901</v>
      </c>
      <c r="AT1879">
        <v>16.355245397479901</v>
      </c>
      <c r="AU1879">
        <v>16.355245397479901</v>
      </c>
      <c r="AV1879" t="str">
        <f>VLOOKUP(Sheet1[[#This Row],[NPDES ID2]],Combined_Sheet__Major_Only___2[[NPDES ID2]:[ECHO BFR]],3,FALSE)</f>
        <v>MO</v>
      </c>
      <c r="AW1879" t="s">
        <v>41</v>
      </c>
      <c r="AX1879" t="str">
        <f>VLOOKUP(Sheet1[[#This Row],[NPDES ID2]],Combined_Sheet__Major_Only___2[[NPDES ID2]:[ECHO BFR]],27,FALSE)</f>
        <v>-</v>
      </c>
      <c r="AY1879" t="str">
        <f>VLOOKUP(Sheet1[[#This Row],[NPDES ID2]],Combined_Sheet__Major_Only___2[[NPDES ID2]:[ECHO BFR]],28,FALSE)</f>
        <v>-</v>
      </c>
      <c r="AZ1879" t="str">
        <f>VLOOKUP(Sheet1[[#This Row],[NPDES ID2]],Combined_Sheet__Major_Only___2[[NPDES ID2]:[ECHO BFR]],29,FALSE)</f>
        <v>thickening</v>
      </c>
      <c r="BA1879">
        <f>VLOOKUP(Sheet1[[#This Row],[NPDES ID2]],Combined_Sheet__Major_Only___2[[NPDES ID2]:[ECHO BFR]],17,FALSE)</f>
        <v>39.405861000000002</v>
      </c>
      <c r="BB1879">
        <f>VLOOKUP(Sheet1[[#This Row],[NPDES ID2]],Combined_Sheet__Major_Only___2[[NPDES ID2]:[ECHO BFR]],18,FALSE)</f>
        <v>-92.458917</v>
      </c>
      <c r="BC1879" s="2" t="str">
        <f>IF(ISNUMBER(SEARCH("aerobic",$AW1879)),"aerobic","")</f>
        <v>aerobic</v>
      </c>
      <c r="BD1879" s="2" t="str">
        <f>IF(ISNUMBER(SEARCH("anaer",$AW1879)),"anaer","")</f>
        <v/>
      </c>
      <c r="BE1879" s="2" t="str">
        <f>IF(ISNUMBER(SEARCH("thickening",$AZ1879)),"thickening","")</f>
        <v>thickening</v>
      </c>
      <c r="BF1879" s="3" t="str">
        <f>IF(ISNUMBER(SEARCH("airDry",$AW1879)),"airDry","")</f>
        <v/>
      </c>
      <c r="BG1879" s="3" t="str">
        <f>IF(ISNUMBER(SEARCH("heatDry",$AY1879)),"heatDry","")</f>
        <v/>
      </c>
      <c r="BH1879" s="3" t="str">
        <f>IF(AND(ISNUMBER(SEARCH("aerobic",$AW1879)),ISNUMBER(SEARCH("anaer",$AW1879))),"Combined Aer and Anaer.","")</f>
        <v/>
      </c>
    </row>
    <row r="1880" spans="1:60" x14ac:dyDescent="0.25">
      <c r="A1880" s="5">
        <v>946</v>
      </c>
      <c r="B1880" t="s">
        <v>4592</v>
      </c>
      <c r="C1880">
        <v>630.4</v>
      </c>
      <c r="D1880">
        <v>341.91759762106551</v>
      </c>
      <c r="E1880">
        <v>334.87965128085511</v>
      </c>
      <c r="F1880">
        <v>287.00799571208302</v>
      </c>
      <c r="G1880">
        <v>409.26004108823878</v>
      </c>
      <c r="H1880">
        <v>-109.6164988922628</v>
      </c>
      <c r="I1880">
        <v>-110.98860937397799</v>
      </c>
      <c r="J1880">
        <v>-130.41495851395899</v>
      </c>
      <c r="K1880">
        <v>-88.066291537748185</v>
      </c>
      <c r="L1880">
        <v>438.75007207700861</v>
      </c>
      <c r="M1880">
        <v>437.18814229517722</v>
      </c>
      <c r="N1880">
        <v>431.72630937331712</v>
      </c>
      <c r="O1880">
        <v>450.32408194229049</v>
      </c>
      <c r="P1880">
        <v>14.76542479758327</v>
      </c>
      <c r="Q1880">
        <v>14.910283223759571</v>
      </c>
      <c r="R1880">
        <v>12.06039725073253</v>
      </c>
      <c r="S1880">
        <v>17.280149419266511</v>
      </c>
      <c r="T1880">
        <v>51525.17115716626</v>
      </c>
      <c r="U1880">
        <v>51525.25864004629</v>
      </c>
      <c r="V1880">
        <v>51489.733780703282</v>
      </c>
      <c r="W1880">
        <v>51560.738053725712</v>
      </c>
      <c r="X1880">
        <v>3332.057716459607</v>
      </c>
      <c r="Y1880">
        <v>3343.6482459890972</v>
      </c>
      <c r="Z1880">
        <v>3244.174534647866</v>
      </c>
      <c r="AA1880">
        <v>3386.5818675571008</v>
      </c>
      <c r="AB1880">
        <v>509.07649649908558</v>
      </c>
      <c r="AC1880">
        <v>503.04677893615531</v>
      </c>
      <c r="AD1880">
        <v>443.81997703357729</v>
      </c>
      <c r="AE1880">
        <v>587.70788709667465</v>
      </c>
      <c r="AF1880">
        <v>68.208425322812658</v>
      </c>
      <c r="AG1880">
        <v>67.965799895639762</v>
      </c>
      <c r="AH1880">
        <v>67.116396261634435</v>
      </c>
      <c r="AI1880">
        <v>70.007482503954009</v>
      </c>
      <c r="AJ1880">
        <v>0.60975560250003613</v>
      </c>
      <c r="AK1880">
        <v>0.60975557754959353</v>
      </c>
      <c r="AL1880">
        <v>0.60974177165749766</v>
      </c>
      <c r="AM1880">
        <v>0.60976920258938683</v>
      </c>
      <c r="AN1880">
        <v>0.95308168400507431</v>
      </c>
      <c r="AO1880">
        <v>0.95308168400507454</v>
      </c>
      <c r="AP1880">
        <v>0.95308168400507454</v>
      </c>
      <c r="AQ1880">
        <v>0.95308168400507454</v>
      </c>
      <c r="AR1880">
        <v>16.30041463670015</v>
      </c>
      <c r="AS1880">
        <v>16.30041463670015</v>
      </c>
      <c r="AT1880">
        <v>16.30041463670015</v>
      </c>
      <c r="AU1880">
        <v>16.30041463670015</v>
      </c>
      <c r="AV1880" t="str">
        <f>VLOOKUP(Sheet1[[#This Row],[NPDES ID2]],Combined_Sheet__Major_Only___2[[NPDES ID2]:[ECHO BFR]],3,FALSE)</f>
        <v>TX</v>
      </c>
      <c r="AW1880" t="s">
        <v>41</v>
      </c>
      <c r="AX1880" t="str">
        <f>VLOOKUP(Sheet1[[#This Row],[NPDES ID2]],Combined_Sheet__Major_Only___2[[NPDES ID2]:[ECHO BFR]],27,FALSE)</f>
        <v>-</v>
      </c>
      <c r="AY1880" t="str">
        <f>VLOOKUP(Sheet1[[#This Row],[NPDES ID2]],Combined_Sheet__Major_Only___2[[NPDES ID2]:[ECHO BFR]],28,FALSE)</f>
        <v>-</v>
      </c>
      <c r="AZ1880" t="str">
        <f>VLOOKUP(Sheet1[[#This Row],[NPDES ID2]],Combined_Sheet__Major_Only___2[[NPDES ID2]:[ECHO BFR]],29,FALSE)</f>
        <v>thickening, preliminaryOps</v>
      </c>
      <c r="BA1880">
        <f>VLOOKUP(Sheet1[[#This Row],[NPDES ID2]],Combined_Sheet__Major_Only___2[[NPDES ID2]:[ECHO BFR]],17,FALSE)</f>
        <v>30.025266999999999</v>
      </c>
      <c r="BB1880">
        <f>VLOOKUP(Sheet1[[#This Row],[NPDES ID2]],Combined_Sheet__Major_Only___2[[NPDES ID2]:[ECHO BFR]],18,FALSE)</f>
        <v>-99.111615999999998</v>
      </c>
      <c r="BC1880" s="2" t="str">
        <f>IF(ISNUMBER(SEARCH("aerobic",$AW1880)),"aerobic","")</f>
        <v>aerobic</v>
      </c>
      <c r="BD1880" s="2" t="str">
        <f>IF(ISNUMBER(SEARCH("anaer",$AW1880)),"anaer","")</f>
        <v/>
      </c>
      <c r="BE1880" s="2" t="str">
        <f>IF(ISNUMBER(SEARCH("thickening",$AZ1880)),"thickening","")</f>
        <v>thickening</v>
      </c>
      <c r="BF1880" s="3" t="str">
        <f>IF(ISNUMBER(SEARCH("airDry",$AW1880)),"airDry","")</f>
        <v/>
      </c>
      <c r="BG1880" s="3" t="str">
        <f>IF(ISNUMBER(SEARCH("heatDry",$AY1880)),"heatDry","")</f>
        <v/>
      </c>
      <c r="BH1880" s="3" t="str">
        <f>IF(AND(ISNUMBER(SEARCH("aerobic",$AW1880)),ISNUMBER(SEARCH("anaer",$AW1880))),"Combined Aer and Anaer.","")</f>
        <v/>
      </c>
    </row>
    <row r="1881" spans="1:60" x14ac:dyDescent="0.25">
      <c r="A1881" s="5">
        <v>1522</v>
      </c>
      <c r="B1881" t="s">
        <v>7166</v>
      </c>
      <c r="C1881">
        <v>99.82</v>
      </c>
      <c r="D1881">
        <v>1024.2587178757969</v>
      </c>
      <c r="E1881">
        <v>1012.901048601747</v>
      </c>
      <c r="F1881">
        <v>716.53725533764566</v>
      </c>
      <c r="G1881">
        <v>1328.221419119033</v>
      </c>
      <c r="H1881">
        <v>-110.12401669139609</v>
      </c>
      <c r="I1881">
        <v>-111.5371346640074</v>
      </c>
      <c r="J1881">
        <v>-130.91115149638549</v>
      </c>
      <c r="K1881">
        <v>-88.602915286484617</v>
      </c>
      <c r="L1881">
        <v>69.242126244352946</v>
      </c>
      <c r="M1881">
        <v>68.993069923902652</v>
      </c>
      <c r="N1881">
        <v>68.121942794021308</v>
      </c>
      <c r="O1881">
        <v>71.087895827638462</v>
      </c>
      <c r="P1881">
        <v>2.3385337786381828</v>
      </c>
      <c r="Q1881">
        <v>2.3609502149232089</v>
      </c>
      <c r="R1881">
        <v>1.910976378332871</v>
      </c>
      <c r="S1881">
        <v>2.734354414969915</v>
      </c>
      <c r="T1881">
        <v>51508.017194743232</v>
      </c>
      <c r="U1881">
        <v>51508.104649501664</v>
      </c>
      <c r="V1881">
        <v>51472.591209723301</v>
      </c>
      <c r="W1881">
        <v>51543.572658225043</v>
      </c>
      <c r="X1881">
        <v>3342.0873286882852</v>
      </c>
      <c r="Y1881">
        <v>3353.8093832342729</v>
      </c>
      <c r="Z1881">
        <v>3253.047998269969</v>
      </c>
      <c r="AA1881">
        <v>3397.3501802489168</v>
      </c>
      <c r="AB1881">
        <v>512.19375105361632</v>
      </c>
      <c r="AC1881">
        <v>506.09426584932538</v>
      </c>
      <c r="AD1881">
        <v>446.35010315928542</v>
      </c>
      <c r="AE1881">
        <v>591.6555072444097</v>
      </c>
      <c r="AF1881">
        <v>67.979919831014982</v>
      </c>
      <c r="AG1881">
        <v>67.735434192844735</v>
      </c>
      <c r="AH1881">
        <v>66.880138712711386</v>
      </c>
      <c r="AI1881">
        <v>69.792003870106541</v>
      </c>
      <c r="AJ1881">
        <v>0.6069602275686351</v>
      </c>
      <c r="AK1881">
        <v>0.60696022363426061</v>
      </c>
      <c r="AL1881">
        <v>0.60695803703796647</v>
      </c>
      <c r="AM1881">
        <v>0.60696238150529669</v>
      </c>
      <c r="AN1881">
        <v>0.95306711039885461</v>
      </c>
      <c r="AO1881">
        <v>0.95306711039885472</v>
      </c>
      <c r="AP1881">
        <v>0.95306711039885472</v>
      </c>
      <c r="AQ1881">
        <v>0.95306711039885472</v>
      </c>
      <c r="AR1881">
        <v>16.214828812687859</v>
      </c>
      <c r="AS1881">
        <v>16.21482881268787</v>
      </c>
      <c r="AT1881">
        <v>16.21482881268787</v>
      </c>
      <c r="AU1881">
        <v>16.21482881268787</v>
      </c>
      <c r="AV1881" t="str">
        <f>VLOOKUP(Sheet1[[#This Row],[NPDES ID2]],Combined_Sheet__Major_Only___2[[NPDES ID2]:[ECHO BFR]],3,FALSE)</f>
        <v>IL</v>
      </c>
      <c r="AW1881" t="s">
        <v>41</v>
      </c>
      <c r="AX1881" t="str">
        <f>VLOOKUP(Sheet1[[#This Row],[NPDES ID2]],Combined_Sheet__Major_Only___2[[NPDES ID2]:[ECHO BFR]],27,FALSE)</f>
        <v>-</v>
      </c>
      <c r="AY1881" t="str">
        <f>VLOOKUP(Sheet1[[#This Row],[NPDES ID2]],Combined_Sheet__Major_Only___2[[NPDES ID2]:[ECHO BFR]],28,FALSE)</f>
        <v>-</v>
      </c>
      <c r="AZ1881" t="str">
        <f>VLOOKUP(Sheet1[[#This Row],[NPDES ID2]],Combined_Sheet__Major_Only___2[[NPDES ID2]:[ECHO BFR]],29,FALSE)</f>
        <v>thickening</v>
      </c>
      <c r="BA1881">
        <f>VLOOKUP(Sheet1[[#This Row],[NPDES ID2]],Combined_Sheet__Major_Only___2[[NPDES ID2]:[ECHO BFR]],17,FALSE)</f>
        <v>42.395538000000002</v>
      </c>
      <c r="BB1881">
        <f>VLOOKUP(Sheet1[[#This Row],[NPDES ID2]],Combined_Sheet__Major_Only___2[[NPDES ID2]:[ECHO BFR]],18,FALSE)</f>
        <v>-90.441029999999998</v>
      </c>
      <c r="BC1881" s="2" t="str">
        <f>IF(ISNUMBER(SEARCH("aerobic",$AW1881)),"aerobic","")</f>
        <v>aerobic</v>
      </c>
      <c r="BD1881" s="2" t="str">
        <f>IF(ISNUMBER(SEARCH("anaer",$AW1881)),"anaer","")</f>
        <v/>
      </c>
      <c r="BE1881" s="2" t="str">
        <f>IF(ISNUMBER(SEARCH("thickening",$AZ1881)),"thickening","")</f>
        <v>thickening</v>
      </c>
      <c r="BF1881" s="3" t="str">
        <f>IF(ISNUMBER(SEARCH("airDry",$AW1881)),"airDry","")</f>
        <v/>
      </c>
      <c r="BG1881" s="3" t="str">
        <f>IF(ISNUMBER(SEARCH("heatDry",$AY1881)),"heatDry","")</f>
        <v/>
      </c>
      <c r="BH1881" s="3" t="str">
        <f>IF(AND(ISNUMBER(SEARCH("aerobic",$AW1881)),ISNUMBER(SEARCH("anaer",$AW1881))),"Combined Aer and Anaer.","")</f>
        <v/>
      </c>
    </row>
    <row r="1882" spans="1:60" x14ac:dyDescent="0.25">
      <c r="A1882" s="5">
        <v>365</v>
      </c>
      <c r="B1882" t="s">
        <v>1846</v>
      </c>
      <c r="C1882">
        <v>837.9</v>
      </c>
      <c r="D1882">
        <v>335.65214393502492</v>
      </c>
      <c r="E1882">
        <v>327.88311013532632</v>
      </c>
      <c r="F1882">
        <v>284.06085892156739</v>
      </c>
      <c r="G1882">
        <v>396.78249392555568</v>
      </c>
      <c r="H1882">
        <v>-106.7663718948356</v>
      </c>
      <c r="I1882">
        <v>-108.1012217270421</v>
      </c>
      <c r="J1882">
        <v>-127.67534412887041</v>
      </c>
      <c r="K1882">
        <v>-85.333158377349704</v>
      </c>
      <c r="L1882">
        <v>597.3529401422785</v>
      </c>
      <c r="M1882">
        <v>595.38480286831646</v>
      </c>
      <c r="N1882">
        <v>588.50323271871173</v>
      </c>
      <c r="O1882">
        <v>611.93616788129316</v>
      </c>
      <c r="P1882">
        <v>19.596659797621019</v>
      </c>
      <c r="Q1882">
        <v>19.83642810813522</v>
      </c>
      <c r="R1882">
        <v>15.95338055022723</v>
      </c>
      <c r="S1882">
        <v>23.080739571460409</v>
      </c>
      <c r="T1882">
        <v>51488.168505374299</v>
      </c>
      <c r="U1882">
        <v>51488.255927593447</v>
      </c>
      <c r="V1882">
        <v>51452.755701286507</v>
      </c>
      <c r="W1882">
        <v>51523.710739748967</v>
      </c>
      <c r="X1882">
        <v>3250.5065204615289</v>
      </c>
      <c r="Y1882">
        <v>3261.0804483356801</v>
      </c>
      <c r="Z1882">
        <v>3170.9342800665731</v>
      </c>
      <c r="AA1882">
        <v>3299.7375047392161</v>
      </c>
      <c r="AB1882">
        <v>485.85770569779362</v>
      </c>
      <c r="AC1882">
        <v>480.3018192173559</v>
      </c>
      <c r="AD1882">
        <v>424.85374303104032</v>
      </c>
      <c r="AE1882">
        <v>558.54145656174649</v>
      </c>
      <c r="AF1882">
        <v>69.86809586442304</v>
      </c>
      <c r="AG1882">
        <v>69.638150594174533</v>
      </c>
      <c r="AH1882">
        <v>68.832865294160911</v>
      </c>
      <c r="AI1882">
        <v>71.573467981806715</v>
      </c>
      <c r="AJ1882">
        <v>0.63006402071777368</v>
      </c>
      <c r="AK1882">
        <v>0.63006398767158922</v>
      </c>
      <c r="AL1882">
        <v>0.63004572876944243</v>
      </c>
      <c r="AM1882">
        <v>0.6300820076154654</v>
      </c>
      <c r="AN1882">
        <v>0.95305023611276274</v>
      </c>
      <c r="AO1882">
        <v>0.95305023611276296</v>
      </c>
      <c r="AP1882">
        <v>0.95305023611276296</v>
      </c>
      <c r="AQ1882">
        <v>0.95305023611276296</v>
      </c>
      <c r="AR1882">
        <v>16.924934597445819</v>
      </c>
      <c r="AS1882">
        <v>16.924934597445809</v>
      </c>
      <c r="AT1882">
        <v>16.924934597445809</v>
      </c>
      <c r="AU1882">
        <v>16.924934597445809</v>
      </c>
      <c r="AV1882" t="str">
        <f>VLOOKUP(Sheet1[[#This Row],[NPDES ID2]],Combined_Sheet__Major_Only___2[[NPDES ID2]:[ECHO BFR]],3,FALSE)</f>
        <v>KS</v>
      </c>
      <c r="AW1882" t="s">
        <v>12185</v>
      </c>
      <c r="AX1882" t="str">
        <f>VLOOKUP(Sheet1[[#This Row],[NPDES ID2]],Combined_Sheet__Major_Only___2[[NPDES ID2]:[ECHO BFR]],27,FALSE)</f>
        <v>methaneBioCaptureRecover</v>
      </c>
      <c r="AY1882" t="str">
        <f>VLOOKUP(Sheet1[[#This Row],[NPDES ID2]],Combined_Sheet__Major_Only___2[[NPDES ID2]:[ECHO BFR]],28,FALSE)</f>
        <v>-</v>
      </c>
      <c r="AZ1882" t="str">
        <f>VLOOKUP(Sheet1[[#This Row],[NPDES ID2]],Combined_Sheet__Major_Only___2[[NPDES ID2]:[ECHO BFR]],29,FALSE)</f>
        <v>thickening</v>
      </c>
      <c r="BA1882">
        <f>VLOOKUP(Sheet1[[#This Row],[NPDES ID2]],Combined_Sheet__Major_Only___2[[NPDES ID2]:[ECHO BFR]],17,FALSE)</f>
        <v>38.851737</v>
      </c>
      <c r="BB1882">
        <f>VLOOKUP(Sheet1[[#This Row],[NPDES ID2]],Combined_Sheet__Major_Only___2[[NPDES ID2]:[ECHO BFR]],18,FALSE)</f>
        <v>-97.575815000000006</v>
      </c>
      <c r="BC1882" s="2" t="str">
        <f>IF(ISNUMBER(SEARCH("aerobic",$AW1882)),"aerobic","")</f>
        <v/>
      </c>
      <c r="BD1882" s="2" t="str">
        <f>IF(ISNUMBER(SEARCH("anaer",$AW1882)),"anaer","")</f>
        <v>anaer</v>
      </c>
      <c r="BE1882" s="2" t="str">
        <f>IF(ISNUMBER(SEARCH("thickening",$AZ1882)),"thickening","")</f>
        <v>thickening</v>
      </c>
      <c r="BF1882" s="4" t="str">
        <f>IF(ISNUMBER(SEARCH("airDry",$AW1882)),"airDry","")</f>
        <v/>
      </c>
      <c r="BG1882" s="4" t="str">
        <f>IF(ISNUMBER(SEARCH("heatDry",$AY1882)),"heatDry","")</f>
        <v/>
      </c>
      <c r="BH1882" s="4" t="str">
        <f>IF(AND(ISNUMBER(SEARCH("aerobic",$AW1882)),ISNUMBER(SEARCH("anaer",$AW1882))),"Combined Aer and Anaer.","")</f>
        <v/>
      </c>
    </row>
    <row r="1883" spans="1:60" x14ac:dyDescent="0.25">
      <c r="A1883" s="5">
        <v>549</v>
      </c>
      <c r="B1883" t="s">
        <v>2701</v>
      </c>
      <c r="C1883">
        <v>252.48</v>
      </c>
      <c r="D1883">
        <v>491.96464745849039</v>
      </c>
      <c r="E1883">
        <v>488.79241172362413</v>
      </c>
      <c r="F1883">
        <v>367.45611858520579</v>
      </c>
      <c r="G1883">
        <v>614.07726652739439</v>
      </c>
      <c r="H1883">
        <v>-109.88633642877789</v>
      </c>
      <c r="I1883">
        <v>-111.2838231508758</v>
      </c>
      <c r="J1883">
        <v>-130.68027412899809</v>
      </c>
      <c r="K1883">
        <v>-88.361003986089102</v>
      </c>
      <c r="L1883">
        <v>175.44089043539569</v>
      </c>
      <c r="M1883">
        <v>174.81322714926981</v>
      </c>
      <c r="N1883">
        <v>172.61799743777911</v>
      </c>
      <c r="O1883">
        <v>180.09235931974601</v>
      </c>
      <c r="P1883">
        <v>5.9143280714436113</v>
      </c>
      <c r="Q1883">
        <v>5.9717142051294188</v>
      </c>
      <c r="R1883">
        <v>4.8318707957248312</v>
      </c>
      <c r="S1883">
        <v>6.9185760007986747</v>
      </c>
      <c r="T1883">
        <v>51414.487144040198</v>
      </c>
      <c r="U1883">
        <v>51414.574445468679</v>
      </c>
      <c r="V1883">
        <v>51379.123269582247</v>
      </c>
      <c r="W1883">
        <v>51449.980269952102</v>
      </c>
      <c r="X1883">
        <v>3330.247914323757</v>
      </c>
      <c r="Y1883">
        <v>3341.8778315055902</v>
      </c>
      <c r="Z1883">
        <v>3241.984405319492</v>
      </c>
      <c r="AA1883">
        <v>3385.0183265275218</v>
      </c>
      <c r="AB1883">
        <v>509.55606109353931</v>
      </c>
      <c r="AC1883">
        <v>503.50442996240167</v>
      </c>
      <c r="AD1883">
        <v>444.14994130769873</v>
      </c>
      <c r="AE1883">
        <v>588.42545605772602</v>
      </c>
      <c r="AF1883">
        <v>68.097992408428951</v>
      </c>
      <c r="AG1883">
        <v>67.854440140841618</v>
      </c>
      <c r="AH1883">
        <v>67.002232836197564</v>
      </c>
      <c r="AI1883">
        <v>69.903377213438958</v>
      </c>
      <c r="AJ1883">
        <v>0.60840461994663886</v>
      </c>
      <c r="AK1883">
        <v>0.60840460999445056</v>
      </c>
      <c r="AL1883">
        <v>0.60839908588663039</v>
      </c>
      <c r="AM1883">
        <v>0.60841006159152922</v>
      </c>
      <c r="AN1883">
        <v>0.95298748992284554</v>
      </c>
      <c r="AO1883">
        <v>0.95298748992284532</v>
      </c>
      <c r="AP1883">
        <v>0.95298748992284532</v>
      </c>
      <c r="AQ1883">
        <v>0.95298748992284532</v>
      </c>
      <c r="AR1883">
        <v>16.25914299582513</v>
      </c>
      <c r="AS1883">
        <v>16.259142995825119</v>
      </c>
      <c r="AT1883">
        <v>16.259142995825119</v>
      </c>
      <c r="AU1883">
        <v>16.259142995825119</v>
      </c>
      <c r="AV1883" t="str">
        <f>VLOOKUP(Sheet1[[#This Row],[NPDES ID2]],Combined_Sheet__Major_Only___2[[NPDES ID2]:[ECHO BFR]],3,FALSE)</f>
        <v>NY</v>
      </c>
      <c r="AW1883" t="s">
        <v>41</v>
      </c>
      <c r="AX1883" t="str">
        <f>VLOOKUP(Sheet1[[#This Row],[NPDES ID2]],Combined_Sheet__Major_Only___2[[NPDES ID2]:[ECHO BFR]],27,FALSE)</f>
        <v>tempSludgeStore</v>
      </c>
      <c r="AY1883" t="str">
        <f>VLOOKUP(Sheet1[[#This Row],[NPDES ID2]],Combined_Sheet__Major_Only___2[[NPDES ID2]:[ECHO BFR]],28,FALSE)</f>
        <v>thermoAerobicDigest</v>
      </c>
      <c r="AZ1883" t="str">
        <f>VLOOKUP(Sheet1[[#This Row],[NPDES ID2]],Combined_Sheet__Major_Only___2[[NPDES ID2]:[ECHO BFR]],29,FALSE)</f>
        <v>thickening, preliminaryOps</v>
      </c>
      <c r="BA1883">
        <f>VLOOKUP(Sheet1[[#This Row],[NPDES ID2]],Combined_Sheet__Major_Only___2[[NPDES ID2]:[ECHO BFR]],17,FALSE)</f>
        <v>42.880901000000001</v>
      </c>
      <c r="BB1883">
        <f>VLOOKUP(Sheet1[[#This Row],[NPDES ID2]],Combined_Sheet__Major_Only___2[[NPDES ID2]:[ECHO BFR]],18,FALSE)</f>
        <v>-76.972415999999996</v>
      </c>
      <c r="BC1883" s="2" t="str">
        <f>IF(ISNUMBER(SEARCH("aerobic",$AW1883)),"aerobic","")</f>
        <v>aerobic</v>
      </c>
      <c r="BD1883" s="2" t="str">
        <f>IF(ISNUMBER(SEARCH("anaer",$AW1883)),"anaer","")</f>
        <v/>
      </c>
      <c r="BE1883" s="2" t="str">
        <f>IF(ISNUMBER(SEARCH("thickening",$AZ1883)),"thickening","")</f>
        <v>thickening</v>
      </c>
      <c r="BF1883" s="4" t="str">
        <f>IF(ISNUMBER(SEARCH("airDry",$AW1883)),"airDry","")</f>
        <v/>
      </c>
      <c r="BG1883" s="4" t="str">
        <f>IF(ISNUMBER(SEARCH("heatDry",$AY1883)),"heatDry","")</f>
        <v/>
      </c>
      <c r="BH1883" s="4" t="str">
        <f>IF(AND(ISNUMBER(SEARCH("aerobic",$AW1883)),ISNUMBER(SEARCH("anaer",$AW1883))),"Combined Aer and Anaer.","")</f>
        <v/>
      </c>
    </row>
    <row r="1884" spans="1:60" x14ac:dyDescent="0.25">
      <c r="A1884" s="5">
        <v>800</v>
      </c>
      <c r="B1884" t="s">
        <v>3917</v>
      </c>
      <c r="C1884">
        <v>1394.2</v>
      </c>
      <c r="D1884">
        <v>403.74974013787352</v>
      </c>
      <c r="E1884">
        <v>401.30747882982479</v>
      </c>
      <c r="F1884">
        <v>339.60869292284889</v>
      </c>
      <c r="G1884">
        <v>469.39200744067273</v>
      </c>
      <c r="H1884">
        <v>-109.9489672148618</v>
      </c>
      <c r="I1884">
        <v>-111.3506860279138</v>
      </c>
      <c r="J1884">
        <v>-130.7221137957213</v>
      </c>
      <c r="K1884">
        <v>-88.30698068365443</v>
      </c>
      <c r="L1884">
        <v>966.30463071543261</v>
      </c>
      <c r="M1884">
        <v>962.81897868904935</v>
      </c>
      <c r="N1884">
        <v>950.63446795064101</v>
      </c>
      <c r="O1884">
        <v>992.12867136284365</v>
      </c>
      <c r="P1884">
        <v>32.662459400022037</v>
      </c>
      <c r="Q1884">
        <v>32.973466932800093</v>
      </c>
      <c r="R1884">
        <v>26.693920822535649</v>
      </c>
      <c r="S1884">
        <v>38.184538774714227</v>
      </c>
      <c r="T1884">
        <v>51378.584684031477</v>
      </c>
      <c r="U1884">
        <v>51378.671926602707</v>
      </c>
      <c r="V1884">
        <v>51343.244651343637</v>
      </c>
      <c r="W1884">
        <v>51414.053881033957</v>
      </c>
      <c r="X1884">
        <v>3336.4863091765769</v>
      </c>
      <c r="Y1884">
        <v>3348.2219855426179</v>
      </c>
      <c r="Z1884">
        <v>3247.3786351188578</v>
      </c>
      <c r="AA1884">
        <v>3391.7954719048562</v>
      </c>
      <c r="AB1884">
        <v>511.7627580231819</v>
      </c>
      <c r="AC1884">
        <v>505.66664960291462</v>
      </c>
      <c r="AD1884">
        <v>445.91004677291858</v>
      </c>
      <c r="AE1884">
        <v>591.27764160235495</v>
      </c>
      <c r="AF1884">
        <v>67.926524393300426</v>
      </c>
      <c r="AG1884">
        <v>67.681927881835577</v>
      </c>
      <c r="AH1884">
        <v>66.824745752974962</v>
      </c>
      <c r="AI1884">
        <v>69.741281504894474</v>
      </c>
      <c r="AJ1884">
        <v>0.6063070745465734</v>
      </c>
      <c r="AK1884">
        <v>0.60630701906710704</v>
      </c>
      <c r="AL1884">
        <v>0.60627651469944721</v>
      </c>
      <c r="AM1884">
        <v>0.60633712549332153</v>
      </c>
      <c r="AN1884">
        <v>0.95295685499504046</v>
      </c>
      <c r="AO1884">
        <v>0.95295685499504057</v>
      </c>
      <c r="AP1884">
        <v>0.95295685499504057</v>
      </c>
      <c r="AQ1884">
        <v>0.95295685499504057</v>
      </c>
      <c r="AR1884">
        <v>16.193768512403121</v>
      </c>
      <c r="AS1884">
        <v>16.193768512403128</v>
      </c>
      <c r="AT1884">
        <v>16.193768512403128</v>
      </c>
      <c r="AU1884">
        <v>16.193768512403128</v>
      </c>
      <c r="AV1884" t="str">
        <f>VLOOKUP(Sheet1[[#This Row],[NPDES ID2]],Combined_Sheet__Major_Only___2[[NPDES ID2]:[ECHO BFR]],3,FALSE)</f>
        <v>IN</v>
      </c>
      <c r="AW1884" t="s">
        <v>41</v>
      </c>
      <c r="AX1884" t="str">
        <f>VLOOKUP(Sheet1[[#This Row],[NPDES ID2]],Combined_Sheet__Major_Only___2[[NPDES ID2]:[ECHO BFR]],27,FALSE)</f>
        <v>other</v>
      </c>
      <c r="AY1884" t="str">
        <f>VLOOKUP(Sheet1[[#This Row],[NPDES ID2]],Combined_Sheet__Major_Only___2[[NPDES ID2]:[ECHO BFR]],28,FALSE)</f>
        <v>-</v>
      </c>
      <c r="AZ1884" t="str">
        <f>VLOOKUP(Sheet1[[#This Row],[NPDES ID2]],Combined_Sheet__Major_Only___2[[NPDES ID2]:[ECHO BFR]],29,FALSE)</f>
        <v>sludgeLagoon, thickening, preliminaryOps</v>
      </c>
      <c r="BA1884">
        <f>VLOOKUP(Sheet1[[#This Row],[NPDES ID2]],Combined_Sheet__Major_Only___2[[NPDES ID2]:[ECHO BFR]],17,FALSE)</f>
        <v>40.923721999999998</v>
      </c>
      <c r="BB1884">
        <f>VLOOKUP(Sheet1[[#This Row],[NPDES ID2]],Combined_Sheet__Major_Only___2[[NPDES ID2]:[ECHO BFR]],18,FALSE)</f>
        <v>-87.175777999999994</v>
      </c>
      <c r="BC1884" s="2" t="str">
        <f>IF(ISNUMBER(SEARCH("aerobic",$AW1884)),"aerobic","")</f>
        <v>aerobic</v>
      </c>
      <c r="BD1884" s="2" t="str">
        <f>IF(ISNUMBER(SEARCH("anaer",$AW1884)),"anaer","")</f>
        <v/>
      </c>
      <c r="BE1884" s="2" t="str">
        <f>IF(ISNUMBER(SEARCH("thickening",$AZ1884)),"thickening","")</f>
        <v>thickening</v>
      </c>
      <c r="BF1884" s="3" t="str">
        <f>IF(ISNUMBER(SEARCH("airDry",$AW1884)),"airDry","")</f>
        <v/>
      </c>
      <c r="BG1884" s="3" t="str">
        <f>IF(ISNUMBER(SEARCH("heatDry",$AY1884)),"heatDry","")</f>
        <v/>
      </c>
      <c r="BH1884" s="3" t="str">
        <f>IF(AND(ISNUMBER(SEARCH("aerobic",$AW1884)),ISNUMBER(SEARCH("anaer",$AW1884))),"Combined Aer and Anaer.","")</f>
        <v/>
      </c>
    </row>
    <row r="1885" spans="1:60" x14ac:dyDescent="0.25">
      <c r="A1885" s="5">
        <v>1176</v>
      </c>
      <c r="B1885" t="s">
        <v>5641</v>
      </c>
      <c r="C1885">
        <v>271.24599999999998</v>
      </c>
      <c r="D1885">
        <v>429.16306747785558</v>
      </c>
      <c r="E1885">
        <v>426.42075129336598</v>
      </c>
      <c r="F1885">
        <v>322.37395374164367</v>
      </c>
      <c r="G1885">
        <v>533.97018301959326</v>
      </c>
      <c r="H1885">
        <v>-138.35233978465811</v>
      </c>
      <c r="I1885">
        <v>-139.611594179402</v>
      </c>
      <c r="J1885">
        <v>-158.245955840113</v>
      </c>
      <c r="K1885">
        <v>-115.5113394985796</v>
      </c>
      <c r="L1885">
        <v>206.5885905749183</v>
      </c>
      <c r="M1885">
        <v>205.36489908961869</v>
      </c>
      <c r="N1885">
        <v>201.0850716480324</v>
      </c>
      <c r="O1885">
        <v>215.65710043391749</v>
      </c>
      <c r="P1885">
        <v>8.5094856524550195</v>
      </c>
      <c r="Q1885">
        <v>8.4751633764156029</v>
      </c>
      <c r="R1885">
        <v>7.1358118215115871</v>
      </c>
      <c r="S1885">
        <v>9.5773305878976487</v>
      </c>
      <c r="T1885">
        <v>51370.098742941358</v>
      </c>
      <c r="U1885">
        <v>51370.185971601022</v>
      </c>
      <c r="V1885">
        <v>51334.764345517957</v>
      </c>
      <c r="W1885">
        <v>51405.56228408304</v>
      </c>
      <c r="X1885">
        <v>4027.1910800393798</v>
      </c>
      <c r="Y1885">
        <v>4048.885639979932</v>
      </c>
      <c r="Z1885">
        <v>3853.9099123141891</v>
      </c>
      <c r="AA1885">
        <v>4135.8282347407221</v>
      </c>
      <c r="AB1885">
        <v>766.21846764043948</v>
      </c>
      <c r="AC1885">
        <v>755.56981303001271</v>
      </c>
      <c r="AD1885">
        <v>643.61919760793512</v>
      </c>
      <c r="AE1885">
        <v>925.87888012968187</v>
      </c>
      <c r="AF1885">
        <v>56.282989437213033</v>
      </c>
      <c r="AG1885">
        <v>55.949693215569127</v>
      </c>
      <c r="AH1885">
        <v>54.783562250911878</v>
      </c>
      <c r="AI1885">
        <v>58.753501167201719</v>
      </c>
      <c r="AJ1885">
        <v>0.46414060169820459</v>
      </c>
      <c r="AK1885">
        <v>0.46414059141563752</v>
      </c>
      <c r="AL1885">
        <v>0.46413488814928261</v>
      </c>
      <c r="AM1885">
        <v>0.46414621985544569</v>
      </c>
      <c r="AN1885">
        <v>0.9529496082585297</v>
      </c>
      <c r="AO1885">
        <v>0.95294960825852926</v>
      </c>
      <c r="AP1885">
        <v>0.95294960825852926</v>
      </c>
      <c r="AQ1885">
        <v>0.95294960825852926</v>
      </c>
      <c r="AR1885">
        <v>11.82167855308192</v>
      </c>
      <c r="AS1885">
        <v>11.82167855308192</v>
      </c>
      <c r="AT1885">
        <v>11.82167855308192</v>
      </c>
      <c r="AU1885">
        <v>11.82167855308192</v>
      </c>
      <c r="AV1885" t="str">
        <f>VLOOKUP(Sheet1[[#This Row],[NPDES ID2]],Combined_Sheet__Major_Only___2[[NPDES ID2]:[ECHO BFR]],3,FALSE)</f>
        <v>RI</v>
      </c>
      <c r="AW1885" t="s">
        <v>54</v>
      </c>
      <c r="AX1885" t="str">
        <f>VLOOKUP(Sheet1[[#This Row],[NPDES ID2]],Combined_Sheet__Major_Only___2[[NPDES ID2]:[ECHO BFR]],27,FALSE)</f>
        <v>-</v>
      </c>
      <c r="AY1885" t="str">
        <f>VLOOKUP(Sheet1[[#This Row],[NPDES ID2]],Combined_Sheet__Major_Only___2[[NPDES ID2]:[ECHO BFR]],28,FALSE)</f>
        <v>-</v>
      </c>
      <c r="AZ1885" t="str">
        <f>VLOOKUP(Sheet1[[#This Row],[NPDES ID2]],Combined_Sheet__Major_Only___2[[NPDES ID2]:[ECHO BFR]],29,FALSE)</f>
        <v>thickening</v>
      </c>
      <c r="BA1885">
        <f>VLOOKUP(Sheet1[[#This Row],[NPDES ID2]],Combined_Sheet__Major_Only___2[[NPDES ID2]:[ECHO BFR]],17,FALSE)</f>
        <v>41.725200000000001</v>
      </c>
      <c r="BB1885">
        <f>VLOOKUP(Sheet1[[#This Row],[NPDES ID2]],Combined_Sheet__Major_Only___2[[NPDES ID2]:[ECHO BFR]],18,FALSE)</f>
        <v>-71.284729999999996</v>
      </c>
      <c r="BC1885" s="2" t="str">
        <f>IF(ISNUMBER(SEARCH("aerobic",$AW1885)),"aerobic","")</f>
        <v/>
      </c>
      <c r="BD1885" s="2" t="str">
        <f>IF(ISNUMBER(SEARCH("anaer",$AW1885)),"anaer","")</f>
        <v/>
      </c>
      <c r="BE1885" s="2" t="str">
        <f>IF(ISNUMBER(SEARCH("thickening",$AZ1885)),"thickening","")</f>
        <v>thickening</v>
      </c>
      <c r="BF1885" s="3" t="str">
        <f>IF(ISNUMBER(SEARCH("airDry",$AW1885)),"airDry","")</f>
        <v/>
      </c>
      <c r="BG1885" s="3" t="str">
        <f>IF(ISNUMBER(SEARCH("heatDry",$AY1885)),"heatDry","")</f>
        <v/>
      </c>
      <c r="BH1885" s="3" t="str">
        <f>IF(AND(ISNUMBER(SEARCH("aerobic",$AW1885)),ISNUMBER(SEARCH("anaer",$AW1885))),"Combined Aer and Anaer.","")</f>
        <v/>
      </c>
    </row>
    <row r="1886" spans="1:60" x14ac:dyDescent="0.25">
      <c r="A1886" s="5">
        <v>1963</v>
      </c>
      <c r="B1886" t="s">
        <v>9254</v>
      </c>
      <c r="C1886">
        <v>2161.1</v>
      </c>
      <c r="D1886">
        <v>504.30774404697382</v>
      </c>
      <c r="E1886">
        <v>500.52236413620591</v>
      </c>
      <c r="F1886">
        <v>415.05992910405382</v>
      </c>
      <c r="G1886">
        <v>587.00760335853283</v>
      </c>
      <c r="H1886">
        <v>-105.8940355507536</v>
      </c>
      <c r="I1886">
        <v>-107.2150439780043</v>
      </c>
      <c r="J1886">
        <v>-126.81940308285451</v>
      </c>
      <c r="K1886">
        <v>-84.383053459370075</v>
      </c>
      <c r="L1886">
        <v>1548.955096871995</v>
      </c>
      <c r="M1886">
        <v>1543.9405556656691</v>
      </c>
      <c r="N1886">
        <v>1526.418273927143</v>
      </c>
      <c r="O1886">
        <v>1586.098599119844</v>
      </c>
      <c r="P1886">
        <v>50.523882836241498</v>
      </c>
      <c r="Q1886">
        <v>51.175106358218542</v>
      </c>
      <c r="R1886">
        <v>41.099971817352682</v>
      </c>
      <c r="S1886">
        <v>59.590424420651672</v>
      </c>
      <c r="T1886">
        <v>51362.044376419653</v>
      </c>
      <c r="U1886">
        <v>51362.131591875273</v>
      </c>
      <c r="V1886">
        <v>51326.715327664708</v>
      </c>
      <c r="W1886">
        <v>51397.502549344041</v>
      </c>
      <c r="X1886">
        <v>3225.2121280859092</v>
      </c>
      <c r="Y1886">
        <v>3235.53564974133</v>
      </c>
      <c r="Z1886">
        <v>3147.608390657233</v>
      </c>
      <c r="AA1886">
        <v>3273.193682594349</v>
      </c>
      <c r="AB1886">
        <v>479.81634924695919</v>
      </c>
      <c r="AC1886">
        <v>474.37626688845222</v>
      </c>
      <c r="AD1886">
        <v>419.82737548130649</v>
      </c>
      <c r="AE1886">
        <v>551.12446663688695</v>
      </c>
      <c r="AF1886">
        <v>70.246684557898249</v>
      </c>
      <c r="AG1886">
        <v>70.019921283378864</v>
      </c>
      <c r="AH1886">
        <v>69.224247803223363</v>
      </c>
      <c r="AI1886">
        <v>71.930349562609493</v>
      </c>
      <c r="AJ1886">
        <v>0.63469787143897061</v>
      </c>
      <c r="AK1886">
        <v>0.63469778555825296</v>
      </c>
      <c r="AL1886">
        <v>0.63465081999695105</v>
      </c>
      <c r="AM1886">
        <v>0.63474414061669027</v>
      </c>
      <c r="AN1886">
        <v>0.95294272800811097</v>
      </c>
      <c r="AO1886">
        <v>0.9529427280081112</v>
      </c>
      <c r="AP1886">
        <v>0.9529427280081112</v>
      </c>
      <c r="AQ1886">
        <v>0.9529427280081112</v>
      </c>
      <c r="AR1886">
        <v>17.066485430898521</v>
      </c>
      <c r="AS1886">
        <v>17.066485430898521</v>
      </c>
      <c r="AT1886">
        <v>17.066485430898521</v>
      </c>
      <c r="AU1886">
        <v>17.066485430898521</v>
      </c>
      <c r="AV1886" t="str">
        <f>VLOOKUP(Sheet1[[#This Row],[NPDES ID2]],Combined_Sheet__Major_Only___2[[NPDES ID2]:[ECHO BFR]],3,FALSE)</f>
        <v>HI</v>
      </c>
      <c r="AW1886" t="s">
        <v>12185</v>
      </c>
      <c r="AX1886" t="str">
        <f>VLOOKUP(Sheet1[[#This Row],[NPDES ID2]],Combined_Sheet__Major_Only___2[[NPDES ID2]:[ECHO BFR]],27,FALSE)</f>
        <v>-</v>
      </c>
      <c r="AY1886" t="str">
        <f>VLOOKUP(Sheet1[[#This Row],[NPDES ID2]],Combined_Sheet__Major_Only___2[[NPDES ID2]:[ECHO BFR]],28,FALSE)</f>
        <v>-</v>
      </c>
      <c r="AZ1886" t="str">
        <f>VLOOKUP(Sheet1[[#This Row],[NPDES ID2]],Combined_Sheet__Major_Only___2[[NPDES ID2]:[ECHO BFR]],29,FALSE)</f>
        <v>thickening</v>
      </c>
      <c r="BA1886">
        <f>VLOOKUP(Sheet1[[#This Row],[NPDES ID2]],Combined_Sheet__Major_Only___2[[NPDES ID2]:[ECHO BFR]],17,FALSE)</f>
        <v>21.329699999999999</v>
      </c>
      <c r="BB1886">
        <f>VLOOKUP(Sheet1[[#This Row],[NPDES ID2]],Combined_Sheet__Major_Only___2[[NPDES ID2]:[ECHO BFR]],18,FALSE)</f>
        <v>-158.03559999999999</v>
      </c>
      <c r="BC1886" s="2" t="str">
        <f>IF(ISNUMBER(SEARCH("aerobic",$AW1886)),"aerobic","")</f>
        <v/>
      </c>
      <c r="BD1886" s="2" t="str">
        <f>IF(ISNUMBER(SEARCH("anaer",$AW1886)),"anaer","")</f>
        <v>anaer</v>
      </c>
      <c r="BE1886" s="2" t="str">
        <f>IF(ISNUMBER(SEARCH("thickening",$AZ1886)),"thickening","")</f>
        <v>thickening</v>
      </c>
      <c r="BF1886" s="4" t="str">
        <f>IF(ISNUMBER(SEARCH("airDry",$AW1886)),"airDry","")</f>
        <v/>
      </c>
      <c r="BG1886" s="4" t="str">
        <f>IF(ISNUMBER(SEARCH("heatDry",$AY1886)),"heatDry","")</f>
        <v/>
      </c>
      <c r="BH1886" s="4" t="str">
        <f>IF(AND(ISNUMBER(SEARCH("aerobic",$AW1886)),ISNUMBER(SEARCH("anaer",$AW1886))),"Combined Aer and Anaer.","")</f>
        <v/>
      </c>
    </row>
    <row r="1887" spans="1:60" x14ac:dyDescent="0.25">
      <c r="A1887" s="5">
        <v>1587</v>
      </c>
      <c r="B1887" t="s">
        <v>7463</v>
      </c>
      <c r="C1887">
        <v>82.03</v>
      </c>
      <c r="D1887">
        <v>1230.387355110958</v>
      </c>
      <c r="E1887">
        <v>1216.6556215400881</v>
      </c>
      <c r="F1887">
        <v>852.24729581107158</v>
      </c>
      <c r="G1887">
        <v>1601.3472545249699</v>
      </c>
      <c r="H1887">
        <v>-110.973164329855</v>
      </c>
      <c r="I1887">
        <v>-112.38217794491101</v>
      </c>
      <c r="J1887">
        <v>-131.7278061720431</v>
      </c>
      <c r="K1887">
        <v>-89.415299545649887</v>
      </c>
      <c r="L1887">
        <v>56.500155278943502</v>
      </c>
      <c r="M1887">
        <v>56.292430806820221</v>
      </c>
      <c r="N1887">
        <v>55.565864393195938</v>
      </c>
      <c r="O1887">
        <v>58.039619365440423</v>
      </c>
      <c r="P1887">
        <v>1.922567391394306</v>
      </c>
      <c r="Q1887">
        <v>1.940070864060284</v>
      </c>
      <c r="R1887">
        <v>1.572565827040997</v>
      </c>
      <c r="S1887">
        <v>2.2438137573711301</v>
      </c>
      <c r="T1887">
        <v>51357.824043320448</v>
      </c>
      <c r="U1887">
        <v>51357.911251857382</v>
      </c>
      <c r="V1887">
        <v>51322.497797164862</v>
      </c>
      <c r="W1887">
        <v>51393.279403402252</v>
      </c>
      <c r="X1887">
        <v>3356.0559091767941</v>
      </c>
      <c r="Y1887">
        <v>3368.040724795721</v>
      </c>
      <c r="Z1887">
        <v>3264.7391140083719</v>
      </c>
      <c r="AA1887">
        <v>3412.7774867232501</v>
      </c>
      <c r="AB1887">
        <v>517.78717026176582</v>
      </c>
      <c r="AC1887">
        <v>511.55441249747668</v>
      </c>
      <c r="AD1887">
        <v>450.80248646785282</v>
      </c>
      <c r="AE1887">
        <v>598.90333508397589</v>
      </c>
      <c r="AF1887">
        <v>67.500105300372255</v>
      </c>
      <c r="AG1887">
        <v>67.251964433530418</v>
      </c>
      <c r="AH1887">
        <v>66.383904113240064</v>
      </c>
      <c r="AI1887">
        <v>69.339253552782708</v>
      </c>
      <c r="AJ1887">
        <v>0.60109111552242733</v>
      </c>
      <c r="AK1887">
        <v>0.60109111229218515</v>
      </c>
      <c r="AL1887">
        <v>0.60108931677410504</v>
      </c>
      <c r="AM1887">
        <v>0.60109288422042506</v>
      </c>
      <c r="AN1887">
        <v>0.95293912208578435</v>
      </c>
      <c r="AO1887">
        <v>0.95293912208578468</v>
      </c>
      <c r="AP1887">
        <v>0.95293912208578468</v>
      </c>
      <c r="AQ1887">
        <v>0.95293912208578468</v>
      </c>
      <c r="AR1887">
        <v>16.034312505023411</v>
      </c>
      <c r="AS1887">
        <v>16.034312505023411</v>
      </c>
      <c r="AT1887">
        <v>16.034312505023411</v>
      </c>
      <c r="AU1887">
        <v>16.034312505023411</v>
      </c>
      <c r="AV1887" t="str">
        <f>VLOOKUP(Sheet1[[#This Row],[NPDES ID2]],Combined_Sheet__Major_Only___2[[NPDES ID2]:[ECHO BFR]],3,FALSE)</f>
        <v>TX</v>
      </c>
      <c r="AW1887" t="s">
        <v>41</v>
      </c>
      <c r="AX1887" t="str">
        <f>VLOOKUP(Sheet1[[#This Row],[NPDES ID2]],Combined_Sheet__Major_Only___2[[NPDES ID2]:[ECHO BFR]],27,FALSE)</f>
        <v>-</v>
      </c>
      <c r="AY1887" t="str">
        <f>VLOOKUP(Sheet1[[#This Row],[NPDES ID2]],Combined_Sheet__Major_Only___2[[NPDES ID2]:[ECHO BFR]],28,FALSE)</f>
        <v>-</v>
      </c>
      <c r="AZ1887" t="str">
        <f>VLOOKUP(Sheet1[[#This Row],[NPDES ID2]],Combined_Sheet__Major_Only___2[[NPDES ID2]:[ECHO BFR]],29,FALSE)</f>
        <v>thickening</v>
      </c>
      <c r="BA1887">
        <f>VLOOKUP(Sheet1[[#This Row],[NPDES ID2]],Combined_Sheet__Major_Only___2[[NPDES ID2]:[ECHO BFR]],17,FALSE)</f>
        <v>29.547222000000001</v>
      </c>
      <c r="BB1887">
        <f>VLOOKUP(Sheet1[[#This Row],[NPDES ID2]],Combined_Sheet__Major_Only___2[[NPDES ID2]:[ECHO BFR]],18,FALSE)</f>
        <v>-95.687776999999997</v>
      </c>
      <c r="BC1887" s="2" t="str">
        <f>IF(ISNUMBER(SEARCH("aerobic",$AW1887)),"aerobic","")</f>
        <v>aerobic</v>
      </c>
      <c r="BD1887" s="2" t="str">
        <f>IF(ISNUMBER(SEARCH("anaer",$AW1887)),"anaer","")</f>
        <v/>
      </c>
      <c r="BE1887" s="2" t="str">
        <f>IF(ISNUMBER(SEARCH("thickening",$AZ1887)),"thickening","")</f>
        <v>thickening</v>
      </c>
      <c r="BF1887" s="4" t="str">
        <f>IF(ISNUMBER(SEARCH("airDry",$AW1887)),"airDry","")</f>
        <v/>
      </c>
      <c r="BG1887" s="4" t="str">
        <f>IF(ISNUMBER(SEARCH("heatDry",$AY1887)),"heatDry","")</f>
        <v/>
      </c>
      <c r="BH1887" s="4" t="str">
        <f>IF(AND(ISNUMBER(SEARCH("aerobic",$AW1887)),ISNUMBER(SEARCH("anaer",$AW1887))),"Combined Aer and Anaer.","")</f>
        <v/>
      </c>
    </row>
    <row r="1888" spans="1:60" x14ac:dyDescent="0.25">
      <c r="A1888" s="5">
        <v>914</v>
      </c>
      <c r="B1888" t="s">
        <v>4449</v>
      </c>
      <c r="C1888">
        <v>700</v>
      </c>
      <c r="D1888">
        <v>341.13276647374062</v>
      </c>
      <c r="E1888">
        <v>334.87324423519618</v>
      </c>
      <c r="F1888">
        <v>287.49904978588262</v>
      </c>
      <c r="G1888">
        <v>406.11955274469358</v>
      </c>
      <c r="H1888">
        <v>-109.93686798385809</v>
      </c>
      <c r="I1888">
        <v>-111.3195783156368</v>
      </c>
      <c r="J1888">
        <v>-130.7216846374921</v>
      </c>
      <c r="K1888">
        <v>-88.364819340357329</v>
      </c>
      <c r="L1888">
        <v>485.81527285518922</v>
      </c>
      <c r="M1888">
        <v>484.07040448856429</v>
      </c>
      <c r="N1888">
        <v>477.96905215605688</v>
      </c>
      <c r="O1888">
        <v>498.74465493776017</v>
      </c>
      <c r="P1888">
        <v>16.398340598959969</v>
      </c>
      <c r="Q1888">
        <v>16.55604637302336</v>
      </c>
      <c r="R1888">
        <v>13.39932104384658</v>
      </c>
      <c r="S1888">
        <v>19.176953137243789</v>
      </c>
      <c r="T1888">
        <v>51322.18154992599</v>
      </c>
      <c r="U1888">
        <v>51322.268700031847</v>
      </c>
      <c r="V1888">
        <v>51286.87897290432</v>
      </c>
      <c r="W1888">
        <v>51357.613154365543</v>
      </c>
      <c r="X1888">
        <v>3328.3385875379281</v>
      </c>
      <c r="Y1888">
        <v>3340.0011671100042</v>
      </c>
      <c r="Z1888">
        <v>3239.802977817129</v>
      </c>
      <c r="AA1888">
        <v>3383.2849691268229</v>
      </c>
      <c r="AB1888">
        <v>509.85555614025861</v>
      </c>
      <c r="AC1888">
        <v>503.79129185156381</v>
      </c>
      <c r="AD1888">
        <v>444.33483252025758</v>
      </c>
      <c r="AE1888">
        <v>588.91301279199558</v>
      </c>
      <c r="AF1888">
        <v>68.016046738347001</v>
      </c>
      <c r="AG1888">
        <v>67.771972887225985</v>
      </c>
      <c r="AH1888">
        <v>66.917423540845817</v>
      </c>
      <c r="AI1888">
        <v>69.825936496509726</v>
      </c>
      <c r="AJ1888">
        <v>0.6074021753236023</v>
      </c>
      <c r="AK1888">
        <v>0.60740214765017941</v>
      </c>
      <c r="AL1888">
        <v>0.60738684403632104</v>
      </c>
      <c r="AM1888">
        <v>0.60741725086872767</v>
      </c>
      <c r="AN1888">
        <v>0.95290864649440055</v>
      </c>
      <c r="AO1888">
        <v>0.95290864649440044</v>
      </c>
      <c r="AP1888">
        <v>0.95290864649440044</v>
      </c>
      <c r="AQ1888">
        <v>0.95290864649440044</v>
      </c>
      <c r="AR1888">
        <v>16.227973603926269</v>
      </c>
      <c r="AS1888">
        <v>16.227973603926269</v>
      </c>
      <c r="AT1888">
        <v>16.227973603926269</v>
      </c>
      <c r="AU1888">
        <v>16.227973603926269</v>
      </c>
      <c r="AV1888" t="str">
        <f>VLOOKUP(Sheet1[[#This Row],[NPDES ID2]],Combined_Sheet__Major_Only___2[[NPDES ID2]:[ECHO BFR]],3,FALSE)</f>
        <v>CO</v>
      </c>
      <c r="AW1888" t="s">
        <v>41</v>
      </c>
      <c r="AX1888" t="str">
        <f>VLOOKUP(Sheet1[[#This Row],[NPDES ID2]],Combined_Sheet__Major_Only___2[[NPDES ID2]:[ECHO BFR]],27,FALSE)</f>
        <v>-</v>
      </c>
      <c r="AY1888" t="str">
        <f>VLOOKUP(Sheet1[[#This Row],[NPDES ID2]],Combined_Sheet__Major_Only___2[[NPDES ID2]:[ECHO BFR]],28,FALSE)</f>
        <v>-</v>
      </c>
      <c r="AZ1888" t="str">
        <f>VLOOKUP(Sheet1[[#This Row],[NPDES ID2]],Combined_Sheet__Major_Only___2[[NPDES ID2]:[ECHO BFR]],29,FALSE)</f>
        <v>thickening</v>
      </c>
      <c r="BA1888">
        <f>VLOOKUP(Sheet1[[#This Row],[NPDES ID2]],Combined_Sheet__Major_Only___2[[NPDES ID2]:[ECHO BFR]],17,FALSE)</f>
        <v>39.566229999999997</v>
      </c>
      <c r="BB1888">
        <f>VLOOKUP(Sheet1[[#This Row],[NPDES ID2]],Combined_Sheet__Major_Only___2[[NPDES ID2]:[ECHO BFR]],18,FALSE)</f>
        <v>-106.0523</v>
      </c>
      <c r="BC1888" s="2" t="str">
        <f>IF(ISNUMBER(SEARCH("aerobic",$AW1888)),"aerobic","")</f>
        <v>aerobic</v>
      </c>
      <c r="BD1888" s="2" t="str">
        <f>IF(ISNUMBER(SEARCH("anaer",$AW1888)),"anaer","")</f>
        <v/>
      </c>
      <c r="BE1888" s="2" t="str">
        <f>IF(ISNUMBER(SEARCH("thickening",$AZ1888)),"thickening","")</f>
        <v>thickening</v>
      </c>
      <c r="BF1888" s="3" t="str">
        <f>IF(ISNUMBER(SEARCH("airDry",$AW1888)),"airDry","")</f>
        <v/>
      </c>
      <c r="BG1888" s="3" t="str">
        <f>IF(ISNUMBER(SEARCH("heatDry",$AY1888)),"heatDry","")</f>
        <v/>
      </c>
      <c r="BH1888" s="3" t="str">
        <f>IF(AND(ISNUMBER(SEARCH("aerobic",$AW1888)),ISNUMBER(SEARCH("anaer",$AW1888))),"Combined Aer and Anaer.","")</f>
        <v/>
      </c>
    </row>
    <row r="1889" spans="1:60" x14ac:dyDescent="0.25">
      <c r="A1889" s="5">
        <v>1385</v>
      </c>
      <c r="B1889" t="s">
        <v>6570</v>
      </c>
      <c r="C1889">
        <v>147</v>
      </c>
      <c r="D1889">
        <v>679.86698653955682</v>
      </c>
      <c r="E1889">
        <v>670.6327288660309</v>
      </c>
      <c r="F1889">
        <v>484.79299521626109</v>
      </c>
      <c r="G1889">
        <v>882.45861621505628</v>
      </c>
      <c r="H1889">
        <v>-139.01117624955529</v>
      </c>
      <c r="I1889">
        <v>-140.23572242763089</v>
      </c>
      <c r="J1889">
        <v>-158.79837995610731</v>
      </c>
      <c r="K1889">
        <v>-116.17280765688319</v>
      </c>
      <c r="L1889">
        <v>110.4450264341779</v>
      </c>
      <c r="M1889">
        <v>109.7835429292316</v>
      </c>
      <c r="N1889">
        <v>107.46990080303181</v>
      </c>
      <c r="O1889">
        <v>115.3472745243819</v>
      </c>
      <c r="P1889">
        <v>4.5725373073534614</v>
      </c>
      <c r="Q1889">
        <v>4.5511552077846877</v>
      </c>
      <c r="R1889">
        <v>3.8368890257449459</v>
      </c>
      <c r="S1889">
        <v>5.1420177854133131</v>
      </c>
      <c r="T1889">
        <v>51297.806117424509</v>
      </c>
      <c r="U1889">
        <v>51297.893227570137</v>
      </c>
      <c r="V1889">
        <v>51262.519727412247</v>
      </c>
      <c r="W1889">
        <v>51333.22147569275</v>
      </c>
      <c r="X1889">
        <v>4041.2458663239272</v>
      </c>
      <c r="Y1889">
        <v>4063.238796566226</v>
      </c>
      <c r="Z1889">
        <v>3865.5014023770682</v>
      </c>
      <c r="AA1889">
        <v>4151.48374123553</v>
      </c>
      <c r="AB1889">
        <v>774.194280080883</v>
      </c>
      <c r="AC1889">
        <v>763.46117379230463</v>
      </c>
      <c r="AD1889">
        <v>649.46201182344305</v>
      </c>
      <c r="AE1889">
        <v>937.06538198660292</v>
      </c>
      <c r="AF1889">
        <v>56.008611546638122</v>
      </c>
      <c r="AG1889">
        <v>55.673208354293017</v>
      </c>
      <c r="AH1889">
        <v>54.499846773862828</v>
      </c>
      <c r="AI1889">
        <v>58.494566470826307</v>
      </c>
      <c r="AJ1889">
        <v>0.46079785252675592</v>
      </c>
      <c r="AK1889">
        <v>0.46079784697835191</v>
      </c>
      <c r="AL1889">
        <v>0.46079476555391641</v>
      </c>
      <c r="AM1889">
        <v>0.46080088794083018</v>
      </c>
      <c r="AN1889">
        <v>0.95288778190120127</v>
      </c>
      <c r="AO1889">
        <v>0.95288778190120127</v>
      </c>
      <c r="AP1889">
        <v>0.95288778190120127</v>
      </c>
      <c r="AQ1889">
        <v>0.95288778190120127</v>
      </c>
      <c r="AR1889">
        <v>11.71894776032112</v>
      </c>
      <c r="AS1889">
        <v>11.718947760321131</v>
      </c>
      <c r="AT1889">
        <v>11.718947760321131</v>
      </c>
      <c r="AU1889">
        <v>11.718947760321131</v>
      </c>
      <c r="AV1889" t="str">
        <f>VLOOKUP(Sheet1[[#This Row],[NPDES ID2]],Combined_Sheet__Major_Only___2[[NPDES ID2]:[ECHO BFR]],3,FALSE)</f>
        <v>CA</v>
      </c>
      <c r="AW1889" t="s">
        <v>54</v>
      </c>
      <c r="AX1889" t="str">
        <f>VLOOKUP(Sheet1[[#This Row],[NPDES ID2]],Combined_Sheet__Major_Only___2[[NPDES ID2]:[ECHO BFR]],27,FALSE)</f>
        <v>other</v>
      </c>
      <c r="AY1889" t="str">
        <f>VLOOKUP(Sheet1[[#This Row],[NPDES ID2]],Combined_Sheet__Major_Only___2[[NPDES ID2]:[ECHO BFR]],28,FALSE)</f>
        <v>-</v>
      </c>
      <c r="AZ1889" t="str">
        <f>VLOOKUP(Sheet1[[#This Row],[NPDES ID2]],Combined_Sheet__Major_Only___2[[NPDES ID2]:[ECHO BFR]],29,FALSE)</f>
        <v>thickening</v>
      </c>
      <c r="BA1889">
        <f>VLOOKUP(Sheet1[[#This Row],[NPDES ID2]],Combined_Sheet__Major_Only___2[[NPDES ID2]:[ECHO BFR]],17,FALSE)</f>
        <v>38.795833000000002</v>
      </c>
      <c r="BB1889">
        <f>VLOOKUP(Sheet1[[#This Row],[NPDES ID2]],Combined_Sheet__Major_Only___2[[NPDES ID2]:[ECHO BFR]],18,FALSE)</f>
        <v>-123.009444</v>
      </c>
      <c r="BC1889" s="2" t="str">
        <f>IF(ISNUMBER(SEARCH("aerobic",$AW1889)),"aerobic","")</f>
        <v/>
      </c>
      <c r="BD1889" s="2" t="str">
        <f>IF(ISNUMBER(SEARCH("anaer",$AW1889)),"anaer","")</f>
        <v/>
      </c>
      <c r="BE1889" s="2" t="str">
        <f>IF(ISNUMBER(SEARCH("thickening",$AZ1889)),"thickening","")</f>
        <v>thickening</v>
      </c>
      <c r="BF1889" s="4" t="str">
        <f>IF(ISNUMBER(SEARCH("airDry",$AW1889)),"airDry","")</f>
        <v/>
      </c>
      <c r="BG1889" s="4" t="str">
        <f>IF(ISNUMBER(SEARCH("heatDry",$AY1889)),"heatDry","")</f>
        <v/>
      </c>
      <c r="BH1889" s="4" t="str">
        <f>IF(AND(ISNUMBER(SEARCH("aerobic",$AW1889)),ISNUMBER(SEARCH("anaer",$AW1889))),"Combined Aer and Anaer.","")</f>
        <v/>
      </c>
    </row>
    <row r="1890" spans="1:60" x14ac:dyDescent="0.25">
      <c r="A1890" s="5">
        <v>1</v>
      </c>
      <c r="B1890" t="s">
        <v>48</v>
      </c>
      <c r="C1890">
        <v>103</v>
      </c>
      <c r="D1890">
        <v>1002.996519926257</v>
      </c>
      <c r="E1890">
        <v>991.85397256557826</v>
      </c>
      <c r="F1890">
        <v>702.92324505123531</v>
      </c>
      <c r="G1890">
        <v>1299.5492627490071</v>
      </c>
      <c r="H1890">
        <v>-110.9238837858699</v>
      </c>
      <c r="I1890">
        <v>-112.3327099868698</v>
      </c>
      <c r="J1890">
        <v>-131.68007829210379</v>
      </c>
      <c r="K1890">
        <v>-89.366135438497167</v>
      </c>
      <c r="L1890">
        <v>70.970287091332281</v>
      </c>
      <c r="M1890">
        <v>70.70966115740822</v>
      </c>
      <c r="N1890">
        <v>69.798067903328487</v>
      </c>
      <c r="O1890">
        <v>72.901798503817943</v>
      </c>
      <c r="P1890">
        <v>2.4139935772483718</v>
      </c>
      <c r="Q1890">
        <v>2.4360320449760149</v>
      </c>
      <c r="R1890">
        <v>1.9744291861466039</v>
      </c>
      <c r="S1890">
        <v>2.8176311093200939</v>
      </c>
      <c r="T1890">
        <v>51273.693571397409</v>
      </c>
      <c r="U1890">
        <v>51273.780642013749</v>
      </c>
      <c r="V1890">
        <v>51238.423193819362</v>
      </c>
      <c r="W1890">
        <v>51309.092858707561</v>
      </c>
      <c r="X1890">
        <v>3349.3040081550421</v>
      </c>
      <c r="Y1890">
        <v>3361.2536448268438</v>
      </c>
      <c r="Z1890">
        <v>3258.2716128312059</v>
      </c>
      <c r="AA1890">
        <v>3405.84649619323</v>
      </c>
      <c r="AB1890">
        <v>516.56216260849737</v>
      </c>
      <c r="AC1890">
        <v>510.34780535588447</v>
      </c>
      <c r="AD1890">
        <v>449.75815856980881</v>
      </c>
      <c r="AE1890">
        <v>597.44500469324169</v>
      </c>
      <c r="AF1890">
        <v>67.52540919326006</v>
      </c>
      <c r="AG1890">
        <v>67.277465632650589</v>
      </c>
      <c r="AH1890">
        <v>66.410071275851877</v>
      </c>
      <c r="AI1890">
        <v>69.363125042557783</v>
      </c>
      <c r="AJ1890">
        <v>0.60140061431953529</v>
      </c>
      <c r="AK1890">
        <v>0.60140061026646374</v>
      </c>
      <c r="AL1890">
        <v>0.6013983577765496</v>
      </c>
      <c r="AM1890">
        <v>0.60140283316610799</v>
      </c>
      <c r="AN1890">
        <v>0.95286712413169472</v>
      </c>
      <c r="AO1890">
        <v>0.9528671241316945</v>
      </c>
      <c r="AP1890">
        <v>0.9528671241316945</v>
      </c>
      <c r="AQ1890">
        <v>0.9528671241316945</v>
      </c>
      <c r="AR1890">
        <v>16.043816817871459</v>
      </c>
      <c r="AS1890">
        <v>16.04381681787147</v>
      </c>
      <c r="AT1890">
        <v>16.04381681787147</v>
      </c>
      <c r="AU1890">
        <v>16.04381681787147</v>
      </c>
      <c r="AV1890" t="str">
        <f>VLOOKUP(Sheet1[[#This Row],[NPDES ID2]],Combined_Sheet__Major_Only___2[[NPDES ID2]:[ECHO BFR]],3,FALSE)</f>
        <v>OR</v>
      </c>
      <c r="AW1890" t="s">
        <v>12185</v>
      </c>
      <c r="AX1890" t="str">
        <f>VLOOKUP(Sheet1[[#This Row],[NPDES ID2]],Combined_Sheet__Major_Only___2[[NPDES ID2]:[ECHO BFR]],27,FALSE)</f>
        <v>methaneBioCaptureRecover</v>
      </c>
      <c r="AY1890" t="str">
        <f>VLOOKUP(Sheet1[[#This Row],[NPDES ID2]],Combined_Sheet__Major_Only___2[[NPDES ID2]:[ECHO BFR]],28,FALSE)</f>
        <v>-</v>
      </c>
      <c r="AZ1890" t="str">
        <f>VLOOKUP(Sheet1[[#This Row],[NPDES ID2]],Combined_Sheet__Major_Only___2[[NPDES ID2]:[ECHO BFR]],29,FALSE)</f>
        <v>thickening, preliminaryOps</v>
      </c>
      <c r="BA1890">
        <f>VLOOKUP(Sheet1[[#This Row],[NPDES ID2]],Combined_Sheet__Major_Only___2[[NPDES ID2]:[ECHO BFR]],17,FALSE)</f>
        <v>45.008957000000002</v>
      </c>
      <c r="BB1890">
        <f>VLOOKUP(Sheet1[[#This Row],[NPDES ID2]],Combined_Sheet__Major_Only___2[[NPDES ID2]:[ECHO BFR]],18,FALSE)</f>
        <v>-122.80201099999999</v>
      </c>
      <c r="BC1890" s="2" t="str">
        <f>IF(ISNUMBER(SEARCH("aerobic",$AW1890)),"aerobic","")</f>
        <v/>
      </c>
      <c r="BD1890" s="2" t="str">
        <f>IF(ISNUMBER(SEARCH("anaer",$AW1890)),"anaer","")</f>
        <v>anaer</v>
      </c>
      <c r="BE1890" s="2" t="str">
        <f>IF(ISNUMBER(SEARCH("thickening",$AZ1890)),"thickening","")</f>
        <v>thickening</v>
      </c>
      <c r="BF1890" s="4" t="str">
        <f>IF(ISNUMBER(SEARCH("airDry",$AW1890)),"airDry","")</f>
        <v/>
      </c>
      <c r="BG1890" s="4" t="str">
        <f>IF(ISNUMBER(SEARCH("heatDry",$AY1890)),"heatDry","")</f>
        <v/>
      </c>
      <c r="BH1890" s="4" t="str">
        <f>IF(AND(ISNUMBER(SEARCH("aerobic",$AW1890)),ISNUMBER(SEARCH("anaer",$AW1890))),"Combined Aer and Anaer.","")</f>
        <v/>
      </c>
    </row>
    <row r="1891" spans="1:60" x14ac:dyDescent="0.25">
      <c r="A1891" s="5">
        <v>1652</v>
      </c>
      <c r="B1891" t="s">
        <v>7755</v>
      </c>
      <c r="C1891">
        <v>62</v>
      </c>
      <c r="D1891">
        <v>1583.5632158407191</v>
      </c>
      <c r="E1891">
        <v>1567.0275396757049</v>
      </c>
      <c r="F1891">
        <v>1084.2847957995091</v>
      </c>
      <c r="G1891">
        <v>2069.491427413911</v>
      </c>
      <c r="H1891">
        <v>-110.26418450802031</v>
      </c>
      <c r="I1891">
        <v>-111.6845724117757</v>
      </c>
      <c r="J1891">
        <v>-131.04649665893879</v>
      </c>
      <c r="K1891">
        <v>-88.740478955873058</v>
      </c>
      <c r="L1891">
        <v>42.959820839646682</v>
      </c>
      <c r="M1891">
        <v>42.804765545988388</v>
      </c>
      <c r="N1891">
        <v>42.262417325188579</v>
      </c>
      <c r="O1891">
        <v>44.108954719840163</v>
      </c>
      <c r="P1891">
        <v>1.4526038641023269</v>
      </c>
      <c r="Q1891">
        <v>1.4664184464180221</v>
      </c>
      <c r="R1891">
        <v>1.1872008058779031</v>
      </c>
      <c r="S1891">
        <v>1.6979742429004789</v>
      </c>
      <c r="T1891">
        <v>51265.672366629136</v>
      </c>
      <c r="U1891">
        <v>51265.759424095799</v>
      </c>
      <c r="V1891">
        <v>51230.407315697797</v>
      </c>
      <c r="W1891">
        <v>51301.066307824243</v>
      </c>
      <c r="X1891">
        <v>3330.061489167661</v>
      </c>
      <c r="Y1891">
        <v>3341.7745484928778</v>
      </c>
      <c r="Z1891">
        <v>3241.0466243255032</v>
      </c>
      <c r="AA1891">
        <v>3385.3160170617671</v>
      </c>
      <c r="AB1891">
        <v>510.8823954782423</v>
      </c>
      <c r="AC1891">
        <v>504.78818591939029</v>
      </c>
      <c r="AD1891">
        <v>445.14305979337428</v>
      </c>
      <c r="AE1891">
        <v>590.2604453481523</v>
      </c>
      <c r="AF1891">
        <v>67.904402015223909</v>
      </c>
      <c r="AG1891">
        <v>67.659333013754576</v>
      </c>
      <c r="AH1891">
        <v>66.802041020390377</v>
      </c>
      <c r="AI1891">
        <v>69.720755123201471</v>
      </c>
      <c r="AJ1891">
        <v>0.60603643733856571</v>
      </c>
      <c r="AK1891">
        <v>0.60603643490143166</v>
      </c>
      <c r="AL1891">
        <v>0.6060350799942914</v>
      </c>
      <c r="AM1891">
        <v>0.60603777200556175</v>
      </c>
      <c r="AN1891">
        <v>0.95286024816600257</v>
      </c>
      <c r="AO1891">
        <v>0.95286024816600234</v>
      </c>
      <c r="AP1891">
        <v>0.95286024816600234</v>
      </c>
      <c r="AQ1891">
        <v>0.95286024816600234</v>
      </c>
      <c r="AR1891">
        <v>16.18644216601631</v>
      </c>
      <c r="AS1891">
        <v>16.18644216601631</v>
      </c>
      <c r="AT1891">
        <v>16.18644216601631</v>
      </c>
      <c r="AU1891">
        <v>16.18644216601631</v>
      </c>
      <c r="AV1891" t="str">
        <f>VLOOKUP(Sheet1[[#This Row],[NPDES ID2]],Combined_Sheet__Major_Only___2[[NPDES ID2]:[ECHO BFR]],3,FALSE)</f>
        <v>NC</v>
      </c>
      <c r="AW1891" t="s">
        <v>41</v>
      </c>
      <c r="AX1891" t="str">
        <f>VLOOKUP(Sheet1[[#This Row],[NPDES ID2]],Combined_Sheet__Major_Only___2[[NPDES ID2]:[ECHO BFR]],27,FALSE)</f>
        <v>-</v>
      </c>
      <c r="AY1891" t="str">
        <f>VLOOKUP(Sheet1[[#This Row],[NPDES ID2]],Combined_Sheet__Major_Only___2[[NPDES ID2]:[ECHO BFR]],28,FALSE)</f>
        <v>-</v>
      </c>
      <c r="AZ1891" t="str">
        <f>VLOOKUP(Sheet1[[#This Row],[NPDES ID2]],Combined_Sheet__Major_Only___2[[NPDES ID2]:[ECHO BFR]],29,FALSE)</f>
        <v>thickening</v>
      </c>
      <c r="BA1891">
        <f>VLOOKUP(Sheet1[[#This Row],[NPDES ID2]],Combined_Sheet__Major_Only___2[[NPDES ID2]:[ECHO BFR]],17,FALSE)</f>
        <v>34.718063000000001</v>
      </c>
      <c r="BB1891">
        <f>VLOOKUP(Sheet1[[#This Row],[NPDES ID2]],Combined_Sheet__Major_Only___2[[NPDES ID2]:[ECHO BFR]],18,FALSE)</f>
        <v>-76.637962999999999</v>
      </c>
      <c r="BC1891" s="2" t="str">
        <f>IF(ISNUMBER(SEARCH("aerobic",$AW1891)),"aerobic","")</f>
        <v>aerobic</v>
      </c>
      <c r="BD1891" s="2" t="str">
        <f>IF(ISNUMBER(SEARCH("anaer",$AW1891)),"anaer","")</f>
        <v/>
      </c>
      <c r="BE1891" s="2" t="str">
        <f>IF(ISNUMBER(SEARCH("thickening",$AZ1891)),"thickening","")</f>
        <v>thickening</v>
      </c>
      <c r="BF1891" s="3" t="str">
        <f>IF(ISNUMBER(SEARCH("airDry",$AW1891)),"airDry","")</f>
        <v/>
      </c>
      <c r="BG1891" s="3" t="str">
        <f>IF(ISNUMBER(SEARCH("heatDry",$AY1891)),"heatDry","")</f>
        <v/>
      </c>
      <c r="BH1891" s="3" t="str">
        <f>IF(AND(ISNUMBER(SEARCH("aerobic",$AW1891)),ISNUMBER(SEARCH("anaer",$AW1891))),"Combined Aer and Anaer.","")</f>
        <v/>
      </c>
    </row>
    <row r="1892" spans="1:60" x14ac:dyDescent="0.25">
      <c r="A1892" s="5">
        <v>1833</v>
      </c>
      <c r="B1892" t="s">
        <v>8667</v>
      </c>
      <c r="C1892">
        <v>15349.31</v>
      </c>
      <c r="D1892">
        <v>2927.0734861569472</v>
      </c>
      <c r="E1892">
        <v>2936.4921689625621</v>
      </c>
      <c r="F1892">
        <v>2340.9340661218162</v>
      </c>
      <c r="G1892">
        <v>3453.4061313635762</v>
      </c>
      <c r="H1892">
        <v>-107.44981451600999</v>
      </c>
      <c r="I1892">
        <v>-108.70994117134001</v>
      </c>
      <c r="J1892">
        <v>-127.9321511497302</v>
      </c>
      <c r="K1892">
        <v>-85.249764359101945</v>
      </c>
      <c r="L1892">
        <v>10594.45651894788</v>
      </c>
      <c r="M1892">
        <v>10555.641461192619</v>
      </c>
      <c r="N1892">
        <v>10420.827993670489</v>
      </c>
      <c r="O1892">
        <v>10881.034076154951</v>
      </c>
      <c r="P1892">
        <v>359.46767258207109</v>
      </c>
      <c r="Q1892">
        <v>362.76300026015048</v>
      </c>
      <c r="R1892">
        <v>293.96345898926847</v>
      </c>
      <c r="S1892">
        <v>420.0267098119603</v>
      </c>
      <c r="T1892">
        <v>51255.279367851377</v>
      </c>
      <c r="U1892">
        <v>51255.366408280112</v>
      </c>
      <c r="V1892">
        <v>51220.021218605529</v>
      </c>
      <c r="W1892">
        <v>51290.666382135991</v>
      </c>
      <c r="X1892">
        <v>3342.3104367562769</v>
      </c>
      <c r="Y1892">
        <v>3354.2406649515528</v>
      </c>
      <c r="Z1892">
        <v>3252.003395017136</v>
      </c>
      <c r="AA1892">
        <v>3398.3761302761591</v>
      </c>
      <c r="AB1892">
        <v>514.93516415021588</v>
      </c>
      <c r="AC1892">
        <v>508.82736518533471</v>
      </c>
      <c r="AD1892">
        <v>448.25939762207321</v>
      </c>
      <c r="AE1892">
        <v>595.57073273211813</v>
      </c>
      <c r="AF1892">
        <v>67.683870236266145</v>
      </c>
      <c r="AG1892">
        <v>67.440611586441264</v>
      </c>
      <c r="AH1892">
        <v>66.571948127387245</v>
      </c>
      <c r="AI1892">
        <v>69.508657263540286</v>
      </c>
      <c r="AJ1892">
        <v>0.60333909522801432</v>
      </c>
      <c r="AK1892">
        <v>0.60333841379305131</v>
      </c>
      <c r="AL1892">
        <v>0.60300264499574252</v>
      </c>
      <c r="AM1892">
        <v>0.60367013597264851</v>
      </c>
      <c r="AN1892">
        <v>0.95285133605832639</v>
      </c>
      <c r="AO1892">
        <v>0.95285133605832617</v>
      </c>
      <c r="AP1892">
        <v>0.95285133605832617</v>
      </c>
      <c r="AQ1892">
        <v>0.95285133605832617</v>
      </c>
      <c r="AR1892">
        <v>16.092019886699671</v>
      </c>
      <c r="AS1892">
        <v>16.092019886699671</v>
      </c>
      <c r="AT1892">
        <v>16.092019886699671</v>
      </c>
      <c r="AU1892">
        <v>16.092019886699671</v>
      </c>
      <c r="AV1892" t="str">
        <f>VLOOKUP(Sheet1[[#This Row],[NPDES ID2]],Combined_Sheet__Major_Only___2[[NPDES ID2]:[ECHO BFR]],3,FALSE)</f>
        <v>CA</v>
      </c>
      <c r="AW1892" t="s">
        <v>12185</v>
      </c>
      <c r="AX1892" t="str">
        <f>VLOOKUP(Sheet1[[#This Row],[NPDES ID2]],Combined_Sheet__Major_Only___2[[NPDES ID2]:[ECHO BFR]],27,FALSE)</f>
        <v>methaneBioCaptureRecover</v>
      </c>
      <c r="AY1892" t="str">
        <f>VLOOKUP(Sheet1[[#This Row],[NPDES ID2]],Combined_Sheet__Major_Only___2[[NPDES ID2]:[ECHO BFR]],28,FALSE)</f>
        <v>-</v>
      </c>
      <c r="AZ1892" t="str">
        <f>VLOOKUP(Sheet1[[#This Row],[NPDES ID2]],Combined_Sheet__Major_Only___2[[NPDES ID2]:[ECHO BFR]],29,FALSE)</f>
        <v>thickening, preliminaryOps</v>
      </c>
      <c r="BA1892">
        <f>VLOOKUP(Sheet1[[#This Row],[NPDES ID2]],Combined_Sheet__Major_Only___2[[NPDES ID2]:[ECHO BFR]],17,FALSE)</f>
        <v>37.823248999999997</v>
      </c>
      <c r="BB1892">
        <f>VLOOKUP(Sheet1[[#This Row],[NPDES ID2]],Combined_Sheet__Major_Only___2[[NPDES ID2]:[ECHO BFR]],18,FALSE)</f>
        <v>-122.297613</v>
      </c>
      <c r="BC1892" s="2" t="str">
        <f>IF(ISNUMBER(SEARCH("aerobic",$AW1892)),"aerobic","")</f>
        <v/>
      </c>
      <c r="BD1892" s="2" t="str">
        <f>IF(ISNUMBER(SEARCH("anaer",$AW1892)),"anaer","")</f>
        <v>anaer</v>
      </c>
      <c r="BE1892" s="2" t="str">
        <f>IF(ISNUMBER(SEARCH("thickening",$AZ1892)),"thickening","")</f>
        <v>thickening</v>
      </c>
      <c r="BF1892" s="4" t="str">
        <f>IF(ISNUMBER(SEARCH("airDry",$AW1892)),"airDry","")</f>
        <v/>
      </c>
      <c r="BG1892" s="4" t="str">
        <f>IF(ISNUMBER(SEARCH("heatDry",$AY1892)),"heatDry","")</f>
        <v/>
      </c>
      <c r="BH1892" s="4" t="str">
        <f>IF(AND(ISNUMBER(SEARCH("aerobic",$AW1892)),ISNUMBER(SEARCH("anaer",$AW1892))),"Combined Aer and Anaer.","")</f>
        <v/>
      </c>
    </row>
    <row r="1893" spans="1:60" x14ac:dyDescent="0.25">
      <c r="A1893" s="5">
        <v>33</v>
      </c>
      <c r="B1893" t="s">
        <v>219</v>
      </c>
      <c r="C1893">
        <v>218.6</v>
      </c>
      <c r="D1893">
        <v>547.96991932596404</v>
      </c>
      <c r="E1893">
        <v>544.46463571176287</v>
      </c>
      <c r="F1893">
        <v>403.38450074104429</v>
      </c>
      <c r="G1893">
        <v>691.73681783367829</v>
      </c>
      <c r="H1893">
        <v>-111.1214406061053</v>
      </c>
      <c r="I1893">
        <v>-112.5133369947883</v>
      </c>
      <c r="J1893">
        <v>-131.8681508369389</v>
      </c>
      <c r="K1893">
        <v>-89.543043530436762</v>
      </c>
      <c r="L1893">
        <v>150.34287520265389</v>
      </c>
      <c r="M1893">
        <v>149.78760172666739</v>
      </c>
      <c r="N1893">
        <v>147.8455205312498</v>
      </c>
      <c r="O1893">
        <v>154.45791651932331</v>
      </c>
      <c r="P1893">
        <v>5.1238267776382092</v>
      </c>
      <c r="Q1893">
        <v>5.1699565949024384</v>
      </c>
      <c r="R1893">
        <v>4.1918770440650572</v>
      </c>
      <c r="S1893">
        <v>5.9776985893296546</v>
      </c>
      <c r="T1893">
        <v>51213.310457858832</v>
      </c>
      <c r="U1893">
        <v>51213.397429485187</v>
      </c>
      <c r="V1893">
        <v>51178.080178934513</v>
      </c>
      <c r="W1893">
        <v>51248.669499958669</v>
      </c>
      <c r="X1893">
        <v>3351.5865956367211</v>
      </c>
      <c r="Y1893">
        <v>3363.6012844930128</v>
      </c>
      <c r="Z1893">
        <v>3259.991931852966</v>
      </c>
      <c r="AA1893">
        <v>3408.4900344536809</v>
      </c>
      <c r="AB1893">
        <v>517.83144444429206</v>
      </c>
      <c r="AC1893">
        <v>511.58463211974907</v>
      </c>
      <c r="AD1893">
        <v>450.74990646716412</v>
      </c>
      <c r="AE1893">
        <v>599.12475303313613</v>
      </c>
      <c r="AF1893">
        <v>67.400423063530695</v>
      </c>
      <c r="AG1893">
        <v>67.151554855525575</v>
      </c>
      <c r="AH1893">
        <v>66.280792481813947</v>
      </c>
      <c r="AI1893">
        <v>69.245156873496057</v>
      </c>
      <c r="AJ1893">
        <v>0.59987190019890579</v>
      </c>
      <c r="AK1893">
        <v>0.59987189159232335</v>
      </c>
      <c r="AL1893">
        <v>0.59986711315422525</v>
      </c>
      <c r="AM1893">
        <v>0.59987660729708103</v>
      </c>
      <c r="AN1893">
        <v>0.95281531296313393</v>
      </c>
      <c r="AO1893">
        <v>0.95281531296313349</v>
      </c>
      <c r="AP1893">
        <v>0.95281531296313349</v>
      </c>
      <c r="AQ1893">
        <v>0.95281531296313349</v>
      </c>
      <c r="AR1893">
        <v>15.996708158405839</v>
      </c>
      <c r="AS1893">
        <v>15.996708158405839</v>
      </c>
      <c r="AT1893">
        <v>15.996708158405839</v>
      </c>
      <c r="AU1893">
        <v>15.996708158405839</v>
      </c>
      <c r="AV1893" t="str">
        <f>VLOOKUP(Sheet1[[#This Row],[NPDES ID2]],Combined_Sheet__Major_Only___2[[NPDES ID2]:[ECHO BFR]],3,FALSE)</f>
        <v>IL</v>
      </c>
      <c r="AW1893" t="s">
        <v>41</v>
      </c>
      <c r="AX1893" t="str">
        <f>VLOOKUP(Sheet1[[#This Row],[NPDES ID2]],Combined_Sheet__Major_Only___2[[NPDES ID2]:[ECHO BFR]],27,FALSE)</f>
        <v>-</v>
      </c>
      <c r="AY1893" t="str">
        <f>VLOOKUP(Sheet1[[#This Row],[NPDES ID2]],Combined_Sheet__Major_Only___2[[NPDES ID2]:[ECHO BFR]],28,FALSE)</f>
        <v>-</v>
      </c>
      <c r="AZ1893" t="str">
        <f>VLOOKUP(Sheet1[[#This Row],[NPDES ID2]],Combined_Sheet__Major_Only___2[[NPDES ID2]:[ECHO BFR]],29,FALSE)</f>
        <v>preliminaryOps, thickening</v>
      </c>
      <c r="BA1893">
        <f>VLOOKUP(Sheet1[[#This Row],[NPDES ID2]],Combined_Sheet__Major_Only___2[[NPDES ID2]:[ECHO BFR]],17,FALSE)</f>
        <v>38.616700000000002</v>
      </c>
      <c r="BB1893">
        <f>VLOOKUP(Sheet1[[#This Row],[NPDES ID2]],Combined_Sheet__Major_Only___2[[NPDES ID2]:[ECHO BFR]],18,FALSE)</f>
        <v>-88.943799999999996</v>
      </c>
      <c r="BC1893" s="2" t="str">
        <f>IF(ISNUMBER(SEARCH("aerobic",$AW1893)),"aerobic","")</f>
        <v>aerobic</v>
      </c>
      <c r="BD1893" s="2" t="str">
        <f>IF(ISNUMBER(SEARCH("anaer",$AW1893)),"anaer","")</f>
        <v/>
      </c>
      <c r="BE1893" s="2" t="str">
        <f>IF(ISNUMBER(SEARCH("thickening",$AZ1893)),"thickening","")</f>
        <v>thickening</v>
      </c>
      <c r="BF1893" s="4" t="str">
        <f>IF(ISNUMBER(SEARCH("airDry",$AW1893)),"airDry","")</f>
        <v/>
      </c>
      <c r="BG1893" s="4" t="str">
        <f>IF(ISNUMBER(SEARCH("heatDry",$AY1893)),"heatDry","")</f>
        <v/>
      </c>
      <c r="BH1893" s="4" t="str">
        <f>IF(AND(ISNUMBER(SEARCH("aerobic",$AW1893)),ISNUMBER(SEARCH("anaer",$AW1893))),"Combined Aer and Anaer.","")</f>
        <v/>
      </c>
    </row>
    <row r="1894" spans="1:60" x14ac:dyDescent="0.25">
      <c r="A1894" s="5">
        <v>2325</v>
      </c>
      <c r="B1894" t="s">
        <v>10855</v>
      </c>
      <c r="C1894">
        <v>384.96</v>
      </c>
      <c r="D1894">
        <v>395.15479019639019</v>
      </c>
      <c r="E1894">
        <v>390.55910030200408</v>
      </c>
      <c r="F1894">
        <v>306.32209927510291</v>
      </c>
      <c r="G1894">
        <v>486.9642918452912</v>
      </c>
      <c r="H1894">
        <v>-111.2318905143606</v>
      </c>
      <c r="I1894">
        <v>-112.6052106992573</v>
      </c>
      <c r="J1894">
        <v>-131.9716171374892</v>
      </c>
      <c r="K1894">
        <v>-89.631544339936355</v>
      </c>
      <c r="L1894">
        <v>264.4341966821641</v>
      </c>
      <c r="M1894">
        <v>263.45385454820541</v>
      </c>
      <c r="N1894">
        <v>260.02534785613801</v>
      </c>
      <c r="O1894">
        <v>271.69905467661152</v>
      </c>
      <c r="P1894">
        <v>9.023769306142988</v>
      </c>
      <c r="Q1894">
        <v>9.1042561953253767</v>
      </c>
      <c r="R1894">
        <v>7.3836923173635816</v>
      </c>
      <c r="S1894">
        <v>10.52427618232964</v>
      </c>
      <c r="T1894">
        <v>51213.054447125964</v>
      </c>
      <c r="U1894">
        <v>51213.141418332627</v>
      </c>
      <c r="V1894">
        <v>51177.824338210863</v>
      </c>
      <c r="W1894">
        <v>51248.413318595223</v>
      </c>
      <c r="X1894">
        <v>3355.67278924025</v>
      </c>
      <c r="Y1894">
        <v>3367.7401857721052</v>
      </c>
      <c r="Z1894">
        <v>3263.636993837923</v>
      </c>
      <c r="AA1894">
        <v>3412.8579399511482</v>
      </c>
      <c r="AB1894">
        <v>519.07140561048311</v>
      </c>
      <c r="AC1894">
        <v>512.79865812323135</v>
      </c>
      <c r="AD1894">
        <v>451.75303043833441</v>
      </c>
      <c r="AE1894">
        <v>600.70174969536095</v>
      </c>
      <c r="AF1894">
        <v>67.318570426835535</v>
      </c>
      <c r="AG1894">
        <v>67.06911738905174</v>
      </c>
      <c r="AH1894">
        <v>66.196116790840136</v>
      </c>
      <c r="AI1894">
        <v>69.167876416849495</v>
      </c>
      <c r="AJ1894">
        <v>0.59887078579404385</v>
      </c>
      <c r="AK1894">
        <v>0.59887077061459271</v>
      </c>
      <c r="AL1894">
        <v>0.59886235469849847</v>
      </c>
      <c r="AM1894">
        <v>0.59887907614344738</v>
      </c>
      <c r="AN1894">
        <v>0.95281509305301082</v>
      </c>
      <c r="AO1894">
        <v>0.95281509305301082</v>
      </c>
      <c r="AP1894">
        <v>0.95281509305301082</v>
      </c>
      <c r="AQ1894">
        <v>0.95281509305301082</v>
      </c>
      <c r="AR1894">
        <v>15.965790024183921</v>
      </c>
      <c r="AS1894">
        <v>15.965790024183921</v>
      </c>
      <c r="AT1894">
        <v>15.965790024183921</v>
      </c>
      <c r="AU1894">
        <v>15.965790024183921</v>
      </c>
      <c r="AV1894" t="str">
        <f>VLOOKUP(Sheet1[[#This Row],[NPDES ID2]],Combined_Sheet__Major_Only___2[[NPDES ID2]:[ECHO BFR]],3,FALSE)</f>
        <v>MA</v>
      </c>
      <c r="AW1894" t="s">
        <v>41</v>
      </c>
      <c r="AX1894" t="str">
        <f>VLOOKUP(Sheet1[[#This Row],[NPDES ID2]],Combined_Sheet__Major_Only___2[[NPDES ID2]:[ECHO BFR]],27,FALSE)</f>
        <v>-</v>
      </c>
      <c r="AY1894" t="str">
        <f>VLOOKUP(Sheet1[[#This Row],[NPDES ID2]],Combined_Sheet__Major_Only___2[[NPDES ID2]:[ECHO BFR]],28,FALSE)</f>
        <v>-</v>
      </c>
      <c r="AZ1894" t="str">
        <f>VLOOKUP(Sheet1[[#This Row],[NPDES ID2]],Combined_Sheet__Major_Only___2[[NPDES ID2]:[ECHO BFR]],29,FALSE)</f>
        <v>thickening, preliminaryOps</v>
      </c>
      <c r="BA1894">
        <f>VLOOKUP(Sheet1[[#This Row],[NPDES ID2]],Combined_Sheet__Major_Only___2[[NPDES ID2]:[ECHO BFR]],17,FALSE)</f>
        <v>41.717500000000001</v>
      </c>
      <c r="BB1894">
        <f>VLOOKUP(Sheet1[[#This Row],[NPDES ID2]],Combined_Sheet__Major_Only___2[[NPDES ID2]:[ECHO BFR]],18,FALSE)</f>
        <v>-71.168888999999993</v>
      </c>
      <c r="BC1894" s="2" t="str">
        <f>IF(ISNUMBER(SEARCH("aerobic",$AW1894)),"aerobic","")</f>
        <v>aerobic</v>
      </c>
      <c r="BD1894" s="2" t="str">
        <f>IF(ISNUMBER(SEARCH("anaer",$AW1894)),"anaer","")</f>
        <v/>
      </c>
      <c r="BE1894" s="2" t="str">
        <f>IF(ISNUMBER(SEARCH("thickening",$AZ1894)),"thickening","")</f>
        <v>thickening</v>
      </c>
      <c r="BF1894" s="4" t="str">
        <f>IF(ISNUMBER(SEARCH("airDry",$AW1894)),"airDry","")</f>
        <v/>
      </c>
      <c r="BG1894" s="4" t="str">
        <f>IF(ISNUMBER(SEARCH("heatDry",$AY1894)),"heatDry","")</f>
        <v/>
      </c>
      <c r="BH1894" s="4" t="str">
        <f>IF(AND(ISNUMBER(SEARCH("aerobic",$AW1894)),ISNUMBER(SEARCH("anaer",$AW1894))),"Combined Aer and Anaer.","")</f>
        <v/>
      </c>
    </row>
    <row r="1895" spans="1:60" x14ac:dyDescent="0.25">
      <c r="A1895" s="5">
        <v>347</v>
      </c>
      <c r="B1895" t="s">
        <v>1758</v>
      </c>
      <c r="C1895">
        <v>984</v>
      </c>
      <c r="D1895">
        <v>355.35902464381883</v>
      </c>
      <c r="E1895">
        <v>348.96036226436252</v>
      </c>
      <c r="F1895">
        <v>302.33853117382688</v>
      </c>
      <c r="G1895">
        <v>419.29197713832048</v>
      </c>
      <c r="H1895">
        <v>-109.8877357067423</v>
      </c>
      <c r="I1895">
        <v>-111.2700489998341</v>
      </c>
      <c r="J1895">
        <v>-130.66993876633671</v>
      </c>
      <c r="K1895">
        <v>-88.28986953011696</v>
      </c>
      <c r="L1895">
        <v>682.85606293202613</v>
      </c>
      <c r="M1895">
        <v>680.40267320303019</v>
      </c>
      <c r="N1895">
        <v>671.8249272109241</v>
      </c>
      <c r="O1895">
        <v>701.03427244076249</v>
      </c>
      <c r="P1895">
        <v>23.05122804784158</v>
      </c>
      <c r="Q1895">
        <v>23.272740745816481</v>
      </c>
      <c r="R1895">
        <v>18.83574470251623</v>
      </c>
      <c r="S1895">
        <v>26.95681237396526</v>
      </c>
      <c r="T1895">
        <v>51203.422469480764</v>
      </c>
      <c r="U1895">
        <v>51203.509424897093</v>
      </c>
      <c r="V1895">
        <v>51168.198756879341</v>
      </c>
      <c r="W1895">
        <v>51238.774921258417</v>
      </c>
      <c r="X1895">
        <v>3320.9357527405391</v>
      </c>
      <c r="Y1895">
        <v>3332.5769355703451</v>
      </c>
      <c r="Z1895">
        <v>3232.574382490056</v>
      </c>
      <c r="AA1895">
        <v>3375.774223769462</v>
      </c>
      <c r="AB1895">
        <v>508.76984094825661</v>
      </c>
      <c r="AC1895">
        <v>502.71896583108258</v>
      </c>
      <c r="AD1895">
        <v>443.38008188851973</v>
      </c>
      <c r="AE1895">
        <v>587.67490453965388</v>
      </c>
      <c r="AF1895">
        <v>68.010702220334437</v>
      </c>
      <c r="AG1895">
        <v>67.766652206275722</v>
      </c>
      <c r="AH1895">
        <v>66.911858994494821</v>
      </c>
      <c r="AI1895">
        <v>69.820819527225098</v>
      </c>
      <c r="AJ1895">
        <v>0.60733680060235562</v>
      </c>
      <c r="AK1895">
        <v>0.60733676165756567</v>
      </c>
      <c r="AL1895">
        <v>0.60731527520819584</v>
      </c>
      <c r="AM1895">
        <v>0.60735796717861301</v>
      </c>
      <c r="AN1895">
        <v>0.95280681781111509</v>
      </c>
      <c r="AO1895">
        <v>0.9528068178111152</v>
      </c>
      <c r="AP1895">
        <v>0.9528068178111152</v>
      </c>
      <c r="AQ1895">
        <v>0.9528068178111152</v>
      </c>
      <c r="AR1895">
        <v>16.22575098445655</v>
      </c>
      <c r="AS1895">
        <v>16.22575098445655</v>
      </c>
      <c r="AT1895">
        <v>16.22575098445655</v>
      </c>
      <c r="AU1895">
        <v>16.22575098445655</v>
      </c>
      <c r="AV1895" t="str">
        <f>VLOOKUP(Sheet1[[#This Row],[NPDES ID2]],Combined_Sheet__Major_Only___2[[NPDES ID2]:[ECHO BFR]],3,FALSE)</f>
        <v>CA</v>
      </c>
      <c r="AW1895" t="s">
        <v>41</v>
      </c>
      <c r="AX1895" t="str">
        <f>VLOOKUP(Sheet1[[#This Row],[NPDES ID2]],Combined_Sheet__Major_Only___2[[NPDES ID2]:[ECHO BFR]],27,FALSE)</f>
        <v>methaneBioCaptureRecover</v>
      </c>
      <c r="AY1895" t="str">
        <f>VLOOKUP(Sheet1[[#This Row],[NPDES ID2]],Combined_Sheet__Major_Only___2[[NPDES ID2]:[ECHO BFR]],28,FALSE)</f>
        <v>-</v>
      </c>
      <c r="AZ1895" t="str">
        <f>VLOOKUP(Sheet1[[#This Row],[NPDES ID2]],Combined_Sheet__Major_Only___2[[NPDES ID2]:[ECHO BFR]],29,FALSE)</f>
        <v>thickening</v>
      </c>
      <c r="BA1895">
        <f>VLOOKUP(Sheet1[[#This Row],[NPDES ID2]],Combined_Sheet__Major_Only___2[[NPDES ID2]:[ECHO BFR]],17,FALSE)</f>
        <v>38.226827999999998</v>
      </c>
      <c r="BB1895">
        <f>VLOOKUP(Sheet1[[#This Row],[NPDES ID2]],Combined_Sheet__Major_Only___2[[NPDES ID2]:[ECHO BFR]],18,FALSE)</f>
        <v>-122.58682899999999</v>
      </c>
      <c r="BC1895" s="2" t="str">
        <f>IF(ISNUMBER(SEARCH("aerobic",$AW1895)),"aerobic","")</f>
        <v>aerobic</v>
      </c>
      <c r="BD1895" s="2" t="str">
        <f>IF(ISNUMBER(SEARCH("anaer",$AW1895)),"anaer","")</f>
        <v/>
      </c>
      <c r="BE1895" s="2" t="str">
        <f>IF(ISNUMBER(SEARCH("thickening",$AZ1895)),"thickening","")</f>
        <v>thickening</v>
      </c>
      <c r="BF1895" s="4" t="str">
        <f>IF(ISNUMBER(SEARCH("airDry",$AW1895)),"airDry","")</f>
        <v/>
      </c>
      <c r="BG1895" s="4" t="str">
        <f>IF(ISNUMBER(SEARCH("heatDry",$AY1895)),"heatDry","")</f>
        <v/>
      </c>
      <c r="BH1895" s="4" t="str">
        <f>IF(AND(ISNUMBER(SEARCH("aerobic",$AW1895)),ISNUMBER(SEARCH("anaer",$AW1895))),"Combined Aer and Anaer.","")</f>
        <v/>
      </c>
    </row>
    <row r="1896" spans="1:60" x14ac:dyDescent="0.25">
      <c r="A1896" s="5">
        <v>467</v>
      </c>
      <c r="B1896" t="s">
        <v>2330</v>
      </c>
      <c r="C1896">
        <v>455.625</v>
      </c>
      <c r="D1896">
        <v>372.16056056409099</v>
      </c>
      <c r="E1896">
        <v>368.21077297118012</v>
      </c>
      <c r="F1896">
        <v>296.32339224366052</v>
      </c>
      <c r="G1896">
        <v>455.06801265825828</v>
      </c>
      <c r="H1896">
        <v>-111.6848384855585</v>
      </c>
      <c r="I1896">
        <v>-113.0363410592371</v>
      </c>
      <c r="J1896">
        <v>-132.40602049443169</v>
      </c>
      <c r="K1896">
        <v>-90.056574480662235</v>
      </c>
      <c r="L1896">
        <v>311.75698341406201</v>
      </c>
      <c r="M1896">
        <v>310.58740221925848</v>
      </c>
      <c r="N1896">
        <v>306.49720853905069</v>
      </c>
      <c r="O1896">
        <v>320.42405529803273</v>
      </c>
      <c r="P1896">
        <v>10.68262017773761</v>
      </c>
      <c r="Q1896">
        <v>10.775086123407879</v>
      </c>
      <c r="R1896">
        <v>8.7456067554687422</v>
      </c>
      <c r="S1896">
        <v>12.446376648076569</v>
      </c>
      <c r="T1896">
        <v>51190.113818770842</v>
      </c>
      <c r="U1896">
        <v>51190.200752369419</v>
      </c>
      <c r="V1896">
        <v>51154.898944053813</v>
      </c>
      <c r="W1896">
        <v>51225.457400362517</v>
      </c>
      <c r="X1896">
        <v>3367.2898262586782</v>
      </c>
      <c r="Y1896">
        <v>3379.5181324884388</v>
      </c>
      <c r="Z1896">
        <v>3273.8759173985418</v>
      </c>
      <c r="AA1896">
        <v>3425.3564566145678</v>
      </c>
      <c r="AB1896">
        <v>522.82253097540433</v>
      </c>
      <c r="AC1896">
        <v>516.46663980249434</v>
      </c>
      <c r="AD1896">
        <v>454.77675981083848</v>
      </c>
      <c r="AE1896">
        <v>605.36616342162313</v>
      </c>
      <c r="AF1896">
        <v>67.056797641439488</v>
      </c>
      <c r="AG1896">
        <v>66.80536909267957</v>
      </c>
      <c r="AH1896">
        <v>65.925376544990897</v>
      </c>
      <c r="AI1896">
        <v>68.920845732141558</v>
      </c>
      <c r="AJ1896">
        <v>0.59566927301626793</v>
      </c>
      <c r="AK1896">
        <v>0.59566925503789681</v>
      </c>
      <c r="AL1896">
        <v>0.59565929345435598</v>
      </c>
      <c r="AM1896">
        <v>0.5956790860126272</v>
      </c>
      <c r="AN1896">
        <v>0.95279537900574029</v>
      </c>
      <c r="AO1896">
        <v>0.95279537900574029</v>
      </c>
      <c r="AP1896">
        <v>0.95279537900574029</v>
      </c>
      <c r="AQ1896">
        <v>0.95279537900574029</v>
      </c>
      <c r="AR1896">
        <v>15.86726084147924</v>
      </c>
      <c r="AS1896">
        <v>15.86726084147924</v>
      </c>
      <c r="AT1896">
        <v>15.86726084147924</v>
      </c>
      <c r="AU1896">
        <v>15.86726084147924</v>
      </c>
      <c r="AV1896" t="str">
        <f>VLOOKUP(Sheet1[[#This Row],[NPDES ID2]],Combined_Sheet__Major_Only___2[[NPDES ID2]:[ECHO BFR]],3,FALSE)</f>
        <v>IL</v>
      </c>
      <c r="AW1896" t="s">
        <v>41</v>
      </c>
      <c r="AX1896" t="str">
        <f>VLOOKUP(Sheet1[[#This Row],[NPDES ID2]],Combined_Sheet__Major_Only___2[[NPDES ID2]:[ECHO BFR]],27,FALSE)</f>
        <v>-</v>
      </c>
      <c r="AY1896" t="str">
        <f>VLOOKUP(Sheet1[[#This Row],[NPDES ID2]],Combined_Sheet__Major_Only___2[[NPDES ID2]:[ECHO BFR]],28,FALSE)</f>
        <v>-</v>
      </c>
      <c r="AZ1896" t="str">
        <f>VLOOKUP(Sheet1[[#This Row],[NPDES ID2]],Combined_Sheet__Major_Only___2[[NPDES ID2]:[ECHO BFR]],29,FALSE)</f>
        <v>preliminaryOps, thickening</v>
      </c>
      <c r="BA1896">
        <f>VLOOKUP(Sheet1[[#This Row],[NPDES ID2]],Combined_Sheet__Major_Only___2[[NPDES ID2]:[ECHO BFR]],17,FALSE)</f>
        <v>41.51764</v>
      </c>
      <c r="BB1896">
        <f>VLOOKUP(Sheet1[[#This Row],[NPDES ID2]],Combined_Sheet__Major_Only___2[[NPDES ID2]:[ECHO BFR]],18,FALSE)</f>
        <v>-87.849770000000007</v>
      </c>
      <c r="BC1896" s="2" t="str">
        <f>IF(ISNUMBER(SEARCH("aerobic",$AW1896)),"aerobic","")</f>
        <v>aerobic</v>
      </c>
      <c r="BD1896" s="2" t="str">
        <f>IF(ISNUMBER(SEARCH("anaer",$AW1896)),"anaer","")</f>
        <v/>
      </c>
      <c r="BE1896" s="2" t="str">
        <f>IF(ISNUMBER(SEARCH("thickening",$AZ1896)),"thickening","")</f>
        <v>thickening</v>
      </c>
      <c r="BF1896" s="4" t="str">
        <f>IF(ISNUMBER(SEARCH("airDry",$AW1896)),"airDry","")</f>
        <v/>
      </c>
      <c r="BG1896" s="4" t="str">
        <f>IF(ISNUMBER(SEARCH("heatDry",$AY1896)),"heatDry","")</f>
        <v/>
      </c>
      <c r="BH1896" s="4" t="str">
        <f>IF(AND(ISNUMBER(SEARCH("aerobic",$AW1896)),ISNUMBER(SEARCH("anaer",$AW1896))),"Combined Aer and Anaer.","")</f>
        <v/>
      </c>
    </row>
    <row r="1897" spans="1:60" x14ac:dyDescent="0.25">
      <c r="A1897" s="5">
        <v>1906</v>
      </c>
      <c r="B1897" t="s">
        <v>8998</v>
      </c>
      <c r="C1897">
        <v>3717</v>
      </c>
      <c r="D1897">
        <v>755.04173284365311</v>
      </c>
      <c r="E1897">
        <v>755.66752472017333</v>
      </c>
      <c r="F1897">
        <v>609.05576551445358</v>
      </c>
      <c r="G1897">
        <v>883.59838865073857</v>
      </c>
      <c r="H1897">
        <v>-104.2332924788781</v>
      </c>
      <c r="I1897">
        <v>-105.72442339919451</v>
      </c>
      <c r="J1897">
        <v>-125.2064045436647</v>
      </c>
      <c r="K1897">
        <v>-82.672385597969878</v>
      </c>
      <c r="L1897">
        <v>2696.5302242035032</v>
      </c>
      <c r="M1897">
        <v>2688.1495572548311</v>
      </c>
      <c r="N1897">
        <v>2658.8870194137171</v>
      </c>
      <c r="O1897">
        <v>2758.5821062872428</v>
      </c>
      <c r="P1897">
        <v>86.827505567082156</v>
      </c>
      <c r="Q1897">
        <v>88.073378476502583</v>
      </c>
      <c r="R1897">
        <v>70.510765959245745</v>
      </c>
      <c r="S1897">
        <v>102.50996102134251</v>
      </c>
      <c r="T1897">
        <v>51185.059491511158</v>
      </c>
      <c r="U1897">
        <v>51185.146416823838</v>
      </c>
      <c r="V1897">
        <v>51149.847973224532</v>
      </c>
      <c r="W1897">
        <v>51220.399704404997</v>
      </c>
      <c r="X1897">
        <v>3175.4486819087392</v>
      </c>
      <c r="Y1897">
        <v>3185.241846674357</v>
      </c>
      <c r="Z1897">
        <v>3102.0124968185792</v>
      </c>
      <c r="AA1897">
        <v>3220.7864818525541</v>
      </c>
      <c r="AB1897">
        <v>467.48169481430091</v>
      </c>
      <c r="AC1897">
        <v>462.27555163545458</v>
      </c>
      <c r="AD1897">
        <v>409.60109574448637</v>
      </c>
      <c r="AE1897">
        <v>535.91808402389199</v>
      </c>
      <c r="AF1897">
        <v>71.104817910280559</v>
      </c>
      <c r="AG1897">
        <v>70.884937452531219</v>
      </c>
      <c r="AH1897">
        <v>70.111575239871584</v>
      </c>
      <c r="AI1897">
        <v>72.739651131418114</v>
      </c>
      <c r="AJ1897">
        <v>0.64520291554992393</v>
      </c>
      <c r="AK1897">
        <v>0.64520276697320411</v>
      </c>
      <c r="AL1897">
        <v>0.64512243777246925</v>
      </c>
      <c r="AM1897">
        <v>0.64528205993572885</v>
      </c>
      <c r="AN1897">
        <v>0.95279103335084858</v>
      </c>
      <c r="AO1897">
        <v>0.95279103335084825</v>
      </c>
      <c r="AP1897">
        <v>0.95279103335084825</v>
      </c>
      <c r="AQ1897">
        <v>0.95279103335084825</v>
      </c>
      <c r="AR1897">
        <v>17.388470471190882</v>
      </c>
      <c r="AS1897">
        <v>17.388470471190882</v>
      </c>
      <c r="AT1897">
        <v>17.388470471190882</v>
      </c>
      <c r="AU1897">
        <v>17.388470471190882</v>
      </c>
      <c r="AV1897" t="str">
        <f>VLOOKUP(Sheet1[[#This Row],[NPDES ID2]],Combined_Sheet__Major_Only___2[[NPDES ID2]:[ECHO BFR]],3,FALSE)</f>
        <v>NY</v>
      </c>
      <c r="AW1897" t="s">
        <v>12185</v>
      </c>
      <c r="AX1897" t="str">
        <f>VLOOKUP(Sheet1[[#This Row],[NPDES ID2]],Combined_Sheet__Major_Only___2[[NPDES ID2]:[ECHO BFR]],27,FALSE)</f>
        <v>-</v>
      </c>
      <c r="AY1897" t="str">
        <f>VLOOKUP(Sheet1[[#This Row],[NPDES ID2]],Combined_Sheet__Major_Only___2[[NPDES ID2]:[ECHO BFR]],28,FALSE)</f>
        <v>-</v>
      </c>
      <c r="AZ1897" t="str">
        <f>VLOOKUP(Sheet1[[#This Row],[NPDES ID2]],Combined_Sheet__Major_Only___2[[NPDES ID2]:[ECHO BFR]],29,FALSE)</f>
        <v>preliminaryOps, thickening</v>
      </c>
      <c r="BA1897">
        <f>VLOOKUP(Sheet1[[#This Row],[NPDES ID2]],Combined_Sheet__Major_Only___2[[NPDES ID2]:[ECHO BFR]],17,FALSE)</f>
        <v>40.704166999999998</v>
      </c>
      <c r="BB1897">
        <f>VLOOKUP(Sheet1[[#This Row],[NPDES ID2]],Combined_Sheet__Major_Only___2[[NPDES ID2]:[ECHO BFR]],18,FALSE)</f>
        <v>-73.977221999999998</v>
      </c>
      <c r="BC1897" s="2" t="str">
        <f>IF(ISNUMBER(SEARCH("aerobic",$AW1897)),"aerobic","")</f>
        <v/>
      </c>
      <c r="BD1897" s="2" t="str">
        <f>IF(ISNUMBER(SEARCH("anaer",$AW1897)),"anaer","")</f>
        <v>anaer</v>
      </c>
      <c r="BE1897" s="2" t="str">
        <f>IF(ISNUMBER(SEARCH("thickening",$AZ1897)),"thickening","")</f>
        <v>thickening</v>
      </c>
      <c r="BF1897" s="3" t="str">
        <f>IF(ISNUMBER(SEARCH("airDry",$AW1897)),"airDry","")</f>
        <v/>
      </c>
      <c r="BG1897" s="3" t="str">
        <f>IF(ISNUMBER(SEARCH("heatDry",$AY1897)),"heatDry","")</f>
        <v/>
      </c>
      <c r="BH1897" s="3" t="str">
        <f>IF(AND(ISNUMBER(SEARCH("aerobic",$AW1897)),ISNUMBER(SEARCH("anaer",$AW1897))),"Combined Aer and Anaer.","")</f>
        <v/>
      </c>
    </row>
    <row r="1898" spans="1:60" x14ac:dyDescent="0.25">
      <c r="A1898" s="5">
        <v>1289</v>
      </c>
      <c r="B1898" t="s">
        <v>6141</v>
      </c>
      <c r="C1898">
        <v>187.1</v>
      </c>
      <c r="D1898">
        <v>615.09304511858102</v>
      </c>
      <c r="E1898">
        <v>611.58948396563233</v>
      </c>
      <c r="F1898">
        <v>446.9407684362792</v>
      </c>
      <c r="G1898">
        <v>781.06075619223373</v>
      </c>
      <c r="H1898">
        <v>-111.36478087669499</v>
      </c>
      <c r="I1898">
        <v>-112.7512490871529</v>
      </c>
      <c r="J1898">
        <v>-132.10267793211719</v>
      </c>
      <c r="K1898">
        <v>-89.778569822419854</v>
      </c>
      <c r="L1898">
        <v>128.42526347773119</v>
      </c>
      <c r="M1898">
        <v>127.9480792306192</v>
      </c>
      <c r="N1898">
        <v>126.279092451504</v>
      </c>
      <c r="O1898">
        <v>131.9616260134251</v>
      </c>
      <c r="P1898">
        <v>4.3860035119172096</v>
      </c>
      <c r="Q1898">
        <v>4.4249065565280556</v>
      </c>
      <c r="R1898">
        <v>3.5892010470994609</v>
      </c>
      <c r="S1898">
        <v>5.1142851546539703</v>
      </c>
      <c r="T1898">
        <v>51177.955006121927</v>
      </c>
      <c r="U1898">
        <v>51178.041919787764</v>
      </c>
      <c r="V1898">
        <v>51142.748205715572</v>
      </c>
      <c r="W1898">
        <v>51213.290483892131</v>
      </c>
      <c r="X1898">
        <v>3355.889078091413</v>
      </c>
      <c r="Y1898">
        <v>3367.9787191481369</v>
      </c>
      <c r="Z1898">
        <v>3263.6437207808322</v>
      </c>
      <c r="AA1898">
        <v>3413.2094276846501</v>
      </c>
      <c r="AB1898">
        <v>519.47317178544563</v>
      </c>
      <c r="AC1898">
        <v>513.18740023391058</v>
      </c>
      <c r="AD1898">
        <v>452.05951727292961</v>
      </c>
      <c r="AE1898">
        <v>601.23908349464341</v>
      </c>
      <c r="AF1898">
        <v>67.26761960917635</v>
      </c>
      <c r="AG1898">
        <v>67.01773375679997</v>
      </c>
      <c r="AH1898">
        <v>66.143448274872725</v>
      </c>
      <c r="AI1898">
        <v>69.119850356542855</v>
      </c>
      <c r="AJ1898">
        <v>0.59824762885446492</v>
      </c>
      <c r="AK1898">
        <v>0.59824762149139143</v>
      </c>
      <c r="AL1898">
        <v>0.59824353239134243</v>
      </c>
      <c r="AM1898">
        <v>0.59825165689895554</v>
      </c>
      <c r="AN1898">
        <v>0.95278492363964173</v>
      </c>
      <c r="AO1898">
        <v>0.95278492363964173</v>
      </c>
      <c r="AP1898">
        <v>0.95278492363964173</v>
      </c>
      <c r="AQ1898">
        <v>0.95278492363964173</v>
      </c>
      <c r="AR1898">
        <v>15.946770337380171</v>
      </c>
      <c r="AS1898">
        <v>15.94677033738016</v>
      </c>
      <c r="AT1898">
        <v>15.94677033738016</v>
      </c>
      <c r="AU1898">
        <v>15.94677033738016</v>
      </c>
      <c r="AV1898" t="str">
        <f>VLOOKUP(Sheet1[[#This Row],[NPDES ID2]],Combined_Sheet__Major_Only___2[[NPDES ID2]:[ECHO BFR]],3,FALSE)</f>
        <v>CO</v>
      </c>
      <c r="AW1898" t="s">
        <v>41</v>
      </c>
      <c r="AX1898" t="str">
        <f>VLOOKUP(Sheet1[[#This Row],[NPDES ID2]],Combined_Sheet__Major_Only___2[[NPDES ID2]:[ECHO BFR]],27,FALSE)</f>
        <v>-</v>
      </c>
      <c r="AY1898" t="str">
        <f>VLOOKUP(Sheet1[[#This Row],[NPDES ID2]],Combined_Sheet__Major_Only___2[[NPDES ID2]:[ECHO BFR]],28,FALSE)</f>
        <v>-</v>
      </c>
      <c r="AZ1898" t="str">
        <f>VLOOKUP(Sheet1[[#This Row],[NPDES ID2]],Combined_Sheet__Major_Only___2[[NPDES ID2]:[ECHO BFR]],29,FALSE)</f>
        <v>thickening</v>
      </c>
      <c r="BA1898">
        <f>VLOOKUP(Sheet1[[#This Row],[NPDES ID2]],Combined_Sheet__Major_Only___2[[NPDES ID2]:[ECHO BFR]],17,FALSE)</f>
        <v>37.948611</v>
      </c>
      <c r="BB1898">
        <f>VLOOKUP(Sheet1[[#This Row],[NPDES ID2]],Combined_Sheet__Major_Only___2[[NPDES ID2]:[ECHO BFR]],18,FALSE)</f>
        <v>-107.873333</v>
      </c>
      <c r="BC1898" s="2" t="str">
        <f>IF(ISNUMBER(SEARCH("aerobic",$AW1898)),"aerobic","")</f>
        <v>aerobic</v>
      </c>
      <c r="BD1898" s="2" t="str">
        <f>IF(ISNUMBER(SEARCH("anaer",$AW1898)),"anaer","")</f>
        <v/>
      </c>
      <c r="BE1898" s="2" t="str">
        <f>IF(ISNUMBER(SEARCH("thickening",$AZ1898)),"thickening","")</f>
        <v>thickening</v>
      </c>
      <c r="BF1898" s="4" t="str">
        <f>IF(ISNUMBER(SEARCH("airDry",$AW1898)),"airDry","")</f>
        <v/>
      </c>
      <c r="BG1898" s="4" t="str">
        <f>IF(ISNUMBER(SEARCH("heatDry",$AY1898)),"heatDry","")</f>
        <v/>
      </c>
      <c r="BH1898" s="4" t="str">
        <f>IF(AND(ISNUMBER(SEARCH("aerobic",$AW1898)),ISNUMBER(SEARCH("anaer",$AW1898))),"Combined Aer and Anaer.","")</f>
        <v/>
      </c>
    </row>
    <row r="1899" spans="1:60" x14ac:dyDescent="0.25">
      <c r="A1899" s="5">
        <v>821</v>
      </c>
      <c r="B1899" t="s">
        <v>4016</v>
      </c>
      <c r="C1899">
        <v>1164</v>
      </c>
      <c r="D1899">
        <v>377.43719044132069</v>
      </c>
      <c r="E1899">
        <v>374.3264328816403</v>
      </c>
      <c r="F1899">
        <v>320.97507648659013</v>
      </c>
      <c r="G1899">
        <v>443.10114669280932</v>
      </c>
      <c r="H1899">
        <v>-110.94348757069881</v>
      </c>
      <c r="I1899">
        <v>-112.3064462423456</v>
      </c>
      <c r="J1899">
        <v>-131.68149910663871</v>
      </c>
      <c r="K1899">
        <v>-89.27721402155106</v>
      </c>
      <c r="L1899">
        <v>800.36750751731267</v>
      </c>
      <c r="M1899">
        <v>797.40889715600861</v>
      </c>
      <c r="N1899">
        <v>787.06558158096504</v>
      </c>
      <c r="O1899">
        <v>822.28817210009606</v>
      </c>
      <c r="P1899">
        <v>27.28256928934368</v>
      </c>
      <c r="Q1899">
        <v>27.527649817949229</v>
      </c>
      <c r="R1899">
        <v>22.321023460260768</v>
      </c>
      <c r="S1899">
        <v>31.828541884998391</v>
      </c>
      <c r="T1899">
        <v>51177.223200759123</v>
      </c>
      <c r="U1899">
        <v>51177.310113225292</v>
      </c>
      <c r="V1899">
        <v>51142.016886323247</v>
      </c>
      <c r="W1899">
        <v>51212.558190782707</v>
      </c>
      <c r="X1899">
        <v>3349.967795140853</v>
      </c>
      <c r="Y1899">
        <v>3361.9894227384711</v>
      </c>
      <c r="Z1899">
        <v>3258.362057903335</v>
      </c>
      <c r="AA1899">
        <v>3406.8785517116021</v>
      </c>
      <c r="AB1899">
        <v>517.70924570520447</v>
      </c>
      <c r="AC1899">
        <v>511.46620975504698</v>
      </c>
      <c r="AD1899">
        <v>450.61855600013843</v>
      </c>
      <c r="AE1899">
        <v>599.02999684799238</v>
      </c>
      <c r="AF1899">
        <v>67.388076456690513</v>
      </c>
      <c r="AG1899">
        <v>67.139329880746317</v>
      </c>
      <c r="AH1899">
        <v>66.267899398644786</v>
      </c>
      <c r="AI1899">
        <v>69.233259603594377</v>
      </c>
      <c r="AJ1899">
        <v>0.59972090632372232</v>
      </c>
      <c r="AK1899">
        <v>0.59972086014522719</v>
      </c>
      <c r="AL1899">
        <v>0.59969542380758534</v>
      </c>
      <c r="AM1899">
        <v>0.59974596426193649</v>
      </c>
      <c r="AN1899">
        <v>0.95278429421225364</v>
      </c>
      <c r="AO1899">
        <v>0.95278429421225352</v>
      </c>
      <c r="AP1899">
        <v>0.95278429421225352</v>
      </c>
      <c r="AQ1899">
        <v>0.95278429421225352</v>
      </c>
      <c r="AR1899">
        <v>15.991356238322821</v>
      </c>
      <c r="AS1899">
        <v>15.991356238322821</v>
      </c>
      <c r="AT1899">
        <v>15.991356238322821</v>
      </c>
      <c r="AU1899">
        <v>15.991356238322821</v>
      </c>
      <c r="AV1899" t="str">
        <f>VLOOKUP(Sheet1[[#This Row],[NPDES ID2]],Combined_Sheet__Major_Only___2[[NPDES ID2]:[ECHO BFR]],3,FALSE)</f>
        <v>PA</v>
      </c>
      <c r="AW1899" t="s">
        <v>544</v>
      </c>
      <c r="AX1899" t="str">
        <f>VLOOKUP(Sheet1[[#This Row],[NPDES ID2]],Combined_Sheet__Major_Only___2[[NPDES ID2]:[ECHO BFR]],27,FALSE)</f>
        <v>tempSludgeStore</v>
      </c>
      <c r="AY1899" t="str">
        <f>VLOOKUP(Sheet1[[#This Row],[NPDES ID2]],Combined_Sheet__Major_Only___2[[NPDES ID2]:[ECHO BFR]],28,FALSE)</f>
        <v>-</v>
      </c>
      <c r="AZ1899" t="str">
        <f>VLOOKUP(Sheet1[[#This Row],[NPDES ID2]],Combined_Sheet__Major_Only___2[[NPDES ID2]:[ECHO BFR]],29,FALSE)</f>
        <v>thickening</v>
      </c>
      <c r="BA1899">
        <f>VLOOKUP(Sheet1[[#This Row],[NPDES ID2]],Combined_Sheet__Major_Only___2[[NPDES ID2]:[ECHO BFR]],17,FALSE)</f>
        <v>40.274250000000002</v>
      </c>
      <c r="BB1899">
        <f>VLOOKUP(Sheet1[[#This Row],[NPDES ID2]],Combined_Sheet__Major_Only___2[[NPDES ID2]:[ECHO BFR]],18,FALSE)</f>
        <v>-76.977113000000003</v>
      </c>
      <c r="BC1899" s="2" t="str">
        <f>IF(ISNUMBER(SEARCH("aerobic",$AW1899)),"aerobic","")</f>
        <v>aerobic</v>
      </c>
      <c r="BD1899" s="2" t="str">
        <f>IF(ISNUMBER(SEARCH("anaer",$AW1899)),"anaer","")</f>
        <v/>
      </c>
      <c r="BE1899" s="2" t="str">
        <f>IF(ISNUMBER(SEARCH("thickening",$AZ1899)),"thickening","")</f>
        <v>thickening</v>
      </c>
      <c r="BF1899" s="4" t="str">
        <f>IF(ISNUMBER(SEARCH("airDry",$AW1899)),"airDry","")</f>
        <v/>
      </c>
      <c r="BG1899" s="4" t="str">
        <f>IF(ISNUMBER(SEARCH("heatDry",$AY1899)),"heatDry","")</f>
        <v/>
      </c>
      <c r="BH1899" s="4" t="str">
        <f>IF(AND(ISNUMBER(SEARCH("aerobic",$AW1899)),ISNUMBER(SEARCH("anaer",$AW1899))),"Combined Aer and Anaer.","")</f>
        <v/>
      </c>
    </row>
    <row r="1900" spans="1:60" x14ac:dyDescent="0.25">
      <c r="A1900" s="5">
        <v>683</v>
      </c>
      <c r="B1900" t="s">
        <v>3376</v>
      </c>
      <c r="C1900">
        <v>24516</v>
      </c>
      <c r="D1900">
        <v>4503.6794669512601</v>
      </c>
      <c r="E1900">
        <v>4517.6937691895973</v>
      </c>
      <c r="F1900">
        <v>3596.1074048249629</v>
      </c>
      <c r="G1900">
        <v>5323.1741585409527</v>
      </c>
      <c r="H1900">
        <v>-102.81243437762519</v>
      </c>
      <c r="I1900">
        <v>-102.8655284435729</v>
      </c>
      <c r="J1900">
        <v>-123.3039632935585</v>
      </c>
      <c r="K1900">
        <v>-81.128762603967914</v>
      </c>
      <c r="L1900">
        <v>17361.820539021988</v>
      </c>
      <c r="M1900">
        <v>17303.076815146669</v>
      </c>
      <c r="N1900">
        <v>17099.944538749769</v>
      </c>
      <c r="O1900">
        <v>17794.511144691991</v>
      </c>
      <c r="P1900">
        <v>573.05253135393798</v>
      </c>
      <c r="Q1900">
        <v>579.88838887010684</v>
      </c>
      <c r="R1900">
        <v>466.99523183030271</v>
      </c>
      <c r="S1900">
        <v>674.38746626053535</v>
      </c>
      <c r="T1900">
        <v>51107.015176564062</v>
      </c>
      <c r="U1900">
        <v>51107.10197393359</v>
      </c>
      <c r="V1900">
        <v>51071.855485216744</v>
      </c>
      <c r="W1900">
        <v>51142.303373096292</v>
      </c>
      <c r="X1900">
        <v>3248.028883165478</v>
      </c>
      <c r="Y1900">
        <v>3258.7975011817498</v>
      </c>
      <c r="Z1900">
        <v>3166.924756421357</v>
      </c>
      <c r="AA1900">
        <v>3298.2916396993701</v>
      </c>
      <c r="AB1900">
        <v>488.82375992336853</v>
      </c>
      <c r="AC1900">
        <v>483.28078265469162</v>
      </c>
      <c r="AD1900">
        <v>426.83669892672202</v>
      </c>
      <c r="AE1900">
        <v>563.07640924422265</v>
      </c>
      <c r="AF1900">
        <v>69.467974173390459</v>
      </c>
      <c r="AG1900">
        <v>69.240352675725973</v>
      </c>
      <c r="AH1900">
        <v>68.415935664878859</v>
      </c>
      <c r="AI1900">
        <v>71.18975307979845</v>
      </c>
      <c r="AJ1900">
        <v>0.62516752734223513</v>
      </c>
      <c r="AK1900">
        <v>0.62516637887598625</v>
      </c>
      <c r="AL1900">
        <v>0.62463299743633405</v>
      </c>
      <c r="AM1900">
        <v>0.62569364319523013</v>
      </c>
      <c r="AN1900">
        <v>0.95272383000138161</v>
      </c>
      <c r="AO1900">
        <v>0.95272383000138194</v>
      </c>
      <c r="AP1900">
        <v>0.95272383000138194</v>
      </c>
      <c r="AQ1900">
        <v>0.95272383000138194</v>
      </c>
      <c r="AR1900">
        <v>16.756677066701091</v>
      </c>
      <c r="AS1900">
        <v>16.756677066701091</v>
      </c>
      <c r="AT1900">
        <v>16.756677066701091</v>
      </c>
      <c r="AU1900">
        <v>16.756677066701091</v>
      </c>
      <c r="AV1900" t="str">
        <f>VLOOKUP(Sheet1[[#This Row],[NPDES ID2]],Combined_Sheet__Major_Only___2[[NPDES ID2]:[ECHO BFR]],3,FALSE)</f>
        <v>TX</v>
      </c>
      <c r="AW1900" t="s">
        <v>12185</v>
      </c>
      <c r="AX1900" t="str">
        <f>VLOOKUP(Sheet1[[#This Row],[NPDES ID2]],Combined_Sheet__Major_Only___2[[NPDES ID2]:[ECHO BFR]],27,FALSE)</f>
        <v>-</v>
      </c>
      <c r="AY1900" t="str">
        <f>VLOOKUP(Sheet1[[#This Row],[NPDES ID2]],Combined_Sheet__Major_Only___2[[NPDES ID2]:[ECHO BFR]],28,FALSE)</f>
        <v>-</v>
      </c>
      <c r="AZ1900" t="str">
        <f>VLOOKUP(Sheet1[[#This Row],[NPDES ID2]],Combined_Sheet__Major_Only___2[[NPDES ID2]:[ECHO BFR]],29,FALSE)</f>
        <v>thickening</v>
      </c>
      <c r="BA1900">
        <f>VLOOKUP(Sheet1[[#This Row],[NPDES ID2]],Combined_Sheet__Major_Only___2[[NPDES ID2]:[ECHO BFR]],17,FALSE)</f>
        <v>32.641333000000003</v>
      </c>
      <c r="BB1900">
        <f>VLOOKUP(Sheet1[[#This Row],[NPDES ID2]],Combined_Sheet__Major_Only___2[[NPDES ID2]:[ECHO BFR]],18,FALSE)</f>
        <v>-96.646867</v>
      </c>
      <c r="BC1900" s="2" t="str">
        <f>IF(ISNUMBER(SEARCH("aerobic",$AW1900)),"aerobic","")</f>
        <v/>
      </c>
      <c r="BD1900" s="2" t="str">
        <f>IF(ISNUMBER(SEARCH("anaer",$AW1900)),"anaer","")</f>
        <v>anaer</v>
      </c>
      <c r="BE1900" s="2" t="str">
        <f>IF(ISNUMBER(SEARCH("thickening",$AZ1900)),"thickening","")</f>
        <v>thickening</v>
      </c>
      <c r="BF1900" s="4" t="str">
        <f>IF(ISNUMBER(SEARCH("airDry",$AW1900)),"airDry","")</f>
        <v/>
      </c>
      <c r="BG1900" s="4" t="str">
        <f>IF(ISNUMBER(SEARCH("heatDry",$AY1900)),"heatDry","")</f>
        <v/>
      </c>
      <c r="BH1900" s="4" t="str">
        <f>IF(AND(ISNUMBER(SEARCH("aerobic",$AW1900)),ISNUMBER(SEARCH("anaer",$AW1900))),"Combined Aer and Anaer.","")</f>
        <v/>
      </c>
    </row>
    <row r="1901" spans="1:60" x14ac:dyDescent="0.25">
      <c r="A1901" s="5">
        <v>1583</v>
      </c>
      <c r="B1901" t="s">
        <v>7444</v>
      </c>
      <c r="C1901">
        <v>82.65</v>
      </c>
      <c r="D1901">
        <v>1225.7450243887481</v>
      </c>
      <c r="E1901">
        <v>1211.822923645379</v>
      </c>
      <c r="F1901">
        <v>849.34644986617207</v>
      </c>
      <c r="G1901">
        <v>1594.9953897644541</v>
      </c>
      <c r="H1901">
        <v>-111.339654810746</v>
      </c>
      <c r="I1901">
        <v>-112.7362930331913</v>
      </c>
      <c r="J1901">
        <v>-132.08023837901331</v>
      </c>
      <c r="K1901">
        <v>-89.765224575989123</v>
      </c>
      <c r="L1901">
        <v>56.753476986768547</v>
      </c>
      <c r="M1901">
        <v>56.542860676331287</v>
      </c>
      <c r="N1901">
        <v>55.806179442655981</v>
      </c>
      <c r="O1901">
        <v>58.314372645394329</v>
      </c>
      <c r="P1901">
        <v>1.9374470765843059</v>
      </c>
      <c r="Q1901">
        <v>1.9546851011702151</v>
      </c>
      <c r="R1901">
        <v>1.5853869986071589</v>
      </c>
      <c r="S1901">
        <v>2.2593783348893002</v>
      </c>
      <c r="T1901">
        <v>51102.408803050668</v>
      </c>
      <c r="U1901">
        <v>51102.495592868669</v>
      </c>
      <c r="V1901">
        <v>51067.252170660817</v>
      </c>
      <c r="W1901">
        <v>51137.693929445239</v>
      </c>
      <c r="X1901">
        <v>3349.5995690038171</v>
      </c>
      <c r="Y1901">
        <v>3361.653919622458</v>
      </c>
      <c r="Z1901">
        <v>3257.6340499989151</v>
      </c>
      <c r="AA1901">
        <v>3406.7435549565912</v>
      </c>
      <c r="AB1901">
        <v>518.29996515739333</v>
      </c>
      <c r="AC1901">
        <v>512.03174772829482</v>
      </c>
      <c r="AD1901">
        <v>451.06406790406402</v>
      </c>
      <c r="AE1901">
        <v>599.84188887124515</v>
      </c>
      <c r="AF1901">
        <v>67.294124892322884</v>
      </c>
      <c r="AG1901">
        <v>67.044416867253176</v>
      </c>
      <c r="AH1901">
        <v>66.170874326270891</v>
      </c>
      <c r="AI1901">
        <v>69.14488834377886</v>
      </c>
      <c r="AJ1901">
        <v>0.59857179871142507</v>
      </c>
      <c r="AK1901">
        <v>0.59857179546435579</v>
      </c>
      <c r="AL1901">
        <v>0.59856999060484573</v>
      </c>
      <c r="AM1901">
        <v>0.5985735766113961</v>
      </c>
      <c r="AN1901">
        <v>0.95271985750894428</v>
      </c>
      <c r="AO1901">
        <v>0.95271985750894461</v>
      </c>
      <c r="AP1901">
        <v>0.95271985750894461</v>
      </c>
      <c r="AQ1901">
        <v>0.95271985750894461</v>
      </c>
      <c r="AR1901">
        <v>15.95681979687695</v>
      </c>
      <c r="AS1901">
        <v>15.95681979687695</v>
      </c>
      <c r="AT1901">
        <v>15.95681979687695</v>
      </c>
      <c r="AU1901">
        <v>15.95681979687695</v>
      </c>
      <c r="AV1901" t="str">
        <f>VLOOKUP(Sheet1[[#This Row],[NPDES ID2]],Combined_Sheet__Major_Only___2[[NPDES ID2]:[ECHO BFR]],3,FALSE)</f>
        <v>PA</v>
      </c>
      <c r="AW1901" t="s">
        <v>41</v>
      </c>
      <c r="AX1901" t="str">
        <f>VLOOKUP(Sheet1[[#This Row],[NPDES ID2]],Combined_Sheet__Major_Only___2[[NPDES ID2]:[ECHO BFR]],27,FALSE)</f>
        <v>-</v>
      </c>
      <c r="AY1901" t="str">
        <f>VLOOKUP(Sheet1[[#This Row],[NPDES ID2]],Combined_Sheet__Major_Only___2[[NPDES ID2]:[ECHO BFR]],28,FALSE)</f>
        <v>-</v>
      </c>
      <c r="AZ1901" t="str">
        <f>VLOOKUP(Sheet1[[#This Row],[NPDES ID2]],Combined_Sheet__Major_Only___2[[NPDES ID2]:[ECHO BFR]],29,FALSE)</f>
        <v>thickening</v>
      </c>
      <c r="BA1901">
        <f>VLOOKUP(Sheet1[[#This Row],[NPDES ID2]],Combined_Sheet__Major_Only___2[[NPDES ID2]:[ECHO BFR]],17,FALSE)</f>
        <v>40.276449999999997</v>
      </c>
      <c r="BB1901">
        <f>VLOOKUP(Sheet1[[#This Row],[NPDES ID2]],Combined_Sheet__Major_Only___2[[NPDES ID2]:[ECHO BFR]],18,FALSE)</f>
        <v>-80.137964999999994</v>
      </c>
      <c r="BC1901" s="2" t="str">
        <f>IF(ISNUMBER(SEARCH("aerobic",$AW1901)),"aerobic","")</f>
        <v>aerobic</v>
      </c>
      <c r="BD1901" s="2" t="str">
        <f>IF(ISNUMBER(SEARCH("anaer",$AW1901)),"anaer","")</f>
        <v/>
      </c>
      <c r="BE1901" s="2" t="str">
        <f>IF(ISNUMBER(SEARCH("thickening",$AZ1901)),"thickening","")</f>
        <v>thickening</v>
      </c>
      <c r="BF1901" s="4" t="str">
        <f>IF(ISNUMBER(SEARCH("airDry",$AW1901)),"airDry","")</f>
        <v/>
      </c>
      <c r="BG1901" s="4" t="str">
        <f>IF(ISNUMBER(SEARCH("heatDry",$AY1901)),"heatDry","")</f>
        <v/>
      </c>
      <c r="BH1901" s="4" t="str">
        <f>IF(AND(ISNUMBER(SEARCH("aerobic",$AW1901)),ISNUMBER(SEARCH("anaer",$AW1901))),"Combined Aer and Anaer.","")</f>
        <v/>
      </c>
    </row>
    <row r="1902" spans="1:60" x14ac:dyDescent="0.25">
      <c r="A1902" s="5">
        <v>807</v>
      </c>
      <c r="B1902" t="s">
        <v>3950</v>
      </c>
      <c r="C1902">
        <v>1311.72</v>
      </c>
      <c r="D1902">
        <v>384.99035942678591</v>
      </c>
      <c r="E1902">
        <v>383.2704046554453</v>
      </c>
      <c r="F1902">
        <v>324.69260319091131</v>
      </c>
      <c r="G1902">
        <v>447.77763300258908</v>
      </c>
      <c r="H1902">
        <v>-107.6392563356432</v>
      </c>
      <c r="I1902">
        <v>-108.9444875348145</v>
      </c>
      <c r="J1902">
        <v>-128.50590954249631</v>
      </c>
      <c r="K1902">
        <v>-86.11906352312819</v>
      </c>
      <c r="L1902">
        <v>927.37494508260977</v>
      </c>
      <c r="M1902">
        <v>924.23438383558346</v>
      </c>
      <c r="N1902">
        <v>913.25583302188841</v>
      </c>
      <c r="O1902">
        <v>950.64271605322642</v>
      </c>
      <c r="P1902">
        <v>30.693468222072639</v>
      </c>
      <c r="Q1902">
        <v>31.039424531402538</v>
      </c>
      <c r="R1902">
        <v>25.016381918542141</v>
      </c>
      <c r="S1902">
        <v>36.071652731599563</v>
      </c>
      <c r="T1902">
        <v>51093.355987116724</v>
      </c>
      <c r="U1902">
        <v>51093.442762093851</v>
      </c>
      <c r="V1902">
        <v>51058.205366436268</v>
      </c>
      <c r="W1902">
        <v>51128.635079829692</v>
      </c>
      <c r="X1902">
        <v>3252.6439661100371</v>
      </c>
      <c r="Y1902">
        <v>3263.4896648943341</v>
      </c>
      <c r="Z1902">
        <v>3170.8954034587368</v>
      </c>
      <c r="AA1902">
        <v>3303.2700793267668</v>
      </c>
      <c r="AB1902">
        <v>489.84435401991431</v>
      </c>
      <c r="AC1902">
        <v>484.17755253692519</v>
      </c>
      <c r="AD1902">
        <v>427.8963042496494</v>
      </c>
      <c r="AE1902">
        <v>563.94271880809561</v>
      </c>
      <c r="AF1902">
        <v>69.288703551161021</v>
      </c>
      <c r="AG1902">
        <v>69.054454205162585</v>
      </c>
      <c r="AH1902">
        <v>68.233570840835696</v>
      </c>
      <c r="AI1902">
        <v>71.026644833810707</v>
      </c>
      <c r="AJ1902">
        <v>0.62297331174503545</v>
      </c>
      <c r="AK1902">
        <v>0.62297325993199715</v>
      </c>
      <c r="AL1902">
        <v>0.62294474191277571</v>
      </c>
      <c r="AM1902">
        <v>0.62300140566890438</v>
      </c>
      <c r="AN1902">
        <v>0.95271204850154834</v>
      </c>
      <c r="AO1902">
        <v>0.95271204850154823</v>
      </c>
      <c r="AP1902">
        <v>0.95271204850154823</v>
      </c>
      <c r="AQ1902">
        <v>0.95271204850154823</v>
      </c>
      <c r="AR1902">
        <v>16.706478107880429</v>
      </c>
      <c r="AS1902">
        <v>16.706478107880439</v>
      </c>
      <c r="AT1902">
        <v>16.706478107880439</v>
      </c>
      <c r="AU1902">
        <v>16.706478107880439</v>
      </c>
      <c r="AV1902" t="str">
        <f>VLOOKUP(Sheet1[[#This Row],[NPDES ID2]],Combined_Sheet__Major_Only___2[[NPDES ID2]:[ECHO BFR]],3,FALSE)</f>
        <v>CA</v>
      </c>
      <c r="AW1902" t="s">
        <v>12185</v>
      </c>
      <c r="AX1902" t="str">
        <f>VLOOKUP(Sheet1[[#This Row],[NPDES ID2]],Combined_Sheet__Major_Only___2[[NPDES ID2]:[ECHO BFR]],27,FALSE)</f>
        <v>-</v>
      </c>
      <c r="AY1902" t="str">
        <f>VLOOKUP(Sheet1[[#This Row],[NPDES ID2]],Combined_Sheet__Major_Only___2[[NPDES ID2]:[ECHO BFR]],28,FALSE)</f>
        <v>-</v>
      </c>
      <c r="AZ1902" t="str">
        <f>VLOOKUP(Sheet1[[#This Row],[NPDES ID2]],Combined_Sheet__Major_Only___2[[NPDES ID2]:[ECHO BFR]],29,FALSE)</f>
        <v>thickening</v>
      </c>
      <c r="BA1902">
        <f>VLOOKUP(Sheet1[[#This Row],[NPDES ID2]],Combined_Sheet__Major_Only___2[[NPDES ID2]:[ECHO BFR]],17,FALSE)</f>
        <v>37.703425000000003</v>
      </c>
      <c r="BB1902">
        <f>VLOOKUP(Sheet1[[#This Row],[NPDES ID2]],Combined_Sheet__Major_Only___2[[NPDES ID2]:[ECHO BFR]],18,FALSE)</f>
        <v>-122.48594300000001</v>
      </c>
      <c r="BC1902" s="2" t="str">
        <f>IF(ISNUMBER(SEARCH("aerobic",$AW1902)),"aerobic","")</f>
        <v/>
      </c>
      <c r="BD1902" s="2" t="str">
        <f>IF(ISNUMBER(SEARCH("anaer",$AW1902)),"anaer","")</f>
        <v>anaer</v>
      </c>
      <c r="BE1902" s="2" t="str">
        <f>IF(ISNUMBER(SEARCH("thickening",$AZ1902)),"thickening","")</f>
        <v>thickening</v>
      </c>
      <c r="BF1902" s="4" t="str">
        <f>IF(ISNUMBER(SEARCH("airDry",$AW1902)),"airDry","")</f>
        <v/>
      </c>
      <c r="BG1902" s="4" t="str">
        <f>IF(ISNUMBER(SEARCH("heatDry",$AY1902)),"heatDry","")</f>
        <v/>
      </c>
      <c r="BH1902" s="4" t="str">
        <f>IF(AND(ISNUMBER(SEARCH("aerobic",$AW1902)),ISNUMBER(SEARCH("anaer",$AW1902))),"Combined Aer and Anaer.","")</f>
        <v/>
      </c>
    </row>
    <row r="1903" spans="1:60" x14ac:dyDescent="0.25">
      <c r="A1903" s="5">
        <v>2576</v>
      </c>
      <c r="B1903" t="s">
        <v>11939</v>
      </c>
      <c r="C1903">
        <v>97.29</v>
      </c>
      <c r="D1903">
        <v>1039.6390634200229</v>
      </c>
      <c r="E1903">
        <v>1028.655916632599</v>
      </c>
      <c r="F1903">
        <v>726.24332363452675</v>
      </c>
      <c r="G1903">
        <v>1349.1381768791359</v>
      </c>
      <c r="H1903">
        <v>-109.1939999160042</v>
      </c>
      <c r="I1903">
        <v>-110.56836244215449</v>
      </c>
      <c r="J1903">
        <v>-130.01744749818349</v>
      </c>
      <c r="K1903">
        <v>-87.715866028250318</v>
      </c>
      <c r="L1903">
        <v>68.019304551088652</v>
      </c>
      <c r="M1903">
        <v>67.780610986349302</v>
      </c>
      <c r="N1903">
        <v>66.945728805260245</v>
      </c>
      <c r="O1903">
        <v>69.788276318184785</v>
      </c>
      <c r="P1903">
        <v>2.2781890814952832</v>
      </c>
      <c r="Q1903">
        <v>2.3012513157930452</v>
      </c>
      <c r="R1903">
        <v>1.8596706690380429</v>
      </c>
      <c r="S1903">
        <v>2.6693160616686158</v>
      </c>
      <c r="T1903">
        <v>50991.331818135986</v>
      </c>
      <c r="U1903">
        <v>50991.418425858217</v>
      </c>
      <c r="V1903">
        <v>50956.2489487122</v>
      </c>
      <c r="W1903">
        <v>51026.542911968187</v>
      </c>
      <c r="X1903">
        <v>3282.646914388893</v>
      </c>
      <c r="Y1903">
        <v>3293.930177819997</v>
      </c>
      <c r="Z1903">
        <v>3197.2437214771671</v>
      </c>
      <c r="AA1903">
        <v>3335.6054406156782</v>
      </c>
      <c r="AB1903">
        <v>499.41715063530239</v>
      </c>
      <c r="AC1903">
        <v>493.53914311620088</v>
      </c>
      <c r="AD1903">
        <v>435.65870752687619</v>
      </c>
      <c r="AE1903">
        <v>576.07415997874693</v>
      </c>
      <c r="AF1903">
        <v>68.515957095673627</v>
      </c>
      <c r="AG1903">
        <v>68.275550287206897</v>
      </c>
      <c r="AH1903">
        <v>67.434525721605212</v>
      </c>
      <c r="AI1903">
        <v>70.297807407433382</v>
      </c>
      <c r="AJ1903">
        <v>0.61351798803129187</v>
      </c>
      <c r="AK1903">
        <v>0.61351798422178927</v>
      </c>
      <c r="AL1903">
        <v>0.6135158669510522</v>
      </c>
      <c r="AM1903">
        <v>0.61352007367736749</v>
      </c>
      <c r="AN1903">
        <v>0.95262386322583081</v>
      </c>
      <c r="AO1903">
        <v>0.95262386322583104</v>
      </c>
      <c r="AP1903">
        <v>0.95262386322583104</v>
      </c>
      <c r="AQ1903">
        <v>0.95262386322583104</v>
      </c>
      <c r="AR1903">
        <v>16.416543221409061</v>
      </c>
      <c r="AS1903">
        <v>16.416543221409071</v>
      </c>
      <c r="AT1903">
        <v>16.416543221409071</v>
      </c>
      <c r="AU1903">
        <v>16.416543221409071</v>
      </c>
      <c r="AV1903" t="str">
        <f>VLOOKUP(Sheet1[[#This Row],[NPDES ID2]],Combined_Sheet__Major_Only___2[[NPDES ID2]:[ECHO BFR]],3,FALSE)</f>
        <v>IA</v>
      </c>
      <c r="AW1903" t="s">
        <v>12185</v>
      </c>
      <c r="AX1903" t="str">
        <f>VLOOKUP(Sheet1[[#This Row],[NPDES ID2]],Combined_Sheet__Major_Only___2[[NPDES ID2]:[ECHO BFR]],27,FALSE)</f>
        <v>methaneBioCaptureRecover</v>
      </c>
      <c r="AY1903" t="str">
        <f>VLOOKUP(Sheet1[[#This Row],[NPDES ID2]],Combined_Sheet__Major_Only___2[[NPDES ID2]:[ECHO BFR]],28,FALSE)</f>
        <v>-</v>
      </c>
      <c r="AZ1903" t="str">
        <f>VLOOKUP(Sheet1[[#This Row],[NPDES ID2]],Combined_Sheet__Major_Only___2[[NPDES ID2]:[ECHO BFR]],29,FALSE)</f>
        <v>thickening, preliminaryOps</v>
      </c>
      <c r="BA1903">
        <f>VLOOKUP(Sheet1[[#This Row],[NPDES ID2]],Combined_Sheet__Major_Only___2[[NPDES ID2]:[ECHO BFR]],17,FALSE)</f>
        <v>41.374586000000001</v>
      </c>
      <c r="BB1903">
        <f>VLOOKUP(Sheet1[[#This Row],[NPDES ID2]],Combined_Sheet__Major_Only___2[[NPDES ID2]:[ECHO BFR]],18,FALSE)</f>
        <v>-92.917811999999998</v>
      </c>
      <c r="BC1903" s="2" t="str">
        <f>IF(ISNUMBER(SEARCH("aerobic",$AW1903)),"aerobic","")</f>
        <v/>
      </c>
      <c r="BD1903" s="2" t="str">
        <f>IF(ISNUMBER(SEARCH("anaer",$AW1903)),"anaer","")</f>
        <v>anaer</v>
      </c>
      <c r="BE1903" s="2" t="str">
        <f>IF(ISNUMBER(SEARCH("thickening",$AZ1903)),"thickening","")</f>
        <v>thickening</v>
      </c>
      <c r="BF1903" s="3" t="str">
        <f>IF(ISNUMBER(SEARCH("airDry",$AW1903)),"airDry","")</f>
        <v/>
      </c>
      <c r="BG1903" s="3" t="str">
        <f>IF(ISNUMBER(SEARCH("heatDry",$AY1903)),"heatDry","")</f>
        <v/>
      </c>
      <c r="BH1903" s="3" t="str">
        <f>IF(AND(ISNUMBER(SEARCH("aerobic",$AW1903)),ISNUMBER(SEARCH("anaer",$AW1903))),"Combined Aer and Anaer.","")</f>
        <v/>
      </c>
    </row>
    <row r="1904" spans="1:60" x14ac:dyDescent="0.25">
      <c r="A1904" s="5">
        <v>1514</v>
      </c>
      <c r="B1904" t="s">
        <v>7130</v>
      </c>
      <c r="C1904">
        <v>103</v>
      </c>
      <c r="D1904">
        <v>994.56994258694476</v>
      </c>
      <c r="E1904">
        <v>984.06480731057877</v>
      </c>
      <c r="F1904">
        <v>696.98054361472248</v>
      </c>
      <c r="G1904">
        <v>1288.863137582106</v>
      </c>
      <c r="H1904">
        <v>-109.92067823412449</v>
      </c>
      <c r="I1904">
        <v>-111.32523206991119</v>
      </c>
      <c r="J1904">
        <v>-130.715669428192</v>
      </c>
      <c r="K1904">
        <v>-88.408615133620188</v>
      </c>
      <c r="L1904">
        <v>71.570024906621057</v>
      </c>
      <c r="M1904">
        <v>71.313962850416431</v>
      </c>
      <c r="N1904">
        <v>70.418332791126744</v>
      </c>
      <c r="O1904">
        <v>73.467713100877916</v>
      </c>
      <c r="P1904">
        <v>2.4127871650260202</v>
      </c>
      <c r="Q1904">
        <v>2.4361963091252781</v>
      </c>
      <c r="R1904">
        <v>1.971196772839519</v>
      </c>
      <c r="S1904">
        <v>2.822442161566209</v>
      </c>
      <c r="T1904">
        <v>50931.205630314587</v>
      </c>
      <c r="U1904">
        <v>50931.292139468023</v>
      </c>
      <c r="V1904">
        <v>50896.162688927689</v>
      </c>
      <c r="W1904">
        <v>50966.376650176877</v>
      </c>
      <c r="X1904">
        <v>3299.0198359108658</v>
      </c>
      <c r="Y1904">
        <v>3310.5409399739428</v>
      </c>
      <c r="Z1904">
        <v>3211.5767698567638</v>
      </c>
      <c r="AA1904">
        <v>3353.2812026032138</v>
      </c>
      <c r="AB1904">
        <v>504.78581608147482</v>
      </c>
      <c r="AC1904">
        <v>498.7899914405869</v>
      </c>
      <c r="AD1904">
        <v>439.99254773644191</v>
      </c>
      <c r="AE1904">
        <v>582.91604230011387</v>
      </c>
      <c r="AF1904">
        <v>68.096031362682453</v>
      </c>
      <c r="AG1904">
        <v>67.852429929282437</v>
      </c>
      <c r="AH1904">
        <v>67.000224344376733</v>
      </c>
      <c r="AI1904">
        <v>69.901565983362488</v>
      </c>
      <c r="AJ1904">
        <v>0.60838062747759336</v>
      </c>
      <c r="AK1904">
        <v>0.60838062344303423</v>
      </c>
      <c r="AL1904">
        <v>0.6083783812103517</v>
      </c>
      <c r="AM1904">
        <v>0.60838283621992983</v>
      </c>
      <c r="AN1904">
        <v>0.95257173854788979</v>
      </c>
      <c r="AO1904">
        <v>0.95257173854788968</v>
      </c>
      <c r="AP1904">
        <v>0.95257173854788968</v>
      </c>
      <c r="AQ1904">
        <v>0.95257173854788968</v>
      </c>
      <c r="AR1904">
        <v>16.258517395490539</v>
      </c>
      <c r="AS1904">
        <v>16.258517395490529</v>
      </c>
      <c r="AT1904">
        <v>16.258517395490529</v>
      </c>
      <c r="AU1904">
        <v>16.258517395490529</v>
      </c>
      <c r="AV1904" t="str">
        <f>VLOOKUP(Sheet1[[#This Row],[NPDES ID2]],Combined_Sheet__Major_Only___2[[NPDES ID2]:[ECHO BFR]],3,FALSE)</f>
        <v>GA</v>
      </c>
      <c r="AW1904" t="s">
        <v>41</v>
      </c>
      <c r="AX1904" t="str">
        <f>VLOOKUP(Sheet1[[#This Row],[NPDES ID2]],Combined_Sheet__Major_Only___2[[NPDES ID2]:[ECHO BFR]],27,FALSE)</f>
        <v>-</v>
      </c>
      <c r="AY1904" t="str">
        <f>VLOOKUP(Sheet1[[#This Row],[NPDES ID2]],Combined_Sheet__Major_Only___2[[NPDES ID2]:[ECHO BFR]],28,FALSE)</f>
        <v>-</v>
      </c>
      <c r="AZ1904" t="str">
        <f>VLOOKUP(Sheet1[[#This Row],[NPDES ID2]],Combined_Sheet__Major_Only___2[[NPDES ID2]:[ECHO BFR]],29,FALSE)</f>
        <v>thickening</v>
      </c>
      <c r="BA1904">
        <f>VLOOKUP(Sheet1[[#This Row],[NPDES ID2]],Combined_Sheet__Major_Only___2[[NPDES ID2]:[ECHO BFR]],17,FALSE)</f>
        <v>34.373874000000001</v>
      </c>
      <c r="BB1904">
        <f>VLOOKUP(Sheet1[[#This Row],[NPDES ID2]],Combined_Sheet__Major_Only___2[[NPDES ID2]:[ECHO BFR]],18,FALSE)</f>
        <v>-84.942255000000003</v>
      </c>
      <c r="BC1904" s="2" t="str">
        <f>IF(ISNUMBER(SEARCH("aerobic",$AW1904)),"aerobic","")</f>
        <v>aerobic</v>
      </c>
      <c r="BD1904" s="2" t="str">
        <f>IF(ISNUMBER(SEARCH("anaer",$AW1904)),"anaer","")</f>
        <v/>
      </c>
      <c r="BE1904" s="2" t="str">
        <f>IF(ISNUMBER(SEARCH("thickening",$AZ1904)),"thickening","")</f>
        <v>thickening</v>
      </c>
      <c r="BF1904" s="3" t="str">
        <f>IF(ISNUMBER(SEARCH("airDry",$AW1904)),"airDry","")</f>
        <v/>
      </c>
      <c r="BG1904" s="3" t="str">
        <f>IF(ISNUMBER(SEARCH("heatDry",$AY1904)),"heatDry","")</f>
        <v/>
      </c>
      <c r="BH1904" s="3" t="str">
        <f>IF(AND(ISNUMBER(SEARCH("aerobic",$AW1904)),ISNUMBER(SEARCH("anaer",$AW1904))),"Combined Aer and Anaer.","")</f>
        <v/>
      </c>
    </row>
    <row r="1905" spans="1:60" x14ac:dyDescent="0.25">
      <c r="A1905" s="5">
        <v>1046</v>
      </c>
      <c r="B1905" t="s">
        <v>5053</v>
      </c>
      <c r="C1905">
        <v>400</v>
      </c>
      <c r="D1905">
        <v>372.19024165401117</v>
      </c>
      <c r="E1905">
        <v>367.68757779845743</v>
      </c>
      <c r="F1905">
        <v>290.58073887248497</v>
      </c>
      <c r="G1905">
        <v>457.762288520033</v>
      </c>
      <c r="H1905">
        <v>-106.1006613627674</v>
      </c>
      <c r="I1905">
        <v>-107.5089636250908</v>
      </c>
      <c r="J1905">
        <v>-127.0430624521691</v>
      </c>
      <c r="K1905">
        <v>-84.740275672176523</v>
      </c>
      <c r="L1905">
        <v>287.0337316254961</v>
      </c>
      <c r="M1905">
        <v>286.10847444769081</v>
      </c>
      <c r="N1905">
        <v>282.87265284583248</v>
      </c>
      <c r="O1905">
        <v>293.89033623871518</v>
      </c>
      <c r="P1905">
        <v>9.3514953213007121</v>
      </c>
      <c r="Q1905">
        <v>9.47299725257262</v>
      </c>
      <c r="R1905">
        <v>7.6059013362265553</v>
      </c>
      <c r="S1905">
        <v>11.032144469346941</v>
      </c>
      <c r="T1905">
        <v>50901.781938254193</v>
      </c>
      <c r="U1905">
        <v>50901.868399171442</v>
      </c>
      <c r="V1905">
        <v>50866.758536277732</v>
      </c>
      <c r="W1905">
        <v>50936.933347291437</v>
      </c>
      <c r="X1905">
        <v>3192.5631560032489</v>
      </c>
      <c r="Y1905">
        <v>3202.746678420383</v>
      </c>
      <c r="Z1905">
        <v>3116.0277301145579</v>
      </c>
      <c r="AA1905">
        <v>3239.8789648229022</v>
      </c>
      <c r="AB1905">
        <v>474.43809340706741</v>
      </c>
      <c r="AC1905">
        <v>469.06073588470349</v>
      </c>
      <c r="AD1905">
        <v>415.19829372472628</v>
      </c>
      <c r="AE1905">
        <v>544.80615296988753</v>
      </c>
      <c r="AF1905">
        <v>70.324329481091269</v>
      </c>
      <c r="AG1905">
        <v>70.097757881767649</v>
      </c>
      <c r="AH1905">
        <v>69.304781859309642</v>
      </c>
      <c r="AI1905">
        <v>72.004070276061086</v>
      </c>
      <c r="AJ1905">
        <v>0.63564825325297625</v>
      </c>
      <c r="AK1905">
        <v>0.63564823766074219</v>
      </c>
      <c r="AL1905">
        <v>0.63563959198598219</v>
      </c>
      <c r="AM1905">
        <v>0.63565676992698084</v>
      </c>
      <c r="AN1905">
        <v>0.95254618869891716</v>
      </c>
      <c r="AO1905">
        <v>0.95254618869891694</v>
      </c>
      <c r="AP1905">
        <v>0.95254618869891694</v>
      </c>
      <c r="AQ1905">
        <v>0.95254618869891694</v>
      </c>
      <c r="AR1905">
        <v>17.097030823963632</v>
      </c>
      <c r="AS1905">
        <v>17.097030823963639</v>
      </c>
      <c r="AT1905">
        <v>17.097030823963639</v>
      </c>
      <c r="AU1905">
        <v>17.097030823963639</v>
      </c>
      <c r="AV1905" t="str">
        <f>VLOOKUP(Sheet1[[#This Row],[NPDES ID2]],Combined_Sheet__Major_Only___2[[NPDES ID2]:[ECHO BFR]],3,FALSE)</f>
        <v>IL</v>
      </c>
      <c r="AW1905" t="s">
        <v>12185</v>
      </c>
      <c r="AX1905" t="str">
        <f>VLOOKUP(Sheet1[[#This Row],[NPDES ID2]],Combined_Sheet__Major_Only___2[[NPDES ID2]:[ECHO BFR]],27,FALSE)</f>
        <v>tempSludgeStore</v>
      </c>
      <c r="AY1905" t="str">
        <f>VLOOKUP(Sheet1[[#This Row],[NPDES ID2]],Combined_Sheet__Major_Only___2[[NPDES ID2]:[ECHO BFR]],28,FALSE)</f>
        <v>-</v>
      </c>
      <c r="AZ1905" t="str">
        <f>VLOOKUP(Sheet1[[#This Row],[NPDES ID2]],Combined_Sheet__Major_Only___2[[NPDES ID2]:[ECHO BFR]],29,FALSE)</f>
        <v>thickening</v>
      </c>
      <c r="BA1905">
        <f>VLOOKUP(Sheet1[[#This Row],[NPDES ID2]],Combined_Sheet__Major_Only___2[[NPDES ID2]:[ECHO BFR]],17,FALSE)</f>
        <v>42.257649999999998</v>
      </c>
      <c r="BB1905">
        <f>VLOOKUP(Sheet1[[#This Row],[NPDES ID2]],Combined_Sheet__Major_Only___2[[NPDES ID2]:[ECHO BFR]],18,FALSE)</f>
        <v>-87.945610000000002</v>
      </c>
      <c r="BC1905" s="2" t="str">
        <f>IF(ISNUMBER(SEARCH("aerobic",$AW1905)),"aerobic","")</f>
        <v/>
      </c>
      <c r="BD1905" s="2" t="str">
        <f>IF(ISNUMBER(SEARCH("anaer",$AW1905)),"anaer","")</f>
        <v>anaer</v>
      </c>
      <c r="BE1905" s="2" t="str">
        <f>IF(ISNUMBER(SEARCH("thickening",$AZ1905)),"thickening","")</f>
        <v>thickening</v>
      </c>
      <c r="BF1905" s="3" t="str">
        <f>IF(ISNUMBER(SEARCH("airDry",$AW1905)),"airDry","")</f>
        <v/>
      </c>
      <c r="BG1905" s="3" t="str">
        <f>IF(ISNUMBER(SEARCH("heatDry",$AY1905)),"heatDry","")</f>
        <v/>
      </c>
      <c r="BH1905" s="3" t="str">
        <f>IF(AND(ISNUMBER(SEARCH("aerobic",$AW1905)),ISNUMBER(SEARCH("anaer",$AW1905))),"Combined Aer and Anaer.","")</f>
        <v/>
      </c>
    </row>
    <row r="1906" spans="1:60" x14ac:dyDescent="0.25">
      <c r="A1906" s="5">
        <v>1560</v>
      </c>
      <c r="B1906" t="s">
        <v>7339</v>
      </c>
      <c r="C1906">
        <v>89.4</v>
      </c>
      <c r="D1906">
        <v>1129.340245843309</v>
      </c>
      <c r="E1906">
        <v>1117.1099560945979</v>
      </c>
      <c r="F1906">
        <v>785.47529888680879</v>
      </c>
      <c r="G1906">
        <v>1467.81293640688</v>
      </c>
      <c r="H1906">
        <v>-110.0358490962273</v>
      </c>
      <c r="I1906">
        <v>-111.4457123550221</v>
      </c>
      <c r="J1906">
        <v>-130.8265817305552</v>
      </c>
      <c r="K1906">
        <v>-88.519865594240557</v>
      </c>
      <c r="L1906">
        <v>62.061305120178247</v>
      </c>
      <c r="M1906">
        <v>61.838607090446942</v>
      </c>
      <c r="N1906">
        <v>61.059669703995368</v>
      </c>
      <c r="O1906">
        <v>63.711736515862171</v>
      </c>
      <c r="P1906">
        <v>2.0943250302295882</v>
      </c>
      <c r="Q1906">
        <v>2.1145094151824271</v>
      </c>
      <c r="R1906">
        <v>1.711239678612793</v>
      </c>
      <c r="S1906">
        <v>2.4492995970444702</v>
      </c>
      <c r="T1906">
        <v>50891.313024874224</v>
      </c>
      <c r="U1906">
        <v>50891.399468629083</v>
      </c>
      <c r="V1906">
        <v>50856.296574995918</v>
      </c>
      <c r="W1906">
        <v>50926.457456404081</v>
      </c>
      <c r="X1906">
        <v>3299.557265567998</v>
      </c>
      <c r="Y1906">
        <v>3311.108171264666</v>
      </c>
      <c r="Z1906">
        <v>3211.850885433942</v>
      </c>
      <c r="AA1906">
        <v>3353.9878527523178</v>
      </c>
      <c r="AB1906">
        <v>505.31479606619251</v>
      </c>
      <c r="AC1906">
        <v>499.30410696842267</v>
      </c>
      <c r="AD1906">
        <v>440.39950318222691</v>
      </c>
      <c r="AE1906">
        <v>583.62760660147353</v>
      </c>
      <c r="AF1906">
        <v>68.031650916426543</v>
      </c>
      <c r="AG1906">
        <v>67.787556440828396</v>
      </c>
      <c r="AH1906">
        <v>66.933641953799651</v>
      </c>
      <c r="AI1906">
        <v>69.840820199387622</v>
      </c>
      <c r="AJ1906">
        <v>0.60759305141563535</v>
      </c>
      <c r="AK1906">
        <v>0.60759304791518876</v>
      </c>
      <c r="AL1906">
        <v>0.6075911023017142</v>
      </c>
      <c r="AM1906">
        <v>0.60759496796766277</v>
      </c>
      <c r="AN1906">
        <v>0.9525370914533039</v>
      </c>
      <c r="AO1906">
        <v>0.9525370914533039</v>
      </c>
      <c r="AP1906">
        <v>0.9525370914533039</v>
      </c>
      <c r="AQ1906">
        <v>0.9525370914533039</v>
      </c>
      <c r="AR1906">
        <v>16.2343022755398</v>
      </c>
      <c r="AS1906">
        <v>16.2343022755398</v>
      </c>
      <c r="AT1906">
        <v>16.2343022755398</v>
      </c>
      <c r="AU1906">
        <v>16.2343022755398</v>
      </c>
      <c r="AV1906" t="str">
        <f>VLOOKUP(Sheet1[[#This Row],[NPDES ID2]],Combined_Sheet__Major_Only___2[[NPDES ID2]:[ECHO BFR]],3,FALSE)</f>
        <v>WA</v>
      </c>
      <c r="AW1906" t="s">
        <v>41</v>
      </c>
      <c r="AX1906" t="str">
        <f>VLOOKUP(Sheet1[[#This Row],[NPDES ID2]],Combined_Sheet__Major_Only___2[[NPDES ID2]:[ECHO BFR]],27,FALSE)</f>
        <v>-</v>
      </c>
      <c r="AY1906" t="str">
        <f>VLOOKUP(Sheet1[[#This Row],[NPDES ID2]],Combined_Sheet__Major_Only___2[[NPDES ID2]:[ECHO BFR]],28,FALSE)</f>
        <v>-</v>
      </c>
      <c r="AZ1906" t="str">
        <f>VLOOKUP(Sheet1[[#This Row],[NPDES ID2]],Combined_Sheet__Major_Only___2[[NPDES ID2]:[ECHO BFR]],29,FALSE)</f>
        <v>thickening</v>
      </c>
      <c r="BA1906">
        <f>VLOOKUP(Sheet1[[#This Row],[NPDES ID2]],Combined_Sheet__Major_Only___2[[NPDES ID2]:[ECHO BFR]],17,FALSE)</f>
        <v>47.168534999999999</v>
      </c>
      <c r="BB1906">
        <f>VLOOKUP(Sheet1[[#This Row],[NPDES ID2]],Combined_Sheet__Major_Only___2[[NPDES ID2]:[ECHO BFR]],18,FALSE)</f>
        <v>-122.033917</v>
      </c>
      <c r="BC1906" s="2" t="str">
        <f>IF(ISNUMBER(SEARCH("aerobic",$AW1906)),"aerobic","")</f>
        <v>aerobic</v>
      </c>
      <c r="BD1906" s="2" t="str">
        <f>IF(ISNUMBER(SEARCH("anaer",$AW1906)),"anaer","")</f>
        <v/>
      </c>
      <c r="BE1906" s="2" t="str">
        <f>IF(ISNUMBER(SEARCH("thickening",$AZ1906)),"thickening","")</f>
        <v>thickening</v>
      </c>
      <c r="BF1906" s="3" t="str">
        <f>IF(ISNUMBER(SEARCH("airDry",$AW1906)),"airDry","")</f>
        <v/>
      </c>
      <c r="BG1906" s="3" t="str">
        <f>IF(ISNUMBER(SEARCH("heatDry",$AY1906)),"heatDry","")</f>
        <v/>
      </c>
      <c r="BH1906" s="3" t="str">
        <f>IF(AND(ISNUMBER(SEARCH("aerobic",$AW1906)),ISNUMBER(SEARCH("anaer",$AW1906))),"Combined Aer and Anaer.","")</f>
        <v/>
      </c>
    </row>
    <row r="1907" spans="1:60" x14ac:dyDescent="0.25">
      <c r="A1907" s="5">
        <v>829</v>
      </c>
      <c r="B1907" t="s">
        <v>4056</v>
      </c>
      <c r="C1907">
        <v>1109.07</v>
      </c>
      <c r="D1907">
        <v>368.37924374980742</v>
      </c>
      <c r="E1907">
        <v>365.13271028444422</v>
      </c>
      <c r="F1907">
        <v>313.2339050227086</v>
      </c>
      <c r="G1907">
        <v>433.90098225347242</v>
      </c>
      <c r="H1907">
        <v>-110.0500335433853</v>
      </c>
      <c r="I1907">
        <v>-111.43409754840791</v>
      </c>
      <c r="J1907">
        <v>-130.82391563348921</v>
      </c>
      <c r="K1907">
        <v>-88.432337104259886</v>
      </c>
      <c r="L1907">
        <v>768.42950964915917</v>
      </c>
      <c r="M1907">
        <v>765.65493364863732</v>
      </c>
      <c r="N1907">
        <v>755.9547665781256</v>
      </c>
      <c r="O1907">
        <v>788.98691300011978</v>
      </c>
      <c r="P1907">
        <v>25.983443815574169</v>
      </c>
      <c r="Q1907">
        <v>26.230307143252961</v>
      </c>
      <c r="R1907">
        <v>21.236314840744811</v>
      </c>
      <c r="S1907">
        <v>30.37333128358198</v>
      </c>
      <c r="T1907">
        <v>50854.048778587508</v>
      </c>
      <c r="U1907">
        <v>50854.135161252649</v>
      </c>
      <c r="V1907">
        <v>50819.057074801618</v>
      </c>
      <c r="W1907">
        <v>50889.16837358044</v>
      </c>
      <c r="X1907">
        <v>3303.519163941814</v>
      </c>
      <c r="Y1907">
        <v>3315.1474505833662</v>
      </c>
      <c r="Z1907">
        <v>3215.202493696213</v>
      </c>
      <c r="AA1907">
        <v>3358.3394503088698</v>
      </c>
      <c r="AB1907">
        <v>506.85846108721438</v>
      </c>
      <c r="AC1907">
        <v>500.81646943986323</v>
      </c>
      <c r="AD1907">
        <v>441.62116931734022</v>
      </c>
      <c r="AE1907">
        <v>585.64071504594619</v>
      </c>
      <c r="AF1907">
        <v>67.903227171451022</v>
      </c>
      <c r="AG1907">
        <v>67.658386912378205</v>
      </c>
      <c r="AH1907">
        <v>66.800689326168808</v>
      </c>
      <c r="AI1907">
        <v>69.719374338413303</v>
      </c>
      <c r="AJ1907">
        <v>0.60602208312013606</v>
      </c>
      <c r="AK1907">
        <v>0.60602203933091714</v>
      </c>
      <c r="AL1907">
        <v>0.60599790475627158</v>
      </c>
      <c r="AM1907">
        <v>0.60604585856427906</v>
      </c>
      <c r="AN1907">
        <v>0.95250468135397492</v>
      </c>
      <c r="AO1907">
        <v>0.95250468135397515</v>
      </c>
      <c r="AP1907">
        <v>0.95250468135397515</v>
      </c>
      <c r="AQ1907">
        <v>0.95250468135397515</v>
      </c>
      <c r="AR1907">
        <v>16.185220523364521</v>
      </c>
      <c r="AS1907">
        <v>16.185220523364521</v>
      </c>
      <c r="AT1907">
        <v>16.185220523364521</v>
      </c>
      <c r="AU1907">
        <v>16.185220523364521</v>
      </c>
      <c r="AV1907" t="str">
        <f>VLOOKUP(Sheet1[[#This Row],[NPDES ID2]],Combined_Sheet__Major_Only___2[[NPDES ID2]:[ECHO BFR]],3,FALSE)</f>
        <v>AL</v>
      </c>
      <c r="AW1907" t="s">
        <v>544</v>
      </c>
      <c r="AX1907" t="str">
        <f>VLOOKUP(Sheet1[[#This Row],[NPDES ID2]],Combined_Sheet__Major_Only___2[[NPDES ID2]:[ECHO BFR]],27,FALSE)</f>
        <v>-</v>
      </c>
      <c r="AY1907" t="str">
        <f>VLOOKUP(Sheet1[[#This Row],[NPDES ID2]],Combined_Sheet__Major_Only___2[[NPDES ID2]:[ECHO BFR]],28,FALSE)</f>
        <v>-</v>
      </c>
      <c r="AZ1907" t="str">
        <f>VLOOKUP(Sheet1[[#This Row],[NPDES ID2]],Combined_Sheet__Major_Only___2[[NPDES ID2]:[ECHO BFR]],29,FALSE)</f>
        <v>thickening</v>
      </c>
      <c r="BA1907">
        <f>VLOOKUP(Sheet1[[#This Row],[NPDES ID2]],Combined_Sheet__Major_Only___2[[NPDES ID2]:[ECHO BFR]],17,FALSE)</f>
        <v>30.290832999999999</v>
      </c>
      <c r="BB1907">
        <f>VLOOKUP(Sheet1[[#This Row],[NPDES ID2]],Combined_Sheet__Major_Only___2[[NPDES ID2]:[ECHO BFR]],18,FALSE)</f>
        <v>-87.638610999999997</v>
      </c>
      <c r="BC1907" s="2" t="str">
        <f>IF(ISNUMBER(SEARCH("aerobic",$AW1907)),"aerobic","")</f>
        <v>aerobic</v>
      </c>
      <c r="BD1907" s="2" t="str">
        <f>IF(ISNUMBER(SEARCH("anaer",$AW1907)),"anaer","")</f>
        <v/>
      </c>
      <c r="BE1907" s="2" t="str">
        <f>IF(ISNUMBER(SEARCH("thickening",$AZ1907)),"thickening","")</f>
        <v>thickening</v>
      </c>
      <c r="BF1907" s="4" t="str">
        <f>IF(ISNUMBER(SEARCH("airDry",$AW1907)),"airDry","")</f>
        <v/>
      </c>
      <c r="BG1907" s="4" t="str">
        <f>IF(ISNUMBER(SEARCH("heatDry",$AY1907)),"heatDry","")</f>
        <v/>
      </c>
      <c r="BH1907" s="4" t="str">
        <f>IF(AND(ISNUMBER(SEARCH("aerobic",$AW1907)),ISNUMBER(SEARCH("anaer",$AW1907))),"Combined Aer and Anaer.","")</f>
        <v/>
      </c>
    </row>
    <row r="1908" spans="1:60" x14ac:dyDescent="0.25">
      <c r="A1908" s="5">
        <v>2071</v>
      </c>
      <c r="B1908" t="s">
        <v>9737</v>
      </c>
      <c r="C1908">
        <v>1126.0899999999999</v>
      </c>
      <c r="D1908">
        <v>356.20272940666712</v>
      </c>
      <c r="E1908">
        <v>353.58142594074519</v>
      </c>
      <c r="F1908">
        <v>303.22417351813499</v>
      </c>
      <c r="G1908">
        <v>418.54454121340478</v>
      </c>
      <c r="H1908">
        <v>-105.55081428089569</v>
      </c>
      <c r="I1908">
        <v>-106.95733042114109</v>
      </c>
      <c r="J1908">
        <v>-126.50537936640811</v>
      </c>
      <c r="K1908">
        <v>-84.152224348212229</v>
      </c>
      <c r="L1908">
        <v>810.9714300758319</v>
      </c>
      <c r="M1908">
        <v>808.38838440163272</v>
      </c>
      <c r="N1908">
        <v>799.35802659157571</v>
      </c>
      <c r="O1908">
        <v>830.10951490205298</v>
      </c>
      <c r="P1908">
        <v>26.31986536226399</v>
      </c>
      <c r="Q1908">
        <v>26.673355227539702</v>
      </c>
      <c r="R1908">
        <v>21.39601112250779</v>
      </c>
      <c r="S1908">
        <v>31.079364878785491</v>
      </c>
      <c r="T1908">
        <v>50833.79691464315</v>
      </c>
      <c r="U1908">
        <v>50833.883264108081</v>
      </c>
      <c r="V1908">
        <v>50798.818659525808</v>
      </c>
      <c r="W1908">
        <v>50868.903011813993</v>
      </c>
      <c r="X1908">
        <v>3176.8590221885911</v>
      </c>
      <c r="Y1908">
        <v>3186.8818407524168</v>
      </c>
      <c r="Z1908">
        <v>3101.5864554190498</v>
      </c>
      <c r="AA1908">
        <v>3223.3735716709939</v>
      </c>
      <c r="AB1908">
        <v>470.63103261441188</v>
      </c>
      <c r="AC1908">
        <v>465.3263529588462</v>
      </c>
      <c r="AD1908">
        <v>412.03446608093878</v>
      </c>
      <c r="AE1908">
        <v>540.12621926234419</v>
      </c>
      <c r="AF1908">
        <v>70.579231502278475</v>
      </c>
      <c r="AG1908">
        <v>70.354764174718582</v>
      </c>
      <c r="AH1908">
        <v>69.568320886525925</v>
      </c>
      <c r="AI1908">
        <v>72.244399486509266</v>
      </c>
      <c r="AJ1908">
        <v>0.63876852161659925</v>
      </c>
      <c r="AK1908">
        <v>0.63876847755255151</v>
      </c>
      <c r="AL1908">
        <v>0.63874418154297796</v>
      </c>
      <c r="AM1908">
        <v>0.63879245602631995</v>
      </c>
      <c r="AN1908">
        <v>0.95248704898447389</v>
      </c>
      <c r="AO1908">
        <v>0.95248704898447389</v>
      </c>
      <c r="AP1908">
        <v>0.95248704898447389</v>
      </c>
      <c r="AQ1908">
        <v>0.95248704898447389</v>
      </c>
      <c r="AR1908">
        <v>17.192472087460089</v>
      </c>
      <c r="AS1908">
        <v>17.192472087460079</v>
      </c>
      <c r="AT1908">
        <v>17.192472087460079</v>
      </c>
      <c r="AU1908">
        <v>17.192472087460079</v>
      </c>
      <c r="AV1908" t="str">
        <f>VLOOKUP(Sheet1[[#This Row],[NPDES ID2]],Combined_Sheet__Major_Only___2[[NPDES ID2]:[ECHO BFR]],3,FALSE)</f>
        <v>PA</v>
      </c>
      <c r="AW1908" t="s">
        <v>12185</v>
      </c>
      <c r="AX1908" t="str">
        <f>VLOOKUP(Sheet1[[#This Row],[NPDES ID2]],Combined_Sheet__Major_Only___2[[NPDES ID2]:[ECHO BFR]],27,FALSE)</f>
        <v>methaneBioCaptureRecover</v>
      </c>
      <c r="AY1908" t="str">
        <f>VLOOKUP(Sheet1[[#This Row],[NPDES ID2]],Combined_Sheet__Major_Only___2[[NPDES ID2]:[ECHO BFR]],28,FALSE)</f>
        <v>-</v>
      </c>
      <c r="AZ1908" t="str">
        <f>VLOOKUP(Sheet1[[#This Row],[NPDES ID2]],Combined_Sheet__Major_Only___2[[NPDES ID2]:[ECHO BFR]],29,FALSE)</f>
        <v>thickening, preliminaryOps</v>
      </c>
      <c r="BA1908">
        <f>VLOOKUP(Sheet1[[#This Row],[NPDES ID2]],Combined_Sheet__Major_Only___2[[NPDES ID2]:[ECHO BFR]],17,FALSE)</f>
        <v>39.925277999999999</v>
      </c>
      <c r="BB1908">
        <f>VLOOKUP(Sheet1[[#This Row],[NPDES ID2]],Combined_Sheet__Major_Only___2[[NPDES ID2]:[ECHO BFR]],18,FALSE)</f>
        <v>-77.674166999999997</v>
      </c>
      <c r="BC1908" s="2" t="str">
        <f>IF(ISNUMBER(SEARCH("aerobic",$AW1908)),"aerobic","")</f>
        <v/>
      </c>
      <c r="BD1908" s="2" t="str">
        <f>IF(ISNUMBER(SEARCH("anaer",$AW1908)),"anaer","")</f>
        <v>anaer</v>
      </c>
      <c r="BE1908" s="2" t="str">
        <f>IF(ISNUMBER(SEARCH("thickening",$AZ1908)),"thickening","")</f>
        <v>thickening</v>
      </c>
      <c r="BF1908" s="4" t="str">
        <f>IF(ISNUMBER(SEARCH("airDry",$AW1908)),"airDry","")</f>
        <v/>
      </c>
      <c r="BG1908" s="4" t="str">
        <f>IF(ISNUMBER(SEARCH("heatDry",$AY1908)),"heatDry","")</f>
        <v/>
      </c>
      <c r="BH1908" s="4" t="str">
        <f>IF(AND(ISNUMBER(SEARCH("aerobic",$AW1908)),ISNUMBER(SEARCH("anaer",$AW1908))),"Combined Aer and Anaer.","")</f>
        <v/>
      </c>
    </row>
    <row r="1909" spans="1:60" x14ac:dyDescent="0.25">
      <c r="A1909" s="5">
        <v>99</v>
      </c>
      <c r="B1909" t="s">
        <v>559</v>
      </c>
      <c r="C1909">
        <v>22791</v>
      </c>
      <c r="D1909">
        <v>3899.800018486118</v>
      </c>
      <c r="E1909">
        <v>3920.9625821347431</v>
      </c>
      <c r="F1909">
        <v>3122.999066496347</v>
      </c>
      <c r="G1909">
        <v>4624.0429948933916</v>
      </c>
      <c r="H1909">
        <v>-130.78587132403061</v>
      </c>
      <c r="I1909">
        <v>-129.34790197741759</v>
      </c>
      <c r="J1909">
        <v>-153.68530847101559</v>
      </c>
      <c r="K1909">
        <v>-107.2240497123434</v>
      </c>
      <c r="L1909">
        <v>17357.925579231589</v>
      </c>
      <c r="M1909">
        <v>17254.641520345831</v>
      </c>
      <c r="N1909">
        <v>16896.812408430571</v>
      </c>
      <c r="O1909">
        <v>18119.465302034991</v>
      </c>
      <c r="P1909">
        <v>714.3177817046261</v>
      </c>
      <c r="Q1909">
        <v>711.66736154555076</v>
      </c>
      <c r="R1909">
        <v>599.28670500782505</v>
      </c>
      <c r="S1909">
        <v>803.71555449447931</v>
      </c>
      <c r="T1909">
        <v>50829.461630780279</v>
      </c>
      <c r="U1909">
        <v>50829.547973138091</v>
      </c>
      <c r="V1909">
        <v>50794.486254597723</v>
      </c>
      <c r="W1909">
        <v>50864.564838494087</v>
      </c>
      <c r="X1909">
        <v>3985.7647085751441</v>
      </c>
      <c r="Y1909">
        <v>4007.3543070454061</v>
      </c>
      <c r="Z1909">
        <v>3814.3617561763022</v>
      </c>
      <c r="AA1909">
        <v>4093.885009058678</v>
      </c>
      <c r="AB1909">
        <v>759.25028415023928</v>
      </c>
      <c r="AC1909">
        <v>748.5693566787279</v>
      </c>
      <c r="AD1909">
        <v>637.32317985128918</v>
      </c>
      <c r="AE1909">
        <v>916.23431164610827</v>
      </c>
      <c r="AF1909">
        <v>56.333067596116543</v>
      </c>
      <c r="AG1909">
        <v>56.005092387670487</v>
      </c>
      <c r="AH1909">
        <v>54.832486559844838</v>
      </c>
      <c r="AI1909">
        <v>58.795083018940119</v>
      </c>
      <c r="AJ1909">
        <v>0.46475110407580927</v>
      </c>
      <c r="AK1909">
        <v>0.46475004070302522</v>
      </c>
      <c r="AL1909">
        <v>0.46427235168692832</v>
      </c>
      <c r="AM1909">
        <v>0.4652224154888519</v>
      </c>
      <c r="AN1909">
        <v>0.95248327275018585</v>
      </c>
      <c r="AO1909">
        <v>0.95248327275018552</v>
      </c>
      <c r="AP1909">
        <v>0.95248327275018552</v>
      </c>
      <c r="AQ1909">
        <v>0.95248327275018552</v>
      </c>
      <c r="AR1909">
        <v>11.82428920930556</v>
      </c>
      <c r="AS1909">
        <v>11.82428920930556</v>
      </c>
      <c r="AT1909">
        <v>11.82428920930556</v>
      </c>
      <c r="AU1909">
        <v>11.82428920930556</v>
      </c>
      <c r="AV1909" t="str">
        <f>VLOOKUP(Sheet1[[#This Row],[NPDES ID2]],Combined_Sheet__Major_Only___2[[NPDES ID2]:[ECHO BFR]],3,FALSE)</f>
        <v>TN</v>
      </c>
      <c r="AW1909" t="s">
        <v>87</v>
      </c>
      <c r="AX1909" t="str">
        <f>VLOOKUP(Sheet1[[#This Row],[NPDES ID2]],Combined_Sheet__Major_Only___2[[NPDES ID2]:[ECHO BFR]],27,FALSE)</f>
        <v>methaneBioCaptureRecover, tempSludgeStore</v>
      </c>
      <c r="AY1909" t="str">
        <f>VLOOKUP(Sheet1[[#This Row],[NPDES ID2]],Combined_Sheet__Major_Only___2[[NPDES ID2]:[ECHO BFR]],28,FALSE)</f>
        <v>-</v>
      </c>
      <c r="AZ1909" t="str">
        <f>VLOOKUP(Sheet1[[#This Row],[NPDES ID2]],Combined_Sheet__Major_Only___2[[NPDES ID2]:[ECHO BFR]],29,FALSE)</f>
        <v>preliminaryOps, thickening</v>
      </c>
      <c r="BA1909">
        <f>VLOOKUP(Sheet1[[#This Row],[NPDES ID2]],Combined_Sheet__Major_Only___2[[NPDES ID2]:[ECHO BFR]],17,FALSE)</f>
        <v>35.052025</v>
      </c>
      <c r="BB1909">
        <f>VLOOKUP(Sheet1[[#This Row],[NPDES ID2]],Combined_Sheet__Major_Only___2[[NPDES ID2]:[ECHO BFR]],18,FALSE)</f>
        <v>-85.335368000000003</v>
      </c>
      <c r="BC1909" s="2" t="str">
        <f>IF(ISNUMBER(SEARCH("aerobic",$AW1909)),"aerobic","")</f>
        <v/>
      </c>
      <c r="BD1909" s="2" t="str">
        <f>IF(ISNUMBER(SEARCH("anaer",$AW1909)),"anaer","")</f>
        <v/>
      </c>
      <c r="BE1909" s="2" t="str">
        <f>IF(ISNUMBER(SEARCH("thickening",$AZ1909)),"thickening","")</f>
        <v>thickening</v>
      </c>
      <c r="BF1909" s="4" t="str">
        <f>IF(ISNUMBER(SEARCH("airDry",$AW1909)),"airDry","")</f>
        <v/>
      </c>
      <c r="BG1909" s="4" t="str">
        <f>IF(ISNUMBER(SEARCH("heatDry",$AY1909)),"heatDry","")</f>
        <v/>
      </c>
      <c r="BH1909" s="4" t="str">
        <f>IF(AND(ISNUMBER(SEARCH("aerobic",$AW1909)),ISNUMBER(SEARCH("anaer",$AW1909))),"Combined Aer and Anaer.","")</f>
        <v/>
      </c>
    </row>
    <row r="1910" spans="1:60" x14ac:dyDescent="0.25">
      <c r="A1910" s="5">
        <v>270</v>
      </c>
      <c r="B1910" t="s">
        <v>1388</v>
      </c>
      <c r="C1910">
        <v>1683</v>
      </c>
      <c r="D1910">
        <v>441.94441619643402</v>
      </c>
      <c r="E1910">
        <v>439.23982293111402</v>
      </c>
      <c r="F1910">
        <v>374.12711840961998</v>
      </c>
      <c r="G1910">
        <v>512.94180586588141</v>
      </c>
      <c r="H1910">
        <v>-108.92451846260769</v>
      </c>
      <c r="I1910">
        <v>-110.3304641772589</v>
      </c>
      <c r="J1910">
        <v>-129.73387586822781</v>
      </c>
      <c r="K1910">
        <v>-87.305224827359055</v>
      </c>
      <c r="L1910">
        <v>1176.075830630909</v>
      </c>
      <c r="M1910">
        <v>1171.9410479551709</v>
      </c>
      <c r="N1910">
        <v>1157.489351250091</v>
      </c>
      <c r="O1910">
        <v>1206.7068686473219</v>
      </c>
      <c r="P1910">
        <v>39.40847856043419</v>
      </c>
      <c r="Q1910">
        <v>39.805770781999591</v>
      </c>
      <c r="R1910">
        <v>32.171257149257443</v>
      </c>
      <c r="S1910">
        <v>46.17122502155631</v>
      </c>
      <c r="T1910">
        <v>50822.284517163593</v>
      </c>
      <c r="U1910">
        <v>50822.370847755483</v>
      </c>
      <c r="V1910">
        <v>50787.313907091557</v>
      </c>
      <c r="W1910">
        <v>50857.382941347198</v>
      </c>
      <c r="X1910">
        <v>3273.3691309200958</v>
      </c>
      <c r="Y1910">
        <v>3284.6444169872552</v>
      </c>
      <c r="Z1910">
        <v>3188.0868631126059</v>
      </c>
      <c r="AA1910">
        <v>3326.254041041756</v>
      </c>
      <c r="AB1910">
        <v>498.26073187464931</v>
      </c>
      <c r="AC1910">
        <v>492.39904287379642</v>
      </c>
      <c r="AD1910">
        <v>434.60447425043299</v>
      </c>
      <c r="AE1910">
        <v>574.82454539775586</v>
      </c>
      <c r="AF1910">
        <v>68.48668260410264</v>
      </c>
      <c r="AG1910">
        <v>68.246412363673642</v>
      </c>
      <c r="AH1910">
        <v>67.404042422144087</v>
      </c>
      <c r="AI1910">
        <v>70.269772625407782</v>
      </c>
      <c r="AJ1910">
        <v>0.61315985133661866</v>
      </c>
      <c r="AK1910">
        <v>0.61315978469025856</v>
      </c>
      <c r="AL1910">
        <v>0.61312321837607897</v>
      </c>
      <c r="AM1910">
        <v>0.61319587465108338</v>
      </c>
      <c r="AN1910">
        <v>0.95247701983013588</v>
      </c>
      <c r="AO1910">
        <v>0.95247701983013544</v>
      </c>
      <c r="AP1910">
        <v>0.95247701983013544</v>
      </c>
      <c r="AQ1910">
        <v>0.95247701983013544</v>
      </c>
      <c r="AR1910">
        <v>16.404347436657641</v>
      </c>
      <c r="AS1910">
        <v>16.404347436657641</v>
      </c>
      <c r="AT1910">
        <v>16.404347436657641</v>
      </c>
      <c r="AU1910">
        <v>16.404347436657641</v>
      </c>
      <c r="AV1910" t="str">
        <f>VLOOKUP(Sheet1[[#This Row],[NPDES ID2]],Combined_Sheet__Major_Only___2[[NPDES ID2]:[ECHO BFR]],3,FALSE)</f>
        <v>UT</v>
      </c>
      <c r="AW1910" t="s">
        <v>41</v>
      </c>
      <c r="AX1910" t="str">
        <f>VLOOKUP(Sheet1[[#This Row],[NPDES ID2]],Combined_Sheet__Major_Only___2[[NPDES ID2]:[ECHO BFR]],27,FALSE)</f>
        <v>methaneBioCaptureRecover</v>
      </c>
      <c r="AY1910" t="str">
        <f>VLOOKUP(Sheet1[[#This Row],[NPDES ID2]],Combined_Sheet__Major_Only___2[[NPDES ID2]:[ECHO BFR]],28,FALSE)</f>
        <v>-</v>
      </c>
      <c r="AZ1910" t="str">
        <f>VLOOKUP(Sheet1[[#This Row],[NPDES ID2]],Combined_Sheet__Major_Only___2[[NPDES ID2]:[ECHO BFR]],29,FALSE)</f>
        <v>thickening, preliminaryOps</v>
      </c>
      <c r="BA1910">
        <f>VLOOKUP(Sheet1[[#This Row],[NPDES ID2]],Combined_Sheet__Major_Only___2[[NPDES ID2]:[ECHO BFR]],17,FALSE)</f>
        <v>40.901834000000001</v>
      </c>
      <c r="BB1910">
        <f>VLOOKUP(Sheet1[[#This Row],[NPDES ID2]],Combined_Sheet__Major_Only___2[[NPDES ID2]:[ECHO BFR]],18,FALSE)</f>
        <v>-111.932745</v>
      </c>
      <c r="BC1910" s="2" t="str">
        <f>IF(ISNUMBER(SEARCH("aerobic",$AW1910)),"aerobic","")</f>
        <v>aerobic</v>
      </c>
      <c r="BD1910" s="2" t="str">
        <f>IF(ISNUMBER(SEARCH("anaer",$AW1910)),"anaer","")</f>
        <v/>
      </c>
      <c r="BE1910" s="2" t="str">
        <f>IF(ISNUMBER(SEARCH("thickening",$AZ1910)),"thickening","")</f>
        <v>thickening</v>
      </c>
      <c r="BF1910" s="3" t="str">
        <f>IF(ISNUMBER(SEARCH("airDry",$AW1910)),"airDry","")</f>
        <v/>
      </c>
      <c r="BG1910" s="3" t="str">
        <f>IF(ISNUMBER(SEARCH("heatDry",$AY1910)),"heatDry","")</f>
        <v/>
      </c>
      <c r="BH1910" s="3" t="str">
        <f>IF(AND(ISNUMBER(SEARCH("aerobic",$AW1910)),ISNUMBER(SEARCH("anaer",$AW1910))),"Combined Aer and Anaer.","")</f>
        <v/>
      </c>
    </row>
    <row r="1911" spans="1:60" x14ac:dyDescent="0.25">
      <c r="A1911" s="5">
        <v>2442</v>
      </c>
      <c r="B1911" t="s">
        <v>11379</v>
      </c>
      <c r="C1911">
        <v>235.4</v>
      </c>
      <c r="D1911">
        <v>518.30323864358343</v>
      </c>
      <c r="E1911">
        <v>514.7718392235156</v>
      </c>
      <c r="F1911">
        <v>384.2865800682498</v>
      </c>
      <c r="G1911">
        <v>651.30895747751185</v>
      </c>
      <c r="H1911">
        <v>-110.57417735811821</v>
      </c>
      <c r="I1911">
        <v>-111.9832856790255</v>
      </c>
      <c r="J1911">
        <v>-131.34171865115039</v>
      </c>
      <c r="K1911">
        <v>-89.019116915774887</v>
      </c>
      <c r="L1911">
        <v>162.6350508350391</v>
      </c>
      <c r="M1911">
        <v>162.042716333383</v>
      </c>
      <c r="N1911">
        <v>159.9710291095551</v>
      </c>
      <c r="O1911">
        <v>167.0247274578943</v>
      </c>
      <c r="P1911">
        <v>5.516121121549892</v>
      </c>
      <c r="Q1911">
        <v>5.5674840383127417</v>
      </c>
      <c r="R1911">
        <v>4.5100566349544424</v>
      </c>
      <c r="S1911">
        <v>6.4430230821386081</v>
      </c>
      <c r="T1911">
        <v>50813.96225394943</v>
      </c>
      <c r="U1911">
        <v>50814.048570898107</v>
      </c>
      <c r="V1911">
        <v>50778.997170448187</v>
      </c>
      <c r="W1911">
        <v>50849.055131363217</v>
      </c>
      <c r="X1911">
        <v>3310.344937394098</v>
      </c>
      <c r="Y1911">
        <v>3322.0766917311148</v>
      </c>
      <c r="Z1911">
        <v>3221.0864267231859</v>
      </c>
      <c r="AA1911">
        <v>3365.7685074502988</v>
      </c>
      <c r="AB1911">
        <v>509.25557633431481</v>
      </c>
      <c r="AC1911">
        <v>503.15479660355851</v>
      </c>
      <c r="AD1911">
        <v>443.55351628131979</v>
      </c>
      <c r="AE1911">
        <v>588.70161359730446</v>
      </c>
      <c r="AF1911">
        <v>67.707670365856188</v>
      </c>
      <c r="AG1911">
        <v>67.461143615970997</v>
      </c>
      <c r="AH1911">
        <v>66.598553200080573</v>
      </c>
      <c r="AI1911">
        <v>69.535073514149417</v>
      </c>
      <c r="AJ1911">
        <v>0.60362996543457714</v>
      </c>
      <c r="AK1911">
        <v>0.60362995620801618</v>
      </c>
      <c r="AL1911">
        <v>0.60362483416777424</v>
      </c>
      <c r="AM1911">
        <v>0.60363501100918293</v>
      </c>
      <c r="AN1911">
        <v>0.95246976716003928</v>
      </c>
      <c r="AO1911">
        <v>0.95246976716003928</v>
      </c>
      <c r="AP1911">
        <v>0.95246976716003928</v>
      </c>
      <c r="AQ1911">
        <v>0.95246976716003928</v>
      </c>
      <c r="AR1911">
        <v>16.112291797682641</v>
      </c>
      <c r="AS1911">
        <v>16.112291797682641</v>
      </c>
      <c r="AT1911">
        <v>16.112291797682641</v>
      </c>
      <c r="AU1911">
        <v>16.112291797682641</v>
      </c>
      <c r="AV1911" t="str">
        <f>VLOOKUP(Sheet1[[#This Row],[NPDES ID2]],Combined_Sheet__Major_Only___2[[NPDES ID2]:[ECHO BFR]],3,FALSE)</f>
        <v>TX</v>
      </c>
      <c r="AW1911" t="s">
        <v>41</v>
      </c>
      <c r="AX1911" t="str">
        <f>VLOOKUP(Sheet1[[#This Row],[NPDES ID2]],Combined_Sheet__Major_Only___2[[NPDES ID2]:[ECHO BFR]],27,FALSE)</f>
        <v>-</v>
      </c>
      <c r="AY1911" t="str">
        <f>VLOOKUP(Sheet1[[#This Row],[NPDES ID2]],Combined_Sheet__Major_Only___2[[NPDES ID2]:[ECHO BFR]],28,FALSE)</f>
        <v>-</v>
      </c>
      <c r="AZ1911" t="str">
        <f>VLOOKUP(Sheet1[[#This Row],[NPDES ID2]],Combined_Sheet__Major_Only___2[[NPDES ID2]:[ECHO BFR]],29,FALSE)</f>
        <v>thickening</v>
      </c>
      <c r="BA1911">
        <f>VLOOKUP(Sheet1[[#This Row],[NPDES ID2]],Combined_Sheet__Major_Only___2[[NPDES ID2]:[ECHO BFR]],17,FALSE)</f>
        <v>30.039417</v>
      </c>
      <c r="BB1911">
        <f>VLOOKUP(Sheet1[[#This Row],[NPDES ID2]],Combined_Sheet__Major_Only___2[[NPDES ID2]:[ECHO BFR]],18,FALSE)</f>
        <v>-95.387360999999999</v>
      </c>
      <c r="BC1911" s="2" t="str">
        <f>IF(ISNUMBER(SEARCH("aerobic",$AW1911)),"aerobic","")</f>
        <v>aerobic</v>
      </c>
      <c r="BD1911" s="2" t="str">
        <f>IF(ISNUMBER(SEARCH("anaer",$AW1911)),"anaer","")</f>
        <v/>
      </c>
      <c r="BE1911" s="2" t="str">
        <f>IF(ISNUMBER(SEARCH("thickening",$AZ1911)),"thickening","")</f>
        <v>thickening</v>
      </c>
      <c r="BF1911" s="3" t="str">
        <f>IF(ISNUMBER(SEARCH("airDry",$AW1911)),"airDry","")</f>
        <v/>
      </c>
      <c r="BG1911" s="3" t="str">
        <f>IF(ISNUMBER(SEARCH("heatDry",$AY1911)),"heatDry","")</f>
        <v/>
      </c>
      <c r="BH1911" s="3" t="str">
        <f>IF(AND(ISNUMBER(SEARCH("aerobic",$AW1911)),ISNUMBER(SEARCH("anaer",$AW1911))),"Combined Aer and Anaer.","")</f>
        <v/>
      </c>
    </row>
    <row r="1912" spans="1:60" x14ac:dyDescent="0.25">
      <c r="A1912" s="5">
        <v>2135</v>
      </c>
      <c r="B1912" t="s">
        <v>10029</v>
      </c>
      <c r="C1912">
        <v>855.64</v>
      </c>
      <c r="D1912">
        <v>317.99070712079038</v>
      </c>
      <c r="E1912">
        <v>311.70791551714939</v>
      </c>
      <c r="F1912">
        <v>269.83381493897468</v>
      </c>
      <c r="G1912">
        <v>379.72999150608513</v>
      </c>
      <c r="H1912">
        <v>-138.55315414121111</v>
      </c>
      <c r="I1912">
        <v>-139.8967166370937</v>
      </c>
      <c r="J1912">
        <v>-158.5634387927939</v>
      </c>
      <c r="K1912">
        <v>-115.6162614485451</v>
      </c>
      <c r="L1912">
        <v>645.9625831329422</v>
      </c>
      <c r="M1912">
        <v>642.10833225377257</v>
      </c>
      <c r="N1912">
        <v>628.6314932053657</v>
      </c>
      <c r="O1912">
        <v>674.52183820518724</v>
      </c>
      <c r="P1912">
        <v>26.694563468271131</v>
      </c>
      <c r="Q1912">
        <v>26.576845578085941</v>
      </c>
      <c r="R1912">
        <v>22.395007151908501</v>
      </c>
      <c r="S1912">
        <v>30.02443341163373</v>
      </c>
      <c r="T1912">
        <v>50810.959549681691</v>
      </c>
      <c r="U1912">
        <v>50811.04586170784</v>
      </c>
      <c r="V1912">
        <v>50775.996460188253</v>
      </c>
      <c r="W1912">
        <v>50846.050425799804</v>
      </c>
      <c r="X1912">
        <v>3995.9938528688258</v>
      </c>
      <c r="Y1912">
        <v>4017.6659593441959</v>
      </c>
      <c r="Z1912">
        <v>3822.870940435906</v>
      </c>
      <c r="AA1912">
        <v>4104.5601619058843</v>
      </c>
      <c r="AB1912">
        <v>763.68530000094643</v>
      </c>
      <c r="AC1912">
        <v>753.08494324157436</v>
      </c>
      <c r="AD1912">
        <v>640.93392957614992</v>
      </c>
      <c r="AE1912">
        <v>923.76441861944022</v>
      </c>
      <c r="AF1912">
        <v>56.107064568005178</v>
      </c>
      <c r="AG1912">
        <v>55.772562556113947</v>
      </c>
      <c r="AH1912">
        <v>54.601566746778254</v>
      </c>
      <c r="AI1912">
        <v>58.587312012581727</v>
      </c>
      <c r="AJ1912">
        <v>0.46199727198991247</v>
      </c>
      <c r="AK1912">
        <v>0.46199723955653399</v>
      </c>
      <c r="AL1912">
        <v>0.46197935919187988</v>
      </c>
      <c r="AM1912">
        <v>0.46201488625778969</v>
      </c>
      <c r="AN1912">
        <v>0.95246714982556402</v>
      </c>
      <c r="AO1912">
        <v>0.95246714982556391</v>
      </c>
      <c r="AP1912">
        <v>0.95246714982556391</v>
      </c>
      <c r="AQ1912">
        <v>0.95246714982556391</v>
      </c>
      <c r="AR1912">
        <v>11.75533423958059</v>
      </c>
      <c r="AS1912">
        <v>11.75533423958059</v>
      </c>
      <c r="AT1912">
        <v>11.75533423958059</v>
      </c>
      <c r="AU1912">
        <v>11.75533423958059</v>
      </c>
      <c r="AV1912" t="str">
        <f>VLOOKUP(Sheet1[[#This Row],[NPDES ID2]],Combined_Sheet__Major_Only___2[[NPDES ID2]:[ECHO BFR]],3,FALSE)</f>
        <v>MA</v>
      </c>
      <c r="AW1912" t="s">
        <v>54</v>
      </c>
      <c r="AX1912" t="str">
        <f>VLOOKUP(Sheet1[[#This Row],[NPDES ID2]],Combined_Sheet__Major_Only___2[[NPDES ID2]:[ECHO BFR]],27,FALSE)</f>
        <v>-</v>
      </c>
      <c r="AY1912" t="str">
        <f>VLOOKUP(Sheet1[[#This Row],[NPDES ID2]],Combined_Sheet__Major_Only___2[[NPDES ID2]:[ECHO BFR]],28,FALSE)</f>
        <v>-</v>
      </c>
      <c r="AZ1912" t="str">
        <f>VLOOKUP(Sheet1[[#This Row],[NPDES ID2]],Combined_Sheet__Major_Only___2[[NPDES ID2]:[ECHO BFR]],29,FALSE)</f>
        <v>thickening, preliminaryOps</v>
      </c>
      <c r="BA1912">
        <f>VLOOKUP(Sheet1[[#This Row],[NPDES ID2]],Combined_Sheet__Major_Only___2[[NPDES ID2]:[ECHO BFR]],17,FALSE)</f>
        <v>42.387695999999998</v>
      </c>
      <c r="BB1912">
        <f>VLOOKUP(Sheet1[[#This Row],[NPDES ID2]],Combined_Sheet__Major_Only___2[[NPDES ID2]:[ECHO BFR]],18,FALSE)</f>
        <v>-72.537381999999994</v>
      </c>
      <c r="BC1912" s="2" t="str">
        <f>IF(ISNUMBER(SEARCH("aerobic",$AW1912)),"aerobic","")</f>
        <v/>
      </c>
      <c r="BD1912" s="2" t="str">
        <f>IF(ISNUMBER(SEARCH("anaer",$AW1912)),"anaer","")</f>
        <v/>
      </c>
      <c r="BE1912" s="2" t="str">
        <f>IF(ISNUMBER(SEARCH("thickening",$AZ1912)),"thickening","")</f>
        <v>thickening</v>
      </c>
      <c r="BF1912" s="4" t="str">
        <f>IF(ISNUMBER(SEARCH("airDry",$AW1912)),"airDry","")</f>
        <v/>
      </c>
      <c r="BG1912" s="4" t="str">
        <f>IF(ISNUMBER(SEARCH("heatDry",$AY1912)),"heatDry","")</f>
        <v/>
      </c>
      <c r="BH1912" s="4" t="str">
        <f>IF(AND(ISNUMBER(SEARCH("aerobic",$AW1912)),ISNUMBER(SEARCH("anaer",$AW1912))),"Combined Aer and Anaer.","")</f>
        <v/>
      </c>
    </row>
    <row r="1913" spans="1:60" x14ac:dyDescent="0.25">
      <c r="A1913" s="5">
        <v>634</v>
      </c>
      <c r="B1913" t="s">
        <v>3131</v>
      </c>
      <c r="C1913">
        <v>289.14</v>
      </c>
      <c r="D1913">
        <v>458.44521989992762</v>
      </c>
      <c r="E1913">
        <v>455.71724766127107</v>
      </c>
      <c r="F1913">
        <v>348.02001356685281</v>
      </c>
      <c r="G1913">
        <v>566.40699919542794</v>
      </c>
      <c r="H1913">
        <v>-111.4620272555205</v>
      </c>
      <c r="I1913">
        <v>-112.8361806532987</v>
      </c>
      <c r="J1913">
        <v>-132.19453038685961</v>
      </c>
      <c r="K1913">
        <v>-89.861108062534157</v>
      </c>
      <c r="L1913">
        <v>198.26859405111449</v>
      </c>
      <c r="M1913">
        <v>197.52965251429771</v>
      </c>
      <c r="N1913">
        <v>194.9452698343556</v>
      </c>
      <c r="O1913">
        <v>203.74467649139319</v>
      </c>
      <c r="P1913">
        <v>6.7783930188110002</v>
      </c>
      <c r="Q1913">
        <v>6.838058042311312</v>
      </c>
      <c r="R1913">
        <v>5.547705796720785</v>
      </c>
      <c r="S1913">
        <v>7.9019156806815252</v>
      </c>
      <c r="T1913">
        <v>50792.147023491772</v>
      </c>
      <c r="U1913">
        <v>50792.233304677313</v>
      </c>
      <c r="V1913">
        <v>50757.196426844886</v>
      </c>
      <c r="W1913">
        <v>50827.225361103177</v>
      </c>
      <c r="X1913">
        <v>3333.9010151351099</v>
      </c>
      <c r="Y1913">
        <v>3345.942360458876</v>
      </c>
      <c r="Z1913">
        <v>3241.9932411656869</v>
      </c>
      <c r="AA1913">
        <v>3391.0176483186542</v>
      </c>
      <c r="AB1913">
        <v>516.56251221284003</v>
      </c>
      <c r="AC1913">
        <v>510.30289319265711</v>
      </c>
      <c r="AD1913">
        <v>449.46517863797402</v>
      </c>
      <c r="AE1913">
        <v>597.94793788985567</v>
      </c>
      <c r="AF1913">
        <v>67.201183600731156</v>
      </c>
      <c r="AG1913">
        <v>66.950815295632211</v>
      </c>
      <c r="AH1913">
        <v>66.074725483585496</v>
      </c>
      <c r="AI1913">
        <v>69.057134164695981</v>
      </c>
      <c r="AJ1913">
        <v>0.59743509893211333</v>
      </c>
      <c r="AK1913">
        <v>0.59743508758763553</v>
      </c>
      <c r="AL1913">
        <v>0.59742879278562722</v>
      </c>
      <c r="AM1913">
        <v>0.59744129978056637</v>
      </c>
      <c r="AN1913">
        <v>0.95245074515340311</v>
      </c>
      <c r="AO1913">
        <v>0.95245074515340333</v>
      </c>
      <c r="AP1913">
        <v>0.95245074515340333</v>
      </c>
      <c r="AQ1913">
        <v>0.95245074515340333</v>
      </c>
      <c r="AR1913">
        <v>15.92170196006367</v>
      </c>
      <c r="AS1913">
        <v>15.92170196006367</v>
      </c>
      <c r="AT1913">
        <v>15.92170196006367</v>
      </c>
      <c r="AU1913">
        <v>15.92170196006367</v>
      </c>
      <c r="AV1913" t="str">
        <f>VLOOKUP(Sheet1[[#This Row],[NPDES ID2]],Combined_Sheet__Major_Only___2[[NPDES ID2]:[ECHO BFR]],3,FALSE)</f>
        <v>IL</v>
      </c>
      <c r="AW1913" t="s">
        <v>41</v>
      </c>
      <c r="AX1913" t="str">
        <f>VLOOKUP(Sheet1[[#This Row],[NPDES ID2]],Combined_Sheet__Major_Only___2[[NPDES ID2]:[ECHO BFR]],27,FALSE)</f>
        <v>tempSludgeStore</v>
      </c>
      <c r="AY1913" t="str">
        <f>VLOOKUP(Sheet1[[#This Row],[NPDES ID2]],Combined_Sheet__Major_Only___2[[NPDES ID2]:[ECHO BFR]],28,FALSE)</f>
        <v>-</v>
      </c>
      <c r="AZ1913" t="str">
        <f>VLOOKUP(Sheet1[[#This Row],[NPDES ID2]],Combined_Sheet__Major_Only___2[[NPDES ID2]:[ECHO BFR]],29,FALSE)</f>
        <v>thickening</v>
      </c>
      <c r="BA1913">
        <f>VLOOKUP(Sheet1[[#This Row],[NPDES ID2]],Combined_Sheet__Major_Only___2[[NPDES ID2]:[ECHO BFR]],17,FALSE)</f>
        <v>42.166400000000003</v>
      </c>
      <c r="BB1913">
        <f>VLOOKUP(Sheet1[[#This Row],[NPDES ID2]],Combined_Sheet__Major_Only___2[[NPDES ID2]:[ECHO BFR]],18,FALSE)</f>
        <v>-88.416399999999996</v>
      </c>
      <c r="BC1913" s="2" t="str">
        <f>IF(ISNUMBER(SEARCH("aerobic",$AW1913)),"aerobic","")</f>
        <v>aerobic</v>
      </c>
      <c r="BD1913" s="2" t="str">
        <f>IF(ISNUMBER(SEARCH("anaer",$AW1913)),"anaer","")</f>
        <v/>
      </c>
      <c r="BE1913" s="2" t="str">
        <f>IF(ISNUMBER(SEARCH("thickening",$AZ1913)),"thickening","")</f>
        <v>thickening</v>
      </c>
      <c r="BF1913" s="3" t="str">
        <f>IF(ISNUMBER(SEARCH("airDry",$AW1913)),"airDry","")</f>
        <v/>
      </c>
      <c r="BG1913" s="3" t="str">
        <f>IF(ISNUMBER(SEARCH("heatDry",$AY1913)),"heatDry","")</f>
        <v/>
      </c>
      <c r="BH1913" s="3" t="str">
        <f>IF(AND(ISNUMBER(SEARCH("aerobic",$AW1913)),ISNUMBER(SEARCH("anaer",$AW1913))),"Combined Aer and Anaer.","")</f>
        <v/>
      </c>
    </row>
    <row r="1914" spans="1:60" x14ac:dyDescent="0.25">
      <c r="A1914" s="5">
        <v>128</v>
      </c>
      <c r="B1914" t="s">
        <v>713</v>
      </c>
      <c r="C1914">
        <v>8242.2000000000007</v>
      </c>
      <c r="D1914">
        <v>1619.8049709847439</v>
      </c>
      <c r="E1914">
        <v>1621.359088537047</v>
      </c>
      <c r="F1914">
        <v>1299.205443494476</v>
      </c>
      <c r="G1914">
        <v>1906.8855337517459</v>
      </c>
      <c r="H1914">
        <v>-109.1647385849444</v>
      </c>
      <c r="I1914">
        <v>-110.84299610068081</v>
      </c>
      <c r="J1914">
        <v>-129.80125217732689</v>
      </c>
      <c r="K1914">
        <v>-86.869392022398742</v>
      </c>
      <c r="L1914">
        <v>5679.9104392152276</v>
      </c>
      <c r="M1914">
        <v>5659.0277551551126</v>
      </c>
      <c r="N1914">
        <v>5586.2578878484283</v>
      </c>
      <c r="O1914">
        <v>5834.3635008658557</v>
      </c>
      <c r="P1914">
        <v>193.10238018518501</v>
      </c>
      <c r="Q1914">
        <v>194.85890675139339</v>
      </c>
      <c r="R1914">
        <v>157.9431115978451</v>
      </c>
      <c r="S1914">
        <v>225.47391533063299</v>
      </c>
      <c r="T1914">
        <v>50766.081514406971</v>
      </c>
      <c r="U1914">
        <v>50766.167752861598</v>
      </c>
      <c r="V1914">
        <v>50731.148227099759</v>
      </c>
      <c r="W1914">
        <v>50801.142479414761</v>
      </c>
      <c r="X1914">
        <v>3315.6931171907349</v>
      </c>
      <c r="Y1914">
        <v>3327.569999903109</v>
      </c>
      <c r="Z1914">
        <v>3225.647695524377</v>
      </c>
      <c r="AA1914">
        <v>3371.613378328806</v>
      </c>
      <c r="AB1914">
        <v>511.46873422103732</v>
      </c>
      <c r="AC1914">
        <v>505.35432160659599</v>
      </c>
      <c r="AD1914">
        <v>445.23366341842149</v>
      </c>
      <c r="AE1914">
        <v>591.67672549606675</v>
      </c>
      <c r="AF1914">
        <v>67.556728366611978</v>
      </c>
      <c r="AG1914">
        <v>67.310871032100636</v>
      </c>
      <c r="AH1914">
        <v>66.441398025128038</v>
      </c>
      <c r="AI1914">
        <v>69.390559567635322</v>
      </c>
      <c r="AJ1914">
        <v>0.60178382414312326</v>
      </c>
      <c r="AK1914">
        <v>0.6017834794341006</v>
      </c>
      <c r="AL1914">
        <v>0.60160411383248946</v>
      </c>
      <c r="AM1914">
        <v>0.60196059231813126</v>
      </c>
      <c r="AN1914">
        <v>0.95242799710047832</v>
      </c>
      <c r="AO1914">
        <v>0.95242799710047854</v>
      </c>
      <c r="AP1914">
        <v>0.95242799710047854</v>
      </c>
      <c r="AQ1914">
        <v>0.95242799710047854</v>
      </c>
      <c r="AR1914">
        <v>16.04953821371728</v>
      </c>
      <c r="AS1914">
        <v>16.04953821371728</v>
      </c>
      <c r="AT1914">
        <v>16.04953821371728</v>
      </c>
      <c r="AU1914">
        <v>16.04953821371728</v>
      </c>
      <c r="AV1914" t="str">
        <f>VLOOKUP(Sheet1[[#This Row],[NPDES ID2]],Combined_Sheet__Major_Only___2[[NPDES ID2]:[ECHO BFR]],3,FALSE)</f>
        <v>NE</v>
      </c>
      <c r="AW1914" t="s">
        <v>12185</v>
      </c>
      <c r="AX1914" t="str">
        <f>VLOOKUP(Sheet1[[#This Row],[NPDES ID2]],Combined_Sheet__Major_Only___2[[NPDES ID2]:[ECHO BFR]],27,FALSE)</f>
        <v>methaneBioCaptureRecover, tempSludgeStore</v>
      </c>
      <c r="AY1914" t="str">
        <f>VLOOKUP(Sheet1[[#This Row],[NPDES ID2]],Combined_Sheet__Major_Only___2[[NPDES ID2]:[ECHO BFR]],28,FALSE)</f>
        <v>-</v>
      </c>
      <c r="AZ1914" t="str">
        <f>VLOOKUP(Sheet1[[#This Row],[NPDES ID2]],Combined_Sheet__Major_Only___2[[NPDES ID2]:[ECHO BFR]],29,FALSE)</f>
        <v>preliminaryOps, thickening</v>
      </c>
      <c r="BA1914">
        <f>VLOOKUP(Sheet1[[#This Row],[NPDES ID2]],Combined_Sheet__Major_Only___2[[NPDES ID2]:[ECHO BFR]],17,FALSE)</f>
        <v>41.082639999999998</v>
      </c>
      <c r="BB1914">
        <f>VLOOKUP(Sheet1[[#This Row],[NPDES ID2]],Combined_Sheet__Major_Only___2[[NPDES ID2]:[ECHO BFR]],18,FALSE)</f>
        <v>-95.887900000000002</v>
      </c>
      <c r="BC1914" s="2" t="str">
        <f>IF(ISNUMBER(SEARCH("aerobic",$AW1914)),"aerobic","")</f>
        <v/>
      </c>
      <c r="BD1914" s="2" t="str">
        <f>IF(ISNUMBER(SEARCH("anaer",$AW1914)),"anaer","")</f>
        <v>anaer</v>
      </c>
      <c r="BE1914" s="2" t="str">
        <f>IF(ISNUMBER(SEARCH("thickening",$AZ1914)),"thickening","")</f>
        <v>thickening</v>
      </c>
      <c r="BF1914" s="3" t="str">
        <f>IF(ISNUMBER(SEARCH("airDry",$AW1914)),"airDry","")</f>
        <v/>
      </c>
      <c r="BG1914" s="3" t="str">
        <f>IF(ISNUMBER(SEARCH("heatDry",$AY1914)),"heatDry","")</f>
        <v/>
      </c>
      <c r="BH1914" s="3" t="str">
        <f>IF(AND(ISNUMBER(SEARCH("aerobic",$AW1914)),ISNUMBER(SEARCH("anaer",$AW1914))),"Combined Aer and Anaer.","")</f>
        <v/>
      </c>
    </row>
    <row r="1915" spans="1:60" x14ac:dyDescent="0.25">
      <c r="A1915" s="5">
        <v>477</v>
      </c>
      <c r="B1915" t="s">
        <v>2376</v>
      </c>
      <c r="C1915">
        <v>428.19</v>
      </c>
      <c r="D1915">
        <v>365.88966642130282</v>
      </c>
      <c r="E1915">
        <v>361.84353984925428</v>
      </c>
      <c r="F1915">
        <v>288.83901352888472</v>
      </c>
      <c r="G1915">
        <v>448.56404582496037</v>
      </c>
      <c r="H1915">
        <v>-107.1643105281874</v>
      </c>
      <c r="I1915">
        <v>-108.49517076698579</v>
      </c>
      <c r="J1915">
        <v>-128.06332859863181</v>
      </c>
      <c r="K1915">
        <v>-85.750259365974557</v>
      </c>
      <c r="L1915">
        <v>304.43030407197159</v>
      </c>
      <c r="M1915">
        <v>303.41826839164122</v>
      </c>
      <c r="N1915">
        <v>299.87900471672151</v>
      </c>
      <c r="O1915">
        <v>311.92993296911891</v>
      </c>
      <c r="P1915">
        <v>10.01629813143343</v>
      </c>
      <c r="Q1915">
        <v>10.135565078251149</v>
      </c>
      <c r="R1915">
        <v>8.1572522583023694</v>
      </c>
      <c r="S1915">
        <v>11.788655684496829</v>
      </c>
      <c r="T1915">
        <v>50745.047650113142</v>
      </c>
      <c r="U1915">
        <v>50745.133854085609</v>
      </c>
      <c r="V1915">
        <v>50710.128330777981</v>
      </c>
      <c r="W1915">
        <v>50780.094596097391</v>
      </c>
      <c r="X1915">
        <v>3212.3731904566939</v>
      </c>
      <c r="Y1915">
        <v>3222.9090173287591</v>
      </c>
      <c r="Z1915">
        <v>3133.045862095953</v>
      </c>
      <c r="AA1915">
        <v>3261.4684131776162</v>
      </c>
      <c r="AB1915">
        <v>481.32515208422149</v>
      </c>
      <c r="AC1915">
        <v>475.79796360390429</v>
      </c>
      <c r="AD1915">
        <v>420.75483284715062</v>
      </c>
      <c r="AE1915">
        <v>553.58071768894501</v>
      </c>
      <c r="AF1915">
        <v>69.676218631977449</v>
      </c>
      <c r="AG1915">
        <v>69.444718642193976</v>
      </c>
      <c r="AH1915">
        <v>68.6344710524926</v>
      </c>
      <c r="AI1915">
        <v>71.392525268265615</v>
      </c>
      <c r="AJ1915">
        <v>0.62771566184049343</v>
      </c>
      <c r="AK1915">
        <v>0.62771564513229094</v>
      </c>
      <c r="AL1915">
        <v>0.62770638313251514</v>
      </c>
      <c r="AM1915">
        <v>0.62772478565993228</v>
      </c>
      <c r="AN1915">
        <v>0.95240962442081922</v>
      </c>
      <c r="AO1915">
        <v>0.95240962442081911</v>
      </c>
      <c r="AP1915">
        <v>0.95240962442081911</v>
      </c>
      <c r="AQ1915">
        <v>0.95240962442081911</v>
      </c>
      <c r="AR1915">
        <v>16.853008863189419</v>
      </c>
      <c r="AS1915">
        <v>16.853008863189419</v>
      </c>
      <c r="AT1915">
        <v>16.853008863189419</v>
      </c>
      <c r="AU1915">
        <v>16.853008863189419</v>
      </c>
      <c r="AV1915" t="str">
        <f>VLOOKUP(Sheet1[[#This Row],[NPDES ID2]],Combined_Sheet__Major_Only___2[[NPDES ID2]:[ECHO BFR]],3,FALSE)</f>
        <v>MT</v>
      </c>
      <c r="AW1915" t="s">
        <v>12185</v>
      </c>
      <c r="AX1915" t="str">
        <f>VLOOKUP(Sheet1[[#This Row],[NPDES ID2]],Combined_Sheet__Major_Only___2[[NPDES ID2]:[ECHO BFR]],27,FALSE)</f>
        <v>methaneBioCaptureRecover</v>
      </c>
      <c r="AY1915" t="str">
        <f>VLOOKUP(Sheet1[[#This Row],[NPDES ID2]],Combined_Sheet__Major_Only___2[[NPDES ID2]:[ECHO BFR]],28,FALSE)</f>
        <v>-</v>
      </c>
      <c r="AZ1915" t="str">
        <f>VLOOKUP(Sheet1[[#This Row],[NPDES ID2]],Combined_Sheet__Major_Only___2[[NPDES ID2]:[ECHO BFR]],29,FALSE)</f>
        <v>thickening, preliminaryOps</v>
      </c>
      <c r="BA1915">
        <f>VLOOKUP(Sheet1[[#This Row],[NPDES ID2]],Combined_Sheet__Major_Only___2[[NPDES ID2]:[ECHO BFR]],17,FALSE)</f>
        <v>46.619166999999997</v>
      </c>
      <c r="BB1915">
        <f>VLOOKUP(Sheet1[[#This Row],[NPDES ID2]],Combined_Sheet__Major_Only___2[[NPDES ID2]:[ECHO BFR]],18,FALSE)</f>
        <v>-112.005</v>
      </c>
      <c r="BC1915" s="2" t="str">
        <f>IF(ISNUMBER(SEARCH("aerobic",$AW1915)),"aerobic","")</f>
        <v/>
      </c>
      <c r="BD1915" s="2" t="str">
        <f>IF(ISNUMBER(SEARCH("anaer",$AW1915)),"anaer","")</f>
        <v>anaer</v>
      </c>
      <c r="BE1915" s="2" t="str">
        <f>IF(ISNUMBER(SEARCH("thickening",$AZ1915)),"thickening","")</f>
        <v>thickening</v>
      </c>
      <c r="BF1915" s="4" t="str">
        <f>IF(ISNUMBER(SEARCH("airDry",$AW1915)),"airDry","")</f>
        <v/>
      </c>
      <c r="BG1915" s="4" t="str">
        <f>IF(ISNUMBER(SEARCH("heatDry",$AY1915)),"heatDry","")</f>
        <v/>
      </c>
      <c r="BH1915" s="4" t="str">
        <f>IF(AND(ISNUMBER(SEARCH("aerobic",$AW1915)),ISNUMBER(SEARCH("anaer",$AW1915))),"Combined Aer and Anaer.","")</f>
        <v/>
      </c>
    </row>
    <row r="1916" spans="1:60" x14ac:dyDescent="0.25">
      <c r="A1916" s="5">
        <v>1987</v>
      </c>
      <c r="B1916" t="s">
        <v>9362</v>
      </c>
      <c r="C1916">
        <v>1831.11</v>
      </c>
      <c r="D1916">
        <v>447.63098962786052</v>
      </c>
      <c r="E1916">
        <v>444.67238936734401</v>
      </c>
      <c r="F1916">
        <v>374.90471301686529</v>
      </c>
      <c r="G1916">
        <v>518.32474381479767</v>
      </c>
      <c r="H1916">
        <v>-104.6158108166787</v>
      </c>
      <c r="I1916">
        <v>-106.05146756979001</v>
      </c>
      <c r="J1916">
        <v>-125.59932480750641</v>
      </c>
      <c r="K1916">
        <v>-83.202612214418764</v>
      </c>
      <c r="L1916">
        <v>1328.0588638643751</v>
      </c>
      <c r="M1916">
        <v>1323.929310980079</v>
      </c>
      <c r="N1916">
        <v>1309.497211617135</v>
      </c>
      <c r="O1916">
        <v>1358.6496545210539</v>
      </c>
      <c r="P1916">
        <v>42.777841183892271</v>
      </c>
      <c r="Q1916">
        <v>43.38880361239805</v>
      </c>
      <c r="R1916">
        <v>34.739984492972667</v>
      </c>
      <c r="S1916">
        <v>50.504450457952693</v>
      </c>
      <c r="T1916">
        <v>50719.539703648792</v>
      </c>
      <c r="U1916">
        <v>50719.625865804403</v>
      </c>
      <c r="V1916">
        <v>50684.637323392322</v>
      </c>
      <c r="W1916">
        <v>50754.569648643672</v>
      </c>
      <c r="X1916">
        <v>3147.3654628808631</v>
      </c>
      <c r="Y1916">
        <v>3157.0804686387728</v>
      </c>
      <c r="Z1916">
        <v>3074.509715629752</v>
      </c>
      <c r="AA1916">
        <v>3192.3476941956278</v>
      </c>
      <c r="AB1916">
        <v>463.41689199348968</v>
      </c>
      <c r="AC1916">
        <v>458.24693045094568</v>
      </c>
      <c r="AD1916">
        <v>406.04689488462691</v>
      </c>
      <c r="AE1916">
        <v>531.24511111455297</v>
      </c>
      <c r="AF1916">
        <v>71.081812091041513</v>
      </c>
      <c r="AG1916">
        <v>70.861329413760174</v>
      </c>
      <c r="AH1916">
        <v>70.088027030826737</v>
      </c>
      <c r="AI1916">
        <v>72.718433165174247</v>
      </c>
      <c r="AJ1916">
        <v>0.64492122389057782</v>
      </c>
      <c r="AK1916">
        <v>0.64492115211588819</v>
      </c>
      <c r="AL1916">
        <v>0.64488178471644053</v>
      </c>
      <c r="AM1916">
        <v>0.64496000678050192</v>
      </c>
      <c r="AN1916">
        <v>0.95238732466639719</v>
      </c>
      <c r="AO1916">
        <v>0.95238732466639686</v>
      </c>
      <c r="AP1916">
        <v>0.95238732466639686</v>
      </c>
      <c r="AQ1916">
        <v>0.95238732466639686</v>
      </c>
      <c r="AR1916">
        <v>17.381208675610079</v>
      </c>
      <c r="AS1916">
        <v>17.381208675610079</v>
      </c>
      <c r="AT1916">
        <v>17.381208675610079</v>
      </c>
      <c r="AU1916">
        <v>17.381208675610079</v>
      </c>
      <c r="AV1916" t="str">
        <f>VLOOKUP(Sheet1[[#This Row],[NPDES ID2]],Combined_Sheet__Major_Only___2[[NPDES ID2]:[ECHO BFR]],3,FALSE)</f>
        <v>KS</v>
      </c>
      <c r="AW1916" t="s">
        <v>12185</v>
      </c>
      <c r="AX1916" t="str">
        <f>VLOOKUP(Sheet1[[#This Row],[NPDES ID2]],Combined_Sheet__Major_Only___2[[NPDES ID2]:[ECHO BFR]],27,FALSE)</f>
        <v>tempSludgeStore, methaneBioCaptureRecover</v>
      </c>
      <c r="AY1916" t="str">
        <f>VLOOKUP(Sheet1[[#This Row],[NPDES ID2]],Combined_Sheet__Major_Only___2[[NPDES ID2]:[ECHO BFR]],28,FALSE)</f>
        <v>-</v>
      </c>
      <c r="AZ1916" t="str">
        <f>VLOOKUP(Sheet1[[#This Row],[NPDES ID2]],Combined_Sheet__Major_Only___2[[NPDES ID2]:[ECHO BFR]],29,FALSE)</f>
        <v>thickening, preliminaryOps</v>
      </c>
      <c r="BA1916">
        <f>VLOOKUP(Sheet1[[#This Row],[NPDES ID2]],Combined_Sheet__Major_Only___2[[NPDES ID2]:[ECHO BFR]],17,FALSE)</f>
        <v>38.927340000000001</v>
      </c>
      <c r="BB1916">
        <f>VLOOKUP(Sheet1[[#This Row],[NPDES ID2]],Combined_Sheet__Major_Only___2[[NPDES ID2]:[ECHO BFR]],18,FALSE)</f>
        <v>-94.699399999999997</v>
      </c>
      <c r="BC1916" s="2" t="str">
        <f>IF(ISNUMBER(SEARCH("aerobic",$AW1916)),"aerobic","")</f>
        <v/>
      </c>
      <c r="BD1916" s="2" t="str">
        <f>IF(ISNUMBER(SEARCH("anaer",$AW1916)),"anaer","")</f>
        <v>anaer</v>
      </c>
      <c r="BE1916" s="2" t="str">
        <f>IF(ISNUMBER(SEARCH("thickening",$AZ1916)),"thickening","")</f>
        <v>thickening</v>
      </c>
      <c r="BF1916" s="4" t="str">
        <f>IF(ISNUMBER(SEARCH("airDry",$AW1916)),"airDry","")</f>
        <v/>
      </c>
      <c r="BG1916" s="4" t="str">
        <f>IF(ISNUMBER(SEARCH("heatDry",$AY1916)),"heatDry","")</f>
        <v/>
      </c>
      <c r="BH1916" s="4" t="str">
        <f>IF(AND(ISNUMBER(SEARCH("aerobic",$AW1916)),ISNUMBER(SEARCH("anaer",$AW1916))),"Combined Aer and Anaer.","")</f>
        <v/>
      </c>
    </row>
    <row r="1917" spans="1:60" x14ac:dyDescent="0.25">
      <c r="A1917" s="5">
        <v>630</v>
      </c>
      <c r="B1917" t="s">
        <v>3111</v>
      </c>
      <c r="C1917">
        <v>325.66000000000003</v>
      </c>
      <c r="D1917">
        <v>417.25963118363052</v>
      </c>
      <c r="E1917">
        <v>415.45463795178171</v>
      </c>
      <c r="F1917">
        <v>321.85921323289108</v>
      </c>
      <c r="G1917">
        <v>514.346313756977</v>
      </c>
      <c r="H1917">
        <v>-108.1704624953081</v>
      </c>
      <c r="I1917">
        <v>-109.4935658638924</v>
      </c>
      <c r="J1917">
        <v>-129.03080770180341</v>
      </c>
      <c r="K1917">
        <v>-86.718245198032875</v>
      </c>
      <c r="L1917">
        <v>229.5831052568642</v>
      </c>
      <c r="M1917">
        <v>228.798560235613</v>
      </c>
      <c r="N1917">
        <v>226.05473630741739</v>
      </c>
      <c r="O1917">
        <v>235.39708162661219</v>
      </c>
      <c r="P1917">
        <v>7.6218907506779159</v>
      </c>
      <c r="Q1917">
        <v>7.7051275881697334</v>
      </c>
      <c r="R1917">
        <v>6.2145759762178976</v>
      </c>
      <c r="S1917">
        <v>8.950255442719417</v>
      </c>
      <c r="T1917">
        <v>50680.569439760038</v>
      </c>
      <c r="U1917">
        <v>50680.655538029132</v>
      </c>
      <c r="V1917">
        <v>50645.692938512198</v>
      </c>
      <c r="W1917">
        <v>50715.573411161073</v>
      </c>
      <c r="X1917">
        <v>3235.591507498691</v>
      </c>
      <c r="Y1917">
        <v>3246.4712110600281</v>
      </c>
      <c r="Z1917">
        <v>3153.540694323372</v>
      </c>
      <c r="AA1917">
        <v>3286.422305332042</v>
      </c>
      <c r="AB1917">
        <v>488.52166555268951</v>
      </c>
      <c r="AC1917">
        <v>482.84258355640611</v>
      </c>
      <c r="AD1917">
        <v>426.60030739366908</v>
      </c>
      <c r="AE1917">
        <v>562.68002401914578</v>
      </c>
      <c r="AF1917">
        <v>69.088709437109102</v>
      </c>
      <c r="AG1917">
        <v>68.852713750354923</v>
      </c>
      <c r="AH1917">
        <v>68.026857597135731</v>
      </c>
      <c r="AI1917">
        <v>70.838190452393931</v>
      </c>
      <c r="AJ1917">
        <v>0.62052598330908038</v>
      </c>
      <c r="AK1917">
        <v>0.62052597059602466</v>
      </c>
      <c r="AL1917">
        <v>0.62051891775004486</v>
      </c>
      <c r="AM1917">
        <v>0.62053293089629857</v>
      </c>
      <c r="AN1917">
        <v>0.9523532153986628</v>
      </c>
      <c r="AO1917">
        <v>0.95235321539866291</v>
      </c>
      <c r="AP1917">
        <v>0.95235321539866291</v>
      </c>
      <c r="AQ1917">
        <v>0.95235321539866291</v>
      </c>
      <c r="AR1917">
        <v>16.631935134299312</v>
      </c>
      <c r="AS1917">
        <v>16.631935134299312</v>
      </c>
      <c r="AT1917">
        <v>16.631935134299312</v>
      </c>
      <c r="AU1917">
        <v>16.631935134299312</v>
      </c>
      <c r="AV1917" t="str">
        <f>VLOOKUP(Sheet1[[#This Row],[NPDES ID2]],Combined_Sheet__Major_Only___2[[NPDES ID2]:[ECHO BFR]],3,FALSE)</f>
        <v>CA</v>
      </c>
      <c r="AW1917" t="s">
        <v>12185</v>
      </c>
      <c r="AX1917" t="str">
        <f>VLOOKUP(Sheet1[[#This Row],[NPDES ID2]],Combined_Sheet__Major_Only___2[[NPDES ID2]:[ECHO BFR]],27,FALSE)</f>
        <v>-</v>
      </c>
      <c r="AY1917" t="str">
        <f>VLOOKUP(Sheet1[[#This Row],[NPDES ID2]],Combined_Sheet__Major_Only___2[[NPDES ID2]:[ECHO BFR]],28,FALSE)</f>
        <v>-</v>
      </c>
      <c r="AZ1917" t="str">
        <f>VLOOKUP(Sheet1[[#This Row],[NPDES ID2]],Combined_Sheet__Major_Only___2[[NPDES ID2]:[ECHO BFR]],29,FALSE)</f>
        <v>thickening, preliminaryOps</v>
      </c>
      <c r="BA1917">
        <f>VLOOKUP(Sheet1[[#This Row],[NPDES ID2]],Combined_Sheet__Major_Only___2[[NPDES ID2]:[ECHO BFR]],17,FALSE)</f>
        <v>37.603870000000001</v>
      </c>
      <c r="BB1917">
        <f>VLOOKUP(Sheet1[[#This Row],[NPDES ID2]],Combined_Sheet__Major_Only___2[[NPDES ID2]:[ECHO BFR]],18,FALSE)</f>
        <v>-122.37978</v>
      </c>
      <c r="BC1917" s="2" t="str">
        <f>IF(ISNUMBER(SEARCH("aerobic",$AW1917)),"aerobic","")</f>
        <v/>
      </c>
      <c r="BD1917" s="2" t="str">
        <f>IF(ISNUMBER(SEARCH("anaer",$AW1917)),"anaer","")</f>
        <v>anaer</v>
      </c>
      <c r="BE1917" s="2" t="str">
        <f>IF(ISNUMBER(SEARCH("thickening",$AZ1917)),"thickening","")</f>
        <v>thickening</v>
      </c>
      <c r="BF1917" s="3" t="str">
        <f>IF(ISNUMBER(SEARCH("airDry",$AW1917)),"airDry","")</f>
        <v/>
      </c>
      <c r="BG1917" s="3" t="str">
        <f>IF(ISNUMBER(SEARCH("heatDry",$AY1917)),"heatDry","")</f>
        <v/>
      </c>
      <c r="BH1917" s="3" t="str">
        <f>IF(AND(ISNUMBER(SEARCH("aerobic",$AW1917)),ISNUMBER(SEARCH("anaer",$AW1917))),"Combined Aer and Anaer.","")</f>
        <v/>
      </c>
    </row>
    <row r="1918" spans="1:60" x14ac:dyDescent="0.25">
      <c r="A1918" s="5">
        <v>879</v>
      </c>
      <c r="B1918" t="s">
        <v>4288</v>
      </c>
      <c r="C1918">
        <v>841</v>
      </c>
      <c r="D1918">
        <v>331.63508180661461</v>
      </c>
      <c r="E1918">
        <v>324.22127882698499</v>
      </c>
      <c r="F1918">
        <v>280.69382861900698</v>
      </c>
      <c r="G1918">
        <v>391.7816651925616</v>
      </c>
      <c r="H1918">
        <v>-105.33292221510141</v>
      </c>
      <c r="I1918">
        <v>-106.7715365206755</v>
      </c>
      <c r="J1918">
        <v>-126.3004940802992</v>
      </c>
      <c r="K1918">
        <v>-83.970804291128076</v>
      </c>
      <c r="L1918">
        <v>607.10584282259515</v>
      </c>
      <c r="M1918">
        <v>605.18786934350828</v>
      </c>
      <c r="N1918">
        <v>598.48170834528764</v>
      </c>
      <c r="O1918">
        <v>621.31736008546784</v>
      </c>
      <c r="P1918">
        <v>19.653787767846779</v>
      </c>
      <c r="Q1918">
        <v>19.92318584118685</v>
      </c>
      <c r="R1918">
        <v>15.97155038167881</v>
      </c>
      <c r="S1918">
        <v>23.209103746164651</v>
      </c>
      <c r="T1918">
        <v>50676.76477725288</v>
      </c>
      <c r="U1918">
        <v>50676.850869284754</v>
      </c>
      <c r="V1918">
        <v>50641.890802569767</v>
      </c>
      <c r="W1918">
        <v>50711.766212854847</v>
      </c>
      <c r="X1918">
        <v>3159.4920703797752</v>
      </c>
      <c r="Y1918">
        <v>3169.3874621054242</v>
      </c>
      <c r="Z1918">
        <v>3085.2118957364032</v>
      </c>
      <c r="AA1918">
        <v>3205.3804565797482</v>
      </c>
      <c r="AB1918">
        <v>467.07976000571352</v>
      </c>
      <c r="AC1918">
        <v>461.83137626241933</v>
      </c>
      <c r="AD1918">
        <v>409.04305592060291</v>
      </c>
      <c r="AE1918">
        <v>535.83476693950672</v>
      </c>
      <c r="AF1918">
        <v>70.747020340150172</v>
      </c>
      <c r="AG1918">
        <v>70.523766193546663</v>
      </c>
      <c r="AH1918">
        <v>69.741894235949161</v>
      </c>
      <c r="AI1918">
        <v>72.402792283903523</v>
      </c>
      <c r="AJ1918">
        <v>0.64082253286401791</v>
      </c>
      <c r="AK1918">
        <v>0.64082250011158992</v>
      </c>
      <c r="AL1918">
        <v>0.64080440046087783</v>
      </c>
      <c r="AM1918">
        <v>0.64084036286210522</v>
      </c>
      <c r="AN1918">
        <v>0.95234988269593357</v>
      </c>
      <c r="AO1918">
        <v>0.95234988269593357</v>
      </c>
      <c r="AP1918">
        <v>0.95234988269593357</v>
      </c>
      <c r="AQ1918">
        <v>0.95234988269593357</v>
      </c>
      <c r="AR1918">
        <v>17.25586421157151</v>
      </c>
      <c r="AS1918">
        <v>17.25586421157151</v>
      </c>
      <c r="AT1918">
        <v>17.25586421157151</v>
      </c>
      <c r="AU1918">
        <v>17.25586421157151</v>
      </c>
      <c r="AV1918" t="str">
        <f>VLOOKUP(Sheet1[[#This Row],[NPDES ID2]],Combined_Sheet__Major_Only___2[[NPDES ID2]:[ECHO BFR]],3,FALSE)</f>
        <v>CA</v>
      </c>
      <c r="AW1918" t="s">
        <v>12185</v>
      </c>
      <c r="AX1918" t="str">
        <f>VLOOKUP(Sheet1[[#This Row],[NPDES ID2]],Combined_Sheet__Major_Only___2[[NPDES ID2]:[ECHO BFR]],27,FALSE)</f>
        <v>tempSludgeStore</v>
      </c>
      <c r="AY1918" t="str">
        <f>VLOOKUP(Sheet1[[#This Row],[NPDES ID2]],Combined_Sheet__Major_Only___2[[NPDES ID2]:[ECHO BFR]],28,FALSE)</f>
        <v>-</v>
      </c>
      <c r="AZ1918" t="str">
        <f>VLOOKUP(Sheet1[[#This Row],[NPDES ID2]],Combined_Sheet__Major_Only___2[[NPDES ID2]:[ECHO BFR]],29,FALSE)</f>
        <v>thickening</v>
      </c>
      <c r="BA1918">
        <f>VLOOKUP(Sheet1[[#This Row],[NPDES ID2]],Combined_Sheet__Major_Only___2[[NPDES ID2]:[ECHO BFR]],17,FALSE)</f>
        <v>35.431939999999997</v>
      </c>
      <c r="BB1918">
        <f>VLOOKUP(Sheet1[[#This Row],[NPDES ID2]],Combined_Sheet__Major_Only___2[[NPDES ID2]:[ECHO BFR]],18,FALSE)</f>
        <v>-119.02252</v>
      </c>
      <c r="BC1918" s="2" t="str">
        <f>IF(ISNUMBER(SEARCH("aerobic",$AW1918)),"aerobic","")</f>
        <v/>
      </c>
      <c r="BD1918" s="2" t="str">
        <f>IF(ISNUMBER(SEARCH("anaer",$AW1918)),"anaer","")</f>
        <v>anaer</v>
      </c>
      <c r="BE1918" s="2" t="str">
        <f>IF(ISNUMBER(SEARCH("thickening",$AZ1918)),"thickening","")</f>
        <v>thickening</v>
      </c>
      <c r="BF1918" s="4" t="str">
        <f>IF(ISNUMBER(SEARCH("airDry",$AW1918)),"airDry","")</f>
        <v/>
      </c>
      <c r="BG1918" s="4" t="str">
        <f>IF(ISNUMBER(SEARCH("heatDry",$AY1918)),"heatDry","")</f>
        <v/>
      </c>
      <c r="BH1918" s="4" t="str">
        <f>IF(AND(ISNUMBER(SEARCH("aerobic",$AW1918)),ISNUMBER(SEARCH("anaer",$AW1918))),"Combined Aer and Anaer.","")</f>
        <v/>
      </c>
    </row>
    <row r="1919" spans="1:60" x14ac:dyDescent="0.25">
      <c r="A1919" s="5">
        <v>2456</v>
      </c>
      <c r="B1919" t="s">
        <v>11442</v>
      </c>
      <c r="C1919">
        <v>222.26</v>
      </c>
      <c r="D1919">
        <v>541.8039944486278</v>
      </c>
      <c r="E1919">
        <v>538.28895706108733</v>
      </c>
      <c r="F1919">
        <v>399.45691417361121</v>
      </c>
      <c r="G1919">
        <v>683.76640703207431</v>
      </c>
      <c r="H1919">
        <v>-111.1591462897353</v>
      </c>
      <c r="I1919">
        <v>-112.54955238627549</v>
      </c>
      <c r="J1919">
        <v>-131.90436932618221</v>
      </c>
      <c r="K1919">
        <v>-89.578796200584918</v>
      </c>
      <c r="L1919">
        <v>152.81132505599609</v>
      </c>
      <c r="M1919">
        <v>152.24638366099671</v>
      </c>
      <c r="N1919">
        <v>150.27049082089121</v>
      </c>
      <c r="O1919">
        <v>156.99801133703349</v>
      </c>
      <c r="P1919">
        <v>5.209711760572703</v>
      </c>
      <c r="Q1919">
        <v>5.2565022860219477</v>
      </c>
      <c r="R1919">
        <v>4.2623232354401051</v>
      </c>
      <c r="S1919">
        <v>6.0773914355637348</v>
      </c>
      <c r="T1919">
        <v>50650.665129308392</v>
      </c>
      <c r="U1919">
        <v>50650.751178553393</v>
      </c>
      <c r="V1919">
        <v>50615.808486635557</v>
      </c>
      <c r="W1919">
        <v>50685.649169553282</v>
      </c>
      <c r="X1919">
        <v>3315.8233129918458</v>
      </c>
      <c r="Y1919">
        <v>3327.7199217508128</v>
      </c>
      <c r="Z1919">
        <v>3225.120288953181</v>
      </c>
      <c r="AA1919">
        <v>3372.174568540845</v>
      </c>
      <c r="AB1919">
        <v>512.46181220027972</v>
      </c>
      <c r="AC1919">
        <v>506.27680408700809</v>
      </c>
      <c r="AD1919">
        <v>446.05686399024012</v>
      </c>
      <c r="AE1919">
        <v>592.94788047351244</v>
      </c>
      <c r="AF1919">
        <v>67.378944570872534</v>
      </c>
      <c r="AG1919">
        <v>67.129913482153526</v>
      </c>
      <c r="AH1919">
        <v>66.258578613991077</v>
      </c>
      <c r="AI1919">
        <v>69.224888935789323</v>
      </c>
      <c r="AJ1919">
        <v>0.59960920042745369</v>
      </c>
      <c r="AK1919">
        <v>0.59960919172688931</v>
      </c>
      <c r="AL1919">
        <v>0.59960436121017979</v>
      </c>
      <c r="AM1919">
        <v>0.59961395882740465</v>
      </c>
      <c r="AN1919">
        <v>0.95232700807538928</v>
      </c>
      <c r="AO1919">
        <v>0.95232700807538939</v>
      </c>
      <c r="AP1919">
        <v>0.95232700807538939</v>
      </c>
      <c r="AQ1919">
        <v>0.95232700807538939</v>
      </c>
      <c r="AR1919">
        <v>15.988625917320009</v>
      </c>
      <c r="AS1919">
        <v>15.98862591732002</v>
      </c>
      <c r="AT1919">
        <v>15.98862591732002</v>
      </c>
      <c r="AU1919">
        <v>15.98862591732002</v>
      </c>
      <c r="AV1919" t="str">
        <f>VLOOKUP(Sheet1[[#This Row],[NPDES ID2]],Combined_Sheet__Major_Only___2[[NPDES ID2]:[ECHO BFR]],3,FALSE)</f>
        <v>IL</v>
      </c>
      <c r="AW1919" t="s">
        <v>41</v>
      </c>
      <c r="AX1919" t="str">
        <f>VLOOKUP(Sheet1[[#This Row],[NPDES ID2]],Combined_Sheet__Major_Only___2[[NPDES ID2]:[ECHO BFR]],27,FALSE)</f>
        <v>-</v>
      </c>
      <c r="AY1919" t="str">
        <f>VLOOKUP(Sheet1[[#This Row],[NPDES ID2]],Combined_Sheet__Major_Only___2[[NPDES ID2]:[ECHO BFR]],28,FALSE)</f>
        <v>-</v>
      </c>
      <c r="AZ1919" t="str">
        <f>VLOOKUP(Sheet1[[#This Row],[NPDES ID2]],Combined_Sheet__Major_Only___2[[NPDES ID2]:[ECHO BFR]],29,FALSE)</f>
        <v>thickening</v>
      </c>
      <c r="BA1919">
        <f>VLOOKUP(Sheet1[[#This Row],[NPDES ID2]],Combined_Sheet__Major_Only___2[[NPDES ID2]:[ECHO BFR]],17,FALSE)</f>
        <v>40.66601</v>
      </c>
      <c r="BB1919">
        <f>VLOOKUP(Sheet1[[#This Row],[NPDES ID2]],Combined_Sheet__Major_Only___2[[NPDES ID2]:[ECHO BFR]],18,FALSE)</f>
        <v>-89.603660000000005</v>
      </c>
      <c r="BC1919" s="2" t="str">
        <f>IF(ISNUMBER(SEARCH("aerobic",$AW1919)),"aerobic","")</f>
        <v>aerobic</v>
      </c>
      <c r="BD1919" s="2" t="str">
        <f>IF(ISNUMBER(SEARCH("anaer",$AW1919)),"anaer","")</f>
        <v/>
      </c>
      <c r="BE1919" s="2" t="str">
        <f>IF(ISNUMBER(SEARCH("thickening",$AZ1919)),"thickening","")</f>
        <v>thickening</v>
      </c>
      <c r="BF1919" s="3" t="str">
        <f>IF(ISNUMBER(SEARCH("airDry",$AW1919)),"airDry","")</f>
        <v/>
      </c>
      <c r="BG1919" s="3" t="str">
        <f>IF(ISNUMBER(SEARCH("heatDry",$AY1919)),"heatDry","")</f>
        <v/>
      </c>
      <c r="BH1919" s="3" t="str">
        <f>IF(AND(ISNUMBER(SEARCH("aerobic",$AW1919)),ISNUMBER(SEARCH("anaer",$AW1919))),"Combined Aer and Anaer.","")</f>
        <v/>
      </c>
    </row>
    <row r="1920" spans="1:60" x14ac:dyDescent="0.25">
      <c r="A1920" s="5">
        <v>501</v>
      </c>
      <c r="B1920" t="s">
        <v>2481</v>
      </c>
      <c r="C1920">
        <v>363</v>
      </c>
      <c r="D1920">
        <v>401.41122025094688</v>
      </c>
      <c r="E1920">
        <v>397.39648794704192</v>
      </c>
      <c r="F1920">
        <v>310.84341548998282</v>
      </c>
      <c r="G1920">
        <v>494.69741988373761</v>
      </c>
      <c r="H1920">
        <v>-109.962436613211</v>
      </c>
      <c r="I1920">
        <v>-111.35902389160179</v>
      </c>
      <c r="J1920">
        <v>-130.75169047190039</v>
      </c>
      <c r="K1920">
        <v>-88.422919139297363</v>
      </c>
      <c r="L1920">
        <v>252.02801198908409</v>
      </c>
      <c r="M1920">
        <v>251.1239798661681</v>
      </c>
      <c r="N1920">
        <v>247.9623174755562</v>
      </c>
      <c r="O1920">
        <v>258.7274077318321</v>
      </c>
      <c r="P1920">
        <v>8.5036361488315837</v>
      </c>
      <c r="Q1920">
        <v>8.5856579293554507</v>
      </c>
      <c r="R1920">
        <v>6.9480662179601049</v>
      </c>
      <c r="S1920">
        <v>9.9454119552880549</v>
      </c>
      <c r="T1920">
        <v>50643.568309229588</v>
      </c>
      <c r="U1920">
        <v>50643.654346840303</v>
      </c>
      <c r="V1920">
        <v>50608.716379346712</v>
      </c>
      <c r="W1920">
        <v>50678.547619459743</v>
      </c>
      <c r="X1920">
        <v>3283.0495149762351</v>
      </c>
      <c r="Y1920">
        <v>3294.5405487162252</v>
      </c>
      <c r="Z1920">
        <v>3195.8183822781448</v>
      </c>
      <c r="AA1920">
        <v>3337.183954513353</v>
      </c>
      <c r="AB1920">
        <v>502.72804552125223</v>
      </c>
      <c r="AC1920">
        <v>496.75057791294728</v>
      </c>
      <c r="AD1920">
        <v>438.14965564527739</v>
      </c>
      <c r="AE1920">
        <v>580.63149257477471</v>
      </c>
      <c r="AF1920">
        <v>68.041602838055169</v>
      </c>
      <c r="AG1920">
        <v>67.797646010064938</v>
      </c>
      <c r="AH1920">
        <v>66.943898939009685</v>
      </c>
      <c r="AI1920">
        <v>69.850139931500209</v>
      </c>
      <c r="AJ1920">
        <v>0.60771479834572251</v>
      </c>
      <c r="AK1920">
        <v>0.60771478413741953</v>
      </c>
      <c r="AL1920">
        <v>0.60770690467812261</v>
      </c>
      <c r="AM1920">
        <v>0.60772256022910809</v>
      </c>
      <c r="AN1920">
        <v>0.95232078438223955</v>
      </c>
      <c r="AO1920">
        <v>0.95232078438223955</v>
      </c>
      <c r="AP1920">
        <v>0.95232078438223955</v>
      </c>
      <c r="AQ1920">
        <v>0.95232078438223955</v>
      </c>
      <c r="AR1920">
        <v>16.23784391396239</v>
      </c>
      <c r="AS1920">
        <v>16.237843913962379</v>
      </c>
      <c r="AT1920">
        <v>16.237843913962379</v>
      </c>
      <c r="AU1920">
        <v>16.237843913962379</v>
      </c>
      <c r="AV1920" t="str">
        <f>VLOOKUP(Sheet1[[#This Row],[NPDES ID2]],Combined_Sheet__Major_Only___2[[NPDES ID2]:[ECHO BFR]],3,FALSE)</f>
        <v>CT</v>
      </c>
      <c r="AW1920" t="s">
        <v>12185</v>
      </c>
      <c r="AX1920" t="str">
        <f>VLOOKUP(Sheet1[[#This Row],[NPDES ID2]],Combined_Sheet__Major_Only___2[[NPDES ID2]:[ECHO BFR]],27,FALSE)</f>
        <v>methaneBioCaptureRecover</v>
      </c>
      <c r="AY1920" t="str">
        <f>VLOOKUP(Sheet1[[#This Row],[NPDES ID2]],Combined_Sheet__Major_Only___2[[NPDES ID2]:[ECHO BFR]],28,FALSE)</f>
        <v>-</v>
      </c>
      <c r="AZ1920" t="str">
        <f>VLOOKUP(Sheet1[[#This Row],[NPDES ID2]],Combined_Sheet__Major_Only___2[[NPDES ID2]:[ECHO BFR]],29,FALSE)</f>
        <v>preliminaryOps, thickening</v>
      </c>
      <c r="BA1920">
        <f>VLOOKUP(Sheet1[[#This Row],[NPDES ID2]],Combined_Sheet__Major_Only___2[[NPDES ID2]:[ECHO BFR]],17,FALSE)</f>
        <v>41.364328999999998</v>
      </c>
      <c r="BB1920">
        <f>VLOOKUP(Sheet1[[#This Row],[NPDES ID2]],Combined_Sheet__Major_Only___2[[NPDES ID2]:[ECHO BFR]],18,FALSE)</f>
        <v>-72.871671000000006</v>
      </c>
      <c r="BC1920" s="2" t="str">
        <f>IF(ISNUMBER(SEARCH("aerobic",$AW1920)),"aerobic","")</f>
        <v/>
      </c>
      <c r="BD1920" s="2" t="str">
        <f>IF(ISNUMBER(SEARCH("anaer",$AW1920)),"anaer","")</f>
        <v>anaer</v>
      </c>
      <c r="BE1920" s="2" t="str">
        <f>IF(ISNUMBER(SEARCH("thickening",$AZ1920)),"thickening","")</f>
        <v>thickening</v>
      </c>
      <c r="BF1920" s="4" t="str">
        <f>IF(ISNUMBER(SEARCH("airDry",$AW1920)),"airDry","")</f>
        <v/>
      </c>
      <c r="BG1920" s="4" t="str">
        <f>IF(ISNUMBER(SEARCH("heatDry",$AY1920)),"heatDry","")</f>
        <v/>
      </c>
      <c r="BH1920" s="4" t="str">
        <f>IF(AND(ISNUMBER(SEARCH("aerobic",$AW1920)),ISNUMBER(SEARCH("anaer",$AW1920))),"Combined Aer and Anaer.","")</f>
        <v/>
      </c>
    </row>
    <row r="1921" spans="1:60" x14ac:dyDescent="0.25">
      <c r="A1921" s="5">
        <v>145</v>
      </c>
      <c r="B1921" t="s">
        <v>798</v>
      </c>
      <c r="C1921">
        <v>6542</v>
      </c>
      <c r="D1921">
        <v>1267.4056033847819</v>
      </c>
      <c r="E1921">
        <v>1269.9915986559099</v>
      </c>
      <c r="F1921">
        <v>1017.789588196812</v>
      </c>
      <c r="G1921">
        <v>1491.919731954657</v>
      </c>
      <c r="H1921">
        <v>-105.9611682513866</v>
      </c>
      <c r="I1921">
        <v>-107.5675770518252</v>
      </c>
      <c r="J1921">
        <v>-126.7890141785649</v>
      </c>
      <c r="K1921">
        <v>-84.03997868715112</v>
      </c>
      <c r="L1921">
        <v>4651.2518012539331</v>
      </c>
      <c r="M1921">
        <v>4635.7715800931901</v>
      </c>
      <c r="N1921">
        <v>4581.7889453772277</v>
      </c>
      <c r="O1921">
        <v>4765.7911232904471</v>
      </c>
      <c r="P1921">
        <v>152.9933719166948</v>
      </c>
      <c r="Q1921">
        <v>154.8338471083745</v>
      </c>
      <c r="R1921">
        <v>124.6002365618227</v>
      </c>
      <c r="S1921">
        <v>180.10919709256601</v>
      </c>
      <c r="T1921">
        <v>50629.592068781247</v>
      </c>
      <c r="U1921">
        <v>50629.678083479797</v>
      </c>
      <c r="V1921">
        <v>50594.749420109518</v>
      </c>
      <c r="W1921">
        <v>50664.562063878373</v>
      </c>
      <c r="X1921">
        <v>3205.004673305275</v>
      </c>
      <c r="Y1921">
        <v>3215.5136906697389</v>
      </c>
      <c r="Z1921">
        <v>3125.8891004745919</v>
      </c>
      <c r="AA1921">
        <v>3253.9631962176122</v>
      </c>
      <c r="AB1921">
        <v>480.32052886981569</v>
      </c>
      <c r="AC1921">
        <v>474.83016264127792</v>
      </c>
      <c r="AD1921">
        <v>419.81184939276812</v>
      </c>
      <c r="AE1921">
        <v>552.54434628385775</v>
      </c>
      <c r="AF1921">
        <v>69.693823303306417</v>
      </c>
      <c r="AG1921">
        <v>69.46383488118596</v>
      </c>
      <c r="AH1921">
        <v>68.651885547557541</v>
      </c>
      <c r="AI1921">
        <v>71.407557817581562</v>
      </c>
      <c r="AJ1921">
        <v>0.62793121722454459</v>
      </c>
      <c r="AK1921">
        <v>0.6279309498404726</v>
      </c>
      <c r="AL1921">
        <v>0.62778958648920047</v>
      </c>
      <c r="AM1921">
        <v>0.62807051752527354</v>
      </c>
      <c r="AN1921">
        <v>0.95230852289626289</v>
      </c>
      <c r="AO1921">
        <v>0.95230852289626267</v>
      </c>
      <c r="AP1921">
        <v>0.95230852289626267</v>
      </c>
      <c r="AQ1921">
        <v>0.95230852289626267</v>
      </c>
      <c r="AR1921">
        <v>16.85511498854834</v>
      </c>
      <c r="AS1921">
        <v>16.85511498854834</v>
      </c>
      <c r="AT1921">
        <v>16.85511498854834</v>
      </c>
      <c r="AU1921">
        <v>16.85511498854834</v>
      </c>
      <c r="AV1921" t="str">
        <f>VLOOKUP(Sheet1[[#This Row],[NPDES ID2]],Combined_Sheet__Major_Only___2[[NPDES ID2]:[ECHO BFR]],3,FALSE)</f>
        <v>IL</v>
      </c>
      <c r="AW1921" t="s">
        <v>12185</v>
      </c>
      <c r="AX1921" t="str">
        <f>VLOOKUP(Sheet1[[#This Row],[NPDES ID2]],Combined_Sheet__Major_Only___2[[NPDES ID2]:[ECHO BFR]],27,FALSE)</f>
        <v>-</v>
      </c>
      <c r="AY1921" t="str">
        <f>VLOOKUP(Sheet1[[#This Row],[NPDES ID2]],Combined_Sheet__Major_Only___2[[NPDES ID2]:[ECHO BFR]],28,FALSE)</f>
        <v>-</v>
      </c>
      <c r="AZ1921" t="str">
        <f>VLOOKUP(Sheet1[[#This Row],[NPDES ID2]],Combined_Sheet__Major_Only___2[[NPDES ID2]:[ECHO BFR]],29,FALSE)</f>
        <v>sludgeLagoon, preliminaryOps, thickening</v>
      </c>
      <c r="BA1921">
        <f>VLOOKUP(Sheet1[[#This Row],[NPDES ID2]],Combined_Sheet__Major_Only___2[[NPDES ID2]:[ECHO BFR]],17,FALSE)</f>
        <v>39.840040000000002</v>
      </c>
      <c r="BB1921">
        <f>VLOOKUP(Sheet1[[#This Row],[NPDES ID2]],Combined_Sheet__Major_Only___2[[NPDES ID2]:[ECHO BFR]],18,FALSE)</f>
        <v>-89.00085</v>
      </c>
      <c r="BC1921" s="2" t="str">
        <f>IF(ISNUMBER(SEARCH("aerobic",$AW1921)),"aerobic","")</f>
        <v/>
      </c>
      <c r="BD1921" s="2" t="str">
        <f>IF(ISNUMBER(SEARCH("anaer",$AW1921)),"anaer","")</f>
        <v>anaer</v>
      </c>
      <c r="BE1921" s="2" t="str">
        <f>IF(ISNUMBER(SEARCH("thickening",$AZ1921)),"thickening","")</f>
        <v>thickening</v>
      </c>
      <c r="BF1921" s="4" t="str">
        <f>IF(ISNUMBER(SEARCH("airDry",$AW1921)),"airDry","")</f>
        <v/>
      </c>
      <c r="BG1921" s="4" t="str">
        <f>IF(ISNUMBER(SEARCH("heatDry",$AY1921)),"heatDry","")</f>
        <v/>
      </c>
      <c r="BH1921" s="4" t="str">
        <f>IF(AND(ISNUMBER(SEARCH("aerobic",$AW1921)),ISNUMBER(SEARCH("anaer",$AW1921))),"Combined Aer and Anaer.","")</f>
        <v/>
      </c>
    </row>
    <row r="1922" spans="1:60" x14ac:dyDescent="0.25">
      <c r="A1922" s="5">
        <v>1268</v>
      </c>
      <c r="B1922" t="s">
        <v>6049</v>
      </c>
      <c r="C1922">
        <v>204.4</v>
      </c>
      <c r="D1922">
        <v>573.11153690670812</v>
      </c>
      <c r="E1922">
        <v>569.64091010440518</v>
      </c>
      <c r="F1922">
        <v>419.42570705860243</v>
      </c>
      <c r="G1922">
        <v>724.44842369903824</v>
      </c>
      <c r="H1922">
        <v>-110.7437454077189</v>
      </c>
      <c r="I1922">
        <v>-112.1498373936231</v>
      </c>
      <c r="J1922">
        <v>-131.50524698775061</v>
      </c>
      <c r="K1922">
        <v>-89.184090882755669</v>
      </c>
      <c r="L1922">
        <v>141.02504638447749</v>
      </c>
      <c r="M1922">
        <v>140.50925535281621</v>
      </c>
      <c r="N1922">
        <v>138.70525240542921</v>
      </c>
      <c r="O1922">
        <v>144.84750394049109</v>
      </c>
      <c r="P1922">
        <v>4.7900922464135274</v>
      </c>
      <c r="Q1922">
        <v>4.8342518001233259</v>
      </c>
      <c r="R1922">
        <v>3.9171656518442548</v>
      </c>
      <c r="S1922">
        <v>5.592992446531448</v>
      </c>
      <c r="T1922">
        <v>50610.230086536583</v>
      </c>
      <c r="U1922">
        <v>50610.316069493747</v>
      </c>
      <c r="V1922">
        <v>50575.400295589061</v>
      </c>
      <c r="W1922">
        <v>50645.187176915773</v>
      </c>
      <c r="X1922">
        <v>3301.577913882486</v>
      </c>
      <c r="Y1922">
        <v>3313.3191330147661</v>
      </c>
      <c r="Z1922">
        <v>3212.194152282153</v>
      </c>
      <c r="AA1922">
        <v>3357.0877141575652</v>
      </c>
      <c r="AB1922">
        <v>508.56259611768058</v>
      </c>
      <c r="AC1922">
        <v>502.45734258285393</v>
      </c>
      <c r="AD1922">
        <v>442.87023722654271</v>
      </c>
      <c r="AE1922">
        <v>588.0492460359369</v>
      </c>
      <c r="AF1922">
        <v>67.615303055907219</v>
      </c>
      <c r="AG1922">
        <v>67.368066324030451</v>
      </c>
      <c r="AH1922">
        <v>66.503028639256868</v>
      </c>
      <c r="AI1922">
        <v>69.447923383787241</v>
      </c>
      <c r="AJ1922">
        <v>0.60250014896470472</v>
      </c>
      <c r="AK1922">
        <v>0.60250014097093141</v>
      </c>
      <c r="AL1922">
        <v>0.60249570215574699</v>
      </c>
      <c r="AM1922">
        <v>0.60250452150627987</v>
      </c>
      <c r="AN1922">
        <v>0.9522915260250876</v>
      </c>
      <c r="AO1922">
        <v>0.9522915260250876</v>
      </c>
      <c r="AP1922">
        <v>0.9522915260250876</v>
      </c>
      <c r="AQ1922">
        <v>0.9522915260250876</v>
      </c>
      <c r="AR1922">
        <v>16.077562846597381</v>
      </c>
      <c r="AS1922">
        <v>16.077562846597381</v>
      </c>
      <c r="AT1922">
        <v>16.077562846597381</v>
      </c>
      <c r="AU1922">
        <v>16.077562846597381</v>
      </c>
      <c r="AV1922" t="str">
        <f>VLOOKUP(Sheet1[[#This Row],[NPDES ID2]],Combined_Sheet__Major_Only___2[[NPDES ID2]:[ECHO BFR]],3,FALSE)</f>
        <v>GA</v>
      </c>
      <c r="AW1922" t="s">
        <v>41</v>
      </c>
      <c r="AX1922" t="str">
        <f>VLOOKUP(Sheet1[[#This Row],[NPDES ID2]],Combined_Sheet__Major_Only___2[[NPDES ID2]:[ECHO BFR]],27,FALSE)</f>
        <v>-</v>
      </c>
      <c r="AY1922" t="str">
        <f>VLOOKUP(Sheet1[[#This Row],[NPDES ID2]],Combined_Sheet__Major_Only___2[[NPDES ID2]:[ECHO BFR]],28,FALSE)</f>
        <v>-</v>
      </c>
      <c r="AZ1922" t="str">
        <f>VLOOKUP(Sheet1[[#This Row],[NPDES ID2]],Combined_Sheet__Major_Only___2[[NPDES ID2]:[ECHO BFR]],29,FALSE)</f>
        <v>thickening</v>
      </c>
      <c r="BA1922">
        <f>VLOOKUP(Sheet1[[#This Row],[NPDES ID2]],Combined_Sheet__Major_Only___2[[NPDES ID2]:[ECHO BFR]],17,FALSE)</f>
        <v>32.990611000000001</v>
      </c>
      <c r="BB1922">
        <f>VLOOKUP(Sheet1[[#This Row],[NPDES ID2]],Combined_Sheet__Major_Only___2[[NPDES ID2]:[ECHO BFR]],18,FALSE)</f>
        <v>-82.842167000000003</v>
      </c>
      <c r="BC1922" s="2" t="str">
        <f>IF(ISNUMBER(SEARCH("aerobic",$AW1922)),"aerobic","")</f>
        <v>aerobic</v>
      </c>
      <c r="BD1922" s="2" t="str">
        <f>IF(ISNUMBER(SEARCH("anaer",$AW1922)),"anaer","")</f>
        <v/>
      </c>
      <c r="BE1922" s="2" t="str">
        <f>IF(ISNUMBER(SEARCH("thickening",$AZ1922)),"thickening","")</f>
        <v>thickening</v>
      </c>
      <c r="BF1922" s="3" t="str">
        <f>IF(ISNUMBER(SEARCH("airDry",$AW1922)),"airDry","")</f>
        <v/>
      </c>
      <c r="BG1922" s="3" t="str">
        <f>IF(ISNUMBER(SEARCH("heatDry",$AY1922)),"heatDry","")</f>
        <v/>
      </c>
      <c r="BH1922" s="3" t="str">
        <f>IF(AND(ISNUMBER(SEARCH("aerobic",$AW1922)),ISNUMBER(SEARCH("anaer",$AW1922))),"Combined Aer and Anaer.","")</f>
        <v/>
      </c>
    </row>
    <row r="1923" spans="1:60" x14ac:dyDescent="0.25">
      <c r="A1923" s="5">
        <v>1014</v>
      </c>
      <c r="B1923" t="s">
        <v>4902</v>
      </c>
      <c r="C1923">
        <v>446.09</v>
      </c>
      <c r="D1923">
        <v>369.10927888002311</v>
      </c>
      <c r="E1923">
        <v>365.02464667415649</v>
      </c>
      <c r="F1923">
        <v>293.57428998369897</v>
      </c>
      <c r="G1923">
        <v>451.68368105522052</v>
      </c>
      <c r="H1923">
        <v>-109.8715590159545</v>
      </c>
      <c r="I1923">
        <v>-111.2612899141036</v>
      </c>
      <c r="J1923">
        <v>-130.6630444583553</v>
      </c>
      <c r="K1923">
        <v>-88.328105017795735</v>
      </c>
      <c r="L1923">
        <v>309.90874271450912</v>
      </c>
      <c r="M1923">
        <v>308.79922273713532</v>
      </c>
      <c r="N1923">
        <v>304.91905777897409</v>
      </c>
      <c r="O1923">
        <v>318.13075246605621</v>
      </c>
      <c r="P1923">
        <v>10.44967882550822</v>
      </c>
      <c r="Q1923">
        <v>10.550908798195939</v>
      </c>
      <c r="R1923">
        <v>8.5374030284444782</v>
      </c>
      <c r="S1923">
        <v>12.223435503712549</v>
      </c>
      <c r="T1923">
        <v>50593.026474078077</v>
      </c>
      <c r="U1923">
        <v>50593.112428832261</v>
      </c>
      <c r="V1923">
        <v>50558.20810754475</v>
      </c>
      <c r="W1923">
        <v>50627.972098287988</v>
      </c>
      <c r="X1923">
        <v>3277.7386500213461</v>
      </c>
      <c r="Y1923">
        <v>3289.1934296221821</v>
      </c>
      <c r="Z1923">
        <v>3190.8110806827781</v>
      </c>
      <c r="AA1923">
        <v>3331.680810401268</v>
      </c>
      <c r="AB1923">
        <v>501.62521526407897</v>
      </c>
      <c r="AC1923">
        <v>495.66677820081361</v>
      </c>
      <c r="AD1923">
        <v>437.22287367825629</v>
      </c>
      <c r="AE1923">
        <v>579.29381304330741</v>
      </c>
      <c r="AF1923">
        <v>68.084007594981102</v>
      </c>
      <c r="AG1923">
        <v>67.840392230106488</v>
      </c>
      <c r="AH1923">
        <v>66.987744416654493</v>
      </c>
      <c r="AI1923">
        <v>69.890131543003633</v>
      </c>
      <c r="AJ1923">
        <v>0.6082335434245334</v>
      </c>
      <c r="AK1923">
        <v>0.60823352596287183</v>
      </c>
      <c r="AL1923">
        <v>0.60822384886836411</v>
      </c>
      <c r="AM1923">
        <v>0.60824307616314732</v>
      </c>
      <c r="AN1923">
        <v>0.95227641370601024</v>
      </c>
      <c r="AO1923">
        <v>0.95227641370601013</v>
      </c>
      <c r="AP1923">
        <v>0.95227641370601013</v>
      </c>
      <c r="AQ1923">
        <v>0.95227641370601013</v>
      </c>
      <c r="AR1923">
        <v>16.253738580631669</v>
      </c>
      <c r="AS1923">
        <v>16.253738580631669</v>
      </c>
      <c r="AT1923">
        <v>16.253738580631669</v>
      </c>
      <c r="AU1923">
        <v>16.253738580631669</v>
      </c>
      <c r="AV1923" t="str">
        <f>VLOOKUP(Sheet1[[#This Row],[NPDES ID2]],Combined_Sheet__Major_Only___2[[NPDES ID2]:[ECHO BFR]],3,FALSE)</f>
        <v>TX</v>
      </c>
      <c r="AW1923" t="s">
        <v>41</v>
      </c>
      <c r="AX1923" t="str">
        <f>VLOOKUP(Sheet1[[#This Row],[NPDES ID2]],Combined_Sheet__Major_Only___2[[NPDES ID2]:[ECHO BFR]],27,FALSE)</f>
        <v>-</v>
      </c>
      <c r="AY1923" t="str">
        <f>VLOOKUP(Sheet1[[#This Row],[NPDES ID2]],Combined_Sheet__Major_Only___2[[NPDES ID2]:[ECHO BFR]],28,FALSE)</f>
        <v>-</v>
      </c>
      <c r="AZ1923" t="str">
        <f>VLOOKUP(Sheet1[[#This Row],[NPDES ID2]],Combined_Sheet__Major_Only___2[[NPDES ID2]:[ECHO BFR]],29,FALSE)</f>
        <v>thickening</v>
      </c>
      <c r="BA1923">
        <f>VLOOKUP(Sheet1[[#This Row],[NPDES ID2]],Combined_Sheet__Major_Only___2[[NPDES ID2]:[ECHO BFR]],17,FALSE)</f>
        <v>29.546889</v>
      </c>
      <c r="BB1923">
        <f>VLOOKUP(Sheet1[[#This Row],[NPDES ID2]],Combined_Sheet__Major_Only___2[[NPDES ID2]:[ECHO BFR]],18,FALSE)</f>
        <v>-95.572999999999993</v>
      </c>
      <c r="BC1923" s="2" t="str">
        <f>IF(ISNUMBER(SEARCH("aerobic",$AW1923)),"aerobic","")</f>
        <v>aerobic</v>
      </c>
      <c r="BD1923" s="2" t="str">
        <f>IF(ISNUMBER(SEARCH("anaer",$AW1923)),"anaer","")</f>
        <v/>
      </c>
      <c r="BE1923" s="2" t="str">
        <f>IF(ISNUMBER(SEARCH("thickening",$AZ1923)),"thickening","")</f>
        <v>thickening</v>
      </c>
      <c r="BF1923" s="3" t="str">
        <f>IF(ISNUMBER(SEARCH("airDry",$AW1923)),"airDry","")</f>
        <v/>
      </c>
      <c r="BG1923" s="3" t="str">
        <f>IF(ISNUMBER(SEARCH("heatDry",$AY1923)),"heatDry","")</f>
        <v/>
      </c>
      <c r="BH1923" s="3" t="str">
        <f>IF(AND(ISNUMBER(SEARCH("aerobic",$AW1923)),ISNUMBER(SEARCH("anaer",$AW1923))),"Combined Aer and Anaer.","")</f>
        <v/>
      </c>
    </row>
    <row r="1924" spans="1:60" x14ac:dyDescent="0.25">
      <c r="A1924" s="5">
        <v>22</v>
      </c>
      <c r="B1924" t="s">
        <v>162</v>
      </c>
      <c r="C1924">
        <v>391.22</v>
      </c>
      <c r="D1924">
        <v>386.58788425122242</v>
      </c>
      <c r="E1924">
        <v>382.01486470236648</v>
      </c>
      <c r="F1924">
        <v>300.54085963585919</v>
      </c>
      <c r="G1924">
        <v>476.07057948024237</v>
      </c>
      <c r="H1924">
        <v>-109.44567990584029</v>
      </c>
      <c r="I1924">
        <v>-110.8198040728162</v>
      </c>
      <c r="J1924">
        <v>-130.2546949519851</v>
      </c>
      <c r="K1924">
        <v>-87.927440925725406</v>
      </c>
      <c r="L1924">
        <v>272.79529764700732</v>
      </c>
      <c r="M1924">
        <v>271.82991773433548</v>
      </c>
      <c r="N1924">
        <v>268.45374937060689</v>
      </c>
      <c r="O1924">
        <v>279.94926432208922</v>
      </c>
      <c r="P1924">
        <v>9.1623397652965419</v>
      </c>
      <c r="Q1924">
        <v>9.2534162189055333</v>
      </c>
      <c r="R1924">
        <v>7.4818738647975618</v>
      </c>
      <c r="S1924">
        <v>10.72799236533919</v>
      </c>
      <c r="T1924">
        <v>50565.615057841453</v>
      </c>
      <c r="U1924">
        <v>50565.700967658297</v>
      </c>
      <c r="V1924">
        <v>50530.814894425253</v>
      </c>
      <c r="W1924">
        <v>50600.542412403658</v>
      </c>
      <c r="X1924">
        <v>3263.8679961537059</v>
      </c>
      <c r="Y1924">
        <v>3275.166004790502</v>
      </c>
      <c r="Z1924">
        <v>3178.2686555511668</v>
      </c>
      <c r="AA1924">
        <v>3316.96368380385</v>
      </c>
      <c r="AB1924">
        <v>497.78374673157577</v>
      </c>
      <c r="AC1924">
        <v>491.90324994481381</v>
      </c>
      <c r="AD1924">
        <v>434.08308343422368</v>
      </c>
      <c r="AE1924">
        <v>574.47003860445841</v>
      </c>
      <c r="AF1924">
        <v>68.335852371556157</v>
      </c>
      <c r="AG1924">
        <v>68.094141171247458</v>
      </c>
      <c r="AH1924">
        <v>67.248217297968353</v>
      </c>
      <c r="AI1924">
        <v>70.127785772217095</v>
      </c>
      <c r="AJ1924">
        <v>0.61131452321476776</v>
      </c>
      <c r="AK1924">
        <v>0.61131450792124253</v>
      </c>
      <c r="AL1924">
        <v>0.61130602840342785</v>
      </c>
      <c r="AM1924">
        <v>0.61132287621456061</v>
      </c>
      <c r="AN1924">
        <v>0.95225231466636895</v>
      </c>
      <c r="AO1924">
        <v>0.95225231466636906</v>
      </c>
      <c r="AP1924">
        <v>0.95225231466636906</v>
      </c>
      <c r="AQ1924">
        <v>0.95225231466636906</v>
      </c>
      <c r="AR1924">
        <v>16.348548333845031</v>
      </c>
      <c r="AS1924">
        <v>16.348548333845031</v>
      </c>
      <c r="AT1924">
        <v>16.348548333845031</v>
      </c>
      <c r="AU1924">
        <v>16.348548333845031</v>
      </c>
      <c r="AV1924" t="str">
        <f>VLOOKUP(Sheet1[[#This Row],[NPDES ID2]],Combined_Sheet__Major_Only___2[[NPDES ID2]:[ECHO BFR]],3,FALSE)</f>
        <v>TX</v>
      </c>
      <c r="AW1924" t="s">
        <v>41</v>
      </c>
      <c r="AX1924" t="str">
        <f>VLOOKUP(Sheet1[[#This Row],[NPDES ID2]],Combined_Sheet__Major_Only___2[[NPDES ID2]:[ECHO BFR]],27,FALSE)</f>
        <v>-</v>
      </c>
      <c r="AY1924" t="str">
        <f>VLOOKUP(Sheet1[[#This Row],[NPDES ID2]],Combined_Sheet__Major_Only___2[[NPDES ID2]:[ECHO BFR]],28,FALSE)</f>
        <v>-</v>
      </c>
      <c r="AZ1924" t="str">
        <f>VLOOKUP(Sheet1[[#This Row],[NPDES ID2]],Combined_Sheet__Major_Only___2[[NPDES ID2]:[ECHO BFR]],29,FALSE)</f>
        <v>thickening</v>
      </c>
      <c r="BA1924">
        <f>VLOOKUP(Sheet1[[#This Row],[NPDES ID2]],Combined_Sheet__Major_Only___2[[NPDES ID2]:[ECHO BFR]],17,FALSE)</f>
        <v>29.645800000000001</v>
      </c>
      <c r="BB1924">
        <f>VLOOKUP(Sheet1[[#This Row],[NPDES ID2]],Combined_Sheet__Major_Only___2[[NPDES ID2]:[ECHO BFR]],18,FALSE)</f>
        <v>-95.338290999999998</v>
      </c>
      <c r="BC1924" s="2" t="str">
        <f>IF(ISNUMBER(SEARCH("aerobic",$AW1924)),"aerobic","")</f>
        <v>aerobic</v>
      </c>
      <c r="BD1924" s="2" t="str">
        <f>IF(ISNUMBER(SEARCH("anaer",$AW1924)),"anaer","")</f>
        <v/>
      </c>
      <c r="BE1924" s="2" t="str">
        <f>IF(ISNUMBER(SEARCH("thickening",$AZ1924)),"thickening","")</f>
        <v>thickening</v>
      </c>
      <c r="BF1924" s="3" t="str">
        <f>IF(ISNUMBER(SEARCH("airDry",$AW1924)),"airDry","")</f>
        <v/>
      </c>
      <c r="BG1924" s="3" t="str">
        <f>IF(ISNUMBER(SEARCH("heatDry",$AY1924)),"heatDry","")</f>
        <v/>
      </c>
      <c r="BH1924" s="3" t="str">
        <f>IF(AND(ISNUMBER(SEARCH("aerobic",$AW1924)),ISNUMBER(SEARCH("anaer",$AW1924))),"Combined Aer and Anaer.","")</f>
        <v/>
      </c>
    </row>
    <row r="1925" spans="1:60" x14ac:dyDescent="0.25">
      <c r="A1925" s="5">
        <v>142</v>
      </c>
      <c r="B1925" t="s">
        <v>785</v>
      </c>
      <c r="C1925">
        <v>6727</v>
      </c>
      <c r="D1925">
        <v>1230.8119159536041</v>
      </c>
      <c r="E1925">
        <v>1229.226306815644</v>
      </c>
      <c r="F1925">
        <v>990.68924087462676</v>
      </c>
      <c r="G1925">
        <v>1454.0928888555941</v>
      </c>
      <c r="H1925">
        <v>-136.78510230451769</v>
      </c>
      <c r="I1925">
        <v>-137.8686862842444</v>
      </c>
      <c r="J1925">
        <v>-157.08654939572779</v>
      </c>
      <c r="K1925">
        <v>-113.10531071738799</v>
      </c>
      <c r="L1925">
        <v>5054.0860760125761</v>
      </c>
      <c r="M1925">
        <v>5023.7755333683126</v>
      </c>
      <c r="N1925">
        <v>4918.051280937947</v>
      </c>
      <c r="O1925">
        <v>5278.3851913762937</v>
      </c>
      <c r="P1925">
        <v>209.1884075499037</v>
      </c>
      <c r="Q1925">
        <v>208.22419122123031</v>
      </c>
      <c r="R1925">
        <v>175.5574682529913</v>
      </c>
      <c r="S1925">
        <v>235.17914601988909</v>
      </c>
      <c r="T1925">
        <v>50548.740041185803</v>
      </c>
      <c r="U1925">
        <v>50548.825923338307</v>
      </c>
      <c r="V1925">
        <v>50513.951083972926</v>
      </c>
      <c r="W1925">
        <v>50583.656148587077</v>
      </c>
      <c r="X1925">
        <v>3982.5313640333688</v>
      </c>
      <c r="Y1925">
        <v>4004.2396767760638</v>
      </c>
      <c r="Z1925">
        <v>3809.3660906865098</v>
      </c>
      <c r="AA1925">
        <v>4091.1860354132632</v>
      </c>
      <c r="AB1925">
        <v>763.21882278826581</v>
      </c>
      <c r="AC1925">
        <v>752.59987564629478</v>
      </c>
      <c r="AD1925">
        <v>640.12398102942586</v>
      </c>
      <c r="AE1925">
        <v>923.42029639321572</v>
      </c>
      <c r="AF1925">
        <v>56.022955904420982</v>
      </c>
      <c r="AG1925">
        <v>55.689097690058027</v>
      </c>
      <c r="AH1925">
        <v>54.513852851692477</v>
      </c>
      <c r="AI1925">
        <v>58.50645802706687</v>
      </c>
      <c r="AJ1925">
        <v>0.46097270337489521</v>
      </c>
      <c r="AK1925">
        <v>0.46097243358854889</v>
      </c>
      <c r="AL1925">
        <v>0.46083223765572989</v>
      </c>
      <c r="AM1925">
        <v>0.4611108704213141</v>
      </c>
      <c r="AN1925">
        <v>0.95223746670759513</v>
      </c>
      <c r="AO1925">
        <v>0.95223746670759479</v>
      </c>
      <c r="AP1925">
        <v>0.95223746670759479</v>
      </c>
      <c r="AQ1925">
        <v>0.95223746670759479</v>
      </c>
      <c r="AR1925">
        <v>11.719630065235529</v>
      </c>
      <c r="AS1925">
        <v>11.719630065235529</v>
      </c>
      <c r="AT1925">
        <v>11.719630065235529</v>
      </c>
      <c r="AU1925">
        <v>11.719630065235529</v>
      </c>
      <c r="AV1925" t="str">
        <f>VLOOKUP(Sheet1[[#This Row],[NPDES ID2]],Combined_Sheet__Major_Only___2[[NPDES ID2]:[ECHO BFR]],3,FALSE)</f>
        <v>MA</v>
      </c>
      <c r="AW1925" t="s">
        <v>54</v>
      </c>
      <c r="AX1925" t="str">
        <f>VLOOKUP(Sheet1[[#This Row],[NPDES ID2]],Combined_Sheet__Major_Only___2[[NPDES ID2]:[ECHO BFR]],27,FALSE)</f>
        <v>-</v>
      </c>
      <c r="AY1925" t="str">
        <f>VLOOKUP(Sheet1[[#This Row],[NPDES ID2]],Combined_Sheet__Major_Only___2[[NPDES ID2]:[ECHO BFR]],28,FALSE)</f>
        <v>-</v>
      </c>
      <c r="AZ1925" t="str">
        <f>VLOOKUP(Sheet1[[#This Row],[NPDES ID2]],Combined_Sheet__Major_Only___2[[NPDES ID2]:[ECHO BFR]],29,FALSE)</f>
        <v>thickening, preliminaryOps</v>
      </c>
      <c r="BA1925">
        <f>VLOOKUP(Sheet1[[#This Row],[NPDES ID2]],Combined_Sheet__Major_Only___2[[NPDES ID2]:[ECHO BFR]],17,FALSE)</f>
        <v>42.648304000000003</v>
      </c>
      <c r="BB1925">
        <f>VLOOKUP(Sheet1[[#This Row],[NPDES ID2]],Combined_Sheet__Major_Only___2[[NPDES ID2]:[ECHO BFR]],18,FALSE)</f>
        <v>-71.288910999999999</v>
      </c>
      <c r="BC1925" s="2" t="str">
        <f>IF(ISNUMBER(SEARCH("aerobic",$AW1925)),"aerobic","")</f>
        <v/>
      </c>
      <c r="BD1925" s="2" t="str">
        <f>IF(ISNUMBER(SEARCH("anaer",$AW1925)),"anaer","")</f>
        <v/>
      </c>
      <c r="BE1925" s="2" t="str">
        <f>IF(ISNUMBER(SEARCH("thickening",$AZ1925)),"thickening","")</f>
        <v>thickening</v>
      </c>
      <c r="BF1925" s="3" t="str">
        <f>IF(ISNUMBER(SEARCH("airDry",$AW1925)),"airDry","")</f>
        <v/>
      </c>
      <c r="BG1925" s="3" t="str">
        <f>IF(ISNUMBER(SEARCH("heatDry",$AY1925)),"heatDry","")</f>
        <v/>
      </c>
      <c r="BH1925" s="3" t="str">
        <f>IF(AND(ISNUMBER(SEARCH("aerobic",$AW1925)),ISNUMBER(SEARCH("anaer",$AW1925))),"Combined Aer and Anaer.","")</f>
        <v/>
      </c>
    </row>
    <row r="1926" spans="1:60" x14ac:dyDescent="0.25">
      <c r="A1926" s="5">
        <v>1084</v>
      </c>
      <c r="B1926" t="s">
        <v>5227</v>
      </c>
      <c r="C1926">
        <v>352.9</v>
      </c>
      <c r="D1926">
        <v>397.70591709693508</v>
      </c>
      <c r="E1926">
        <v>394.43013994335269</v>
      </c>
      <c r="F1926">
        <v>307.99282835695311</v>
      </c>
      <c r="G1926">
        <v>489.8156591743479</v>
      </c>
      <c r="H1926">
        <v>-107.3067814559795</v>
      </c>
      <c r="I1926">
        <v>-108.6320132519636</v>
      </c>
      <c r="J1926">
        <v>-128.20120037703339</v>
      </c>
      <c r="K1926">
        <v>-85.892974793397926</v>
      </c>
      <c r="L1926">
        <v>250.6258537068812</v>
      </c>
      <c r="M1926">
        <v>249.78968236885811</v>
      </c>
      <c r="N1926">
        <v>246.865342297654</v>
      </c>
      <c r="O1926">
        <v>256.8223695495459</v>
      </c>
      <c r="P1926">
        <v>8.2556864061018835</v>
      </c>
      <c r="Q1926">
        <v>8.3529182059688711</v>
      </c>
      <c r="R1926">
        <v>6.7244462078278477</v>
      </c>
      <c r="S1926">
        <v>9.7136172429477359</v>
      </c>
      <c r="T1926">
        <v>50545.522736031329</v>
      </c>
      <c r="U1926">
        <v>50545.608612909513</v>
      </c>
      <c r="V1926">
        <v>50510.735915336401</v>
      </c>
      <c r="W1926">
        <v>50580.436699105907</v>
      </c>
      <c r="X1926">
        <v>3203.2636497428939</v>
      </c>
      <c r="Y1926">
        <v>3213.8040144429442</v>
      </c>
      <c r="Z1926">
        <v>3123.8853815470661</v>
      </c>
      <c r="AA1926">
        <v>3252.3966818661202</v>
      </c>
      <c r="AB1926">
        <v>480.43201818473398</v>
      </c>
      <c r="AC1926">
        <v>474.90611505826831</v>
      </c>
      <c r="AD1926">
        <v>419.91848837725911</v>
      </c>
      <c r="AE1926">
        <v>552.65610693419035</v>
      </c>
      <c r="AF1926">
        <v>69.599507423861724</v>
      </c>
      <c r="AG1926">
        <v>69.367406262776427</v>
      </c>
      <c r="AH1926">
        <v>68.555142768027096</v>
      </c>
      <c r="AI1926">
        <v>71.320162118801079</v>
      </c>
      <c r="AJ1926">
        <v>0.6267768388596866</v>
      </c>
      <c r="AK1926">
        <v>0.62677682512373034</v>
      </c>
      <c r="AL1926">
        <v>0.62676920618944598</v>
      </c>
      <c r="AM1926">
        <v>0.62678434409603556</v>
      </c>
      <c r="AN1926">
        <v>0.95223463482283099</v>
      </c>
      <c r="AO1926">
        <v>0.95223463482283088</v>
      </c>
      <c r="AP1926">
        <v>0.95223463482283088</v>
      </c>
      <c r="AQ1926">
        <v>0.95223463482283088</v>
      </c>
      <c r="AR1926">
        <v>16.82418760643181</v>
      </c>
      <c r="AS1926">
        <v>16.82418760643181</v>
      </c>
      <c r="AT1926">
        <v>16.82418760643181</v>
      </c>
      <c r="AU1926">
        <v>16.82418760643181</v>
      </c>
      <c r="AV1926" t="str">
        <f>VLOOKUP(Sheet1[[#This Row],[NPDES ID2]],Combined_Sheet__Major_Only___2[[NPDES ID2]:[ECHO BFR]],3,FALSE)</f>
        <v>PA</v>
      </c>
      <c r="AW1926" t="s">
        <v>12185</v>
      </c>
      <c r="AX1926" t="str">
        <f>VLOOKUP(Sheet1[[#This Row],[NPDES ID2]],Combined_Sheet__Major_Only___2[[NPDES ID2]:[ECHO BFR]],27,FALSE)</f>
        <v>methaneBioCaptureRecover</v>
      </c>
      <c r="AY1926" t="str">
        <f>VLOOKUP(Sheet1[[#This Row],[NPDES ID2]],Combined_Sheet__Major_Only___2[[NPDES ID2]:[ECHO BFR]],28,FALSE)</f>
        <v>-</v>
      </c>
      <c r="AZ1926" t="str">
        <f>VLOOKUP(Sheet1[[#This Row],[NPDES ID2]],Combined_Sheet__Major_Only___2[[NPDES ID2]:[ECHO BFR]],29,FALSE)</f>
        <v>preliminaryOps, thickening</v>
      </c>
      <c r="BA1926">
        <f>VLOOKUP(Sheet1[[#This Row],[NPDES ID2]],Combined_Sheet__Major_Only___2[[NPDES ID2]:[ECHO BFR]],17,FALSE)</f>
        <v>40.491500000000002</v>
      </c>
      <c r="BB1926">
        <f>VLOOKUP(Sheet1[[#This Row],[NPDES ID2]],Combined_Sheet__Major_Only___2[[NPDES ID2]:[ECHO BFR]],18,FALSE)</f>
        <v>-80.150880000000001</v>
      </c>
      <c r="BC1926" s="2" t="str">
        <f>IF(ISNUMBER(SEARCH("aerobic",$AW1926)),"aerobic","")</f>
        <v/>
      </c>
      <c r="BD1926" s="2" t="str">
        <f>IF(ISNUMBER(SEARCH("anaer",$AW1926)),"anaer","")</f>
        <v>anaer</v>
      </c>
      <c r="BE1926" s="2" t="str">
        <f>IF(ISNUMBER(SEARCH("thickening",$AZ1926)),"thickening","")</f>
        <v>thickening</v>
      </c>
      <c r="BF1926" s="3" t="str">
        <f>IF(ISNUMBER(SEARCH("airDry",$AW1926)),"airDry","")</f>
        <v/>
      </c>
      <c r="BG1926" s="3" t="str">
        <f>IF(ISNUMBER(SEARCH("heatDry",$AY1926)),"heatDry","")</f>
        <v/>
      </c>
      <c r="BH1926" s="3" t="str">
        <f>IF(AND(ISNUMBER(SEARCH("aerobic",$AW1926)),ISNUMBER(SEARCH("anaer",$AW1926))),"Combined Aer and Anaer.","")</f>
        <v/>
      </c>
    </row>
    <row r="1927" spans="1:60" x14ac:dyDescent="0.25">
      <c r="A1927" s="5">
        <v>133</v>
      </c>
      <c r="B1927" t="s">
        <v>740</v>
      </c>
      <c r="C1927">
        <v>7527.5</v>
      </c>
      <c r="D1927">
        <v>1291.9355880006419</v>
      </c>
      <c r="E1927">
        <v>1290.1852661222099</v>
      </c>
      <c r="F1927">
        <v>1038.8833648700199</v>
      </c>
      <c r="G1927">
        <v>1526.3190502614941</v>
      </c>
      <c r="H1927">
        <v>-134.152321818762</v>
      </c>
      <c r="I1927">
        <v>-135.31901457573531</v>
      </c>
      <c r="J1927">
        <v>-154.52997637009571</v>
      </c>
      <c r="K1927">
        <v>-110.7497289080345</v>
      </c>
      <c r="L1927">
        <v>5977.6531452657819</v>
      </c>
      <c r="M1927">
        <v>5943.3737989857618</v>
      </c>
      <c r="N1927">
        <v>5823.8487753741701</v>
      </c>
      <c r="O1927">
        <v>6231.2730642338447</v>
      </c>
      <c r="P1927">
        <v>242.39939575606641</v>
      </c>
      <c r="Q1927">
        <v>241.38702783416409</v>
      </c>
      <c r="R1927">
        <v>202.895693432337</v>
      </c>
      <c r="S1927">
        <v>273.63718939780352</v>
      </c>
      <c r="T1927">
        <v>50516.277728912377</v>
      </c>
      <c r="U1927">
        <v>50516.363557847289</v>
      </c>
      <c r="V1927">
        <v>50481.510328968463</v>
      </c>
      <c r="W1927">
        <v>50551.172200255023</v>
      </c>
      <c r="X1927">
        <v>3902.604711956662</v>
      </c>
      <c r="Y1927">
        <v>3923.0178594578579</v>
      </c>
      <c r="Z1927">
        <v>3740.0727067154489</v>
      </c>
      <c r="AA1927">
        <v>4004.5135628905459</v>
      </c>
      <c r="AB1927">
        <v>727.91332219935839</v>
      </c>
      <c r="AC1927">
        <v>717.68249692457448</v>
      </c>
      <c r="AD1927">
        <v>613.66285531237554</v>
      </c>
      <c r="AE1927">
        <v>874.98173726320226</v>
      </c>
      <c r="AF1927">
        <v>57.132909202556917</v>
      </c>
      <c r="AG1927">
        <v>56.807653819764539</v>
      </c>
      <c r="AH1927">
        <v>55.661541646668702</v>
      </c>
      <c r="AI1927">
        <v>59.553837268919089</v>
      </c>
      <c r="AJ1927">
        <v>0.47449775752543882</v>
      </c>
      <c r="AK1927">
        <v>0.47449745093533191</v>
      </c>
      <c r="AL1927">
        <v>0.47433914037934499</v>
      </c>
      <c r="AM1927">
        <v>0.47465378426872701</v>
      </c>
      <c r="AN1927">
        <v>0.95220887784357433</v>
      </c>
      <c r="AO1927">
        <v>0.95220887784357411</v>
      </c>
      <c r="AP1927">
        <v>0.95220887784357411</v>
      </c>
      <c r="AQ1927">
        <v>0.95220887784357411</v>
      </c>
      <c r="AR1927">
        <v>12.13503064262572</v>
      </c>
      <c r="AS1927">
        <v>12.13503064262572</v>
      </c>
      <c r="AT1927">
        <v>12.13503064262572</v>
      </c>
      <c r="AU1927">
        <v>12.13503064262572</v>
      </c>
      <c r="AV1927" t="str">
        <f>VLOOKUP(Sheet1[[#This Row],[NPDES ID2]],Combined_Sheet__Major_Only___2[[NPDES ID2]:[ECHO BFR]],3,FALSE)</f>
        <v>NY</v>
      </c>
      <c r="AW1927" t="s">
        <v>54</v>
      </c>
      <c r="AX1927" t="str">
        <f>VLOOKUP(Sheet1[[#This Row],[NPDES ID2]],Combined_Sheet__Major_Only___2[[NPDES ID2]:[ECHO BFR]],27,FALSE)</f>
        <v>-</v>
      </c>
      <c r="AY1927" t="str">
        <f>VLOOKUP(Sheet1[[#This Row],[NPDES ID2]],Combined_Sheet__Major_Only___2[[NPDES ID2]:[ECHO BFR]],28,FALSE)</f>
        <v>-</v>
      </c>
      <c r="AZ1927" t="str">
        <f>VLOOKUP(Sheet1[[#This Row],[NPDES ID2]],Combined_Sheet__Major_Only___2[[NPDES ID2]:[ECHO BFR]],29,FALSE)</f>
        <v>thickening, preliminaryOps</v>
      </c>
      <c r="BA1927">
        <f>VLOOKUP(Sheet1[[#This Row],[NPDES ID2]],Combined_Sheet__Major_Only___2[[NPDES ID2]:[ECHO BFR]],17,FALSE)</f>
        <v>42.676082999999998</v>
      </c>
      <c r="BB1927">
        <f>VLOOKUP(Sheet1[[#This Row],[NPDES ID2]],Combined_Sheet__Major_Only___2[[NPDES ID2]:[ECHO BFR]],18,FALSE)</f>
        <v>-73.729249999999993</v>
      </c>
      <c r="BC1927" s="2" t="str">
        <f>IF(ISNUMBER(SEARCH("aerobic",$AW1927)),"aerobic","")</f>
        <v/>
      </c>
      <c r="BD1927" s="2" t="str">
        <f>IF(ISNUMBER(SEARCH("anaer",$AW1927)),"anaer","")</f>
        <v/>
      </c>
      <c r="BE1927" s="2" t="str">
        <f>IF(ISNUMBER(SEARCH("thickening",$AZ1927)),"thickening","")</f>
        <v>thickening</v>
      </c>
      <c r="BF1927" s="4" t="str">
        <f>IF(ISNUMBER(SEARCH("airDry",$AW1927)),"airDry","")</f>
        <v/>
      </c>
      <c r="BG1927" s="4" t="str">
        <f>IF(ISNUMBER(SEARCH("heatDry",$AY1927)),"heatDry","")</f>
        <v/>
      </c>
      <c r="BH1927" s="4" t="str">
        <f>IF(AND(ISNUMBER(SEARCH("aerobic",$AW1927)),ISNUMBER(SEARCH("anaer",$AW1927))),"Combined Aer and Anaer.","")</f>
        <v/>
      </c>
    </row>
    <row r="1928" spans="1:60" x14ac:dyDescent="0.25">
      <c r="A1928" s="5">
        <v>969</v>
      </c>
      <c r="B1928" t="s">
        <v>4704</v>
      </c>
      <c r="C1928">
        <v>585.70000000000005</v>
      </c>
      <c r="D1928">
        <v>343.61877294940928</v>
      </c>
      <c r="E1928">
        <v>337.22721153865291</v>
      </c>
      <c r="F1928">
        <v>285.0247468487641</v>
      </c>
      <c r="G1928">
        <v>412.9663392543514</v>
      </c>
      <c r="H1928">
        <v>-109.20183206080171</v>
      </c>
      <c r="I1928">
        <v>-110.55871987814589</v>
      </c>
      <c r="J1928">
        <v>-130.01740740589941</v>
      </c>
      <c r="K1928">
        <v>-87.676216485321675</v>
      </c>
      <c r="L1928">
        <v>409.11092673149938</v>
      </c>
      <c r="M1928">
        <v>407.67096374423562</v>
      </c>
      <c r="N1928">
        <v>402.63551359166712</v>
      </c>
      <c r="O1928">
        <v>419.7812870212951</v>
      </c>
      <c r="P1928">
        <v>13.715509402459739</v>
      </c>
      <c r="Q1928">
        <v>13.85345575111843</v>
      </c>
      <c r="R1928">
        <v>11.19730929878304</v>
      </c>
      <c r="S1928">
        <v>16.06665375469138</v>
      </c>
      <c r="T1928">
        <v>50440.984057419657</v>
      </c>
      <c r="U1928">
        <v>50441.069762920728</v>
      </c>
      <c r="V1928">
        <v>50406.266657793443</v>
      </c>
      <c r="W1928">
        <v>50475.828345698414</v>
      </c>
      <c r="X1928">
        <v>3250.1989380427631</v>
      </c>
      <c r="Y1928">
        <v>3261.4007085909502</v>
      </c>
      <c r="Z1928">
        <v>3165.4049227908959</v>
      </c>
      <c r="AA1928">
        <v>3302.7845038496598</v>
      </c>
      <c r="AB1928">
        <v>494.90911927659789</v>
      </c>
      <c r="AC1928">
        <v>489.07841128320968</v>
      </c>
      <c r="AD1928">
        <v>431.6700289021781</v>
      </c>
      <c r="AE1928">
        <v>570.97859162576538</v>
      </c>
      <c r="AF1928">
        <v>68.454489358335508</v>
      </c>
      <c r="AG1928">
        <v>68.213724852807772</v>
      </c>
      <c r="AH1928">
        <v>67.37089040922784</v>
      </c>
      <c r="AI1928">
        <v>70.239680790365455</v>
      </c>
      <c r="AJ1928">
        <v>0.61276596405880634</v>
      </c>
      <c r="AK1928">
        <v>0.61276594116333949</v>
      </c>
      <c r="AL1928">
        <v>0.61275326664717722</v>
      </c>
      <c r="AM1928">
        <v>0.61277844959917749</v>
      </c>
      <c r="AN1928">
        <v>0.952142436385501</v>
      </c>
      <c r="AO1928">
        <v>0.95214243638550133</v>
      </c>
      <c r="AP1928">
        <v>0.95214243638550133</v>
      </c>
      <c r="AQ1928">
        <v>0.95214243638550133</v>
      </c>
      <c r="AR1928">
        <v>16.393049956507859</v>
      </c>
      <c r="AS1928">
        <v>16.393049956507859</v>
      </c>
      <c r="AT1928">
        <v>16.393049956507859</v>
      </c>
      <c r="AU1928">
        <v>16.393049956507859</v>
      </c>
      <c r="AV1928" t="str">
        <f>VLOOKUP(Sheet1[[#This Row],[NPDES ID2]],Combined_Sheet__Major_Only___2[[NPDES ID2]:[ECHO BFR]],3,FALSE)</f>
        <v>MA</v>
      </c>
      <c r="AW1928" t="s">
        <v>41</v>
      </c>
      <c r="AX1928" t="str">
        <f>VLOOKUP(Sheet1[[#This Row],[NPDES ID2]],Combined_Sheet__Major_Only___2[[NPDES ID2]:[ECHO BFR]],27,FALSE)</f>
        <v>-</v>
      </c>
      <c r="AY1928" t="str">
        <f>VLOOKUP(Sheet1[[#This Row],[NPDES ID2]],Combined_Sheet__Major_Only___2[[NPDES ID2]:[ECHO BFR]],28,FALSE)</f>
        <v>-</v>
      </c>
      <c r="AZ1928" t="str">
        <f>VLOOKUP(Sheet1[[#This Row],[NPDES ID2]],Combined_Sheet__Major_Only___2[[NPDES ID2]:[ECHO BFR]],29,FALSE)</f>
        <v>thickening</v>
      </c>
      <c r="BA1928">
        <f>VLOOKUP(Sheet1[[#This Row],[NPDES ID2]],Combined_Sheet__Major_Only___2[[NPDES ID2]:[ECHO BFR]],17,FALSE)</f>
        <v>42.560465999999998</v>
      </c>
      <c r="BB1928">
        <f>VLOOKUP(Sheet1[[#This Row],[NPDES ID2]],Combined_Sheet__Major_Only___2[[NPDES ID2]:[ECHO BFR]],18,FALSE)</f>
        <v>-71.616625999999997</v>
      </c>
      <c r="BC1928" s="2" t="str">
        <f>IF(ISNUMBER(SEARCH("aerobic",$AW1928)),"aerobic","")</f>
        <v>aerobic</v>
      </c>
      <c r="BD1928" s="2" t="str">
        <f>IF(ISNUMBER(SEARCH("anaer",$AW1928)),"anaer","")</f>
        <v/>
      </c>
      <c r="BE1928" s="2" t="str">
        <f>IF(ISNUMBER(SEARCH("thickening",$AZ1928)),"thickening","")</f>
        <v>thickening</v>
      </c>
      <c r="BF1928" s="4" t="str">
        <f>IF(ISNUMBER(SEARCH("airDry",$AW1928)),"airDry","")</f>
        <v/>
      </c>
      <c r="BG1928" s="4" t="str">
        <f>IF(ISNUMBER(SEARCH("heatDry",$AY1928)),"heatDry","")</f>
        <v/>
      </c>
      <c r="BH1928" s="4" t="str">
        <f>IF(AND(ISNUMBER(SEARCH("aerobic",$AW1928)),ISNUMBER(SEARCH("anaer",$AW1928))),"Combined Aer and Anaer.","")</f>
        <v/>
      </c>
    </row>
    <row r="1929" spans="1:60" x14ac:dyDescent="0.25">
      <c r="A1929" s="5">
        <v>267</v>
      </c>
      <c r="B1929" t="s">
        <v>1373</v>
      </c>
      <c r="C1929">
        <v>1744</v>
      </c>
      <c r="D1929">
        <v>443.34231093973341</v>
      </c>
      <c r="E1929">
        <v>440.49693742662441</v>
      </c>
      <c r="F1929">
        <v>373.59501888827208</v>
      </c>
      <c r="G1929">
        <v>514.0049503837281</v>
      </c>
      <c r="H1929">
        <v>-106.8773611681728</v>
      </c>
      <c r="I1929">
        <v>-108.1838342739521</v>
      </c>
      <c r="J1929">
        <v>-127.7686708614857</v>
      </c>
      <c r="K1929">
        <v>-85.356011910112997</v>
      </c>
      <c r="L1929">
        <v>1240.248145279156</v>
      </c>
      <c r="M1929">
        <v>1236.1275040410981</v>
      </c>
      <c r="N1929">
        <v>1221.7257320977189</v>
      </c>
      <c r="O1929">
        <v>1270.7738529132271</v>
      </c>
      <c r="P1929">
        <v>40.79314378940434</v>
      </c>
      <c r="Q1929">
        <v>41.281146609249987</v>
      </c>
      <c r="R1929">
        <v>33.220839261823897</v>
      </c>
      <c r="S1929">
        <v>48.017134899912982</v>
      </c>
      <c r="T1929">
        <v>50398.118081215012</v>
      </c>
      <c r="U1929">
        <v>50398.20371644308</v>
      </c>
      <c r="V1929">
        <v>50363.429147625662</v>
      </c>
      <c r="W1929">
        <v>50432.933799416351</v>
      </c>
      <c r="X1929">
        <v>3189.59657545759</v>
      </c>
      <c r="Y1929">
        <v>3200.0494495355028</v>
      </c>
      <c r="Z1929">
        <v>3110.9003256504529</v>
      </c>
      <c r="AA1929">
        <v>3238.2984490569479</v>
      </c>
      <c r="AB1929">
        <v>477.82616670262848</v>
      </c>
      <c r="AC1929">
        <v>472.34653668878929</v>
      </c>
      <c r="AD1929">
        <v>417.69521448943698</v>
      </c>
      <c r="AE1929">
        <v>549.5582589680439</v>
      </c>
      <c r="AF1929">
        <v>69.697488257153481</v>
      </c>
      <c r="AG1929">
        <v>69.466445537556837</v>
      </c>
      <c r="AH1929">
        <v>68.656299231679881</v>
      </c>
      <c r="AI1929">
        <v>71.412256483594931</v>
      </c>
      <c r="AJ1929">
        <v>0.62797599258527836</v>
      </c>
      <c r="AK1929">
        <v>0.62797592408611669</v>
      </c>
      <c r="AL1929">
        <v>0.62793834300195794</v>
      </c>
      <c r="AM1929">
        <v>0.62801301561279732</v>
      </c>
      <c r="AN1929">
        <v>0.95210452753357855</v>
      </c>
      <c r="AO1929">
        <v>0.95210452753357888</v>
      </c>
      <c r="AP1929">
        <v>0.95210452753357888</v>
      </c>
      <c r="AQ1929">
        <v>0.95210452753357888</v>
      </c>
      <c r="AR1929">
        <v>16.860046621821621</v>
      </c>
      <c r="AS1929">
        <v>16.860046621821631</v>
      </c>
      <c r="AT1929">
        <v>16.860046621821631</v>
      </c>
      <c r="AU1929">
        <v>16.860046621821631</v>
      </c>
      <c r="AV1929" t="str">
        <f>VLOOKUP(Sheet1[[#This Row],[NPDES ID2]],Combined_Sheet__Major_Only___2[[NPDES ID2]:[ECHO BFR]],3,FALSE)</f>
        <v>NE</v>
      </c>
      <c r="AW1929" t="s">
        <v>12185</v>
      </c>
      <c r="AX1929" t="str">
        <f>VLOOKUP(Sheet1[[#This Row],[NPDES ID2]],Combined_Sheet__Major_Only___2[[NPDES ID2]:[ECHO BFR]],27,FALSE)</f>
        <v>-</v>
      </c>
      <c r="AY1929" t="str">
        <f>VLOOKUP(Sheet1[[#This Row],[NPDES ID2]],Combined_Sheet__Major_Only___2[[NPDES ID2]:[ECHO BFR]],28,FALSE)</f>
        <v>highTempCompost</v>
      </c>
      <c r="AZ1929" t="str">
        <f>VLOOKUP(Sheet1[[#This Row],[NPDES ID2]],Combined_Sheet__Major_Only___2[[NPDES ID2]:[ECHO BFR]],29,FALSE)</f>
        <v>thickening</v>
      </c>
      <c r="BA1929">
        <f>VLOOKUP(Sheet1[[#This Row],[NPDES ID2]],Combined_Sheet__Major_Only___2[[NPDES ID2]:[ECHO BFR]],17,FALSE)</f>
        <v>41.422089999999997</v>
      </c>
      <c r="BB1929">
        <f>VLOOKUP(Sheet1[[#This Row],[NPDES ID2]],Combined_Sheet__Major_Only___2[[NPDES ID2]:[ECHO BFR]],18,FALSE)</f>
        <v>-96.415400000000005</v>
      </c>
      <c r="BC1929" s="2" t="str">
        <f>IF(ISNUMBER(SEARCH("aerobic",$AW1929)),"aerobic","")</f>
        <v/>
      </c>
      <c r="BD1929" s="2" t="str">
        <f>IF(ISNUMBER(SEARCH("anaer",$AW1929)),"anaer","")</f>
        <v>anaer</v>
      </c>
      <c r="BE1929" s="2" t="str">
        <f>IF(ISNUMBER(SEARCH("thickening",$AZ1929)),"thickening","")</f>
        <v>thickening</v>
      </c>
      <c r="BF1929" s="4" t="str">
        <f>IF(ISNUMBER(SEARCH("airDry",$AW1929)),"airDry","")</f>
        <v/>
      </c>
      <c r="BG1929" s="4" t="str">
        <f>IF(ISNUMBER(SEARCH("heatDry",$AY1929)),"heatDry","")</f>
        <v/>
      </c>
      <c r="BH1929" s="4" t="str">
        <f>IF(AND(ISNUMBER(SEARCH("aerobic",$AW1929)),ISNUMBER(SEARCH("anaer",$AW1929))),"Combined Aer and Anaer.","")</f>
        <v/>
      </c>
    </row>
    <row r="1930" spans="1:60" x14ac:dyDescent="0.25">
      <c r="A1930" s="5">
        <v>2498</v>
      </c>
      <c r="B1930" t="s">
        <v>11615</v>
      </c>
      <c r="C1930">
        <v>176.1</v>
      </c>
      <c r="D1930">
        <v>593.24231442157736</v>
      </c>
      <c r="E1930">
        <v>586.25111639948784</v>
      </c>
      <c r="F1930">
        <v>427.78828721458962</v>
      </c>
      <c r="G1930">
        <v>759.96080885124491</v>
      </c>
      <c r="H1930">
        <v>-139.33934128155701</v>
      </c>
      <c r="I1930">
        <v>-140.5569362729895</v>
      </c>
      <c r="J1930">
        <v>-159.0952149472102</v>
      </c>
      <c r="K1930">
        <v>-116.48839468146529</v>
      </c>
      <c r="L1930">
        <v>131.33615649015289</v>
      </c>
      <c r="M1930">
        <v>130.54479518475719</v>
      </c>
      <c r="N1930">
        <v>127.7769172812628</v>
      </c>
      <c r="O1930">
        <v>137.20089112851861</v>
      </c>
      <c r="P1930">
        <v>5.4525657396555971</v>
      </c>
      <c r="Q1930">
        <v>5.4248980638040676</v>
      </c>
      <c r="R1930">
        <v>4.5769566038769591</v>
      </c>
      <c r="S1930">
        <v>6.133544157280971</v>
      </c>
      <c r="T1930">
        <v>50362.458347913584</v>
      </c>
      <c r="U1930">
        <v>50362.543924682323</v>
      </c>
      <c r="V1930">
        <v>50327.793094906658</v>
      </c>
      <c r="W1930">
        <v>50397.250298982319</v>
      </c>
      <c r="X1930">
        <v>3978.1639980011678</v>
      </c>
      <c r="Y1930">
        <v>3999.93379819145</v>
      </c>
      <c r="Z1930">
        <v>3804.1610091921698</v>
      </c>
      <c r="AA1930">
        <v>4087.3385441884861</v>
      </c>
      <c r="AB1930">
        <v>765.00119711819673</v>
      </c>
      <c r="AC1930">
        <v>754.40899410500083</v>
      </c>
      <c r="AD1930">
        <v>641.28039139777502</v>
      </c>
      <c r="AE1930">
        <v>926.78078977899543</v>
      </c>
      <c r="AF1930">
        <v>55.859739462865711</v>
      </c>
      <c r="AG1930">
        <v>55.523214116265343</v>
      </c>
      <c r="AH1930">
        <v>54.3458967232297</v>
      </c>
      <c r="AI1930">
        <v>58.3540488092289</v>
      </c>
      <c r="AJ1930">
        <v>0.45898430900457321</v>
      </c>
      <c r="AK1930">
        <v>0.45898430241585447</v>
      </c>
      <c r="AL1930">
        <v>0.45898064431420482</v>
      </c>
      <c r="AM1930">
        <v>0.45898791249244131</v>
      </c>
      <c r="AN1930">
        <v>0.95207294578620794</v>
      </c>
      <c r="AO1930">
        <v>0.95207294578620738</v>
      </c>
      <c r="AP1930">
        <v>0.95207294578620738</v>
      </c>
      <c r="AQ1930">
        <v>0.95207294578620738</v>
      </c>
      <c r="AR1930">
        <v>11.663144706197761</v>
      </c>
      <c r="AS1930">
        <v>11.663144706197761</v>
      </c>
      <c r="AT1930">
        <v>11.663144706197761</v>
      </c>
      <c r="AU1930">
        <v>11.663144706197761</v>
      </c>
      <c r="AV1930" t="str">
        <f>VLOOKUP(Sheet1[[#This Row],[NPDES ID2]],Combined_Sheet__Major_Only___2[[NPDES ID2]:[ECHO BFR]],3,FALSE)</f>
        <v>TX</v>
      </c>
      <c r="AW1930" t="s">
        <v>54</v>
      </c>
      <c r="AX1930" t="str">
        <f>VLOOKUP(Sheet1[[#This Row],[NPDES ID2]],Combined_Sheet__Major_Only___2[[NPDES ID2]:[ECHO BFR]],27,FALSE)</f>
        <v>-</v>
      </c>
      <c r="AY1930" t="str">
        <f>VLOOKUP(Sheet1[[#This Row],[NPDES ID2]],Combined_Sheet__Major_Only___2[[NPDES ID2]:[ECHO BFR]],28,FALSE)</f>
        <v>-</v>
      </c>
      <c r="AZ1930" t="str">
        <f>VLOOKUP(Sheet1[[#This Row],[NPDES ID2]],Combined_Sheet__Major_Only___2[[NPDES ID2]:[ECHO BFR]],29,FALSE)</f>
        <v>thickening</v>
      </c>
      <c r="BA1930">
        <f>VLOOKUP(Sheet1[[#This Row],[NPDES ID2]],Combined_Sheet__Major_Only___2[[NPDES ID2]:[ECHO BFR]],17,FALSE)</f>
        <v>28.784786</v>
      </c>
      <c r="BB1930">
        <f>VLOOKUP(Sheet1[[#This Row],[NPDES ID2]],Combined_Sheet__Major_Only___2[[NPDES ID2]:[ECHO BFR]],18,FALSE)</f>
        <v>-96.994648999999995</v>
      </c>
      <c r="BC1930" s="2" t="str">
        <f>IF(ISNUMBER(SEARCH("aerobic",$AW1930)),"aerobic","")</f>
        <v/>
      </c>
      <c r="BD1930" s="2" t="str">
        <f>IF(ISNUMBER(SEARCH("anaer",$AW1930)),"anaer","")</f>
        <v/>
      </c>
      <c r="BE1930" s="2" t="str">
        <f>IF(ISNUMBER(SEARCH("thickening",$AZ1930)),"thickening","")</f>
        <v>thickening</v>
      </c>
      <c r="BF1930" s="3" t="str">
        <f>IF(ISNUMBER(SEARCH("airDry",$AW1930)),"airDry","")</f>
        <v/>
      </c>
      <c r="BG1930" s="3" t="str">
        <f>IF(ISNUMBER(SEARCH("heatDry",$AY1930)),"heatDry","")</f>
        <v/>
      </c>
      <c r="BH1930" s="3" t="str">
        <f>IF(AND(ISNUMBER(SEARCH("aerobic",$AW1930)),ISNUMBER(SEARCH("anaer",$AW1930))),"Combined Aer and Anaer.","")</f>
        <v/>
      </c>
    </row>
    <row r="1931" spans="1:60" x14ac:dyDescent="0.25">
      <c r="A1931" s="5">
        <v>854</v>
      </c>
      <c r="B1931" t="s">
        <v>4175</v>
      </c>
      <c r="C1931">
        <v>965.17</v>
      </c>
      <c r="D1931">
        <v>357.17280078381469</v>
      </c>
      <c r="E1931">
        <v>350.56037640201578</v>
      </c>
      <c r="F1931">
        <v>303.88131406082368</v>
      </c>
      <c r="G1931">
        <v>421.69908014559968</v>
      </c>
      <c r="H1931">
        <v>-111.04623154041759</v>
      </c>
      <c r="I1931">
        <v>-112.3956033784366</v>
      </c>
      <c r="J1931">
        <v>-131.7836778643036</v>
      </c>
      <c r="K1931">
        <v>-89.396213160694302</v>
      </c>
      <c r="L1931">
        <v>663.33005241721639</v>
      </c>
      <c r="M1931">
        <v>660.87447081205687</v>
      </c>
      <c r="N1931">
        <v>652.28892888825351</v>
      </c>
      <c r="O1931">
        <v>681.52465361827319</v>
      </c>
      <c r="P1931">
        <v>22.62311214988306</v>
      </c>
      <c r="Q1931">
        <v>22.825618489537629</v>
      </c>
      <c r="R1931">
        <v>18.510111953945511</v>
      </c>
      <c r="S1931">
        <v>26.389138426619279</v>
      </c>
      <c r="T1931">
        <v>50346.377681096114</v>
      </c>
      <c r="U1931">
        <v>50346.463231502748</v>
      </c>
      <c r="V1931">
        <v>50311.723106788122</v>
      </c>
      <c r="W1931">
        <v>50381.158914436317</v>
      </c>
      <c r="X1931">
        <v>3297.1827436436929</v>
      </c>
      <c r="Y1931">
        <v>3309.0289297635768</v>
      </c>
      <c r="Z1931">
        <v>3206.8897743065568</v>
      </c>
      <c r="AA1931">
        <v>3353.280803010804</v>
      </c>
      <c r="AB1931">
        <v>509.78374790820311</v>
      </c>
      <c r="AC1931">
        <v>503.63081366897148</v>
      </c>
      <c r="AD1931">
        <v>443.6938822921104</v>
      </c>
      <c r="AE1931">
        <v>589.90896112684868</v>
      </c>
      <c r="AF1931">
        <v>67.354840594815201</v>
      </c>
      <c r="AG1931">
        <v>67.105793928552401</v>
      </c>
      <c r="AH1931">
        <v>66.233553250984102</v>
      </c>
      <c r="AI1931">
        <v>69.201951982748923</v>
      </c>
      <c r="AJ1931">
        <v>0.59931440281480153</v>
      </c>
      <c r="AK1931">
        <v>0.59931436491500034</v>
      </c>
      <c r="AL1931">
        <v>0.59929345267731482</v>
      </c>
      <c r="AM1931">
        <v>0.59933500371212589</v>
      </c>
      <c r="AN1931">
        <v>0.95205869044721381</v>
      </c>
      <c r="AO1931">
        <v>0.95205869044721381</v>
      </c>
      <c r="AP1931">
        <v>0.95205869044721381</v>
      </c>
      <c r="AQ1931">
        <v>0.95205869044721381</v>
      </c>
      <c r="AR1931">
        <v>15.97900741499542</v>
      </c>
      <c r="AS1931">
        <v>15.97900741499541</v>
      </c>
      <c r="AT1931">
        <v>15.97900741499541</v>
      </c>
      <c r="AU1931">
        <v>15.97900741499541</v>
      </c>
      <c r="AV1931" t="str">
        <f>VLOOKUP(Sheet1[[#This Row],[NPDES ID2]],Combined_Sheet__Major_Only___2[[NPDES ID2]:[ECHO BFR]],3,FALSE)</f>
        <v>IN</v>
      </c>
      <c r="AW1931" t="s">
        <v>41</v>
      </c>
      <c r="AX1931" t="str">
        <f>VLOOKUP(Sheet1[[#This Row],[NPDES ID2]],Combined_Sheet__Major_Only___2[[NPDES ID2]:[ECHO BFR]],27,FALSE)</f>
        <v>tempSludgeStore</v>
      </c>
      <c r="AY1931" t="str">
        <f>VLOOKUP(Sheet1[[#This Row],[NPDES ID2]],Combined_Sheet__Major_Only___2[[NPDES ID2]:[ECHO BFR]],28,FALSE)</f>
        <v>-</v>
      </c>
      <c r="AZ1931" t="str">
        <f>VLOOKUP(Sheet1[[#This Row],[NPDES ID2]],Combined_Sheet__Major_Only___2[[NPDES ID2]:[ECHO BFR]],29,FALSE)</f>
        <v>thickening, preliminaryOps</v>
      </c>
      <c r="BA1931">
        <f>VLOOKUP(Sheet1[[#This Row],[NPDES ID2]],Combined_Sheet__Major_Only___2[[NPDES ID2]:[ECHO BFR]],17,FALSE)</f>
        <v>41.500639</v>
      </c>
      <c r="BB1931">
        <f>VLOOKUP(Sheet1[[#This Row],[NPDES ID2]],Combined_Sheet__Major_Only___2[[NPDES ID2]:[ECHO BFR]],18,FALSE)</f>
        <v>-87.464416999999997</v>
      </c>
      <c r="BC1931" s="2" t="str">
        <f>IF(ISNUMBER(SEARCH("aerobic",$AW1931)),"aerobic","")</f>
        <v>aerobic</v>
      </c>
      <c r="BD1931" s="2" t="str">
        <f>IF(ISNUMBER(SEARCH("anaer",$AW1931)),"anaer","")</f>
        <v/>
      </c>
      <c r="BE1931" s="2" t="str">
        <f>IF(ISNUMBER(SEARCH("thickening",$AZ1931)),"thickening","")</f>
        <v>thickening</v>
      </c>
      <c r="BF1931" s="3" t="str">
        <f>IF(ISNUMBER(SEARCH("airDry",$AW1931)),"airDry","")</f>
        <v/>
      </c>
      <c r="BG1931" s="3" t="str">
        <f>IF(ISNUMBER(SEARCH("heatDry",$AY1931)),"heatDry","")</f>
        <v/>
      </c>
      <c r="BH1931" s="3" t="str">
        <f>IF(AND(ISNUMBER(SEARCH("aerobic",$AW1931)),ISNUMBER(SEARCH("anaer",$AW1931))),"Combined Aer and Anaer.","")</f>
        <v/>
      </c>
    </row>
    <row r="1932" spans="1:60" x14ac:dyDescent="0.25">
      <c r="A1932" s="5">
        <v>1076</v>
      </c>
      <c r="B1932" t="s">
        <v>5189</v>
      </c>
      <c r="C1932">
        <v>362.03</v>
      </c>
      <c r="D1932">
        <v>401.71054021773881</v>
      </c>
      <c r="E1932">
        <v>397.75224056778382</v>
      </c>
      <c r="F1932">
        <v>311.06917824684967</v>
      </c>
      <c r="G1932">
        <v>495.06689284103732</v>
      </c>
      <c r="H1932">
        <v>-109.90290818469219</v>
      </c>
      <c r="I1932">
        <v>-111.2971103090574</v>
      </c>
      <c r="J1932">
        <v>-130.6945161644567</v>
      </c>
      <c r="K1932">
        <v>-88.366354398689509</v>
      </c>
      <c r="L1932">
        <v>251.4816114138049</v>
      </c>
      <c r="M1932">
        <v>250.58096240872271</v>
      </c>
      <c r="N1932">
        <v>247.43112890066001</v>
      </c>
      <c r="O1932">
        <v>258.1559395750341</v>
      </c>
      <c r="P1932">
        <v>8.4806577582177294</v>
      </c>
      <c r="Q1932">
        <v>8.5627505515297386</v>
      </c>
      <c r="R1932">
        <v>6.9288151413865364</v>
      </c>
      <c r="S1932">
        <v>9.9198549175602384</v>
      </c>
      <c r="T1932">
        <v>50346.315085101</v>
      </c>
      <c r="U1932">
        <v>50346.400635405022</v>
      </c>
      <c r="V1932">
        <v>50311.66055236118</v>
      </c>
      <c r="W1932">
        <v>50381.096276721117</v>
      </c>
      <c r="X1932">
        <v>3262.1286080732052</v>
      </c>
      <c r="Y1932">
        <v>3273.5319218000359</v>
      </c>
      <c r="Z1932">
        <v>3175.5846009837519</v>
      </c>
      <c r="AA1932">
        <v>3315.8334154971481</v>
      </c>
      <c r="AB1932">
        <v>499.28810144516092</v>
      </c>
      <c r="AC1932">
        <v>493.35604973452058</v>
      </c>
      <c r="AD1932">
        <v>435.1803566960167</v>
      </c>
      <c r="AE1932">
        <v>576.60508934158236</v>
      </c>
      <c r="AF1932">
        <v>68.075992245155078</v>
      </c>
      <c r="AG1932">
        <v>67.832296644894711</v>
      </c>
      <c r="AH1932">
        <v>66.97946576029355</v>
      </c>
      <c r="AI1932">
        <v>69.882590297775849</v>
      </c>
      <c r="AJ1932">
        <v>0.60813548859297417</v>
      </c>
      <c r="AK1932">
        <v>0.60813547446811433</v>
      </c>
      <c r="AL1932">
        <v>0.60812764113056594</v>
      </c>
      <c r="AM1932">
        <v>0.60814320504180575</v>
      </c>
      <c r="AN1932">
        <v>0.95205863493996457</v>
      </c>
      <c r="AO1932">
        <v>0.9520586349399649</v>
      </c>
      <c r="AP1932">
        <v>0.9520586349399649</v>
      </c>
      <c r="AQ1932">
        <v>0.9520586349399649</v>
      </c>
      <c r="AR1932">
        <v>16.250785625405399</v>
      </c>
      <c r="AS1932">
        <v>16.25078562540541</v>
      </c>
      <c r="AT1932">
        <v>16.25078562540541</v>
      </c>
      <c r="AU1932">
        <v>16.25078562540541</v>
      </c>
      <c r="AV1932" t="str">
        <f>VLOOKUP(Sheet1[[#This Row],[NPDES ID2]],Combined_Sheet__Major_Only___2[[NPDES ID2]:[ECHO BFR]],3,FALSE)</f>
        <v>GA</v>
      </c>
      <c r="AW1932" t="s">
        <v>41</v>
      </c>
      <c r="AX1932" t="str">
        <f>VLOOKUP(Sheet1[[#This Row],[NPDES ID2]],Combined_Sheet__Major_Only___2[[NPDES ID2]:[ECHO BFR]],27,FALSE)</f>
        <v>-</v>
      </c>
      <c r="AY1932" t="str">
        <f>VLOOKUP(Sheet1[[#This Row],[NPDES ID2]],Combined_Sheet__Major_Only___2[[NPDES ID2]:[ECHO BFR]],28,FALSE)</f>
        <v>highTempCompost</v>
      </c>
      <c r="AZ1932" t="str">
        <f>VLOOKUP(Sheet1[[#This Row],[NPDES ID2]],Combined_Sheet__Major_Only___2[[NPDES ID2]:[ECHO BFR]],29,FALSE)</f>
        <v>thickening</v>
      </c>
      <c r="BA1932">
        <f>VLOOKUP(Sheet1[[#This Row],[NPDES ID2]],Combined_Sheet__Major_Only___2[[NPDES ID2]:[ECHO BFR]],17,FALSE)</f>
        <v>33.872317000000002</v>
      </c>
      <c r="BB1932">
        <f>VLOOKUP(Sheet1[[#This Row],[NPDES ID2]],Combined_Sheet__Major_Only___2[[NPDES ID2]:[ECHO BFR]],18,FALSE)</f>
        <v>-83.336139000000003</v>
      </c>
      <c r="BC1932" s="2" t="str">
        <f>IF(ISNUMBER(SEARCH("aerobic",$AW1932)),"aerobic","")</f>
        <v>aerobic</v>
      </c>
      <c r="BD1932" s="2" t="str">
        <f>IF(ISNUMBER(SEARCH("anaer",$AW1932)),"anaer","")</f>
        <v/>
      </c>
      <c r="BE1932" s="2" t="str">
        <f>IF(ISNUMBER(SEARCH("thickening",$AZ1932)),"thickening","")</f>
        <v>thickening</v>
      </c>
      <c r="BF1932" s="3" t="str">
        <f>IF(ISNUMBER(SEARCH("airDry",$AW1932)),"airDry","")</f>
        <v/>
      </c>
      <c r="BG1932" s="3" t="str">
        <f>IF(ISNUMBER(SEARCH("heatDry",$AY1932)),"heatDry","")</f>
        <v/>
      </c>
      <c r="BH1932" s="3" t="str">
        <f>IF(AND(ISNUMBER(SEARCH("aerobic",$AW1932)),ISNUMBER(SEARCH("anaer",$AW1932))),"Combined Aer and Anaer.","")</f>
        <v/>
      </c>
    </row>
    <row r="1933" spans="1:60" x14ac:dyDescent="0.25">
      <c r="A1933" s="5">
        <v>614</v>
      </c>
      <c r="B1933" t="s">
        <v>3033</v>
      </c>
      <c r="C1933">
        <v>853.05</v>
      </c>
      <c r="D1933">
        <v>352.01919401374761</v>
      </c>
      <c r="E1933">
        <v>343.82233988657151</v>
      </c>
      <c r="F1933">
        <v>298.28908470094041</v>
      </c>
      <c r="G1933">
        <v>416.79006744125019</v>
      </c>
      <c r="H1933">
        <v>-112.09148007682749</v>
      </c>
      <c r="I1933">
        <v>-113.4067617656612</v>
      </c>
      <c r="J1933">
        <v>-132.7905353721016</v>
      </c>
      <c r="K1933">
        <v>-90.404134471788467</v>
      </c>
      <c r="L1933">
        <v>581.30907028478748</v>
      </c>
      <c r="M1933">
        <v>579.10101624668982</v>
      </c>
      <c r="N1933">
        <v>571.38050385038309</v>
      </c>
      <c r="O1933">
        <v>597.67008676484033</v>
      </c>
      <c r="P1933">
        <v>20.005101404735029</v>
      </c>
      <c r="Q1933">
        <v>20.172712080568949</v>
      </c>
      <c r="R1933">
        <v>16.386640824161361</v>
      </c>
      <c r="S1933">
        <v>23.28373854649579</v>
      </c>
      <c r="T1933">
        <v>50322.282334714793</v>
      </c>
      <c r="U1933">
        <v>50322.367845620363</v>
      </c>
      <c r="V1933">
        <v>50287.643761419247</v>
      </c>
      <c r="W1933">
        <v>50357.047508560463</v>
      </c>
      <c r="X1933">
        <v>3323.7856163338911</v>
      </c>
      <c r="Y1933">
        <v>3335.9824777192762</v>
      </c>
      <c r="Z1933">
        <v>3230.4784896921901</v>
      </c>
      <c r="AA1933">
        <v>3381.811469134966</v>
      </c>
      <c r="AB1933">
        <v>518.12065296849642</v>
      </c>
      <c r="AC1933">
        <v>511.78358608962287</v>
      </c>
      <c r="AD1933">
        <v>450.42989161286039</v>
      </c>
      <c r="AE1933">
        <v>600.24764102753113</v>
      </c>
      <c r="AF1933">
        <v>66.784209225485085</v>
      </c>
      <c r="AG1933">
        <v>66.530795938117251</v>
      </c>
      <c r="AH1933">
        <v>65.643409349271892</v>
      </c>
      <c r="AI1933">
        <v>68.663524602211595</v>
      </c>
      <c r="AJ1933">
        <v>0.59233574519019461</v>
      </c>
      <c r="AK1933">
        <v>0.59233571170535282</v>
      </c>
      <c r="AL1933">
        <v>0.59231721994623132</v>
      </c>
      <c r="AM1933">
        <v>0.59235396153992936</v>
      </c>
      <c r="AN1933">
        <v>0.95203731430023997</v>
      </c>
      <c r="AO1933">
        <v>0.95203731430023986</v>
      </c>
      <c r="AP1933">
        <v>0.95203731430023986</v>
      </c>
      <c r="AQ1933">
        <v>0.95203731430023986</v>
      </c>
      <c r="AR1933">
        <v>15.76443177654347</v>
      </c>
      <c r="AS1933">
        <v>15.76443177654347</v>
      </c>
      <c r="AT1933">
        <v>15.76443177654347</v>
      </c>
      <c r="AU1933">
        <v>15.76443177654347</v>
      </c>
      <c r="AV1933" t="str">
        <f>VLOOKUP(Sheet1[[#This Row],[NPDES ID2]],Combined_Sheet__Major_Only___2[[NPDES ID2]:[ECHO BFR]],3,FALSE)</f>
        <v>WV</v>
      </c>
      <c r="AW1933" t="s">
        <v>12186</v>
      </c>
      <c r="AX1933" t="str">
        <f>VLOOKUP(Sheet1[[#This Row],[NPDES ID2]],Combined_Sheet__Major_Only___2[[NPDES ID2]:[ECHO BFR]],27,FALSE)</f>
        <v>methaneBioCaptureRecover</v>
      </c>
      <c r="AY1933" t="str">
        <f>VLOOKUP(Sheet1[[#This Row],[NPDES ID2]],Combined_Sheet__Major_Only___2[[NPDES ID2]:[ECHO BFR]],28,FALSE)</f>
        <v>-</v>
      </c>
      <c r="AZ1933" t="str">
        <f>VLOOKUP(Sheet1[[#This Row],[NPDES ID2]],Combined_Sheet__Major_Only___2[[NPDES ID2]:[ECHO BFR]],29,FALSE)</f>
        <v>thickening</v>
      </c>
      <c r="BA1933">
        <f>VLOOKUP(Sheet1[[#This Row],[NPDES ID2]],Combined_Sheet__Major_Only___2[[NPDES ID2]:[ECHO BFR]],17,FALSE)</f>
        <v>39.28069</v>
      </c>
      <c r="BB1933">
        <f>VLOOKUP(Sheet1[[#This Row],[NPDES ID2]],Combined_Sheet__Major_Only___2[[NPDES ID2]:[ECHO BFR]],18,FALSE)</f>
        <v>-81.557060000000007</v>
      </c>
      <c r="BC1933" s="2" t="str">
        <f>IF(ISNUMBER(SEARCH("aerobic",$AW1933)),"aerobic","")</f>
        <v>aerobic</v>
      </c>
      <c r="BD1933" s="2" t="str">
        <f>IF(ISNUMBER(SEARCH("anaer",$AW1933)),"anaer","")</f>
        <v>anaer</v>
      </c>
      <c r="BE1933" s="2" t="str">
        <f>IF(ISNUMBER(SEARCH("thickening",$AZ1933)),"thickening","")</f>
        <v>thickening</v>
      </c>
      <c r="BF1933" s="3" t="str">
        <f>IF(ISNUMBER(SEARCH("airDry",$AW1933)),"airDry","")</f>
        <v/>
      </c>
      <c r="BG1933" s="3" t="str">
        <f>IF(ISNUMBER(SEARCH("heatDry",$AY1933)),"heatDry","")</f>
        <v/>
      </c>
      <c r="BH1933" s="3" t="str">
        <f>IF(AND(ISNUMBER(SEARCH("aerobic",$AW1933)),ISNUMBER(SEARCH("anaer",$AW1933))),"Combined Aer and Anaer.","")</f>
        <v>Combined Aer and Anaer.</v>
      </c>
    </row>
    <row r="1934" spans="1:60" x14ac:dyDescent="0.25">
      <c r="A1934" s="5">
        <v>203</v>
      </c>
      <c r="B1934" t="s">
        <v>1077</v>
      </c>
      <c r="C1934">
        <v>3100</v>
      </c>
      <c r="D1934">
        <v>656.03485147108688</v>
      </c>
      <c r="E1934">
        <v>654.188863825201</v>
      </c>
      <c r="F1934">
        <v>531.72254945091686</v>
      </c>
      <c r="G1934">
        <v>764.58094552464206</v>
      </c>
      <c r="H1934">
        <v>-105.1952990493923</v>
      </c>
      <c r="I1934">
        <v>-106.5908514428579</v>
      </c>
      <c r="J1934">
        <v>-126.1367736607295</v>
      </c>
      <c r="K1934">
        <v>-83.63913865421398</v>
      </c>
      <c r="L1934">
        <v>2232.199026481394</v>
      </c>
      <c r="M1934">
        <v>2225.0830039911971</v>
      </c>
      <c r="N1934">
        <v>2200.2282923013058</v>
      </c>
      <c r="O1934">
        <v>2284.8962671473942</v>
      </c>
      <c r="P1934">
        <v>72.450619590106996</v>
      </c>
      <c r="Q1934">
        <v>73.425211237598774</v>
      </c>
      <c r="R1934">
        <v>58.898372205014851</v>
      </c>
      <c r="S1934">
        <v>85.555534110672838</v>
      </c>
      <c r="T1934">
        <v>50303.735942229083</v>
      </c>
      <c r="U1934">
        <v>50303.821422730332</v>
      </c>
      <c r="V1934">
        <v>50269.109685048526</v>
      </c>
      <c r="W1934">
        <v>50338.48875494556</v>
      </c>
      <c r="X1934">
        <v>3144.1762957141509</v>
      </c>
      <c r="Y1934">
        <v>3154.0998265393341</v>
      </c>
      <c r="Z1934">
        <v>3069.6509706960619</v>
      </c>
      <c r="AA1934">
        <v>3190.227950677534</v>
      </c>
      <c r="AB1934">
        <v>465.87972407924491</v>
      </c>
      <c r="AC1934">
        <v>460.63526681165098</v>
      </c>
      <c r="AD1934">
        <v>407.84800188919741</v>
      </c>
      <c r="AE1934">
        <v>534.72240204568334</v>
      </c>
      <c r="AF1934">
        <v>70.574474984256199</v>
      </c>
      <c r="AG1934">
        <v>70.350411446576686</v>
      </c>
      <c r="AH1934">
        <v>69.563148308204816</v>
      </c>
      <c r="AI1934">
        <v>72.239407336403303</v>
      </c>
      <c r="AJ1934">
        <v>0.63871032705812236</v>
      </c>
      <c r="AK1934">
        <v>0.63871020462530592</v>
      </c>
      <c r="AL1934">
        <v>0.63864370541519766</v>
      </c>
      <c r="AM1934">
        <v>0.63877584334352966</v>
      </c>
      <c r="AN1934">
        <v>0.95202084791108788</v>
      </c>
      <c r="AO1934">
        <v>0.95202084791108776</v>
      </c>
      <c r="AP1934">
        <v>0.95202084791108776</v>
      </c>
      <c r="AQ1934">
        <v>0.95202084791108776</v>
      </c>
      <c r="AR1934">
        <v>17.189236727017029</v>
      </c>
      <c r="AS1934">
        <v>17.189236727017029</v>
      </c>
      <c r="AT1934">
        <v>17.189236727017029</v>
      </c>
      <c r="AU1934">
        <v>17.189236727017029</v>
      </c>
      <c r="AV1934" t="str">
        <f>VLOOKUP(Sheet1[[#This Row],[NPDES ID2]],Combined_Sheet__Major_Only___2[[NPDES ID2]:[ECHO BFR]],3,FALSE)</f>
        <v>TX</v>
      </c>
      <c r="AW1934" t="s">
        <v>12185</v>
      </c>
      <c r="AX1934" t="str">
        <f>VLOOKUP(Sheet1[[#This Row],[NPDES ID2]],Combined_Sheet__Major_Only___2[[NPDES ID2]:[ECHO BFR]],27,FALSE)</f>
        <v>methaneBioCaptureRecover</v>
      </c>
      <c r="AY1934" t="str">
        <f>VLOOKUP(Sheet1[[#This Row],[NPDES ID2]],Combined_Sheet__Major_Only___2[[NPDES ID2]:[ECHO BFR]],28,FALSE)</f>
        <v>-</v>
      </c>
      <c r="AZ1934" t="str">
        <f>VLOOKUP(Sheet1[[#This Row],[NPDES ID2]],Combined_Sheet__Major_Only___2[[NPDES ID2]:[ECHO BFR]],29,FALSE)</f>
        <v>preliminaryOps, thickening</v>
      </c>
      <c r="BA1934">
        <f>VLOOKUP(Sheet1[[#This Row],[NPDES ID2]],Combined_Sheet__Major_Only___2[[NPDES ID2]:[ECHO BFR]],17,FALSE)</f>
        <v>31.761614999999999</v>
      </c>
      <c r="BB1934">
        <f>VLOOKUP(Sheet1[[#This Row],[NPDES ID2]],Combined_Sheet__Major_Only___2[[NPDES ID2]:[ECHO BFR]],18,FALSE)</f>
        <v>-106.44289000000001</v>
      </c>
      <c r="BC1934" s="2" t="str">
        <f>IF(ISNUMBER(SEARCH("aerobic",$AW1934)),"aerobic","")</f>
        <v/>
      </c>
      <c r="BD1934" s="2" t="str">
        <f>IF(ISNUMBER(SEARCH("anaer",$AW1934)),"anaer","")</f>
        <v>anaer</v>
      </c>
      <c r="BE1934" s="2" t="str">
        <f>IF(ISNUMBER(SEARCH("thickening",$AZ1934)),"thickening","")</f>
        <v>thickening</v>
      </c>
      <c r="BF1934" s="4" t="str">
        <f>IF(ISNUMBER(SEARCH("airDry",$AW1934)),"airDry","")</f>
        <v/>
      </c>
      <c r="BG1934" s="4" t="str">
        <f>IF(ISNUMBER(SEARCH("heatDry",$AY1934)),"heatDry","")</f>
        <v/>
      </c>
      <c r="BH1934" s="4" t="str">
        <f>IF(AND(ISNUMBER(SEARCH("aerobic",$AW1934)),ISNUMBER(SEARCH("anaer",$AW1934))),"Combined Aer and Anaer.","")</f>
        <v/>
      </c>
    </row>
    <row r="1935" spans="1:60" x14ac:dyDescent="0.25">
      <c r="A1935" s="5">
        <v>2088</v>
      </c>
      <c r="B1935" t="s">
        <v>9817</v>
      </c>
      <c r="C1935">
        <v>1078.21</v>
      </c>
      <c r="D1935">
        <v>359.02214805295699</v>
      </c>
      <c r="E1935">
        <v>354.83347156364511</v>
      </c>
      <c r="F1935">
        <v>305.68905133120847</v>
      </c>
      <c r="G1935">
        <v>422.99082206902381</v>
      </c>
      <c r="H1935">
        <v>-108.093675621879</v>
      </c>
      <c r="I1935">
        <v>-109.3982596355871</v>
      </c>
      <c r="J1935">
        <v>-128.94574164794639</v>
      </c>
      <c r="K1935">
        <v>-86.574207935963557</v>
      </c>
      <c r="L1935">
        <v>759.633397588045</v>
      </c>
      <c r="M1935">
        <v>757.03184666067682</v>
      </c>
      <c r="N1935">
        <v>747.93648670841901</v>
      </c>
      <c r="O1935">
        <v>778.90894091350219</v>
      </c>
      <c r="P1935">
        <v>25.235098131003099</v>
      </c>
      <c r="Q1935">
        <v>25.509211327015361</v>
      </c>
      <c r="R1935">
        <v>20.577528040696478</v>
      </c>
      <c r="S1935">
        <v>29.629031539621231</v>
      </c>
      <c r="T1935">
        <v>50298.596922589699</v>
      </c>
      <c r="U1935">
        <v>50298.682394666212</v>
      </c>
      <c r="V1935">
        <v>50263.974078081294</v>
      </c>
      <c r="W1935">
        <v>50333.346310161083</v>
      </c>
      <c r="X1935">
        <v>3213.240061332468</v>
      </c>
      <c r="Y1935">
        <v>3224.0644178839739</v>
      </c>
      <c r="Z1935">
        <v>3131.5985866655969</v>
      </c>
      <c r="AA1935">
        <v>3263.820105909424</v>
      </c>
      <c r="AB1935">
        <v>485.43999904126417</v>
      </c>
      <c r="AC1935">
        <v>479.79472398275692</v>
      </c>
      <c r="AD1935">
        <v>423.86748773532139</v>
      </c>
      <c r="AE1935">
        <v>559.20789702804916</v>
      </c>
      <c r="AF1935">
        <v>69.047016143787573</v>
      </c>
      <c r="AG1935">
        <v>68.810872118712865</v>
      </c>
      <c r="AH1935">
        <v>67.983639578469592</v>
      </c>
      <c r="AI1935">
        <v>70.798655755514204</v>
      </c>
      <c r="AJ1935">
        <v>0.62001581460506172</v>
      </c>
      <c r="AK1935">
        <v>0.62001577242670247</v>
      </c>
      <c r="AL1935">
        <v>0.6199925133628299</v>
      </c>
      <c r="AM1935">
        <v>0.62003872748328603</v>
      </c>
      <c r="AN1935">
        <v>0.95201628323886678</v>
      </c>
      <c r="AO1935">
        <v>0.95201628323886689</v>
      </c>
      <c r="AP1935">
        <v>0.95201628323886689</v>
      </c>
      <c r="AQ1935">
        <v>0.95201628323886689</v>
      </c>
      <c r="AR1935">
        <v>16.615687706402799</v>
      </c>
      <c r="AS1935">
        <v>16.615687706402799</v>
      </c>
      <c r="AT1935">
        <v>16.615687706402799</v>
      </c>
      <c r="AU1935">
        <v>16.615687706402799</v>
      </c>
      <c r="AV1935" t="str">
        <f>VLOOKUP(Sheet1[[#This Row],[NPDES ID2]],Combined_Sheet__Major_Only___2[[NPDES ID2]:[ECHO BFR]],3,FALSE)</f>
        <v>IL</v>
      </c>
      <c r="AW1935" t="s">
        <v>12185</v>
      </c>
      <c r="AX1935" t="str">
        <f>VLOOKUP(Sheet1[[#This Row],[NPDES ID2]],Combined_Sheet__Major_Only___2[[NPDES ID2]:[ECHO BFR]],27,FALSE)</f>
        <v>methaneBioCaptureRecover</v>
      </c>
      <c r="AY1935" t="str">
        <f>VLOOKUP(Sheet1[[#This Row],[NPDES ID2]],Combined_Sheet__Major_Only___2[[NPDES ID2]:[ECHO BFR]],28,FALSE)</f>
        <v>-</v>
      </c>
      <c r="AZ1935" t="str">
        <f>VLOOKUP(Sheet1[[#This Row],[NPDES ID2]],Combined_Sheet__Major_Only___2[[NPDES ID2]:[ECHO BFR]],29,FALSE)</f>
        <v>preliminaryOps, thickening</v>
      </c>
      <c r="BA1935">
        <f>VLOOKUP(Sheet1[[#This Row],[NPDES ID2]],Combined_Sheet__Major_Only___2[[NPDES ID2]:[ECHO BFR]],17,FALSE)</f>
        <v>41.848979999999997</v>
      </c>
      <c r="BB1935">
        <f>VLOOKUP(Sheet1[[#This Row],[NPDES ID2]],Combined_Sheet__Major_Only___2[[NPDES ID2]:[ECHO BFR]],18,FALSE)</f>
        <v>-88.146313000000006</v>
      </c>
      <c r="BC1935" s="2" t="str">
        <f>IF(ISNUMBER(SEARCH("aerobic",$AW1935)),"aerobic","")</f>
        <v/>
      </c>
      <c r="BD1935" s="2" t="str">
        <f>IF(ISNUMBER(SEARCH("anaer",$AW1935)),"anaer","")</f>
        <v>anaer</v>
      </c>
      <c r="BE1935" s="2" t="str">
        <f>IF(ISNUMBER(SEARCH("thickening",$AZ1935)),"thickening","")</f>
        <v>thickening</v>
      </c>
      <c r="BF1935" s="3" t="str">
        <f>IF(ISNUMBER(SEARCH("airDry",$AW1935)),"airDry","")</f>
        <v/>
      </c>
      <c r="BG1935" s="3" t="str">
        <f>IF(ISNUMBER(SEARCH("heatDry",$AY1935)),"heatDry","")</f>
        <v/>
      </c>
      <c r="BH1935" s="3" t="str">
        <f>IF(AND(ISNUMBER(SEARCH("aerobic",$AW1935)),ISNUMBER(SEARCH("anaer",$AW1935))),"Combined Aer and Anaer.","")</f>
        <v/>
      </c>
    </row>
    <row r="1936" spans="1:60" x14ac:dyDescent="0.25">
      <c r="A1936" s="5">
        <v>2301</v>
      </c>
      <c r="B1936" t="s">
        <v>10751</v>
      </c>
      <c r="C1936">
        <v>422.358</v>
      </c>
      <c r="D1936">
        <v>370.26407554306519</v>
      </c>
      <c r="E1936">
        <v>366.05558814823758</v>
      </c>
      <c r="F1936">
        <v>291.60338700373683</v>
      </c>
      <c r="G1936">
        <v>454.49994445818169</v>
      </c>
      <c r="H1936">
        <v>-107.9576803409897</v>
      </c>
      <c r="I1936">
        <v>-109.2684618856393</v>
      </c>
      <c r="J1936">
        <v>-128.82506151316991</v>
      </c>
      <c r="K1936">
        <v>-86.506566035408582</v>
      </c>
      <c r="L1936">
        <v>298.24713002611861</v>
      </c>
      <c r="M1936">
        <v>297.23337287110468</v>
      </c>
      <c r="N1936">
        <v>293.68807234833002</v>
      </c>
      <c r="O1936">
        <v>305.75953469079673</v>
      </c>
      <c r="P1936">
        <v>9.8840133405563488</v>
      </c>
      <c r="Q1936">
        <v>9.993872980066504</v>
      </c>
      <c r="R1936">
        <v>8.057166951037102</v>
      </c>
      <c r="S1936">
        <v>11.61180089957246</v>
      </c>
      <c r="T1936">
        <v>50288.660143625842</v>
      </c>
      <c r="U1936">
        <v>50288.745599412337</v>
      </c>
      <c r="V1936">
        <v>50254.04389784074</v>
      </c>
      <c r="W1936">
        <v>50323.402908356227</v>
      </c>
      <c r="X1936">
        <v>3205.2464221960859</v>
      </c>
      <c r="Y1936">
        <v>3215.9721471583298</v>
      </c>
      <c r="Z1936">
        <v>3124.383462006148</v>
      </c>
      <c r="AA1936">
        <v>3255.3314734964001</v>
      </c>
      <c r="AB1936">
        <v>483.21316835405338</v>
      </c>
      <c r="AC1936">
        <v>477.60972034338158</v>
      </c>
      <c r="AD1936">
        <v>422.05100640326549</v>
      </c>
      <c r="AE1936">
        <v>556.40621718435227</v>
      </c>
      <c r="AF1936">
        <v>69.203602894630663</v>
      </c>
      <c r="AG1936">
        <v>68.96850323471179</v>
      </c>
      <c r="AH1936">
        <v>68.145672684378013</v>
      </c>
      <c r="AI1936">
        <v>70.946577374484988</v>
      </c>
      <c r="AJ1936">
        <v>0.62193191095867784</v>
      </c>
      <c r="AK1936">
        <v>0.62193189453355013</v>
      </c>
      <c r="AL1936">
        <v>0.62192278921239141</v>
      </c>
      <c r="AM1936">
        <v>0.62194088043538376</v>
      </c>
      <c r="AN1936">
        <v>0.95200745455094804</v>
      </c>
      <c r="AO1936">
        <v>0.95200745455094782</v>
      </c>
      <c r="AP1936">
        <v>0.95200745455094782</v>
      </c>
      <c r="AQ1936">
        <v>0.95200745455094782</v>
      </c>
      <c r="AR1936">
        <v>16.675110176858819</v>
      </c>
      <c r="AS1936">
        <v>16.675110176858819</v>
      </c>
      <c r="AT1936">
        <v>16.675110176858819</v>
      </c>
      <c r="AU1936">
        <v>16.675110176858819</v>
      </c>
      <c r="AV1936" t="str">
        <f>VLOOKUP(Sheet1[[#This Row],[NPDES ID2]],Combined_Sheet__Major_Only___2[[NPDES ID2]:[ECHO BFR]],3,FALSE)</f>
        <v>IL</v>
      </c>
      <c r="AW1936" t="s">
        <v>41</v>
      </c>
      <c r="AX1936" t="str">
        <f>VLOOKUP(Sheet1[[#This Row],[NPDES ID2]],Combined_Sheet__Major_Only___2[[NPDES ID2]:[ECHO BFR]],27,FALSE)</f>
        <v>-</v>
      </c>
      <c r="AY1936" t="str">
        <f>VLOOKUP(Sheet1[[#This Row],[NPDES ID2]],Combined_Sheet__Major_Only___2[[NPDES ID2]:[ECHO BFR]],28,FALSE)</f>
        <v>-</v>
      </c>
      <c r="AZ1936" t="str">
        <f>VLOOKUP(Sheet1[[#This Row],[NPDES ID2]],Combined_Sheet__Major_Only___2[[NPDES ID2]:[ECHO BFR]],29,FALSE)</f>
        <v>thickening</v>
      </c>
      <c r="BA1936">
        <f>VLOOKUP(Sheet1[[#This Row],[NPDES ID2]],Combined_Sheet__Major_Only___2[[NPDES ID2]:[ECHO BFR]],17,FALSE)</f>
        <v>41.514400000000002</v>
      </c>
      <c r="BB1936">
        <f>VLOOKUP(Sheet1[[#This Row],[NPDES ID2]],Combined_Sheet__Major_Only___2[[NPDES ID2]:[ECHO BFR]],18,FALSE)</f>
        <v>-87.966430000000003</v>
      </c>
      <c r="BC1936" s="2" t="str">
        <f>IF(ISNUMBER(SEARCH("aerobic",$AW1936)),"aerobic","")</f>
        <v>aerobic</v>
      </c>
      <c r="BD1936" s="2" t="str">
        <f>IF(ISNUMBER(SEARCH("anaer",$AW1936)),"anaer","")</f>
        <v/>
      </c>
      <c r="BE1936" s="2" t="str">
        <f>IF(ISNUMBER(SEARCH("thickening",$AZ1936)),"thickening","")</f>
        <v>thickening</v>
      </c>
      <c r="BF1936" s="4" t="str">
        <f>IF(ISNUMBER(SEARCH("airDry",$AW1936)),"airDry","")</f>
        <v/>
      </c>
      <c r="BG1936" s="4" t="str">
        <f>IF(ISNUMBER(SEARCH("heatDry",$AY1936)),"heatDry","")</f>
        <v/>
      </c>
      <c r="BH1936" s="4" t="str">
        <f>IF(AND(ISNUMBER(SEARCH("aerobic",$AW1936)),ISNUMBER(SEARCH("anaer",$AW1936))),"Combined Aer and Anaer.","")</f>
        <v/>
      </c>
    </row>
    <row r="1937" spans="1:60" x14ac:dyDescent="0.25">
      <c r="A1937" s="5">
        <v>2127</v>
      </c>
      <c r="B1937" t="s">
        <v>9992</v>
      </c>
      <c r="C1937">
        <v>886.74</v>
      </c>
      <c r="D1937">
        <v>348.89690349602768</v>
      </c>
      <c r="E1937">
        <v>341.53963456069761</v>
      </c>
      <c r="F1937">
        <v>296.24596080918371</v>
      </c>
      <c r="G1937">
        <v>412.39714863884012</v>
      </c>
      <c r="H1937">
        <v>-110.29962005276199</v>
      </c>
      <c r="I1937">
        <v>-111.6652444846364</v>
      </c>
      <c r="J1937">
        <v>-131.06740183765311</v>
      </c>
      <c r="K1937">
        <v>-88.692775193736296</v>
      </c>
      <c r="L1937">
        <v>613.34455611172643</v>
      </c>
      <c r="M1937">
        <v>611.11835794669923</v>
      </c>
      <c r="N1937">
        <v>603.3345502018791</v>
      </c>
      <c r="O1937">
        <v>629.83984854884943</v>
      </c>
      <c r="P1937">
        <v>20.77696077306507</v>
      </c>
      <c r="Q1937">
        <v>20.971982640874511</v>
      </c>
      <c r="R1937">
        <v>16.984931643082739</v>
      </c>
      <c r="S1937">
        <v>24.276187839483111</v>
      </c>
      <c r="T1937">
        <v>50258.337357504322</v>
      </c>
      <c r="U1937">
        <v>50258.422763580689</v>
      </c>
      <c r="V1937">
        <v>50223.741248191633</v>
      </c>
      <c r="W1937">
        <v>50293.059912165467</v>
      </c>
      <c r="X1937">
        <v>3270.372049441014</v>
      </c>
      <c r="Y1937">
        <v>3281.9327525162412</v>
      </c>
      <c r="Z1937">
        <v>3182.4957225190592</v>
      </c>
      <c r="AA1937">
        <v>3324.9294007554308</v>
      </c>
      <c r="AB1937">
        <v>502.57103267091901</v>
      </c>
      <c r="AC1937">
        <v>496.5637843273484</v>
      </c>
      <c r="AD1937">
        <v>437.79055514827792</v>
      </c>
      <c r="AE1937">
        <v>580.86413677244059</v>
      </c>
      <c r="AF1937">
        <v>67.78750287595679</v>
      </c>
      <c r="AG1937">
        <v>67.54173030592878</v>
      </c>
      <c r="AH1937">
        <v>66.681033781691198</v>
      </c>
      <c r="AI1937">
        <v>69.610235797463829</v>
      </c>
      <c r="AJ1937">
        <v>0.60460649285967305</v>
      </c>
      <c r="AK1937">
        <v>0.60460645812306368</v>
      </c>
      <c r="AL1937">
        <v>0.60458727731368289</v>
      </c>
      <c r="AM1937">
        <v>0.60462538801220467</v>
      </c>
      <c r="AN1937">
        <v>0.95198049308822019</v>
      </c>
      <c r="AO1937">
        <v>0.95198049308822053</v>
      </c>
      <c r="AP1937">
        <v>0.95198049308822053</v>
      </c>
      <c r="AQ1937">
        <v>0.95198049308822053</v>
      </c>
      <c r="AR1937">
        <v>16.141847625550781</v>
      </c>
      <c r="AS1937">
        <v>16.141847625550771</v>
      </c>
      <c r="AT1937">
        <v>16.141847625550771</v>
      </c>
      <c r="AU1937">
        <v>16.141847625550771</v>
      </c>
      <c r="AV1937" t="str">
        <f>VLOOKUP(Sheet1[[#This Row],[NPDES ID2]],Combined_Sheet__Major_Only___2[[NPDES ID2]:[ECHO BFR]],3,FALSE)</f>
        <v>IL</v>
      </c>
      <c r="AW1937" t="s">
        <v>41</v>
      </c>
      <c r="AX1937" t="str">
        <f>VLOOKUP(Sheet1[[#This Row],[NPDES ID2]],Combined_Sheet__Major_Only___2[[NPDES ID2]:[ECHO BFR]],27,FALSE)</f>
        <v>tempSludgeStore</v>
      </c>
      <c r="AY1937" t="str">
        <f>VLOOKUP(Sheet1[[#This Row],[NPDES ID2]],Combined_Sheet__Major_Only___2[[NPDES ID2]:[ECHO BFR]],28,FALSE)</f>
        <v>-</v>
      </c>
      <c r="AZ1937" t="str">
        <f>VLOOKUP(Sheet1[[#This Row],[NPDES ID2]],Combined_Sheet__Major_Only___2[[NPDES ID2]:[ECHO BFR]],29,FALSE)</f>
        <v>thickening</v>
      </c>
      <c r="BA1937">
        <f>VLOOKUP(Sheet1[[#This Row],[NPDES ID2]],Combined_Sheet__Major_Only___2[[NPDES ID2]:[ECHO BFR]],17,FALSE)</f>
        <v>42.18956</v>
      </c>
      <c r="BB1937">
        <f>VLOOKUP(Sheet1[[#This Row],[NPDES ID2]],Combined_Sheet__Major_Only___2[[NPDES ID2]:[ECHO BFR]],18,FALSE)</f>
        <v>-88.315910000000002</v>
      </c>
      <c r="BC1937" s="2" t="str">
        <f>IF(ISNUMBER(SEARCH("aerobic",$AW1937)),"aerobic","")</f>
        <v>aerobic</v>
      </c>
      <c r="BD1937" s="2" t="str">
        <f>IF(ISNUMBER(SEARCH("anaer",$AW1937)),"anaer","")</f>
        <v/>
      </c>
      <c r="BE1937" s="2" t="str">
        <f>IF(ISNUMBER(SEARCH("thickening",$AZ1937)),"thickening","")</f>
        <v>thickening</v>
      </c>
      <c r="BF1937" s="4" t="str">
        <f>IF(ISNUMBER(SEARCH("airDry",$AW1937)),"airDry","")</f>
        <v/>
      </c>
      <c r="BG1937" s="4" t="str">
        <f>IF(ISNUMBER(SEARCH("heatDry",$AY1937)),"heatDry","")</f>
        <v/>
      </c>
      <c r="BH1937" s="4" t="str">
        <f>IF(AND(ISNUMBER(SEARCH("aerobic",$AW1937)),ISNUMBER(SEARCH("anaer",$AW1937))),"Combined Aer and Anaer.","")</f>
        <v/>
      </c>
    </row>
    <row r="1938" spans="1:60" x14ac:dyDescent="0.25">
      <c r="A1938" s="5">
        <v>27</v>
      </c>
      <c r="B1938" t="s">
        <v>186</v>
      </c>
      <c r="C1938">
        <v>356.29</v>
      </c>
      <c r="D1938">
        <v>412.56231262274548</v>
      </c>
      <c r="E1938">
        <v>408.74010788066857</v>
      </c>
      <c r="F1938">
        <v>319.32999388226398</v>
      </c>
      <c r="G1938">
        <v>508.87763471865298</v>
      </c>
      <c r="H1938">
        <v>-112.1855889497895</v>
      </c>
      <c r="I1938">
        <v>-113.52933406138609</v>
      </c>
      <c r="J1938">
        <v>-132.88939847640091</v>
      </c>
      <c r="K1938">
        <v>-90.545212449178194</v>
      </c>
      <c r="L1938">
        <v>242.82322869625349</v>
      </c>
      <c r="M1938">
        <v>241.90131701655039</v>
      </c>
      <c r="N1938">
        <v>238.6771063984074</v>
      </c>
      <c r="O1938">
        <v>249.6551430131463</v>
      </c>
      <c r="P1938">
        <v>8.355570084814655</v>
      </c>
      <c r="Q1938">
        <v>8.4256680814885563</v>
      </c>
      <c r="R1938">
        <v>6.8441123212918864</v>
      </c>
      <c r="S1938">
        <v>9.7250769086686155</v>
      </c>
      <c r="T1938">
        <v>50254.610504390672</v>
      </c>
      <c r="U1938">
        <v>50254.695904357359</v>
      </c>
      <c r="V1938">
        <v>50220.016869971769</v>
      </c>
      <c r="W1938">
        <v>50289.330575112537</v>
      </c>
      <c r="X1938">
        <v>3318.9028940602821</v>
      </c>
      <c r="Y1938">
        <v>3331.074993406939</v>
      </c>
      <c r="Z1938">
        <v>3225.7638694098391</v>
      </c>
      <c r="AA1938">
        <v>3376.8238793998421</v>
      </c>
      <c r="AB1938">
        <v>517.28740192064333</v>
      </c>
      <c r="AC1938">
        <v>510.95943076348232</v>
      </c>
      <c r="AD1938">
        <v>449.71932772744321</v>
      </c>
      <c r="AE1938">
        <v>599.27191765693271</v>
      </c>
      <c r="AF1938">
        <v>66.791158008708692</v>
      </c>
      <c r="AG1938">
        <v>66.537685132941576</v>
      </c>
      <c r="AH1938">
        <v>65.650660546819111</v>
      </c>
      <c r="AI1938">
        <v>68.670210395403828</v>
      </c>
      <c r="AJ1938">
        <v>0.59242071175895517</v>
      </c>
      <c r="AK1938">
        <v>0.59242069784196327</v>
      </c>
      <c r="AL1938">
        <v>0.59241298004443599</v>
      </c>
      <c r="AM1938">
        <v>0.59242831439359689</v>
      </c>
      <c r="AN1938">
        <v>0.95197717727145903</v>
      </c>
      <c r="AO1938">
        <v>0.9519771772714587</v>
      </c>
      <c r="AP1938">
        <v>0.9519771772714587</v>
      </c>
      <c r="AQ1938">
        <v>0.9519771772714587</v>
      </c>
      <c r="AR1938">
        <v>15.76741425509112</v>
      </c>
      <c r="AS1938">
        <v>15.76741425509112</v>
      </c>
      <c r="AT1938">
        <v>15.76741425509112</v>
      </c>
      <c r="AU1938">
        <v>15.76741425509112</v>
      </c>
      <c r="AV1938" t="str">
        <f>VLOOKUP(Sheet1[[#This Row],[NPDES ID2]],Combined_Sheet__Major_Only___2[[NPDES ID2]:[ECHO BFR]],3,FALSE)</f>
        <v>TX</v>
      </c>
      <c r="AW1938" t="s">
        <v>41</v>
      </c>
      <c r="AX1938" t="str">
        <f>VLOOKUP(Sheet1[[#This Row],[NPDES ID2]],Combined_Sheet__Major_Only___2[[NPDES ID2]:[ECHO BFR]],27,FALSE)</f>
        <v>-</v>
      </c>
      <c r="AY1938" t="str">
        <f>VLOOKUP(Sheet1[[#This Row],[NPDES ID2]],Combined_Sheet__Major_Only___2[[NPDES ID2]:[ECHO BFR]],28,FALSE)</f>
        <v>-</v>
      </c>
      <c r="AZ1938" t="str">
        <f>VLOOKUP(Sheet1[[#This Row],[NPDES ID2]],Combined_Sheet__Major_Only___2[[NPDES ID2]:[ECHO BFR]],29,FALSE)</f>
        <v>thickening</v>
      </c>
      <c r="BA1938">
        <f>VLOOKUP(Sheet1[[#This Row],[NPDES ID2]],Combined_Sheet__Major_Only___2[[NPDES ID2]:[ECHO BFR]],17,FALSE)</f>
        <v>29.944188</v>
      </c>
      <c r="BB1938">
        <f>VLOOKUP(Sheet1[[#This Row],[NPDES ID2]],Combined_Sheet__Major_Only___2[[NPDES ID2]:[ECHO BFR]],18,FALSE)</f>
        <v>-95.399782000000002</v>
      </c>
      <c r="BC1938" s="2" t="str">
        <f>IF(ISNUMBER(SEARCH("aerobic",$AW1938)),"aerobic","")</f>
        <v>aerobic</v>
      </c>
      <c r="BD1938" s="2" t="str">
        <f>IF(ISNUMBER(SEARCH("anaer",$AW1938)),"anaer","")</f>
        <v/>
      </c>
      <c r="BE1938" s="2" t="str">
        <f>IF(ISNUMBER(SEARCH("thickening",$AZ1938)),"thickening","")</f>
        <v>thickening</v>
      </c>
      <c r="BF1938" s="4" t="str">
        <f>IF(ISNUMBER(SEARCH("airDry",$AW1938)),"airDry","")</f>
        <v/>
      </c>
      <c r="BG1938" s="4" t="str">
        <f>IF(ISNUMBER(SEARCH("heatDry",$AY1938)),"heatDry","")</f>
        <v/>
      </c>
      <c r="BH1938" s="4" t="str">
        <f>IF(AND(ISNUMBER(SEARCH("aerobic",$AW1938)),ISNUMBER(SEARCH("anaer",$AW1938))),"Combined Aer and Anaer.","")</f>
        <v/>
      </c>
    </row>
    <row r="1939" spans="1:60" x14ac:dyDescent="0.25">
      <c r="A1939" s="5">
        <v>315</v>
      </c>
      <c r="B1939" t="s">
        <v>1603</v>
      </c>
      <c r="C1939">
        <v>1178</v>
      </c>
      <c r="D1939">
        <v>375.845324274804</v>
      </c>
      <c r="E1939">
        <v>372.67095231265392</v>
      </c>
      <c r="F1939">
        <v>319.12222315740678</v>
      </c>
      <c r="G1939">
        <v>440.7222396063064</v>
      </c>
      <c r="H1939">
        <v>-109.92366498446</v>
      </c>
      <c r="I1939">
        <v>-111.31429009792529</v>
      </c>
      <c r="J1939">
        <v>-130.7015252249229</v>
      </c>
      <c r="K1939">
        <v>-88.30591858515939</v>
      </c>
      <c r="L1939">
        <v>816.97015823016375</v>
      </c>
      <c r="M1939">
        <v>814.02905453994583</v>
      </c>
      <c r="N1939">
        <v>803.74698586907664</v>
      </c>
      <c r="O1939">
        <v>838.76106421941904</v>
      </c>
      <c r="P1939">
        <v>27.596701096229879</v>
      </c>
      <c r="Q1939">
        <v>27.8606839824524</v>
      </c>
      <c r="R1939">
        <v>22.55191001122747</v>
      </c>
      <c r="S1939">
        <v>32.267336862340827</v>
      </c>
      <c r="T1939">
        <v>50247.987241053677</v>
      </c>
      <c r="U1939">
        <v>50248.072630162424</v>
      </c>
      <c r="V1939">
        <v>50213.398004949588</v>
      </c>
      <c r="W1939">
        <v>50282.70289738533</v>
      </c>
      <c r="X1939">
        <v>3261.0213498884709</v>
      </c>
      <c r="Y1939">
        <v>3272.4729895706541</v>
      </c>
      <c r="Z1939">
        <v>3174.09004323094</v>
      </c>
      <c r="AA1939">
        <v>3314.975525875207</v>
      </c>
      <c r="AB1939">
        <v>499.88924007057773</v>
      </c>
      <c r="AC1939">
        <v>493.93923591312529</v>
      </c>
      <c r="AD1939">
        <v>435.60303886918211</v>
      </c>
      <c r="AE1939">
        <v>577.4877671286099</v>
      </c>
      <c r="AF1939">
        <v>67.968436485500092</v>
      </c>
      <c r="AG1939">
        <v>67.724106384913199</v>
      </c>
      <c r="AH1939">
        <v>66.868122650255572</v>
      </c>
      <c r="AI1939">
        <v>69.780889971704241</v>
      </c>
      <c r="AJ1939">
        <v>0.6068197711247808</v>
      </c>
      <c r="AK1939">
        <v>0.60681972489126479</v>
      </c>
      <c r="AL1939">
        <v>0.60679425566811207</v>
      </c>
      <c r="AM1939">
        <v>0.60684486144189909</v>
      </c>
      <c r="AN1939">
        <v>0.95197128336071091</v>
      </c>
      <c r="AO1939">
        <v>0.9519712833607108</v>
      </c>
      <c r="AP1939">
        <v>0.9519712833607108</v>
      </c>
      <c r="AQ1939">
        <v>0.9519712833607108</v>
      </c>
      <c r="AR1939">
        <v>16.209711130339489</v>
      </c>
      <c r="AS1939">
        <v>16.209711130339489</v>
      </c>
      <c r="AT1939">
        <v>16.209711130339489</v>
      </c>
      <c r="AU1939">
        <v>16.209711130339489</v>
      </c>
      <c r="AV1939" t="str">
        <f>VLOOKUP(Sheet1[[#This Row],[NPDES ID2]],Combined_Sheet__Major_Only___2[[NPDES ID2]:[ECHO BFR]],3,FALSE)</f>
        <v>MN</v>
      </c>
      <c r="AW1939" t="s">
        <v>41</v>
      </c>
      <c r="AX1939" t="str">
        <f>VLOOKUP(Sheet1[[#This Row],[NPDES ID2]],Combined_Sheet__Major_Only___2[[NPDES ID2]:[ECHO BFR]],27,FALSE)</f>
        <v>tempSludgeStore</v>
      </c>
      <c r="AY1939" t="str">
        <f>VLOOKUP(Sheet1[[#This Row],[NPDES ID2]],Combined_Sheet__Major_Only___2[[NPDES ID2]:[ECHO BFR]],28,FALSE)</f>
        <v>-</v>
      </c>
      <c r="AZ1939" t="str">
        <f>VLOOKUP(Sheet1[[#This Row],[NPDES ID2]],Combined_Sheet__Major_Only___2[[NPDES ID2]:[ECHO BFR]],29,FALSE)</f>
        <v>thickening</v>
      </c>
      <c r="BA1939">
        <f>VLOOKUP(Sheet1[[#This Row],[NPDES ID2]],Combined_Sheet__Major_Only___2[[NPDES ID2]:[ECHO BFR]],17,FALSE)</f>
        <v>45.867851999999999</v>
      </c>
      <c r="BB1939">
        <f>VLOOKUP(Sheet1[[#This Row],[NPDES ID2]],Combined_Sheet__Major_Only___2[[NPDES ID2]:[ECHO BFR]],18,FALSE)</f>
        <v>-95.405750999999995</v>
      </c>
      <c r="BC1939" s="2" t="str">
        <f>IF(ISNUMBER(SEARCH("aerobic",$AW1939)),"aerobic","")</f>
        <v>aerobic</v>
      </c>
      <c r="BD1939" s="2" t="str">
        <f>IF(ISNUMBER(SEARCH("anaer",$AW1939)),"anaer","")</f>
        <v/>
      </c>
      <c r="BE1939" s="2" t="str">
        <f>IF(ISNUMBER(SEARCH("thickening",$AZ1939)),"thickening","")</f>
        <v>thickening</v>
      </c>
      <c r="BF1939" s="4" t="str">
        <f>IF(ISNUMBER(SEARCH("airDry",$AW1939)),"airDry","")</f>
        <v/>
      </c>
      <c r="BG1939" s="4" t="str">
        <f>IF(ISNUMBER(SEARCH("heatDry",$AY1939)),"heatDry","")</f>
        <v/>
      </c>
      <c r="BH1939" s="4" t="str">
        <f>IF(AND(ISNUMBER(SEARCH("aerobic",$AW1939)),ISNUMBER(SEARCH("anaer",$AW1939))),"Combined Aer and Anaer.","")</f>
        <v/>
      </c>
    </row>
    <row r="1940" spans="1:60" x14ac:dyDescent="0.25">
      <c r="A1940" s="5">
        <v>788</v>
      </c>
      <c r="B1940" t="s">
        <v>3860</v>
      </c>
      <c r="C1940">
        <v>1544.58</v>
      </c>
      <c r="D1940">
        <v>428.03556986605042</v>
      </c>
      <c r="E1940">
        <v>423.85565455312963</v>
      </c>
      <c r="F1940">
        <v>361.38387037447262</v>
      </c>
      <c r="G1940">
        <v>497.45866242719842</v>
      </c>
      <c r="H1940">
        <v>-110.7633004888982</v>
      </c>
      <c r="I1940">
        <v>-112.15013465861421</v>
      </c>
      <c r="J1940">
        <v>-131.50230234986739</v>
      </c>
      <c r="K1940">
        <v>-89.068443021432373</v>
      </c>
      <c r="L1940">
        <v>1062.9572818785459</v>
      </c>
      <c r="M1940">
        <v>1059.037918171158</v>
      </c>
      <c r="N1940">
        <v>1045.3381070221039</v>
      </c>
      <c r="O1940">
        <v>1091.993648436621</v>
      </c>
      <c r="P1940">
        <v>36.200467212753118</v>
      </c>
      <c r="Q1940">
        <v>36.527671271187202</v>
      </c>
      <c r="R1940">
        <v>29.61380204593549</v>
      </c>
      <c r="S1940">
        <v>42.242383707324358</v>
      </c>
      <c r="T1940">
        <v>50212.851775044554</v>
      </c>
      <c r="U1940">
        <v>50212.937106553421</v>
      </c>
      <c r="V1940">
        <v>50178.285871372369</v>
      </c>
      <c r="W1940">
        <v>50247.544013666578</v>
      </c>
      <c r="X1940">
        <v>3284.0472948167339</v>
      </c>
      <c r="Y1940">
        <v>3295.810442176255</v>
      </c>
      <c r="Z1940">
        <v>3194.4693181264888</v>
      </c>
      <c r="AA1940">
        <v>3339.6921798768649</v>
      </c>
      <c r="AB1940">
        <v>507.11784740797538</v>
      </c>
      <c r="AC1940">
        <v>501.01223201194102</v>
      </c>
      <c r="AD1940">
        <v>441.44576878519098</v>
      </c>
      <c r="AE1940">
        <v>586.68924466033013</v>
      </c>
      <c r="AF1940">
        <v>67.446341853297966</v>
      </c>
      <c r="AG1940">
        <v>67.198121871057268</v>
      </c>
      <c r="AH1940">
        <v>66.328110953616246</v>
      </c>
      <c r="AI1940">
        <v>69.28814399695257</v>
      </c>
      <c r="AJ1940">
        <v>0.6004335521344073</v>
      </c>
      <c r="AK1940">
        <v>0.60043349128522716</v>
      </c>
      <c r="AL1940">
        <v>0.6004000752934332</v>
      </c>
      <c r="AM1940">
        <v>0.6004664717022864</v>
      </c>
      <c r="AN1940">
        <v>0.95193999279621266</v>
      </c>
      <c r="AO1940">
        <v>0.95193999279621266</v>
      </c>
      <c r="AP1940">
        <v>0.95193999279621266</v>
      </c>
      <c r="AQ1940">
        <v>0.95193999279621266</v>
      </c>
      <c r="AR1940">
        <v>16.01300343831727</v>
      </c>
      <c r="AS1940">
        <v>16.013003438317259</v>
      </c>
      <c r="AT1940">
        <v>16.013003438317259</v>
      </c>
      <c r="AU1940">
        <v>16.013003438317259</v>
      </c>
      <c r="AV1940" t="str">
        <f>VLOOKUP(Sheet1[[#This Row],[NPDES ID2]],Combined_Sheet__Major_Only___2[[NPDES ID2]:[ECHO BFR]],3,FALSE)</f>
        <v>CA</v>
      </c>
      <c r="AW1940" t="s">
        <v>12185</v>
      </c>
      <c r="AX1940" t="str">
        <f>VLOOKUP(Sheet1[[#This Row],[NPDES ID2]],Combined_Sheet__Major_Only___2[[NPDES ID2]:[ECHO BFR]],27,FALSE)</f>
        <v>methaneBioCaptureRecover</v>
      </c>
      <c r="AY1940" t="str">
        <f>VLOOKUP(Sheet1[[#This Row],[NPDES ID2]],Combined_Sheet__Major_Only___2[[NPDES ID2]:[ECHO BFR]],28,FALSE)</f>
        <v>-</v>
      </c>
      <c r="AZ1940" t="str">
        <f>VLOOKUP(Sheet1[[#This Row],[NPDES ID2]],Combined_Sheet__Major_Only___2[[NPDES ID2]:[ECHO BFR]],29,FALSE)</f>
        <v>thickening</v>
      </c>
      <c r="BA1940">
        <f>VLOOKUP(Sheet1[[#This Row],[NPDES ID2]],Combined_Sheet__Major_Only___2[[NPDES ID2]:[ECHO BFR]],17,FALSE)</f>
        <v>33.772950982902401</v>
      </c>
      <c r="BB1940">
        <f>VLOOKUP(Sheet1[[#This Row],[NPDES ID2]],Combined_Sheet__Major_Only___2[[NPDES ID2]:[ECHO BFR]],18,FALSE)</f>
        <v>-116.955054908457</v>
      </c>
      <c r="BC1940" s="2" t="str">
        <f>IF(ISNUMBER(SEARCH("aerobic",$AW1940)),"aerobic","")</f>
        <v/>
      </c>
      <c r="BD1940" s="2" t="str">
        <f>IF(ISNUMBER(SEARCH("anaer",$AW1940)),"anaer","")</f>
        <v>anaer</v>
      </c>
      <c r="BE1940" s="2" t="str">
        <f>IF(ISNUMBER(SEARCH("thickening",$AZ1940)),"thickening","")</f>
        <v>thickening</v>
      </c>
      <c r="BF1940" s="3" t="str">
        <f>IF(ISNUMBER(SEARCH("airDry",$AW1940)),"airDry","")</f>
        <v/>
      </c>
      <c r="BG1940" s="3" t="str">
        <f>IF(ISNUMBER(SEARCH("heatDry",$AY1940)),"heatDry","")</f>
        <v/>
      </c>
      <c r="BH1940" s="3" t="str">
        <f>IF(AND(ISNUMBER(SEARCH("aerobic",$AW1940)),ISNUMBER(SEARCH("anaer",$AW1940))),"Combined Aer and Anaer.","")</f>
        <v/>
      </c>
    </row>
    <row r="1941" spans="1:60" x14ac:dyDescent="0.25">
      <c r="A1941" s="5">
        <v>1895</v>
      </c>
      <c r="B1941" t="s">
        <v>8945</v>
      </c>
      <c r="C1941">
        <v>4320.9210000000003</v>
      </c>
      <c r="D1941">
        <v>820.74140584157124</v>
      </c>
      <c r="E1941">
        <v>821.70348316475724</v>
      </c>
      <c r="F1941">
        <v>662.73662893693518</v>
      </c>
      <c r="G1941">
        <v>963.91423268871813</v>
      </c>
      <c r="H1941">
        <v>-137.1726683311156</v>
      </c>
      <c r="I1941">
        <v>-138.48255957918909</v>
      </c>
      <c r="J1941">
        <v>-157.8104949063767</v>
      </c>
      <c r="K1941">
        <v>-113.73775807081689</v>
      </c>
      <c r="L1941">
        <v>3278.0522990336249</v>
      </c>
      <c r="M1941">
        <v>3258.557473971779</v>
      </c>
      <c r="N1941">
        <v>3190.4900788908139</v>
      </c>
      <c r="O1941">
        <v>3422.3929891654038</v>
      </c>
      <c r="P1941">
        <v>135.19956191275861</v>
      </c>
      <c r="Q1941">
        <v>134.64373990157819</v>
      </c>
      <c r="R1941">
        <v>113.405225768745</v>
      </c>
      <c r="S1941">
        <v>152.11292880503149</v>
      </c>
      <c r="T1941">
        <v>50197.289283804261</v>
      </c>
      <c r="U1941">
        <v>50197.374589800522</v>
      </c>
      <c r="V1941">
        <v>50162.733714725822</v>
      </c>
      <c r="W1941">
        <v>50231.971150060628</v>
      </c>
      <c r="X1941">
        <v>3940.9453494451218</v>
      </c>
      <c r="Y1941">
        <v>3962.2585380032501</v>
      </c>
      <c r="Z1941">
        <v>3770.871763120635</v>
      </c>
      <c r="AA1941">
        <v>4047.5516929952209</v>
      </c>
      <c r="AB1941">
        <v>751.44559144078403</v>
      </c>
      <c r="AC1941">
        <v>740.98671162119024</v>
      </c>
      <c r="AD1941">
        <v>630.89407147263125</v>
      </c>
      <c r="AE1941">
        <v>908.2363094952367</v>
      </c>
      <c r="AF1941">
        <v>56.213166140373687</v>
      </c>
      <c r="AG1941">
        <v>55.880222971443033</v>
      </c>
      <c r="AH1941">
        <v>54.710850843022513</v>
      </c>
      <c r="AI1941">
        <v>58.686588631366263</v>
      </c>
      <c r="AJ1941">
        <v>0.46328997018987339</v>
      </c>
      <c r="AK1941">
        <v>0.46328980124808311</v>
      </c>
      <c r="AL1941">
        <v>0.46319986978286459</v>
      </c>
      <c r="AM1941">
        <v>0.46337858488785982</v>
      </c>
      <c r="AN1941">
        <v>0.95192612028800727</v>
      </c>
      <c r="AO1941">
        <v>0.95192612028800716</v>
      </c>
      <c r="AP1941">
        <v>0.95192612028800716</v>
      </c>
      <c r="AQ1941">
        <v>0.95192612028800716</v>
      </c>
      <c r="AR1941">
        <v>11.79262911419079</v>
      </c>
      <c r="AS1941">
        <v>11.79262911419079</v>
      </c>
      <c r="AT1941">
        <v>11.79262911419079</v>
      </c>
      <c r="AU1941">
        <v>11.79262911419079</v>
      </c>
      <c r="AV1941" t="str">
        <f>VLOOKUP(Sheet1[[#This Row],[NPDES ID2]],Combined_Sheet__Major_Only___2[[NPDES ID2]:[ECHO BFR]],3,FALSE)</f>
        <v>MA</v>
      </c>
      <c r="AW1941" t="s">
        <v>54</v>
      </c>
      <c r="AX1941" t="str">
        <f>VLOOKUP(Sheet1[[#This Row],[NPDES ID2]],Combined_Sheet__Major_Only___2[[NPDES ID2]:[ECHO BFR]],27,FALSE)</f>
        <v>other</v>
      </c>
      <c r="AY1941" t="str">
        <f>VLOOKUP(Sheet1[[#This Row],[NPDES ID2]],Combined_Sheet__Major_Only___2[[NPDES ID2]:[ECHO BFR]],28,FALSE)</f>
        <v>-</v>
      </c>
      <c r="AZ1941" t="str">
        <f>VLOOKUP(Sheet1[[#This Row],[NPDES ID2]],Combined_Sheet__Major_Only___2[[NPDES ID2]:[ECHO BFR]],29,FALSE)</f>
        <v>thickening, preliminaryOps</v>
      </c>
      <c r="BA1941">
        <f>VLOOKUP(Sheet1[[#This Row],[NPDES ID2]],Combined_Sheet__Major_Only___2[[NPDES ID2]:[ECHO BFR]],17,FALSE)</f>
        <v>42.049280000000003</v>
      </c>
      <c r="BB1941">
        <f>VLOOKUP(Sheet1[[#This Row],[NPDES ID2]],Combined_Sheet__Major_Only___2[[NPDES ID2]:[ECHO BFR]],18,FALSE)</f>
        <v>-71.002799999999993</v>
      </c>
      <c r="BC1941" s="2" t="str">
        <f>IF(ISNUMBER(SEARCH("aerobic",$AW1941)),"aerobic","")</f>
        <v/>
      </c>
      <c r="BD1941" s="2" t="str">
        <f>IF(ISNUMBER(SEARCH("anaer",$AW1941)),"anaer","")</f>
        <v/>
      </c>
      <c r="BE1941" s="2" t="str">
        <f>IF(ISNUMBER(SEARCH("thickening",$AZ1941)),"thickening","")</f>
        <v>thickening</v>
      </c>
      <c r="BF1941" s="4" t="str">
        <f>IF(ISNUMBER(SEARCH("airDry",$AW1941)),"airDry","")</f>
        <v/>
      </c>
      <c r="BG1941" s="4" t="str">
        <f>IF(ISNUMBER(SEARCH("heatDry",$AY1941)),"heatDry","")</f>
        <v/>
      </c>
      <c r="BH1941" s="4" t="str">
        <f>IF(AND(ISNUMBER(SEARCH("aerobic",$AW1941)),ISNUMBER(SEARCH("anaer",$AW1941))),"Combined Aer and Anaer.","")</f>
        <v/>
      </c>
    </row>
    <row r="1942" spans="1:60" x14ac:dyDescent="0.25">
      <c r="A1942" s="5">
        <v>2484</v>
      </c>
      <c r="B1942" t="s">
        <v>11558</v>
      </c>
      <c r="C1942">
        <v>195.49</v>
      </c>
      <c r="D1942">
        <v>583.0719563853537</v>
      </c>
      <c r="E1942">
        <v>579.67556069385364</v>
      </c>
      <c r="F1942">
        <v>425.25433611427661</v>
      </c>
      <c r="G1942">
        <v>739.10628621445517</v>
      </c>
      <c r="H1942">
        <v>-108.9131663970599</v>
      </c>
      <c r="I1942">
        <v>-110.27221665566699</v>
      </c>
      <c r="J1942">
        <v>-129.74614660090651</v>
      </c>
      <c r="K1942">
        <v>-87.438699067332308</v>
      </c>
      <c r="L1942">
        <v>136.97770554481531</v>
      </c>
      <c r="M1942">
        <v>136.50038207008251</v>
      </c>
      <c r="N1942">
        <v>134.8309152625126</v>
      </c>
      <c r="O1942">
        <v>140.51509197197669</v>
      </c>
      <c r="P1942">
        <v>4.5770565091218769</v>
      </c>
      <c r="Q1942">
        <v>4.6240841271545383</v>
      </c>
      <c r="R1942">
        <v>3.7350869086928169</v>
      </c>
      <c r="S1942">
        <v>5.3660249287761106</v>
      </c>
      <c r="T1942">
        <v>50195.923927849632</v>
      </c>
      <c r="U1942">
        <v>50196.009231607582</v>
      </c>
      <c r="V1942">
        <v>50161.369265464018</v>
      </c>
      <c r="W1942">
        <v>50230.604884099317</v>
      </c>
      <c r="X1942">
        <v>3224.287862548681</v>
      </c>
      <c r="Y1942">
        <v>3235.308193881498</v>
      </c>
      <c r="Z1942">
        <v>3140.9683682736231</v>
      </c>
      <c r="AA1942">
        <v>3275.94075361964</v>
      </c>
      <c r="AB1942">
        <v>489.53949792561281</v>
      </c>
      <c r="AC1942">
        <v>483.79701649529022</v>
      </c>
      <c r="AD1942">
        <v>427.16177362460053</v>
      </c>
      <c r="AE1942">
        <v>564.45868476390808</v>
      </c>
      <c r="AF1942">
        <v>68.668052537150984</v>
      </c>
      <c r="AG1942">
        <v>68.428825276289757</v>
      </c>
      <c r="AH1942">
        <v>67.591815514521258</v>
      </c>
      <c r="AI1942">
        <v>70.441298188028298</v>
      </c>
      <c r="AJ1942">
        <v>0.61537886796764485</v>
      </c>
      <c r="AK1942">
        <v>0.61537886037436218</v>
      </c>
      <c r="AL1942">
        <v>0.6153746434440388</v>
      </c>
      <c r="AM1942">
        <v>0.61538302193385197</v>
      </c>
      <c r="AN1942">
        <v>0.95192490281848396</v>
      </c>
      <c r="AO1942">
        <v>0.95192490281848396</v>
      </c>
      <c r="AP1942">
        <v>0.95192490281848396</v>
      </c>
      <c r="AQ1942">
        <v>0.95192490281848396</v>
      </c>
      <c r="AR1942">
        <v>16.473710656235379</v>
      </c>
      <c r="AS1942">
        <v>16.473710656235379</v>
      </c>
      <c r="AT1942">
        <v>16.473710656235379</v>
      </c>
      <c r="AU1942">
        <v>16.473710656235379</v>
      </c>
      <c r="AV1942" t="str">
        <f>VLOOKUP(Sheet1[[#This Row],[NPDES ID2]],Combined_Sheet__Major_Only___2[[NPDES ID2]:[ECHO BFR]],3,FALSE)</f>
        <v>LA</v>
      </c>
      <c r="AW1942" t="s">
        <v>41</v>
      </c>
      <c r="AX1942" t="str">
        <f>VLOOKUP(Sheet1[[#This Row],[NPDES ID2]],Combined_Sheet__Major_Only___2[[NPDES ID2]:[ECHO BFR]],27,FALSE)</f>
        <v>-</v>
      </c>
      <c r="AY1942" t="str">
        <f>VLOOKUP(Sheet1[[#This Row],[NPDES ID2]],Combined_Sheet__Major_Only___2[[NPDES ID2]:[ECHO BFR]],28,FALSE)</f>
        <v>-</v>
      </c>
      <c r="AZ1942" t="str">
        <f>VLOOKUP(Sheet1[[#This Row],[NPDES ID2]],Combined_Sheet__Major_Only___2[[NPDES ID2]:[ECHO BFR]],29,FALSE)</f>
        <v>thickening</v>
      </c>
      <c r="BA1942">
        <f>VLOOKUP(Sheet1[[#This Row],[NPDES ID2]],Combined_Sheet__Major_Only___2[[NPDES ID2]:[ECHO BFR]],17,FALSE)</f>
        <v>30.23864</v>
      </c>
      <c r="BB1942">
        <f>VLOOKUP(Sheet1[[#This Row],[NPDES ID2]],Combined_Sheet__Major_Only___2[[NPDES ID2]:[ECHO BFR]],18,FALSE)</f>
        <v>-93.217259999999996</v>
      </c>
      <c r="BC1942" s="2" t="str">
        <f>IF(ISNUMBER(SEARCH("aerobic",$AW1942)),"aerobic","")</f>
        <v>aerobic</v>
      </c>
      <c r="BD1942" s="2" t="str">
        <f>IF(ISNUMBER(SEARCH("anaer",$AW1942)),"anaer","")</f>
        <v/>
      </c>
      <c r="BE1942" s="2" t="str">
        <f>IF(ISNUMBER(SEARCH("thickening",$AZ1942)),"thickening","")</f>
        <v>thickening</v>
      </c>
      <c r="BF1942" s="3" t="str">
        <f>IF(ISNUMBER(SEARCH("airDry",$AW1942)),"airDry","")</f>
        <v/>
      </c>
      <c r="BG1942" s="3" t="str">
        <f>IF(ISNUMBER(SEARCH("heatDry",$AY1942)),"heatDry","")</f>
        <v/>
      </c>
      <c r="BH1942" s="3" t="str">
        <f>IF(AND(ISNUMBER(SEARCH("aerobic",$AW1942)),ISNUMBER(SEARCH("anaer",$AW1942))),"Combined Aer and Anaer.","")</f>
        <v/>
      </c>
    </row>
    <row r="1943" spans="1:60" x14ac:dyDescent="0.25">
      <c r="A1943" s="5">
        <v>2520</v>
      </c>
      <c r="B1943" t="s">
        <v>11703</v>
      </c>
      <c r="C1943">
        <v>156.31</v>
      </c>
      <c r="D1943">
        <v>640.62168156333519</v>
      </c>
      <c r="E1943">
        <v>632.28101930806747</v>
      </c>
      <c r="F1943">
        <v>458.45222248098469</v>
      </c>
      <c r="G1943">
        <v>828.34761293139593</v>
      </c>
      <c r="H1943">
        <v>-138.56857981364271</v>
      </c>
      <c r="I1943">
        <v>-139.8027661039082</v>
      </c>
      <c r="J1943">
        <v>-158.40913388705701</v>
      </c>
      <c r="K1943">
        <v>-115.7401556713985</v>
      </c>
      <c r="L1943">
        <v>118.5837466716676</v>
      </c>
      <c r="M1943">
        <v>117.87910553061511</v>
      </c>
      <c r="N1943">
        <v>115.4145211922654</v>
      </c>
      <c r="O1943">
        <v>123.80582605998789</v>
      </c>
      <c r="P1943">
        <v>4.8917004122492527</v>
      </c>
      <c r="Q1943">
        <v>4.8713802224488294</v>
      </c>
      <c r="R1943">
        <v>4.1028002194298407</v>
      </c>
      <c r="S1943">
        <v>5.5039501166337743</v>
      </c>
      <c r="T1943">
        <v>50191.194744340974</v>
      </c>
      <c r="U1943">
        <v>50191.280040346057</v>
      </c>
      <c r="V1943">
        <v>50156.643222467348</v>
      </c>
      <c r="W1943">
        <v>50225.872548600411</v>
      </c>
      <c r="X1943">
        <v>3940.3014170554629</v>
      </c>
      <c r="Y1943">
        <v>3961.5896316169878</v>
      </c>
      <c r="Z1943">
        <v>3770.2371619689588</v>
      </c>
      <c r="AA1943">
        <v>4046.9377711529692</v>
      </c>
      <c r="AB1943">
        <v>751.15890989533523</v>
      </c>
      <c r="AC1943">
        <v>740.72750964990428</v>
      </c>
      <c r="AD1943">
        <v>630.7335676537416</v>
      </c>
      <c r="AE1943">
        <v>908.11370139358212</v>
      </c>
      <c r="AF1943">
        <v>56.203837308560509</v>
      </c>
      <c r="AG1943">
        <v>55.869915494539057</v>
      </c>
      <c r="AH1943">
        <v>54.70172651897574</v>
      </c>
      <c r="AI1943">
        <v>58.678824588424987</v>
      </c>
      <c r="AJ1943">
        <v>0.46317624871853469</v>
      </c>
      <c r="AK1943">
        <v>0.46317624286193659</v>
      </c>
      <c r="AL1943">
        <v>0.46317299052672772</v>
      </c>
      <c r="AM1943">
        <v>0.46317945249310538</v>
      </c>
      <c r="AN1943">
        <v>0.95192068539247887</v>
      </c>
      <c r="AO1943">
        <v>0.95192068539247887</v>
      </c>
      <c r="AP1943">
        <v>0.95192068539247887</v>
      </c>
      <c r="AQ1943">
        <v>0.95192068539247887</v>
      </c>
      <c r="AR1943">
        <v>11.792099677823501</v>
      </c>
      <c r="AS1943">
        <v>11.792099677823501</v>
      </c>
      <c r="AT1943">
        <v>11.792099677823501</v>
      </c>
      <c r="AU1943">
        <v>11.792099677823501</v>
      </c>
      <c r="AV1943" t="str">
        <f>VLOOKUP(Sheet1[[#This Row],[NPDES ID2]],Combined_Sheet__Major_Only___2[[NPDES ID2]:[ECHO BFR]],3,FALSE)</f>
        <v>PA</v>
      </c>
      <c r="AW1943" t="s">
        <v>54</v>
      </c>
      <c r="AX1943" t="str">
        <f>VLOOKUP(Sheet1[[#This Row],[NPDES ID2]],Combined_Sheet__Major_Only___2[[NPDES ID2]:[ECHO BFR]],27,FALSE)</f>
        <v>-</v>
      </c>
      <c r="AY1943" t="str">
        <f>VLOOKUP(Sheet1[[#This Row],[NPDES ID2]],Combined_Sheet__Major_Only___2[[NPDES ID2]:[ECHO BFR]],28,FALSE)</f>
        <v>thermoAerobicDigest</v>
      </c>
      <c r="AZ1943" t="str">
        <f>VLOOKUP(Sheet1[[#This Row],[NPDES ID2]],Combined_Sheet__Major_Only___2[[NPDES ID2]:[ECHO BFR]],29,FALSE)</f>
        <v>preliminaryOps, thickening</v>
      </c>
      <c r="BA1943">
        <f>VLOOKUP(Sheet1[[#This Row],[NPDES ID2]],Combined_Sheet__Major_Only___2[[NPDES ID2]:[ECHO BFR]],17,FALSE)</f>
        <v>40.197150000000001</v>
      </c>
      <c r="BB1943">
        <f>VLOOKUP(Sheet1[[#This Row],[NPDES ID2]],Combined_Sheet__Major_Only___2[[NPDES ID2]:[ECHO BFR]],18,FALSE)</f>
        <v>-76.160880000000006</v>
      </c>
      <c r="BC1943" s="2" t="str">
        <f>IF(ISNUMBER(SEARCH("aerobic",$AW1943)),"aerobic","")</f>
        <v/>
      </c>
      <c r="BD1943" s="2" t="str">
        <f>IF(ISNUMBER(SEARCH("anaer",$AW1943)),"anaer","")</f>
        <v/>
      </c>
      <c r="BE1943" s="2" t="str">
        <f>IF(ISNUMBER(SEARCH("thickening",$AZ1943)),"thickening","")</f>
        <v>thickening</v>
      </c>
      <c r="BF1943" s="3" t="str">
        <f>IF(ISNUMBER(SEARCH("airDry",$AW1943)),"airDry","")</f>
        <v/>
      </c>
      <c r="BG1943" s="3" t="str">
        <f>IF(ISNUMBER(SEARCH("heatDry",$AY1943)),"heatDry","")</f>
        <v/>
      </c>
      <c r="BH1943" s="3" t="str">
        <f>IF(AND(ISNUMBER(SEARCH("aerobic",$AW1943)),ISNUMBER(SEARCH("anaer",$AW1943))),"Combined Aer and Anaer.","")</f>
        <v/>
      </c>
    </row>
    <row r="1944" spans="1:60" x14ac:dyDescent="0.25">
      <c r="A1944" s="5">
        <v>697</v>
      </c>
      <c r="B1944" t="s">
        <v>3443</v>
      </c>
      <c r="C1944">
        <v>6943.81</v>
      </c>
      <c r="D1944">
        <v>1328.542022940306</v>
      </c>
      <c r="E1944">
        <v>1332.32604747596</v>
      </c>
      <c r="F1944">
        <v>1066.3678505068319</v>
      </c>
      <c r="G1944">
        <v>1565.0141469736509</v>
      </c>
      <c r="H1944">
        <v>-105.0294058697409</v>
      </c>
      <c r="I1944">
        <v>-106.6026958288562</v>
      </c>
      <c r="J1944">
        <v>-125.88752316233639</v>
      </c>
      <c r="K1944">
        <v>-83.132155437704412</v>
      </c>
      <c r="L1944">
        <v>4974.9670703603324</v>
      </c>
      <c r="M1944">
        <v>4958.8247241686604</v>
      </c>
      <c r="N1944">
        <v>4902.543849393187</v>
      </c>
      <c r="O1944">
        <v>5094.3932803388661</v>
      </c>
      <c r="P1944">
        <v>162.31089303690649</v>
      </c>
      <c r="Q1944">
        <v>164.41040925430639</v>
      </c>
      <c r="R1944">
        <v>132.0458876739217</v>
      </c>
      <c r="S1944">
        <v>191.45402609992061</v>
      </c>
      <c r="T1944">
        <v>50184.721002614628</v>
      </c>
      <c r="U1944">
        <v>50184.80628800689</v>
      </c>
      <c r="V1944">
        <v>50150.173779762903</v>
      </c>
      <c r="W1944">
        <v>50219.394492139661</v>
      </c>
      <c r="X1944">
        <v>3152.529517979277</v>
      </c>
      <c r="Y1944">
        <v>3162.6313021425772</v>
      </c>
      <c r="Z1944">
        <v>3076.5955535549961</v>
      </c>
      <c r="AA1944">
        <v>3199.4762355183079</v>
      </c>
      <c r="AB1944">
        <v>469.24750654755587</v>
      </c>
      <c r="AC1944">
        <v>463.94316030601942</v>
      </c>
      <c r="AD1944">
        <v>410.51158734103859</v>
      </c>
      <c r="AE1944">
        <v>539.110603559835</v>
      </c>
      <c r="AF1944">
        <v>70.231518363724661</v>
      </c>
      <c r="AG1944">
        <v>70.005703489021585</v>
      </c>
      <c r="AH1944">
        <v>69.207949387296836</v>
      </c>
      <c r="AI1944">
        <v>71.91481963996948</v>
      </c>
      <c r="AJ1944">
        <v>0.63451230943406367</v>
      </c>
      <c r="AK1944">
        <v>0.63451202699048204</v>
      </c>
      <c r="AL1944">
        <v>0.63436302021850477</v>
      </c>
      <c r="AM1944">
        <v>0.63465914384495292</v>
      </c>
      <c r="AN1944">
        <v>0.95191491099164305</v>
      </c>
      <c r="AO1944">
        <v>0.95191491099164283</v>
      </c>
      <c r="AP1944">
        <v>0.95191491099164283</v>
      </c>
      <c r="AQ1944">
        <v>0.95191491099164283</v>
      </c>
      <c r="AR1944">
        <v>17.057282907329348</v>
      </c>
      <c r="AS1944">
        <v>17.057282907329348</v>
      </c>
      <c r="AT1944">
        <v>17.057282907329348</v>
      </c>
      <c r="AU1944">
        <v>17.057282907329348</v>
      </c>
      <c r="AV1944" t="str">
        <f>VLOOKUP(Sheet1[[#This Row],[NPDES ID2]],Combined_Sheet__Major_Only___2[[NPDES ID2]:[ECHO BFR]],3,FALSE)</f>
        <v>FL</v>
      </c>
      <c r="AW1944" t="s">
        <v>12185</v>
      </c>
      <c r="AX1944" t="str">
        <f>VLOOKUP(Sheet1[[#This Row],[NPDES ID2]],Combined_Sheet__Major_Only___2[[NPDES ID2]:[ECHO BFR]],27,FALSE)</f>
        <v>-</v>
      </c>
      <c r="AY1944" t="str">
        <f>VLOOKUP(Sheet1[[#This Row],[NPDES ID2]],Combined_Sheet__Major_Only___2[[NPDES ID2]:[ECHO BFR]],28,FALSE)</f>
        <v>-</v>
      </c>
      <c r="AZ1944" t="str">
        <f>VLOOKUP(Sheet1[[#This Row],[NPDES ID2]],Combined_Sheet__Major_Only___2[[NPDES ID2]:[ECHO BFR]],29,FALSE)</f>
        <v>thickening</v>
      </c>
      <c r="BA1944">
        <f>VLOOKUP(Sheet1[[#This Row],[NPDES ID2]],Combined_Sheet__Major_Only___2[[NPDES ID2]:[ECHO BFR]],17,FALSE)</f>
        <v>28.450089999999999</v>
      </c>
      <c r="BB1944">
        <f>VLOOKUP(Sheet1[[#This Row],[NPDES ID2]],Combined_Sheet__Major_Only___2[[NPDES ID2]:[ECHO BFR]],18,FALSE)</f>
        <v>-81.439229999999995</v>
      </c>
      <c r="BC1944" s="2" t="str">
        <f>IF(ISNUMBER(SEARCH("aerobic",$AW1944)),"aerobic","")</f>
        <v/>
      </c>
      <c r="BD1944" s="2" t="str">
        <f>IF(ISNUMBER(SEARCH("anaer",$AW1944)),"anaer","")</f>
        <v>anaer</v>
      </c>
      <c r="BE1944" s="2" t="str">
        <f>IF(ISNUMBER(SEARCH("thickening",$AZ1944)),"thickening","")</f>
        <v>thickening</v>
      </c>
      <c r="BF1944" s="4" t="str">
        <f>IF(ISNUMBER(SEARCH("airDry",$AW1944)),"airDry","")</f>
        <v/>
      </c>
      <c r="BG1944" s="4" t="str">
        <f>IF(ISNUMBER(SEARCH("heatDry",$AY1944)),"heatDry","")</f>
        <v/>
      </c>
      <c r="BH1944" s="4" t="str">
        <f>IF(AND(ISNUMBER(SEARCH("aerobic",$AW1944)),ISNUMBER(SEARCH("anaer",$AW1944))),"Combined Aer and Anaer.","")</f>
        <v/>
      </c>
    </row>
    <row r="1945" spans="1:60" x14ac:dyDescent="0.25">
      <c r="A1945" s="5">
        <v>129</v>
      </c>
      <c r="B1945" t="s">
        <v>719</v>
      </c>
      <c r="C1945">
        <v>8230.82</v>
      </c>
      <c r="D1945">
        <v>1586.2942382095041</v>
      </c>
      <c r="E1945">
        <v>1590.3360427031939</v>
      </c>
      <c r="F1945">
        <v>1272.1002185917009</v>
      </c>
      <c r="G1945">
        <v>1868.9606223154319</v>
      </c>
      <c r="H1945">
        <v>-106.9444484426936</v>
      </c>
      <c r="I1945">
        <v>-108.6898508781107</v>
      </c>
      <c r="J1945">
        <v>-127.68050852740539</v>
      </c>
      <c r="K1945">
        <v>-84.800626586576783</v>
      </c>
      <c r="L1945">
        <v>5784.3109403689195</v>
      </c>
      <c r="M1945">
        <v>5764.3124979999011</v>
      </c>
      <c r="N1945">
        <v>5694.62527974966</v>
      </c>
      <c r="O1945">
        <v>5932.2224087379327</v>
      </c>
      <c r="P1945">
        <v>192.61190547667769</v>
      </c>
      <c r="Q1945">
        <v>194.67549930256629</v>
      </c>
      <c r="R1945">
        <v>157.12136219474229</v>
      </c>
      <c r="S1945">
        <v>226.06246498296451</v>
      </c>
      <c r="T1945">
        <v>50132.999489885129</v>
      </c>
      <c r="U1945">
        <v>50133.084690486918</v>
      </c>
      <c r="V1945">
        <v>50098.48661377222</v>
      </c>
      <c r="W1945">
        <v>50167.638507137439</v>
      </c>
      <c r="X1945">
        <v>3210.7332291672769</v>
      </c>
      <c r="Y1945">
        <v>3221.625928673951</v>
      </c>
      <c r="Z1945">
        <v>3128.548525273412</v>
      </c>
      <c r="AA1945">
        <v>3261.6579364115369</v>
      </c>
      <c r="AB1945">
        <v>486.30451612186857</v>
      </c>
      <c r="AC1945">
        <v>480.65853927109151</v>
      </c>
      <c r="AD1945">
        <v>424.40922378720819</v>
      </c>
      <c r="AE1945">
        <v>560.59794013157239</v>
      </c>
      <c r="AF1945">
        <v>68.892735366537721</v>
      </c>
      <c r="AG1945">
        <v>68.657024402485661</v>
      </c>
      <c r="AH1945">
        <v>67.823150526395651</v>
      </c>
      <c r="AI1945">
        <v>70.651235799736796</v>
      </c>
      <c r="AJ1945">
        <v>0.6181281209557915</v>
      </c>
      <c r="AK1945">
        <v>0.61812778087582387</v>
      </c>
      <c r="AL1945">
        <v>0.6179503978931955</v>
      </c>
      <c r="AM1945">
        <v>0.61830293218074739</v>
      </c>
      <c r="AN1945">
        <v>0.95186872695833014</v>
      </c>
      <c r="AO1945">
        <v>0.95186872695833036</v>
      </c>
      <c r="AP1945">
        <v>0.95186872695833036</v>
      </c>
      <c r="AQ1945">
        <v>0.95186872695833036</v>
      </c>
      <c r="AR1945">
        <v>16.552345045764039</v>
      </c>
      <c r="AS1945">
        <v>16.552345045764039</v>
      </c>
      <c r="AT1945">
        <v>16.552345045764039</v>
      </c>
      <c r="AU1945">
        <v>16.552345045764039</v>
      </c>
      <c r="AV1945" t="str">
        <f>VLOOKUP(Sheet1[[#This Row],[NPDES ID2]],Combined_Sheet__Major_Only___2[[NPDES ID2]:[ECHO BFR]],3,FALSE)</f>
        <v>VA</v>
      </c>
      <c r="AW1945" t="s">
        <v>12185</v>
      </c>
      <c r="AX1945" t="str">
        <f>VLOOKUP(Sheet1[[#This Row],[NPDES ID2]],Combined_Sheet__Major_Only___2[[NPDES ID2]:[ECHO BFR]],27,FALSE)</f>
        <v>methaneBioCaptureRecover</v>
      </c>
      <c r="AY1945" t="str">
        <f>VLOOKUP(Sheet1[[#This Row],[NPDES ID2]],Combined_Sheet__Major_Only___2[[NPDES ID2]:[ECHO BFR]],28,FALSE)</f>
        <v>-</v>
      </c>
      <c r="AZ1945" t="str">
        <f>VLOOKUP(Sheet1[[#This Row],[NPDES ID2]],Combined_Sheet__Major_Only___2[[NPDES ID2]:[ECHO BFR]],29,FALSE)</f>
        <v>thickening, preliminaryOps</v>
      </c>
      <c r="BA1945">
        <f>VLOOKUP(Sheet1[[#This Row],[NPDES ID2]],Combined_Sheet__Major_Only___2[[NPDES ID2]:[ECHO BFR]],17,FALSE)</f>
        <v>37.41572</v>
      </c>
      <c r="BB1945">
        <f>VLOOKUP(Sheet1[[#This Row],[NPDES ID2]],Combined_Sheet__Major_Only___2[[NPDES ID2]:[ECHO BFR]],18,FALSE)</f>
        <v>-77.323449999999994</v>
      </c>
      <c r="BC1945" s="2" t="str">
        <f>IF(ISNUMBER(SEARCH("aerobic",$AW1945)),"aerobic","")</f>
        <v/>
      </c>
      <c r="BD1945" s="2" t="str">
        <f>IF(ISNUMBER(SEARCH("anaer",$AW1945)),"anaer","")</f>
        <v>anaer</v>
      </c>
      <c r="BE1945" s="2" t="str">
        <f>IF(ISNUMBER(SEARCH("thickening",$AZ1945)),"thickening","")</f>
        <v>thickening</v>
      </c>
      <c r="BF1945" s="4" t="str">
        <f>IF(ISNUMBER(SEARCH("airDry",$AW1945)),"airDry","")</f>
        <v/>
      </c>
      <c r="BG1945" s="4" t="str">
        <f>IF(ISNUMBER(SEARCH("heatDry",$AY1945)),"heatDry","")</f>
        <v/>
      </c>
      <c r="BH1945" s="4" t="str">
        <f>IF(AND(ISNUMBER(SEARCH("aerobic",$AW1945)),ISNUMBER(SEARCH("anaer",$AW1945))),"Combined Aer and Anaer.","")</f>
        <v/>
      </c>
    </row>
    <row r="1946" spans="1:60" x14ac:dyDescent="0.25">
      <c r="A1946" s="5">
        <v>271</v>
      </c>
      <c r="B1946" t="s">
        <v>1393</v>
      </c>
      <c r="C1946">
        <v>1678.6</v>
      </c>
      <c r="D1946">
        <v>433.51224555280282</v>
      </c>
      <c r="E1946">
        <v>430.48917553003611</v>
      </c>
      <c r="F1946">
        <v>367.05149207670689</v>
      </c>
      <c r="G1946">
        <v>502.72901002972361</v>
      </c>
      <c r="H1946">
        <v>-106.8651464740209</v>
      </c>
      <c r="I1946">
        <v>-108.16434514504979</v>
      </c>
      <c r="J1946">
        <v>-127.75799515569319</v>
      </c>
      <c r="K1946">
        <v>-85.350943082994107</v>
      </c>
      <c r="L1946">
        <v>1194.0083101711109</v>
      </c>
      <c r="M1946">
        <v>1190.044300254767</v>
      </c>
      <c r="N1946">
        <v>1176.1895068181111</v>
      </c>
      <c r="O1946">
        <v>1223.3742092064199</v>
      </c>
      <c r="P1946">
        <v>39.262966069500777</v>
      </c>
      <c r="Q1946">
        <v>39.733644235426887</v>
      </c>
      <c r="R1946">
        <v>31.973682662013431</v>
      </c>
      <c r="S1946">
        <v>46.218651828215613</v>
      </c>
      <c r="T1946">
        <v>50123.285593596607</v>
      </c>
      <c r="U1946">
        <v>50123.370778273762</v>
      </c>
      <c r="V1946">
        <v>50088.779168197128</v>
      </c>
      <c r="W1946">
        <v>50157.918136558706</v>
      </c>
      <c r="X1946">
        <v>3171.4862984203469</v>
      </c>
      <c r="Y1946">
        <v>3181.8729718100858</v>
      </c>
      <c r="Z1946">
        <v>3093.292251053414</v>
      </c>
      <c r="AA1946">
        <v>3219.8760390660268</v>
      </c>
      <c r="AB1946">
        <v>475.01588701837602</v>
      </c>
      <c r="AC1946">
        <v>469.56997222516941</v>
      </c>
      <c r="AD1946">
        <v>415.25082572483552</v>
      </c>
      <c r="AE1946">
        <v>546.30364189073589</v>
      </c>
      <c r="AF1946">
        <v>69.713032237180414</v>
      </c>
      <c r="AG1946">
        <v>69.482092010672417</v>
      </c>
      <c r="AH1946">
        <v>68.67238463282159</v>
      </c>
      <c r="AI1946">
        <v>71.426941536620888</v>
      </c>
      <c r="AJ1946">
        <v>0.62816622814027534</v>
      </c>
      <c r="AK1946">
        <v>0.62816616244809609</v>
      </c>
      <c r="AL1946">
        <v>0.62813010131563807</v>
      </c>
      <c r="AM1946">
        <v>0.62820175365064668</v>
      </c>
      <c r="AN1946">
        <v>0.95186004316710027</v>
      </c>
      <c r="AO1946">
        <v>0.95186004316710049</v>
      </c>
      <c r="AP1946">
        <v>0.95186004316710049</v>
      </c>
      <c r="AQ1946">
        <v>0.95186004316710049</v>
      </c>
      <c r="AR1946">
        <v>16.86595018541805</v>
      </c>
      <c r="AS1946">
        <v>16.86595018541804</v>
      </c>
      <c r="AT1946">
        <v>16.86595018541804</v>
      </c>
      <c r="AU1946">
        <v>16.86595018541804</v>
      </c>
      <c r="AV1946" t="str">
        <f>VLOOKUP(Sheet1[[#This Row],[NPDES ID2]],Combined_Sheet__Major_Only___2[[NPDES ID2]:[ECHO BFR]],3,FALSE)</f>
        <v>MN</v>
      </c>
      <c r="AW1946" t="s">
        <v>12185</v>
      </c>
      <c r="AX1946" t="str">
        <f>VLOOKUP(Sheet1[[#This Row],[NPDES ID2]],Combined_Sheet__Major_Only___2[[NPDES ID2]:[ECHO BFR]],27,FALSE)</f>
        <v>methaneBioCaptureRecover</v>
      </c>
      <c r="AY1946" t="str">
        <f>VLOOKUP(Sheet1[[#This Row],[NPDES ID2]],Combined_Sheet__Major_Only___2[[NPDES ID2]:[ECHO BFR]],28,FALSE)</f>
        <v>-</v>
      </c>
      <c r="AZ1946" t="str">
        <f>VLOOKUP(Sheet1[[#This Row],[NPDES ID2]],Combined_Sheet__Major_Only___2[[NPDES ID2]:[ECHO BFR]],29,FALSE)</f>
        <v>thickening, preliminaryOps</v>
      </c>
      <c r="BA1946">
        <f>VLOOKUP(Sheet1[[#This Row],[NPDES ID2]],Combined_Sheet__Major_Only___2[[NPDES ID2]:[ECHO BFR]],17,FALSE)</f>
        <v>44.06165</v>
      </c>
      <c r="BB1946">
        <f>VLOOKUP(Sheet1[[#This Row],[NPDES ID2]],Combined_Sheet__Major_Only___2[[NPDES ID2]:[ECHO BFR]],18,FALSE)</f>
        <v>-92.466269999999994</v>
      </c>
      <c r="BC1946" s="2" t="str">
        <f>IF(ISNUMBER(SEARCH("aerobic",$AW1946)),"aerobic","")</f>
        <v/>
      </c>
      <c r="BD1946" s="2" t="str">
        <f>IF(ISNUMBER(SEARCH("anaer",$AW1946)),"anaer","")</f>
        <v>anaer</v>
      </c>
      <c r="BE1946" s="2" t="str">
        <f>IF(ISNUMBER(SEARCH("thickening",$AZ1946)),"thickening","")</f>
        <v>thickening</v>
      </c>
      <c r="BF1946" s="4" t="str">
        <f>IF(ISNUMBER(SEARCH("airDry",$AW1946)),"airDry","")</f>
        <v/>
      </c>
      <c r="BG1946" s="4" t="str">
        <f>IF(ISNUMBER(SEARCH("heatDry",$AY1946)),"heatDry","")</f>
        <v/>
      </c>
      <c r="BH1946" s="4" t="str">
        <f>IF(AND(ISNUMBER(SEARCH("aerobic",$AW1946)),ISNUMBER(SEARCH("anaer",$AW1946))),"Combined Aer and Anaer.","")</f>
        <v/>
      </c>
    </row>
    <row r="1947" spans="1:60" x14ac:dyDescent="0.25">
      <c r="A1947" s="5">
        <v>1368</v>
      </c>
      <c r="B1947" t="s">
        <v>6496</v>
      </c>
      <c r="C1947">
        <v>155.44999999999999</v>
      </c>
      <c r="D1947">
        <v>702.98217218948741</v>
      </c>
      <c r="E1947">
        <v>699.39316001114548</v>
      </c>
      <c r="F1947">
        <v>504.56642573297648</v>
      </c>
      <c r="G1947">
        <v>902.45588934727823</v>
      </c>
      <c r="H1947">
        <v>-110.0546667009901</v>
      </c>
      <c r="I1947">
        <v>-111.4628834629202</v>
      </c>
      <c r="J1947">
        <v>-130.8436391309526</v>
      </c>
      <c r="K1947">
        <v>-88.531431540714294</v>
      </c>
      <c r="L1947">
        <v>107.88363556288429</v>
      </c>
      <c r="M1947">
        <v>107.4961760203596</v>
      </c>
      <c r="N1947">
        <v>106.1409878895419</v>
      </c>
      <c r="O1947">
        <v>110.7550805549684</v>
      </c>
      <c r="P1947">
        <v>3.6416916887177821</v>
      </c>
      <c r="Q1947">
        <v>3.6767200326466809</v>
      </c>
      <c r="R1947">
        <v>2.9756795379857182</v>
      </c>
      <c r="S1947">
        <v>4.2586406128756558</v>
      </c>
      <c r="T1947">
        <v>50093.356888830793</v>
      </c>
      <c r="U1947">
        <v>50093.442024443859</v>
      </c>
      <c r="V1947">
        <v>50058.870338205881</v>
      </c>
      <c r="W1947">
        <v>50127.969484378023</v>
      </c>
      <c r="X1947">
        <v>3248.709120622746</v>
      </c>
      <c r="Y1947">
        <v>3260.0911715844481</v>
      </c>
      <c r="Z1947">
        <v>3162.2829404996091</v>
      </c>
      <c r="AA1947">
        <v>3302.346442636107</v>
      </c>
      <c r="AB1947">
        <v>497.65609164135708</v>
      </c>
      <c r="AC1947">
        <v>491.73441747134802</v>
      </c>
      <c r="AD1947">
        <v>433.70859849237843</v>
      </c>
      <c r="AE1947">
        <v>574.81218476622735</v>
      </c>
      <c r="AF1947">
        <v>68.013260387633323</v>
      </c>
      <c r="AG1947">
        <v>67.769040663509514</v>
      </c>
      <c r="AH1947">
        <v>66.914613478443371</v>
      </c>
      <c r="AI1947">
        <v>69.823450063401097</v>
      </c>
      <c r="AJ1947">
        <v>0.60736808092460615</v>
      </c>
      <c r="AK1947">
        <v>0.60736807488523858</v>
      </c>
      <c r="AL1947">
        <v>0.60736471989233876</v>
      </c>
      <c r="AM1947">
        <v>0.607371385816322</v>
      </c>
      <c r="AN1947">
        <v>0.95183326852577466</v>
      </c>
      <c r="AO1947">
        <v>0.95183326852577466</v>
      </c>
      <c r="AP1947">
        <v>0.95183326852577466</v>
      </c>
      <c r="AQ1947">
        <v>0.95183326852577466</v>
      </c>
      <c r="AR1947">
        <v>16.227334078219631</v>
      </c>
      <c r="AS1947">
        <v>16.227334078219631</v>
      </c>
      <c r="AT1947">
        <v>16.227334078219631</v>
      </c>
      <c r="AU1947">
        <v>16.227334078219631</v>
      </c>
      <c r="AV1947" t="str">
        <f>VLOOKUP(Sheet1[[#This Row],[NPDES ID2]],Combined_Sheet__Major_Only___2[[NPDES ID2]:[ECHO BFR]],3,FALSE)</f>
        <v>NY</v>
      </c>
      <c r="AW1947" t="s">
        <v>41</v>
      </c>
      <c r="AX1947" t="str">
        <f>VLOOKUP(Sheet1[[#This Row],[NPDES ID2]],Combined_Sheet__Major_Only___2[[NPDES ID2]:[ECHO BFR]],27,FALSE)</f>
        <v>-</v>
      </c>
      <c r="AY1947" t="str">
        <f>VLOOKUP(Sheet1[[#This Row],[NPDES ID2]],Combined_Sheet__Major_Only___2[[NPDES ID2]:[ECHO BFR]],28,FALSE)</f>
        <v>-</v>
      </c>
      <c r="AZ1947" t="str">
        <f>VLOOKUP(Sheet1[[#This Row],[NPDES ID2]],Combined_Sheet__Major_Only___2[[NPDES ID2]:[ECHO BFR]],29,FALSE)</f>
        <v>thickening</v>
      </c>
      <c r="BA1947">
        <f>VLOOKUP(Sheet1[[#This Row],[NPDES ID2]],Combined_Sheet__Major_Only___2[[NPDES ID2]:[ECHO BFR]],17,FALSE)</f>
        <v>42.788611000000003</v>
      </c>
      <c r="BB1947">
        <f>VLOOKUP(Sheet1[[#This Row],[NPDES ID2]],Combined_Sheet__Major_Only___2[[NPDES ID2]:[ECHO BFR]],18,FALSE)</f>
        <v>-73.685028000000003</v>
      </c>
      <c r="BC1947" s="2" t="str">
        <f>IF(ISNUMBER(SEARCH("aerobic",$AW1947)),"aerobic","")</f>
        <v>aerobic</v>
      </c>
      <c r="BD1947" s="2" t="str">
        <f>IF(ISNUMBER(SEARCH("anaer",$AW1947)),"anaer","")</f>
        <v/>
      </c>
      <c r="BE1947" s="2" t="str">
        <f>IF(ISNUMBER(SEARCH("thickening",$AZ1947)),"thickening","")</f>
        <v>thickening</v>
      </c>
      <c r="BF1947" s="3" t="str">
        <f>IF(ISNUMBER(SEARCH("airDry",$AW1947)),"airDry","")</f>
        <v/>
      </c>
      <c r="BG1947" s="3" t="str">
        <f>IF(ISNUMBER(SEARCH("heatDry",$AY1947)),"heatDry","")</f>
        <v/>
      </c>
      <c r="BH1947" s="3" t="str">
        <f>IF(AND(ISNUMBER(SEARCH("aerobic",$AW1947)),ISNUMBER(SEARCH("anaer",$AW1947))),"Combined Aer and Anaer.","")</f>
        <v/>
      </c>
    </row>
    <row r="1948" spans="1:60" x14ac:dyDescent="0.25">
      <c r="A1948" s="5">
        <v>1756</v>
      </c>
      <c r="B1948" t="s">
        <v>8222</v>
      </c>
      <c r="C1948">
        <v>22.6</v>
      </c>
      <c r="D1948">
        <v>4187.4392226384934</v>
      </c>
      <c r="E1948">
        <v>4145.3491069694646</v>
      </c>
      <c r="F1948">
        <v>2800.7871858880831</v>
      </c>
      <c r="G1948">
        <v>5509.3942027958874</v>
      </c>
      <c r="H1948">
        <v>-110.5786680141122</v>
      </c>
      <c r="I1948">
        <v>-112.0062529195349</v>
      </c>
      <c r="J1948">
        <v>-131.34946705187721</v>
      </c>
      <c r="K1948">
        <v>-89.044656064612226</v>
      </c>
      <c r="L1948">
        <v>15.61941046216111</v>
      </c>
      <c r="M1948">
        <v>15.56258531448842</v>
      </c>
      <c r="N1948">
        <v>15.363820201067011</v>
      </c>
      <c r="O1948">
        <v>16.040552785128881</v>
      </c>
      <c r="P1948">
        <v>0.52957918420858574</v>
      </c>
      <c r="Q1948">
        <v>0.53452321159059468</v>
      </c>
      <c r="R1948">
        <v>0.43297083687833909</v>
      </c>
      <c r="S1948">
        <v>0.61861706533444405</v>
      </c>
      <c r="T1948">
        <v>50056.093640125488</v>
      </c>
      <c r="U1948">
        <v>50056.178714650472</v>
      </c>
      <c r="V1948">
        <v>50021.631834930529</v>
      </c>
      <c r="W1948">
        <v>50090.681399800669</v>
      </c>
      <c r="X1948">
        <v>3259.8563442549289</v>
      </c>
      <c r="Y1948">
        <v>3271.3986200842651</v>
      </c>
      <c r="Z1948">
        <v>3172.0467355134019</v>
      </c>
      <c r="AA1948">
        <v>3314.3779974165068</v>
      </c>
      <c r="AB1948">
        <v>501.3224530731693</v>
      </c>
      <c r="AC1948">
        <v>495.3189273052318</v>
      </c>
      <c r="AD1948">
        <v>436.66628012618298</v>
      </c>
      <c r="AE1948">
        <v>579.48945697650424</v>
      </c>
      <c r="AF1948">
        <v>67.73024789599873</v>
      </c>
      <c r="AG1948">
        <v>67.483844592372407</v>
      </c>
      <c r="AH1948">
        <v>66.621931269790252</v>
      </c>
      <c r="AI1948">
        <v>69.556433145127997</v>
      </c>
      <c r="AJ1948">
        <v>0.60390612963544854</v>
      </c>
      <c r="AK1948">
        <v>0.60390612875821226</v>
      </c>
      <c r="AL1948">
        <v>0.60390564090407295</v>
      </c>
      <c r="AM1948">
        <v>0.60390661020075187</v>
      </c>
      <c r="AN1948">
        <v>0.95179989064325454</v>
      </c>
      <c r="AO1948">
        <v>0.9517998906432541</v>
      </c>
      <c r="AP1948">
        <v>0.9517998906432541</v>
      </c>
      <c r="AQ1948">
        <v>0.9517998906432541</v>
      </c>
      <c r="AR1948">
        <v>16.120945113448911</v>
      </c>
      <c r="AS1948">
        <v>16.120945113448911</v>
      </c>
      <c r="AT1948">
        <v>16.120945113448911</v>
      </c>
      <c r="AU1948">
        <v>16.120945113448911</v>
      </c>
      <c r="AV1948" t="str">
        <f>VLOOKUP(Sheet1[[#This Row],[NPDES ID2]],Combined_Sheet__Major_Only___2[[NPDES ID2]:[ECHO BFR]],3,FALSE)</f>
        <v>FL</v>
      </c>
      <c r="AW1948" t="s">
        <v>41</v>
      </c>
      <c r="AX1948" t="str">
        <f>VLOOKUP(Sheet1[[#This Row],[NPDES ID2]],Combined_Sheet__Major_Only___2[[NPDES ID2]:[ECHO BFR]],27,FALSE)</f>
        <v>-</v>
      </c>
      <c r="AY1948" t="str">
        <f>VLOOKUP(Sheet1[[#This Row],[NPDES ID2]],Combined_Sheet__Major_Only___2[[NPDES ID2]:[ECHO BFR]],28,FALSE)</f>
        <v>-</v>
      </c>
      <c r="AZ1948" t="str">
        <f>VLOOKUP(Sheet1[[#This Row],[NPDES ID2]],Combined_Sheet__Major_Only___2[[NPDES ID2]:[ECHO BFR]],29,FALSE)</f>
        <v>thickening</v>
      </c>
      <c r="BA1948">
        <f>VLOOKUP(Sheet1[[#This Row],[NPDES ID2]],Combined_Sheet__Major_Only___2[[NPDES ID2]:[ECHO BFR]],17,FALSE)</f>
        <v>30.780360000000002</v>
      </c>
      <c r="BB1948">
        <f>VLOOKUP(Sheet1[[#This Row],[NPDES ID2]],Combined_Sheet__Major_Only___2[[NPDES ID2]:[ECHO BFR]],18,FALSE)</f>
        <v>-85.550120000000007</v>
      </c>
      <c r="BC1948" s="2" t="str">
        <f>IF(ISNUMBER(SEARCH("aerobic",$AW1948)),"aerobic","")</f>
        <v>aerobic</v>
      </c>
      <c r="BD1948" s="2" t="str">
        <f>IF(ISNUMBER(SEARCH("anaer",$AW1948)),"anaer","")</f>
        <v/>
      </c>
      <c r="BE1948" s="2" t="str">
        <f>IF(ISNUMBER(SEARCH("thickening",$AZ1948)),"thickening","")</f>
        <v>thickening</v>
      </c>
      <c r="BF1948" s="3" t="str">
        <f>IF(ISNUMBER(SEARCH("airDry",$AW1948)),"airDry","")</f>
        <v/>
      </c>
      <c r="BG1948" s="3" t="str">
        <f>IF(ISNUMBER(SEARCH("heatDry",$AY1948)),"heatDry","")</f>
        <v/>
      </c>
      <c r="BH1948" s="3" t="str">
        <f>IF(AND(ISNUMBER(SEARCH("aerobic",$AW1948)),ISNUMBER(SEARCH("anaer",$AW1948))),"Combined Aer and Anaer.","")</f>
        <v/>
      </c>
    </row>
    <row r="1949" spans="1:60" x14ac:dyDescent="0.25">
      <c r="A1949" s="5">
        <v>2059</v>
      </c>
      <c r="B1949" t="s">
        <v>9686</v>
      </c>
      <c r="C1949">
        <v>1196.56</v>
      </c>
      <c r="D1949">
        <v>381.5336010735856</v>
      </c>
      <c r="E1949">
        <v>378.24419456883038</v>
      </c>
      <c r="F1949">
        <v>323.59980023382548</v>
      </c>
      <c r="G1949">
        <v>447.03011383909052</v>
      </c>
      <c r="H1949">
        <v>-111.01046975996221</v>
      </c>
      <c r="I1949">
        <v>-112.3726120201616</v>
      </c>
      <c r="J1949">
        <v>-131.74556603449889</v>
      </c>
      <c r="K1949">
        <v>-89.339093443115559</v>
      </c>
      <c r="L1949">
        <v>822.26628830482298</v>
      </c>
      <c r="M1949">
        <v>819.22118200935324</v>
      </c>
      <c r="N1949">
        <v>808.57556573209729</v>
      </c>
      <c r="O1949">
        <v>844.82770868589819</v>
      </c>
      <c r="P1949">
        <v>28.046689363241089</v>
      </c>
      <c r="Q1949">
        <v>28.29750140506016</v>
      </c>
      <c r="R1949">
        <v>22.948016662816759</v>
      </c>
      <c r="S1949">
        <v>32.714934937357143</v>
      </c>
      <c r="T1949">
        <v>50054.122253482921</v>
      </c>
      <c r="U1949">
        <v>50054.207324776093</v>
      </c>
      <c r="V1949">
        <v>50019.661757427981</v>
      </c>
      <c r="W1949">
        <v>50088.708699233313</v>
      </c>
      <c r="X1949">
        <v>3278.404571553318</v>
      </c>
      <c r="Y1949">
        <v>3290.1882618514028</v>
      </c>
      <c r="Z1949">
        <v>3188.5974606123659</v>
      </c>
      <c r="AA1949">
        <v>3334.2010989494552</v>
      </c>
      <c r="AB1949">
        <v>506.93810353592568</v>
      </c>
      <c r="AC1949">
        <v>500.81953675476058</v>
      </c>
      <c r="AD1949">
        <v>441.2079578514423</v>
      </c>
      <c r="AE1949">
        <v>586.63334218481839</v>
      </c>
      <c r="AF1949">
        <v>67.348037409299963</v>
      </c>
      <c r="AG1949">
        <v>67.098990485314062</v>
      </c>
      <c r="AH1949">
        <v>66.226487624458912</v>
      </c>
      <c r="AI1949">
        <v>69.195473431893362</v>
      </c>
      <c r="AJ1949">
        <v>0.59923119883297549</v>
      </c>
      <c r="AK1949">
        <v>0.59923115189965492</v>
      </c>
      <c r="AL1949">
        <v>0.59920530405561612</v>
      </c>
      <c r="AM1949">
        <v>0.59925666218468743</v>
      </c>
      <c r="AN1949">
        <v>0.95179812352080106</v>
      </c>
      <c r="AO1949">
        <v>0.95179812352080129</v>
      </c>
      <c r="AP1949">
        <v>0.95179812352080129</v>
      </c>
      <c r="AQ1949">
        <v>0.95179812352080129</v>
      </c>
      <c r="AR1949">
        <v>15.976279092483541</v>
      </c>
      <c r="AS1949">
        <v>15.976279092483541</v>
      </c>
      <c r="AT1949">
        <v>15.976279092483541</v>
      </c>
      <c r="AU1949">
        <v>15.976279092483541</v>
      </c>
      <c r="AV1949" t="str">
        <f>VLOOKUP(Sheet1[[#This Row],[NPDES ID2]],Combined_Sheet__Major_Only___2[[NPDES ID2]:[ECHO BFR]],3,FALSE)</f>
        <v>TX</v>
      </c>
      <c r="AW1949" t="s">
        <v>41</v>
      </c>
      <c r="AX1949" t="str">
        <f>VLOOKUP(Sheet1[[#This Row],[NPDES ID2]],Combined_Sheet__Major_Only___2[[NPDES ID2]:[ECHO BFR]],27,FALSE)</f>
        <v>-</v>
      </c>
      <c r="AY1949" t="str">
        <f>VLOOKUP(Sheet1[[#This Row],[NPDES ID2]],Combined_Sheet__Major_Only___2[[NPDES ID2]:[ECHO BFR]],28,FALSE)</f>
        <v>-</v>
      </c>
      <c r="AZ1949" t="str">
        <f>VLOOKUP(Sheet1[[#This Row],[NPDES ID2]],Combined_Sheet__Major_Only___2[[NPDES ID2]:[ECHO BFR]],29,FALSE)</f>
        <v>thickening</v>
      </c>
      <c r="BA1949">
        <f>VLOOKUP(Sheet1[[#This Row],[NPDES ID2]],Combined_Sheet__Major_Only___2[[NPDES ID2]:[ECHO BFR]],17,FALSE)</f>
        <v>26.194333</v>
      </c>
      <c r="BB1949">
        <f>VLOOKUP(Sheet1[[#This Row],[NPDES ID2]],Combined_Sheet__Major_Only___2[[NPDES ID2]:[ECHO BFR]],18,FALSE)</f>
        <v>-98.331971999999993</v>
      </c>
      <c r="BC1949" s="2" t="str">
        <f>IF(ISNUMBER(SEARCH("aerobic",$AW1949)),"aerobic","")</f>
        <v>aerobic</v>
      </c>
      <c r="BD1949" s="2" t="str">
        <f>IF(ISNUMBER(SEARCH("anaer",$AW1949)),"anaer","")</f>
        <v/>
      </c>
      <c r="BE1949" s="2" t="str">
        <f>IF(ISNUMBER(SEARCH("thickening",$AZ1949)),"thickening","")</f>
        <v>thickening</v>
      </c>
      <c r="BF1949" s="4" t="str">
        <f>IF(ISNUMBER(SEARCH("airDry",$AW1949)),"airDry","")</f>
        <v/>
      </c>
      <c r="BG1949" s="4" t="str">
        <f>IF(ISNUMBER(SEARCH("heatDry",$AY1949)),"heatDry","")</f>
        <v/>
      </c>
      <c r="BH1949" s="4" t="str">
        <f>IF(AND(ISNUMBER(SEARCH("aerobic",$AW1949)),ISNUMBER(SEARCH("anaer",$AW1949))),"Combined Aer and Anaer.","")</f>
        <v/>
      </c>
    </row>
    <row r="1950" spans="1:60" x14ac:dyDescent="0.25">
      <c r="A1950" s="5">
        <v>607</v>
      </c>
      <c r="B1950" t="s">
        <v>3001</v>
      </c>
      <c r="C1950">
        <v>1289.0999999999999</v>
      </c>
      <c r="D1950">
        <v>370.50651642504351</v>
      </c>
      <c r="E1950">
        <v>369.00010515038701</v>
      </c>
      <c r="F1950">
        <v>312.823324871343</v>
      </c>
      <c r="G1950">
        <v>431.01440362925808</v>
      </c>
      <c r="H1950">
        <v>-104.1203850680423</v>
      </c>
      <c r="I1950">
        <v>-105.6233343302254</v>
      </c>
      <c r="J1950">
        <v>-125.13220876749089</v>
      </c>
      <c r="K1950">
        <v>-82.781049051222453</v>
      </c>
      <c r="L1950">
        <v>939.91492015475876</v>
      </c>
      <c r="M1950">
        <v>937.04584593299012</v>
      </c>
      <c r="N1950">
        <v>927.01630558984778</v>
      </c>
      <c r="O1950">
        <v>961.17133829039483</v>
      </c>
      <c r="P1950">
        <v>30.106063398115321</v>
      </c>
      <c r="Q1950">
        <v>30.55472932768874</v>
      </c>
      <c r="R1950">
        <v>24.430481502444529</v>
      </c>
      <c r="S1950">
        <v>35.534188999455367</v>
      </c>
      <c r="T1950">
        <v>50004.651035503848</v>
      </c>
      <c r="U1950">
        <v>50004.736025695624</v>
      </c>
      <c r="V1950">
        <v>49970.223391833017</v>
      </c>
      <c r="W1950">
        <v>50039.20450879795</v>
      </c>
      <c r="X1950">
        <v>3086.604607843743</v>
      </c>
      <c r="Y1950">
        <v>3095.9755750410368</v>
      </c>
      <c r="Z1950">
        <v>3016.4053485918198</v>
      </c>
      <c r="AA1950">
        <v>3129.9163841470981</v>
      </c>
      <c r="AB1950">
        <v>452.39848084212639</v>
      </c>
      <c r="AC1950">
        <v>447.38567988307472</v>
      </c>
      <c r="AD1950">
        <v>396.63939905593531</v>
      </c>
      <c r="AE1950">
        <v>518.16292857442215</v>
      </c>
      <c r="AF1950">
        <v>71.457602737314559</v>
      </c>
      <c r="AG1950">
        <v>71.239857941259217</v>
      </c>
      <c r="AH1950">
        <v>70.476763368721436</v>
      </c>
      <c r="AI1950">
        <v>73.0731533012856</v>
      </c>
      <c r="AJ1950">
        <v>0.64952223289164068</v>
      </c>
      <c r="AK1950">
        <v>0.64952218308181764</v>
      </c>
      <c r="AL1950">
        <v>0.64949474543912233</v>
      </c>
      <c r="AM1950">
        <v>0.6495492623555873</v>
      </c>
      <c r="AN1950">
        <v>0.95175373577343192</v>
      </c>
      <c r="AO1950">
        <v>0.9517537357734317</v>
      </c>
      <c r="AP1950">
        <v>0.9517537357734317</v>
      </c>
      <c r="AQ1950">
        <v>0.9517537357734317</v>
      </c>
      <c r="AR1950">
        <v>17.52314098642362</v>
      </c>
      <c r="AS1950">
        <v>17.52314098642362</v>
      </c>
      <c r="AT1950">
        <v>17.52314098642362</v>
      </c>
      <c r="AU1950">
        <v>17.52314098642362</v>
      </c>
      <c r="AV1950" t="str">
        <f>VLOOKUP(Sheet1[[#This Row],[NPDES ID2]],Combined_Sheet__Major_Only___2[[NPDES ID2]:[ECHO BFR]],3,FALSE)</f>
        <v>NJ</v>
      </c>
      <c r="AW1950" t="s">
        <v>12185</v>
      </c>
      <c r="AX1950" t="str">
        <f>VLOOKUP(Sheet1[[#This Row],[NPDES ID2]],Combined_Sheet__Major_Only___2[[NPDES ID2]:[ECHO BFR]],27,FALSE)</f>
        <v>methaneBioCaptureRecover</v>
      </c>
      <c r="AY1950" t="str">
        <f>VLOOKUP(Sheet1[[#This Row],[NPDES ID2]],Combined_Sheet__Major_Only___2[[NPDES ID2]:[ECHO BFR]],28,FALSE)</f>
        <v>-</v>
      </c>
      <c r="AZ1950" t="str">
        <f>VLOOKUP(Sheet1[[#This Row],[NPDES ID2]],Combined_Sheet__Major_Only___2[[NPDES ID2]:[ECHO BFR]],29,FALSE)</f>
        <v>preliminaryOps, thickening</v>
      </c>
      <c r="BA1950">
        <f>VLOOKUP(Sheet1[[#This Row],[NPDES ID2]],Combined_Sheet__Major_Only___2[[NPDES ID2]:[ECHO BFR]],17,FALSE)</f>
        <v>40.312939999999998</v>
      </c>
      <c r="BB1950">
        <f>VLOOKUP(Sheet1[[#This Row],[NPDES ID2]],Combined_Sheet__Major_Only___2[[NPDES ID2]:[ECHO BFR]],18,FALSE)</f>
        <v>-73.98603</v>
      </c>
      <c r="BC1950" s="2" t="str">
        <f>IF(ISNUMBER(SEARCH("aerobic",$AW1950)),"aerobic","")</f>
        <v/>
      </c>
      <c r="BD1950" s="2" t="str">
        <f>IF(ISNUMBER(SEARCH("anaer",$AW1950)),"anaer","")</f>
        <v>anaer</v>
      </c>
      <c r="BE1950" s="2" t="str">
        <f>IF(ISNUMBER(SEARCH("thickening",$AZ1950)),"thickening","")</f>
        <v>thickening</v>
      </c>
      <c r="BF1950" s="4" t="str">
        <f>IF(ISNUMBER(SEARCH("airDry",$AW1950)),"airDry","")</f>
        <v/>
      </c>
      <c r="BG1950" s="4" t="str">
        <f>IF(ISNUMBER(SEARCH("heatDry",$AY1950)),"heatDry","")</f>
        <v/>
      </c>
      <c r="BH1950" s="4" t="str">
        <f>IF(AND(ISNUMBER(SEARCH("aerobic",$AW1950)),ISNUMBER(SEARCH("anaer",$AW1950))),"Combined Aer and Anaer.","")</f>
        <v/>
      </c>
    </row>
    <row r="1951" spans="1:60" x14ac:dyDescent="0.25">
      <c r="A1951" s="5">
        <v>1850</v>
      </c>
      <c r="B1951" t="s">
        <v>8742</v>
      </c>
      <c r="C1951">
        <v>10363</v>
      </c>
      <c r="D1951">
        <v>1754.047293502997</v>
      </c>
      <c r="E1951">
        <v>1756.278483845424</v>
      </c>
      <c r="F1951">
        <v>1408.1561998747891</v>
      </c>
      <c r="G1951">
        <v>2073.1273301224542</v>
      </c>
      <c r="H1951">
        <v>-133.4539397677984</v>
      </c>
      <c r="I1951">
        <v>-133.86819347059341</v>
      </c>
      <c r="J1951">
        <v>-153.45925848856669</v>
      </c>
      <c r="K1951">
        <v>-110.7333595971127</v>
      </c>
      <c r="L1951">
        <v>8187.562866162948</v>
      </c>
      <c r="M1951">
        <v>8140.3907808100494</v>
      </c>
      <c r="N1951">
        <v>7976.1040706850936</v>
      </c>
      <c r="O1951">
        <v>8536.3519377848406</v>
      </c>
      <c r="P1951">
        <v>332.58993312050058</v>
      </c>
      <c r="Q1951">
        <v>331.23100265525471</v>
      </c>
      <c r="R1951">
        <v>278.47097858233252</v>
      </c>
      <c r="S1951">
        <v>375.29628568466501</v>
      </c>
      <c r="T1951">
        <v>49959.027635670463</v>
      </c>
      <c r="U1951">
        <v>49959.112551068807</v>
      </c>
      <c r="V1951">
        <v>49924.630289160632</v>
      </c>
      <c r="W1951">
        <v>49993.550701070482</v>
      </c>
      <c r="X1951">
        <v>3866.5216667751401</v>
      </c>
      <c r="Y1951">
        <v>3886.8366964847219</v>
      </c>
      <c r="Z1951">
        <v>3704.8673515256669</v>
      </c>
      <c r="AA1951">
        <v>3967.987485706079</v>
      </c>
      <c r="AB1951">
        <v>723.02268084377999</v>
      </c>
      <c r="AC1951">
        <v>712.8550498357688</v>
      </c>
      <c r="AD1951">
        <v>609.21310887695608</v>
      </c>
      <c r="AE1951">
        <v>869.50028433052751</v>
      </c>
      <c r="AF1951">
        <v>57.03807556210878</v>
      </c>
      <c r="AG1951">
        <v>56.712713272879739</v>
      </c>
      <c r="AH1951">
        <v>55.563120114855757</v>
      </c>
      <c r="AI1951">
        <v>59.463629201864563</v>
      </c>
      <c r="AJ1951">
        <v>0.47334198602844418</v>
      </c>
      <c r="AK1951">
        <v>0.47334155497647618</v>
      </c>
      <c r="AL1951">
        <v>0.47312477393260971</v>
      </c>
      <c r="AM1951">
        <v>0.4735556814567734</v>
      </c>
      <c r="AN1951">
        <v>0.95171272793535411</v>
      </c>
      <c r="AO1951">
        <v>0.951712727935354</v>
      </c>
      <c r="AP1951">
        <v>0.951712727935354</v>
      </c>
      <c r="AQ1951">
        <v>0.951712727935354</v>
      </c>
      <c r="AR1951">
        <v>12.097477147786689</v>
      </c>
      <c r="AS1951">
        <v>12.09747714778668</v>
      </c>
      <c r="AT1951">
        <v>12.09747714778668</v>
      </c>
      <c r="AU1951">
        <v>12.09747714778668</v>
      </c>
      <c r="AV1951" t="str">
        <f>VLOOKUP(Sheet1[[#This Row],[NPDES ID2]],Combined_Sheet__Major_Only___2[[NPDES ID2]:[ECHO BFR]],3,FALSE)</f>
        <v>MD</v>
      </c>
      <c r="AW1951" t="s">
        <v>87</v>
      </c>
      <c r="AX1951" t="str">
        <f>VLOOKUP(Sheet1[[#This Row],[NPDES ID2]],Combined_Sheet__Major_Only___2[[NPDES ID2]:[ECHO BFR]],27,FALSE)</f>
        <v>other</v>
      </c>
      <c r="AY1951" t="str">
        <f>VLOOKUP(Sheet1[[#This Row],[NPDES ID2]],Combined_Sheet__Major_Only___2[[NPDES ID2]:[ECHO BFR]],28,FALSE)</f>
        <v>-</v>
      </c>
      <c r="AZ1951" t="str">
        <f>VLOOKUP(Sheet1[[#This Row],[NPDES ID2]],Combined_Sheet__Major_Only___2[[NPDES ID2]:[ECHO BFR]],29,FALSE)</f>
        <v>thickening</v>
      </c>
      <c r="BA1951">
        <f>VLOOKUP(Sheet1[[#This Row],[NPDES ID2]],Combined_Sheet__Major_Only___2[[NPDES ID2]:[ECHO BFR]],17,FALSE)</f>
        <v>38.796976999999998</v>
      </c>
      <c r="BB1951">
        <f>VLOOKUP(Sheet1[[#This Row],[NPDES ID2]],Combined_Sheet__Major_Only___2[[NPDES ID2]:[ECHO BFR]],18,FALSE)</f>
        <v>-76.729667000000006</v>
      </c>
      <c r="BC1951" s="2" t="str">
        <f>IF(ISNUMBER(SEARCH("aerobic",$AW1951)),"aerobic","")</f>
        <v/>
      </c>
      <c r="BD1951" s="2" t="str">
        <f>IF(ISNUMBER(SEARCH("anaer",$AW1951)),"anaer","")</f>
        <v/>
      </c>
      <c r="BE1951" s="2" t="str">
        <f>IF(ISNUMBER(SEARCH("thickening",$AZ1951)),"thickening","")</f>
        <v>thickening</v>
      </c>
      <c r="BF1951" s="3" t="str">
        <f>IF(ISNUMBER(SEARCH("airDry",$AW1951)),"airDry","")</f>
        <v/>
      </c>
      <c r="BG1951" s="3" t="str">
        <f>IF(ISNUMBER(SEARCH("heatDry",$AY1951)),"heatDry","")</f>
        <v/>
      </c>
      <c r="BH1951" s="3" t="str">
        <f>IF(AND(ISNUMBER(SEARCH("aerobic",$AW1951)),ISNUMBER(SEARCH("anaer",$AW1951))),"Combined Aer and Anaer.","")</f>
        <v/>
      </c>
    </row>
    <row r="1952" spans="1:60" x14ac:dyDescent="0.25">
      <c r="A1952" s="5">
        <v>787</v>
      </c>
      <c r="B1952" t="s">
        <v>3855</v>
      </c>
      <c r="C1952">
        <v>1550.36</v>
      </c>
      <c r="D1952">
        <v>425.54657048389589</v>
      </c>
      <c r="E1952">
        <v>421.28311294639121</v>
      </c>
      <c r="F1952">
        <v>359.44642790740193</v>
      </c>
      <c r="G1952">
        <v>494.36212790435292</v>
      </c>
      <c r="H1952">
        <v>-109.8376280886678</v>
      </c>
      <c r="I1952">
        <v>-111.2491571604056</v>
      </c>
      <c r="J1952">
        <v>-130.61301427416211</v>
      </c>
      <c r="K1952">
        <v>-88.187728767062723</v>
      </c>
      <c r="L1952">
        <v>1075.2927925442079</v>
      </c>
      <c r="M1952">
        <v>1071.4223719215361</v>
      </c>
      <c r="N1952">
        <v>1057.8936949791209</v>
      </c>
      <c r="O1952">
        <v>1103.9665011712891</v>
      </c>
      <c r="P1952">
        <v>36.319154890787487</v>
      </c>
      <c r="Q1952">
        <v>36.666696021848523</v>
      </c>
      <c r="R1952">
        <v>29.679601456947271</v>
      </c>
      <c r="S1952">
        <v>42.467519204396808</v>
      </c>
      <c r="T1952">
        <v>49955.246467411962</v>
      </c>
      <c r="U1952">
        <v>49955.331376611583</v>
      </c>
      <c r="V1952">
        <v>49920.851631864993</v>
      </c>
      <c r="W1952">
        <v>49989.767012671757</v>
      </c>
      <c r="X1952">
        <v>3241.7741304210858</v>
      </c>
      <c r="Y1952">
        <v>3253.158441992337</v>
      </c>
      <c r="Z1952">
        <v>3155.3770649044568</v>
      </c>
      <c r="AA1952">
        <v>3295.3957753606228</v>
      </c>
      <c r="AB1952">
        <v>496.90983948848373</v>
      </c>
      <c r="AC1952">
        <v>490.99761674803301</v>
      </c>
      <c r="AD1952">
        <v>433.00695683653038</v>
      </c>
      <c r="AE1952">
        <v>574.04565393331916</v>
      </c>
      <c r="AF1952">
        <v>67.974635735788411</v>
      </c>
      <c r="AG1952">
        <v>67.730435733521261</v>
      </c>
      <c r="AH1952">
        <v>66.874486404832552</v>
      </c>
      <c r="AI1952">
        <v>69.786644602416828</v>
      </c>
      <c r="AJ1952">
        <v>0.60689561154558747</v>
      </c>
      <c r="AK1952">
        <v>0.60689555070286239</v>
      </c>
      <c r="AL1952">
        <v>0.60686213374533793</v>
      </c>
      <c r="AM1952">
        <v>0.60692853203433794</v>
      </c>
      <c r="AN1952">
        <v>0.95170932616645354</v>
      </c>
      <c r="AO1952">
        <v>0.95170932616645387</v>
      </c>
      <c r="AP1952">
        <v>0.95170932616645387</v>
      </c>
      <c r="AQ1952">
        <v>0.95170932616645387</v>
      </c>
      <c r="AR1952">
        <v>16.211771743940918</v>
      </c>
      <c r="AS1952">
        <v>16.211771743940918</v>
      </c>
      <c r="AT1952">
        <v>16.211771743940918</v>
      </c>
      <c r="AU1952">
        <v>16.211771743940918</v>
      </c>
      <c r="AV1952" t="str">
        <f>VLOOKUP(Sheet1[[#This Row],[NPDES ID2]],Combined_Sheet__Major_Only___2[[NPDES ID2]:[ECHO BFR]],3,FALSE)</f>
        <v>TN</v>
      </c>
      <c r="AW1952" t="s">
        <v>41</v>
      </c>
      <c r="AX1952" t="str">
        <f>VLOOKUP(Sheet1[[#This Row],[NPDES ID2]],Combined_Sheet__Major_Only___2[[NPDES ID2]:[ECHO BFR]],27,FALSE)</f>
        <v>-</v>
      </c>
      <c r="AY1952" t="str">
        <f>VLOOKUP(Sheet1[[#This Row],[NPDES ID2]],Combined_Sheet__Major_Only___2[[NPDES ID2]:[ECHO BFR]],28,FALSE)</f>
        <v>-</v>
      </c>
      <c r="AZ1952" t="str">
        <f>VLOOKUP(Sheet1[[#This Row],[NPDES ID2]],Combined_Sheet__Major_Only___2[[NPDES ID2]:[ECHO BFR]],29,FALSE)</f>
        <v>thickening</v>
      </c>
      <c r="BA1952">
        <f>VLOOKUP(Sheet1[[#This Row],[NPDES ID2]],Combined_Sheet__Major_Only___2[[NPDES ID2]:[ECHO BFR]],17,FALSE)</f>
        <v>35.926091</v>
      </c>
      <c r="BB1952">
        <f>VLOOKUP(Sheet1[[#This Row],[NPDES ID2]],Combined_Sheet__Major_Only___2[[NPDES ID2]:[ECHO BFR]],18,FALSE)</f>
        <v>-83.601215999999994</v>
      </c>
      <c r="BC1952" s="2" t="str">
        <f>IF(ISNUMBER(SEARCH("aerobic",$AW1952)),"aerobic","")</f>
        <v>aerobic</v>
      </c>
      <c r="BD1952" s="2" t="str">
        <f>IF(ISNUMBER(SEARCH("anaer",$AW1952)),"anaer","")</f>
        <v/>
      </c>
      <c r="BE1952" s="2" t="str">
        <f>IF(ISNUMBER(SEARCH("thickening",$AZ1952)),"thickening","")</f>
        <v>thickening</v>
      </c>
      <c r="BF1952" s="4" t="str">
        <f>IF(ISNUMBER(SEARCH("airDry",$AW1952)),"airDry","")</f>
        <v/>
      </c>
      <c r="BG1952" s="4" t="str">
        <f>IF(ISNUMBER(SEARCH("heatDry",$AY1952)),"heatDry","")</f>
        <v/>
      </c>
      <c r="BH1952" s="4" t="str">
        <f>IF(AND(ISNUMBER(SEARCH("aerobic",$AW1952)),ISNUMBER(SEARCH("anaer",$AW1952))),"Combined Aer and Anaer.","")</f>
        <v/>
      </c>
    </row>
    <row r="1953" spans="1:60" x14ac:dyDescent="0.25">
      <c r="A1953" s="5">
        <v>596</v>
      </c>
      <c r="B1953" t="s">
        <v>2946</v>
      </c>
      <c r="C1953">
        <v>4404</v>
      </c>
      <c r="D1953">
        <v>843.25034430011863</v>
      </c>
      <c r="E1953">
        <v>844.50062848540165</v>
      </c>
      <c r="F1953">
        <v>680.84268676105648</v>
      </c>
      <c r="G1953">
        <v>990.82374028262325</v>
      </c>
      <c r="H1953">
        <v>-137.61858345760089</v>
      </c>
      <c r="I1953">
        <v>-138.89373250654549</v>
      </c>
      <c r="J1953">
        <v>-158.21521734468311</v>
      </c>
      <c r="K1953">
        <v>-114.15611160357091</v>
      </c>
      <c r="L1953">
        <v>3305.8884056650691</v>
      </c>
      <c r="M1953">
        <v>3286.057364326125</v>
      </c>
      <c r="N1953">
        <v>3216.8179667000832</v>
      </c>
      <c r="O1953">
        <v>3452.716277235997</v>
      </c>
      <c r="P1953">
        <v>136.88897565592069</v>
      </c>
      <c r="Q1953">
        <v>136.24823148943781</v>
      </c>
      <c r="R1953">
        <v>114.8807426685876</v>
      </c>
      <c r="S1953">
        <v>153.9080058340827</v>
      </c>
      <c r="T1953">
        <v>49891.982665337899</v>
      </c>
      <c r="U1953">
        <v>49892.067470825023</v>
      </c>
      <c r="V1953">
        <v>49857.629841425347</v>
      </c>
      <c r="W1953">
        <v>49926.461045414893</v>
      </c>
      <c r="X1953">
        <v>3931.9354402125919</v>
      </c>
      <c r="Y1953">
        <v>3953.3697077067518</v>
      </c>
      <c r="Z1953">
        <v>3760.8419456826819</v>
      </c>
      <c r="AA1953">
        <v>4039.2131760926641</v>
      </c>
      <c r="AB1953">
        <v>753.76589457492094</v>
      </c>
      <c r="AC1953">
        <v>743.29352388456198</v>
      </c>
      <c r="AD1953">
        <v>632.18694334824011</v>
      </c>
      <c r="AE1953">
        <v>912.20848445827039</v>
      </c>
      <c r="AF1953">
        <v>56.000047786548024</v>
      </c>
      <c r="AG1953">
        <v>55.665503389111727</v>
      </c>
      <c r="AH1953">
        <v>54.490459486921552</v>
      </c>
      <c r="AI1953">
        <v>58.485424845575587</v>
      </c>
      <c r="AJ1953">
        <v>0.46069359287055162</v>
      </c>
      <c r="AK1953">
        <v>0.46069342128807028</v>
      </c>
      <c r="AL1953">
        <v>0.46060216439767349</v>
      </c>
      <c r="AM1953">
        <v>0.46078351414716961</v>
      </c>
      <c r="AN1953">
        <v>0.95165233902289448</v>
      </c>
      <c r="AO1953">
        <v>0.95165233902289403</v>
      </c>
      <c r="AP1953">
        <v>0.95165233902289403</v>
      </c>
      <c r="AQ1953">
        <v>0.95165233902289403</v>
      </c>
      <c r="AR1953">
        <v>11.71272100382925</v>
      </c>
      <c r="AS1953">
        <v>11.71272100382925</v>
      </c>
      <c r="AT1953">
        <v>11.71272100382925</v>
      </c>
      <c r="AU1953">
        <v>11.71272100382925</v>
      </c>
      <c r="AV1953" t="str">
        <f>VLOOKUP(Sheet1[[#This Row],[NPDES ID2]],Combined_Sheet__Major_Only___2[[NPDES ID2]:[ECHO BFR]],3,FALSE)</f>
        <v>WA</v>
      </c>
      <c r="AW1953" t="s">
        <v>54</v>
      </c>
      <c r="AX1953" t="str">
        <f>VLOOKUP(Sheet1[[#This Row],[NPDES ID2]],Combined_Sheet__Major_Only___2[[NPDES ID2]:[ECHO BFR]],27,FALSE)</f>
        <v>other</v>
      </c>
      <c r="AY1953" t="str">
        <f>VLOOKUP(Sheet1[[#This Row],[NPDES ID2]],Combined_Sheet__Major_Only___2[[NPDES ID2]:[ECHO BFR]],28,FALSE)</f>
        <v>-</v>
      </c>
      <c r="AZ1953" t="str">
        <f>VLOOKUP(Sheet1[[#This Row],[NPDES ID2]],Combined_Sheet__Major_Only___2[[NPDES ID2]:[ECHO BFR]],29,FALSE)</f>
        <v>thickening, preliminaryOps</v>
      </c>
      <c r="BA1953">
        <f>VLOOKUP(Sheet1[[#This Row],[NPDES ID2]],Combined_Sheet__Major_Only___2[[NPDES ID2]:[ECHO BFR]],17,FALSE)</f>
        <v>48.717830999999997</v>
      </c>
      <c r="BB1953">
        <f>VLOOKUP(Sheet1[[#This Row],[NPDES ID2]],Combined_Sheet__Major_Only___2[[NPDES ID2]:[ECHO BFR]],18,FALSE)</f>
        <v>-122.513963</v>
      </c>
      <c r="BC1953" s="2" t="str">
        <f>IF(ISNUMBER(SEARCH("aerobic",$AW1953)),"aerobic","")</f>
        <v/>
      </c>
      <c r="BD1953" s="2" t="str">
        <f>IF(ISNUMBER(SEARCH("anaer",$AW1953)),"anaer","")</f>
        <v/>
      </c>
      <c r="BE1953" s="2" t="str">
        <f>IF(ISNUMBER(SEARCH("thickening",$AZ1953)),"thickening","")</f>
        <v>thickening</v>
      </c>
      <c r="BF1953" s="3" t="str">
        <f>IF(ISNUMBER(SEARCH("airDry",$AW1953)),"airDry","")</f>
        <v/>
      </c>
      <c r="BG1953" s="3" t="str">
        <f>IF(ISNUMBER(SEARCH("heatDry",$AY1953)),"heatDry","")</f>
        <v/>
      </c>
      <c r="BH1953" s="3" t="str">
        <f>IF(AND(ISNUMBER(SEARCH("aerobic",$AW1953)),ISNUMBER(SEARCH("anaer",$AW1953))),"Combined Aer and Anaer.","")</f>
        <v/>
      </c>
    </row>
    <row r="1954" spans="1:60" x14ac:dyDescent="0.25">
      <c r="A1954" s="5">
        <v>1878</v>
      </c>
      <c r="B1954" t="s">
        <v>8867</v>
      </c>
      <c r="C1954">
        <v>5724.87</v>
      </c>
      <c r="D1954">
        <v>1136.773330059149</v>
      </c>
      <c r="E1954">
        <v>1136.971895595985</v>
      </c>
      <c r="F1954">
        <v>913.8915505939824</v>
      </c>
      <c r="G1954">
        <v>1336.0236660855569</v>
      </c>
      <c r="H1954">
        <v>-107.5577688013733</v>
      </c>
      <c r="I1954">
        <v>-109.0679043506031</v>
      </c>
      <c r="J1954">
        <v>-128.34263749534011</v>
      </c>
      <c r="K1954">
        <v>-85.622817216475951</v>
      </c>
      <c r="L1954">
        <v>4019.5488380764191</v>
      </c>
      <c r="M1954">
        <v>4005.617956103727</v>
      </c>
      <c r="N1954">
        <v>3957.0174297763351</v>
      </c>
      <c r="O1954">
        <v>4122.6481329118342</v>
      </c>
      <c r="P1954">
        <v>133.99073761936009</v>
      </c>
      <c r="Q1954">
        <v>135.40544073478219</v>
      </c>
      <c r="R1954">
        <v>109.3143355665802</v>
      </c>
      <c r="S1954">
        <v>157.20682583568009</v>
      </c>
      <c r="T1954">
        <v>49876.820034437224</v>
      </c>
      <c r="U1954">
        <v>49876.904815067239</v>
      </c>
      <c r="V1954">
        <v>49842.477279582912</v>
      </c>
      <c r="W1954">
        <v>49911.288308654577</v>
      </c>
      <c r="X1954">
        <v>3197.25032463651</v>
      </c>
      <c r="Y1954">
        <v>3208.1269552527701</v>
      </c>
      <c r="Z1954">
        <v>3115.1689336746822</v>
      </c>
      <c r="AA1954">
        <v>3248.1185598457728</v>
      </c>
      <c r="AB1954">
        <v>484.62317172979238</v>
      </c>
      <c r="AC1954">
        <v>478.9785896694259</v>
      </c>
      <c r="AD1954">
        <v>422.92073745213793</v>
      </c>
      <c r="AE1954">
        <v>558.69918688700488</v>
      </c>
      <c r="AF1954">
        <v>68.82309281854431</v>
      </c>
      <c r="AG1954">
        <v>68.586285129922217</v>
      </c>
      <c r="AH1954">
        <v>67.751450391982345</v>
      </c>
      <c r="AI1954">
        <v>70.586172044376852</v>
      </c>
      <c r="AJ1954">
        <v>0.61727594568109467</v>
      </c>
      <c r="AK1954">
        <v>0.61727571425962302</v>
      </c>
      <c r="AL1954">
        <v>0.6171526659201767</v>
      </c>
      <c r="AM1954">
        <v>0.61739719335352961</v>
      </c>
      <c r="AN1954">
        <v>0.95163866075149028</v>
      </c>
      <c r="AO1954">
        <v>0.95163866075149073</v>
      </c>
      <c r="AP1954">
        <v>0.95163866075149073</v>
      </c>
      <c r="AQ1954">
        <v>0.95163866075149073</v>
      </c>
      <c r="AR1954">
        <v>16.527993713842939</v>
      </c>
      <c r="AS1954">
        <v>16.527993713842939</v>
      </c>
      <c r="AT1954">
        <v>16.527993713842939</v>
      </c>
      <c r="AU1954">
        <v>16.527993713842939</v>
      </c>
      <c r="AV1954" t="str">
        <f>VLOOKUP(Sheet1[[#This Row],[NPDES ID2]],Combined_Sheet__Major_Only___2[[NPDES ID2]:[ECHO BFR]],3,FALSE)</f>
        <v>NY</v>
      </c>
      <c r="AW1954" t="s">
        <v>12185</v>
      </c>
      <c r="AX1954" t="str">
        <f>VLOOKUP(Sheet1[[#This Row],[NPDES ID2]],Combined_Sheet__Major_Only___2[[NPDES ID2]:[ECHO BFR]],27,FALSE)</f>
        <v>methaneBioCaptureRecover</v>
      </c>
      <c r="AY1954" t="str">
        <f>VLOOKUP(Sheet1[[#This Row],[NPDES ID2]],Combined_Sheet__Major_Only___2[[NPDES ID2]:[ECHO BFR]],28,FALSE)</f>
        <v>-</v>
      </c>
      <c r="AZ1954" t="str">
        <f>VLOOKUP(Sheet1[[#This Row],[NPDES ID2]],Combined_Sheet__Major_Only___2[[NPDES ID2]:[ECHO BFR]],29,FALSE)</f>
        <v>thickening</v>
      </c>
      <c r="BA1954">
        <f>VLOOKUP(Sheet1[[#This Row],[NPDES ID2]],Combined_Sheet__Major_Only___2[[NPDES ID2]:[ECHO BFR]],17,FALSE)</f>
        <v>40.652306000000003</v>
      </c>
      <c r="BB1954">
        <f>VLOOKUP(Sheet1[[#This Row],[NPDES ID2]],Combined_Sheet__Major_Only___2[[NPDES ID2]:[ECHO BFR]],18,FALSE)</f>
        <v>-73.506472000000002</v>
      </c>
      <c r="BC1954" s="2" t="str">
        <f>IF(ISNUMBER(SEARCH("aerobic",$AW1954)),"aerobic","")</f>
        <v/>
      </c>
      <c r="BD1954" s="2" t="str">
        <f>IF(ISNUMBER(SEARCH("anaer",$AW1954)),"anaer","")</f>
        <v>anaer</v>
      </c>
      <c r="BE1954" s="2" t="str">
        <f>IF(ISNUMBER(SEARCH("thickening",$AZ1954)),"thickening","")</f>
        <v>thickening</v>
      </c>
      <c r="BF1954" s="3" t="str">
        <f>IF(ISNUMBER(SEARCH("airDry",$AW1954)),"airDry","")</f>
        <v/>
      </c>
      <c r="BG1954" s="3" t="str">
        <f>IF(ISNUMBER(SEARCH("heatDry",$AY1954)),"heatDry","")</f>
        <v/>
      </c>
      <c r="BH1954" s="3" t="str">
        <f>IF(AND(ISNUMBER(SEARCH("aerobic",$AW1954)),ISNUMBER(SEARCH("anaer",$AW1954))),"Combined Aer and Anaer.","")</f>
        <v/>
      </c>
    </row>
    <row r="1955" spans="1:60" x14ac:dyDescent="0.25">
      <c r="A1955" s="5">
        <v>2027</v>
      </c>
      <c r="B1955" t="s">
        <v>9538</v>
      </c>
      <c r="C1955">
        <v>1422.23</v>
      </c>
      <c r="D1955">
        <v>374.12138071208028</v>
      </c>
      <c r="E1955">
        <v>372.19803064499717</v>
      </c>
      <c r="F1955">
        <v>315.32550435662762</v>
      </c>
      <c r="G1955">
        <v>439.41972910751241</v>
      </c>
      <c r="H1955">
        <v>-138.34126188753891</v>
      </c>
      <c r="I1955">
        <v>-139.75518525022099</v>
      </c>
      <c r="J1955">
        <v>-158.50929589983099</v>
      </c>
      <c r="K1955">
        <v>-115.3234597659693</v>
      </c>
      <c r="L1955">
        <v>1074.2833000846831</v>
      </c>
      <c r="M1955">
        <v>1067.8754808546601</v>
      </c>
      <c r="N1955">
        <v>1045.4750155961181</v>
      </c>
      <c r="O1955">
        <v>1121.7580553629821</v>
      </c>
      <c r="P1955">
        <v>44.385091244966823</v>
      </c>
      <c r="Q1955">
        <v>44.190896921772769</v>
      </c>
      <c r="R1955">
        <v>37.235686717188393</v>
      </c>
      <c r="S1955">
        <v>49.923302876259562</v>
      </c>
      <c r="T1955">
        <v>49859.710794876803</v>
      </c>
      <c r="U1955">
        <v>49859.795547458518</v>
      </c>
      <c r="V1955">
        <v>49825.379401766389</v>
      </c>
      <c r="W1955">
        <v>49894.167665824207</v>
      </c>
      <c r="X1955">
        <v>3920.450343435029</v>
      </c>
      <c r="Y1955">
        <v>3941.7069488977409</v>
      </c>
      <c r="Z1955">
        <v>3750.672481524959</v>
      </c>
      <c r="AA1955">
        <v>4026.9104655513429</v>
      </c>
      <c r="AB1955">
        <v>749.06674550816979</v>
      </c>
      <c r="AC1955">
        <v>738.66524915730815</v>
      </c>
      <c r="AD1955">
        <v>628.68729636829823</v>
      </c>
      <c r="AE1955">
        <v>905.99230543034298</v>
      </c>
      <c r="AF1955">
        <v>56.119098166832281</v>
      </c>
      <c r="AG1955">
        <v>55.784808976360033</v>
      </c>
      <c r="AH1955">
        <v>54.613940613682047</v>
      </c>
      <c r="AI1955">
        <v>58.598530336921783</v>
      </c>
      <c r="AJ1955">
        <v>0.46214388405877849</v>
      </c>
      <c r="AK1955">
        <v>0.46214383025825528</v>
      </c>
      <c r="AL1955">
        <v>0.46211434006561508</v>
      </c>
      <c r="AM1955">
        <v>0.46217293652042962</v>
      </c>
      <c r="AN1955">
        <v>0.95162321713969289</v>
      </c>
      <c r="AO1955">
        <v>0.95162321713969289</v>
      </c>
      <c r="AP1955">
        <v>0.95162321713969289</v>
      </c>
      <c r="AQ1955">
        <v>0.95162321713969289</v>
      </c>
      <c r="AR1955">
        <v>11.7594463234188</v>
      </c>
      <c r="AS1955">
        <v>11.7594463234188</v>
      </c>
      <c r="AT1955">
        <v>11.7594463234188</v>
      </c>
      <c r="AU1955">
        <v>11.7594463234188</v>
      </c>
      <c r="AV1955" t="str">
        <f>VLOOKUP(Sheet1[[#This Row],[NPDES ID2]],Combined_Sheet__Major_Only___2[[NPDES ID2]:[ECHO BFR]],3,FALSE)</f>
        <v>NY</v>
      </c>
      <c r="AW1955" t="s">
        <v>54</v>
      </c>
      <c r="AX1955" t="str">
        <f>VLOOKUP(Sheet1[[#This Row],[NPDES ID2]],Combined_Sheet__Major_Only___2[[NPDES ID2]:[ECHO BFR]],27,FALSE)</f>
        <v>other</v>
      </c>
      <c r="AY1955" t="str">
        <f>VLOOKUP(Sheet1[[#This Row],[NPDES ID2]],Combined_Sheet__Major_Only___2[[NPDES ID2]:[ECHO BFR]],28,FALSE)</f>
        <v>-</v>
      </c>
      <c r="AZ1955" t="str">
        <f>VLOOKUP(Sheet1[[#This Row],[NPDES ID2]],Combined_Sheet__Major_Only___2[[NPDES ID2]:[ECHO BFR]],29,FALSE)</f>
        <v>preliminaryOps, thickening</v>
      </c>
      <c r="BA1955">
        <f>VLOOKUP(Sheet1[[#This Row],[NPDES ID2]],Combined_Sheet__Major_Only___2[[NPDES ID2]:[ECHO BFR]],17,FALSE)</f>
        <v>43.304943999999999</v>
      </c>
      <c r="BB1955">
        <f>VLOOKUP(Sheet1[[#This Row],[NPDES ID2]],Combined_Sheet__Major_Only___2[[NPDES ID2]:[ECHO BFR]],18,FALSE)</f>
        <v>-73.623694</v>
      </c>
      <c r="BC1955" s="2" t="str">
        <f>IF(ISNUMBER(SEARCH("aerobic",$AW1955)),"aerobic","")</f>
        <v/>
      </c>
      <c r="BD1955" s="2" t="str">
        <f>IF(ISNUMBER(SEARCH("anaer",$AW1955)),"anaer","")</f>
        <v/>
      </c>
      <c r="BE1955" s="2" t="str">
        <f>IF(ISNUMBER(SEARCH("thickening",$AZ1955)),"thickening","")</f>
        <v>thickening</v>
      </c>
      <c r="BF1955" s="4" t="str">
        <f>IF(ISNUMBER(SEARCH("airDry",$AW1955)),"airDry","")</f>
        <v/>
      </c>
      <c r="BG1955" s="4" t="str">
        <f>IF(ISNUMBER(SEARCH("heatDry",$AY1955)),"heatDry","")</f>
        <v/>
      </c>
      <c r="BH1955" s="4" t="str">
        <f>IF(AND(ISNUMBER(SEARCH("aerobic",$AW1955)),ISNUMBER(SEARCH("anaer",$AW1955))),"Combined Aer and Anaer.","")</f>
        <v/>
      </c>
    </row>
    <row r="1956" spans="1:60" x14ac:dyDescent="0.25">
      <c r="A1956" s="5">
        <v>1596</v>
      </c>
      <c r="B1956" t="s">
        <v>7503</v>
      </c>
      <c r="C1956">
        <v>80.61</v>
      </c>
      <c r="D1956">
        <v>1145.868352378503</v>
      </c>
      <c r="E1956">
        <v>1123.9625746163131</v>
      </c>
      <c r="F1956">
        <v>794.02931530868614</v>
      </c>
      <c r="G1956">
        <v>1492.1568495772431</v>
      </c>
      <c r="H1956">
        <v>-138.9994684456467</v>
      </c>
      <c r="I1956">
        <v>-140.21393605141799</v>
      </c>
      <c r="J1956">
        <v>-158.77175333124981</v>
      </c>
      <c r="K1956">
        <v>-116.1719411515251</v>
      </c>
      <c r="L1956">
        <v>60.610488885540533</v>
      </c>
      <c r="M1956">
        <v>60.247707039282623</v>
      </c>
      <c r="N1956">
        <v>58.978784718271953</v>
      </c>
      <c r="O1956">
        <v>63.299102772203973</v>
      </c>
      <c r="P1956">
        <v>2.5086275294049138</v>
      </c>
      <c r="Q1956">
        <v>2.4969977509593608</v>
      </c>
      <c r="R1956">
        <v>2.104949777464717</v>
      </c>
      <c r="S1956">
        <v>2.820981350164502</v>
      </c>
      <c r="T1956">
        <v>49796.850279404047</v>
      </c>
      <c r="U1956">
        <v>49796.93492893441</v>
      </c>
      <c r="V1956">
        <v>49762.560630117288</v>
      </c>
      <c r="W1956">
        <v>49831.26525395827</v>
      </c>
      <c r="X1956">
        <v>3921.9220571659798</v>
      </c>
      <c r="Y1956">
        <v>3943.2528863777529</v>
      </c>
      <c r="Z1956">
        <v>3751.4656745408088</v>
      </c>
      <c r="AA1956">
        <v>4028.8399763947141</v>
      </c>
      <c r="AB1956">
        <v>751.04120406068546</v>
      </c>
      <c r="AC1956">
        <v>740.62819617231321</v>
      </c>
      <c r="AD1956">
        <v>630.08779226348372</v>
      </c>
      <c r="AE1956">
        <v>908.95983229893113</v>
      </c>
      <c r="AF1956">
        <v>56.023784361187083</v>
      </c>
      <c r="AG1956">
        <v>55.688481360562072</v>
      </c>
      <c r="AH1956">
        <v>54.51554529521929</v>
      </c>
      <c r="AI1956">
        <v>58.508904028357328</v>
      </c>
      <c r="AJ1956">
        <v>0.46098269164229388</v>
      </c>
      <c r="AK1956">
        <v>0.46098268863904301</v>
      </c>
      <c r="AL1956">
        <v>0.46098101953778092</v>
      </c>
      <c r="AM1956">
        <v>0.46098433581342552</v>
      </c>
      <c r="AN1956">
        <v>0.95156639146310329</v>
      </c>
      <c r="AO1956">
        <v>0.95156639146310329</v>
      </c>
      <c r="AP1956">
        <v>0.95156639146310329</v>
      </c>
      <c r="AQ1956">
        <v>0.95156639146310329</v>
      </c>
      <c r="AR1956">
        <v>11.72468164598566</v>
      </c>
      <c r="AS1956">
        <v>11.724681645985671</v>
      </c>
      <c r="AT1956">
        <v>11.724681645985671</v>
      </c>
      <c r="AU1956">
        <v>11.724681645985671</v>
      </c>
      <c r="AV1956" t="str">
        <f>VLOOKUP(Sheet1[[#This Row],[NPDES ID2]],Combined_Sheet__Major_Only___2[[NPDES ID2]:[ECHO BFR]],3,FALSE)</f>
        <v>SC</v>
      </c>
      <c r="AW1956" t="s">
        <v>54</v>
      </c>
      <c r="AX1956" t="str">
        <f>VLOOKUP(Sheet1[[#This Row],[NPDES ID2]],Combined_Sheet__Major_Only___2[[NPDES ID2]:[ECHO BFR]],27,FALSE)</f>
        <v>-</v>
      </c>
      <c r="AY1956" t="str">
        <f>VLOOKUP(Sheet1[[#This Row],[NPDES ID2]],Combined_Sheet__Major_Only___2[[NPDES ID2]:[ECHO BFR]],28,FALSE)</f>
        <v>-</v>
      </c>
      <c r="AZ1956" t="str">
        <f>VLOOKUP(Sheet1[[#This Row],[NPDES ID2]],Combined_Sheet__Major_Only___2[[NPDES ID2]:[ECHO BFR]],29,FALSE)</f>
        <v>thickening</v>
      </c>
      <c r="BA1956">
        <f>VLOOKUP(Sheet1[[#This Row],[NPDES ID2]],Combined_Sheet__Major_Only___2[[NPDES ID2]:[ECHO BFR]],17,FALSE)</f>
        <v>34.193333000000003</v>
      </c>
      <c r="BB1956">
        <f>VLOOKUP(Sheet1[[#This Row],[NPDES ID2]],Combined_Sheet__Major_Only___2[[NPDES ID2]:[ECHO BFR]],18,FALSE)</f>
        <v>-82.158332999999999</v>
      </c>
      <c r="BC1956" s="2" t="str">
        <f>IF(ISNUMBER(SEARCH("aerobic",$AW1956)),"aerobic","")</f>
        <v/>
      </c>
      <c r="BD1956" s="2" t="str">
        <f>IF(ISNUMBER(SEARCH("anaer",$AW1956)),"anaer","")</f>
        <v/>
      </c>
      <c r="BE1956" s="2" t="str">
        <f>IF(ISNUMBER(SEARCH("thickening",$AZ1956)),"thickening","")</f>
        <v>thickening</v>
      </c>
      <c r="BF1956" s="3" t="str">
        <f>IF(ISNUMBER(SEARCH("airDry",$AW1956)),"airDry","")</f>
        <v/>
      </c>
      <c r="BG1956" s="3" t="str">
        <f>IF(ISNUMBER(SEARCH("heatDry",$AY1956)),"heatDry","")</f>
        <v/>
      </c>
      <c r="BH1956" s="3" t="str">
        <f>IF(AND(ISNUMBER(SEARCH("aerobic",$AW1956)),ISNUMBER(SEARCH("anaer",$AW1956))),"Combined Aer and Anaer.","")</f>
        <v/>
      </c>
    </row>
    <row r="1957" spans="1:60" x14ac:dyDescent="0.25">
      <c r="A1957" s="5">
        <v>1373</v>
      </c>
      <c r="B1957" t="s">
        <v>6518</v>
      </c>
      <c r="C1957">
        <v>152.1</v>
      </c>
      <c r="D1957">
        <v>710.30709418578999</v>
      </c>
      <c r="E1957">
        <v>706.7282753311672</v>
      </c>
      <c r="F1957">
        <v>509.23111482646641</v>
      </c>
      <c r="G1957">
        <v>912.84981816731045</v>
      </c>
      <c r="H1957">
        <v>-109.20349821490539</v>
      </c>
      <c r="I1957">
        <v>-110.5763257884458</v>
      </c>
      <c r="J1957">
        <v>-130.02575189475061</v>
      </c>
      <c r="K1957">
        <v>-87.719805644117429</v>
      </c>
      <c r="L1957">
        <v>106.32076758031729</v>
      </c>
      <c r="M1957">
        <v>105.94745806822441</v>
      </c>
      <c r="N1957">
        <v>104.6417595381167</v>
      </c>
      <c r="O1957">
        <v>109.0873495018227</v>
      </c>
      <c r="P1957">
        <v>3.5616754594387592</v>
      </c>
      <c r="Q1957">
        <v>3.5976872742633712</v>
      </c>
      <c r="R1957">
        <v>2.907441685028195</v>
      </c>
      <c r="S1957">
        <v>4.1729736694521478</v>
      </c>
      <c r="T1957">
        <v>49747.730700655753</v>
      </c>
      <c r="U1957">
        <v>49747.815269661172</v>
      </c>
      <c r="V1957">
        <v>49713.473670239793</v>
      </c>
      <c r="W1957">
        <v>49782.112937120437</v>
      </c>
      <c r="X1957">
        <v>3203.14258543801</v>
      </c>
      <c r="Y1957">
        <v>3214.1590767022772</v>
      </c>
      <c r="Z1957">
        <v>3119.7627262468968</v>
      </c>
      <c r="AA1957">
        <v>3254.8468451490921</v>
      </c>
      <c r="AB1957">
        <v>487.40035479826128</v>
      </c>
      <c r="AC1957">
        <v>481.66262848091242</v>
      </c>
      <c r="AD1957">
        <v>425.16625101244051</v>
      </c>
      <c r="AE1957">
        <v>562.23150498818279</v>
      </c>
      <c r="AF1957">
        <v>68.504253944452529</v>
      </c>
      <c r="AG1957">
        <v>68.263770053605583</v>
      </c>
      <c r="AH1957">
        <v>67.422415033487212</v>
      </c>
      <c r="AI1957">
        <v>70.286750675264159</v>
      </c>
      <c r="AJ1957">
        <v>0.61337480478150208</v>
      </c>
      <c r="AK1957">
        <v>0.61337479890126512</v>
      </c>
      <c r="AL1957">
        <v>0.61337153215934481</v>
      </c>
      <c r="AM1957">
        <v>0.61337802273911979</v>
      </c>
      <c r="AN1957">
        <v>0.95152189454151936</v>
      </c>
      <c r="AO1957">
        <v>0.95152189454151959</v>
      </c>
      <c r="AP1957">
        <v>0.95152189454151959</v>
      </c>
      <c r="AQ1957">
        <v>0.95152189454151959</v>
      </c>
      <c r="AR1957">
        <v>16.412099642088151</v>
      </c>
      <c r="AS1957">
        <v>16.412099642088162</v>
      </c>
      <c r="AT1957">
        <v>16.412099642088162</v>
      </c>
      <c r="AU1957">
        <v>16.412099642088162</v>
      </c>
      <c r="AV1957" t="str">
        <f>VLOOKUP(Sheet1[[#This Row],[NPDES ID2]],Combined_Sheet__Major_Only___2[[NPDES ID2]:[ECHO BFR]],3,FALSE)</f>
        <v>NY</v>
      </c>
      <c r="AW1957" t="s">
        <v>41</v>
      </c>
      <c r="AX1957" t="str">
        <f>VLOOKUP(Sheet1[[#This Row],[NPDES ID2]],Combined_Sheet__Major_Only___2[[NPDES ID2]:[ECHO BFR]],27,FALSE)</f>
        <v>other</v>
      </c>
      <c r="AY1957" t="str">
        <f>VLOOKUP(Sheet1[[#This Row],[NPDES ID2]],Combined_Sheet__Major_Only___2[[NPDES ID2]:[ECHO BFR]],28,FALSE)</f>
        <v>-</v>
      </c>
      <c r="AZ1957" t="str">
        <f>VLOOKUP(Sheet1[[#This Row],[NPDES ID2]],Combined_Sheet__Major_Only___2[[NPDES ID2]:[ECHO BFR]],29,FALSE)</f>
        <v>thickening</v>
      </c>
      <c r="BA1957">
        <f>VLOOKUP(Sheet1[[#This Row],[NPDES ID2]],Combined_Sheet__Major_Only___2[[NPDES ID2]:[ECHO BFR]],17,FALSE)</f>
        <v>42.762549999999997</v>
      </c>
      <c r="BB1957">
        <f>VLOOKUP(Sheet1[[#This Row],[NPDES ID2]],Combined_Sheet__Major_Only___2[[NPDES ID2]:[ECHO BFR]],18,FALSE)</f>
        <v>-78.632940000000005</v>
      </c>
      <c r="BC1957" s="2" t="str">
        <f>IF(ISNUMBER(SEARCH("aerobic",$AW1957)),"aerobic","")</f>
        <v>aerobic</v>
      </c>
      <c r="BD1957" s="2" t="str">
        <f>IF(ISNUMBER(SEARCH("anaer",$AW1957)),"anaer","")</f>
        <v/>
      </c>
      <c r="BE1957" s="2" t="str">
        <f>IF(ISNUMBER(SEARCH("thickening",$AZ1957)),"thickening","")</f>
        <v>thickening</v>
      </c>
      <c r="BF1957" s="4" t="str">
        <f>IF(ISNUMBER(SEARCH("airDry",$AW1957)),"airDry","")</f>
        <v/>
      </c>
      <c r="BG1957" s="4" t="str">
        <f>IF(ISNUMBER(SEARCH("heatDry",$AY1957)),"heatDry","")</f>
        <v/>
      </c>
      <c r="BH1957" s="4" t="str">
        <f>IF(AND(ISNUMBER(SEARCH("aerobic",$AW1957)),ISNUMBER(SEARCH("anaer",$AW1957))),"Combined Aer and Anaer.","")</f>
        <v/>
      </c>
    </row>
    <row r="1958" spans="1:60" x14ac:dyDescent="0.25">
      <c r="A1958" s="5">
        <v>1918</v>
      </c>
      <c r="B1958" t="s">
        <v>9052</v>
      </c>
      <c r="C1958">
        <v>3230</v>
      </c>
      <c r="D1958">
        <v>698.30898603296157</v>
      </c>
      <c r="E1958">
        <v>696.04809594978599</v>
      </c>
      <c r="F1958">
        <v>564.91726377702594</v>
      </c>
      <c r="G1958">
        <v>813.60363113560629</v>
      </c>
      <c r="H1958">
        <v>-108.5674665838672</v>
      </c>
      <c r="I1958">
        <v>-110.09552536548649</v>
      </c>
      <c r="J1958">
        <v>-129.36746157606649</v>
      </c>
      <c r="K1958">
        <v>-86.818981236470108</v>
      </c>
      <c r="L1958">
        <v>2258.0060185128968</v>
      </c>
      <c r="M1958">
        <v>2250.075016547185</v>
      </c>
      <c r="N1958">
        <v>2222.3742746438502</v>
      </c>
      <c r="O1958">
        <v>2316.7379549270809</v>
      </c>
      <c r="P1958">
        <v>75.625865640569288</v>
      </c>
      <c r="Q1958">
        <v>76.389749552676733</v>
      </c>
      <c r="R1958">
        <v>61.734509755742224</v>
      </c>
      <c r="S1958">
        <v>88.618368931609311</v>
      </c>
      <c r="T1958">
        <v>49657.344424216542</v>
      </c>
      <c r="U1958">
        <v>49657.428845045812</v>
      </c>
      <c r="V1958">
        <v>49623.147416674306</v>
      </c>
      <c r="W1958">
        <v>49691.666418429828</v>
      </c>
      <c r="X1958">
        <v>3197.0740343151142</v>
      </c>
      <c r="Y1958">
        <v>3208.0851505974938</v>
      </c>
      <c r="Z1958">
        <v>3113.8848708822361</v>
      </c>
      <c r="AA1958">
        <v>3248.6567138307619</v>
      </c>
      <c r="AB1958">
        <v>486.49701920211811</v>
      </c>
      <c r="AC1958">
        <v>480.78359724390788</v>
      </c>
      <c r="AD1958">
        <v>424.3484271237532</v>
      </c>
      <c r="AE1958">
        <v>561.24468373759362</v>
      </c>
      <c r="AF1958">
        <v>68.517781812247307</v>
      </c>
      <c r="AG1958">
        <v>68.278089868494931</v>
      </c>
      <c r="AH1958">
        <v>67.436009715036519</v>
      </c>
      <c r="AI1958">
        <v>70.298726193214975</v>
      </c>
      <c r="AJ1958">
        <v>0.61354036358899344</v>
      </c>
      <c r="AK1958">
        <v>0.61354023571972749</v>
      </c>
      <c r="AL1958">
        <v>0.61347092243011048</v>
      </c>
      <c r="AM1958">
        <v>0.6136086533077808</v>
      </c>
      <c r="AN1958">
        <v>0.95143980053283128</v>
      </c>
      <c r="AO1958">
        <v>0.95143980053283161</v>
      </c>
      <c r="AP1958">
        <v>0.95143980053283161</v>
      </c>
      <c r="AQ1958">
        <v>0.95143980053283161</v>
      </c>
      <c r="AR1958">
        <v>16.41493022419068</v>
      </c>
      <c r="AS1958">
        <v>16.41493022419068</v>
      </c>
      <c r="AT1958">
        <v>16.41493022419068</v>
      </c>
      <c r="AU1958">
        <v>16.41493022419068</v>
      </c>
      <c r="AV1958" t="str">
        <f>VLOOKUP(Sheet1[[#This Row],[NPDES ID2]],Combined_Sheet__Major_Only___2[[NPDES ID2]:[ECHO BFR]],3,FALSE)</f>
        <v>AL</v>
      </c>
      <c r="AW1958" t="s">
        <v>12185</v>
      </c>
      <c r="AX1958" t="str">
        <f>VLOOKUP(Sheet1[[#This Row],[NPDES ID2]],Combined_Sheet__Major_Only___2[[NPDES ID2]:[ECHO BFR]],27,FALSE)</f>
        <v>methaneBioCaptureRecover, other</v>
      </c>
      <c r="AY1958" t="str">
        <f>VLOOKUP(Sheet1[[#This Row],[NPDES ID2]],Combined_Sheet__Major_Only___2[[NPDES ID2]:[ECHO BFR]],28,FALSE)</f>
        <v>-</v>
      </c>
      <c r="AZ1958" t="str">
        <f>VLOOKUP(Sheet1[[#This Row],[NPDES ID2]],Combined_Sheet__Major_Only___2[[NPDES ID2]:[ECHO BFR]],29,FALSE)</f>
        <v>thickening</v>
      </c>
      <c r="BA1958">
        <f>VLOOKUP(Sheet1[[#This Row],[NPDES ID2]],Combined_Sheet__Major_Only___2[[NPDES ID2]:[ECHO BFR]],17,FALSE)</f>
        <v>34.621070000000003</v>
      </c>
      <c r="BB1958">
        <f>VLOOKUP(Sheet1[[#This Row],[NPDES ID2]],Combined_Sheet__Major_Only___2[[NPDES ID2]:[ECHO BFR]],18,FALSE)</f>
        <v>-86.996489999999994</v>
      </c>
      <c r="BC1958" s="2" t="str">
        <f>IF(ISNUMBER(SEARCH("aerobic",$AW1958)),"aerobic","")</f>
        <v/>
      </c>
      <c r="BD1958" s="2" t="str">
        <f>IF(ISNUMBER(SEARCH("anaer",$AW1958)),"anaer","")</f>
        <v>anaer</v>
      </c>
      <c r="BE1958" s="2" t="str">
        <f>IF(ISNUMBER(SEARCH("thickening",$AZ1958)),"thickening","")</f>
        <v>thickening</v>
      </c>
      <c r="BF1958" s="3" t="str">
        <f>IF(ISNUMBER(SEARCH("airDry",$AW1958)),"airDry","")</f>
        <v/>
      </c>
      <c r="BG1958" s="3" t="str">
        <f>IF(ISNUMBER(SEARCH("heatDry",$AY1958)),"heatDry","")</f>
        <v/>
      </c>
      <c r="BH1958" s="3" t="str">
        <f>IF(AND(ISNUMBER(SEARCH("aerobic",$AW1958)),ISNUMBER(SEARCH("anaer",$AW1958))),"Combined Aer and Anaer.","")</f>
        <v/>
      </c>
    </row>
    <row r="1959" spans="1:60" x14ac:dyDescent="0.25">
      <c r="A1959" s="5">
        <v>1662</v>
      </c>
      <c r="B1959" t="s">
        <v>7804</v>
      </c>
      <c r="C1959">
        <v>59</v>
      </c>
      <c r="D1959">
        <v>1662.3893949651131</v>
      </c>
      <c r="E1959">
        <v>1644.8986135327309</v>
      </c>
      <c r="F1959">
        <v>1136.2830203153919</v>
      </c>
      <c r="G1959">
        <v>2173.640123431845</v>
      </c>
      <c r="H1959">
        <v>-110.5181712684585</v>
      </c>
      <c r="I1959">
        <v>-111.9446651982787</v>
      </c>
      <c r="J1959">
        <v>-131.29072792656041</v>
      </c>
      <c r="K1959">
        <v>-88.983326476723434</v>
      </c>
      <c r="L1959">
        <v>40.794403055577767</v>
      </c>
      <c r="M1959">
        <v>40.646190658752687</v>
      </c>
      <c r="N1959">
        <v>40.127776363489687</v>
      </c>
      <c r="O1959">
        <v>41.892824494751359</v>
      </c>
      <c r="P1959">
        <v>1.382491290067871</v>
      </c>
      <c r="Q1959">
        <v>1.395439288412667</v>
      </c>
      <c r="R1959">
        <v>1.1302231903347391</v>
      </c>
      <c r="S1959">
        <v>1.615118603362883</v>
      </c>
      <c r="T1959">
        <v>49647.723343971287</v>
      </c>
      <c r="U1959">
        <v>49647.807749028099</v>
      </c>
      <c r="V1959">
        <v>49613.532725506127</v>
      </c>
      <c r="W1959">
        <v>49682.038925756096</v>
      </c>
      <c r="X1959">
        <v>3231.8280114262202</v>
      </c>
      <c r="Y1959">
        <v>3243.2588142229988</v>
      </c>
      <c r="Z1959">
        <v>3144.8878180251959</v>
      </c>
      <c r="AA1959">
        <v>3285.8069154674949</v>
      </c>
      <c r="AB1959">
        <v>496.80483110757842</v>
      </c>
      <c r="AC1959">
        <v>490.85958948402453</v>
      </c>
      <c r="AD1959">
        <v>432.75628692272011</v>
      </c>
      <c r="AE1959">
        <v>574.22102704905342</v>
      </c>
      <c r="AF1959">
        <v>67.760353271020549</v>
      </c>
      <c r="AG1959">
        <v>67.514187196035095</v>
      </c>
      <c r="AH1959">
        <v>66.653062371692911</v>
      </c>
      <c r="AI1959">
        <v>69.584831377330929</v>
      </c>
      <c r="AJ1959">
        <v>0.60427438103064168</v>
      </c>
      <c r="AK1959">
        <v>0.60427437874976242</v>
      </c>
      <c r="AL1959">
        <v>0.60427311067111822</v>
      </c>
      <c r="AM1959">
        <v>0.60427563016595165</v>
      </c>
      <c r="AN1959">
        <v>0.95143104573910464</v>
      </c>
      <c r="AO1959">
        <v>0.95143104573910497</v>
      </c>
      <c r="AP1959">
        <v>0.95143104573910497</v>
      </c>
      <c r="AQ1959">
        <v>0.95143104573910497</v>
      </c>
      <c r="AR1959">
        <v>16.132245544262169</v>
      </c>
      <c r="AS1959">
        <v>16.132245544262179</v>
      </c>
      <c r="AT1959">
        <v>16.132245544262179</v>
      </c>
      <c r="AU1959">
        <v>16.132245544262179</v>
      </c>
      <c r="AV1959" t="str">
        <f>VLOOKUP(Sheet1[[#This Row],[NPDES ID2]],Combined_Sheet__Major_Only___2[[NPDES ID2]:[ECHO BFR]],3,FALSE)</f>
        <v>NE</v>
      </c>
      <c r="AW1959" t="s">
        <v>41</v>
      </c>
      <c r="AX1959" t="str">
        <f>VLOOKUP(Sheet1[[#This Row],[NPDES ID2]],Combined_Sheet__Major_Only___2[[NPDES ID2]:[ECHO BFR]],27,FALSE)</f>
        <v>-</v>
      </c>
      <c r="AY1959" t="str">
        <f>VLOOKUP(Sheet1[[#This Row],[NPDES ID2]],Combined_Sheet__Major_Only___2[[NPDES ID2]:[ECHO BFR]],28,FALSE)</f>
        <v>-</v>
      </c>
      <c r="AZ1959" t="str">
        <f>VLOOKUP(Sheet1[[#This Row],[NPDES ID2]],Combined_Sheet__Major_Only___2[[NPDES ID2]:[ECHO BFR]],29,FALSE)</f>
        <v>thickening</v>
      </c>
      <c r="BA1959">
        <f>VLOOKUP(Sheet1[[#This Row],[NPDES ID2]],Combined_Sheet__Major_Only___2[[NPDES ID2]:[ECHO BFR]],17,FALSE)</f>
        <v>40.866340000000001</v>
      </c>
      <c r="BB1959">
        <f>VLOOKUP(Sheet1[[#This Row],[NPDES ID2]],Combined_Sheet__Major_Only___2[[NPDES ID2]:[ECHO BFR]],18,FALSE)</f>
        <v>-97.9786</v>
      </c>
      <c r="BC1959" s="2" t="str">
        <f>IF(ISNUMBER(SEARCH("aerobic",$AW1959)),"aerobic","")</f>
        <v>aerobic</v>
      </c>
      <c r="BD1959" s="2" t="str">
        <f>IF(ISNUMBER(SEARCH("anaer",$AW1959)),"anaer","")</f>
        <v/>
      </c>
      <c r="BE1959" s="2" t="str">
        <f>IF(ISNUMBER(SEARCH("thickening",$AZ1959)),"thickening","")</f>
        <v>thickening</v>
      </c>
      <c r="BF1959" s="3" t="str">
        <f>IF(ISNUMBER(SEARCH("airDry",$AW1959)),"airDry","")</f>
        <v/>
      </c>
      <c r="BG1959" s="3" t="str">
        <f>IF(ISNUMBER(SEARCH("heatDry",$AY1959)),"heatDry","")</f>
        <v/>
      </c>
      <c r="BH1959" s="3" t="str">
        <f>IF(AND(ISNUMBER(SEARCH("aerobic",$AW1959)),ISNUMBER(SEARCH("anaer",$AW1959))),"Combined Aer and Anaer.","")</f>
        <v/>
      </c>
    </row>
    <row r="1960" spans="1:60" x14ac:dyDescent="0.25">
      <c r="A1960" s="5">
        <v>1123</v>
      </c>
      <c r="B1960" t="s">
        <v>5403</v>
      </c>
      <c r="C1960">
        <v>319.85000000000002</v>
      </c>
      <c r="D1960">
        <v>431.61001740658071</v>
      </c>
      <c r="E1960">
        <v>429.82226275912188</v>
      </c>
      <c r="F1960">
        <v>332.00290020845438</v>
      </c>
      <c r="G1960">
        <v>532.5957747817929</v>
      </c>
      <c r="H1960">
        <v>-111.0344372713009</v>
      </c>
      <c r="I1960">
        <v>-112.42075610145</v>
      </c>
      <c r="J1960">
        <v>-131.78291536774759</v>
      </c>
      <c r="K1960">
        <v>-89.450253959752743</v>
      </c>
      <c r="L1960">
        <v>220.0995486075895</v>
      </c>
      <c r="M1960">
        <v>219.2879969346186</v>
      </c>
      <c r="N1960">
        <v>216.44970252439839</v>
      </c>
      <c r="O1960">
        <v>226.11368301206721</v>
      </c>
      <c r="P1960">
        <v>7.4967789135080736</v>
      </c>
      <c r="Q1960">
        <v>7.5645493474580716</v>
      </c>
      <c r="R1960">
        <v>6.132770872630501</v>
      </c>
      <c r="S1960">
        <v>8.7473928553129259</v>
      </c>
      <c r="T1960">
        <v>49646.04598464525</v>
      </c>
      <c r="U1960">
        <v>49646.130386952253</v>
      </c>
      <c r="V1960">
        <v>49611.856480065187</v>
      </c>
      <c r="W1960">
        <v>49680.36044847381</v>
      </c>
      <c r="X1960">
        <v>3247.2210968036661</v>
      </c>
      <c r="Y1960">
        <v>3258.8476539984508</v>
      </c>
      <c r="Z1960">
        <v>3158.6217893671878</v>
      </c>
      <c r="AA1960">
        <v>3302.2594305538032</v>
      </c>
      <c r="AB1960">
        <v>501.44407694187299</v>
      </c>
      <c r="AC1960">
        <v>495.40062366976468</v>
      </c>
      <c r="AD1960">
        <v>436.51687904737503</v>
      </c>
      <c r="AE1960">
        <v>580.10659352057132</v>
      </c>
      <c r="AF1960">
        <v>67.437958487477545</v>
      </c>
      <c r="AG1960">
        <v>67.18939779622616</v>
      </c>
      <c r="AH1960">
        <v>66.319599901376932</v>
      </c>
      <c r="AI1960">
        <v>69.280550550068</v>
      </c>
      <c r="AJ1960">
        <v>0.60033099505708332</v>
      </c>
      <c r="AK1960">
        <v>0.60033098265766971</v>
      </c>
      <c r="AL1960">
        <v>0.60032410395792712</v>
      </c>
      <c r="AM1960">
        <v>0.60033777109805486</v>
      </c>
      <c r="AN1960">
        <v>0.95142951908682605</v>
      </c>
      <c r="AO1960">
        <v>0.95142951908682583</v>
      </c>
      <c r="AP1960">
        <v>0.95142951908682583</v>
      </c>
      <c r="AQ1960">
        <v>0.95142951908682583</v>
      </c>
      <c r="AR1960">
        <v>16.010757663240071</v>
      </c>
      <c r="AS1960">
        <v>16.010757663240071</v>
      </c>
      <c r="AT1960">
        <v>16.010757663240071</v>
      </c>
      <c r="AU1960">
        <v>16.010757663240071</v>
      </c>
      <c r="AV1960" t="str">
        <f>VLOOKUP(Sheet1[[#This Row],[NPDES ID2]],Combined_Sheet__Major_Only___2[[NPDES ID2]:[ECHO BFR]],3,FALSE)</f>
        <v>CA</v>
      </c>
      <c r="AW1960" t="s">
        <v>12185</v>
      </c>
      <c r="AX1960" t="str">
        <f>VLOOKUP(Sheet1[[#This Row],[NPDES ID2]],Combined_Sheet__Major_Only___2[[NPDES ID2]:[ECHO BFR]],27,FALSE)</f>
        <v>-</v>
      </c>
      <c r="AY1960" t="str">
        <f>VLOOKUP(Sheet1[[#This Row],[NPDES ID2]],Combined_Sheet__Major_Only___2[[NPDES ID2]:[ECHO BFR]],28,FALSE)</f>
        <v>-</v>
      </c>
      <c r="AZ1960" t="str">
        <f>VLOOKUP(Sheet1[[#This Row],[NPDES ID2]],Combined_Sheet__Major_Only___2[[NPDES ID2]:[ECHO BFR]],29,FALSE)</f>
        <v>thickening</v>
      </c>
      <c r="BA1960">
        <f>VLOOKUP(Sheet1[[#This Row],[NPDES ID2]],Combined_Sheet__Major_Only___2[[NPDES ID2]:[ECHO BFR]],17,FALSE)</f>
        <v>38.045309000000003</v>
      </c>
      <c r="BB1960">
        <f>VLOOKUP(Sheet1[[#This Row],[NPDES ID2]],Combined_Sheet__Major_Only___2[[NPDES ID2]:[ECHO BFR]],18,FALSE)</f>
        <v>-122.15088299999999</v>
      </c>
      <c r="BC1960" s="2" t="str">
        <f>IF(ISNUMBER(SEARCH("aerobic",$AW1960)),"aerobic","")</f>
        <v/>
      </c>
      <c r="BD1960" s="2" t="str">
        <f>IF(ISNUMBER(SEARCH("anaer",$AW1960)),"anaer","")</f>
        <v>anaer</v>
      </c>
      <c r="BE1960" s="2" t="str">
        <f>IF(ISNUMBER(SEARCH("thickening",$AZ1960)),"thickening","")</f>
        <v>thickening</v>
      </c>
      <c r="BF1960" s="4" t="str">
        <f>IF(ISNUMBER(SEARCH("airDry",$AW1960)),"airDry","")</f>
        <v/>
      </c>
      <c r="BG1960" s="4" t="str">
        <f>IF(ISNUMBER(SEARCH("heatDry",$AY1960)),"heatDry","")</f>
        <v/>
      </c>
      <c r="BH1960" s="4" t="str">
        <f>IF(AND(ISNUMBER(SEARCH("aerobic",$AW1960)),ISNUMBER(SEARCH("anaer",$AW1960))),"Combined Aer and Anaer.","")</f>
        <v/>
      </c>
    </row>
    <row r="1961" spans="1:60" x14ac:dyDescent="0.25">
      <c r="A1961" s="5">
        <v>1039</v>
      </c>
      <c r="B1961" t="s">
        <v>5019</v>
      </c>
      <c r="C1961">
        <v>409.31</v>
      </c>
      <c r="D1961">
        <v>380.9271705355477</v>
      </c>
      <c r="E1961">
        <v>376.32616752503219</v>
      </c>
      <c r="F1961">
        <v>298.43195170559568</v>
      </c>
      <c r="G1961">
        <v>468.96731825261071</v>
      </c>
      <c r="H1961">
        <v>-109.8800910167857</v>
      </c>
      <c r="I1961">
        <v>-111.2717007459725</v>
      </c>
      <c r="J1961">
        <v>-130.67189042013601</v>
      </c>
      <c r="K1961">
        <v>-88.340257335320672</v>
      </c>
      <c r="L1961">
        <v>284.3568924854273</v>
      </c>
      <c r="M1961">
        <v>283.33886054873801</v>
      </c>
      <c r="N1961">
        <v>279.77857675427953</v>
      </c>
      <c r="O1961">
        <v>291.90101351939001</v>
      </c>
      <c r="P1961">
        <v>9.5881220533435165</v>
      </c>
      <c r="Q1961">
        <v>9.6810079020566491</v>
      </c>
      <c r="R1961">
        <v>7.8335083406821946</v>
      </c>
      <c r="S1961">
        <v>11.215617610327721</v>
      </c>
      <c r="T1961">
        <v>49642.590690878853</v>
      </c>
      <c r="U1961">
        <v>49642.675087521362</v>
      </c>
      <c r="V1961">
        <v>49608.403480857982</v>
      </c>
      <c r="W1961">
        <v>49676.902851761821</v>
      </c>
      <c r="X1961">
        <v>3216.162897098563</v>
      </c>
      <c r="Y1961">
        <v>3227.4032096746191</v>
      </c>
      <c r="Z1961">
        <v>3130.8671502886668</v>
      </c>
      <c r="AA1961">
        <v>3269.0920407396229</v>
      </c>
      <c r="AB1961">
        <v>492.20084276044071</v>
      </c>
      <c r="AC1961">
        <v>486.35424286394323</v>
      </c>
      <c r="AD1961">
        <v>429.0091116287764</v>
      </c>
      <c r="AE1961">
        <v>568.40940345899207</v>
      </c>
      <c r="AF1961">
        <v>68.083907114278276</v>
      </c>
      <c r="AG1961">
        <v>67.840281735752015</v>
      </c>
      <c r="AH1961">
        <v>66.987645813056531</v>
      </c>
      <c r="AI1961">
        <v>69.890047321162967</v>
      </c>
      <c r="AJ1961">
        <v>0.60823231355321783</v>
      </c>
      <c r="AK1961">
        <v>0.60823229769645115</v>
      </c>
      <c r="AL1961">
        <v>0.60822350706786166</v>
      </c>
      <c r="AM1961">
        <v>0.60824097302978042</v>
      </c>
      <c r="AN1961">
        <v>0.95142637394110674</v>
      </c>
      <c r="AO1961">
        <v>0.95142637394110685</v>
      </c>
      <c r="AP1961">
        <v>0.95142637394110685</v>
      </c>
      <c r="AQ1961">
        <v>0.95142637394110685</v>
      </c>
      <c r="AR1961">
        <v>16.253731108666361</v>
      </c>
      <c r="AS1961">
        <v>16.253731108666361</v>
      </c>
      <c r="AT1961">
        <v>16.253731108666361</v>
      </c>
      <c r="AU1961">
        <v>16.253731108666361</v>
      </c>
      <c r="AV1961" t="str">
        <f>VLOOKUP(Sheet1[[#This Row],[NPDES ID2]],Combined_Sheet__Major_Only___2[[NPDES ID2]:[ECHO BFR]],3,FALSE)</f>
        <v>IL</v>
      </c>
      <c r="AW1961" t="s">
        <v>41</v>
      </c>
      <c r="AX1961" t="str">
        <f>VLOOKUP(Sheet1[[#This Row],[NPDES ID2]],Combined_Sheet__Major_Only___2[[NPDES ID2]:[ECHO BFR]],27,FALSE)</f>
        <v>-</v>
      </c>
      <c r="AY1961" t="str">
        <f>VLOOKUP(Sheet1[[#This Row],[NPDES ID2]],Combined_Sheet__Major_Only___2[[NPDES ID2]:[ECHO BFR]],28,FALSE)</f>
        <v>-</v>
      </c>
      <c r="AZ1961" t="str">
        <f>VLOOKUP(Sheet1[[#This Row],[NPDES ID2]],Combined_Sheet__Major_Only___2[[NPDES ID2]:[ECHO BFR]],29,FALSE)</f>
        <v>thickening</v>
      </c>
      <c r="BA1961">
        <f>VLOOKUP(Sheet1[[#This Row],[NPDES ID2]],Combined_Sheet__Major_Only___2[[NPDES ID2]:[ECHO BFR]],17,FALSE)</f>
        <v>41.835900000000002</v>
      </c>
      <c r="BB1961">
        <f>VLOOKUP(Sheet1[[#This Row],[NPDES ID2]],Combined_Sheet__Major_Only___2[[NPDES ID2]:[ECHO BFR]],18,FALSE)</f>
        <v>-89.510300000000001</v>
      </c>
      <c r="BC1961" s="2" t="str">
        <f>IF(ISNUMBER(SEARCH("aerobic",$AW1961)),"aerobic","")</f>
        <v>aerobic</v>
      </c>
      <c r="BD1961" s="2" t="str">
        <f>IF(ISNUMBER(SEARCH("anaer",$AW1961)),"anaer","")</f>
        <v/>
      </c>
      <c r="BE1961" s="2" t="str">
        <f>IF(ISNUMBER(SEARCH("thickening",$AZ1961)),"thickening","")</f>
        <v>thickening</v>
      </c>
      <c r="BF1961" s="4" t="str">
        <f>IF(ISNUMBER(SEARCH("airDry",$AW1961)),"airDry","")</f>
        <v/>
      </c>
      <c r="BG1961" s="4" t="str">
        <f>IF(ISNUMBER(SEARCH("heatDry",$AY1961)),"heatDry","")</f>
        <v/>
      </c>
      <c r="BH1961" s="4" t="str">
        <f>IF(AND(ISNUMBER(SEARCH("aerobic",$AW1961)),ISNUMBER(SEARCH("anaer",$AW1961))),"Combined Aer and Anaer.","")</f>
        <v/>
      </c>
    </row>
    <row r="1962" spans="1:60" x14ac:dyDescent="0.25">
      <c r="A1962" s="5">
        <v>1323</v>
      </c>
      <c r="B1962" t="s">
        <v>6290</v>
      </c>
      <c r="C1962">
        <v>171</v>
      </c>
      <c r="D1962">
        <v>646.73664848447856</v>
      </c>
      <c r="E1962">
        <v>643.27907969287435</v>
      </c>
      <c r="F1962">
        <v>467.05840817444403</v>
      </c>
      <c r="G1962">
        <v>824.90594937868775</v>
      </c>
      <c r="H1962">
        <v>-109.12467098602799</v>
      </c>
      <c r="I1962">
        <v>-110.4935195187424</v>
      </c>
      <c r="J1962">
        <v>-129.9497307808461</v>
      </c>
      <c r="K1962">
        <v>-87.642840106519586</v>
      </c>
      <c r="L1962">
        <v>119.6082551266979</v>
      </c>
      <c r="M1962">
        <v>119.18913522320869</v>
      </c>
      <c r="N1962">
        <v>117.72322145325499</v>
      </c>
      <c r="O1962">
        <v>122.7143217248717</v>
      </c>
      <c r="P1962">
        <v>4.0040938205955801</v>
      </c>
      <c r="Q1962">
        <v>4.044753296435541</v>
      </c>
      <c r="R1962">
        <v>3.2683087196026679</v>
      </c>
      <c r="S1962">
        <v>4.6921178458785446</v>
      </c>
      <c r="T1962">
        <v>49619.559836326793</v>
      </c>
      <c r="U1962">
        <v>49619.64419521331</v>
      </c>
      <c r="V1962">
        <v>49585.387920420573</v>
      </c>
      <c r="W1962">
        <v>49653.856647196641</v>
      </c>
      <c r="X1962">
        <v>3192.8567260520049</v>
      </c>
      <c r="Y1962">
        <v>3203.8199499516581</v>
      </c>
      <c r="Z1962">
        <v>3109.905643164534</v>
      </c>
      <c r="AA1962">
        <v>3244.2912845640358</v>
      </c>
      <c r="AB1962">
        <v>485.55011923163579</v>
      </c>
      <c r="AC1962">
        <v>479.83963628792731</v>
      </c>
      <c r="AD1962">
        <v>423.58653963598903</v>
      </c>
      <c r="AE1962">
        <v>560.03365658566327</v>
      </c>
      <c r="AF1962">
        <v>68.547877095059405</v>
      </c>
      <c r="AG1962">
        <v>68.307729404612203</v>
      </c>
      <c r="AH1962">
        <v>67.467529181130288</v>
      </c>
      <c r="AI1962">
        <v>70.327908340453718</v>
      </c>
      <c r="AJ1962">
        <v>0.61390852199059065</v>
      </c>
      <c r="AK1962">
        <v>0.61390851538853464</v>
      </c>
      <c r="AL1962">
        <v>0.61390484819164504</v>
      </c>
      <c r="AM1962">
        <v>0.61391213442660131</v>
      </c>
      <c r="AN1962">
        <v>0.95140539993180273</v>
      </c>
      <c r="AO1962">
        <v>0.95140539993180284</v>
      </c>
      <c r="AP1962">
        <v>0.95140539993180284</v>
      </c>
      <c r="AQ1962">
        <v>0.95140539993180284</v>
      </c>
      <c r="AR1962">
        <v>16.42850268882211</v>
      </c>
      <c r="AS1962">
        <v>16.4285026888221</v>
      </c>
      <c r="AT1962">
        <v>16.4285026888221</v>
      </c>
      <c r="AU1962">
        <v>16.4285026888221</v>
      </c>
      <c r="AV1962" t="str">
        <f>VLOOKUP(Sheet1[[#This Row],[NPDES ID2]],Combined_Sheet__Major_Only___2[[NPDES ID2]:[ECHO BFR]],3,FALSE)</f>
        <v>NH</v>
      </c>
      <c r="AW1962" t="s">
        <v>12185</v>
      </c>
      <c r="AX1962" t="str">
        <f>VLOOKUP(Sheet1[[#This Row],[NPDES ID2]],Combined_Sheet__Major_Only___2[[NPDES ID2]:[ECHO BFR]],27,FALSE)</f>
        <v>-</v>
      </c>
      <c r="AY1962" t="str">
        <f>VLOOKUP(Sheet1[[#This Row],[NPDES ID2]],Combined_Sheet__Major_Only___2[[NPDES ID2]:[ECHO BFR]],28,FALSE)</f>
        <v>-</v>
      </c>
      <c r="AZ1962" t="str">
        <f>VLOOKUP(Sheet1[[#This Row],[NPDES ID2]],Combined_Sheet__Major_Only___2[[NPDES ID2]:[ECHO BFR]],29,FALSE)</f>
        <v>thickening, preliminaryOps</v>
      </c>
      <c r="BA1962">
        <f>VLOOKUP(Sheet1[[#This Row],[NPDES ID2]],Combined_Sheet__Major_Only___2[[NPDES ID2]:[ECHO BFR]],17,FALSE)</f>
        <v>43.691940000000002</v>
      </c>
      <c r="BB1962">
        <f>VLOOKUP(Sheet1[[#This Row],[NPDES ID2]],Combined_Sheet__Major_Only___2[[NPDES ID2]:[ECHO BFR]],18,FALSE)</f>
        <v>-72.290760000000006</v>
      </c>
      <c r="BC1962" s="2" t="str">
        <f>IF(ISNUMBER(SEARCH("aerobic",$AW1962)),"aerobic","")</f>
        <v/>
      </c>
      <c r="BD1962" s="2" t="str">
        <f>IF(ISNUMBER(SEARCH("anaer",$AW1962)),"anaer","")</f>
        <v>anaer</v>
      </c>
      <c r="BE1962" s="2" t="str">
        <f>IF(ISNUMBER(SEARCH("thickening",$AZ1962)),"thickening","")</f>
        <v>thickening</v>
      </c>
      <c r="BF1962" s="4" t="str">
        <f>IF(ISNUMBER(SEARCH("airDry",$AW1962)),"airDry","")</f>
        <v/>
      </c>
      <c r="BG1962" s="4" t="str">
        <f>IF(ISNUMBER(SEARCH("heatDry",$AY1962)),"heatDry","")</f>
        <v/>
      </c>
      <c r="BH1962" s="4" t="str">
        <f>IF(AND(ISNUMBER(SEARCH("aerobic",$AW1962)),ISNUMBER(SEARCH("anaer",$AW1962))),"Combined Aer and Anaer.","")</f>
        <v/>
      </c>
    </row>
    <row r="1963" spans="1:60" x14ac:dyDescent="0.25">
      <c r="A1963" s="5">
        <v>211</v>
      </c>
      <c r="B1963" t="s">
        <v>1112</v>
      </c>
      <c r="C1963">
        <v>2858.5</v>
      </c>
      <c r="D1963">
        <v>584.78197421775394</v>
      </c>
      <c r="E1963">
        <v>581.03316497176706</v>
      </c>
      <c r="F1963">
        <v>476.89341270498591</v>
      </c>
      <c r="G1963">
        <v>683.45618650354697</v>
      </c>
      <c r="H1963">
        <v>-137.68969540236449</v>
      </c>
      <c r="I1963">
        <v>-138.98985739293059</v>
      </c>
      <c r="J1963">
        <v>-158.25935000153271</v>
      </c>
      <c r="K1963">
        <v>-114.469053271145</v>
      </c>
      <c r="L1963">
        <v>2167.5104280963692</v>
      </c>
      <c r="M1963">
        <v>2154.618649562954</v>
      </c>
      <c r="N1963">
        <v>2109.5784161672</v>
      </c>
      <c r="O1963">
        <v>2262.9934590304142</v>
      </c>
      <c r="P1963">
        <v>89.418624909094831</v>
      </c>
      <c r="Q1963">
        <v>89.047260386546</v>
      </c>
      <c r="R1963">
        <v>75.003736846166731</v>
      </c>
      <c r="S1963">
        <v>100.6030438020437</v>
      </c>
      <c r="T1963">
        <v>49612.333153321008</v>
      </c>
      <c r="U1963">
        <v>49612.417500360367</v>
      </c>
      <c r="V1963">
        <v>49578.166036442919</v>
      </c>
      <c r="W1963">
        <v>49646.625147622792</v>
      </c>
      <c r="X1963">
        <v>3895.6584470843932</v>
      </c>
      <c r="Y1963">
        <v>3916.726957170923</v>
      </c>
      <c r="Z1963">
        <v>3727.4667061031919</v>
      </c>
      <c r="AA1963">
        <v>4001.0938692713139</v>
      </c>
      <c r="AB1963">
        <v>742.93898362726031</v>
      </c>
      <c r="AC1963">
        <v>732.60768188783004</v>
      </c>
      <c r="AD1963">
        <v>623.75035306736152</v>
      </c>
      <c r="AE1963">
        <v>898.08673936431353</v>
      </c>
      <c r="AF1963">
        <v>56.199848643156017</v>
      </c>
      <c r="AG1963">
        <v>55.866482594784777</v>
      </c>
      <c r="AH1963">
        <v>54.697264792422153</v>
      </c>
      <c r="AI1963">
        <v>58.674388415777308</v>
      </c>
      <c r="AJ1963">
        <v>0.46312769567806428</v>
      </c>
      <c r="AK1963">
        <v>0.4631275861116575</v>
      </c>
      <c r="AL1963">
        <v>0.4630683922344514</v>
      </c>
      <c r="AM1963">
        <v>0.46318601677852889</v>
      </c>
      <c r="AN1963">
        <v>0.95139881491719391</v>
      </c>
      <c r="AO1963">
        <v>0.95139881491719347</v>
      </c>
      <c r="AP1963">
        <v>0.95139881491719347</v>
      </c>
      <c r="AQ1963">
        <v>0.95139881491719347</v>
      </c>
      <c r="AR1963">
        <v>11.78869038888477</v>
      </c>
      <c r="AS1963">
        <v>11.78869038888477</v>
      </c>
      <c r="AT1963">
        <v>11.78869038888477</v>
      </c>
      <c r="AU1963">
        <v>11.78869038888477</v>
      </c>
      <c r="AV1963" t="str">
        <f>VLOOKUP(Sheet1[[#This Row],[NPDES ID2]],Combined_Sheet__Major_Only___2[[NPDES ID2]:[ECHO BFR]],3,FALSE)</f>
        <v>NY</v>
      </c>
      <c r="AW1963" t="s">
        <v>54</v>
      </c>
      <c r="AX1963" t="str">
        <f>VLOOKUP(Sheet1[[#This Row],[NPDES ID2]],Combined_Sheet__Major_Only___2[[NPDES ID2]:[ECHO BFR]],27,FALSE)</f>
        <v>-</v>
      </c>
      <c r="AY1963" t="str">
        <f>VLOOKUP(Sheet1[[#This Row],[NPDES ID2]],Combined_Sheet__Major_Only___2[[NPDES ID2]:[ECHO BFR]],28,FALSE)</f>
        <v>-</v>
      </c>
      <c r="AZ1963" t="str">
        <f>VLOOKUP(Sheet1[[#This Row],[NPDES ID2]],Combined_Sheet__Major_Only___2[[NPDES ID2]:[ECHO BFR]],29,FALSE)</f>
        <v>thickening, preliminaryOps</v>
      </c>
      <c r="BA1963">
        <f>VLOOKUP(Sheet1[[#This Row],[NPDES ID2]],Combined_Sheet__Major_Only___2[[NPDES ID2]:[ECHO BFR]],17,FALSE)</f>
        <v>42.630305999999997</v>
      </c>
      <c r="BB1963">
        <f>VLOOKUP(Sheet1[[#This Row],[NPDES ID2]],Combined_Sheet__Major_Only___2[[NPDES ID2]:[ECHO BFR]],18,FALSE)</f>
        <v>-73.759666999999993</v>
      </c>
      <c r="BC1963" s="2" t="str">
        <f>IF(ISNUMBER(SEARCH("aerobic",$AW1963)),"aerobic","")</f>
        <v/>
      </c>
      <c r="BD1963" s="2" t="str">
        <f>IF(ISNUMBER(SEARCH("anaer",$AW1963)),"anaer","")</f>
        <v/>
      </c>
      <c r="BE1963" s="2" t="str">
        <f>IF(ISNUMBER(SEARCH("thickening",$AZ1963)),"thickening","")</f>
        <v>thickening</v>
      </c>
      <c r="BF1963" s="4" t="str">
        <f>IF(ISNUMBER(SEARCH("airDry",$AW1963)),"airDry","")</f>
        <v/>
      </c>
      <c r="BG1963" s="4" t="str">
        <f>IF(ISNUMBER(SEARCH("heatDry",$AY1963)),"heatDry","")</f>
        <v/>
      </c>
      <c r="BH1963" s="4" t="str">
        <f>IF(AND(ISNUMBER(SEARCH("aerobic",$AW1963)),ISNUMBER(SEARCH("anaer",$AW1963))),"Combined Aer and Anaer.","")</f>
        <v/>
      </c>
    </row>
    <row r="1964" spans="1:60" x14ac:dyDescent="0.25">
      <c r="A1964" s="5">
        <v>1063</v>
      </c>
      <c r="B1964" t="s">
        <v>5130</v>
      </c>
      <c r="C1964">
        <v>384.99</v>
      </c>
      <c r="D1964">
        <v>392.28268424040908</v>
      </c>
      <c r="E1964">
        <v>387.72501880482753</v>
      </c>
      <c r="F1964">
        <v>304.15593211541909</v>
      </c>
      <c r="G1964">
        <v>483.28918563780991</v>
      </c>
      <c r="H1964">
        <v>-110.3673086987725</v>
      </c>
      <c r="I1964">
        <v>-111.77084634662759</v>
      </c>
      <c r="J1964">
        <v>-131.14053163387189</v>
      </c>
      <c r="K1964">
        <v>-88.807311410246413</v>
      </c>
      <c r="L1964">
        <v>266.37828091096708</v>
      </c>
      <c r="M1964">
        <v>265.41250028781673</v>
      </c>
      <c r="N1964">
        <v>262.03491185048938</v>
      </c>
      <c r="O1964">
        <v>273.53523837721087</v>
      </c>
      <c r="P1964">
        <v>9.0206128478933074</v>
      </c>
      <c r="Q1964">
        <v>9.1055072221726299</v>
      </c>
      <c r="R1964">
        <v>7.373909190104234</v>
      </c>
      <c r="S1964">
        <v>10.54053363836786</v>
      </c>
      <c r="T1964">
        <v>49612.18704777558</v>
      </c>
      <c r="U1964">
        <v>49612.271394575408</v>
      </c>
      <c r="V1964">
        <v>49578.020027921877</v>
      </c>
      <c r="W1964">
        <v>49646.478944698327</v>
      </c>
      <c r="X1964">
        <v>3227.2760358898672</v>
      </c>
      <c r="Y1964">
        <v>3238.6726187496051</v>
      </c>
      <c r="Z1964">
        <v>3140.638743707786</v>
      </c>
      <c r="AA1964">
        <v>3281.0623477281852</v>
      </c>
      <c r="AB1964">
        <v>495.78697088849628</v>
      </c>
      <c r="AC1964">
        <v>489.86155670348393</v>
      </c>
      <c r="AD1964">
        <v>431.9053888933592</v>
      </c>
      <c r="AE1964">
        <v>572.97795208432728</v>
      </c>
      <c r="AF1964">
        <v>67.808174449571482</v>
      </c>
      <c r="AG1964">
        <v>67.562445343087688</v>
      </c>
      <c r="AH1964">
        <v>66.702478329156364</v>
      </c>
      <c r="AI1964">
        <v>69.629871935183175</v>
      </c>
      <c r="AJ1964">
        <v>0.60485934433102972</v>
      </c>
      <c r="AK1964">
        <v>0.60485932941472742</v>
      </c>
      <c r="AL1964">
        <v>0.60485105867272593</v>
      </c>
      <c r="AM1964">
        <v>0.60486749166751463</v>
      </c>
      <c r="AN1964">
        <v>0.95139868176618048</v>
      </c>
      <c r="AO1964">
        <v>0.95139868176618059</v>
      </c>
      <c r="AP1964">
        <v>0.95139868176618059</v>
      </c>
      <c r="AQ1964">
        <v>0.95139868176618059</v>
      </c>
      <c r="AR1964">
        <v>16.149998785183499</v>
      </c>
      <c r="AS1964">
        <v>16.149998785183492</v>
      </c>
      <c r="AT1964">
        <v>16.149998785183492</v>
      </c>
      <c r="AU1964">
        <v>16.149998785183492</v>
      </c>
      <c r="AV1964" t="str">
        <f>VLOOKUP(Sheet1[[#This Row],[NPDES ID2]],Combined_Sheet__Major_Only___2[[NPDES ID2]:[ECHO BFR]],3,FALSE)</f>
        <v>TX</v>
      </c>
      <c r="AW1964" t="s">
        <v>41</v>
      </c>
      <c r="AX1964" t="str">
        <f>VLOOKUP(Sheet1[[#This Row],[NPDES ID2]],Combined_Sheet__Major_Only___2[[NPDES ID2]:[ECHO BFR]],27,FALSE)</f>
        <v>-</v>
      </c>
      <c r="AY1964" t="str">
        <f>VLOOKUP(Sheet1[[#This Row],[NPDES ID2]],Combined_Sheet__Major_Only___2[[NPDES ID2]:[ECHO BFR]],28,FALSE)</f>
        <v>-</v>
      </c>
      <c r="AZ1964" t="str">
        <f>VLOOKUP(Sheet1[[#This Row],[NPDES ID2]],Combined_Sheet__Major_Only___2[[NPDES ID2]:[ECHO BFR]],29,FALSE)</f>
        <v>thickening, preliminaryOps</v>
      </c>
      <c r="BA1964">
        <f>VLOOKUP(Sheet1[[#This Row],[NPDES ID2]],Combined_Sheet__Major_Only___2[[NPDES ID2]:[ECHO BFR]],17,FALSE)</f>
        <v>32.560389000000001</v>
      </c>
      <c r="BB1964">
        <f>VLOOKUP(Sheet1[[#This Row],[NPDES ID2]],Combined_Sheet__Major_Only___2[[NPDES ID2]:[ECHO BFR]],18,FALSE)</f>
        <v>-96.297194000000005</v>
      </c>
      <c r="BC1964" s="2" t="str">
        <f>IF(ISNUMBER(SEARCH("aerobic",$AW1964)),"aerobic","")</f>
        <v>aerobic</v>
      </c>
      <c r="BD1964" s="2" t="str">
        <f>IF(ISNUMBER(SEARCH("anaer",$AW1964)),"anaer","")</f>
        <v/>
      </c>
      <c r="BE1964" s="2" t="str">
        <f>IF(ISNUMBER(SEARCH("thickening",$AZ1964)),"thickening","")</f>
        <v>thickening</v>
      </c>
      <c r="BF1964" s="4" t="str">
        <f>IF(ISNUMBER(SEARCH("airDry",$AW1964)),"airDry","")</f>
        <v/>
      </c>
      <c r="BG1964" s="4" t="str">
        <f>IF(ISNUMBER(SEARCH("heatDry",$AY1964)),"heatDry","")</f>
        <v/>
      </c>
      <c r="BH1964" s="4" t="str">
        <f>IF(AND(ISNUMBER(SEARCH("aerobic",$AW1964)),ISNUMBER(SEARCH("anaer",$AW1964))),"Combined Aer and Anaer.","")</f>
        <v/>
      </c>
    </row>
    <row r="1965" spans="1:60" x14ac:dyDescent="0.25">
      <c r="A1965" s="5">
        <v>1668</v>
      </c>
      <c r="B1965" t="s">
        <v>7830</v>
      </c>
      <c r="C1965">
        <v>56.25</v>
      </c>
      <c r="D1965">
        <v>1722.892020886542</v>
      </c>
      <c r="E1965">
        <v>1705.785755574411</v>
      </c>
      <c r="F1965">
        <v>1175.6779110016521</v>
      </c>
      <c r="G1965">
        <v>2254.344672839673</v>
      </c>
      <c r="H1965">
        <v>-109.4382348993914</v>
      </c>
      <c r="I1965">
        <v>-110.824382484917</v>
      </c>
      <c r="J1965">
        <v>-130.25277814948109</v>
      </c>
      <c r="K1965">
        <v>-87.952932800906794</v>
      </c>
      <c r="L1965">
        <v>39.248288358917577</v>
      </c>
      <c r="M1965">
        <v>39.109688315797563</v>
      </c>
      <c r="N1965">
        <v>38.624895378965128</v>
      </c>
      <c r="O1965">
        <v>40.275471999115531</v>
      </c>
      <c r="P1965">
        <v>1.317337338147174</v>
      </c>
      <c r="Q1965">
        <v>1.3304929927762541</v>
      </c>
      <c r="R1965">
        <v>1.07562718005659</v>
      </c>
      <c r="S1965">
        <v>1.5426866395120911</v>
      </c>
      <c r="T1965">
        <v>49610.209608480407</v>
      </c>
      <c r="U1965">
        <v>49610.293952038497</v>
      </c>
      <c r="V1965">
        <v>49576.043901786121</v>
      </c>
      <c r="W1965">
        <v>49644.50018744429</v>
      </c>
      <c r="X1965">
        <v>3200.1156207994209</v>
      </c>
      <c r="Y1965">
        <v>3211.1733575212961</v>
      </c>
      <c r="Z1965">
        <v>3116.3511965584739</v>
      </c>
      <c r="AA1965">
        <v>3252.0691671184468</v>
      </c>
      <c r="AB1965">
        <v>487.76001427637112</v>
      </c>
      <c r="AC1965">
        <v>482.00212949825368</v>
      </c>
      <c r="AD1965">
        <v>425.38163949614471</v>
      </c>
      <c r="AE1965">
        <v>562.82899735971057</v>
      </c>
      <c r="AF1965">
        <v>68.379390360797501</v>
      </c>
      <c r="AG1965">
        <v>68.13793464376721</v>
      </c>
      <c r="AH1965">
        <v>67.293289311691979</v>
      </c>
      <c r="AI1965">
        <v>70.168954862623806</v>
      </c>
      <c r="AJ1965">
        <v>0.61184716800418937</v>
      </c>
      <c r="AK1965">
        <v>0.61184716583370591</v>
      </c>
      <c r="AL1965">
        <v>0.61184595909558404</v>
      </c>
      <c r="AM1965">
        <v>0.61184835671508409</v>
      </c>
      <c r="AN1965">
        <v>0.95139687958592178</v>
      </c>
      <c r="AO1965">
        <v>0.95139687958592167</v>
      </c>
      <c r="AP1965">
        <v>0.95139687958592167</v>
      </c>
      <c r="AQ1965">
        <v>0.95139687958592167</v>
      </c>
      <c r="AR1965">
        <v>16.365181171048949</v>
      </c>
      <c r="AS1965">
        <v>16.365181171048949</v>
      </c>
      <c r="AT1965">
        <v>16.365181171048949</v>
      </c>
      <c r="AU1965">
        <v>16.365181171048949</v>
      </c>
      <c r="AV1965" t="str">
        <f>VLOOKUP(Sheet1[[#This Row],[NPDES ID2]],Combined_Sheet__Major_Only___2[[NPDES ID2]:[ECHO BFR]],3,FALSE)</f>
        <v>TX</v>
      </c>
      <c r="AW1965" t="s">
        <v>41</v>
      </c>
      <c r="AX1965" t="str">
        <f>VLOOKUP(Sheet1[[#This Row],[NPDES ID2]],Combined_Sheet__Major_Only___2[[NPDES ID2]:[ECHO BFR]],27,FALSE)</f>
        <v>-</v>
      </c>
      <c r="AY1965" t="str">
        <f>VLOOKUP(Sheet1[[#This Row],[NPDES ID2]],Combined_Sheet__Major_Only___2[[NPDES ID2]:[ECHO BFR]],28,FALSE)</f>
        <v>-</v>
      </c>
      <c r="AZ1965" t="str">
        <f>VLOOKUP(Sheet1[[#This Row],[NPDES ID2]],Combined_Sheet__Major_Only___2[[NPDES ID2]:[ECHO BFR]],29,FALSE)</f>
        <v>thickening</v>
      </c>
      <c r="BA1965">
        <f>VLOOKUP(Sheet1[[#This Row],[NPDES ID2]],Combined_Sheet__Major_Only___2[[NPDES ID2]:[ECHO BFR]],17,FALSE)</f>
        <v>26.394221999999999</v>
      </c>
      <c r="BB1965">
        <f>VLOOKUP(Sheet1[[#This Row],[NPDES ID2]],Combined_Sheet__Major_Only___2[[NPDES ID2]:[ECHO BFR]],18,FALSE)</f>
        <v>-99.001971999999995</v>
      </c>
      <c r="BC1965" s="2" t="str">
        <f>IF(ISNUMBER(SEARCH("aerobic",$AW1965)),"aerobic","")</f>
        <v>aerobic</v>
      </c>
      <c r="BD1965" s="2" t="str">
        <f>IF(ISNUMBER(SEARCH("anaer",$AW1965)),"anaer","")</f>
        <v/>
      </c>
      <c r="BE1965" s="2" t="str">
        <f>IF(ISNUMBER(SEARCH("thickening",$AZ1965)),"thickening","")</f>
        <v>thickening</v>
      </c>
      <c r="BF1965" s="3" t="str">
        <f>IF(ISNUMBER(SEARCH("airDry",$AW1965)),"airDry","")</f>
        <v/>
      </c>
      <c r="BG1965" s="3" t="str">
        <f>IF(ISNUMBER(SEARCH("heatDry",$AY1965)),"heatDry","")</f>
        <v/>
      </c>
      <c r="BH1965" s="3" t="str">
        <f>IF(AND(ISNUMBER(SEARCH("aerobic",$AW1965)),ISNUMBER(SEARCH("anaer",$AW1965))),"Combined Aer and Anaer.","")</f>
        <v/>
      </c>
    </row>
    <row r="1966" spans="1:60" x14ac:dyDescent="0.25">
      <c r="A1966" s="5">
        <v>1471</v>
      </c>
      <c r="B1966" t="s">
        <v>6943</v>
      </c>
      <c r="C1966">
        <v>113.9</v>
      </c>
      <c r="D1966">
        <v>905.74448616340828</v>
      </c>
      <c r="E1966">
        <v>897.90127579052069</v>
      </c>
      <c r="F1966">
        <v>638.49077468386884</v>
      </c>
      <c r="G1966">
        <v>1171.010754538627</v>
      </c>
      <c r="H1966">
        <v>-109.2491888816666</v>
      </c>
      <c r="I1966">
        <v>-110.6253220092507</v>
      </c>
      <c r="J1966">
        <v>-130.07024219174701</v>
      </c>
      <c r="K1966">
        <v>-87.767065728969996</v>
      </c>
      <c r="L1966">
        <v>79.592724370025707</v>
      </c>
      <c r="M1966">
        <v>79.312979571192301</v>
      </c>
      <c r="N1966">
        <v>78.334518586515117</v>
      </c>
      <c r="O1966">
        <v>81.665921525915053</v>
      </c>
      <c r="P1966">
        <v>2.6672144751692559</v>
      </c>
      <c r="Q1966">
        <v>2.6941243008095248</v>
      </c>
      <c r="R1966">
        <v>2.177376963953864</v>
      </c>
      <c r="S1966">
        <v>3.1247246980034769</v>
      </c>
      <c r="T1966">
        <v>49562.94515163781</v>
      </c>
      <c r="U1966">
        <v>49563.029417712169</v>
      </c>
      <c r="V1966">
        <v>49528.810831882307</v>
      </c>
      <c r="W1966">
        <v>49597.204228946757</v>
      </c>
      <c r="X1966">
        <v>3192.2691904504691</v>
      </c>
      <c r="Y1966">
        <v>3203.257397956661</v>
      </c>
      <c r="Z1966">
        <v>3109.090754340592</v>
      </c>
      <c r="AA1966">
        <v>3243.850384136374</v>
      </c>
      <c r="AB1966">
        <v>485.88922976938898</v>
      </c>
      <c r="AC1966">
        <v>480.16642723785441</v>
      </c>
      <c r="AD1966">
        <v>423.83112346113188</v>
      </c>
      <c r="AE1966">
        <v>560.51990530753926</v>
      </c>
      <c r="AF1966">
        <v>68.482191246785618</v>
      </c>
      <c r="AG1966">
        <v>68.2415308265428</v>
      </c>
      <c r="AH1966">
        <v>67.399601994101829</v>
      </c>
      <c r="AI1966">
        <v>70.26594233950668</v>
      </c>
      <c r="AJ1966">
        <v>0.61310487573052275</v>
      </c>
      <c r="AK1966">
        <v>0.61310487133691516</v>
      </c>
      <c r="AL1966">
        <v>0.61310242972824225</v>
      </c>
      <c r="AM1966">
        <v>0.61310728087205768</v>
      </c>
      <c r="AN1966">
        <v>0.95135376433381669</v>
      </c>
      <c r="AO1966">
        <v>0.95135376433381658</v>
      </c>
      <c r="AP1966">
        <v>0.95135376433381658</v>
      </c>
      <c r="AQ1966">
        <v>0.95135376433381658</v>
      </c>
      <c r="AR1966">
        <v>16.403825074441471</v>
      </c>
      <c r="AS1966">
        <v>16.403825074441471</v>
      </c>
      <c r="AT1966">
        <v>16.403825074441471</v>
      </c>
      <c r="AU1966">
        <v>16.403825074441471</v>
      </c>
      <c r="AV1966" t="str">
        <f>VLOOKUP(Sheet1[[#This Row],[NPDES ID2]],Combined_Sheet__Major_Only___2[[NPDES ID2]:[ECHO BFR]],3,FALSE)</f>
        <v>NY</v>
      </c>
      <c r="AW1966" t="s">
        <v>41</v>
      </c>
      <c r="AX1966" t="str">
        <f>VLOOKUP(Sheet1[[#This Row],[NPDES ID2]],Combined_Sheet__Major_Only___2[[NPDES ID2]:[ECHO BFR]],27,FALSE)</f>
        <v>other</v>
      </c>
      <c r="AY1966" t="str">
        <f>VLOOKUP(Sheet1[[#This Row],[NPDES ID2]],Combined_Sheet__Major_Only___2[[NPDES ID2]:[ECHO BFR]],28,FALSE)</f>
        <v>-</v>
      </c>
      <c r="AZ1966" t="str">
        <f>VLOOKUP(Sheet1[[#This Row],[NPDES ID2]],Combined_Sheet__Major_Only___2[[NPDES ID2]:[ECHO BFR]],29,FALSE)</f>
        <v>thickening</v>
      </c>
      <c r="BA1966">
        <f>VLOOKUP(Sheet1[[#This Row],[NPDES ID2]],Combined_Sheet__Major_Only___2[[NPDES ID2]:[ECHO BFR]],17,FALSE)</f>
        <v>43.254389000000003</v>
      </c>
      <c r="BB1966">
        <f>VLOOKUP(Sheet1[[#This Row],[NPDES ID2]],Combined_Sheet__Major_Only___2[[NPDES ID2]:[ECHO BFR]],18,FALSE)</f>
        <v>-78.168778000000003</v>
      </c>
      <c r="BC1966" s="2" t="str">
        <f>IF(ISNUMBER(SEARCH("aerobic",$AW1966)),"aerobic","")</f>
        <v>aerobic</v>
      </c>
      <c r="BD1966" s="2" t="str">
        <f>IF(ISNUMBER(SEARCH("anaer",$AW1966)),"anaer","")</f>
        <v/>
      </c>
      <c r="BE1966" s="2" t="str">
        <f>IF(ISNUMBER(SEARCH("thickening",$AZ1966)),"thickening","")</f>
        <v>thickening</v>
      </c>
      <c r="BF1966" s="4" t="str">
        <f>IF(ISNUMBER(SEARCH("airDry",$AW1966)),"airDry","")</f>
        <v/>
      </c>
      <c r="BG1966" s="4" t="str">
        <f>IF(ISNUMBER(SEARCH("heatDry",$AY1966)),"heatDry","")</f>
        <v/>
      </c>
      <c r="BH1966" s="4" t="str">
        <f>IF(AND(ISNUMBER(SEARCH("aerobic",$AW1966)),ISNUMBER(SEARCH("anaer",$AW1966))),"Combined Aer and Anaer.","")</f>
        <v/>
      </c>
    </row>
    <row r="1967" spans="1:60" x14ac:dyDescent="0.25">
      <c r="A1967" s="5">
        <v>546</v>
      </c>
      <c r="B1967" t="s">
        <v>2686</v>
      </c>
      <c r="C1967">
        <v>257.93</v>
      </c>
      <c r="D1967">
        <v>484.61207062624868</v>
      </c>
      <c r="E1967">
        <v>481.68863793275227</v>
      </c>
      <c r="F1967">
        <v>362.8328997025468</v>
      </c>
      <c r="G1967">
        <v>603.94660946455394</v>
      </c>
      <c r="H1967">
        <v>-109.7308601688661</v>
      </c>
      <c r="I1967">
        <v>-111.121870611802</v>
      </c>
      <c r="J1967">
        <v>-130.5308543140809</v>
      </c>
      <c r="K1967">
        <v>-88.212662422203152</v>
      </c>
      <c r="L1967">
        <v>179.46296184200619</v>
      </c>
      <c r="M1967">
        <v>178.8235385521707</v>
      </c>
      <c r="N1967">
        <v>176.58717929610231</v>
      </c>
      <c r="O1967">
        <v>184.20158068519689</v>
      </c>
      <c r="P1967">
        <v>6.0415201923348034</v>
      </c>
      <c r="Q1967">
        <v>6.1006814196618624</v>
      </c>
      <c r="R1967">
        <v>4.9349032147090206</v>
      </c>
      <c r="S1967">
        <v>7.0698036885953428</v>
      </c>
      <c r="T1967">
        <v>49535.762953590842</v>
      </c>
      <c r="U1967">
        <v>49535.847175103663</v>
      </c>
      <c r="V1967">
        <v>49501.646684735388</v>
      </c>
      <c r="W1967">
        <v>49570.003914025503</v>
      </c>
      <c r="X1967">
        <v>3204.351220083473</v>
      </c>
      <c r="Y1967">
        <v>3215.5057357645442</v>
      </c>
      <c r="Z1967">
        <v>3119.7571929102942</v>
      </c>
      <c r="AA1967">
        <v>3256.8359369443929</v>
      </c>
      <c r="AB1967">
        <v>489.69298789077072</v>
      </c>
      <c r="AC1967">
        <v>483.8887913396369</v>
      </c>
      <c r="AD1967">
        <v>426.90950304776692</v>
      </c>
      <c r="AE1967">
        <v>565.35286846986799</v>
      </c>
      <c r="AF1967">
        <v>68.187291259710292</v>
      </c>
      <c r="AG1967">
        <v>67.944418667345815</v>
      </c>
      <c r="AH1967">
        <v>67.094588381390466</v>
      </c>
      <c r="AI1967">
        <v>69.987639323401609</v>
      </c>
      <c r="AJ1967">
        <v>0.60949705040102597</v>
      </c>
      <c r="AK1967">
        <v>0.60949704043501951</v>
      </c>
      <c r="AL1967">
        <v>0.60949150865248802</v>
      </c>
      <c r="AM1967">
        <v>0.60950249960602931</v>
      </c>
      <c r="AN1967">
        <v>0.95132893371522653</v>
      </c>
      <c r="AO1967">
        <v>0.95132893371522631</v>
      </c>
      <c r="AP1967">
        <v>0.95132893371522631</v>
      </c>
      <c r="AQ1967">
        <v>0.95132893371522631</v>
      </c>
      <c r="AR1967">
        <v>16.292745114614849</v>
      </c>
      <c r="AS1967">
        <v>16.292745114614849</v>
      </c>
      <c r="AT1967">
        <v>16.292745114614849</v>
      </c>
      <c r="AU1967">
        <v>16.292745114614849</v>
      </c>
      <c r="AV1967" t="str">
        <f>VLOOKUP(Sheet1[[#This Row],[NPDES ID2]],Combined_Sheet__Major_Only___2[[NPDES ID2]:[ECHO BFR]],3,FALSE)</f>
        <v>PA</v>
      </c>
      <c r="AW1967" t="s">
        <v>12185</v>
      </c>
      <c r="AX1967" t="str">
        <f>VLOOKUP(Sheet1[[#This Row],[NPDES ID2]],Combined_Sheet__Major_Only___2[[NPDES ID2]:[ECHO BFR]],27,FALSE)</f>
        <v>methaneBioCaptureRecover</v>
      </c>
      <c r="AY1967" t="str">
        <f>VLOOKUP(Sheet1[[#This Row],[NPDES ID2]],Combined_Sheet__Major_Only___2[[NPDES ID2]:[ECHO BFR]],28,FALSE)</f>
        <v>-</v>
      </c>
      <c r="AZ1967" t="str">
        <f>VLOOKUP(Sheet1[[#This Row],[NPDES ID2]],Combined_Sheet__Major_Only___2[[NPDES ID2]:[ECHO BFR]],29,FALSE)</f>
        <v>thickening, preliminaryOps</v>
      </c>
      <c r="BA1967">
        <f>VLOOKUP(Sheet1[[#This Row],[NPDES ID2]],Combined_Sheet__Major_Only___2[[NPDES ID2]:[ECHO BFR]],17,FALSE)</f>
        <v>40.270921999999999</v>
      </c>
      <c r="BB1967">
        <f>VLOOKUP(Sheet1[[#This Row],[NPDES ID2]],Combined_Sheet__Major_Only___2[[NPDES ID2]:[ECHO BFR]],18,FALSE)</f>
        <v>-76.918863999999999</v>
      </c>
      <c r="BC1967" s="2" t="str">
        <f>IF(ISNUMBER(SEARCH("aerobic",$AW1967)),"aerobic","")</f>
        <v/>
      </c>
      <c r="BD1967" s="2" t="str">
        <f>IF(ISNUMBER(SEARCH("anaer",$AW1967)),"anaer","")</f>
        <v>anaer</v>
      </c>
      <c r="BE1967" s="2" t="str">
        <f>IF(ISNUMBER(SEARCH("thickening",$AZ1967)),"thickening","")</f>
        <v>thickening</v>
      </c>
      <c r="BF1967" s="3" t="str">
        <f>IF(ISNUMBER(SEARCH("airDry",$AW1967)),"airDry","")</f>
        <v/>
      </c>
      <c r="BG1967" s="3" t="str">
        <f>IF(ISNUMBER(SEARCH("heatDry",$AY1967)),"heatDry","")</f>
        <v/>
      </c>
      <c r="BH1967" s="3" t="str">
        <f>IF(AND(ISNUMBER(SEARCH("aerobic",$AW1967)),ISNUMBER(SEARCH("anaer",$AW1967))),"Combined Aer and Anaer.","")</f>
        <v/>
      </c>
    </row>
    <row r="1968" spans="1:60" x14ac:dyDescent="0.25">
      <c r="A1968" s="5">
        <v>1465</v>
      </c>
      <c r="B1968" t="s">
        <v>6917</v>
      </c>
      <c r="C1968">
        <v>114.53</v>
      </c>
      <c r="D1968">
        <v>910.10188027272318</v>
      </c>
      <c r="E1968">
        <v>901.73744879754508</v>
      </c>
      <c r="F1968">
        <v>641.81958564046931</v>
      </c>
      <c r="G1968">
        <v>1176.2356354086221</v>
      </c>
      <c r="H1968">
        <v>-110.38184890384299</v>
      </c>
      <c r="I1968">
        <v>-111.8052077957267</v>
      </c>
      <c r="J1968">
        <v>-131.15879595752739</v>
      </c>
      <c r="K1968">
        <v>-88.847757173990303</v>
      </c>
      <c r="L1968">
        <v>79.272399264440125</v>
      </c>
      <c r="M1968">
        <v>78.985318828414734</v>
      </c>
      <c r="N1968">
        <v>77.981199994959411</v>
      </c>
      <c r="O1968">
        <v>81.399961112266197</v>
      </c>
      <c r="P1968">
        <v>2.6835004411729568</v>
      </c>
      <c r="Q1968">
        <v>2.7088234805779181</v>
      </c>
      <c r="R1968">
        <v>2.193522786559428</v>
      </c>
      <c r="S1968">
        <v>3.1359107498970249</v>
      </c>
      <c r="T1968">
        <v>49533.705327209813</v>
      </c>
      <c r="U1968">
        <v>49533.789545349413</v>
      </c>
      <c r="V1968">
        <v>49499.590424763643</v>
      </c>
      <c r="W1968">
        <v>49567.944916241067</v>
      </c>
      <c r="X1968">
        <v>3221.0317101164051</v>
      </c>
      <c r="Y1968">
        <v>3232.3945007063662</v>
      </c>
      <c r="Z1968">
        <v>3134.6518447775288</v>
      </c>
      <c r="AA1968">
        <v>3274.6562862965729</v>
      </c>
      <c r="AB1968">
        <v>494.65804187521269</v>
      </c>
      <c r="AC1968">
        <v>488.74810497337302</v>
      </c>
      <c r="AD1968">
        <v>430.94507554478031</v>
      </c>
      <c r="AE1968">
        <v>571.63016256553772</v>
      </c>
      <c r="AF1968">
        <v>67.831400289346163</v>
      </c>
      <c r="AG1968">
        <v>67.585787274037216</v>
      </c>
      <c r="AH1968">
        <v>66.726533987938225</v>
      </c>
      <c r="AI1968">
        <v>69.651857356011334</v>
      </c>
      <c r="AJ1968">
        <v>0.6051434458026087</v>
      </c>
      <c r="AK1968">
        <v>0.60514344137895715</v>
      </c>
      <c r="AL1968">
        <v>0.60514098311961617</v>
      </c>
      <c r="AM1968">
        <v>0.60514586734642561</v>
      </c>
      <c r="AN1968">
        <v>0.95132705306561605</v>
      </c>
      <c r="AO1968">
        <v>0.95132705306561616</v>
      </c>
      <c r="AP1968">
        <v>0.95132705306561616</v>
      </c>
      <c r="AQ1968">
        <v>0.95132705306561616</v>
      </c>
      <c r="AR1968">
        <v>16.158936598013419</v>
      </c>
      <c r="AS1968">
        <v>16.158936598013408</v>
      </c>
      <c r="AT1968">
        <v>16.158936598013408</v>
      </c>
      <c r="AU1968">
        <v>16.158936598013408</v>
      </c>
      <c r="AV1968" t="str">
        <f>VLOOKUP(Sheet1[[#This Row],[NPDES ID2]],Combined_Sheet__Major_Only___2[[NPDES ID2]:[ECHO BFR]],3,FALSE)</f>
        <v>PA</v>
      </c>
      <c r="AW1968" t="s">
        <v>41</v>
      </c>
      <c r="AX1968" t="str">
        <f>VLOOKUP(Sheet1[[#This Row],[NPDES ID2]],Combined_Sheet__Major_Only___2[[NPDES ID2]:[ECHO BFR]],27,FALSE)</f>
        <v>-</v>
      </c>
      <c r="AY1968" t="str">
        <f>VLOOKUP(Sheet1[[#This Row],[NPDES ID2]],Combined_Sheet__Major_Only___2[[NPDES ID2]:[ECHO BFR]],28,FALSE)</f>
        <v>-</v>
      </c>
      <c r="AZ1968" t="str">
        <f>VLOOKUP(Sheet1[[#This Row],[NPDES ID2]],Combined_Sheet__Major_Only___2[[NPDES ID2]:[ECHO BFR]],29,FALSE)</f>
        <v>thickening, preliminaryOps</v>
      </c>
      <c r="BA1968">
        <f>VLOOKUP(Sheet1[[#This Row],[NPDES ID2]],Combined_Sheet__Major_Only___2[[NPDES ID2]:[ECHO BFR]],17,FALSE)</f>
        <v>40.296280000000003</v>
      </c>
      <c r="BB1968">
        <f>VLOOKUP(Sheet1[[#This Row],[NPDES ID2]],Combined_Sheet__Major_Only___2[[NPDES ID2]:[ECHO BFR]],18,FALSE)</f>
        <v>-75.330789999999993</v>
      </c>
      <c r="BC1968" s="2" t="str">
        <f>IF(ISNUMBER(SEARCH("aerobic",$AW1968)),"aerobic","")</f>
        <v>aerobic</v>
      </c>
      <c r="BD1968" s="2" t="str">
        <f>IF(ISNUMBER(SEARCH("anaer",$AW1968)),"anaer","")</f>
        <v/>
      </c>
      <c r="BE1968" s="2" t="str">
        <f>IF(ISNUMBER(SEARCH("thickening",$AZ1968)),"thickening","")</f>
        <v>thickening</v>
      </c>
      <c r="BF1968" s="4" t="str">
        <f>IF(ISNUMBER(SEARCH("airDry",$AW1968)),"airDry","")</f>
        <v/>
      </c>
      <c r="BG1968" s="4" t="str">
        <f>IF(ISNUMBER(SEARCH("heatDry",$AY1968)),"heatDry","")</f>
        <v/>
      </c>
      <c r="BH1968" s="4" t="str">
        <f>IF(AND(ISNUMBER(SEARCH("aerobic",$AW1968)),ISNUMBER(SEARCH("anaer",$AW1968))),"Combined Aer and Anaer.","")</f>
        <v/>
      </c>
    </row>
    <row r="1969" spans="1:60" x14ac:dyDescent="0.25">
      <c r="A1969" s="5">
        <v>440</v>
      </c>
      <c r="B1969" t="s">
        <v>2202</v>
      </c>
      <c r="C1969">
        <v>545.74</v>
      </c>
      <c r="D1969">
        <v>345.72143769315181</v>
      </c>
      <c r="E1969">
        <v>340.06195352383583</v>
      </c>
      <c r="F1969">
        <v>283.52978549689237</v>
      </c>
      <c r="G1969">
        <v>417.20548947779469</v>
      </c>
      <c r="H1969">
        <v>-108.51411567303791</v>
      </c>
      <c r="I1969">
        <v>-109.84403184907271</v>
      </c>
      <c r="J1969">
        <v>-129.35757634582279</v>
      </c>
      <c r="K1969">
        <v>-87.025381322242822</v>
      </c>
      <c r="L1969">
        <v>383.46589765717363</v>
      </c>
      <c r="M1969">
        <v>382.14144585661393</v>
      </c>
      <c r="N1969">
        <v>377.50983831619141</v>
      </c>
      <c r="O1969">
        <v>393.28040598588842</v>
      </c>
      <c r="P1969">
        <v>12.775196856753739</v>
      </c>
      <c r="Q1969">
        <v>12.90988470855088</v>
      </c>
      <c r="R1969">
        <v>10.42113899622937</v>
      </c>
      <c r="S1969">
        <v>14.988648292767991</v>
      </c>
      <c r="T1969">
        <v>49519.196303455283</v>
      </c>
      <c r="U1969">
        <v>49519.280497809297</v>
      </c>
      <c r="V1969">
        <v>49485.091036026031</v>
      </c>
      <c r="W1969">
        <v>49553.426222254631</v>
      </c>
      <c r="X1969">
        <v>3171.9178912390671</v>
      </c>
      <c r="Y1969">
        <v>3182.6827459399128</v>
      </c>
      <c r="Z1969">
        <v>3090.6547544286018</v>
      </c>
      <c r="AA1969">
        <v>3222.2791599022348</v>
      </c>
      <c r="AB1969">
        <v>480.35818379705597</v>
      </c>
      <c r="AC1969">
        <v>474.74800446518799</v>
      </c>
      <c r="AD1969">
        <v>419.29537843968899</v>
      </c>
      <c r="AE1969">
        <v>553.60379072350736</v>
      </c>
      <c r="AF1969">
        <v>68.861452968605533</v>
      </c>
      <c r="AG1969">
        <v>68.623775660171376</v>
      </c>
      <c r="AH1969">
        <v>67.791792511322996</v>
      </c>
      <c r="AI1969">
        <v>70.623699390663532</v>
      </c>
      <c r="AJ1969">
        <v>0.6177452276909009</v>
      </c>
      <c r="AK1969">
        <v>0.61774520659962451</v>
      </c>
      <c r="AL1969">
        <v>0.61773352607586385</v>
      </c>
      <c r="AM1969">
        <v>0.61775673402715758</v>
      </c>
      <c r="AN1969">
        <v>0.95131378783858977</v>
      </c>
      <c r="AO1969">
        <v>0.95131378783859</v>
      </c>
      <c r="AP1969">
        <v>0.95131378783859</v>
      </c>
      <c r="AQ1969">
        <v>0.95131378783859</v>
      </c>
      <c r="AR1969">
        <v>16.546242594906101</v>
      </c>
      <c r="AS1969">
        <v>16.546242594906101</v>
      </c>
      <c r="AT1969">
        <v>16.546242594906101</v>
      </c>
      <c r="AU1969">
        <v>16.546242594906101</v>
      </c>
      <c r="AV1969" t="str">
        <f>VLOOKUP(Sheet1[[#This Row],[NPDES ID2]],Combined_Sheet__Major_Only___2[[NPDES ID2]:[ECHO BFR]],3,FALSE)</f>
        <v>TX</v>
      </c>
      <c r="AW1969" t="s">
        <v>41</v>
      </c>
      <c r="AX1969" t="str">
        <f>VLOOKUP(Sheet1[[#This Row],[NPDES ID2]],Combined_Sheet__Major_Only___2[[NPDES ID2]:[ECHO BFR]],27,FALSE)</f>
        <v>-</v>
      </c>
      <c r="AY1969" t="str">
        <f>VLOOKUP(Sheet1[[#This Row],[NPDES ID2]],Combined_Sheet__Major_Only___2[[NPDES ID2]:[ECHO BFR]],28,FALSE)</f>
        <v>-</v>
      </c>
      <c r="AZ1969" t="str">
        <f>VLOOKUP(Sheet1[[#This Row],[NPDES ID2]],Combined_Sheet__Major_Only___2[[NPDES ID2]:[ECHO BFR]],29,FALSE)</f>
        <v>thickening</v>
      </c>
      <c r="BA1969">
        <f>VLOOKUP(Sheet1[[#This Row],[NPDES ID2]],Combined_Sheet__Major_Only___2[[NPDES ID2]:[ECHO BFR]],17,FALSE)</f>
        <v>30.04514</v>
      </c>
      <c r="BB1969">
        <f>VLOOKUP(Sheet1[[#This Row],[NPDES ID2]],Combined_Sheet__Major_Only___2[[NPDES ID2]:[ECHO BFR]],18,FALSE)</f>
        <v>-95.190799999999996</v>
      </c>
      <c r="BC1969" s="2" t="str">
        <f>IF(ISNUMBER(SEARCH("aerobic",$AW1969)),"aerobic","")</f>
        <v>aerobic</v>
      </c>
      <c r="BD1969" s="2" t="str">
        <f>IF(ISNUMBER(SEARCH("anaer",$AW1969)),"anaer","")</f>
        <v/>
      </c>
      <c r="BE1969" s="2" t="str">
        <f>IF(ISNUMBER(SEARCH("thickening",$AZ1969)),"thickening","")</f>
        <v>thickening</v>
      </c>
      <c r="BF1969" s="3" t="str">
        <f>IF(ISNUMBER(SEARCH("airDry",$AW1969)),"airDry","")</f>
        <v/>
      </c>
      <c r="BG1969" s="3" t="str">
        <f>IF(ISNUMBER(SEARCH("heatDry",$AY1969)),"heatDry","")</f>
        <v/>
      </c>
      <c r="BH1969" s="3" t="str">
        <f>IF(AND(ISNUMBER(SEARCH("aerobic",$AW1969)),ISNUMBER(SEARCH("anaer",$AW1969))),"Combined Aer and Anaer.","")</f>
        <v/>
      </c>
    </row>
    <row r="1970" spans="1:60" x14ac:dyDescent="0.25">
      <c r="A1970" s="5">
        <v>2291</v>
      </c>
      <c r="B1970" t="s">
        <v>10708</v>
      </c>
      <c r="C1970">
        <v>439</v>
      </c>
      <c r="D1970">
        <v>369.30586302432869</v>
      </c>
      <c r="E1970">
        <v>365.59156393797338</v>
      </c>
      <c r="F1970">
        <v>293.02265432841091</v>
      </c>
      <c r="G1970">
        <v>452.32571648504728</v>
      </c>
      <c r="H1970">
        <v>-109.28746734271159</v>
      </c>
      <c r="I1970">
        <v>-110.65344077315331</v>
      </c>
      <c r="J1970">
        <v>-130.1020235794326</v>
      </c>
      <c r="K1970">
        <v>-87.772456648364098</v>
      </c>
      <c r="L1970">
        <v>306.49939155369742</v>
      </c>
      <c r="M1970">
        <v>305.41904856052793</v>
      </c>
      <c r="N1970">
        <v>301.64090151159559</v>
      </c>
      <c r="O1970">
        <v>314.50520872185172</v>
      </c>
      <c r="P1970">
        <v>10.280543189755161</v>
      </c>
      <c r="Q1970">
        <v>10.383623674303211</v>
      </c>
      <c r="R1970">
        <v>8.3935369380342166</v>
      </c>
      <c r="S1970">
        <v>12.04131395530279</v>
      </c>
      <c r="T1970">
        <v>49502.871836429971</v>
      </c>
      <c r="U1970">
        <v>49502.956004022213</v>
      </c>
      <c r="V1970">
        <v>49468.777409600203</v>
      </c>
      <c r="W1970">
        <v>49537.090875008493</v>
      </c>
      <c r="X1970">
        <v>3191.2276218575371</v>
      </c>
      <c r="Y1970">
        <v>3202.2394161728312</v>
      </c>
      <c r="Z1970">
        <v>3107.8532233038209</v>
      </c>
      <c r="AA1970">
        <v>3242.93523561135</v>
      </c>
      <c r="AB1970">
        <v>486.13497627265451</v>
      </c>
      <c r="AC1970">
        <v>480.40313399061461</v>
      </c>
      <c r="AD1970">
        <v>423.99371716860497</v>
      </c>
      <c r="AE1970">
        <v>560.89948652987448</v>
      </c>
      <c r="AF1970">
        <v>68.422446958451246</v>
      </c>
      <c r="AG1970">
        <v>68.181404483197937</v>
      </c>
      <c r="AH1970">
        <v>67.337770693873068</v>
      </c>
      <c r="AI1970">
        <v>70.209484845713718</v>
      </c>
      <c r="AJ1970">
        <v>0.61237394133944234</v>
      </c>
      <c r="AK1970">
        <v>0.61237392436871396</v>
      </c>
      <c r="AL1970">
        <v>0.61236451815285886</v>
      </c>
      <c r="AM1970">
        <v>0.61238320723218542</v>
      </c>
      <c r="AN1970">
        <v>0.95129885415160553</v>
      </c>
      <c r="AO1970">
        <v>0.95129885415160576</v>
      </c>
      <c r="AP1970">
        <v>0.95129885415160576</v>
      </c>
      <c r="AQ1970">
        <v>0.95129885415160576</v>
      </c>
      <c r="AR1970">
        <v>16.38110354396466</v>
      </c>
      <c r="AS1970">
        <v>16.38110354396466</v>
      </c>
      <c r="AT1970">
        <v>16.38110354396466</v>
      </c>
      <c r="AU1970">
        <v>16.38110354396466</v>
      </c>
      <c r="AV1970" t="str">
        <f>VLOOKUP(Sheet1[[#This Row],[NPDES ID2]],Combined_Sheet__Major_Only___2[[NPDES ID2]:[ECHO BFR]],3,FALSE)</f>
        <v>TX</v>
      </c>
      <c r="AW1970" t="s">
        <v>41</v>
      </c>
      <c r="AX1970" t="str">
        <f>VLOOKUP(Sheet1[[#This Row],[NPDES ID2]],Combined_Sheet__Major_Only___2[[NPDES ID2]:[ECHO BFR]],27,FALSE)</f>
        <v>-</v>
      </c>
      <c r="AY1970" t="str">
        <f>VLOOKUP(Sheet1[[#This Row],[NPDES ID2]],Combined_Sheet__Major_Only___2[[NPDES ID2]:[ECHO BFR]],28,FALSE)</f>
        <v>-</v>
      </c>
      <c r="AZ1970" t="str">
        <f>VLOOKUP(Sheet1[[#This Row],[NPDES ID2]],Combined_Sheet__Major_Only___2[[NPDES ID2]:[ECHO BFR]],29,FALSE)</f>
        <v>thickening</v>
      </c>
      <c r="BA1970">
        <f>VLOOKUP(Sheet1[[#This Row],[NPDES ID2]],Combined_Sheet__Major_Only___2[[NPDES ID2]:[ECHO BFR]],17,FALSE)</f>
        <v>30.631930000000001</v>
      </c>
      <c r="BB1970">
        <f>VLOOKUP(Sheet1[[#This Row],[NPDES ID2]],Combined_Sheet__Major_Only___2[[NPDES ID2]:[ECHO BFR]],18,FALSE)</f>
        <v>-97.63373</v>
      </c>
      <c r="BC1970" s="2" t="str">
        <f>IF(ISNUMBER(SEARCH("aerobic",$AW1970)),"aerobic","")</f>
        <v>aerobic</v>
      </c>
      <c r="BD1970" s="2" t="str">
        <f>IF(ISNUMBER(SEARCH("anaer",$AW1970)),"anaer","")</f>
        <v/>
      </c>
      <c r="BE1970" s="2" t="str">
        <f>IF(ISNUMBER(SEARCH("thickening",$AZ1970)),"thickening","")</f>
        <v>thickening</v>
      </c>
      <c r="BF1970" s="4" t="str">
        <f>IF(ISNUMBER(SEARCH("airDry",$AW1970)),"airDry","")</f>
        <v/>
      </c>
      <c r="BG1970" s="4" t="str">
        <f>IF(ISNUMBER(SEARCH("heatDry",$AY1970)),"heatDry","")</f>
        <v/>
      </c>
      <c r="BH1970" s="4" t="str">
        <f>IF(AND(ISNUMBER(SEARCH("aerobic",$AW1970)),ISNUMBER(SEARCH("anaer",$AW1970))),"Combined Aer and Anaer.","")</f>
        <v/>
      </c>
    </row>
    <row r="1971" spans="1:60" x14ac:dyDescent="0.25">
      <c r="A1971" s="5">
        <v>1757</v>
      </c>
      <c r="B1971" t="s">
        <v>8226</v>
      </c>
      <c r="C1971">
        <v>22.08</v>
      </c>
      <c r="D1971">
        <v>4254.1255112684876</v>
      </c>
      <c r="E1971">
        <v>4213.184588891183</v>
      </c>
      <c r="F1971">
        <v>2844.3722033297422</v>
      </c>
      <c r="G1971">
        <v>5598.4166629248348</v>
      </c>
      <c r="H1971">
        <v>-109.7494436770986</v>
      </c>
      <c r="I1971">
        <v>-111.14987488374329</v>
      </c>
      <c r="J1971">
        <v>-130.55238044360479</v>
      </c>
      <c r="K1971">
        <v>-88.253189058003727</v>
      </c>
      <c r="L1971">
        <v>15.366747065999499</v>
      </c>
      <c r="M1971">
        <v>15.312041556638921</v>
      </c>
      <c r="N1971">
        <v>15.120690544287591</v>
      </c>
      <c r="O1971">
        <v>15.77218038870739</v>
      </c>
      <c r="P1971">
        <v>0.51717927966893817</v>
      </c>
      <c r="Q1971">
        <v>0.52225329044971991</v>
      </c>
      <c r="R1971">
        <v>0.42243326740768639</v>
      </c>
      <c r="S1971">
        <v>0.60523925973293657</v>
      </c>
      <c r="T1971">
        <v>49465.903501201698</v>
      </c>
      <c r="U1971">
        <v>49465.987608189331</v>
      </c>
      <c r="V1971">
        <v>49431.833623958497</v>
      </c>
      <c r="W1971">
        <v>49500.097900467357</v>
      </c>
      <c r="X1971">
        <v>3199.021633671669</v>
      </c>
      <c r="Y1971">
        <v>3210.1490537590889</v>
      </c>
      <c r="Z1971">
        <v>3114.6317124889142</v>
      </c>
      <c r="AA1971">
        <v>3251.3783972631782</v>
      </c>
      <c r="AB1971">
        <v>488.75889327126691</v>
      </c>
      <c r="AC1971">
        <v>482.96695790083891</v>
      </c>
      <c r="AD1971">
        <v>426.1118026909752</v>
      </c>
      <c r="AE1971">
        <v>564.24357120779518</v>
      </c>
      <c r="AF1971">
        <v>68.203918209573899</v>
      </c>
      <c r="AG1971">
        <v>67.961119377852881</v>
      </c>
      <c r="AH1971">
        <v>67.111814821327513</v>
      </c>
      <c r="AI1971">
        <v>70.00338889796322</v>
      </c>
      <c r="AJ1971">
        <v>0.6097004540569656</v>
      </c>
      <c r="AK1971">
        <v>0.60970045320614152</v>
      </c>
      <c r="AL1971">
        <v>0.60969998003695092</v>
      </c>
      <c r="AM1971">
        <v>0.60970092015669874</v>
      </c>
      <c r="AN1971">
        <v>0.95126500148401949</v>
      </c>
      <c r="AO1971">
        <v>0.95126500148401982</v>
      </c>
      <c r="AP1971">
        <v>0.95126500148401982</v>
      </c>
      <c r="AQ1971">
        <v>0.95126500148401982</v>
      </c>
      <c r="AR1971">
        <v>16.29917490283654</v>
      </c>
      <c r="AS1971">
        <v>16.29917490283654</v>
      </c>
      <c r="AT1971">
        <v>16.29917490283654</v>
      </c>
      <c r="AU1971">
        <v>16.29917490283654</v>
      </c>
      <c r="AV1971" t="str">
        <f>VLOOKUP(Sheet1[[#This Row],[NPDES ID2]],Combined_Sheet__Major_Only___2[[NPDES ID2]:[ECHO BFR]],3,FALSE)</f>
        <v>TX</v>
      </c>
      <c r="AW1971" t="s">
        <v>41</v>
      </c>
      <c r="AX1971" t="str">
        <f>VLOOKUP(Sheet1[[#This Row],[NPDES ID2]],Combined_Sheet__Major_Only___2[[NPDES ID2]:[ECHO BFR]],27,FALSE)</f>
        <v>-</v>
      </c>
      <c r="AY1971" t="str">
        <f>VLOOKUP(Sheet1[[#This Row],[NPDES ID2]],Combined_Sheet__Major_Only___2[[NPDES ID2]:[ECHO BFR]],28,FALSE)</f>
        <v>-</v>
      </c>
      <c r="AZ1971" t="str">
        <f>VLOOKUP(Sheet1[[#This Row],[NPDES ID2]],Combined_Sheet__Major_Only___2[[NPDES ID2]:[ECHO BFR]],29,FALSE)</f>
        <v>thickening</v>
      </c>
      <c r="BA1971">
        <f>VLOOKUP(Sheet1[[#This Row],[NPDES ID2]],Combined_Sheet__Major_Only___2[[NPDES ID2]:[ECHO BFR]],17,FALSE)</f>
        <v>29.600355</v>
      </c>
      <c r="BB1971">
        <f>VLOOKUP(Sheet1[[#This Row],[NPDES ID2]],Combined_Sheet__Major_Only___2[[NPDES ID2]:[ECHO BFR]],18,FALSE)</f>
        <v>-95.509986999999995</v>
      </c>
      <c r="BC1971" s="2" t="str">
        <f>IF(ISNUMBER(SEARCH("aerobic",$AW1971)),"aerobic","")</f>
        <v>aerobic</v>
      </c>
      <c r="BD1971" s="2" t="str">
        <f>IF(ISNUMBER(SEARCH("anaer",$AW1971)),"anaer","")</f>
        <v/>
      </c>
      <c r="BE1971" s="2" t="str">
        <f>IF(ISNUMBER(SEARCH("thickening",$AZ1971)),"thickening","")</f>
        <v>thickening</v>
      </c>
      <c r="BF1971" s="4" t="str">
        <f>IF(ISNUMBER(SEARCH("airDry",$AW1971)),"airDry","")</f>
        <v/>
      </c>
      <c r="BG1971" s="4" t="str">
        <f>IF(ISNUMBER(SEARCH("heatDry",$AY1971)),"heatDry","")</f>
        <v/>
      </c>
      <c r="BH1971" s="4" t="str">
        <f>IF(AND(ISNUMBER(SEARCH("aerobic",$AW1971)),ISNUMBER(SEARCH("anaer",$AW1971))),"Combined Aer and Anaer.","")</f>
        <v/>
      </c>
    </row>
    <row r="1972" spans="1:60" x14ac:dyDescent="0.25">
      <c r="A1972" s="5">
        <v>2602</v>
      </c>
      <c r="B1972" t="s">
        <v>12044</v>
      </c>
      <c r="C1972">
        <v>46.7</v>
      </c>
      <c r="D1972">
        <v>1855.330025236696</v>
      </c>
      <c r="E1972">
        <v>1822.6913093100441</v>
      </c>
      <c r="F1972">
        <v>1260.467249051412</v>
      </c>
      <c r="G1972">
        <v>2420.9436861369559</v>
      </c>
      <c r="H1972">
        <v>-137.7469565858238</v>
      </c>
      <c r="I1972">
        <v>-138.94258156900321</v>
      </c>
      <c r="J1972">
        <v>-157.65757847174851</v>
      </c>
      <c r="K1972">
        <v>-114.9562985143604</v>
      </c>
      <c r="L1972">
        <v>36.114622889333702</v>
      </c>
      <c r="M1972">
        <v>35.903348115298662</v>
      </c>
      <c r="N1972">
        <v>35.164350122212433</v>
      </c>
      <c r="O1972">
        <v>37.680414013059952</v>
      </c>
      <c r="P1972">
        <v>1.4792077124376231</v>
      </c>
      <c r="Q1972">
        <v>1.4730788523977121</v>
      </c>
      <c r="R1972">
        <v>1.239513350598711</v>
      </c>
      <c r="S1972">
        <v>1.6667262636174811</v>
      </c>
      <c r="T1972">
        <v>49456.092188325681</v>
      </c>
      <c r="U1972">
        <v>49456.176279228966</v>
      </c>
      <c r="V1972">
        <v>49422.028826487433</v>
      </c>
      <c r="W1972">
        <v>49490.280048373199</v>
      </c>
      <c r="X1972">
        <v>3856.1408570185858</v>
      </c>
      <c r="Y1972">
        <v>3876.676795935995</v>
      </c>
      <c r="Z1972">
        <v>3692.174422000599</v>
      </c>
      <c r="AA1972">
        <v>3958.8828861261832</v>
      </c>
      <c r="AB1972">
        <v>728.15609026724485</v>
      </c>
      <c r="AC1972">
        <v>718.01031275140554</v>
      </c>
      <c r="AD1972">
        <v>612.53240179130398</v>
      </c>
      <c r="AE1972">
        <v>878.25788893548975</v>
      </c>
      <c r="AF1972">
        <v>56.588152333724373</v>
      </c>
      <c r="AG1972">
        <v>56.257119630500469</v>
      </c>
      <c r="AH1972">
        <v>55.099157749552973</v>
      </c>
      <c r="AI1972">
        <v>59.041577831293381</v>
      </c>
      <c r="AJ1972">
        <v>0.46785885871311123</v>
      </c>
      <c r="AK1972">
        <v>0.4678588569704506</v>
      </c>
      <c r="AL1972">
        <v>0.4678578881138854</v>
      </c>
      <c r="AM1972">
        <v>0.46785981309626329</v>
      </c>
      <c r="AN1972">
        <v>0.95125600915824138</v>
      </c>
      <c r="AO1972">
        <v>0.9512560091582416</v>
      </c>
      <c r="AP1972">
        <v>0.9512560091582416</v>
      </c>
      <c r="AQ1972">
        <v>0.9512560091582416</v>
      </c>
      <c r="AR1972">
        <v>11.93621162125325</v>
      </c>
      <c r="AS1972">
        <v>11.93621162125325</v>
      </c>
      <c r="AT1972">
        <v>11.93621162125325</v>
      </c>
      <c r="AU1972">
        <v>11.93621162125325</v>
      </c>
      <c r="AV1972" t="str">
        <f>VLOOKUP(Sheet1[[#This Row],[NPDES ID2]],Combined_Sheet__Major_Only___2[[NPDES ID2]:[ECHO BFR]],3,FALSE)</f>
        <v>NC</v>
      </c>
      <c r="AW1972" t="s">
        <v>87</v>
      </c>
      <c r="AX1972" t="str">
        <f>VLOOKUP(Sheet1[[#This Row],[NPDES ID2]],Combined_Sheet__Major_Only___2[[NPDES ID2]:[ECHO BFR]],27,FALSE)</f>
        <v>-</v>
      </c>
      <c r="AY1972" t="str">
        <f>VLOOKUP(Sheet1[[#This Row],[NPDES ID2]],Combined_Sheet__Major_Only___2[[NPDES ID2]:[ECHO BFR]],28,FALSE)</f>
        <v>-</v>
      </c>
      <c r="AZ1972" t="str">
        <f>VLOOKUP(Sheet1[[#This Row],[NPDES ID2]],Combined_Sheet__Major_Only___2[[NPDES ID2]:[ECHO BFR]],29,FALSE)</f>
        <v>thickening</v>
      </c>
      <c r="BA1972">
        <f>VLOOKUP(Sheet1[[#This Row],[NPDES ID2]],Combined_Sheet__Major_Only___2[[NPDES ID2]:[ECHO BFR]],17,FALSE)</f>
        <v>35.196072000000001</v>
      </c>
      <c r="BB1972">
        <f>VLOOKUP(Sheet1[[#This Row],[NPDES ID2]],Combined_Sheet__Major_Only___2[[NPDES ID2]:[ECHO BFR]],18,FALSE)</f>
        <v>-78.965508</v>
      </c>
      <c r="BC1972" s="2" t="str">
        <f>IF(ISNUMBER(SEARCH("aerobic",$AW1972)),"aerobic","")</f>
        <v/>
      </c>
      <c r="BD1972" s="2" t="str">
        <f>IF(ISNUMBER(SEARCH("anaer",$AW1972)),"anaer","")</f>
        <v/>
      </c>
      <c r="BE1972" s="2" t="str">
        <f>IF(ISNUMBER(SEARCH("thickening",$AZ1972)),"thickening","")</f>
        <v>thickening</v>
      </c>
      <c r="BF1972" s="3" t="str">
        <f>IF(ISNUMBER(SEARCH("airDry",$AW1972)),"airDry","")</f>
        <v/>
      </c>
      <c r="BG1972" s="3" t="str">
        <f>IF(ISNUMBER(SEARCH("heatDry",$AY1972)),"heatDry","")</f>
        <v/>
      </c>
      <c r="BH1972" s="3" t="str">
        <f>IF(AND(ISNUMBER(SEARCH("aerobic",$AW1972)),ISNUMBER(SEARCH("anaer",$AW1972))),"Combined Aer and Anaer.","")</f>
        <v/>
      </c>
    </row>
    <row r="1973" spans="1:60" x14ac:dyDescent="0.25">
      <c r="A1973" s="5">
        <v>2607</v>
      </c>
      <c r="B1973" t="s">
        <v>12060</v>
      </c>
      <c r="C1973">
        <v>29.093189779999999</v>
      </c>
      <c r="D1973">
        <v>3250.2851082094712</v>
      </c>
      <c r="E1973">
        <v>3218.7395260252679</v>
      </c>
      <c r="F1973">
        <v>2182.4319093235472</v>
      </c>
      <c r="G1973">
        <v>4272.6740189971788</v>
      </c>
      <c r="H1973">
        <v>-109.7502357422765</v>
      </c>
      <c r="I1973">
        <v>-111.15044421499709</v>
      </c>
      <c r="J1973">
        <v>-130.5530331586819</v>
      </c>
      <c r="K1973">
        <v>-88.253270119151935</v>
      </c>
      <c r="L1973">
        <v>20.247249951761589</v>
      </c>
      <c r="M1973">
        <v>20.175165535428309</v>
      </c>
      <c r="N1973">
        <v>19.923026722228489</v>
      </c>
      <c r="O1973">
        <v>20.78148086969783</v>
      </c>
      <c r="P1973">
        <v>0.68144961609657317</v>
      </c>
      <c r="Q1973">
        <v>0.68813437146042933</v>
      </c>
      <c r="R1973">
        <v>0.55661111320403356</v>
      </c>
      <c r="S1973">
        <v>0.79747613405063045</v>
      </c>
      <c r="T1973">
        <v>49401.992068756626</v>
      </c>
      <c r="U1973">
        <v>49402.076070970048</v>
      </c>
      <c r="V1973">
        <v>49367.964633220188</v>
      </c>
      <c r="W1973">
        <v>49436.143871195287</v>
      </c>
      <c r="X1973">
        <v>3194.948570935775</v>
      </c>
      <c r="Y1973">
        <v>3206.0624684455129</v>
      </c>
      <c r="Z1973">
        <v>3110.6612656959601</v>
      </c>
      <c r="AA1973">
        <v>3247.2417450969851</v>
      </c>
      <c r="AB1973">
        <v>488.14528335949763</v>
      </c>
      <c r="AC1973">
        <v>482.36049132011487</v>
      </c>
      <c r="AD1973">
        <v>425.57573819369969</v>
      </c>
      <c r="AE1973">
        <v>563.53727212134743</v>
      </c>
      <c r="AF1973">
        <v>68.202653903554022</v>
      </c>
      <c r="AG1973">
        <v>67.959847013480896</v>
      </c>
      <c r="AH1973">
        <v>67.110506338191726</v>
      </c>
      <c r="AI1973">
        <v>70.002194112362503</v>
      </c>
      <c r="AJ1973">
        <v>0.60968498712159336</v>
      </c>
      <c r="AK1973">
        <v>0.60968498600122056</v>
      </c>
      <c r="AL1973">
        <v>0.60968436296321715</v>
      </c>
      <c r="AM1973">
        <v>0.60968560085123791</v>
      </c>
      <c r="AN1973">
        <v>0.95120636532076974</v>
      </c>
      <c r="AO1973">
        <v>0.95120636532076952</v>
      </c>
      <c r="AP1973">
        <v>0.95120636532076952</v>
      </c>
      <c r="AQ1973">
        <v>0.95120636532076952</v>
      </c>
      <c r="AR1973">
        <v>16.29869401855235</v>
      </c>
      <c r="AS1973">
        <v>16.29869401855235</v>
      </c>
      <c r="AT1973">
        <v>16.29869401855235</v>
      </c>
      <c r="AU1973">
        <v>16.29869401855235</v>
      </c>
      <c r="AV1973" t="str">
        <f>VLOOKUP(Sheet1[[#This Row],[NPDES ID2]],Combined_Sheet__Major_Only___2[[NPDES ID2]:[ECHO BFR]],3,FALSE)</f>
        <v>TX</v>
      </c>
      <c r="AW1973" t="s">
        <v>41</v>
      </c>
      <c r="AX1973" t="str">
        <f>VLOOKUP(Sheet1[[#This Row],[NPDES ID2]],Combined_Sheet__Major_Only___2[[NPDES ID2]:[ECHO BFR]],27,FALSE)</f>
        <v>-</v>
      </c>
      <c r="AY1973" t="str">
        <f>VLOOKUP(Sheet1[[#This Row],[NPDES ID2]],Combined_Sheet__Major_Only___2[[NPDES ID2]:[ECHO BFR]],28,FALSE)</f>
        <v>-</v>
      </c>
      <c r="AZ1973" t="str">
        <f>VLOOKUP(Sheet1[[#This Row],[NPDES ID2]],Combined_Sheet__Major_Only___2[[NPDES ID2]:[ECHO BFR]],29,FALSE)</f>
        <v>thickening</v>
      </c>
      <c r="BA1973">
        <f>VLOOKUP(Sheet1[[#This Row],[NPDES ID2]],Combined_Sheet__Major_Only___2[[NPDES ID2]:[ECHO BFR]],17,FALSE)</f>
        <v>27.878498</v>
      </c>
      <c r="BB1973">
        <f>VLOOKUP(Sheet1[[#This Row],[NPDES ID2]],Combined_Sheet__Major_Only___2[[NPDES ID2]:[ECHO BFR]],18,FALSE)</f>
        <v>-97.332087999999999</v>
      </c>
      <c r="BC1973" s="2" t="str">
        <f>IF(ISNUMBER(SEARCH("aerobic",$AW1973)),"aerobic","")</f>
        <v>aerobic</v>
      </c>
      <c r="BD1973" s="2" t="str">
        <f>IF(ISNUMBER(SEARCH("anaer",$AW1973)),"anaer","")</f>
        <v/>
      </c>
      <c r="BE1973" s="2" t="str">
        <f>IF(ISNUMBER(SEARCH("thickening",$AZ1973)),"thickening","")</f>
        <v>thickening</v>
      </c>
      <c r="BF1973" s="4" t="str">
        <f>IF(ISNUMBER(SEARCH("airDry",$AW1973)),"airDry","")</f>
        <v/>
      </c>
      <c r="BG1973" s="4" t="str">
        <f>IF(ISNUMBER(SEARCH("heatDry",$AY1973)),"heatDry","")</f>
        <v/>
      </c>
      <c r="BH1973" s="4" t="str">
        <f>IF(AND(ISNUMBER(SEARCH("aerobic",$AW1973)),ISNUMBER(SEARCH("anaer",$AW1973))),"Combined Aer and Anaer.","")</f>
        <v/>
      </c>
    </row>
    <row r="1974" spans="1:60" x14ac:dyDescent="0.25">
      <c r="A1974" s="5">
        <v>2408</v>
      </c>
      <c r="B1974" t="s">
        <v>11228</v>
      </c>
      <c r="C1974">
        <v>267.69</v>
      </c>
      <c r="D1974">
        <v>470.9310519797711</v>
      </c>
      <c r="E1974">
        <v>468.53096674453741</v>
      </c>
      <c r="F1974">
        <v>354.16080925537409</v>
      </c>
      <c r="G1974">
        <v>585.43126249789361</v>
      </c>
      <c r="H1974">
        <v>-109.1158449864102</v>
      </c>
      <c r="I1974">
        <v>-110.480868649279</v>
      </c>
      <c r="J1974">
        <v>-129.9397828220562</v>
      </c>
      <c r="K1974">
        <v>-87.625269999510223</v>
      </c>
      <c r="L1974">
        <v>187.2224360782422</v>
      </c>
      <c r="M1974">
        <v>186.56618846209849</v>
      </c>
      <c r="N1974">
        <v>184.2709973102823</v>
      </c>
      <c r="O1974">
        <v>192.08572409054199</v>
      </c>
      <c r="P1974">
        <v>6.2681724204328324</v>
      </c>
      <c r="Q1974">
        <v>6.33178047618091</v>
      </c>
      <c r="R1974">
        <v>5.1164098679019183</v>
      </c>
      <c r="S1974">
        <v>7.3450855486427447</v>
      </c>
      <c r="T1974">
        <v>49341.690303749507</v>
      </c>
      <c r="U1974">
        <v>49341.774207106297</v>
      </c>
      <c r="V1974">
        <v>49307.70291284562</v>
      </c>
      <c r="W1974">
        <v>49375.801915196462</v>
      </c>
      <c r="X1974">
        <v>3175.2643666117069</v>
      </c>
      <c r="Y1974">
        <v>3186.170580802424</v>
      </c>
      <c r="Z1974">
        <v>3092.7476351416708</v>
      </c>
      <c r="AA1974">
        <v>3226.42991305335</v>
      </c>
      <c r="AB1974">
        <v>482.91684588517069</v>
      </c>
      <c r="AC1974">
        <v>477.23699453599062</v>
      </c>
      <c r="AD1974">
        <v>421.2834347996162</v>
      </c>
      <c r="AE1974">
        <v>557.0074425240075</v>
      </c>
      <c r="AF1974">
        <v>68.541930130377324</v>
      </c>
      <c r="AG1974">
        <v>68.301758631548807</v>
      </c>
      <c r="AH1974">
        <v>67.461366294922129</v>
      </c>
      <c r="AI1974">
        <v>70.322272266811979</v>
      </c>
      <c r="AJ1974">
        <v>0.61383576373491033</v>
      </c>
      <c r="AK1974">
        <v>0.61383575342237362</v>
      </c>
      <c r="AL1974">
        <v>0.61383002962159516</v>
      </c>
      <c r="AM1974">
        <v>0.61384140209394322</v>
      </c>
      <c r="AN1974">
        <v>0.95115091136570296</v>
      </c>
      <c r="AO1974">
        <v>0.95115091136570307</v>
      </c>
      <c r="AP1974">
        <v>0.95115091136570307</v>
      </c>
      <c r="AQ1974">
        <v>0.95115091136570307</v>
      </c>
      <c r="AR1974">
        <v>16.42619426638975</v>
      </c>
      <c r="AS1974">
        <v>16.42619426638975</v>
      </c>
      <c r="AT1974">
        <v>16.42619426638975</v>
      </c>
      <c r="AU1974">
        <v>16.42619426638975</v>
      </c>
      <c r="AV1974" t="str">
        <f>VLOOKUP(Sheet1[[#This Row],[NPDES ID2]],Combined_Sheet__Major_Only___2[[NPDES ID2]:[ECHO BFR]],3,FALSE)</f>
        <v>FL</v>
      </c>
      <c r="AW1974" t="s">
        <v>41</v>
      </c>
      <c r="AX1974" t="str">
        <f>VLOOKUP(Sheet1[[#This Row],[NPDES ID2]],Combined_Sheet__Major_Only___2[[NPDES ID2]:[ECHO BFR]],27,FALSE)</f>
        <v>-</v>
      </c>
      <c r="AY1974" t="str">
        <f>VLOOKUP(Sheet1[[#This Row],[NPDES ID2]],Combined_Sheet__Major_Only___2[[NPDES ID2]:[ECHO BFR]],28,FALSE)</f>
        <v>-</v>
      </c>
      <c r="AZ1974" t="str">
        <f>VLOOKUP(Sheet1[[#This Row],[NPDES ID2]],Combined_Sheet__Major_Only___2[[NPDES ID2]:[ECHO BFR]],29,FALSE)</f>
        <v>thickening</v>
      </c>
      <c r="BA1974">
        <f>VLOOKUP(Sheet1[[#This Row],[NPDES ID2]],Combined_Sheet__Major_Only___2[[NPDES ID2]:[ECHO BFR]],17,FALSE)</f>
        <v>26.245100000000001</v>
      </c>
      <c r="BB1974">
        <f>VLOOKUP(Sheet1[[#This Row],[NPDES ID2]],Combined_Sheet__Major_Only___2[[NPDES ID2]:[ECHO BFR]],18,FALSE)</f>
        <v>-80.262180000000001</v>
      </c>
      <c r="BC1974" s="2" t="str">
        <f>IF(ISNUMBER(SEARCH("aerobic",$AW1974)),"aerobic","")</f>
        <v>aerobic</v>
      </c>
      <c r="BD1974" s="2" t="str">
        <f>IF(ISNUMBER(SEARCH("anaer",$AW1974)),"anaer","")</f>
        <v/>
      </c>
      <c r="BE1974" s="2" t="str">
        <f>IF(ISNUMBER(SEARCH("thickening",$AZ1974)),"thickening","")</f>
        <v>thickening</v>
      </c>
      <c r="BF1974" s="3" t="str">
        <f>IF(ISNUMBER(SEARCH("airDry",$AW1974)),"airDry","")</f>
        <v/>
      </c>
      <c r="BG1974" s="3" t="str">
        <f>IF(ISNUMBER(SEARCH("heatDry",$AY1974)),"heatDry","")</f>
        <v/>
      </c>
      <c r="BH1974" s="3" t="str">
        <f>IF(AND(ISNUMBER(SEARCH("aerobic",$AW1974)),ISNUMBER(SEARCH("anaer",$AW1974))),"Combined Aer and Anaer.","")</f>
        <v/>
      </c>
    </row>
    <row r="1975" spans="1:60" x14ac:dyDescent="0.25">
      <c r="A1975" s="5">
        <v>2068</v>
      </c>
      <c r="B1975" t="s">
        <v>9725</v>
      </c>
      <c r="C1975">
        <v>1138</v>
      </c>
      <c r="D1975">
        <v>338.08582970359578</v>
      </c>
      <c r="E1975">
        <v>334.61805581615499</v>
      </c>
      <c r="F1975">
        <v>286.33409133257442</v>
      </c>
      <c r="G1975">
        <v>400.21801209440139</v>
      </c>
      <c r="H1975">
        <v>-138.05834973006469</v>
      </c>
      <c r="I1975">
        <v>-139.45378544123591</v>
      </c>
      <c r="J1975">
        <v>-158.18909920739429</v>
      </c>
      <c r="K1975">
        <v>-115.0933020837459</v>
      </c>
      <c r="L1975">
        <v>866.88722642886103</v>
      </c>
      <c r="M1975">
        <v>861.75223603707627</v>
      </c>
      <c r="N1975">
        <v>843.79917315952343</v>
      </c>
      <c r="O1975">
        <v>904.9342006554316</v>
      </c>
      <c r="P1975">
        <v>35.703880223729513</v>
      </c>
      <c r="Q1975">
        <v>35.560441947207721</v>
      </c>
      <c r="R1975">
        <v>29.94052800593299</v>
      </c>
      <c r="S1975">
        <v>40.184397362587553</v>
      </c>
      <c r="T1975">
        <v>49323.697677148273</v>
      </c>
      <c r="U1975">
        <v>49323.781551008557</v>
      </c>
      <c r="V1975">
        <v>49289.72223461968</v>
      </c>
      <c r="W1975">
        <v>49357.797296549747</v>
      </c>
      <c r="X1975">
        <v>3866.5498951803429</v>
      </c>
      <c r="Y1975">
        <v>3887.3803382836099</v>
      </c>
      <c r="Z1975">
        <v>3700.2048241506941</v>
      </c>
      <c r="AA1975">
        <v>3970.8279699987238</v>
      </c>
      <c r="AB1975">
        <v>735.62232931452399</v>
      </c>
      <c r="AC1975">
        <v>725.39400229409603</v>
      </c>
      <c r="AD1975">
        <v>617.91329334564716</v>
      </c>
      <c r="AE1975">
        <v>888.84263160615546</v>
      </c>
      <c r="AF1975">
        <v>56.288472952920301</v>
      </c>
      <c r="AG1975">
        <v>55.955404979215757</v>
      </c>
      <c r="AH1975">
        <v>54.78912537443091</v>
      </c>
      <c r="AI1975">
        <v>58.75846277522345</v>
      </c>
      <c r="AJ1975">
        <v>0.46420742479296201</v>
      </c>
      <c r="AK1975">
        <v>0.4642073820034916</v>
      </c>
      <c r="AL1975">
        <v>0.46418385696696002</v>
      </c>
      <c r="AM1975">
        <v>0.46423060016357898</v>
      </c>
      <c r="AN1975">
        <v>0.95113434078756154</v>
      </c>
      <c r="AO1975">
        <v>0.95113434078756165</v>
      </c>
      <c r="AP1975">
        <v>0.95113434078756165</v>
      </c>
      <c r="AQ1975">
        <v>0.95113434078756165</v>
      </c>
      <c r="AR1975">
        <v>11.823123652501931</v>
      </c>
      <c r="AS1975">
        <v>11.823123652501931</v>
      </c>
      <c r="AT1975">
        <v>11.823123652501931</v>
      </c>
      <c r="AU1975">
        <v>11.823123652501931</v>
      </c>
      <c r="AV1975" t="str">
        <f>VLOOKUP(Sheet1[[#This Row],[NPDES ID2]],Combined_Sheet__Major_Only___2[[NPDES ID2]:[ECHO BFR]],3,FALSE)</f>
        <v>MO</v>
      </c>
      <c r="AW1975" t="s">
        <v>54</v>
      </c>
      <c r="AX1975" t="str">
        <f>VLOOKUP(Sheet1[[#This Row],[NPDES ID2]],Combined_Sheet__Major_Only___2[[NPDES ID2]:[ECHO BFR]],27,FALSE)</f>
        <v>other</v>
      </c>
      <c r="AY1975" t="str">
        <f>VLOOKUP(Sheet1[[#This Row],[NPDES ID2]],Combined_Sheet__Major_Only___2[[NPDES ID2]:[ECHO BFR]],28,FALSE)</f>
        <v>-</v>
      </c>
      <c r="AZ1975" t="str">
        <f>VLOOKUP(Sheet1[[#This Row],[NPDES ID2]],Combined_Sheet__Major_Only___2[[NPDES ID2]:[ECHO BFR]],29,FALSE)</f>
        <v>preliminaryOps, thickening</v>
      </c>
      <c r="BA1975">
        <f>VLOOKUP(Sheet1[[#This Row],[NPDES ID2]],Combined_Sheet__Major_Only___2[[NPDES ID2]:[ECHO BFR]],17,FALSE)</f>
        <v>37.288137999999996</v>
      </c>
      <c r="BB1975">
        <f>VLOOKUP(Sheet1[[#This Row],[NPDES ID2]],Combined_Sheet__Major_Only___2[[NPDES ID2]:[ECHO BFR]],18,FALSE)</f>
        <v>-93.341947000000005</v>
      </c>
      <c r="BC1975" s="2" t="str">
        <f>IF(ISNUMBER(SEARCH("aerobic",$AW1975)),"aerobic","")</f>
        <v/>
      </c>
      <c r="BD1975" s="2" t="str">
        <f>IF(ISNUMBER(SEARCH("anaer",$AW1975)),"anaer","")</f>
        <v/>
      </c>
      <c r="BE1975" s="2" t="str">
        <f>IF(ISNUMBER(SEARCH("thickening",$AZ1975)),"thickening","")</f>
        <v>thickening</v>
      </c>
      <c r="BF1975" s="3" t="str">
        <f>IF(ISNUMBER(SEARCH("airDry",$AW1975)),"airDry","")</f>
        <v/>
      </c>
      <c r="BG1975" s="3" t="str">
        <f>IF(ISNUMBER(SEARCH("heatDry",$AY1975)),"heatDry","")</f>
        <v/>
      </c>
      <c r="BH1975" s="3" t="str">
        <f>IF(AND(ISNUMBER(SEARCH("aerobic",$AW1975)),ISNUMBER(SEARCH("anaer",$AW1975))),"Combined Aer and Anaer.","")</f>
        <v/>
      </c>
    </row>
    <row r="1976" spans="1:60" x14ac:dyDescent="0.25">
      <c r="A1976" s="5">
        <v>587</v>
      </c>
      <c r="B1976" t="s">
        <v>2876</v>
      </c>
      <c r="C1976">
        <v>93.67</v>
      </c>
      <c r="D1976">
        <v>1085.9536505210069</v>
      </c>
      <c r="E1976">
        <v>1073.9256021349061</v>
      </c>
      <c r="F1976">
        <v>757.11777912999685</v>
      </c>
      <c r="G1976">
        <v>1410.054226563723</v>
      </c>
      <c r="H1976">
        <v>-110.35209195735111</v>
      </c>
      <c r="I1976">
        <v>-111.77500290781769</v>
      </c>
      <c r="J1976">
        <v>-131.13052339789311</v>
      </c>
      <c r="K1976">
        <v>-88.821420168332679</v>
      </c>
      <c r="L1976">
        <v>64.852653339960113</v>
      </c>
      <c r="M1976">
        <v>64.618002888454868</v>
      </c>
      <c r="N1976">
        <v>63.797260139627333</v>
      </c>
      <c r="O1976">
        <v>66.591663901564701</v>
      </c>
      <c r="P1976">
        <v>2.1947037904317521</v>
      </c>
      <c r="Q1976">
        <v>2.2154573281762451</v>
      </c>
      <c r="R1976">
        <v>1.793905247080839</v>
      </c>
      <c r="S1976">
        <v>2.5648986759844692</v>
      </c>
      <c r="T1976">
        <v>49314.992829106988</v>
      </c>
      <c r="U1976">
        <v>49315.076688696849</v>
      </c>
      <c r="V1976">
        <v>49281.023167212537</v>
      </c>
      <c r="W1976">
        <v>49349.086646746713</v>
      </c>
      <c r="X1976">
        <v>3205.889305806802</v>
      </c>
      <c r="Y1976">
        <v>3217.1905277001902</v>
      </c>
      <c r="Z1976">
        <v>3119.988734081915</v>
      </c>
      <c r="AA1976">
        <v>3259.2145263976172</v>
      </c>
      <c r="AB1976">
        <v>492.19929573375668</v>
      </c>
      <c r="AC1976">
        <v>486.32120737650109</v>
      </c>
      <c r="AD1976">
        <v>428.81947719978251</v>
      </c>
      <c r="AE1976">
        <v>568.75825085881161</v>
      </c>
      <c r="AF1976">
        <v>67.85078978936609</v>
      </c>
      <c r="AG1976">
        <v>67.605319601425236</v>
      </c>
      <c r="AH1976">
        <v>66.746589856707857</v>
      </c>
      <c r="AI1976">
        <v>69.670158743965658</v>
      </c>
      <c r="AJ1976">
        <v>0.6053806254074281</v>
      </c>
      <c r="AK1976">
        <v>0.60538062179861596</v>
      </c>
      <c r="AL1976">
        <v>0.60537861600504739</v>
      </c>
      <c r="AM1976">
        <v>0.60538260124098964</v>
      </c>
      <c r="AN1976">
        <v>0.9511263198919484</v>
      </c>
      <c r="AO1976">
        <v>0.95112631989194829</v>
      </c>
      <c r="AP1976">
        <v>0.95112631989194829</v>
      </c>
      <c r="AQ1976">
        <v>0.95112631989194829</v>
      </c>
      <c r="AR1976">
        <v>16.16624756858689</v>
      </c>
      <c r="AS1976">
        <v>16.16624756858689</v>
      </c>
      <c r="AT1976">
        <v>16.16624756858689</v>
      </c>
      <c r="AU1976">
        <v>16.16624756858689</v>
      </c>
      <c r="AV1976" t="str">
        <f>VLOOKUP(Sheet1[[#This Row],[NPDES ID2]],Combined_Sheet__Major_Only___2[[NPDES ID2]:[ECHO BFR]],3,FALSE)</f>
        <v>PR</v>
      </c>
      <c r="AW1976" t="s">
        <v>41</v>
      </c>
      <c r="AX1976" t="str">
        <f>VLOOKUP(Sheet1[[#This Row],[NPDES ID2]],Combined_Sheet__Major_Only___2[[NPDES ID2]:[ECHO BFR]],27,FALSE)</f>
        <v>-</v>
      </c>
      <c r="AY1976" t="str">
        <f>VLOOKUP(Sheet1[[#This Row],[NPDES ID2]],Combined_Sheet__Major_Only___2[[NPDES ID2]:[ECHO BFR]],28,FALSE)</f>
        <v>highTempCompost, thermoAerobicDigest</v>
      </c>
      <c r="AZ1976" t="str">
        <f>VLOOKUP(Sheet1[[#This Row],[NPDES ID2]],Combined_Sheet__Major_Only___2[[NPDES ID2]:[ECHO BFR]],29,FALSE)</f>
        <v>thickening</v>
      </c>
      <c r="BA1976">
        <f>VLOOKUP(Sheet1[[#This Row],[NPDES ID2]],Combined_Sheet__Major_Only___2[[NPDES ID2]:[ECHO BFR]],17,FALSE)</f>
        <v>18.456223999999999</v>
      </c>
      <c r="BB1976">
        <f>VLOOKUP(Sheet1[[#This Row],[NPDES ID2]],Combined_Sheet__Major_Only___2[[NPDES ID2]:[ECHO BFR]],18,FALSE)</f>
        <v>-66.259189000000006</v>
      </c>
      <c r="BC1976" s="2" t="str">
        <f>IF(ISNUMBER(SEARCH("aerobic",$AW1976)),"aerobic","")</f>
        <v>aerobic</v>
      </c>
      <c r="BD1976" s="2" t="str">
        <f>IF(ISNUMBER(SEARCH("anaer",$AW1976)),"anaer","")</f>
        <v/>
      </c>
      <c r="BE1976" s="2" t="str">
        <f>IF(ISNUMBER(SEARCH("thickening",$AZ1976)),"thickening","")</f>
        <v>thickening</v>
      </c>
      <c r="BF1976" s="4" t="str">
        <f>IF(ISNUMBER(SEARCH("airDry",$AW1976)),"airDry","")</f>
        <v/>
      </c>
      <c r="BG1976" s="4" t="str">
        <f>IF(ISNUMBER(SEARCH("heatDry",$AY1976)),"heatDry","")</f>
        <v/>
      </c>
      <c r="BH1976" s="4" t="str">
        <f>IF(AND(ISNUMBER(SEARCH("aerobic",$AW1976)),ISNUMBER(SEARCH("anaer",$AW1976))),"Combined Aer and Anaer.","")</f>
        <v/>
      </c>
    </row>
    <row r="1977" spans="1:60" x14ac:dyDescent="0.25">
      <c r="A1977" s="5">
        <v>8</v>
      </c>
      <c r="B1977" t="s">
        <v>102</v>
      </c>
      <c r="C1977">
        <v>1101.3599999999999</v>
      </c>
      <c r="D1977">
        <v>367.03962619424709</v>
      </c>
      <c r="E1977">
        <v>363.55014239649142</v>
      </c>
      <c r="F1977">
        <v>312.18751531743169</v>
      </c>
      <c r="G1977">
        <v>432.52961526080668</v>
      </c>
      <c r="H1977">
        <v>-109.89368566707179</v>
      </c>
      <c r="I1977">
        <v>-111.280703221427</v>
      </c>
      <c r="J1977">
        <v>-130.6741200824429</v>
      </c>
      <c r="K1977">
        <v>-88.286022886199632</v>
      </c>
      <c r="L1977">
        <v>764.13041055776569</v>
      </c>
      <c r="M1977">
        <v>761.38307363225999</v>
      </c>
      <c r="N1977">
        <v>751.77802823542731</v>
      </c>
      <c r="O1977">
        <v>784.48611770088621</v>
      </c>
      <c r="P1977">
        <v>25.800743420635779</v>
      </c>
      <c r="Q1977">
        <v>26.048276490741362</v>
      </c>
      <c r="R1977">
        <v>21.083084536782721</v>
      </c>
      <c r="S1977">
        <v>30.170547688015169</v>
      </c>
      <c r="T1977">
        <v>49301.784752479449</v>
      </c>
      <c r="U1977">
        <v>49301.868590416438</v>
      </c>
      <c r="V1977">
        <v>49267.8238616811</v>
      </c>
      <c r="W1977">
        <v>49335.869766965603</v>
      </c>
      <c r="X1977">
        <v>3198.3068117570069</v>
      </c>
      <c r="Y1977">
        <v>3209.5269548739152</v>
      </c>
      <c r="Z1977">
        <v>3113.1501943960488</v>
      </c>
      <c r="AA1977">
        <v>3251.156719320084</v>
      </c>
      <c r="AB1977">
        <v>490.0862213348596</v>
      </c>
      <c r="AC1977">
        <v>484.25617157493798</v>
      </c>
      <c r="AD1977">
        <v>427.08467880302402</v>
      </c>
      <c r="AE1977">
        <v>566.11874140502346</v>
      </c>
      <c r="AF1977">
        <v>67.995949120424569</v>
      </c>
      <c r="AG1977">
        <v>67.751808614319373</v>
      </c>
      <c r="AH1977">
        <v>66.896588385362719</v>
      </c>
      <c r="AI1977">
        <v>69.806873556012974</v>
      </c>
      <c r="AJ1977">
        <v>0.60715632829689314</v>
      </c>
      <c r="AK1977">
        <v>0.60715628553480006</v>
      </c>
      <c r="AL1977">
        <v>0.60713271167197469</v>
      </c>
      <c r="AM1977">
        <v>0.60717955133645185</v>
      </c>
      <c r="AN1977">
        <v>0.95111414456289767</v>
      </c>
      <c r="AO1977">
        <v>0.95111414456289789</v>
      </c>
      <c r="AP1977">
        <v>0.95111414456289789</v>
      </c>
      <c r="AQ1977">
        <v>0.95111414456289789</v>
      </c>
      <c r="AR1977">
        <v>16.220128298468961</v>
      </c>
      <c r="AS1977">
        <v>16.22012829846895</v>
      </c>
      <c r="AT1977">
        <v>16.22012829846895</v>
      </c>
      <c r="AU1977">
        <v>16.22012829846895</v>
      </c>
      <c r="AV1977" t="str">
        <f>VLOOKUP(Sheet1[[#This Row],[NPDES ID2]],Combined_Sheet__Major_Only___2[[NPDES ID2]:[ECHO BFR]],3,FALSE)</f>
        <v>TX</v>
      </c>
      <c r="AW1977" t="s">
        <v>41</v>
      </c>
      <c r="AX1977" t="str">
        <f>VLOOKUP(Sheet1[[#This Row],[NPDES ID2]],Combined_Sheet__Major_Only___2[[NPDES ID2]:[ECHO BFR]],27,FALSE)</f>
        <v>-</v>
      </c>
      <c r="AY1977" t="str">
        <f>VLOOKUP(Sheet1[[#This Row],[NPDES ID2]],Combined_Sheet__Major_Only___2[[NPDES ID2]:[ECHO BFR]],28,FALSE)</f>
        <v>-</v>
      </c>
      <c r="AZ1977" t="str">
        <f>VLOOKUP(Sheet1[[#This Row],[NPDES ID2]],Combined_Sheet__Major_Only___2[[NPDES ID2]:[ECHO BFR]],29,FALSE)</f>
        <v>thickening</v>
      </c>
      <c r="BA1977">
        <f>VLOOKUP(Sheet1[[#This Row],[NPDES ID2]],Combined_Sheet__Major_Only___2[[NPDES ID2]:[ECHO BFR]],17,FALSE)</f>
        <v>29.70102</v>
      </c>
      <c r="BB1977">
        <f>VLOOKUP(Sheet1[[#This Row],[NPDES ID2]],Combined_Sheet__Major_Only___2[[NPDES ID2]:[ECHO BFR]],18,FALSE)</f>
        <v>-95.670860000000005</v>
      </c>
      <c r="BC1977" s="2" t="str">
        <f>IF(ISNUMBER(SEARCH("aerobic",$AW1977)),"aerobic","")</f>
        <v>aerobic</v>
      </c>
      <c r="BD1977" s="2" t="str">
        <f>IF(ISNUMBER(SEARCH("anaer",$AW1977)),"anaer","")</f>
        <v/>
      </c>
      <c r="BE1977" s="2" t="str">
        <f>IF(ISNUMBER(SEARCH("thickening",$AZ1977)),"thickening","")</f>
        <v>thickening</v>
      </c>
      <c r="BF1977" s="3" t="str">
        <f>IF(ISNUMBER(SEARCH("airDry",$AW1977)),"airDry","")</f>
        <v/>
      </c>
      <c r="BG1977" s="3" t="str">
        <f>IF(ISNUMBER(SEARCH("heatDry",$AY1977)),"heatDry","")</f>
        <v/>
      </c>
      <c r="BH1977" s="3" t="str">
        <f>IF(AND(ISNUMBER(SEARCH("aerobic",$AW1977)),ISNUMBER(SEARCH("anaer",$AW1977))),"Combined Aer and Anaer.","")</f>
        <v/>
      </c>
    </row>
    <row r="1978" spans="1:60" x14ac:dyDescent="0.25">
      <c r="A1978" s="5">
        <v>1504</v>
      </c>
      <c r="B1978" t="s">
        <v>7085</v>
      </c>
      <c r="C1978">
        <v>106.75</v>
      </c>
      <c r="D1978">
        <v>938.82981233739599</v>
      </c>
      <c r="E1978">
        <v>930.42734553225603</v>
      </c>
      <c r="F1978">
        <v>659.16329261273881</v>
      </c>
      <c r="G1978">
        <v>1216.2789194617999</v>
      </c>
      <c r="H1978">
        <v>-106.8493347520992</v>
      </c>
      <c r="I1978">
        <v>-108.221449278774</v>
      </c>
      <c r="J1978">
        <v>-127.76573643690411</v>
      </c>
      <c r="K1978">
        <v>-85.480008836488395</v>
      </c>
      <c r="L1978">
        <v>76.144258411366323</v>
      </c>
      <c r="M1978">
        <v>75.89385853852724</v>
      </c>
      <c r="N1978">
        <v>75.018034677965545</v>
      </c>
      <c r="O1978">
        <v>77.999982133073303</v>
      </c>
      <c r="P1978">
        <v>2.4966432433168029</v>
      </c>
      <c r="Q1978">
        <v>2.5273089725233402</v>
      </c>
      <c r="R1978">
        <v>2.0323263624515482</v>
      </c>
      <c r="S1978">
        <v>2.940828793990323</v>
      </c>
      <c r="T1978">
        <v>49289.161874721663</v>
      </c>
      <c r="U1978">
        <v>49289.245691965159</v>
      </c>
      <c r="V1978">
        <v>49255.209366406008</v>
      </c>
      <c r="W1978">
        <v>49323.23847608798</v>
      </c>
      <c r="X1978">
        <v>3110.02829512374</v>
      </c>
      <c r="Y1978">
        <v>3120.1302302027279</v>
      </c>
      <c r="Z1978">
        <v>3034.0183736815352</v>
      </c>
      <c r="AA1978">
        <v>3157.052022810165</v>
      </c>
      <c r="AB1978">
        <v>464.62797592481962</v>
      </c>
      <c r="AC1978">
        <v>459.31607363617871</v>
      </c>
      <c r="AD1978">
        <v>406.32375438213148</v>
      </c>
      <c r="AE1978">
        <v>534.07372871857274</v>
      </c>
      <c r="AF1978">
        <v>69.903206094616735</v>
      </c>
      <c r="AG1978">
        <v>69.673361415376604</v>
      </c>
      <c r="AH1978">
        <v>68.869273776594667</v>
      </c>
      <c r="AI1978">
        <v>71.606787919489022</v>
      </c>
      <c r="AJ1978">
        <v>0.63049372953454874</v>
      </c>
      <c r="AK1978">
        <v>0.63049372544931592</v>
      </c>
      <c r="AL1978">
        <v>0.63049145501001358</v>
      </c>
      <c r="AM1978">
        <v>0.63049596606191005</v>
      </c>
      <c r="AN1978">
        <v>0.95110250300531574</v>
      </c>
      <c r="AO1978">
        <v>0.95110250300531562</v>
      </c>
      <c r="AP1978">
        <v>0.95110250300531562</v>
      </c>
      <c r="AQ1978">
        <v>0.95110250300531562</v>
      </c>
      <c r="AR1978">
        <v>16.93869967695943</v>
      </c>
      <c r="AS1978">
        <v>16.93869967695943</v>
      </c>
      <c r="AT1978">
        <v>16.93869967695943</v>
      </c>
      <c r="AU1978">
        <v>16.93869967695943</v>
      </c>
      <c r="AV1978" t="str">
        <f>VLOOKUP(Sheet1[[#This Row],[NPDES ID2]],Combined_Sheet__Major_Only___2[[NPDES ID2]:[ECHO BFR]],3,FALSE)</f>
        <v>IA</v>
      </c>
      <c r="AW1978" t="s">
        <v>12185</v>
      </c>
      <c r="AX1978" t="str">
        <f>VLOOKUP(Sheet1[[#This Row],[NPDES ID2]],Combined_Sheet__Major_Only___2[[NPDES ID2]:[ECHO BFR]],27,FALSE)</f>
        <v>methaneBioCaptureRecover</v>
      </c>
      <c r="AY1978" t="str">
        <f>VLOOKUP(Sheet1[[#This Row],[NPDES ID2]],Combined_Sheet__Major_Only___2[[NPDES ID2]:[ECHO BFR]],28,FALSE)</f>
        <v>-</v>
      </c>
      <c r="AZ1978" t="str">
        <f>VLOOKUP(Sheet1[[#This Row],[NPDES ID2]],Combined_Sheet__Major_Only___2[[NPDES ID2]:[ECHO BFR]],29,FALSE)</f>
        <v>thickening</v>
      </c>
      <c r="BA1978">
        <f>VLOOKUP(Sheet1[[#This Row],[NPDES ID2]],Combined_Sheet__Major_Only___2[[NPDES ID2]:[ECHO BFR]],17,FALSE)</f>
        <v>43.295475000000003</v>
      </c>
      <c r="BB1978">
        <f>VLOOKUP(Sheet1[[#This Row],[NPDES ID2]],Combined_Sheet__Major_Only___2[[NPDES ID2]:[ECHO BFR]],18,FALSE)</f>
        <v>-91.745035000000001</v>
      </c>
      <c r="BC1978" s="2" t="str">
        <f>IF(ISNUMBER(SEARCH("aerobic",$AW1978)),"aerobic","")</f>
        <v/>
      </c>
      <c r="BD1978" s="2" t="str">
        <f>IF(ISNUMBER(SEARCH("anaer",$AW1978)),"anaer","")</f>
        <v>anaer</v>
      </c>
      <c r="BE1978" s="2" t="str">
        <f>IF(ISNUMBER(SEARCH("thickening",$AZ1978)),"thickening","")</f>
        <v>thickening</v>
      </c>
      <c r="BF1978" s="3" t="str">
        <f>IF(ISNUMBER(SEARCH("airDry",$AW1978)),"airDry","")</f>
        <v/>
      </c>
      <c r="BG1978" s="3" t="str">
        <f>IF(ISNUMBER(SEARCH("heatDry",$AY1978)),"heatDry","")</f>
        <v/>
      </c>
      <c r="BH1978" s="3" t="str">
        <f>IF(AND(ISNUMBER(SEARCH("aerobic",$AW1978)),ISNUMBER(SEARCH("anaer",$AW1978))),"Combined Aer and Anaer.","")</f>
        <v/>
      </c>
    </row>
    <row r="1979" spans="1:60" x14ac:dyDescent="0.25">
      <c r="A1979" s="5">
        <v>1278</v>
      </c>
      <c r="B1979" t="s">
        <v>6093</v>
      </c>
      <c r="C1979">
        <v>194.09100000000001</v>
      </c>
      <c r="D1979">
        <v>595.41672377356792</v>
      </c>
      <c r="E1979">
        <v>591.9455451333032</v>
      </c>
      <c r="F1979">
        <v>433.90726139936908</v>
      </c>
      <c r="G1979">
        <v>754.75054836276513</v>
      </c>
      <c r="H1979">
        <v>-110.762417103704</v>
      </c>
      <c r="I1979">
        <v>-112.1690141320578</v>
      </c>
      <c r="J1979">
        <v>-131.52340875908541</v>
      </c>
      <c r="K1979">
        <v>-89.203212562335239</v>
      </c>
      <c r="L1979">
        <v>133.8945738460101</v>
      </c>
      <c r="M1979">
        <v>133.40466262445739</v>
      </c>
      <c r="N1979">
        <v>131.69116530713731</v>
      </c>
      <c r="O1979">
        <v>137.5252512534432</v>
      </c>
      <c r="P1979">
        <v>4.5485402338546468</v>
      </c>
      <c r="Q1979">
        <v>4.5904321602556877</v>
      </c>
      <c r="R1979">
        <v>3.7196995723816531</v>
      </c>
      <c r="S1979">
        <v>5.3107646659865448</v>
      </c>
      <c r="T1979">
        <v>49275.113887835163</v>
      </c>
      <c r="U1979">
        <v>49275.197682048878</v>
      </c>
      <c r="V1979">
        <v>49241.170708375357</v>
      </c>
      <c r="W1979">
        <v>49309.181126249598</v>
      </c>
      <c r="X1979">
        <v>3214.909310242685</v>
      </c>
      <c r="Y1979">
        <v>3226.3474571077249</v>
      </c>
      <c r="Z1979">
        <v>3127.8360364756209</v>
      </c>
      <c r="AA1979">
        <v>3268.9844312659329</v>
      </c>
      <c r="AB1979">
        <v>495.27472458419919</v>
      </c>
      <c r="AC1979">
        <v>489.32782627662158</v>
      </c>
      <c r="AD1979">
        <v>431.29155464420438</v>
      </c>
      <c r="AE1979">
        <v>572.69854979382353</v>
      </c>
      <c r="AF1979">
        <v>67.606272700113948</v>
      </c>
      <c r="AG1979">
        <v>67.358964309076583</v>
      </c>
      <c r="AH1979">
        <v>66.493690909204147</v>
      </c>
      <c r="AI1979">
        <v>69.439405656462583</v>
      </c>
      <c r="AJ1979">
        <v>0.602389693071955</v>
      </c>
      <c r="AK1979">
        <v>0.60238968558728156</v>
      </c>
      <c r="AL1979">
        <v>0.60238552901881648</v>
      </c>
      <c r="AM1979">
        <v>0.60239378757788808</v>
      </c>
      <c r="AN1979">
        <v>0.95108954060796747</v>
      </c>
      <c r="AO1979">
        <v>0.95108954060796769</v>
      </c>
      <c r="AP1979">
        <v>0.95108954060796769</v>
      </c>
      <c r="AQ1979">
        <v>0.95108954060796769</v>
      </c>
      <c r="AR1979">
        <v>16.074174967925561</v>
      </c>
      <c r="AS1979">
        <v>16.074174967925568</v>
      </c>
      <c r="AT1979">
        <v>16.074174967925568</v>
      </c>
      <c r="AU1979">
        <v>16.074174967925568</v>
      </c>
      <c r="AV1979" t="str">
        <f>VLOOKUP(Sheet1[[#This Row],[NPDES ID2]],Combined_Sheet__Major_Only___2[[NPDES ID2]:[ECHO BFR]],3,FALSE)</f>
        <v>IN</v>
      </c>
      <c r="AW1979" t="s">
        <v>41</v>
      </c>
      <c r="AX1979" t="str">
        <f>VLOOKUP(Sheet1[[#This Row],[NPDES ID2]],Combined_Sheet__Major_Only___2[[NPDES ID2]:[ECHO BFR]],27,FALSE)</f>
        <v>-</v>
      </c>
      <c r="AY1979" t="str">
        <f>VLOOKUP(Sheet1[[#This Row],[NPDES ID2]],Combined_Sheet__Major_Only___2[[NPDES ID2]:[ECHO BFR]],28,FALSE)</f>
        <v>-</v>
      </c>
      <c r="AZ1979" t="str">
        <f>VLOOKUP(Sheet1[[#This Row],[NPDES ID2]],Combined_Sheet__Major_Only___2[[NPDES ID2]:[ECHO BFR]],29,FALSE)</f>
        <v>thickening, preliminaryOps</v>
      </c>
      <c r="BA1979">
        <f>VLOOKUP(Sheet1[[#This Row],[NPDES ID2]],Combined_Sheet__Major_Only___2[[NPDES ID2]:[ECHO BFR]],17,FALSE)</f>
        <v>40.417110999999998</v>
      </c>
      <c r="BB1979">
        <f>VLOOKUP(Sheet1[[#This Row],[NPDES ID2]],Combined_Sheet__Major_Only___2[[NPDES ID2]:[ECHO BFR]],18,FALSE)</f>
        <v>-84.992889000000005</v>
      </c>
      <c r="BC1979" s="2" t="str">
        <f>IF(ISNUMBER(SEARCH("aerobic",$AW1979)),"aerobic","")</f>
        <v>aerobic</v>
      </c>
      <c r="BD1979" s="2" t="str">
        <f>IF(ISNUMBER(SEARCH("anaer",$AW1979)),"anaer","")</f>
        <v/>
      </c>
      <c r="BE1979" s="2" t="str">
        <f>IF(ISNUMBER(SEARCH("thickening",$AZ1979)),"thickening","")</f>
        <v>thickening</v>
      </c>
      <c r="BF1979" s="3" t="str">
        <f>IF(ISNUMBER(SEARCH("airDry",$AW1979)),"airDry","")</f>
        <v/>
      </c>
      <c r="BG1979" s="3" t="str">
        <f>IF(ISNUMBER(SEARCH("heatDry",$AY1979)),"heatDry","")</f>
        <v/>
      </c>
      <c r="BH1979" s="3" t="str">
        <f>IF(AND(ISNUMBER(SEARCH("aerobic",$AW1979)),ISNUMBER(SEARCH("anaer",$AW1979))),"Combined Aer and Anaer.","")</f>
        <v/>
      </c>
    </row>
    <row r="1980" spans="1:60" x14ac:dyDescent="0.25">
      <c r="A1980" s="5">
        <v>2568</v>
      </c>
      <c r="B1980" t="s">
        <v>11904</v>
      </c>
      <c r="C1980">
        <v>103.22</v>
      </c>
      <c r="D1980">
        <v>997.89558217111858</v>
      </c>
      <c r="E1980">
        <v>987.04985601366866</v>
      </c>
      <c r="F1980">
        <v>699.41868919178057</v>
      </c>
      <c r="G1980">
        <v>1292.965982556475</v>
      </c>
      <c r="H1980">
        <v>-110.540557992217</v>
      </c>
      <c r="I1980">
        <v>-111.96251513156351</v>
      </c>
      <c r="J1980">
        <v>-131.3115544392648</v>
      </c>
      <c r="K1980">
        <v>-89.000385343451441</v>
      </c>
      <c r="L1980">
        <v>71.350578416138575</v>
      </c>
      <c r="M1980">
        <v>71.091136200941762</v>
      </c>
      <c r="N1980">
        <v>70.183682533438486</v>
      </c>
      <c r="O1980">
        <v>73.273318046109225</v>
      </c>
      <c r="P1980">
        <v>2.4186903198135292</v>
      </c>
      <c r="Q1980">
        <v>2.4412989806695662</v>
      </c>
      <c r="R1980">
        <v>1.9774143954295691</v>
      </c>
      <c r="S1980">
        <v>2.8254846109629339</v>
      </c>
      <c r="T1980">
        <v>49263.114342319372</v>
      </c>
      <c r="U1980">
        <v>49263.198116861437</v>
      </c>
      <c r="V1980">
        <v>49229.17913140561</v>
      </c>
      <c r="W1980">
        <v>49297.173583063523</v>
      </c>
      <c r="X1980">
        <v>3207.6415565936868</v>
      </c>
      <c r="Y1980">
        <v>3218.995105329886</v>
      </c>
      <c r="Z1980">
        <v>3121.283740405147</v>
      </c>
      <c r="AA1980">
        <v>3261.2602535158958</v>
      </c>
      <c r="AB1980">
        <v>493.21087453988912</v>
      </c>
      <c r="AC1980">
        <v>487.30649252361411</v>
      </c>
      <c r="AD1980">
        <v>429.61021574818</v>
      </c>
      <c r="AE1980">
        <v>570.09597797675724</v>
      </c>
      <c r="AF1980">
        <v>67.742541861462712</v>
      </c>
      <c r="AG1980">
        <v>67.49625007456703</v>
      </c>
      <c r="AH1980">
        <v>66.634635690020829</v>
      </c>
      <c r="AI1980">
        <v>69.568013210779853</v>
      </c>
      <c r="AJ1980">
        <v>0.60405651110179415</v>
      </c>
      <c r="AK1980">
        <v>0.60405650712597525</v>
      </c>
      <c r="AL1980">
        <v>0.60405429752447548</v>
      </c>
      <c r="AM1980">
        <v>0.60405868770023829</v>
      </c>
      <c r="AN1980">
        <v>0.95107846291051956</v>
      </c>
      <c r="AO1980">
        <v>0.95107846291051967</v>
      </c>
      <c r="AP1980">
        <v>0.95107846291051967</v>
      </c>
      <c r="AQ1980">
        <v>0.95107846291051967</v>
      </c>
      <c r="AR1980">
        <v>16.1255117773668</v>
      </c>
      <c r="AS1980">
        <v>16.1255117773668</v>
      </c>
      <c r="AT1980">
        <v>16.1255117773668</v>
      </c>
      <c r="AU1980">
        <v>16.1255117773668</v>
      </c>
      <c r="AV1980" t="str">
        <f>VLOOKUP(Sheet1[[#This Row],[NPDES ID2]],Combined_Sheet__Major_Only___2[[NPDES ID2]:[ECHO BFR]],3,FALSE)</f>
        <v>PA</v>
      </c>
      <c r="AW1980" t="s">
        <v>12185</v>
      </c>
      <c r="AX1980" t="str">
        <f>VLOOKUP(Sheet1[[#This Row],[NPDES ID2]],Combined_Sheet__Major_Only___2[[NPDES ID2]:[ECHO BFR]],27,FALSE)</f>
        <v>methaneBioCaptureRecover</v>
      </c>
      <c r="AY1980" t="str">
        <f>VLOOKUP(Sheet1[[#This Row],[NPDES ID2]],Combined_Sheet__Major_Only___2[[NPDES ID2]:[ECHO BFR]],28,FALSE)</f>
        <v>-</v>
      </c>
      <c r="AZ1980" t="str">
        <f>VLOOKUP(Sheet1[[#This Row],[NPDES ID2]],Combined_Sheet__Major_Only___2[[NPDES ID2]:[ECHO BFR]],29,FALSE)</f>
        <v>preliminaryOps, thickening</v>
      </c>
      <c r="BA1980">
        <f>VLOOKUP(Sheet1[[#This Row],[NPDES ID2]],Combined_Sheet__Major_Only___2[[NPDES ID2]:[ECHO BFR]],17,FALSE)</f>
        <v>41.408343000000002</v>
      </c>
      <c r="BB1980">
        <f>VLOOKUP(Sheet1[[#This Row],[NPDES ID2]],Combined_Sheet__Major_Only___2[[NPDES ID2]:[ECHO BFR]],18,FALSE)</f>
        <v>-79.73142</v>
      </c>
      <c r="BC1980" s="2" t="str">
        <f>IF(ISNUMBER(SEARCH("aerobic",$AW1980)),"aerobic","")</f>
        <v/>
      </c>
      <c r="BD1980" s="2" t="str">
        <f>IF(ISNUMBER(SEARCH("anaer",$AW1980)),"anaer","")</f>
        <v>anaer</v>
      </c>
      <c r="BE1980" s="2" t="str">
        <f>IF(ISNUMBER(SEARCH("thickening",$AZ1980)),"thickening","")</f>
        <v>thickening</v>
      </c>
      <c r="BF1980" s="3" t="str">
        <f>IF(ISNUMBER(SEARCH("airDry",$AW1980)),"airDry","")</f>
        <v/>
      </c>
      <c r="BG1980" s="3" t="str">
        <f>IF(ISNUMBER(SEARCH("heatDry",$AY1980)),"heatDry","")</f>
        <v/>
      </c>
      <c r="BH1980" s="3" t="str">
        <f>IF(AND(ISNUMBER(SEARCH("aerobic",$AW1980)),ISNUMBER(SEARCH("anaer",$AW1980))),"Combined Aer and Anaer.","")</f>
        <v/>
      </c>
    </row>
    <row r="1981" spans="1:60" x14ac:dyDescent="0.25">
      <c r="A1981" s="5">
        <v>2360</v>
      </c>
      <c r="B1981" t="s">
        <v>11007</v>
      </c>
      <c r="C1981">
        <v>337.16</v>
      </c>
      <c r="D1981">
        <v>412.88386013805979</v>
      </c>
      <c r="E1981">
        <v>410.35895767535288</v>
      </c>
      <c r="F1981">
        <v>319.55004045847579</v>
      </c>
      <c r="G1981">
        <v>508.96681511071091</v>
      </c>
      <c r="H1981">
        <v>-109.0408009729185</v>
      </c>
      <c r="I1981">
        <v>-110.40020861579841</v>
      </c>
      <c r="J1981">
        <v>-129.86663642653039</v>
      </c>
      <c r="K1981">
        <v>-87.547156737990449</v>
      </c>
      <c r="L1981">
        <v>235.93197637250171</v>
      </c>
      <c r="M1981">
        <v>235.10634079703189</v>
      </c>
      <c r="N1981">
        <v>232.21881515279529</v>
      </c>
      <c r="O1981">
        <v>242.0504528908825</v>
      </c>
      <c r="P1981">
        <v>7.8945979125630217</v>
      </c>
      <c r="Q1981">
        <v>7.9749887710192073</v>
      </c>
      <c r="R1981">
        <v>6.4435270007526597</v>
      </c>
      <c r="S1981">
        <v>9.2522352476348804</v>
      </c>
      <c r="T1981">
        <v>49215.971224898778</v>
      </c>
      <c r="U1981">
        <v>49216.054922156043</v>
      </c>
      <c r="V1981">
        <v>49182.067320345843</v>
      </c>
      <c r="W1981">
        <v>49249.999044860429</v>
      </c>
      <c r="X1981">
        <v>3165.5315768093528</v>
      </c>
      <c r="Y1981">
        <v>3176.3902378022271</v>
      </c>
      <c r="Z1981">
        <v>3083.3980052605011</v>
      </c>
      <c r="AA1981">
        <v>3216.456400694587</v>
      </c>
      <c r="AB1981">
        <v>481.20755021222868</v>
      </c>
      <c r="AC1981">
        <v>475.55243086413179</v>
      </c>
      <c r="AD1981">
        <v>419.81935417470589</v>
      </c>
      <c r="AE1981">
        <v>554.98574596559331</v>
      </c>
      <c r="AF1981">
        <v>68.577635125998796</v>
      </c>
      <c r="AG1981">
        <v>68.337750772892321</v>
      </c>
      <c r="AH1981">
        <v>67.498284785144662</v>
      </c>
      <c r="AI1981">
        <v>70.355945571036685</v>
      </c>
      <c r="AJ1981">
        <v>0.61427260941164197</v>
      </c>
      <c r="AK1981">
        <v>0.61427259643450904</v>
      </c>
      <c r="AL1981">
        <v>0.61426539767247301</v>
      </c>
      <c r="AM1981">
        <v>0.61427970074115013</v>
      </c>
      <c r="AN1981">
        <v>0.95103489286969234</v>
      </c>
      <c r="AO1981">
        <v>0.95103489286969245</v>
      </c>
      <c r="AP1981">
        <v>0.95103489286969245</v>
      </c>
      <c r="AQ1981">
        <v>0.95103489286969245</v>
      </c>
      <c r="AR1981">
        <v>16.439580816287499</v>
      </c>
      <c r="AS1981">
        <v>16.439580816287499</v>
      </c>
      <c r="AT1981">
        <v>16.439580816287499</v>
      </c>
      <c r="AU1981">
        <v>16.439580816287499</v>
      </c>
      <c r="AV1981" t="str">
        <f>VLOOKUP(Sheet1[[#This Row],[NPDES ID2]],Combined_Sheet__Major_Only___2[[NPDES ID2]:[ECHO BFR]],3,FALSE)</f>
        <v>TX</v>
      </c>
      <c r="AW1981" t="s">
        <v>41</v>
      </c>
      <c r="AX1981" t="str">
        <f>VLOOKUP(Sheet1[[#This Row],[NPDES ID2]],Combined_Sheet__Major_Only___2[[NPDES ID2]:[ECHO BFR]],27,FALSE)</f>
        <v>other</v>
      </c>
      <c r="AY1981" t="str">
        <f>VLOOKUP(Sheet1[[#This Row],[NPDES ID2]],Combined_Sheet__Major_Only___2[[NPDES ID2]:[ECHO BFR]],28,FALSE)</f>
        <v>-</v>
      </c>
      <c r="AZ1981" t="str">
        <f>VLOOKUP(Sheet1[[#This Row],[NPDES ID2]],Combined_Sheet__Major_Only___2[[NPDES ID2]:[ECHO BFR]],29,FALSE)</f>
        <v>thickening</v>
      </c>
      <c r="BA1981">
        <f>VLOOKUP(Sheet1[[#This Row],[NPDES ID2]],Combined_Sheet__Major_Only___2[[NPDES ID2]:[ECHO BFR]],17,FALSE)</f>
        <v>35.841388000000002</v>
      </c>
      <c r="BB1981">
        <f>VLOOKUP(Sheet1[[#This Row],[NPDES ID2]],Combined_Sheet__Major_Only___2[[NPDES ID2]:[ECHO BFR]],18,FALSE)</f>
        <v>-101.962222</v>
      </c>
      <c r="BC1981" s="2" t="str">
        <f>IF(ISNUMBER(SEARCH("aerobic",$AW1981)),"aerobic","")</f>
        <v>aerobic</v>
      </c>
      <c r="BD1981" s="2" t="str">
        <f>IF(ISNUMBER(SEARCH("anaer",$AW1981)),"anaer","")</f>
        <v/>
      </c>
      <c r="BE1981" s="2" t="str">
        <f>IF(ISNUMBER(SEARCH("thickening",$AZ1981)),"thickening","")</f>
        <v>thickening</v>
      </c>
      <c r="BF1981" s="3" t="str">
        <f>IF(ISNUMBER(SEARCH("airDry",$AW1981)),"airDry","")</f>
        <v/>
      </c>
      <c r="BG1981" s="3" t="str">
        <f>IF(ISNUMBER(SEARCH("heatDry",$AY1981)),"heatDry","")</f>
        <v/>
      </c>
      <c r="BH1981" s="3" t="str">
        <f>IF(AND(ISNUMBER(SEARCH("aerobic",$AW1981)),ISNUMBER(SEARCH("anaer",$AW1981))),"Combined Aer and Anaer.","")</f>
        <v/>
      </c>
    </row>
    <row r="1982" spans="1:60" x14ac:dyDescent="0.25">
      <c r="A1982" s="5">
        <v>2521</v>
      </c>
      <c r="B1982" t="s">
        <v>11706</v>
      </c>
      <c r="C1982">
        <v>155.63999999999999</v>
      </c>
      <c r="D1982">
        <v>707.10308296731387</v>
      </c>
      <c r="E1982">
        <v>703.47990926552393</v>
      </c>
      <c r="F1982">
        <v>507.50797679416388</v>
      </c>
      <c r="G1982">
        <v>907.91165752128393</v>
      </c>
      <c r="H1982">
        <v>-110.8670198585183</v>
      </c>
      <c r="I1982">
        <v>-112.27340502933581</v>
      </c>
      <c r="J1982">
        <v>-131.6245968615311</v>
      </c>
      <c r="K1982">
        <v>-89.306867647558079</v>
      </c>
      <c r="L1982">
        <v>107.2823746378422</v>
      </c>
      <c r="M1982">
        <v>106.8888627350829</v>
      </c>
      <c r="N1982">
        <v>105.5125045123882</v>
      </c>
      <c r="O1982">
        <v>110.1986747727689</v>
      </c>
      <c r="P1982">
        <v>3.6476173975614601</v>
      </c>
      <c r="Q1982">
        <v>3.6810128479653752</v>
      </c>
      <c r="R1982">
        <v>2.9832677670837371</v>
      </c>
      <c r="S1982">
        <v>4.2579644151523217</v>
      </c>
      <c r="T1982">
        <v>49210.771297626867</v>
      </c>
      <c r="U1982">
        <v>49210.854986359547</v>
      </c>
      <c r="V1982">
        <v>49176.870846193036</v>
      </c>
      <c r="W1982">
        <v>49244.795651848617</v>
      </c>
      <c r="X1982">
        <v>3213.3062094968368</v>
      </c>
      <c r="Y1982">
        <v>3224.7618394466508</v>
      </c>
      <c r="Z1982">
        <v>3126.0678764357422</v>
      </c>
      <c r="AA1982">
        <v>3267.4887591348411</v>
      </c>
      <c r="AB1982">
        <v>495.40626791361069</v>
      </c>
      <c r="AC1982">
        <v>489.45030469679341</v>
      </c>
      <c r="AD1982">
        <v>431.36023498991352</v>
      </c>
      <c r="AE1982">
        <v>572.93626826850664</v>
      </c>
      <c r="AF1982">
        <v>67.551641858515964</v>
      </c>
      <c r="AG1982">
        <v>67.30390916070364</v>
      </c>
      <c r="AH1982">
        <v>66.437195275070778</v>
      </c>
      <c r="AI1982">
        <v>69.387865488923126</v>
      </c>
      <c r="AJ1982">
        <v>0.60172147598312842</v>
      </c>
      <c r="AK1982">
        <v>0.60172146998654141</v>
      </c>
      <c r="AL1982">
        <v>0.60171813876864333</v>
      </c>
      <c r="AM1982">
        <v>0.60172475745494558</v>
      </c>
      <c r="AN1982">
        <v>0.95103008230323272</v>
      </c>
      <c r="AO1982">
        <v>0.95103008230323272</v>
      </c>
      <c r="AP1982">
        <v>0.95103008230323272</v>
      </c>
      <c r="AQ1982">
        <v>0.95103008230323272</v>
      </c>
      <c r="AR1982">
        <v>16.0536493517731</v>
      </c>
      <c r="AS1982">
        <v>16.053649351773089</v>
      </c>
      <c r="AT1982">
        <v>16.053649351773089</v>
      </c>
      <c r="AU1982">
        <v>16.053649351773089</v>
      </c>
      <c r="AV1982" t="str">
        <f>VLOOKUP(Sheet1[[#This Row],[NPDES ID2]],Combined_Sheet__Major_Only___2[[NPDES ID2]:[ECHO BFR]],3,FALSE)</f>
        <v>TX</v>
      </c>
      <c r="AW1982" t="s">
        <v>41</v>
      </c>
      <c r="AX1982" t="str">
        <f>VLOOKUP(Sheet1[[#This Row],[NPDES ID2]],Combined_Sheet__Major_Only___2[[NPDES ID2]:[ECHO BFR]],27,FALSE)</f>
        <v>-</v>
      </c>
      <c r="AY1982" t="str">
        <f>VLOOKUP(Sheet1[[#This Row],[NPDES ID2]],Combined_Sheet__Major_Only___2[[NPDES ID2]:[ECHO BFR]],28,FALSE)</f>
        <v>-</v>
      </c>
      <c r="AZ1982" t="str">
        <f>VLOOKUP(Sheet1[[#This Row],[NPDES ID2]],Combined_Sheet__Major_Only___2[[NPDES ID2]:[ECHO BFR]],29,FALSE)</f>
        <v>thickening</v>
      </c>
      <c r="BA1982">
        <f>VLOOKUP(Sheet1[[#This Row],[NPDES ID2]],Combined_Sheet__Major_Only___2[[NPDES ID2]:[ECHO BFR]],17,FALSE)</f>
        <v>29.962</v>
      </c>
      <c r="BB1982">
        <f>VLOOKUP(Sheet1[[#This Row],[NPDES ID2]],Combined_Sheet__Major_Only___2[[NPDES ID2]:[ECHO BFR]],18,FALSE)</f>
        <v>-95.249806000000007</v>
      </c>
      <c r="BC1982" s="2" t="str">
        <f>IF(ISNUMBER(SEARCH("aerobic",$AW1982)),"aerobic","")</f>
        <v>aerobic</v>
      </c>
      <c r="BD1982" s="2" t="str">
        <f>IF(ISNUMBER(SEARCH("anaer",$AW1982)),"anaer","")</f>
        <v/>
      </c>
      <c r="BE1982" s="2" t="str">
        <f>IF(ISNUMBER(SEARCH("thickening",$AZ1982)),"thickening","")</f>
        <v>thickening</v>
      </c>
      <c r="BF1982" s="4" t="str">
        <f>IF(ISNUMBER(SEARCH("airDry",$AW1982)),"airDry","")</f>
        <v/>
      </c>
      <c r="BG1982" s="4" t="str">
        <f>IF(ISNUMBER(SEARCH("heatDry",$AY1982)),"heatDry","")</f>
        <v/>
      </c>
      <c r="BH1982" s="4" t="str">
        <f>IF(AND(ISNUMBER(SEARCH("aerobic",$AW1982)),ISNUMBER(SEARCH("anaer",$AW1982))),"Combined Aer and Anaer.","")</f>
        <v/>
      </c>
    </row>
    <row r="1983" spans="1:60" x14ac:dyDescent="0.25">
      <c r="A1983" s="5">
        <v>1389</v>
      </c>
      <c r="B1983" t="s">
        <v>6588</v>
      </c>
      <c r="C1983">
        <v>145.61000000000001</v>
      </c>
      <c r="D1983">
        <v>737.61213910867639</v>
      </c>
      <c r="E1983">
        <v>733.76570438122872</v>
      </c>
      <c r="F1983">
        <v>527.50150085469693</v>
      </c>
      <c r="G1983">
        <v>950.48879231054548</v>
      </c>
      <c r="H1983">
        <v>-109.4655950690166</v>
      </c>
      <c r="I1983">
        <v>-110.8496632178131</v>
      </c>
      <c r="J1983">
        <v>-130.27769973596941</v>
      </c>
      <c r="K1983">
        <v>-87.970510337826312</v>
      </c>
      <c r="L1983">
        <v>101.5598930259807</v>
      </c>
      <c r="M1983">
        <v>101.2008061437857</v>
      </c>
      <c r="N1983">
        <v>99.944848782513859</v>
      </c>
      <c r="O1983">
        <v>104.2210765357884</v>
      </c>
      <c r="P1983">
        <v>3.4101550845706861</v>
      </c>
      <c r="Q1983">
        <v>3.4441193175395588</v>
      </c>
      <c r="R1983">
        <v>2.784594211217017</v>
      </c>
      <c r="S1983">
        <v>3.9931190394666092</v>
      </c>
      <c r="T1983">
        <v>49209.916224780063</v>
      </c>
      <c r="U1983">
        <v>49209.999912110972</v>
      </c>
      <c r="V1983">
        <v>49176.016341175018</v>
      </c>
      <c r="W1983">
        <v>49243.940009097663</v>
      </c>
      <c r="X1983">
        <v>3175.5180640143581</v>
      </c>
      <c r="Y1983">
        <v>3186.5026573371379</v>
      </c>
      <c r="Z1983">
        <v>3092.3002354275609</v>
      </c>
      <c r="AA1983">
        <v>3227.1345870185369</v>
      </c>
      <c r="AB1983">
        <v>484.18542089365712</v>
      </c>
      <c r="AC1983">
        <v>478.46686502606173</v>
      </c>
      <c r="AD1983">
        <v>422.24235209829209</v>
      </c>
      <c r="AE1983">
        <v>558.7449608776725</v>
      </c>
      <c r="AF1983">
        <v>68.353312964050232</v>
      </c>
      <c r="AG1983">
        <v>68.111678639940067</v>
      </c>
      <c r="AH1983">
        <v>67.266307802599684</v>
      </c>
      <c r="AI1983">
        <v>70.14432563449985</v>
      </c>
      <c r="AJ1983">
        <v>0.61152813389743588</v>
      </c>
      <c r="AK1983">
        <v>0.6115281282984375</v>
      </c>
      <c r="AL1983">
        <v>0.61152501762567602</v>
      </c>
      <c r="AM1983">
        <v>0.61153119811542411</v>
      </c>
      <c r="AN1983">
        <v>0.95102929116614132</v>
      </c>
      <c r="AO1983">
        <v>0.95102929116614143</v>
      </c>
      <c r="AP1983">
        <v>0.95102929116614143</v>
      </c>
      <c r="AQ1983">
        <v>0.95102929116614143</v>
      </c>
      <c r="AR1983">
        <v>16.355302707536541</v>
      </c>
      <c r="AS1983">
        <v>16.355302707536531</v>
      </c>
      <c r="AT1983">
        <v>16.355302707536531</v>
      </c>
      <c r="AU1983">
        <v>16.355302707536531</v>
      </c>
      <c r="AV1983" t="str">
        <f>VLOOKUP(Sheet1[[#This Row],[NPDES ID2]],Combined_Sheet__Major_Only___2[[NPDES ID2]:[ECHO BFR]],3,FALSE)</f>
        <v>PA</v>
      </c>
      <c r="AW1983" t="s">
        <v>41</v>
      </c>
      <c r="AX1983" t="str">
        <f>VLOOKUP(Sheet1[[#This Row],[NPDES ID2]],Combined_Sheet__Major_Only___2[[NPDES ID2]:[ECHO BFR]],27,FALSE)</f>
        <v>longTermSludgeStore</v>
      </c>
      <c r="AY1983" t="str">
        <f>VLOOKUP(Sheet1[[#This Row],[NPDES ID2]],Combined_Sheet__Major_Only___2[[NPDES ID2]:[ECHO BFR]],28,FALSE)</f>
        <v>-</v>
      </c>
      <c r="AZ1983" t="str">
        <f>VLOOKUP(Sheet1[[#This Row],[NPDES ID2]],Combined_Sheet__Major_Only___2[[NPDES ID2]:[ECHO BFR]],29,FALSE)</f>
        <v>thickening, preliminaryOps</v>
      </c>
      <c r="BA1983">
        <f>VLOOKUP(Sheet1[[#This Row],[NPDES ID2]],Combined_Sheet__Major_Only___2[[NPDES ID2]:[ECHO BFR]],17,FALSE)</f>
        <v>40.736330000000002</v>
      </c>
      <c r="BB1983">
        <f>VLOOKUP(Sheet1[[#This Row],[NPDES ID2]],Combined_Sheet__Major_Only___2[[NPDES ID2]:[ECHO BFR]],18,FALSE)</f>
        <v>-75.285700000000006</v>
      </c>
      <c r="BC1983" s="2" t="str">
        <f>IF(ISNUMBER(SEARCH("aerobic",$AW1983)),"aerobic","")</f>
        <v>aerobic</v>
      </c>
      <c r="BD1983" s="2" t="str">
        <f>IF(ISNUMBER(SEARCH("anaer",$AW1983)),"anaer","")</f>
        <v/>
      </c>
      <c r="BE1983" s="2" t="str">
        <f>IF(ISNUMBER(SEARCH("thickening",$AZ1983)),"thickening","")</f>
        <v>thickening</v>
      </c>
      <c r="BF1983" s="4" t="str">
        <f>IF(ISNUMBER(SEARCH("airDry",$AW1983)),"airDry","")</f>
        <v/>
      </c>
      <c r="BG1983" s="4" t="str">
        <f>IF(ISNUMBER(SEARCH("heatDry",$AY1983)),"heatDry","")</f>
        <v/>
      </c>
      <c r="BH1983" s="4" t="str">
        <f>IF(AND(ISNUMBER(SEARCH("aerobic",$AW1983)),ISNUMBER(SEARCH("anaer",$AW1983))),"Combined Aer and Anaer.","")</f>
        <v/>
      </c>
    </row>
    <row r="1984" spans="1:60" x14ac:dyDescent="0.25">
      <c r="A1984" s="5">
        <v>1491</v>
      </c>
      <c r="B1984" t="s">
        <v>7029</v>
      </c>
      <c r="C1984">
        <v>108.9</v>
      </c>
      <c r="D1984">
        <v>942.86734225542443</v>
      </c>
      <c r="E1984">
        <v>933.97490124936439</v>
      </c>
      <c r="F1984">
        <v>662.86512939931947</v>
      </c>
      <c r="G1984">
        <v>1220.364763315237</v>
      </c>
      <c r="H1984">
        <v>-109.3845557311104</v>
      </c>
      <c r="I1984">
        <v>-110.7665595848564</v>
      </c>
      <c r="J1984">
        <v>-130.20039331938409</v>
      </c>
      <c r="K1984">
        <v>-87.896713813425308</v>
      </c>
      <c r="L1984">
        <v>76.012324989760387</v>
      </c>
      <c r="M1984">
        <v>75.744202958304427</v>
      </c>
      <c r="N1984">
        <v>74.806392476234933</v>
      </c>
      <c r="O1984">
        <v>77.999388144842925</v>
      </c>
      <c r="P1984">
        <v>2.5503037755769138</v>
      </c>
      <c r="Q1984">
        <v>2.5758354066613158</v>
      </c>
      <c r="R1984">
        <v>2.0822610159071862</v>
      </c>
      <c r="S1984">
        <v>2.9868625715233121</v>
      </c>
      <c r="T1984">
        <v>49206.795565239197</v>
      </c>
      <c r="U1984">
        <v>49206.879247454199</v>
      </c>
      <c r="V1984">
        <v>49172.897753972567</v>
      </c>
      <c r="W1984">
        <v>49240.817269644183</v>
      </c>
      <c r="X1984">
        <v>3172.93784985815</v>
      </c>
      <c r="Y1984">
        <v>3183.8920747598099</v>
      </c>
      <c r="Z1984">
        <v>3089.9762968888908</v>
      </c>
      <c r="AA1984">
        <v>3224.3910571016322</v>
      </c>
      <c r="AB1984">
        <v>483.45538971227319</v>
      </c>
      <c r="AC1984">
        <v>477.75165134841382</v>
      </c>
      <c r="AD1984">
        <v>421.64674428392948</v>
      </c>
      <c r="AE1984">
        <v>557.82632928036332</v>
      </c>
      <c r="AF1984">
        <v>68.404401951629595</v>
      </c>
      <c r="AG1984">
        <v>68.163148272194746</v>
      </c>
      <c r="AH1984">
        <v>67.319150408239864</v>
      </c>
      <c r="AI1984">
        <v>70.192542276475862</v>
      </c>
      <c r="AJ1984">
        <v>0.61215316728716329</v>
      </c>
      <c r="AK1984">
        <v>0.61215316310171475</v>
      </c>
      <c r="AL1984">
        <v>0.61215083707268259</v>
      </c>
      <c r="AM1984">
        <v>0.61215545857466402</v>
      </c>
      <c r="AN1984">
        <v>0.95102640362856405</v>
      </c>
      <c r="AO1984">
        <v>0.95102640362856439</v>
      </c>
      <c r="AP1984">
        <v>0.95102640362856439</v>
      </c>
      <c r="AQ1984">
        <v>0.95102640362856439</v>
      </c>
      <c r="AR1984">
        <v>16.37455515964399</v>
      </c>
      <c r="AS1984">
        <v>16.374555159644</v>
      </c>
      <c r="AT1984">
        <v>16.374555159644</v>
      </c>
      <c r="AU1984">
        <v>16.374555159644</v>
      </c>
      <c r="AV1984" t="str">
        <f>VLOOKUP(Sheet1[[#This Row],[NPDES ID2]],Combined_Sheet__Major_Only___2[[NPDES ID2]:[ECHO BFR]],3,FALSE)</f>
        <v>WA</v>
      </c>
      <c r="AW1984" t="s">
        <v>41</v>
      </c>
      <c r="AX1984" t="str">
        <f>VLOOKUP(Sheet1[[#This Row],[NPDES ID2]],Combined_Sheet__Major_Only___2[[NPDES ID2]:[ECHO BFR]],27,FALSE)</f>
        <v>-</v>
      </c>
      <c r="AY1984" t="str">
        <f>VLOOKUP(Sheet1[[#This Row],[NPDES ID2]],Combined_Sheet__Major_Only___2[[NPDES ID2]:[ECHO BFR]],28,FALSE)</f>
        <v>-</v>
      </c>
      <c r="AZ1984" t="str">
        <f>VLOOKUP(Sheet1[[#This Row],[NPDES ID2]],Combined_Sheet__Major_Only___2[[NPDES ID2]:[ECHO BFR]],29,FALSE)</f>
        <v>thickening</v>
      </c>
      <c r="BA1984">
        <f>VLOOKUP(Sheet1[[#This Row],[NPDES ID2]],Combined_Sheet__Major_Only___2[[NPDES ID2]:[ECHO BFR]],17,FALSE)</f>
        <v>47.732947000000003</v>
      </c>
      <c r="BB1984">
        <f>VLOOKUP(Sheet1[[#This Row],[NPDES ID2]],Combined_Sheet__Major_Only___2[[NPDES ID2]:[ECHO BFR]],18,FALSE)</f>
        <v>-121.988203</v>
      </c>
      <c r="BC1984" s="2" t="str">
        <f>IF(ISNUMBER(SEARCH("aerobic",$AW1984)),"aerobic","")</f>
        <v>aerobic</v>
      </c>
      <c r="BD1984" s="2" t="str">
        <f>IF(ISNUMBER(SEARCH("anaer",$AW1984)),"anaer","")</f>
        <v/>
      </c>
      <c r="BE1984" s="2" t="str">
        <f>IF(ISNUMBER(SEARCH("thickening",$AZ1984)),"thickening","")</f>
        <v>thickening</v>
      </c>
      <c r="BF1984" s="4" t="str">
        <f>IF(ISNUMBER(SEARCH("airDry",$AW1984)),"airDry","")</f>
        <v/>
      </c>
      <c r="BG1984" s="4" t="str">
        <f>IF(ISNUMBER(SEARCH("heatDry",$AY1984)),"heatDry","")</f>
        <v/>
      </c>
      <c r="BH1984" s="4" t="str">
        <f>IF(AND(ISNUMBER(SEARCH("aerobic",$AW1984)),ISNUMBER(SEARCH("anaer",$AW1984))),"Combined Aer and Anaer.","")</f>
        <v/>
      </c>
    </row>
    <row r="1985" spans="1:60" x14ac:dyDescent="0.25">
      <c r="A1985" s="5">
        <v>2327</v>
      </c>
      <c r="B1985" t="s">
        <v>10863</v>
      </c>
      <c r="C1985">
        <v>381</v>
      </c>
      <c r="D1985">
        <v>391.30932431180372</v>
      </c>
      <c r="E1985">
        <v>386.82390367590028</v>
      </c>
      <c r="F1985">
        <v>303.21532199936308</v>
      </c>
      <c r="G1985">
        <v>482.00009659026762</v>
      </c>
      <c r="H1985">
        <v>-109.5371885897378</v>
      </c>
      <c r="I1985">
        <v>-110.91569291548581</v>
      </c>
      <c r="J1985">
        <v>-130.3428633994788</v>
      </c>
      <c r="K1985">
        <v>-88.016214083474566</v>
      </c>
      <c r="L1985">
        <v>265.47069872955649</v>
      </c>
      <c r="M1985">
        <v>264.52903176557692</v>
      </c>
      <c r="N1985">
        <v>261.23576928705438</v>
      </c>
      <c r="O1985">
        <v>272.44896755783537</v>
      </c>
      <c r="P1985">
        <v>8.9233940069889801</v>
      </c>
      <c r="Q1985">
        <v>9.0116398687488619</v>
      </c>
      <c r="R1985">
        <v>7.2874957764134454</v>
      </c>
      <c r="S1985">
        <v>10.446151949889209</v>
      </c>
      <c r="T1985">
        <v>49206.000455635272</v>
      </c>
      <c r="U1985">
        <v>49206.084136546793</v>
      </c>
      <c r="V1985">
        <v>49172.103172377603</v>
      </c>
      <c r="W1985">
        <v>49240.021630101473</v>
      </c>
      <c r="X1985">
        <v>3178.4834189655899</v>
      </c>
      <c r="Y1985">
        <v>3189.5083895487251</v>
      </c>
      <c r="Z1985">
        <v>3094.9330283602631</v>
      </c>
      <c r="AA1985">
        <v>3230.3119696899998</v>
      </c>
      <c r="AB1985">
        <v>485.09776554535722</v>
      </c>
      <c r="AC1985">
        <v>479.36078822150671</v>
      </c>
      <c r="AD1985">
        <v>422.98015429530773</v>
      </c>
      <c r="AE1985">
        <v>559.90519799514959</v>
      </c>
      <c r="AF1985">
        <v>68.284815513921544</v>
      </c>
      <c r="AG1985">
        <v>68.042712351518588</v>
      </c>
      <c r="AH1985">
        <v>67.195435376951025</v>
      </c>
      <c r="AI1985">
        <v>70.07963168737318</v>
      </c>
      <c r="AJ1985">
        <v>0.61069013856398069</v>
      </c>
      <c r="AK1985">
        <v>0.61069012388362187</v>
      </c>
      <c r="AL1985">
        <v>0.61068198332178536</v>
      </c>
      <c r="AM1985">
        <v>0.61069815765836177</v>
      </c>
      <c r="AN1985">
        <v>0.95102566786142861</v>
      </c>
      <c r="AO1985">
        <v>0.95102566786142873</v>
      </c>
      <c r="AP1985">
        <v>0.95102566786142873</v>
      </c>
      <c r="AQ1985">
        <v>0.95102566786142873</v>
      </c>
      <c r="AR1985">
        <v>16.329354315229189</v>
      </c>
      <c r="AS1985">
        <v>16.329354315229189</v>
      </c>
      <c r="AT1985">
        <v>16.329354315229189</v>
      </c>
      <c r="AU1985">
        <v>16.329354315229189</v>
      </c>
      <c r="AV1985" t="str">
        <f>VLOOKUP(Sheet1[[#This Row],[NPDES ID2]],Combined_Sheet__Major_Only___2[[NPDES ID2]:[ECHO BFR]],3,FALSE)</f>
        <v>TX</v>
      </c>
      <c r="AW1985" t="s">
        <v>41</v>
      </c>
      <c r="AX1985" t="str">
        <f>VLOOKUP(Sheet1[[#This Row],[NPDES ID2]],Combined_Sheet__Major_Only___2[[NPDES ID2]:[ECHO BFR]],27,FALSE)</f>
        <v>-</v>
      </c>
      <c r="AY1985" t="str">
        <f>VLOOKUP(Sheet1[[#This Row],[NPDES ID2]],Combined_Sheet__Major_Only___2[[NPDES ID2]:[ECHO BFR]],28,FALSE)</f>
        <v>-</v>
      </c>
      <c r="AZ1985" t="str">
        <f>VLOOKUP(Sheet1[[#This Row],[NPDES ID2]],Combined_Sheet__Major_Only___2[[NPDES ID2]:[ECHO BFR]],29,FALSE)</f>
        <v>thickening</v>
      </c>
      <c r="BA1985">
        <f>VLOOKUP(Sheet1[[#This Row],[NPDES ID2]],Combined_Sheet__Major_Only___2[[NPDES ID2]:[ECHO BFR]],17,FALSE)</f>
        <v>29.999002999999998</v>
      </c>
      <c r="BB1985">
        <f>VLOOKUP(Sheet1[[#This Row],[NPDES ID2]],Combined_Sheet__Major_Only___2[[NPDES ID2]:[ECHO BFR]],18,FALSE)</f>
        <v>-95.265123000000003</v>
      </c>
      <c r="BC1985" s="2" t="str">
        <f>IF(ISNUMBER(SEARCH("aerobic",$AW1985)),"aerobic","")</f>
        <v>aerobic</v>
      </c>
      <c r="BD1985" s="2" t="str">
        <f>IF(ISNUMBER(SEARCH("anaer",$AW1985)),"anaer","")</f>
        <v/>
      </c>
      <c r="BE1985" s="2" t="str">
        <f>IF(ISNUMBER(SEARCH("thickening",$AZ1985)),"thickening","")</f>
        <v>thickening</v>
      </c>
      <c r="BF1985" s="4" t="str">
        <f>IF(ISNUMBER(SEARCH("airDry",$AW1985)),"airDry","")</f>
        <v/>
      </c>
      <c r="BG1985" s="4" t="str">
        <f>IF(ISNUMBER(SEARCH("heatDry",$AY1985)),"heatDry","")</f>
        <v/>
      </c>
      <c r="BH1985" s="4" t="str">
        <f>IF(AND(ISNUMBER(SEARCH("aerobic",$AW1985)),ISNUMBER(SEARCH("anaer",$AW1985))),"Combined Aer and Anaer.","")</f>
        <v/>
      </c>
    </row>
    <row r="1986" spans="1:60" x14ac:dyDescent="0.25">
      <c r="A1986" s="5">
        <v>2566</v>
      </c>
      <c r="B1986" t="s">
        <v>11895</v>
      </c>
      <c r="C1986">
        <v>104.7</v>
      </c>
      <c r="D1986">
        <v>957.42353401632965</v>
      </c>
      <c r="E1986">
        <v>948.60678297082609</v>
      </c>
      <c r="F1986">
        <v>671.47545821220012</v>
      </c>
      <c r="G1986">
        <v>1240.8705334421691</v>
      </c>
      <c r="H1986">
        <v>-107.150255918886</v>
      </c>
      <c r="I1986">
        <v>-108.50122760418709</v>
      </c>
      <c r="J1986">
        <v>-128.05461346462371</v>
      </c>
      <c r="K1986">
        <v>-85.766913487282778</v>
      </c>
      <c r="L1986">
        <v>74.488633847322532</v>
      </c>
      <c r="M1986">
        <v>74.241570396774563</v>
      </c>
      <c r="N1986">
        <v>73.377415399527351</v>
      </c>
      <c r="O1986">
        <v>76.319632282816031</v>
      </c>
      <c r="P1986">
        <v>2.449092067154039</v>
      </c>
      <c r="Q1986">
        <v>2.478430752659905</v>
      </c>
      <c r="R1986">
        <v>1.9943448608075569</v>
      </c>
      <c r="S1986">
        <v>2.882927491844391</v>
      </c>
      <c r="T1986">
        <v>49183.331800352578</v>
      </c>
      <c r="U1986">
        <v>49183.415444101891</v>
      </c>
      <c r="V1986">
        <v>49149.449570683661</v>
      </c>
      <c r="W1986">
        <v>49217.33786621067</v>
      </c>
      <c r="X1986">
        <v>3111.415430887489</v>
      </c>
      <c r="Y1986">
        <v>3121.6004374711861</v>
      </c>
      <c r="Z1986">
        <v>3034.74171059011</v>
      </c>
      <c r="AA1986">
        <v>3158.864198156406</v>
      </c>
      <c r="AB1986">
        <v>465.91210949069529</v>
      </c>
      <c r="AC1986">
        <v>460.56585320869908</v>
      </c>
      <c r="AD1986">
        <v>407.31845506400111</v>
      </c>
      <c r="AE1986">
        <v>535.7861494573375</v>
      </c>
      <c r="AF1986">
        <v>69.722205530664681</v>
      </c>
      <c r="AG1986">
        <v>69.49098228445888</v>
      </c>
      <c r="AH1986">
        <v>68.682074946079652</v>
      </c>
      <c r="AI1986">
        <v>71.436001335933867</v>
      </c>
      <c r="AJ1986">
        <v>0.62827847132721948</v>
      </c>
      <c r="AK1986">
        <v>0.62827846732225523</v>
      </c>
      <c r="AL1986">
        <v>0.62827624146372674</v>
      </c>
      <c r="AM1986">
        <v>0.6282806639394779</v>
      </c>
      <c r="AN1986">
        <v>0.95100468176182507</v>
      </c>
      <c r="AO1986">
        <v>0.95100468176182462</v>
      </c>
      <c r="AP1986">
        <v>0.95100468176182462</v>
      </c>
      <c r="AQ1986">
        <v>0.95100468176182462</v>
      </c>
      <c r="AR1986">
        <v>16.870561441210349</v>
      </c>
      <c r="AS1986">
        <v>16.870561441210349</v>
      </c>
      <c r="AT1986">
        <v>16.870561441210349</v>
      </c>
      <c r="AU1986">
        <v>16.870561441210349</v>
      </c>
      <c r="AV1986" t="str">
        <f>VLOOKUP(Sheet1[[#This Row],[NPDES ID2]],Combined_Sheet__Major_Only___2[[NPDES ID2]:[ECHO BFR]],3,FALSE)</f>
        <v>NY</v>
      </c>
      <c r="AW1986" t="s">
        <v>12185</v>
      </c>
      <c r="AX1986" t="str">
        <f>VLOOKUP(Sheet1[[#This Row],[NPDES ID2]],Combined_Sheet__Major_Only___2[[NPDES ID2]:[ECHO BFR]],27,FALSE)</f>
        <v>other</v>
      </c>
      <c r="AY1986" t="str">
        <f>VLOOKUP(Sheet1[[#This Row],[NPDES ID2]],Combined_Sheet__Major_Only___2[[NPDES ID2]:[ECHO BFR]],28,FALSE)</f>
        <v>highTempCompost</v>
      </c>
      <c r="AZ1986" t="str">
        <f>VLOOKUP(Sheet1[[#This Row],[NPDES ID2]],Combined_Sheet__Major_Only___2[[NPDES ID2]:[ECHO BFR]],29,FALSE)</f>
        <v>thickening</v>
      </c>
      <c r="BA1986">
        <f>VLOOKUP(Sheet1[[#This Row],[NPDES ID2]],Combined_Sheet__Major_Only___2[[NPDES ID2]:[ECHO BFR]],17,FALSE)</f>
        <v>43.262259999999998</v>
      </c>
      <c r="BB1986">
        <f>VLOOKUP(Sheet1[[#This Row],[NPDES ID2]],Combined_Sheet__Major_Only___2[[NPDES ID2]:[ECHO BFR]],18,FALSE)</f>
        <v>-73.582099999999997</v>
      </c>
      <c r="BC1986" s="2" t="str">
        <f>IF(ISNUMBER(SEARCH("aerobic",$AW1986)),"aerobic","")</f>
        <v/>
      </c>
      <c r="BD1986" s="2" t="str">
        <f>IF(ISNUMBER(SEARCH("anaer",$AW1986)),"anaer","")</f>
        <v>anaer</v>
      </c>
      <c r="BE1986" s="2" t="str">
        <f>IF(ISNUMBER(SEARCH("thickening",$AZ1986)),"thickening","")</f>
        <v>thickening</v>
      </c>
      <c r="BF1986" s="3" t="str">
        <f>IF(ISNUMBER(SEARCH("airDry",$AW1986)),"airDry","")</f>
        <v/>
      </c>
      <c r="BG1986" s="3" t="str">
        <f>IF(ISNUMBER(SEARCH("heatDry",$AY1986)),"heatDry","")</f>
        <v/>
      </c>
      <c r="BH1986" s="3" t="str">
        <f>IF(AND(ISNUMBER(SEARCH("aerobic",$AW1986)),ISNUMBER(SEARCH("anaer",$AW1986))),"Combined Aer and Anaer.","")</f>
        <v/>
      </c>
    </row>
    <row r="1987" spans="1:60" x14ac:dyDescent="0.25">
      <c r="A1987" s="5">
        <v>2015</v>
      </c>
      <c r="B1987" t="s">
        <v>9485</v>
      </c>
      <c r="C1987">
        <v>1567</v>
      </c>
      <c r="D1987">
        <v>390.23490464117867</v>
      </c>
      <c r="E1987">
        <v>389.46039556851349</v>
      </c>
      <c r="F1987">
        <v>327.00700061432428</v>
      </c>
      <c r="G1987">
        <v>457.97961081020321</v>
      </c>
      <c r="H1987">
        <v>-137.96880264015061</v>
      </c>
      <c r="I1987">
        <v>-139.34462037024051</v>
      </c>
      <c r="J1987">
        <v>-158.210736849124</v>
      </c>
      <c r="K1987">
        <v>-114.94070692947621</v>
      </c>
      <c r="L1987">
        <v>1192.2931979584739</v>
      </c>
      <c r="M1987">
        <v>1185.223369764886</v>
      </c>
      <c r="N1987">
        <v>1160.510063344339</v>
      </c>
      <c r="O1987">
        <v>1244.6710906974081</v>
      </c>
      <c r="P1987">
        <v>49.126616798374947</v>
      </c>
      <c r="Q1987">
        <v>48.93006941320423</v>
      </c>
      <c r="R1987">
        <v>41.199209940245609</v>
      </c>
      <c r="S1987">
        <v>55.286450674416891</v>
      </c>
      <c r="T1987">
        <v>49166.64675694688</v>
      </c>
      <c r="U1987">
        <v>49166.730373343322</v>
      </c>
      <c r="V1987">
        <v>49132.775607325661</v>
      </c>
      <c r="W1987">
        <v>49200.641702260808</v>
      </c>
      <c r="X1987">
        <v>3855.86346431217</v>
      </c>
      <c r="Y1987">
        <v>3876.6565993310051</v>
      </c>
      <c r="Z1987">
        <v>3689.82890495328</v>
      </c>
      <c r="AA1987">
        <v>3959.9468132328989</v>
      </c>
      <c r="AB1987">
        <v>734.0335063653132</v>
      </c>
      <c r="AC1987">
        <v>723.82704684414739</v>
      </c>
      <c r="AD1987">
        <v>616.50183118666041</v>
      </c>
      <c r="AE1987">
        <v>887.02398096377908</v>
      </c>
      <c r="AF1987">
        <v>56.265996575194677</v>
      </c>
      <c r="AG1987">
        <v>55.932850634744447</v>
      </c>
      <c r="AH1987">
        <v>54.765829606589293</v>
      </c>
      <c r="AI1987">
        <v>58.737143086329823</v>
      </c>
      <c r="AJ1987">
        <v>0.46393358618409231</v>
      </c>
      <c r="AK1987">
        <v>0.4639335270958681</v>
      </c>
      <c r="AL1987">
        <v>0.4639011820663535</v>
      </c>
      <c r="AM1987">
        <v>0.46396545140271622</v>
      </c>
      <c r="AN1987">
        <v>0.95098922365258787</v>
      </c>
      <c r="AO1987">
        <v>0.95098922365258798</v>
      </c>
      <c r="AP1987">
        <v>0.95098922365258798</v>
      </c>
      <c r="AQ1987">
        <v>0.95098922365258798</v>
      </c>
      <c r="AR1987">
        <v>11.814398514716659</v>
      </c>
      <c r="AS1987">
        <v>11.814398514716659</v>
      </c>
      <c r="AT1987">
        <v>11.814398514716659</v>
      </c>
      <c r="AU1987">
        <v>11.814398514716659</v>
      </c>
      <c r="AV1987" t="str">
        <f>VLOOKUP(Sheet1[[#This Row],[NPDES ID2]],Combined_Sheet__Major_Only___2[[NPDES ID2]:[ECHO BFR]],3,FALSE)</f>
        <v>RI</v>
      </c>
      <c r="AW1987" t="s">
        <v>54</v>
      </c>
      <c r="AX1987" t="str">
        <f>VLOOKUP(Sheet1[[#This Row],[NPDES ID2]],Combined_Sheet__Major_Only___2[[NPDES ID2]:[ECHO BFR]],27,FALSE)</f>
        <v>-</v>
      </c>
      <c r="AY1987" t="str">
        <f>VLOOKUP(Sheet1[[#This Row],[NPDES ID2]],Combined_Sheet__Major_Only___2[[NPDES ID2]:[ECHO BFR]],28,FALSE)</f>
        <v>-</v>
      </c>
      <c r="AZ1987" t="str">
        <f>VLOOKUP(Sheet1[[#This Row],[NPDES ID2]],Combined_Sheet__Major_Only___2[[NPDES ID2]:[ECHO BFR]],29,FALSE)</f>
        <v>preliminaryOps, thickening</v>
      </c>
      <c r="BA1987">
        <f>VLOOKUP(Sheet1[[#This Row],[NPDES ID2]],Combined_Sheet__Major_Only___2[[NPDES ID2]:[ECHO BFR]],17,FALSE)</f>
        <v>41.513630999999997</v>
      </c>
      <c r="BB1987">
        <f>VLOOKUP(Sheet1[[#This Row],[NPDES ID2]],Combined_Sheet__Major_Only___2[[NPDES ID2]:[ECHO BFR]],18,FALSE)</f>
        <v>-71.317324999999997</v>
      </c>
      <c r="BC1987" s="2" t="str">
        <f>IF(ISNUMBER(SEARCH("aerobic",$AW1987)),"aerobic","")</f>
        <v/>
      </c>
      <c r="BD1987" s="2" t="str">
        <f>IF(ISNUMBER(SEARCH("anaer",$AW1987)),"anaer","")</f>
        <v/>
      </c>
      <c r="BE1987" s="2" t="str">
        <f>IF(ISNUMBER(SEARCH("thickening",$AZ1987)),"thickening","")</f>
        <v>thickening</v>
      </c>
      <c r="BF1987" s="4" t="str">
        <f>IF(ISNUMBER(SEARCH("airDry",$AW1987)),"airDry","")</f>
        <v/>
      </c>
      <c r="BG1987" s="4" t="str">
        <f>IF(ISNUMBER(SEARCH("heatDry",$AY1987)),"heatDry","")</f>
        <v/>
      </c>
      <c r="BH1987" s="4" t="str">
        <f>IF(AND(ISNUMBER(SEARCH("aerobic",$AW1987)),ISNUMBER(SEARCH("anaer",$AW1987))),"Combined Aer and Anaer.","")</f>
        <v/>
      </c>
    </row>
    <row r="1988" spans="1:60" x14ac:dyDescent="0.25">
      <c r="A1988" s="5">
        <v>2447</v>
      </c>
      <c r="B1988" t="s">
        <v>11402</v>
      </c>
      <c r="C1988">
        <v>230.1</v>
      </c>
      <c r="D1988">
        <v>524.35803399517158</v>
      </c>
      <c r="E1988">
        <v>520.86212263394759</v>
      </c>
      <c r="F1988">
        <v>387.92646499541729</v>
      </c>
      <c r="G1988">
        <v>660.41891117387956</v>
      </c>
      <c r="H1988">
        <v>-110.1145912956445</v>
      </c>
      <c r="I1988">
        <v>-111.52260406286069</v>
      </c>
      <c r="J1988">
        <v>-130.90009528729439</v>
      </c>
      <c r="K1988">
        <v>-88.581529901228592</v>
      </c>
      <c r="L1988">
        <v>159.59064143055051</v>
      </c>
      <c r="M1988">
        <v>159.0163419232197</v>
      </c>
      <c r="N1988">
        <v>157.0077238266897</v>
      </c>
      <c r="O1988">
        <v>163.84667351341969</v>
      </c>
      <c r="P1988">
        <v>5.3906867162930814</v>
      </c>
      <c r="Q1988">
        <v>5.4423041373693311</v>
      </c>
      <c r="R1988">
        <v>4.4051877135976101</v>
      </c>
      <c r="S1988">
        <v>6.30291101574901</v>
      </c>
      <c r="T1988">
        <v>49083.432814576699</v>
      </c>
      <c r="U1988">
        <v>49083.516294555069</v>
      </c>
      <c r="V1988">
        <v>49049.616924892638</v>
      </c>
      <c r="W1988">
        <v>49117.372297983871</v>
      </c>
      <c r="X1988">
        <v>3185.2240777203392</v>
      </c>
      <c r="Y1988">
        <v>3196.403201867965</v>
      </c>
      <c r="Z1988">
        <v>3100.325409741989</v>
      </c>
      <c r="AA1988">
        <v>3237.916625947234</v>
      </c>
      <c r="AB1988">
        <v>488.22129765435528</v>
      </c>
      <c r="AC1988">
        <v>482.40675669179569</v>
      </c>
      <c r="AD1988">
        <v>425.45039777108229</v>
      </c>
      <c r="AE1988">
        <v>563.98155982181959</v>
      </c>
      <c r="AF1988">
        <v>67.970551508904776</v>
      </c>
      <c r="AG1988">
        <v>67.726023033439589</v>
      </c>
      <c r="AH1988">
        <v>66.870433368890858</v>
      </c>
      <c r="AI1988">
        <v>69.7831313330679</v>
      </c>
      <c r="AJ1988">
        <v>0.60684562834213396</v>
      </c>
      <c r="AK1988">
        <v>0.60684561949146199</v>
      </c>
      <c r="AL1988">
        <v>0.60684070568238624</v>
      </c>
      <c r="AM1988">
        <v>0.60685046879125792</v>
      </c>
      <c r="AN1988">
        <v>0.95091198298218105</v>
      </c>
      <c r="AO1988">
        <v>0.95091198298218149</v>
      </c>
      <c r="AP1988">
        <v>0.95091198298218149</v>
      </c>
      <c r="AQ1988">
        <v>0.95091198298218149</v>
      </c>
      <c r="AR1988">
        <v>16.211210426276061</v>
      </c>
      <c r="AS1988">
        <v>16.211210426276061</v>
      </c>
      <c r="AT1988">
        <v>16.211210426276061</v>
      </c>
      <c r="AU1988">
        <v>16.211210426276061</v>
      </c>
      <c r="AV1988" t="str">
        <f>VLOOKUP(Sheet1[[#This Row],[NPDES ID2]],Combined_Sheet__Major_Only___2[[NPDES ID2]:[ECHO BFR]],3,FALSE)</f>
        <v>OR</v>
      </c>
      <c r="AW1988" t="s">
        <v>12185</v>
      </c>
      <c r="AX1988" t="str">
        <f>VLOOKUP(Sheet1[[#This Row],[NPDES ID2]],Combined_Sheet__Major_Only___2[[NPDES ID2]:[ECHO BFR]],27,FALSE)</f>
        <v>tempSludgeStore</v>
      </c>
      <c r="AY1988" t="str">
        <f>VLOOKUP(Sheet1[[#This Row],[NPDES ID2]],Combined_Sheet__Major_Only___2[[NPDES ID2]:[ECHO BFR]],28,FALSE)</f>
        <v>-</v>
      </c>
      <c r="AZ1988" t="str">
        <f>VLOOKUP(Sheet1[[#This Row],[NPDES ID2]],Combined_Sheet__Major_Only___2[[NPDES ID2]:[ECHO BFR]],29,FALSE)</f>
        <v>thickening</v>
      </c>
      <c r="BA1988">
        <f>VLOOKUP(Sheet1[[#This Row],[NPDES ID2]],Combined_Sheet__Major_Only___2[[NPDES ID2]:[ECHO BFR]],17,FALSE)</f>
        <v>45.601495999999997</v>
      </c>
      <c r="BB1988">
        <f>VLOOKUP(Sheet1[[#This Row],[NPDES ID2]],Combined_Sheet__Major_Only___2[[NPDES ID2]:[ECHO BFR]],18,FALSE)</f>
        <v>-121.179408</v>
      </c>
      <c r="BC1988" s="2" t="str">
        <f>IF(ISNUMBER(SEARCH("aerobic",$AW1988)),"aerobic","")</f>
        <v/>
      </c>
      <c r="BD1988" s="2" t="str">
        <f>IF(ISNUMBER(SEARCH("anaer",$AW1988)),"anaer","")</f>
        <v>anaer</v>
      </c>
      <c r="BE1988" s="2" t="str">
        <f>IF(ISNUMBER(SEARCH("thickening",$AZ1988)),"thickening","")</f>
        <v>thickening</v>
      </c>
      <c r="BF1988" s="4" t="str">
        <f>IF(ISNUMBER(SEARCH("airDry",$AW1988)),"airDry","")</f>
        <v/>
      </c>
      <c r="BG1988" s="4" t="str">
        <f>IF(ISNUMBER(SEARCH("heatDry",$AY1988)),"heatDry","")</f>
        <v/>
      </c>
      <c r="BH1988" s="4" t="str">
        <f>IF(AND(ISNUMBER(SEARCH("aerobic",$AW1988)),ISNUMBER(SEARCH("anaer",$AW1988))),"Combined Aer and Anaer.","")</f>
        <v/>
      </c>
    </row>
    <row r="1989" spans="1:60" x14ac:dyDescent="0.25">
      <c r="A1989" s="5">
        <v>2064</v>
      </c>
      <c r="B1989" t="s">
        <v>9709</v>
      </c>
      <c r="C1989">
        <v>1169.742</v>
      </c>
      <c r="D1989">
        <v>372.60665841439197</v>
      </c>
      <c r="E1989">
        <v>369.5876293237547</v>
      </c>
      <c r="F1989">
        <v>316.50118628190262</v>
      </c>
      <c r="G1989">
        <v>437.05733067739391</v>
      </c>
      <c r="H1989">
        <v>-109.21191070591949</v>
      </c>
      <c r="I1989">
        <v>-110.5794513793369</v>
      </c>
      <c r="J1989">
        <v>-130.018236936515</v>
      </c>
      <c r="K1989">
        <v>-87.630766277778804</v>
      </c>
      <c r="L1989">
        <v>816.18338218449435</v>
      </c>
      <c r="M1989">
        <v>813.30051292762062</v>
      </c>
      <c r="N1989">
        <v>803.22194703466971</v>
      </c>
      <c r="O1989">
        <v>837.54291974739647</v>
      </c>
      <c r="P1989">
        <v>27.39332022496837</v>
      </c>
      <c r="Q1989">
        <v>27.666730410792081</v>
      </c>
      <c r="R1989">
        <v>22.367195521455759</v>
      </c>
      <c r="S1989">
        <v>32.080743034572158</v>
      </c>
      <c r="T1989">
        <v>49063.990712834762</v>
      </c>
      <c r="U1989">
        <v>49064.074160940421</v>
      </c>
      <c r="V1989">
        <v>49030.187734079918</v>
      </c>
      <c r="W1989">
        <v>49097.917238124537</v>
      </c>
      <c r="X1989">
        <v>3164.8853515959881</v>
      </c>
      <c r="Y1989">
        <v>3175.8282521161659</v>
      </c>
      <c r="Z1989">
        <v>3082.046870021928</v>
      </c>
      <c r="AA1989">
        <v>3216.2633362847068</v>
      </c>
      <c r="AB1989">
        <v>482.41039791597228</v>
      </c>
      <c r="AC1989">
        <v>476.7203409884678</v>
      </c>
      <c r="AD1989">
        <v>420.70402909301413</v>
      </c>
      <c r="AE1989">
        <v>556.67874034447175</v>
      </c>
      <c r="AF1989">
        <v>68.38226196769152</v>
      </c>
      <c r="AG1989">
        <v>68.141075804168452</v>
      </c>
      <c r="AH1989">
        <v>67.296116825304182</v>
      </c>
      <c r="AI1989">
        <v>70.171380825903967</v>
      </c>
      <c r="AJ1989">
        <v>0.61188231780910174</v>
      </c>
      <c r="AK1989">
        <v>0.61188227253160576</v>
      </c>
      <c r="AL1989">
        <v>0.6118573231221035</v>
      </c>
      <c r="AM1989">
        <v>0.61190689599971548</v>
      </c>
      <c r="AN1989">
        <v>0.95089390137633256</v>
      </c>
      <c r="AO1989">
        <v>0.95089390137633256</v>
      </c>
      <c r="AP1989">
        <v>0.95089390137633256</v>
      </c>
      <c r="AQ1989">
        <v>0.95089390137633256</v>
      </c>
      <c r="AR1989">
        <v>16.365449257474008</v>
      </c>
      <c r="AS1989">
        <v>16.365449257474008</v>
      </c>
      <c r="AT1989">
        <v>16.365449257474008</v>
      </c>
      <c r="AU1989">
        <v>16.365449257474008</v>
      </c>
      <c r="AV1989" t="str">
        <f>VLOOKUP(Sheet1[[#This Row],[NPDES ID2]],Combined_Sheet__Major_Only___2[[NPDES ID2]:[ECHO BFR]],3,FALSE)</f>
        <v>TX</v>
      </c>
      <c r="AW1989" t="s">
        <v>41</v>
      </c>
      <c r="AX1989" t="str">
        <f>VLOOKUP(Sheet1[[#This Row],[NPDES ID2]],Combined_Sheet__Major_Only___2[[NPDES ID2]:[ECHO BFR]],27,FALSE)</f>
        <v>-</v>
      </c>
      <c r="AY1989" t="str">
        <f>VLOOKUP(Sheet1[[#This Row],[NPDES ID2]],Combined_Sheet__Major_Only___2[[NPDES ID2]:[ECHO BFR]],28,FALSE)</f>
        <v>-</v>
      </c>
      <c r="AZ1989" t="str">
        <f>VLOOKUP(Sheet1[[#This Row],[NPDES ID2]],Combined_Sheet__Major_Only___2[[NPDES ID2]:[ECHO BFR]],29,FALSE)</f>
        <v>thickening</v>
      </c>
      <c r="BA1989">
        <f>VLOOKUP(Sheet1[[#This Row],[NPDES ID2]],Combined_Sheet__Major_Only___2[[NPDES ID2]:[ECHO BFR]],17,FALSE)</f>
        <v>29.183972000000001</v>
      </c>
      <c r="BB1989">
        <f>VLOOKUP(Sheet1[[#This Row],[NPDES ID2]],Combined_Sheet__Major_Only___2[[NPDES ID2]:[ECHO BFR]],18,FALSE)</f>
        <v>-96.256556000000003</v>
      </c>
      <c r="BC1989" s="2" t="str">
        <f>IF(ISNUMBER(SEARCH("aerobic",$AW1989)),"aerobic","")</f>
        <v>aerobic</v>
      </c>
      <c r="BD1989" s="2" t="str">
        <f>IF(ISNUMBER(SEARCH("anaer",$AW1989)),"anaer","")</f>
        <v/>
      </c>
      <c r="BE1989" s="2" t="str">
        <f>IF(ISNUMBER(SEARCH("thickening",$AZ1989)),"thickening","")</f>
        <v>thickening</v>
      </c>
      <c r="BF1989" s="3" t="str">
        <f>IF(ISNUMBER(SEARCH("airDry",$AW1989)),"airDry","")</f>
        <v/>
      </c>
      <c r="BG1989" s="3" t="str">
        <f>IF(ISNUMBER(SEARCH("heatDry",$AY1989)),"heatDry","")</f>
        <v/>
      </c>
      <c r="BH1989" s="3" t="str">
        <f>IF(AND(ISNUMBER(SEARCH("aerobic",$AW1989)),ISNUMBER(SEARCH("anaer",$AW1989))),"Combined Aer and Anaer.","")</f>
        <v/>
      </c>
    </row>
    <row r="1990" spans="1:60" x14ac:dyDescent="0.25">
      <c r="A1990" s="5">
        <v>1498</v>
      </c>
      <c r="B1990" t="s">
        <v>7060</v>
      </c>
      <c r="C1990">
        <v>108.18</v>
      </c>
      <c r="D1990">
        <v>955.78396228761721</v>
      </c>
      <c r="E1990">
        <v>946.19051277475626</v>
      </c>
      <c r="F1990">
        <v>671.71557330246787</v>
      </c>
      <c r="G1990">
        <v>1237.0790586505709</v>
      </c>
      <c r="H1990">
        <v>-110.3094469243625</v>
      </c>
      <c r="I1990">
        <v>-111.73005942617159</v>
      </c>
      <c r="J1990">
        <v>-131.08930547830079</v>
      </c>
      <c r="K1990">
        <v>-88.779331536720818</v>
      </c>
      <c r="L1990">
        <v>74.923643827314223</v>
      </c>
      <c r="M1990">
        <v>74.652833904924847</v>
      </c>
      <c r="N1990">
        <v>73.705621357887665</v>
      </c>
      <c r="O1990">
        <v>76.930627767694602</v>
      </c>
      <c r="P1990">
        <v>2.5346237992226759</v>
      </c>
      <c r="Q1990">
        <v>2.558649001890887</v>
      </c>
      <c r="R1990">
        <v>2.0716554434416801</v>
      </c>
      <c r="S1990">
        <v>2.9624157515338592</v>
      </c>
      <c r="T1990">
        <v>49033.633876411252</v>
      </c>
      <c r="U1990">
        <v>49033.717274750947</v>
      </c>
      <c r="V1990">
        <v>48999.851056740627</v>
      </c>
      <c r="W1990">
        <v>49067.540168937347</v>
      </c>
      <c r="X1990">
        <v>3186.535567391767</v>
      </c>
      <c r="Y1990">
        <v>3197.759407026731</v>
      </c>
      <c r="Z1990">
        <v>3101.238260856825</v>
      </c>
      <c r="AA1990">
        <v>3239.4841535721371</v>
      </c>
      <c r="AB1990">
        <v>489.07475511660829</v>
      </c>
      <c r="AC1990">
        <v>483.23700228540469</v>
      </c>
      <c r="AD1990">
        <v>426.11583802709629</v>
      </c>
      <c r="AE1990">
        <v>565.11324765213806</v>
      </c>
      <c r="AF1990">
        <v>67.873435729682072</v>
      </c>
      <c r="AG1990">
        <v>67.628141040717082</v>
      </c>
      <c r="AH1990">
        <v>66.770009095735148</v>
      </c>
      <c r="AI1990">
        <v>69.691523875185496</v>
      </c>
      <c r="AJ1990">
        <v>0.60565764126645205</v>
      </c>
      <c r="AK1990">
        <v>0.60565763711075882</v>
      </c>
      <c r="AL1990">
        <v>0.60565532762516794</v>
      </c>
      <c r="AM1990">
        <v>0.60565991625765181</v>
      </c>
      <c r="AN1990">
        <v>0.95086564216137559</v>
      </c>
      <c r="AO1990">
        <v>0.95086564216137581</v>
      </c>
      <c r="AP1990">
        <v>0.95086564216137581</v>
      </c>
      <c r="AQ1990">
        <v>0.95086564216137581</v>
      </c>
      <c r="AR1990">
        <v>16.17475797862943</v>
      </c>
      <c r="AS1990">
        <v>16.17475797862943</v>
      </c>
      <c r="AT1990">
        <v>16.17475797862943</v>
      </c>
      <c r="AU1990">
        <v>16.17475797862943</v>
      </c>
      <c r="AV1990" t="str">
        <f>VLOOKUP(Sheet1[[#This Row],[NPDES ID2]],Combined_Sheet__Major_Only___2[[NPDES ID2]:[ECHO BFR]],3,FALSE)</f>
        <v>PA</v>
      </c>
      <c r="AW1990" t="s">
        <v>41</v>
      </c>
      <c r="AX1990" t="str">
        <f>VLOOKUP(Sheet1[[#This Row],[NPDES ID2]],Combined_Sheet__Major_Only___2[[NPDES ID2]:[ECHO BFR]],27,FALSE)</f>
        <v>-</v>
      </c>
      <c r="AY1990" t="str">
        <f>VLOOKUP(Sheet1[[#This Row],[NPDES ID2]],Combined_Sheet__Major_Only___2[[NPDES ID2]:[ECHO BFR]],28,FALSE)</f>
        <v>-</v>
      </c>
      <c r="AZ1990" t="str">
        <f>VLOOKUP(Sheet1[[#This Row],[NPDES ID2]],Combined_Sheet__Major_Only___2[[NPDES ID2]:[ECHO BFR]],29,FALSE)</f>
        <v>thickening</v>
      </c>
      <c r="BA1990">
        <f>VLOOKUP(Sheet1[[#This Row],[NPDES ID2]],Combined_Sheet__Major_Only___2[[NPDES ID2]:[ECHO BFR]],17,FALSE)</f>
        <v>40.449187000000002</v>
      </c>
      <c r="BB1990">
        <f>VLOOKUP(Sheet1[[#This Row],[NPDES ID2]],Combined_Sheet__Major_Only___2[[NPDES ID2]:[ECHO BFR]],18,FALSE)</f>
        <v>-79.713367000000005</v>
      </c>
      <c r="BC1990" s="2" t="str">
        <f>IF(ISNUMBER(SEARCH("aerobic",$AW1990)),"aerobic","")</f>
        <v>aerobic</v>
      </c>
      <c r="BD1990" s="2" t="str">
        <f>IF(ISNUMBER(SEARCH("anaer",$AW1990)),"anaer","")</f>
        <v/>
      </c>
      <c r="BE1990" s="2" t="str">
        <f>IF(ISNUMBER(SEARCH("thickening",$AZ1990)),"thickening","")</f>
        <v>thickening</v>
      </c>
      <c r="BF1990" s="3" t="str">
        <f>IF(ISNUMBER(SEARCH("airDry",$AW1990)),"airDry","")</f>
        <v/>
      </c>
      <c r="BG1990" s="3" t="str">
        <f>IF(ISNUMBER(SEARCH("heatDry",$AY1990)),"heatDry","")</f>
        <v/>
      </c>
      <c r="BH1990" s="3" t="str">
        <f>IF(AND(ISNUMBER(SEARCH("aerobic",$AW1990)),ISNUMBER(SEARCH("anaer",$AW1990))),"Combined Aer and Anaer.","")</f>
        <v/>
      </c>
    </row>
    <row r="1991" spans="1:60" x14ac:dyDescent="0.25">
      <c r="A1991" s="5">
        <v>919</v>
      </c>
      <c r="B1991" t="s">
        <v>4474</v>
      </c>
      <c r="C1991">
        <v>691</v>
      </c>
      <c r="D1991">
        <v>341.44496756222992</v>
      </c>
      <c r="E1991">
        <v>335.26750403831232</v>
      </c>
      <c r="F1991">
        <v>288.03857766619859</v>
      </c>
      <c r="G1991">
        <v>406.84058804971039</v>
      </c>
      <c r="H1991">
        <v>-110.0291603865343</v>
      </c>
      <c r="I1991">
        <v>-111.4166188434866</v>
      </c>
      <c r="J1991">
        <v>-130.81077680575041</v>
      </c>
      <c r="K1991">
        <v>-88.455308172376334</v>
      </c>
      <c r="L1991">
        <v>479.21777539020047</v>
      </c>
      <c r="M1991">
        <v>477.4926759943437</v>
      </c>
      <c r="N1991">
        <v>471.4603786334128</v>
      </c>
      <c r="O1991">
        <v>492.00075248707179</v>
      </c>
      <c r="P1991">
        <v>16.188229371120158</v>
      </c>
      <c r="Q1991">
        <v>16.343107491279881</v>
      </c>
      <c r="R1991">
        <v>13.22895080487768</v>
      </c>
      <c r="S1991">
        <v>18.927575890240771</v>
      </c>
      <c r="T1991">
        <v>49028.147239707643</v>
      </c>
      <c r="U1991">
        <v>49028.230629052727</v>
      </c>
      <c r="V1991">
        <v>48994.368063551447</v>
      </c>
      <c r="W1991">
        <v>49062.049875402627</v>
      </c>
      <c r="X1991">
        <v>3181.8998379891741</v>
      </c>
      <c r="Y1991">
        <v>3193.072377810799</v>
      </c>
      <c r="Z1991">
        <v>3097.0706594010112</v>
      </c>
      <c r="AA1991">
        <v>3234.5492981029952</v>
      </c>
      <c r="AB1991">
        <v>487.75789387463971</v>
      </c>
      <c r="AC1991">
        <v>481.95011396932802</v>
      </c>
      <c r="AD1991">
        <v>425.03683961667832</v>
      </c>
      <c r="AE1991">
        <v>563.4643633992689</v>
      </c>
      <c r="AF1991">
        <v>67.966155237472364</v>
      </c>
      <c r="AG1991">
        <v>67.721695916903855</v>
      </c>
      <c r="AH1991">
        <v>66.865827634434552</v>
      </c>
      <c r="AI1991">
        <v>69.778865501471998</v>
      </c>
      <c r="AJ1991">
        <v>0.60679185693226634</v>
      </c>
      <c r="AK1991">
        <v>0.60679183026869499</v>
      </c>
      <c r="AL1991">
        <v>0.60677708209192849</v>
      </c>
      <c r="AM1991">
        <v>0.60680638529766417</v>
      </c>
      <c r="AN1991">
        <v>0.95086053117394576</v>
      </c>
      <c r="AO1991">
        <v>0.95086053117394564</v>
      </c>
      <c r="AP1991">
        <v>0.95086053117394564</v>
      </c>
      <c r="AQ1991">
        <v>0.95086053117394564</v>
      </c>
      <c r="AR1991">
        <v>16.209219667154859</v>
      </c>
      <c r="AS1991">
        <v>16.209219667154859</v>
      </c>
      <c r="AT1991">
        <v>16.209219667154859</v>
      </c>
      <c r="AU1991">
        <v>16.209219667154859</v>
      </c>
      <c r="AV1991" t="str">
        <f>VLOOKUP(Sheet1[[#This Row],[NPDES ID2]],Combined_Sheet__Major_Only___2[[NPDES ID2]:[ECHO BFR]],3,FALSE)</f>
        <v>NC</v>
      </c>
      <c r="AW1991" t="s">
        <v>41</v>
      </c>
      <c r="AX1991" t="str">
        <f>VLOOKUP(Sheet1[[#This Row],[NPDES ID2]],Combined_Sheet__Major_Only___2[[NPDES ID2]:[ECHO BFR]],27,FALSE)</f>
        <v>-</v>
      </c>
      <c r="AY1991" t="str">
        <f>VLOOKUP(Sheet1[[#This Row],[NPDES ID2]],Combined_Sheet__Major_Only___2[[NPDES ID2]:[ECHO BFR]],28,FALSE)</f>
        <v>-</v>
      </c>
      <c r="AZ1991" t="str">
        <f>VLOOKUP(Sheet1[[#This Row],[NPDES ID2]],Combined_Sheet__Major_Only___2[[NPDES ID2]:[ECHO BFR]],29,FALSE)</f>
        <v>thickening</v>
      </c>
      <c r="BA1991">
        <f>VLOOKUP(Sheet1[[#This Row],[NPDES ID2]],Combined_Sheet__Major_Only___2[[NPDES ID2]:[ECHO BFR]],17,FALSE)</f>
        <v>35.712263</v>
      </c>
      <c r="BB1991">
        <f>VLOOKUP(Sheet1[[#This Row],[NPDES ID2]],Combined_Sheet__Major_Only___2[[NPDES ID2]:[ECHO BFR]],18,FALSE)</f>
        <v>-80.431799999999996</v>
      </c>
      <c r="BC1991" s="2" t="str">
        <f>IF(ISNUMBER(SEARCH("aerobic",$AW1991)),"aerobic","")</f>
        <v>aerobic</v>
      </c>
      <c r="BD1991" s="2" t="str">
        <f>IF(ISNUMBER(SEARCH("anaer",$AW1991)),"anaer","")</f>
        <v/>
      </c>
      <c r="BE1991" s="2" t="str">
        <f>IF(ISNUMBER(SEARCH("thickening",$AZ1991)),"thickening","")</f>
        <v>thickening</v>
      </c>
      <c r="BF1991" s="4" t="str">
        <f>IF(ISNUMBER(SEARCH("airDry",$AW1991)),"airDry","")</f>
        <v/>
      </c>
      <c r="BG1991" s="4" t="str">
        <f>IF(ISNUMBER(SEARCH("heatDry",$AY1991)),"heatDry","")</f>
        <v/>
      </c>
      <c r="BH1991" s="4" t="str">
        <f>IF(AND(ISNUMBER(SEARCH("aerobic",$AW1991)),ISNUMBER(SEARCH("anaer",$AW1991))),"Combined Aer and Anaer.","")</f>
        <v/>
      </c>
    </row>
    <row r="1992" spans="1:60" x14ac:dyDescent="0.25">
      <c r="A1992" s="5">
        <v>1735</v>
      </c>
      <c r="B1992" t="s">
        <v>8127</v>
      </c>
      <c r="C1992">
        <v>34.32</v>
      </c>
      <c r="D1992">
        <v>2795.2443898241199</v>
      </c>
      <c r="E1992">
        <v>2766.3574744885341</v>
      </c>
      <c r="F1992">
        <v>1882.9109079363061</v>
      </c>
      <c r="G1992">
        <v>3670.6437043599931</v>
      </c>
      <c r="H1992">
        <v>-110.8585706992903</v>
      </c>
      <c r="I1992">
        <v>-112.2757410070077</v>
      </c>
      <c r="J1992">
        <v>-131.61840960007689</v>
      </c>
      <c r="K1992">
        <v>-89.310784163954906</v>
      </c>
      <c r="L1992">
        <v>23.663438313656211</v>
      </c>
      <c r="M1992">
        <v>23.576718620696749</v>
      </c>
      <c r="N1992">
        <v>23.27338881561279</v>
      </c>
      <c r="O1992">
        <v>24.306133202098799</v>
      </c>
      <c r="P1992">
        <v>0.80432257357463299</v>
      </c>
      <c r="Q1992">
        <v>0.81170248607446061</v>
      </c>
      <c r="R1992">
        <v>0.65780378431740327</v>
      </c>
      <c r="S1992">
        <v>0.93897304770644996</v>
      </c>
      <c r="T1992">
        <v>49016.990532132288</v>
      </c>
      <c r="U1992">
        <v>49017.073903187476</v>
      </c>
      <c r="V1992">
        <v>48983.218764818208</v>
      </c>
      <c r="W1992">
        <v>49050.885731906608</v>
      </c>
      <c r="X1992">
        <v>3199.7424595238222</v>
      </c>
      <c r="Y1992">
        <v>3211.141032141737</v>
      </c>
      <c r="Z1992">
        <v>3112.9446542919441</v>
      </c>
      <c r="AA1992">
        <v>3253.649702339942</v>
      </c>
      <c r="AB1992">
        <v>493.17979855861222</v>
      </c>
      <c r="AC1992">
        <v>487.25265901939861</v>
      </c>
      <c r="AD1992">
        <v>429.43927447824302</v>
      </c>
      <c r="AE1992">
        <v>570.32847058655398</v>
      </c>
      <c r="AF1992">
        <v>67.570515730489191</v>
      </c>
      <c r="AG1992">
        <v>67.322899533607</v>
      </c>
      <c r="AH1992">
        <v>66.456730685015103</v>
      </c>
      <c r="AI1992">
        <v>69.405706052658047</v>
      </c>
      <c r="AJ1992">
        <v>0.60195232838906332</v>
      </c>
      <c r="AK1992">
        <v>0.60195232707083357</v>
      </c>
      <c r="AL1992">
        <v>0.60195159403808263</v>
      </c>
      <c r="AM1992">
        <v>0.60195305047032555</v>
      </c>
      <c r="AN1992">
        <v>0.95085013504391114</v>
      </c>
      <c r="AO1992">
        <v>0.95085013504391125</v>
      </c>
      <c r="AP1992">
        <v>0.95085013504391125</v>
      </c>
      <c r="AQ1992">
        <v>0.95085013504391125</v>
      </c>
      <c r="AR1992">
        <v>16.060839184281551</v>
      </c>
      <c r="AS1992">
        <v>16.060839184281551</v>
      </c>
      <c r="AT1992">
        <v>16.060839184281551</v>
      </c>
      <c r="AU1992">
        <v>16.060839184281551</v>
      </c>
      <c r="AV1992" t="str">
        <f>VLOOKUP(Sheet1[[#This Row],[NPDES ID2]],Combined_Sheet__Major_Only___2[[NPDES ID2]:[ECHO BFR]],3,FALSE)</f>
        <v>MI</v>
      </c>
      <c r="AW1992" t="s">
        <v>41</v>
      </c>
      <c r="AX1992" t="str">
        <f>VLOOKUP(Sheet1[[#This Row],[NPDES ID2]],Combined_Sheet__Major_Only___2[[NPDES ID2]:[ECHO BFR]],27,FALSE)</f>
        <v>other</v>
      </c>
      <c r="AY1992" t="str">
        <f>VLOOKUP(Sheet1[[#This Row],[NPDES ID2]],Combined_Sheet__Major_Only___2[[NPDES ID2]:[ECHO BFR]],28,FALSE)</f>
        <v>-</v>
      </c>
      <c r="AZ1992" t="str">
        <f>VLOOKUP(Sheet1[[#This Row],[NPDES ID2]],Combined_Sheet__Major_Only___2[[NPDES ID2]:[ECHO BFR]],29,FALSE)</f>
        <v>thickening</v>
      </c>
      <c r="BA1992">
        <f>VLOOKUP(Sheet1[[#This Row],[NPDES ID2]],Combined_Sheet__Major_Only___2[[NPDES ID2]:[ECHO BFR]],17,FALSE)</f>
        <v>43.626244999999997</v>
      </c>
      <c r="BB1992">
        <f>VLOOKUP(Sheet1[[#This Row],[NPDES ID2]],Combined_Sheet__Major_Only___2[[NPDES ID2]:[ECHO BFR]],18,FALSE)</f>
        <v>-84.755808999999999</v>
      </c>
      <c r="BC1992" s="2" t="str">
        <f>IF(ISNUMBER(SEARCH("aerobic",$AW1992)),"aerobic","")</f>
        <v>aerobic</v>
      </c>
      <c r="BD1992" s="2" t="str">
        <f>IF(ISNUMBER(SEARCH("anaer",$AW1992)),"anaer","")</f>
        <v/>
      </c>
      <c r="BE1992" s="2" t="str">
        <f>IF(ISNUMBER(SEARCH("thickening",$AZ1992)),"thickening","")</f>
        <v>thickening</v>
      </c>
      <c r="BF1992" s="4" t="str">
        <f>IF(ISNUMBER(SEARCH("airDry",$AW1992)),"airDry","")</f>
        <v/>
      </c>
      <c r="BG1992" s="4" t="str">
        <f>IF(ISNUMBER(SEARCH("heatDry",$AY1992)),"heatDry","")</f>
        <v/>
      </c>
      <c r="BH1992" s="4" t="str">
        <f>IF(AND(ISNUMBER(SEARCH("aerobic",$AW1992)),ISNUMBER(SEARCH("anaer",$AW1992))),"Combined Aer and Anaer.","")</f>
        <v/>
      </c>
    </row>
    <row r="1993" spans="1:60" x14ac:dyDescent="0.25">
      <c r="A1993" s="5">
        <v>833</v>
      </c>
      <c r="B1993" t="s">
        <v>4075</v>
      </c>
      <c r="C1993">
        <v>1090</v>
      </c>
      <c r="D1993">
        <v>362.91964782092299</v>
      </c>
      <c r="E1993">
        <v>359.08903691153392</v>
      </c>
      <c r="F1993">
        <v>308.84413474581231</v>
      </c>
      <c r="G1993">
        <v>427.69208874875397</v>
      </c>
      <c r="H1993">
        <v>-108.9584770033545</v>
      </c>
      <c r="I1993">
        <v>-110.3056936694869</v>
      </c>
      <c r="J1993">
        <v>-129.77609404923521</v>
      </c>
      <c r="K1993">
        <v>-87.397291814906595</v>
      </c>
      <c r="L1993">
        <v>762.29069777503219</v>
      </c>
      <c r="M1993">
        <v>759.61769539928844</v>
      </c>
      <c r="N1993">
        <v>750.27249448348562</v>
      </c>
      <c r="O1993">
        <v>782.09568559097704</v>
      </c>
      <c r="P1993">
        <v>25.52246143704383</v>
      </c>
      <c r="Q1993">
        <v>25.781226083860439</v>
      </c>
      <c r="R1993">
        <v>20.83304581222832</v>
      </c>
      <c r="S1993">
        <v>29.907781670683491</v>
      </c>
      <c r="T1993">
        <v>49007.191084845319</v>
      </c>
      <c r="U1993">
        <v>49007.274439835623</v>
      </c>
      <c r="V1993">
        <v>48973.425825056613</v>
      </c>
      <c r="W1993">
        <v>49041.079753309888</v>
      </c>
      <c r="X1993">
        <v>3153.9682492698489</v>
      </c>
      <c r="Y1993">
        <v>3164.808316113294</v>
      </c>
      <c r="Z1993">
        <v>3071.9897831759172</v>
      </c>
      <c r="AA1993">
        <v>3204.7995637551139</v>
      </c>
      <c r="AB1993">
        <v>479.72460743160121</v>
      </c>
      <c r="AC1993">
        <v>474.08511504234002</v>
      </c>
      <c r="AD1993">
        <v>418.48588120330493</v>
      </c>
      <c r="AE1993">
        <v>553.34914355857518</v>
      </c>
      <c r="AF1993">
        <v>68.53911599693339</v>
      </c>
      <c r="AG1993">
        <v>68.299105643034935</v>
      </c>
      <c r="AH1993">
        <v>67.458350866561659</v>
      </c>
      <c r="AI1993">
        <v>70.31940779598672</v>
      </c>
      <c r="AJ1993">
        <v>0.6138013466747253</v>
      </c>
      <c r="AK1993">
        <v>0.61380130455697279</v>
      </c>
      <c r="AL1993">
        <v>0.61377808063241446</v>
      </c>
      <c r="AM1993">
        <v>0.61382422494821853</v>
      </c>
      <c r="AN1993">
        <v>0.95084100001731697</v>
      </c>
      <c r="AO1993">
        <v>0.95084100001731697</v>
      </c>
      <c r="AP1993">
        <v>0.95084100001731697</v>
      </c>
      <c r="AQ1993">
        <v>0.95084100001731697</v>
      </c>
      <c r="AR1993">
        <v>16.424536308562939</v>
      </c>
      <c r="AS1993">
        <v>16.424536308562939</v>
      </c>
      <c r="AT1993">
        <v>16.424536308562939</v>
      </c>
      <c r="AU1993">
        <v>16.424536308562939</v>
      </c>
      <c r="AV1993" t="str">
        <f>VLOOKUP(Sheet1[[#This Row],[NPDES ID2]],Combined_Sheet__Major_Only___2[[NPDES ID2]:[ECHO BFR]],3,FALSE)</f>
        <v>MN</v>
      </c>
      <c r="AW1993" t="s">
        <v>12185</v>
      </c>
      <c r="AX1993" t="str">
        <f>VLOOKUP(Sheet1[[#This Row],[NPDES ID2]],Combined_Sheet__Major_Only___2[[NPDES ID2]:[ECHO BFR]],27,FALSE)</f>
        <v>-</v>
      </c>
      <c r="AY1993" t="str">
        <f>VLOOKUP(Sheet1[[#This Row],[NPDES ID2]],Combined_Sheet__Major_Only___2[[NPDES ID2]:[ECHO BFR]],28,FALSE)</f>
        <v>-</v>
      </c>
      <c r="AZ1993" t="str">
        <f>VLOOKUP(Sheet1[[#This Row],[NPDES ID2]],Combined_Sheet__Major_Only___2[[NPDES ID2]:[ECHO BFR]],29,FALSE)</f>
        <v>thickening, preliminaryOps</v>
      </c>
      <c r="BA1993">
        <f>VLOOKUP(Sheet1[[#This Row],[NPDES ID2]],Combined_Sheet__Major_Only___2[[NPDES ID2]:[ECHO BFR]],17,FALSE)</f>
        <v>44.182609999999997</v>
      </c>
      <c r="BB1993">
        <f>VLOOKUP(Sheet1[[#This Row],[NPDES ID2]],Combined_Sheet__Major_Only___2[[NPDES ID2]:[ECHO BFR]],18,FALSE)</f>
        <v>-94.000320000000002</v>
      </c>
      <c r="BC1993" s="2" t="str">
        <f>IF(ISNUMBER(SEARCH("aerobic",$AW1993)),"aerobic","")</f>
        <v/>
      </c>
      <c r="BD1993" s="2" t="str">
        <f>IF(ISNUMBER(SEARCH("anaer",$AW1993)),"anaer","")</f>
        <v>anaer</v>
      </c>
      <c r="BE1993" s="2" t="str">
        <f>IF(ISNUMBER(SEARCH("thickening",$AZ1993)),"thickening","")</f>
        <v>thickening</v>
      </c>
      <c r="BF1993" s="4" t="str">
        <f>IF(ISNUMBER(SEARCH("airDry",$AW1993)),"airDry","")</f>
        <v/>
      </c>
      <c r="BG1993" s="4" t="str">
        <f>IF(ISNUMBER(SEARCH("heatDry",$AY1993)),"heatDry","")</f>
        <v/>
      </c>
      <c r="BH1993" s="4" t="str">
        <f>IF(AND(ISNUMBER(SEARCH("aerobic",$AW1993)),ISNUMBER(SEARCH("anaer",$AW1993))),"Combined Aer and Anaer.","")</f>
        <v/>
      </c>
    </row>
    <row r="1994" spans="1:60" x14ac:dyDescent="0.25">
      <c r="A1994" s="5">
        <v>845</v>
      </c>
      <c r="B1994" t="s">
        <v>4132</v>
      </c>
      <c r="C1994">
        <v>987.03</v>
      </c>
      <c r="D1994">
        <v>348.86012589572562</v>
      </c>
      <c r="E1994">
        <v>342.31879870995249</v>
      </c>
      <c r="F1994">
        <v>296.65365546054062</v>
      </c>
      <c r="G1994">
        <v>411.26833003024399</v>
      </c>
      <c r="H1994">
        <v>-107.64051710977451</v>
      </c>
      <c r="I1994">
        <v>-108.9187269918818</v>
      </c>
      <c r="J1994">
        <v>-128.5123637766946</v>
      </c>
      <c r="K1994">
        <v>-86.153095111327644</v>
      </c>
      <c r="L1994">
        <v>698.23248087735203</v>
      </c>
      <c r="M1994">
        <v>695.87259162938653</v>
      </c>
      <c r="N1994">
        <v>687.62172073060731</v>
      </c>
      <c r="O1994">
        <v>715.71793833628044</v>
      </c>
      <c r="P1994">
        <v>23.09541383020678</v>
      </c>
      <c r="Q1994">
        <v>23.357148560758102</v>
      </c>
      <c r="R1994">
        <v>18.822101151993952</v>
      </c>
      <c r="S1994">
        <v>27.14613778628507</v>
      </c>
      <c r="T1994">
        <v>48962.323851590372</v>
      </c>
      <c r="U1994">
        <v>48962.407133026893</v>
      </c>
      <c r="V1994">
        <v>48928.588386814612</v>
      </c>
      <c r="W1994">
        <v>48996.182616144193</v>
      </c>
      <c r="X1994">
        <v>3115.1457517250669</v>
      </c>
      <c r="Y1994">
        <v>3125.5159475483711</v>
      </c>
      <c r="Z1994">
        <v>3036.9931559181941</v>
      </c>
      <c r="AA1994">
        <v>3163.540960738183</v>
      </c>
      <c r="AB1994">
        <v>468.88163442448212</v>
      </c>
      <c r="AC1994">
        <v>463.46068355401479</v>
      </c>
      <c r="AD1994">
        <v>409.61856097442711</v>
      </c>
      <c r="AE1994">
        <v>539.74710361707946</v>
      </c>
      <c r="AF1994">
        <v>69.328536920253342</v>
      </c>
      <c r="AG1994">
        <v>69.094512037960527</v>
      </c>
      <c r="AH1994">
        <v>68.274813458337576</v>
      </c>
      <c r="AI1994">
        <v>71.064321028951355</v>
      </c>
      <c r="AJ1994">
        <v>0.62346075955641611</v>
      </c>
      <c r="AK1994">
        <v>0.62346072157201071</v>
      </c>
      <c r="AL1994">
        <v>0.62343975655770545</v>
      </c>
      <c r="AM1994">
        <v>0.62348141240359667</v>
      </c>
      <c r="AN1994">
        <v>0.95079913146304151</v>
      </c>
      <c r="AO1994">
        <v>0.95079913146304162</v>
      </c>
      <c r="AP1994">
        <v>0.95079913146304162</v>
      </c>
      <c r="AQ1994">
        <v>0.95079913146304162</v>
      </c>
      <c r="AR1994">
        <v>16.721730319176579</v>
      </c>
      <c r="AS1994">
        <v>16.721730319176579</v>
      </c>
      <c r="AT1994">
        <v>16.721730319176579</v>
      </c>
      <c r="AU1994">
        <v>16.721730319176579</v>
      </c>
      <c r="AV1994" t="str">
        <f>VLOOKUP(Sheet1[[#This Row],[NPDES ID2]],Combined_Sheet__Major_Only___2[[NPDES ID2]:[ECHO BFR]],3,FALSE)</f>
        <v>IL</v>
      </c>
      <c r="AW1994" t="s">
        <v>12185</v>
      </c>
      <c r="AX1994" t="str">
        <f>VLOOKUP(Sheet1[[#This Row],[NPDES ID2]],Combined_Sheet__Major_Only___2[[NPDES ID2]:[ECHO BFR]],27,FALSE)</f>
        <v>-</v>
      </c>
      <c r="AY1994" t="str">
        <f>VLOOKUP(Sheet1[[#This Row],[NPDES ID2]],Combined_Sheet__Major_Only___2[[NPDES ID2]:[ECHO BFR]],28,FALSE)</f>
        <v>-</v>
      </c>
      <c r="AZ1994" t="str">
        <f>VLOOKUP(Sheet1[[#This Row],[NPDES ID2]],Combined_Sheet__Major_Only___2[[NPDES ID2]:[ECHO BFR]],29,FALSE)</f>
        <v>thickening, preliminaryOps</v>
      </c>
      <c r="BA1994">
        <f>VLOOKUP(Sheet1[[#This Row],[NPDES ID2]],Combined_Sheet__Major_Only___2[[NPDES ID2]:[ECHO BFR]],17,FALSE)</f>
        <v>41.476104999999997</v>
      </c>
      <c r="BB1994">
        <f>VLOOKUP(Sheet1[[#This Row],[NPDES ID2]],Combined_Sheet__Major_Only___2[[NPDES ID2]:[ECHO BFR]],18,FALSE)</f>
        <v>-88.167494000000005</v>
      </c>
      <c r="BC1994" s="2" t="str">
        <f>IF(ISNUMBER(SEARCH("aerobic",$AW1994)),"aerobic","")</f>
        <v/>
      </c>
      <c r="BD1994" s="2" t="str">
        <f>IF(ISNUMBER(SEARCH("anaer",$AW1994)),"anaer","")</f>
        <v>anaer</v>
      </c>
      <c r="BE1994" s="2" t="str">
        <f>IF(ISNUMBER(SEARCH("thickening",$AZ1994)),"thickening","")</f>
        <v>thickening</v>
      </c>
      <c r="BF1994" s="4" t="str">
        <f>IF(ISNUMBER(SEARCH("airDry",$AW1994)),"airDry","")</f>
        <v/>
      </c>
      <c r="BG1994" s="4" t="str">
        <f>IF(ISNUMBER(SEARCH("heatDry",$AY1994)),"heatDry","")</f>
        <v/>
      </c>
      <c r="BH1994" s="4" t="str">
        <f>IF(AND(ISNUMBER(SEARCH("aerobic",$AW1994)),ISNUMBER(SEARCH("anaer",$AW1994))),"Combined Aer and Anaer.","")</f>
        <v/>
      </c>
    </row>
    <row r="1995" spans="1:60" x14ac:dyDescent="0.25">
      <c r="A1995" s="5">
        <v>2216</v>
      </c>
      <c r="B1995" t="s">
        <v>10386</v>
      </c>
      <c r="C1995">
        <v>615.29999999999995</v>
      </c>
      <c r="D1995">
        <v>307.91219942944832</v>
      </c>
      <c r="E1995">
        <v>303.2293481784061</v>
      </c>
      <c r="F1995">
        <v>255.48533729712159</v>
      </c>
      <c r="G1995">
        <v>372.41377936095063</v>
      </c>
      <c r="H1995">
        <v>-137.46656712239479</v>
      </c>
      <c r="I1995">
        <v>-138.79685296292689</v>
      </c>
      <c r="J1995">
        <v>-157.54163102781979</v>
      </c>
      <c r="K1995">
        <v>-114.597746808133</v>
      </c>
      <c r="L1995">
        <v>476.85055606335402</v>
      </c>
      <c r="M1995">
        <v>474.06544754615732</v>
      </c>
      <c r="N1995">
        <v>464.32597549823828</v>
      </c>
      <c r="O1995">
        <v>497.48882742898343</v>
      </c>
      <c r="P1995">
        <v>19.515324992346329</v>
      </c>
      <c r="Q1995">
        <v>19.43439809811689</v>
      </c>
      <c r="R1995">
        <v>16.351537062731079</v>
      </c>
      <c r="S1995">
        <v>21.992602914484781</v>
      </c>
      <c r="T1995">
        <v>48917.105721699671</v>
      </c>
      <c r="U1995">
        <v>48917.188929007127</v>
      </c>
      <c r="V1995">
        <v>48883.400284957002</v>
      </c>
      <c r="W1995">
        <v>48950.934348470902</v>
      </c>
      <c r="X1995">
        <v>3811.2501550943289</v>
      </c>
      <c r="Y1995">
        <v>3831.517267382465</v>
      </c>
      <c r="Z1995">
        <v>3649.4633988494602</v>
      </c>
      <c r="AA1995">
        <v>3912.6125943709262</v>
      </c>
      <c r="AB1995">
        <v>718.94978381023361</v>
      </c>
      <c r="AC1995">
        <v>708.92549621115256</v>
      </c>
      <c r="AD1995">
        <v>604.89779060194212</v>
      </c>
      <c r="AE1995">
        <v>866.90983374019743</v>
      </c>
      <c r="AF1995">
        <v>56.632176315181987</v>
      </c>
      <c r="AG1995">
        <v>56.301600331205648</v>
      </c>
      <c r="AH1995">
        <v>55.144612079255211</v>
      </c>
      <c r="AI1995">
        <v>59.082987615627268</v>
      </c>
      <c r="AJ1995">
        <v>0.46839531780373311</v>
      </c>
      <c r="AK1995">
        <v>0.4683952948064396</v>
      </c>
      <c r="AL1995">
        <v>0.46838258281143391</v>
      </c>
      <c r="AM1995">
        <v>0.46840784039090921</v>
      </c>
      <c r="AN1995">
        <v>0.95075686324469688</v>
      </c>
      <c r="AO1995">
        <v>0.95075686324469677</v>
      </c>
      <c r="AP1995">
        <v>0.95075686324469677</v>
      </c>
      <c r="AQ1995">
        <v>0.95075686324469677</v>
      </c>
      <c r="AR1995">
        <v>11.952310563704559</v>
      </c>
      <c r="AS1995">
        <v>11.952310563704559</v>
      </c>
      <c r="AT1995">
        <v>11.952310563704559</v>
      </c>
      <c r="AU1995">
        <v>11.952310563704559</v>
      </c>
      <c r="AV1995" t="str">
        <f>VLOOKUP(Sheet1[[#This Row],[NPDES ID2]],Combined_Sheet__Major_Only___2[[NPDES ID2]:[ECHO BFR]],3,FALSE)</f>
        <v>VT</v>
      </c>
      <c r="AW1995" t="s">
        <v>87</v>
      </c>
      <c r="AX1995" t="str">
        <f>VLOOKUP(Sheet1[[#This Row],[NPDES ID2]],Combined_Sheet__Major_Only___2[[NPDES ID2]:[ECHO BFR]],27,FALSE)</f>
        <v>-</v>
      </c>
      <c r="AY1995" t="str">
        <f>VLOOKUP(Sheet1[[#This Row],[NPDES ID2]],Combined_Sheet__Major_Only___2[[NPDES ID2]:[ECHO BFR]],28,FALSE)</f>
        <v>pasteurize</v>
      </c>
      <c r="AZ1995" t="str">
        <f>VLOOKUP(Sheet1[[#This Row],[NPDES ID2]],Combined_Sheet__Major_Only___2[[NPDES ID2]:[ECHO BFR]],29,FALSE)</f>
        <v>thickening, preliminaryOps</v>
      </c>
      <c r="BA1995">
        <f>VLOOKUP(Sheet1[[#This Row],[NPDES ID2]],Combined_Sheet__Major_Only___2[[NPDES ID2]:[ECHO BFR]],17,FALSE)</f>
        <v>44.04148</v>
      </c>
      <c r="BB1995">
        <f>VLOOKUP(Sheet1[[#This Row],[NPDES ID2]],Combined_Sheet__Major_Only___2[[NPDES ID2]:[ECHO BFR]],18,FALSE)</f>
        <v>-73.174234999999996</v>
      </c>
      <c r="BC1995" s="2" t="str">
        <f>IF(ISNUMBER(SEARCH("aerobic",$AW1995)),"aerobic","")</f>
        <v/>
      </c>
      <c r="BD1995" s="2" t="str">
        <f>IF(ISNUMBER(SEARCH("anaer",$AW1995)),"anaer","")</f>
        <v/>
      </c>
      <c r="BE1995" s="2" t="str">
        <f>IF(ISNUMBER(SEARCH("thickening",$AZ1995)),"thickening","")</f>
        <v>thickening</v>
      </c>
      <c r="BF1995" s="3" t="str">
        <f>IF(ISNUMBER(SEARCH("airDry",$AW1995)),"airDry","")</f>
        <v/>
      </c>
      <c r="BG1995" s="3" t="str">
        <f>IF(ISNUMBER(SEARCH("heatDry",$AY1995)),"heatDry","")</f>
        <v/>
      </c>
      <c r="BH1995" s="3" t="str">
        <f>IF(AND(ISNUMBER(SEARCH("aerobic",$AW1995)),ISNUMBER(SEARCH("anaer",$AW1995))),"Combined Aer and Anaer.","")</f>
        <v/>
      </c>
    </row>
    <row r="1996" spans="1:60" x14ac:dyDescent="0.25">
      <c r="A1996" s="5">
        <v>684</v>
      </c>
      <c r="B1996" t="s">
        <v>3380</v>
      </c>
      <c r="C1996">
        <v>17822</v>
      </c>
      <c r="D1996">
        <v>3372.6109853831322</v>
      </c>
      <c r="E1996">
        <v>3385.5876406375651</v>
      </c>
      <c r="F1996">
        <v>2695.8949379512301</v>
      </c>
      <c r="G1996">
        <v>3980.7951980316161</v>
      </c>
      <c r="H1996">
        <v>-106.6536386183927</v>
      </c>
      <c r="I1996">
        <v>-107.1727632791703</v>
      </c>
      <c r="J1996">
        <v>-127.1087616242044</v>
      </c>
      <c r="K1996">
        <v>-84.776909736995378</v>
      </c>
      <c r="L1996">
        <v>12341.82200943484</v>
      </c>
      <c r="M1996">
        <v>12297.04635064839</v>
      </c>
      <c r="N1996">
        <v>12141.678459791399</v>
      </c>
      <c r="O1996">
        <v>12672.238852926141</v>
      </c>
      <c r="P1996">
        <v>417.2594115897175</v>
      </c>
      <c r="Q1996">
        <v>421.1739614492617</v>
      </c>
      <c r="R1996">
        <v>341.07474536913492</v>
      </c>
      <c r="S1996">
        <v>488.01536025922428</v>
      </c>
      <c r="T1996">
        <v>48857.132162369897</v>
      </c>
      <c r="U1996">
        <v>48857.215271358778</v>
      </c>
      <c r="V1996">
        <v>48823.466552308033</v>
      </c>
      <c r="W1996">
        <v>48890.920816897757</v>
      </c>
      <c r="X1996">
        <v>3175.4214048010881</v>
      </c>
      <c r="Y1996">
        <v>3186.652137671279</v>
      </c>
      <c r="Z1996">
        <v>3090.4689644315549</v>
      </c>
      <c r="AA1996">
        <v>3228.1400817906001</v>
      </c>
      <c r="AB1996">
        <v>487.73785314680191</v>
      </c>
      <c r="AC1996">
        <v>481.99059162256742</v>
      </c>
      <c r="AD1996">
        <v>424.74688745979341</v>
      </c>
      <c r="AE1996">
        <v>563.87731610381718</v>
      </c>
      <c r="AF1996">
        <v>67.91290583053032</v>
      </c>
      <c r="AG1996">
        <v>67.671851539360588</v>
      </c>
      <c r="AH1996">
        <v>66.808555511133861</v>
      </c>
      <c r="AI1996">
        <v>69.724245158253737</v>
      </c>
      <c r="AJ1996">
        <v>0.6061407482293627</v>
      </c>
      <c r="AK1996">
        <v>0.60613996577227136</v>
      </c>
      <c r="AL1996">
        <v>0.6057599200874938</v>
      </c>
      <c r="AM1996">
        <v>0.60651548385535159</v>
      </c>
      <c r="AN1996">
        <v>0.95070069003490676</v>
      </c>
      <c r="AO1996">
        <v>0.95070069003490643</v>
      </c>
      <c r="AP1996">
        <v>0.95070069003490643</v>
      </c>
      <c r="AQ1996">
        <v>0.95070069003490643</v>
      </c>
      <c r="AR1996">
        <v>16.17667997343036</v>
      </c>
      <c r="AS1996">
        <v>16.17667997343036</v>
      </c>
      <c r="AT1996">
        <v>16.17667997343036</v>
      </c>
      <c r="AU1996">
        <v>16.17667997343036</v>
      </c>
      <c r="AV1996" t="str">
        <f>VLOOKUP(Sheet1[[#This Row],[NPDES ID2]],Combined_Sheet__Major_Only___2[[NPDES ID2]:[ECHO BFR]],3,FALSE)</f>
        <v>CA</v>
      </c>
      <c r="AW1996" t="s">
        <v>12185</v>
      </c>
      <c r="AX1996" t="str">
        <f>VLOOKUP(Sheet1[[#This Row],[NPDES ID2]],Combined_Sheet__Major_Only___2[[NPDES ID2]:[ECHO BFR]],27,FALSE)</f>
        <v>methaneBioCaptureRecover</v>
      </c>
      <c r="AY1996" t="str">
        <f>VLOOKUP(Sheet1[[#This Row],[NPDES ID2]],Combined_Sheet__Major_Only___2[[NPDES ID2]:[ECHO BFR]],28,FALSE)</f>
        <v>-</v>
      </c>
      <c r="AZ1996" t="str">
        <f>VLOOKUP(Sheet1[[#This Row],[NPDES ID2]],Combined_Sheet__Major_Only___2[[NPDES ID2]:[ECHO BFR]],29,FALSE)</f>
        <v>thickening</v>
      </c>
      <c r="BA1996">
        <f>VLOOKUP(Sheet1[[#This Row],[NPDES ID2]],Combined_Sheet__Major_Only___2[[NPDES ID2]:[ECHO BFR]],17,FALSE)</f>
        <v>36.702666000000001</v>
      </c>
      <c r="BB1996">
        <f>VLOOKUP(Sheet1[[#This Row],[NPDES ID2]],Combined_Sheet__Major_Only___2[[NPDES ID2]:[ECHO BFR]],18,FALSE)</f>
        <v>-119.89346399999999</v>
      </c>
      <c r="BC1996" s="2" t="str">
        <f>IF(ISNUMBER(SEARCH("aerobic",$AW1996)),"aerobic","")</f>
        <v/>
      </c>
      <c r="BD1996" s="2" t="str">
        <f>IF(ISNUMBER(SEARCH("anaer",$AW1996)),"anaer","")</f>
        <v>anaer</v>
      </c>
      <c r="BE1996" s="2" t="str">
        <f>IF(ISNUMBER(SEARCH("thickening",$AZ1996)),"thickening","")</f>
        <v>thickening</v>
      </c>
      <c r="BF1996" s="3" t="str">
        <f>IF(ISNUMBER(SEARCH("airDry",$AW1996)),"airDry","")</f>
        <v/>
      </c>
      <c r="BG1996" s="3" t="str">
        <f>IF(ISNUMBER(SEARCH("heatDry",$AY1996)),"heatDry","")</f>
        <v/>
      </c>
      <c r="BH1996" s="3" t="str">
        <f>IF(AND(ISNUMBER(SEARCH("aerobic",$AW1996)),ISNUMBER(SEARCH("anaer",$AW1996))),"Combined Aer and Anaer.","")</f>
        <v/>
      </c>
    </row>
    <row r="1997" spans="1:60" x14ac:dyDescent="0.25">
      <c r="A1997" s="5">
        <v>1432</v>
      </c>
      <c r="B1997" t="s">
        <v>6772</v>
      </c>
      <c r="C1997">
        <v>128.77000000000001</v>
      </c>
      <c r="D1997">
        <v>820.86439781989986</v>
      </c>
      <c r="E1997">
        <v>815.05686310778492</v>
      </c>
      <c r="F1997">
        <v>583.28767641200932</v>
      </c>
      <c r="G1997">
        <v>1059.1510823962899</v>
      </c>
      <c r="H1997">
        <v>-110.0215954550128</v>
      </c>
      <c r="I1997">
        <v>-111.42949288729019</v>
      </c>
      <c r="J1997">
        <v>-130.8123001545695</v>
      </c>
      <c r="K1997">
        <v>-88.502652630069889</v>
      </c>
      <c r="L1997">
        <v>89.396813811109624</v>
      </c>
      <c r="M1997">
        <v>89.076079192707283</v>
      </c>
      <c r="N1997">
        <v>87.95425528834123</v>
      </c>
      <c r="O1997">
        <v>91.773779987907616</v>
      </c>
      <c r="P1997">
        <v>3.0166099365687349</v>
      </c>
      <c r="Q1997">
        <v>3.045693775117237</v>
      </c>
      <c r="R1997">
        <v>2.4648059225763439</v>
      </c>
      <c r="S1997">
        <v>3.5279622606569609</v>
      </c>
      <c r="T1997">
        <v>48835.922637096439</v>
      </c>
      <c r="U1997">
        <v>48836.005711315142</v>
      </c>
      <c r="V1997">
        <v>48802.271111657887</v>
      </c>
      <c r="W1997">
        <v>48869.69715552307</v>
      </c>
      <c r="X1997">
        <v>3166.12037746739</v>
      </c>
      <c r="Y1997">
        <v>3177.2048865244851</v>
      </c>
      <c r="Z1997">
        <v>3081.9727425514479</v>
      </c>
      <c r="AA1997">
        <v>3218.3410977331851</v>
      </c>
      <c r="AB1997">
        <v>484.85503837678272</v>
      </c>
      <c r="AC1997">
        <v>479.08850053205367</v>
      </c>
      <c r="AD1997">
        <v>422.57109583796802</v>
      </c>
      <c r="AE1997">
        <v>559.99225531546369</v>
      </c>
      <c r="AF1997">
        <v>68.035503502472423</v>
      </c>
      <c r="AG1997">
        <v>67.791446656980042</v>
      </c>
      <c r="AH1997">
        <v>66.937621634724735</v>
      </c>
      <c r="AI1997">
        <v>69.844445980587295</v>
      </c>
      <c r="AJ1997">
        <v>0.60764018089274019</v>
      </c>
      <c r="AK1997">
        <v>0.60764017595761854</v>
      </c>
      <c r="AL1997">
        <v>0.60763743375573731</v>
      </c>
      <c r="AM1997">
        <v>0.60764288214015971</v>
      </c>
      <c r="AN1997">
        <v>0.95068079380765436</v>
      </c>
      <c r="AO1997">
        <v>0.95068079380765458</v>
      </c>
      <c r="AP1997">
        <v>0.95068079380765458</v>
      </c>
      <c r="AQ1997">
        <v>0.95068079380765458</v>
      </c>
      <c r="AR1997">
        <v>16.235724664757999</v>
      </c>
      <c r="AS1997">
        <v>16.235724664757999</v>
      </c>
      <c r="AT1997">
        <v>16.235724664757999</v>
      </c>
      <c r="AU1997">
        <v>16.235724664757999</v>
      </c>
      <c r="AV1997" t="str">
        <f>VLOOKUP(Sheet1[[#This Row],[NPDES ID2]],Combined_Sheet__Major_Only___2[[NPDES ID2]:[ECHO BFR]],3,FALSE)</f>
        <v>IL</v>
      </c>
      <c r="AW1997" t="s">
        <v>41</v>
      </c>
      <c r="AX1997" t="str">
        <f>VLOOKUP(Sheet1[[#This Row],[NPDES ID2]],Combined_Sheet__Major_Only___2[[NPDES ID2]:[ECHO BFR]],27,FALSE)</f>
        <v>-</v>
      </c>
      <c r="AY1997" t="str">
        <f>VLOOKUP(Sheet1[[#This Row],[NPDES ID2]],Combined_Sheet__Major_Only___2[[NPDES ID2]:[ECHO BFR]],28,FALSE)</f>
        <v>-</v>
      </c>
      <c r="AZ1997" t="str">
        <f>VLOOKUP(Sheet1[[#This Row],[NPDES ID2]],Combined_Sheet__Major_Only___2[[NPDES ID2]:[ECHO BFR]],29,FALSE)</f>
        <v>thickening</v>
      </c>
      <c r="BA1997">
        <f>VLOOKUP(Sheet1[[#This Row],[NPDES ID2]],Combined_Sheet__Major_Only___2[[NPDES ID2]:[ECHO BFR]],17,FALSE)</f>
        <v>42.191555000000001</v>
      </c>
      <c r="BB1997">
        <f>VLOOKUP(Sheet1[[#This Row],[NPDES ID2]],Combined_Sheet__Major_Only___2[[NPDES ID2]:[ECHO BFR]],18,FALSE)</f>
        <v>-88.233818999999997</v>
      </c>
      <c r="BC1997" s="2" t="str">
        <f>IF(ISNUMBER(SEARCH("aerobic",$AW1997)),"aerobic","")</f>
        <v>aerobic</v>
      </c>
      <c r="BD1997" s="2" t="str">
        <f>IF(ISNUMBER(SEARCH("anaer",$AW1997)),"anaer","")</f>
        <v/>
      </c>
      <c r="BE1997" s="2" t="str">
        <f>IF(ISNUMBER(SEARCH("thickening",$AZ1997)),"thickening","")</f>
        <v>thickening</v>
      </c>
      <c r="BF1997" s="3" t="str">
        <f>IF(ISNUMBER(SEARCH("airDry",$AW1997)),"airDry","")</f>
        <v/>
      </c>
      <c r="BG1997" s="3" t="str">
        <f>IF(ISNUMBER(SEARCH("heatDry",$AY1997)),"heatDry","")</f>
        <v/>
      </c>
      <c r="BH1997" s="3" t="str">
        <f>IF(AND(ISNUMBER(SEARCH("aerobic",$AW1997)),ISNUMBER(SEARCH("anaer",$AW1997))),"Combined Aer and Anaer.","")</f>
        <v/>
      </c>
    </row>
    <row r="1998" spans="1:60" x14ac:dyDescent="0.25">
      <c r="A1998" s="5">
        <v>1781</v>
      </c>
      <c r="B1998" t="s">
        <v>8333</v>
      </c>
      <c r="C1998">
        <v>10.97</v>
      </c>
      <c r="D1998">
        <v>8485.5709577634061</v>
      </c>
      <c r="E1998">
        <v>8400.8165479629206</v>
      </c>
      <c r="F1998">
        <v>5635.3209226158069</v>
      </c>
      <c r="G1998">
        <v>11184.956196770159</v>
      </c>
      <c r="H1998">
        <v>-109.89674238893841</v>
      </c>
      <c r="I1998">
        <v>-111.3037436414042</v>
      </c>
      <c r="J1998">
        <v>-130.6941248636771</v>
      </c>
      <c r="K1998">
        <v>-88.394849721797627</v>
      </c>
      <c r="L1998">
        <v>7.6253345122263259</v>
      </c>
      <c r="M1998">
        <v>7.5980843043108379</v>
      </c>
      <c r="N1998">
        <v>7.5027670052807913</v>
      </c>
      <c r="O1998">
        <v>7.8272917317222994</v>
      </c>
      <c r="P1998">
        <v>0.25696894593881481</v>
      </c>
      <c r="Q1998">
        <v>0.25946860879797379</v>
      </c>
      <c r="R1998">
        <v>0.20992776968002619</v>
      </c>
      <c r="S1998">
        <v>0.3006261195855528</v>
      </c>
      <c r="T1998">
        <v>48829.791707978249</v>
      </c>
      <c r="U1998">
        <v>48829.874772146133</v>
      </c>
      <c r="V1998">
        <v>48796.144253909821</v>
      </c>
      <c r="W1998">
        <v>48863.562140154332</v>
      </c>
      <c r="X1998">
        <v>3161.7485517965142</v>
      </c>
      <c r="Y1998">
        <v>3172.7815242678648</v>
      </c>
      <c r="Z1998">
        <v>3078.0331866535521</v>
      </c>
      <c r="AA1998">
        <v>3213.6937249544339</v>
      </c>
      <c r="AB1998">
        <v>483.61527412094819</v>
      </c>
      <c r="AC1998">
        <v>477.87380508715609</v>
      </c>
      <c r="AD1998">
        <v>421.56081680898029</v>
      </c>
      <c r="AE1998">
        <v>558.42974073761218</v>
      </c>
      <c r="AF1998">
        <v>68.120610895334806</v>
      </c>
      <c r="AG1998">
        <v>67.877175561307524</v>
      </c>
      <c r="AH1998">
        <v>67.025657282163877</v>
      </c>
      <c r="AI1998">
        <v>69.924783187503238</v>
      </c>
      <c r="AJ1998">
        <v>0.60868131486637411</v>
      </c>
      <c r="AK1998">
        <v>0.60868131444646978</v>
      </c>
      <c r="AL1998">
        <v>0.60868108090373396</v>
      </c>
      <c r="AM1998">
        <v>0.60868154491968729</v>
      </c>
      <c r="AN1998">
        <v>0.95067503951447418</v>
      </c>
      <c r="AO1998">
        <v>0.95067503951447396</v>
      </c>
      <c r="AP1998">
        <v>0.95067503951447396</v>
      </c>
      <c r="AQ1998">
        <v>0.95067503951447396</v>
      </c>
      <c r="AR1998">
        <v>16.267835114428351</v>
      </c>
      <c r="AS1998">
        <v>16.267835114428351</v>
      </c>
      <c r="AT1998">
        <v>16.267835114428351</v>
      </c>
      <c r="AU1998">
        <v>16.267835114428351</v>
      </c>
      <c r="AV1998" t="str">
        <f>VLOOKUP(Sheet1[[#This Row],[NPDES ID2]],Combined_Sheet__Major_Only___2[[NPDES ID2]:[ECHO BFR]],3,FALSE)</f>
        <v>TX</v>
      </c>
      <c r="AW1998" t="s">
        <v>41</v>
      </c>
      <c r="AX1998" t="str">
        <f>VLOOKUP(Sheet1[[#This Row],[NPDES ID2]],Combined_Sheet__Major_Only___2[[NPDES ID2]:[ECHO BFR]],27,FALSE)</f>
        <v>-</v>
      </c>
      <c r="AY1998" t="str">
        <f>VLOOKUP(Sheet1[[#This Row],[NPDES ID2]],Combined_Sheet__Major_Only___2[[NPDES ID2]:[ECHO BFR]],28,FALSE)</f>
        <v>-</v>
      </c>
      <c r="AZ1998" t="str">
        <f>VLOOKUP(Sheet1[[#This Row],[NPDES ID2]],Combined_Sheet__Major_Only___2[[NPDES ID2]:[ECHO BFR]],29,FALSE)</f>
        <v>thickening</v>
      </c>
      <c r="BA1998">
        <f>VLOOKUP(Sheet1[[#This Row],[NPDES ID2]],Combined_Sheet__Major_Only___2[[NPDES ID2]:[ECHO BFR]],17,FALSE)</f>
        <v>29.654629</v>
      </c>
      <c r="BB1998">
        <f>VLOOKUP(Sheet1[[#This Row],[NPDES ID2]],Combined_Sheet__Major_Only___2[[NPDES ID2]:[ECHO BFR]],18,FALSE)</f>
        <v>-95.587073000000004</v>
      </c>
      <c r="BC1998" s="2" t="str">
        <f>IF(ISNUMBER(SEARCH("aerobic",$AW1998)),"aerobic","")</f>
        <v>aerobic</v>
      </c>
      <c r="BD1998" s="2" t="str">
        <f>IF(ISNUMBER(SEARCH("anaer",$AW1998)),"anaer","")</f>
        <v/>
      </c>
      <c r="BE1998" s="2" t="str">
        <f>IF(ISNUMBER(SEARCH("thickening",$AZ1998)),"thickening","")</f>
        <v>thickening</v>
      </c>
      <c r="BF1998" s="4" t="str">
        <f>IF(ISNUMBER(SEARCH("airDry",$AW1998)),"airDry","")</f>
        <v/>
      </c>
      <c r="BG1998" s="4" t="str">
        <f>IF(ISNUMBER(SEARCH("heatDry",$AY1998)),"heatDry","")</f>
        <v/>
      </c>
      <c r="BH1998" s="4" t="str">
        <f>IF(AND(ISNUMBER(SEARCH("aerobic",$AW1998)),ISNUMBER(SEARCH("anaer",$AW1998))),"Combined Aer and Anaer.","")</f>
        <v/>
      </c>
    </row>
    <row r="1999" spans="1:60" x14ac:dyDescent="0.25">
      <c r="A1999" s="5">
        <v>2187</v>
      </c>
      <c r="B1999" t="s">
        <v>10258</v>
      </c>
      <c r="C1999">
        <v>682.66</v>
      </c>
      <c r="D1999">
        <v>312.26130689231201</v>
      </c>
      <c r="E1999">
        <v>306.76928049469677</v>
      </c>
      <c r="F1999">
        <v>261.23705554604038</v>
      </c>
      <c r="G1999">
        <v>375.37856747026518</v>
      </c>
      <c r="H1999">
        <v>-138.38336551844</v>
      </c>
      <c r="I1999">
        <v>-139.7025599692401</v>
      </c>
      <c r="J1999">
        <v>-158.36872114677689</v>
      </c>
      <c r="K1999">
        <v>-115.47975149473911</v>
      </c>
      <c r="L1999">
        <v>518.0284333410649</v>
      </c>
      <c r="M1999">
        <v>514.95055617568596</v>
      </c>
      <c r="N1999">
        <v>504.18756745246822</v>
      </c>
      <c r="O1999">
        <v>540.83585541894161</v>
      </c>
      <c r="P1999">
        <v>21.366708669871869</v>
      </c>
      <c r="Q1999">
        <v>21.27835778210061</v>
      </c>
      <c r="R1999">
        <v>17.92080422447463</v>
      </c>
      <c r="S1999">
        <v>24.0412787461585</v>
      </c>
      <c r="T1999">
        <v>48794.268768184978</v>
      </c>
      <c r="U1999">
        <v>48794.351774117778</v>
      </c>
      <c r="V1999">
        <v>48760.644903858432</v>
      </c>
      <c r="W1999">
        <v>48828.015524401017</v>
      </c>
      <c r="X1999">
        <v>3830.3047738247842</v>
      </c>
      <c r="Y1999">
        <v>3850.9971600320059</v>
      </c>
      <c r="Z1999">
        <v>3665.0211926968591</v>
      </c>
      <c r="AA1999">
        <v>3933.9364766588742</v>
      </c>
      <c r="AB1999">
        <v>730.11604646880426</v>
      </c>
      <c r="AC1999">
        <v>719.97367711315781</v>
      </c>
      <c r="AD1999">
        <v>613.06984916267857</v>
      </c>
      <c r="AE1999">
        <v>882.61920066650384</v>
      </c>
      <c r="AF1999">
        <v>56.210119381265073</v>
      </c>
      <c r="AG1999">
        <v>55.876358185598029</v>
      </c>
      <c r="AH1999">
        <v>54.708157790109922</v>
      </c>
      <c r="AI1999">
        <v>58.684624334769161</v>
      </c>
      <c r="AJ1999">
        <v>0.46325279335662262</v>
      </c>
      <c r="AK1999">
        <v>0.46325276793877218</v>
      </c>
      <c r="AL1999">
        <v>0.46323872817791473</v>
      </c>
      <c r="AM1999">
        <v>0.46326662399473179</v>
      </c>
      <c r="AN1999">
        <v>0.95064167237716801</v>
      </c>
      <c r="AO1999">
        <v>0.95064167237716768</v>
      </c>
      <c r="AP1999">
        <v>0.95064167237716768</v>
      </c>
      <c r="AQ1999">
        <v>0.95064167237716768</v>
      </c>
      <c r="AR1999">
        <v>11.794084708380341</v>
      </c>
      <c r="AS1999">
        <v>11.794084708380341</v>
      </c>
      <c r="AT1999">
        <v>11.794084708380341</v>
      </c>
      <c r="AU1999">
        <v>11.794084708380341</v>
      </c>
      <c r="AV1999" t="str">
        <f>VLOOKUP(Sheet1[[#This Row],[NPDES ID2]],Combined_Sheet__Major_Only___2[[NPDES ID2]:[ECHO BFR]],3,FALSE)</f>
        <v>CA</v>
      </c>
      <c r="AW1999" t="s">
        <v>54</v>
      </c>
      <c r="AX1999" t="str">
        <f>VLOOKUP(Sheet1[[#This Row],[NPDES ID2]],Combined_Sheet__Major_Only___2[[NPDES ID2]:[ECHO BFR]],27,FALSE)</f>
        <v>-</v>
      </c>
      <c r="AY1999" t="str">
        <f>VLOOKUP(Sheet1[[#This Row],[NPDES ID2]],Combined_Sheet__Major_Only___2[[NPDES ID2]:[ECHO BFR]],28,FALSE)</f>
        <v>-</v>
      </c>
      <c r="AZ1999" t="str">
        <f>VLOOKUP(Sheet1[[#This Row],[NPDES ID2]],Combined_Sheet__Major_Only___2[[NPDES ID2]:[ECHO BFR]],29,FALSE)</f>
        <v>thickening</v>
      </c>
      <c r="BA1999">
        <f>VLOOKUP(Sheet1[[#This Row],[NPDES ID2]],Combined_Sheet__Major_Only___2[[NPDES ID2]:[ECHO BFR]],17,FALSE)</f>
        <v>33.963270000000001</v>
      </c>
      <c r="BB1999">
        <f>VLOOKUP(Sheet1[[#This Row],[NPDES ID2]],Combined_Sheet__Major_Only___2[[NPDES ID2]:[ECHO BFR]],18,FALSE)</f>
        <v>-116.49979999999999</v>
      </c>
      <c r="BC1999" s="2" t="str">
        <f>IF(ISNUMBER(SEARCH("aerobic",$AW1999)),"aerobic","")</f>
        <v/>
      </c>
      <c r="BD1999" s="2" t="str">
        <f>IF(ISNUMBER(SEARCH("anaer",$AW1999)),"anaer","")</f>
        <v/>
      </c>
      <c r="BE1999" s="2" t="str">
        <f>IF(ISNUMBER(SEARCH("thickening",$AZ1999)),"thickening","")</f>
        <v>thickening</v>
      </c>
      <c r="BF1999" s="4" t="str">
        <f>IF(ISNUMBER(SEARCH("airDry",$AW1999)),"airDry","")</f>
        <v/>
      </c>
      <c r="BG1999" s="4" t="str">
        <f>IF(ISNUMBER(SEARCH("heatDry",$AY1999)),"heatDry","")</f>
        <v/>
      </c>
      <c r="BH1999" s="4" t="str">
        <f>IF(AND(ISNUMBER(SEARCH("aerobic",$AW1999)),ISNUMBER(SEARCH("anaer",$AW1999))),"Combined Aer and Anaer.","")</f>
        <v/>
      </c>
    </row>
    <row r="2000" spans="1:60" x14ac:dyDescent="0.25">
      <c r="A2000" s="5">
        <v>389</v>
      </c>
      <c r="B2000" t="s">
        <v>1962</v>
      </c>
      <c r="C2000">
        <v>718.8</v>
      </c>
      <c r="D2000">
        <v>341.73191736581748</v>
      </c>
      <c r="E2000">
        <v>334.91190069164207</v>
      </c>
      <c r="F2000">
        <v>287.39564154291122</v>
      </c>
      <c r="G2000">
        <v>406.52066101623319</v>
      </c>
      <c r="H2000">
        <v>-110.1413636078627</v>
      </c>
      <c r="I2000">
        <v>-111.5245455488821</v>
      </c>
      <c r="J2000">
        <v>-130.91818958915599</v>
      </c>
      <c r="K2000">
        <v>-88.559715718966487</v>
      </c>
      <c r="L2000">
        <v>498.00387723553348</v>
      </c>
      <c r="M2000">
        <v>496.20560913573593</v>
      </c>
      <c r="N2000">
        <v>489.91752900843107</v>
      </c>
      <c r="O2000">
        <v>511.32895168275581</v>
      </c>
      <c r="P2000">
        <v>16.840481760287719</v>
      </c>
      <c r="Q2000">
        <v>17.00046097298134</v>
      </c>
      <c r="R2000">
        <v>13.76381916611829</v>
      </c>
      <c r="S2000">
        <v>19.685102250405901</v>
      </c>
      <c r="T2000">
        <v>48781.847917511273</v>
      </c>
      <c r="U2000">
        <v>48781.930903081753</v>
      </c>
      <c r="V2000">
        <v>48748.232301507138</v>
      </c>
      <c r="W2000">
        <v>48815.586395258069</v>
      </c>
      <c r="X2000">
        <v>3169.0566218564172</v>
      </c>
      <c r="Y2000">
        <v>3180.2126639898779</v>
      </c>
      <c r="Z2000">
        <v>3084.3186845449818</v>
      </c>
      <c r="AA2000">
        <v>3221.6552044060149</v>
      </c>
      <c r="AB2000">
        <v>486.24200785954542</v>
      </c>
      <c r="AC2000">
        <v>480.44375431522383</v>
      </c>
      <c r="AD2000">
        <v>423.66059271538552</v>
      </c>
      <c r="AE2000">
        <v>561.81623347108507</v>
      </c>
      <c r="AF2000">
        <v>67.898932558074506</v>
      </c>
      <c r="AG2000">
        <v>67.653967478937318</v>
      </c>
      <c r="AH2000">
        <v>66.796300693156269</v>
      </c>
      <c r="AI2000">
        <v>69.715427463536614</v>
      </c>
      <c r="AJ2000">
        <v>0.60596954218452281</v>
      </c>
      <c r="AK2000">
        <v>0.60596951451035341</v>
      </c>
      <c r="AL2000">
        <v>0.60595421069447442</v>
      </c>
      <c r="AM2000">
        <v>0.6059846179300743</v>
      </c>
      <c r="AN2000">
        <v>0.95062999466363052</v>
      </c>
      <c r="AO2000">
        <v>0.95062999466363041</v>
      </c>
      <c r="AP2000">
        <v>0.95062999466363041</v>
      </c>
      <c r="AQ2000">
        <v>0.95062999466363041</v>
      </c>
      <c r="AR2000">
        <v>16.183906823446051</v>
      </c>
      <c r="AS2000">
        <v>16.183906823446051</v>
      </c>
      <c r="AT2000">
        <v>16.183906823446051</v>
      </c>
      <c r="AU2000">
        <v>16.183906823446051</v>
      </c>
      <c r="AV2000" t="str">
        <f>VLOOKUP(Sheet1[[#This Row],[NPDES ID2]],Combined_Sheet__Major_Only___2[[NPDES ID2]:[ECHO BFR]],3,FALSE)</f>
        <v>PA</v>
      </c>
      <c r="AW2000" t="s">
        <v>12185</v>
      </c>
      <c r="AX2000" t="str">
        <f>VLOOKUP(Sheet1[[#This Row],[NPDES ID2]],Combined_Sheet__Major_Only___2[[NPDES ID2]:[ECHO BFR]],27,FALSE)</f>
        <v>methaneBioCaptureRecover</v>
      </c>
      <c r="AY2000" t="str">
        <f>VLOOKUP(Sheet1[[#This Row],[NPDES ID2]],Combined_Sheet__Major_Only___2[[NPDES ID2]:[ECHO BFR]],28,FALSE)</f>
        <v>-</v>
      </c>
      <c r="AZ2000" t="str">
        <f>VLOOKUP(Sheet1[[#This Row],[NPDES ID2]],Combined_Sheet__Major_Only___2[[NPDES ID2]:[ECHO BFR]],29,FALSE)</f>
        <v>thickening</v>
      </c>
      <c r="BA2000">
        <f>VLOOKUP(Sheet1[[#This Row],[NPDES ID2]],Combined_Sheet__Major_Only___2[[NPDES ID2]:[ECHO BFR]],17,FALSE)</f>
        <v>41.449399999999997</v>
      </c>
      <c r="BB2000">
        <f>VLOOKUP(Sheet1[[#This Row],[NPDES ID2]],Combined_Sheet__Major_Only___2[[NPDES ID2]:[ECHO BFR]],18,FALSE)</f>
        <v>-75.631910000000005</v>
      </c>
      <c r="BC2000" s="2" t="str">
        <f>IF(ISNUMBER(SEARCH("aerobic",$AW2000)),"aerobic","")</f>
        <v/>
      </c>
      <c r="BD2000" s="2" t="str">
        <f>IF(ISNUMBER(SEARCH("anaer",$AW2000)),"anaer","")</f>
        <v>anaer</v>
      </c>
      <c r="BE2000" s="2" t="str">
        <f>IF(ISNUMBER(SEARCH("thickening",$AZ2000)),"thickening","")</f>
        <v>thickening</v>
      </c>
      <c r="BF2000" s="4" t="str">
        <f>IF(ISNUMBER(SEARCH("airDry",$AW2000)),"airDry","")</f>
        <v/>
      </c>
      <c r="BG2000" s="4" t="str">
        <f>IF(ISNUMBER(SEARCH("heatDry",$AY2000)),"heatDry","")</f>
        <v/>
      </c>
      <c r="BH2000" s="4" t="str">
        <f>IF(AND(ISNUMBER(SEARCH("aerobic",$AW2000)),ISNUMBER(SEARCH("anaer",$AW2000))),"Combined Aer and Anaer.","")</f>
        <v/>
      </c>
    </row>
    <row r="2001" spans="1:60" x14ac:dyDescent="0.25">
      <c r="A2001" s="5">
        <v>1734</v>
      </c>
      <c r="B2001" t="s">
        <v>8123</v>
      </c>
      <c r="C2001">
        <v>34.5</v>
      </c>
      <c r="D2001">
        <v>2586.0758389860221</v>
      </c>
      <c r="E2001">
        <v>2542.5778136137851</v>
      </c>
      <c r="F2001">
        <v>1744.336776342464</v>
      </c>
      <c r="G2001">
        <v>3380.1687568508769</v>
      </c>
      <c r="H2001">
        <v>-139.62313018010209</v>
      </c>
      <c r="I2001">
        <v>-140.7914841543226</v>
      </c>
      <c r="J2001">
        <v>-159.31176879910191</v>
      </c>
      <c r="K2001">
        <v>-116.787385009744</v>
      </c>
      <c r="L2001">
        <v>25.59907736949609</v>
      </c>
      <c r="M2001">
        <v>25.44418983120794</v>
      </c>
      <c r="N2001">
        <v>24.9024205679098</v>
      </c>
      <c r="O2001">
        <v>26.746976902644509</v>
      </c>
      <c r="P2001">
        <v>1.064834883297034</v>
      </c>
      <c r="Q2001">
        <v>1.059135700085011</v>
      </c>
      <c r="R2001">
        <v>0.89405339186478849</v>
      </c>
      <c r="S2001">
        <v>1.1977772971108149</v>
      </c>
      <c r="T2001">
        <v>48771.930201320763</v>
      </c>
      <c r="U2001">
        <v>48772.013170632483</v>
      </c>
      <c r="V2001">
        <v>48738.321171380907</v>
      </c>
      <c r="W2001">
        <v>48805.662068931859</v>
      </c>
      <c r="X2001">
        <v>3859.6809281418041</v>
      </c>
      <c r="Y2001">
        <v>3880.8825780916759</v>
      </c>
      <c r="Z2001">
        <v>3690.1809130977549</v>
      </c>
      <c r="AA2001">
        <v>3966.05114705201</v>
      </c>
      <c r="AB2001">
        <v>744.17914498385619</v>
      </c>
      <c r="AC2001">
        <v>733.88521609915574</v>
      </c>
      <c r="AD2001">
        <v>623.50874130407908</v>
      </c>
      <c r="AE2001">
        <v>902.13930858808851</v>
      </c>
      <c r="AF2001">
        <v>55.75605518312198</v>
      </c>
      <c r="AG2001">
        <v>55.418713204410047</v>
      </c>
      <c r="AH2001">
        <v>54.238696199993463</v>
      </c>
      <c r="AI2001">
        <v>58.25622302133953</v>
      </c>
      <c r="AJ2001">
        <v>0.45772130511475589</v>
      </c>
      <c r="AK2001">
        <v>0.45772130384400272</v>
      </c>
      <c r="AL2001">
        <v>0.45772059726493669</v>
      </c>
      <c r="AM2001">
        <v>0.45772200113790612</v>
      </c>
      <c r="AN2001">
        <v>0.95062066635424225</v>
      </c>
      <c r="AO2001">
        <v>0.95062066635424258</v>
      </c>
      <c r="AP2001">
        <v>0.95062066635424258</v>
      </c>
      <c r="AQ2001">
        <v>0.95062066635424258</v>
      </c>
      <c r="AR2001">
        <v>11.62439668494668</v>
      </c>
      <c r="AS2001">
        <v>11.62439668494668</v>
      </c>
      <c r="AT2001">
        <v>11.62439668494668</v>
      </c>
      <c r="AU2001">
        <v>11.62439668494668</v>
      </c>
      <c r="AV2001" t="str">
        <f>VLOOKUP(Sheet1[[#This Row],[NPDES ID2]],Combined_Sheet__Major_Only___2[[NPDES ID2]:[ECHO BFR]],3,FALSE)</f>
        <v>NC</v>
      </c>
      <c r="AW2001" t="s">
        <v>54</v>
      </c>
      <c r="AX2001" t="str">
        <f>VLOOKUP(Sheet1[[#This Row],[NPDES ID2]],Combined_Sheet__Major_Only___2[[NPDES ID2]:[ECHO BFR]],27,FALSE)</f>
        <v>-</v>
      </c>
      <c r="AY2001" t="str">
        <f>VLOOKUP(Sheet1[[#This Row],[NPDES ID2]],Combined_Sheet__Major_Only___2[[NPDES ID2]:[ECHO BFR]],28,FALSE)</f>
        <v>-</v>
      </c>
      <c r="AZ2001" t="str">
        <f>VLOOKUP(Sheet1[[#This Row],[NPDES ID2]],Combined_Sheet__Major_Only___2[[NPDES ID2]:[ECHO BFR]],29,FALSE)</f>
        <v>preliminaryOps, thickening</v>
      </c>
      <c r="BA2001">
        <f>VLOOKUP(Sheet1[[#This Row],[NPDES ID2]],Combined_Sheet__Major_Only___2[[NPDES ID2]:[ECHO BFR]],17,FALSE)</f>
        <v>34.780960999999998</v>
      </c>
      <c r="BB2001">
        <f>VLOOKUP(Sheet1[[#This Row],[NPDES ID2]],Combined_Sheet__Major_Only___2[[NPDES ID2]:[ECHO BFR]],18,FALSE)</f>
        <v>-76.865762000000004</v>
      </c>
      <c r="BC2001" s="2" t="str">
        <f>IF(ISNUMBER(SEARCH("aerobic",$AW2001)),"aerobic","")</f>
        <v/>
      </c>
      <c r="BD2001" s="2" t="str">
        <f>IF(ISNUMBER(SEARCH("anaer",$AW2001)),"anaer","")</f>
        <v/>
      </c>
      <c r="BE2001" s="2" t="str">
        <f>IF(ISNUMBER(SEARCH("thickening",$AZ2001)),"thickening","")</f>
        <v>thickening</v>
      </c>
      <c r="BF2001" s="3" t="str">
        <f>IF(ISNUMBER(SEARCH("airDry",$AW2001)),"airDry","")</f>
        <v/>
      </c>
      <c r="BG2001" s="3" t="str">
        <f>IF(ISNUMBER(SEARCH("heatDry",$AY2001)),"heatDry","")</f>
        <v/>
      </c>
      <c r="BH2001" s="3" t="str">
        <f>IF(AND(ISNUMBER(SEARCH("aerobic",$AW2001)),ISNUMBER(SEARCH("anaer",$AW2001))),"Combined Aer and Anaer.","")</f>
        <v/>
      </c>
    </row>
    <row r="2002" spans="1:60" x14ac:dyDescent="0.25">
      <c r="A2002" s="5">
        <v>2198</v>
      </c>
      <c r="B2002" t="s">
        <v>10307</v>
      </c>
      <c r="C2002">
        <v>660</v>
      </c>
      <c r="D2002">
        <v>346.05521058551432</v>
      </c>
      <c r="E2002">
        <v>339.32963255468292</v>
      </c>
      <c r="F2002">
        <v>292.51349954378469</v>
      </c>
      <c r="G2002">
        <v>413.48974988278547</v>
      </c>
      <c r="H2002">
        <v>-111.434631494928</v>
      </c>
      <c r="I2002">
        <v>-112.7778465282303</v>
      </c>
      <c r="J2002">
        <v>-132.16227887427999</v>
      </c>
      <c r="K2002">
        <v>-89.798546856006737</v>
      </c>
      <c r="L2002">
        <v>452.38515994335472</v>
      </c>
      <c r="M2002">
        <v>450.69687488258052</v>
      </c>
      <c r="N2002">
        <v>444.79320885281959</v>
      </c>
      <c r="O2002">
        <v>464.89545749710442</v>
      </c>
      <c r="P2002">
        <v>15.4727125009457</v>
      </c>
      <c r="Q2002">
        <v>15.608441687051849</v>
      </c>
      <c r="R2002">
        <v>12.66420899120409</v>
      </c>
      <c r="S2002">
        <v>18.035631876942791</v>
      </c>
      <c r="T2002">
        <v>48751.5304785595</v>
      </c>
      <c r="U2002">
        <v>48751.613414428619</v>
      </c>
      <c r="V2002">
        <v>48717.934995476899</v>
      </c>
      <c r="W2002">
        <v>48785.248749800943</v>
      </c>
      <c r="X2002">
        <v>3201.2967749038471</v>
      </c>
      <c r="Y2002">
        <v>3212.8755389086568</v>
      </c>
      <c r="Z2002">
        <v>3112.9360174610651</v>
      </c>
      <c r="AA2002">
        <v>3256.2103525852458</v>
      </c>
      <c r="AB2002">
        <v>496.22197961879328</v>
      </c>
      <c r="AC2002">
        <v>490.2067182798678</v>
      </c>
      <c r="AD2002">
        <v>431.73848489077233</v>
      </c>
      <c r="AE2002">
        <v>574.43406275256643</v>
      </c>
      <c r="AF2002">
        <v>67.174104613674231</v>
      </c>
      <c r="AG2002">
        <v>66.923611410310258</v>
      </c>
      <c r="AH2002">
        <v>66.046673185445343</v>
      </c>
      <c r="AI2002">
        <v>69.031489173104205</v>
      </c>
      <c r="AJ2002">
        <v>0.59710392538711177</v>
      </c>
      <c r="AK2002">
        <v>0.59710389995686253</v>
      </c>
      <c r="AL2002">
        <v>0.59708983154833617</v>
      </c>
      <c r="AM2002">
        <v>0.59711778409957339</v>
      </c>
      <c r="AN2002">
        <v>0.9506014678939213</v>
      </c>
      <c r="AO2002">
        <v>0.9506014678939213</v>
      </c>
      <c r="AP2002">
        <v>0.9506014678939213</v>
      </c>
      <c r="AQ2002">
        <v>0.9506014678939213</v>
      </c>
      <c r="AR2002">
        <v>15.911249082067769</v>
      </c>
      <c r="AS2002">
        <v>15.911249082067769</v>
      </c>
      <c r="AT2002">
        <v>15.911249082067769</v>
      </c>
      <c r="AU2002">
        <v>15.911249082067769</v>
      </c>
      <c r="AV2002" t="str">
        <f>VLOOKUP(Sheet1[[#This Row],[NPDES ID2]],Combined_Sheet__Major_Only___2[[NPDES ID2]:[ECHO BFR]],3,FALSE)</f>
        <v>TX</v>
      </c>
      <c r="AW2002" t="s">
        <v>41</v>
      </c>
      <c r="AX2002" t="str">
        <f>VLOOKUP(Sheet1[[#This Row],[NPDES ID2]],Combined_Sheet__Major_Only___2[[NPDES ID2]:[ECHO BFR]],27,FALSE)</f>
        <v>-</v>
      </c>
      <c r="AY2002" t="str">
        <f>VLOOKUP(Sheet1[[#This Row],[NPDES ID2]],Combined_Sheet__Major_Only___2[[NPDES ID2]:[ECHO BFR]],28,FALSE)</f>
        <v>-</v>
      </c>
      <c r="AZ2002" t="str">
        <f>VLOOKUP(Sheet1[[#This Row],[NPDES ID2]],Combined_Sheet__Major_Only___2[[NPDES ID2]:[ECHO BFR]],29,FALSE)</f>
        <v>thickening</v>
      </c>
      <c r="BA2002">
        <f>VLOOKUP(Sheet1[[#This Row],[NPDES ID2]],Combined_Sheet__Major_Only___2[[NPDES ID2]:[ECHO BFR]],17,FALSE)</f>
        <v>33.102651000000002</v>
      </c>
      <c r="BB2002">
        <f>VLOOKUP(Sheet1[[#This Row],[NPDES ID2]],Combined_Sheet__Major_Only___2[[NPDES ID2]:[ECHO BFR]],18,FALSE)</f>
        <v>-94.953010000000006</v>
      </c>
      <c r="BC2002" s="2" t="str">
        <f>IF(ISNUMBER(SEARCH("aerobic",$AW2002)),"aerobic","")</f>
        <v>aerobic</v>
      </c>
      <c r="BD2002" s="2" t="str">
        <f>IF(ISNUMBER(SEARCH("anaer",$AW2002)),"anaer","")</f>
        <v/>
      </c>
      <c r="BE2002" s="2" t="str">
        <f>IF(ISNUMBER(SEARCH("thickening",$AZ2002)),"thickening","")</f>
        <v>thickening</v>
      </c>
      <c r="BF2002" s="3" t="str">
        <f>IF(ISNUMBER(SEARCH("airDry",$AW2002)),"airDry","")</f>
        <v/>
      </c>
      <c r="BG2002" s="3" t="str">
        <f>IF(ISNUMBER(SEARCH("heatDry",$AY2002)),"heatDry","")</f>
        <v/>
      </c>
      <c r="BH2002" s="3" t="str">
        <f>IF(AND(ISNUMBER(SEARCH("aerobic",$AW2002)),ISNUMBER(SEARCH("anaer",$AW2002))),"Combined Aer and Anaer.","")</f>
        <v/>
      </c>
    </row>
    <row r="2003" spans="1:60" x14ac:dyDescent="0.25">
      <c r="A2003" s="5">
        <v>2046</v>
      </c>
      <c r="B2003" t="s">
        <v>9625</v>
      </c>
      <c r="C2003">
        <v>1265.28</v>
      </c>
      <c r="D2003">
        <v>382.99277192102483</v>
      </c>
      <c r="E2003">
        <v>380.97341070727038</v>
      </c>
      <c r="F2003">
        <v>323.5888416986873</v>
      </c>
      <c r="G2003">
        <v>446.71270383771628</v>
      </c>
      <c r="H2003">
        <v>-108.8345343212447</v>
      </c>
      <c r="I2003">
        <v>-110.19212708002161</v>
      </c>
      <c r="J2003">
        <v>-129.65445417163039</v>
      </c>
      <c r="K2003">
        <v>-87.26302720486521</v>
      </c>
      <c r="L2003">
        <v>885.54605932390234</v>
      </c>
      <c r="M2003">
        <v>882.44824253207742</v>
      </c>
      <c r="N2003">
        <v>871.6186760842827</v>
      </c>
      <c r="O2003">
        <v>908.49764557680328</v>
      </c>
      <c r="P2003">
        <v>29.62509259747543</v>
      </c>
      <c r="Q2003">
        <v>29.926975332713528</v>
      </c>
      <c r="R2003">
        <v>24.17936491875092</v>
      </c>
      <c r="S2003">
        <v>34.722558104741637</v>
      </c>
      <c r="T2003">
        <v>48745.974041493253</v>
      </c>
      <c r="U2003">
        <v>48746.056968253317</v>
      </c>
      <c r="V2003">
        <v>48712.382248277427</v>
      </c>
      <c r="W2003">
        <v>48779.688609381803</v>
      </c>
      <c r="X2003">
        <v>3134.768588878454</v>
      </c>
      <c r="Y2003">
        <v>3145.5225947599279</v>
      </c>
      <c r="Z2003">
        <v>3053.478705728066</v>
      </c>
      <c r="AA2003">
        <v>3185.1682790401542</v>
      </c>
      <c r="AB2003">
        <v>476.47247986506892</v>
      </c>
      <c r="AC2003">
        <v>470.87823500722487</v>
      </c>
      <c r="AD2003">
        <v>415.68751188446862</v>
      </c>
      <c r="AE2003">
        <v>549.52636752800936</v>
      </c>
      <c r="AF2003">
        <v>68.591728283274875</v>
      </c>
      <c r="AG2003">
        <v>68.352156495201157</v>
      </c>
      <c r="AH2003">
        <v>67.512742384170636</v>
      </c>
      <c r="AI2003">
        <v>70.36900862491639</v>
      </c>
      <c r="AJ2003">
        <v>0.61444505282629291</v>
      </c>
      <c r="AK2003">
        <v>0.61444500401471136</v>
      </c>
      <c r="AL2003">
        <v>0.61441812549709396</v>
      </c>
      <c r="AM2003">
        <v>0.61447153154539302</v>
      </c>
      <c r="AN2003">
        <v>0.9505962360672453</v>
      </c>
      <c r="AO2003">
        <v>0.95059623606724564</v>
      </c>
      <c r="AP2003">
        <v>0.95059623606724564</v>
      </c>
      <c r="AQ2003">
        <v>0.95059623606724564</v>
      </c>
      <c r="AR2003">
        <v>16.444211093446171</v>
      </c>
      <c r="AS2003">
        <v>16.444211093446171</v>
      </c>
      <c r="AT2003">
        <v>16.444211093446171</v>
      </c>
      <c r="AU2003">
        <v>16.444211093446171</v>
      </c>
      <c r="AV2003" t="str">
        <f>VLOOKUP(Sheet1[[#This Row],[NPDES ID2]],Combined_Sheet__Major_Only___2[[NPDES ID2]:[ECHO BFR]],3,FALSE)</f>
        <v>IA</v>
      </c>
      <c r="AW2003" t="s">
        <v>12185</v>
      </c>
      <c r="AX2003" t="str">
        <f>VLOOKUP(Sheet1[[#This Row],[NPDES ID2]],Combined_Sheet__Major_Only___2[[NPDES ID2]:[ECHO BFR]],27,FALSE)</f>
        <v>other</v>
      </c>
      <c r="AY2003" t="str">
        <f>VLOOKUP(Sheet1[[#This Row],[NPDES ID2]],Combined_Sheet__Major_Only___2[[NPDES ID2]:[ECHO BFR]],28,FALSE)</f>
        <v>-</v>
      </c>
      <c r="AZ2003" t="str">
        <f>VLOOKUP(Sheet1[[#This Row],[NPDES ID2]],Combined_Sheet__Major_Only___2[[NPDES ID2]:[ECHO BFR]],29,FALSE)</f>
        <v>thickening, preliminaryOps</v>
      </c>
      <c r="BA2003">
        <f>VLOOKUP(Sheet1[[#This Row],[NPDES ID2]],Combined_Sheet__Major_Only___2[[NPDES ID2]:[ECHO BFR]],17,FALSE)</f>
        <v>42.469965999999999</v>
      </c>
      <c r="BB2003">
        <f>VLOOKUP(Sheet1[[#This Row],[NPDES ID2]],Combined_Sheet__Major_Only___2[[NPDES ID2]:[ECHO BFR]],18,FALSE)</f>
        <v>-90.660167999999999</v>
      </c>
      <c r="BC2003" s="2" t="str">
        <f>IF(ISNUMBER(SEARCH("aerobic",$AW2003)),"aerobic","")</f>
        <v/>
      </c>
      <c r="BD2003" s="2" t="str">
        <f>IF(ISNUMBER(SEARCH("anaer",$AW2003)),"anaer","")</f>
        <v>anaer</v>
      </c>
      <c r="BE2003" s="2" t="str">
        <f>IF(ISNUMBER(SEARCH("thickening",$AZ2003)),"thickening","")</f>
        <v>thickening</v>
      </c>
      <c r="BF2003" s="3" t="str">
        <f>IF(ISNUMBER(SEARCH("airDry",$AW2003)),"airDry","")</f>
        <v/>
      </c>
      <c r="BG2003" s="3" t="str">
        <f>IF(ISNUMBER(SEARCH("heatDry",$AY2003)),"heatDry","")</f>
        <v/>
      </c>
      <c r="BH2003" s="3" t="str">
        <f>IF(AND(ISNUMBER(SEARCH("aerobic",$AW2003)),ISNUMBER(SEARCH("anaer",$AW2003))),"Combined Aer and Anaer.","")</f>
        <v/>
      </c>
    </row>
    <row r="2004" spans="1:60" x14ac:dyDescent="0.25">
      <c r="A2004" s="5">
        <v>2618</v>
      </c>
      <c r="B2004" t="s">
        <v>12107</v>
      </c>
      <c r="C2004">
        <v>17.5</v>
      </c>
      <c r="D2004">
        <v>5346.3993535478739</v>
      </c>
      <c r="E2004">
        <v>5295.0979191325932</v>
      </c>
      <c r="F2004">
        <v>3564.7478471674508</v>
      </c>
      <c r="G2004">
        <v>7040.6467104981593</v>
      </c>
      <c r="H2004">
        <v>-109.79019770290471</v>
      </c>
      <c r="I2004">
        <v>-111.19250677762081</v>
      </c>
      <c r="J2004">
        <v>-130.5916219210749</v>
      </c>
      <c r="K2004">
        <v>-88.292538423989171</v>
      </c>
      <c r="L2004">
        <v>12.17517677040089</v>
      </c>
      <c r="M2004">
        <v>12.13178764970872</v>
      </c>
      <c r="N2004">
        <v>11.980019206423821</v>
      </c>
      <c r="O2004">
        <v>12.496742475363771</v>
      </c>
      <c r="P2004">
        <v>0.40991037149531251</v>
      </c>
      <c r="Q2004">
        <v>0.41392258550899441</v>
      </c>
      <c r="R2004">
        <v>0.33483106468165652</v>
      </c>
      <c r="S2004">
        <v>0.47966323783176018</v>
      </c>
      <c r="T2004">
        <v>48711.218499649869</v>
      </c>
      <c r="U2004">
        <v>48711.301369432913</v>
      </c>
      <c r="V2004">
        <v>48677.649786569469</v>
      </c>
      <c r="W2004">
        <v>48744.909903047403</v>
      </c>
      <c r="X2004">
        <v>3151.273104697384</v>
      </c>
      <c r="Y2004">
        <v>3162.244660417889</v>
      </c>
      <c r="Z2004">
        <v>3068.05769255121</v>
      </c>
      <c r="AA2004">
        <v>3202.902799117775</v>
      </c>
      <c r="AB2004">
        <v>481.61424431234713</v>
      </c>
      <c r="AC2004">
        <v>475.90414891340851</v>
      </c>
      <c r="AD2004">
        <v>419.8648476423113</v>
      </c>
      <c r="AE2004">
        <v>556.02939123002739</v>
      </c>
      <c r="AF2004">
        <v>68.181036268836408</v>
      </c>
      <c r="AG2004">
        <v>67.938062239653959</v>
      </c>
      <c r="AH2004">
        <v>67.088150217239871</v>
      </c>
      <c r="AI2004">
        <v>69.981798775055609</v>
      </c>
      <c r="AJ2004">
        <v>0.6094205256898465</v>
      </c>
      <c r="AK2004">
        <v>0.60942052502091171</v>
      </c>
      <c r="AL2004">
        <v>0.60942015299166363</v>
      </c>
      <c r="AM2004">
        <v>0.60942089216063922</v>
      </c>
      <c r="AN2004">
        <v>0.9505634858029911</v>
      </c>
      <c r="AO2004">
        <v>0.95056348580299121</v>
      </c>
      <c r="AP2004">
        <v>0.95056348580299121</v>
      </c>
      <c r="AQ2004">
        <v>0.95056348580299121</v>
      </c>
      <c r="AR2004">
        <v>16.29056796954087</v>
      </c>
      <c r="AS2004">
        <v>16.29056796954087</v>
      </c>
      <c r="AT2004">
        <v>16.29056796954087</v>
      </c>
      <c r="AU2004">
        <v>16.29056796954087</v>
      </c>
      <c r="AV2004" t="str">
        <f>VLOOKUP(Sheet1[[#This Row],[NPDES ID2]],Combined_Sheet__Major_Only___2[[NPDES ID2]:[ECHO BFR]],3,FALSE)</f>
        <v>NM</v>
      </c>
      <c r="AW2004" t="s">
        <v>12185</v>
      </c>
      <c r="AX2004" t="str">
        <f>VLOOKUP(Sheet1[[#This Row],[NPDES ID2]],Combined_Sheet__Major_Only___2[[NPDES ID2]:[ECHO BFR]],27,FALSE)</f>
        <v>other</v>
      </c>
      <c r="AY2004" t="str">
        <f>VLOOKUP(Sheet1[[#This Row],[NPDES ID2]],Combined_Sheet__Major_Only___2[[NPDES ID2]:[ECHO BFR]],28,FALSE)</f>
        <v>highTempCompost</v>
      </c>
      <c r="AZ2004" t="str">
        <f>VLOOKUP(Sheet1[[#This Row],[NPDES ID2]],Combined_Sheet__Major_Only___2[[NPDES ID2]:[ECHO BFR]],29,FALSE)</f>
        <v>thickening</v>
      </c>
      <c r="BA2004">
        <f>VLOOKUP(Sheet1[[#This Row],[NPDES ID2]],Combined_Sheet__Major_Only___2[[NPDES ID2]:[ECHO BFR]],17,FALSE)</f>
        <v>34.18647</v>
      </c>
      <c r="BB2004">
        <f>VLOOKUP(Sheet1[[#This Row],[NPDES ID2]],Combined_Sheet__Major_Only___2[[NPDES ID2]:[ECHO BFR]],18,FALSE)</f>
        <v>-103.33754999999999</v>
      </c>
      <c r="BC2004" s="2" t="str">
        <f>IF(ISNUMBER(SEARCH("aerobic",$AW2004)),"aerobic","")</f>
        <v/>
      </c>
      <c r="BD2004" s="2" t="str">
        <f>IF(ISNUMBER(SEARCH("anaer",$AW2004)),"anaer","")</f>
        <v>anaer</v>
      </c>
      <c r="BE2004" s="2" t="str">
        <f>IF(ISNUMBER(SEARCH("thickening",$AZ2004)),"thickening","")</f>
        <v>thickening</v>
      </c>
      <c r="BF2004" s="3" t="str">
        <f>IF(ISNUMBER(SEARCH("airDry",$AW2004)),"airDry","")</f>
        <v/>
      </c>
      <c r="BG2004" s="3" t="str">
        <f>IF(ISNUMBER(SEARCH("heatDry",$AY2004)),"heatDry","")</f>
        <v/>
      </c>
      <c r="BH2004" s="3" t="str">
        <f>IF(AND(ISNUMBER(SEARCH("aerobic",$AW2004)),ISNUMBER(SEARCH("anaer",$AW2004))),"Combined Aer and Anaer.","")</f>
        <v/>
      </c>
    </row>
    <row r="2005" spans="1:60" x14ac:dyDescent="0.25">
      <c r="A2005" s="5">
        <v>891</v>
      </c>
      <c r="B2005" t="s">
        <v>4344</v>
      </c>
      <c r="C2005">
        <v>782.88</v>
      </c>
      <c r="D2005">
        <v>340.08244094204281</v>
      </c>
      <c r="E2005">
        <v>331.22155069326908</v>
      </c>
      <c r="F2005">
        <v>286.729090185507</v>
      </c>
      <c r="G2005">
        <v>403.17088777884737</v>
      </c>
      <c r="H2005">
        <v>-109.11551953963141</v>
      </c>
      <c r="I2005">
        <v>-110.46214982006749</v>
      </c>
      <c r="J2005">
        <v>-129.93165744855841</v>
      </c>
      <c r="K2005">
        <v>-87.576302043634684</v>
      </c>
      <c r="L2005">
        <v>547.0671494713423</v>
      </c>
      <c r="M2005">
        <v>545.14406579300112</v>
      </c>
      <c r="N2005">
        <v>538.4197426881492</v>
      </c>
      <c r="O2005">
        <v>561.31686735804919</v>
      </c>
      <c r="P2005">
        <v>18.332335202808999</v>
      </c>
      <c r="Q2005">
        <v>18.517219259229059</v>
      </c>
      <c r="R2005">
        <v>14.9656386090263</v>
      </c>
      <c r="S2005">
        <v>21.4774110663678</v>
      </c>
      <c r="T2005">
        <v>48705.916287442713</v>
      </c>
      <c r="U2005">
        <v>48705.999148533498</v>
      </c>
      <c r="V2005">
        <v>48672.351095405851</v>
      </c>
      <c r="W2005">
        <v>48739.604156927642</v>
      </c>
      <c r="X2005">
        <v>3137.0996654491332</v>
      </c>
      <c r="Y2005">
        <v>3147.9028479028489</v>
      </c>
      <c r="Z2005">
        <v>3055.3581288977589</v>
      </c>
      <c r="AA2005">
        <v>3187.7888549416839</v>
      </c>
      <c r="AB2005">
        <v>477.50785338978568</v>
      </c>
      <c r="AC2005">
        <v>471.88649196718569</v>
      </c>
      <c r="AD2005">
        <v>416.51267051753462</v>
      </c>
      <c r="AE2005">
        <v>550.86548929704225</v>
      </c>
      <c r="AF2005">
        <v>68.48329255385633</v>
      </c>
      <c r="AG2005">
        <v>68.242788520357195</v>
      </c>
      <c r="AH2005">
        <v>67.400655925512396</v>
      </c>
      <c r="AI2005">
        <v>70.266812035438036</v>
      </c>
      <c r="AJ2005">
        <v>0.61311836045260781</v>
      </c>
      <c r="AK2005">
        <v>0.61311833036983843</v>
      </c>
      <c r="AL2005">
        <v>0.61310170173489231</v>
      </c>
      <c r="AM2005">
        <v>0.61313474132160151</v>
      </c>
      <c r="AN2005">
        <v>0.95055848569278867</v>
      </c>
      <c r="AO2005">
        <v>0.95055848569278845</v>
      </c>
      <c r="AP2005">
        <v>0.95055848569278845</v>
      </c>
      <c r="AQ2005">
        <v>0.95055848569278845</v>
      </c>
      <c r="AR2005">
        <v>16.40375400448065</v>
      </c>
      <c r="AS2005">
        <v>16.40375400448065</v>
      </c>
      <c r="AT2005">
        <v>16.40375400448065</v>
      </c>
      <c r="AU2005">
        <v>16.40375400448065</v>
      </c>
      <c r="AV2005" t="str">
        <f>VLOOKUP(Sheet1[[#This Row],[NPDES ID2]],Combined_Sheet__Major_Only___2[[NPDES ID2]:[ECHO BFR]],3,FALSE)</f>
        <v>MO</v>
      </c>
      <c r="AW2005" t="s">
        <v>41</v>
      </c>
      <c r="AX2005" t="str">
        <f>VLOOKUP(Sheet1[[#This Row],[NPDES ID2]],Combined_Sheet__Major_Only___2[[NPDES ID2]:[ECHO BFR]],27,FALSE)</f>
        <v>-</v>
      </c>
      <c r="AY2005" t="str">
        <f>VLOOKUP(Sheet1[[#This Row],[NPDES ID2]],Combined_Sheet__Major_Only___2[[NPDES ID2]:[ECHO BFR]],28,FALSE)</f>
        <v>highTempCompost</v>
      </c>
      <c r="AZ2005" t="str">
        <f>VLOOKUP(Sheet1[[#This Row],[NPDES ID2]],Combined_Sheet__Major_Only___2[[NPDES ID2]:[ECHO BFR]],29,FALSE)</f>
        <v>thickening</v>
      </c>
      <c r="BA2005">
        <f>VLOOKUP(Sheet1[[#This Row],[NPDES ID2]],Combined_Sheet__Major_Only___2[[NPDES ID2]:[ECHO BFR]],17,FALSE)</f>
        <v>38.801912999999999</v>
      </c>
      <c r="BB2005">
        <f>VLOOKUP(Sheet1[[#This Row],[NPDES ID2]],Combined_Sheet__Major_Only___2[[NPDES ID2]:[ECHO BFR]],18,FALSE)</f>
        <v>-90.605776000000006</v>
      </c>
      <c r="BC2005" s="2" t="str">
        <f>IF(ISNUMBER(SEARCH("aerobic",$AW2005)),"aerobic","")</f>
        <v>aerobic</v>
      </c>
      <c r="BD2005" s="2" t="str">
        <f>IF(ISNUMBER(SEARCH("anaer",$AW2005)),"anaer","")</f>
        <v/>
      </c>
      <c r="BE2005" s="2" t="str">
        <f>IF(ISNUMBER(SEARCH("thickening",$AZ2005)),"thickening","")</f>
        <v>thickening</v>
      </c>
      <c r="BF2005" s="4" t="str">
        <f>IF(ISNUMBER(SEARCH("airDry",$AW2005)),"airDry","")</f>
        <v/>
      </c>
      <c r="BG2005" s="4" t="str">
        <f>IF(ISNUMBER(SEARCH("heatDry",$AY2005)),"heatDry","")</f>
        <v/>
      </c>
      <c r="BH2005" s="4" t="str">
        <f>IF(AND(ISNUMBER(SEARCH("aerobic",$AW2005)),ISNUMBER(SEARCH("anaer",$AW2005))),"Combined Aer and Anaer.","")</f>
        <v/>
      </c>
    </row>
    <row r="2006" spans="1:60" x14ac:dyDescent="0.25">
      <c r="A2006" s="5">
        <v>2613</v>
      </c>
      <c r="B2006" t="s">
        <v>12084</v>
      </c>
      <c r="C2006">
        <v>21.55</v>
      </c>
      <c r="D2006">
        <v>4424.5119581705212</v>
      </c>
      <c r="E2006">
        <v>4377.8069278156072</v>
      </c>
      <c r="F2006">
        <v>2957.621554005043</v>
      </c>
      <c r="G2006">
        <v>5821.1770130587074</v>
      </c>
      <c r="H2006">
        <v>-111.5932207475571</v>
      </c>
      <c r="I2006">
        <v>-112.9868576825553</v>
      </c>
      <c r="J2006">
        <v>-132.325137923222</v>
      </c>
      <c r="K2006">
        <v>-90.013698703931368</v>
      </c>
      <c r="L2006">
        <v>14.76826796769109</v>
      </c>
      <c r="M2006">
        <v>14.713128314639659</v>
      </c>
      <c r="N2006">
        <v>14.52025865801286</v>
      </c>
      <c r="O2006">
        <v>15.17691890617183</v>
      </c>
      <c r="P2006">
        <v>0.50522669104937235</v>
      </c>
      <c r="Q2006">
        <v>0.50965383103930206</v>
      </c>
      <c r="R2006">
        <v>0.41353061162658111</v>
      </c>
      <c r="S2006">
        <v>0.58886887201612659</v>
      </c>
      <c r="T2006">
        <v>48686.492929966407</v>
      </c>
      <c r="U2006">
        <v>48686.575759215208</v>
      </c>
      <c r="V2006">
        <v>48652.940636411258</v>
      </c>
      <c r="W2006">
        <v>48720.16785382697</v>
      </c>
      <c r="X2006">
        <v>3197.6315366215981</v>
      </c>
      <c r="Y2006">
        <v>3209.1987694541222</v>
      </c>
      <c r="Z2006">
        <v>3109.320207142152</v>
      </c>
      <c r="AA2006">
        <v>3252.5161310719418</v>
      </c>
      <c r="AB2006">
        <v>495.7321681683502</v>
      </c>
      <c r="AC2006">
        <v>489.71829161672463</v>
      </c>
      <c r="AD2006">
        <v>431.30863581063011</v>
      </c>
      <c r="AE2006">
        <v>573.88074769806371</v>
      </c>
      <c r="AF2006">
        <v>67.15969839312352</v>
      </c>
      <c r="AG2006">
        <v>66.908953553117598</v>
      </c>
      <c r="AH2006">
        <v>66.031855608311517</v>
      </c>
      <c r="AI2006">
        <v>69.018057919180833</v>
      </c>
      <c r="AJ2006">
        <v>0.59692772628847546</v>
      </c>
      <c r="AK2006">
        <v>0.59692772546306028</v>
      </c>
      <c r="AL2006">
        <v>0.59692726642374172</v>
      </c>
      <c r="AM2006">
        <v>0.59692817846944135</v>
      </c>
      <c r="AN2006">
        <v>0.95054016036982381</v>
      </c>
      <c r="AO2006">
        <v>0.95054016036982347</v>
      </c>
      <c r="AP2006">
        <v>0.95054016036982347</v>
      </c>
      <c r="AQ2006">
        <v>0.95054016036982347</v>
      </c>
      <c r="AR2006">
        <v>15.906295390527299</v>
      </c>
      <c r="AS2006">
        <v>15.906295390527299</v>
      </c>
      <c r="AT2006">
        <v>15.906295390527299</v>
      </c>
      <c r="AU2006">
        <v>15.906295390527299</v>
      </c>
      <c r="AV2006" t="str">
        <f>VLOOKUP(Sheet1[[#This Row],[NPDES ID2]],Combined_Sheet__Major_Only___2[[NPDES ID2]:[ECHO BFR]],3,FALSE)</f>
        <v>IL</v>
      </c>
      <c r="AW2006" t="s">
        <v>41</v>
      </c>
      <c r="AX2006" t="str">
        <f>VLOOKUP(Sheet1[[#This Row],[NPDES ID2]],Combined_Sheet__Major_Only___2[[NPDES ID2]:[ECHO BFR]],27,FALSE)</f>
        <v>tempSludgeStore</v>
      </c>
      <c r="AY2006" t="str">
        <f>VLOOKUP(Sheet1[[#This Row],[NPDES ID2]],Combined_Sheet__Major_Only___2[[NPDES ID2]:[ECHO BFR]],28,FALSE)</f>
        <v>-</v>
      </c>
      <c r="AZ2006" t="str">
        <f>VLOOKUP(Sheet1[[#This Row],[NPDES ID2]],Combined_Sheet__Major_Only___2[[NPDES ID2]:[ECHO BFR]],29,FALSE)</f>
        <v>preliminaryOps, thickening</v>
      </c>
      <c r="BA2006">
        <f>VLOOKUP(Sheet1[[#This Row],[NPDES ID2]],Combined_Sheet__Major_Only___2[[NPDES ID2]:[ECHO BFR]],17,FALSE)</f>
        <v>41.598460000000003</v>
      </c>
      <c r="BB2006">
        <f>VLOOKUP(Sheet1[[#This Row],[NPDES ID2]],Combined_Sheet__Major_Only___2[[NPDES ID2]:[ECHO BFR]],18,FALSE)</f>
        <v>-88.040589999999995</v>
      </c>
      <c r="BC2006" s="2" t="str">
        <f>IF(ISNUMBER(SEARCH("aerobic",$AW2006)),"aerobic","")</f>
        <v>aerobic</v>
      </c>
      <c r="BD2006" s="2" t="str">
        <f>IF(ISNUMBER(SEARCH("anaer",$AW2006)),"anaer","")</f>
        <v/>
      </c>
      <c r="BE2006" s="2" t="str">
        <f>IF(ISNUMBER(SEARCH("thickening",$AZ2006)),"thickening","")</f>
        <v>thickening</v>
      </c>
      <c r="BF2006" s="4" t="str">
        <f>IF(ISNUMBER(SEARCH("airDry",$AW2006)),"airDry","")</f>
        <v/>
      </c>
      <c r="BG2006" s="4" t="str">
        <f>IF(ISNUMBER(SEARCH("heatDry",$AY2006)),"heatDry","")</f>
        <v/>
      </c>
      <c r="BH2006" s="4" t="str">
        <f>IF(AND(ISNUMBER(SEARCH("aerobic",$AW2006)),ISNUMBER(SEARCH("anaer",$AW2006))),"Combined Aer and Anaer.","")</f>
        <v/>
      </c>
    </row>
    <row r="2007" spans="1:60" x14ac:dyDescent="0.25">
      <c r="A2007" s="5">
        <v>1826</v>
      </c>
      <c r="B2007" t="s">
        <v>8635</v>
      </c>
      <c r="C2007">
        <v>19880.18</v>
      </c>
      <c r="D2007">
        <v>3696.8040021194502</v>
      </c>
      <c r="E2007">
        <v>3709.270555826271</v>
      </c>
      <c r="F2007">
        <v>2953.6075736454641</v>
      </c>
      <c r="G2007">
        <v>4366.9436282420966</v>
      </c>
      <c r="H2007">
        <v>-104.65688199851731</v>
      </c>
      <c r="I2007">
        <v>-105.2212892591475</v>
      </c>
      <c r="J2007">
        <v>-125.1909941947012</v>
      </c>
      <c r="K2007">
        <v>-83.060979131801105</v>
      </c>
      <c r="L2007">
        <v>13971.206820452089</v>
      </c>
      <c r="M2007">
        <v>13922.79842107848</v>
      </c>
      <c r="N2007">
        <v>13754.991960254651</v>
      </c>
      <c r="O2007">
        <v>14328.2409719274</v>
      </c>
      <c r="P2007">
        <v>465.00438816998502</v>
      </c>
      <c r="Q2007">
        <v>470.0917735337859</v>
      </c>
      <c r="R2007">
        <v>379.34020744202883</v>
      </c>
      <c r="S2007">
        <v>546.00810703897218</v>
      </c>
      <c r="T2007">
        <v>48655.027254298919</v>
      </c>
      <c r="U2007">
        <v>48655.110031963981</v>
      </c>
      <c r="V2007">
        <v>48621.495856175592</v>
      </c>
      <c r="W2007">
        <v>48688.681206356923</v>
      </c>
      <c r="X2007">
        <v>3116.0392005861281</v>
      </c>
      <c r="Y2007">
        <v>3126.6069925271131</v>
      </c>
      <c r="Z2007">
        <v>3036.3263501516371</v>
      </c>
      <c r="AA2007">
        <v>3165.4213593478348</v>
      </c>
      <c r="AB2007">
        <v>472.15369004237908</v>
      </c>
      <c r="AC2007">
        <v>466.7186325139337</v>
      </c>
      <c r="AD2007">
        <v>411.93881445577603</v>
      </c>
      <c r="AE2007">
        <v>544.50853642749621</v>
      </c>
      <c r="AF2007">
        <v>68.923879710481913</v>
      </c>
      <c r="AG2007">
        <v>68.690954393608507</v>
      </c>
      <c r="AH2007">
        <v>67.853886239703016</v>
      </c>
      <c r="AI2007">
        <v>70.677693795751779</v>
      </c>
      <c r="AJ2007">
        <v>0.61850938870191552</v>
      </c>
      <c r="AK2007">
        <v>0.61850851053838696</v>
      </c>
      <c r="AL2007">
        <v>0.61808667913357074</v>
      </c>
      <c r="AM2007">
        <v>0.6189253621549845</v>
      </c>
      <c r="AN2007">
        <v>0.95051044465486356</v>
      </c>
      <c r="AO2007">
        <v>0.95051044465486345</v>
      </c>
      <c r="AP2007">
        <v>0.95051044465486345</v>
      </c>
      <c r="AQ2007">
        <v>0.95051044465486345</v>
      </c>
      <c r="AR2007">
        <v>16.555699101406169</v>
      </c>
      <c r="AS2007">
        <v>16.555699101406169</v>
      </c>
      <c r="AT2007">
        <v>16.555699101406169</v>
      </c>
      <c r="AU2007">
        <v>16.555699101406169</v>
      </c>
      <c r="AV2007" t="str">
        <f>VLOOKUP(Sheet1[[#This Row],[NPDES ID2]],Combined_Sheet__Major_Only___2[[NPDES ID2]:[ECHO BFR]],3,FALSE)</f>
        <v>GA</v>
      </c>
      <c r="AW2007" t="s">
        <v>12185</v>
      </c>
      <c r="AX2007" t="str">
        <f>VLOOKUP(Sheet1[[#This Row],[NPDES ID2]],Combined_Sheet__Major_Only___2[[NPDES ID2]:[ECHO BFR]],27,FALSE)</f>
        <v>methaneBioCaptureRecover</v>
      </c>
      <c r="AY2007" t="str">
        <f>VLOOKUP(Sheet1[[#This Row],[NPDES ID2]],Combined_Sheet__Major_Only___2[[NPDES ID2]:[ECHO BFR]],28,FALSE)</f>
        <v>-</v>
      </c>
      <c r="AZ2007" t="str">
        <f>VLOOKUP(Sheet1[[#This Row],[NPDES ID2]],Combined_Sheet__Major_Only___2[[NPDES ID2]:[ECHO BFR]],29,FALSE)</f>
        <v>thickening, preliminaryOps</v>
      </c>
      <c r="BA2007">
        <f>VLOOKUP(Sheet1[[#This Row],[NPDES ID2]],Combined_Sheet__Major_Only___2[[NPDES ID2]:[ECHO BFR]],17,FALSE)</f>
        <v>33.823329999999999</v>
      </c>
      <c r="BB2007">
        <f>VLOOKUP(Sheet1[[#This Row],[NPDES ID2]],Combined_Sheet__Major_Only___2[[NPDES ID2]:[ECHO BFR]],18,FALSE)</f>
        <v>-84.455280000000002</v>
      </c>
      <c r="BC2007" s="2" t="str">
        <f>IF(ISNUMBER(SEARCH("aerobic",$AW2007)),"aerobic","")</f>
        <v/>
      </c>
      <c r="BD2007" s="2" t="str">
        <f>IF(ISNUMBER(SEARCH("anaer",$AW2007)),"anaer","")</f>
        <v>anaer</v>
      </c>
      <c r="BE2007" s="2" t="str">
        <f>IF(ISNUMBER(SEARCH("thickening",$AZ2007)),"thickening","")</f>
        <v>thickening</v>
      </c>
      <c r="BF2007" s="3" t="str">
        <f>IF(ISNUMBER(SEARCH("airDry",$AW2007)),"airDry","")</f>
        <v/>
      </c>
      <c r="BG2007" s="3" t="str">
        <f>IF(ISNUMBER(SEARCH("heatDry",$AY2007)),"heatDry","")</f>
        <v/>
      </c>
      <c r="BH2007" s="3" t="str">
        <f>IF(AND(ISNUMBER(SEARCH("aerobic",$AW2007)),ISNUMBER(SEARCH("anaer",$AW2007))),"Combined Aer and Anaer.","")</f>
        <v/>
      </c>
    </row>
    <row r="2008" spans="1:60" x14ac:dyDescent="0.25">
      <c r="A2008" s="5">
        <v>1936</v>
      </c>
      <c r="B2008" t="s">
        <v>9133</v>
      </c>
      <c r="C2008">
        <v>2673.23</v>
      </c>
      <c r="D2008">
        <v>596.32128654831274</v>
      </c>
      <c r="E2008">
        <v>591.73283757806155</v>
      </c>
      <c r="F2008">
        <v>487.0444658831068</v>
      </c>
      <c r="G2008">
        <v>691.78130366523555</v>
      </c>
      <c r="H2008">
        <v>-107.4912495208486</v>
      </c>
      <c r="I2008">
        <v>-108.9134696959709</v>
      </c>
      <c r="J2008">
        <v>-128.34427789534999</v>
      </c>
      <c r="K2008">
        <v>-85.855850230347571</v>
      </c>
      <c r="L2008">
        <v>1888.1374327980529</v>
      </c>
      <c r="M2008">
        <v>1881.7216537011091</v>
      </c>
      <c r="N2008">
        <v>1859.307337758454</v>
      </c>
      <c r="O2008">
        <v>1935.6552244273339</v>
      </c>
      <c r="P2008">
        <v>62.552329473043358</v>
      </c>
      <c r="Q2008">
        <v>63.252016961828033</v>
      </c>
      <c r="R2008">
        <v>50.989683012259583</v>
      </c>
      <c r="S2008">
        <v>73.497847590378228</v>
      </c>
      <c r="T2008">
        <v>48616.242669596097</v>
      </c>
      <c r="U2008">
        <v>48616.325383679054</v>
      </c>
      <c r="V2008">
        <v>48582.737027177311</v>
      </c>
      <c r="W2008">
        <v>48649.870771815004</v>
      </c>
      <c r="X2008">
        <v>3097.9247342348599</v>
      </c>
      <c r="Y2008">
        <v>3108.2841064441682</v>
      </c>
      <c r="Z2008">
        <v>3019.8334928191889</v>
      </c>
      <c r="AA2008">
        <v>3146.289022965394</v>
      </c>
      <c r="AB2008">
        <v>466.97212531184653</v>
      </c>
      <c r="AC2008">
        <v>461.56782422167998</v>
      </c>
      <c r="AD2008">
        <v>407.85464933431331</v>
      </c>
      <c r="AE2008">
        <v>537.72594324011982</v>
      </c>
      <c r="AF2008">
        <v>69.225698332664223</v>
      </c>
      <c r="AG2008">
        <v>68.991262146849181</v>
      </c>
      <c r="AH2008">
        <v>68.168239830804467</v>
      </c>
      <c r="AI2008">
        <v>70.96685889280721</v>
      </c>
      <c r="AJ2008">
        <v>0.62220232883456672</v>
      </c>
      <c r="AK2008">
        <v>0.62220222495368827</v>
      </c>
      <c r="AL2008">
        <v>0.6221456339168574</v>
      </c>
      <c r="AM2008">
        <v>0.62225808224840073</v>
      </c>
      <c r="AN2008">
        <v>0.95047376790425842</v>
      </c>
      <c r="AO2008">
        <v>0.95047376790425864</v>
      </c>
      <c r="AP2008">
        <v>0.95047376790425864</v>
      </c>
      <c r="AQ2008">
        <v>0.95047376790425864</v>
      </c>
      <c r="AR2008">
        <v>16.681801805277299</v>
      </c>
      <c r="AS2008">
        <v>16.681801805277299</v>
      </c>
      <c r="AT2008">
        <v>16.681801805277299</v>
      </c>
      <c r="AU2008">
        <v>16.681801805277299</v>
      </c>
      <c r="AV2008" t="str">
        <f>VLOOKUP(Sheet1[[#This Row],[NPDES ID2]],Combined_Sheet__Major_Only___2[[NPDES ID2]:[ECHO BFR]],3,FALSE)</f>
        <v>NJ</v>
      </c>
      <c r="AW2008" t="s">
        <v>12185</v>
      </c>
      <c r="AX2008" t="str">
        <f>VLOOKUP(Sheet1[[#This Row],[NPDES ID2]],Combined_Sheet__Major_Only___2[[NPDES ID2]:[ECHO BFR]],27,FALSE)</f>
        <v>other</v>
      </c>
      <c r="AY2008" t="str">
        <f>VLOOKUP(Sheet1[[#This Row],[NPDES ID2]],Combined_Sheet__Major_Only___2[[NPDES ID2]:[ECHO BFR]],28,FALSE)</f>
        <v>-</v>
      </c>
      <c r="AZ2008" t="str">
        <f>VLOOKUP(Sheet1[[#This Row],[NPDES ID2]],Combined_Sheet__Major_Only___2[[NPDES ID2]:[ECHO BFR]],29,FALSE)</f>
        <v>preliminaryOps, thickening</v>
      </c>
      <c r="BA2008">
        <f>VLOOKUP(Sheet1[[#This Row],[NPDES ID2]],Combined_Sheet__Major_Only___2[[NPDES ID2]:[ECHO BFR]],17,FALSE)</f>
        <v>39.852891</v>
      </c>
      <c r="BB2008">
        <f>VLOOKUP(Sheet1[[#This Row],[NPDES ID2]],Combined_Sheet__Major_Only___2[[NPDES ID2]:[ECHO BFR]],18,FALSE)</f>
        <v>-75.225210000000004</v>
      </c>
      <c r="BC2008" s="2" t="str">
        <f>IF(ISNUMBER(SEARCH("aerobic",$AW2008)),"aerobic","")</f>
        <v/>
      </c>
      <c r="BD2008" s="2" t="str">
        <f>IF(ISNUMBER(SEARCH("anaer",$AW2008)),"anaer","")</f>
        <v>anaer</v>
      </c>
      <c r="BE2008" s="2" t="str">
        <f>IF(ISNUMBER(SEARCH("thickening",$AZ2008)),"thickening","")</f>
        <v>thickening</v>
      </c>
      <c r="BF2008" s="3" t="str">
        <f>IF(ISNUMBER(SEARCH("airDry",$AW2008)),"airDry","")</f>
        <v/>
      </c>
      <c r="BG2008" s="3" t="str">
        <f>IF(ISNUMBER(SEARCH("heatDry",$AY2008)),"heatDry","")</f>
        <v/>
      </c>
      <c r="BH2008" s="3" t="str">
        <f>IF(AND(ISNUMBER(SEARCH("aerobic",$AW2008)),ISNUMBER(SEARCH("anaer",$AW2008))),"Combined Aer and Anaer.","")</f>
        <v/>
      </c>
    </row>
    <row r="2009" spans="1:60" x14ac:dyDescent="0.25">
      <c r="A2009" s="5">
        <v>1095</v>
      </c>
      <c r="B2009" t="s">
        <v>5276</v>
      </c>
      <c r="C2009">
        <v>345.58</v>
      </c>
      <c r="D2009">
        <v>382.47438098041721</v>
      </c>
      <c r="E2009">
        <v>378.8184225348798</v>
      </c>
      <c r="F2009">
        <v>295.13965771566842</v>
      </c>
      <c r="G2009">
        <v>475.45946251382298</v>
      </c>
      <c r="H2009">
        <v>-139.2406258231822</v>
      </c>
      <c r="I2009">
        <v>-140.48921631990771</v>
      </c>
      <c r="J2009">
        <v>-159.04757960609791</v>
      </c>
      <c r="K2009">
        <v>-116.3664692181254</v>
      </c>
      <c r="L2009">
        <v>257.97590395013731</v>
      </c>
      <c r="M2009">
        <v>256.42261356200828</v>
      </c>
      <c r="N2009">
        <v>250.99017361144101</v>
      </c>
      <c r="O2009">
        <v>269.48682768358498</v>
      </c>
      <c r="P2009">
        <v>10.706309550951101</v>
      </c>
      <c r="Q2009">
        <v>10.652541591066329</v>
      </c>
      <c r="R2009">
        <v>8.9866473750838853</v>
      </c>
      <c r="S2009">
        <v>12.042853568152189</v>
      </c>
      <c r="T2009">
        <v>48613.668038146687</v>
      </c>
      <c r="U2009">
        <v>48613.750748008861</v>
      </c>
      <c r="V2009">
        <v>48580.164105465083</v>
      </c>
      <c r="W2009">
        <v>48647.29442437947</v>
      </c>
      <c r="X2009">
        <v>3838.7324565470021</v>
      </c>
      <c r="Y2009">
        <v>3859.725109901643</v>
      </c>
      <c r="Z2009">
        <v>3670.9491131297509</v>
      </c>
      <c r="AA2009">
        <v>3943.9984316741379</v>
      </c>
      <c r="AB2009">
        <v>737.83949761756583</v>
      </c>
      <c r="AC2009">
        <v>727.62093352358249</v>
      </c>
      <c r="AD2009">
        <v>618.56620528996336</v>
      </c>
      <c r="AE2009">
        <v>893.76161160350034</v>
      </c>
      <c r="AF2009">
        <v>55.878977807313262</v>
      </c>
      <c r="AG2009">
        <v>55.54263406140916</v>
      </c>
      <c r="AH2009">
        <v>54.365770229476432</v>
      </c>
      <c r="AI2009">
        <v>58.372165647933457</v>
      </c>
      <c r="AJ2009">
        <v>0.45921866446302761</v>
      </c>
      <c r="AK2009">
        <v>0.45921865169617032</v>
      </c>
      <c r="AL2009">
        <v>0.45921157560239562</v>
      </c>
      <c r="AM2009">
        <v>0.45922563499527741</v>
      </c>
      <c r="AN2009">
        <v>0.9504713312726164</v>
      </c>
      <c r="AO2009">
        <v>0.95047133127261674</v>
      </c>
      <c r="AP2009">
        <v>0.95047133127261674</v>
      </c>
      <c r="AQ2009">
        <v>0.95047133127261674</v>
      </c>
      <c r="AR2009">
        <v>11.670236260268601</v>
      </c>
      <c r="AS2009">
        <v>11.67023626026859</v>
      </c>
      <c r="AT2009">
        <v>11.67023626026859</v>
      </c>
      <c r="AU2009">
        <v>11.67023626026859</v>
      </c>
      <c r="AV2009" t="str">
        <f>VLOOKUP(Sheet1[[#This Row],[NPDES ID2]],Combined_Sheet__Major_Only___2[[NPDES ID2]:[ECHO BFR]],3,FALSE)</f>
        <v>NV</v>
      </c>
      <c r="AW2009" t="s">
        <v>54</v>
      </c>
      <c r="AX2009" t="str">
        <f>VLOOKUP(Sheet1[[#This Row],[NPDES ID2]],Combined_Sheet__Major_Only___2[[NPDES ID2]:[ECHO BFR]],27,FALSE)</f>
        <v>other</v>
      </c>
      <c r="AY2009" t="str">
        <f>VLOOKUP(Sheet1[[#This Row],[NPDES ID2]],Combined_Sheet__Major_Only___2[[NPDES ID2]:[ECHO BFR]],28,FALSE)</f>
        <v>-</v>
      </c>
      <c r="AZ2009" t="str">
        <f>VLOOKUP(Sheet1[[#This Row],[NPDES ID2]],Combined_Sheet__Major_Only___2[[NPDES ID2]:[ECHO BFR]],29,FALSE)</f>
        <v>thickening</v>
      </c>
      <c r="BA2009">
        <f>VLOOKUP(Sheet1[[#This Row],[NPDES ID2]],Combined_Sheet__Major_Only___2[[NPDES ID2]:[ECHO BFR]],17,FALSE)</f>
        <v>39.238782999999998</v>
      </c>
      <c r="BB2009">
        <f>VLOOKUP(Sheet1[[#This Row],[NPDES ID2]],Combined_Sheet__Major_Only___2[[NPDES ID2]:[ECHO BFR]],18,FALSE)</f>
        <v>-119.927834</v>
      </c>
      <c r="BC2009" s="2" t="str">
        <f>IF(ISNUMBER(SEARCH("aerobic",$AW2009)),"aerobic","")</f>
        <v/>
      </c>
      <c r="BD2009" s="2" t="str">
        <f>IF(ISNUMBER(SEARCH("anaer",$AW2009)),"anaer","")</f>
        <v/>
      </c>
      <c r="BE2009" s="2" t="str">
        <f>IF(ISNUMBER(SEARCH("thickening",$AZ2009)),"thickening","")</f>
        <v>thickening</v>
      </c>
      <c r="BF2009" s="4" t="str">
        <f>IF(ISNUMBER(SEARCH("airDry",$AW2009)),"airDry","")</f>
        <v/>
      </c>
      <c r="BG2009" s="4" t="str">
        <f>IF(ISNUMBER(SEARCH("heatDry",$AY2009)),"heatDry","")</f>
        <v/>
      </c>
      <c r="BH2009" s="4" t="str">
        <f>IF(AND(ISNUMBER(SEARCH("aerobic",$AW2009)),ISNUMBER(SEARCH("anaer",$AW2009))),"Combined Aer and Anaer.","")</f>
        <v/>
      </c>
    </row>
    <row r="2010" spans="1:60" x14ac:dyDescent="0.25">
      <c r="A2010" s="5">
        <v>86</v>
      </c>
      <c r="B2010" t="s">
        <v>482</v>
      </c>
      <c r="C2010">
        <v>42941.02</v>
      </c>
      <c r="D2010">
        <v>8019.4017528465401</v>
      </c>
      <c r="E2010">
        <v>8050.2408553458863</v>
      </c>
      <c r="F2010">
        <v>6399.0036019971849</v>
      </c>
      <c r="G2010">
        <v>9508.6265380879158</v>
      </c>
      <c r="H2010">
        <v>-101.68428284820109</v>
      </c>
      <c r="I2010">
        <v>-99.914729765981946</v>
      </c>
      <c r="J2010">
        <v>-124.1854141354853</v>
      </c>
      <c r="K2010">
        <v>-76.628879263232989</v>
      </c>
      <c r="L2010">
        <v>29672.784034905191</v>
      </c>
      <c r="M2010">
        <v>29563.897166749921</v>
      </c>
      <c r="N2010">
        <v>29188.230970300188</v>
      </c>
      <c r="O2010">
        <v>30471.491237784241</v>
      </c>
      <c r="P2010">
        <v>1004.439877280573</v>
      </c>
      <c r="Q2010">
        <v>1013.95802123334</v>
      </c>
      <c r="R2010">
        <v>821.37376159997245</v>
      </c>
      <c r="S2010">
        <v>1175.282970720612</v>
      </c>
      <c r="T2010">
        <v>48592.046506259023</v>
      </c>
      <c r="U2010">
        <v>48592.12918067562</v>
      </c>
      <c r="V2010">
        <v>48558.556931802268</v>
      </c>
      <c r="W2010">
        <v>48625.658481789113</v>
      </c>
      <c r="X2010">
        <v>3165.0168059541361</v>
      </c>
      <c r="Y2010">
        <v>3176.2698892616359</v>
      </c>
      <c r="Z2010">
        <v>3079.9036116450702</v>
      </c>
      <c r="AA2010">
        <v>3218.1184559428948</v>
      </c>
      <c r="AB2010">
        <v>487.57974730057498</v>
      </c>
      <c r="AC2010">
        <v>481.92272677198707</v>
      </c>
      <c r="AD2010">
        <v>424.20701472970109</v>
      </c>
      <c r="AE2010">
        <v>563.86940880068892</v>
      </c>
      <c r="AF2010">
        <v>67.833405433169929</v>
      </c>
      <c r="AG2010">
        <v>67.597315279716682</v>
      </c>
      <c r="AH2010">
        <v>66.730275415072839</v>
      </c>
      <c r="AI2010">
        <v>69.642797264740508</v>
      </c>
      <c r="AJ2010">
        <v>0.60516866904859168</v>
      </c>
      <c r="AK2010">
        <v>0.60516644895148775</v>
      </c>
      <c r="AL2010">
        <v>0.60425206984502466</v>
      </c>
      <c r="AM2010">
        <v>0.60607152612123072</v>
      </c>
      <c r="AN2010">
        <v>0.95045085918602357</v>
      </c>
      <c r="AO2010">
        <v>0.95045085918602368</v>
      </c>
      <c r="AP2010">
        <v>0.95045085918602368</v>
      </c>
      <c r="AQ2010">
        <v>0.95045085918602368</v>
      </c>
      <c r="AR2010">
        <v>16.128470508956209</v>
      </c>
      <c r="AS2010">
        <v>16.128470508956202</v>
      </c>
      <c r="AT2010">
        <v>16.128470508956202</v>
      </c>
      <c r="AU2010">
        <v>16.128470508956202</v>
      </c>
      <c r="AV2010" t="str">
        <f>VLOOKUP(Sheet1[[#This Row],[NPDES ID2]],Combined_Sheet__Major_Only___2[[NPDES ID2]:[ECHO BFR]],3,FALSE)</f>
        <v>TX</v>
      </c>
      <c r="AW2010" t="s">
        <v>41</v>
      </c>
      <c r="AX2010" t="str">
        <f>VLOOKUP(Sheet1[[#This Row],[NPDES ID2]],Combined_Sheet__Major_Only___2[[NPDES ID2]:[ECHO BFR]],27,FALSE)</f>
        <v>other</v>
      </c>
      <c r="AY2010" t="str">
        <f>VLOOKUP(Sheet1[[#This Row],[NPDES ID2]],Combined_Sheet__Major_Only___2[[NPDES ID2]:[ECHO BFR]],28,FALSE)</f>
        <v>-</v>
      </c>
      <c r="AZ2010" t="str">
        <f>VLOOKUP(Sheet1[[#This Row],[NPDES ID2]],Combined_Sheet__Major_Only___2[[NPDES ID2]:[ECHO BFR]],29,FALSE)</f>
        <v>thickening</v>
      </c>
      <c r="BA2010">
        <f>VLOOKUP(Sheet1[[#This Row],[NPDES ID2]],Combined_Sheet__Major_Only___2[[NPDES ID2]:[ECHO BFR]],17,FALSE)</f>
        <v>30.419384000000001</v>
      </c>
      <c r="BB2010">
        <f>VLOOKUP(Sheet1[[#This Row],[NPDES ID2]],Combined_Sheet__Major_Only___2[[NPDES ID2]:[ECHO BFR]],18,FALSE)</f>
        <v>-97.604747000000003</v>
      </c>
      <c r="BC2010" s="2" t="str">
        <f>IF(ISNUMBER(SEARCH("aerobic",$AW2010)),"aerobic","")</f>
        <v>aerobic</v>
      </c>
      <c r="BD2010" s="2" t="str">
        <f>IF(ISNUMBER(SEARCH("anaer",$AW2010)),"anaer","")</f>
        <v/>
      </c>
      <c r="BE2010" s="2" t="str">
        <f>IF(ISNUMBER(SEARCH("thickening",$AZ2010)),"thickening","")</f>
        <v>thickening</v>
      </c>
      <c r="BF2010" s="3" t="str">
        <f>IF(ISNUMBER(SEARCH("airDry",$AW2010)),"airDry","")</f>
        <v/>
      </c>
      <c r="BG2010" s="3" t="str">
        <f>IF(ISNUMBER(SEARCH("heatDry",$AY2010)),"heatDry","")</f>
        <v/>
      </c>
      <c r="BH2010" s="3" t="str">
        <f>IF(AND(ISNUMBER(SEARCH("aerobic",$AW2010)),ISNUMBER(SEARCH("anaer",$AW2010))),"Combined Aer and Anaer.","")</f>
        <v/>
      </c>
    </row>
    <row r="2011" spans="1:60" x14ac:dyDescent="0.25">
      <c r="A2011" s="5">
        <v>1573</v>
      </c>
      <c r="B2011" t="s">
        <v>7398</v>
      </c>
      <c r="C2011">
        <v>85.22</v>
      </c>
      <c r="D2011">
        <v>1181.5254027072749</v>
      </c>
      <c r="E2011">
        <v>1168.6879057646649</v>
      </c>
      <c r="F2011">
        <v>819.85023937667643</v>
      </c>
      <c r="G2011">
        <v>1536.927880008536</v>
      </c>
      <c r="H2011">
        <v>-110.26946734594949</v>
      </c>
      <c r="I2011">
        <v>-111.6892854427054</v>
      </c>
      <c r="J2011">
        <v>-131.0512407082584</v>
      </c>
      <c r="K2011">
        <v>-88.743447971309521</v>
      </c>
      <c r="L2011">
        <v>59.044155229493271</v>
      </c>
      <c r="M2011">
        <v>58.830991743882649</v>
      </c>
      <c r="N2011">
        <v>58.085401429022447</v>
      </c>
      <c r="O2011">
        <v>60.623927906497649</v>
      </c>
      <c r="P2011">
        <v>1.996635353233071</v>
      </c>
      <c r="Q2011">
        <v>2.0156124954172139</v>
      </c>
      <c r="R2011">
        <v>1.6318512942642589</v>
      </c>
      <c r="S2011">
        <v>2.3338543154291749</v>
      </c>
      <c r="T2011">
        <v>48567.326790509367</v>
      </c>
      <c r="U2011">
        <v>48567.40942440131</v>
      </c>
      <c r="V2011">
        <v>48533.853631690406</v>
      </c>
      <c r="W2011">
        <v>48600.922290404087</v>
      </c>
      <c r="X2011">
        <v>3155.0425859441311</v>
      </c>
      <c r="Y2011">
        <v>3166.1451915756138</v>
      </c>
      <c r="Z2011">
        <v>3070.682648683593</v>
      </c>
      <c r="AA2011">
        <v>3207.4068668482719</v>
      </c>
      <c r="AB2011">
        <v>484.06928862989031</v>
      </c>
      <c r="AC2011">
        <v>478.29450080818862</v>
      </c>
      <c r="AD2011">
        <v>421.77592758567658</v>
      </c>
      <c r="AE2011">
        <v>559.29026722909487</v>
      </c>
      <c r="AF2011">
        <v>67.898925878828109</v>
      </c>
      <c r="AG2011">
        <v>67.653819955411279</v>
      </c>
      <c r="AH2011">
        <v>66.796374715739532</v>
      </c>
      <c r="AI2011">
        <v>69.71558239241449</v>
      </c>
      <c r="AJ2011">
        <v>0.60596945030293514</v>
      </c>
      <c r="AK2011">
        <v>0.60596944704628086</v>
      </c>
      <c r="AL2011">
        <v>0.60596763684737154</v>
      </c>
      <c r="AM2011">
        <v>0.60597123346247161</v>
      </c>
      <c r="AN2011">
        <v>0.95042743287653264</v>
      </c>
      <c r="AO2011">
        <v>0.95042743287653264</v>
      </c>
      <c r="AP2011">
        <v>0.95042743287653264</v>
      </c>
      <c r="AQ2011">
        <v>0.95042743287653264</v>
      </c>
      <c r="AR2011">
        <v>16.18436610071377</v>
      </c>
      <c r="AS2011">
        <v>16.18436610071377</v>
      </c>
      <c r="AT2011">
        <v>16.18436610071377</v>
      </c>
      <c r="AU2011">
        <v>16.18436610071377</v>
      </c>
      <c r="AV2011" t="str">
        <f>VLOOKUP(Sheet1[[#This Row],[NPDES ID2]],Combined_Sheet__Major_Only___2[[NPDES ID2]:[ECHO BFR]],3,FALSE)</f>
        <v>IA</v>
      </c>
      <c r="AW2011" t="s">
        <v>41</v>
      </c>
      <c r="AX2011" t="str">
        <f>VLOOKUP(Sheet1[[#This Row],[NPDES ID2]],Combined_Sheet__Major_Only___2[[NPDES ID2]:[ECHO BFR]],27,FALSE)</f>
        <v>other</v>
      </c>
      <c r="AY2011" t="str">
        <f>VLOOKUP(Sheet1[[#This Row],[NPDES ID2]],Combined_Sheet__Major_Only___2[[NPDES ID2]:[ECHO BFR]],28,FALSE)</f>
        <v>-</v>
      </c>
      <c r="AZ2011" t="str">
        <f>VLOOKUP(Sheet1[[#This Row],[NPDES ID2]],Combined_Sheet__Major_Only___2[[NPDES ID2]:[ECHO BFR]],29,FALSE)</f>
        <v>thickening</v>
      </c>
      <c r="BA2011">
        <f>VLOOKUP(Sheet1[[#This Row],[NPDES ID2]],Combined_Sheet__Major_Only___2[[NPDES ID2]:[ECHO BFR]],17,FALSE)</f>
        <v>42.725777999999998</v>
      </c>
      <c r="BB2011">
        <f>VLOOKUP(Sheet1[[#This Row],[NPDES ID2]],Combined_Sheet__Major_Only___2[[NPDES ID2]:[ECHO BFR]],18,FALSE)</f>
        <v>-95.566638999999995</v>
      </c>
      <c r="BC2011" s="2" t="str">
        <f>IF(ISNUMBER(SEARCH("aerobic",$AW2011)),"aerobic","")</f>
        <v>aerobic</v>
      </c>
      <c r="BD2011" s="2" t="str">
        <f>IF(ISNUMBER(SEARCH("anaer",$AW2011)),"anaer","")</f>
        <v/>
      </c>
      <c r="BE2011" s="2" t="str">
        <f>IF(ISNUMBER(SEARCH("thickening",$AZ2011)),"thickening","")</f>
        <v>thickening</v>
      </c>
      <c r="BF2011" s="4" t="str">
        <f>IF(ISNUMBER(SEARCH("airDry",$AW2011)),"airDry","")</f>
        <v/>
      </c>
      <c r="BG2011" s="4" t="str">
        <f>IF(ISNUMBER(SEARCH("heatDry",$AY2011)),"heatDry","")</f>
        <v/>
      </c>
      <c r="BH2011" s="4" t="str">
        <f>IF(AND(ISNUMBER(SEARCH("aerobic",$AW2011)),ISNUMBER(SEARCH("anaer",$AW2011))),"Combined Aer and Anaer.","")</f>
        <v/>
      </c>
    </row>
    <row r="2012" spans="1:60" x14ac:dyDescent="0.25">
      <c r="A2012" s="5">
        <v>1809</v>
      </c>
      <c r="B2012" t="s">
        <v>8557</v>
      </c>
      <c r="C2012">
        <v>1056</v>
      </c>
      <c r="D2012">
        <v>347.39649532046838</v>
      </c>
      <c r="E2012">
        <v>342.58658910233999</v>
      </c>
      <c r="F2012">
        <v>295.5308807982027</v>
      </c>
      <c r="G2012">
        <v>408.88604647395681</v>
      </c>
      <c r="H2012">
        <v>-105.039474034145</v>
      </c>
      <c r="I2012">
        <v>-106.48875613687009</v>
      </c>
      <c r="J2012">
        <v>-126.01649380404631</v>
      </c>
      <c r="K2012">
        <v>-83.675190964948996</v>
      </c>
      <c r="L2012">
        <v>764.03915424157162</v>
      </c>
      <c r="M2012">
        <v>761.64392392447041</v>
      </c>
      <c r="N2012">
        <v>753.26980246511562</v>
      </c>
      <c r="O2012">
        <v>781.7861129820518</v>
      </c>
      <c r="P2012">
        <v>24.67452214689829</v>
      </c>
      <c r="Q2012">
        <v>25.01945404147817</v>
      </c>
      <c r="R2012">
        <v>20.045141349295989</v>
      </c>
      <c r="S2012">
        <v>29.134758890949598</v>
      </c>
      <c r="T2012">
        <v>48563.725489791053</v>
      </c>
      <c r="U2012">
        <v>48563.808117779132</v>
      </c>
      <c r="V2012">
        <v>48530.254722490223</v>
      </c>
      <c r="W2012">
        <v>48597.318589426883</v>
      </c>
      <c r="X2012">
        <v>3020.89838096731</v>
      </c>
      <c r="Y2012">
        <v>3030.2944501490801</v>
      </c>
      <c r="Z2012">
        <v>2950.4022906971409</v>
      </c>
      <c r="AA2012">
        <v>3064.4361262091838</v>
      </c>
      <c r="AB2012">
        <v>445.71593717240307</v>
      </c>
      <c r="AC2012">
        <v>440.7240743756081</v>
      </c>
      <c r="AD2012">
        <v>390.43558279839527</v>
      </c>
      <c r="AE2012">
        <v>511.14034498235179</v>
      </c>
      <c r="AF2012">
        <v>70.907872789673377</v>
      </c>
      <c r="AG2012">
        <v>70.685886127547889</v>
      </c>
      <c r="AH2012">
        <v>69.908232268111902</v>
      </c>
      <c r="AI2012">
        <v>72.554517171169636</v>
      </c>
      <c r="AJ2012">
        <v>0.6427917220019721</v>
      </c>
      <c r="AK2012">
        <v>0.64279168182052027</v>
      </c>
      <c r="AL2012">
        <v>0.64276950859361792</v>
      </c>
      <c r="AM2012">
        <v>0.64281356510132104</v>
      </c>
      <c r="AN2012">
        <v>0.95042401815740274</v>
      </c>
      <c r="AO2012">
        <v>0.95042401815740263</v>
      </c>
      <c r="AP2012">
        <v>0.95042401815740263</v>
      </c>
      <c r="AQ2012">
        <v>0.95042401815740263</v>
      </c>
      <c r="AR2012">
        <v>17.31629555970126</v>
      </c>
      <c r="AS2012">
        <v>17.31629555970126</v>
      </c>
      <c r="AT2012">
        <v>17.31629555970126</v>
      </c>
      <c r="AU2012">
        <v>17.31629555970126</v>
      </c>
      <c r="AV2012" t="str">
        <f>VLOOKUP(Sheet1[[#This Row],[NPDES ID2]],Combined_Sheet__Major_Only___2[[NPDES ID2]:[ECHO BFR]],3,FALSE)</f>
        <v>ND</v>
      </c>
      <c r="AW2012" t="s">
        <v>12185</v>
      </c>
      <c r="AX2012" t="str">
        <f>VLOOKUP(Sheet1[[#This Row],[NPDES ID2]],Combined_Sheet__Major_Only___2[[NPDES ID2]:[ECHO BFR]],27,FALSE)</f>
        <v>methaneBioCaptureRecover</v>
      </c>
      <c r="AY2012" t="str">
        <f>VLOOKUP(Sheet1[[#This Row],[NPDES ID2]],Combined_Sheet__Major_Only___2[[NPDES ID2]:[ECHO BFR]],28,FALSE)</f>
        <v>-</v>
      </c>
      <c r="AZ2012" t="str">
        <f>VLOOKUP(Sheet1[[#This Row],[NPDES ID2]],Combined_Sheet__Major_Only___2[[NPDES ID2]:[ECHO BFR]],29,FALSE)</f>
        <v>thickening, preliminaryOps</v>
      </c>
      <c r="BA2012">
        <f>VLOOKUP(Sheet1[[#This Row],[NPDES ID2]],Combined_Sheet__Major_Only___2[[NPDES ID2]:[ECHO BFR]],17,FALSE)</f>
        <v>46.765875000000001</v>
      </c>
      <c r="BB2012">
        <f>VLOOKUP(Sheet1[[#This Row],[NPDES ID2]],Combined_Sheet__Major_Only___2[[NPDES ID2]:[ECHO BFR]],18,FALSE)</f>
        <v>-100.835697</v>
      </c>
      <c r="BC2012" s="2" t="str">
        <f>IF(ISNUMBER(SEARCH("aerobic",$AW2012)),"aerobic","")</f>
        <v/>
      </c>
      <c r="BD2012" s="2" t="str">
        <f>IF(ISNUMBER(SEARCH("anaer",$AW2012)),"anaer","")</f>
        <v>anaer</v>
      </c>
      <c r="BE2012" s="2" t="str">
        <f>IF(ISNUMBER(SEARCH("thickening",$AZ2012)),"thickening","")</f>
        <v>thickening</v>
      </c>
      <c r="BF2012" s="4" t="str">
        <f>IF(ISNUMBER(SEARCH("airDry",$AW2012)),"airDry","")</f>
        <v/>
      </c>
      <c r="BG2012" s="4" t="str">
        <f>IF(ISNUMBER(SEARCH("heatDry",$AY2012)),"heatDry","")</f>
        <v/>
      </c>
      <c r="BH2012" s="4" t="str">
        <f>IF(AND(ISNUMBER(SEARCH("aerobic",$AW2012)),ISNUMBER(SEARCH("anaer",$AW2012))),"Combined Aer and Anaer.","")</f>
        <v/>
      </c>
    </row>
    <row r="2013" spans="1:60" x14ac:dyDescent="0.25">
      <c r="A2013" s="5">
        <v>723</v>
      </c>
      <c r="B2013" t="s">
        <v>3566</v>
      </c>
      <c r="C2013">
        <v>3704.1</v>
      </c>
      <c r="D2013">
        <v>768.70790083534155</v>
      </c>
      <c r="E2013">
        <v>768.31229357187499</v>
      </c>
      <c r="F2013">
        <v>620.22065165153833</v>
      </c>
      <c r="G2013">
        <v>898.77600642716334</v>
      </c>
      <c r="H2013">
        <v>-106.6117978063038</v>
      </c>
      <c r="I2013">
        <v>-108.08286641828241</v>
      </c>
      <c r="J2013">
        <v>-127.4860228521231</v>
      </c>
      <c r="K2013">
        <v>-84.928824735912514</v>
      </c>
      <c r="L2013">
        <v>2631.7888853106319</v>
      </c>
      <c r="M2013">
        <v>2623.0155692050371</v>
      </c>
      <c r="N2013">
        <v>2592.379437304985</v>
      </c>
      <c r="O2013">
        <v>2696.7509672315132</v>
      </c>
      <c r="P2013">
        <v>86.639191799370948</v>
      </c>
      <c r="Q2013">
        <v>87.669685382965525</v>
      </c>
      <c r="R2013">
        <v>70.566128334348377</v>
      </c>
      <c r="S2013">
        <v>101.9647181231994</v>
      </c>
      <c r="T2013">
        <v>48532.886063788021</v>
      </c>
      <c r="U2013">
        <v>48532.96864121902</v>
      </c>
      <c r="V2013">
        <v>48499.435776045</v>
      </c>
      <c r="W2013">
        <v>48566.458609015302</v>
      </c>
      <c r="X2013">
        <v>3074.3385959814659</v>
      </c>
      <c r="Y2013">
        <v>3084.440985403678</v>
      </c>
      <c r="Z2013">
        <v>2998.2735113885519</v>
      </c>
      <c r="AA2013">
        <v>3121.4146691955339</v>
      </c>
      <c r="AB2013">
        <v>460.96572715722112</v>
      </c>
      <c r="AC2013">
        <v>455.68015491660748</v>
      </c>
      <c r="AD2013">
        <v>402.89274825757741</v>
      </c>
      <c r="AE2013">
        <v>530.28488285933133</v>
      </c>
      <c r="AF2013">
        <v>69.639355041113859</v>
      </c>
      <c r="AG2013">
        <v>69.408293531768578</v>
      </c>
      <c r="AH2013">
        <v>68.595931376831857</v>
      </c>
      <c r="AI2013">
        <v>71.35691785403705</v>
      </c>
      <c r="AJ2013">
        <v>0.62726456050208557</v>
      </c>
      <c r="AK2013">
        <v>0.62726441581882897</v>
      </c>
      <c r="AL2013">
        <v>0.62718619515159646</v>
      </c>
      <c r="AM2013">
        <v>0.62734162747824374</v>
      </c>
      <c r="AN2013">
        <v>0.95039475723206279</v>
      </c>
      <c r="AO2013">
        <v>0.9503947572320629</v>
      </c>
      <c r="AP2013">
        <v>0.9503947572320629</v>
      </c>
      <c r="AQ2013">
        <v>0.9503947572320629</v>
      </c>
      <c r="AR2013">
        <v>16.8367716748761</v>
      </c>
      <c r="AS2013">
        <v>16.8367716748761</v>
      </c>
      <c r="AT2013">
        <v>16.8367716748761</v>
      </c>
      <c r="AU2013">
        <v>16.8367716748761</v>
      </c>
      <c r="AV2013" t="str">
        <f>VLOOKUP(Sheet1[[#This Row],[NPDES ID2]],Combined_Sheet__Major_Only___2[[NPDES ID2]:[ECHO BFR]],3,FALSE)</f>
        <v>KS</v>
      </c>
      <c r="AW2013" t="s">
        <v>12185</v>
      </c>
      <c r="AX2013" t="str">
        <f>VLOOKUP(Sheet1[[#This Row],[NPDES ID2]],Combined_Sheet__Major_Only___2[[NPDES ID2]:[ECHO BFR]],27,FALSE)</f>
        <v>methaneBioCaptureRecover, tempSludgeStore</v>
      </c>
      <c r="AY2013" t="str">
        <f>VLOOKUP(Sheet1[[#This Row],[NPDES ID2]],Combined_Sheet__Major_Only___2[[NPDES ID2]:[ECHO BFR]],28,FALSE)</f>
        <v>-</v>
      </c>
      <c r="AZ2013" t="str">
        <f>VLOOKUP(Sheet1[[#This Row],[NPDES ID2]],Combined_Sheet__Major_Only___2[[NPDES ID2]:[ECHO BFR]],29,FALSE)</f>
        <v>thickening, preliminaryOps</v>
      </c>
      <c r="BA2013">
        <f>VLOOKUP(Sheet1[[#This Row],[NPDES ID2]],Combined_Sheet__Major_Only___2[[NPDES ID2]:[ECHO BFR]],17,FALSE)</f>
        <v>39.071269999999998</v>
      </c>
      <c r="BB2013">
        <f>VLOOKUP(Sheet1[[#This Row],[NPDES ID2]],Combined_Sheet__Major_Only___2[[NPDES ID2]:[ECHO BFR]],18,FALSE)</f>
        <v>-95.643100000000004</v>
      </c>
      <c r="BC2013" s="2" t="str">
        <f>IF(ISNUMBER(SEARCH("aerobic",$AW2013)),"aerobic","")</f>
        <v/>
      </c>
      <c r="BD2013" s="2" t="str">
        <f>IF(ISNUMBER(SEARCH("anaer",$AW2013)),"anaer","")</f>
        <v>anaer</v>
      </c>
      <c r="BE2013" s="2" t="str">
        <f>IF(ISNUMBER(SEARCH("thickening",$AZ2013)),"thickening","")</f>
        <v>thickening</v>
      </c>
      <c r="BF2013" s="4" t="str">
        <f>IF(ISNUMBER(SEARCH("airDry",$AW2013)),"airDry","")</f>
        <v/>
      </c>
      <c r="BG2013" s="4" t="str">
        <f>IF(ISNUMBER(SEARCH("heatDry",$AY2013)),"heatDry","")</f>
        <v/>
      </c>
      <c r="BH2013" s="4" t="str">
        <f>IF(AND(ISNUMBER(SEARCH("aerobic",$AW2013)),ISNUMBER(SEARCH("anaer",$AW2013))),"Combined Aer and Anaer.","")</f>
        <v/>
      </c>
    </row>
    <row r="2014" spans="1:60" x14ac:dyDescent="0.25">
      <c r="A2014" s="5">
        <v>104</v>
      </c>
      <c r="B2014" t="s">
        <v>587</v>
      </c>
      <c r="C2014">
        <v>17919.82</v>
      </c>
      <c r="D2014">
        <v>3410.3759326198669</v>
      </c>
      <c r="E2014">
        <v>3423.4674144029141</v>
      </c>
      <c r="F2014">
        <v>2726.2358472039709</v>
      </c>
      <c r="G2014">
        <v>4024.4079335710221</v>
      </c>
      <c r="H2014">
        <v>-107.2816280546962</v>
      </c>
      <c r="I2014">
        <v>-107.7234858216861</v>
      </c>
      <c r="J2014">
        <v>-127.70280803397149</v>
      </c>
      <c r="K2014">
        <v>-85.419720426226078</v>
      </c>
      <c r="L2014">
        <v>12337.74975200876</v>
      </c>
      <c r="M2014">
        <v>12292.180289675471</v>
      </c>
      <c r="N2014">
        <v>12134.055970706981</v>
      </c>
      <c r="O2014">
        <v>12674.02668260523</v>
      </c>
      <c r="P2014">
        <v>419.69063234235489</v>
      </c>
      <c r="Q2014">
        <v>423.4620456320846</v>
      </c>
      <c r="R2014">
        <v>343.33130026569307</v>
      </c>
      <c r="S2014">
        <v>490.11757516853322</v>
      </c>
      <c r="T2014">
        <v>48531.769467947437</v>
      </c>
      <c r="U2014">
        <v>48531.852043547937</v>
      </c>
      <c r="V2014">
        <v>48498.319921702947</v>
      </c>
      <c r="W2014">
        <v>48565.341268966098</v>
      </c>
      <c r="X2014">
        <v>3172.656735367721</v>
      </c>
      <c r="Y2014">
        <v>3184.0606429801792</v>
      </c>
      <c r="Z2014">
        <v>3086.3020355232461</v>
      </c>
      <c r="AA2014">
        <v>3226.2805462426008</v>
      </c>
      <c r="AB2014">
        <v>489.99992271512912</v>
      </c>
      <c r="AC2014">
        <v>484.17498805182191</v>
      </c>
      <c r="AD2014">
        <v>426.38635514034797</v>
      </c>
      <c r="AE2014">
        <v>566.9152420487942</v>
      </c>
      <c r="AF2014">
        <v>67.520414723825994</v>
      </c>
      <c r="AG2014">
        <v>67.276385716260947</v>
      </c>
      <c r="AH2014">
        <v>66.402623866444159</v>
      </c>
      <c r="AI2014">
        <v>69.35387491945437</v>
      </c>
      <c r="AJ2014">
        <v>0.60133981257012747</v>
      </c>
      <c r="AK2014">
        <v>0.60133902675481998</v>
      </c>
      <c r="AL2014">
        <v>0.60095787783786081</v>
      </c>
      <c r="AM2014">
        <v>0.60171564005107814</v>
      </c>
      <c r="AN2014">
        <v>0.95039369714066124</v>
      </c>
      <c r="AO2014">
        <v>0.95039369714066146</v>
      </c>
      <c r="AP2014">
        <v>0.95039369714066146</v>
      </c>
      <c r="AQ2014">
        <v>0.95039369714066146</v>
      </c>
      <c r="AR2014">
        <v>16.028968805943709</v>
      </c>
      <c r="AS2014">
        <v>16.028968805943709</v>
      </c>
      <c r="AT2014">
        <v>16.028968805943709</v>
      </c>
      <c r="AU2014">
        <v>16.028968805943709</v>
      </c>
      <c r="AV2014" t="str">
        <f>VLOOKUP(Sheet1[[#This Row],[NPDES ID2]],Combined_Sheet__Major_Only___2[[NPDES ID2]:[ECHO BFR]],3,FALSE)</f>
        <v>NC</v>
      </c>
      <c r="AW2014" t="s">
        <v>41</v>
      </c>
      <c r="AX2014" t="str">
        <f>VLOOKUP(Sheet1[[#This Row],[NPDES ID2]],Combined_Sheet__Major_Only___2[[NPDES ID2]:[ECHO BFR]],27,FALSE)</f>
        <v>other</v>
      </c>
      <c r="AY2014" t="str">
        <f>VLOOKUP(Sheet1[[#This Row],[NPDES ID2]],Combined_Sheet__Major_Only___2[[NPDES ID2]:[ECHO BFR]],28,FALSE)</f>
        <v>-</v>
      </c>
      <c r="AZ2014" t="str">
        <f>VLOOKUP(Sheet1[[#This Row],[NPDES ID2]],Combined_Sheet__Major_Only___2[[NPDES ID2]:[ECHO BFR]],29,FALSE)</f>
        <v>sludgeLagoon, thickening, preliminaryOps</v>
      </c>
      <c r="BA2014">
        <f>VLOOKUP(Sheet1[[#This Row],[NPDES ID2]],Combined_Sheet__Major_Only___2[[NPDES ID2]:[ECHO BFR]],17,FALSE)</f>
        <v>35.720733000000003</v>
      </c>
      <c r="BB2014">
        <f>VLOOKUP(Sheet1[[#This Row],[NPDES ID2]],Combined_Sheet__Major_Only___2[[NPDES ID2]:[ECHO BFR]],18,FALSE)</f>
        <v>-78.484831</v>
      </c>
      <c r="BC2014" s="2" t="str">
        <f>IF(ISNUMBER(SEARCH("aerobic",$AW2014)),"aerobic","")</f>
        <v>aerobic</v>
      </c>
      <c r="BD2014" s="2" t="str">
        <f>IF(ISNUMBER(SEARCH("anaer",$AW2014)),"anaer","")</f>
        <v/>
      </c>
      <c r="BE2014" s="2" t="str">
        <f>IF(ISNUMBER(SEARCH("thickening",$AZ2014)),"thickening","")</f>
        <v>thickening</v>
      </c>
      <c r="BF2014" s="3" t="str">
        <f>IF(ISNUMBER(SEARCH("airDry",$AW2014)),"airDry","")</f>
        <v/>
      </c>
      <c r="BG2014" s="3" t="str">
        <f>IF(ISNUMBER(SEARCH("heatDry",$AY2014)),"heatDry","")</f>
        <v/>
      </c>
      <c r="BH2014" s="3" t="str">
        <f>IF(AND(ISNUMBER(SEARCH("aerobic",$AW2014)),ISNUMBER(SEARCH("anaer",$AW2014))),"Combined Aer and Anaer.","")</f>
        <v/>
      </c>
    </row>
    <row r="2015" spans="1:60" x14ac:dyDescent="0.25">
      <c r="A2015" s="5">
        <v>141</v>
      </c>
      <c r="B2015" t="s">
        <v>780</v>
      </c>
      <c r="C2015">
        <v>6768.26</v>
      </c>
      <c r="D2015">
        <v>1342.1536769890411</v>
      </c>
      <c r="E2015">
        <v>1342.9319288210261</v>
      </c>
      <c r="F2015">
        <v>1077.8274009725751</v>
      </c>
      <c r="G2015">
        <v>1578.5727137308161</v>
      </c>
      <c r="H2015">
        <v>-108.917938770172</v>
      </c>
      <c r="I2015">
        <v>-110.4573331119649</v>
      </c>
      <c r="J2015">
        <v>-129.61668049857809</v>
      </c>
      <c r="K2015">
        <v>-86.806993954427455</v>
      </c>
      <c r="L2015">
        <v>4688.2853658862359</v>
      </c>
      <c r="M2015">
        <v>4671.32610441205</v>
      </c>
      <c r="N2015">
        <v>4612.1845807792806</v>
      </c>
      <c r="O2015">
        <v>4813.7695823699842</v>
      </c>
      <c r="P2015">
        <v>158.53310850192651</v>
      </c>
      <c r="Q2015">
        <v>160.03211856813709</v>
      </c>
      <c r="R2015">
        <v>129.57685418983471</v>
      </c>
      <c r="S2015">
        <v>185.34666121344449</v>
      </c>
      <c r="T2015">
        <v>48512.574931455012</v>
      </c>
      <c r="U2015">
        <v>48512.657475588639</v>
      </c>
      <c r="V2015">
        <v>48479.138131738939</v>
      </c>
      <c r="W2015">
        <v>48546.133939357962</v>
      </c>
      <c r="X2015">
        <v>3152.199436518024</v>
      </c>
      <c r="Y2015">
        <v>3163.3366602076312</v>
      </c>
      <c r="Z2015">
        <v>3067.886795764518</v>
      </c>
      <c r="AA2015">
        <v>3204.5295636752371</v>
      </c>
      <c r="AB2015">
        <v>483.85430316059268</v>
      </c>
      <c r="AC2015">
        <v>478.10823876295791</v>
      </c>
      <c r="AD2015">
        <v>421.50236438216717</v>
      </c>
      <c r="AE2015">
        <v>559.20214443913358</v>
      </c>
      <c r="AF2015">
        <v>67.901257440012557</v>
      </c>
      <c r="AG2015">
        <v>67.657649878634203</v>
      </c>
      <c r="AH2015">
        <v>66.79793369370995</v>
      </c>
      <c r="AI2015">
        <v>69.71608548262904</v>
      </c>
      <c r="AJ2015">
        <v>0.60599807855318277</v>
      </c>
      <c r="AK2015">
        <v>0.60599780597425135</v>
      </c>
      <c r="AL2015">
        <v>0.60585407727736085</v>
      </c>
      <c r="AM2015">
        <v>0.60613971235775721</v>
      </c>
      <c r="AN2015">
        <v>0.95037546684172225</v>
      </c>
      <c r="AO2015">
        <v>0.95037546684172247</v>
      </c>
      <c r="AP2015">
        <v>0.95037546684172247</v>
      </c>
      <c r="AQ2015">
        <v>0.95037546684172247</v>
      </c>
      <c r="AR2015">
        <v>16.180386262940331</v>
      </c>
      <c r="AS2015">
        <v>16.180386262940331</v>
      </c>
      <c r="AT2015">
        <v>16.180386262940331</v>
      </c>
      <c r="AU2015">
        <v>16.180386262940331</v>
      </c>
      <c r="AV2015" t="str">
        <f>VLOOKUP(Sheet1[[#This Row],[NPDES ID2]],Combined_Sheet__Major_Only___2[[NPDES ID2]:[ECHO BFR]],3,FALSE)</f>
        <v>TX</v>
      </c>
      <c r="AW2015" t="s">
        <v>41</v>
      </c>
      <c r="AX2015" t="str">
        <f>VLOOKUP(Sheet1[[#This Row],[NPDES ID2]],Combined_Sheet__Major_Only___2[[NPDES ID2]:[ECHO BFR]],27,FALSE)</f>
        <v>-</v>
      </c>
      <c r="AY2015" t="str">
        <f>VLOOKUP(Sheet1[[#This Row],[NPDES ID2]],Combined_Sheet__Major_Only___2[[NPDES ID2]:[ECHO BFR]],28,FALSE)</f>
        <v>-</v>
      </c>
      <c r="AZ2015" t="str">
        <f>VLOOKUP(Sheet1[[#This Row],[NPDES ID2]],Combined_Sheet__Major_Only___2[[NPDES ID2]:[ECHO BFR]],29,FALSE)</f>
        <v>thickening</v>
      </c>
      <c r="BA2015">
        <f>VLOOKUP(Sheet1[[#This Row],[NPDES ID2]],Combined_Sheet__Major_Only___2[[NPDES ID2]:[ECHO BFR]],17,FALSE)</f>
        <v>32.795065000000001</v>
      </c>
      <c r="BB2015">
        <f>VLOOKUP(Sheet1[[#This Row],[NPDES ID2]],Combined_Sheet__Major_Only___2[[NPDES ID2]:[ECHO BFR]],18,FALSE)</f>
        <v>-96.523218</v>
      </c>
      <c r="BC2015" s="2" t="str">
        <f>IF(ISNUMBER(SEARCH("aerobic",$AW2015)),"aerobic","")</f>
        <v>aerobic</v>
      </c>
      <c r="BD2015" s="2" t="str">
        <f>IF(ISNUMBER(SEARCH("anaer",$AW2015)),"anaer","")</f>
        <v/>
      </c>
      <c r="BE2015" s="2" t="str">
        <f>IF(ISNUMBER(SEARCH("thickening",$AZ2015)),"thickening","")</f>
        <v>thickening</v>
      </c>
      <c r="BF2015" s="4" t="str">
        <f>IF(ISNUMBER(SEARCH("airDry",$AW2015)),"airDry","")</f>
        <v/>
      </c>
      <c r="BG2015" s="4" t="str">
        <f>IF(ISNUMBER(SEARCH("heatDry",$AY2015)),"heatDry","")</f>
        <v/>
      </c>
      <c r="BH2015" s="4" t="str">
        <f>IF(AND(ISNUMBER(SEARCH("aerobic",$AW2015)),ISNUMBER(SEARCH("anaer",$AW2015))),"Combined Aer and Anaer.","")</f>
        <v/>
      </c>
    </row>
    <row r="2016" spans="1:60" x14ac:dyDescent="0.25">
      <c r="A2016" s="5">
        <v>1702</v>
      </c>
      <c r="B2016" t="s">
        <v>7980</v>
      </c>
      <c r="C2016">
        <v>45.537999999999997</v>
      </c>
      <c r="D2016">
        <v>2127.0655095256898</v>
      </c>
      <c r="E2016">
        <v>2104.9526478406569</v>
      </c>
      <c r="F2016">
        <v>1442.430611090741</v>
      </c>
      <c r="G2016">
        <v>2787.9612386418912</v>
      </c>
      <c r="H2016">
        <v>-110.6785162931499</v>
      </c>
      <c r="I2016">
        <v>-112.10080785074069</v>
      </c>
      <c r="J2016">
        <v>-131.44511142275459</v>
      </c>
      <c r="K2016">
        <v>-89.137788132967302</v>
      </c>
      <c r="L2016">
        <v>31.444889860813159</v>
      </c>
      <c r="M2016">
        <v>31.33017971529598</v>
      </c>
      <c r="N2016">
        <v>30.92894635542622</v>
      </c>
      <c r="O2016">
        <v>32.295024649405818</v>
      </c>
      <c r="P2016">
        <v>1.067132971454942</v>
      </c>
      <c r="Q2016">
        <v>1.077031886222994</v>
      </c>
      <c r="R2016">
        <v>0.87256469621605759</v>
      </c>
      <c r="S2016">
        <v>1.2462650731562319</v>
      </c>
      <c r="T2016">
        <v>48506.863058952447</v>
      </c>
      <c r="U2016">
        <v>48506.945593722237</v>
      </c>
      <c r="V2016">
        <v>48473.430052323289</v>
      </c>
      <c r="W2016">
        <v>48540.418259905142</v>
      </c>
      <c r="X2016">
        <v>3161.7332747402488</v>
      </c>
      <c r="Y2016">
        <v>3172.9547471534479</v>
      </c>
      <c r="Z2016">
        <v>3076.343232943751</v>
      </c>
      <c r="AA2016">
        <v>3214.757075814895</v>
      </c>
      <c r="AB2016">
        <v>486.63544640169499</v>
      </c>
      <c r="AC2016">
        <v>480.80026386771141</v>
      </c>
      <c r="AD2016">
        <v>423.82439009178768</v>
      </c>
      <c r="AE2016">
        <v>562.60454855821536</v>
      </c>
      <c r="AF2016">
        <v>67.671059543884155</v>
      </c>
      <c r="AG2016">
        <v>67.424210853065262</v>
      </c>
      <c r="AH2016">
        <v>66.560714250210708</v>
      </c>
      <c r="AI2016">
        <v>69.500577005785985</v>
      </c>
      <c r="AJ2016">
        <v>0.60318214352100907</v>
      </c>
      <c r="AK2016">
        <v>0.60318214178153973</v>
      </c>
      <c r="AL2016">
        <v>0.60318117459465359</v>
      </c>
      <c r="AM2016">
        <v>0.60318309625872679</v>
      </c>
      <c r="AN2016">
        <v>0.95037003931792352</v>
      </c>
      <c r="AO2016">
        <v>0.95037003931792363</v>
      </c>
      <c r="AP2016">
        <v>0.95037003931792363</v>
      </c>
      <c r="AQ2016">
        <v>0.95037003931792363</v>
      </c>
      <c r="AR2016">
        <v>16.098659401784971</v>
      </c>
      <c r="AS2016">
        <v>16.098659401784971</v>
      </c>
      <c r="AT2016">
        <v>16.098659401784971</v>
      </c>
      <c r="AU2016">
        <v>16.098659401784971</v>
      </c>
      <c r="AV2016" t="str">
        <f>VLOOKUP(Sheet1[[#This Row],[NPDES ID2]],Combined_Sheet__Major_Only___2[[NPDES ID2]:[ECHO BFR]],3,FALSE)</f>
        <v>MT</v>
      </c>
      <c r="AW2016" t="s">
        <v>41</v>
      </c>
      <c r="AX2016" t="str">
        <f>VLOOKUP(Sheet1[[#This Row],[NPDES ID2]],Combined_Sheet__Major_Only___2[[NPDES ID2]:[ECHO BFR]],27,FALSE)</f>
        <v>tempSludgeStore</v>
      </c>
      <c r="AY2016" t="str">
        <f>VLOOKUP(Sheet1[[#This Row],[NPDES ID2]],Combined_Sheet__Major_Only___2[[NPDES ID2]:[ECHO BFR]],28,FALSE)</f>
        <v>-</v>
      </c>
      <c r="AZ2016" t="str">
        <f>VLOOKUP(Sheet1[[#This Row],[NPDES ID2]],Combined_Sheet__Major_Only___2[[NPDES ID2]:[ECHO BFR]],29,FALSE)</f>
        <v>thickening</v>
      </c>
      <c r="BA2016">
        <f>VLOOKUP(Sheet1[[#This Row],[NPDES ID2]],Combined_Sheet__Major_Only___2[[NPDES ID2]:[ECHO BFR]],17,FALSE)</f>
        <v>46.429220000000001</v>
      </c>
      <c r="BB2016">
        <f>VLOOKUP(Sheet1[[#This Row],[NPDES ID2]],Combined_Sheet__Major_Only___2[[NPDES ID2]:[ECHO BFR]],18,FALSE)</f>
        <v>-112.73867</v>
      </c>
      <c r="BC2016" s="2" t="str">
        <f>IF(ISNUMBER(SEARCH("aerobic",$AW2016)),"aerobic","")</f>
        <v>aerobic</v>
      </c>
      <c r="BD2016" s="2" t="str">
        <f>IF(ISNUMBER(SEARCH("anaer",$AW2016)),"anaer","")</f>
        <v/>
      </c>
      <c r="BE2016" s="2" t="str">
        <f>IF(ISNUMBER(SEARCH("thickening",$AZ2016)),"thickening","")</f>
        <v>thickening</v>
      </c>
      <c r="BF2016" s="3" t="str">
        <f>IF(ISNUMBER(SEARCH("airDry",$AW2016)),"airDry","")</f>
        <v/>
      </c>
      <c r="BG2016" s="3" t="str">
        <f>IF(ISNUMBER(SEARCH("heatDry",$AY2016)),"heatDry","")</f>
        <v/>
      </c>
      <c r="BH2016" s="3" t="str">
        <f>IF(AND(ISNUMBER(SEARCH("aerobic",$AW2016)),ISNUMBER(SEARCH("anaer",$AW2016))),"Combined Aer and Anaer.","")</f>
        <v/>
      </c>
    </row>
    <row r="2017" spans="1:60" x14ac:dyDescent="0.25">
      <c r="A2017" s="5">
        <v>1607</v>
      </c>
      <c r="B2017" t="s">
        <v>7554</v>
      </c>
      <c r="C2017">
        <v>75.099999999999994</v>
      </c>
      <c r="D2017">
        <v>1325.0090201440901</v>
      </c>
      <c r="E2017">
        <v>1310.9185646616691</v>
      </c>
      <c r="F2017">
        <v>914.13430360704467</v>
      </c>
      <c r="G2017">
        <v>1727.180751849799</v>
      </c>
      <c r="H2017">
        <v>-110.1915076642354</v>
      </c>
      <c r="I2017">
        <v>-111.60845838630971</v>
      </c>
      <c r="J2017">
        <v>-130.97645965887969</v>
      </c>
      <c r="K2017">
        <v>-88.670022641919672</v>
      </c>
      <c r="L2017">
        <v>52.067577400944693</v>
      </c>
      <c r="M2017">
        <v>51.879994121196063</v>
      </c>
      <c r="N2017">
        <v>51.223873712447848</v>
      </c>
      <c r="O2017">
        <v>53.457776405371717</v>
      </c>
      <c r="P2017">
        <v>1.7594622549815191</v>
      </c>
      <c r="Q2017">
        <v>1.776265887743594</v>
      </c>
      <c r="R2017">
        <v>1.437878400461452</v>
      </c>
      <c r="S2017">
        <v>2.056986451544855</v>
      </c>
      <c r="T2017">
        <v>48499.270762462169</v>
      </c>
      <c r="U2017">
        <v>48499.353284785393</v>
      </c>
      <c r="V2017">
        <v>48465.842797654288</v>
      </c>
      <c r="W2017">
        <v>48532.82090316619</v>
      </c>
      <c r="X2017">
        <v>3148.5009973147212</v>
      </c>
      <c r="Y2017">
        <v>3159.5615900403609</v>
      </c>
      <c r="Z2017">
        <v>3064.4851468933521</v>
      </c>
      <c r="AA2017">
        <v>3200.6477049398559</v>
      </c>
      <c r="AB2017">
        <v>482.76022529260399</v>
      </c>
      <c r="AC2017">
        <v>477.0068533797662</v>
      </c>
      <c r="AD2017">
        <v>420.6725541146813</v>
      </c>
      <c r="AE2017">
        <v>557.70849150703975</v>
      </c>
      <c r="AF2017">
        <v>67.94457415750901</v>
      </c>
      <c r="AG2017">
        <v>67.699813355429995</v>
      </c>
      <c r="AH2017">
        <v>66.843586756159524</v>
      </c>
      <c r="AI2017">
        <v>69.758658751125608</v>
      </c>
      <c r="AJ2017">
        <v>0.60652785035373646</v>
      </c>
      <c r="AK2017">
        <v>0.60652784748646515</v>
      </c>
      <c r="AL2017">
        <v>0.60652625359212031</v>
      </c>
      <c r="AM2017">
        <v>0.60652942043881641</v>
      </c>
      <c r="AN2017">
        <v>0.95036282314337039</v>
      </c>
      <c r="AO2017">
        <v>0.95036282314337084</v>
      </c>
      <c r="AP2017">
        <v>0.95036282314337084</v>
      </c>
      <c r="AQ2017">
        <v>0.95036282314337084</v>
      </c>
      <c r="AR2017">
        <v>16.201549495545208</v>
      </c>
      <c r="AS2017">
        <v>16.201549495545219</v>
      </c>
      <c r="AT2017">
        <v>16.201549495545219</v>
      </c>
      <c r="AU2017">
        <v>16.201549495545219</v>
      </c>
      <c r="AV2017" t="str">
        <f>VLOOKUP(Sheet1[[#This Row],[NPDES ID2]],Combined_Sheet__Major_Only___2[[NPDES ID2]:[ECHO BFR]],3,FALSE)</f>
        <v>NJ</v>
      </c>
      <c r="AW2017" t="s">
        <v>12189</v>
      </c>
      <c r="AX2017" t="str">
        <f>VLOOKUP(Sheet1[[#This Row],[NPDES ID2]],Combined_Sheet__Major_Only___2[[NPDES ID2]:[ECHO BFR]],27,FALSE)</f>
        <v>-</v>
      </c>
      <c r="AY2017" t="str">
        <f>VLOOKUP(Sheet1[[#This Row],[NPDES ID2]],Combined_Sheet__Major_Only___2[[NPDES ID2]:[ECHO BFR]],28,FALSE)</f>
        <v>-</v>
      </c>
      <c r="AZ2017" t="str">
        <f>VLOOKUP(Sheet1[[#This Row],[NPDES ID2]],Combined_Sheet__Major_Only___2[[NPDES ID2]:[ECHO BFR]],29,FALSE)</f>
        <v>preliminaryOps, thickening</v>
      </c>
      <c r="BA2017">
        <f>VLOOKUP(Sheet1[[#This Row],[NPDES ID2]],Combined_Sheet__Major_Only___2[[NPDES ID2]:[ECHO BFR]],17,FALSE)</f>
        <v>40.039009999999998</v>
      </c>
      <c r="BB2017">
        <f>VLOOKUP(Sheet1[[#This Row],[NPDES ID2]],Combined_Sheet__Major_Only___2[[NPDES ID2]:[ECHO BFR]],18,FALSE)</f>
        <v>-74.965479999999999</v>
      </c>
      <c r="BC2017" s="2" t="str">
        <f>IF(ISNUMBER(SEARCH("aerobic",$AW2017)),"aerobic","")</f>
        <v/>
      </c>
      <c r="BD2017" s="2" t="str">
        <f>IF(ISNUMBER(SEARCH("anaer",$AW2017)),"anaer","")</f>
        <v>anaer</v>
      </c>
      <c r="BE2017" s="2" t="str">
        <f>IF(ISNUMBER(SEARCH("thickening",$AZ2017)),"thickening","")</f>
        <v>thickening</v>
      </c>
      <c r="BF2017" s="4" t="str">
        <f>IF(ISNUMBER(SEARCH("airDry",$AW2017)),"airDry","")</f>
        <v/>
      </c>
      <c r="BG2017" s="4" t="str">
        <f>IF(ISNUMBER(SEARCH("heatDry",$AY2017)),"heatDry","")</f>
        <v/>
      </c>
      <c r="BH2017" s="4" t="str">
        <f>IF(AND(ISNUMBER(SEARCH("aerobic",$AW2017)),ISNUMBER(SEARCH("anaer",$AW2017))),"Combined Aer and Anaer.","")</f>
        <v/>
      </c>
    </row>
    <row r="2018" spans="1:60" x14ac:dyDescent="0.25">
      <c r="A2018" s="5">
        <v>1165</v>
      </c>
      <c r="B2018" t="s">
        <v>5591</v>
      </c>
      <c r="C2018">
        <v>279.77600000000001</v>
      </c>
      <c r="D2018">
        <v>460.5922531173581</v>
      </c>
      <c r="E2018">
        <v>457.77772659822801</v>
      </c>
      <c r="F2018">
        <v>348.249275173981</v>
      </c>
      <c r="G2018">
        <v>570.6693996985108</v>
      </c>
      <c r="H2018">
        <v>-109.68854772682511</v>
      </c>
      <c r="I2018">
        <v>-111.0771110196325</v>
      </c>
      <c r="J2018">
        <v>-130.4899021971504</v>
      </c>
      <c r="K2018">
        <v>-88.170492856373343</v>
      </c>
      <c r="L2018">
        <v>194.72619580853879</v>
      </c>
      <c r="M2018">
        <v>194.03309343165799</v>
      </c>
      <c r="N2018">
        <v>191.60901428559791</v>
      </c>
      <c r="O2018">
        <v>199.8625943936739</v>
      </c>
      <c r="P2018">
        <v>6.5530887369088111</v>
      </c>
      <c r="Q2018">
        <v>6.6174042688755286</v>
      </c>
      <c r="R2018">
        <v>5.3525320846676081</v>
      </c>
      <c r="S2018">
        <v>7.6691039730680606</v>
      </c>
      <c r="T2018">
        <v>48494.670011476614</v>
      </c>
      <c r="U2018">
        <v>48494.752526257536</v>
      </c>
      <c r="V2018">
        <v>48461.245101892462</v>
      </c>
      <c r="W2018">
        <v>48528.217085790391</v>
      </c>
      <c r="X2018">
        <v>3135.9862385118972</v>
      </c>
      <c r="Y2018">
        <v>3146.8948446487352</v>
      </c>
      <c r="Z2018">
        <v>3053.2770191788049</v>
      </c>
      <c r="AA2018">
        <v>3187.299161401098</v>
      </c>
      <c r="AB2018">
        <v>479.10065034160232</v>
      </c>
      <c r="AC2018">
        <v>473.42491088044102</v>
      </c>
      <c r="AD2018">
        <v>417.69276687876618</v>
      </c>
      <c r="AE2018">
        <v>553.09172850149491</v>
      </c>
      <c r="AF2018">
        <v>68.209474718277193</v>
      </c>
      <c r="AG2018">
        <v>67.966775143506254</v>
      </c>
      <c r="AH2018">
        <v>67.117528792498362</v>
      </c>
      <c r="AI2018">
        <v>70.008566767860032</v>
      </c>
      <c r="AJ2018">
        <v>0.60976843449481732</v>
      </c>
      <c r="AK2018">
        <v>0.60976842380346996</v>
      </c>
      <c r="AL2018">
        <v>0.60976249030621776</v>
      </c>
      <c r="AM2018">
        <v>0.60977427942381213</v>
      </c>
      <c r="AN2018">
        <v>0.95035844929214586</v>
      </c>
      <c r="AO2018">
        <v>0.95035844929214619</v>
      </c>
      <c r="AP2018">
        <v>0.95035844929214619</v>
      </c>
      <c r="AQ2018">
        <v>0.95035844929214619</v>
      </c>
      <c r="AR2018">
        <v>16.301078938659138</v>
      </c>
      <c r="AS2018">
        <v>16.301078938659131</v>
      </c>
      <c r="AT2018">
        <v>16.301078938659131</v>
      </c>
      <c r="AU2018">
        <v>16.301078938659131</v>
      </c>
      <c r="AV2018" t="str">
        <f>VLOOKUP(Sheet1[[#This Row],[NPDES ID2]],Combined_Sheet__Major_Only___2[[NPDES ID2]:[ECHO BFR]],3,FALSE)</f>
        <v>MA</v>
      </c>
      <c r="AW2018" t="s">
        <v>41</v>
      </c>
      <c r="AX2018" t="str">
        <f>VLOOKUP(Sheet1[[#This Row],[NPDES ID2]],Combined_Sheet__Major_Only___2[[NPDES ID2]:[ECHO BFR]],27,FALSE)</f>
        <v>-</v>
      </c>
      <c r="AY2018" t="str">
        <f>VLOOKUP(Sheet1[[#This Row],[NPDES ID2]],Combined_Sheet__Major_Only___2[[NPDES ID2]:[ECHO BFR]],28,FALSE)</f>
        <v>-</v>
      </c>
      <c r="AZ2018" t="str">
        <f>VLOOKUP(Sheet1[[#This Row],[NPDES ID2]],Combined_Sheet__Major_Only___2[[NPDES ID2]:[ECHO BFR]],29,FALSE)</f>
        <v>thickening, preliminaryOps</v>
      </c>
      <c r="BA2018">
        <f>VLOOKUP(Sheet1[[#This Row],[NPDES ID2]],Combined_Sheet__Major_Only___2[[NPDES ID2]:[ECHO BFR]],17,FALSE)</f>
        <v>42.176229999999997</v>
      </c>
      <c r="BB2018">
        <f>VLOOKUP(Sheet1[[#This Row],[NPDES ID2]],Combined_Sheet__Major_Only___2[[NPDES ID2]:[ECHO BFR]],18,FALSE)</f>
        <v>-70.726866000000001</v>
      </c>
      <c r="BC2018" s="2" t="str">
        <f>IF(ISNUMBER(SEARCH("aerobic",$AW2018)),"aerobic","")</f>
        <v>aerobic</v>
      </c>
      <c r="BD2018" s="2" t="str">
        <f>IF(ISNUMBER(SEARCH("anaer",$AW2018)),"anaer","")</f>
        <v/>
      </c>
      <c r="BE2018" s="2" t="str">
        <f>IF(ISNUMBER(SEARCH("thickening",$AZ2018)),"thickening","")</f>
        <v>thickening</v>
      </c>
      <c r="BF2018" s="4" t="str">
        <f>IF(ISNUMBER(SEARCH("airDry",$AW2018)),"airDry","")</f>
        <v/>
      </c>
      <c r="BG2018" s="4" t="str">
        <f>IF(ISNUMBER(SEARCH("heatDry",$AY2018)),"heatDry","")</f>
        <v/>
      </c>
      <c r="BH2018" s="4" t="str">
        <f>IF(AND(ISNUMBER(SEARCH("aerobic",$AW2018)),ISNUMBER(SEARCH("anaer",$AW2018))),"Combined Aer and Anaer.","")</f>
        <v/>
      </c>
    </row>
    <row r="2019" spans="1:60" x14ac:dyDescent="0.25">
      <c r="A2019" s="5">
        <v>1295</v>
      </c>
      <c r="B2019" t="s">
        <v>6167</v>
      </c>
      <c r="C2019">
        <v>183.08</v>
      </c>
      <c r="D2019">
        <v>619.6200946458473</v>
      </c>
      <c r="E2019">
        <v>616.15318103655113</v>
      </c>
      <c r="F2019">
        <v>449.56419917685031</v>
      </c>
      <c r="G2019">
        <v>787.82313442101088</v>
      </c>
      <c r="H2019">
        <v>-110.27795232732051</v>
      </c>
      <c r="I2019">
        <v>-111.69452081458179</v>
      </c>
      <c r="J2019">
        <v>-131.05787205469869</v>
      </c>
      <c r="K2019">
        <v>-88.742087893697189</v>
      </c>
      <c r="L2019">
        <v>126.8153449167464</v>
      </c>
      <c r="M2019">
        <v>126.3571604041926</v>
      </c>
      <c r="N2019">
        <v>124.7546206501319</v>
      </c>
      <c r="O2019">
        <v>130.21090916454821</v>
      </c>
      <c r="P2019">
        <v>4.2894596899605508</v>
      </c>
      <c r="Q2019">
        <v>4.3301567178938374</v>
      </c>
      <c r="R2019">
        <v>3.5058937703985551</v>
      </c>
      <c r="S2019">
        <v>5.0136250551106141</v>
      </c>
      <c r="T2019">
        <v>48484.909921200313</v>
      </c>
      <c r="U2019">
        <v>48484.992419980859</v>
      </c>
      <c r="V2019">
        <v>48451.491493005669</v>
      </c>
      <c r="W2019">
        <v>48518.450490435687</v>
      </c>
      <c r="X2019">
        <v>3150.4473143383302</v>
      </c>
      <c r="Y2019">
        <v>3161.541200761334</v>
      </c>
      <c r="Z2019">
        <v>3066.1499384855128</v>
      </c>
      <c r="AA2019">
        <v>3202.7740557642251</v>
      </c>
      <c r="AB2019">
        <v>483.47537870567697</v>
      </c>
      <c r="AC2019">
        <v>477.70599856345001</v>
      </c>
      <c r="AD2019">
        <v>421.24407334007071</v>
      </c>
      <c r="AE2019">
        <v>558.63086177724563</v>
      </c>
      <c r="AF2019">
        <v>67.882852216919829</v>
      </c>
      <c r="AG2019">
        <v>67.637645631415211</v>
      </c>
      <c r="AH2019">
        <v>66.779738437562955</v>
      </c>
      <c r="AI2019">
        <v>69.700390459198175</v>
      </c>
      <c r="AJ2019">
        <v>0.60577282980564773</v>
      </c>
      <c r="AK2019">
        <v>0.60577282280961831</v>
      </c>
      <c r="AL2019">
        <v>0.6057689371707401</v>
      </c>
      <c r="AM2019">
        <v>0.60577665742438058</v>
      </c>
      <c r="AN2019">
        <v>0.95034916799726643</v>
      </c>
      <c r="AO2019">
        <v>0.95034916799726654</v>
      </c>
      <c r="AP2019">
        <v>0.95034916799726654</v>
      </c>
      <c r="AQ2019">
        <v>0.95034916799726654</v>
      </c>
      <c r="AR2019">
        <v>16.178247119122659</v>
      </c>
      <c r="AS2019">
        <v>16.178247119122648</v>
      </c>
      <c r="AT2019">
        <v>16.178247119122648</v>
      </c>
      <c r="AU2019">
        <v>16.178247119122648</v>
      </c>
      <c r="AV2019" t="str">
        <f>VLOOKUP(Sheet1[[#This Row],[NPDES ID2]],Combined_Sheet__Major_Only___2[[NPDES ID2]:[ECHO BFR]],3,FALSE)</f>
        <v>TX</v>
      </c>
      <c r="AW2019" t="s">
        <v>41</v>
      </c>
      <c r="AX2019" t="str">
        <f>VLOOKUP(Sheet1[[#This Row],[NPDES ID2]],Combined_Sheet__Major_Only___2[[NPDES ID2]:[ECHO BFR]],27,FALSE)</f>
        <v>-</v>
      </c>
      <c r="AY2019" t="str">
        <f>VLOOKUP(Sheet1[[#This Row],[NPDES ID2]],Combined_Sheet__Major_Only___2[[NPDES ID2]:[ECHO BFR]],28,FALSE)</f>
        <v>-</v>
      </c>
      <c r="AZ2019" t="str">
        <f>VLOOKUP(Sheet1[[#This Row],[NPDES ID2]],Combined_Sheet__Major_Only___2[[NPDES ID2]:[ECHO BFR]],29,FALSE)</f>
        <v>preliminaryOps, thickening</v>
      </c>
      <c r="BA2019">
        <f>VLOOKUP(Sheet1[[#This Row],[NPDES ID2]],Combined_Sheet__Major_Only___2[[NPDES ID2]:[ECHO BFR]],17,FALSE)</f>
        <v>29.746805999999999</v>
      </c>
      <c r="BB2019">
        <f>VLOOKUP(Sheet1[[#This Row],[NPDES ID2]],Combined_Sheet__Major_Only___2[[NPDES ID2]:[ECHO BFR]],18,FALSE)</f>
        <v>-95.507166999999995</v>
      </c>
      <c r="BC2019" s="2" t="str">
        <f>IF(ISNUMBER(SEARCH("aerobic",$AW2019)),"aerobic","")</f>
        <v>aerobic</v>
      </c>
      <c r="BD2019" s="2" t="str">
        <f>IF(ISNUMBER(SEARCH("anaer",$AW2019)),"anaer","")</f>
        <v/>
      </c>
      <c r="BE2019" s="2" t="str">
        <f>IF(ISNUMBER(SEARCH("thickening",$AZ2019)),"thickening","")</f>
        <v>thickening</v>
      </c>
      <c r="BF2019" s="4" t="str">
        <f>IF(ISNUMBER(SEARCH("airDry",$AW2019)),"airDry","")</f>
        <v/>
      </c>
      <c r="BG2019" s="4" t="str">
        <f>IF(ISNUMBER(SEARCH("heatDry",$AY2019)),"heatDry","")</f>
        <v/>
      </c>
      <c r="BH2019" s="4" t="str">
        <f>IF(AND(ISNUMBER(SEARCH("aerobic",$AW2019)),ISNUMBER(SEARCH("anaer",$AW2019))),"Combined Aer and Anaer.","")</f>
        <v/>
      </c>
    </row>
    <row r="2020" spans="1:60" x14ac:dyDescent="0.25">
      <c r="A2020" s="5">
        <v>2131</v>
      </c>
      <c r="B2020" t="s">
        <v>10010</v>
      </c>
      <c r="C2020">
        <v>880</v>
      </c>
      <c r="D2020">
        <v>346.51890922194491</v>
      </c>
      <c r="E2020">
        <v>339.08964862939109</v>
      </c>
      <c r="F2020">
        <v>294.08558899546762</v>
      </c>
      <c r="G2020">
        <v>409.57231352787687</v>
      </c>
      <c r="H2020">
        <v>-109.64587856174769</v>
      </c>
      <c r="I2020">
        <v>-111.0108709902801</v>
      </c>
      <c r="J2020">
        <v>-130.43965147259439</v>
      </c>
      <c r="K2020">
        <v>-88.072345057658879</v>
      </c>
      <c r="L2020">
        <v>612.07483372791967</v>
      </c>
      <c r="M2020">
        <v>609.89138445985782</v>
      </c>
      <c r="N2020">
        <v>602.25697577708877</v>
      </c>
      <c r="O2020">
        <v>628.25345331729159</v>
      </c>
      <c r="P2020">
        <v>20.612232697075601</v>
      </c>
      <c r="Q2020">
        <v>20.813522799247892</v>
      </c>
      <c r="R2020">
        <v>16.837560177088388</v>
      </c>
      <c r="S2020">
        <v>24.118872661687501</v>
      </c>
      <c r="T2020">
        <v>48461.034186729543</v>
      </c>
      <c r="U2020">
        <v>48461.116646369032</v>
      </c>
      <c r="V2020">
        <v>48427.631613709513</v>
      </c>
      <c r="W2020">
        <v>48494.558842841223</v>
      </c>
      <c r="X2020">
        <v>3135.9217565851818</v>
      </c>
      <c r="Y2020">
        <v>3146.8524357803071</v>
      </c>
      <c r="Z2020">
        <v>3053.048649118296</v>
      </c>
      <c r="AA2020">
        <v>3187.3397286682939</v>
      </c>
      <c r="AB2020">
        <v>479.40196881200183</v>
      </c>
      <c r="AC2020">
        <v>473.71943369984638</v>
      </c>
      <c r="AD2020">
        <v>417.91249040601838</v>
      </c>
      <c r="AE2020">
        <v>553.5194536508244</v>
      </c>
      <c r="AF2020">
        <v>68.165204333030019</v>
      </c>
      <c r="AG2020">
        <v>67.922300610554828</v>
      </c>
      <c r="AH2020">
        <v>67.071666668351682</v>
      </c>
      <c r="AI2020">
        <v>69.966641310684352</v>
      </c>
      <c r="AJ2020">
        <v>0.60922685910616092</v>
      </c>
      <c r="AK2020">
        <v>0.60922682532287653</v>
      </c>
      <c r="AL2020">
        <v>0.60920816621906893</v>
      </c>
      <c r="AM2020">
        <v>0.60924524029118055</v>
      </c>
      <c r="AN2020">
        <v>0.95032644888563478</v>
      </c>
      <c r="AO2020">
        <v>0.95032644888563489</v>
      </c>
      <c r="AP2020">
        <v>0.95032644888563489</v>
      </c>
      <c r="AQ2020">
        <v>0.95032644888563489</v>
      </c>
      <c r="AR2020">
        <v>16.28398466245509</v>
      </c>
      <c r="AS2020">
        <v>16.283984662455079</v>
      </c>
      <c r="AT2020">
        <v>16.283984662455079</v>
      </c>
      <c r="AU2020">
        <v>16.283984662455079</v>
      </c>
      <c r="AV2020" t="str">
        <f>VLOOKUP(Sheet1[[#This Row],[NPDES ID2]],Combined_Sheet__Major_Only___2[[NPDES ID2]:[ECHO BFR]],3,FALSE)</f>
        <v>NC</v>
      </c>
      <c r="AW2020" t="s">
        <v>12185</v>
      </c>
      <c r="AX2020" t="str">
        <f>VLOOKUP(Sheet1[[#This Row],[NPDES ID2]],Combined_Sheet__Major_Only___2[[NPDES ID2]:[ECHO BFR]],27,FALSE)</f>
        <v>-</v>
      </c>
      <c r="AY2020" t="str">
        <f>VLOOKUP(Sheet1[[#This Row],[NPDES ID2]],Combined_Sheet__Major_Only___2[[NPDES ID2]:[ECHO BFR]],28,FALSE)</f>
        <v>-</v>
      </c>
      <c r="AZ2020" t="str">
        <f>VLOOKUP(Sheet1[[#This Row],[NPDES ID2]],Combined_Sheet__Major_Only___2[[NPDES ID2]:[ECHO BFR]],29,FALSE)</f>
        <v>thickening</v>
      </c>
      <c r="BA2020">
        <f>VLOOKUP(Sheet1[[#This Row],[NPDES ID2]],Combined_Sheet__Major_Only___2[[NPDES ID2]:[ECHO BFR]],17,FALSE)</f>
        <v>35.764809999999997</v>
      </c>
      <c r="BB2020">
        <f>VLOOKUP(Sheet1[[#This Row],[NPDES ID2]],Combined_Sheet__Major_Only___2[[NPDES ID2]:[ECHO BFR]],18,FALSE)</f>
        <v>-79.787350000000004</v>
      </c>
      <c r="BC2020" s="2" t="str">
        <f>IF(ISNUMBER(SEARCH("aerobic",$AW2020)),"aerobic","")</f>
        <v/>
      </c>
      <c r="BD2020" s="2" t="str">
        <f>IF(ISNUMBER(SEARCH("anaer",$AW2020)),"anaer","")</f>
        <v>anaer</v>
      </c>
      <c r="BE2020" s="2" t="str">
        <f>IF(ISNUMBER(SEARCH("thickening",$AZ2020)),"thickening","")</f>
        <v>thickening</v>
      </c>
      <c r="BF2020" s="4" t="str">
        <f>IF(ISNUMBER(SEARCH("airDry",$AW2020)),"airDry","")</f>
        <v/>
      </c>
      <c r="BG2020" s="4" t="str">
        <f>IF(ISNUMBER(SEARCH("heatDry",$AY2020)),"heatDry","")</f>
        <v/>
      </c>
      <c r="BH2020" s="4" t="str">
        <f>IF(AND(ISNUMBER(SEARCH("aerobic",$AW2020)),ISNUMBER(SEARCH("anaer",$AW2020))),"Combined Aer and Anaer.","")</f>
        <v/>
      </c>
    </row>
    <row r="2021" spans="1:60" x14ac:dyDescent="0.25">
      <c r="A2021" s="5">
        <v>2492</v>
      </c>
      <c r="B2021" t="s">
        <v>11592</v>
      </c>
      <c r="C2021">
        <v>185.77</v>
      </c>
      <c r="D2021">
        <v>590.85997895847549</v>
      </c>
      <c r="E2021">
        <v>587.57040658838014</v>
      </c>
      <c r="F2021">
        <v>429.39463393542508</v>
      </c>
      <c r="G2021">
        <v>751.32736299351245</v>
      </c>
      <c r="H2021">
        <v>-106.0220796978787</v>
      </c>
      <c r="I2021">
        <v>-107.44855212801561</v>
      </c>
      <c r="J2021">
        <v>-126.9707960076602</v>
      </c>
      <c r="K2021">
        <v>-84.685239323117287</v>
      </c>
      <c r="L2021">
        <v>133.44562263868181</v>
      </c>
      <c r="M2021">
        <v>133.01699490159811</v>
      </c>
      <c r="N2021">
        <v>131.51783737582659</v>
      </c>
      <c r="O2021">
        <v>136.62213871813819</v>
      </c>
      <c r="P2021">
        <v>4.3428209081839944</v>
      </c>
      <c r="Q2021">
        <v>4.3997648283804516</v>
      </c>
      <c r="R2021">
        <v>3.5316404371587149</v>
      </c>
      <c r="S2021">
        <v>5.1246363988401127</v>
      </c>
      <c r="T2021">
        <v>48445.115212329787</v>
      </c>
      <c r="U2021">
        <v>48445.197645872293</v>
      </c>
      <c r="V2021">
        <v>48411.723210633529</v>
      </c>
      <c r="W2021">
        <v>48478.6292584806</v>
      </c>
      <c r="X2021">
        <v>3035.290301679956</v>
      </c>
      <c r="Y2021">
        <v>3044.9422672313231</v>
      </c>
      <c r="Z2021">
        <v>2962.7687117668102</v>
      </c>
      <c r="AA2021">
        <v>3080.1181752238822</v>
      </c>
      <c r="AB2021">
        <v>450.64631022533069</v>
      </c>
      <c r="AC2021">
        <v>445.54543617347503</v>
      </c>
      <c r="AD2021">
        <v>394.42904741553838</v>
      </c>
      <c r="AE2021">
        <v>517.39130740168002</v>
      </c>
      <c r="AF2021">
        <v>70.397590417453287</v>
      </c>
      <c r="AG2021">
        <v>70.171527261915571</v>
      </c>
      <c r="AH2021">
        <v>69.38058045728296</v>
      </c>
      <c r="AI2021">
        <v>72.073253272591316</v>
      </c>
      <c r="AJ2021">
        <v>0.63654501594157342</v>
      </c>
      <c r="AK2021">
        <v>0.63654500891066579</v>
      </c>
      <c r="AL2021">
        <v>0.6365411036484584</v>
      </c>
      <c r="AM2021">
        <v>0.63654886288893608</v>
      </c>
      <c r="AN2021">
        <v>0.950311289524987</v>
      </c>
      <c r="AO2021">
        <v>0.95031128952498722</v>
      </c>
      <c r="AP2021">
        <v>0.95031128952498722</v>
      </c>
      <c r="AQ2021">
        <v>0.95031128952498722</v>
      </c>
      <c r="AR2021">
        <v>17.12477694484604</v>
      </c>
      <c r="AS2021">
        <v>17.12477694484604</v>
      </c>
      <c r="AT2021">
        <v>17.12477694484604</v>
      </c>
      <c r="AU2021">
        <v>17.12477694484604</v>
      </c>
      <c r="AV2021" t="str">
        <f>VLOOKUP(Sheet1[[#This Row],[NPDES ID2]],Combined_Sheet__Major_Only___2[[NPDES ID2]:[ECHO BFR]],3,FALSE)</f>
        <v>NY</v>
      </c>
      <c r="AW2021" t="s">
        <v>12185</v>
      </c>
      <c r="AX2021" t="str">
        <f>VLOOKUP(Sheet1[[#This Row],[NPDES ID2]],Combined_Sheet__Major_Only___2[[NPDES ID2]:[ECHO BFR]],27,FALSE)</f>
        <v>-</v>
      </c>
      <c r="AY2021" t="str">
        <f>VLOOKUP(Sheet1[[#This Row],[NPDES ID2]],Combined_Sheet__Major_Only___2[[NPDES ID2]:[ECHO BFR]],28,FALSE)</f>
        <v>-</v>
      </c>
      <c r="AZ2021" t="str">
        <f>VLOOKUP(Sheet1[[#This Row],[NPDES ID2]],Combined_Sheet__Major_Only___2[[NPDES ID2]:[ECHO BFR]],29,FALSE)</f>
        <v>thickening</v>
      </c>
      <c r="BA2021">
        <f>VLOOKUP(Sheet1[[#This Row],[NPDES ID2]],Combined_Sheet__Major_Only___2[[NPDES ID2]:[ECHO BFR]],17,FALSE)</f>
        <v>43.334539999999997</v>
      </c>
      <c r="BB2021">
        <f>VLOOKUP(Sheet1[[#This Row],[NPDES ID2]],Combined_Sheet__Major_Only___2[[NPDES ID2]:[ECHO BFR]],18,FALSE)</f>
        <v>-76.426159999999996</v>
      </c>
      <c r="BC2021" s="2" t="str">
        <f>IF(ISNUMBER(SEARCH("aerobic",$AW2021)),"aerobic","")</f>
        <v/>
      </c>
      <c r="BD2021" s="2" t="str">
        <f>IF(ISNUMBER(SEARCH("anaer",$AW2021)),"anaer","")</f>
        <v>anaer</v>
      </c>
      <c r="BE2021" s="2" t="str">
        <f>IF(ISNUMBER(SEARCH("thickening",$AZ2021)),"thickening","")</f>
        <v>thickening</v>
      </c>
      <c r="BF2021" s="3" t="str">
        <f>IF(ISNUMBER(SEARCH("airDry",$AW2021)),"airDry","")</f>
        <v/>
      </c>
      <c r="BG2021" s="3" t="str">
        <f>IF(ISNUMBER(SEARCH("heatDry",$AY2021)),"heatDry","")</f>
        <v/>
      </c>
      <c r="BH2021" s="3" t="str">
        <f>IF(AND(ISNUMBER(SEARCH("aerobic",$AW2021)),ISNUMBER(SEARCH("anaer",$AW2021))),"Combined Aer and Anaer.","")</f>
        <v/>
      </c>
    </row>
    <row r="2022" spans="1:60" x14ac:dyDescent="0.25">
      <c r="A2022" s="5">
        <v>705</v>
      </c>
      <c r="B2022" t="s">
        <v>3480</v>
      </c>
      <c r="C2022">
        <v>5033.04</v>
      </c>
      <c r="D2022">
        <v>1030.9484047622809</v>
      </c>
      <c r="E2022">
        <v>1028.9696303499541</v>
      </c>
      <c r="F2022">
        <v>829.80216072893529</v>
      </c>
      <c r="G2022">
        <v>1209.215213426849</v>
      </c>
      <c r="H2022">
        <v>-109.7315558297378</v>
      </c>
      <c r="I2022">
        <v>-111.093001608501</v>
      </c>
      <c r="J2022">
        <v>-130.44966180503599</v>
      </c>
      <c r="K2022">
        <v>-87.746703554486714</v>
      </c>
      <c r="L2022">
        <v>3472.749179588056</v>
      </c>
      <c r="M2022">
        <v>3460.038688889138</v>
      </c>
      <c r="N2022">
        <v>3415.6789179892548</v>
      </c>
      <c r="O2022">
        <v>3566.8357993711829</v>
      </c>
      <c r="P2022">
        <v>117.9246535734848</v>
      </c>
      <c r="Q2022">
        <v>119.00942374012919</v>
      </c>
      <c r="R2022">
        <v>96.435714338788202</v>
      </c>
      <c r="S2022">
        <v>137.71969270575951</v>
      </c>
      <c r="T2022">
        <v>48418.447803508883</v>
      </c>
      <c r="U2022">
        <v>48418.530193333732</v>
      </c>
      <c r="V2022">
        <v>48385.073510856237</v>
      </c>
      <c r="W2022">
        <v>48451.944075891253</v>
      </c>
      <c r="X2022">
        <v>3158.3937640079239</v>
      </c>
      <c r="Y2022">
        <v>3169.6540669710012</v>
      </c>
      <c r="Z2022">
        <v>3072.9208953983161</v>
      </c>
      <c r="AA2022">
        <v>3211.468936982877</v>
      </c>
      <c r="AB2022">
        <v>486.56360190087747</v>
      </c>
      <c r="AC2022">
        <v>480.74368192938692</v>
      </c>
      <c r="AD2022">
        <v>423.6631218190567</v>
      </c>
      <c r="AE2022">
        <v>562.70534803325359</v>
      </c>
      <c r="AF2022">
        <v>67.632408708046455</v>
      </c>
      <c r="AG2022">
        <v>67.386370498710619</v>
      </c>
      <c r="AH2022">
        <v>66.520104934895954</v>
      </c>
      <c r="AI2022">
        <v>69.462840166656733</v>
      </c>
      <c r="AJ2022">
        <v>0.60270945650674645</v>
      </c>
      <c r="AK2022">
        <v>0.60270925656702889</v>
      </c>
      <c r="AL2022">
        <v>0.60260242517526763</v>
      </c>
      <c r="AM2022">
        <v>0.60281472089955668</v>
      </c>
      <c r="AN2022">
        <v>0.9502858738749943</v>
      </c>
      <c r="AO2022">
        <v>0.95028587387499419</v>
      </c>
      <c r="AP2022">
        <v>0.95028587387499419</v>
      </c>
      <c r="AQ2022">
        <v>0.95028587387499419</v>
      </c>
      <c r="AR2022">
        <v>16.080494309180779</v>
      </c>
      <c r="AS2022">
        <v>16.080494309180771</v>
      </c>
      <c r="AT2022">
        <v>16.080494309180771</v>
      </c>
      <c r="AU2022">
        <v>16.080494309180771</v>
      </c>
      <c r="AV2022" t="str">
        <f>VLOOKUP(Sheet1[[#This Row],[NPDES ID2]],Combined_Sheet__Major_Only___2[[NPDES ID2]:[ECHO BFR]],3,FALSE)</f>
        <v>MD</v>
      </c>
      <c r="AW2022" t="s">
        <v>544</v>
      </c>
      <c r="AX2022" t="str">
        <f>VLOOKUP(Sheet1[[#This Row],[NPDES ID2]],Combined_Sheet__Major_Only___2[[NPDES ID2]:[ECHO BFR]],27,FALSE)</f>
        <v>-</v>
      </c>
      <c r="AY2022" t="str">
        <f>VLOOKUP(Sheet1[[#This Row],[NPDES ID2]],Combined_Sheet__Major_Only___2[[NPDES ID2]:[ECHO BFR]],28,FALSE)</f>
        <v>-</v>
      </c>
      <c r="AZ2022" t="str">
        <f>VLOOKUP(Sheet1[[#This Row],[NPDES ID2]],Combined_Sheet__Major_Only___2[[NPDES ID2]:[ECHO BFR]],29,FALSE)</f>
        <v>thickening</v>
      </c>
      <c r="BA2022">
        <f>VLOOKUP(Sheet1[[#This Row],[NPDES ID2]],Combined_Sheet__Major_Only___2[[NPDES ID2]:[ECHO BFR]],17,FALSE)</f>
        <v>38.578035999999997</v>
      </c>
      <c r="BB2022">
        <f>VLOOKUP(Sheet1[[#This Row],[NPDES ID2]],Combined_Sheet__Major_Only___2[[NPDES ID2]:[ECHO BFR]],18,FALSE)</f>
        <v>-77.110999000000007</v>
      </c>
      <c r="BC2022" s="2" t="str">
        <f>IF(ISNUMBER(SEARCH("aerobic",$AW2022)),"aerobic","")</f>
        <v>aerobic</v>
      </c>
      <c r="BD2022" s="2" t="str">
        <f>IF(ISNUMBER(SEARCH("anaer",$AW2022)),"anaer","")</f>
        <v/>
      </c>
      <c r="BE2022" s="2" t="str">
        <f>IF(ISNUMBER(SEARCH("thickening",$AZ2022)),"thickening","")</f>
        <v>thickening</v>
      </c>
      <c r="BF2022" s="4" t="str">
        <f>IF(ISNUMBER(SEARCH("airDry",$AW2022)),"airDry","")</f>
        <v/>
      </c>
      <c r="BG2022" s="4" t="str">
        <f>IF(ISNUMBER(SEARCH("heatDry",$AY2022)),"heatDry","")</f>
        <v/>
      </c>
      <c r="BH2022" s="4" t="str">
        <f>IF(AND(ISNUMBER(SEARCH("aerobic",$AW2022)),ISNUMBER(SEARCH("anaer",$AW2022))),"Combined Aer and Anaer.","")</f>
        <v/>
      </c>
    </row>
    <row r="2023" spans="1:60" x14ac:dyDescent="0.25">
      <c r="A2023" s="5">
        <v>400</v>
      </c>
      <c r="B2023" t="s">
        <v>2011</v>
      </c>
      <c r="C2023">
        <v>681.39</v>
      </c>
      <c r="D2023">
        <v>339.99971838589511</v>
      </c>
      <c r="E2023">
        <v>333.588597128125</v>
      </c>
      <c r="F2023">
        <v>287.18979656126652</v>
      </c>
      <c r="G2023">
        <v>405.30948394042991</v>
      </c>
      <c r="H2023">
        <v>-109.4904860843295</v>
      </c>
      <c r="I2023">
        <v>-110.8563210101686</v>
      </c>
      <c r="J2023">
        <v>-130.2934354499769</v>
      </c>
      <c r="K2023">
        <v>-87.943366688503474</v>
      </c>
      <c r="L2023">
        <v>474.71998764986188</v>
      </c>
      <c r="M2023">
        <v>473.03537652563858</v>
      </c>
      <c r="N2023">
        <v>467.14462569991792</v>
      </c>
      <c r="O2023">
        <v>487.20298346557422</v>
      </c>
      <c r="P2023">
        <v>15.95873817200542</v>
      </c>
      <c r="Q2023">
        <v>16.116409488541809</v>
      </c>
      <c r="R2023">
        <v>13.033292445243671</v>
      </c>
      <c r="S2023">
        <v>18.68171599062121</v>
      </c>
      <c r="T2023">
        <v>48415.653571241914</v>
      </c>
      <c r="U2023">
        <v>48415.735956485987</v>
      </c>
      <c r="V2023">
        <v>48382.281134156918</v>
      </c>
      <c r="W2023">
        <v>48449.14798127472</v>
      </c>
      <c r="X2023">
        <v>3127.79001752053</v>
      </c>
      <c r="Y2023">
        <v>3138.6448480201129</v>
      </c>
      <c r="Z2023">
        <v>3045.5439190042298</v>
      </c>
      <c r="AA2023">
        <v>3178.8095058165641</v>
      </c>
      <c r="AB2023">
        <v>477.4171249646721</v>
      </c>
      <c r="AC2023">
        <v>471.77129620600749</v>
      </c>
      <c r="AD2023">
        <v>416.27379645969108</v>
      </c>
      <c r="AE2023">
        <v>551.05757212340814</v>
      </c>
      <c r="AF2023">
        <v>68.277761331485124</v>
      </c>
      <c r="AG2023">
        <v>68.035670163975908</v>
      </c>
      <c r="AH2023">
        <v>67.188101960002101</v>
      </c>
      <c r="AI2023">
        <v>70.072900173221839</v>
      </c>
      <c r="AJ2023">
        <v>0.61060384321044847</v>
      </c>
      <c r="AK2023">
        <v>0.61060381711494793</v>
      </c>
      <c r="AL2023">
        <v>0.61058938094935178</v>
      </c>
      <c r="AM2023">
        <v>0.61061806420020703</v>
      </c>
      <c r="AN2023">
        <v>0.9502832092980481</v>
      </c>
      <c r="AO2023">
        <v>0.95028320929804799</v>
      </c>
      <c r="AP2023">
        <v>0.95028320929804799</v>
      </c>
      <c r="AQ2023">
        <v>0.95028320929804799</v>
      </c>
      <c r="AR2023">
        <v>16.32648433146279</v>
      </c>
      <c r="AS2023">
        <v>16.32648433146279</v>
      </c>
      <c r="AT2023">
        <v>16.32648433146279</v>
      </c>
      <c r="AU2023">
        <v>16.32648433146279</v>
      </c>
      <c r="AV2023" t="str">
        <f>VLOOKUP(Sheet1[[#This Row],[NPDES ID2]],Combined_Sheet__Major_Only___2[[NPDES ID2]:[ECHO BFR]],3,FALSE)</f>
        <v>PR</v>
      </c>
      <c r="AW2023" t="s">
        <v>41</v>
      </c>
      <c r="AX2023" t="str">
        <f>VLOOKUP(Sheet1[[#This Row],[NPDES ID2]],Combined_Sheet__Major_Only___2[[NPDES ID2]:[ECHO BFR]],27,FALSE)</f>
        <v>-</v>
      </c>
      <c r="AY2023" t="str">
        <f>VLOOKUP(Sheet1[[#This Row],[NPDES ID2]],Combined_Sheet__Major_Only___2[[NPDES ID2]:[ECHO BFR]],28,FALSE)</f>
        <v>highTempCompost, thermoAerobicDigest</v>
      </c>
      <c r="AZ2023" t="str">
        <f>VLOOKUP(Sheet1[[#This Row],[NPDES ID2]],Combined_Sheet__Major_Only___2[[NPDES ID2]:[ECHO BFR]],29,FALSE)</f>
        <v>preliminaryOps, thickening</v>
      </c>
      <c r="BA2023">
        <f>VLOOKUP(Sheet1[[#This Row],[NPDES ID2]],Combined_Sheet__Major_Only___2[[NPDES ID2]:[ECHO BFR]],17,FALSE)</f>
        <v>18.248432000000001</v>
      </c>
      <c r="BB2023">
        <f>VLOOKUP(Sheet1[[#This Row],[NPDES ID2]],Combined_Sheet__Major_Only___2[[NPDES ID2]:[ECHO BFR]],18,FALSE)</f>
        <v>-67.155454000000006</v>
      </c>
      <c r="BC2023" s="2" t="str">
        <f>IF(ISNUMBER(SEARCH("aerobic",$AW2023)),"aerobic","")</f>
        <v>aerobic</v>
      </c>
      <c r="BD2023" s="2" t="str">
        <f>IF(ISNUMBER(SEARCH("anaer",$AW2023)),"anaer","")</f>
        <v/>
      </c>
      <c r="BE2023" s="2" t="str">
        <f>IF(ISNUMBER(SEARCH("thickening",$AZ2023)),"thickening","")</f>
        <v>thickening</v>
      </c>
      <c r="BF2023" s="3" t="str">
        <f>IF(ISNUMBER(SEARCH("airDry",$AW2023)),"airDry","")</f>
        <v/>
      </c>
      <c r="BG2023" s="3" t="str">
        <f>IF(ISNUMBER(SEARCH("heatDry",$AY2023)),"heatDry","")</f>
        <v/>
      </c>
      <c r="BH2023" s="3" t="str">
        <f>IF(AND(ISNUMBER(SEARCH("aerobic",$AW2023)),ISNUMBER(SEARCH("anaer",$AW2023))),"Combined Aer and Anaer.","")</f>
        <v/>
      </c>
    </row>
    <row r="2024" spans="1:60" x14ac:dyDescent="0.25">
      <c r="A2024" s="5">
        <v>1003</v>
      </c>
      <c r="B2024" t="s">
        <v>4852</v>
      </c>
      <c r="C2024">
        <v>473.11</v>
      </c>
      <c r="D2024">
        <v>359.63200344817051</v>
      </c>
      <c r="E2024">
        <v>355.78152137622158</v>
      </c>
      <c r="F2024">
        <v>289.09562628881639</v>
      </c>
      <c r="G2024">
        <v>438.19031359792729</v>
      </c>
      <c r="H2024">
        <v>-109.0068954883515</v>
      </c>
      <c r="I2024">
        <v>-110.36016174644431</v>
      </c>
      <c r="J2024">
        <v>-129.83205673879331</v>
      </c>
      <c r="K2024">
        <v>-87.502313423502329</v>
      </c>
      <c r="L2024">
        <v>331.08508667873491</v>
      </c>
      <c r="M2024">
        <v>329.92666313243171</v>
      </c>
      <c r="N2024">
        <v>325.87550891088182</v>
      </c>
      <c r="O2024">
        <v>339.66945348634022</v>
      </c>
      <c r="P2024">
        <v>11.077764570526689</v>
      </c>
      <c r="Q2024">
        <v>11.190609252779961</v>
      </c>
      <c r="R2024">
        <v>9.0415385085390412</v>
      </c>
      <c r="S2024">
        <v>12.983091602720171</v>
      </c>
      <c r="T2024">
        <v>48413.336689390657</v>
      </c>
      <c r="U2024">
        <v>48413.419070836528</v>
      </c>
      <c r="V2024">
        <v>48379.96579087893</v>
      </c>
      <c r="W2024">
        <v>48446.829555226897</v>
      </c>
      <c r="X2024">
        <v>3113.7148759836459</v>
      </c>
      <c r="Y2024">
        <v>3124.395644937556</v>
      </c>
      <c r="Z2024">
        <v>3032.9405783348229</v>
      </c>
      <c r="AA2024">
        <v>3163.796066994204</v>
      </c>
      <c r="AB2024">
        <v>473.30603803652389</v>
      </c>
      <c r="AC2024">
        <v>467.74487979535752</v>
      </c>
      <c r="AD2024">
        <v>412.92782291312011</v>
      </c>
      <c r="AE2024">
        <v>545.86942095729671</v>
      </c>
      <c r="AF2024">
        <v>68.582206130523119</v>
      </c>
      <c r="AG2024">
        <v>68.342385938027832</v>
      </c>
      <c r="AH2024">
        <v>67.502995394025604</v>
      </c>
      <c r="AI2024">
        <v>70.360225097513734</v>
      </c>
      <c r="AJ2024">
        <v>0.61432853730920156</v>
      </c>
      <c r="AK2024">
        <v>0.61432851923788989</v>
      </c>
      <c r="AL2024">
        <v>0.61431850518234621</v>
      </c>
      <c r="AM2024">
        <v>0.61433840198835366</v>
      </c>
      <c r="AN2024">
        <v>0.95028099970533975</v>
      </c>
      <c r="AO2024">
        <v>0.95028099970533952</v>
      </c>
      <c r="AP2024">
        <v>0.95028099970533952</v>
      </c>
      <c r="AQ2024">
        <v>0.95028099970533952</v>
      </c>
      <c r="AR2024">
        <v>16.44120470576706</v>
      </c>
      <c r="AS2024">
        <v>16.44120470576706</v>
      </c>
      <c r="AT2024">
        <v>16.44120470576706</v>
      </c>
      <c r="AU2024">
        <v>16.44120470576706</v>
      </c>
      <c r="AV2024" t="str">
        <f>VLOOKUP(Sheet1[[#This Row],[NPDES ID2]],Combined_Sheet__Major_Only___2[[NPDES ID2]:[ECHO BFR]],3,FALSE)</f>
        <v>TX</v>
      </c>
      <c r="AW2024" t="s">
        <v>41</v>
      </c>
      <c r="AX2024" t="str">
        <f>VLOOKUP(Sheet1[[#This Row],[NPDES ID2]],Combined_Sheet__Major_Only___2[[NPDES ID2]:[ECHO BFR]],27,FALSE)</f>
        <v>-</v>
      </c>
      <c r="AY2024" t="str">
        <f>VLOOKUP(Sheet1[[#This Row],[NPDES ID2]],Combined_Sheet__Major_Only___2[[NPDES ID2]:[ECHO BFR]],28,FALSE)</f>
        <v>-</v>
      </c>
      <c r="AZ2024" t="str">
        <f>VLOOKUP(Sheet1[[#This Row],[NPDES ID2]],Combined_Sheet__Major_Only___2[[NPDES ID2]:[ECHO BFR]],29,FALSE)</f>
        <v>thickening</v>
      </c>
      <c r="BA2024">
        <f>VLOOKUP(Sheet1[[#This Row],[NPDES ID2]],Combined_Sheet__Major_Only___2[[NPDES ID2]:[ECHO BFR]],17,FALSE)</f>
        <v>30.456861</v>
      </c>
      <c r="BB2024">
        <f>VLOOKUP(Sheet1[[#This Row],[NPDES ID2]],Combined_Sheet__Major_Only___2[[NPDES ID2]:[ECHO BFR]],18,FALSE)</f>
        <v>-97.640833000000001</v>
      </c>
      <c r="BC2024" s="2" t="str">
        <f>IF(ISNUMBER(SEARCH("aerobic",$AW2024)),"aerobic","")</f>
        <v>aerobic</v>
      </c>
      <c r="BD2024" s="2" t="str">
        <f>IF(ISNUMBER(SEARCH("anaer",$AW2024)),"anaer","")</f>
        <v/>
      </c>
      <c r="BE2024" s="2" t="str">
        <f>IF(ISNUMBER(SEARCH("thickening",$AZ2024)),"thickening","")</f>
        <v>thickening</v>
      </c>
      <c r="BF2024" s="4" t="str">
        <f>IF(ISNUMBER(SEARCH("airDry",$AW2024)),"airDry","")</f>
        <v/>
      </c>
      <c r="BG2024" s="4" t="str">
        <f>IF(ISNUMBER(SEARCH("heatDry",$AY2024)),"heatDry","")</f>
        <v/>
      </c>
      <c r="BH2024" s="4" t="str">
        <f>IF(AND(ISNUMBER(SEARCH("aerobic",$AW2024)),ISNUMBER(SEARCH("anaer",$AW2024))),"Combined Aer and Anaer.","")</f>
        <v/>
      </c>
    </row>
    <row r="2025" spans="1:60" x14ac:dyDescent="0.25">
      <c r="A2025" s="5">
        <v>274</v>
      </c>
      <c r="B2025" t="s">
        <v>1403</v>
      </c>
      <c r="C2025">
        <v>1613</v>
      </c>
      <c r="D2025">
        <v>431.16798557774189</v>
      </c>
      <c r="E2025">
        <v>427.85637976058428</v>
      </c>
      <c r="F2025">
        <v>364.83816124044131</v>
      </c>
      <c r="G2025">
        <v>500.55532398592521</v>
      </c>
      <c r="H2025">
        <v>-108.8532445657215</v>
      </c>
      <c r="I2025">
        <v>-110.2445834632837</v>
      </c>
      <c r="J2025">
        <v>-129.66720266079321</v>
      </c>
      <c r="K2025">
        <v>-87.248375593388914</v>
      </c>
      <c r="L2025">
        <v>1128.067398641818</v>
      </c>
      <c r="M2025">
        <v>1124.111585788753</v>
      </c>
      <c r="N2025">
        <v>1110.284707589067</v>
      </c>
      <c r="O2025">
        <v>1157.373410737008</v>
      </c>
      <c r="P2025">
        <v>37.767731977557951</v>
      </c>
      <c r="Q2025">
        <v>38.150590835580523</v>
      </c>
      <c r="R2025">
        <v>30.828411080498359</v>
      </c>
      <c r="S2025">
        <v>44.25813075030679</v>
      </c>
      <c r="T2025">
        <v>48379.157264082722</v>
      </c>
      <c r="U2025">
        <v>48379.239589496043</v>
      </c>
      <c r="V2025">
        <v>48345.809063124318</v>
      </c>
      <c r="W2025">
        <v>48412.627349408329</v>
      </c>
      <c r="X2025">
        <v>3113.5025586552701</v>
      </c>
      <c r="Y2025">
        <v>3124.2066146847469</v>
      </c>
      <c r="Z2025">
        <v>3032.5810083506699</v>
      </c>
      <c r="AA2025">
        <v>3163.677684990374</v>
      </c>
      <c r="AB2025">
        <v>473.57192706385598</v>
      </c>
      <c r="AC2025">
        <v>468.00702473226607</v>
      </c>
      <c r="AD2025">
        <v>413.11404966844469</v>
      </c>
      <c r="AE2025">
        <v>546.26087982842807</v>
      </c>
      <c r="AF2025">
        <v>68.541507883525853</v>
      </c>
      <c r="AG2025">
        <v>68.301629557343944</v>
      </c>
      <c r="AH2025">
        <v>67.460759179413714</v>
      </c>
      <c r="AI2025">
        <v>70.321534382834955</v>
      </c>
      <c r="AJ2025">
        <v>0.61383061907988212</v>
      </c>
      <c r="AK2025">
        <v>0.613830556922077</v>
      </c>
      <c r="AL2025">
        <v>0.61379642194677941</v>
      </c>
      <c r="AM2025">
        <v>0.61386424694784725</v>
      </c>
      <c r="AN2025">
        <v>0.95024838021019731</v>
      </c>
      <c r="AO2025">
        <v>0.9502483802101972</v>
      </c>
      <c r="AP2025">
        <v>0.9502483802101972</v>
      </c>
      <c r="AQ2025">
        <v>0.9502483802101972</v>
      </c>
      <c r="AR2025">
        <v>16.425063039769171</v>
      </c>
      <c r="AS2025">
        <v>16.425063039769171</v>
      </c>
      <c r="AT2025">
        <v>16.425063039769171</v>
      </c>
      <c r="AU2025">
        <v>16.425063039769171</v>
      </c>
      <c r="AV2025" t="str">
        <f>VLOOKUP(Sheet1[[#This Row],[NPDES ID2]],Combined_Sheet__Major_Only___2[[NPDES ID2]:[ECHO BFR]],3,FALSE)</f>
        <v>ID</v>
      </c>
      <c r="AW2025" t="s">
        <v>12185</v>
      </c>
      <c r="AX2025" t="str">
        <f>VLOOKUP(Sheet1[[#This Row],[NPDES ID2]],Combined_Sheet__Major_Only___2[[NPDES ID2]:[ECHO BFR]],27,FALSE)</f>
        <v>methaneBioCaptureRecover</v>
      </c>
      <c r="AY2025" t="str">
        <f>VLOOKUP(Sheet1[[#This Row],[NPDES ID2]],Combined_Sheet__Major_Only___2[[NPDES ID2]:[ECHO BFR]],28,FALSE)</f>
        <v>-</v>
      </c>
      <c r="AZ2025" t="str">
        <f>VLOOKUP(Sheet1[[#This Row],[NPDES ID2]],Combined_Sheet__Major_Only___2[[NPDES ID2]:[ECHO BFR]],29,FALSE)</f>
        <v>preliminaryOps, thickening, sludgeLagoon</v>
      </c>
      <c r="BA2025">
        <f>VLOOKUP(Sheet1[[#This Row],[NPDES ID2]],Combined_Sheet__Major_Only___2[[NPDES ID2]:[ECHO BFR]],17,FALSE)</f>
        <v>42.914973000000003</v>
      </c>
      <c r="BB2025">
        <f>VLOOKUP(Sheet1[[#This Row],[NPDES ID2]],Combined_Sheet__Major_Only___2[[NPDES ID2]:[ECHO BFR]],18,FALSE)</f>
        <v>-112.516555</v>
      </c>
      <c r="BC2025" s="2" t="str">
        <f>IF(ISNUMBER(SEARCH("aerobic",$AW2025)),"aerobic","")</f>
        <v/>
      </c>
      <c r="BD2025" s="2" t="str">
        <f>IF(ISNUMBER(SEARCH("anaer",$AW2025)),"anaer","")</f>
        <v>anaer</v>
      </c>
      <c r="BE2025" s="2" t="str">
        <f>IF(ISNUMBER(SEARCH("thickening",$AZ2025)),"thickening","")</f>
        <v>thickening</v>
      </c>
      <c r="BF2025" s="3" t="str">
        <f>IF(ISNUMBER(SEARCH("airDry",$AW2025)),"airDry","")</f>
        <v/>
      </c>
      <c r="BG2025" s="3" t="str">
        <f>IF(ISNUMBER(SEARCH("heatDry",$AY2025)),"heatDry","")</f>
        <v/>
      </c>
      <c r="BH2025" s="3" t="str">
        <f>IF(AND(ISNUMBER(SEARCH("aerobic",$AW2025)),ISNUMBER(SEARCH("anaer",$AW2025))),"Combined Aer and Anaer.","")</f>
        <v/>
      </c>
    </row>
    <row r="2026" spans="1:60" x14ac:dyDescent="0.25">
      <c r="A2026" s="5">
        <v>1542</v>
      </c>
      <c r="B2026" t="s">
        <v>7256</v>
      </c>
      <c r="C2026">
        <v>94.36</v>
      </c>
      <c r="D2026">
        <v>1076.8679911494301</v>
      </c>
      <c r="E2026">
        <v>1065.0448795375801</v>
      </c>
      <c r="F2026">
        <v>751.0633390403483</v>
      </c>
      <c r="G2026">
        <v>1398.1038051673629</v>
      </c>
      <c r="H2026">
        <v>-110.13315267338059</v>
      </c>
      <c r="I2026">
        <v>-111.5469737020187</v>
      </c>
      <c r="J2026">
        <v>-130.92006988657789</v>
      </c>
      <c r="K2026">
        <v>-88.612483417708589</v>
      </c>
      <c r="L2026">
        <v>65.450657479333955</v>
      </c>
      <c r="M2026">
        <v>65.215193871429989</v>
      </c>
      <c r="N2026">
        <v>64.391606869442995</v>
      </c>
      <c r="O2026">
        <v>67.195694461871284</v>
      </c>
      <c r="P2026">
        <v>2.2106285110523261</v>
      </c>
      <c r="Q2026">
        <v>2.231809701675739</v>
      </c>
      <c r="R2026">
        <v>1.806471244665983</v>
      </c>
      <c r="S2026">
        <v>2.5847571537278982</v>
      </c>
      <c r="T2026">
        <v>48366.977041621292</v>
      </c>
      <c r="U2026">
        <v>48367.059347066774</v>
      </c>
      <c r="V2026">
        <v>48333.636929191198</v>
      </c>
      <c r="W2026">
        <v>48400.439008855843</v>
      </c>
      <c r="X2026">
        <v>3138.4750992171298</v>
      </c>
      <c r="Y2026">
        <v>3149.4878375470471</v>
      </c>
      <c r="Z2026">
        <v>3054.8414415060952</v>
      </c>
      <c r="AA2026">
        <v>3190.3818199156972</v>
      </c>
      <c r="AB2026">
        <v>481.01667288901109</v>
      </c>
      <c r="AC2026">
        <v>475.28811740302751</v>
      </c>
      <c r="AD2026">
        <v>419.17816383334713</v>
      </c>
      <c r="AE2026">
        <v>555.647908769791</v>
      </c>
      <c r="AF2026">
        <v>67.97570972624419</v>
      </c>
      <c r="AG2026">
        <v>67.731190098768224</v>
      </c>
      <c r="AH2026">
        <v>66.875785621738359</v>
      </c>
      <c r="AI2026">
        <v>69.788033446868965</v>
      </c>
      <c r="AJ2026">
        <v>0.60690872580858912</v>
      </c>
      <c r="AK2026">
        <v>0.6069087222108096</v>
      </c>
      <c r="AL2026">
        <v>0.60690672254069733</v>
      </c>
      <c r="AM2026">
        <v>0.60691069561010169</v>
      </c>
      <c r="AN2026">
        <v>0.95023674553974402</v>
      </c>
      <c r="AO2026">
        <v>0.95023674553974435</v>
      </c>
      <c r="AP2026">
        <v>0.95023674553974435</v>
      </c>
      <c r="AQ2026">
        <v>0.95023674553974435</v>
      </c>
      <c r="AR2026">
        <v>16.213251056734808</v>
      </c>
      <c r="AS2026">
        <v>16.213251056734801</v>
      </c>
      <c r="AT2026">
        <v>16.213251056734801</v>
      </c>
      <c r="AU2026">
        <v>16.213251056734801</v>
      </c>
      <c r="AV2026" t="str">
        <f>VLOOKUP(Sheet1[[#This Row],[NPDES ID2]],Combined_Sheet__Major_Only___2[[NPDES ID2]:[ECHO BFR]],3,FALSE)</f>
        <v>NY</v>
      </c>
      <c r="AW2026" t="s">
        <v>12185</v>
      </c>
      <c r="AX2026" t="str">
        <f>VLOOKUP(Sheet1[[#This Row],[NPDES ID2]],Combined_Sheet__Major_Only___2[[NPDES ID2]:[ECHO BFR]],27,FALSE)</f>
        <v>-</v>
      </c>
      <c r="AY2026" t="str">
        <f>VLOOKUP(Sheet1[[#This Row],[NPDES ID2]],Combined_Sheet__Major_Only___2[[NPDES ID2]:[ECHO BFR]],28,FALSE)</f>
        <v>-</v>
      </c>
      <c r="AZ2026" t="str">
        <f>VLOOKUP(Sheet1[[#This Row],[NPDES ID2]],Combined_Sheet__Major_Only___2[[NPDES ID2]:[ECHO BFR]],29,FALSE)</f>
        <v>thickening</v>
      </c>
      <c r="BA2026">
        <f>VLOOKUP(Sheet1[[#This Row],[NPDES ID2]],Combined_Sheet__Major_Only___2[[NPDES ID2]:[ECHO BFR]],17,FALSE)</f>
        <v>42.212277999999998</v>
      </c>
      <c r="BB2026">
        <f>VLOOKUP(Sheet1[[#This Row],[NPDES ID2]],Combined_Sheet__Major_Only___2[[NPDES ID2]:[ECHO BFR]],18,FALSE)</f>
        <v>-73.855361000000002</v>
      </c>
      <c r="BC2026" s="2" t="str">
        <f>IF(ISNUMBER(SEARCH("aerobic",$AW2026)),"aerobic","")</f>
        <v/>
      </c>
      <c r="BD2026" s="2" t="str">
        <f>IF(ISNUMBER(SEARCH("anaer",$AW2026)),"anaer","")</f>
        <v>anaer</v>
      </c>
      <c r="BE2026" s="2" t="str">
        <f>IF(ISNUMBER(SEARCH("thickening",$AZ2026)),"thickening","")</f>
        <v>thickening</v>
      </c>
      <c r="BF2026" s="3" t="str">
        <f>IF(ISNUMBER(SEARCH("airDry",$AW2026)),"airDry","")</f>
        <v/>
      </c>
      <c r="BG2026" s="3" t="str">
        <f>IF(ISNUMBER(SEARCH("heatDry",$AY2026)),"heatDry","")</f>
        <v/>
      </c>
      <c r="BH2026" s="3" t="str">
        <f>IF(AND(ISNUMBER(SEARCH("aerobic",$AW2026)),ISNUMBER(SEARCH("anaer",$AW2026))),"Combined Aer and Anaer.","")</f>
        <v/>
      </c>
    </row>
    <row r="2027" spans="1:60" x14ac:dyDescent="0.25">
      <c r="A2027" s="5">
        <v>257</v>
      </c>
      <c r="B2027" t="s">
        <v>1327</v>
      </c>
      <c r="C2027">
        <v>1885.03</v>
      </c>
      <c r="D2027">
        <v>472.70962511127851</v>
      </c>
      <c r="E2027">
        <v>470.45310735621939</v>
      </c>
      <c r="F2027">
        <v>394.62385598018022</v>
      </c>
      <c r="G2027">
        <v>548.22708435265872</v>
      </c>
      <c r="H2027">
        <v>-108.8140538743136</v>
      </c>
      <c r="I2027">
        <v>-110.2294338819604</v>
      </c>
      <c r="J2027">
        <v>-129.62543825856091</v>
      </c>
      <c r="K2027">
        <v>-87.185388868816844</v>
      </c>
      <c r="L2027">
        <v>1318.1424921197829</v>
      </c>
      <c r="M2027">
        <v>1313.5179903177609</v>
      </c>
      <c r="N2027">
        <v>1297.3557971664111</v>
      </c>
      <c r="O2027">
        <v>1352.40013005733</v>
      </c>
      <c r="P2027">
        <v>44.137061028866832</v>
      </c>
      <c r="Q2027">
        <v>44.584033013481537</v>
      </c>
      <c r="R2027">
        <v>36.02814452339225</v>
      </c>
      <c r="S2027">
        <v>51.720799734913378</v>
      </c>
      <c r="T2027">
        <v>48342.860213711669</v>
      </c>
      <c r="U2027">
        <v>48342.942479620862</v>
      </c>
      <c r="V2027">
        <v>48309.536116559262</v>
      </c>
      <c r="W2027">
        <v>48376.306107134267</v>
      </c>
      <c r="X2027">
        <v>3111.5724360647059</v>
      </c>
      <c r="Y2027">
        <v>3122.275007459059</v>
      </c>
      <c r="Z2027">
        <v>3030.6699560576499</v>
      </c>
      <c r="AA2027">
        <v>3161.7362286131938</v>
      </c>
      <c r="AB2027">
        <v>473.33998797938477</v>
      </c>
      <c r="AC2027">
        <v>467.77784159370219</v>
      </c>
      <c r="AD2027">
        <v>412.90196265103617</v>
      </c>
      <c r="AE2027">
        <v>546.01144447036847</v>
      </c>
      <c r="AF2027">
        <v>68.533292704858425</v>
      </c>
      <c r="AG2027">
        <v>68.293411757760538</v>
      </c>
      <c r="AH2027">
        <v>67.452228302645921</v>
      </c>
      <c r="AI2027">
        <v>70.313713981999086</v>
      </c>
      <c r="AJ2027">
        <v>0.61373011271491318</v>
      </c>
      <c r="AK2027">
        <v>0.61373003994478981</v>
      </c>
      <c r="AL2027">
        <v>0.6136901623475125</v>
      </c>
      <c r="AM2027">
        <v>0.61376939846983736</v>
      </c>
      <c r="AN2027">
        <v>0.9502136928428575</v>
      </c>
      <c r="AO2027">
        <v>0.9502136928428575</v>
      </c>
      <c r="AP2027">
        <v>0.9502136928428575</v>
      </c>
      <c r="AQ2027">
        <v>0.9502136928428575</v>
      </c>
      <c r="AR2027">
        <v>16.42177486861377</v>
      </c>
      <c r="AS2027">
        <v>16.42177486861377</v>
      </c>
      <c r="AT2027">
        <v>16.42177486861377</v>
      </c>
      <c r="AU2027">
        <v>16.42177486861377</v>
      </c>
      <c r="AV2027" t="str">
        <f>VLOOKUP(Sheet1[[#This Row],[NPDES ID2]],Combined_Sheet__Major_Only___2[[NPDES ID2]:[ECHO BFR]],3,FALSE)</f>
        <v>RI</v>
      </c>
      <c r="AW2027" t="s">
        <v>12185</v>
      </c>
      <c r="AX2027" t="str">
        <f>VLOOKUP(Sheet1[[#This Row],[NPDES ID2]],Combined_Sheet__Major_Only___2[[NPDES ID2]:[ECHO BFR]],27,FALSE)</f>
        <v>methaneBioCaptureRecover</v>
      </c>
      <c r="AY2027" t="str">
        <f>VLOOKUP(Sheet1[[#This Row],[NPDES ID2]],Combined_Sheet__Major_Only___2[[NPDES ID2]:[ECHO BFR]],28,FALSE)</f>
        <v>-</v>
      </c>
      <c r="AZ2027" t="str">
        <f>VLOOKUP(Sheet1[[#This Row],[NPDES ID2]],Combined_Sheet__Major_Only___2[[NPDES ID2]:[ECHO BFR]],29,FALSE)</f>
        <v>thickening</v>
      </c>
      <c r="BA2027">
        <f>VLOOKUP(Sheet1[[#This Row],[NPDES ID2]],Combined_Sheet__Major_Only___2[[NPDES ID2]:[ECHO BFR]],17,FALSE)</f>
        <v>41.851210999999999</v>
      </c>
      <c r="BB2027">
        <f>VLOOKUP(Sheet1[[#This Row],[NPDES ID2]],Combined_Sheet__Major_Only___2[[NPDES ID2]:[ECHO BFR]],18,FALSE)</f>
        <v>-71.368110999999999</v>
      </c>
      <c r="BC2027" s="2" t="str">
        <f>IF(ISNUMBER(SEARCH("aerobic",$AW2027)),"aerobic","")</f>
        <v/>
      </c>
      <c r="BD2027" s="2" t="str">
        <f>IF(ISNUMBER(SEARCH("anaer",$AW2027)),"anaer","")</f>
        <v>anaer</v>
      </c>
      <c r="BE2027" s="2" t="str">
        <f>IF(ISNUMBER(SEARCH("thickening",$AZ2027)),"thickening","")</f>
        <v>thickening</v>
      </c>
      <c r="BF2027" s="4" t="str">
        <f>IF(ISNUMBER(SEARCH("airDry",$AW2027)),"airDry","")</f>
        <v/>
      </c>
      <c r="BG2027" s="4" t="str">
        <f>IF(ISNUMBER(SEARCH("heatDry",$AY2027)),"heatDry","")</f>
        <v/>
      </c>
      <c r="BH2027" s="4" t="str">
        <f>IF(AND(ISNUMBER(SEARCH("aerobic",$AW2027)),ISNUMBER(SEARCH("anaer",$AW2027))),"Combined Aer and Anaer.","")</f>
        <v/>
      </c>
    </row>
    <row r="2028" spans="1:60" x14ac:dyDescent="0.25">
      <c r="A2028" s="5">
        <v>1429</v>
      </c>
      <c r="B2028" t="s">
        <v>6759</v>
      </c>
      <c r="C2028">
        <v>129</v>
      </c>
      <c r="D2028">
        <v>804.22272070333349</v>
      </c>
      <c r="E2028">
        <v>798.83294625087296</v>
      </c>
      <c r="F2028">
        <v>571.46275878685503</v>
      </c>
      <c r="G2028">
        <v>1037.005703122376</v>
      </c>
      <c r="H2028">
        <v>-107.7929069381038</v>
      </c>
      <c r="I2028">
        <v>-109.1070576558399</v>
      </c>
      <c r="J2028">
        <v>-128.67126618025699</v>
      </c>
      <c r="K2028">
        <v>-86.377241520028974</v>
      </c>
      <c r="L2028">
        <v>91.26783066881859</v>
      </c>
      <c r="M2028">
        <v>90.959549303067547</v>
      </c>
      <c r="N2028">
        <v>89.881283311296173</v>
      </c>
      <c r="O2028">
        <v>93.552505092447362</v>
      </c>
      <c r="P2028">
        <v>3.0185374166750529</v>
      </c>
      <c r="Q2028">
        <v>3.0527424440851938</v>
      </c>
      <c r="R2028">
        <v>2.4599670957891169</v>
      </c>
      <c r="S2028">
        <v>3.5479702755450502</v>
      </c>
      <c r="T2028">
        <v>48319.37024010902</v>
      </c>
      <c r="U2028">
        <v>48319.452467509531</v>
      </c>
      <c r="V2028">
        <v>48286.061741958743</v>
      </c>
      <c r="W2028">
        <v>48352.800477516663</v>
      </c>
      <c r="X2028">
        <v>3073.8257640133288</v>
      </c>
      <c r="Y2028">
        <v>3084.054897968208</v>
      </c>
      <c r="Z2028">
        <v>2996.7380979981708</v>
      </c>
      <c r="AA2028">
        <v>3121.5612125181378</v>
      </c>
      <c r="AB2028">
        <v>462.59178469631092</v>
      </c>
      <c r="AC2028">
        <v>457.24127255466612</v>
      </c>
      <c r="AD2028">
        <v>404.13933737878767</v>
      </c>
      <c r="AE2028">
        <v>532.47803894686263</v>
      </c>
      <c r="AF2028">
        <v>69.335588100784577</v>
      </c>
      <c r="AG2028">
        <v>69.101426607559489</v>
      </c>
      <c r="AH2028">
        <v>68.282215472480729</v>
      </c>
      <c r="AI2028">
        <v>71.071192293562149</v>
      </c>
      <c r="AJ2028">
        <v>0.62354703385405941</v>
      </c>
      <c r="AK2028">
        <v>0.62354702895820191</v>
      </c>
      <c r="AL2028">
        <v>0.6235443084792327</v>
      </c>
      <c r="AM2028">
        <v>0.62354971370236612</v>
      </c>
      <c r="AN2028">
        <v>0.9501912187989956</v>
      </c>
      <c r="AO2028">
        <v>0.95019121879899582</v>
      </c>
      <c r="AP2028">
        <v>0.95019121879899582</v>
      </c>
      <c r="AQ2028">
        <v>0.95019121879899582</v>
      </c>
      <c r="AR2028">
        <v>16.725008860442831</v>
      </c>
      <c r="AS2028">
        <v>16.725008860442831</v>
      </c>
      <c r="AT2028">
        <v>16.725008860442831</v>
      </c>
      <c r="AU2028">
        <v>16.725008860442831</v>
      </c>
      <c r="AV2028" t="str">
        <f>VLOOKUP(Sheet1[[#This Row],[NPDES ID2]],Combined_Sheet__Major_Only___2[[NPDES ID2]:[ECHO BFR]],3,FALSE)</f>
        <v>NC</v>
      </c>
      <c r="AW2028" t="s">
        <v>12185</v>
      </c>
      <c r="AX2028" t="str">
        <f>VLOOKUP(Sheet1[[#This Row],[NPDES ID2]],Combined_Sheet__Major_Only___2[[NPDES ID2]:[ECHO BFR]],27,FALSE)</f>
        <v>-</v>
      </c>
      <c r="AY2028" t="str">
        <f>VLOOKUP(Sheet1[[#This Row],[NPDES ID2]],Combined_Sheet__Major_Only___2[[NPDES ID2]:[ECHO BFR]],28,FALSE)</f>
        <v>-</v>
      </c>
      <c r="AZ2028" t="str">
        <f>VLOOKUP(Sheet1[[#This Row],[NPDES ID2]],Combined_Sheet__Major_Only___2[[NPDES ID2]:[ECHO BFR]],29,FALSE)</f>
        <v>thickening</v>
      </c>
      <c r="BA2028">
        <f>VLOOKUP(Sheet1[[#This Row],[NPDES ID2]],Combined_Sheet__Major_Only___2[[NPDES ID2]:[ECHO BFR]],17,FALSE)</f>
        <v>35.99597</v>
      </c>
      <c r="BB2028">
        <f>VLOOKUP(Sheet1[[#This Row],[NPDES ID2]],Combined_Sheet__Major_Only___2[[NPDES ID2]:[ECHO BFR]],18,FALSE)</f>
        <v>-78.899600000000007</v>
      </c>
      <c r="BC2028" s="2" t="str">
        <f>IF(ISNUMBER(SEARCH("aerobic",$AW2028)),"aerobic","")</f>
        <v/>
      </c>
      <c r="BD2028" s="2" t="str">
        <f>IF(ISNUMBER(SEARCH("anaer",$AW2028)),"anaer","")</f>
        <v>anaer</v>
      </c>
      <c r="BE2028" s="2" t="str">
        <f>IF(ISNUMBER(SEARCH("thickening",$AZ2028)),"thickening","")</f>
        <v>thickening</v>
      </c>
      <c r="BF2028" s="4" t="str">
        <f>IF(ISNUMBER(SEARCH("airDry",$AW2028)),"airDry","")</f>
        <v/>
      </c>
      <c r="BG2028" s="4" t="str">
        <f>IF(ISNUMBER(SEARCH("heatDry",$AY2028)),"heatDry","")</f>
        <v/>
      </c>
      <c r="BH2028" s="4" t="str">
        <f>IF(AND(ISNUMBER(SEARCH("aerobic",$AW2028)),ISNUMBER(SEARCH("anaer",$AW2028))),"Combined Aer and Anaer.","")</f>
        <v/>
      </c>
    </row>
    <row r="2029" spans="1:60" x14ac:dyDescent="0.25">
      <c r="A2029" s="5">
        <v>1972</v>
      </c>
      <c r="B2029" t="s">
        <v>9295</v>
      </c>
      <c r="C2029">
        <v>2008.508</v>
      </c>
      <c r="D2029">
        <v>440.88316882416729</v>
      </c>
      <c r="E2029">
        <v>440.37630372591082</v>
      </c>
      <c r="F2029">
        <v>365.8120400519237</v>
      </c>
      <c r="G2029">
        <v>516.31275077058774</v>
      </c>
      <c r="H2029">
        <v>-136.67922121204441</v>
      </c>
      <c r="I2029">
        <v>-137.87956474290749</v>
      </c>
      <c r="J2029">
        <v>-157.16073185981489</v>
      </c>
      <c r="K2029">
        <v>-113.6248198671836</v>
      </c>
      <c r="L2029">
        <v>1568.6072360150829</v>
      </c>
      <c r="M2029">
        <v>1559.5000911550189</v>
      </c>
      <c r="N2029">
        <v>1527.670837513974</v>
      </c>
      <c r="O2029">
        <v>1636.072405172453</v>
      </c>
      <c r="P2029">
        <v>64.010897823951879</v>
      </c>
      <c r="Q2029">
        <v>63.743807293073978</v>
      </c>
      <c r="R2029">
        <v>53.615415722211353</v>
      </c>
      <c r="S2029">
        <v>72.176323085455437</v>
      </c>
      <c r="T2029">
        <v>48251.249594957939</v>
      </c>
      <c r="U2029">
        <v>48251.331710683822</v>
      </c>
      <c r="V2029">
        <v>48217.986333729074</v>
      </c>
      <c r="W2029">
        <v>48284.634430107733</v>
      </c>
      <c r="X2029">
        <v>3749.2210333683738</v>
      </c>
      <c r="Y2029">
        <v>3769.0503132063532</v>
      </c>
      <c r="Z2029">
        <v>3591.0212849371292</v>
      </c>
      <c r="AA2029">
        <v>3848.2947956626508</v>
      </c>
      <c r="AB2029">
        <v>704.66565478748407</v>
      </c>
      <c r="AC2029">
        <v>694.81991137340424</v>
      </c>
      <c r="AD2029">
        <v>593.2750811443633</v>
      </c>
      <c r="AE2029">
        <v>848.8386703061301</v>
      </c>
      <c r="AF2029">
        <v>56.788982847177358</v>
      </c>
      <c r="AG2029">
        <v>56.459895120226037</v>
      </c>
      <c r="AH2029">
        <v>55.306593048422478</v>
      </c>
      <c r="AI2029">
        <v>59.230641018146557</v>
      </c>
      <c r="AJ2029">
        <v>0.47030617175565148</v>
      </c>
      <c r="AK2029">
        <v>0.4703060959705424</v>
      </c>
      <c r="AL2029">
        <v>0.47026478153890139</v>
      </c>
      <c r="AM2029">
        <v>0.47034687448012807</v>
      </c>
      <c r="AN2029">
        <v>0.95012592944839758</v>
      </c>
      <c r="AO2029">
        <v>0.95012592944839724</v>
      </c>
      <c r="AP2029">
        <v>0.95012592944839724</v>
      </c>
      <c r="AQ2029">
        <v>0.95012592944839724</v>
      </c>
      <c r="AR2029">
        <v>12.010107524821059</v>
      </c>
      <c r="AS2029">
        <v>12.010107524821059</v>
      </c>
      <c r="AT2029">
        <v>12.010107524821059</v>
      </c>
      <c r="AU2029">
        <v>12.010107524821059</v>
      </c>
      <c r="AV2029" t="str">
        <f>VLOOKUP(Sheet1[[#This Row],[NPDES ID2]],Combined_Sheet__Major_Only___2[[NPDES ID2]:[ECHO BFR]],3,FALSE)</f>
        <v>TX</v>
      </c>
      <c r="AW2029" t="s">
        <v>54</v>
      </c>
      <c r="AX2029" t="str">
        <f>VLOOKUP(Sheet1[[#This Row],[NPDES ID2]],Combined_Sheet__Major_Only___2[[NPDES ID2]:[ECHO BFR]],27,FALSE)</f>
        <v>-</v>
      </c>
      <c r="AY2029" t="str">
        <f>VLOOKUP(Sheet1[[#This Row],[NPDES ID2]],Combined_Sheet__Major_Only___2[[NPDES ID2]:[ECHO BFR]],28,FALSE)</f>
        <v>-</v>
      </c>
      <c r="AZ2029" t="str">
        <f>VLOOKUP(Sheet1[[#This Row],[NPDES ID2]],Combined_Sheet__Major_Only___2[[NPDES ID2]:[ECHO BFR]],29,FALSE)</f>
        <v>thickening</v>
      </c>
      <c r="BA2029">
        <f>VLOOKUP(Sheet1[[#This Row],[NPDES ID2]],Combined_Sheet__Major_Only___2[[NPDES ID2]:[ECHO BFR]],17,FALSE)</f>
        <v>32.888187000000002</v>
      </c>
      <c r="BB2029">
        <f>VLOOKUP(Sheet1[[#This Row],[NPDES ID2]],Combined_Sheet__Major_Only___2[[NPDES ID2]:[ECHO BFR]],18,FALSE)</f>
        <v>-97.531728999999999</v>
      </c>
      <c r="BC2029" s="2" t="str">
        <f>IF(ISNUMBER(SEARCH("aerobic",$AW2029)),"aerobic","")</f>
        <v/>
      </c>
      <c r="BD2029" s="2" t="str">
        <f>IF(ISNUMBER(SEARCH("anaer",$AW2029)),"anaer","")</f>
        <v/>
      </c>
      <c r="BE2029" s="2" t="str">
        <f>IF(ISNUMBER(SEARCH("thickening",$AZ2029)),"thickening","")</f>
        <v>thickening</v>
      </c>
      <c r="BF2029" s="3" t="str">
        <f>IF(ISNUMBER(SEARCH("airDry",$AW2029)),"airDry","")</f>
        <v/>
      </c>
      <c r="BG2029" s="3" t="str">
        <f>IF(ISNUMBER(SEARCH("heatDry",$AY2029)),"heatDry","")</f>
        <v/>
      </c>
      <c r="BH2029" s="3" t="str">
        <f>IF(AND(ISNUMBER(SEARCH("aerobic",$AW2029)),ISNUMBER(SEARCH("anaer",$AW2029))),"Combined Aer and Anaer.","")</f>
        <v/>
      </c>
    </row>
    <row r="2030" spans="1:60" x14ac:dyDescent="0.25">
      <c r="A2030" s="5">
        <v>1177</v>
      </c>
      <c r="B2030" t="s">
        <v>5646</v>
      </c>
      <c r="C2030">
        <v>269.52</v>
      </c>
      <c r="D2030">
        <v>470.51144340303489</v>
      </c>
      <c r="E2030">
        <v>468.05983036322311</v>
      </c>
      <c r="F2030">
        <v>354.12152447707092</v>
      </c>
      <c r="G2030">
        <v>584.5838977565528</v>
      </c>
      <c r="H2030">
        <v>-109.51000063799439</v>
      </c>
      <c r="I2030">
        <v>-110.8915292700713</v>
      </c>
      <c r="J2030">
        <v>-130.3185035467009</v>
      </c>
      <c r="K2030">
        <v>-88.001259132935914</v>
      </c>
      <c r="L2030">
        <v>187.87466281367921</v>
      </c>
      <c r="M2030">
        <v>187.20915170435481</v>
      </c>
      <c r="N2030">
        <v>184.8815599298369</v>
      </c>
      <c r="O2030">
        <v>192.8066026095093</v>
      </c>
      <c r="P2030">
        <v>6.3122908598339178</v>
      </c>
      <c r="Q2030">
        <v>6.3749031055268777</v>
      </c>
      <c r="R2030">
        <v>5.1547747666311103</v>
      </c>
      <c r="S2030">
        <v>7.3902690166596621</v>
      </c>
      <c r="T2030">
        <v>48239.38629680976</v>
      </c>
      <c r="U2030">
        <v>48239.468393087358</v>
      </c>
      <c r="V2030">
        <v>48206.130913649053</v>
      </c>
      <c r="W2030">
        <v>48272.763225097828</v>
      </c>
      <c r="X2030">
        <v>3114.711636080945</v>
      </c>
      <c r="Y2030">
        <v>3125.5038649241069</v>
      </c>
      <c r="Z2030">
        <v>3032.9419068522461</v>
      </c>
      <c r="AA2030">
        <v>3165.4327701580969</v>
      </c>
      <c r="AB2030">
        <v>475.17406803260008</v>
      </c>
      <c r="AC2030">
        <v>469.5576298508945</v>
      </c>
      <c r="AD2030">
        <v>414.35147881554531</v>
      </c>
      <c r="AE2030">
        <v>548.40644168838685</v>
      </c>
      <c r="AF2030">
        <v>68.313699126189647</v>
      </c>
      <c r="AG2030">
        <v>68.071790310401383</v>
      </c>
      <c r="AH2030">
        <v>67.225322375379008</v>
      </c>
      <c r="AI2030">
        <v>70.106915304948842</v>
      </c>
      <c r="AJ2030">
        <v>0.61104349745743414</v>
      </c>
      <c r="AK2030">
        <v>0.61104348719033386</v>
      </c>
      <c r="AL2030">
        <v>0.61103778861000435</v>
      </c>
      <c r="AM2030">
        <v>0.61104911097250669</v>
      </c>
      <c r="AN2030">
        <v>0.95011454172019183</v>
      </c>
      <c r="AO2030">
        <v>0.95011454172019172</v>
      </c>
      <c r="AP2030">
        <v>0.95011454172019172</v>
      </c>
      <c r="AQ2030">
        <v>0.95011454172019172</v>
      </c>
      <c r="AR2030">
        <v>16.340307010934591</v>
      </c>
      <c r="AS2030">
        <v>16.340307010934591</v>
      </c>
      <c r="AT2030">
        <v>16.340307010934591</v>
      </c>
      <c r="AU2030">
        <v>16.340307010934591</v>
      </c>
      <c r="AV2030" t="str">
        <f>VLOOKUP(Sheet1[[#This Row],[NPDES ID2]],Combined_Sheet__Major_Only___2[[NPDES ID2]:[ECHO BFR]],3,FALSE)</f>
        <v>FL</v>
      </c>
      <c r="AW2030" t="s">
        <v>41</v>
      </c>
      <c r="AX2030" t="str">
        <f>VLOOKUP(Sheet1[[#This Row],[NPDES ID2]],Combined_Sheet__Major_Only___2[[NPDES ID2]:[ECHO BFR]],27,FALSE)</f>
        <v>-</v>
      </c>
      <c r="AY2030" t="str">
        <f>VLOOKUP(Sheet1[[#This Row],[NPDES ID2]],Combined_Sheet__Major_Only___2[[NPDES ID2]:[ECHO BFR]],28,FALSE)</f>
        <v>-</v>
      </c>
      <c r="AZ2030" t="str">
        <f>VLOOKUP(Sheet1[[#This Row],[NPDES ID2]],Combined_Sheet__Major_Only___2[[NPDES ID2]:[ECHO BFR]],29,FALSE)</f>
        <v>thickening, preliminaryOps</v>
      </c>
      <c r="BA2030">
        <f>VLOOKUP(Sheet1[[#This Row],[NPDES ID2]],Combined_Sheet__Major_Only___2[[NPDES ID2]:[ECHO BFR]],17,FALSE)</f>
        <v>30.186781</v>
      </c>
      <c r="BB2030">
        <f>VLOOKUP(Sheet1[[#This Row],[NPDES ID2]],Combined_Sheet__Major_Only___2[[NPDES ID2]:[ECHO BFR]],18,FALSE)</f>
        <v>-81.393682999999996</v>
      </c>
      <c r="BC2030" s="2" t="str">
        <f>IF(ISNUMBER(SEARCH("aerobic",$AW2030)),"aerobic","")</f>
        <v>aerobic</v>
      </c>
      <c r="BD2030" s="2" t="str">
        <f>IF(ISNUMBER(SEARCH("anaer",$AW2030)),"anaer","")</f>
        <v/>
      </c>
      <c r="BE2030" s="2" t="str">
        <f>IF(ISNUMBER(SEARCH("thickening",$AZ2030)),"thickening","")</f>
        <v>thickening</v>
      </c>
      <c r="BF2030" s="4" t="str">
        <f>IF(ISNUMBER(SEARCH("airDry",$AW2030)),"airDry","")</f>
        <v/>
      </c>
      <c r="BG2030" s="4" t="str">
        <f>IF(ISNUMBER(SEARCH("heatDry",$AY2030)),"heatDry","")</f>
        <v/>
      </c>
      <c r="BH2030" s="4" t="str">
        <f>IF(AND(ISNUMBER(SEARCH("aerobic",$AW2030)),ISNUMBER(SEARCH("anaer",$AW2030))),"Combined Aer and Anaer.","")</f>
        <v/>
      </c>
    </row>
    <row r="2031" spans="1:60" x14ac:dyDescent="0.25">
      <c r="A2031" s="5">
        <v>2614</v>
      </c>
      <c r="B2031" t="s">
        <v>12088</v>
      </c>
      <c r="C2031">
        <v>21.2</v>
      </c>
      <c r="D2031">
        <v>4458.2191864154493</v>
      </c>
      <c r="E2031">
        <v>4413.4681742306684</v>
      </c>
      <c r="F2031">
        <v>2979.366760988903</v>
      </c>
      <c r="G2031">
        <v>5866.9085950394729</v>
      </c>
      <c r="H2031">
        <v>-110.5822131904539</v>
      </c>
      <c r="I2031">
        <v>-112.009835449322</v>
      </c>
      <c r="J2031">
        <v>-131.35290438988361</v>
      </c>
      <c r="K2031">
        <v>-89.048219766239185</v>
      </c>
      <c r="L2031">
        <v>14.65144818977023</v>
      </c>
      <c r="M2031">
        <v>14.59814024879001</v>
      </c>
      <c r="N2031">
        <v>14.411677598074711</v>
      </c>
      <c r="O2031">
        <v>15.04652397857987</v>
      </c>
      <c r="P2031">
        <v>0.49677421250362669</v>
      </c>
      <c r="Q2031">
        <v>0.5014110902152874</v>
      </c>
      <c r="R2031">
        <v>0.40615175424700772</v>
      </c>
      <c r="S2031">
        <v>0.58029254151786691</v>
      </c>
      <c r="T2031">
        <v>48214.014279431183</v>
      </c>
      <c r="U2031">
        <v>48214.096334114758</v>
      </c>
      <c r="V2031">
        <v>48180.775745082647</v>
      </c>
      <c r="W2031">
        <v>48247.374297326322</v>
      </c>
      <c r="X2031">
        <v>3139.9759361568308</v>
      </c>
      <c r="Y2031">
        <v>3151.0963929777731</v>
      </c>
      <c r="Z2031">
        <v>3055.386740419719</v>
      </c>
      <c r="AA2031">
        <v>3192.4973003919199</v>
      </c>
      <c r="AB2031">
        <v>482.8985009366063</v>
      </c>
      <c r="AC2031">
        <v>477.11550469274681</v>
      </c>
      <c r="AD2031">
        <v>420.61736152240479</v>
      </c>
      <c r="AE2031">
        <v>558.19563272917901</v>
      </c>
      <c r="AF2031">
        <v>67.72844863478015</v>
      </c>
      <c r="AG2031">
        <v>67.482031232258876</v>
      </c>
      <c r="AH2031">
        <v>66.620070660348617</v>
      </c>
      <c r="AI2031">
        <v>69.554735821010738</v>
      </c>
      <c r="AJ2031">
        <v>0.60388412103045608</v>
      </c>
      <c r="AK2031">
        <v>0.60388412022344562</v>
      </c>
      <c r="AL2031">
        <v>0.60388367141699406</v>
      </c>
      <c r="AM2031">
        <v>0.60388456313142302</v>
      </c>
      <c r="AN2031">
        <v>0.95009016934084289</v>
      </c>
      <c r="AO2031">
        <v>0.950090169340843</v>
      </c>
      <c r="AP2031">
        <v>0.950090169340843</v>
      </c>
      <c r="AQ2031">
        <v>0.950090169340843</v>
      </c>
      <c r="AR2031">
        <v>16.120269481677521</v>
      </c>
      <c r="AS2031">
        <v>16.120269481677521</v>
      </c>
      <c r="AT2031">
        <v>16.120269481677521</v>
      </c>
      <c r="AU2031">
        <v>16.120269481677521</v>
      </c>
      <c r="AV2031" t="str">
        <f>VLOOKUP(Sheet1[[#This Row],[NPDES ID2]],Combined_Sheet__Major_Only___2[[NPDES ID2]:[ECHO BFR]],3,FALSE)</f>
        <v>MO</v>
      </c>
      <c r="AW2031" t="s">
        <v>41</v>
      </c>
      <c r="AX2031" t="str">
        <f>VLOOKUP(Sheet1[[#This Row],[NPDES ID2]],Combined_Sheet__Major_Only___2[[NPDES ID2]:[ECHO BFR]],27,FALSE)</f>
        <v>tempSludgeStore</v>
      </c>
      <c r="AY2031" t="str">
        <f>VLOOKUP(Sheet1[[#This Row],[NPDES ID2]],Combined_Sheet__Major_Only___2[[NPDES ID2]:[ECHO BFR]],28,FALSE)</f>
        <v>-</v>
      </c>
      <c r="AZ2031" t="str">
        <f>VLOOKUP(Sheet1[[#This Row],[NPDES ID2]],Combined_Sheet__Major_Only___2[[NPDES ID2]:[ECHO BFR]],29,FALSE)</f>
        <v>thickening</v>
      </c>
      <c r="BA2031">
        <f>VLOOKUP(Sheet1[[#This Row],[NPDES ID2]],Combined_Sheet__Major_Only___2[[NPDES ID2]:[ECHO BFR]],17,FALSE)</f>
        <v>39.304642999999999</v>
      </c>
      <c r="BB2031">
        <f>VLOOKUP(Sheet1[[#This Row],[NPDES ID2]],Combined_Sheet__Major_Only___2[[NPDES ID2]:[ECHO BFR]],18,FALSE)</f>
        <v>-94.260198000000003</v>
      </c>
      <c r="BC2031" s="2" t="str">
        <f>IF(ISNUMBER(SEARCH("aerobic",$AW2031)),"aerobic","")</f>
        <v>aerobic</v>
      </c>
      <c r="BD2031" s="2" t="str">
        <f>IF(ISNUMBER(SEARCH("anaer",$AW2031)),"anaer","")</f>
        <v/>
      </c>
      <c r="BE2031" s="2" t="str">
        <f>IF(ISNUMBER(SEARCH("thickening",$AZ2031)),"thickening","")</f>
        <v>thickening</v>
      </c>
      <c r="BF2031" s="3" t="str">
        <f>IF(ISNUMBER(SEARCH("airDry",$AW2031)),"airDry","")</f>
        <v/>
      </c>
      <c r="BG2031" s="3" t="str">
        <f>IF(ISNUMBER(SEARCH("heatDry",$AY2031)),"heatDry","")</f>
        <v/>
      </c>
      <c r="BH2031" s="3" t="str">
        <f>IF(AND(ISNUMBER(SEARCH("aerobic",$AW2031)),ISNUMBER(SEARCH("anaer",$AW2031))),"Combined Aer and Anaer.","")</f>
        <v/>
      </c>
    </row>
    <row r="2032" spans="1:60" x14ac:dyDescent="0.25">
      <c r="A2032" s="5">
        <v>2397</v>
      </c>
      <c r="B2032" t="s">
        <v>11176</v>
      </c>
      <c r="C2032">
        <v>288.56</v>
      </c>
      <c r="D2032">
        <v>478.2405766095078</v>
      </c>
      <c r="E2032">
        <v>475.02775947512828</v>
      </c>
      <c r="F2032">
        <v>362.76065356576629</v>
      </c>
      <c r="G2032">
        <v>591.42379511356773</v>
      </c>
      <c r="H2032">
        <v>-116.4892885440603</v>
      </c>
      <c r="I2032">
        <v>-117.801188885543</v>
      </c>
      <c r="J2032">
        <v>-137.03493749907361</v>
      </c>
      <c r="K2032">
        <v>-94.667418459213494</v>
      </c>
      <c r="L2032">
        <v>189.92266400371591</v>
      </c>
      <c r="M2032">
        <v>189.12475500787679</v>
      </c>
      <c r="N2032">
        <v>186.33412030825269</v>
      </c>
      <c r="O2032">
        <v>195.83575845606501</v>
      </c>
      <c r="P2032">
        <v>6.7805716393524458</v>
      </c>
      <c r="Q2032">
        <v>6.8130405866226411</v>
      </c>
      <c r="R2032">
        <v>5.5792081450798117</v>
      </c>
      <c r="S2032">
        <v>7.8220559873692599</v>
      </c>
      <c r="T2032">
        <v>48175.886364906357</v>
      </c>
      <c r="U2032">
        <v>48175.968357084363</v>
      </c>
      <c r="V2032">
        <v>48142.673150186973</v>
      </c>
      <c r="W2032">
        <v>48209.220970631613</v>
      </c>
      <c r="X2032">
        <v>3294.6931726732851</v>
      </c>
      <c r="Y2032">
        <v>3307.8309193110631</v>
      </c>
      <c r="Z2032">
        <v>3192.7657986635932</v>
      </c>
      <c r="AA2032">
        <v>3358.1713811426498</v>
      </c>
      <c r="AB2032">
        <v>531.82435661521845</v>
      </c>
      <c r="AC2032">
        <v>524.93865957439516</v>
      </c>
      <c r="AD2032">
        <v>459.94749852364862</v>
      </c>
      <c r="AE2032">
        <v>620.14237916185584</v>
      </c>
      <c r="AF2032">
        <v>64.501822840024232</v>
      </c>
      <c r="AG2032">
        <v>64.230923317876574</v>
      </c>
      <c r="AH2032">
        <v>63.283026684621973</v>
      </c>
      <c r="AI2032">
        <v>66.509924285265313</v>
      </c>
      <c r="AJ2032">
        <v>0.56443458216094156</v>
      </c>
      <c r="AK2032">
        <v>0.56443457112307205</v>
      </c>
      <c r="AL2032">
        <v>0.56442844689466654</v>
      </c>
      <c r="AM2032">
        <v>0.56444061498467024</v>
      </c>
      <c r="AN2032">
        <v>0.95005349881946088</v>
      </c>
      <c r="AO2032">
        <v>0.95005349881946111</v>
      </c>
      <c r="AP2032">
        <v>0.95005349881946111</v>
      </c>
      <c r="AQ2032">
        <v>0.95005349881946111</v>
      </c>
      <c r="AR2032">
        <v>14.90663544274852</v>
      </c>
      <c r="AS2032">
        <v>14.906635442748531</v>
      </c>
      <c r="AT2032">
        <v>14.906635442748531</v>
      </c>
      <c r="AU2032">
        <v>14.906635442748531</v>
      </c>
      <c r="AV2032" t="str">
        <f>VLOOKUP(Sheet1[[#This Row],[NPDES ID2]],Combined_Sheet__Major_Only___2[[NPDES ID2]:[ECHO BFR]],3,FALSE)</f>
        <v>TX</v>
      </c>
      <c r="AW2032" t="s">
        <v>12186</v>
      </c>
      <c r="AX2032" t="str">
        <f>VLOOKUP(Sheet1[[#This Row],[NPDES ID2]],Combined_Sheet__Major_Only___2[[NPDES ID2]:[ECHO BFR]],27,FALSE)</f>
        <v>-</v>
      </c>
      <c r="AY2032" t="str">
        <f>VLOOKUP(Sheet1[[#This Row],[NPDES ID2]],Combined_Sheet__Major_Only___2[[NPDES ID2]:[ECHO BFR]],28,FALSE)</f>
        <v>-</v>
      </c>
      <c r="AZ2032" t="str">
        <f>VLOOKUP(Sheet1[[#This Row],[NPDES ID2]],Combined_Sheet__Major_Only___2[[NPDES ID2]:[ECHO BFR]],29,FALSE)</f>
        <v>thickening</v>
      </c>
      <c r="BA2032">
        <f>VLOOKUP(Sheet1[[#This Row],[NPDES ID2]],Combined_Sheet__Major_Only___2[[NPDES ID2]:[ECHO BFR]],17,FALSE)</f>
        <v>26.175750000000001</v>
      </c>
      <c r="BB2032">
        <f>VLOOKUP(Sheet1[[#This Row],[NPDES ID2]],Combined_Sheet__Major_Only___2[[NPDES ID2]:[ECHO BFR]],18,FALSE)</f>
        <v>-97.979944000000003</v>
      </c>
      <c r="BC2032" s="2" t="str">
        <f>IF(ISNUMBER(SEARCH("aerobic",$AW2032)),"aerobic","")</f>
        <v>aerobic</v>
      </c>
      <c r="BD2032" s="2" t="str">
        <f>IF(ISNUMBER(SEARCH("anaer",$AW2032)),"anaer","")</f>
        <v>anaer</v>
      </c>
      <c r="BE2032" s="2" t="str">
        <f>IF(ISNUMBER(SEARCH("thickening",$AZ2032)),"thickening","")</f>
        <v>thickening</v>
      </c>
      <c r="BF2032" s="4" t="str">
        <f>IF(ISNUMBER(SEARCH("airDry",$AW2032)),"airDry","")</f>
        <v/>
      </c>
      <c r="BG2032" s="4" t="str">
        <f>IF(ISNUMBER(SEARCH("heatDry",$AY2032)),"heatDry","")</f>
        <v/>
      </c>
      <c r="BH2032" s="4" t="str">
        <f>IF(AND(ISNUMBER(SEARCH("aerobic",$AW2032)),ISNUMBER(SEARCH("anaer",$AW2032))),"Combined Aer and Anaer.","")</f>
        <v>Combined Aer and Anaer.</v>
      </c>
    </row>
    <row r="2033" spans="1:60" x14ac:dyDescent="0.25">
      <c r="A2033" s="5">
        <v>944</v>
      </c>
      <c r="B2033" t="s">
        <v>4584</v>
      </c>
      <c r="C2033">
        <v>634.4</v>
      </c>
      <c r="D2033">
        <v>343.87086207694409</v>
      </c>
      <c r="E2033">
        <v>336.84166774656671</v>
      </c>
      <c r="F2033">
        <v>288.88840132429851</v>
      </c>
      <c r="G2033">
        <v>411.57078954694771</v>
      </c>
      <c r="H2033">
        <v>-110.3597463073468</v>
      </c>
      <c r="I2033">
        <v>-111.7428698777489</v>
      </c>
      <c r="J2033">
        <v>-131.1294548104504</v>
      </c>
      <c r="K2033">
        <v>-88.776512920560137</v>
      </c>
      <c r="L2033">
        <v>438.79027596066658</v>
      </c>
      <c r="M2033">
        <v>437.19755936504362</v>
      </c>
      <c r="N2033">
        <v>431.62801608718632</v>
      </c>
      <c r="O2033">
        <v>450.59247930373908</v>
      </c>
      <c r="P2033">
        <v>14.864648221646441</v>
      </c>
      <c r="Q2033">
        <v>15.004161295274811</v>
      </c>
      <c r="R2033">
        <v>12.15172310795173</v>
      </c>
      <c r="S2033">
        <v>17.367792837196351</v>
      </c>
      <c r="T2033">
        <v>48150.350447266719</v>
      </c>
      <c r="U2033">
        <v>48150.432397582023</v>
      </c>
      <c r="V2033">
        <v>48117.154190200883</v>
      </c>
      <c r="W2033">
        <v>48183.668033359907</v>
      </c>
      <c r="X2033">
        <v>3133.30676816906</v>
      </c>
      <c r="Y2033">
        <v>3144.384509043537</v>
      </c>
      <c r="Z2033">
        <v>3049.101596170412</v>
      </c>
      <c r="AA2033">
        <v>3185.584364221821</v>
      </c>
      <c r="AB2033">
        <v>481.5179483542355</v>
      </c>
      <c r="AC2033">
        <v>475.7610756072138</v>
      </c>
      <c r="AD2033">
        <v>419.45269552068862</v>
      </c>
      <c r="AE2033">
        <v>556.52929486703204</v>
      </c>
      <c r="AF2033">
        <v>67.784536762551909</v>
      </c>
      <c r="AG2033">
        <v>67.538681509474941</v>
      </c>
      <c r="AH2033">
        <v>66.678000706880027</v>
      </c>
      <c r="AI2033">
        <v>69.607505808003594</v>
      </c>
      <c r="AJ2033">
        <v>0.6045702064159989</v>
      </c>
      <c r="AK2033">
        <v>0.60457018216585867</v>
      </c>
      <c r="AL2033">
        <v>0.60455676240133716</v>
      </c>
      <c r="AM2033">
        <v>0.6045834261245171</v>
      </c>
      <c r="AN2033">
        <v>0.95002890883587843</v>
      </c>
      <c r="AO2033">
        <v>0.95002890883587832</v>
      </c>
      <c r="AP2033">
        <v>0.95002890883587832</v>
      </c>
      <c r="AQ2033">
        <v>0.95002890883587832</v>
      </c>
      <c r="AR2033">
        <v>16.140928774952421</v>
      </c>
      <c r="AS2033">
        <v>16.140928774952421</v>
      </c>
      <c r="AT2033">
        <v>16.140928774952421</v>
      </c>
      <c r="AU2033">
        <v>16.140928774952421</v>
      </c>
      <c r="AV2033" t="str">
        <f>VLOOKUP(Sheet1[[#This Row],[NPDES ID2]],Combined_Sheet__Major_Only___2[[NPDES ID2]:[ECHO BFR]],3,FALSE)</f>
        <v>AL</v>
      </c>
      <c r="AW2033" t="s">
        <v>41</v>
      </c>
      <c r="AX2033" t="str">
        <f>VLOOKUP(Sheet1[[#This Row],[NPDES ID2]],Combined_Sheet__Major_Only___2[[NPDES ID2]:[ECHO BFR]],27,FALSE)</f>
        <v>-</v>
      </c>
      <c r="AY2033" t="str">
        <f>VLOOKUP(Sheet1[[#This Row],[NPDES ID2]],Combined_Sheet__Major_Only___2[[NPDES ID2]:[ECHO BFR]],28,FALSE)</f>
        <v>-</v>
      </c>
      <c r="AZ2033" t="str">
        <f>VLOOKUP(Sheet1[[#This Row],[NPDES ID2]],Combined_Sheet__Major_Only___2[[NPDES ID2]:[ECHO BFR]],29,FALSE)</f>
        <v>thickening, preliminaryOps</v>
      </c>
      <c r="BA2033">
        <f>VLOOKUP(Sheet1[[#This Row],[NPDES ID2]],Combined_Sheet__Major_Only___2[[NPDES ID2]:[ECHO BFR]],17,FALSE)</f>
        <v>33.813899999999997</v>
      </c>
      <c r="BB2033">
        <f>VLOOKUP(Sheet1[[#This Row],[NPDES ID2]],Combined_Sheet__Major_Only___2[[NPDES ID2]:[ECHO BFR]],18,FALSE)</f>
        <v>-85.764099999999999</v>
      </c>
      <c r="BC2033" s="2" t="str">
        <f>IF(ISNUMBER(SEARCH("aerobic",$AW2033)),"aerobic","")</f>
        <v>aerobic</v>
      </c>
      <c r="BD2033" s="2" t="str">
        <f>IF(ISNUMBER(SEARCH("anaer",$AW2033)),"anaer","")</f>
        <v/>
      </c>
      <c r="BE2033" s="2" t="str">
        <f>IF(ISNUMBER(SEARCH("thickening",$AZ2033)),"thickening","")</f>
        <v>thickening</v>
      </c>
      <c r="BF2033" s="3" t="str">
        <f>IF(ISNUMBER(SEARCH("airDry",$AW2033)),"airDry","")</f>
        <v/>
      </c>
      <c r="BG2033" s="3" t="str">
        <f>IF(ISNUMBER(SEARCH("heatDry",$AY2033)),"heatDry","")</f>
        <v/>
      </c>
      <c r="BH2033" s="3" t="str">
        <f>IF(AND(ISNUMBER(SEARCH("aerobic",$AW2033)),ISNUMBER(SEARCH("anaer",$AW2033))),"Combined Aer and Anaer.","")</f>
        <v/>
      </c>
    </row>
    <row r="2034" spans="1:60" x14ac:dyDescent="0.25">
      <c r="A2034" s="5">
        <v>374</v>
      </c>
      <c r="B2034" t="s">
        <v>1886</v>
      </c>
      <c r="C2034">
        <v>761.71</v>
      </c>
      <c r="D2034">
        <v>347.50148968589002</v>
      </c>
      <c r="E2034">
        <v>339.19661100916107</v>
      </c>
      <c r="F2034">
        <v>292.53467902035732</v>
      </c>
      <c r="G2034">
        <v>412.77867166780078</v>
      </c>
      <c r="H2034">
        <v>-111.9015610652996</v>
      </c>
      <c r="I2034">
        <v>-113.22006465584759</v>
      </c>
      <c r="J2034">
        <v>-132.60970275621281</v>
      </c>
      <c r="K2034">
        <v>-90.234158242410004</v>
      </c>
      <c r="L2034">
        <v>519.98676593598111</v>
      </c>
      <c r="M2034">
        <v>518.02218766851388</v>
      </c>
      <c r="N2034">
        <v>511.15265983600273</v>
      </c>
      <c r="O2034">
        <v>534.54408085856471</v>
      </c>
      <c r="P2034">
        <v>17.861306263849091</v>
      </c>
      <c r="Q2034">
        <v>18.01309525331634</v>
      </c>
      <c r="R2034">
        <v>14.62715636621156</v>
      </c>
      <c r="S2034">
        <v>20.798047940569361</v>
      </c>
      <c r="T2034">
        <v>48149.670512406708</v>
      </c>
      <c r="U2034">
        <v>48149.752461607342</v>
      </c>
      <c r="V2034">
        <v>48116.474706865651</v>
      </c>
      <c r="W2034">
        <v>48182.987645324822</v>
      </c>
      <c r="X2034">
        <v>3174.6437428724762</v>
      </c>
      <c r="Y2034">
        <v>3186.2438891622642</v>
      </c>
      <c r="Z2034">
        <v>3085.9768216668158</v>
      </c>
      <c r="AA2034">
        <v>3229.772146166214</v>
      </c>
      <c r="AB2034">
        <v>494.02022960938012</v>
      </c>
      <c r="AC2034">
        <v>487.99431767485243</v>
      </c>
      <c r="AD2034">
        <v>429.5843948090901</v>
      </c>
      <c r="AE2034">
        <v>572.1915046200578</v>
      </c>
      <c r="AF2034">
        <v>66.902424739189215</v>
      </c>
      <c r="AG2034">
        <v>66.649886249600954</v>
      </c>
      <c r="AH2034">
        <v>65.765684046238491</v>
      </c>
      <c r="AI2034">
        <v>68.775103057971961</v>
      </c>
      <c r="AJ2034">
        <v>0.59378139060500745</v>
      </c>
      <c r="AK2034">
        <v>0.59378136140269133</v>
      </c>
      <c r="AL2034">
        <v>0.59376521968403206</v>
      </c>
      <c r="AM2034">
        <v>0.59379729181432228</v>
      </c>
      <c r="AN2034">
        <v>0.95002825375709632</v>
      </c>
      <c r="AO2034">
        <v>0.95002825375709621</v>
      </c>
      <c r="AP2034">
        <v>0.95002825375709621</v>
      </c>
      <c r="AQ2034">
        <v>0.95002825375709621</v>
      </c>
      <c r="AR2034">
        <v>15.80897927873767</v>
      </c>
      <c r="AS2034">
        <v>15.80897927873767</v>
      </c>
      <c r="AT2034">
        <v>15.80897927873767</v>
      </c>
      <c r="AU2034">
        <v>15.80897927873767</v>
      </c>
      <c r="AV2034" t="str">
        <f>VLOOKUP(Sheet1[[#This Row],[NPDES ID2]],Combined_Sheet__Major_Only___2[[NPDES ID2]:[ECHO BFR]],3,FALSE)</f>
        <v>TX</v>
      </c>
      <c r="AW2034" t="s">
        <v>41</v>
      </c>
      <c r="AX2034" t="str">
        <f>VLOOKUP(Sheet1[[#This Row],[NPDES ID2]],Combined_Sheet__Major_Only___2[[NPDES ID2]:[ECHO BFR]],27,FALSE)</f>
        <v>-</v>
      </c>
      <c r="AY2034" t="str">
        <f>VLOOKUP(Sheet1[[#This Row],[NPDES ID2]],Combined_Sheet__Major_Only___2[[NPDES ID2]:[ECHO BFR]],28,FALSE)</f>
        <v>-</v>
      </c>
      <c r="AZ2034" t="str">
        <f>VLOOKUP(Sheet1[[#This Row],[NPDES ID2]],Combined_Sheet__Major_Only___2[[NPDES ID2]:[ECHO BFR]],29,FALSE)</f>
        <v>thickening</v>
      </c>
      <c r="BA2034">
        <f>VLOOKUP(Sheet1[[#This Row],[NPDES ID2]],Combined_Sheet__Major_Only___2[[NPDES ID2]:[ECHO BFR]],17,FALSE)</f>
        <v>29.773302000000001</v>
      </c>
      <c r="BB2034">
        <f>VLOOKUP(Sheet1[[#This Row],[NPDES ID2]],Combined_Sheet__Major_Only___2[[NPDES ID2]:[ECHO BFR]],18,FALSE)</f>
        <v>-95.826989999999995</v>
      </c>
      <c r="BC2034" s="2" t="str">
        <f>IF(ISNUMBER(SEARCH("aerobic",$AW2034)),"aerobic","")</f>
        <v>aerobic</v>
      </c>
      <c r="BD2034" s="2" t="str">
        <f>IF(ISNUMBER(SEARCH("anaer",$AW2034)),"anaer","")</f>
        <v/>
      </c>
      <c r="BE2034" s="2" t="str">
        <f>IF(ISNUMBER(SEARCH("thickening",$AZ2034)),"thickening","")</f>
        <v>thickening</v>
      </c>
      <c r="BF2034" s="3" t="str">
        <f>IF(ISNUMBER(SEARCH("airDry",$AW2034)),"airDry","")</f>
        <v/>
      </c>
      <c r="BG2034" s="3" t="str">
        <f>IF(ISNUMBER(SEARCH("heatDry",$AY2034)),"heatDry","")</f>
        <v/>
      </c>
      <c r="BH2034" s="3" t="str">
        <f>IF(AND(ISNUMBER(SEARCH("aerobic",$AW2034)),ISNUMBER(SEARCH("anaer",$AW2034))),"Combined Aer and Anaer.","")</f>
        <v/>
      </c>
    </row>
    <row r="2035" spans="1:60" x14ac:dyDescent="0.25">
      <c r="A2035" s="5">
        <v>802</v>
      </c>
      <c r="B2035" t="s">
        <v>3926</v>
      </c>
      <c r="C2035">
        <v>1360.4770000000001</v>
      </c>
      <c r="D2035">
        <v>402.43713060273251</v>
      </c>
      <c r="E2035">
        <v>399.7778022899721</v>
      </c>
      <c r="F2035">
        <v>338.73520216219231</v>
      </c>
      <c r="G2035">
        <v>468.13175356351798</v>
      </c>
      <c r="H2035">
        <v>-110.9304575042874</v>
      </c>
      <c r="I2035">
        <v>-112.3018009152389</v>
      </c>
      <c r="J2035">
        <v>-131.66643156084359</v>
      </c>
      <c r="K2035">
        <v>-89.249116197142286</v>
      </c>
      <c r="L2035">
        <v>935.3065726592323</v>
      </c>
      <c r="M2035">
        <v>931.84725345079505</v>
      </c>
      <c r="N2035">
        <v>919.75431027361799</v>
      </c>
      <c r="O2035">
        <v>960.9360715760821</v>
      </c>
      <c r="P2035">
        <v>31.887828744269861</v>
      </c>
      <c r="Q2035">
        <v>32.173886514930793</v>
      </c>
      <c r="R2035">
        <v>26.08939284915326</v>
      </c>
      <c r="S2035">
        <v>37.199746775584153</v>
      </c>
      <c r="T2035">
        <v>48120.95820924193</v>
      </c>
      <c r="U2035">
        <v>48121.040111372597</v>
      </c>
      <c r="V2035">
        <v>48087.781470698807</v>
      </c>
      <c r="W2035">
        <v>48154.256205474107</v>
      </c>
      <c r="X2035">
        <v>3150.445379105347</v>
      </c>
      <c r="Y2035">
        <v>3161.7598611726112</v>
      </c>
      <c r="Z2035">
        <v>3064.2498770268912</v>
      </c>
      <c r="AA2035">
        <v>3203.9944407251342</v>
      </c>
      <c r="AB2035">
        <v>486.95642064893678</v>
      </c>
      <c r="AC2035">
        <v>481.08360245481589</v>
      </c>
      <c r="AD2035">
        <v>423.8401404362674</v>
      </c>
      <c r="AE2035">
        <v>563.46810562361884</v>
      </c>
      <c r="AF2035">
        <v>67.377065049174547</v>
      </c>
      <c r="AG2035">
        <v>67.128269763066584</v>
      </c>
      <c r="AH2035">
        <v>66.256490976930436</v>
      </c>
      <c r="AI2035">
        <v>69.222828956473592</v>
      </c>
      <c r="AJ2035">
        <v>0.59958623046919435</v>
      </c>
      <c r="AK2035">
        <v>0.59958617812188253</v>
      </c>
      <c r="AL2035">
        <v>0.59955738087703658</v>
      </c>
      <c r="AM2035">
        <v>0.59961459956644414</v>
      </c>
      <c r="AN2035">
        <v>0.9500005753922488</v>
      </c>
      <c r="AO2035">
        <v>0.95000057539224869</v>
      </c>
      <c r="AP2035">
        <v>0.95000057539224869</v>
      </c>
      <c r="AQ2035">
        <v>0.95000057539224869</v>
      </c>
      <c r="AR2035">
        <v>15.987098605318391</v>
      </c>
      <c r="AS2035">
        <v>15.987098605318391</v>
      </c>
      <c r="AT2035">
        <v>15.987098605318391</v>
      </c>
      <c r="AU2035">
        <v>15.987098605318391</v>
      </c>
      <c r="AV2035" t="str">
        <f>VLOOKUP(Sheet1[[#This Row],[NPDES ID2]],Combined_Sheet__Major_Only___2[[NPDES ID2]:[ECHO BFR]],3,FALSE)</f>
        <v>TX</v>
      </c>
      <c r="AW2035" t="s">
        <v>41</v>
      </c>
      <c r="AX2035" t="str">
        <f>VLOOKUP(Sheet1[[#This Row],[NPDES ID2]],Combined_Sheet__Major_Only___2[[NPDES ID2]:[ECHO BFR]],27,FALSE)</f>
        <v>other</v>
      </c>
      <c r="AY2035" t="str">
        <f>VLOOKUP(Sheet1[[#This Row],[NPDES ID2]],Combined_Sheet__Major_Only___2[[NPDES ID2]:[ECHO BFR]],28,FALSE)</f>
        <v>-</v>
      </c>
      <c r="AZ2035" t="str">
        <f>VLOOKUP(Sheet1[[#This Row],[NPDES ID2]],Combined_Sheet__Major_Only___2[[NPDES ID2]:[ECHO BFR]],29,FALSE)</f>
        <v>thickening</v>
      </c>
      <c r="BA2035">
        <f>VLOOKUP(Sheet1[[#This Row],[NPDES ID2]],Combined_Sheet__Major_Only___2[[NPDES ID2]:[ECHO BFR]],17,FALSE)</f>
        <v>26.182167</v>
      </c>
      <c r="BB2035">
        <f>VLOOKUP(Sheet1[[#This Row],[NPDES ID2]],Combined_Sheet__Major_Only___2[[NPDES ID2]:[ECHO BFR]],18,FALSE)</f>
        <v>-97.640360999999999</v>
      </c>
      <c r="BC2035" s="2" t="str">
        <f>IF(ISNUMBER(SEARCH("aerobic",$AW2035)),"aerobic","")</f>
        <v>aerobic</v>
      </c>
      <c r="BD2035" s="2" t="str">
        <f>IF(ISNUMBER(SEARCH("anaer",$AW2035)),"anaer","")</f>
        <v/>
      </c>
      <c r="BE2035" s="2" t="str">
        <f>IF(ISNUMBER(SEARCH("thickening",$AZ2035)),"thickening","")</f>
        <v>thickening</v>
      </c>
      <c r="BF2035" s="3" t="str">
        <f>IF(ISNUMBER(SEARCH("airDry",$AW2035)),"airDry","")</f>
        <v/>
      </c>
      <c r="BG2035" s="3" t="str">
        <f>IF(ISNUMBER(SEARCH("heatDry",$AY2035)),"heatDry","")</f>
        <v/>
      </c>
      <c r="BH2035" s="3" t="str">
        <f>IF(AND(ISNUMBER(SEARCH("aerobic",$AW2035)),ISNUMBER(SEARCH("anaer",$AW2035))),"Combined Aer and Anaer.","")</f>
        <v/>
      </c>
    </row>
    <row r="2036" spans="1:60" x14ac:dyDescent="0.25">
      <c r="A2036" s="5">
        <v>1964</v>
      </c>
      <c r="B2036" t="s">
        <v>9258</v>
      </c>
      <c r="C2036">
        <v>2159</v>
      </c>
      <c r="D2036">
        <v>522.14885372471952</v>
      </c>
      <c r="E2036">
        <v>518.27577761591101</v>
      </c>
      <c r="F2036">
        <v>429.63210454943919</v>
      </c>
      <c r="G2036">
        <v>607.45759394971594</v>
      </c>
      <c r="H2036">
        <v>-110.019051409805</v>
      </c>
      <c r="I2036">
        <v>-111.4545319514595</v>
      </c>
      <c r="J2036">
        <v>-130.77816804090881</v>
      </c>
      <c r="K2036">
        <v>-88.304004347365037</v>
      </c>
      <c r="L2036">
        <v>1493.631051543601</v>
      </c>
      <c r="M2036">
        <v>1488.2116670062519</v>
      </c>
      <c r="N2036">
        <v>1469.273601544224</v>
      </c>
      <c r="O2036">
        <v>1533.774596863389</v>
      </c>
      <c r="P2036">
        <v>50.583749765316171</v>
      </c>
      <c r="Q2036">
        <v>51.058887182052828</v>
      </c>
      <c r="R2036">
        <v>41.350803198634701</v>
      </c>
      <c r="S2036">
        <v>59.108876599216707</v>
      </c>
      <c r="T2036">
        <v>48109.980828957632</v>
      </c>
      <c r="U2036">
        <v>48110.062713092368</v>
      </c>
      <c r="V2036">
        <v>48076.811380170628</v>
      </c>
      <c r="W2036">
        <v>48143.271508790371</v>
      </c>
      <c r="X2036">
        <v>3129.980441356985</v>
      </c>
      <c r="Y2036">
        <v>3141.0488214296779</v>
      </c>
      <c r="Z2036">
        <v>3045.9269712040759</v>
      </c>
      <c r="AA2036">
        <v>3182.161141493104</v>
      </c>
      <c r="AB2036">
        <v>480.93225926064201</v>
      </c>
      <c r="AC2036">
        <v>475.19069325409322</v>
      </c>
      <c r="AD2036">
        <v>418.93816640913298</v>
      </c>
      <c r="AE2036">
        <v>555.86037187574209</v>
      </c>
      <c r="AF2036">
        <v>67.803681933320192</v>
      </c>
      <c r="AG2036">
        <v>67.558308674731066</v>
      </c>
      <c r="AH2036">
        <v>66.697607749650842</v>
      </c>
      <c r="AI2036">
        <v>69.625186021269812</v>
      </c>
      <c r="AJ2036">
        <v>0.60480441886381231</v>
      </c>
      <c r="AK2036">
        <v>0.60480433535725275</v>
      </c>
      <c r="AL2036">
        <v>0.60475868357286777</v>
      </c>
      <c r="AM2036">
        <v>0.60484939384945025</v>
      </c>
      <c r="AN2036">
        <v>0.94998998520679667</v>
      </c>
      <c r="AO2036">
        <v>0.94998998520679656</v>
      </c>
      <c r="AP2036">
        <v>0.94998998520679656</v>
      </c>
      <c r="AQ2036">
        <v>0.94998998520679656</v>
      </c>
      <c r="AR2036">
        <v>16.147029142391741</v>
      </c>
      <c r="AS2036">
        <v>16.14702914239173</v>
      </c>
      <c r="AT2036">
        <v>16.14702914239173</v>
      </c>
      <c r="AU2036">
        <v>16.14702914239173</v>
      </c>
      <c r="AV2036" t="str">
        <f>VLOOKUP(Sheet1[[#This Row],[NPDES ID2]],Combined_Sheet__Major_Only___2[[NPDES ID2]:[ECHO BFR]],3,FALSE)</f>
        <v>PA</v>
      </c>
      <c r="AW2036" t="s">
        <v>12185</v>
      </c>
      <c r="AX2036" t="str">
        <f>VLOOKUP(Sheet1[[#This Row],[NPDES ID2]],Combined_Sheet__Major_Only___2[[NPDES ID2]:[ECHO BFR]],27,FALSE)</f>
        <v>methaneBioCaptureRecover, tempSludgeStore</v>
      </c>
      <c r="AY2036" t="str">
        <f>VLOOKUP(Sheet1[[#This Row],[NPDES ID2]],Combined_Sheet__Major_Only___2[[NPDES ID2]:[ECHO BFR]],28,FALSE)</f>
        <v>-</v>
      </c>
      <c r="AZ2036" t="str">
        <f>VLOOKUP(Sheet1[[#This Row],[NPDES ID2]],Combined_Sheet__Major_Only___2[[NPDES ID2]:[ECHO BFR]],29,FALSE)</f>
        <v>thickening</v>
      </c>
      <c r="BA2036">
        <f>VLOOKUP(Sheet1[[#This Row],[NPDES ID2]],Combined_Sheet__Major_Only___2[[NPDES ID2]:[ECHO BFR]],17,FALSE)</f>
        <v>40.618333</v>
      </c>
      <c r="BB2036">
        <f>VLOOKUP(Sheet1[[#This Row],[NPDES ID2]],Combined_Sheet__Major_Only___2[[NPDES ID2]:[ECHO BFR]],18,FALSE)</f>
        <v>-75.333639000000005</v>
      </c>
      <c r="BC2036" s="2" t="str">
        <f>IF(ISNUMBER(SEARCH("aerobic",$AW2036)),"aerobic","")</f>
        <v/>
      </c>
      <c r="BD2036" s="2" t="str">
        <f>IF(ISNUMBER(SEARCH("anaer",$AW2036)),"anaer","")</f>
        <v>anaer</v>
      </c>
      <c r="BE2036" s="2" t="str">
        <f>IF(ISNUMBER(SEARCH("thickening",$AZ2036)),"thickening","")</f>
        <v>thickening</v>
      </c>
      <c r="BF2036" s="3" t="str">
        <f>IF(ISNUMBER(SEARCH("airDry",$AW2036)),"airDry","")</f>
        <v/>
      </c>
      <c r="BG2036" s="3" t="str">
        <f>IF(ISNUMBER(SEARCH("heatDry",$AY2036)),"heatDry","")</f>
        <v/>
      </c>
      <c r="BH2036" s="3" t="str">
        <f>IF(AND(ISNUMBER(SEARCH("aerobic",$AW2036)),ISNUMBER(SEARCH("anaer",$AW2036))),"Combined Aer and Anaer.","")</f>
        <v/>
      </c>
    </row>
    <row r="2037" spans="1:60" x14ac:dyDescent="0.25">
      <c r="A2037" s="5">
        <v>2151</v>
      </c>
      <c r="B2037" t="s">
        <v>10101</v>
      </c>
      <c r="C2037">
        <v>794</v>
      </c>
      <c r="D2037">
        <v>339.7436779855837</v>
      </c>
      <c r="E2037">
        <v>330.78898628730587</v>
      </c>
      <c r="F2037">
        <v>286.6812466308478</v>
      </c>
      <c r="G2037">
        <v>402.55234363148543</v>
      </c>
      <c r="H2037">
        <v>-108.86202579126871</v>
      </c>
      <c r="I2037">
        <v>-110.1979759490743</v>
      </c>
      <c r="J2037">
        <v>-129.68810544729541</v>
      </c>
      <c r="K2037">
        <v>-87.334351223647204</v>
      </c>
      <c r="L2037">
        <v>556.02948603006632</v>
      </c>
      <c r="M2037">
        <v>554.08815687762467</v>
      </c>
      <c r="N2037">
        <v>547.30005722391752</v>
      </c>
      <c r="O2037">
        <v>570.41437551711863</v>
      </c>
      <c r="P2037">
        <v>18.590316003931498</v>
      </c>
      <c r="Q2037">
        <v>18.780540778365229</v>
      </c>
      <c r="R2037">
        <v>15.171773856462339</v>
      </c>
      <c r="S2037">
        <v>21.792023030779301</v>
      </c>
      <c r="T2037">
        <v>48089.110288295233</v>
      </c>
      <c r="U2037">
        <v>48089.192138215512</v>
      </c>
      <c r="V2037">
        <v>48055.954699021808</v>
      </c>
      <c r="W2037">
        <v>48122.387057959197</v>
      </c>
      <c r="X2037">
        <v>3090.7251667989549</v>
      </c>
      <c r="Y2037">
        <v>3101.3101027345679</v>
      </c>
      <c r="Z2037">
        <v>3010.7173078833498</v>
      </c>
      <c r="AA2037">
        <v>3140.326800627176</v>
      </c>
      <c r="AB2037">
        <v>469.51781280194439</v>
      </c>
      <c r="AC2037">
        <v>464.00808274793792</v>
      </c>
      <c r="AD2037">
        <v>409.6556356843119</v>
      </c>
      <c r="AE2037">
        <v>541.43972283294295</v>
      </c>
      <c r="AF2037">
        <v>68.630405809510194</v>
      </c>
      <c r="AG2037">
        <v>68.391022692126683</v>
      </c>
      <c r="AH2037">
        <v>67.552804817330042</v>
      </c>
      <c r="AI2037">
        <v>70.405625454163513</v>
      </c>
      <c r="AJ2037">
        <v>0.61491826480437728</v>
      </c>
      <c r="AK2037">
        <v>0.61491823451103278</v>
      </c>
      <c r="AL2037">
        <v>0.61490148989848559</v>
      </c>
      <c r="AM2037">
        <v>0.6149347599257361</v>
      </c>
      <c r="AN2037">
        <v>0.9499698384355848</v>
      </c>
      <c r="AO2037">
        <v>0.9499698384355848</v>
      </c>
      <c r="AP2037">
        <v>0.9499698384355848</v>
      </c>
      <c r="AQ2037">
        <v>0.9499698384355848</v>
      </c>
      <c r="AR2037">
        <v>16.45911380679237</v>
      </c>
      <c r="AS2037">
        <v>16.45911380679237</v>
      </c>
      <c r="AT2037">
        <v>16.45911380679237</v>
      </c>
      <c r="AU2037">
        <v>16.45911380679237</v>
      </c>
      <c r="AV2037" t="str">
        <f>VLOOKUP(Sheet1[[#This Row],[NPDES ID2]],Combined_Sheet__Major_Only___2[[NPDES ID2]:[ECHO BFR]],3,FALSE)</f>
        <v>TX</v>
      </c>
      <c r="AW2037" t="s">
        <v>41</v>
      </c>
      <c r="AX2037" t="str">
        <f>VLOOKUP(Sheet1[[#This Row],[NPDES ID2]],Combined_Sheet__Major_Only___2[[NPDES ID2]:[ECHO BFR]],27,FALSE)</f>
        <v>-</v>
      </c>
      <c r="AY2037" t="str">
        <f>VLOOKUP(Sheet1[[#This Row],[NPDES ID2]],Combined_Sheet__Major_Only___2[[NPDES ID2]:[ECHO BFR]],28,FALSE)</f>
        <v>-</v>
      </c>
      <c r="AZ2037" t="str">
        <f>VLOOKUP(Sheet1[[#This Row],[NPDES ID2]],Combined_Sheet__Major_Only___2[[NPDES ID2]:[ECHO BFR]],29,FALSE)</f>
        <v>thickening</v>
      </c>
      <c r="BA2037">
        <f>VLOOKUP(Sheet1[[#This Row],[NPDES ID2]],Combined_Sheet__Major_Only___2[[NPDES ID2]:[ECHO BFR]],17,FALSE)</f>
        <v>32.747650999999998</v>
      </c>
      <c r="BB2037">
        <f>VLOOKUP(Sheet1[[#This Row],[NPDES ID2]],Combined_Sheet__Major_Only___2[[NPDES ID2]:[ECHO BFR]],18,FALSE)</f>
        <v>-97.769408999999996</v>
      </c>
      <c r="BC2037" s="2" t="str">
        <f>IF(ISNUMBER(SEARCH("aerobic",$AW2037)),"aerobic","")</f>
        <v>aerobic</v>
      </c>
      <c r="BD2037" s="2" t="str">
        <f>IF(ISNUMBER(SEARCH("anaer",$AW2037)),"anaer","")</f>
        <v/>
      </c>
      <c r="BE2037" s="2" t="str">
        <f>IF(ISNUMBER(SEARCH("thickening",$AZ2037)),"thickening","")</f>
        <v>thickening</v>
      </c>
      <c r="BF2037" s="4" t="str">
        <f>IF(ISNUMBER(SEARCH("airDry",$AW2037)),"airDry","")</f>
        <v/>
      </c>
      <c r="BG2037" s="4" t="str">
        <f>IF(ISNUMBER(SEARCH("heatDry",$AY2037)),"heatDry","")</f>
        <v/>
      </c>
      <c r="BH2037" s="4" t="str">
        <f>IF(AND(ISNUMBER(SEARCH("aerobic",$AW2037)),ISNUMBER(SEARCH("anaer",$AW2037))),"Combined Aer and Anaer.","")</f>
        <v/>
      </c>
    </row>
    <row r="2038" spans="1:60" x14ac:dyDescent="0.25">
      <c r="A2038" s="5">
        <v>2421</v>
      </c>
      <c r="B2038" t="s">
        <v>11289</v>
      </c>
      <c r="C2038">
        <v>259</v>
      </c>
      <c r="D2038">
        <v>489.73498159600712</v>
      </c>
      <c r="E2038">
        <v>486.37608413073508</v>
      </c>
      <c r="F2038">
        <v>366.7841237545162</v>
      </c>
      <c r="G2038">
        <v>609.99368131255289</v>
      </c>
      <c r="H2038">
        <v>-111.29715708584069</v>
      </c>
      <c r="I2038">
        <v>-112.68023309887511</v>
      </c>
      <c r="J2038">
        <v>-132.03659426453359</v>
      </c>
      <c r="K2038">
        <v>-89.707519179070601</v>
      </c>
      <c r="L2038">
        <v>177.85702046525481</v>
      </c>
      <c r="M2038">
        <v>177.19705874211769</v>
      </c>
      <c r="N2038">
        <v>174.8888618618868</v>
      </c>
      <c r="O2038">
        <v>182.7478508682683</v>
      </c>
      <c r="P2038">
        <v>6.0713089888070773</v>
      </c>
      <c r="Q2038">
        <v>6.1253422578988701</v>
      </c>
      <c r="R2038">
        <v>4.9680414146072192</v>
      </c>
      <c r="S2038">
        <v>7.0802747537998556</v>
      </c>
      <c r="T2038">
        <v>48084.847494718182</v>
      </c>
      <c r="U2038">
        <v>48084.929337650203</v>
      </c>
      <c r="V2038">
        <v>48051.694736240897</v>
      </c>
      <c r="W2038">
        <v>48118.121423239783</v>
      </c>
      <c r="X2038">
        <v>3151.6508535642961</v>
      </c>
      <c r="Y2038">
        <v>3162.9955107099622</v>
      </c>
      <c r="Z2038">
        <v>3065.130188044177</v>
      </c>
      <c r="AA2038">
        <v>3205.409744804123</v>
      </c>
      <c r="AB2038">
        <v>487.65025118823672</v>
      </c>
      <c r="AC2038">
        <v>481.75412045217649</v>
      </c>
      <c r="AD2038">
        <v>424.39178586815132</v>
      </c>
      <c r="AE2038">
        <v>564.36867510662887</v>
      </c>
      <c r="AF2038">
        <v>67.297937213995155</v>
      </c>
      <c r="AG2038">
        <v>67.04829655653478</v>
      </c>
      <c r="AH2038">
        <v>66.174795066112878</v>
      </c>
      <c r="AI2038">
        <v>69.148441765593375</v>
      </c>
      <c r="AJ2038">
        <v>0.59861842810004173</v>
      </c>
      <c r="AK2038">
        <v>0.59861841822577455</v>
      </c>
      <c r="AL2038">
        <v>0.59861293746542521</v>
      </c>
      <c r="AM2038">
        <v>0.59862382704518868</v>
      </c>
      <c r="AN2038">
        <v>0.94996572147493241</v>
      </c>
      <c r="AO2038">
        <v>0.94996572147493241</v>
      </c>
      <c r="AP2038">
        <v>0.94996572147493241</v>
      </c>
      <c r="AQ2038">
        <v>0.94996572147493241</v>
      </c>
      <c r="AR2038">
        <v>15.958128198950959</v>
      </c>
      <c r="AS2038">
        <v>15.95812819895095</v>
      </c>
      <c r="AT2038">
        <v>15.95812819895095</v>
      </c>
      <c r="AU2038">
        <v>15.95812819895095</v>
      </c>
      <c r="AV2038" t="str">
        <f>VLOOKUP(Sheet1[[#This Row],[NPDES ID2]],Combined_Sheet__Major_Only___2[[NPDES ID2]:[ECHO BFR]],3,FALSE)</f>
        <v>KS</v>
      </c>
      <c r="AW2038" t="s">
        <v>12185</v>
      </c>
      <c r="AX2038" t="str">
        <f>VLOOKUP(Sheet1[[#This Row],[NPDES ID2]],Combined_Sheet__Major_Only___2[[NPDES ID2]:[ECHO BFR]],27,FALSE)</f>
        <v>-</v>
      </c>
      <c r="AY2038" t="str">
        <f>VLOOKUP(Sheet1[[#This Row],[NPDES ID2]],Combined_Sheet__Major_Only___2[[NPDES ID2]:[ECHO BFR]],28,FALSE)</f>
        <v>-</v>
      </c>
      <c r="AZ2038" t="str">
        <f>VLOOKUP(Sheet1[[#This Row],[NPDES ID2]],Combined_Sheet__Major_Only___2[[NPDES ID2]:[ECHO BFR]],29,FALSE)</f>
        <v>thickening</v>
      </c>
      <c r="BA2038">
        <f>VLOOKUP(Sheet1[[#This Row],[NPDES ID2]],Combined_Sheet__Major_Only___2[[NPDES ID2]:[ECHO BFR]],17,FALSE)</f>
        <v>38.354770000000002</v>
      </c>
      <c r="BB2038">
        <f>VLOOKUP(Sheet1[[#This Row],[NPDES ID2]],Combined_Sheet__Major_Only___2[[NPDES ID2]:[ECHO BFR]],18,FALSE)</f>
        <v>-98.737390000000005</v>
      </c>
      <c r="BC2038" s="2" t="str">
        <f>IF(ISNUMBER(SEARCH("aerobic",$AW2038)),"aerobic","")</f>
        <v/>
      </c>
      <c r="BD2038" s="2" t="str">
        <f>IF(ISNUMBER(SEARCH("anaer",$AW2038)),"anaer","")</f>
        <v>anaer</v>
      </c>
      <c r="BE2038" s="2" t="str">
        <f>IF(ISNUMBER(SEARCH("thickening",$AZ2038)),"thickening","")</f>
        <v>thickening</v>
      </c>
      <c r="BF2038" s="4" t="str">
        <f>IF(ISNUMBER(SEARCH("airDry",$AW2038)),"airDry","")</f>
        <v/>
      </c>
      <c r="BG2038" s="4" t="str">
        <f>IF(ISNUMBER(SEARCH("heatDry",$AY2038)),"heatDry","")</f>
        <v/>
      </c>
      <c r="BH2038" s="4" t="str">
        <f>IF(AND(ISNUMBER(SEARCH("aerobic",$AW2038)),ISNUMBER(SEARCH("anaer",$AW2038))),"Combined Aer and Anaer.","")</f>
        <v/>
      </c>
    </row>
    <row r="2039" spans="1:60" x14ac:dyDescent="0.25">
      <c r="A2039" s="5">
        <v>972</v>
      </c>
      <c r="B2039" t="s">
        <v>4717</v>
      </c>
      <c r="C2039">
        <v>584.16</v>
      </c>
      <c r="D2039">
        <v>350.60290831646802</v>
      </c>
      <c r="E2039">
        <v>344.2711357703804</v>
      </c>
      <c r="F2039">
        <v>290.51189426922701</v>
      </c>
      <c r="G2039">
        <v>421.79823494330719</v>
      </c>
      <c r="H2039">
        <v>-111.55050974709999</v>
      </c>
      <c r="I2039">
        <v>-112.8967276268731</v>
      </c>
      <c r="J2039">
        <v>-132.27500405240019</v>
      </c>
      <c r="K2039">
        <v>-89.917089531217457</v>
      </c>
      <c r="L2039">
        <v>400.07251298595088</v>
      </c>
      <c r="M2039">
        <v>398.57574290217713</v>
      </c>
      <c r="N2039">
        <v>393.34158681596182</v>
      </c>
      <c r="O2039">
        <v>411.16388644669769</v>
      </c>
      <c r="P2039">
        <v>13.695462948642851</v>
      </c>
      <c r="Q2039">
        <v>13.814846421990721</v>
      </c>
      <c r="R2039">
        <v>11.210782914466719</v>
      </c>
      <c r="S2039">
        <v>15.960529434780691</v>
      </c>
      <c r="T2039">
        <v>48076.607147269657</v>
      </c>
      <c r="U2039">
        <v>48076.68897669272</v>
      </c>
      <c r="V2039">
        <v>48043.459860965282</v>
      </c>
      <c r="W2039">
        <v>48109.875583618057</v>
      </c>
      <c r="X2039">
        <v>3159.5807452423401</v>
      </c>
      <c r="Y2039">
        <v>3171.0323962876391</v>
      </c>
      <c r="Z2039">
        <v>3072.1602081266092</v>
      </c>
      <c r="AA2039">
        <v>3213.9147465926148</v>
      </c>
      <c r="AB2039">
        <v>490.14181848349222</v>
      </c>
      <c r="AC2039">
        <v>484.1923991308455</v>
      </c>
      <c r="AD2039">
        <v>426.40187501906178</v>
      </c>
      <c r="AE2039">
        <v>567.45673385036002</v>
      </c>
      <c r="AF2039">
        <v>67.118617438096621</v>
      </c>
      <c r="AG2039">
        <v>66.867684300342745</v>
      </c>
      <c r="AH2039">
        <v>65.989297412403431</v>
      </c>
      <c r="AI2039">
        <v>68.979151073439056</v>
      </c>
      <c r="AJ2039">
        <v>0.59642531701740265</v>
      </c>
      <c r="AK2039">
        <v>0.59642529468093552</v>
      </c>
      <c r="AL2039">
        <v>0.59641292975247495</v>
      </c>
      <c r="AM2039">
        <v>0.59643749758690445</v>
      </c>
      <c r="AN2039">
        <v>0.94995776111392483</v>
      </c>
      <c r="AO2039">
        <v>0.94995776111392483</v>
      </c>
      <c r="AP2039">
        <v>0.94995776111392483</v>
      </c>
      <c r="AQ2039">
        <v>0.94995776111392483</v>
      </c>
      <c r="AR2039">
        <v>15.890433910379221</v>
      </c>
      <c r="AS2039">
        <v>15.89043391037923</v>
      </c>
      <c r="AT2039">
        <v>15.89043391037923</v>
      </c>
      <c r="AU2039">
        <v>15.89043391037923</v>
      </c>
      <c r="AV2039" t="str">
        <f>VLOOKUP(Sheet1[[#This Row],[NPDES ID2]],Combined_Sheet__Major_Only___2[[NPDES ID2]:[ECHO BFR]],3,FALSE)</f>
        <v>PA</v>
      </c>
      <c r="AW2039" t="s">
        <v>12186</v>
      </c>
      <c r="AX2039" t="str">
        <f>VLOOKUP(Sheet1[[#This Row],[NPDES ID2]],Combined_Sheet__Major_Only___2[[NPDES ID2]:[ECHO BFR]],27,FALSE)</f>
        <v>methaneBioCaptureRecover</v>
      </c>
      <c r="AY2039" t="str">
        <f>VLOOKUP(Sheet1[[#This Row],[NPDES ID2]],Combined_Sheet__Major_Only___2[[NPDES ID2]:[ECHO BFR]],28,FALSE)</f>
        <v>-</v>
      </c>
      <c r="AZ2039" t="str">
        <f>VLOOKUP(Sheet1[[#This Row],[NPDES ID2]],Combined_Sheet__Major_Only___2[[NPDES ID2]:[ECHO BFR]],29,FALSE)</f>
        <v>preliminaryOps, thickening</v>
      </c>
      <c r="BA2039">
        <f>VLOOKUP(Sheet1[[#This Row],[NPDES ID2]],Combined_Sheet__Major_Only___2[[NPDES ID2]:[ECHO BFR]],17,FALSE)</f>
        <v>41.006340000000002</v>
      </c>
      <c r="BB2039">
        <f>VLOOKUP(Sheet1[[#This Row],[NPDES ID2]],Combined_Sheet__Major_Only___2[[NPDES ID2]:[ECHO BFR]],18,FALSE)</f>
        <v>-76.861779999999996</v>
      </c>
      <c r="BC2039" s="2" t="str">
        <f>IF(ISNUMBER(SEARCH("aerobic",$AW2039)),"aerobic","")</f>
        <v>aerobic</v>
      </c>
      <c r="BD2039" s="2" t="str">
        <f>IF(ISNUMBER(SEARCH("anaer",$AW2039)),"anaer","")</f>
        <v>anaer</v>
      </c>
      <c r="BE2039" s="2" t="str">
        <f>IF(ISNUMBER(SEARCH("thickening",$AZ2039)),"thickening","")</f>
        <v>thickening</v>
      </c>
      <c r="BF2039" s="3" t="str">
        <f>IF(ISNUMBER(SEARCH("airDry",$AW2039)),"airDry","")</f>
        <v/>
      </c>
      <c r="BG2039" s="3" t="str">
        <f>IF(ISNUMBER(SEARCH("heatDry",$AY2039)),"heatDry","")</f>
        <v/>
      </c>
      <c r="BH2039" s="3" t="str">
        <f>IF(AND(ISNUMBER(SEARCH("aerobic",$AW2039)),ISNUMBER(SEARCH("anaer",$AW2039))),"Combined Aer and Anaer.","")</f>
        <v>Combined Aer and Anaer.</v>
      </c>
    </row>
    <row r="2040" spans="1:60" x14ac:dyDescent="0.25">
      <c r="A2040" s="5">
        <v>2346</v>
      </c>
      <c r="B2040" t="s">
        <v>10945</v>
      </c>
      <c r="C2040">
        <v>356.31</v>
      </c>
      <c r="D2040">
        <v>406.68175604347351</v>
      </c>
      <c r="E2040">
        <v>402.9889736419243</v>
      </c>
      <c r="F2040">
        <v>314.84699815568388</v>
      </c>
      <c r="G2040">
        <v>501.34605080900809</v>
      </c>
      <c r="H2040">
        <v>-110.4711353474158</v>
      </c>
      <c r="I2040">
        <v>-111.8740787959235</v>
      </c>
      <c r="J2040">
        <v>-131.24087963317589</v>
      </c>
      <c r="K2040">
        <v>-88.90974627496152</v>
      </c>
      <c r="L2040">
        <v>246.33447548010949</v>
      </c>
      <c r="M2040">
        <v>245.43912627813521</v>
      </c>
      <c r="N2040">
        <v>242.3078058139391</v>
      </c>
      <c r="O2040">
        <v>252.96955403396291</v>
      </c>
      <c r="P2040">
        <v>8.3490322027414496</v>
      </c>
      <c r="Q2040">
        <v>8.4271471217187379</v>
      </c>
      <c r="R2040">
        <v>6.8256723532930064</v>
      </c>
      <c r="S2040">
        <v>9.7537092856267353</v>
      </c>
      <c r="T2040">
        <v>48068.373375509676</v>
      </c>
      <c r="U2040">
        <v>48068.455191434587</v>
      </c>
      <c r="V2040">
        <v>48035.23155701151</v>
      </c>
      <c r="W2040">
        <v>48101.636324067607</v>
      </c>
      <c r="X2040">
        <v>3129.3905595862052</v>
      </c>
      <c r="Y2040">
        <v>3140.465703946089</v>
      </c>
      <c r="Z2040">
        <v>3045.1758410734169</v>
      </c>
      <c r="AA2040">
        <v>3181.6769659088332</v>
      </c>
      <c r="AB2040">
        <v>481.11682501664012</v>
      </c>
      <c r="AC2040">
        <v>475.35964301048068</v>
      </c>
      <c r="AD2040">
        <v>419.08128358068029</v>
      </c>
      <c r="AE2040">
        <v>556.10671840701173</v>
      </c>
      <c r="AF2040">
        <v>67.753118713764167</v>
      </c>
      <c r="AG2040">
        <v>67.506962938734787</v>
      </c>
      <c r="AH2040">
        <v>66.645542637582736</v>
      </c>
      <c r="AI2040">
        <v>69.577929986547872</v>
      </c>
      <c r="AJ2040">
        <v>0.60418589191761396</v>
      </c>
      <c r="AK2040">
        <v>0.6041858783391103</v>
      </c>
      <c r="AL2040">
        <v>0.60417834727611419</v>
      </c>
      <c r="AM2040">
        <v>0.60419331059757997</v>
      </c>
      <c r="AN2040">
        <v>0.94994980457485168</v>
      </c>
      <c r="AO2040">
        <v>0.94994980457485168</v>
      </c>
      <c r="AP2040">
        <v>0.94994980457485168</v>
      </c>
      <c r="AQ2040">
        <v>0.94994980457485168</v>
      </c>
      <c r="AR2040">
        <v>16.129309200367889</v>
      </c>
      <c r="AS2040">
        <v>16.129309200367882</v>
      </c>
      <c r="AT2040">
        <v>16.129309200367882</v>
      </c>
      <c r="AU2040">
        <v>16.129309200367882</v>
      </c>
      <c r="AV2040" t="str">
        <f>VLOOKUP(Sheet1[[#This Row],[NPDES ID2]],Combined_Sheet__Major_Only___2[[NPDES ID2]:[ECHO BFR]],3,FALSE)</f>
        <v>IN</v>
      </c>
      <c r="AW2040" t="s">
        <v>41</v>
      </c>
      <c r="AX2040" t="str">
        <f>VLOOKUP(Sheet1[[#This Row],[NPDES ID2]],Combined_Sheet__Major_Only___2[[NPDES ID2]:[ECHO BFR]],27,FALSE)</f>
        <v>tempSludgeStore</v>
      </c>
      <c r="AY2040" t="str">
        <f>VLOOKUP(Sheet1[[#This Row],[NPDES ID2]],Combined_Sheet__Major_Only___2[[NPDES ID2]:[ECHO BFR]],28,FALSE)</f>
        <v>-</v>
      </c>
      <c r="AZ2040" t="str">
        <f>VLOOKUP(Sheet1[[#This Row],[NPDES ID2]],Combined_Sheet__Major_Only___2[[NPDES ID2]:[ECHO BFR]],29,FALSE)</f>
        <v>thickening</v>
      </c>
      <c r="BA2040">
        <f>VLOOKUP(Sheet1[[#This Row],[NPDES ID2]],Combined_Sheet__Major_Only___2[[NPDES ID2]:[ECHO BFR]],17,FALSE)</f>
        <v>41.600028000000002</v>
      </c>
      <c r="BB2040">
        <f>VLOOKUP(Sheet1[[#This Row],[NPDES ID2]],Combined_Sheet__Major_Only___2[[NPDES ID2]:[ECHO BFR]],18,FALSE)</f>
        <v>-87.202556000000001</v>
      </c>
      <c r="BC2040" s="2" t="str">
        <f>IF(ISNUMBER(SEARCH("aerobic",$AW2040)),"aerobic","")</f>
        <v>aerobic</v>
      </c>
      <c r="BD2040" s="2" t="str">
        <f>IF(ISNUMBER(SEARCH("anaer",$AW2040)),"anaer","")</f>
        <v/>
      </c>
      <c r="BE2040" s="2" t="str">
        <f>IF(ISNUMBER(SEARCH("thickening",$AZ2040)),"thickening","")</f>
        <v>thickening</v>
      </c>
      <c r="BF2040" s="3" t="str">
        <f>IF(ISNUMBER(SEARCH("airDry",$AW2040)),"airDry","")</f>
        <v/>
      </c>
      <c r="BG2040" s="3" t="str">
        <f>IF(ISNUMBER(SEARCH("heatDry",$AY2040)),"heatDry","")</f>
        <v/>
      </c>
      <c r="BH2040" s="3" t="str">
        <f>IF(AND(ISNUMBER(SEARCH("aerobic",$AW2040)),ISNUMBER(SEARCH("anaer",$AW2040))),"Combined Aer and Anaer.","")</f>
        <v/>
      </c>
    </row>
    <row r="2041" spans="1:60" x14ac:dyDescent="0.25">
      <c r="A2041" s="5">
        <v>234</v>
      </c>
      <c r="B2041" t="s">
        <v>1222</v>
      </c>
      <c r="C2041">
        <v>2326</v>
      </c>
      <c r="D2041">
        <v>506.7172150500511</v>
      </c>
      <c r="E2041">
        <v>503.48886474145269</v>
      </c>
      <c r="F2041">
        <v>414.59578779487163</v>
      </c>
      <c r="G2041">
        <v>593.37856812740552</v>
      </c>
      <c r="H2041">
        <v>-138.3111595775122</v>
      </c>
      <c r="I2041">
        <v>-139.51571473658109</v>
      </c>
      <c r="J2041">
        <v>-158.6866766458424</v>
      </c>
      <c r="K2041">
        <v>-115.1587267600767</v>
      </c>
      <c r="L2041">
        <v>1746.7737579427089</v>
      </c>
      <c r="M2041">
        <v>1736.3034496582429</v>
      </c>
      <c r="N2041">
        <v>1699.714549316282</v>
      </c>
      <c r="O2041">
        <v>1824.33194850002</v>
      </c>
      <c r="P2041">
        <v>72.324436737628929</v>
      </c>
      <c r="Q2041">
        <v>71.986007745320478</v>
      </c>
      <c r="R2041">
        <v>60.69262648637131</v>
      </c>
      <c r="S2041">
        <v>81.324162520741879</v>
      </c>
      <c r="T2041">
        <v>48061.462198155343</v>
      </c>
      <c r="U2041">
        <v>48061.544002750321</v>
      </c>
      <c r="V2041">
        <v>48028.324969167254</v>
      </c>
      <c r="W2041">
        <v>48094.720540429007</v>
      </c>
      <c r="X2041">
        <v>3787.0054886341782</v>
      </c>
      <c r="Y2041">
        <v>3807.6322376699559</v>
      </c>
      <c r="Z2041">
        <v>3622.2622608289198</v>
      </c>
      <c r="AA2041">
        <v>3890.3208873376338</v>
      </c>
      <c r="AB2041">
        <v>725.7426474270095</v>
      </c>
      <c r="AC2041">
        <v>715.67057943978148</v>
      </c>
      <c r="AD2041">
        <v>608.7491477202301</v>
      </c>
      <c r="AE2041">
        <v>878.35781456014013</v>
      </c>
      <c r="AF2041">
        <v>56.003994045062633</v>
      </c>
      <c r="AG2041">
        <v>55.669020789987208</v>
      </c>
      <c r="AH2041">
        <v>54.494804477122777</v>
      </c>
      <c r="AI2041">
        <v>58.489675553587787</v>
      </c>
      <c r="AJ2041">
        <v>0.46074163421414638</v>
      </c>
      <c r="AK2041">
        <v>0.46074154685412783</v>
      </c>
      <c r="AL2041">
        <v>0.46069408554444979</v>
      </c>
      <c r="AM2041">
        <v>0.46078839391731508</v>
      </c>
      <c r="AN2041">
        <v>0.94994312414477167</v>
      </c>
      <c r="AO2041">
        <v>0.94994312414477189</v>
      </c>
      <c r="AP2041">
        <v>0.94994312414477189</v>
      </c>
      <c r="AQ2041">
        <v>0.94994312414477189</v>
      </c>
      <c r="AR2041">
        <v>11.715698655582379</v>
      </c>
      <c r="AS2041">
        <v>11.715698655582379</v>
      </c>
      <c r="AT2041">
        <v>11.715698655582379</v>
      </c>
      <c r="AU2041">
        <v>11.715698655582379</v>
      </c>
      <c r="AV2041" t="str">
        <f>VLOOKUP(Sheet1[[#This Row],[NPDES ID2]],Combined_Sheet__Major_Only___2[[NPDES ID2]:[ECHO BFR]],3,FALSE)</f>
        <v>NJ</v>
      </c>
      <c r="AW2041" t="s">
        <v>54</v>
      </c>
      <c r="AX2041" t="str">
        <f>VLOOKUP(Sheet1[[#This Row],[NPDES ID2]],Combined_Sheet__Major_Only___2[[NPDES ID2]:[ECHO BFR]],27,FALSE)</f>
        <v>-</v>
      </c>
      <c r="AY2041" t="str">
        <f>VLOOKUP(Sheet1[[#This Row],[NPDES ID2]],Combined_Sheet__Major_Only___2[[NPDES ID2]:[ECHO BFR]],28,FALSE)</f>
        <v>-</v>
      </c>
      <c r="AZ2041" t="str">
        <f>VLOOKUP(Sheet1[[#This Row],[NPDES ID2]],Combined_Sheet__Major_Only___2[[NPDES ID2]:[ECHO BFR]],29,FALSE)</f>
        <v>thickening</v>
      </c>
      <c r="BA2041">
        <f>VLOOKUP(Sheet1[[#This Row],[NPDES ID2]],Combined_Sheet__Major_Only___2[[NPDES ID2]:[ECHO BFR]],17,FALSE)</f>
        <v>40.896287999999998</v>
      </c>
      <c r="BB2041">
        <f>VLOOKUP(Sheet1[[#This Row],[NPDES ID2]],Combined_Sheet__Major_Only___2[[NPDES ID2]:[ECHO BFR]],18,FALSE)</f>
        <v>-74.392279000000002</v>
      </c>
      <c r="BC2041" s="2" t="str">
        <f>IF(ISNUMBER(SEARCH("aerobic",$AW2041)),"aerobic","")</f>
        <v/>
      </c>
      <c r="BD2041" s="2" t="str">
        <f>IF(ISNUMBER(SEARCH("anaer",$AW2041)),"anaer","")</f>
        <v/>
      </c>
      <c r="BE2041" s="2" t="str">
        <f>IF(ISNUMBER(SEARCH("thickening",$AZ2041)),"thickening","")</f>
        <v>thickening</v>
      </c>
      <c r="BF2041" s="3" t="str">
        <f>IF(ISNUMBER(SEARCH("airDry",$AW2041)),"airDry","")</f>
        <v/>
      </c>
      <c r="BG2041" s="3" t="str">
        <f>IF(ISNUMBER(SEARCH("heatDry",$AY2041)),"heatDry","")</f>
        <v/>
      </c>
      <c r="BH2041" s="3" t="str">
        <f>IF(AND(ISNUMBER(SEARCH("aerobic",$AW2041)),ISNUMBER(SEARCH("anaer",$AW2041))),"Combined Aer and Anaer.","")</f>
        <v/>
      </c>
    </row>
    <row r="2042" spans="1:60" x14ac:dyDescent="0.25">
      <c r="A2042" s="5">
        <v>2125</v>
      </c>
      <c r="B2042" t="s">
        <v>9984</v>
      </c>
      <c r="C2042">
        <v>889</v>
      </c>
      <c r="D2042">
        <v>342.26048807110499</v>
      </c>
      <c r="E2042">
        <v>334.86129067115638</v>
      </c>
      <c r="F2042">
        <v>290.62225714294323</v>
      </c>
      <c r="G2042">
        <v>404.34570138263632</v>
      </c>
      <c r="H2042">
        <v>-107.9946715081639</v>
      </c>
      <c r="I2042">
        <v>-109.2913310754316</v>
      </c>
      <c r="J2042">
        <v>-128.85388797814909</v>
      </c>
      <c r="K2042">
        <v>-86.499928135924975</v>
      </c>
      <c r="L2042">
        <v>627.08803127640579</v>
      </c>
      <c r="M2042">
        <v>624.9488822614328</v>
      </c>
      <c r="N2042">
        <v>617.46941318593724</v>
      </c>
      <c r="O2042">
        <v>642.93835043212334</v>
      </c>
      <c r="P2042">
        <v>20.80535248114003</v>
      </c>
      <c r="Q2042">
        <v>21.034180406881632</v>
      </c>
      <c r="R2042">
        <v>16.96250494206971</v>
      </c>
      <c r="S2042">
        <v>24.43565594174688</v>
      </c>
      <c r="T2042">
        <v>48048.970090413597</v>
      </c>
      <c r="U2042">
        <v>48049.051874529439</v>
      </c>
      <c r="V2042">
        <v>48015.841157067669</v>
      </c>
      <c r="W2042">
        <v>48082.220106725348</v>
      </c>
      <c r="X2042">
        <v>3065.8065621827618</v>
      </c>
      <c r="Y2042">
        <v>3076.098776014534</v>
      </c>
      <c r="Z2042">
        <v>2988.2002806647329</v>
      </c>
      <c r="AA2042">
        <v>3113.8790720567172</v>
      </c>
      <c r="AB2042">
        <v>462.65254481340531</v>
      </c>
      <c r="AC2042">
        <v>457.28105269838068</v>
      </c>
      <c r="AD2042">
        <v>404.03416932231352</v>
      </c>
      <c r="AE2042">
        <v>532.84047704023976</v>
      </c>
      <c r="AF2042">
        <v>69.130133628262826</v>
      </c>
      <c r="AG2042">
        <v>68.894574839675172</v>
      </c>
      <c r="AH2042">
        <v>68.069630249506133</v>
      </c>
      <c r="AI2042">
        <v>70.877138398160085</v>
      </c>
      <c r="AJ2042">
        <v>0.62103288584771499</v>
      </c>
      <c r="AK2042">
        <v>0.62103285198102287</v>
      </c>
      <c r="AL2042">
        <v>0.62101414464161098</v>
      </c>
      <c r="AM2042">
        <v>0.62105131453530982</v>
      </c>
      <c r="AN2042">
        <v>0.94993104459189071</v>
      </c>
      <c r="AO2042">
        <v>0.94993104459189071</v>
      </c>
      <c r="AP2042">
        <v>0.94993104459189071</v>
      </c>
      <c r="AQ2042">
        <v>0.94993104459189071</v>
      </c>
      <c r="AR2042">
        <v>16.647127972753701</v>
      </c>
      <c r="AS2042">
        <v>16.647127972753701</v>
      </c>
      <c r="AT2042">
        <v>16.647127972753701</v>
      </c>
      <c r="AU2042">
        <v>16.647127972753701</v>
      </c>
      <c r="AV2042" t="str">
        <f>VLOOKUP(Sheet1[[#This Row],[NPDES ID2]],Combined_Sheet__Major_Only___2[[NPDES ID2]:[ECHO BFR]],3,FALSE)</f>
        <v>NY</v>
      </c>
      <c r="AW2042" t="s">
        <v>12185</v>
      </c>
      <c r="AX2042" t="str">
        <f>VLOOKUP(Sheet1[[#This Row],[NPDES ID2]],Combined_Sheet__Major_Only___2[[NPDES ID2]:[ECHO BFR]],27,FALSE)</f>
        <v>-</v>
      </c>
      <c r="AY2042" t="str">
        <f>VLOOKUP(Sheet1[[#This Row],[NPDES ID2]],Combined_Sheet__Major_Only___2[[NPDES ID2]:[ECHO BFR]],28,FALSE)</f>
        <v>-</v>
      </c>
      <c r="AZ2042" t="str">
        <f>VLOOKUP(Sheet1[[#This Row],[NPDES ID2]],Combined_Sheet__Major_Only___2[[NPDES ID2]:[ECHO BFR]],29,FALSE)</f>
        <v>preliminaryOps, thickening</v>
      </c>
      <c r="BA2042">
        <f>VLOOKUP(Sheet1[[#This Row],[NPDES ID2]],Combined_Sheet__Major_Only___2[[NPDES ID2]:[ECHO BFR]],17,FALSE)</f>
        <v>40.584074999999999</v>
      </c>
      <c r="BB2042">
        <f>VLOOKUP(Sheet1[[#This Row],[NPDES ID2]],Combined_Sheet__Major_Only___2[[NPDES ID2]:[ECHO BFR]],18,FALSE)</f>
        <v>-73.830016000000001</v>
      </c>
      <c r="BC2042" s="2" t="str">
        <f>IF(ISNUMBER(SEARCH("aerobic",$AW2042)),"aerobic","")</f>
        <v/>
      </c>
      <c r="BD2042" s="2" t="str">
        <f>IF(ISNUMBER(SEARCH("anaer",$AW2042)),"anaer","")</f>
        <v>anaer</v>
      </c>
      <c r="BE2042" s="2" t="str">
        <f>IF(ISNUMBER(SEARCH("thickening",$AZ2042)),"thickening","")</f>
        <v>thickening</v>
      </c>
      <c r="BF2042" s="4" t="str">
        <f>IF(ISNUMBER(SEARCH("airDry",$AW2042)),"airDry","")</f>
        <v/>
      </c>
      <c r="BG2042" s="4" t="str">
        <f>IF(ISNUMBER(SEARCH("heatDry",$AY2042)),"heatDry","")</f>
        <v/>
      </c>
      <c r="BH2042" s="4" t="str">
        <f>IF(AND(ISNUMBER(SEARCH("aerobic",$AW2042)),ISNUMBER(SEARCH("anaer",$AW2042))),"Combined Aer and Anaer.","")</f>
        <v/>
      </c>
    </row>
    <row r="2043" spans="1:60" x14ac:dyDescent="0.25">
      <c r="A2043" s="5">
        <v>1575</v>
      </c>
      <c r="B2043" t="s">
        <v>7408</v>
      </c>
      <c r="C2043">
        <v>85</v>
      </c>
      <c r="D2043">
        <v>1176.8680982699029</v>
      </c>
      <c r="E2043">
        <v>1164.530548867971</v>
      </c>
      <c r="F2043">
        <v>816.48504249709674</v>
      </c>
      <c r="G2043">
        <v>1531.144801573291</v>
      </c>
      <c r="H2043">
        <v>-109.52480487808739</v>
      </c>
      <c r="I2043">
        <v>-110.91358576399099</v>
      </c>
      <c r="J2043">
        <v>-130.33554500132229</v>
      </c>
      <c r="K2043">
        <v>-88.032902220405106</v>
      </c>
      <c r="L2043">
        <v>59.262344769954332</v>
      </c>
      <c r="M2043">
        <v>59.052552128581027</v>
      </c>
      <c r="N2043">
        <v>58.318752029937599</v>
      </c>
      <c r="O2043">
        <v>60.817135968436467</v>
      </c>
      <c r="P2043">
        <v>1.990734041841218</v>
      </c>
      <c r="Q2043">
        <v>2.0105081093448218</v>
      </c>
      <c r="R2043">
        <v>1.625639730018863</v>
      </c>
      <c r="S2043">
        <v>2.3308007391751979</v>
      </c>
      <c r="T2043">
        <v>48047.446370018522</v>
      </c>
      <c r="U2043">
        <v>48047.528151636419</v>
      </c>
      <c r="V2043">
        <v>48014.31844853059</v>
      </c>
      <c r="W2043">
        <v>48080.695370774018</v>
      </c>
      <c r="X2043">
        <v>3101.7272184551862</v>
      </c>
      <c r="Y2043">
        <v>3112.468360817476</v>
      </c>
      <c r="Z2043">
        <v>3020.3443648712769</v>
      </c>
      <c r="AA2043">
        <v>3152.2073518397792</v>
      </c>
      <c r="AB2043">
        <v>473.10628765107418</v>
      </c>
      <c r="AC2043">
        <v>467.51513929337978</v>
      </c>
      <c r="AD2043">
        <v>412.56051154803959</v>
      </c>
      <c r="AE2043">
        <v>545.99752488075421</v>
      </c>
      <c r="AF2043">
        <v>68.326220777867363</v>
      </c>
      <c r="AG2043">
        <v>68.084366518106322</v>
      </c>
      <c r="AH2043">
        <v>67.238296086851818</v>
      </c>
      <c r="AI2043">
        <v>70.118777327202608</v>
      </c>
      <c r="AJ2043">
        <v>0.61119668467860844</v>
      </c>
      <c r="AK2043">
        <v>0.61119668145225536</v>
      </c>
      <c r="AL2043">
        <v>0.61119488807405786</v>
      </c>
      <c r="AM2043">
        <v>0.61119845126854089</v>
      </c>
      <c r="AN2043">
        <v>0.94992957079379148</v>
      </c>
      <c r="AO2043">
        <v>0.94992957079379181</v>
      </c>
      <c r="AP2043">
        <v>0.94992957079379181</v>
      </c>
      <c r="AQ2043">
        <v>0.94992957079379181</v>
      </c>
      <c r="AR2043">
        <v>16.345152677901918</v>
      </c>
      <c r="AS2043">
        <v>16.345152677901911</v>
      </c>
      <c r="AT2043">
        <v>16.345152677901911</v>
      </c>
      <c r="AU2043">
        <v>16.345152677901911</v>
      </c>
      <c r="AV2043" t="str">
        <f>VLOOKUP(Sheet1[[#This Row],[NPDES ID2]],Combined_Sheet__Major_Only___2[[NPDES ID2]:[ECHO BFR]],3,FALSE)</f>
        <v>IA</v>
      </c>
      <c r="AW2043" t="s">
        <v>41</v>
      </c>
      <c r="AX2043" t="str">
        <f>VLOOKUP(Sheet1[[#This Row],[NPDES ID2]],Combined_Sheet__Major_Only___2[[NPDES ID2]:[ECHO BFR]],27,FALSE)</f>
        <v>tempSludgeStore</v>
      </c>
      <c r="AY2043" t="str">
        <f>VLOOKUP(Sheet1[[#This Row],[NPDES ID2]],Combined_Sheet__Major_Only___2[[NPDES ID2]:[ECHO BFR]],28,FALSE)</f>
        <v>thermoAerobicDigest</v>
      </c>
      <c r="AZ2043" t="str">
        <f>VLOOKUP(Sheet1[[#This Row],[NPDES ID2]],Combined_Sheet__Major_Only___2[[NPDES ID2]:[ECHO BFR]],29,FALSE)</f>
        <v>thickening</v>
      </c>
      <c r="BA2043">
        <f>VLOOKUP(Sheet1[[#This Row],[NPDES ID2]],Combined_Sheet__Major_Only___2[[NPDES ID2]:[ECHO BFR]],17,FALSE)</f>
        <v>42.079082999999997</v>
      </c>
      <c r="BB2043">
        <f>VLOOKUP(Sheet1[[#This Row],[NPDES ID2]],Combined_Sheet__Major_Only___2[[NPDES ID2]:[ECHO BFR]],18,FALSE)</f>
        <v>-90.665417000000005</v>
      </c>
      <c r="BC2043" s="2" t="str">
        <f>IF(ISNUMBER(SEARCH("aerobic",$AW2043)),"aerobic","")</f>
        <v>aerobic</v>
      </c>
      <c r="BD2043" s="2" t="str">
        <f>IF(ISNUMBER(SEARCH("anaer",$AW2043)),"anaer","")</f>
        <v/>
      </c>
      <c r="BE2043" s="2" t="str">
        <f>IF(ISNUMBER(SEARCH("thickening",$AZ2043)),"thickening","")</f>
        <v>thickening</v>
      </c>
      <c r="BF2043" s="4" t="str">
        <f>IF(ISNUMBER(SEARCH("airDry",$AW2043)),"airDry","")</f>
        <v/>
      </c>
      <c r="BG2043" s="4" t="str">
        <f>IF(ISNUMBER(SEARCH("heatDry",$AY2043)),"heatDry","")</f>
        <v/>
      </c>
      <c r="BH2043" s="4" t="str">
        <f>IF(AND(ISNUMBER(SEARCH("aerobic",$AW2043)),ISNUMBER(SEARCH("anaer",$AW2043))),"Combined Aer and Anaer.","")</f>
        <v/>
      </c>
    </row>
    <row r="2044" spans="1:60" x14ac:dyDescent="0.25">
      <c r="A2044" s="5">
        <v>1322</v>
      </c>
      <c r="B2044" t="s">
        <v>6286</v>
      </c>
      <c r="C2044">
        <v>171.31</v>
      </c>
      <c r="D2044">
        <v>646.69681462982987</v>
      </c>
      <c r="E2044">
        <v>643.23389224037851</v>
      </c>
      <c r="F2044">
        <v>467.07713553837237</v>
      </c>
      <c r="G2044">
        <v>824.76966783090347</v>
      </c>
      <c r="H2044">
        <v>-109.28426655339371</v>
      </c>
      <c r="I2044">
        <v>-110.65989856541739</v>
      </c>
      <c r="J2044">
        <v>-130.10310815279061</v>
      </c>
      <c r="K2044">
        <v>-87.795306895061259</v>
      </c>
      <c r="L2044">
        <v>119.66371401264929</v>
      </c>
      <c r="M2044">
        <v>119.24260624770071</v>
      </c>
      <c r="N2044">
        <v>117.7697378440743</v>
      </c>
      <c r="O2044">
        <v>122.78451465869711</v>
      </c>
      <c r="P2044">
        <v>4.0116791165736876</v>
      </c>
      <c r="Q2044">
        <v>4.0520446522968463</v>
      </c>
      <c r="R2044">
        <v>3.275105135239273</v>
      </c>
      <c r="S2044">
        <v>4.6993311360362906</v>
      </c>
      <c r="T2044">
        <v>47999.755271452392</v>
      </c>
      <c r="U2044">
        <v>47999.836974887141</v>
      </c>
      <c r="V2044">
        <v>47966.65902022348</v>
      </c>
      <c r="W2044">
        <v>48032.972486197199</v>
      </c>
      <c r="X2044">
        <v>3092.7976212838689</v>
      </c>
      <c r="Y2044">
        <v>3103.4561634320221</v>
      </c>
      <c r="Z2044">
        <v>3012.1134265895912</v>
      </c>
      <c r="AA2044">
        <v>3142.8335182849319</v>
      </c>
      <c r="AB2044">
        <v>470.92028444687361</v>
      </c>
      <c r="AC2044">
        <v>465.37090717023409</v>
      </c>
      <c r="AD2044">
        <v>410.75310732152042</v>
      </c>
      <c r="AE2044">
        <v>543.29120563739616</v>
      </c>
      <c r="AF2044">
        <v>68.455553902115341</v>
      </c>
      <c r="AG2044">
        <v>68.214702944982861</v>
      </c>
      <c r="AH2044">
        <v>67.372045746542312</v>
      </c>
      <c r="AI2044">
        <v>70.240793563910898</v>
      </c>
      <c r="AJ2044">
        <v>0.61277898135967268</v>
      </c>
      <c r="AK2044">
        <v>0.61277897485869048</v>
      </c>
      <c r="AL2044">
        <v>0.61277536373745634</v>
      </c>
      <c r="AM2044">
        <v>0.61278253855693565</v>
      </c>
      <c r="AN2044">
        <v>0.94988339832231861</v>
      </c>
      <c r="AO2044">
        <v>0.94988339832231883</v>
      </c>
      <c r="AP2044">
        <v>0.94988339832231883</v>
      </c>
      <c r="AQ2044">
        <v>0.94988339832231883</v>
      </c>
      <c r="AR2044">
        <v>16.39376074500608</v>
      </c>
      <c r="AS2044">
        <v>16.39376074500608</v>
      </c>
      <c r="AT2044">
        <v>16.39376074500608</v>
      </c>
      <c r="AU2044">
        <v>16.39376074500608</v>
      </c>
      <c r="AV2044" t="str">
        <f>VLOOKUP(Sheet1[[#This Row],[NPDES ID2]],Combined_Sheet__Major_Only___2[[NPDES ID2]:[ECHO BFR]],3,FALSE)</f>
        <v>TX</v>
      </c>
      <c r="AW2044" t="s">
        <v>41</v>
      </c>
      <c r="AX2044" t="str">
        <f>VLOOKUP(Sheet1[[#This Row],[NPDES ID2]],Combined_Sheet__Major_Only___2[[NPDES ID2]:[ECHO BFR]],27,FALSE)</f>
        <v>-</v>
      </c>
      <c r="AY2044" t="str">
        <f>VLOOKUP(Sheet1[[#This Row],[NPDES ID2]],Combined_Sheet__Major_Only___2[[NPDES ID2]:[ECHO BFR]],28,FALSE)</f>
        <v>-</v>
      </c>
      <c r="AZ2044" t="str">
        <f>VLOOKUP(Sheet1[[#This Row],[NPDES ID2]],Combined_Sheet__Major_Only___2[[NPDES ID2]:[ECHO BFR]],29,FALSE)</f>
        <v>thickening</v>
      </c>
      <c r="BA2044">
        <f>VLOOKUP(Sheet1[[#This Row],[NPDES ID2]],Combined_Sheet__Major_Only___2[[NPDES ID2]:[ECHO BFR]],17,FALSE)</f>
        <v>29.941624999999998</v>
      </c>
      <c r="BB2044">
        <f>VLOOKUP(Sheet1[[#This Row],[NPDES ID2]],Combined_Sheet__Major_Only___2[[NPDES ID2]:[ECHO BFR]],18,FALSE)</f>
        <v>-95.466628999999998</v>
      </c>
      <c r="BC2044" s="2" t="str">
        <f>IF(ISNUMBER(SEARCH("aerobic",$AW2044)),"aerobic","")</f>
        <v>aerobic</v>
      </c>
      <c r="BD2044" s="2" t="str">
        <f>IF(ISNUMBER(SEARCH("anaer",$AW2044)),"anaer","")</f>
        <v/>
      </c>
      <c r="BE2044" s="2" t="str">
        <f>IF(ISNUMBER(SEARCH("thickening",$AZ2044)),"thickening","")</f>
        <v>thickening</v>
      </c>
      <c r="BF2044" s="3" t="str">
        <f>IF(ISNUMBER(SEARCH("airDry",$AW2044)),"airDry","")</f>
        <v/>
      </c>
      <c r="BG2044" s="3" t="str">
        <f>IF(ISNUMBER(SEARCH("heatDry",$AY2044)),"heatDry","")</f>
        <v/>
      </c>
      <c r="BH2044" s="3" t="str">
        <f>IF(AND(ISNUMBER(SEARCH("aerobic",$AW2044)),ISNUMBER(SEARCH("anaer",$AW2044))),"Combined Aer and Anaer.","")</f>
        <v/>
      </c>
    </row>
    <row r="2045" spans="1:60" x14ac:dyDescent="0.25">
      <c r="A2045" s="5">
        <v>180</v>
      </c>
      <c r="B2045" t="s">
        <v>968</v>
      </c>
      <c r="C2045">
        <v>3641</v>
      </c>
      <c r="D2045">
        <v>766.2902343686161</v>
      </c>
      <c r="E2045">
        <v>765.44451199587968</v>
      </c>
      <c r="F2045">
        <v>618.43353582807231</v>
      </c>
      <c r="G2045">
        <v>895.25466224299748</v>
      </c>
      <c r="H2045">
        <v>-107.90936898977441</v>
      </c>
      <c r="I2045">
        <v>-109.44378061531719</v>
      </c>
      <c r="J2045">
        <v>-128.73098769590621</v>
      </c>
      <c r="K2045">
        <v>-86.163062910364559</v>
      </c>
      <c r="L2045">
        <v>2558.2740021712202</v>
      </c>
      <c r="M2045">
        <v>2549.4318333468218</v>
      </c>
      <c r="N2045">
        <v>2518.553686204405</v>
      </c>
      <c r="O2045">
        <v>2623.747711821411</v>
      </c>
      <c r="P2045">
        <v>85.221539876319923</v>
      </c>
      <c r="Q2045">
        <v>86.124801432457616</v>
      </c>
      <c r="R2045">
        <v>69.519142902827099</v>
      </c>
      <c r="S2045">
        <v>99.998237801040403</v>
      </c>
      <c r="T2045">
        <v>47981.538744182893</v>
      </c>
      <c r="U2045">
        <v>47981.620417754093</v>
      </c>
      <c r="V2045">
        <v>47948.454590015157</v>
      </c>
      <c r="W2045">
        <v>48014.743817652961</v>
      </c>
      <c r="X2045">
        <v>3073.527129687448</v>
      </c>
      <c r="Y2045">
        <v>3083.9624290059542</v>
      </c>
      <c r="Z2045">
        <v>2994.7871179299018</v>
      </c>
      <c r="AA2045">
        <v>3122.3215591878879</v>
      </c>
      <c r="AB2045">
        <v>465.52366777091731</v>
      </c>
      <c r="AC2045">
        <v>460.09874891045013</v>
      </c>
      <c r="AD2045">
        <v>406.31332277539178</v>
      </c>
      <c r="AE2045">
        <v>536.56935096420546</v>
      </c>
      <c r="AF2045">
        <v>68.867205708607514</v>
      </c>
      <c r="AG2045">
        <v>68.630249801321725</v>
      </c>
      <c r="AH2045">
        <v>67.797352382597623</v>
      </c>
      <c r="AI2045">
        <v>70.628351286274508</v>
      </c>
      <c r="AJ2045">
        <v>0.61781566639491037</v>
      </c>
      <c r="AK2045">
        <v>0.61781552464878497</v>
      </c>
      <c r="AL2045">
        <v>0.61773888077531491</v>
      </c>
      <c r="AM2045">
        <v>0.61789117975732788</v>
      </c>
      <c r="AN2045">
        <v>0.94986573938018237</v>
      </c>
      <c r="AO2045">
        <v>0.94986573938018215</v>
      </c>
      <c r="AP2045">
        <v>0.94986573938018215</v>
      </c>
      <c r="AQ2045">
        <v>0.94986573938018215</v>
      </c>
      <c r="AR2045">
        <v>16.54618443223859</v>
      </c>
      <c r="AS2045">
        <v>16.546184432238601</v>
      </c>
      <c r="AT2045">
        <v>16.546184432238601</v>
      </c>
      <c r="AU2045">
        <v>16.546184432238601</v>
      </c>
      <c r="AV2045" t="str">
        <f>VLOOKUP(Sheet1[[#This Row],[NPDES ID2]],Combined_Sheet__Major_Only___2[[NPDES ID2]:[ECHO BFR]],3,FALSE)</f>
        <v>TX</v>
      </c>
      <c r="AW2045" t="s">
        <v>41</v>
      </c>
      <c r="AX2045" t="str">
        <f>VLOOKUP(Sheet1[[#This Row],[NPDES ID2]],Combined_Sheet__Major_Only___2[[NPDES ID2]:[ECHO BFR]],27,FALSE)</f>
        <v>-</v>
      </c>
      <c r="AY2045" t="str">
        <f>VLOOKUP(Sheet1[[#This Row],[NPDES ID2]],Combined_Sheet__Major_Only___2[[NPDES ID2]:[ECHO BFR]],28,FALSE)</f>
        <v>-</v>
      </c>
      <c r="AZ2045" t="str">
        <f>VLOOKUP(Sheet1[[#This Row],[NPDES ID2]],Combined_Sheet__Major_Only___2[[NPDES ID2]:[ECHO BFR]],29,FALSE)</f>
        <v>thickening, preliminaryOps</v>
      </c>
      <c r="BA2045">
        <f>VLOOKUP(Sheet1[[#This Row],[NPDES ID2]],Combined_Sheet__Major_Only___2[[NPDES ID2]:[ECHO BFR]],17,FALSE)</f>
        <v>33.561416999999999</v>
      </c>
      <c r="BB2045">
        <f>VLOOKUP(Sheet1[[#This Row],[NPDES ID2]],Combined_Sheet__Major_Only___2[[NPDES ID2]:[ECHO BFR]],18,FALSE)</f>
        <v>-101.800639</v>
      </c>
      <c r="BC2045" s="2" t="str">
        <f>IF(ISNUMBER(SEARCH("aerobic",$AW2045)),"aerobic","")</f>
        <v>aerobic</v>
      </c>
      <c r="BD2045" s="2" t="str">
        <f>IF(ISNUMBER(SEARCH("anaer",$AW2045)),"anaer","")</f>
        <v/>
      </c>
      <c r="BE2045" s="2" t="str">
        <f>IF(ISNUMBER(SEARCH("thickening",$AZ2045)),"thickening","")</f>
        <v>thickening</v>
      </c>
      <c r="BF2045" s="3" t="str">
        <f>IF(ISNUMBER(SEARCH("airDry",$AW2045)),"airDry","")</f>
        <v/>
      </c>
      <c r="BG2045" s="3" t="str">
        <f>IF(ISNUMBER(SEARCH("heatDry",$AY2045)),"heatDry","")</f>
        <v/>
      </c>
      <c r="BH2045" s="3" t="str">
        <f>IF(AND(ISNUMBER(SEARCH("aerobic",$AW2045)),ISNUMBER(SEARCH("anaer",$AW2045))),"Combined Aer and Anaer.","")</f>
        <v/>
      </c>
    </row>
    <row r="2046" spans="1:60" x14ac:dyDescent="0.25">
      <c r="A2046" s="5">
        <v>1017</v>
      </c>
      <c r="B2046" t="s">
        <v>4914</v>
      </c>
      <c r="C2046">
        <v>444</v>
      </c>
      <c r="D2046">
        <v>368.93143420147561</v>
      </c>
      <c r="E2046">
        <v>364.93868448393158</v>
      </c>
      <c r="F2046">
        <v>293.36924801262501</v>
      </c>
      <c r="G2046">
        <v>451.57069059143078</v>
      </c>
      <c r="H2046">
        <v>-109.6290060091509</v>
      </c>
      <c r="I2046">
        <v>-111.00923363617341</v>
      </c>
      <c r="J2046">
        <v>-130.43020060395821</v>
      </c>
      <c r="K2046">
        <v>-88.098251825810436</v>
      </c>
      <c r="L2046">
        <v>309.09681933609818</v>
      </c>
      <c r="M2046">
        <v>307.99737198231458</v>
      </c>
      <c r="N2046">
        <v>304.15240835659989</v>
      </c>
      <c r="O2046">
        <v>317.24421428699549</v>
      </c>
      <c r="P2046">
        <v>10.39943692606953</v>
      </c>
      <c r="Q2046">
        <v>10.501654105961141</v>
      </c>
      <c r="R2046">
        <v>8.4939565530744598</v>
      </c>
      <c r="S2046">
        <v>12.17129828744986</v>
      </c>
      <c r="T2046">
        <v>47980.001839780147</v>
      </c>
      <c r="U2046">
        <v>47980.083510831813</v>
      </c>
      <c r="V2046">
        <v>47946.918706225537</v>
      </c>
      <c r="W2046">
        <v>48013.205888906858</v>
      </c>
      <c r="X2046">
        <v>3102.0060366062121</v>
      </c>
      <c r="Y2046">
        <v>3112.791639506399</v>
      </c>
      <c r="Z2046">
        <v>3020.248647195137</v>
      </c>
      <c r="AA2046">
        <v>3152.7267540226539</v>
      </c>
      <c r="AB2046">
        <v>473.81279482284759</v>
      </c>
      <c r="AC2046">
        <v>468.20228375024919</v>
      </c>
      <c r="AD2046">
        <v>413.09306846567262</v>
      </c>
      <c r="AE2046">
        <v>546.96810335645603</v>
      </c>
      <c r="AF2046">
        <v>68.225239189094808</v>
      </c>
      <c r="AG2046">
        <v>67.982695379291073</v>
      </c>
      <c r="AH2046">
        <v>67.133812327554168</v>
      </c>
      <c r="AI2046">
        <v>70.023401085870134</v>
      </c>
      <c r="AJ2046">
        <v>0.6099612944923285</v>
      </c>
      <c r="AK2046">
        <v>0.60996127759807006</v>
      </c>
      <c r="AL2046">
        <v>0.60995191374779212</v>
      </c>
      <c r="AM2046">
        <v>0.6099705186513833</v>
      </c>
      <c r="AN2046">
        <v>0.94986424894923116</v>
      </c>
      <c r="AO2046">
        <v>0.94986424894923149</v>
      </c>
      <c r="AP2046">
        <v>0.94986424894923149</v>
      </c>
      <c r="AQ2046">
        <v>0.94986424894923149</v>
      </c>
      <c r="AR2046">
        <v>16.306893698583082</v>
      </c>
      <c r="AS2046">
        <v>16.306893698583082</v>
      </c>
      <c r="AT2046">
        <v>16.306893698583082</v>
      </c>
      <c r="AU2046">
        <v>16.306893698583082</v>
      </c>
      <c r="AV2046" t="str">
        <f>VLOOKUP(Sheet1[[#This Row],[NPDES ID2]],Combined_Sheet__Major_Only___2[[NPDES ID2]:[ECHO BFR]],3,FALSE)</f>
        <v>TX</v>
      </c>
      <c r="AW2046" t="s">
        <v>41</v>
      </c>
      <c r="AX2046" t="str">
        <f>VLOOKUP(Sheet1[[#This Row],[NPDES ID2]],Combined_Sheet__Major_Only___2[[NPDES ID2]:[ECHO BFR]],27,FALSE)</f>
        <v>-</v>
      </c>
      <c r="AY2046" t="str">
        <f>VLOOKUP(Sheet1[[#This Row],[NPDES ID2]],Combined_Sheet__Major_Only___2[[NPDES ID2]:[ECHO BFR]],28,FALSE)</f>
        <v>-</v>
      </c>
      <c r="AZ2046" t="str">
        <f>VLOOKUP(Sheet1[[#This Row],[NPDES ID2]],Combined_Sheet__Major_Only___2[[NPDES ID2]:[ECHO BFR]],29,FALSE)</f>
        <v>thickening</v>
      </c>
      <c r="BA2046">
        <f>VLOOKUP(Sheet1[[#This Row],[NPDES ID2]],Combined_Sheet__Major_Only___2[[NPDES ID2]:[ECHO BFR]],17,FALSE)</f>
        <v>32.113391</v>
      </c>
      <c r="BB2046">
        <f>VLOOKUP(Sheet1[[#This Row],[NPDES ID2]],Combined_Sheet__Major_Only___2[[NPDES ID2]:[ECHO BFR]],18,FALSE)</f>
        <v>-94.812736999999998</v>
      </c>
      <c r="BC2046" s="2" t="str">
        <f>IF(ISNUMBER(SEARCH("aerobic",$AW2046)),"aerobic","")</f>
        <v>aerobic</v>
      </c>
      <c r="BD2046" s="2" t="str">
        <f>IF(ISNUMBER(SEARCH("anaer",$AW2046)),"anaer","")</f>
        <v/>
      </c>
      <c r="BE2046" s="2" t="str">
        <f>IF(ISNUMBER(SEARCH("thickening",$AZ2046)),"thickening","")</f>
        <v>thickening</v>
      </c>
      <c r="BF2046" s="4" t="str">
        <f>IF(ISNUMBER(SEARCH("airDry",$AW2046)),"airDry","")</f>
        <v/>
      </c>
      <c r="BG2046" s="4" t="str">
        <f>IF(ISNUMBER(SEARCH("heatDry",$AY2046)),"heatDry","")</f>
        <v/>
      </c>
      <c r="BH2046" s="4" t="str">
        <f>IF(AND(ISNUMBER(SEARCH("aerobic",$AW2046)),ISNUMBER(SEARCH("anaer",$AW2046))),"Combined Aer and Anaer.","")</f>
        <v/>
      </c>
    </row>
    <row r="2047" spans="1:60" x14ac:dyDescent="0.25">
      <c r="A2047" s="5">
        <v>667</v>
      </c>
      <c r="B2047" t="s">
        <v>3274</v>
      </c>
      <c r="C2047">
        <v>19.2</v>
      </c>
      <c r="D2047">
        <v>4938.8884349376949</v>
      </c>
      <c r="E2047">
        <v>4887.8672683581717</v>
      </c>
      <c r="F2047">
        <v>3296.6842769659211</v>
      </c>
      <c r="G2047">
        <v>6500.694986355652</v>
      </c>
      <c r="H2047">
        <v>-111.1996222172918</v>
      </c>
      <c r="I2047">
        <v>-112.6066599746752</v>
      </c>
      <c r="J2047">
        <v>-131.94661913423769</v>
      </c>
      <c r="K2047">
        <v>-89.63799313998625</v>
      </c>
      <c r="L2047">
        <v>13.20102211763618</v>
      </c>
      <c r="M2047">
        <v>13.15222419773669</v>
      </c>
      <c r="N2047">
        <v>12.98153671868355</v>
      </c>
      <c r="O2047">
        <v>13.56267342330786</v>
      </c>
      <c r="P2047">
        <v>0.45004577116298278</v>
      </c>
      <c r="Q2047">
        <v>0.45408914046034787</v>
      </c>
      <c r="R2047">
        <v>0.36820302892723422</v>
      </c>
      <c r="S2047">
        <v>0.52500049505290203</v>
      </c>
      <c r="T2047">
        <v>47973.906118754428</v>
      </c>
      <c r="U2047">
        <v>47973.987779812967</v>
      </c>
      <c r="V2047">
        <v>47940.827033189264</v>
      </c>
      <c r="W2047">
        <v>48007.106105096696</v>
      </c>
      <c r="X2047">
        <v>3140.5029162213318</v>
      </c>
      <c r="Y2047">
        <v>3151.7712629172352</v>
      </c>
      <c r="Z2047">
        <v>3054.598844026088</v>
      </c>
      <c r="AA2047">
        <v>3193.8714889006078</v>
      </c>
      <c r="AB2047">
        <v>485.34935676610053</v>
      </c>
      <c r="AC2047">
        <v>479.49113392690981</v>
      </c>
      <c r="AD2047">
        <v>422.4620303488478</v>
      </c>
      <c r="AE2047">
        <v>561.57007690785554</v>
      </c>
      <c r="AF2047">
        <v>67.380267837258657</v>
      </c>
      <c r="AG2047">
        <v>67.131200641321342</v>
      </c>
      <c r="AH2047">
        <v>66.259973705381682</v>
      </c>
      <c r="AI2047">
        <v>69.226190458149176</v>
      </c>
      <c r="AJ2047">
        <v>0.59962538169212598</v>
      </c>
      <c r="AK2047">
        <v>0.59962538096255735</v>
      </c>
      <c r="AL2047">
        <v>0.59962497521793279</v>
      </c>
      <c r="AM2047">
        <v>0.59962578137459799</v>
      </c>
      <c r="AN2047">
        <v>0.94985833667988506</v>
      </c>
      <c r="AO2047">
        <v>0.94985833667988528</v>
      </c>
      <c r="AP2047">
        <v>0.94985833667988528</v>
      </c>
      <c r="AQ2047">
        <v>0.94985833667988528</v>
      </c>
      <c r="AR2047">
        <v>15.98927517180206</v>
      </c>
      <c r="AS2047">
        <v>15.98927517180206</v>
      </c>
      <c r="AT2047">
        <v>15.98927517180206</v>
      </c>
      <c r="AU2047">
        <v>15.98927517180206</v>
      </c>
      <c r="AV2047" t="str">
        <f>VLOOKUP(Sheet1[[#This Row],[NPDES ID2]],Combined_Sheet__Major_Only___2[[NPDES ID2]:[ECHO BFR]],3,FALSE)</f>
        <v>TX</v>
      </c>
      <c r="AW2047" t="s">
        <v>41</v>
      </c>
      <c r="AX2047" t="str">
        <f>VLOOKUP(Sheet1[[#This Row],[NPDES ID2]],Combined_Sheet__Major_Only___2[[NPDES ID2]:[ECHO BFR]],27,FALSE)</f>
        <v>other</v>
      </c>
      <c r="AY2047" t="str">
        <f>VLOOKUP(Sheet1[[#This Row],[NPDES ID2]],Combined_Sheet__Major_Only___2[[NPDES ID2]:[ECHO BFR]],28,FALSE)</f>
        <v>-</v>
      </c>
      <c r="AZ2047" t="str">
        <f>VLOOKUP(Sheet1[[#This Row],[NPDES ID2]],Combined_Sheet__Major_Only___2[[NPDES ID2]:[ECHO BFR]],29,FALSE)</f>
        <v>thickening</v>
      </c>
      <c r="BA2047">
        <f>VLOOKUP(Sheet1[[#This Row],[NPDES ID2]],Combined_Sheet__Major_Only___2[[NPDES ID2]:[ECHO BFR]],17,FALSE)</f>
        <v>29.209700000000002</v>
      </c>
      <c r="BB2047">
        <f>VLOOKUP(Sheet1[[#This Row],[NPDES ID2]],Combined_Sheet__Major_Only___2[[NPDES ID2]:[ECHO BFR]],18,FALSE)</f>
        <v>-94.947800000000001</v>
      </c>
      <c r="BC2047" s="2" t="str">
        <f>IF(ISNUMBER(SEARCH("aerobic",$AW2047)),"aerobic","")</f>
        <v>aerobic</v>
      </c>
      <c r="BD2047" s="2" t="str">
        <f>IF(ISNUMBER(SEARCH("anaer",$AW2047)),"anaer","")</f>
        <v/>
      </c>
      <c r="BE2047" s="2" t="str">
        <f>IF(ISNUMBER(SEARCH("thickening",$AZ2047)),"thickening","")</f>
        <v>thickening</v>
      </c>
      <c r="BF2047" s="4" t="str">
        <f>IF(ISNUMBER(SEARCH("airDry",$AW2047)),"airDry","")</f>
        <v/>
      </c>
      <c r="BG2047" s="4" t="str">
        <f>IF(ISNUMBER(SEARCH("heatDry",$AY2047)),"heatDry","")</f>
        <v/>
      </c>
      <c r="BH2047" s="4" t="str">
        <f>IF(AND(ISNUMBER(SEARCH("aerobic",$AW2047)),ISNUMBER(SEARCH("anaer",$AW2047))),"Combined Aer and Anaer.","")</f>
        <v/>
      </c>
    </row>
    <row r="2048" spans="1:60" x14ac:dyDescent="0.25">
      <c r="A2048" s="5">
        <v>1621</v>
      </c>
      <c r="B2048" t="s">
        <v>7614</v>
      </c>
      <c r="C2048">
        <v>72.78</v>
      </c>
      <c r="D2048">
        <v>1362.4987893549319</v>
      </c>
      <c r="E2048">
        <v>1348.145743152847</v>
      </c>
      <c r="F2048">
        <v>938.74369523161624</v>
      </c>
      <c r="G2048">
        <v>1776.9118936809959</v>
      </c>
      <c r="H2048">
        <v>-110.0778040743878</v>
      </c>
      <c r="I2048">
        <v>-111.49012191217869</v>
      </c>
      <c r="J2048">
        <v>-130.86720781212691</v>
      </c>
      <c r="K2048">
        <v>-88.561765926567659</v>
      </c>
      <c r="L2048">
        <v>50.50759081790445</v>
      </c>
      <c r="M2048">
        <v>50.326171514533563</v>
      </c>
      <c r="N2048">
        <v>49.691610419016882</v>
      </c>
      <c r="O2048">
        <v>51.852108833311753</v>
      </c>
      <c r="P2048">
        <v>1.7050112335348599</v>
      </c>
      <c r="Q2048">
        <v>1.721406537900787</v>
      </c>
      <c r="R2048">
        <v>1.3931979317025309</v>
      </c>
      <c r="S2048">
        <v>1.993830621398293</v>
      </c>
      <c r="T2048">
        <v>47960.421560820621</v>
      </c>
      <c r="U2048">
        <v>47960.503199773069</v>
      </c>
      <c r="V2048">
        <v>47927.351429954702</v>
      </c>
      <c r="W2048">
        <v>47993.612559735171</v>
      </c>
      <c r="X2048">
        <v>3110.526850693132</v>
      </c>
      <c r="Y2048">
        <v>3121.4277897789111</v>
      </c>
      <c r="Z2048">
        <v>3027.7624207735521</v>
      </c>
      <c r="AA2048">
        <v>3161.8909856220621</v>
      </c>
      <c r="AB2048">
        <v>476.50786450437852</v>
      </c>
      <c r="AC2048">
        <v>470.83724021164392</v>
      </c>
      <c r="AD2048">
        <v>415.27663660362958</v>
      </c>
      <c r="AE2048">
        <v>550.38827063631572</v>
      </c>
      <c r="AF2048">
        <v>68.009863113649246</v>
      </c>
      <c r="AG2048">
        <v>67.765598551493014</v>
      </c>
      <c r="AH2048">
        <v>66.911110829533015</v>
      </c>
      <c r="AI2048">
        <v>69.820266134677851</v>
      </c>
      <c r="AJ2048">
        <v>0.60732652078639715</v>
      </c>
      <c r="AK2048">
        <v>0.60732651802426485</v>
      </c>
      <c r="AL2048">
        <v>0.6073249825405227</v>
      </c>
      <c r="AM2048">
        <v>0.60732803333316354</v>
      </c>
      <c r="AN2048">
        <v>0.94984525298642497</v>
      </c>
      <c r="AO2048">
        <v>0.94984525298642519</v>
      </c>
      <c r="AP2048">
        <v>0.94984525298642519</v>
      </c>
      <c r="AQ2048">
        <v>0.94984525298642519</v>
      </c>
      <c r="AR2048">
        <v>16.226118028736011</v>
      </c>
      <c r="AS2048">
        <v>16.226118028736011</v>
      </c>
      <c r="AT2048">
        <v>16.226118028736011</v>
      </c>
      <c r="AU2048">
        <v>16.226118028736011</v>
      </c>
      <c r="AV2048" t="str">
        <f>VLOOKUP(Sheet1[[#This Row],[NPDES ID2]],Combined_Sheet__Major_Only___2[[NPDES ID2]:[ECHO BFR]],3,FALSE)</f>
        <v>GA</v>
      </c>
      <c r="AW2048" t="s">
        <v>41</v>
      </c>
      <c r="AX2048" t="str">
        <f>VLOOKUP(Sheet1[[#This Row],[NPDES ID2]],Combined_Sheet__Major_Only___2[[NPDES ID2]:[ECHO BFR]],27,FALSE)</f>
        <v>-</v>
      </c>
      <c r="AY2048" t="str">
        <f>VLOOKUP(Sheet1[[#This Row],[NPDES ID2]],Combined_Sheet__Major_Only___2[[NPDES ID2]:[ECHO BFR]],28,FALSE)</f>
        <v>-</v>
      </c>
      <c r="AZ2048" t="str">
        <f>VLOOKUP(Sheet1[[#This Row],[NPDES ID2]],Combined_Sheet__Major_Only___2[[NPDES ID2]:[ECHO BFR]],29,FALSE)</f>
        <v>thickening</v>
      </c>
      <c r="BA2048">
        <f>VLOOKUP(Sheet1[[#This Row],[NPDES ID2]],Combined_Sheet__Major_Only___2[[NPDES ID2]:[ECHO BFR]],17,FALSE)</f>
        <v>33.154316000000001</v>
      </c>
      <c r="BB2048">
        <f>VLOOKUP(Sheet1[[#This Row],[NPDES ID2]],Combined_Sheet__Major_Only___2[[NPDES ID2]:[ECHO BFR]],18,FALSE)</f>
        <v>-84.938434000000001</v>
      </c>
      <c r="BC2048" s="2" t="str">
        <f>IF(ISNUMBER(SEARCH("aerobic",$AW2048)),"aerobic","")</f>
        <v>aerobic</v>
      </c>
      <c r="BD2048" s="2" t="str">
        <f>IF(ISNUMBER(SEARCH("anaer",$AW2048)),"anaer","")</f>
        <v/>
      </c>
      <c r="BE2048" s="2" t="str">
        <f>IF(ISNUMBER(SEARCH("thickening",$AZ2048)),"thickening","")</f>
        <v>thickening</v>
      </c>
      <c r="BF2048" s="4" t="str">
        <f>IF(ISNUMBER(SEARCH("airDry",$AW2048)),"airDry","")</f>
        <v/>
      </c>
      <c r="BG2048" s="4" t="str">
        <f>IF(ISNUMBER(SEARCH("heatDry",$AY2048)),"heatDry","")</f>
        <v/>
      </c>
      <c r="BH2048" s="4" t="str">
        <f>IF(AND(ISNUMBER(SEARCH("aerobic",$AW2048)),ISNUMBER(SEARCH("anaer",$AW2048))),"Combined Aer and Anaer.","")</f>
        <v/>
      </c>
    </row>
    <row r="2049" spans="1:60" x14ac:dyDescent="0.25">
      <c r="A2049" s="5">
        <v>1902</v>
      </c>
      <c r="B2049" t="s">
        <v>8980</v>
      </c>
      <c r="C2049">
        <v>4098</v>
      </c>
      <c r="D2049">
        <v>857.9849515794964</v>
      </c>
      <c r="E2049">
        <v>855.33960732950186</v>
      </c>
      <c r="F2049">
        <v>691.7770508499251</v>
      </c>
      <c r="G2049">
        <v>1003.835879377231</v>
      </c>
      <c r="H2049">
        <v>-109.3730836528823</v>
      </c>
      <c r="I2049">
        <v>-110.82978403627131</v>
      </c>
      <c r="J2049">
        <v>-130.12757742808421</v>
      </c>
      <c r="K2049">
        <v>-87.502998976849511</v>
      </c>
      <c r="L2049">
        <v>2841.0790394866949</v>
      </c>
      <c r="M2049">
        <v>2830.834552552205</v>
      </c>
      <c r="N2049">
        <v>2795.066080872894</v>
      </c>
      <c r="O2049">
        <v>2916.9287934851141</v>
      </c>
      <c r="P2049">
        <v>95.993349164161842</v>
      </c>
      <c r="Q2049">
        <v>96.907957324504494</v>
      </c>
      <c r="R2049">
        <v>78.44998628374195</v>
      </c>
      <c r="S2049">
        <v>112.24253992362161</v>
      </c>
      <c r="T2049">
        <v>47949.599055690349</v>
      </c>
      <c r="U2049">
        <v>47949.680676900723</v>
      </c>
      <c r="V2049">
        <v>47916.53611173245</v>
      </c>
      <c r="W2049">
        <v>47982.782841429369</v>
      </c>
      <c r="X2049">
        <v>3112.931770448241</v>
      </c>
      <c r="Y2049">
        <v>3123.891521699547</v>
      </c>
      <c r="Z2049">
        <v>3029.8719925707651</v>
      </c>
      <c r="AA2049">
        <v>3164.481414434405</v>
      </c>
      <c r="AB2049">
        <v>477.39267406055649</v>
      </c>
      <c r="AC2049">
        <v>471.71957506118582</v>
      </c>
      <c r="AD2049">
        <v>415.94995879268618</v>
      </c>
      <c r="AE2049">
        <v>551.59208757277361</v>
      </c>
      <c r="AF2049">
        <v>67.952649584526227</v>
      </c>
      <c r="AG2049">
        <v>67.708835851471321</v>
      </c>
      <c r="AH2049">
        <v>66.851429096851049</v>
      </c>
      <c r="AI2049">
        <v>69.765264088154566</v>
      </c>
      <c r="AJ2049">
        <v>0.60662669918836631</v>
      </c>
      <c r="AK2049">
        <v>0.60662653858991811</v>
      </c>
      <c r="AL2049">
        <v>0.60654006089432422</v>
      </c>
      <c r="AM2049">
        <v>0.60671190379459439</v>
      </c>
      <c r="AN2049">
        <v>0.94983474726899786</v>
      </c>
      <c r="AO2049">
        <v>0.94983474726899808</v>
      </c>
      <c r="AP2049">
        <v>0.94983474726899808</v>
      </c>
      <c r="AQ2049">
        <v>0.94983474726899808</v>
      </c>
      <c r="AR2049">
        <v>16.201682988645899</v>
      </c>
      <c r="AS2049">
        <v>16.201682988645889</v>
      </c>
      <c r="AT2049">
        <v>16.201682988645889</v>
      </c>
      <c r="AU2049">
        <v>16.201682988645889</v>
      </c>
      <c r="AV2049" t="str">
        <f>VLOOKUP(Sheet1[[#This Row],[NPDES ID2]],Combined_Sheet__Major_Only___2[[NPDES ID2]:[ECHO BFR]],3,FALSE)</f>
        <v>NE</v>
      </c>
      <c r="AW2049" t="s">
        <v>41</v>
      </c>
      <c r="AX2049" t="str">
        <f>VLOOKUP(Sheet1[[#This Row],[NPDES ID2]],Combined_Sheet__Major_Only___2[[NPDES ID2]:[ECHO BFR]],27,FALSE)</f>
        <v>methaneBioCaptureRecover, tempSludgeStore</v>
      </c>
      <c r="AY2049" t="str">
        <f>VLOOKUP(Sheet1[[#This Row],[NPDES ID2]],Combined_Sheet__Major_Only___2[[NPDES ID2]:[ECHO BFR]],28,FALSE)</f>
        <v>-</v>
      </c>
      <c r="AZ2049" t="str">
        <f>VLOOKUP(Sheet1[[#This Row],[NPDES ID2]],Combined_Sheet__Major_Only___2[[NPDES ID2]:[ECHO BFR]],29,FALSE)</f>
        <v>preliminaryOps, thickening</v>
      </c>
      <c r="BA2049">
        <f>VLOOKUP(Sheet1[[#This Row],[NPDES ID2]],Combined_Sheet__Major_Only___2[[NPDES ID2]:[ECHO BFR]],17,FALSE)</f>
        <v>40.838030000000003</v>
      </c>
      <c r="BB2049">
        <f>VLOOKUP(Sheet1[[#This Row],[NPDES ID2]],Combined_Sheet__Major_Only___2[[NPDES ID2]:[ECHO BFR]],18,FALSE)</f>
        <v>-96.68647</v>
      </c>
      <c r="BC2049" s="2" t="str">
        <f>IF(ISNUMBER(SEARCH("aerobic",$AW2049)),"aerobic","")</f>
        <v>aerobic</v>
      </c>
      <c r="BD2049" s="2" t="str">
        <f>IF(ISNUMBER(SEARCH("anaer",$AW2049)),"anaer","")</f>
        <v/>
      </c>
      <c r="BE2049" s="2" t="str">
        <f>IF(ISNUMBER(SEARCH("thickening",$AZ2049)),"thickening","")</f>
        <v>thickening</v>
      </c>
      <c r="BF2049" s="3" t="str">
        <f>IF(ISNUMBER(SEARCH("airDry",$AW2049)),"airDry","")</f>
        <v/>
      </c>
      <c r="BG2049" s="3" t="str">
        <f>IF(ISNUMBER(SEARCH("heatDry",$AY2049)),"heatDry","")</f>
        <v/>
      </c>
      <c r="BH2049" s="3" t="str">
        <f>IF(AND(ISNUMBER(SEARCH("aerobic",$AW2049)),ISNUMBER(SEARCH("anaer",$AW2049))),"Combined Aer and Anaer.","")</f>
        <v/>
      </c>
    </row>
    <row r="2050" spans="1:60" x14ac:dyDescent="0.25">
      <c r="A2050" s="5">
        <v>620</v>
      </c>
      <c r="B2050" t="s">
        <v>3061</v>
      </c>
      <c r="C2050">
        <v>651</v>
      </c>
      <c r="D2050">
        <v>342.03934201387727</v>
      </c>
      <c r="E2050">
        <v>335.11006237938699</v>
      </c>
      <c r="F2050">
        <v>288.58975478379028</v>
      </c>
      <c r="G2050">
        <v>408.75292126363371</v>
      </c>
      <c r="H2050">
        <v>-109.9507025066201</v>
      </c>
      <c r="I2050">
        <v>-111.3367111291481</v>
      </c>
      <c r="J2050">
        <v>-130.73613553870419</v>
      </c>
      <c r="K2050">
        <v>-88.385182760289453</v>
      </c>
      <c r="L2050">
        <v>451.81364311292668</v>
      </c>
      <c r="M2050">
        <v>450.19097989666102</v>
      </c>
      <c r="N2050">
        <v>444.51675781178977</v>
      </c>
      <c r="O2050">
        <v>463.83770741549358</v>
      </c>
      <c r="P2050">
        <v>15.25049262305904</v>
      </c>
      <c r="Q2050">
        <v>15.39717755050015</v>
      </c>
      <c r="R2050">
        <v>12.46137359140141</v>
      </c>
      <c r="S2050">
        <v>17.834612094401191</v>
      </c>
      <c r="T2050">
        <v>47895.939785903189</v>
      </c>
      <c r="U2050">
        <v>47896.021319146414</v>
      </c>
      <c r="V2050">
        <v>47862.912475491707</v>
      </c>
      <c r="W2050">
        <v>47929.087807858741</v>
      </c>
      <c r="X2050">
        <v>3106.1030352870712</v>
      </c>
      <c r="Y2050">
        <v>3116.989590402191</v>
      </c>
      <c r="Z2050">
        <v>3023.477915381492</v>
      </c>
      <c r="AA2050">
        <v>3157.3797159384972</v>
      </c>
      <c r="AB2050">
        <v>475.80547345964152</v>
      </c>
      <c r="AC2050">
        <v>470.14624391181752</v>
      </c>
      <c r="AD2050">
        <v>414.66251680671178</v>
      </c>
      <c r="AE2050">
        <v>549.58066749288616</v>
      </c>
      <c r="AF2050">
        <v>68.016668703616446</v>
      </c>
      <c r="AG2050">
        <v>67.77258311628708</v>
      </c>
      <c r="AH2050">
        <v>66.918076263753676</v>
      </c>
      <c r="AI2050">
        <v>69.826542244391149</v>
      </c>
      <c r="AJ2050">
        <v>0.60740978262833689</v>
      </c>
      <c r="AK2050">
        <v>0.60740975782412376</v>
      </c>
      <c r="AL2050">
        <v>0.60739603270173181</v>
      </c>
      <c r="AM2050">
        <v>0.60742330315104209</v>
      </c>
      <c r="AN2050">
        <v>0.9497825935949904</v>
      </c>
      <c r="AO2050">
        <v>0.94978259359499029</v>
      </c>
      <c r="AP2050">
        <v>0.94978259359499029</v>
      </c>
      <c r="AQ2050">
        <v>0.94978259359499029</v>
      </c>
      <c r="AR2050">
        <v>16.228261656615459</v>
      </c>
      <c r="AS2050">
        <v>16.228261656615459</v>
      </c>
      <c r="AT2050">
        <v>16.228261656615459</v>
      </c>
      <c r="AU2050">
        <v>16.228261656615459</v>
      </c>
      <c r="AV2050" t="str">
        <f>VLOOKUP(Sheet1[[#This Row],[NPDES ID2]],Combined_Sheet__Major_Only___2[[NPDES ID2]:[ECHO BFR]],3,FALSE)</f>
        <v>TX</v>
      </c>
      <c r="AW2050" t="s">
        <v>41</v>
      </c>
      <c r="AX2050" t="str">
        <f>VLOOKUP(Sheet1[[#This Row],[NPDES ID2]],Combined_Sheet__Major_Only___2[[NPDES ID2]:[ECHO BFR]],27,FALSE)</f>
        <v>-</v>
      </c>
      <c r="AY2050" t="str">
        <f>VLOOKUP(Sheet1[[#This Row],[NPDES ID2]],Combined_Sheet__Major_Only___2[[NPDES ID2]:[ECHO BFR]],28,FALSE)</f>
        <v>-</v>
      </c>
      <c r="AZ2050" t="str">
        <f>VLOOKUP(Sheet1[[#This Row],[NPDES ID2]],Combined_Sheet__Major_Only___2[[NPDES ID2]:[ECHO BFR]],29,FALSE)</f>
        <v>thickening</v>
      </c>
      <c r="BA2050">
        <f>VLOOKUP(Sheet1[[#This Row],[NPDES ID2]],Combined_Sheet__Major_Only___2[[NPDES ID2]:[ECHO BFR]],17,FALSE)</f>
        <v>29.954319000000002</v>
      </c>
      <c r="BB2050">
        <f>VLOOKUP(Sheet1[[#This Row],[NPDES ID2]],Combined_Sheet__Major_Only___2[[NPDES ID2]:[ECHO BFR]],18,FALSE)</f>
        <v>-93.942518000000007</v>
      </c>
      <c r="BC2050" s="2" t="str">
        <f>IF(ISNUMBER(SEARCH("aerobic",$AW2050)),"aerobic","")</f>
        <v>aerobic</v>
      </c>
      <c r="BD2050" s="2" t="str">
        <f>IF(ISNUMBER(SEARCH("anaer",$AW2050)),"anaer","")</f>
        <v/>
      </c>
      <c r="BE2050" s="2" t="str">
        <f>IF(ISNUMBER(SEARCH("thickening",$AZ2050)),"thickening","")</f>
        <v>thickening</v>
      </c>
      <c r="BF2050" s="3" t="str">
        <f>IF(ISNUMBER(SEARCH("airDry",$AW2050)),"airDry","")</f>
        <v/>
      </c>
      <c r="BG2050" s="3" t="str">
        <f>IF(ISNUMBER(SEARCH("heatDry",$AY2050)),"heatDry","")</f>
        <v/>
      </c>
      <c r="BH2050" s="3" t="str">
        <f>IF(AND(ISNUMBER(SEARCH("aerobic",$AW2050)),ISNUMBER(SEARCH("anaer",$AW2050))),"Combined Aer and Anaer.","")</f>
        <v/>
      </c>
    </row>
    <row r="2051" spans="1:60" x14ac:dyDescent="0.25">
      <c r="A2051" s="5">
        <v>1279</v>
      </c>
      <c r="B2051" t="s">
        <v>6097</v>
      </c>
      <c r="C2051">
        <v>192.5</v>
      </c>
      <c r="D2051">
        <v>610.94024655042881</v>
      </c>
      <c r="E2051">
        <v>607.37233246579831</v>
      </c>
      <c r="F2051">
        <v>444.79656365684718</v>
      </c>
      <c r="G2051">
        <v>774.38035845290847</v>
      </c>
      <c r="H2051">
        <v>-113.1235253053661</v>
      </c>
      <c r="I2051">
        <v>-114.45102856521061</v>
      </c>
      <c r="J2051">
        <v>-133.79475994204299</v>
      </c>
      <c r="K2051">
        <v>-91.458677056826971</v>
      </c>
      <c r="L2051">
        <v>130.22471185010221</v>
      </c>
      <c r="M2051">
        <v>129.71924690097089</v>
      </c>
      <c r="N2051">
        <v>127.9513441287254</v>
      </c>
      <c r="O2051">
        <v>133.97066219292901</v>
      </c>
      <c r="P2051">
        <v>4.5164010811673698</v>
      </c>
      <c r="Q2051">
        <v>4.5520487955413271</v>
      </c>
      <c r="R2051">
        <v>3.703044735118723</v>
      </c>
      <c r="S2051">
        <v>5.2465625694473701</v>
      </c>
      <c r="T2051">
        <v>47865.233746066413</v>
      </c>
      <c r="U2051">
        <v>47865.315228971209</v>
      </c>
      <c r="V2051">
        <v>47832.226826634891</v>
      </c>
      <c r="W2051">
        <v>47898.361302514983</v>
      </c>
      <c r="X2051">
        <v>3184.6882273150968</v>
      </c>
      <c r="Y2051">
        <v>3196.5844251345179</v>
      </c>
      <c r="Z2051">
        <v>3093.3878410806469</v>
      </c>
      <c r="AA2051">
        <v>3241.511519934314</v>
      </c>
      <c r="AB2051">
        <v>499.98128696049781</v>
      </c>
      <c r="AC2051">
        <v>493.79241081667061</v>
      </c>
      <c r="AD2051">
        <v>434.22741007226989</v>
      </c>
      <c r="AE2051">
        <v>579.84522582261081</v>
      </c>
      <c r="AF2051">
        <v>66.296729511091883</v>
      </c>
      <c r="AG2051">
        <v>66.039457508746864</v>
      </c>
      <c r="AH2051">
        <v>65.139337132863545</v>
      </c>
      <c r="AI2051">
        <v>68.203699628869359</v>
      </c>
      <c r="AJ2051">
        <v>0.58637491333424707</v>
      </c>
      <c r="AK2051">
        <v>0.5863749060043808</v>
      </c>
      <c r="AL2051">
        <v>0.58637083544639057</v>
      </c>
      <c r="AM2051">
        <v>0.58637892311420725</v>
      </c>
      <c r="AN2051">
        <v>0.94975270030729975</v>
      </c>
      <c r="AO2051">
        <v>0.94975270030729941</v>
      </c>
      <c r="AP2051">
        <v>0.94975270030729941</v>
      </c>
      <c r="AQ2051">
        <v>0.94975270030729941</v>
      </c>
      <c r="AR2051">
        <v>15.581574711003359</v>
      </c>
      <c r="AS2051">
        <v>15.581574711003359</v>
      </c>
      <c r="AT2051">
        <v>15.581574711003359</v>
      </c>
      <c r="AU2051">
        <v>15.581574711003359</v>
      </c>
      <c r="AV2051" t="str">
        <f>VLOOKUP(Sheet1[[#This Row],[NPDES ID2]],Combined_Sheet__Major_Only___2[[NPDES ID2]:[ECHO BFR]],3,FALSE)</f>
        <v>VA</v>
      </c>
      <c r="AW2051" t="s">
        <v>12186</v>
      </c>
      <c r="AX2051" t="str">
        <f>VLOOKUP(Sheet1[[#This Row],[NPDES ID2]],Combined_Sheet__Major_Only___2[[NPDES ID2]:[ECHO BFR]],27,FALSE)</f>
        <v>-</v>
      </c>
      <c r="AY2051" t="str">
        <f>VLOOKUP(Sheet1[[#This Row],[NPDES ID2]],Combined_Sheet__Major_Only___2[[NPDES ID2]:[ECHO BFR]],28,FALSE)</f>
        <v>-</v>
      </c>
      <c r="AZ2051" t="str">
        <f>VLOOKUP(Sheet1[[#This Row],[NPDES ID2]],Combined_Sheet__Major_Only___2[[NPDES ID2]:[ECHO BFR]],29,FALSE)</f>
        <v>thickening, sludgeLagoon</v>
      </c>
      <c r="BA2051">
        <f>VLOOKUP(Sheet1[[#This Row],[NPDES ID2]],Combined_Sheet__Major_Only___2[[NPDES ID2]:[ECHO BFR]],17,FALSE)</f>
        <v>37.3247</v>
      </c>
      <c r="BB2051">
        <f>VLOOKUP(Sheet1[[#This Row],[NPDES ID2]],Combined_Sheet__Major_Only___2[[NPDES ID2]:[ECHO BFR]],18,FALSE)</f>
        <v>-78.436999999999998</v>
      </c>
      <c r="BC2051" s="2" t="str">
        <f>IF(ISNUMBER(SEARCH("aerobic",$AW2051)),"aerobic","")</f>
        <v>aerobic</v>
      </c>
      <c r="BD2051" s="2" t="str">
        <f>IF(ISNUMBER(SEARCH("anaer",$AW2051)),"anaer","")</f>
        <v>anaer</v>
      </c>
      <c r="BE2051" s="2" t="str">
        <f>IF(ISNUMBER(SEARCH("thickening",$AZ2051)),"thickening","")</f>
        <v>thickening</v>
      </c>
      <c r="BF2051" s="4" t="str">
        <f>IF(ISNUMBER(SEARCH("airDry",$AW2051)),"airDry","")</f>
        <v/>
      </c>
      <c r="BG2051" s="4" t="str">
        <f>IF(ISNUMBER(SEARCH("heatDry",$AY2051)),"heatDry","")</f>
        <v/>
      </c>
      <c r="BH2051" s="4" t="str">
        <f>IF(AND(ISNUMBER(SEARCH("aerobic",$AW2051)),ISNUMBER(SEARCH("anaer",$AW2051))),"Combined Aer and Anaer.","")</f>
        <v>Combined Aer and Anaer.</v>
      </c>
    </row>
    <row r="2052" spans="1:60" x14ac:dyDescent="0.25">
      <c r="A2052" s="5">
        <v>262</v>
      </c>
      <c r="B2052" t="s">
        <v>1348</v>
      </c>
      <c r="C2052">
        <v>1821.91</v>
      </c>
      <c r="D2052">
        <v>463.08217271710981</v>
      </c>
      <c r="E2052">
        <v>460.76970218056061</v>
      </c>
      <c r="F2052">
        <v>388.18221738631752</v>
      </c>
      <c r="G2052">
        <v>537.19142246881847</v>
      </c>
      <c r="H2052">
        <v>-108.8834284778135</v>
      </c>
      <c r="I2052">
        <v>-110.2953444766529</v>
      </c>
      <c r="J2052">
        <v>-129.69314710071501</v>
      </c>
      <c r="K2052">
        <v>-87.258212573113951</v>
      </c>
      <c r="L2052">
        <v>1273.4091326696121</v>
      </c>
      <c r="M2052">
        <v>1268.9350102710121</v>
      </c>
      <c r="N2052">
        <v>1253.2978615993311</v>
      </c>
      <c r="O2052">
        <v>1306.553371189746</v>
      </c>
      <c r="P2052">
        <v>42.660464537024183</v>
      </c>
      <c r="Q2052">
        <v>43.091129224154813</v>
      </c>
      <c r="R2052">
        <v>34.825052561147388</v>
      </c>
      <c r="S2052">
        <v>49.984169447187242</v>
      </c>
      <c r="T2052">
        <v>47848.837934018011</v>
      </c>
      <c r="U2052">
        <v>47848.919390044073</v>
      </c>
      <c r="V2052">
        <v>47815.841902564127</v>
      </c>
      <c r="W2052">
        <v>47881.954562694467</v>
      </c>
      <c r="X2052">
        <v>3081.216801585369</v>
      </c>
      <c r="Y2052">
        <v>3091.8279665530381</v>
      </c>
      <c r="Z2052">
        <v>3000.9883946267792</v>
      </c>
      <c r="AA2052">
        <v>3130.9651177410242</v>
      </c>
      <c r="AB2052">
        <v>468.92365406442349</v>
      </c>
      <c r="AC2052">
        <v>463.40933343495772</v>
      </c>
      <c r="AD2052">
        <v>409.02588461880993</v>
      </c>
      <c r="AE2052">
        <v>540.96114396286089</v>
      </c>
      <c r="AF2052">
        <v>68.501069449913118</v>
      </c>
      <c r="AG2052">
        <v>68.260927203453122</v>
      </c>
      <c r="AH2052">
        <v>67.418911145852036</v>
      </c>
      <c r="AI2052">
        <v>70.283326756366421</v>
      </c>
      <c r="AJ2052">
        <v>0.61333587010686907</v>
      </c>
      <c r="AK2052">
        <v>0.61333580018317368</v>
      </c>
      <c r="AL2052">
        <v>0.61329746086085823</v>
      </c>
      <c r="AM2052">
        <v>0.61337364027100771</v>
      </c>
      <c r="AN2052">
        <v>0.94973672389288766</v>
      </c>
      <c r="AO2052">
        <v>0.94973672389288777</v>
      </c>
      <c r="AP2052">
        <v>0.94973672389288777</v>
      </c>
      <c r="AQ2052">
        <v>0.94973672389288777</v>
      </c>
      <c r="AR2052">
        <v>16.409700928421131</v>
      </c>
      <c r="AS2052">
        <v>16.40970092842112</v>
      </c>
      <c r="AT2052">
        <v>16.40970092842112</v>
      </c>
      <c r="AU2052">
        <v>16.40970092842112</v>
      </c>
      <c r="AV2052" t="str">
        <f>VLOOKUP(Sheet1[[#This Row],[NPDES ID2]],Combined_Sheet__Major_Only___2[[NPDES ID2]:[ECHO BFR]],3,FALSE)</f>
        <v>TX</v>
      </c>
      <c r="AW2052" t="s">
        <v>41</v>
      </c>
      <c r="AX2052" t="str">
        <f>VLOOKUP(Sheet1[[#This Row],[NPDES ID2]],Combined_Sheet__Major_Only___2[[NPDES ID2]:[ECHO BFR]],27,FALSE)</f>
        <v>-</v>
      </c>
      <c r="AY2052" t="str">
        <f>VLOOKUP(Sheet1[[#This Row],[NPDES ID2]],Combined_Sheet__Major_Only___2[[NPDES ID2]:[ECHO BFR]],28,FALSE)</f>
        <v>-</v>
      </c>
      <c r="AZ2052" t="str">
        <f>VLOOKUP(Sheet1[[#This Row],[NPDES ID2]],Combined_Sheet__Major_Only___2[[NPDES ID2]:[ECHO BFR]],29,FALSE)</f>
        <v>thickening</v>
      </c>
      <c r="BA2052">
        <f>VLOOKUP(Sheet1[[#This Row],[NPDES ID2]],Combined_Sheet__Major_Only___2[[NPDES ID2]:[ECHO BFR]],17,FALSE)</f>
        <v>32.900289999999998</v>
      </c>
      <c r="BB2052">
        <f>VLOOKUP(Sheet1[[#This Row],[NPDES ID2]],Combined_Sheet__Major_Only___2[[NPDES ID2]:[ECHO BFR]],18,FALSE)</f>
        <v>-96.600390000000004</v>
      </c>
      <c r="BC2052" s="2" t="str">
        <f>IF(ISNUMBER(SEARCH("aerobic",$AW2052)),"aerobic","")</f>
        <v>aerobic</v>
      </c>
      <c r="BD2052" s="2" t="str">
        <f>IF(ISNUMBER(SEARCH("anaer",$AW2052)),"anaer","")</f>
        <v/>
      </c>
      <c r="BE2052" s="2" t="str">
        <f>IF(ISNUMBER(SEARCH("thickening",$AZ2052)),"thickening","")</f>
        <v>thickening</v>
      </c>
      <c r="BF2052" s="3" t="str">
        <f>IF(ISNUMBER(SEARCH("airDry",$AW2052)),"airDry","")</f>
        <v/>
      </c>
      <c r="BG2052" s="3" t="str">
        <f>IF(ISNUMBER(SEARCH("heatDry",$AY2052)),"heatDry","")</f>
        <v/>
      </c>
      <c r="BH2052" s="3" t="str">
        <f>IF(AND(ISNUMBER(SEARCH("aerobic",$AW2052)),ISNUMBER(SEARCH("anaer",$AW2052))),"Combined Aer and Anaer.","")</f>
        <v/>
      </c>
    </row>
    <row r="2053" spans="1:60" x14ac:dyDescent="0.25">
      <c r="A2053" s="5">
        <v>777</v>
      </c>
      <c r="B2053" t="s">
        <v>3810</v>
      </c>
      <c r="C2053">
        <v>1766</v>
      </c>
      <c r="D2053">
        <v>401.90987959152119</v>
      </c>
      <c r="E2053">
        <v>403.46657714196368</v>
      </c>
      <c r="F2053">
        <v>338.34323042971909</v>
      </c>
      <c r="G2053">
        <v>470.93764548418773</v>
      </c>
      <c r="H2053">
        <v>-136.23369056786319</v>
      </c>
      <c r="I2053">
        <v>-137.44362777304741</v>
      </c>
      <c r="J2053">
        <v>-156.70973305009369</v>
      </c>
      <c r="K2053">
        <v>-113.2301352134626</v>
      </c>
      <c r="L2053">
        <v>1396.0808240007379</v>
      </c>
      <c r="M2053">
        <v>1388.0550423462089</v>
      </c>
      <c r="N2053">
        <v>1360.0022772490099</v>
      </c>
      <c r="O2053">
        <v>1455.5385658541379</v>
      </c>
      <c r="P2053">
        <v>56.718731316483662</v>
      </c>
      <c r="Q2053">
        <v>56.477060066125468</v>
      </c>
      <c r="R2053">
        <v>47.479861831338837</v>
      </c>
      <c r="S2053">
        <v>64.011543726425558</v>
      </c>
      <c r="T2053">
        <v>47837.317065492112</v>
      </c>
      <c r="U2053">
        <v>47837.398502631273</v>
      </c>
      <c r="V2053">
        <v>47804.328684708933</v>
      </c>
      <c r="W2053">
        <v>47870.426015535428</v>
      </c>
      <c r="X2053">
        <v>3701.24365487155</v>
      </c>
      <c r="Y2053">
        <v>3720.64109058233</v>
      </c>
      <c r="Z2053">
        <v>3546.5316973863869</v>
      </c>
      <c r="AA2053">
        <v>3798.0933820816649</v>
      </c>
      <c r="AB2053">
        <v>691.61532914328961</v>
      </c>
      <c r="AC2053">
        <v>681.93204961466381</v>
      </c>
      <c r="AD2053">
        <v>582.9305572056162</v>
      </c>
      <c r="AE2053">
        <v>831.84813709332514</v>
      </c>
      <c r="AF2053">
        <v>57.030361672344583</v>
      </c>
      <c r="AG2053">
        <v>56.703051017900648</v>
      </c>
      <c r="AH2053">
        <v>55.556233434284977</v>
      </c>
      <c r="AI2053">
        <v>59.458517944805209</v>
      </c>
      <c r="AJ2053">
        <v>0.47324783627173223</v>
      </c>
      <c r="AK2053">
        <v>0.4732477699200397</v>
      </c>
      <c r="AL2053">
        <v>0.47321150589469962</v>
      </c>
      <c r="AM2053">
        <v>0.47328356273834188</v>
      </c>
      <c r="AN2053">
        <v>0.94972549164417897</v>
      </c>
      <c r="AO2053">
        <v>0.94972549164417941</v>
      </c>
      <c r="AP2053">
        <v>0.94972549164417941</v>
      </c>
      <c r="AQ2053">
        <v>0.94972549164417941</v>
      </c>
      <c r="AR2053">
        <v>12.100763990208611</v>
      </c>
      <c r="AS2053">
        <v>12.100763990208611</v>
      </c>
      <c r="AT2053">
        <v>12.100763990208611</v>
      </c>
      <c r="AU2053">
        <v>12.100763990208611</v>
      </c>
      <c r="AV2053" t="str">
        <f>VLOOKUP(Sheet1[[#This Row],[NPDES ID2]],Combined_Sheet__Major_Only___2[[NPDES ID2]:[ECHO BFR]],3,FALSE)</f>
        <v>MA</v>
      </c>
      <c r="AW2053" t="s">
        <v>54</v>
      </c>
      <c r="AX2053" t="str">
        <f>VLOOKUP(Sheet1[[#This Row],[NPDES ID2]],Combined_Sheet__Major_Only___2[[NPDES ID2]:[ECHO BFR]],27,FALSE)</f>
        <v>-</v>
      </c>
      <c r="AY2053" t="str">
        <f>VLOOKUP(Sheet1[[#This Row],[NPDES ID2]],Combined_Sheet__Major_Only___2[[NPDES ID2]:[ECHO BFR]],28,FALSE)</f>
        <v>-</v>
      </c>
      <c r="AZ2053" t="str">
        <f>VLOOKUP(Sheet1[[#This Row],[NPDES ID2]],Combined_Sheet__Major_Only___2[[NPDES ID2]:[ECHO BFR]],29,FALSE)</f>
        <v>thickening, preliminaryOps</v>
      </c>
      <c r="BA2053">
        <f>VLOOKUP(Sheet1[[#This Row],[NPDES ID2]],Combined_Sheet__Major_Only___2[[NPDES ID2]:[ECHO BFR]],17,FALSE)</f>
        <v>42.191040999999998</v>
      </c>
      <c r="BB2053">
        <f>VLOOKUP(Sheet1[[#This Row],[NPDES ID2]],Combined_Sheet__Major_Only___2[[NPDES ID2]:[ECHO BFR]],18,FALSE)</f>
        <v>-72.612573999999995</v>
      </c>
      <c r="BC2053" s="2" t="str">
        <f>IF(ISNUMBER(SEARCH("aerobic",$AW2053)),"aerobic","")</f>
        <v/>
      </c>
      <c r="BD2053" s="2" t="str">
        <f>IF(ISNUMBER(SEARCH("anaer",$AW2053)),"anaer","")</f>
        <v/>
      </c>
      <c r="BE2053" s="2" t="str">
        <f>IF(ISNUMBER(SEARCH("thickening",$AZ2053)),"thickening","")</f>
        <v>thickening</v>
      </c>
      <c r="BF2053" s="4" t="str">
        <f>IF(ISNUMBER(SEARCH("airDry",$AW2053)),"airDry","")</f>
        <v/>
      </c>
      <c r="BG2053" s="4" t="str">
        <f>IF(ISNUMBER(SEARCH("heatDry",$AY2053)),"heatDry","")</f>
        <v/>
      </c>
      <c r="BH2053" s="4" t="str">
        <f>IF(AND(ISNUMBER(SEARCH("aerobic",$AW2053)),ISNUMBER(SEARCH("anaer",$AW2053))),"Combined Aer and Anaer.","")</f>
        <v/>
      </c>
    </row>
    <row r="2054" spans="1:60" x14ac:dyDescent="0.25">
      <c r="A2054" s="5">
        <v>2066</v>
      </c>
      <c r="B2054" t="s">
        <v>9719</v>
      </c>
      <c r="C2054">
        <v>1148.5</v>
      </c>
      <c r="D2054">
        <v>362.0933522652868</v>
      </c>
      <c r="E2054">
        <v>359.52678404531309</v>
      </c>
      <c r="F2054">
        <v>307.81861514879569</v>
      </c>
      <c r="G2054">
        <v>424.98152090015628</v>
      </c>
      <c r="H2054">
        <v>-106.6532010075943</v>
      </c>
      <c r="I2054">
        <v>-107.9805901989791</v>
      </c>
      <c r="J2054">
        <v>-127.5628683339055</v>
      </c>
      <c r="K2054">
        <v>-85.201015025467342</v>
      </c>
      <c r="L2054">
        <v>819.21888049907898</v>
      </c>
      <c r="M2054">
        <v>816.52433899367225</v>
      </c>
      <c r="N2054">
        <v>807.10408455386232</v>
      </c>
      <c r="O2054">
        <v>839.18317175693187</v>
      </c>
      <c r="P2054">
        <v>26.85974492336149</v>
      </c>
      <c r="Q2054">
        <v>27.190185516583021</v>
      </c>
      <c r="R2054">
        <v>21.864554944533449</v>
      </c>
      <c r="S2054">
        <v>31.63969960924662</v>
      </c>
      <c r="T2054">
        <v>47799.57027665792</v>
      </c>
      <c r="U2054">
        <v>47799.651651916291</v>
      </c>
      <c r="V2054">
        <v>47766.606962409503</v>
      </c>
      <c r="W2054">
        <v>47832.654068550772</v>
      </c>
      <c r="X2054">
        <v>3016.0407340462471</v>
      </c>
      <c r="Y2054">
        <v>3025.837636134685</v>
      </c>
      <c r="Z2054">
        <v>2942.3299508728669</v>
      </c>
      <c r="AA2054">
        <v>3061.6405634687148</v>
      </c>
      <c r="AB2054">
        <v>450.60338458257968</v>
      </c>
      <c r="AC2054">
        <v>445.45578574169667</v>
      </c>
      <c r="AD2054">
        <v>394.04915775654013</v>
      </c>
      <c r="AE2054">
        <v>517.97165212419134</v>
      </c>
      <c r="AF2054">
        <v>69.905839916470981</v>
      </c>
      <c r="AG2054">
        <v>69.676242149054559</v>
      </c>
      <c r="AH2054">
        <v>68.871867383205227</v>
      </c>
      <c r="AI2054">
        <v>71.609013325065263</v>
      </c>
      <c r="AJ2054">
        <v>0.6305259819664546</v>
      </c>
      <c r="AK2054">
        <v>0.63052593839449456</v>
      </c>
      <c r="AL2054">
        <v>0.6305019140774395</v>
      </c>
      <c r="AM2054">
        <v>0.63054964872974451</v>
      </c>
      <c r="AN2054">
        <v>0.94968865529039637</v>
      </c>
      <c r="AO2054">
        <v>0.94968865529039603</v>
      </c>
      <c r="AP2054">
        <v>0.94968865529039603</v>
      </c>
      <c r="AQ2054">
        <v>0.94968865529039603</v>
      </c>
      <c r="AR2054">
        <v>16.938946751104989</v>
      </c>
      <c r="AS2054">
        <v>16.938946751104989</v>
      </c>
      <c r="AT2054">
        <v>16.938946751104989</v>
      </c>
      <c r="AU2054">
        <v>16.938946751104989</v>
      </c>
      <c r="AV2054" t="str">
        <f>VLOOKUP(Sheet1[[#This Row],[NPDES ID2]],Combined_Sheet__Major_Only___2[[NPDES ID2]:[ECHO BFR]],3,FALSE)</f>
        <v>WA</v>
      </c>
      <c r="AW2054" t="s">
        <v>12185</v>
      </c>
      <c r="AX2054" t="str">
        <f>VLOOKUP(Sheet1[[#This Row],[NPDES ID2]],Combined_Sheet__Major_Only___2[[NPDES ID2]:[ECHO BFR]],27,FALSE)</f>
        <v>methaneBioCaptureRecover</v>
      </c>
      <c r="AY2054" t="str">
        <f>VLOOKUP(Sheet1[[#This Row],[NPDES ID2]],Combined_Sheet__Major_Only___2[[NPDES ID2]:[ECHO BFR]],28,FALSE)</f>
        <v>-</v>
      </c>
      <c r="AZ2054" t="str">
        <f>VLOOKUP(Sheet1[[#This Row],[NPDES ID2]],Combined_Sheet__Major_Only___2[[NPDES ID2]:[ECHO BFR]],29,FALSE)</f>
        <v>thickening, preliminaryOps</v>
      </c>
      <c r="BA2054">
        <f>VLOOKUP(Sheet1[[#This Row],[NPDES ID2]],Combined_Sheet__Major_Only___2[[NPDES ID2]:[ECHO BFR]],17,FALSE)</f>
        <v>45.732005999999998</v>
      </c>
      <c r="BB2054">
        <f>VLOOKUP(Sheet1[[#This Row],[NPDES ID2]],Combined_Sheet__Major_Only___2[[NPDES ID2]:[ECHO BFR]],18,FALSE)</f>
        <v>-122.727486</v>
      </c>
      <c r="BC2054" s="2" t="str">
        <f>IF(ISNUMBER(SEARCH("aerobic",$AW2054)),"aerobic","")</f>
        <v/>
      </c>
      <c r="BD2054" s="2" t="str">
        <f>IF(ISNUMBER(SEARCH("anaer",$AW2054)),"anaer","")</f>
        <v>anaer</v>
      </c>
      <c r="BE2054" s="2" t="str">
        <f>IF(ISNUMBER(SEARCH("thickening",$AZ2054)),"thickening","")</f>
        <v>thickening</v>
      </c>
      <c r="BF2054" s="3" t="str">
        <f>IF(ISNUMBER(SEARCH("airDry",$AW2054)),"airDry","")</f>
        <v/>
      </c>
      <c r="BG2054" s="3" t="str">
        <f>IF(ISNUMBER(SEARCH("heatDry",$AY2054)),"heatDry","")</f>
        <v/>
      </c>
      <c r="BH2054" s="3" t="str">
        <f>IF(AND(ISNUMBER(SEARCH("aerobic",$AW2054)),ISNUMBER(SEARCH("anaer",$AW2054))),"Combined Aer and Anaer.","")</f>
        <v/>
      </c>
    </row>
    <row r="2055" spans="1:60" x14ac:dyDescent="0.25">
      <c r="A2055" s="5">
        <v>899</v>
      </c>
      <c r="B2055" t="s">
        <v>4381</v>
      </c>
      <c r="C2055">
        <v>762</v>
      </c>
      <c r="D2055">
        <v>353.79175042624331</v>
      </c>
      <c r="E2055">
        <v>345.46740105181908</v>
      </c>
      <c r="F2055">
        <v>297.87319583333272</v>
      </c>
      <c r="G2055">
        <v>420.59323283630158</v>
      </c>
      <c r="H2055">
        <v>-114.07531291378361</v>
      </c>
      <c r="I2055">
        <v>-115.3633950307745</v>
      </c>
      <c r="J2055">
        <v>-134.70126601579059</v>
      </c>
      <c r="K2055">
        <v>-92.308953707140248</v>
      </c>
      <c r="L2055">
        <v>510.96074001927468</v>
      </c>
      <c r="M2055">
        <v>508.9252467085455</v>
      </c>
      <c r="N2055">
        <v>501.80771882081899</v>
      </c>
      <c r="O2055">
        <v>526.04356435215652</v>
      </c>
      <c r="P2055">
        <v>17.88646647484947</v>
      </c>
      <c r="Q2055">
        <v>18.01453085770795</v>
      </c>
      <c r="R2055">
        <v>14.68225228079165</v>
      </c>
      <c r="S2055">
        <v>20.731754812134131</v>
      </c>
      <c r="T2055">
        <v>47787.278049621433</v>
      </c>
      <c r="U2055">
        <v>47787.359404728348</v>
      </c>
      <c r="V2055">
        <v>47754.322898280261</v>
      </c>
      <c r="W2055">
        <v>47820.353648772412</v>
      </c>
      <c r="X2055">
        <v>3207.7037010406289</v>
      </c>
      <c r="Y2055">
        <v>3219.9478346105439</v>
      </c>
      <c r="Z2055">
        <v>3113.427097419396</v>
      </c>
      <c r="AA2055">
        <v>3266.4103621969771</v>
      </c>
      <c r="AB2055">
        <v>508.03668795752861</v>
      </c>
      <c r="AC2055">
        <v>501.66103308207693</v>
      </c>
      <c r="AD2055">
        <v>440.66242554960098</v>
      </c>
      <c r="AE2055">
        <v>590.17543088701007</v>
      </c>
      <c r="AF2055">
        <v>65.716146252164421</v>
      </c>
      <c r="AG2055">
        <v>65.454584207715598</v>
      </c>
      <c r="AH2055">
        <v>64.538820205363677</v>
      </c>
      <c r="AI2055">
        <v>67.65569847859625</v>
      </c>
      <c r="AJ2055">
        <v>0.57927676522412563</v>
      </c>
      <c r="AK2055">
        <v>0.57927673607727237</v>
      </c>
      <c r="AL2055">
        <v>0.57926062732568817</v>
      </c>
      <c r="AM2055">
        <v>0.5792926339730925</v>
      </c>
      <c r="AN2055">
        <v>0.94967664789181927</v>
      </c>
      <c r="AO2055">
        <v>0.94967664789181938</v>
      </c>
      <c r="AP2055">
        <v>0.94967664789181938</v>
      </c>
      <c r="AQ2055">
        <v>0.94967664789181938</v>
      </c>
      <c r="AR2055">
        <v>15.362828476135061</v>
      </c>
      <c r="AS2055">
        <v>15.36282847613505</v>
      </c>
      <c r="AT2055">
        <v>15.36282847613505</v>
      </c>
      <c r="AU2055">
        <v>15.36282847613505</v>
      </c>
      <c r="AV2055" t="str">
        <f>VLOOKUP(Sheet1[[#This Row],[NPDES ID2]],Combined_Sheet__Major_Only___2[[NPDES ID2]:[ECHO BFR]],3,FALSE)</f>
        <v>AR</v>
      </c>
      <c r="AW2055" t="s">
        <v>12186</v>
      </c>
      <c r="AX2055" t="str">
        <f>VLOOKUP(Sheet1[[#This Row],[NPDES ID2]],Combined_Sheet__Major_Only___2[[NPDES ID2]:[ECHO BFR]],27,FALSE)</f>
        <v>other</v>
      </c>
      <c r="AY2055" t="str">
        <f>VLOOKUP(Sheet1[[#This Row],[NPDES ID2]],Combined_Sheet__Major_Only___2[[NPDES ID2]:[ECHO BFR]],28,FALSE)</f>
        <v>-</v>
      </c>
      <c r="AZ2055" t="str">
        <f>VLOOKUP(Sheet1[[#This Row],[NPDES ID2]],Combined_Sheet__Major_Only___2[[NPDES ID2]:[ECHO BFR]],29,FALSE)</f>
        <v>thickening</v>
      </c>
      <c r="BA2055">
        <f>VLOOKUP(Sheet1[[#This Row],[NPDES ID2]],Combined_Sheet__Major_Only___2[[NPDES ID2]:[ECHO BFR]],17,FALSE)</f>
        <v>36.344138999999998</v>
      </c>
      <c r="BB2055">
        <f>VLOOKUP(Sheet1[[#This Row],[NPDES ID2]],Combined_Sheet__Major_Only___2[[NPDES ID2]:[ECHO BFR]],18,FALSE)</f>
        <v>-94.472694000000004</v>
      </c>
      <c r="BC2055" s="2" t="str">
        <f>IF(ISNUMBER(SEARCH("aerobic",$AW2055)),"aerobic","")</f>
        <v>aerobic</v>
      </c>
      <c r="BD2055" s="2" t="str">
        <f>IF(ISNUMBER(SEARCH("anaer",$AW2055)),"anaer","")</f>
        <v>anaer</v>
      </c>
      <c r="BE2055" s="2" t="str">
        <f>IF(ISNUMBER(SEARCH("thickening",$AZ2055)),"thickening","")</f>
        <v>thickening</v>
      </c>
      <c r="BF2055" s="4" t="str">
        <f>IF(ISNUMBER(SEARCH("airDry",$AW2055)),"airDry","")</f>
        <v/>
      </c>
      <c r="BG2055" s="4" t="str">
        <f>IF(ISNUMBER(SEARCH("heatDry",$AY2055)),"heatDry","")</f>
        <v/>
      </c>
      <c r="BH2055" s="4" t="str">
        <f>IF(AND(ISNUMBER(SEARCH("aerobic",$AW2055)),ISNUMBER(SEARCH("anaer",$AW2055))),"Combined Aer and Anaer.","")</f>
        <v>Combined Aer and Anaer.</v>
      </c>
    </row>
    <row r="2056" spans="1:60" x14ac:dyDescent="0.25">
      <c r="A2056" s="5">
        <v>2513</v>
      </c>
      <c r="B2056" t="s">
        <v>11675</v>
      </c>
      <c r="C2056">
        <v>160.57</v>
      </c>
      <c r="D2056">
        <v>681.3539229125995</v>
      </c>
      <c r="E2056">
        <v>677.82854175504542</v>
      </c>
      <c r="F2056">
        <v>490.04357486968212</v>
      </c>
      <c r="G2056">
        <v>872.70456240008627</v>
      </c>
      <c r="H2056">
        <v>-109.4258105325666</v>
      </c>
      <c r="I2056">
        <v>-110.80776280860211</v>
      </c>
      <c r="J2056">
        <v>-130.2392791726954</v>
      </c>
      <c r="K2056">
        <v>-87.931365450048929</v>
      </c>
      <c r="L2056">
        <v>112.0294475689934</v>
      </c>
      <c r="M2056">
        <v>111.63373552753281</v>
      </c>
      <c r="N2056">
        <v>110.2496843321716</v>
      </c>
      <c r="O2056">
        <v>114.9620502202015</v>
      </c>
      <c r="P2056">
        <v>3.7604419606936781</v>
      </c>
      <c r="Q2056">
        <v>3.797975848369942</v>
      </c>
      <c r="R2056">
        <v>3.0704922107856389</v>
      </c>
      <c r="S2056">
        <v>4.4036554450369048</v>
      </c>
      <c r="T2056">
        <v>47770.58697749579</v>
      </c>
      <c r="U2056">
        <v>47770.668305239953</v>
      </c>
      <c r="V2056">
        <v>47737.64291020581</v>
      </c>
      <c r="W2056">
        <v>47803.651452084487</v>
      </c>
      <c r="X2056">
        <v>3081.6664223830858</v>
      </c>
      <c r="Y2056">
        <v>3092.3192617238551</v>
      </c>
      <c r="Z2056">
        <v>3000.9836381354748</v>
      </c>
      <c r="AA2056">
        <v>3131.7080734819592</v>
      </c>
      <c r="AB2056">
        <v>469.73831435762042</v>
      </c>
      <c r="AC2056">
        <v>464.19314241168303</v>
      </c>
      <c r="AD2056">
        <v>409.66023666810997</v>
      </c>
      <c r="AE2056">
        <v>542.04262961416941</v>
      </c>
      <c r="AF2056">
        <v>68.374872996948085</v>
      </c>
      <c r="AG2056">
        <v>68.133405542312985</v>
      </c>
      <c r="AH2056">
        <v>67.288604292566575</v>
      </c>
      <c r="AI2056">
        <v>70.164666376581948</v>
      </c>
      <c r="AJ2056">
        <v>0.61179190323820631</v>
      </c>
      <c r="AK2056">
        <v>0.61179189715898552</v>
      </c>
      <c r="AL2056">
        <v>0.61178852002397832</v>
      </c>
      <c r="AM2056">
        <v>0.61179522994135493</v>
      </c>
      <c r="AN2056">
        <v>0.9496603343977722</v>
      </c>
      <c r="AO2056">
        <v>0.94966033439777209</v>
      </c>
      <c r="AP2056">
        <v>0.94966033439777209</v>
      </c>
      <c r="AQ2056">
        <v>0.94966033439777209</v>
      </c>
      <c r="AR2056">
        <v>16.363406939084019</v>
      </c>
      <c r="AS2056">
        <v>16.363406939084019</v>
      </c>
      <c r="AT2056">
        <v>16.363406939084019</v>
      </c>
      <c r="AU2056">
        <v>16.363406939084019</v>
      </c>
      <c r="AV2056" t="str">
        <f>VLOOKUP(Sheet1[[#This Row],[NPDES ID2]],Combined_Sheet__Major_Only___2[[NPDES ID2]:[ECHO BFR]],3,FALSE)</f>
        <v>PA</v>
      </c>
      <c r="AW2056" t="s">
        <v>41</v>
      </c>
      <c r="AX2056" t="str">
        <f>VLOOKUP(Sheet1[[#This Row],[NPDES ID2]],Combined_Sheet__Major_Only___2[[NPDES ID2]:[ECHO BFR]],27,FALSE)</f>
        <v>-</v>
      </c>
      <c r="AY2056" t="str">
        <f>VLOOKUP(Sheet1[[#This Row],[NPDES ID2]],Combined_Sheet__Major_Only___2[[NPDES ID2]:[ECHO BFR]],28,FALSE)</f>
        <v>-</v>
      </c>
      <c r="AZ2056" t="str">
        <f>VLOOKUP(Sheet1[[#This Row],[NPDES ID2]],Combined_Sheet__Major_Only___2[[NPDES ID2]:[ECHO BFR]],29,FALSE)</f>
        <v>preliminaryOps, thickening</v>
      </c>
      <c r="BA2056">
        <f>VLOOKUP(Sheet1[[#This Row],[NPDES ID2]],Combined_Sheet__Major_Only___2[[NPDES ID2]:[ECHO BFR]],17,FALSE)</f>
        <v>39.725833000000002</v>
      </c>
      <c r="BB2056">
        <f>VLOOKUP(Sheet1[[#This Row],[NPDES ID2]],Combined_Sheet__Major_Only___2[[NPDES ID2]:[ECHO BFR]],18,FALSE)</f>
        <v>-77.593333000000001</v>
      </c>
      <c r="BC2056" s="2" t="str">
        <f>IF(ISNUMBER(SEARCH("aerobic",$AW2056)),"aerobic","")</f>
        <v>aerobic</v>
      </c>
      <c r="BD2056" s="2" t="str">
        <f>IF(ISNUMBER(SEARCH("anaer",$AW2056)),"anaer","")</f>
        <v/>
      </c>
      <c r="BE2056" s="2" t="str">
        <f>IF(ISNUMBER(SEARCH("thickening",$AZ2056)),"thickening","")</f>
        <v>thickening</v>
      </c>
      <c r="BF2056" s="4" t="str">
        <f>IF(ISNUMBER(SEARCH("airDry",$AW2056)),"airDry","")</f>
        <v/>
      </c>
      <c r="BG2056" s="4" t="str">
        <f>IF(ISNUMBER(SEARCH("heatDry",$AY2056)),"heatDry","")</f>
        <v/>
      </c>
      <c r="BH2056" s="4" t="str">
        <f>IF(AND(ISNUMBER(SEARCH("aerobic",$AW2056)),ISNUMBER(SEARCH("anaer",$AW2056))),"Combined Aer and Anaer.","")</f>
        <v/>
      </c>
    </row>
    <row r="2057" spans="1:60" x14ac:dyDescent="0.25">
      <c r="A2057" s="5">
        <v>713</v>
      </c>
      <c r="B2057" t="s">
        <v>3519</v>
      </c>
      <c r="C2057">
        <v>4166</v>
      </c>
      <c r="D2057">
        <v>858.8002102877166</v>
      </c>
      <c r="E2057">
        <v>857.16268494082965</v>
      </c>
      <c r="F2057">
        <v>692.24590926507778</v>
      </c>
      <c r="G2057">
        <v>1005.592090830979</v>
      </c>
      <c r="H2057">
        <v>-107.8399676506469</v>
      </c>
      <c r="I2057">
        <v>-109.4065913607498</v>
      </c>
      <c r="J2057">
        <v>-128.65663985050091</v>
      </c>
      <c r="K2057">
        <v>-86.048955658205088</v>
      </c>
      <c r="L2057">
        <v>2926.3394231379498</v>
      </c>
      <c r="M2057">
        <v>2916.2150915414609</v>
      </c>
      <c r="N2057">
        <v>2880.8676206810978</v>
      </c>
      <c r="O2057">
        <v>3001.2978615764482</v>
      </c>
      <c r="P2057">
        <v>97.509353118666652</v>
      </c>
      <c r="Q2057">
        <v>98.540694507230057</v>
      </c>
      <c r="R2057">
        <v>79.546102856402939</v>
      </c>
      <c r="S2057">
        <v>114.4104838121378</v>
      </c>
      <c r="T2057">
        <v>47755.107931965409</v>
      </c>
      <c r="U2057">
        <v>47755.189234333753</v>
      </c>
      <c r="V2057">
        <v>47722.174143855329</v>
      </c>
      <c r="W2057">
        <v>47788.162089804828</v>
      </c>
      <c r="X2057">
        <v>3059.8756771974208</v>
      </c>
      <c r="Y2057">
        <v>3070.2729175952122</v>
      </c>
      <c r="Z2057">
        <v>2981.4198473127922</v>
      </c>
      <c r="AA2057">
        <v>3108.4950101939262</v>
      </c>
      <c r="AB2057">
        <v>463.58282050000992</v>
      </c>
      <c r="AC2057">
        <v>458.18035339548669</v>
      </c>
      <c r="AD2057">
        <v>404.59983788850758</v>
      </c>
      <c r="AE2057">
        <v>534.36847359399746</v>
      </c>
      <c r="AF2057">
        <v>68.849379193919106</v>
      </c>
      <c r="AG2057">
        <v>68.612400668564305</v>
      </c>
      <c r="AH2057">
        <v>67.778850429220967</v>
      </c>
      <c r="AI2057">
        <v>70.611400815074049</v>
      </c>
      <c r="AJ2057">
        <v>0.61759755242298542</v>
      </c>
      <c r="AK2057">
        <v>0.61759738998711244</v>
      </c>
      <c r="AL2057">
        <v>0.61750990521858107</v>
      </c>
      <c r="AM2057">
        <v>0.61768374915451707</v>
      </c>
      <c r="AN2057">
        <v>0.94964519605691289</v>
      </c>
      <c r="AO2057">
        <v>0.94964519605691322</v>
      </c>
      <c r="AP2057">
        <v>0.94964519605691322</v>
      </c>
      <c r="AQ2057">
        <v>0.94964519605691322</v>
      </c>
      <c r="AR2057">
        <v>16.539104120717941</v>
      </c>
      <c r="AS2057">
        <v>16.539104120717941</v>
      </c>
      <c r="AT2057">
        <v>16.539104120717941</v>
      </c>
      <c r="AU2057">
        <v>16.539104120717941</v>
      </c>
      <c r="AV2057" t="str">
        <f>VLOOKUP(Sheet1[[#This Row],[NPDES ID2]],Combined_Sheet__Major_Only___2[[NPDES ID2]:[ECHO BFR]],3,FALSE)</f>
        <v>TX</v>
      </c>
      <c r="AW2057" t="s">
        <v>12185</v>
      </c>
      <c r="AX2057" t="str">
        <f>VLOOKUP(Sheet1[[#This Row],[NPDES ID2]],Combined_Sheet__Major_Only___2[[NPDES ID2]:[ECHO BFR]],27,FALSE)</f>
        <v>methaneBioCaptureRecover</v>
      </c>
      <c r="AY2057" t="str">
        <f>VLOOKUP(Sheet1[[#This Row],[NPDES ID2]],Combined_Sheet__Major_Only___2[[NPDES ID2]:[ECHO BFR]],28,FALSE)</f>
        <v>-</v>
      </c>
      <c r="AZ2057" t="str">
        <f>VLOOKUP(Sheet1[[#This Row],[NPDES ID2]],Combined_Sheet__Major_Only___2[[NPDES ID2]:[ECHO BFR]],29,FALSE)</f>
        <v>preliminaryOps, thickening, sludgeLagoon</v>
      </c>
      <c r="BA2057">
        <f>VLOOKUP(Sheet1[[#This Row],[NPDES ID2]],Combined_Sheet__Major_Only___2[[NPDES ID2]:[ECHO BFR]],17,FALSE)</f>
        <v>31.517821999999999</v>
      </c>
      <c r="BB2057">
        <f>VLOOKUP(Sheet1[[#This Row],[NPDES ID2]],Combined_Sheet__Major_Only___2[[NPDES ID2]:[ECHO BFR]],18,FALSE)</f>
        <v>-97.064841000000001</v>
      </c>
      <c r="BC2057" s="2" t="str">
        <f>IF(ISNUMBER(SEARCH("aerobic",$AW2057)),"aerobic","")</f>
        <v/>
      </c>
      <c r="BD2057" s="2" t="str">
        <f>IF(ISNUMBER(SEARCH("anaer",$AW2057)),"anaer","")</f>
        <v>anaer</v>
      </c>
      <c r="BE2057" s="2" t="str">
        <f>IF(ISNUMBER(SEARCH("thickening",$AZ2057)),"thickening","")</f>
        <v>thickening</v>
      </c>
      <c r="BF2057" s="4" t="str">
        <f>IF(ISNUMBER(SEARCH("airDry",$AW2057)),"airDry","")</f>
        <v/>
      </c>
      <c r="BG2057" s="4" t="str">
        <f>IF(ISNUMBER(SEARCH("heatDry",$AY2057)),"heatDry","")</f>
        <v/>
      </c>
      <c r="BH2057" s="4" t="str">
        <f>IF(AND(ISNUMBER(SEARCH("aerobic",$AW2057)),ISNUMBER(SEARCH("anaer",$AW2057))),"Combined Aer and Anaer.","")</f>
        <v/>
      </c>
    </row>
    <row r="2058" spans="1:60" x14ac:dyDescent="0.25">
      <c r="A2058" s="5">
        <v>1049</v>
      </c>
      <c r="B2058" t="s">
        <v>5065</v>
      </c>
      <c r="C2058">
        <v>398.77</v>
      </c>
      <c r="D2058">
        <v>383.14404490493399</v>
      </c>
      <c r="E2058">
        <v>378.50760509276392</v>
      </c>
      <c r="F2058">
        <v>298.74272068239492</v>
      </c>
      <c r="G2058">
        <v>471.73932683328582</v>
      </c>
      <c r="H2058">
        <v>-109.3298689585673</v>
      </c>
      <c r="I2058">
        <v>-110.69933668046259</v>
      </c>
      <c r="J2058">
        <v>-130.1434950902198</v>
      </c>
      <c r="K2058">
        <v>-87.817452859463458</v>
      </c>
      <c r="L2058">
        <v>278.33472928134017</v>
      </c>
      <c r="M2058">
        <v>277.35281175938832</v>
      </c>
      <c r="N2058">
        <v>273.91880092398958</v>
      </c>
      <c r="O2058">
        <v>285.61125555626279</v>
      </c>
      <c r="P2058">
        <v>9.3386071785036009</v>
      </c>
      <c r="Q2058">
        <v>9.4320681822347492</v>
      </c>
      <c r="R2058">
        <v>7.6247816607086047</v>
      </c>
      <c r="S2058">
        <v>10.93723040576198</v>
      </c>
      <c r="T2058">
        <v>47749.106778079673</v>
      </c>
      <c r="U2058">
        <v>47749.188070609918</v>
      </c>
      <c r="V2058">
        <v>47716.17697515976</v>
      </c>
      <c r="W2058">
        <v>47782.15693616341</v>
      </c>
      <c r="X2058">
        <v>3079.0231624506018</v>
      </c>
      <c r="Y2058">
        <v>3089.656950925259</v>
      </c>
      <c r="Z2058">
        <v>2998.510341400382</v>
      </c>
      <c r="AA2058">
        <v>3128.956857219925</v>
      </c>
      <c r="AB2058">
        <v>469.16186418129161</v>
      </c>
      <c r="AC2058">
        <v>463.62780669758899</v>
      </c>
      <c r="AD2058">
        <v>409.17649310988247</v>
      </c>
      <c r="AE2058">
        <v>541.34220164374688</v>
      </c>
      <c r="AF2058">
        <v>68.403389324999239</v>
      </c>
      <c r="AG2058">
        <v>68.162191143586057</v>
      </c>
      <c r="AH2058">
        <v>67.318066787898786</v>
      </c>
      <c r="AI2058">
        <v>70.191514392158496</v>
      </c>
      <c r="AJ2058">
        <v>0.61214078307286357</v>
      </c>
      <c r="AK2058">
        <v>0.61214076795151673</v>
      </c>
      <c r="AL2058">
        <v>0.61213238356177824</v>
      </c>
      <c r="AM2058">
        <v>0.61214904236167644</v>
      </c>
      <c r="AN2058">
        <v>0.94963932454311883</v>
      </c>
      <c r="AO2058">
        <v>0.94963932454311917</v>
      </c>
      <c r="AP2058">
        <v>0.94963932454311917</v>
      </c>
      <c r="AQ2058">
        <v>0.94963932454311917</v>
      </c>
      <c r="AR2058">
        <v>16.37396675552688</v>
      </c>
      <c r="AS2058">
        <v>16.373966755526869</v>
      </c>
      <c r="AT2058">
        <v>16.373966755526869</v>
      </c>
      <c r="AU2058">
        <v>16.373966755526869</v>
      </c>
      <c r="AV2058" t="str">
        <f>VLOOKUP(Sheet1[[#This Row],[NPDES ID2]],Combined_Sheet__Major_Only___2[[NPDES ID2]:[ECHO BFR]],3,FALSE)</f>
        <v>FL</v>
      </c>
      <c r="AW2058" t="s">
        <v>41</v>
      </c>
      <c r="AX2058" t="str">
        <f>VLOOKUP(Sheet1[[#This Row],[NPDES ID2]],Combined_Sheet__Major_Only___2[[NPDES ID2]:[ECHO BFR]],27,FALSE)</f>
        <v>-</v>
      </c>
      <c r="AY2058" t="str">
        <f>VLOOKUP(Sheet1[[#This Row],[NPDES ID2]],Combined_Sheet__Major_Only___2[[NPDES ID2]:[ECHO BFR]],28,FALSE)</f>
        <v>-</v>
      </c>
      <c r="AZ2058" t="str">
        <f>VLOOKUP(Sheet1[[#This Row],[NPDES ID2]],Combined_Sheet__Major_Only___2[[NPDES ID2]:[ECHO BFR]],29,FALSE)</f>
        <v>thickening</v>
      </c>
      <c r="BA2058">
        <f>VLOOKUP(Sheet1[[#This Row],[NPDES ID2]],Combined_Sheet__Major_Only___2[[NPDES ID2]:[ECHO BFR]],17,FALSE)</f>
        <v>30.37886</v>
      </c>
      <c r="BB2058">
        <f>VLOOKUP(Sheet1[[#This Row],[NPDES ID2]],Combined_Sheet__Major_Only___2[[NPDES ID2]:[ECHO BFR]],18,FALSE)</f>
        <v>-87.085730999999996</v>
      </c>
      <c r="BC2058" s="2" t="str">
        <f>IF(ISNUMBER(SEARCH("aerobic",$AW2058)),"aerobic","")</f>
        <v>aerobic</v>
      </c>
      <c r="BD2058" s="2" t="str">
        <f>IF(ISNUMBER(SEARCH("anaer",$AW2058)),"anaer","")</f>
        <v/>
      </c>
      <c r="BE2058" s="2" t="str">
        <f>IF(ISNUMBER(SEARCH("thickening",$AZ2058)),"thickening","")</f>
        <v>thickening</v>
      </c>
      <c r="BF2058" s="4" t="str">
        <f>IF(ISNUMBER(SEARCH("airDry",$AW2058)),"airDry","")</f>
        <v/>
      </c>
      <c r="BG2058" s="4" t="str">
        <f>IF(ISNUMBER(SEARCH("heatDry",$AY2058)),"heatDry","")</f>
        <v/>
      </c>
      <c r="BH2058" s="4" t="str">
        <f>IF(AND(ISNUMBER(SEARCH("aerobic",$AW2058)),ISNUMBER(SEARCH("anaer",$AW2058))),"Combined Aer and Anaer.","")</f>
        <v/>
      </c>
    </row>
    <row r="2059" spans="1:60" x14ac:dyDescent="0.25">
      <c r="A2059" s="5">
        <v>950</v>
      </c>
      <c r="B2059" t="s">
        <v>4610</v>
      </c>
      <c r="C2059">
        <v>623</v>
      </c>
      <c r="D2059">
        <v>314.97052382381452</v>
      </c>
      <c r="E2059">
        <v>310.29982517298072</v>
      </c>
      <c r="F2059">
        <v>261.70184056967491</v>
      </c>
      <c r="G2059">
        <v>380.85914749918709</v>
      </c>
      <c r="H2059">
        <v>-138.53385050074979</v>
      </c>
      <c r="I2059">
        <v>-139.83983047872181</v>
      </c>
      <c r="J2059">
        <v>-158.48659340219481</v>
      </c>
      <c r="K2059">
        <v>-115.6362021181377</v>
      </c>
      <c r="L2059">
        <v>471.40735069365638</v>
      </c>
      <c r="M2059">
        <v>468.59998498175491</v>
      </c>
      <c r="N2059">
        <v>458.78267896844562</v>
      </c>
      <c r="O2059">
        <v>492.2105540063007</v>
      </c>
      <c r="P2059">
        <v>19.464583104868112</v>
      </c>
      <c r="Q2059">
        <v>19.381092211228491</v>
      </c>
      <c r="R2059">
        <v>16.327652945893551</v>
      </c>
      <c r="S2059">
        <v>21.896399755248591</v>
      </c>
      <c r="T2059">
        <v>47735.628550070011</v>
      </c>
      <c r="U2059">
        <v>47735.709820504519</v>
      </c>
      <c r="V2059">
        <v>47702.70769764579</v>
      </c>
      <c r="W2059">
        <v>47768.669724944877</v>
      </c>
      <c r="X2059">
        <v>3751.044927769593</v>
      </c>
      <c r="Y2059">
        <v>3771.352088386579</v>
      </c>
      <c r="Z2059">
        <v>3588.8185894670651</v>
      </c>
      <c r="AA2059">
        <v>3852.7705616546582</v>
      </c>
      <c r="AB2059">
        <v>716.03534930699288</v>
      </c>
      <c r="AC2059">
        <v>706.09399111794983</v>
      </c>
      <c r="AD2059">
        <v>601.08157536492911</v>
      </c>
      <c r="AE2059">
        <v>865.89821368265416</v>
      </c>
      <c r="AF2059">
        <v>56.152496138810733</v>
      </c>
      <c r="AG2059">
        <v>55.818284097330952</v>
      </c>
      <c r="AH2059">
        <v>54.648578291114518</v>
      </c>
      <c r="AI2059">
        <v>58.630253993042743</v>
      </c>
      <c r="AJ2059">
        <v>0.46255075736805901</v>
      </c>
      <c r="AK2059">
        <v>0.46255073440490568</v>
      </c>
      <c r="AL2059">
        <v>0.46253804215722399</v>
      </c>
      <c r="AM2059">
        <v>0.46256326050803143</v>
      </c>
      <c r="AN2059">
        <v>0.94962613248647587</v>
      </c>
      <c r="AO2059">
        <v>0.9496261324864762</v>
      </c>
      <c r="AP2059">
        <v>0.9496261324864762</v>
      </c>
      <c r="AQ2059">
        <v>0.9496261324864762</v>
      </c>
      <c r="AR2059">
        <v>11.772536729484029</v>
      </c>
      <c r="AS2059">
        <v>11.772536729484029</v>
      </c>
      <c r="AT2059">
        <v>11.772536729484029</v>
      </c>
      <c r="AU2059">
        <v>11.772536729484029</v>
      </c>
      <c r="AV2059" t="str">
        <f>VLOOKUP(Sheet1[[#This Row],[NPDES ID2]],Combined_Sheet__Major_Only___2[[NPDES ID2]:[ECHO BFR]],3,FALSE)</f>
        <v>MD</v>
      </c>
      <c r="AW2059" t="s">
        <v>87</v>
      </c>
      <c r="AX2059" t="str">
        <f>VLOOKUP(Sheet1[[#This Row],[NPDES ID2]],Combined_Sheet__Major_Only___2[[NPDES ID2]:[ECHO BFR]],27,FALSE)</f>
        <v>-</v>
      </c>
      <c r="AY2059" t="str">
        <f>VLOOKUP(Sheet1[[#This Row],[NPDES ID2]],Combined_Sheet__Major_Only___2[[NPDES ID2]:[ECHO BFR]],28,FALSE)</f>
        <v>-</v>
      </c>
      <c r="AZ2059" t="str">
        <f>VLOOKUP(Sheet1[[#This Row],[NPDES ID2]],Combined_Sheet__Major_Only___2[[NPDES ID2]:[ECHO BFR]],29,FALSE)</f>
        <v>thickening</v>
      </c>
      <c r="BA2059">
        <f>VLOOKUP(Sheet1[[#This Row],[NPDES ID2]],Combined_Sheet__Major_Only___2[[NPDES ID2]:[ECHO BFR]],17,FALSE)</f>
        <v>39.369247999999999</v>
      </c>
      <c r="BB2059">
        <f>VLOOKUP(Sheet1[[#This Row],[NPDES ID2]],Combined_Sheet__Major_Only___2[[NPDES ID2]:[ECHO BFR]],18,FALSE)</f>
        <v>-76.956829999999997</v>
      </c>
      <c r="BC2059" s="2" t="str">
        <f>IF(ISNUMBER(SEARCH("aerobic",$AW2059)),"aerobic","")</f>
        <v/>
      </c>
      <c r="BD2059" s="2" t="str">
        <f>IF(ISNUMBER(SEARCH("anaer",$AW2059)),"anaer","")</f>
        <v/>
      </c>
      <c r="BE2059" s="2" t="str">
        <f>IF(ISNUMBER(SEARCH("thickening",$AZ2059)),"thickening","")</f>
        <v>thickening</v>
      </c>
      <c r="BF2059" s="3" t="str">
        <f>IF(ISNUMBER(SEARCH("airDry",$AW2059)),"airDry","")</f>
        <v/>
      </c>
      <c r="BG2059" s="3" t="str">
        <f>IF(ISNUMBER(SEARCH("heatDry",$AY2059)),"heatDry","")</f>
        <v/>
      </c>
      <c r="BH2059" s="3" t="str">
        <f>IF(AND(ISNUMBER(SEARCH("aerobic",$AW2059)),ISNUMBER(SEARCH("anaer",$AW2059))),"Combined Aer and Anaer.","")</f>
        <v/>
      </c>
    </row>
    <row r="2060" spans="1:60" x14ac:dyDescent="0.25">
      <c r="A2060" s="5">
        <v>469</v>
      </c>
      <c r="B2060" t="s">
        <v>2338</v>
      </c>
      <c r="C2060">
        <v>451.05</v>
      </c>
      <c r="D2060">
        <v>370.85422247938351</v>
      </c>
      <c r="E2060">
        <v>366.83882542496309</v>
      </c>
      <c r="F2060">
        <v>295.10090759987679</v>
      </c>
      <c r="G2060">
        <v>453.64451752674978</v>
      </c>
      <c r="H2060">
        <v>-110.8731232903986</v>
      </c>
      <c r="I2060">
        <v>-112.254313948007</v>
      </c>
      <c r="J2060">
        <v>-131.6258525867452</v>
      </c>
      <c r="K2060">
        <v>-89.284171767624883</v>
      </c>
      <c r="L2060">
        <v>310.73418272085758</v>
      </c>
      <c r="M2060">
        <v>309.59238674604228</v>
      </c>
      <c r="N2060">
        <v>305.59932757653729</v>
      </c>
      <c r="O2060">
        <v>319.19539400661557</v>
      </c>
      <c r="P2060">
        <v>10.571139816884751</v>
      </c>
      <c r="Q2060">
        <v>10.667506551213121</v>
      </c>
      <c r="R2060">
        <v>8.6464532359271207</v>
      </c>
      <c r="S2060">
        <v>12.3383249340826</v>
      </c>
      <c r="T2060">
        <v>47712.911698213597</v>
      </c>
      <c r="U2060">
        <v>47712.99293140688</v>
      </c>
      <c r="V2060">
        <v>47680.005931384061</v>
      </c>
      <c r="W2060">
        <v>47745.937732357437</v>
      </c>
      <c r="X2060">
        <v>3117.2451856435459</v>
      </c>
      <c r="Y2060">
        <v>3128.3772987737329</v>
      </c>
      <c r="Z2060">
        <v>3032.474274231593</v>
      </c>
      <c r="AA2060">
        <v>3169.8975749929168</v>
      </c>
      <c r="AB2060">
        <v>480.85674469632431</v>
      </c>
      <c r="AC2060">
        <v>475.07210165898113</v>
      </c>
      <c r="AD2060">
        <v>418.65752210875092</v>
      </c>
      <c r="AE2060">
        <v>556.17409682487369</v>
      </c>
      <c r="AF2060">
        <v>67.514656739114955</v>
      </c>
      <c r="AG2060">
        <v>67.266707020965924</v>
      </c>
      <c r="AH2060">
        <v>66.398907337910032</v>
      </c>
      <c r="AI2060">
        <v>69.3528923057426</v>
      </c>
      <c r="AJ2060">
        <v>0.60126910347047002</v>
      </c>
      <c r="AK2060">
        <v>0.60126908632382914</v>
      </c>
      <c r="AL2060">
        <v>0.6012595835794653</v>
      </c>
      <c r="AM2060">
        <v>0.60127846445821831</v>
      </c>
      <c r="AN2060">
        <v>0.94960388231361936</v>
      </c>
      <c r="AO2060">
        <v>0.94960388231361892</v>
      </c>
      <c r="AP2060">
        <v>0.94960388231361892</v>
      </c>
      <c r="AQ2060">
        <v>0.94960388231361892</v>
      </c>
      <c r="AR2060">
        <v>16.039523345727648</v>
      </c>
      <c r="AS2060">
        <v>16.039523345727641</v>
      </c>
      <c r="AT2060">
        <v>16.039523345727641</v>
      </c>
      <c r="AU2060">
        <v>16.039523345727641</v>
      </c>
      <c r="AV2060" t="str">
        <f>VLOOKUP(Sheet1[[#This Row],[NPDES ID2]],Combined_Sheet__Major_Only___2[[NPDES ID2]:[ECHO BFR]],3,FALSE)</f>
        <v>MN</v>
      </c>
      <c r="AW2060" t="s">
        <v>12185</v>
      </c>
      <c r="AX2060" t="str">
        <f>VLOOKUP(Sheet1[[#This Row],[NPDES ID2]],Combined_Sheet__Major_Only___2[[NPDES ID2]:[ECHO BFR]],27,FALSE)</f>
        <v>methaneBioCaptureRecover</v>
      </c>
      <c r="AY2060" t="str">
        <f>VLOOKUP(Sheet1[[#This Row],[NPDES ID2]],Combined_Sheet__Major_Only___2[[NPDES ID2]:[ECHO BFR]],28,FALSE)</f>
        <v>-</v>
      </c>
      <c r="AZ2060" t="str">
        <f>VLOOKUP(Sheet1[[#This Row],[NPDES ID2]],Combined_Sheet__Major_Only___2[[NPDES ID2]:[ECHO BFR]],29,FALSE)</f>
        <v>thickening</v>
      </c>
      <c r="BA2060">
        <f>VLOOKUP(Sheet1[[#This Row],[NPDES ID2]],Combined_Sheet__Major_Only___2[[NPDES ID2]:[ECHO BFR]],17,FALSE)</f>
        <v>44.097240999999997</v>
      </c>
      <c r="BB2060">
        <f>VLOOKUP(Sheet1[[#This Row],[NPDES ID2]],Combined_Sheet__Major_Only___2[[NPDES ID2]:[ECHO BFR]],18,FALSE)</f>
        <v>-93.233295999999996</v>
      </c>
      <c r="BC2060" s="2" t="str">
        <f>IF(ISNUMBER(SEARCH("aerobic",$AW2060)),"aerobic","")</f>
        <v/>
      </c>
      <c r="BD2060" s="2" t="str">
        <f>IF(ISNUMBER(SEARCH("anaer",$AW2060)),"anaer","")</f>
        <v>anaer</v>
      </c>
      <c r="BE2060" s="2" t="str">
        <f>IF(ISNUMBER(SEARCH("thickening",$AZ2060)),"thickening","")</f>
        <v>thickening</v>
      </c>
      <c r="BF2060" s="4" t="str">
        <f>IF(ISNUMBER(SEARCH("airDry",$AW2060)),"airDry","")</f>
        <v/>
      </c>
      <c r="BG2060" s="4" t="str">
        <f>IF(ISNUMBER(SEARCH("heatDry",$AY2060)),"heatDry","")</f>
        <v/>
      </c>
      <c r="BH2060" s="4" t="str">
        <f>IF(AND(ISNUMBER(SEARCH("aerobic",$AW2060)),ISNUMBER(SEARCH("anaer",$AW2060))),"Combined Aer and Anaer.","")</f>
        <v/>
      </c>
    </row>
    <row r="2061" spans="1:60" x14ac:dyDescent="0.25">
      <c r="A2061" s="5">
        <v>461</v>
      </c>
      <c r="B2061" t="s">
        <v>2302</v>
      </c>
      <c r="C2061">
        <v>470</v>
      </c>
      <c r="D2061">
        <v>366.32922273564901</v>
      </c>
      <c r="E2061">
        <v>362.48537480010862</v>
      </c>
      <c r="F2061">
        <v>293.64054951762989</v>
      </c>
      <c r="G2061">
        <v>446.87537929046857</v>
      </c>
      <c r="H2061">
        <v>-110.9593103524918</v>
      </c>
      <c r="I2061">
        <v>-112.33591925612291</v>
      </c>
      <c r="J2061">
        <v>-131.70841393467629</v>
      </c>
      <c r="K2061">
        <v>-89.364546215110181</v>
      </c>
      <c r="L2061">
        <v>323.54515592746509</v>
      </c>
      <c r="M2061">
        <v>322.35352921445332</v>
      </c>
      <c r="N2061">
        <v>318.18623782084308</v>
      </c>
      <c r="O2061">
        <v>332.37559559148008</v>
      </c>
      <c r="P2061">
        <v>11.015746853501479</v>
      </c>
      <c r="Q2061">
        <v>11.115602835470691</v>
      </c>
      <c r="R2061">
        <v>9.0110246472379387</v>
      </c>
      <c r="S2061">
        <v>12.854737642945491</v>
      </c>
      <c r="T2061">
        <v>47704.994958665091</v>
      </c>
      <c r="U2061">
        <v>47705.076178879957</v>
      </c>
      <c r="V2061">
        <v>47672.094449109987</v>
      </c>
      <c r="W2061">
        <v>47738.015716319722</v>
      </c>
      <c r="X2061">
        <v>3119.0805950238168</v>
      </c>
      <c r="Y2061">
        <v>3130.240566372267</v>
      </c>
      <c r="Z2061">
        <v>3034.0708357152771</v>
      </c>
      <c r="AA2061">
        <v>3171.8857855473889</v>
      </c>
      <c r="AB2061">
        <v>481.48533492856802</v>
      </c>
      <c r="AC2061">
        <v>475.68653163153022</v>
      </c>
      <c r="AD2061">
        <v>419.16239014469681</v>
      </c>
      <c r="AE2061">
        <v>556.98032821350705</v>
      </c>
      <c r="AF2061">
        <v>67.46384566948916</v>
      </c>
      <c r="AG2061">
        <v>67.215513502554131</v>
      </c>
      <c r="AH2061">
        <v>66.346354904425937</v>
      </c>
      <c r="AI2061">
        <v>69.30494178971027</v>
      </c>
      <c r="AJ2061">
        <v>0.60064762459246945</v>
      </c>
      <c r="AK2061">
        <v>0.60064760672206918</v>
      </c>
      <c r="AL2061">
        <v>0.60063770442243247</v>
      </c>
      <c r="AM2061">
        <v>0.60065737918557416</v>
      </c>
      <c r="AN2061">
        <v>0.94959612359068846</v>
      </c>
      <c r="AO2061">
        <v>0.94959612359068835</v>
      </c>
      <c r="AP2061">
        <v>0.94959612359068835</v>
      </c>
      <c r="AQ2061">
        <v>0.94959612359068835</v>
      </c>
      <c r="AR2061">
        <v>16.020393415483401</v>
      </c>
      <c r="AS2061">
        <v>16.020393415483412</v>
      </c>
      <c r="AT2061">
        <v>16.020393415483412</v>
      </c>
      <c r="AU2061">
        <v>16.020393415483412</v>
      </c>
      <c r="AV2061" t="str">
        <f>VLOOKUP(Sheet1[[#This Row],[NPDES ID2]],Combined_Sheet__Major_Only___2[[NPDES ID2]:[ECHO BFR]],3,FALSE)</f>
        <v>MN</v>
      </c>
      <c r="AW2061" t="s">
        <v>41</v>
      </c>
      <c r="AX2061" t="str">
        <f>VLOOKUP(Sheet1[[#This Row],[NPDES ID2]],Combined_Sheet__Major_Only___2[[NPDES ID2]:[ECHO BFR]],27,FALSE)</f>
        <v>-</v>
      </c>
      <c r="AY2061" t="str">
        <f>VLOOKUP(Sheet1[[#This Row],[NPDES ID2]],Combined_Sheet__Major_Only___2[[NPDES ID2]:[ECHO BFR]],28,FALSE)</f>
        <v>thermoAerobicDigest</v>
      </c>
      <c r="AZ2061" t="str">
        <f>VLOOKUP(Sheet1[[#This Row],[NPDES ID2]],Combined_Sheet__Major_Only___2[[NPDES ID2]:[ECHO BFR]],29,FALSE)</f>
        <v>thickening</v>
      </c>
      <c r="BA2061">
        <f>VLOOKUP(Sheet1[[#This Row],[NPDES ID2]],Combined_Sheet__Major_Only___2[[NPDES ID2]:[ECHO BFR]],17,FALSE)</f>
        <v>44.287036999999998</v>
      </c>
      <c r="BB2061">
        <f>VLOOKUP(Sheet1[[#This Row],[NPDES ID2]],Combined_Sheet__Major_Only___2[[NPDES ID2]:[ECHO BFR]],18,FALSE)</f>
        <v>-94.432370000000006</v>
      </c>
      <c r="BC2061" s="2" t="str">
        <f>IF(ISNUMBER(SEARCH("aerobic",$AW2061)),"aerobic","")</f>
        <v>aerobic</v>
      </c>
      <c r="BD2061" s="2" t="str">
        <f>IF(ISNUMBER(SEARCH("anaer",$AW2061)),"anaer","")</f>
        <v/>
      </c>
      <c r="BE2061" s="2" t="str">
        <f>IF(ISNUMBER(SEARCH("thickening",$AZ2061)),"thickening","")</f>
        <v>thickening</v>
      </c>
      <c r="BF2061" s="4" t="str">
        <f>IF(ISNUMBER(SEARCH("airDry",$AW2061)),"airDry","")</f>
        <v/>
      </c>
      <c r="BG2061" s="4" t="str">
        <f>IF(ISNUMBER(SEARCH("heatDry",$AY2061)),"heatDry","")</f>
        <v/>
      </c>
      <c r="BH2061" s="4" t="str">
        <f>IF(AND(ISNUMBER(SEARCH("aerobic",$AW2061)),ISNUMBER(SEARCH("anaer",$AW2061))),"Combined Aer and Anaer.","")</f>
        <v/>
      </c>
    </row>
    <row r="2062" spans="1:60" x14ac:dyDescent="0.25">
      <c r="A2062" s="5">
        <v>726</v>
      </c>
      <c r="B2062" t="s">
        <v>3579</v>
      </c>
      <c r="C2062">
        <v>3529.8</v>
      </c>
      <c r="D2062">
        <v>752.74829603646253</v>
      </c>
      <c r="E2062">
        <v>751.73402132188573</v>
      </c>
      <c r="F2062">
        <v>607.72506371006659</v>
      </c>
      <c r="G2062">
        <v>878.62575341861543</v>
      </c>
      <c r="H2062">
        <v>-108.84289071951611</v>
      </c>
      <c r="I2062">
        <v>-110.375341002217</v>
      </c>
      <c r="J2062">
        <v>-129.6280961842692</v>
      </c>
      <c r="K2062">
        <v>-87.057644629531723</v>
      </c>
      <c r="L2062">
        <v>2460.779685208181</v>
      </c>
      <c r="M2062">
        <v>2452.060327709708</v>
      </c>
      <c r="N2062">
        <v>2421.609138026397</v>
      </c>
      <c r="O2062">
        <v>2525.3461992132361</v>
      </c>
      <c r="P2062">
        <v>82.658183407301934</v>
      </c>
      <c r="Q2062">
        <v>83.477342596824812</v>
      </c>
      <c r="R2062">
        <v>67.500685968124444</v>
      </c>
      <c r="S2062">
        <v>96.789097560748814</v>
      </c>
      <c r="T2062">
        <v>47694.006162475373</v>
      </c>
      <c r="U2062">
        <v>47694.087364675579</v>
      </c>
      <c r="V2062">
        <v>47661.112950257331</v>
      </c>
      <c r="W2062">
        <v>47727.019596121878</v>
      </c>
      <c r="X2062">
        <v>3079.174691669949</v>
      </c>
      <c r="Y2062">
        <v>3089.8592039058408</v>
      </c>
      <c r="Z2062">
        <v>2998.3761081004282</v>
      </c>
      <c r="AA2062">
        <v>3129.28972789199</v>
      </c>
      <c r="AB2062">
        <v>469.76210396840861</v>
      </c>
      <c r="AC2062">
        <v>464.22361167395769</v>
      </c>
      <c r="AD2062">
        <v>409.60363600507668</v>
      </c>
      <c r="AE2062">
        <v>542.21359095955256</v>
      </c>
      <c r="AF2062">
        <v>68.329372054623519</v>
      </c>
      <c r="AG2062">
        <v>68.088297144514627</v>
      </c>
      <c r="AH2062">
        <v>67.2411207397124</v>
      </c>
      <c r="AI2062">
        <v>70.12088551736592</v>
      </c>
      <c r="AJ2062">
        <v>0.61123529220896944</v>
      </c>
      <c r="AK2062">
        <v>0.6112351550651306</v>
      </c>
      <c r="AL2062">
        <v>0.61116095525745529</v>
      </c>
      <c r="AM2062">
        <v>0.61130839725064146</v>
      </c>
      <c r="AN2062">
        <v>0.94958535016853329</v>
      </c>
      <c r="AO2062">
        <v>0.94958535016853352</v>
      </c>
      <c r="AP2062">
        <v>0.94958535016853352</v>
      </c>
      <c r="AQ2062">
        <v>0.94958535016853352</v>
      </c>
      <c r="AR2062">
        <v>16.34386051918349</v>
      </c>
      <c r="AS2062">
        <v>16.343860519183501</v>
      </c>
      <c r="AT2062">
        <v>16.343860519183501</v>
      </c>
      <c r="AU2062">
        <v>16.343860519183501</v>
      </c>
      <c r="AV2062" t="str">
        <f>VLOOKUP(Sheet1[[#This Row],[NPDES ID2]],Combined_Sheet__Major_Only___2[[NPDES ID2]:[ECHO BFR]],3,FALSE)</f>
        <v>TX</v>
      </c>
      <c r="AW2062" t="s">
        <v>41</v>
      </c>
      <c r="AX2062" t="str">
        <f>VLOOKUP(Sheet1[[#This Row],[NPDES ID2]],Combined_Sheet__Major_Only___2[[NPDES ID2]:[ECHO BFR]],27,FALSE)</f>
        <v>-</v>
      </c>
      <c r="AY2062" t="str">
        <f>VLOOKUP(Sheet1[[#This Row],[NPDES ID2]],Combined_Sheet__Major_Only___2[[NPDES ID2]:[ECHO BFR]],28,FALSE)</f>
        <v>-</v>
      </c>
      <c r="AZ2062" t="str">
        <f>VLOOKUP(Sheet1[[#This Row],[NPDES ID2]],Combined_Sheet__Major_Only___2[[NPDES ID2]:[ECHO BFR]],29,FALSE)</f>
        <v>thickening, preliminaryOps</v>
      </c>
      <c r="BA2062">
        <f>VLOOKUP(Sheet1[[#This Row],[NPDES ID2]],Combined_Sheet__Major_Only___2[[NPDES ID2]:[ECHO BFR]],17,FALSE)</f>
        <v>30.035340999999999</v>
      </c>
      <c r="BB2062">
        <f>VLOOKUP(Sheet1[[#This Row],[NPDES ID2]],Combined_Sheet__Major_Only___2[[NPDES ID2]:[ECHO BFR]],18,FALSE)</f>
        <v>-94.133574999999993</v>
      </c>
      <c r="BC2062" s="2" t="str">
        <f>IF(ISNUMBER(SEARCH("aerobic",$AW2062)),"aerobic","")</f>
        <v>aerobic</v>
      </c>
      <c r="BD2062" s="2" t="str">
        <f>IF(ISNUMBER(SEARCH("anaer",$AW2062)),"anaer","")</f>
        <v/>
      </c>
      <c r="BE2062" s="2" t="str">
        <f>IF(ISNUMBER(SEARCH("thickening",$AZ2062)),"thickening","")</f>
        <v>thickening</v>
      </c>
      <c r="BF2062" s="3" t="str">
        <f>IF(ISNUMBER(SEARCH("airDry",$AW2062)),"airDry","")</f>
        <v/>
      </c>
      <c r="BG2062" s="3" t="str">
        <f>IF(ISNUMBER(SEARCH("heatDry",$AY2062)),"heatDry","")</f>
        <v/>
      </c>
      <c r="BH2062" s="3" t="str">
        <f>IF(AND(ISNUMBER(SEARCH("aerobic",$AW2062)),ISNUMBER(SEARCH("anaer",$AW2062))),"Combined Aer and Anaer.","")</f>
        <v/>
      </c>
    </row>
    <row r="2063" spans="1:60" x14ac:dyDescent="0.25">
      <c r="A2063" s="5">
        <v>1383</v>
      </c>
      <c r="B2063" t="s">
        <v>6560</v>
      </c>
      <c r="C2063">
        <v>147.76</v>
      </c>
      <c r="D2063">
        <v>738.82867819140915</v>
      </c>
      <c r="E2063">
        <v>734.95393619225877</v>
      </c>
      <c r="F2063">
        <v>528.68585352162393</v>
      </c>
      <c r="G2063">
        <v>951.74856528369753</v>
      </c>
      <c r="H2063">
        <v>-111.08473055365479</v>
      </c>
      <c r="I2063">
        <v>-112.4846387398368</v>
      </c>
      <c r="J2063">
        <v>-131.83410133179319</v>
      </c>
      <c r="K2063">
        <v>-89.515725679725733</v>
      </c>
      <c r="L2063">
        <v>101.6675330649517</v>
      </c>
      <c r="M2063">
        <v>101.2925514930006</v>
      </c>
      <c r="N2063">
        <v>99.980999319227308</v>
      </c>
      <c r="O2063">
        <v>104.4465127111468</v>
      </c>
      <c r="P2063">
        <v>3.4633089807120272</v>
      </c>
      <c r="Q2063">
        <v>3.4945946114124129</v>
      </c>
      <c r="R2063">
        <v>2.833213547331539</v>
      </c>
      <c r="S2063">
        <v>4.0409149285379282</v>
      </c>
      <c r="T2063">
        <v>47680.081940110867</v>
      </c>
      <c r="U2063">
        <v>47680.163119484183</v>
      </c>
      <c r="V2063">
        <v>47647.19797456028</v>
      </c>
      <c r="W2063">
        <v>47713.08609329426</v>
      </c>
      <c r="X2063">
        <v>3118.9732082606788</v>
      </c>
      <c r="Y2063">
        <v>3130.1446911531912</v>
      </c>
      <c r="Z2063">
        <v>3033.8426982867909</v>
      </c>
      <c r="AA2063">
        <v>3171.856578674789</v>
      </c>
      <c r="AB2063">
        <v>481.68666882079413</v>
      </c>
      <c r="AC2063">
        <v>475.8797613475902</v>
      </c>
      <c r="AD2063">
        <v>419.3138610432627</v>
      </c>
      <c r="AE2063">
        <v>557.25770519031971</v>
      </c>
      <c r="AF2063">
        <v>67.430128453682229</v>
      </c>
      <c r="AG2063">
        <v>67.181468882602417</v>
      </c>
      <c r="AH2063">
        <v>66.311524485141376</v>
      </c>
      <c r="AI2063">
        <v>69.273207065358505</v>
      </c>
      <c r="AJ2063">
        <v>0.6002352231900816</v>
      </c>
      <c r="AK2063">
        <v>0.60023521758771237</v>
      </c>
      <c r="AL2063">
        <v>0.60023210511310365</v>
      </c>
      <c r="AM2063">
        <v>0.60023828918348299</v>
      </c>
      <c r="AN2063">
        <v>0.94957169223590132</v>
      </c>
      <c r="AO2063">
        <v>0.9495716922359011</v>
      </c>
      <c r="AP2063">
        <v>0.9495716922359011</v>
      </c>
      <c r="AQ2063">
        <v>0.9495716922359011</v>
      </c>
      <c r="AR2063">
        <v>16.007940766972219</v>
      </c>
      <c r="AS2063">
        <v>16.007940766972219</v>
      </c>
      <c r="AT2063">
        <v>16.007940766972219</v>
      </c>
      <c r="AU2063">
        <v>16.007940766972219</v>
      </c>
      <c r="AV2063" t="str">
        <f>VLOOKUP(Sheet1[[#This Row],[NPDES ID2]],Combined_Sheet__Major_Only___2[[NPDES ID2]:[ECHO BFR]],3,FALSE)</f>
        <v>CO</v>
      </c>
      <c r="AW2063" t="s">
        <v>41</v>
      </c>
      <c r="AX2063" t="str">
        <f>VLOOKUP(Sheet1[[#This Row],[NPDES ID2]],Combined_Sheet__Major_Only___2[[NPDES ID2]:[ECHO BFR]],27,FALSE)</f>
        <v>tempSludgeStore</v>
      </c>
      <c r="AY2063" t="str">
        <f>VLOOKUP(Sheet1[[#This Row],[NPDES ID2]],Combined_Sheet__Major_Only___2[[NPDES ID2]:[ECHO BFR]],28,FALSE)</f>
        <v>highTempCompost</v>
      </c>
      <c r="AZ2063" t="str">
        <f>VLOOKUP(Sheet1[[#This Row],[NPDES ID2]],Combined_Sheet__Major_Only___2[[NPDES ID2]:[ECHO BFR]],29,FALSE)</f>
        <v>thickening</v>
      </c>
      <c r="BA2063">
        <f>VLOOKUP(Sheet1[[#This Row],[NPDES ID2]],Combined_Sheet__Major_Only___2[[NPDES ID2]:[ECHO BFR]],17,FALSE)</f>
        <v>38.515810999999999</v>
      </c>
      <c r="BB2063">
        <f>VLOOKUP(Sheet1[[#This Row],[NPDES ID2]],Combined_Sheet__Major_Only___2[[NPDES ID2]:[ECHO BFR]],18,FALSE)</f>
        <v>-106.995525</v>
      </c>
      <c r="BC2063" s="2" t="str">
        <f>IF(ISNUMBER(SEARCH("aerobic",$AW2063)),"aerobic","")</f>
        <v>aerobic</v>
      </c>
      <c r="BD2063" s="2" t="str">
        <f>IF(ISNUMBER(SEARCH("anaer",$AW2063)),"anaer","")</f>
        <v/>
      </c>
      <c r="BE2063" s="2" t="str">
        <f>IF(ISNUMBER(SEARCH("thickening",$AZ2063)),"thickening","")</f>
        <v>thickening</v>
      </c>
      <c r="BF2063" s="4" t="str">
        <f>IF(ISNUMBER(SEARCH("airDry",$AW2063)),"airDry","")</f>
        <v/>
      </c>
      <c r="BG2063" s="4" t="str">
        <f>IF(ISNUMBER(SEARCH("heatDry",$AY2063)),"heatDry","")</f>
        <v/>
      </c>
      <c r="BH2063" s="4" t="str">
        <f>IF(AND(ISNUMBER(SEARCH("aerobic",$AW2063)),ISNUMBER(SEARCH("anaer",$AW2063))),"Combined Aer and Anaer.","")</f>
        <v/>
      </c>
    </row>
    <row r="2064" spans="1:60" x14ac:dyDescent="0.25">
      <c r="A2064" s="5">
        <v>1256</v>
      </c>
      <c r="B2064" t="s">
        <v>5998</v>
      </c>
      <c r="C2064">
        <v>207.67</v>
      </c>
      <c r="D2064">
        <v>566.83002500700502</v>
      </c>
      <c r="E2064">
        <v>563.35450300889397</v>
      </c>
      <c r="F2064">
        <v>415.3876907258803</v>
      </c>
      <c r="G2064">
        <v>716.08402886711872</v>
      </c>
      <c r="H2064">
        <v>-110.80078061931199</v>
      </c>
      <c r="I2064">
        <v>-112.2052050093081</v>
      </c>
      <c r="J2064">
        <v>-131.56013294258091</v>
      </c>
      <c r="K2064">
        <v>-89.238837270612976</v>
      </c>
      <c r="L2064">
        <v>143.2136068931209</v>
      </c>
      <c r="M2064">
        <v>142.68905040419</v>
      </c>
      <c r="N2064">
        <v>140.85438722416851</v>
      </c>
      <c r="O2064">
        <v>147.10102707681889</v>
      </c>
      <c r="P2064">
        <v>4.8668607075009476</v>
      </c>
      <c r="Q2064">
        <v>4.9115722526873071</v>
      </c>
      <c r="R2064">
        <v>3.980197074304296</v>
      </c>
      <c r="S2064">
        <v>5.6819271990806408</v>
      </c>
      <c r="T2064">
        <v>47661.180870195953</v>
      </c>
      <c r="U2064">
        <v>47661.262018583497</v>
      </c>
      <c r="V2064">
        <v>47628.309456291237</v>
      </c>
      <c r="W2064">
        <v>47694.172425858458</v>
      </c>
      <c r="X2064">
        <v>3110.664168916619</v>
      </c>
      <c r="Y2064">
        <v>3121.742671155549</v>
      </c>
      <c r="Z2064">
        <v>3026.3278948524298</v>
      </c>
      <c r="AA2064">
        <v>3163.0407418434152</v>
      </c>
      <c r="AB2064">
        <v>479.36931230473681</v>
      </c>
      <c r="AC2064">
        <v>473.6105879968419</v>
      </c>
      <c r="AD2064">
        <v>417.42230056880902</v>
      </c>
      <c r="AE2064">
        <v>554.34210225073889</v>
      </c>
      <c r="AF2064">
        <v>67.583411061705604</v>
      </c>
      <c r="AG2064">
        <v>67.335930960678496</v>
      </c>
      <c r="AH2064">
        <v>66.470045534555979</v>
      </c>
      <c r="AI2064">
        <v>69.417830691737223</v>
      </c>
      <c r="AJ2064">
        <v>0.6021100601292092</v>
      </c>
      <c r="AK2064">
        <v>0.60211005225590086</v>
      </c>
      <c r="AL2064">
        <v>0.60210568022586652</v>
      </c>
      <c r="AM2064">
        <v>0.60211436688205144</v>
      </c>
      <c r="AN2064">
        <v>0.94955314078923569</v>
      </c>
      <c r="AO2064">
        <v>0.94955314078923558</v>
      </c>
      <c r="AP2064">
        <v>0.94955314078923558</v>
      </c>
      <c r="AQ2064">
        <v>0.94955314078923558</v>
      </c>
      <c r="AR2064">
        <v>16.065566279363861</v>
      </c>
      <c r="AS2064">
        <v>16.065566279363861</v>
      </c>
      <c r="AT2064">
        <v>16.065566279363861</v>
      </c>
      <c r="AU2064">
        <v>16.065566279363861</v>
      </c>
      <c r="AV2064" t="str">
        <f>VLOOKUP(Sheet1[[#This Row],[NPDES ID2]],Combined_Sheet__Major_Only___2[[NPDES ID2]:[ECHO BFR]],3,FALSE)</f>
        <v>PA</v>
      </c>
      <c r="AW2064" t="s">
        <v>41</v>
      </c>
      <c r="AX2064" t="str">
        <f>VLOOKUP(Sheet1[[#This Row],[NPDES ID2]],Combined_Sheet__Major_Only___2[[NPDES ID2]:[ECHO BFR]],27,FALSE)</f>
        <v>tempSludgeStore</v>
      </c>
      <c r="AY2064" t="str">
        <f>VLOOKUP(Sheet1[[#This Row],[NPDES ID2]],Combined_Sheet__Major_Only___2[[NPDES ID2]:[ECHO BFR]],28,FALSE)</f>
        <v>-</v>
      </c>
      <c r="AZ2064" t="str">
        <f>VLOOKUP(Sheet1[[#This Row],[NPDES ID2]],Combined_Sheet__Major_Only___2[[NPDES ID2]:[ECHO BFR]],29,FALSE)</f>
        <v>thickening</v>
      </c>
      <c r="BA2064">
        <f>VLOOKUP(Sheet1[[#This Row],[NPDES ID2]],Combined_Sheet__Major_Only___2[[NPDES ID2]:[ECHO BFR]],17,FALSE)</f>
        <v>40.550840000000001</v>
      </c>
      <c r="BB2064">
        <f>VLOOKUP(Sheet1[[#This Row],[NPDES ID2]],Combined_Sheet__Major_Only___2[[NPDES ID2]:[ECHO BFR]],18,FALSE)</f>
        <v>-75.394058999999999</v>
      </c>
      <c r="BC2064" s="2" t="str">
        <f>IF(ISNUMBER(SEARCH("aerobic",$AW2064)),"aerobic","")</f>
        <v>aerobic</v>
      </c>
      <c r="BD2064" s="2" t="str">
        <f>IF(ISNUMBER(SEARCH("anaer",$AW2064)),"anaer","")</f>
        <v/>
      </c>
      <c r="BE2064" s="2" t="str">
        <f>IF(ISNUMBER(SEARCH("thickening",$AZ2064)),"thickening","")</f>
        <v>thickening</v>
      </c>
      <c r="BF2064" s="3" t="str">
        <f>IF(ISNUMBER(SEARCH("airDry",$AW2064)),"airDry","")</f>
        <v/>
      </c>
      <c r="BG2064" s="3" t="str">
        <f>IF(ISNUMBER(SEARCH("heatDry",$AY2064)),"heatDry","")</f>
        <v/>
      </c>
      <c r="BH2064" s="3" t="str">
        <f>IF(AND(ISNUMBER(SEARCH("aerobic",$AW2064)),ISNUMBER(SEARCH("anaer",$AW2064))),"Combined Aer and Anaer.","")</f>
        <v/>
      </c>
    </row>
    <row r="2065" spans="1:60" x14ac:dyDescent="0.25">
      <c r="A2065" s="5">
        <v>2121</v>
      </c>
      <c r="B2065" t="s">
        <v>9966</v>
      </c>
      <c r="C2065">
        <v>903.09</v>
      </c>
      <c r="D2065">
        <v>324.49295627128731</v>
      </c>
      <c r="E2065">
        <v>319.43714947481288</v>
      </c>
      <c r="F2065">
        <v>276.10453871946419</v>
      </c>
      <c r="G2065">
        <v>385.18557890910358</v>
      </c>
      <c r="H2065">
        <v>-139.064412444596</v>
      </c>
      <c r="I2065">
        <v>-140.4003365849224</v>
      </c>
      <c r="J2065">
        <v>-159.022493457309</v>
      </c>
      <c r="K2065">
        <v>-116.11000024375051</v>
      </c>
      <c r="L2065">
        <v>674.04191901946547</v>
      </c>
      <c r="M2065">
        <v>669.9824572768382</v>
      </c>
      <c r="N2065">
        <v>655.78820937255637</v>
      </c>
      <c r="O2065">
        <v>704.12159343712688</v>
      </c>
      <c r="P2065">
        <v>27.974730140271749</v>
      </c>
      <c r="Q2065">
        <v>27.834135080908791</v>
      </c>
      <c r="R2065">
        <v>23.481848867270379</v>
      </c>
      <c r="S2065">
        <v>31.46631358890469</v>
      </c>
      <c r="T2065">
        <v>47645.010394117751</v>
      </c>
      <c r="U2065">
        <v>47645.091515995977</v>
      </c>
      <c r="V2065">
        <v>47612.149718551671</v>
      </c>
      <c r="W2065">
        <v>47677.991172194073</v>
      </c>
      <c r="X2065">
        <v>3762.4989589490701</v>
      </c>
      <c r="Y2065">
        <v>3783.079941974479</v>
      </c>
      <c r="Z2065">
        <v>3598.0264469305739</v>
      </c>
      <c r="AA2065">
        <v>3865.68232847232</v>
      </c>
      <c r="AB2065">
        <v>723.27154932688165</v>
      </c>
      <c r="AC2065">
        <v>713.25213109817571</v>
      </c>
      <c r="AD2065">
        <v>606.33279661145889</v>
      </c>
      <c r="AE2065">
        <v>876.10501546032151</v>
      </c>
      <c r="AF2065">
        <v>55.876713010487201</v>
      </c>
      <c r="AG2065">
        <v>55.540470127897557</v>
      </c>
      <c r="AH2065">
        <v>54.363360382037222</v>
      </c>
      <c r="AI2065">
        <v>58.369892831906697</v>
      </c>
      <c r="AJ2065">
        <v>0.4591910840843591</v>
      </c>
      <c r="AK2065">
        <v>0.45919105080540651</v>
      </c>
      <c r="AL2065">
        <v>0.45917270949551581</v>
      </c>
      <c r="AM2065">
        <v>0.45920915247280047</v>
      </c>
      <c r="AN2065">
        <v>0.94953725858980187</v>
      </c>
      <c r="AO2065">
        <v>0.94953725858980209</v>
      </c>
      <c r="AP2065">
        <v>0.94953725858980209</v>
      </c>
      <c r="AQ2065">
        <v>0.94953725858980209</v>
      </c>
      <c r="AR2065">
        <v>11.669002115263259</v>
      </c>
      <c r="AS2065">
        <v>11.669002115263259</v>
      </c>
      <c r="AT2065">
        <v>11.669002115263259</v>
      </c>
      <c r="AU2065">
        <v>11.669002115263259</v>
      </c>
      <c r="AV2065" t="str">
        <f>VLOOKUP(Sheet1[[#This Row],[NPDES ID2]],Combined_Sheet__Major_Only___2[[NPDES ID2]:[ECHO BFR]],3,FALSE)</f>
        <v>FL</v>
      </c>
      <c r="AW2065" t="s">
        <v>54</v>
      </c>
      <c r="AX2065" t="str">
        <f>VLOOKUP(Sheet1[[#This Row],[NPDES ID2]],Combined_Sheet__Major_Only___2[[NPDES ID2]:[ECHO BFR]],27,FALSE)</f>
        <v>other</v>
      </c>
      <c r="AY2065" t="str">
        <f>VLOOKUP(Sheet1[[#This Row],[NPDES ID2]],Combined_Sheet__Major_Only___2[[NPDES ID2]:[ECHO BFR]],28,FALSE)</f>
        <v>-</v>
      </c>
      <c r="AZ2065" t="str">
        <f>VLOOKUP(Sheet1[[#This Row],[NPDES ID2]],Combined_Sheet__Major_Only___2[[NPDES ID2]:[ECHO BFR]],29,FALSE)</f>
        <v>thickening</v>
      </c>
      <c r="BA2065">
        <f>VLOOKUP(Sheet1[[#This Row],[NPDES ID2]],Combined_Sheet__Major_Only___2[[NPDES ID2]:[ECHO BFR]],17,FALSE)</f>
        <v>30.173677999999999</v>
      </c>
      <c r="BB2065">
        <f>VLOOKUP(Sheet1[[#This Row],[NPDES ID2]],Combined_Sheet__Major_Only___2[[NPDES ID2]:[ECHO BFR]],18,FALSE)</f>
        <v>-81.808132999999998</v>
      </c>
      <c r="BC2065" s="2" t="str">
        <f>IF(ISNUMBER(SEARCH("aerobic",$AW2065)),"aerobic","")</f>
        <v/>
      </c>
      <c r="BD2065" s="2" t="str">
        <f>IF(ISNUMBER(SEARCH("anaer",$AW2065)),"anaer","")</f>
        <v/>
      </c>
      <c r="BE2065" s="2" t="str">
        <f>IF(ISNUMBER(SEARCH("thickening",$AZ2065)),"thickening","")</f>
        <v>thickening</v>
      </c>
      <c r="BF2065" s="4" t="str">
        <f>IF(ISNUMBER(SEARCH("airDry",$AW2065)),"airDry","")</f>
        <v/>
      </c>
      <c r="BG2065" s="4" t="str">
        <f>IF(ISNUMBER(SEARCH("heatDry",$AY2065)),"heatDry","")</f>
        <v/>
      </c>
      <c r="BH2065" s="4" t="str">
        <f>IF(AND(ISNUMBER(SEARCH("aerobic",$AW2065)),ISNUMBER(SEARCH("anaer",$AW2065))),"Combined Aer and Anaer.","")</f>
        <v/>
      </c>
    </row>
    <row r="2066" spans="1:60" x14ac:dyDescent="0.25">
      <c r="A2066" s="5">
        <v>2208</v>
      </c>
      <c r="B2066" t="s">
        <v>10350</v>
      </c>
      <c r="C2066">
        <v>635.29</v>
      </c>
      <c r="D2066">
        <v>339.56113774267197</v>
      </c>
      <c r="E2066">
        <v>332.54665784414522</v>
      </c>
      <c r="F2066">
        <v>285.44436333620109</v>
      </c>
      <c r="G2066">
        <v>406.15582486134952</v>
      </c>
      <c r="H2066">
        <v>-108.8848585545243</v>
      </c>
      <c r="I2066">
        <v>-110.2274846424954</v>
      </c>
      <c r="J2066">
        <v>-129.71247196950901</v>
      </c>
      <c r="K2066">
        <v>-87.371288016772084</v>
      </c>
      <c r="L2066">
        <v>444.92237787024192</v>
      </c>
      <c r="M2066">
        <v>443.36941467165877</v>
      </c>
      <c r="N2066">
        <v>437.9388897078066</v>
      </c>
      <c r="O2066">
        <v>456.42999804175918</v>
      </c>
      <c r="P2066">
        <v>14.874385434440271</v>
      </c>
      <c r="Q2066">
        <v>15.02668108678753</v>
      </c>
      <c r="R2066">
        <v>12.13901739718442</v>
      </c>
      <c r="S2066">
        <v>17.436379317012861</v>
      </c>
      <c r="T2066">
        <v>47619.229879134487</v>
      </c>
      <c r="U2066">
        <v>47619.310958749033</v>
      </c>
      <c r="V2066">
        <v>47586.386323651859</v>
      </c>
      <c r="W2066">
        <v>47652.193474555141</v>
      </c>
      <c r="X2066">
        <v>3060.2793198781592</v>
      </c>
      <c r="Y2066">
        <v>3070.7574225472408</v>
      </c>
      <c r="Z2066">
        <v>2981.0778920185071</v>
      </c>
      <c r="AA2066">
        <v>3109.380458985439</v>
      </c>
      <c r="AB2066">
        <v>464.85557651925478</v>
      </c>
      <c r="AC2066">
        <v>459.4005977114582</v>
      </c>
      <c r="AD2066">
        <v>405.59373920187352</v>
      </c>
      <c r="AE2066">
        <v>536.05253499414414</v>
      </c>
      <c r="AF2066">
        <v>68.635497963770405</v>
      </c>
      <c r="AG2066">
        <v>68.396117968529694</v>
      </c>
      <c r="AH2066">
        <v>67.558091789260828</v>
      </c>
      <c r="AI2066">
        <v>70.410471172899861</v>
      </c>
      <c r="AJ2066">
        <v>0.61498056511984633</v>
      </c>
      <c r="AK2066">
        <v>0.61498054103745714</v>
      </c>
      <c r="AL2066">
        <v>0.61496721249711173</v>
      </c>
      <c r="AM2066">
        <v>0.61499369495332801</v>
      </c>
      <c r="AN2066">
        <v>0.94951191698136805</v>
      </c>
      <c r="AO2066">
        <v>0.94951191698136805</v>
      </c>
      <c r="AP2066">
        <v>0.94951191698136805</v>
      </c>
      <c r="AQ2066">
        <v>0.94951191698136805</v>
      </c>
      <c r="AR2066">
        <v>16.461147107775641</v>
      </c>
      <c r="AS2066">
        <v>16.461147107775648</v>
      </c>
      <c r="AT2066">
        <v>16.461147107775648</v>
      </c>
      <c r="AU2066">
        <v>16.461147107775648</v>
      </c>
      <c r="AV2066" t="str">
        <f>VLOOKUP(Sheet1[[#This Row],[NPDES ID2]],Combined_Sheet__Major_Only___2[[NPDES ID2]:[ECHO BFR]],3,FALSE)</f>
        <v>FL</v>
      </c>
      <c r="AW2066" t="s">
        <v>41</v>
      </c>
      <c r="AX2066" t="str">
        <f>VLOOKUP(Sheet1[[#This Row],[NPDES ID2]],Combined_Sheet__Major_Only___2[[NPDES ID2]:[ECHO BFR]],27,FALSE)</f>
        <v>-</v>
      </c>
      <c r="AY2066" t="str">
        <f>VLOOKUP(Sheet1[[#This Row],[NPDES ID2]],Combined_Sheet__Major_Only___2[[NPDES ID2]:[ECHO BFR]],28,FALSE)</f>
        <v>-</v>
      </c>
      <c r="AZ2066" t="str">
        <f>VLOOKUP(Sheet1[[#This Row],[NPDES ID2]],Combined_Sheet__Major_Only___2[[NPDES ID2]:[ECHO BFR]],29,FALSE)</f>
        <v>thickening</v>
      </c>
      <c r="BA2066">
        <f>VLOOKUP(Sheet1[[#This Row],[NPDES ID2]],Combined_Sheet__Major_Only___2[[NPDES ID2]:[ECHO BFR]],17,FALSE)</f>
        <v>27.8949459999588</v>
      </c>
      <c r="BB2066">
        <f>VLOOKUP(Sheet1[[#This Row],[NPDES ID2]],Combined_Sheet__Major_Only___2[[NPDES ID2]:[ECHO BFR]],18,FALSE)</f>
        <v>-81.842349999752102</v>
      </c>
      <c r="BC2066" s="2" t="str">
        <f>IF(ISNUMBER(SEARCH("aerobic",$AW2066)),"aerobic","")</f>
        <v>aerobic</v>
      </c>
      <c r="BD2066" s="2" t="str">
        <f>IF(ISNUMBER(SEARCH("anaer",$AW2066)),"anaer","")</f>
        <v/>
      </c>
      <c r="BE2066" s="2" t="str">
        <f>IF(ISNUMBER(SEARCH("thickening",$AZ2066)),"thickening","")</f>
        <v>thickening</v>
      </c>
      <c r="BF2066" s="3" t="str">
        <f>IF(ISNUMBER(SEARCH("airDry",$AW2066)),"airDry","")</f>
        <v/>
      </c>
      <c r="BG2066" s="3" t="str">
        <f>IF(ISNUMBER(SEARCH("heatDry",$AY2066)),"heatDry","")</f>
        <v/>
      </c>
      <c r="BH2066" s="3" t="str">
        <f>IF(AND(ISNUMBER(SEARCH("aerobic",$AW2066)),ISNUMBER(SEARCH("anaer",$AW2066))),"Combined Aer and Anaer.","")</f>
        <v/>
      </c>
    </row>
    <row r="2067" spans="1:60" x14ac:dyDescent="0.25">
      <c r="A2067" s="5">
        <v>1277</v>
      </c>
      <c r="B2067" t="s">
        <v>6089</v>
      </c>
      <c r="C2067">
        <v>194.7</v>
      </c>
      <c r="D2067">
        <v>588.25731807202453</v>
      </c>
      <c r="E2067">
        <v>584.83302643286652</v>
      </c>
      <c r="F2067">
        <v>428.86002435212953</v>
      </c>
      <c r="G2067">
        <v>745.73200072010366</v>
      </c>
      <c r="H2067">
        <v>-109.6035451514044</v>
      </c>
      <c r="I2067">
        <v>-110.99171641732509</v>
      </c>
      <c r="J2067">
        <v>-130.40955522092511</v>
      </c>
      <c r="K2067">
        <v>-88.097721214389907</v>
      </c>
      <c r="L2067">
        <v>135.63022339280809</v>
      </c>
      <c r="M2067">
        <v>135.14878656994631</v>
      </c>
      <c r="N2067">
        <v>133.4649277138214</v>
      </c>
      <c r="O2067">
        <v>139.19809947018021</v>
      </c>
      <c r="P2067">
        <v>4.5601645821221402</v>
      </c>
      <c r="Q2067">
        <v>4.6051929762206303</v>
      </c>
      <c r="R2067">
        <v>3.7242790781960542</v>
      </c>
      <c r="S2067">
        <v>5.3379789065633227</v>
      </c>
      <c r="T2067">
        <v>47575.665619538609</v>
      </c>
      <c r="U2067">
        <v>47575.746627735403</v>
      </c>
      <c r="V2067">
        <v>47542.850993802364</v>
      </c>
      <c r="W2067">
        <v>47608.600179477537</v>
      </c>
      <c r="X2067">
        <v>3073.887517881833</v>
      </c>
      <c r="Y2067">
        <v>3084.5567441239091</v>
      </c>
      <c r="Z2067">
        <v>2993.0269582191031</v>
      </c>
      <c r="AA2067">
        <v>3124.0482152622021</v>
      </c>
      <c r="AB2067">
        <v>469.23279552279303</v>
      </c>
      <c r="AC2067">
        <v>463.68086519322998</v>
      </c>
      <c r="AD2067">
        <v>409.13672588509712</v>
      </c>
      <c r="AE2067">
        <v>541.61289445913974</v>
      </c>
      <c r="AF2067">
        <v>68.268418126459835</v>
      </c>
      <c r="AG2067">
        <v>68.026147885130456</v>
      </c>
      <c r="AH2067">
        <v>67.178500983089492</v>
      </c>
      <c r="AI2067">
        <v>70.064207603292331</v>
      </c>
      <c r="AJ2067">
        <v>0.61048953190724009</v>
      </c>
      <c r="AK2067">
        <v>0.61048952454707162</v>
      </c>
      <c r="AL2067">
        <v>0.61048543692856894</v>
      </c>
      <c r="AM2067">
        <v>0.61049355849142495</v>
      </c>
      <c r="AN2067">
        <v>0.94946903649879799</v>
      </c>
      <c r="AO2067">
        <v>0.9494690364987981</v>
      </c>
      <c r="AP2067">
        <v>0.9494690364987981</v>
      </c>
      <c r="AQ2067">
        <v>0.9494690364987981</v>
      </c>
      <c r="AR2067">
        <v>16.323322594668198</v>
      </c>
      <c r="AS2067">
        <v>16.323322594668198</v>
      </c>
      <c r="AT2067">
        <v>16.323322594668198</v>
      </c>
      <c r="AU2067">
        <v>16.323322594668198</v>
      </c>
      <c r="AV2067" t="str">
        <f>VLOOKUP(Sheet1[[#This Row],[NPDES ID2]],Combined_Sheet__Major_Only___2[[NPDES ID2]:[ECHO BFR]],3,FALSE)</f>
        <v>TX</v>
      </c>
      <c r="AW2067" t="s">
        <v>41</v>
      </c>
      <c r="AX2067" t="str">
        <f>VLOOKUP(Sheet1[[#This Row],[NPDES ID2]],Combined_Sheet__Major_Only___2[[NPDES ID2]:[ECHO BFR]],27,FALSE)</f>
        <v>-</v>
      </c>
      <c r="AY2067" t="str">
        <f>VLOOKUP(Sheet1[[#This Row],[NPDES ID2]],Combined_Sheet__Major_Only___2[[NPDES ID2]:[ECHO BFR]],28,FALSE)</f>
        <v>-</v>
      </c>
      <c r="AZ2067" t="str">
        <f>VLOOKUP(Sheet1[[#This Row],[NPDES ID2]],Combined_Sheet__Major_Only___2[[NPDES ID2]:[ECHO BFR]],29,FALSE)</f>
        <v>thickening</v>
      </c>
      <c r="BA2067">
        <f>VLOOKUP(Sheet1[[#This Row],[NPDES ID2]],Combined_Sheet__Major_Only___2[[NPDES ID2]:[ECHO BFR]],17,FALSE)</f>
        <v>30.009512999999998</v>
      </c>
      <c r="BB2067">
        <f>VLOOKUP(Sheet1[[#This Row],[NPDES ID2]],Combined_Sheet__Major_Only___2[[NPDES ID2]:[ECHO BFR]],18,FALSE)</f>
        <v>-95.499568999999994</v>
      </c>
      <c r="BC2067" s="2" t="str">
        <f>IF(ISNUMBER(SEARCH("aerobic",$AW2067)),"aerobic","")</f>
        <v>aerobic</v>
      </c>
      <c r="BD2067" s="2" t="str">
        <f>IF(ISNUMBER(SEARCH("anaer",$AW2067)),"anaer","")</f>
        <v/>
      </c>
      <c r="BE2067" s="2" t="str">
        <f>IF(ISNUMBER(SEARCH("thickening",$AZ2067)),"thickening","")</f>
        <v>thickening</v>
      </c>
      <c r="BF2067" s="4" t="str">
        <f>IF(ISNUMBER(SEARCH("airDry",$AW2067)),"airDry","")</f>
        <v/>
      </c>
      <c r="BG2067" s="4" t="str">
        <f>IF(ISNUMBER(SEARCH("heatDry",$AY2067)),"heatDry","")</f>
        <v/>
      </c>
      <c r="BH2067" s="4" t="str">
        <f>IF(AND(ISNUMBER(SEARCH("aerobic",$AW2067)),ISNUMBER(SEARCH("anaer",$AW2067))),"Combined Aer and Anaer.","")</f>
        <v/>
      </c>
    </row>
    <row r="2068" spans="1:60" x14ac:dyDescent="0.25">
      <c r="A2068" s="5">
        <v>1299</v>
      </c>
      <c r="B2068" t="s">
        <v>6185</v>
      </c>
      <c r="C2068">
        <v>180.49</v>
      </c>
      <c r="D2068">
        <v>650.18574425300062</v>
      </c>
      <c r="E2068">
        <v>646.52587966954798</v>
      </c>
      <c r="F2068">
        <v>470.97817344513231</v>
      </c>
      <c r="G2068">
        <v>827.49150895172966</v>
      </c>
      <c r="H2068">
        <v>-114.78683164764649</v>
      </c>
      <c r="I2068">
        <v>-116.06037940530879</v>
      </c>
      <c r="J2068">
        <v>-135.39646701497051</v>
      </c>
      <c r="K2068">
        <v>-93.050266128444534</v>
      </c>
      <c r="L2068">
        <v>120.4575892736227</v>
      </c>
      <c r="M2068">
        <v>119.9711694989052</v>
      </c>
      <c r="N2068">
        <v>118.2698682996534</v>
      </c>
      <c r="O2068">
        <v>124.06240958259581</v>
      </c>
      <c r="P2068">
        <v>4.2378871287612849</v>
      </c>
      <c r="Q2068">
        <v>4.2654636468220684</v>
      </c>
      <c r="R2068">
        <v>3.4808246386107</v>
      </c>
      <c r="S2068">
        <v>4.9060050382134106</v>
      </c>
      <c r="T2068">
        <v>47545.060666734797</v>
      </c>
      <c r="U2068">
        <v>47545.141624758893</v>
      </c>
      <c r="V2068">
        <v>47512.26636484958</v>
      </c>
      <c r="W2068">
        <v>47577.974828541017</v>
      </c>
      <c r="X2068">
        <v>3206.5773948100809</v>
      </c>
      <c r="Y2068">
        <v>3218.952717342489</v>
      </c>
      <c r="Z2068">
        <v>3111.0819063752328</v>
      </c>
      <c r="AA2068">
        <v>3266.0348543248961</v>
      </c>
      <c r="AB2068">
        <v>510.26819136847479</v>
      </c>
      <c r="AC2068">
        <v>503.81234816670423</v>
      </c>
      <c r="AD2068">
        <v>442.30123050810602</v>
      </c>
      <c r="AE2068">
        <v>593.33464951769133</v>
      </c>
      <c r="AF2068">
        <v>65.404901758287892</v>
      </c>
      <c r="AG2068">
        <v>65.140844364124746</v>
      </c>
      <c r="AH2068">
        <v>64.217003471331708</v>
      </c>
      <c r="AI2068">
        <v>67.362142825258758</v>
      </c>
      <c r="AJ2068">
        <v>0.57547201774722234</v>
      </c>
      <c r="AK2068">
        <v>0.5754720108931396</v>
      </c>
      <c r="AL2068">
        <v>0.57546820426851875</v>
      </c>
      <c r="AM2068">
        <v>0.57547576753271312</v>
      </c>
      <c r="AN2068">
        <v>0.94943886833026558</v>
      </c>
      <c r="AO2068">
        <v>0.94943886833026581</v>
      </c>
      <c r="AP2068">
        <v>0.94943886833026581</v>
      </c>
      <c r="AQ2068">
        <v>0.94943886833026581</v>
      </c>
      <c r="AR2068">
        <v>15.2462184577203</v>
      </c>
      <c r="AS2068">
        <v>15.2462184577203</v>
      </c>
      <c r="AT2068">
        <v>15.2462184577203</v>
      </c>
      <c r="AU2068">
        <v>15.2462184577203</v>
      </c>
      <c r="AV2068" t="str">
        <f>VLOOKUP(Sheet1[[#This Row],[NPDES ID2]],Combined_Sheet__Major_Only___2[[NPDES ID2]:[ECHO BFR]],3,FALSE)</f>
        <v>KS</v>
      </c>
      <c r="AW2068" t="s">
        <v>12186</v>
      </c>
      <c r="AX2068" t="str">
        <f>VLOOKUP(Sheet1[[#This Row],[NPDES ID2]],Combined_Sheet__Major_Only___2[[NPDES ID2]:[ECHO BFR]],27,FALSE)</f>
        <v>-</v>
      </c>
      <c r="AY2068" t="str">
        <f>VLOOKUP(Sheet1[[#This Row],[NPDES ID2]],Combined_Sheet__Major_Only___2[[NPDES ID2]:[ECHO BFR]],28,FALSE)</f>
        <v>-</v>
      </c>
      <c r="AZ2068" t="str">
        <f>VLOOKUP(Sheet1[[#This Row],[NPDES ID2]],Combined_Sheet__Major_Only___2[[NPDES ID2]:[ECHO BFR]],29,FALSE)</f>
        <v>thickening</v>
      </c>
      <c r="BA2068">
        <f>VLOOKUP(Sheet1[[#This Row],[NPDES ID2]],Combined_Sheet__Major_Only___2[[NPDES ID2]:[ECHO BFR]],17,FALSE)</f>
        <v>37.006500000000003</v>
      </c>
      <c r="BB2068">
        <f>VLOOKUP(Sheet1[[#This Row],[NPDES ID2]],Combined_Sheet__Major_Only___2[[NPDES ID2]:[ECHO BFR]],18,FALSE)</f>
        <v>-95.609700000000004</v>
      </c>
      <c r="BC2068" s="2" t="str">
        <f>IF(ISNUMBER(SEARCH("aerobic",$AW2068)),"aerobic","")</f>
        <v>aerobic</v>
      </c>
      <c r="BD2068" s="2" t="str">
        <f>IF(ISNUMBER(SEARCH("anaer",$AW2068)),"anaer","")</f>
        <v>anaer</v>
      </c>
      <c r="BE2068" s="2" t="str">
        <f>IF(ISNUMBER(SEARCH("thickening",$AZ2068)),"thickening","")</f>
        <v>thickening</v>
      </c>
      <c r="BF2068" s="4" t="str">
        <f>IF(ISNUMBER(SEARCH("airDry",$AW2068)),"airDry","")</f>
        <v/>
      </c>
      <c r="BG2068" s="4" t="str">
        <f>IF(ISNUMBER(SEARCH("heatDry",$AY2068)),"heatDry","")</f>
        <v/>
      </c>
      <c r="BH2068" s="4" t="str">
        <f>IF(AND(ISNUMBER(SEARCH("aerobic",$AW2068)),ISNUMBER(SEARCH("anaer",$AW2068))),"Combined Aer and Anaer.","")</f>
        <v>Combined Aer and Anaer.</v>
      </c>
    </row>
    <row r="2069" spans="1:60" x14ac:dyDescent="0.25">
      <c r="A2069" s="5">
        <v>2087</v>
      </c>
      <c r="B2069" t="s">
        <v>9812</v>
      </c>
      <c r="C2069">
        <v>1079</v>
      </c>
      <c r="D2069">
        <v>341.25873846805371</v>
      </c>
      <c r="E2069">
        <v>338.70353401256159</v>
      </c>
      <c r="F2069">
        <v>289.58686012501443</v>
      </c>
      <c r="G2069">
        <v>405.71910087283732</v>
      </c>
      <c r="H2069">
        <v>-139.29799336339471</v>
      </c>
      <c r="I2069">
        <v>-140.65518217243959</v>
      </c>
      <c r="J2069">
        <v>-159.2711588436149</v>
      </c>
      <c r="K2069">
        <v>-116.3104482245872</v>
      </c>
      <c r="L2069">
        <v>800.22928610387885</v>
      </c>
      <c r="M2069">
        <v>795.38456791398141</v>
      </c>
      <c r="N2069">
        <v>778.44580710726007</v>
      </c>
      <c r="O2069">
        <v>836.12616098570663</v>
      </c>
      <c r="P2069">
        <v>33.291567627697852</v>
      </c>
      <c r="Q2069">
        <v>33.112854539086101</v>
      </c>
      <c r="R2069">
        <v>27.953413681271829</v>
      </c>
      <c r="S2069">
        <v>37.447271553673623</v>
      </c>
      <c r="T2069">
        <v>47499.681163365953</v>
      </c>
      <c r="U2069">
        <v>47499.762046996453</v>
      </c>
      <c r="V2069">
        <v>47466.916996677232</v>
      </c>
      <c r="W2069">
        <v>47532.565079834538</v>
      </c>
      <c r="X2069">
        <v>3759.7069044224768</v>
      </c>
      <c r="Y2069">
        <v>3780.371898432189</v>
      </c>
      <c r="Z2069">
        <v>3594.5366585040078</v>
      </c>
      <c r="AA2069">
        <v>3863.3506544553652</v>
      </c>
      <c r="AB2069">
        <v>725.12675865872473</v>
      </c>
      <c r="AC2069">
        <v>715.09166610206194</v>
      </c>
      <c r="AD2069">
        <v>607.4967868959825</v>
      </c>
      <c r="AE2069">
        <v>879.04261403351427</v>
      </c>
      <c r="AF2069">
        <v>55.748437976327949</v>
      </c>
      <c r="AG2069">
        <v>55.411259943230597</v>
      </c>
      <c r="AH2069">
        <v>54.2306919396759</v>
      </c>
      <c r="AI2069">
        <v>58.248779649421962</v>
      </c>
      <c r="AJ2069">
        <v>0.45762853633712153</v>
      </c>
      <c r="AK2069">
        <v>0.45762849659765559</v>
      </c>
      <c r="AL2069">
        <v>0.45760663389335621</v>
      </c>
      <c r="AM2069">
        <v>0.45765007398560381</v>
      </c>
      <c r="AN2069">
        <v>0.94939407010591348</v>
      </c>
      <c r="AO2069">
        <v>0.94939407010591337</v>
      </c>
      <c r="AP2069">
        <v>0.94939407010591337</v>
      </c>
      <c r="AQ2069">
        <v>0.94939407010591337</v>
      </c>
      <c r="AR2069">
        <v>11.6208186651624</v>
      </c>
      <c r="AS2069">
        <v>11.6208186651624</v>
      </c>
      <c r="AT2069">
        <v>11.6208186651624</v>
      </c>
      <c r="AU2069">
        <v>11.6208186651624</v>
      </c>
      <c r="AV2069" t="str">
        <f>VLOOKUP(Sheet1[[#This Row],[NPDES ID2]],Combined_Sheet__Major_Only___2[[NPDES ID2]:[ECHO BFR]],3,FALSE)</f>
        <v>NY</v>
      </c>
      <c r="AW2069" t="s">
        <v>54</v>
      </c>
      <c r="AX2069" t="str">
        <f>VLOOKUP(Sheet1[[#This Row],[NPDES ID2]],Combined_Sheet__Major_Only___2[[NPDES ID2]:[ECHO BFR]],27,FALSE)</f>
        <v>-</v>
      </c>
      <c r="AY2069" t="str">
        <f>VLOOKUP(Sheet1[[#This Row],[NPDES ID2]],Combined_Sheet__Major_Only___2[[NPDES ID2]:[ECHO BFR]],28,FALSE)</f>
        <v>-</v>
      </c>
      <c r="AZ2069" t="str">
        <f>VLOOKUP(Sheet1[[#This Row],[NPDES ID2]],Combined_Sheet__Major_Only___2[[NPDES ID2]:[ECHO BFR]],29,FALSE)</f>
        <v>thickening, preliminaryOps</v>
      </c>
      <c r="BA2069">
        <f>VLOOKUP(Sheet1[[#This Row],[NPDES ID2]],Combined_Sheet__Major_Only___2[[NPDES ID2]:[ECHO BFR]],17,FALSE)</f>
        <v>43.070086000000003</v>
      </c>
      <c r="BB2069">
        <f>VLOOKUP(Sheet1[[#This Row],[NPDES ID2]],Combined_Sheet__Major_Only___2[[NPDES ID2]:[ECHO BFR]],18,FALSE)</f>
        <v>-78.922768000000005</v>
      </c>
      <c r="BC2069" s="2" t="str">
        <f>IF(ISNUMBER(SEARCH("aerobic",$AW2069)),"aerobic","")</f>
        <v/>
      </c>
      <c r="BD2069" s="2" t="str">
        <f>IF(ISNUMBER(SEARCH("anaer",$AW2069)),"anaer","")</f>
        <v/>
      </c>
      <c r="BE2069" s="2" t="str">
        <f>IF(ISNUMBER(SEARCH("thickening",$AZ2069)),"thickening","")</f>
        <v>thickening</v>
      </c>
      <c r="BF2069" s="4" t="str">
        <f>IF(ISNUMBER(SEARCH("airDry",$AW2069)),"airDry","")</f>
        <v/>
      </c>
      <c r="BG2069" s="4" t="str">
        <f>IF(ISNUMBER(SEARCH("heatDry",$AY2069)),"heatDry","")</f>
        <v/>
      </c>
      <c r="BH2069" s="4" t="str">
        <f>IF(AND(ISNUMBER(SEARCH("aerobic",$AW2069)),ISNUMBER(SEARCH("anaer",$AW2069))),"Combined Aer and Anaer.","")</f>
        <v/>
      </c>
    </row>
    <row r="2070" spans="1:60" x14ac:dyDescent="0.25">
      <c r="A2070" s="5">
        <v>1077</v>
      </c>
      <c r="B2070" t="s">
        <v>5193</v>
      </c>
      <c r="C2070">
        <v>362</v>
      </c>
      <c r="D2070">
        <v>400.45494729519118</v>
      </c>
      <c r="E2070">
        <v>396.52712315190132</v>
      </c>
      <c r="F2070">
        <v>310.11133173688989</v>
      </c>
      <c r="G2070">
        <v>493.46010079862401</v>
      </c>
      <c r="H2070">
        <v>-109.53049622042511</v>
      </c>
      <c r="I2070">
        <v>-110.9096549126305</v>
      </c>
      <c r="J2070">
        <v>-130.3368288725332</v>
      </c>
      <c r="K2070">
        <v>-88.012294286188521</v>
      </c>
      <c r="L2070">
        <v>252.25745003320409</v>
      </c>
      <c r="M2070">
        <v>251.362940927697</v>
      </c>
      <c r="N2070">
        <v>248.23456583953569</v>
      </c>
      <c r="O2070">
        <v>258.88629463863867</v>
      </c>
      <c r="P2070">
        <v>8.4783530083534426</v>
      </c>
      <c r="Q2070">
        <v>8.562257375832921</v>
      </c>
      <c r="R2070">
        <v>6.9239466476955478</v>
      </c>
      <c r="S2070">
        <v>9.9254195940195054</v>
      </c>
      <c r="T2070">
        <v>47497.292599381159</v>
      </c>
      <c r="U2070">
        <v>47497.373479095928</v>
      </c>
      <c r="V2070">
        <v>47464.530018867677</v>
      </c>
      <c r="W2070">
        <v>47530.174923877174</v>
      </c>
      <c r="X2070">
        <v>3067.7988126635878</v>
      </c>
      <c r="Y2070">
        <v>3078.438733881751</v>
      </c>
      <c r="Z2070">
        <v>2987.1804761280441</v>
      </c>
      <c r="AA2070">
        <v>3117.8071673713548</v>
      </c>
      <c r="AB2070">
        <v>468.16078068407683</v>
      </c>
      <c r="AC2070">
        <v>462.62496210851202</v>
      </c>
      <c r="AD2070">
        <v>408.21787783081521</v>
      </c>
      <c r="AE2070">
        <v>540.34605400563657</v>
      </c>
      <c r="AF2070">
        <v>68.291636414568273</v>
      </c>
      <c r="AG2070">
        <v>68.049579451204607</v>
      </c>
      <c r="AH2070">
        <v>67.202493053097285</v>
      </c>
      <c r="AI2070">
        <v>70.086074400434057</v>
      </c>
      <c r="AJ2070">
        <v>0.61077358446966312</v>
      </c>
      <c r="AK2070">
        <v>0.61077357077954386</v>
      </c>
      <c r="AL2070">
        <v>0.61076597775325137</v>
      </c>
      <c r="AM2070">
        <v>0.61078106418788525</v>
      </c>
      <c r="AN2070">
        <v>0.94939170993844868</v>
      </c>
      <c r="AO2070">
        <v>0.94939170993844868</v>
      </c>
      <c r="AP2070">
        <v>0.94939170993844868</v>
      </c>
      <c r="AQ2070">
        <v>0.94939170993844868</v>
      </c>
      <c r="AR2070">
        <v>16.331939802705119</v>
      </c>
      <c r="AS2070">
        <v>16.331939802705119</v>
      </c>
      <c r="AT2070">
        <v>16.331939802705119</v>
      </c>
      <c r="AU2070">
        <v>16.331939802705119</v>
      </c>
      <c r="AV2070" t="str">
        <f>VLOOKUP(Sheet1[[#This Row],[NPDES ID2]],Combined_Sheet__Major_Only___2[[NPDES ID2]:[ECHO BFR]],3,FALSE)</f>
        <v>PA</v>
      </c>
      <c r="AW2070" t="s">
        <v>41</v>
      </c>
      <c r="AX2070" t="str">
        <f>VLOOKUP(Sheet1[[#This Row],[NPDES ID2]],Combined_Sheet__Major_Only___2[[NPDES ID2]:[ECHO BFR]],27,FALSE)</f>
        <v>-</v>
      </c>
      <c r="AY2070" t="str">
        <f>VLOOKUP(Sheet1[[#This Row],[NPDES ID2]],Combined_Sheet__Major_Only___2[[NPDES ID2]:[ECHO BFR]],28,FALSE)</f>
        <v>-</v>
      </c>
      <c r="AZ2070" t="str">
        <f>VLOOKUP(Sheet1[[#This Row],[NPDES ID2]],Combined_Sheet__Major_Only___2[[NPDES ID2]:[ECHO BFR]],29,FALSE)</f>
        <v>thickening</v>
      </c>
      <c r="BA2070">
        <f>VLOOKUP(Sheet1[[#This Row],[NPDES ID2]],Combined_Sheet__Major_Only___2[[NPDES ID2]:[ECHO BFR]],17,FALSE)</f>
        <v>41.625841999999999</v>
      </c>
      <c r="BB2070">
        <f>VLOOKUP(Sheet1[[#This Row],[NPDES ID2]],Combined_Sheet__Major_Only___2[[NPDES ID2]:[ECHO BFR]],18,FALSE)</f>
        <v>-80.157544000000001</v>
      </c>
      <c r="BC2070" s="2" t="str">
        <f>IF(ISNUMBER(SEARCH("aerobic",$AW2070)),"aerobic","")</f>
        <v>aerobic</v>
      </c>
      <c r="BD2070" s="2" t="str">
        <f>IF(ISNUMBER(SEARCH("anaer",$AW2070)),"anaer","")</f>
        <v/>
      </c>
      <c r="BE2070" s="2" t="str">
        <f>IF(ISNUMBER(SEARCH("thickening",$AZ2070)),"thickening","")</f>
        <v>thickening</v>
      </c>
      <c r="BF2070" s="4" t="str">
        <f>IF(ISNUMBER(SEARCH("airDry",$AW2070)),"airDry","")</f>
        <v/>
      </c>
      <c r="BG2070" s="4" t="str">
        <f>IF(ISNUMBER(SEARCH("heatDry",$AY2070)),"heatDry","")</f>
        <v/>
      </c>
      <c r="BH2070" s="4" t="str">
        <f>IF(AND(ISNUMBER(SEARCH("aerobic",$AW2070)),ISNUMBER(SEARCH("anaer",$AW2070))),"Combined Aer and Anaer.","")</f>
        <v/>
      </c>
    </row>
    <row r="2071" spans="1:60" x14ac:dyDescent="0.25">
      <c r="A2071" s="5">
        <v>491</v>
      </c>
      <c r="B2071" t="s">
        <v>2437</v>
      </c>
      <c r="C2071">
        <v>390.36</v>
      </c>
      <c r="D2071">
        <v>390.3595918406881</v>
      </c>
      <c r="E2071">
        <v>385.74805391946637</v>
      </c>
      <c r="F2071">
        <v>303.29307842969189</v>
      </c>
      <c r="G2071">
        <v>480.88569363161349</v>
      </c>
      <c r="H2071">
        <v>-110.4883518138075</v>
      </c>
      <c r="I2071">
        <v>-111.8880155244853</v>
      </c>
      <c r="J2071">
        <v>-131.25693363888291</v>
      </c>
      <c r="K2071">
        <v>-88.923102863668475</v>
      </c>
      <c r="L2071">
        <v>269.82113436286909</v>
      </c>
      <c r="M2071">
        <v>268.83980801778239</v>
      </c>
      <c r="N2071">
        <v>265.40784651505231</v>
      </c>
      <c r="O2071">
        <v>277.09330042423522</v>
      </c>
      <c r="P2071">
        <v>9.1469856644053689</v>
      </c>
      <c r="Q2071">
        <v>9.2324409832851959</v>
      </c>
      <c r="R2071">
        <v>7.4782340254260582</v>
      </c>
      <c r="S2071">
        <v>10.685369680881969</v>
      </c>
      <c r="T2071">
        <v>47489.851589951752</v>
      </c>
      <c r="U2071">
        <v>47489.932457467978</v>
      </c>
      <c r="V2071">
        <v>47457.093950794282</v>
      </c>
      <c r="W2071">
        <v>47522.728955031598</v>
      </c>
      <c r="X2071">
        <v>3092.3439279262238</v>
      </c>
      <c r="Y2071">
        <v>3103.2943033441302</v>
      </c>
      <c r="Z2071">
        <v>3009.0762395453098</v>
      </c>
      <c r="AA2071">
        <v>3144.0432010447112</v>
      </c>
      <c r="AB2071">
        <v>475.51125615262191</v>
      </c>
      <c r="AC2071">
        <v>469.81960759266082</v>
      </c>
      <c r="AD2071">
        <v>414.1873588575591</v>
      </c>
      <c r="AE2071">
        <v>549.64843220095327</v>
      </c>
      <c r="AF2071">
        <v>67.739704288394904</v>
      </c>
      <c r="AG2071">
        <v>67.493453416083341</v>
      </c>
      <c r="AH2071">
        <v>66.631665069208424</v>
      </c>
      <c r="AI2071">
        <v>69.565264087141372</v>
      </c>
      <c r="AJ2071">
        <v>0.60402180629100077</v>
      </c>
      <c r="AK2071">
        <v>0.60402179150267044</v>
      </c>
      <c r="AL2071">
        <v>0.60401359153273804</v>
      </c>
      <c r="AM2071">
        <v>0.60402988391014367</v>
      </c>
      <c r="AN2071">
        <v>0.94938435598033211</v>
      </c>
      <c r="AO2071">
        <v>0.94938435598033255</v>
      </c>
      <c r="AP2071">
        <v>0.94938435598033255</v>
      </c>
      <c r="AQ2071">
        <v>0.94938435598033255</v>
      </c>
      <c r="AR2071">
        <v>16.124239136097739</v>
      </c>
      <c r="AS2071">
        <v>16.124239136097749</v>
      </c>
      <c r="AT2071">
        <v>16.124239136097749</v>
      </c>
      <c r="AU2071">
        <v>16.124239136097749</v>
      </c>
      <c r="AV2071" t="str">
        <f>VLOOKUP(Sheet1[[#This Row],[NPDES ID2]],Combined_Sheet__Major_Only___2[[NPDES ID2]:[ECHO BFR]],3,FALSE)</f>
        <v>NC</v>
      </c>
      <c r="AW2071" t="s">
        <v>41</v>
      </c>
      <c r="AX2071" t="str">
        <f>VLOOKUP(Sheet1[[#This Row],[NPDES ID2]],Combined_Sheet__Major_Only___2[[NPDES ID2]:[ECHO BFR]],27,FALSE)</f>
        <v>-</v>
      </c>
      <c r="AY2071" t="str">
        <f>VLOOKUP(Sheet1[[#This Row],[NPDES ID2]],Combined_Sheet__Major_Only___2[[NPDES ID2]:[ECHO BFR]],28,FALSE)</f>
        <v>-</v>
      </c>
      <c r="AZ2071" t="str">
        <f>VLOOKUP(Sheet1[[#This Row],[NPDES ID2]],Combined_Sheet__Major_Only___2[[NPDES ID2]:[ECHO BFR]],29,FALSE)</f>
        <v>thickening</v>
      </c>
      <c r="BA2071">
        <f>VLOOKUP(Sheet1[[#This Row],[NPDES ID2]],Combined_Sheet__Major_Only___2[[NPDES ID2]:[ECHO BFR]],17,FALSE)</f>
        <v>36.349348999999997</v>
      </c>
      <c r="BB2071">
        <f>VLOOKUP(Sheet1[[#This Row],[NPDES ID2]],Combined_Sheet__Major_Only___2[[NPDES ID2]:[ECHO BFR]],18,FALSE)</f>
        <v>-78.411438000000004</v>
      </c>
      <c r="BC2071" s="2" t="str">
        <f>IF(ISNUMBER(SEARCH("aerobic",$AW2071)),"aerobic","")</f>
        <v>aerobic</v>
      </c>
      <c r="BD2071" s="2" t="str">
        <f>IF(ISNUMBER(SEARCH("anaer",$AW2071)),"anaer","")</f>
        <v/>
      </c>
      <c r="BE2071" s="2" t="str">
        <f>IF(ISNUMBER(SEARCH("thickening",$AZ2071)),"thickening","")</f>
        <v>thickening</v>
      </c>
      <c r="BF2071" s="4" t="str">
        <f>IF(ISNUMBER(SEARCH("airDry",$AW2071)),"airDry","")</f>
        <v/>
      </c>
      <c r="BG2071" s="4" t="str">
        <f>IF(ISNUMBER(SEARCH("heatDry",$AY2071)),"heatDry","")</f>
        <v/>
      </c>
      <c r="BH2071" s="4" t="str">
        <f>IF(AND(ISNUMBER(SEARCH("aerobic",$AW2071)),ISNUMBER(SEARCH("anaer",$AW2071))),"Combined Aer and Anaer.","")</f>
        <v/>
      </c>
    </row>
    <row r="2072" spans="1:60" x14ac:dyDescent="0.25">
      <c r="A2072" s="5">
        <v>2120</v>
      </c>
      <c r="B2072" t="s">
        <v>9962</v>
      </c>
      <c r="C2072">
        <v>903.78</v>
      </c>
      <c r="D2072">
        <v>324.53842599601762</v>
      </c>
      <c r="E2072">
        <v>319.5063789108267</v>
      </c>
      <c r="F2072">
        <v>276.15324187005177</v>
      </c>
      <c r="G2072">
        <v>385.19913478775197</v>
      </c>
      <c r="H2072">
        <v>-139.0646176131888</v>
      </c>
      <c r="I2072">
        <v>-140.40044401190389</v>
      </c>
      <c r="J2072">
        <v>-159.0225288636635</v>
      </c>
      <c r="K2072">
        <v>-116.11029483907591</v>
      </c>
      <c r="L2072">
        <v>674.55692304989066</v>
      </c>
      <c r="M2072">
        <v>670.49436018627921</v>
      </c>
      <c r="N2072">
        <v>656.28926535984863</v>
      </c>
      <c r="O2072">
        <v>704.65958014909688</v>
      </c>
      <c r="P2072">
        <v>27.99610492960965</v>
      </c>
      <c r="Q2072">
        <v>27.855402285517389</v>
      </c>
      <c r="R2072">
        <v>23.499790451706261</v>
      </c>
      <c r="S2072">
        <v>31.490357232664319</v>
      </c>
      <c r="T2072">
        <v>47473.818218614149</v>
      </c>
      <c r="U2072">
        <v>47473.899059845833</v>
      </c>
      <c r="V2072">
        <v>47441.071226748078</v>
      </c>
      <c r="W2072">
        <v>47506.684897487823</v>
      </c>
      <c r="X2072">
        <v>3748.9799748483811</v>
      </c>
      <c r="Y2072">
        <v>3769.486979096132</v>
      </c>
      <c r="Z2072">
        <v>3585.0981825586468</v>
      </c>
      <c r="AA2072">
        <v>3851.7926737144289</v>
      </c>
      <c r="AB2072">
        <v>720.6727452083345</v>
      </c>
      <c r="AC2072">
        <v>710.68934443359512</v>
      </c>
      <c r="AD2072">
        <v>604.15420521282897</v>
      </c>
      <c r="AE2072">
        <v>872.95700879698484</v>
      </c>
      <c r="AF2072">
        <v>55.876711861200363</v>
      </c>
      <c r="AG2072">
        <v>55.540468838070211</v>
      </c>
      <c r="AH2072">
        <v>54.36335926938041</v>
      </c>
      <c r="AI2072">
        <v>58.369891898215393</v>
      </c>
      <c r="AJ2072">
        <v>0.45919107007476212</v>
      </c>
      <c r="AK2072">
        <v>0.45919103681884932</v>
      </c>
      <c r="AL2072">
        <v>0.45917270809198668</v>
      </c>
      <c r="AM2072">
        <v>0.459209126066637</v>
      </c>
      <c r="AN2072">
        <v>0.94936850291485431</v>
      </c>
      <c r="AO2072">
        <v>0.94936850291485442</v>
      </c>
      <c r="AP2072">
        <v>0.94936850291485442</v>
      </c>
      <c r="AQ2072">
        <v>0.94936850291485442</v>
      </c>
      <c r="AR2072">
        <v>11.66900211526327</v>
      </c>
      <c r="AS2072">
        <v>11.669002115263259</v>
      </c>
      <c r="AT2072">
        <v>11.669002115263259</v>
      </c>
      <c r="AU2072">
        <v>11.669002115263259</v>
      </c>
      <c r="AV2072" t="str">
        <f>VLOOKUP(Sheet1[[#This Row],[NPDES ID2]],Combined_Sheet__Major_Only___2[[NPDES ID2]:[ECHO BFR]],3,FALSE)</f>
        <v>FL</v>
      </c>
      <c r="AW2072" t="s">
        <v>54</v>
      </c>
      <c r="AX2072" t="str">
        <f>VLOOKUP(Sheet1[[#This Row],[NPDES ID2]],Combined_Sheet__Major_Only___2[[NPDES ID2]:[ECHO BFR]],27,FALSE)</f>
        <v>other</v>
      </c>
      <c r="AY2072" t="str">
        <f>VLOOKUP(Sheet1[[#This Row],[NPDES ID2]],Combined_Sheet__Major_Only___2[[NPDES ID2]:[ECHO BFR]],28,FALSE)</f>
        <v>-</v>
      </c>
      <c r="AZ2072" t="str">
        <f>VLOOKUP(Sheet1[[#This Row],[NPDES ID2]],Combined_Sheet__Major_Only___2[[NPDES ID2]:[ECHO BFR]],29,FALSE)</f>
        <v>thickening</v>
      </c>
      <c r="BA2072">
        <f>VLOOKUP(Sheet1[[#This Row],[NPDES ID2]],Combined_Sheet__Major_Only___2[[NPDES ID2]:[ECHO BFR]],17,FALSE)</f>
        <v>30.092040000000001</v>
      </c>
      <c r="BB2072">
        <f>VLOOKUP(Sheet1[[#This Row],[NPDES ID2]],Combined_Sheet__Major_Only___2[[NPDES ID2]:[ECHO BFR]],18,FALSE)</f>
        <v>-81.719070000000002</v>
      </c>
      <c r="BC2072" s="2" t="str">
        <f>IF(ISNUMBER(SEARCH("aerobic",$AW2072)),"aerobic","")</f>
        <v/>
      </c>
      <c r="BD2072" s="2" t="str">
        <f>IF(ISNUMBER(SEARCH("anaer",$AW2072)),"anaer","")</f>
        <v/>
      </c>
      <c r="BE2072" s="2" t="str">
        <f>IF(ISNUMBER(SEARCH("thickening",$AZ2072)),"thickening","")</f>
        <v>thickening</v>
      </c>
      <c r="BF2072" s="3" t="str">
        <f>IF(ISNUMBER(SEARCH("airDry",$AW2072)),"airDry","")</f>
        <v/>
      </c>
      <c r="BG2072" s="3" t="str">
        <f>IF(ISNUMBER(SEARCH("heatDry",$AY2072)),"heatDry","")</f>
        <v/>
      </c>
      <c r="BH2072" s="3" t="str">
        <f>IF(AND(ISNUMBER(SEARCH("aerobic",$AW2072)),ISNUMBER(SEARCH("anaer",$AW2072))),"Combined Aer and Anaer.","")</f>
        <v/>
      </c>
    </row>
    <row r="2073" spans="1:60" x14ac:dyDescent="0.25">
      <c r="A2073" s="5">
        <v>450</v>
      </c>
      <c r="B2073" t="s">
        <v>2249</v>
      </c>
      <c r="C2073">
        <v>515.86</v>
      </c>
      <c r="D2073">
        <v>350.43505372225201</v>
      </c>
      <c r="E2073">
        <v>345.58563354847689</v>
      </c>
      <c r="F2073">
        <v>285.15267086259689</v>
      </c>
      <c r="G2073">
        <v>424.47988098476662</v>
      </c>
      <c r="H2073">
        <v>-108.6782541783158</v>
      </c>
      <c r="I2073">
        <v>-110.0164966150771</v>
      </c>
      <c r="J2073">
        <v>-129.5158372924688</v>
      </c>
      <c r="K2073">
        <v>-87.185661818967091</v>
      </c>
      <c r="L2073">
        <v>361.98947013714888</v>
      </c>
      <c r="M2073">
        <v>360.73388124430772</v>
      </c>
      <c r="N2073">
        <v>356.34300315577042</v>
      </c>
      <c r="O2073">
        <v>371.29378351169822</v>
      </c>
      <c r="P2073">
        <v>12.07673146115846</v>
      </c>
      <c r="Q2073">
        <v>12.2021939756628</v>
      </c>
      <c r="R2073">
        <v>9.8531813411558158</v>
      </c>
      <c r="S2073">
        <v>14.16414771479198</v>
      </c>
      <c r="T2073">
        <v>47446.834280925243</v>
      </c>
      <c r="U2073">
        <v>47446.915077920392</v>
      </c>
      <c r="V2073">
        <v>47414.105208300323</v>
      </c>
      <c r="W2073">
        <v>47479.682975064708</v>
      </c>
      <c r="X2073">
        <v>3043.2183961189899</v>
      </c>
      <c r="Y2073">
        <v>3053.584397638464</v>
      </c>
      <c r="Z2073">
        <v>2964.930406917385</v>
      </c>
      <c r="AA2073">
        <v>3091.7423440034031</v>
      </c>
      <c r="AB2073">
        <v>461.42879244966161</v>
      </c>
      <c r="AC2073">
        <v>456.02917322899879</v>
      </c>
      <c r="AD2073">
        <v>402.70541902766951</v>
      </c>
      <c r="AE2073">
        <v>531.91266139468905</v>
      </c>
      <c r="AF2073">
        <v>68.769937365478967</v>
      </c>
      <c r="AG2073">
        <v>68.531554250776907</v>
      </c>
      <c r="AH2073">
        <v>67.697149003344961</v>
      </c>
      <c r="AI2073">
        <v>70.537356971597376</v>
      </c>
      <c r="AJ2073">
        <v>0.61662547083771069</v>
      </c>
      <c r="AK2073">
        <v>0.61662545134754243</v>
      </c>
      <c r="AL2073">
        <v>0.61661465405452009</v>
      </c>
      <c r="AM2073">
        <v>0.61663610709121752</v>
      </c>
      <c r="AN2073">
        <v>0.94934179999730017</v>
      </c>
      <c r="AO2073">
        <v>0.94934179999730017</v>
      </c>
      <c r="AP2073">
        <v>0.94934179999730017</v>
      </c>
      <c r="AQ2073">
        <v>0.94934179999730017</v>
      </c>
      <c r="AR2073">
        <v>16.51182992000367</v>
      </c>
      <c r="AS2073">
        <v>16.511829920003681</v>
      </c>
      <c r="AT2073">
        <v>16.511829920003681</v>
      </c>
      <c r="AU2073">
        <v>16.511829920003681</v>
      </c>
      <c r="AV2073" t="str">
        <f>VLOOKUP(Sheet1[[#This Row],[NPDES ID2]],Combined_Sheet__Major_Only___2[[NPDES ID2]:[ECHO BFR]],3,FALSE)</f>
        <v>CA</v>
      </c>
      <c r="AW2073" t="s">
        <v>12185</v>
      </c>
      <c r="AX2073" t="str">
        <f>VLOOKUP(Sheet1[[#This Row],[NPDES ID2]],Combined_Sheet__Major_Only___2[[NPDES ID2]:[ECHO BFR]],27,FALSE)</f>
        <v>methaneBioCaptureRecover</v>
      </c>
      <c r="AY2073" t="str">
        <f>VLOOKUP(Sheet1[[#This Row],[NPDES ID2]],Combined_Sheet__Major_Only___2[[NPDES ID2]:[ECHO BFR]],28,FALSE)</f>
        <v>-</v>
      </c>
      <c r="AZ2073" t="str">
        <f>VLOOKUP(Sheet1[[#This Row],[NPDES ID2]],Combined_Sheet__Major_Only___2[[NPDES ID2]:[ECHO BFR]],29,FALSE)</f>
        <v>preliminaryOps, thickening</v>
      </c>
      <c r="BA2073">
        <f>VLOOKUP(Sheet1[[#This Row],[NPDES ID2]],Combined_Sheet__Major_Only___2[[NPDES ID2]:[ECHO BFR]],17,FALSE)</f>
        <v>37.591898999999998</v>
      </c>
      <c r="BB2073">
        <f>VLOOKUP(Sheet1[[#This Row],[NPDES ID2]],Combined_Sheet__Major_Only___2[[NPDES ID2]:[ECHO BFR]],18,FALSE)</f>
        <v>-122.358101</v>
      </c>
      <c r="BC2073" s="2" t="str">
        <f>IF(ISNUMBER(SEARCH("aerobic",$AW2073)),"aerobic","")</f>
        <v/>
      </c>
      <c r="BD2073" s="2" t="str">
        <f>IF(ISNUMBER(SEARCH("anaer",$AW2073)),"anaer","")</f>
        <v>anaer</v>
      </c>
      <c r="BE2073" s="2" t="str">
        <f>IF(ISNUMBER(SEARCH("thickening",$AZ2073)),"thickening","")</f>
        <v>thickening</v>
      </c>
      <c r="BF2073" s="3" t="str">
        <f>IF(ISNUMBER(SEARCH("airDry",$AW2073)),"airDry","")</f>
        <v/>
      </c>
      <c r="BG2073" s="3" t="str">
        <f>IF(ISNUMBER(SEARCH("heatDry",$AY2073)),"heatDry","")</f>
        <v/>
      </c>
      <c r="BH2073" s="3" t="str">
        <f>IF(AND(ISNUMBER(SEARCH("aerobic",$AW2073)),ISNUMBER(SEARCH("anaer",$AW2073))),"Combined Aer and Anaer.","")</f>
        <v/>
      </c>
    </row>
    <row r="2074" spans="1:60" x14ac:dyDescent="0.25">
      <c r="A2074" s="5">
        <v>1526</v>
      </c>
      <c r="B2074" t="s">
        <v>7184</v>
      </c>
      <c r="C2074">
        <v>98.9</v>
      </c>
      <c r="D2074">
        <v>1051.161455357784</v>
      </c>
      <c r="E2074">
        <v>1038.3975348304859</v>
      </c>
      <c r="F2074">
        <v>735.06605553833663</v>
      </c>
      <c r="G2074">
        <v>1362.864112173706</v>
      </c>
      <c r="H2074">
        <v>-112.2453457160191</v>
      </c>
      <c r="I2074">
        <v>-113.6104963021818</v>
      </c>
      <c r="J2074">
        <v>-132.951241935751</v>
      </c>
      <c r="K2074">
        <v>-90.629064604726878</v>
      </c>
      <c r="L2074">
        <v>67.402080073079503</v>
      </c>
      <c r="M2074">
        <v>67.146174621969152</v>
      </c>
      <c r="N2074">
        <v>66.251088690264339</v>
      </c>
      <c r="O2074">
        <v>69.298611800269228</v>
      </c>
      <c r="P2074">
        <v>2.3193921133570972</v>
      </c>
      <c r="Q2074">
        <v>2.3388501018909729</v>
      </c>
      <c r="R2074">
        <v>1.899835425036519</v>
      </c>
      <c r="S2074">
        <v>2.6995039195328738</v>
      </c>
      <c r="T2074">
        <v>47437.02954239359</v>
      </c>
      <c r="U2074">
        <v>47437.110323315188</v>
      </c>
      <c r="V2074">
        <v>47404.306980807807</v>
      </c>
      <c r="W2074">
        <v>47469.87170169672</v>
      </c>
      <c r="X2074">
        <v>3132.8941992171658</v>
      </c>
      <c r="Y2074">
        <v>3144.386118190464</v>
      </c>
      <c r="Z2074">
        <v>3044.9651715488499</v>
      </c>
      <c r="AA2074">
        <v>3187.5742497647202</v>
      </c>
      <c r="AB2074">
        <v>488.30158741585558</v>
      </c>
      <c r="AC2074">
        <v>482.32705440260912</v>
      </c>
      <c r="AD2074">
        <v>424.52188147948931</v>
      </c>
      <c r="AE2074">
        <v>565.69303237201655</v>
      </c>
      <c r="AF2074">
        <v>66.788975571004173</v>
      </c>
      <c r="AG2074">
        <v>66.535427253903919</v>
      </c>
      <c r="AH2074">
        <v>65.648437250433119</v>
      </c>
      <c r="AI2074">
        <v>68.668218382987604</v>
      </c>
      <c r="AJ2074">
        <v>0.59239401908071299</v>
      </c>
      <c r="AK2074">
        <v>0.59239401533729641</v>
      </c>
      <c r="AL2074">
        <v>0.59239193482569541</v>
      </c>
      <c r="AM2074">
        <v>0.59239606851690207</v>
      </c>
      <c r="AN2074">
        <v>0.94933209039091981</v>
      </c>
      <c r="AO2074">
        <v>0.94933209039091926</v>
      </c>
      <c r="AP2074">
        <v>0.94933209039091926</v>
      </c>
      <c r="AQ2074">
        <v>0.94933209039091926</v>
      </c>
      <c r="AR2074">
        <v>15.766786261696449</v>
      </c>
      <c r="AS2074">
        <v>15.76678626169644</v>
      </c>
      <c r="AT2074">
        <v>15.76678626169644</v>
      </c>
      <c r="AU2074">
        <v>15.76678626169644</v>
      </c>
      <c r="AV2074" t="str">
        <f>VLOOKUP(Sheet1[[#This Row],[NPDES ID2]],Combined_Sheet__Major_Only___2[[NPDES ID2]:[ECHO BFR]],3,FALSE)</f>
        <v>IA</v>
      </c>
      <c r="AW2074" t="s">
        <v>41</v>
      </c>
      <c r="AX2074" t="str">
        <f>VLOOKUP(Sheet1[[#This Row],[NPDES ID2]],Combined_Sheet__Major_Only___2[[NPDES ID2]:[ECHO BFR]],27,FALSE)</f>
        <v>other</v>
      </c>
      <c r="AY2074" t="str">
        <f>VLOOKUP(Sheet1[[#This Row],[NPDES ID2]],Combined_Sheet__Major_Only___2[[NPDES ID2]:[ECHO BFR]],28,FALSE)</f>
        <v>-</v>
      </c>
      <c r="AZ2074" t="str">
        <f>VLOOKUP(Sheet1[[#This Row],[NPDES ID2]],Combined_Sheet__Major_Only___2[[NPDES ID2]:[ECHO BFR]],29,FALSE)</f>
        <v>preliminaryOps, thickening</v>
      </c>
      <c r="BA2074">
        <f>VLOOKUP(Sheet1[[#This Row],[NPDES ID2]],Combined_Sheet__Major_Only___2[[NPDES ID2]:[ECHO BFR]],17,FALSE)</f>
        <v>41.407800000000002</v>
      </c>
      <c r="BB2074">
        <f>VLOOKUP(Sheet1[[#This Row],[NPDES ID2]],Combined_Sheet__Major_Only___2[[NPDES ID2]:[ECHO BFR]],18,FALSE)</f>
        <v>-95.046400000000006</v>
      </c>
      <c r="BC2074" s="2" t="str">
        <f>IF(ISNUMBER(SEARCH("aerobic",$AW2074)),"aerobic","")</f>
        <v>aerobic</v>
      </c>
      <c r="BD2074" s="2" t="str">
        <f>IF(ISNUMBER(SEARCH("anaer",$AW2074)),"anaer","")</f>
        <v/>
      </c>
      <c r="BE2074" s="2" t="str">
        <f>IF(ISNUMBER(SEARCH("thickening",$AZ2074)),"thickening","")</f>
        <v>thickening</v>
      </c>
      <c r="BF2074" s="3" t="str">
        <f>IF(ISNUMBER(SEARCH("airDry",$AW2074)),"airDry","")</f>
        <v/>
      </c>
      <c r="BG2074" s="3" t="str">
        <f>IF(ISNUMBER(SEARCH("heatDry",$AY2074)),"heatDry","")</f>
        <v/>
      </c>
      <c r="BH2074" s="3" t="str">
        <f>IF(AND(ISNUMBER(SEARCH("aerobic",$AW2074)),ISNUMBER(SEARCH("anaer",$AW2074))),"Combined Aer and Anaer.","")</f>
        <v/>
      </c>
    </row>
    <row r="2075" spans="1:60" x14ac:dyDescent="0.25">
      <c r="A2075" s="5">
        <v>1632</v>
      </c>
      <c r="B2075" t="s">
        <v>7664</v>
      </c>
      <c r="C2075">
        <v>68.780100000000004</v>
      </c>
      <c r="D2075">
        <v>1432.586126475383</v>
      </c>
      <c r="E2075">
        <v>1417.7736222742201</v>
      </c>
      <c r="F2075">
        <v>984.7499912937335</v>
      </c>
      <c r="G2075">
        <v>1869.877700199133</v>
      </c>
      <c r="H2075">
        <v>-109.8344593058722</v>
      </c>
      <c r="I2075">
        <v>-111.2367883854324</v>
      </c>
      <c r="J2075">
        <v>-130.63338565188101</v>
      </c>
      <c r="K2075">
        <v>-88.329954750418608</v>
      </c>
      <c r="L2075">
        <v>47.830000404306602</v>
      </c>
      <c r="M2075">
        <v>47.659299502521847</v>
      </c>
      <c r="N2075">
        <v>47.062227644569568</v>
      </c>
      <c r="O2075">
        <v>49.09508450438053</v>
      </c>
      <c r="P2075">
        <v>1.6111082181758569</v>
      </c>
      <c r="Q2075">
        <v>1.626826765466211</v>
      </c>
      <c r="R2075">
        <v>1.3160998425763639</v>
      </c>
      <c r="S2075">
        <v>1.885039858573182</v>
      </c>
      <c r="T2075">
        <v>47400.441487733151</v>
      </c>
      <c r="U2075">
        <v>47400.522208673559</v>
      </c>
      <c r="V2075">
        <v>47367.743223200778</v>
      </c>
      <c r="W2075">
        <v>47433.259261179563</v>
      </c>
      <c r="X2075">
        <v>3067.8866874167252</v>
      </c>
      <c r="Y2075">
        <v>3078.5822196425202</v>
      </c>
      <c r="Z2075">
        <v>2986.7595240781279</v>
      </c>
      <c r="AA2075">
        <v>3118.222713219955</v>
      </c>
      <c r="AB2075">
        <v>469.07227318458928</v>
      </c>
      <c r="AC2075">
        <v>463.50735361979548</v>
      </c>
      <c r="AD2075">
        <v>408.90621713952748</v>
      </c>
      <c r="AE2075">
        <v>541.59599086037019</v>
      </c>
      <c r="AF2075">
        <v>68.149833999610252</v>
      </c>
      <c r="AG2075">
        <v>67.90663366936559</v>
      </c>
      <c r="AH2075">
        <v>67.055873459424362</v>
      </c>
      <c r="AI2075">
        <v>69.952343613691014</v>
      </c>
      <c r="AJ2075">
        <v>0.6090388135806204</v>
      </c>
      <c r="AK2075">
        <v>0.60903881098719315</v>
      </c>
      <c r="AL2075">
        <v>0.60903736923383367</v>
      </c>
      <c r="AM2075">
        <v>0.60904023379678529</v>
      </c>
      <c r="AN2075">
        <v>0.94929582445430749</v>
      </c>
      <c r="AO2075">
        <v>0.94929582445430749</v>
      </c>
      <c r="AP2075">
        <v>0.94929582445430749</v>
      </c>
      <c r="AQ2075">
        <v>0.94929582445430749</v>
      </c>
      <c r="AR2075">
        <v>16.27879014369725</v>
      </c>
      <c r="AS2075">
        <v>16.27879014369725</v>
      </c>
      <c r="AT2075">
        <v>16.27879014369725</v>
      </c>
      <c r="AU2075">
        <v>16.27879014369725</v>
      </c>
      <c r="AV2075" t="str">
        <f>VLOOKUP(Sheet1[[#This Row],[NPDES ID2]],Combined_Sheet__Major_Only___2[[NPDES ID2]:[ECHO BFR]],3,FALSE)</f>
        <v>GA</v>
      </c>
      <c r="AW2075" t="s">
        <v>41</v>
      </c>
      <c r="AX2075" t="str">
        <f>VLOOKUP(Sheet1[[#This Row],[NPDES ID2]],Combined_Sheet__Major_Only___2[[NPDES ID2]:[ECHO BFR]],27,FALSE)</f>
        <v>-</v>
      </c>
      <c r="AY2075" t="str">
        <f>VLOOKUP(Sheet1[[#This Row],[NPDES ID2]],Combined_Sheet__Major_Only___2[[NPDES ID2]:[ECHO BFR]],28,FALSE)</f>
        <v>-</v>
      </c>
      <c r="AZ2075" t="str">
        <f>VLOOKUP(Sheet1[[#This Row],[NPDES ID2]],Combined_Sheet__Major_Only___2[[NPDES ID2]:[ECHO BFR]],29,FALSE)</f>
        <v>thickening</v>
      </c>
      <c r="BA2075">
        <f>VLOOKUP(Sheet1[[#This Row],[NPDES ID2]],Combined_Sheet__Major_Only___2[[NPDES ID2]:[ECHO BFR]],17,FALSE)</f>
        <v>33.046222</v>
      </c>
      <c r="BB2075">
        <f>VLOOKUP(Sheet1[[#This Row],[NPDES ID2]],Combined_Sheet__Major_Only___2[[NPDES ID2]:[ECHO BFR]],18,FALSE)</f>
        <v>-83.920472000000004</v>
      </c>
      <c r="BC2075" s="2" t="str">
        <f>IF(ISNUMBER(SEARCH("aerobic",$AW2075)),"aerobic","")</f>
        <v>aerobic</v>
      </c>
      <c r="BD2075" s="2" t="str">
        <f>IF(ISNUMBER(SEARCH("anaer",$AW2075)),"anaer","")</f>
        <v/>
      </c>
      <c r="BE2075" s="2" t="str">
        <f>IF(ISNUMBER(SEARCH("thickening",$AZ2075)),"thickening","")</f>
        <v>thickening</v>
      </c>
      <c r="BF2075" s="3" t="str">
        <f>IF(ISNUMBER(SEARCH("airDry",$AW2075)),"airDry","")</f>
        <v/>
      </c>
      <c r="BG2075" s="3" t="str">
        <f>IF(ISNUMBER(SEARCH("heatDry",$AY2075)),"heatDry","")</f>
        <v/>
      </c>
      <c r="BH2075" s="3" t="str">
        <f>IF(AND(ISNUMBER(SEARCH("aerobic",$AW2075)),ISNUMBER(SEARCH("anaer",$AW2075))),"Combined Aer and Anaer.","")</f>
        <v/>
      </c>
    </row>
    <row r="2076" spans="1:60" x14ac:dyDescent="0.25">
      <c r="A2076" s="5">
        <v>2042</v>
      </c>
      <c r="B2076" t="s">
        <v>9608</v>
      </c>
      <c r="C2076">
        <v>1293</v>
      </c>
      <c r="D2076">
        <v>348.83269792820511</v>
      </c>
      <c r="E2076">
        <v>346.74375477985097</v>
      </c>
      <c r="F2076">
        <v>295.12180827552618</v>
      </c>
      <c r="G2076">
        <v>409.74771924858283</v>
      </c>
      <c r="H2076">
        <v>-137.21120410048329</v>
      </c>
      <c r="I2076">
        <v>-138.5812455395982</v>
      </c>
      <c r="J2076">
        <v>-157.46903983614209</v>
      </c>
      <c r="K2076">
        <v>-114.2497956179423</v>
      </c>
      <c r="L2076">
        <v>1002.961245149355</v>
      </c>
      <c r="M2076">
        <v>997.10681702395755</v>
      </c>
      <c r="N2076">
        <v>976.63960211969811</v>
      </c>
      <c r="O2076">
        <v>1046.3374671627671</v>
      </c>
      <c r="P2076">
        <v>41.031958867613753</v>
      </c>
      <c r="Q2076">
        <v>40.862088098216589</v>
      </c>
      <c r="R2076">
        <v>34.378923717004859</v>
      </c>
      <c r="S2076">
        <v>46.243247592954091</v>
      </c>
      <c r="T2076">
        <v>47399.753532971721</v>
      </c>
      <c r="U2076">
        <v>47399.83425278432</v>
      </c>
      <c r="V2076">
        <v>47367.055725289923</v>
      </c>
      <c r="W2076">
        <v>47432.570847897812</v>
      </c>
      <c r="X2076">
        <v>3691.881023948958</v>
      </c>
      <c r="Y2076">
        <v>3711.5030707238102</v>
      </c>
      <c r="Z2076">
        <v>3535.2714071185851</v>
      </c>
      <c r="AA2076">
        <v>3789.9895515709381</v>
      </c>
      <c r="AB2076">
        <v>696.15147489881303</v>
      </c>
      <c r="AC2076">
        <v>686.44024902532965</v>
      </c>
      <c r="AD2076">
        <v>585.75344457945369</v>
      </c>
      <c r="AE2076">
        <v>839.31773303445459</v>
      </c>
      <c r="AF2076">
        <v>56.651588296266929</v>
      </c>
      <c r="AG2076">
        <v>56.321302552600002</v>
      </c>
      <c r="AH2076">
        <v>55.164603664123412</v>
      </c>
      <c r="AI2076">
        <v>59.101145059415593</v>
      </c>
      <c r="AJ2076">
        <v>0.46863187417883773</v>
      </c>
      <c r="AK2076">
        <v>0.46863182614624549</v>
      </c>
      <c r="AL2076">
        <v>0.46860545229040512</v>
      </c>
      <c r="AM2076">
        <v>0.46865785625335887</v>
      </c>
      <c r="AN2076">
        <v>0.94929514205898258</v>
      </c>
      <c r="AO2076">
        <v>0.94929514205898247</v>
      </c>
      <c r="AP2076">
        <v>0.94929514205898247</v>
      </c>
      <c r="AQ2076">
        <v>0.94929514205898247</v>
      </c>
      <c r="AR2076">
        <v>11.959118997145341</v>
      </c>
      <c r="AS2076">
        <v>11.959118997145341</v>
      </c>
      <c r="AT2076">
        <v>11.959118997145341</v>
      </c>
      <c r="AU2076">
        <v>11.959118997145341</v>
      </c>
      <c r="AV2076" t="str">
        <f>VLOOKUP(Sheet1[[#This Row],[NPDES ID2]],Combined_Sheet__Major_Only___2[[NPDES ID2]:[ECHO BFR]],3,FALSE)</f>
        <v>PA</v>
      </c>
      <c r="AW2076" t="s">
        <v>87</v>
      </c>
      <c r="AX2076" t="str">
        <f>VLOOKUP(Sheet1[[#This Row],[NPDES ID2]],Combined_Sheet__Major_Only___2[[NPDES ID2]:[ECHO BFR]],27,FALSE)</f>
        <v>-</v>
      </c>
      <c r="AY2076" t="str">
        <f>VLOOKUP(Sheet1[[#This Row],[NPDES ID2]],Combined_Sheet__Major_Only___2[[NPDES ID2]:[ECHO BFR]],28,FALSE)</f>
        <v>-</v>
      </c>
      <c r="AZ2076" t="str">
        <f>VLOOKUP(Sheet1[[#This Row],[NPDES ID2]],Combined_Sheet__Major_Only___2[[NPDES ID2]:[ECHO BFR]],29,FALSE)</f>
        <v>preliminaryOps, thickening</v>
      </c>
      <c r="BA2076">
        <f>VLOOKUP(Sheet1[[#This Row],[NPDES ID2]],Combined_Sheet__Major_Only___2[[NPDES ID2]:[ECHO BFR]],17,FALSE)</f>
        <v>40.842230000000001</v>
      </c>
      <c r="BB2076">
        <f>VLOOKUP(Sheet1[[#This Row],[NPDES ID2]],Combined_Sheet__Major_Only___2[[NPDES ID2]:[ECHO BFR]],18,FALSE)</f>
        <v>-79.91901</v>
      </c>
      <c r="BC2076" s="2" t="str">
        <f>IF(ISNUMBER(SEARCH("aerobic",$AW2076)),"aerobic","")</f>
        <v/>
      </c>
      <c r="BD2076" s="2" t="str">
        <f>IF(ISNUMBER(SEARCH("anaer",$AW2076)),"anaer","")</f>
        <v/>
      </c>
      <c r="BE2076" s="2" t="str">
        <f>IF(ISNUMBER(SEARCH("thickening",$AZ2076)),"thickening","")</f>
        <v>thickening</v>
      </c>
      <c r="BF2076" s="3" t="str">
        <f>IF(ISNUMBER(SEARCH("airDry",$AW2076)),"airDry","")</f>
        <v/>
      </c>
      <c r="BG2076" s="3" t="str">
        <f>IF(ISNUMBER(SEARCH("heatDry",$AY2076)),"heatDry","")</f>
        <v/>
      </c>
      <c r="BH2076" s="3" t="str">
        <f>IF(AND(ISNUMBER(SEARCH("aerobic",$AW2076)),ISNUMBER(SEARCH("anaer",$AW2076))),"Combined Aer and Anaer.","")</f>
        <v/>
      </c>
    </row>
    <row r="2077" spans="1:60" x14ac:dyDescent="0.25">
      <c r="A2077" s="5">
        <v>1828</v>
      </c>
      <c r="B2077" t="s">
        <v>8643</v>
      </c>
      <c r="C2077">
        <v>18079.45</v>
      </c>
      <c r="D2077">
        <v>2999.08240163457</v>
      </c>
      <c r="E2077">
        <v>3013.7807606153528</v>
      </c>
      <c r="F2077">
        <v>2402.731099771519</v>
      </c>
      <c r="G2077">
        <v>3552.5022795895752</v>
      </c>
      <c r="H2077">
        <v>-131.08366422682369</v>
      </c>
      <c r="I2077">
        <v>-130.28482204327361</v>
      </c>
      <c r="J2077">
        <v>-152.28926908757381</v>
      </c>
      <c r="K2077">
        <v>-110.1639852913367</v>
      </c>
      <c r="L2077">
        <v>14280.66807986578</v>
      </c>
      <c r="M2077">
        <v>14198.254131418869</v>
      </c>
      <c r="N2077">
        <v>13912.109926770319</v>
      </c>
      <c r="O2077">
        <v>14889.032823189789</v>
      </c>
      <c r="P2077">
        <v>579.97843535867116</v>
      </c>
      <c r="Q2077">
        <v>577.69389653345411</v>
      </c>
      <c r="R2077">
        <v>485.68227049832751</v>
      </c>
      <c r="S2077">
        <v>654.37741981255658</v>
      </c>
      <c r="T2077">
        <v>47376.354395116439</v>
      </c>
      <c r="U2077">
        <v>47376.435076569287</v>
      </c>
      <c r="V2077">
        <v>47343.672126115409</v>
      </c>
      <c r="W2077">
        <v>47409.156114569407</v>
      </c>
      <c r="X2077">
        <v>3667.2235299374988</v>
      </c>
      <c r="Y2077">
        <v>3686.5286347906708</v>
      </c>
      <c r="Z2077">
        <v>3513.897847372928</v>
      </c>
      <c r="AA2077">
        <v>3763.7076377503881</v>
      </c>
      <c r="AB2077">
        <v>686.0968223468185</v>
      </c>
      <c r="AC2077">
        <v>676.41228686698196</v>
      </c>
      <c r="AD2077">
        <v>577.96034540463847</v>
      </c>
      <c r="AE2077">
        <v>824.7652602970918</v>
      </c>
      <c r="AF2077">
        <v>57.049523606730233</v>
      </c>
      <c r="AG2077">
        <v>56.725852258938687</v>
      </c>
      <c r="AH2077">
        <v>55.574028432002088</v>
      </c>
      <c r="AI2077">
        <v>59.47258760953018</v>
      </c>
      <c r="AJ2077">
        <v>0.47348162671800359</v>
      </c>
      <c r="AK2077">
        <v>0.47348084095524567</v>
      </c>
      <c r="AL2077">
        <v>0.47311077610058783</v>
      </c>
      <c r="AM2077">
        <v>0.47384660958219482</v>
      </c>
      <c r="AN2077">
        <v>0.94927192107020231</v>
      </c>
      <c r="AO2077">
        <v>0.94927192107020208</v>
      </c>
      <c r="AP2077">
        <v>0.94927192107020208</v>
      </c>
      <c r="AQ2077">
        <v>0.94927192107020208</v>
      </c>
      <c r="AR2077">
        <v>12.0965213553509</v>
      </c>
      <c r="AS2077">
        <v>12.0965213553509</v>
      </c>
      <c r="AT2077">
        <v>12.0965213553509</v>
      </c>
      <c r="AU2077">
        <v>12.0965213553509</v>
      </c>
      <c r="AV2077" t="str">
        <f>VLOOKUP(Sheet1[[#This Row],[NPDES ID2]],Combined_Sheet__Major_Only___2[[NPDES ID2]:[ECHO BFR]],3,FALSE)</f>
        <v>TX</v>
      </c>
      <c r="AW2077" t="s">
        <v>54</v>
      </c>
      <c r="AX2077" t="str">
        <f>VLOOKUP(Sheet1[[#This Row],[NPDES ID2]],Combined_Sheet__Major_Only___2[[NPDES ID2]:[ECHO BFR]],27,FALSE)</f>
        <v>-</v>
      </c>
      <c r="AY2077" t="str">
        <f>VLOOKUP(Sheet1[[#This Row],[NPDES ID2]],Combined_Sheet__Major_Only___2[[NPDES ID2]:[ECHO BFR]],28,FALSE)</f>
        <v>-</v>
      </c>
      <c r="AZ2077" t="str">
        <f>VLOOKUP(Sheet1[[#This Row],[NPDES ID2]],Combined_Sheet__Major_Only___2[[NPDES ID2]:[ECHO BFR]],29,FALSE)</f>
        <v>thickening</v>
      </c>
      <c r="BA2077">
        <f>VLOOKUP(Sheet1[[#This Row],[NPDES ID2]],Combined_Sheet__Major_Only___2[[NPDES ID2]:[ECHO BFR]],17,FALSE)</f>
        <v>33.124034999999999</v>
      </c>
      <c r="BB2077">
        <f>VLOOKUP(Sheet1[[#This Row],[NPDES ID2]],Combined_Sheet__Major_Only___2[[NPDES ID2]:[ECHO BFR]],18,FALSE)</f>
        <v>-96.565557999999996</v>
      </c>
      <c r="BC2077" s="2" t="str">
        <f>IF(ISNUMBER(SEARCH("aerobic",$AW2077)),"aerobic","")</f>
        <v/>
      </c>
      <c r="BD2077" s="2" t="str">
        <f>IF(ISNUMBER(SEARCH("anaer",$AW2077)),"anaer","")</f>
        <v/>
      </c>
      <c r="BE2077" s="2" t="str">
        <f>IF(ISNUMBER(SEARCH("thickening",$AZ2077)),"thickening","")</f>
        <v>thickening</v>
      </c>
      <c r="BF2077" s="3" t="str">
        <f>IF(ISNUMBER(SEARCH("airDry",$AW2077)),"airDry","")</f>
        <v/>
      </c>
      <c r="BG2077" s="3" t="str">
        <f>IF(ISNUMBER(SEARCH("heatDry",$AY2077)),"heatDry","")</f>
        <v/>
      </c>
      <c r="BH2077" s="3" t="str">
        <f>IF(AND(ISNUMBER(SEARCH("aerobic",$AW2077)),ISNUMBER(SEARCH("anaer",$AW2077))),"Combined Aer and Anaer.","")</f>
        <v/>
      </c>
    </row>
    <row r="2078" spans="1:60" x14ac:dyDescent="0.25">
      <c r="A2078" s="5">
        <v>1441</v>
      </c>
      <c r="B2078" t="s">
        <v>6814</v>
      </c>
      <c r="C2078">
        <v>122</v>
      </c>
      <c r="D2078">
        <v>869.89207222661764</v>
      </c>
      <c r="E2078">
        <v>862.26583665149997</v>
      </c>
      <c r="F2078">
        <v>615.9607163089014</v>
      </c>
      <c r="G2078">
        <v>1123.323896939112</v>
      </c>
      <c r="H2078">
        <v>-111.47093984577801</v>
      </c>
      <c r="I2078">
        <v>-112.860071276215</v>
      </c>
      <c r="J2078">
        <v>-132.20593110630421</v>
      </c>
      <c r="K2078">
        <v>-89.887071582503197</v>
      </c>
      <c r="L2078">
        <v>83.677328868700727</v>
      </c>
      <c r="M2078">
        <v>83.365699373083217</v>
      </c>
      <c r="N2078">
        <v>82.275717478124449</v>
      </c>
      <c r="O2078">
        <v>85.986822292358298</v>
      </c>
      <c r="P2078">
        <v>2.8600630674354881</v>
      </c>
      <c r="Q2078">
        <v>2.885286069834446</v>
      </c>
      <c r="R2078">
        <v>2.3407136070338952</v>
      </c>
      <c r="S2078">
        <v>3.3343007288752262</v>
      </c>
      <c r="T2078">
        <v>47340.093483806653</v>
      </c>
      <c r="U2078">
        <v>47340.174105814607</v>
      </c>
      <c r="V2078">
        <v>47307.435294612718</v>
      </c>
      <c r="W2078">
        <v>47372.871035443211</v>
      </c>
      <c r="X2078">
        <v>3106.582500926886</v>
      </c>
      <c r="Y2078">
        <v>3117.798750163809</v>
      </c>
      <c r="Z2078">
        <v>3020.9957334329001</v>
      </c>
      <c r="AA2078">
        <v>3159.7680523561048</v>
      </c>
      <c r="AB2078">
        <v>481.22947713021313</v>
      </c>
      <c r="AC2078">
        <v>475.3996448611922</v>
      </c>
      <c r="AD2078">
        <v>418.73751407949658</v>
      </c>
      <c r="AE2078">
        <v>557.03010515026722</v>
      </c>
      <c r="AF2078">
        <v>67.21653588552563</v>
      </c>
      <c r="AG2078">
        <v>66.966245427058965</v>
      </c>
      <c r="AH2078">
        <v>66.090625537589446</v>
      </c>
      <c r="AI2078">
        <v>69.071665387689805</v>
      </c>
      <c r="AJ2078">
        <v>0.59762285762597389</v>
      </c>
      <c r="AK2078">
        <v>0.59762285301586737</v>
      </c>
      <c r="AL2078">
        <v>0.5976202912748545</v>
      </c>
      <c r="AM2078">
        <v>0.59762538110679142</v>
      </c>
      <c r="AN2078">
        <v>0.94923589418318433</v>
      </c>
      <c r="AO2078">
        <v>0.94923589418318399</v>
      </c>
      <c r="AP2078">
        <v>0.94923589418318399</v>
      </c>
      <c r="AQ2078">
        <v>0.94923589418318399</v>
      </c>
      <c r="AR2078">
        <v>15.92760512582478</v>
      </c>
      <c r="AS2078">
        <v>15.92760512582478</v>
      </c>
      <c r="AT2078">
        <v>15.92760512582478</v>
      </c>
      <c r="AU2078">
        <v>15.92760512582478</v>
      </c>
      <c r="AV2078" t="str">
        <f>VLOOKUP(Sheet1[[#This Row],[NPDES ID2]],Combined_Sheet__Major_Only___2[[NPDES ID2]:[ECHO BFR]],3,FALSE)</f>
        <v>NY</v>
      </c>
      <c r="AW2078" t="s">
        <v>41</v>
      </c>
      <c r="AX2078" t="str">
        <f>VLOOKUP(Sheet1[[#This Row],[NPDES ID2]],Combined_Sheet__Major_Only___2[[NPDES ID2]:[ECHO BFR]],27,FALSE)</f>
        <v>-</v>
      </c>
      <c r="AY2078" t="str">
        <f>VLOOKUP(Sheet1[[#This Row],[NPDES ID2]],Combined_Sheet__Major_Only___2[[NPDES ID2]:[ECHO BFR]],28,FALSE)</f>
        <v>highTempCompost</v>
      </c>
      <c r="AZ2078" t="str">
        <f>VLOOKUP(Sheet1[[#This Row],[NPDES ID2]],Combined_Sheet__Major_Only___2[[NPDES ID2]:[ECHO BFR]],29,FALSE)</f>
        <v>thickening</v>
      </c>
      <c r="BA2078">
        <f>VLOOKUP(Sheet1[[#This Row],[NPDES ID2]],Combined_Sheet__Major_Only___2[[NPDES ID2]:[ECHO BFR]],17,FALSE)</f>
        <v>43.430900000000001</v>
      </c>
      <c r="BB2078">
        <f>VLOOKUP(Sheet1[[#This Row],[NPDES ID2]],Combined_Sheet__Major_Only___2[[NPDES ID2]:[ECHO BFR]],18,FALSE)</f>
        <v>-73.716206</v>
      </c>
      <c r="BC2078" s="2" t="str">
        <f>IF(ISNUMBER(SEARCH("aerobic",$AW2078)),"aerobic","")</f>
        <v>aerobic</v>
      </c>
      <c r="BD2078" s="2" t="str">
        <f>IF(ISNUMBER(SEARCH("anaer",$AW2078)),"anaer","")</f>
        <v/>
      </c>
      <c r="BE2078" s="2" t="str">
        <f>IF(ISNUMBER(SEARCH("thickening",$AZ2078)),"thickening","")</f>
        <v>thickening</v>
      </c>
      <c r="BF2078" s="4" t="str">
        <f>IF(ISNUMBER(SEARCH("airDry",$AW2078)),"airDry","")</f>
        <v/>
      </c>
      <c r="BG2078" s="4" t="str">
        <f>IF(ISNUMBER(SEARCH("heatDry",$AY2078)),"heatDry","")</f>
        <v/>
      </c>
      <c r="BH2078" s="4" t="str">
        <f>IF(AND(ISNUMBER(SEARCH("aerobic",$AW2078)),ISNUMBER(SEARCH("anaer",$AW2078))),"Combined Aer and Anaer.","")</f>
        <v/>
      </c>
    </row>
    <row r="2079" spans="1:60" x14ac:dyDescent="0.25">
      <c r="A2079" s="5">
        <v>1194</v>
      </c>
      <c r="B2079" t="s">
        <v>5726</v>
      </c>
      <c r="C2079">
        <v>254.5</v>
      </c>
      <c r="D2079">
        <v>449.38535219825718</v>
      </c>
      <c r="E2079">
        <v>445.99734607854941</v>
      </c>
      <c r="F2079">
        <v>335.02180372572963</v>
      </c>
      <c r="G2079">
        <v>559.29060605491361</v>
      </c>
      <c r="H2079">
        <v>-138.62308057391661</v>
      </c>
      <c r="I2079">
        <v>-139.87205082706959</v>
      </c>
      <c r="J2079">
        <v>-158.47921179478689</v>
      </c>
      <c r="K2079">
        <v>-115.779066141326</v>
      </c>
      <c r="L2079">
        <v>192.7107389321811</v>
      </c>
      <c r="M2079">
        <v>191.56384102671601</v>
      </c>
      <c r="N2079">
        <v>187.55255387423691</v>
      </c>
      <c r="O2079">
        <v>201.21019751130211</v>
      </c>
      <c r="P2079">
        <v>7.9550947144358801</v>
      </c>
      <c r="Q2079">
        <v>7.9212482381119216</v>
      </c>
      <c r="R2079">
        <v>6.6727666580687757</v>
      </c>
      <c r="S2079">
        <v>8.9494880575792184</v>
      </c>
      <c r="T2079">
        <v>47293.843881115412</v>
      </c>
      <c r="U2079">
        <v>47293.924427303369</v>
      </c>
      <c r="V2079">
        <v>47261.216404925413</v>
      </c>
      <c r="W2079">
        <v>47326.590607495062</v>
      </c>
      <c r="X2079">
        <v>3715.3636250989562</v>
      </c>
      <c r="Y2079">
        <v>3735.4650304327561</v>
      </c>
      <c r="Z2079">
        <v>3554.7677596318008</v>
      </c>
      <c r="AA2079">
        <v>3816.0676628747519</v>
      </c>
      <c r="AB2079">
        <v>708.9553785112829</v>
      </c>
      <c r="AC2079">
        <v>699.11304749467831</v>
      </c>
      <c r="AD2079">
        <v>595.18606917025511</v>
      </c>
      <c r="AE2079">
        <v>857.2807360931431</v>
      </c>
      <c r="AF2079">
        <v>56.166046930778563</v>
      </c>
      <c r="AG2079">
        <v>55.831858745871742</v>
      </c>
      <c r="AH2079">
        <v>54.662636347102008</v>
      </c>
      <c r="AI2079">
        <v>58.64313395898489</v>
      </c>
      <c r="AJ2079">
        <v>0.4627158420431603</v>
      </c>
      <c r="AK2079">
        <v>0.46271583273180972</v>
      </c>
      <c r="AL2079">
        <v>0.46271066681596268</v>
      </c>
      <c r="AM2079">
        <v>0.46272093085974109</v>
      </c>
      <c r="AN2079">
        <v>0.94918986874518452</v>
      </c>
      <c r="AO2079">
        <v>0.94918986874518474</v>
      </c>
      <c r="AP2079">
        <v>0.94918986874518474</v>
      </c>
      <c r="AQ2079">
        <v>0.94918986874518474</v>
      </c>
      <c r="AR2079">
        <v>11.777872364405001</v>
      </c>
      <c r="AS2079">
        <v>11.77787236440499</v>
      </c>
      <c r="AT2079">
        <v>11.77787236440499</v>
      </c>
      <c r="AU2079">
        <v>11.77787236440499</v>
      </c>
      <c r="AV2079" t="str">
        <f>VLOOKUP(Sheet1[[#This Row],[NPDES ID2]],Combined_Sheet__Major_Only___2[[NPDES ID2]:[ECHO BFR]],3,FALSE)</f>
        <v>CA</v>
      </c>
      <c r="AW2079" t="s">
        <v>54</v>
      </c>
      <c r="AX2079" t="str">
        <f>VLOOKUP(Sheet1[[#This Row],[NPDES ID2]],Combined_Sheet__Major_Only___2[[NPDES ID2]:[ECHO BFR]],27,FALSE)</f>
        <v>-</v>
      </c>
      <c r="AY2079" t="str">
        <f>VLOOKUP(Sheet1[[#This Row],[NPDES ID2]],Combined_Sheet__Major_Only___2[[NPDES ID2]:[ECHO BFR]],28,FALSE)</f>
        <v>-</v>
      </c>
      <c r="AZ2079" t="str">
        <f>VLOOKUP(Sheet1[[#This Row],[NPDES ID2]],Combined_Sheet__Major_Only___2[[NPDES ID2]:[ECHO BFR]],29,FALSE)</f>
        <v>thickening</v>
      </c>
      <c r="BA2079">
        <f>VLOOKUP(Sheet1[[#This Row],[NPDES ID2]],Combined_Sheet__Major_Only___2[[NPDES ID2]:[ECHO BFR]],17,FALSE)</f>
        <v>34.145388835227401</v>
      </c>
      <c r="BB2079">
        <f>VLOOKUP(Sheet1[[#This Row],[NPDES ID2]],Combined_Sheet__Major_Only___2[[NPDES ID2]:[ECHO BFR]],18,FALSE)</f>
        <v>-116.412344904893</v>
      </c>
      <c r="BC2079" s="2" t="str">
        <f>IF(ISNUMBER(SEARCH("aerobic",$AW2079)),"aerobic","")</f>
        <v/>
      </c>
      <c r="BD2079" s="2" t="str">
        <f>IF(ISNUMBER(SEARCH("anaer",$AW2079)),"anaer","")</f>
        <v/>
      </c>
      <c r="BE2079" s="2" t="str">
        <f>IF(ISNUMBER(SEARCH("thickening",$AZ2079)),"thickening","")</f>
        <v>thickening</v>
      </c>
      <c r="BF2079" s="3" t="str">
        <f>IF(ISNUMBER(SEARCH("airDry",$AW2079)),"airDry","")</f>
        <v/>
      </c>
      <c r="BG2079" s="3" t="str">
        <f>IF(ISNUMBER(SEARCH("heatDry",$AY2079)),"heatDry","")</f>
        <v/>
      </c>
      <c r="BH2079" s="3" t="str">
        <f>IF(AND(ISNUMBER(SEARCH("aerobic",$AW2079)),ISNUMBER(SEARCH("anaer",$AW2079))),"Combined Aer and Anaer.","")</f>
        <v/>
      </c>
    </row>
    <row r="2080" spans="1:60" x14ac:dyDescent="0.25">
      <c r="A2080" s="5">
        <v>2461</v>
      </c>
      <c r="B2080" t="s">
        <v>11461</v>
      </c>
      <c r="C2080">
        <v>215.82</v>
      </c>
      <c r="D2080">
        <v>550.74690748692251</v>
      </c>
      <c r="E2080">
        <v>547.26574604173948</v>
      </c>
      <c r="F2080">
        <v>404.98169216882081</v>
      </c>
      <c r="G2080">
        <v>695.26747140587804</v>
      </c>
      <c r="H2080">
        <v>-110.6487527254577</v>
      </c>
      <c r="I2080">
        <v>-112.0577305285081</v>
      </c>
      <c r="J2080">
        <v>-131.41385674798079</v>
      </c>
      <c r="K2080">
        <v>-89.093035625663759</v>
      </c>
      <c r="L2080">
        <v>149.02164813410869</v>
      </c>
      <c r="M2080">
        <v>148.47793246782001</v>
      </c>
      <c r="N2080">
        <v>146.57626533866241</v>
      </c>
      <c r="O2080">
        <v>153.05104737140829</v>
      </c>
      <c r="P2080">
        <v>5.0574819663620447</v>
      </c>
      <c r="Q2080">
        <v>5.1043771843297607</v>
      </c>
      <c r="R2080">
        <v>4.1353878023719783</v>
      </c>
      <c r="S2080">
        <v>5.9064197846388469</v>
      </c>
      <c r="T2080">
        <v>47275.89961113652</v>
      </c>
      <c r="U2080">
        <v>47275.980127907264</v>
      </c>
      <c r="V2080">
        <v>47243.284051209608</v>
      </c>
      <c r="W2080">
        <v>47308.634377700313</v>
      </c>
      <c r="X2080">
        <v>3081.6287084986229</v>
      </c>
      <c r="Y2080">
        <v>3092.569314677186</v>
      </c>
      <c r="Z2080">
        <v>2998.3908384457591</v>
      </c>
      <c r="AA2080">
        <v>3133.3155944031391</v>
      </c>
      <c r="AB2080">
        <v>474.32820482498181</v>
      </c>
      <c r="AC2080">
        <v>468.64101719876101</v>
      </c>
      <c r="AD2080">
        <v>413.10175058070439</v>
      </c>
      <c r="AE2080">
        <v>548.38381033239352</v>
      </c>
      <c r="AF2080">
        <v>67.668629001322557</v>
      </c>
      <c r="AG2080">
        <v>67.421798929458447</v>
      </c>
      <c r="AH2080">
        <v>66.558179189432479</v>
      </c>
      <c r="AI2080">
        <v>69.498241034666208</v>
      </c>
      <c r="AJ2080">
        <v>0.60315241628826</v>
      </c>
      <c r="AK2080">
        <v>0.6031524081410029</v>
      </c>
      <c r="AL2080">
        <v>0.60314788423780863</v>
      </c>
      <c r="AM2080">
        <v>0.60315687264837115</v>
      </c>
      <c r="AN2080">
        <v>0.94917198896836863</v>
      </c>
      <c r="AO2080">
        <v>0.94917198896836852</v>
      </c>
      <c r="AP2080">
        <v>0.94917198896836852</v>
      </c>
      <c r="AQ2080">
        <v>0.94917198896836852</v>
      </c>
      <c r="AR2080">
        <v>16.09762321032964</v>
      </c>
      <c r="AS2080">
        <v>16.09762321032964</v>
      </c>
      <c r="AT2080">
        <v>16.09762321032964</v>
      </c>
      <c r="AU2080">
        <v>16.09762321032964</v>
      </c>
      <c r="AV2080" t="str">
        <f>VLOOKUP(Sheet1[[#This Row],[NPDES ID2]],Combined_Sheet__Major_Only___2[[NPDES ID2]:[ECHO BFR]],3,FALSE)</f>
        <v>MO</v>
      </c>
      <c r="AW2080" t="s">
        <v>41</v>
      </c>
      <c r="AX2080" t="str">
        <f>VLOOKUP(Sheet1[[#This Row],[NPDES ID2]],Combined_Sheet__Major_Only___2[[NPDES ID2]:[ECHO BFR]],27,FALSE)</f>
        <v>-</v>
      </c>
      <c r="AY2080" t="str">
        <f>VLOOKUP(Sheet1[[#This Row],[NPDES ID2]],Combined_Sheet__Major_Only___2[[NPDES ID2]:[ECHO BFR]],28,FALSE)</f>
        <v>-</v>
      </c>
      <c r="AZ2080" t="str">
        <f>VLOOKUP(Sheet1[[#This Row],[NPDES ID2]],Combined_Sheet__Major_Only___2[[NPDES ID2]:[ECHO BFR]],29,FALSE)</f>
        <v>thickening</v>
      </c>
      <c r="BA2080">
        <f>VLOOKUP(Sheet1[[#This Row],[NPDES ID2]],Combined_Sheet__Major_Only___2[[NPDES ID2]:[ECHO BFR]],17,FALSE)</f>
        <v>37.361725999999997</v>
      </c>
      <c r="BB2080">
        <f>VLOOKUP(Sheet1[[#This Row],[NPDES ID2]],Combined_Sheet__Major_Only___2[[NPDES ID2]:[ECHO BFR]],18,FALSE)</f>
        <v>-89.678725</v>
      </c>
      <c r="BC2080" s="2" t="str">
        <f>IF(ISNUMBER(SEARCH("aerobic",$AW2080)),"aerobic","")</f>
        <v>aerobic</v>
      </c>
      <c r="BD2080" s="2" t="str">
        <f>IF(ISNUMBER(SEARCH("anaer",$AW2080)),"anaer","")</f>
        <v/>
      </c>
      <c r="BE2080" s="2" t="str">
        <f>IF(ISNUMBER(SEARCH("thickening",$AZ2080)),"thickening","")</f>
        <v>thickening</v>
      </c>
      <c r="BF2080" s="4" t="str">
        <f>IF(ISNUMBER(SEARCH("airDry",$AW2080)),"airDry","")</f>
        <v/>
      </c>
      <c r="BG2080" s="4" t="str">
        <f>IF(ISNUMBER(SEARCH("heatDry",$AY2080)),"heatDry","")</f>
        <v/>
      </c>
      <c r="BH2080" s="4" t="str">
        <f>IF(AND(ISNUMBER(SEARCH("aerobic",$AW2080)),ISNUMBER(SEARCH("anaer",$AW2080))),"Combined Aer and Anaer.","")</f>
        <v/>
      </c>
    </row>
    <row r="2081" spans="1:60" x14ac:dyDescent="0.25">
      <c r="A2081" s="5">
        <v>1378</v>
      </c>
      <c r="B2081" t="s">
        <v>6539</v>
      </c>
      <c r="C2081">
        <v>149.32</v>
      </c>
      <c r="D2081">
        <v>726.8388649297957</v>
      </c>
      <c r="E2081">
        <v>723.19274835626493</v>
      </c>
      <c r="F2081">
        <v>520.47321579170352</v>
      </c>
      <c r="G2081">
        <v>935.43330884375712</v>
      </c>
      <c r="H2081">
        <v>-110.1550382414386</v>
      </c>
      <c r="I2081">
        <v>-111.5678200194229</v>
      </c>
      <c r="J2081">
        <v>-130.9402808803473</v>
      </c>
      <c r="K2081">
        <v>-88.628245887248269</v>
      </c>
      <c r="L2081">
        <v>103.543843665653</v>
      </c>
      <c r="M2081">
        <v>103.1710131100407</v>
      </c>
      <c r="N2081">
        <v>101.8669853464512</v>
      </c>
      <c r="O2081">
        <v>106.3068811289081</v>
      </c>
      <c r="P2081">
        <v>3.4982593418618499</v>
      </c>
      <c r="Q2081">
        <v>3.531711282383514</v>
      </c>
      <c r="R2081">
        <v>2.858799127656626</v>
      </c>
      <c r="S2081">
        <v>4.0900200594761307</v>
      </c>
      <c r="T2081">
        <v>47266.719362602569</v>
      </c>
      <c r="U2081">
        <v>47266.799864323533</v>
      </c>
      <c r="V2081">
        <v>47234.109899009338</v>
      </c>
      <c r="W2081">
        <v>47299.448010551219</v>
      </c>
      <c r="X2081">
        <v>3067.9277271067958</v>
      </c>
      <c r="Y2081">
        <v>3078.7019813964721</v>
      </c>
      <c r="Z2081">
        <v>2986.1053193887351</v>
      </c>
      <c r="AA2081">
        <v>3118.7113098805439</v>
      </c>
      <c r="AB2081">
        <v>470.32693303024922</v>
      </c>
      <c r="AC2081">
        <v>464.72365829504969</v>
      </c>
      <c r="AD2081">
        <v>409.84750699926587</v>
      </c>
      <c r="AE2081">
        <v>543.3282958676283</v>
      </c>
      <c r="AF2081">
        <v>67.957105094969222</v>
      </c>
      <c r="AG2081">
        <v>67.71245565151105</v>
      </c>
      <c r="AH2081">
        <v>66.856537415216849</v>
      </c>
      <c r="AI2081">
        <v>69.770464634310699</v>
      </c>
      <c r="AJ2081">
        <v>0.60668113954857428</v>
      </c>
      <c r="AK2081">
        <v>0.60668113391969491</v>
      </c>
      <c r="AL2081">
        <v>0.60667800669473304</v>
      </c>
      <c r="AM2081">
        <v>0.60668422007190048</v>
      </c>
      <c r="AN2081">
        <v>0.94916283684789005</v>
      </c>
      <c r="AO2081">
        <v>0.94916283684789038</v>
      </c>
      <c r="AP2081">
        <v>0.94916283684789038</v>
      </c>
      <c r="AQ2081">
        <v>0.94916283684789038</v>
      </c>
      <c r="AR2081">
        <v>16.206212051566549</v>
      </c>
      <c r="AS2081">
        <v>16.206212051566549</v>
      </c>
      <c r="AT2081">
        <v>16.206212051566549</v>
      </c>
      <c r="AU2081">
        <v>16.206212051566549</v>
      </c>
      <c r="AV2081" t="str">
        <f>VLOOKUP(Sheet1[[#This Row],[NPDES ID2]],Combined_Sheet__Major_Only___2[[NPDES ID2]:[ECHO BFR]],3,FALSE)</f>
        <v>NC</v>
      </c>
      <c r="AW2081" t="s">
        <v>41</v>
      </c>
      <c r="AX2081" t="str">
        <f>VLOOKUP(Sheet1[[#This Row],[NPDES ID2]],Combined_Sheet__Major_Only___2[[NPDES ID2]:[ECHO BFR]],27,FALSE)</f>
        <v>-</v>
      </c>
      <c r="AY2081" t="str">
        <f>VLOOKUP(Sheet1[[#This Row],[NPDES ID2]],Combined_Sheet__Major_Only___2[[NPDES ID2]:[ECHO BFR]],28,FALSE)</f>
        <v>-</v>
      </c>
      <c r="AZ2081" t="str">
        <f>VLOOKUP(Sheet1[[#This Row],[NPDES ID2]],Combined_Sheet__Major_Only___2[[NPDES ID2]:[ECHO BFR]],29,FALSE)</f>
        <v>thickening</v>
      </c>
      <c r="BA2081">
        <f>VLOOKUP(Sheet1[[#This Row],[NPDES ID2]],Combined_Sheet__Major_Only___2[[NPDES ID2]:[ECHO BFR]],17,FALSE)</f>
        <v>34.480350000000001</v>
      </c>
      <c r="BB2081">
        <f>VLOOKUP(Sheet1[[#This Row],[NPDES ID2]],Combined_Sheet__Major_Only___2[[NPDES ID2]:[ECHO BFR]],18,FALSE)</f>
        <v>-77.552859999999995</v>
      </c>
      <c r="BC2081" s="2" t="str">
        <f>IF(ISNUMBER(SEARCH("aerobic",$AW2081)),"aerobic","")</f>
        <v>aerobic</v>
      </c>
      <c r="BD2081" s="2" t="str">
        <f>IF(ISNUMBER(SEARCH("anaer",$AW2081)),"anaer","")</f>
        <v/>
      </c>
      <c r="BE2081" s="2" t="str">
        <f>IF(ISNUMBER(SEARCH("thickening",$AZ2081)),"thickening","")</f>
        <v>thickening</v>
      </c>
      <c r="BF2081" s="3" t="str">
        <f>IF(ISNUMBER(SEARCH("airDry",$AW2081)),"airDry","")</f>
        <v/>
      </c>
      <c r="BG2081" s="3" t="str">
        <f>IF(ISNUMBER(SEARCH("heatDry",$AY2081)),"heatDry","")</f>
        <v/>
      </c>
      <c r="BH2081" s="3" t="str">
        <f>IF(AND(ISNUMBER(SEARCH("aerobic",$AW2081)),ISNUMBER(SEARCH("anaer",$AW2081))),"Combined Aer and Anaer.","")</f>
        <v/>
      </c>
    </row>
    <row r="2082" spans="1:60" x14ac:dyDescent="0.25">
      <c r="A2082" s="5">
        <v>1126</v>
      </c>
      <c r="B2082" t="s">
        <v>5416</v>
      </c>
      <c r="C2082">
        <v>316.54000000000002</v>
      </c>
      <c r="D2082">
        <v>427.72039338309361</v>
      </c>
      <c r="E2082">
        <v>426.02587921477891</v>
      </c>
      <c r="F2082">
        <v>328.63195005269853</v>
      </c>
      <c r="G2082">
        <v>527.53691501962521</v>
      </c>
      <c r="H2082">
        <v>-109.2964999879042</v>
      </c>
      <c r="I2082">
        <v>-110.6675664772705</v>
      </c>
      <c r="J2082">
        <v>-130.11270532797749</v>
      </c>
      <c r="K2082">
        <v>-87.793542305125371</v>
      </c>
      <c r="L2082">
        <v>221.0335280337757</v>
      </c>
      <c r="M2082">
        <v>220.25481832258529</v>
      </c>
      <c r="N2082">
        <v>217.53137380703009</v>
      </c>
      <c r="O2082">
        <v>226.80429374498081</v>
      </c>
      <c r="P2082">
        <v>7.4127370878952394</v>
      </c>
      <c r="Q2082">
        <v>7.4871430578264686</v>
      </c>
      <c r="R2082">
        <v>6.0519938714855419</v>
      </c>
      <c r="S2082">
        <v>8.6826279898422332</v>
      </c>
      <c r="T2082">
        <v>47234.766671587742</v>
      </c>
      <c r="U2082">
        <v>47234.847120926563</v>
      </c>
      <c r="V2082">
        <v>47202.178426838916</v>
      </c>
      <c r="W2082">
        <v>47267.47402313917</v>
      </c>
      <c r="X2082">
        <v>3044.560647094439</v>
      </c>
      <c r="Y2082">
        <v>3055.0639463971279</v>
      </c>
      <c r="Z2082">
        <v>2965.0508845620579</v>
      </c>
      <c r="AA2082">
        <v>3093.8696777535738</v>
      </c>
      <c r="AB2082">
        <v>463.726484851892</v>
      </c>
      <c r="AC2082">
        <v>458.25969901247061</v>
      </c>
      <c r="AD2082">
        <v>404.45912494948641</v>
      </c>
      <c r="AE2082">
        <v>535.02798568941864</v>
      </c>
      <c r="AF2082">
        <v>68.432256246920716</v>
      </c>
      <c r="AG2082">
        <v>68.191259336010731</v>
      </c>
      <c r="AH2082">
        <v>67.347932508437395</v>
      </c>
      <c r="AI2082">
        <v>70.21877414164743</v>
      </c>
      <c r="AJ2082">
        <v>0.6124939498466897</v>
      </c>
      <c r="AK2082">
        <v>0.61249393791991869</v>
      </c>
      <c r="AL2082">
        <v>0.61248732042502074</v>
      </c>
      <c r="AM2082">
        <v>0.61250046857439222</v>
      </c>
      <c r="AN2082">
        <v>0.9491309563432837</v>
      </c>
      <c r="AO2082">
        <v>0.94913095634328348</v>
      </c>
      <c r="AP2082">
        <v>0.94913095634328348</v>
      </c>
      <c r="AQ2082">
        <v>0.94913095634328348</v>
      </c>
      <c r="AR2082">
        <v>16.38489042276111</v>
      </c>
      <c r="AS2082">
        <v>16.38489042276111</v>
      </c>
      <c r="AT2082">
        <v>16.38489042276111</v>
      </c>
      <c r="AU2082">
        <v>16.38489042276111</v>
      </c>
      <c r="AV2082" t="str">
        <f>VLOOKUP(Sheet1[[#This Row],[NPDES ID2]],Combined_Sheet__Major_Only___2[[NPDES ID2]:[ECHO BFR]],3,FALSE)</f>
        <v>TX</v>
      </c>
      <c r="AW2082" t="s">
        <v>41</v>
      </c>
      <c r="AX2082" t="str">
        <f>VLOOKUP(Sheet1[[#This Row],[NPDES ID2]],Combined_Sheet__Major_Only___2[[NPDES ID2]:[ECHO BFR]],27,FALSE)</f>
        <v>-</v>
      </c>
      <c r="AY2082" t="str">
        <f>VLOOKUP(Sheet1[[#This Row],[NPDES ID2]],Combined_Sheet__Major_Only___2[[NPDES ID2]:[ECHO BFR]],28,FALSE)</f>
        <v>highTempCompost</v>
      </c>
      <c r="AZ2082" t="str">
        <f>VLOOKUP(Sheet1[[#This Row],[NPDES ID2]],Combined_Sheet__Major_Only___2[[NPDES ID2]:[ECHO BFR]],29,FALSE)</f>
        <v>thickening</v>
      </c>
      <c r="BA2082">
        <f>VLOOKUP(Sheet1[[#This Row],[NPDES ID2]],Combined_Sheet__Major_Only___2[[NPDES ID2]:[ECHO BFR]],17,FALSE)</f>
        <v>30.02589</v>
      </c>
      <c r="BB2082">
        <f>VLOOKUP(Sheet1[[#This Row],[NPDES ID2]],Combined_Sheet__Major_Only___2[[NPDES ID2]:[ECHO BFR]],18,FALSE)</f>
        <v>-95.617130000000003</v>
      </c>
      <c r="BC2082" s="2" t="str">
        <f>IF(ISNUMBER(SEARCH("aerobic",$AW2082)),"aerobic","")</f>
        <v>aerobic</v>
      </c>
      <c r="BD2082" s="2" t="str">
        <f>IF(ISNUMBER(SEARCH("anaer",$AW2082)),"anaer","")</f>
        <v/>
      </c>
      <c r="BE2082" s="2" t="str">
        <f>IF(ISNUMBER(SEARCH("thickening",$AZ2082)),"thickening","")</f>
        <v>thickening</v>
      </c>
      <c r="BF2082" s="3" t="str">
        <f>IF(ISNUMBER(SEARCH("airDry",$AW2082)),"airDry","")</f>
        <v/>
      </c>
      <c r="BG2082" s="3" t="str">
        <f>IF(ISNUMBER(SEARCH("heatDry",$AY2082)),"heatDry","")</f>
        <v/>
      </c>
      <c r="BH2082" s="3" t="str">
        <f>IF(AND(ISNUMBER(SEARCH("aerobic",$AW2082)),ISNUMBER(SEARCH("anaer",$AW2082))),"Combined Aer and Anaer.","")</f>
        <v/>
      </c>
    </row>
    <row r="2083" spans="1:60" x14ac:dyDescent="0.25">
      <c r="A2083" s="5">
        <v>503</v>
      </c>
      <c r="B2083" t="s">
        <v>2490</v>
      </c>
      <c r="C2083">
        <v>353.2</v>
      </c>
      <c r="D2083">
        <v>405.55996596337599</v>
      </c>
      <c r="E2083">
        <v>402.09838248580633</v>
      </c>
      <c r="F2083">
        <v>313.98524493418148</v>
      </c>
      <c r="G2083">
        <v>499.8629179550507</v>
      </c>
      <c r="H2083">
        <v>-109.64583565966041</v>
      </c>
      <c r="I2083">
        <v>-111.0301413222746</v>
      </c>
      <c r="J2083">
        <v>-130.4478059471671</v>
      </c>
      <c r="K2083">
        <v>-88.123212440683645</v>
      </c>
      <c r="L2083">
        <v>245.889582205913</v>
      </c>
      <c r="M2083">
        <v>245.0150262448158</v>
      </c>
      <c r="N2083">
        <v>241.95641965610631</v>
      </c>
      <c r="O2083">
        <v>252.37057789044241</v>
      </c>
      <c r="P2083">
        <v>8.2727279431081584</v>
      </c>
      <c r="Q2083">
        <v>8.3540555689761717</v>
      </c>
      <c r="R2083">
        <v>6.7569033993896896</v>
      </c>
      <c r="S2083">
        <v>9.682250065058815</v>
      </c>
      <c r="T2083">
        <v>47201.384325094732</v>
      </c>
      <c r="U2083">
        <v>47201.464719707677</v>
      </c>
      <c r="V2083">
        <v>47168.818248582596</v>
      </c>
      <c r="W2083">
        <v>47234.069427386778</v>
      </c>
      <c r="X2083">
        <v>3051.61147357241</v>
      </c>
      <c r="Y2083">
        <v>3062.2216870448328</v>
      </c>
      <c r="Z2083">
        <v>2971.1854078027432</v>
      </c>
      <c r="AA2083">
        <v>3101.505861922813</v>
      </c>
      <c r="AB2083">
        <v>466.1058763262148</v>
      </c>
      <c r="AC2083">
        <v>460.58645772952599</v>
      </c>
      <c r="AD2083">
        <v>406.37588041358271</v>
      </c>
      <c r="AE2083">
        <v>538.06771331794675</v>
      </c>
      <c r="AF2083">
        <v>68.226228839312171</v>
      </c>
      <c r="AG2083">
        <v>67.983671926580911</v>
      </c>
      <c r="AH2083">
        <v>67.134847715831967</v>
      </c>
      <c r="AI2083">
        <v>70.024358546203587</v>
      </c>
      <c r="AJ2083">
        <v>0.60997340008760459</v>
      </c>
      <c r="AK2083">
        <v>0.60997338677165236</v>
      </c>
      <c r="AL2083">
        <v>0.60996600072140705</v>
      </c>
      <c r="AM2083">
        <v>0.60998067591472516</v>
      </c>
      <c r="AN2083">
        <v>0.94909760667624388</v>
      </c>
      <c r="AO2083">
        <v>0.94909760667624388</v>
      </c>
      <c r="AP2083">
        <v>0.94909760667624388</v>
      </c>
      <c r="AQ2083">
        <v>0.94909760667624388</v>
      </c>
      <c r="AR2083">
        <v>16.307333789942959</v>
      </c>
      <c r="AS2083">
        <v>16.307333789942959</v>
      </c>
      <c r="AT2083">
        <v>16.307333789942959</v>
      </c>
      <c r="AU2083">
        <v>16.307333789942959</v>
      </c>
      <c r="AV2083" t="str">
        <f>VLOOKUP(Sheet1[[#This Row],[NPDES ID2]],Combined_Sheet__Major_Only___2[[NPDES ID2]:[ECHO BFR]],3,FALSE)</f>
        <v>NC</v>
      </c>
      <c r="AW2083" t="s">
        <v>41</v>
      </c>
      <c r="AX2083" t="str">
        <f>VLOOKUP(Sheet1[[#This Row],[NPDES ID2]],Combined_Sheet__Major_Only___2[[NPDES ID2]:[ECHO BFR]],27,FALSE)</f>
        <v>-</v>
      </c>
      <c r="AY2083" t="str">
        <f>VLOOKUP(Sheet1[[#This Row],[NPDES ID2]],Combined_Sheet__Major_Only___2[[NPDES ID2]:[ECHO BFR]],28,FALSE)</f>
        <v>-</v>
      </c>
      <c r="AZ2083" t="str">
        <f>VLOOKUP(Sheet1[[#This Row],[NPDES ID2]],Combined_Sheet__Major_Only___2[[NPDES ID2]:[ECHO BFR]],29,FALSE)</f>
        <v>thickening</v>
      </c>
      <c r="BA2083">
        <f>VLOOKUP(Sheet1[[#This Row],[NPDES ID2]],Combined_Sheet__Major_Only___2[[NPDES ID2]:[ECHO BFR]],17,FALSE)</f>
        <v>36.134799999999998</v>
      </c>
      <c r="BB2083">
        <f>VLOOKUP(Sheet1[[#This Row],[NPDES ID2]],Combined_Sheet__Major_Only___2[[NPDES ID2]:[ECHO BFR]],18,FALSE)</f>
        <v>-78.779700000000005</v>
      </c>
      <c r="BC2083" s="2" t="str">
        <f>IF(ISNUMBER(SEARCH("aerobic",$AW2083)),"aerobic","")</f>
        <v>aerobic</v>
      </c>
      <c r="BD2083" s="2" t="str">
        <f>IF(ISNUMBER(SEARCH("anaer",$AW2083)),"anaer","")</f>
        <v/>
      </c>
      <c r="BE2083" s="2" t="str">
        <f>IF(ISNUMBER(SEARCH("thickening",$AZ2083)),"thickening","")</f>
        <v>thickening</v>
      </c>
      <c r="BF2083" s="4" t="str">
        <f>IF(ISNUMBER(SEARCH("airDry",$AW2083)),"airDry","")</f>
        <v/>
      </c>
      <c r="BG2083" s="4" t="str">
        <f>IF(ISNUMBER(SEARCH("heatDry",$AY2083)),"heatDry","")</f>
        <v/>
      </c>
      <c r="BH2083" s="4" t="str">
        <f>IF(AND(ISNUMBER(SEARCH("aerobic",$AW2083)),ISNUMBER(SEARCH("anaer",$AW2083))),"Combined Aer and Anaer.","")</f>
        <v/>
      </c>
    </row>
    <row r="2084" spans="1:60" x14ac:dyDescent="0.25">
      <c r="A2084" s="5">
        <v>880</v>
      </c>
      <c r="B2084" t="s">
        <v>4292</v>
      </c>
      <c r="C2084">
        <v>836.69</v>
      </c>
      <c r="D2084">
        <v>332.55437469975828</v>
      </c>
      <c r="E2084">
        <v>324.98482665125658</v>
      </c>
      <c r="F2084">
        <v>281.40001784597132</v>
      </c>
      <c r="G2084">
        <v>392.9786041929575</v>
      </c>
      <c r="H2084">
        <v>-105.73101077616251</v>
      </c>
      <c r="I2084">
        <v>-107.1428626641688</v>
      </c>
      <c r="J2084">
        <v>-126.6827582236652</v>
      </c>
      <c r="K2084">
        <v>-84.35243317298314</v>
      </c>
      <c r="L2084">
        <v>601.9297228833633</v>
      </c>
      <c r="M2084">
        <v>600.00586679433218</v>
      </c>
      <c r="N2084">
        <v>593.27901417772989</v>
      </c>
      <c r="O2084">
        <v>616.18496865288103</v>
      </c>
      <c r="P2084">
        <v>19.557310017545159</v>
      </c>
      <c r="Q2084">
        <v>19.817452438734431</v>
      </c>
      <c r="R2084">
        <v>15.900910131644361</v>
      </c>
      <c r="S2084">
        <v>23.087507254219151</v>
      </c>
      <c r="T2084">
        <v>47198.553983450191</v>
      </c>
      <c r="U2084">
        <v>47198.634373423178</v>
      </c>
      <c r="V2084">
        <v>47165.989786484883</v>
      </c>
      <c r="W2084">
        <v>47231.237199325849</v>
      </c>
      <c r="X2084">
        <v>2952.7439944925241</v>
      </c>
      <c r="Y2084">
        <v>2962.090820583373</v>
      </c>
      <c r="Z2084">
        <v>2882.539154961195</v>
      </c>
      <c r="AA2084">
        <v>2996.1309674149011</v>
      </c>
      <c r="AB2084">
        <v>437.82291316157063</v>
      </c>
      <c r="AC2084">
        <v>432.87994404793602</v>
      </c>
      <c r="AD2084">
        <v>383.26781049756141</v>
      </c>
      <c r="AE2084">
        <v>502.55439112081388</v>
      </c>
      <c r="AF2084">
        <v>70.505082973889813</v>
      </c>
      <c r="AG2084">
        <v>70.27997837189497</v>
      </c>
      <c r="AH2084">
        <v>69.49167433997583</v>
      </c>
      <c r="AI2084">
        <v>72.174518950526775</v>
      </c>
      <c r="AJ2084">
        <v>0.63786084271218979</v>
      </c>
      <c r="AK2084">
        <v>0.6378608113579689</v>
      </c>
      <c r="AL2084">
        <v>0.63784348010909298</v>
      </c>
      <c r="AM2084">
        <v>0.63787791572752039</v>
      </c>
      <c r="AN2084">
        <v>0.94909477709431156</v>
      </c>
      <c r="AO2084">
        <v>0.94909477709431145</v>
      </c>
      <c r="AP2084">
        <v>0.94909477709431145</v>
      </c>
      <c r="AQ2084">
        <v>0.94909477709431145</v>
      </c>
      <c r="AR2084">
        <v>17.164791049800641</v>
      </c>
      <c r="AS2084">
        <v>17.164791049800641</v>
      </c>
      <c r="AT2084">
        <v>17.164791049800641</v>
      </c>
      <c r="AU2084">
        <v>17.164791049800641</v>
      </c>
      <c r="AV2084" t="str">
        <f>VLOOKUP(Sheet1[[#This Row],[NPDES ID2]],Combined_Sheet__Major_Only___2[[NPDES ID2]:[ECHO BFR]],3,FALSE)</f>
        <v>MD</v>
      </c>
      <c r="AW2084" t="s">
        <v>12185</v>
      </c>
      <c r="AX2084" t="str">
        <f>VLOOKUP(Sheet1[[#This Row],[NPDES ID2]],Combined_Sheet__Major_Only___2[[NPDES ID2]:[ECHO BFR]],27,FALSE)</f>
        <v>-</v>
      </c>
      <c r="AY2084" t="str">
        <f>VLOOKUP(Sheet1[[#This Row],[NPDES ID2]],Combined_Sheet__Major_Only___2[[NPDES ID2]:[ECHO BFR]],28,FALSE)</f>
        <v>-</v>
      </c>
      <c r="AZ2084" t="str">
        <f>VLOOKUP(Sheet1[[#This Row],[NPDES ID2]],Combined_Sheet__Major_Only___2[[NPDES ID2]:[ECHO BFR]],29,FALSE)</f>
        <v>thickening, preliminaryOps</v>
      </c>
      <c r="BA2084">
        <f>VLOOKUP(Sheet1[[#This Row],[NPDES ID2]],Combined_Sheet__Major_Only___2[[NPDES ID2]:[ECHO BFR]],17,FALSE)</f>
        <v>38.267040000000001</v>
      </c>
      <c r="BB2084">
        <f>VLOOKUP(Sheet1[[#This Row],[NPDES ID2]],Combined_Sheet__Major_Only___2[[NPDES ID2]:[ECHO BFR]],18,FALSE)</f>
        <v>-76.411659999999998</v>
      </c>
      <c r="BC2084" s="2" t="str">
        <f>IF(ISNUMBER(SEARCH("aerobic",$AW2084)),"aerobic","")</f>
        <v/>
      </c>
      <c r="BD2084" s="2" t="str">
        <f>IF(ISNUMBER(SEARCH("anaer",$AW2084)),"anaer","")</f>
        <v>anaer</v>
      </c>
      <c r="BE2084" s="2" t="str">
        <f>IF(ISNUMBER(SEARCH("thickening",$AZ2084)),"thickening","")</f>
        <v>thickening</v>
      </c>
      <c r="BF2084" s="3" t="str">
        <f>IF(ISNUMBER(SEARCH("airDry",$AW2084)),"airDry","")</f>
        <v/>
      </c>
      <c r="BG2084" s="3" t="str">
        <f>IF(ISNUMBER(SEARCH("heatDry",$AY2084)),"heatDry","")</f>
        <v/>
      </c>
      <c r="BH2084" s="3" t="str">
        <f>IF(AND(ISNUMBER(SEARCH("aerobic",$AW2084)),ISNUMBER(SEARCH("anaer",$AW2084))),"Combined Aer and Anaer.","")</f>
        <v/>
      </c>
    </row>
    <row r="2085" spans="1:60" x14ac:dyDescent="0.25">
      <c r="A2085" s="5">
        <v>181</v>
      </c>
      <c r="B2085" t="s">
        <v>973</v>
      </c>
      <c r="C2085">
        <v>3634.38</v>
      </c>
      <c r="D2085">
        <v>703.92753114812103</v>
      </c>
      <c r="E2085">
        <v>701.44277570017061</v>
      </c>
      <c r="F2085">
        <v>569.29785120581585</v>
      </c>
      <c r="G2085">
        <v>824.11400198524882</v>
      </c>
      <c r="H2085">
        <v>-137.12713570301619</v>
      </c>
      <c r="I2085">
        <v>-138.4695877563658</v>
      </c>
      <c r="J2085">
        <v>-157.88107118825579</v>
      </c>
      <c r="K2085">
        <v>-113.8161477530998</v>
      </c>
      <c r="L2085">
        <v>2776.3961464397348</v>
      </c>
      <c r="M2085">
        <v>2759.980158507215</v>
      </c>
      <c r="N2085">
        <v>2702.6441273791711</v>
      </c>
      <c r="O2085">
        <v>2897.96213074451</v>
      </c>
      <c r="P2085">
        <v>114.21761778741551</v>
      </c>
      <c r="Q2085">
        <v>113.7620468375184</v>
      </c>
      <c r="R2085">
        <v>95.772294453156647</v>
      </c>
      <c r="S2085">
        <v>128.57398706871879</v>
      </c>
      <c r="T2085">
        <v>47159.17075159325</v>
      </c>
      <c r="U2085">
        <v>47159.251077002729</v>
      </c>
      <c r="V2085">
        <v>47126.632707876503</v>
      </c>
      <c r="W2085">
        <v>47191.827718632849</v>
      </c>
      <c r="X2085">
        <v>3693.219121070349</v>
      </c>
      <c r="Y2085">
        <v>3713.0848982899911</v>
      </c>
      <c r="Z2085">
        <v>3534.688357320952</v>
      </c>
      <c r="AA2085">
        <v>3792.563227300725</v>
      </c>
      <c r="AB2085">
        <v>701.74235597651796</v>
      </c>
      <c r="AC2085">
        <v>691.96773869485105</v>
      </c>
      <c r="AD2085">
        <v>589.57104939262535</v>
      </c>
      <c r="AE2085">
        <v>847.49897772942177</v>
      </c>
      <c r="AF2085">
        <v>56.35074790791581</v>
      </c>
      <c r="AG2085">
        <v>56.018678614666491</v>
      </c>
      <c r="AH2085">
        <v>54.853220282189142</v>
      </c>
      <c r="AI2085">
        <v>58.816635767688503</v>
      </c>
      <c r="AJ2085">
        <v>0.46496621513679409</v>
      </c>
      <c r="AK2085">
        <v>0.46496607756990238</v>
      </c>
      <c r="AL2085">
        <v>0.46489226932142758</v>
      </c>
      <c r="AM2085">
        <v>0.46503893865653978</v>
      </c>
      <c r="AN2085">
        <v>0.94905537176516708</v>
      </c>
      <c r="AO2085">
        <v>0.94905537176516686</v>
      </c>
      <c r="AP2085">
        <v>0.94905537176516686</v>
      </c>
      <c r="AQ2085">
        <v>0.94905537176516686</v>
      </c>
      <c r="AR2085">
        <v>11.84474141764502</v>
      </c>
      <c r="AS2085">
        <v>11.84474141764502</v>
      </c>
      <c r="AT2085">
        <v>11.84474141764502</v>
      </c>
      <c r="AU2085">
        <v>11.84474141764502</v>
      </c>
      <c r="AV2085" t="str">
        <f>VLOOKUP(Sheet1[[#This Row],[NPDES ID2]],Combined_Sheet__Major_Only___2[[NPDES ID2]:[ECHO BFR]],3,FALSE)</f>
        <v>WA</v>
      </c>
      <c r="AW2085" t="s">
        <v>87</v>
      </c>
      <c r="AX2085" t="str">
        <f>VLOOKUP(Sheet1[[#This Row],[NPDES ID2]],Combined_Sheet__Major_Only___2[[NPDES ID2]:[ECHO BFR]],27,FALSE)</f>
        <v>-</v>
      </c>
      <c r="AY2085" t="str">
        <f>VLOOKUP(Sheet1[[#This Row],[NPDES ID2]],Combined_Sheet__Major_Only___2[[NPDES ID2]:[ECHO BFR]],28,FALSE)</f>
        <v>pasteurize</v>
      </c>
      <c r="AZ2085" t="str">
        <f>VLOOKUP(Sheet1[[#This Row],[NPDES ID2]],Combined_Sheet__Major_Only___2[[NPDES ID2]:[ECHO BFR]],29,FALSE)</f>
        <v>preliminaryOps, thickening</v>
      </c>
      <c r="BA2085">
        <f>VLOOKUP(Sheet1[[#This Row],[NPDES ID2]],Combined_Sheet__Major_Only___2[[NPDES ID2]:[ECHO BFR]],17,FALSE)</f>
        <v>46.100391000000002</v>
      </c>
      <c r="BB2085">
        <f>VLOOKUP(Sheet1[[#This Row],[NPDES ID2]],Combined_Sheet__Major_Only___2[[NPDES ID2]:[ECHO BFR]],18,FALSE)</f>
        <v>-122.92860400000001</v>
      </c>
      <c r="BC2085" s="2" t="str">
        <f>IF(ISNUMBER(SEARCH("aerobic",$AW2085)),"aerobic","")</f>
        <v/>
      </c>
      <c r="BD2085" s="2" t="str">
        <f>IF(ISNUMBER(SEARCH("anaer",$AW2085)),"anaer","")</f>
        <v/>
      </c>
      <c r="BE2085" s="2" t="str">
        <f>IF(ISNUMBER(SEARCH("thickening",$AZ2085)),"thickening","")</f>
        <v>thickening</v>
      </c>
      <c r="BF2085" s="4" t="str">
        <f>IF(ISNUMBER(SEARCH("airDry",$AW2085)),"airDry","")</f>
        <v/>
      </c>
      <c r="BG2085" s="4" t="str">
        <f>IF(ISNUMBER(SEARCH("heatDry",$AY2085)),"heatDry","")</f>
        <v/>
      </c>
      <c r="BH2085" s="4" t="str">
        <f>IF(AND(ISNUMBER(SEARCH("aerobic",$AW2085)),ISNUMBER(SEARCH("anaer",$AW2085))),"Combined Aer and Anaer.","")</f>
        <v/>
      </c>
    </row>
    <row r="2086" spans="1:60" x14ac:dyDescent="0.25">
      <c r="A2086" s="5">
        <v>1255</v>
      </c>
      <c r="B2086" t="s">
        <v>5994</v>
      </c>
      <c r="C2086">
        <v>208</v>
      </c>
      <c r="D2086">
        <v>519.08303837799201</v>
      </c>
      <c r="E2086">
        <v>515.16225112062989</v>
      </c>
      <c r="F2086">
        <v>379.23058278606072</v>
      </c>
      <c r="G2086">
        <v>657.38619149902604</v>
      </c>
      <c r="H2086">
        <v>-138.9149333418971</v>
      </c>
      <c r="I2086">
        <v>-140.1500361645767</v>
      </c>
      <c r="J2086">
        <v>-158.72630005437671</v>
      </c>
      <c r="K2086">
        <v>-116.0705709300851</v>
      </c>
      <c r="L2086">
        <v>156.54351954544151</v>
      </c>
      <c r="M2086">
        <v>155.60723740935609</v>
      </c>
      <c r="N2086">
        <v>152.33251829904239</v>
      </c>
      <c r="O2086">
        <v>163.48221318391521</v>
      </c>
      <c r="P2086">
        <v>6.4768872210128254</v>
      </c>
      <c r="Q2086">
        <v>6.4472010998012754</v>
      </c>
      <c r="R2086">
        <v>5.434420085782266</v>
      </c>
      <c r="S2086">
        <v>7.2831876097727948</v>
      </c>
      <c r="T2086">
        <v>47086.039031370958</v>
      </c>
      <c r="U2086">
        <v>47086.119236890823</v>
      </c>
      <c r="V2086">
        <v>47053.549552283512</v>
      </c>
      <c r="W2086">
        <v>47118.647256282347</v>
      </c>
      <c r="X2086">
        <v>3707.156196238549</v>
      </c>
      <c r="Y2086">
        <v>3727.3047723595109</v>
      </c>
      <c r="Z2086">
        <v>3546.1505148599999</v>
      </c>
      <c r="AA2086">
        <v>3808.1401782241669</v>
      </c>
      <c r="AB2086">
        <v>709.57480450166463</v>
      </c>
      <c r="AC2086">
        <v>699.73463077384054</v>
      </c>
      <c r="AD2086">
        <v>595.35317343784368</v>
      </c>
      <c r="AE2086">
        <v>858.66709877814253</v>
      </c>
      <c r="AF2086">
        <v>56.043223343474892</v>
      </c>
      <c r="AG2086">
        <v>55.708094285846357</v>
      </c>
      <c r="AH2086">
        <v>54.535631607710279</v>
      </c>
      <c r="AI2086">
        <v>58.527220686025757</v>
      </c>
      <c r="AJ2086">
        <v>0.46121950734180489</v>
      </c>
      <c r="AK2086">
        <v>0.4612194997566007</v>
      </c>
      <c r="AL2086">
        <v>0.46121528952545088</v>
      </c>
      <c r="AM2086">
        <v>0.46122365472366711</v>
      </c>
      <c r="AN2086">
        <v>0.94898203695574423</v>
      </c>
      <c r="AO2086">
        <v>0.94898203695574457</v>
      </c>
      <c r="AP2086">
        <v>0.94898203695574457</v>
      </c>
      <c r="AQ2086">
        <v>0.94898203695574457</v>
      </c>
      <c r="AR2086">
        <v>11.731878904614581</v>
      </c>
      <c r="AS2086">
        <v>11.731878904614581</v>
      </c>
      <c r="AT2086">
        <v>11.731878904614581</v>
      </c>
      <c r="AU2086">
        <v>11.731878904614581</v>
      </c>
      <c r="AV2086" t="str">
        <f>VLOOKUP(Sheet1[[#This Row],[NPDES ID2]],Combined_Sheet__Major_Only___2[[NPDES ID2]:[ECHO BFR]],3,FALSE)</f>
        <v>NH</v>
      </c>
      <c r="AW2086" t="s">
        <v>54</v>
      </c>
      <c r="AX2086" t="str">
        <f>VLOOKUP(Sheet1[[#This Row],[NPDES ID2]],Combined_Sheet__Major_Only___2[[NPDES ID2]:[ECHO BFR]],27,FALSE)</f>
        <v>-</v>
      </c>
      <c r="AY2086" t="str">
        <f>VLOOKUP(Sheet1[[#This Row],[NPDES ID2]],Combined_Sheet__Major_Only___2[[NPDES ID2]:[ECHO BFR]],28,FALSE)</f>
        <v>-</v>
      </c>
      <c r="AZ2086" t="str">
        <f>VLOOKUP(Sheet1[[#This Row],[NPDES ID2]],Combined_Sheet__Major_Only___2[[NPDES ID2]:[ECHO BFR]],29,FALSE)</f>
        <v>preliminaryOps, thickening</v>
      </c>
      <c r="BA2086">
        <f>VLOOKUP(Sheet1[[#This Row],[NPDES ID2]],Combined_Sheet__Major_Only___2[[NPDES ID2]:[ECHO BFR]],17,FALSE)</f>
        <v>42.867322999999999</v>
      </c>
      <c r="BB2086">
        <f>VLOOKUP(Sheet1[[#This Row],[NPDES ID2]],Combined_Sheet__Major_Only___2[[NPDES ID2]:[ECHO BFR]],18,FALSE)</f>
        <v>-70.833770999999999</v>
      </c>
      <c r="BC2086" s="2" t="str">
        <f>IF(ISNUMBER(SEARCH("aerobic",$AW2086)),"aerobic","")</f>
        <v/>
      </c>
      <c r="BD2086" s="2" t="str">
        <f>IF(ISNUMBER(SEARCH("anaer",$AW2086)),"anaer","")</f>
        <v/>
      </c>
      <c r="BE2086" s="2" t="str">
        <f>IF(ISNUMBER(SEARCH("thickening",$AZ2086)),"thickening","")</f>
        <v>thickening</v>
      </c>
      <c r="BF2086" s="4" t="str">
        <f>IF(ISNUMBER(SEARCH("airDry",$AW2086)),"airDry","")</f>
        <v/>
      </c>
      <c r="BG2086" s="4" t="str">
        <f>IF(ISNUMBER(SEARCH("heatDry",$AY2086)),"heatDry","")</f>
        <v/>
      </c>
      <c r="BH2086" s="4" t="str">
        <f>IF(AND(ISNUMBER(SEARCH("aerobic",$AW2086)),ISNUMBER(SEARCH("anaer",$AW2086))),"Combined Aer and Anaer.","")</f>
        <v/>
      </c>
    </row>
    <row r="2087" spans="1:60" x14ac:dyDescent="0.25">
      <c r="A2087" s="5">
        <v>1235</v>
      </c>
      <c r="B2087" t="s">
        <v>5907</v>
      </c>
      <c r="C2087">
        <v>221.11</v>
      </c>
      <c r="D2087">
        <v>492.47205312749321</v>
      </c>
      <c r="E2087">
        <v>488.89597378156418</v>
      </c>
      <c r="F2087">
        <v>361.80245211042057</v>
      </c>
      <c r="G2087">
        <v>620.40780882769934</v>
      </c>
      <c r="H2087">
        <v>-138.4945525735601</v>
      </c>
      <c r="I2087">
        <v>-139.74157902115189</v>
      </c>
      <c r="J2087">
        <v>-158.3577515197567</v>
      </c>
      <c r="K2087">
        <v>-115.6589147555194</v>
      </c>
      <c r="L2087">
        <v>167.9456550760132</v>
      </c>
      <c r="M2087">
        <v>166.9486628877338</v>
      </c>
      <c r="N2087">
        <v>163.46162455624361</v>
      </c>
      <c r="O2087">
        <v>175.3342433654044</v>
      </c>
      <c r="P2087">
        <v>6.9248057812091579</v>
      </c>
      <c r="Q2087">
        <v>6.8964918540715612</v>
      </c>
      <c r="R2087">
        <v>5.8076934268854803</v>
      </c>
      <c r="S2087">
        <v>7.7922139283822158</v>
      </c>
      <c r="T2087">
        <v>47071.326637216167</v>
      </c>
      <c r="U2087">
        <v>47071.406818616997</v>
      </c>
      <c r="V2087">
        <v>47038.846928197898</v>
      </c>
      <c r="W2087">
        <v>47103.925056349683</v>
      </c>
      <c r="X2087">
        <v>3693.7837682084169</v>
      </c>
      <c r="Y2087">
        <v>3713.721994690266</v>
      </c>
      <c r="Z2087">
        <v>3534.5047110338091</v>
      </c>
      <c r="AA2087">
        <v>3793.6510047368452</v>
      </c>
      <c r="AB2087">
        <v>703.7411312074521</v>
      </c>
      <c r="AC2087">
        <v>693.96607023316187</v>
      </c>
      <c r="AD2087">
        <v>590.9856338447446</v>
      </c>
      <c r="AE2087">
        <v>850.66082274832638</v>
      </c>
      <c r="AF2087">
        <v>56.228136367435582</v>
      </c>
      <c r="AG2087">
        <v>55.894411601925093</v>
      </c>
      <c r="AH2087">
        <v>54.726846539472248</v>
      </c>
      <c r="AI2087">
        <v>58.701743979929489</v>
      </c>
      <c r="AJ2087">
        <v>0.46347229411705348</v>
      </c>
      <c r="AK2087">
        <v>0.46347228604135532</v>
      </c>
      <c r="AL2087">
        <v>0.46346780411780308</v>
      </c>
      <c r="AM2087">
        <v>0.46347670913931238</v>
      </c>
      <c r="AN2087">
        <v>0.94896725818763583</v>
      </c>
      <c r="AO2087">
        <v>0.94896725818763572</v>
      </c>
      <c r="AP2087">
        <v>0.94896725818763572</v>
      </c>
      <c r="AQ2087">
        <v>0.94896725818763572</v>
      </c>
      <c r="AR2087">
        <v>11.801163714679401</v>
      </c>
      <c r="AS2087">
        <v>11.801163714679401</v>
      </c>
      <c r="AT2087">
        <v>11.801163714679401</v>
      </c>
      <c r="AU2087">
        <v>11.801163714679401</v>
      </c>
      <c r="AV2087" t="str">
        <f>VLOOKUP(Sheet1[[#This Row],[NPDES ID2]],Combined_Sheet__Major_Only___2[[NPDES ID2]:[ECHO BFR]],3,FALSE)</f>
        <v>OR</v>
      </c>
      <c r="AW2087" t="s">
        <v>54</v>
      </c>
      <c r="AX2087" t="str">
        <f>VLOOKUP(Sheet1[[#This Row],[NPDES ID2]],Combined_Sheet__Major_Only___2[[NPDES ID2]:[ECHO BFR]],27,FALSE)</f>
        <v>-</v>
      </c>
      <c r="AY2087" t="str">
        <f>VLOOKUP(Sheet1[[#This Row],[NPDES ID2]],Combined_Sheet__Major_Only___2[[NPDES ID2]:[ECHO BFR]],28,FALSE)</f>
        <v>-</v>
      </c>
      <c r="AZ2087" t="str">
        <f>VLOOKUP(Sheet1[[#This Row],[NPDES ID2]],Combined_Sheet__Major_Only___2[[NPDES ID2]:[ECHO BFR]],29,FALSE)</f>
        <v>thickening, preliminaryOps</v>
      </c>
      <c r="BA2087">
        <f>VLOOKUP(Sheet1[[#This Row],[NPDES ID2]],Combined_Sheet__Major_Only___2[[NPDES ID2]:[ECHO BFR]],17,FALSE)</f>
        <v>44.400019</v>
      </c>
      <c r="BB2087">
        <f>VLOOKUP(Sheet1[[#This Row],[NPDES ID2]],Combined_Sheet__Major_Only___2[[NPDES ID2]:[ECHO BFR]],18,FALSE)</f>
        <v>-122.73797</v>
      </c>
      <c r="BC2087" s="2" t="str">
        <f>IF(ISNUMBER(SEARCH("aerobic",$AW2087)),"aerobic","")</f>
        <v/>
      </c>
      <c r="BD2087" s="2" t="str">
        <f>IF(ISNUMBER(SEARCH("anaer",$AW2087)),"anaer","")</f>
        <v/>
      </c>
      <c r="BE2087" s="2" t="str">
        <f>IF(ISNUMBER(SEARCH("thickening",$AZ2087)),"thickening","")</f>
        <v>thickening</v>
      </c>
      <c r="BF2087" s="4" t="str">
        <f>IF(ISNUMBER(SEARCH("airDry",$AW2087)),"airDry","")</f>
        <v/>
      </c>
      <c r="BG2087" s="4" t="str">
        <f>IF(ISNUMBER(SEARCH("heatDry",$AY2087)),"heatDry","")</f>
        <v/>
      </c>
      <c r="BH2087" s="4" t="str">
        <f>IF(AND(ISNUMBER(SEARCH("aerobic",$AW2087)),ISNUMBER(SEARCH("anaer",$AW2087))),"Combined Aer and Anaer.","")</f>
        <v/>
      </c>
    </row>
    <row r="2088" spans="1:60" x14ac:dyDescent="0.25">
      <c r="A2088" s="5">
        <v>910</v>
      </c>
      <c r="B2088" t="s">
        <v>4430</v>
      </c>
      <c r="C2088">
        <v>715</v>
      </c>
      <c r="D2088">
        <v>344.86730276472753</v>
      </c>
      <c r="E2088">
        <v>338.1960546577136</v>
      </c>
      <c r="F2088">
        <v>290.02520017573357</v>
      </c>
      <c r="G2088">
        <v>410.50744317889848</v>
      </c>
      <c r="H2088">
        <v>-111.2383609041085</v>
      </c>
      <c r="I2088">
        <v>-112.58469447828671</v>
      </c>
      <c r="J2088">
        <v>-131.97288367180681</v>
      </c>
      <c r="K2088">
        <v>-89.6071472956517</v>
      </c>
      <c r="L2088">
        <v>490.8500962449956</v>
      </c>
      <c r="M2088">
        <v>489.02693602078739</v>
      </c>
      <c r="N2088">
        <v>482.65175505522819</v>
      </c>
      <c r="O2088">
        <v>504.35968792773781</v>
      </c>
      <c r="P2088">
        <v>16.760540845974859</v>
      </c>
      <c r="Q2088">
        <v>16.909332523001279</v>
      </c>
      <c r="R2088">
        <v>13.715414693824259</v>
      </c>
      <c r="S2088">
        <v>19.544752908307139</v>
      </c>
      <c r="T2088">
        <v>47053.826530771017</v>
      </c>
      <c r="U2088">
        <v>47053.906683482812</v>
      </c>
      <c r="V2088">
        <v>47021.358443059922</v>
      </c>
      <c r="W2088">
        <v>47086.413286122697</v>
      </c>
      <c r="X2088">
        <v>3084.9871623982008</v>
      </c>
      <c r="Y2088">
        <v>3096.1037630995461</v>
      </c>
      <c r="Z2088">
        <v>3000.223726599384</v>
      </c>
      <c r="AA2088">
        <v>3137.6550414869148</v>
      </c>
      <c r="AB2088">
        <v>477.47839095543031</v>
      </c>
      <c r="AC2088">
        <v>471.70457636217839</v>
      </c>
      <c r="AD2088">
        <v>415.51814672650158</v>
      </c>
      <c r="AE2088">
        <v>552.62284875129649</v>
      </c>
      <c r="AF2088">
        <v>67.279229895554124</v>
      </c>
      <c r="AG2088">
        <v>67.029545890101389</v>
      </c>
      <c r="AH2088">
        <v>66.155390640068944</v>
      </c>
      <c r="AI2088">
        <v>69.130675966479785</v>
      </c>
      <c r="AJ2088">
        <v>0.59838963579892923</v>
      </c>
      <c r="AK2088">
        <v>0.5983896087370939</v>
      </c>
      <c r="AL2088">
        <v>0.5983746427002965</v>
      </c>
      <c r="AM2088">
        <v>0.59840437879361252</v>
      </c>
      <c r="AN2088">
        <v>0.9489496679774142</v>
      </c>
      <c r="AO2088">
        <v>0.94894966797741398</v>
      </c>
      <c r="AP2088">
        <v>0.94894966797741398</v>
      </c>
      <c r="AQ2088">
        <v>0.94894966797741398</v>
      </c>
      <c r="AR2088">
        <v>15.95076587691505</v>
      </c>
      <c r="AS2088">
        <v>15.95076587691505</v>
      </c>
      <c r="AT2088">
        <v>15.95076587691505</v>
      </c>
      <c r="AU2088">
        <v>15.95076587691505</v>
      </c>
      <c r="AV2088" t="str">
        <f>VLOOKUP(Sheet1[[#This Row],[NPDES ID2]],Combined_Sheet__Major_Only___2[[NPDES ID2]:[ECHO BFR]],3,FALSE)</f>
        <v>MO</v>
      </c>
      <c r="AW2088" t="s">
        <v>41</v>
      </c>
      <c r="AX2088" t="str">
        <f>VLOOKUP(Sheet1[[#This Row],[NPDES ID2]],Combined_Sheet__Major_Only___2[[NPDES ID2]:[ECHO BFR]],27,FALSE)</f>
        <v>-</v>
      </c>
      <c r="AY2088" t="str">
        <f>VLOOKUP(Sheet1[[#This Row],[NPDES ID2]],Combined_Sheet__Major_Only___2[[NPDES ID2]:[ECHO BFR]],28,FALSE)</f>
        <v>-</v>
      </c>
      <c r="AZ2088" t="str">
        <f>VLOOKUP(Sheet1[[#This Row],[NPDES ID2]],Combined_Sheet__Major_Only___2[[NPDES ID2]:[ECHO BFR]],29,FALSE)</f>
        <v>thickening</v>
      </c>
      <c r="BA2088">
        <f>VLOOKUP(Sheet1[[#This Row],[NPDES ID2]],Combined_Sheet__Major_Only___2[[NPDES ID2]:[ECHO BFR]],17,FALSE)</f>
        <v>39.340277999999998</v>
      </c>
      <c r="BB2088">
        <f>VLOOKUP(Sheet1[[#This Row],[NPDES ID2]],Combined_Sheet__Major_Only___2[[NPDES ID2]:[ECHO BFR]],18,FALSE)</f>
        <v>-94.349971999999994</v>
      </c>
      <c r="BC2088" s="2" t="str">
        <f>IF(ISNUMBER(SEARCH("aerobic",$AW2088)),"aerobic","")</f>
        <v>aerobic</v>
      </c>
      <c r="BD2088" s="2" t="str">
        <f>IF(ISNUMBER(SEARCH("anaer",$AW2088)),"anaer","")</f>
        <v/>
      </c>
      <c r="BE2088" s="2" t="str">
        <f>IF(ISNUMBER(SEARCH("thickening",$AZ2088)),"thickening","")</f>
        <v>thickening</v>
      </c>
      <c r="BF2088" s="3" t="str">
        <f>IF(ISNUMBER(SEARCH("airDry",$AW2088)),"airDry","")</f>
        <v/>
      </c>
      <c r="BG2088" s="3" t="str">
        <f>IF(ISNUMBER(SEARCH("heatDry",$AY2088)),"heatDry","")</f>
        <v/>
      </c>
      <c r="BH2088" s="3" t="str">
        <f>IF(AND(ISNUMBER(SEARCH("aerobic",$AW2088)),ISNUMBER(SEARCH("anaer",$AW2088))),"Combined Aer and Anaer.","")</f>
        <v/>
      </c>
    </row>
    <row r="2089" spans="1:60" x14ac:dyDescent="0.25">
      <c r="A2089" s="5">
        <v>383</v>
      </c>
      <c r="B2089" t="s">
        <v>1932</v>
      </c>
      <c r="C2089">
        <v>742</v>
      </c>
      <c r="D2089">
        <v>314.69766634495579</v>
      </c>
      <c r="E2089">
        <v>307.15762297115958</v>
      </c>
      <c r="F2089">
        <v>264.80131332972582</v>
      </c>
      <c r="G2089">
        <v>377.48155689262472</v>
      </c>
      <c r="H2089">
        <v>-138.7050468216521</v>
      </c>
      <c r="I2089">
        <v>-140.024257452434</v>
      </c>
      <c r="J2089">
        <v>-158.66511060150609</v>
      </c>
      <c r="K2089">
        <v>-115.7854180018806</v>
      </c>
      <c r="L2089">
        <v>558.86517723776115</v>
      </c>
      <c r="M2089">
        <v>555.5243532088607</v>
      </c>
      <c r="N2089">
        <v>543.84209982600373</v>
      </c>
      <c r="O2089">
        <v>583.62080289927906</v>
      </c>
      <c r="P2089">
        <v>23.115571021165401</v>
      </c>
      <c r="Q2089">
        <v>23.010697572597611</v>
      </c>
      <c r="R2089">
        <v>19.394576267677511</v>
      </c>
      <c r="S2089">
        <v>25.99450802346815</v>
      </c>
      <c r="T2089">
        <v>47053.431129018492</v>
      </c>
      <c r="U2089">
        <v>47053.511281082072</v>
      </c>
      <c r="V2089">
        <v>47020.963303882083</v>
      </c>
      <c r="W2089">
        <v>47086.017620835781</v>
      </c>
      <c r="X2089">
        <v>3703.590077385441</v>
      </c>
      <c r="Y2089">
        <v>3723.7102936845431</v>
      </c>
      <c r="Z2089">
        <v>3542.8371986146349</v>
      </c>
      <c r="AA2089">
        <v>3804.4073963666601</v>
      </c>
      <c r="AB2089">
        <v>708.6365592340394</v>
      </c>
      <c r="AC2089">
        <v>698.80531278856961</v>
      </c>
      <c r="AD2089">
        <v>594.60094453985857</v>
      </c>
      <c r="AE2089">
        <v>857.42534874915282</v>
      </c>
      <c r="AF2089">
        <v>56.05976057694437</v>
      </c>
      <c r="AG2089">
        <v>55.72487006878184</v>
      </c>
      <c r="AH2089">
        <v>54.552667478362601</v>
      </c>
      <c r="AI2089">
        <v>58.542699362631168</v>
      </c>
      <c r="AJ2089">
        <v>0.46142098049901342</v>
      </c>
      <c r="AK2089">
        <v>0.46142095329723648</v>
      </c>
      <c r="AL2089">
        <v>0.46140593589344919</v>
      </c>
      <c r="AM2089">
        <v>0.46143577426997101</v>
      </c>
      <c r="AN2089">
        <v>0.94894927039974775</v>
      </c>
      <c r="AO2089">
        <v>0.94894927039974741</v>
      </c>
      <c r="AP2089">
        <v>0.94894927039974741</v>
      </c>
      <c r="AQ2089">
        <v>0.94894927039974741</v>
      </c>
      <c r="AR2089">
        <v>11.73770597063635</v>
      </c>
      <c r="AS2089">
        <v>11.73770597063635</v>
      </c>
      <c r="AT2089">
        <v>11.73770597063635</v>
      </c>
      <c r="AU2089">
        <v>11.73770597063635</v>
      </c>
      <c r="AV2089" t="str">
        <f>VLOOKUP(Sheet1[[#This Row],[NPDES ID2]],Combined_Sheet__Major_Only___2[[NPDES ID2]:[ECHO BFR]],3,FALSE)</f>
        <v>SC</v>
      </c>
      <c r="AW2089" t="s">
        <v>54</v>
      </c>
      <c r="AX2089" t="str">
        <f>VLOOKUP(Sheet1[[#This Row],[NPDES ID2]],Combined_Sheet__Major_Only___2[[NPDES ID2]:[ECHO BFR]],27,FALSE)</f>
        <v>other</v>
      </c>
      <c r="AY2089" t="str">
        <f>VLOOKUP(Sheet1[[#This Row],[NPDES ID2]],Combined_Sheet__Major_Only___2[[NPDES ID2]:[ECHO BFR]],28,FALSE)</f>
        <v>-</v>
      </c>
      <c r="AZ2089" t="str">
        <f>VLOOKUP(Sheet1[[#This Row],[NPDES ID2]],Combined_Sheet__Major_Only___2[[NPDES ID2]:[ECHO BFR]],29,FALSE)</f>
        <v>thickening</v>
      </c>
      <c r="BA2089">
        <f>VLOOKUP(Sheet1[[#This Row],[NPDES ID2]],Combined_Sheet__Major_Only___2[[NPDES ID2]:[ECHO BFR]],17,FALSE)</f>
        <v>33.841110999999998</v>
      </c>
      <c r="BB2089">
        <f>VLOOKUP(Sheet1[[#This Row],[NPDES ID2]],Combined_Sheet__Major_Only___2[[NPDES ID2]:[ECHO BFR]],18,FALSE)</f>
        <v>-78.726111000000003</v>
      </c>
      <c r="BC2089" s="2" t="str">
        <f>IF(ISNUMBER(SEARCH("aerobic",$AW2089)),"aerobic","")</f>
        <v/>
      </c>
      <c r="BD2089" s="2" t="str">
        <f>IF(ISNUMBER(SEARCH("anaer",$AW2089)),"anaer","")</f>
        <v/>
      </c>
      <c r="BE2089" s="2" t="str">
        <f>IF(ISNUMBER(SEARCH("thickening",$AZ2089)),"thickening","")</f>
        <v>thickening</v>
      </c>
      <c r="BF2089" s="4" t="str">
        <f>IF(ISNUMBER(SEARCH("airDry",$AW2089)),"airDry","")</f>
        <v/>
      </c>
      <c r="BG2089" s="4" t="str">
        <f>IF(ISNUMBER(SEARCH("heatDry",$AY2089)),"heatDry","")</f>
        <v/>
      </c>
      <c r="BH2089" s="4" t="str">
        <f>IF(AND(ISNUMBER(SEARCH("aerobic",$AW2089)),ISNUMBER(SEARCH("anaer",$AW2089))),"Combined Aer and Anaer.","")</f>
        <v/>
      </c>
    </row>
    <row r="2090" spans="1:60" x14ac:dyDescent="0.25">
      <c r="A2090" s="5">
        <v>361</v>
      </c>
      <c r="B2090" t="s">
        <v>1827</v>
      </c>
      <c r="C2090">
        <v>879.01</v>
      </c>
      <c r="D2090">
        <v>337.43971866220119</v>
      </c>
      <c r="E2090">
        <v>329.92999885116399</v>
      </c>
      <c r="F2090">
        <v>286.32403136108388</v>
      </c>
      <c r="G2090">
        <v>398.51798082063391</v>
      </c>
      <c r="H2090">
        <v>-106.57544348395891</v>
      </c>
      <c r="I2090">
        <v>-107.92409401446</v>
      </c>
      <c r="J2090">
        <v>-127.4921804087767</v>
      </c>
      <c r="K2090">
        <v>-85.151697398048356</v>
      </c>
      <c r="L2090">
        <v>627.70053419476938</v>
      </c>
      <c r="M2090">
        <v>625.64375074993723</v>
      </c>
      <c r="N2090">
        <v>618.45222979317919</v>
      </c>
      <c r="O2090">
        <v>642.94060040360387</v>
      </c>
      <c r="P2090">
        <v>20.55601910445959</v>
      </c>
      <c r="Q2090">
        <v>20.811516580717729</v>
      </c>
      <c r="R2090">
        <v>16.730477279925559</v>
      </c>
      <c r="S2090">
        <v>24.220819975459499</v>
      </c>
      <c r="T2090">
        <v>47053.322774427848</v>
      </c>
      <c r="U2090">
        <v>47053.402926313793</v>
      </c>
      <c r="V2090">
        <v>47020.855021246542</v>
      </c>
      <c r="W2090">
        <v>47085.909194027037</v>
      </c>
      <c r="X2090">
        <v>2965.604742331167</v>
      </c>
      <c r="Y2090">
        <v>2975.205675442508</v>
      </c>
      <c r="Z2090">
        <v>2893.3853622949141</v>
      </c>
      <c r="AA2090">
        <v>3010.2758778126822</v>
      </c>
      <c r="AB2090">
        <v>442.61959037476322</v>
      </c>
      <c r="AC2090">
        <v>437.57031007316891</v>
      </c>
      <c r="AD2090">
        <v>387.1229508969613</v>
      </c>
      <c r="AE2090">
        <v>508.69225242761138</v>
      </c>
      <c r="AF2090">
        <v>69.98399292111975</v>
      </c>
      <c r="AG2090">
        <v>69.754929738491313</v>
      </c>
      <c r="AH2090">
        <v>68.952731677251833</v>
      </c>
      <c r="AI2090">
        <v>71.682825444973318</v>
      </c>
      <c r="AJ2090">
        <v>0.63148252221891488</v>
      </c>
      <c r="AK2090">
        <v>0.63148248923449612</v>
      </c>
      <c r="AL2090">
        <v>0.63146426396389788</v>
      </c>
      <c r="AM2090">
        <v>0.63150047598273751</v>
      </c>
      <c r="AN2090">
        <v>0.94894916144779584</v>
      </c>
      <c r="AO2090">
        <v>0.9489491614477954</v>
      </c>
      <c r="AP2090">
        <v>0.9489491614477954</v>
      </c>
      <c r="AQ2090">
        <v>0.9489491614477954</v>
      </c>
      <c r="AR2090">
        <v>16.968567843663859</v>
      </c>
      <c r="AS2090">
        <v>16.968567843663859</v>
      </c>
      <c r="AT2090">
        <v>16.968567843663859</v>
      </c>
      <c r="AU2090">
        <v>16.968567843663859</v>
      </c>
      <c r="AV2090" t="str">
        <f>VLOOKUP(Sheet1[[#This Row],[NPDES ID2]],Combined_Sheet__Major_Only___2[[NPDES ID2]:[ECHO BFR]],3,FALSE)</f>
        <v>IN</v>
      </c>
      <c r="AW2090" t="s">
        <v>12185</v>
      </c>
      <c r="AX2090" t="str">
        <f>VLOOKUP(Sheet1[[#This Row],[NPDES ID2]],Combined_Sheet__Major_Only___2[[NPDES ID2]:[ECHO BFR]],27,FALSE)</f>
        <v>methaneBioCaptureRecover</v>
      </c>
      <c r="AY2090" t="str">
        <f>VLOOKUP(Sheet1[[#This Row],[NPDES ID2]],Combined_Sheet__Major_Only___2[[NPDES ID2]:[ECHO BFR]],28,FALSE)</f>
        <v>-</v>
      </c>
      <c r="AZ2090" t="str">
        <f>VLOOKUP(Sheet1[[#This Row],[NPDES ID2]],Combined_Sheet__Major_Only___2[[NPDES ID2]:[ECHO BFR]],29,FALSE)</f>
        <v>thickening, preliminaryOps</v>
      </c>
      <c r="BA2090">
        <f>VLOOKUP(Sheet1[[#This Row],[NPDES ID2]],Combined_Sheet__Major_Only___2[[NPDES ID2]:[ECHO BFR]],17,FALSE)</f>
        <v>41.596611000000003</v>
      </c>
      <c r="BB2090">
        <f>VLOOKUP(Sheet1[[#This Row],[NPDES ID2]],Combined_Sheet__Major_Only___2[[NPDES ID2]:[ECHO BFR]],18,FALSE)</f>
        <v>-85.853166999999999</v>
      </c>
      <c r="BC2090" s="2" t="str">
        <f>IF(ISNUMBER(SEARCH("aerobic",$AW2090)),"aerobic","")</f>
        <v/>
      </c>
      <c r="BD2090" s="2" t="str">
        <f>IF(ISNUMBER(SEARCH("anaer",$AW2090)),"anaer","")</f>
        <v>anaer</v>
      </c>
      <c r="BE2090" s="2" t="str">
        <f>IF(ISNUMBER(SEARCH("thickening",$AZ2090)),"thickening","")</f>
        <v>thickening</v>
      </c>
      <c r="BF2090" s="4" t="str">
        <f>IF(ISNUMBER(SEARCH("airDry",$AW2090)),"airDry","")</f>
        <v/>
      </c>
      <c r="BG2090" s="4" t="str">
        <f>IF(ISNUMBER(SEARCH("heatDry",$AY2090)),"heatDry","")</f>
        <v/>
      </c>
      <c r="BH2090" s="4" t="str">
        <f>IF(AND(ISNUMBER(SEARCH("aerobic",$AW2090)),ISNUMBER(SEARCH("anaer",$AW2090))),"Combined Aer and Anaer.","")</f>
        <v/>
      </c>
    </row>
    <row r="2091" spans="1:60" x14ac:dyDescent="0.25">
      <c r="A2091" s="5">
        <v>2436</v>
      </c>
      <c r="B2091" t="s">
        <v>11354</v>
      </c>
      <c r="C2091">
        <v>244.79</v>
      </c>
      <c r="D2091">
        <v>464.51090943274733</v>
      </c>
      <c r="E2091">
        <v>460.69285695027241</v>
      </c>
      <c r="F2091">
        <v>344.77735309136648</v>
      </c>
      <c r="G2091">
        <v>579.99412107899423</v>
      </c>
      <c r="H2091">
        <v>-138.97581741652189</v>
      </c>
      <c r="I2091">
        <v>-140.21492786452319</v>
      </c>
      <c r="J2091">
        <v>-158.78869270400719</v>
      </c>
      <c r="K2091">
        <v>-116.1243642173542</v>
      </c>
      <c r="L2091">
        <v>183.93732740583241</v>
      </c>
      <c r="M2091">
        <v>182.83575791896291</v>
      </c>
      <c r="N2091">
        <v>178.98299098441149</v>
      </c>
      <c r="O2091">
        <v>192.10088371647669</v>
      </c>
      <c r="P2091">
        <v>7.6148534960028194</v>
      </c>
      <c r="Q2091">
        <v>7.5792967641089284</v>
      </c>
      <c r="R2091">
        <v>6.3897236038391574</v>
      </c>
      <c r="S2091">
        <v>8.5631540661077317</v>
      </c>
      <c r="T2091">
        <v>47048.190677976541</v>
      </c>
      <c r="U2091">
        <v>47048.270821449107</v>
      </c>
      <c r="V2091">
        <v>47015.726332869897</v>
      </c>
      <c r="W2091">
        <v>47080.773677044919</v>
      </c>
      <c r="X2091">
        <v>3706.3183178982849</v>
      </c>
      <c r="Y2091">
        <v>3726.4867187113568</v>
      </c>
      <c r="Z2091">
        <v>3545.1475979330498</v>
      </c>
      <c r="AA2091">
        <v>3807.411397529514</v>
      </c>
      <c r="AB2091">
        <v>709.99500214208751</v>
      </c>
      <c r="AC2091">
        <v>700.15155944824119</v>
      </c>
      <c r="AD2091">
        <v>595.61136033265052</v>
      </c>
      <c r="AE2091">
        <v>859.34217922574567</v>
      </c>
      <c r="AF2091">
        <v>56.011011775839442</v>
      </c>
      <c r="AG2091">
        <v>55.675646370888558</v>
      </c>
      <c r="AH2091">
        <v>54.502317557147258</v>
      </c>
      <c r="AI2091">
        <v>58.496809439517968</v>
      </c>
      <c r="AJ2091">
        <v>0.46082709422616319</v>
      </c>
      <c r="AK2091">
        <v>0.46082708530128558</v>
      </c>
      <c r="AL2091">
        <v>0.46082213332175559</v>
      </c>
      <c r="AM2091">
        <v>0.4608319722961412</v>
      </c>
      <c r="AN2091">
        <v>0.94894400052528116</v>
      </c>
      <c r="AO2091">
        <v>0.94894400052528105</v>
      </c>
      <c r="AP2091">
        <v>0.94894400052528105</v>
      </c>
      <c r="AQ2091">
        <v>0.94894400052528105</v>
      </c>
      <c r="AR2091">
        <v>11.719783155141689</v>
      </c>
      <c r="AS2091">
        <v>11.719783155141689</v>
      </c>
      <c r="AT2091">
        <v>11.719783155141689</v>
      </c>
      <c r="AU2091">
        <v>11.719783155141689</v>
      </c>
      <c r="AV2091" t="str">
        <f>VLOOKUP(Sheet1[[#This Row],[NPDES ID2]],Combined_Sheet__Major_Only___2[[NPDES ID2]:[ECHO BFR]],3,FALSE)</f>
        <v>FL</v>
      </c>
      <c r="AW2091" t="s">
        <v>54</v>
      </c>
      <c r="AX2091" t="str">
        <f>VLOOKUP(Sheet1[[#This Row],[NPDES ID2]],Combined_Sheet__Major_Only___2[[NPDES ID2]:[ECHO BFR]],27,FALSE)</f>
        <v>-</v>
      </c>
      <c r="AY2091" t="str">
        <f>VLOOKUP(Sheet1[[#This Row],[NPDES ID2]],Combined_Sheet__Major_Only___2[[NPDES ID2]:[ECHO BFR]],28,FALSE)</f>
        <v>-</v>
      </c>
      <c r="AZ2091" t="str">
        <f>VLOOKUP(Sheet1[[#This Row],[NPDES ID2]],Combined_Sheet__Major_Only___2[[NPDES ID2]:[ECHO BFR]],29,FALSE)</f>
        <v>thickening</v>
      </c>
      <c r="BA2091">
        <f>VLOOKUP(Sheet1[[#This Row],[NPDES ID2]],Combined_Sheet__Major_Only___2[[NPDES ID2]:[ECHO BFR]],17,FALSE)</f>
        <v>26.57451</v>
      </c>
      <c r="BB2091">
        <f>VLOOKUP(Sheet1[[#This Row],[NPDES ID2]],Combined_Sheet__Major_Only___2[[NPDES ID2]:[ECHO BFR]],18,FALSE)</f>
        <v>-81.738529999999997</v>
      </c>
      <c r="BC2091" s="2" t="str">
        <f>IF(ISNUMBER(SEARCH("aerobic",$AW2091)),"aerobic","")</f>
        <v/>
      </c>
      <c r="BD2091" s="2" t="str">
        <f>IF(ISNUMBER(SEARCH("anaer",$AW2091)),"anaer","")</f>
        <v/>
      </c>
      <c r="BE2091" s="2" t="str">
        <f>IF(ISNUMBER(SEARCH("thickening",$AZ2091)),"thickening","")</f>
        <v>thickening</v>
      </c>
      <c r="BF2091" s="3" t="str">
        <f>IF(ISNUMBER(SEARCH("airDry",$AW2091)),"airDry","")</f>
        <v/>
      </c>
      <c r="BG2091" s="3" t="str">
        <f>IF(ISNUMBER(SEARCH("heatDry",$AY2091)),"heatDry","")</f>
        <v/>
      </c>
      <c r="BH2091" s="3" t="str">
        <f>IF(AND(ISNUMBER(SEARCH("aerobic",$AW2091)),ISNUMBER(SEARCH("anaer",$AW2091))),"Combined Aer and Anaer.","")</f>
        <v/>
      </c>
    </row>
    <row r="2092" spans="1:60" x14ac:dyDescent="0.25">
      <c r="A2092" s="5">
        <v>243</v>
      </c>
      <c r="B2092" t="s">
        <v>1264</v>
      </c>
      <c r="C2092">
        <v>2084</v>
      </c>
      <c r="D2092">
        <v>485.07936451603427</v>
      </c>
      <c r="E2092">
        <v>481.58978520129841</v>
      </c>
      <c r="F2092">
        <v>400.12800002432942</v>
      </c>
      <c r="G2092">
        <v>564.72987440307202</v>
      </c>
      <c r="H2092">
        <v>-104.3001348520951</v>
      </c>
      <c r="I2092">
        <v>-105.7500797683681</v>
      </c>
      <c r="J2092">
        <v>-125.29459817154191</v>
      </c>
      <c r="K2092">
        <v>-82.888938876987282</v>
      </c>
      <c r="L2092">
        <v>1515.296691759173</v>
      </c>
      <c r="M2092">
        <v>1510.625784833604</v>
      </c>
      <c r="N2092">
        <v>1494.3030610771079</v>
      </c>
      <c r="O2092">
        <v>1549.896208330146</v>
      </c>
      <c r="P2092">
        <v>48.677644116139668</v>
      </c>
      <c r="Q2092">
        <v>49.387664483147738</v>
      </c>
      <c r="R2092">
        <v>39.516869646957723</v>
      </c>
      <c r="S2092">
        <v>57.462531165987592</v>
      </c>
      <c r="T2092">
        <v>47018.107501177881</v>
      </c>
      <c r="U2092">
        <v>47018.187595333118</v>
      </c>
      <c r="V2092">
        <v>46985.663133426133</v>
      </c>
      <c r="W2092">
        <v>47050.670449876088</v>
      </c>
      <c r="X2092">
        <v>2910.3074356135662</v>
      </c>
      <c r="Y2092">
        <v>2919.2213207944542</v>
      </c>
      <c r="Z2092">
        <v>2843.5001459058722</v>
      </c>
      <c r="AA2092">
        <v>2951.5394717339391</v>
      </c>
      <c r="AB2092">
        <v>427.58340195135372</v>
      </c>
      <c r="AC2092">
        <v>422.83046279439918</v>
      </c>
      <c r="AD2092">
        <v>374.75782185359668</v>
      </c>
      <c r="AE2092">
        <v>489.96997975655631</v>
      </c>
      <c r="AF2092">
        <v>71.262014919614359</v>
      </c>
      <c r="AG2092">
        <v>71.042941522716575</v>
      </c>
      <c r="AH2092">
        <v>70.274382094972324</v>
      </c>
      <c r="AI2092">
        <v>72.888421863326926</v>
      </c>
      <c r="AJ2092">
        <v>0.6471274973964033</v>
      </c>
      <c r="AK2092">
        <v>0.64712741909417992</v>
      </c>
      <c r="AL2092">
        <v>0.64708452276112272</v>
      </c>
      <c r="AM2092">
        <v>0.64716975717153979</v>
      </c>
      <c r="AN2092">
        <v>0.94891372737885904</v>
      </c>
      <c r="AO2092">
        <v>0.94891372737885904</v>
      </c>
      <c r="AP2092">
        <v>0.94891372737885904</v>
      </c>
      <c r="AQ2092">
        <v>0.94891372737885904</v>
      </c>
      <c r="AR2092">
        <v>17.448951219856578</v>
      </c>
      <c r="AS2092">
        <v>17.448951219856578</v>
      </c>
      <c r="AT2092">
        <v>17.448951219856578</v>
      </c>
      <c r="AU2092">
        <v>17.448951219856578</v>
      </c>
      <c r="AV2092" t="str">
        <f>VLOOKUP(Sheet1[[#This Row],[NPDES ID2]],Combined_Sheet__Major_Only___2[[NPDES ID2]:[ECHO BFR]],3,FALSE)</f>
        <v>VA</v>
      </c>
      <c r="AW2092" t="s">
        <v>12185</v>
      </c>
      <c r="AX2092" t="str">
        <f>VLOOKUP(Sheet1[[#This Row],[NPDES ID2]],Combined_Sheet__Major_Only___2[[NPDES ID2]:[ECHO BFR]],27,FALSE)</f>
        <v>methaneBioCaptureRecover</v>
      </c>
      <c r="AY2092" t="str">
        <f>VLOOKUP(Sheet1[[#This Row],[NPDES ID2]],Combined_Sheet__Major_Only___2[[NPDES ID2]:[ECHO BFR]],28,FALSE)</f>
        <v>-</v>
      </c>
      <c r="AZ2092" t="str">
        <f>VLOOKUP(Sheet1[[#This Row],[NPDES ID2]],Combined_Sheet__Major_Only___2[[NPDES ID2]:[ECHO BFR]],29,FALSE)</f>
        <v>preliminaryOps, thickening</v>
      </c>
      <c r="BA2092">
        <f>VLOOKUP(Sheet1[[#This Row],[NPDES ID2]],Combined_Sheet__Major_Only___2[[NPDES ID2]:[ECHO BFR]],17,FALSE)</f>
        <v>39.035029999999999</v>
      </c>
      <c r="BB2092">
        <f>VLOOKUP(Sheet1[[#This Row],[NPDES ID2]],Combined_Sheet__Major_Only___2[[NPDES ID2]:[ECHO BFR]],18,FALSE)</f>
        <v>-77.447569999999999</v>
      </c>
      <c r="BC2092" s="2" t="str">
        <f>IF(ISNUMBER(SEARCH("aerobic",$AW2092)),"aerobic","")</f>
        <v/>
      </c>
      <c r="BD2092" s="2" t="str">
        <f>IF(ISNUMBER(SEARCH("anaer",$AW2092)),"anaer","")</f>
        <v>anaer</v>
      </c>
      <c r="BE2092" s="2" t="str">
        <f>IF(ISNUMBER(SEARCH("thickening",$AZ2092)),"thickening","")</f>
        <v>thickening</v>
      </c>
      <c r="BF2092" s="4" t="str">
        <f>IF(ISNUMBER(SEARCH("airDry",$AW2092)),"airDry","")</f>
        <v/>
      </c>
      <c r="BG2092" s="4" t="str">
        <f>IF(ISNUMBER(SEARCH("heatDry",$AY2092)),"heatDry","")</f>
        <v/>
      </c>
      <c r="BH2092" s="4" t="str">
        <f>IF(AND(ISNUMBER(SEARCH("aerobic",$AW2092)),ISNUMBER(SEARCH("anaer",$AW2092))),"Combined Aer and Anaer.","")</f>
        <v/>
      </c>
    </row>
    <row r="2093" spans="1:60" x14ac:dyDescent="0.25">
      <c r="A2093" s="5">
        <v>493</v>
      </c>
      <c r="B2093" t="s">
        <v>2445</v>
      </c>
      <c r="C2093">
        <v>382.9</v>
      </c>
      <c r="D2093">
        <v>380.58657757498668</v>
      </c>
      <c r="E2093">
        <v>376.21540638218772</v>
      </c>
      <c r="F2093">
        <v>295.16837924447321</v>
      </c>
      <c r="G2093">
        <v>468.32077989630312</v>
      </c>
      <c r="H2093">
        <v>-106.5522351035076</v>
      </c>
      <c r="I2093">
        <v>-107.9302219962606</v>
      </c>
      <c r="J2093">
        <v>-127.47681572002131</v>
      </c>
      <c r="K2093">
        <v>-85.173130257358295</v>
      </c>
      <c r="L2093">
        <v>273.70304125348099</v>
      </c>
      <c r="M2093">
        <v>272.80927294197841</v>
      </c>
      <c r="N2093">
        <v>269.68352368969141</v>
      </c>
      <c r="O2093">
        <v>280.3263561365319</v>
      </c>
      <c r="P2093">
        <v>8.953891775036988</v>
      </c>
      <c r="Q2093">
        <v>9.0661525413318422</v>
      </c>
      <c r="R2093">
        <v>7.2864989096003594</v>
      </c>
      <c r="S2093">
        <v>10.552706820528771</v>
      </c>
      <c r="T2093">
        <v>46998.239753499198</v>
      </c>
      <c r="U2093">
        <v>46998.319815083931</v>
      </c>
      <c r="V2093">
        <v>46965.808579335637</v>
      </c>
      <c r="W2093">
        <v>47030.789460387961</v>
      </c>
      <c r="X2093">
        <v>2959.1606288504781</v>
      </c>
      <c r="Y2093">
        <v>2968.7120366883792</v>
      </c>
      <c r="Z2093">
        <v>2887.3274205878251</v>
      </c>
      <c r="AA2093">
        <v>3003.5880079214121</v>
      </c>
      <c r="AB2093">
        <v>441.25706876911403</v>
      </c>
      <c r="AC2093">
        <v>436.22867913193721</v>
      </c>
      <c r="AD2093">
        <v>385.98261647095683</v>
      </c>
      <c r="AE2093">
        <v>507.03190039170698</v>
      </c>
      <c r="AF2093">
        <v>70.052945227289513</v>
      </c>
      <c r="AG2093">
        <v>69.824299712322883</v>
      </c>
      <c r="AH2093">
        <v>69.024107160356706</v>
      </c>
      <c r="AI2093">
        <v>71.748009653450637</v>
      </c>
      <c r="AJ2093">
        <v>0.63232646451054175</v>
      </c>
      <c r="AK2093">
        <v>0.6323264502103938</v>
      </c>
      <c r="AL2093">
        <v>0.63231851904365</v>
      </c>
      <c r="AM2093">
        <v>0.63233427732462388</v>
      </c>
      <c r="AN2093">
        <v>0.94889371447837689</v>
      </c>
      <c r="AO2093">
        <v>0.948893714478377</v>
      </c>
      <c r="AP2093">
        <v>0.948893714478377</v>
      </c>
      <c r="AQ2093">
        <v>0.948893714478377</v>
      </c>
      <c r="AR2093">
        <v>16.994879440543109</v>
      </c>
      <c r="AS2093">
        <v>16.994879440543109</v>
      </c>
      <c r="AT2093">
        <v>16.994879440543109</v>
      </c>
      <c r="AU2093">
        <v>16.994879440543109</v>
      </c>
      <c r="AV2093" t="str">
        <f>VLOOKUP(Sheet1[[#This Row],[NPDES ID2]],Combined_Sheet__Major_Only___2[[NPDES ID2]:[ECHO BFR]],3,FALSE)</f>
        <v>IA</v>
      </c>
      <c r="AW2093" t="s">
        <v>12185</v>
      </c>
      <c r="AX2093" t="str">
        <f>VLOOKUP(Sheet1[[#This Row],[NPDES ID2]],Combined_Sheet__Major_Only___2[[NPDES ID2]:[ECHO BFR]],27,FALSE)</f>
        <v>methaneBioCaptureRecover</v>
      </c>
      <c r="AY2093" t="str">
        <f>VLOOKUP(Sheet1[[#This Row],[NPDES ID2]],Combined_Sheet__Major_Only___2[[NPDES ID2]:[ECHO BFR]],28,FALSE)</f>
        <v>-</v>
      </c>
      <c r="AZ2093" t="str">
        <f>VLOOKUP(Sheet1[[#This Row],[NPDES ID2]],Combined_Sheet__Major_Only___2[[NPDES ID2]:[ECHO BFR]],29,FALSE)</f>
        <v>thickening</v>
      </c>
      <c r="BA2093">
        <f>VLOOKUP(Sheet1[[#This Row],[NPDES ID2]],Combined_Sheet__Major_Only___2[[NPDES ID2]:[ECHO BFR]],17,FALSE)</f>
        <v>42.065069999999999</v>
      </c>
      <c r="BB2093">
        <f>VLOOKUP(Sheet1[[#This Row],[NPDES ID2]],Combined_Sheet__Major_Only___2[[NPDES ID2]:[ECHO BFR]],18,FALSE)</f>
        <v>-92.897782000000007</v>
      </c>
      <c r="BC2093" s="2" t="str">
        <f>IF(ISNUMBER(SEARCH("aerobic",$AW2093)),"aerobic","")</f>
        <v/>
      </c>
      <c r="BD2093" s="2" t="str">
        <f>IF(ISNUMBER(SEARCH("anaer",$AW2093)),"anaer","")</f>
        <v>anaer</v>
      </c>
      <c r="BE2093" s="2" t="str">
        <f>IF(ISNUMBER(SEARCH("thickening",$AZ2093)),"thickening","")</f>
        <v>thickening</v>
      </c>
      <c r="BF2093" s="4" t="str">
        <f>IF(ISNUMBER(SEARCH("airDry",$AW2093)),"airDry","")</f>
        <v/>
      </c>
      <c r="BG2093" s="4" t="str">
        <f>IF(ISNUMBER(SEARCH("heatDry",$AY2093)),"heatDry","")</f>
        <v/>
      </c>
      <c r="BH2093" s="4" t="str">
        <f>IF(AND(ISNUMBER(SEARCH("aerobic",$AW2093)),ISNUMBER(SEARCH("anaer",$AW2093))),"Combined Aer and Anaer.","")</f>
        <v/>
      </c>
    </row>
    <row r="2094" spans="1:60" x14ac:dyDescent="0.25">
      <c r="A2094" s="5">
        <v>1601</v>
      </c>
      <c r="B2094" t="s">
        <v>7526</v>
      </c>
      <c r="C2094">
        <v>79.22</v>
      </c>
      <c r="D2094">
        <v>1268.29951856349</v>
      </c>
      <c r="E2094">
        <v>1254.3204128477139</v>
      </c>
      <c r="F2094">
        <v>877.09858553559013</v>
      </c>
      <c r="G2094">
        <v>1651.694234901214</v>
      </c>
      <c r="H2094">
        <v>-110.80563992286579</v>
      </c>
      <c r="I2094">
        <v>-112.2208687385468</v>
      </c>
      <c r="J2094">
        <v>-131.56682807015409</v>
      </c>
      <c r="K2094">
        <v>-89.255993999479543</v>
      </c>
      <c r="L2094">
        <v>54.641754076150548</v>
      </c>
      <c r="M2094">
        <v>54.441731934394063</v>
      </c>
      <c r="N2094">
        <v>53.742104245737139</v>
      </c>
      <c r="O2094">
        <v>56.124137839306073</v>
      </c>
      <c r="P2094">
        <v>1.856554139668054</v>
      </c>
      <c r="Q2094">
        <v>1.8736343896547349</v>
      </c>
      <c r="R2094">
        <v>1.518281704106579</v>
      </c>
      <c r="S2094">
        <v>2.167568663023598</v>
      </c>
      <c r="T2094">
        <v>46984.46623419458</v>
      </c>
      <c r="U2094">
        <v>46984.546273199499</v>
      </c>
      <c r="V2094">
        <v>46952.044206621023</v>
      </c>
      <c r="W2094">
        <v>47017.006761063487</v>
      </c>
      <c r="X2094">
        <v>3065.9372224745471</v>
      </c>
      <c r="Y2094">
        <v>3076.8514120088939</v>
      </c>
      <c r="Z2094">
        <v>2982.8571831041299</v>
      </c>
      <c r="AA2094">
        <v>3117.5323369393591</v>
      </c>
      <c r="AB2094">
        <v>472.39262919762479</v>
      </c>
      <c r="AC2094">
        <v>466.7188193499635</v>
      </c>
      <c r="AD2094">
        <v>411.35868701735939</v>
      </c>
      <c r="AE2094">
        <v>546.25310417654714</v>
      </c>
      <c r="AF2094">
        <v>67.595408918804935</v>
      </c>
      <c r="AG2094">
        <v>67.347991765980282</v>
      </c>
      <c r="AH2094">
        <v>66.482470311321606</v>
      </c>
      <c r="AI2094">
        <v>69.429184406577917</v>
      </c>
      <c r="AJ2094">
        <v>0.60225681015635868</v>
      </c>
      <c r="AK2094">
        <v>0.60225680717789898</v>
      </c>
      <c r="AL2094">
        <v>0.60225515152111664</v>
      </c>
      <c r="AM2094">
        <v>0.60225844108159154</v>
      </c>
      <c r="AN2094">
        <v>0.94887983112477059</v>
      </c>
      <c r="AO2094">
        <v>0.94887983112477059</v>
      </c>
      <c r="AP2094">
        <v>0.94887983112477059</v>
      </c>
      <c r="AQ2094">
        <v>0.94887983112477059</v>
      </c>
      <c r="AR2094">
        <v>16.070173230221549</v>
      </c>
      <c r="AS2094">
        <v>16.070173230221538</v>
      </c>
      <c r="AT2094">
        <v>16.070173230221538</v>
      </c>
      <c r="AU2094">
        <v>16.070173230221538</v>
      </c>
      <c r="AV2094" t="str">
        <f>VLOOKUP(Sheet1[[#This Row],[NPDES ID2]],Combined_Sheet__Major_Only___2[[NPDES ID2]:[ECHO BFR]],3,FALSE)</f>
        <v>TX</v>
      </c>
      <c r="AW2094" t="s">
        <v>41</v>
      </c>
      <c r="AX2094" t="str">
        <f>VLOOKUP(Sheet1[[#This Row],[NPDES ID2]],Combined_Sheet__Major_Only___2[[NPDES ID2]:[ECHO BFR]],27,FALSE)</f>
        <v>-</v>
      </c>
      <c r="AY2094" t="str">
        <f>VLOOKUP(Sheet1[[#This Row],[NPDES ID2]],Combined_Sheet__Major_Only___2[[NPDES ID2]:[ECHO BFR]],28,FALSE)</f>
        <v>-</v>
      </c>
      <c r="AZ2094" t="str">
        <f>VLOOKUP(Sheet1[[#This Row],[NPDES ID2]],Combined_Sheet__Major_Only___2[[NPDES ID2]:[ECHO BFR]],29,FALSE)</f>
        <v>thickening</v>
      </c>
      <c r="BA2094">
        <f>VLOOKUP(Sheet1[[#This Row],[NPDES ID2]],Combined_Sheet__Major_Only___2[[NPDES ID2]:[ECHO BFR]],17,FALSE)</f>
        <v>29.533581999999999</v>
      </c>
      <c r="BB2094">
        <f>VLOOKUP(Sheet1[[#This Row],[NPDES ID2]],Combined_Sheet__Major_Only___2[[NPDES ID2]:[ECHO BFR]],18,FALSE)</f>
        <v>-95.090506000000005</v>
      </c>
      <c r="BC2094" s="2" t="str">
        <f>IF(ISNUMBER(SEARCH("aerobic",$AW2094)),"aerobic","")</f>
        <v>aerobic</v>
      </c>
      <c r="BD2094" s="2" t="str">
        <f>IF(ISNUMBER(SEARCH("anaer",$AW2094)),"anaer","")</f>
        <v/>
      </c>
      <c r="BE2094" s="2" t="str">
        <f>IF(ISNUMBER(SEARCH("thickening",$AZ2094)),"thickening","")</f>
        <v>thickening</v>
      </c>
      <c r="BF2094" s="4" t="str">
        <f>IF(ISNUMBER(SEARCH("airDry",$AW2094)),"airDry","")</f>
        <v/>
      </c>
      <c r="BG2094" s="4" t="str">
        <f>IF(ISNUMBER(SEARCH("heatDry",$AY2094)),"heatDry","")</f>
        <v/>
      </c>
      <c r="BH2094" s="4" t="str">
        <f>IF(AND(ISNUMBER(SEARCH("aerobic",$AW2094)),ISNUMBER(SEARCH("anaer",$AW2094))),"Combined Aer and Anaer.","")</f>
        <v/>
      </c>
    </row>
    <row r="2095" spans="1:60" x14ac:dyDescent="0.25">
      <c r="A2095" s="5">
        <v>1456</v>
      </c>
      <c r="B2095" t="s">
        <v>6882</v>
      </c>
      <c r="C2095">
        <v>116.95</v>
      </c>
      <c r="D2095">
        <v>834.84849590015688</v>
      </c>
      <c r="E2095">
        <v>821.71427308860098</v>
      </c>
      <c r="F2095">
        <v>588.86023686939086</v>
      </c>
      <c r="G2095">
        <v>1085.914405904603</v>
      </c>
      <c r="H2095">
        <v>-139.62601427719909</v>
      </c>
      <c r="I2095">
        <v>-140.8100513883756</v>
      </c>
      <c r="J2095">
        <v>-159.33359448856439</v>
      </c>
      <c r="K2095">
        <v>-116.7777173690252</v>
      </c>
      <c r="L2095">
        <v>86.720757860324667</v>
      </c>
      <c r="M2095">
        <v>86.195765456837336</v>
      </c>
      <c r="N2095">
        <v>84.359495739078184</v>
      </c>
      <c r="O2095">
        <v>90.611501946115297</v>
      </c>
      <c r="P2095">
        <v>3.608165673035503</v>
      </c>
      <c r="Q2095">
        <v>3.5887300980460761</v>
      </c>
      <c r="R2095">
        <v>3.0295766361264529</v>
      </c>
      <c r="S2095">
        <v>4.0584564913023859</v>
      </c>
      <c r="T2095">
        <v>46974.348822473279</v>
      </c>
      <c r="U2095">
        <v>46974.428844892063</v>
      </c>
      <c r="V2095">
        <v>46941.933513575932</v>
      </c>
      <c r="W2095">
        <v>47006.882606109873</v>
      </c>
      <c r="X2095">
        <v>3718.3079644186701</v>
      </c>
      <c r="Y2095">
        <v>3738.7431364381891</v>
      </c>
      <c r="Z2095">
        <v>3554.931101125911</v>
      </c>
      <c r="AA2095">
        <v>3820.8363888196441</v>
      </c>
      <c r="AB2095">
        <v>717.1668495819581</v>
      </c>
      <c r="AC2095">
        <v>707.24737541072955</v>
      </c>
      <c r="AD2095">
        <v>600.83588343886845</v>
      </c>
      <c r="AE2095">
        <v>869.45953856720905</v>
      </c>
      <c r="AF2095">
        <v>55.743072370205383</v>
      </c>
      <c r="AG2095">
        <v>55.405649324778103</v>
      </c>
      <c r="AH2095">
        <v>54.225260937067127</v>
      </c>
      <c r="AI2095">
        <v>58.243949493633536</v>
      </c>
      <c r="AJ2095">
        <v>0.45756316379361278</v>
      </c>
      <c r="AK2095">
        <v>0.45756315954765059</v>
      </c>
      <c r="AL2095">
        <v>0.45756080062764148</v>
      </c>
      <c r="AM2095">
        <v>0.45756548748577108</v>
      </c>
      <c r="AN2095">
        <v>0.94886962822734733</v>
      </c>
      <c r="AO2095">
        <v>0.94886962822734755</v>
      </c>
      <c r="AP2095">
        <v>0.94886962822734755</v>
      </c>
      <c r="AQ2095">
        <v>0.94886962822734755</v>
      </c>
      <c r="AR2095">
        <v>11.61947578482048</v>
      </c>
      <c r="AS2095">
        <v>11.61947578482048</v>
      </c>
      <c r="AT2095">
        <v>11.61947578482048</v>
      </c>
      <c r="AU2095">
        <v>11.61947578482048</v>
      </c>
      <c r="AV2095" t="str">
        <f>VLOOKUP(Sheet1[[#This Row],[NPDES ID2]],Combined_Sheet__Major_Only___2[[NPDES ID2]:[ECHO BFR]],3,FALSE)</f>
        <v>PA</v>
      </c>
      <c r="AW2095" t="s">
        <v>54</v>
      </c>
      <c r="AX2095" t="str">
        <f>VLOOKUP(Sheet1[[#This Row],[NPDES ID2]],Combined_Sheet__Major_Only___2[[NPDES ID2]:[ECHO BFR]],27,FALSE)</f>
        <v>-</v>
      </c>
      <c r="AY2095" t="str">
        <f>VLOOKUP(Sheet1[[#This Row],[NPDES ID2]],Combined_Sheet__Major_Only___2[[NPDES ID2]:[ECHO BFR]],28,FALSE)</f>
        <v>thermoAerobicDigest</v>
      </c>
      <c r="AZ2095" t="str">
        <f>VLOOKUP(Sheet1[[#This Row],[NPDES ID2]],Combined_Sheet__Major_Only___2[[NPDES ID2]:[ECHO BFR]],29,FALSE)</f>
        <v>thickening</v>
      </c>
      <c r="BA2095">
        <f>VLOOKUP(Sheet1[[#This Row],[NPDES ID2]],Combined_Sheet__Major_Only___2[[NPDES ID2]:[ECHO BFR]],17,FALSE)</f>
        <v>41.966230000000003</v>
      </c>
      <c r="BB2095">
        <f>VLOOKUP(Sheet1[[#This Row],[NPDES ID2]],Combined_Sheet__Major_Only___2[[NPDES ID2]:[ECHO BFR]],18,FALSE)</f>
        <v>-76.516589999999994</v>
      </c>
      <c r="BC2095" s="2" t="str">
        <f>IF(ISNUMBER(SEARCH("aerobic",$AW2095)),"aerobic","")</f>
        <v/>
      </c>
      <c r="BD2095" s="2" t="str">
        <f>IF(ISNUMBER(SEARCH("anaer",$AW2095)),"anaer","")</f>
        <v/>
      </c>
      <c r="BE2095" s="2" t="str">
        <f>IF(ISNUMBER(SEARCH("thickening",$AZ2095)),"thickening","")</f>
        <v>thickening</v>
      </c>
      <c r="BF2095" s="3" t="str">
        <f>IF(ISNUMBER(SEARCH("airDry",$AW2095)),"airDry","")</f>
        <v/>
      </c>
      <c r="BG2095" s="3" t="str">
        <f>IF(ISNUMBER(SEARCH("heatDry",$AY2095)),"heatDry","")</f>
        <v/>
      </c>
      <c r="BH2095" s="3" t="str">
        <f>IF(AND(ISNUMBER(SEARCH("aerobic",$AW2095)),ISNUMBER(SEARCH("anaer",$AW2095))),"Combined Aer and Anaer.","")</f>
        <v/>
      </c>
    </row>
    <row r="2096" spans="1:60" x14ac:dyDescent="0.25">
      <c r="A2096" s="5">
        <v>1840</v>
      </c>
      <c r="B2096" t="s">
        <v>8697</v>
      </c>
      <c r="C2096">
        <v>12750</v>
      </c>
      <c r="D2096">
        <v>2438.0712501350008</v>
      </c>
      <c r="E2096">
        <v>2444.05362596856</v>
      </c>
      <c r="F2096">
        <v>1951.0633476494579</v>
      </c>
      <c r="G2096">
        <v>2875.5984639883782</v>
      </c>
      <c r="H2096">
        <v>-107.7020928022017</v>
      </c>
      <c r="I2096">
        <v>-109.69723209688409</v>
      </c>
      <c r="J2096">
        <v>-128.27637656542021</v>
      </c>
      <c r="K2096">
        <v>-85.089362292611327</v>
      </c>
      <c r="L2096">
        <v>8833.7940682730041</v>
      </c>
      <c r="M2096">
        <v>8801.8268590257212</v>
      </c>
      <c r="N2096">
        <v>8690.636888481924</v>
      </c>
      <c r="O2096">
        <v>9069.9959116577302</v>
      </c>
      <c r="P2096">
        <v>298.56817203901352</v>
      </c>
      <c r="Q2096">
        <v>301.38730630049241</v>
      </c>
      <c r="R2096">
        <v>244.03269381648559</v>
      </c>
      <c r="S2096">
        <v>349.16791286515189</v>
      </c>
      <c r="T2096">
        <v>46959.93359187126</v>
      </c>
      <c r="U2096">
        <v>46960.0135906582</v>
      </c>
      <c r="V2096">
        <v>46927.527855705528</v>
      </c>
      <c r="W2096">
        <v>46992.457767788837</v>
      </c>
      <c r="X2096">
        <v>3050.6086420958118</v>
      </c>
      <c r="Y2096">
        <v>3061.3855500945569</v>
      </c>
      <c r="Z2096">
        <v>2969.0914334677268</v>
      </c>
      <c r="AA2096">
        <v>3101.1965447162111</v>
      </c>
      <c r="AB2096">
        <v>468.25765257769899</v>
      </c>
      <c r="AC2096">
        <v>462.72237435236622</v>
      </c>
      <c r="AD2096">
        <v>407.86662306934733</v>
      </c>
      <c r="AE2096">
        <v>541.26817488846541</v>
      </c>
      <c r="AF2096">
        <v>67.93219615507968</v>
      </c>
      <c r="AG2096">
        <v>67.690102639037931</v>
      </c>
      <c r="AH2096">
        <v>66.82919298080887</v>
      </c>
      <c r="AI2096">
        <v>69.743811323305351</v>
      </c>
      <c r="AJ2096">
        <v>0.60637663395051056</v>
      </c>
      <c r="AK2096">
        <v>0.60637610648850304</v>
      </c>
      <c r="AL2096">
        <v>0.60610979147689126</v>
      </c>
      <c r="AM2096">
        <v>0.60663915054765183</v>
      </c>
      <c r="AN2096">
        <v>0.94885508415991626</v>
      </c>
      <c r="AO2096">
        <v>0.94885508415991626</v>
      </c>
      <c r="AP2096">
        <v>0.94885508415991626</v>
      </c>
      <c r="AQ2096">
        <v>0.94885508415991626</v>
      </c>
      <c r="AR2096">
        <v>16.187831542358381</v>
      </c>
      <c r="AS2096">
        <v>16.187831542358381</v>
      </c>
      <c r="AT2096">
        <v>16.187831542358381</v>
      </c>
      <c r="AU2096">
        <v>16.187831542358381</v>
      </c>
      <c r="AV2096" t="str">
        <f>VLOOKUP(Sheet1[[#This Row],[NPDES ID2]],Combined_Sheet__Major_Only___2[[NPDES ID2]:[ECHO BFR]],3,FALSE)</f>
        <v>NY</v>
      </c>
      <c r="AW2096" t="s">
        <v>12185</v>
      </c>
      <c r="AX2096" t="str">
        <f>VLOOKUP(Sheet1[[#This Row],[NPDES ID2]],Combined_Sheet__Major_Only___2[[NPDES ID2]:[ECHO BFR]],27,FALSE)</f>
        <v>-</v>
      </c>
      <c r="AY2096" t="str">
        <f>VLOOKUP(Sheet1[[#This Row],[NPDES ID2]],Combined_Sheet__Major_Only___2[[NPDES ID2]:[ECHO BFR]],28,FALSE)</f>
        <v>-</v>
      </c>
      <c r="AZ2096" t="str">
        <f>VLOOKUP(Sheet1[[#This Row],[NPDES ID2]],Combined_Sheet__Major_Only___2[[NPDES ID2]:[ECHO BFR]],29,FALSE)</f>
        <v>thickening, preliminaryOps</v>
      </c>
      <c r="BA2096">
        <f>VLOOKUP(Sheet1[[#This Row],[NPDES ID2]],Combined_Sheet__Major_Only___2[[NPDES ID2]:[ECHO BFR]],17,FALSE)</f>
        <v>40.639769000000001</v>
      </c>
      <c r="BB2096">
        <f>VLOOKUP(Sheet1[[#This Row],[NPDES ID2]],Combined_Sheet__Major_Only___2[[NPDES ID2]:[ECHO BFR]],18,FALSE)</f>
        <v>-74.035574999999994</v>
      </c>
      <c r="BC2096" s="2" t="str">
        <f>IF(ISNUMBER(SEARCH("aerobic",$AW2096)),"aerobic","")</f>
        <v/>
      </c>
      <c r="BD2096" s="2" t="str">
        <f>IF(ISNUMBER(SEARCH("anaer",$AW2096)),"anaer","")</f>
        <v>anaer</v>
      </c>
      <c r="BE2096" s="2" t="str">
        <f>IF(ISNUMBER(SEARCH("thickening",$AZ2096)),"thickening","")</f>
        <v>thickening</v>
      </c>
      <c r="BF2096" s="3" t="str">
        <f>IF(ISNUMBER(SEARCH("airDry",$AW2096)),"airDry","")</f>
        <v/>
      </c>
      <c r="BG2096" s="3" t="str">
        <f>IF(ISNUMBER(SEARCH("heatDry",$AY2096)),"heatDry","")</f>
        <v/>
      </c>
      <c r="BH2096" s="3" t="str">
        <f>IF(AND(ISNUMBER(SEARCH("aerobic",$AW2096)),ISNUMBER(SEARCH("anaer",$AW2096))),"Combined Aer and Anaer.","")</f>
        <v/>
      </c>
    </row>
    <row r="2097" spans="1:60" x14ac:dyDescent="0.25">
      <c r="A2097" s="5">
        <v>1496</v>
      </c>
      <c r="B2097" t="s">
        <v>7051</v>
      </c>
      <c r="C2097">
        <v>108.43</v>
      </c>
      <c r="D2097">
        <v>960.69755500607289</v>
      </c>
      <c r="E2097">
        <v>950.64246623761392</v>
      </c>
      <c r="F2097">
        <v>675.29138628394844</v>
      </c>
      <c r="G2097">
        <v>1243.1786921470789</v>
      </c>
      <c r="H2097">
        <v>-111.1616580640567</v>
      </c>
      <c r="I2097">
        <v>-112.5624084131595</v>
      </c>
      <c r="J2097">
        <v>-131.90871220517431</v>
      </c>
      <c r="K2097">
        <v>-89.593102326175369</v>
      </c>
      <c r="L2097">
        <v>74.563542511659293</v>
      </c>
      <c r="M2097">
        <v>74.288049188852767</v>
      </c>
      <c r="N2097">
        <v>73.324454370900014</v>
      </c>
      <c r="O2097">
        <v>76.605236621644551</v>
      </c>
      <c r="P2097">
        <v>2.5415529381241142</v>
      </c>
      <c r="Q2097">
        <v>2.564414035431628</v>
      </c>
      <c r="R2097">
        <v>2.0793160266186579</v>
      </c>
      <c r="S2097">
        <v>2.9649827050863871</v>
      </c>
      <c r="T2097">
        <v>46944.920597921271</v>
      </c>
      <c r="U2097">
        <v>46945.000572096433</v>
      </c>
      <c r="V2097">
        <v>46912.524831444258</v>
      </c>
      <c r="W2097">
        <v>46977.434767711922</v>
      </c>
      <c r="X2097">
        <v>3072.641516499401</v>
      </c>
      <c r="Y2097">
        <v>3083.663471154312</v>
      </c>
      <c r="Z2097">
        <v>2988.6331451134129</v>
      </c>
      <c r="AA2097">
        <v>3124.8308289281522</v>
      </c>
      <c r="AB2097">
        <v>474.78942788828499</v>
      </c>
      <c r="AC2097">
        <v>469.06054167047262</v>
      </c>
      <c r="AD2097">
        <v>413.2786318449381</v>
      </c>
      <c r="AE2097">
        <v>549.33676237240536</v>
      </c>
      <c r="AF2097">
        <v>67.391477614713779</v>
      </c>
      <c r="AG2097">
        <v>67.142515127298907</v>
      </c>
      <c r="AH2097">
        <v>66.271555957974101</v>
      </c>
      <c r="AI2097">
        <v>69.236745881206346</v>
      </c>
      <c r="AJ2097">
        <v>0.59976248783821084</v>
      </c>
      <c r="AK2097">
        <v>0.59976248376024854</v>
      </c>
      <c r="AL2097">
        <v>0.59976021745479569</v>
      </c>
      <c r="AM2097">
        <v>0.599764720294089</v>
      </c>
      <c r="AN2097">
        <v>0.94883992818807694</v>
      </c>
      <c r="AO2097">
        <v>0.94883992818807683</v>
      </c>
      <c r="AP2097">
        <v>0.94883992818807683</v>
      </c>
      <c r="AQ2097">
        <v>0.94883992818807683</v>
      </c>
      <c r="AR2097">
        <v>15.99342874254989</v>
      </c>
      <c r="AS2097">
        <v>15.99342874254989</v>
      </c>
      <c r="AT2097">
        <v>15.99342874254989</v>
      </c>
      <c r="AU2097">
        <v>15.99342874254989</v>
      </c>
      <c r="AV2097" t="str">
        <f>VLOOKUP(Sheet1[[#This Row],[NPDES ID2]],Combined_Sheet__Major_Only___2[[NPDES ID2]:[ECHO BFR]],3,FALSE)</f>
        <v>CO</v>
      </c>
      <c r="AW2097" t="s">
        <v>41</v>
      </c>
      <c r="AX2097" t="str">
        <f>VLOOKUP(Sheet1[[#This Row],[NPDES ID2]],Combined_Sheet__Major_Only___2[[NPDES ID2]:[ECHO BFR]],27,FALSE)</f>
        <v>-</v>
      </c>
      <c r="AY2097" t="str">
        <f>VLOOKUP(Sheet1[[#This Row],[NPDES ID2]],Combined_Sheet__Major_Only___2[[NPDES ID2]:[ECHO BFR]],28,FALSE)</f>
        <v>-</v>
      </c>
      <c r="AZ2097" t="str">
        <f>VLOOKUP(Sheet1[[#This Row],[NPDES ID2]],Combined_Sheet__Major_Only___2[[NPDES ID2]:[ECHO BFR]],29,FALSE)</f>
        <v>thickening</v>
      </c>
      <c r="BA2097">
        <f>VLOOKUP(Sheet1[[#This Row],[NPDES ID2]],Combined_Sheet__Major_Only___2[[NPDES ID2]:[ECHO BFR]],17,FALSE)</f>
        <v>38.666016999999997</v>
      </c>
      <c r="BB2097">
        <f>VLOOKUP(Sheet1[[#This Row],[NPDES ID2]],Combined_Sheet__Major_Only___2[[NPDES ID2]:[ECHO BFR]],18,FALSE)</f>
        <v>-104.702528</v>
      </c>
      <c r="BC2097" s="2" t="str">
        <f>IF(ISNUMBER(SEARCH("aerobic",$AW2097)),"aerobic","")</f>
        <v>aerobic</v>
      </c>
      <c r="BD2097" s="2" t="str">
        <f>IF(ISNUMBER(SEARCH("anaer",$AW2097)),"anaer","")</f>
        <v/>
      </c>
      <c r="BE2097" s="2" t="str">
        <f>IF(ISNUMBER(SEARCH("thickening",$AZ2097)),"thickening","")</f>
        <v>thickening</v>
      </c>
      <c r="BF2097" s="3" t="str">
        <f>IF(ISNUMBER(SEARCH("airDry",$AW2097)),"airDry","")</f>
        <v/>
      </c>
      <c r="BG2097" s="3" t="str">
        <f>IF(ISNUMBER(SEARCH("heatDry",$AY2097)),"heatDry","")</f>
        <v/>
      </c>
      <c r="BH2097" s="3" t="str">
        <f>IF(AND(ISNUMBER(SEARCH("aerobic",$AW2097)),ISNUMBER(SEARCH("anaer",$AW2097))),"Combined Aer and Anaer.","")</f>
        <v/>
      </c>
    </row>
    <row r="2098" spans="1:60" x14ac:dyDescent="0.25">
      <c r="A2098" s="5">
        <v>735</v>
      </c>
      <c r="B2098" t="s">
        <v>3620</v>
      </c>
      <c r="C2098">
        <v>2968</v>
      </c>
      <c r="D2098">
        <v>607.40451176042404</v>
      </c>
      <c r="E2098">
        <v>603.9760111715932</v>
      </c>
      <c r="F2098">
        <v>495.69690297401428</v>
      </c>
      <c r="G2098">
        <v>709.49403278944453</v>
      </c>
      <c r="H2098">
        <v>-138.06439187474021</v>
      </c>
      <c r="I2098">
        <v>-139.3399068038172</v>
      </c>
      <c r="J2098">
        <v>-158.6047250936339</v>
      </c>
      <c r="K2098">
        <v>-114.82485253192129</v>
      </c>
      <c r="L2098">
        <v>2231.0435959204679</v>
      </c>
      <c r="M2098">
        <v>2217.679399252685</v>
      </c>
      <c r="N2098">
        <v>2170.9894545498769</v>
      </c>
      <c r="O2098">
        <v>2330.0247022647018</v>
      </c>
      <c r="P2098">
        <v>92.339795357847436</v>
      </c>
      <c r="Q2098">
        <v>91.91306503325066</v>
      </c>
      <c r="R2098">
        <v>77.486349686313872</v>
      </c>
      <c r="S2098">
        <v>103.8225557765462</v>
      </c>
      <c r="T2098">
        <v>46944.685489460091</v>
      </c>
      <c r="U2098">
        <v>46944.765463249823</v>
      </c>
      <c r="V2098">
        <v>46912.289879111711</v>
      </c>
      <c r="W2098">
        <v>46977.19950255147</v>
      </c>
      <c r="X2098">
        <v>3697.7496996179871</v>
      </c>
      <c r="Y2098">
        <v>3717.8785682297371</v>
      </c>
      <c r="Z2098">
        <v>3537.0109017808481</v>
      </c>
      <c r="AA2098">
        <v>3798.5435953689071</v>
      </c>
      <c r="AB2098">
        <v>708.31288197555011</v>
      </c>
      <c r="AC2098">
        <v>698.47793146149411</v>
      </c>
      <c r="AD2098">
        <v>594.17449715043153</v>
      </c>
      <c r="AE2098">
        <v>857.13059488182682</v>
      </c>
      <c r="AF2098">
        <v>56.024711225918793</v>
      </c>
      <c r="AG2098">
        <v>55.690026334356169</v>
      </c>
      <c r="AH2098">
        <v>54.516152239008782</v>
      </c>
      <c r="AI2098">
        <v>58.509078526647642</v>
      </c>
      <c r="AJ2098">
        <v>0.46099402690385771</v>
      </c>
      <c r="AK2098">
        <v>0.46099391578443177</v>
      </c>
      <c r="AL2098">
        <v>0.46093391447761978</v>
      </c>
      <c r="AM2098">
        <v>0.46105314374615319</v>
      </c>
      <c r="AN2098">
        <v>0.9488396907690988</v>
      </c>
      <c r="AO2098">
        <v>0.94883969076909869</v>
      </c>
      <c r="AP2098">
        <v>0.94883969076909869</v>
      </c>
      <c r="AQ2098">
        <v>0.94883969076909869</v>
      </c>
      <c r="AR2098">
        <v>11.723032605914749</v>
      </c>
      <c r="AS2098">
        <v>11.723032605914749</v>
      </c>
      <c r="AT2098">
        <v>11.723032605914749</v>
      </c>
      <c r="AU2098">
        <v>11.723032605914749</v>
      </c>
      <c r="AV2098" t="str">
        <f>VLOOKUP(Sheet1[[#This Row],[NPDES ID2]],Combined_Sheet__Major_Only___2[[NPDES ID2]:[ECHO BFR]],3,FALSE)</f>
        <v>TN</v>
      </c>
      <c r="AW2098" t="s">
        <v>87</v>
      </c>
      <c r="AX2098" t="str">
        <f>VLOOKUP(Sheet1[[#This Row],[NPDES ID2]],Combined_Sheet__Major_Only___2[[NPDES ID2]:[ECHO BFR]],27,FALSE)</f>
        <v>tempSludgeStore</v>
      </c>
      <c r="AY2098" t="str">
        <f>VLOOKUP(Sheet1[[#This Row],[NPDES ID2]],Combined_Sheet__Major_Only___2[[NPDES ID2]:[ECHO BFR]],28,FALSE)</f>
        <v>-</v>
      </c>
      <c r="AZ2098" t="str">
        <f>VLOOKUP(Sheet1[[#This Row],[NPDES ID2]],Combined_Sheet__Major_Only___2[[NPDES ID2]:[ECHO BFR]],29,FALSE)</f>
        <v>thickening</v>
      </c>
      <c r="BA2098">
        <f>VLOOKUP(Sheet1[[#This Row],[NPDES ID2]],Combined_Sheet__Major_Only___2[[NPDES ID2]:[ECHO BFR]],17,FALSE)</f>
        <v>35.947090000000003</v>
      </c>
      <c r="BB2098">
        <f>VLOOKUP(Sheet1[[#This Row],[NPDES ID2]],Combined_Sheet__Major_Only___2[[NPDES ID2]:[ECHO BFR]],18,FALSE)</f>
        <v>-85.028459999999995</v>
      </c>
      <c r="BC2098" s="2" t="str">
        <f>IF(ISNUMBER(SEARCH("aerobic",$AW2098)),"aerobic","")</f>
        <v/>
      </c>
      <c r="BD2098" s="2" t="str">
        <f>IF(ISNUMBER(SEARCH("anaer",$AW2098)),"anaer","")</f>
        <v/>
      </c>
      <c r="BE2098" s="2" t="str">
        <f>IF(ISNUMBER(SEARCH("thickening",$AZ2098)),"thickening","")</f>
        <v>thickening</v>
      </c>
      <c r="BF2098" s="4" t="str">
        <f>IF(ISNUMBER(SEARCH("airDry",$AW2098)),"airDry","")</f>
        <v/>
      </c>
      <c r="BG2098" s="4" t="str">
        <f>IF(ISNUMBER(SEARCH("heatDry",$AY2098)),"heatDry","")</f>
        <v/>
      </c>
      <c r="BH2098" s="4" t="str">
        <f>IF(AND(ISNUMBER(SEARCH("aerobic",$AW2098)),ISNUMBER(SEARCH("anaer",$AW2098))),"Combined Aer and Anaer.","")</f>
        <v/>
      </c>
    </row>
    <row r="2099" spans="1:60" x14ac:dyDescent="0.25">
      <c r="A2099" s="5">
        <v>382</v>
      </c>
      <c r="B2099" t="s">
        <v>1927</v>
      </c>
      <c r="C2099">
        <v>742.48</v>
      </c>
      <c r="D2099">
        <v>341.33982932973959</v>
      </c>
      <c r="E2099">
        <v>333.65779878619151</v>
      </c>
      <c r="F2099">
        <v>286.84494009563338</v>
      </c>
      <c r="G2099">
        <v>405.51939618958482</v>
      </c>
      <c r="H2099">
        <v>-109.9128987797541</v>
      </c>
      <c r="I2099">
        <v>-111.29429877721</v>
      </c>
      <c r="J2099">
        <v>-130.69851463682491</v>
      </c>
      <c r="K2099">
        <v>-88.341117196484817</v>
      </c>
      <c r="L2099">
        <v>515.39357482731646</v>
      </c>
      <c r="M2099">
        <v>513.54354731399906</v>
      </c>
      <c r="N2099">
        <v>507.0745068975707</v>
      </c>
      <c r="O2099">
        <v>529.10215076717157</v>
      </c>
      <c r="P2099">
        <v>17.39328544515984</v>
      </c>
      <c r="Q2099">
        <v>17.560780666557122</v>
      </c>
      <c r="R2099">
        <v>14.211944763536859</v>
      </c>
      <c r="S2099">
        <v>20.341491809940369</v>
      </c>
      <c r="T2099">
        <v>46944.211829183958</v>
      </c>
      <c r="U2099">
        <v>46944.291802197171</v>
      </c>
      <c r="V2099">
        <v>46911.816533379453</v>
      </c>
      <c r="W2099">
        <v>46976.725526581809</v>
      </c>
      <c r="X2099">
        <v>3043.849887611656</v>
      </c>
      <c r="Y2099">
        <v>3054.514962451382</v>
      </c>
      <c r="Z2099">
        <v>2962.922449796471</v>
      </c>
      <c r="AA2099">
        <v>3094.0714619218952</v>
      </c>
      <c r="AB2099">
        <v>466.19433917154879</v>
      </c>
      <c r="AC2099">
        <v>460.65129008594238</v>
      </c>
      <c r="AD2099">
        <v>406.29502173535337</v>
      </c>
      <c r="AE2099">
        <v>538.46373006855936</v>
      </c>
      <c r="AF2099">
        <v>68.028774900644635</v>
      </c>
      <c r="AG2099">
        <v>67.784799883839071</v>
      </c>
      <c r="AH2099">
        <v>66.93058624566261</v>
      </c>
      <c r="AI2099">
        <v>69.837944528539154</v>
      </c>
      <c r="AJ2099">
        <v>0.60755787922259097</v>
      </c>
      <c r="AK2099">
        <v>0.60755785120539429</v>
      </c>
      <c r="AL2099">
        <v>0.60754235856743988</v>
      </c>
      <c r="AM2099">
        <v>0.60757314098209048</v>
      </c>
      <c r="AN2099">
        <v>0.94883921244725722</v>
      </c>
      <c r="AO2099">
        <v>0.94883921244725744</v>
      </c>
      <c r="AP2099">
        <v>0.94883921244725744</v>
      </c>
      <c r="AQ2099">
        <v>0.94883921244725744</v>
      </c>
      <c r="AR2099">
        <v>16.232756471434211</v>
      </c>
      <c r="AS2099">
        <v>16.232756471434222</v>
      </c>
      <c r="AT2099">
        <v>16.232756471434222</v>
      </c>
      <c r="AU2099">
        <v>16.232756471434222</v>
      </c>
      <c r="AV2099" t="str">
        <f>VLOOKUP(Sheet1[[#This Row],[NPDES ID2]],Combined_Sheet__Major_Only___2[[NPDES ID2]:[ECHO BFR]],3,FALSE)</f>
        <v>IN</v>
      </c>
      <c r="AW2099" t="s">
        <v>12185</v>
      </c>
      <c r="AX2099" t="str">
        <f>VLOOKUP(Sheet1[[#This Row],[NPDES ID2]],Combined_Sheet__Major_Only___2[[NPDES ID2]:[ECHO BFR]],27,FALSE)</f>
        <v>methaneBioCaptureRecover</v>
      </c>
      <c r="AY2099" t="str">
        <f>VLOOKUP(Sheet1[[#This Row],[NPDES ID2]],Combined_Sheet__Major_Only___2[[NPDES ID2]:[ECHO BFR]],28,FALSE)</f>
        <v>-</v>
      </c>
      <c r="AZ2099" t="str">
        <f>VLOOKUP(Sheet1[[#This Row],[NPDES ID2]],Combined_Sheet__Major_Only___2[[NPDES ID2]:[ECHO BFR]],29,FALSE)</f>
        <v>sludgeLagoon, thickening</v>
      </c>
      <c r="BA2099">
        <f>VLOOKUP(Sheet1[[#This Row],[NPDES ID2]],Combined_Sheet__Major_Only___2[[NPDES ID2]:[ECHO BFR]],17,FALSE)</f>
        <v>41.467889</v>
      </c>
      <c r="BB2099">
        <f>VLOOKUP(Sheet1[[#This Row],[NPDES ID2]],Combined_Sheet__Major_Only___2[[NPDES ID2]:[ECHO BFR]],18,FALSE)</f>
        <v>-87.076278000000002</v>
      </c>
      <c r="BC2099" s="2" t="str">
        <f>IF(ISNUMBER(SEARCH("aerobic",$AW2099)),"aerobic","")</f>
        <v/>
      </c>
      <c r="BD2099" s="2" t="str">
        <f>IF(ISNUMBER(SEARCH("anaer",$AW2099)),"anaer","")</f>
        <v>anaer</v>
      </c>
      <c r="BE2099" s="2" t="str">
        <f>IF(ISNUMBER(SEARCH("thickening",$AZ2099)),"thickening","")</f>
        <v>thickening</v>
      </c>
      <c r="BF2099" s="3" t="str">
        <f>IF(ISNUMBER(SEARCH("airDry",$AW2099)),"airDry","")</f>
        <v/>
      </c>
      <c r="BG2099" s="3" t="str">
        <f>IF(ISNUMBER(SEARCH("heatDry",$AY2099)),"heatDry","")</f>
        <v/>
      </c>
      <c r="BH2099" s="3" t="str">
        <f>IF(AND(ISNUMBER(SEARCH("aerobic",$AW2099)),ISNUMBER(SEARCH("anaer",$AW2099))),"Combined Aer and Anaer.","")</f>
        <v/>
      </c>
    </row>
    <row r="2100" spans="1:60" x14ac:dyDescent="0.25">
      <c r="A2100" s="5">
        <v>1339</v>
      </c>
      <c r="B2100" t="s">
        <v>6363</v>
      </c>
      <c r="C2100">
        <v>164.9</v>
      </c>
      <c r="D2100">
        <v>676.07504748284123</v>
      </c>
      <c r="E2100">
        <v>672.50800658834578</v>
      </c>
      <c r="F2100">
        <v>486.9642489552345</v>
      </c>
      <c r="G2100">
        <v>864.86633362544956</v>
      </c>
      <c r="H2100">
        <v>-111.006836824568</v>
      </c>
      <c r="I2100">
        <v>-112.4080285302973</v>
      </c>
      <c r="J2100">
        <v>-131.75895062424269</v>
      </c>
      <c r="K2100">
        <v>-89.439817879450928</v>
      </c>
      <c r="L2100">
        <v>113.53152996691939</v>
      </c>
      <c r="M2100">
        <v>113.1135874527326</v>
      </c>
      <c r="N2100">
        <v>111.6517834529679</v>
      </c>
      <c r="O2100">
        <v>116.6288804470252</v>
      </c>
      <c r="P2100">
        <v>3.8649047046171972</v>
      </c>
      <c r="Q2100">
        <v>3.8999808772820059</v>
      </c>
      <c r="R2100">
        <v>3.1614808043190048</v>
      </c>
      <c r="S2100">
        <v>4.5102238906076808</v>
      </c>
      <c r="T2100">
        <v>46924.407136823793</v>
      </c>
      <c r="U2100">
        <v>46924.487077369893</v>
      </c>
      <c r="V2100">
        <v>46892.024992734317</v>
      </c>
      <c r="W2100">
        <v>46956.90763443843</v>
      </c>
      <c r="X2100">
        <v>3067.6279184328928</v>
      </c>
      <c r="Y2100">
        <v>3078.5991865968449</v>
      </c>
      <c r="Z2100">
        <v>2984.0516774689731</v>
      </c>
      <c r="AA2100">
        <v>3119.5417524058939</v>
      </c>
      <c r="AB2100">
        <v>473.47639588480229</v>
      </c>
      <c r="AC2100">
        <v>467.77402863730259</v>
      </c>
      <c r="AD2100">
        <v>412.20103632569578</v>
      </c>
      <c r="AE2100">
        <v>547.69557511527057</v>
      </c>
      <c r="AF2100">
        <v>67.472171004371887</v>
      </c>
      <c r="AG2100">
        <v>67.22383480158129</v>
      </c>
      <c r="AH2100">
        <v>66.355003896161833</v>
      </c>
      <c r="AI2100">
        <v>69.312874809408967</v>
      </c>
      <c r="AJ2100">
        <v>0.6007494477528601</v>
      </c>
      <c r="AK2100">
        <v>0.60074944155086207</v>
      </c>
      <c r="AL2100">
        <v>0.60074599638143134</v>
      </c>
      <c r="AM2100">
        <v>0.60075284147559427</v>
      </c>
      <c r="AN2100">
        <v>0.94881920483707904</v>
      </c>
      <c r="AO2100">
        <v>0.94881920483707882</v>
      </c>
      <c r="AP2100">
        <v>0.94881920483707882</v>
      </c>
      <c r="AQ2100">
        <v>0.94881920483707882</v>
      </c>
      <c r="AR2100">
        <v>16.023746554318709</v>
      </c>
      <c r="AS2100">
        <v>16.02374655431872</v>
      </c>
      <c r="AT2100">
        <v>16.02374655431872</v>
      </c>
      <c r="AU2100">
        <v>16.02374655431872</v>
      </c>
      <c r="AV2100" t="str">
        <f>VLOOKUP(Sheet1[[#This Row],[NPDES ID2]],Combined_Sheet__Major_Only___2[[NPDES ID2]:[ECHO BFR]],3,FALSE)</f>
        <v>NC</v>
      </c>
      <c r="AW2100" t="s">
        <v>41</v>
      </c>
      <c r="AX2100" t="str">
        <f>VLOOKUP(Sheet1[[#This Row],[NPDES ID2]],Combined_Sheet__Major_Only___2[[NPDES ID2]:[ECHO BFR]],27,FALSE)</f>
        <v>-</v>
      </c>
      <c r="AY2100" t="str">
        <f>VLOOKUP(Sheet1[[#This Row],[NPDES ID2]],Combined_Sheet__Major_Only___2[[NPDES ID2]:[ECHO BFR]],28,FALSE)</f>
        <v>-</v>
      </c>
      <c r="AZ2100" t="str">
        <f>VLOOKUP(Sheet1[[#This Row],[NPDES ID2]],Combined_Sheet__Major_Only___2[[NPDES ID2]:[ECHO BFR]],29,FALSE)</f>
        <v>thickening</v>
      </c>
      <c r="BA2100">
        <f>VLOOKUP(Sheet1[[#This Row],[NPDES ID2]],Combined_Sheet__Major_Only___2[[NPDES ID2]:[ECHO BFR]],17,FALSE)</f>
        <v>36.070540000000001</v>
      </c>
      <c r="BB2100">
        <f>VLOOKUP(Sheet1[[#This Row],[NPDES ID2]],Combined_Sheet__Major_Only___2[[NPDES ID2]:[ECHO BFR]],18,FALSE)</f>
        <v>-78.426609999999997</v>
      </c>
      <c r="BC2100" s="2" t="str">
        <f>IF(ISNUMBER(SEARCH("aerobic",$AW2100)),"aerobic","")</f>
        <v>aerobic</v>
      </c>
      <c r="BD2100" s="2" t="str">
        <f>IF(ISNUMBER(SEARCH("anaer",$AW2100)),"anaer","")</f>
        <v/>
      </c>
      <c r="BE2100" s="2" t="str">
        <f>IF(ISNUMBER(SEARCH("thickening",$AZ2100)),"thickening","")</f>
        <v>thickening</v>
      </c>
      <c r="BF2100" s="4" t="str">
        <f>IF(ISNUMBER(SEARCH("airDry",$AW2100)),"airDry","")</f>
        <v/>
      </c>
      <c r="BG2100" s="4" t="str">
        <f>IF(ISNUMBER(SEARCH("heatDry",$AY2100)),"heatDry","")</f>
        <v/>
      </c>
      <c r="BH2100" s="4" t="str">
        <f>IF(AND(ISNUMBER(SEARCH("aerobic",$AW2100)),ISNUMBER(SEARCH("anaer",$AW2100))),"Combined Aer and Anaer.","")</f>
        <v/>
      </c>
    </row>
    <row r="2101" spans="1:60" x14ac:dyDescent="0.25">
      <c r="A2101" s="5">
        <v>1503</v>
      </c>
      <c r="B2101" t="s">
        <v>7080</v>
      </c>
      <c r="C2101">
        <v>106.99</v>
      </c>
      <c r="D2101">
        <v>973.11250761187807</v>
      </c>
      <c r="E2101">
        <v>962.65662546532349</v>
      </c>
      <c r="F2101">
        <v>683.48592326618439</v>
      </c>
      <c r="G2101">
        <v>1259.6214719746349</v>
      </c>
      <c r="H2101">
        <v>-111.29926550070439</v>
      </c>
      <c r="I2101">
        <v>-112.69550704356401</v>
      </c>
      <c r="J2101">
        <v>-132.0410702801224</v>
      </c>
      <c r="K2101">
        <v>-89.724649026472292</v>
      </c>
      <c r="L2101">
        <v>73.48917898489718</v>
      </c>
      <c r="M2101">
        <v>73.216704322543933</v>
      </c>
      <c r="N2101">
        <v>72.263667236200348</v>
      </c>
      <c r="O2101">
        <v>75.50850240762928</v>
      </c>
      <c r="P2101">
        <v>2.5079688449294308</v>
      </c>
      <c r="Q2101">
        <v>2.5303337085602808</v>
      </c>
      <c r="R2101">
        <v>2.05215480883572</v>
      </c>
      <c r="S2101">
        <v>2.924930955292862</v>
      </c>
      <c r="T2101">
        <v>46893.259140679853</v>
      </c>
      <c r="U2101">
        <v>46893.339030162999</v>
      </c>
      <c r="V2101">
        <v>46860.897681060538</v>
      </c>
      <c r="W2101">
        <v>46925.73887822462</v>
      </c>
      <c r="X2101">
        <v>3072.777993868177</v>
      </c>
      <c r="Y2101">
        <v>3083.832206092638</v>
      </c>
      <c r="Z2101">
        <v>2988.4826570725181</v>
      </c>
      <c r="AA2101">
        <v>3125.1522736698862</v>
      </c>
      <c r="AB2101">
        <v>475.32962888867428</v>
      </c>
      <c r="AC2101">
        <v>469.58413673250033</v>
      </c>
      <c r="AD2101">
        <v>413.68527755509922</v>
      </c>
      <c r="AE2101">
        <v>550.08057764400053</v>
      </c>
      <c r="AF2101">
        <v>67.31441707101466</v>
      </c>
      <c r="AG2101">
        <v>67.064867932973357</v>
      </c>
      <c r="AH2101">
        <v>66.191858369174696</v>
      </c>
      <c r="AI2101">
        <v>69.164031124750878</v>
      </c>
      <c r="AJ2101">
        <v>0.59881998320045726</v>
      </c>
      <c r="AK2101">
        <v>0.59881997917820118</v>
      </c>
      <c r="AL2101">
        <v>0.59881774380751152</v>
      </c>
      <c r="AM2101">
        <v>0.59882218518345642</v>
      </c>
      <c r="AN2101">
        <v>0.94878770602050577</v>
      </c>
      <c r="AO2101">
        <v>0.94878770602050588</v>
      </c>
      <c r="AP2101">
        <v>0.94878770602050588</v>
      </c>
      <c r="AQ2101">
        <v>0.94878770602050588</v>
      </c>
      <c r="AR2101">
        <v>15.96443903150865</v>
      </c>
      <c r="AS2101">
        <v>15.96443903150865</v>
      </c>
      <c r="AT2101">
        <v>15.96443903150865</v>
      </c>
      <c r="AU2101">
        <v>15.96443903150865</v>
      </c>
      <c r="AV2101" t="str">
        <f>VLOOKUP(Sheet1[[#This Row],[NPDES ID2]],Combined_Sheet__Major_Only___2[[NPDES ID2]:[ECHO BFR]],3,FALSE)</f>
        <v>NY</v>
      </c>
      <c r="AW2101" t="s">
        <v>41</v>
      </c>
      <c r="AX2101" t="str">
        <f>VLOOKUP(Sheet1[[#This Row],[NPDES ID2]],Combined_Sheet__Major_Only___2[[NPDES ID2]:[ECHO BFR]],27,FALSE)</f>
        <v>tempSludgeStore</v>
      </c>
      <c r="AY2101" t="str">
        <f>VLOOKUP(Sheet1[[#This Row],[NPDES ID2]],Combined_Sheet__Major_Only___2[[NPDES ID2]:[ECHO BFR]],28,FALSE)</f>
        <v>-</v>
      </c>
      <c r="AZ2101" t="str">
        <f>VLOOKUP(Sheet1[[#This Row],[NPDES ID2]],Combined_Sheet__Major_Only___2[[NPDES ID2]:[ECHO BFR]],29,FALSE)</f>
        <v>thickening</v>
      </c>
      <c r="BA2101">
        <f>VLOOKUP(Sheet1[[#This Row],[NPDES ID2]],Combined_Sheet__Major_Only___2[[NPDES ID2]:[ECHO BFR]],17,FALSE)</f>
        <v>44.348666999999999</v>
      </c>
      <c r="BB2101">
        <f>VLOOKUP(Sheet1[[#This Row],[NPDES ID2]],Combined_Sheet__Major_Only___2[[NPDES ID2]:[ECHO BFR]],18,FALSE)</f>
        <v>-74.114582999999996</v>
      </c>
      <c r="BC2101" s="2" t="str">
        <f>IF(ISNUMBER(SEARCH("aerobic",$AW2101)),"aerobic","")</f>
        <v>aerobic</v>
      </c>
      <c r="BD2101" s="2" t="str">
        <f>IF(ISNUMBER(SEARCH("anaer",$AW2101)),"anaer","")</f>
        <v/>
      </c>
      <c r="BE2101" s="2" t="str">
        <f>IF(ISNUMBER(SEARCH("thickening",$AZ2101)),"thickening","")</f>
        <v>thickening</v>
      </c>
      <c r="BF2101" s="4" t="str">
        <f>IF(ISNUMBER(SEARCH("airDry",$AW2101)),"airDry","")</f>
        <v/>
      </c>
      <c r="BG2101" s="4" t="str">
        <f>IF(ISNUMBER(SEARCH("heatDry",$AY2101)),"heatDry","")</f>
        <v/>
      </c>
      <c r="BH2101" s="4" t="str">
        <f>IF(AND(ISNUMBER(SEARCH("aerobic",$AW2101)),ISNUMBER(SEARCH("anaer",$AW2101))),"Combined Aer and Anaer.","")</f>
        <v/>
      </c>
    </row>
    <row r="2102" spans="1:60" x14ac:dyDescent="0.25">
      <c r="A2102" s="5">
        <v>1221</v>
      </c>
      <c r="B2102" t="s">
        <v>5849</v>
      </c>
      <c r="C2102">
        <v>233</v>
      </c>
      <c r="D2102">
        <v>512.66294881213935</v>
      </c>
      <c r="E2102">
        <v>509.22187059563839</v>
      </c>
      <c r="F2102">
        <v>379.81973261862441</v>
      </c>
      <c r="G2102">
        <v>645.17310491674914</v>
      </c>
      <c r="H2102">
        <v>-108.4647372595727</v>
      </c>
      <c r="I2102">
        <v>-109.8038766383654</v>
      </c>
      <c r="J2102">
        <v>-129.3149652070158</v>
      </c>
      <c r="K2102">
        <v>-87.008390747239702</v>
      </c>
      <c r="L2102">
        <v>163.8765120284005</v>
      </c>
      <c r="M2102">
        <v>163.31228665659609</v>
      </c>
      <c r="N2102">
        <v>161.33890244436159</v>
      </c>
      <c r="O2102">
        <v>168.0578870345318</v>
      </c>
      <c r="P2102">
        <v>5.454034659782133</v>
      </c>
      <c r="Q2102">
        <v>5.5121109516959628</v>
      </c>
      <c r="R2102">
        <v>4.448431722358003</v>
      </c>
      <c r="S2102">
        <v>6.4005728379916098</v>
      </c>
      <c r="T2102">
        <v>46887.919201428733</v>
      </c>
      <c r="U2102">
        <v>46887.999082157738</v>
      </c>
      <c r="V2102">
        <v>46855.56128790637</v>
      </c>
      <c r="W2102">
        <v>46920.395379915892</v>
      </c>
      <c r="X2102">
        <v>3000.4681018798228</v>
      </c>
      <c r="Y2102">
        <v>3010.6262869557322</v>
      </c>
      <c r="Z2102">
        <v>2923.822282743663</v>
      </c>
      <c r="AA2102">
        <v>3047.9616320856171</v>
      </c>
      <c r="AB2102">
        <v>453.98664694302448</v>
      </c>
      <c r="AC2102">
        <v>448.69089949735422</v>
      </c>
      <c r="AD2102">
        <v>396.3281860512285</v>
      </c>
      <c r="AE2102">
        <v>523.11581049356539</v>
      </c>
      <c r="AF2102">
        <v>68.927202761069225</v>
      </c>
      <c r="AG2102">
        <v>68.689954619115056</v>
      </c>
      <c r="AH2102">
        <v>67.859834406678601</v>
      </c>
      <c r="AI2102">
        <v>70.685821651491693</v>
      </c>
      <c r="AJ2102">
        <v>0.61854973355123399</v>
      </c>
      <c r="AK2102">
        <v>0.61854972482709558</v>
      </c>
      <c r="AL2102">
        <v>0.61854488097044813</v>
      </c>
      <c r="AM2102">
        <v>0.61855450509028098</v>
      </c>
      <c r="AN2102">
        <v>0.9487823020438132</v>
      </c>
      <c r="AO2102">
        <v>0.94878230204381309</v>
      </c>
      <c r="AP2102">
        <v>0.94878230204381309</v>
      </c>
      <c r="AQ2102">
        <v>0.94878230204381309</v>
      </c>
      <c r="AR2102">
        <v>16.57122275032242</v>
      </c>
      <c r="AS2102">
        <v>16.571222750322409</v>
      </c>
      <c r="AT2102">
        <v>16.571222750322409</v>
      </c>
      <c r="AU2102">
        <v>16.571222750322409</v>
      </c>
      <c r="AV2102" t="str">
        <f>VLOOKUP(Sheet1[[#This Row],[NPDES ID2]],Combined_Sheet__Major_Only___2[[NPDES ID2]:[ECHO BFR]],3,FALSE)</f>
        <v>NY</v>
      </c>
      <c r="AW2102" t="s">
        <v>41</v>
      </c>
      <c r="AX2102" t="str">
        <f>VLOOKUP(Sheet1[[#This Row],[NPDES ID2]],Combined_Sheet__Major_Only___2[[NPDES ID2]:[ECHO BFR]],27,FALSE)</f>
        <v>other</v>
      </c>
      <c r="AY2102" t="str">
        <f>VLOOKUP(Sheet1[[#This Row],[NPDES ID2]],Combined_Sheet__Major_Only___2[[NPDES ID2]:[ECHO BFR]],28,FALSE)</f>
        <v>-</v>
      </c>
      <c r="AZ2102" t="str">
        <f>VLOOKUP(Sheet1[[#This Row],[NPDES ID2]],Combined_Sheet__Major_Only___2[[NPDES ID2]:[ECHO BFR]],29,FALSE)</f>
        <v>preliminaryOps, thickening</v>
      </c>
      <c r="BA2102">
        <f>VLOOKUP(Sheet1[[#This Row],[NPDES ID2]],Combined_Sheet__Major_Only___2[[NPDES ID2]:[ECHO BFR]],17,FALSE)</f>
        <v>41.642333000000001</v>
      </c>
      <c r="BB2102">
        <f>VLOOKUP(Sheet1[[#This Row],[NPDES ID2]],Combined_Sheet__Major_Only___2[[NPDES ID2]:[ECHO BFR]],18,FALSE)</f>
        <v>-74.666416999999996</v>
      </c>
      <c r="BC2102" s="2" t="str">
        <f>IF(ISNUMBER(SEARCH("aerobic",$AW2102)),"aerobic","")</f>
        <v>aerobic</v>
      </c>
      <c r="BD2102" s="2" t="str">
        <f>IF(ISNUMBER(SEARCH("anaer",$AW2102)),"anaer","")</f>
        <v/>
      </c>
      <c r="BE2102" s="2" t="str">
        <f>IF(ISNUMBER(SEARCH("thickening",$AZ2102)),"thickening","")</f>
        <v>thickening</v>
      </c>
      <c r="BF2102" s="4" t="str">
        <f>IF(ISNUMBER(SEARCH("airDry",$AW2102)),"airDry","")</f>
        <v/>
      </c>
      <c r="BG2102" s="4" t="str">
        <f>IF(ISNUMBER(SEARCH("heatDry",$AY2102)),"heatDry","")</f>
        <v/>
      </c>
      <c r="BH2102" s="4" t="str">
        <f>IF(AND(ISNUMBER(SEARCH("aerobic",$AW2102)),ISNUMBER(SEARCH("anaer",$AW2102))),"Combined Aer and Anaer.","")</f>
        <v/>
      </c>
    </row>
    <row r="2103" spans="1:60" x14ac:dyDescent="0.25">
      <c r="A2103" s="5">
        <v>2509</v>
      </c>
      <c r="B2103" t="s">
        <v>11658</v>
      </c>
      <c r="C2103">
        <v>169.06</v>
      </c>
      <c r="D2103">
        <v>655.95148030241933</v>
      </c>
      <c r="E2103">
        <v>652.45943417403976</v>
      </c>
      <c r="F2103">
        <v>473.31481014981262</v>
      </c>
      <c r="G2103">
        <v>837.37832565401652</v>
      </c>
      <c r="H2103">
        <v>-109.74301342644721</v>
      </c>
      <c r="I2103">
        <v>-111.13796553769259</v>
      </c>
      <c r="J2103">
        <v>-130.54399074025139</v>
      </c>
      <c r="K2103">
        <v>-88.233313343323232</v>
      </c>
      <c r="L2103">
        <v>117.6359364958661</v>
      </c>
      <c r="M2103">
        <v>117.2168885688351</v>
      </c>
      <c r="N2103">
        <v>115.7512215616985</v>
      </c>
      <c r="O2103">
        <v>120.74147536126409</v>
      </c>
      <c r="P2103">
        <v>3.9599104167307031</v>
      </c>
      <c r="Q2103">
        <v>3.998705792847431</v>
      </c>
      <c r="R2103">
        <v>3.2345511983112951</v>
      </c>
      <c r="S2103">
        <v>4.6339543543981332</v>
      </c>
      <c r="T2103">
        <v>46872.675467252993</v>
      </c>
      <c r="U2103">
        <v>46872.755322991958</v>
      </c>
      <c r="V2103">
        <v>46840.327676647154</v>
      </c>
      <c r="W2103">
        <v>46905.14148582537</v>
      </c>
      <c r="X2103">
        <v>3031.8994482712001</v>
      </c>
      <c r="Y2103">
        <v>3042.454267396603</v>
      </c>
      <c r="Z2103">
        <v>2951.8692509482971</v>
      </c>
      <c r="AA2103">
        <v>3081.5511081700211</v>
      </c>
      <c r="AB2103">
        <v>463.31104045211038</v>
      </c>
      <c r="AC2103">
        <v>457.81985383022442</v>
      </c>
      <c r="AD2103">
        <v>403.91460532728098</v>
      </c>
      <c r="AE2103">
        <v>534.88723347890038</v>
      </c>
      <c r="AF2103">
        <v>68.191150976848945</v>
      </c>
      <c r="AG2103">
        <v>67.948286800589287</v>
      </c>
      <c r="AH2103">
        <v>67.098592265985573</v>
      </c>
      <c r="AI2103">
        <v>69.991305340237005</v>
      </c>
      <c r="AJ2103">
        <v>0.60954426704194586</v>
      </c>
      <c r="AK2103">
        <v>0.60954426069973677</v>
      </c>
      <c r="AL2103">
        <v>0.60954073768048</v>
      </c>
      <c r="AM2103">
        <v>0.60954773745222024</v>
      </c>
      <c r="AN2103">
        <v>0.94876686922762576</v>
      </c>
      <c r="AO2103">
        <v>0.94876686922762576</v>
      </c>
      <c r="AP2103">
        <v>0.94876686922762576</v>
      </c>
      <c r="AQ2103">
        <v>0.94876686922762576</v>
      </c>
      <c r="AR2103">
        <v>16.294266256838441</v>
      </c>
      <c r="AS2103">
        <v>16.294266256838441</v>
      </c>
      <c r="AT2103">
        <v>16.294266256838441</v>
      </c>
      <c r="AU2103">
        <v>16.294266256838441</v>
      </c>
      <c r="AV2103" t="str">
        <f>VLOOKUP(Sheet1[[#This Row],[NPDES ID2]],Combined_Sheet__Major_Only___2[[NPDES ID2]:[ECHO BFR]],3,FALSE)</f>
        <v>TX</v>
      </c>
      <c r="AW2103" t="s">
        <v>41</v>
      </c>
      <c r="AX2103" t="str">
        <f>VLOOKUP(Sheet1[[#This Row],[NPDES ID2]],Combined_Sheet__Major_Only___2[[NPDES ID2]:[ECHO BFR]],27,FALSE)</f>
        <v>-</v>
      </c>
      <c r="AY2103" t="str">
        <f>VLOOKUP(Sheet1[[#This Row],[NPDES ID2]],Combined_Sheet__Major_Only___2[[NPDES ID2]:[ECHO BFR]],28,FALSE)</f>
        <v>-</v>
      </c>
      <c r="AZ2103" t="str">
        <f>VLOOKUP(Sheet1[[#This Row],[NPDES ID2]],Combined_Sheet__Major_Only___2[[NPDES ID2]:[ECHO BFR]],29,FALSE)</f>
        <v>thickening</v>
      </c>
      <c r="BA2103">
        <f>VLOOKUP(Sheet1[[#This Row],[NPDES ID2]],Combined_Sheet__Major_Only___2[[NPDES ID2]:[ECHO BFR]],17,FALSE)</f>
        <v>29.741188999999999</v>
      </c>
      <c r="BB2103">
        <f>VLOOKUP(Sheet1[[#This Row],[NPDES ID2]],Combined_Sheet__Major_Only___2[[NPDES ID2]:[ECHO BFR]],18,FALSE)</f>
        <v>-95.727085000000002</v>
      </c>
      <c r="BC2103" s="2" t="str">
        <f>IF(ISNUMBER(SEARCH("aerobic",$AW2103)),"aerobic","")</f>
        <v>aerobic</v>
      </c>
      <c r="BD2103" s="2" t="str">
        <f>IF(ISNUMBER(SEARCH("anaer",$AW2103)),"anaer","")</f>
        <v/>
      </c>
      <c r="BE2103" s="2" t="str">
        <f>IF(ISNUMBER(SEARCH("thickening",$AZ2103)),"thickening","")</f>
        <v>thickening</v>
      </c>
      <c r="BF2103" s="4" t="str">
        <f>IF(ISNUMBER(SEARCH("airDry",$AW2103)),"airDry","")</f>
        <v/>
      </c>
      <c r="BG2103" s="4" t="str">
        <f>IF(ISNUMBER(SEARCH("heatDry",$AY2103)),"heatDry","")</f>
        <v/>
      </c>
      <c r="BH2103" s="4" t="str">
        <f>IF(AND(ISNUMBER(SEARCH("aerobic",$AW2103)),ISNUMBER(SEARCH("anaer",$AW2103))),"Combined Aer and Anaer.","")</f>
        <v/>
      </c>
    </row>
    <row r="2104" spans="1:60" x14ac:dyDescent="0.25">
      <c r="A2104" s="5">
        <v>2323</v>
      </c>
      <c r="B2104" t="s">
        <v>10847</v>
      </c>
      <c r="C2104">
        <v>387.78</v>
      </c>
      <c r="D2104">
        <v>409.03373814308492</v>
      </c>
      <c r="E2104">
        <v>404.20791748330657</v>
      </c>
      <c r="F2104">
        <v>317.82289659591743</v>
      </c>
      <c r="G2104">
        <v>504.78727019703308</v>
      </c>
      <c r="H2104">
        <v>-115.8240619607961</v>
      </c>
      <c r="I2104">
        <v>-117.12683816463679</v>
      </c>
      <c r="J2104">
        <v>-136.39212907135979</v>
      </c>
      <c r="K2104">
        <v>-94.020588221526054</v>
      </c>
      <c r="L2104">
        <v>256.54685459453481</v>
      </c>
      <c r="M2104">
        <v>255.48460704165811</v>
      </c>
      <c r="N2104">
        <v>251.76961893669821</v>
      </c>
      <c r="O2104">
        <v>264.41871796990932</v>
      </c>
      <c r="P2104">
        <v>9.1094048898690225</v>
      </c>
      <c r="Q2104">
        <v>9.1577830242951208</v>
      </c>
      <c r="R2104">
        <v>7.4905071178571632</v>
      </c>
      <c r="S2104">
        <v>10.522290011781211</v>
      </c>
      <c r="T2104">
        <v>46861.001043422111</v>
      </c>
      <c r="U2104">
        <v>46861.080880022433</v>
      </c>
      <c r="V2104">
        <v>46828.661005458547</v>
      </c>
      <c r="W2104">
        <v>46893.459281017087</v>
      </c>
      <c r="X2104">
        <v>3188.2543381143641</v>
      </c>
      <c r="Y2104">
        <v>3200.8177489264231</v>
      </c>
      <c r="Z2104">
        <v>3090.9911394621258</v>
      </c>
      <c r="AA2104">
        <v>3248.8255592774899</v>
      </c>
      <c r="AB2104">
        <v>511.90547102566097</v>
      </c>
      <c r="AC2104">
        <v>505.33546637590251</v>
      </c>
      <c r="AD2104">
        <v>443.10607608171961</v>
      </c>
      <c r="AE2104">
        <v>596.28047218197753</v>
      </c>
      <c r="AF2104">
        <v>64.835710540169856</v>
      </c>
      <c r="AG2104">
        <v>64.567370294776623</v>
      </c>
      <c r="AH2104">
        <v>63.628319849857867</v>
      </c>
      <c r="AI2104">
        <v>66.824975313802554</v>
      </c>
      <c r="AJ2104">
        <v>0.56851500336551164</v>
      </c>
      <c r="AK2104">
        <v>0.56851498871414408</v>
      </c>
      <c r="AL2104">
        <v>0.56850686602178957</v>
      </c>
      <c r="AM2104">
        <v>0.56852300486905938</v>
      </c>
      <c r="AN2104">
        <v>0.94875504370495212</v>
      </c>
      <c r="AO2104">
        <v>0.94875504370495212</v>
      </c>
      <c r="AP2104">
        <v>0.94875504370495212</v>
      </c>
      <c r="AQ2104">
        <v>0.94875504370495212</v>
      </c>
      <c r="AR2104">
        <v>15.032077849206731</v>
      </c>
      <c r="AS2104">
        <v>15.03207784920674</v>
      </c>
      <c r="AT2104">
        <v>15.03207784920674</v>
      </c>
      <c r="AU2104">
        <v>15.03207784920674</v>
      </c>
      <c r="AV2104" t="str">
        <f>VLOOKUP(Sheet1[[#This Row],[NPDES ID2]],Combined_Sheet__Major_Only___2[[NPDES ID2]:[ECHO BFR]],3,FALSE)</f>
        <v>TX</v>
      </c>
      <c r="AW2104" t="s">
        <v>12186</v>
      </c>
      <c r="AX2104" t="str">
        <f>VLOOKUP(Sheet1[[#This Row],[NPDES ID2]],Combined_Sheet__Major_Only___2[[NPDES ID2]:[ECHO BFR]],27,FALSE)</f>
        <v>-</v>
      </c>
      <c r="AY2104" t="str">
        <f>VLOOKUP(Sheet1[[#This Row],[NPDES ID2]],Combined_Sheet__Major_Only___2[[NPDES ID2]:[ECHO BFR]],28,FALSE)</f>
        <v>-</v>
      </c>
      <c r="AZ2104" t="str">
        <f>VLOOKUP(Sheet1[[#This Row],[NPDES ID2]],Combined_Sheet__Major_Only___2[[NPDES ID2]:[ECHO BFR]],29,FALSE)</f>
        <v>thickening, preliminaryOps</v>
      </c>
      <c r="BA2104">
        <f>VLOOKUP(Sheet1[[#This Row],[NPDES ID2]],Combined_Sheet__Major_Only___2[[NPDES ID2]:[ECHO BFR]],17,FALSE)</f>
        <v>30.086068000000001</v>
      </c>
      <c r="BB2104">
        <f>VLOOKUP(Sheet1[[#This Row],[NPDES ID2]],Combined_Sheet__Major_Only___2[[NPDES ID2]:[ECHO BFR]],18,FALSE)</f>
        <v>-93.741579999999999</v>
      </c>
      <c r="BC2104" s="2" t="str">
        <f>IF(ISNUMBER(SEARCH("aerobic",$AW2104)),"aerobic","")</f>
        <v>aerobic</v>
      </c>
      <c r="BD2104" s="2" t="str">
        <f>IF(ISNUMBER(SEARCH("anaer",$AW2104)),"anaer","")</f>
        <v>anaer</v>
      </c>
      <c r="BE2104" s="2" t="str">
        <f>IF(ISNUMBER(SEARCH("thickening",$AZ2104)),"thickening","")</f>
        <v>thickening</v>
      </c>
      <c r="BF2104" s="4" t="str">
        <f>IF(ISNUMBER(SEARCH("airDry",$AW2104)),"airDry","")</f>
        <v/>
      </c>
      <c r="BG2104" s="4" t="str">
        <f>IF(ISNUMBER(SEARCH("heatDry",$AY2104)),"heatDry","")</f>
        <v/>
      </c>
      <c r="BH2104" s="4" t="str">
        <f>IF(AND(ISNUMBER(SEARCH("aerobic",$AW2104)),ISNUMBER(SEARCH("anaer",$AW2104))),"Combined Aer and Anaer.","")</f>
        <v>Combined Aer and Anaer.</v>
      </c>
    </row>
    <row r="2105" spans="1:60" x14ac:dyDescent="0.25">
      <c r="A2105" s="5">
        <v>1036</v>
      </c>
      <c r="B2105" t="s">
        <v>5005</v>
      </c>
      <c r="C2105">
        <v>412.81</v>
      </c>
      <c r="D2105">
        <v>355.36703884261101</v>
      </c>
      <c r="E2105">
        <v>353.13138466213309</v>
      </c>
      <c r="F2105">
        <v>280.51301887242272</v>
      </c>
      <c r="G2105">
        <v>441.19679838607772</v>
      </c>
      <c r="H2105">
        <v>-139.46207836049581</v>
      </c>
      <c r="I2105">
        <v>-140.71479534077659</v>
      </c>
      <c r="J2105">
        <v>-159.2581195134882</v>
      </c>
      <c r="K2105">
        <v>-116.5728558902248</v>
      </c>
      <c r="L2105">
        <v>306.5452901204784</v>
      </c>
      <c r="M2105">
        <v>304.69158223944322</v>
      </c>
      <c r="N2105">
        <v>298.20863185177461</v>
      </c>
      <c r="O2105">
        <v>320.28232412004297</v>
      </c>
      <c r="P2105">
        <v>12.74728232937327</v>
      </c>
      <c r="Q2105">
        <v>12.679643712694631</v>
      </c>
      <c r="R2105">
        <v>10.70251418220224</v>
      </c>
      <c r="S2105">
        <v>14.339629042295</v>
      </c>
      <c r="T2105">
        <v>46841.640308858849</v>
      </c>
      <c r="U2105">
        <v>46841.72011371985</v>
      </c>
      <c r="V2105">
        <v>46809.313127790963</v>
      </c>
      <c r="W2105">
        <v>46874.085642567479</v>
      </c>
      <c r="X2105">
        <v>3705.8839342152128</v>
      </c>
      <c r="Y2105">
        <v>3726.2303505675059</v>
      </c>
      <c r="Z2105">
        <v>3543.2363369141199</v>
      </c>
      <c r="AA2105">
        <v>3807.946261670982</v>
      </c>
      <c r="AB2105">
        <v>714.24962883612966</v>
      </c>
      <c r="AC2105">
        <v>704.36652720934728</v>
      </c>
      <c r="AD2105">
        <v>598.47299391734009</v>
      </c>
      <c r="AE2105">
        <v>865.75194465473589</v>
      </c>
      <c r="AF2105">
        <v>55.772679272958833</v>
      </c>
      <c r="AG2105">
        <v>55.435543031841213</v>
      </c>
      <c r="AH2105">
        <v>54.255841055852699</v>
      </c>
      <c r="AI2105">
        <v>58.27182212407628</v>
      </c>
      <c r="AJ2105">
        <v>0.45792380879237932</v>
      </c>
      <c r="AK2105">
        <v>0.45792379377285308</v>
      </c>
      <c r="AL2105">
        <v>0.45791547441557628</v>
      </c>
      <c r="AM2105">
        <v>0.45793200407651469</v>
      </c>
      <c r="AN2105">
        <v>0.94873542035156622</v>
      </c>
      <c r="AO2105">
        <v>0.94873542035156611</v>
      </c>
      <c r="AP2105">
        <v>0.94873542035156611</v>
      </c>
      <c r="AQ2105">
        <v>0.94873542035156611</v>
      </c>
      <c r="AR2105">
        <v>11.63036484641267</v>
      </c>
      <c r="AS2105">
        <v>11.63036484641267</v>
      </c>
      <c r="AT2105">
        <v>11.63036484641267</v>
      </c>
      <c r="AU2105">
        <v>11.63036484641267</v>
      </c>
      <c r="AV2105" t="str">
        <f>VLOOKUP(Sheet1[[#This Row],[NPDES ID2]],Combined_Sheet__Major_Only___2[[NPDES ID2]:[ECHO BFR]],3,FALSE)</f>
        <v>MD</v>
      </c>
      <c r="AW2105" t="s">
        <v>54</v>
      </c>
      <c r="AX2105" t="str">
        <f>VLOOKUP(Sheet1[[#This Row],[NPDES ID2]],Combined_Sheet__Major_Only___2[[NPDES ID2]:[ECHO BFR]],27,FALSE)</f>
        <v>-</v>
      </c>
      <c r="AY2105" t="str">
        <f>VLOOKUP(Sheet1[[#This Row],[NPDES ID2]],Combined_Sheet__Major_Only___2[[NPDES ID2]:[ECHO BFR]],28,FALSE)</f>
        <v>-</v>
      </c>
      <c r="AZ2105" t="str">
        <f>VLOOKUP(Sheet1[[#This Row],[NPDES ID2]],Combined_Sheet__Major_Only___2[[NPDES ID2]:[ECHO BFR]],29,FALSE)</f>
        <v>thickening</v>
      </c>
      <c r="BA2105">
        <f>VLOOKUP(Sheet1[[#This Row],[NPDES ID2]],Combined_Sheet__Major_Only___2[[NPDES ID2]:[ECHO BFR]],17,FALSE)</f>
        <v>38.564166999999998</v>
      </c>
      <c r="BB2105">
        <f>VLOOKUP(Sheet1[[#This Row],[NPDES ID2]],Combined_Sheet__Major_Only___2[[NPDES ID2]:[ECHO BFR]],18,FALSE)</f>
        <v>-76.057221999999996</v>
      </c>
      <c r="BC2105" s="2" t="str">
        <f>IF(ISNUMBER(SEARCH("aerobic",$AW2105)),"aerobic","")</f>
        <v/>
      </c>
      <c r="BD2105" s="2" t="str">
        <f>IF(ISNUMBER(SEARCH("anaer",$AW2105)),"anaer","")</f>
        <v/>
      </c>
      <c r="BE2105" s="2" t="str">
        <f>IF(ISNUMBER(SEARCH("thickening",$AZ2105)),"thickening","")</f>
        <v>thickening</v>
      </c>
      <c r="BF2105" s="3" t="str">
        <f>IF(ISNUMBER(SEARCH("airDry",$AW2105)),"airDry","")</f>
        <v/>
      </c>
      <c r="BG2105" s="3" t="str">
        <f>IF(ISNUMBER(SEARCH("heatDry",$AY2105)),"heatDry","")</f>
        <v/>
      </c>
      <c r="BH2105" s="3" t="str">
        <f>IF(AND(ISNUMBER(SEARCH("aerobic",$AW2105)),ISNUMBER(SEARCH("anaer",$AW2105))),"Combined Aer and Anaer.","")</f>
        <v/>
      </c>
    </row>
    <row r="2106" spans="1:60" x14ac:dyDescent="0.25">
      <c r="A2106" s="5">
        <v>1500</v>
      </c>
      <c r="B2106" t="s">
        <v>7067</v>
      </c>
      <c r="C2106">
        <v>107.57</v>
      </c>
      <c r="D2106">
        <v>958.46881165026161</v>
      </c>
      <c r="E2106">
        <v>948.89849879172857</v>
      </c>
      <c r="F2106">
        <v>673.36928356579756</v>
      </c>
      <c r="G2106">
        <v>1240.781042360222</v>
      </c>
      <c r="H2106">
        <v>-110.05620988975031</v>
      </c>
      <c r="I2106">
        <v>-111.4664122577968</v>
      </c>
      <c r="J2106">
        <v>-130.84593646689839</v>
      </c>
      <c r="K2106">
        <v>-88.537958137976432</v>
      </c>
      <c r="L2106">
        <v>74.660301271118072</v>
      </c>
      <c r="M2106">
        <v>74.392229552993484</v>
      </c>
      <c r="N2106">
        <v>73.4545931455431</v>
      </c>
      <c r="O2106">
        <v>76.646993725384036</v>
      </c>
      <c r="P2106">
        <v>2.5200116353357469</v>
      </c>
      <c r="Q2106">
        <v>2.5442648867388189</v>
      </c>
      <c r="R2106">
        <v>2.05911618788081</v>
      </c>
      <c r="S2106">
        <v>2.9469876764744378</v>
      </c>
      <c r="T2106">
        <v>46791.320071632319</v>
      </c>
      <c r="U2106">
        <v>46791.39979400007</v>
      </c>
      <c r="V2106">
        <v>46759.026306757311</v>
      </c>
      <c r="W2106">
        <v>46823.731867015224</v>
      </c>
      <c r="X2106">
        <v>3034.325930468774</v>
      </c>
      <c r="Y2106">
        <v>3044.957878855645</v>
      </c>
      <c r="Z2106">
        <v>2953.6179157865922</v>
      </c>
      <c r="AA2106">
        <v>3084.4125338975909</v>
      </c>
      <c r="AB2106">
        <v>464.78090835622208</v>
      </c>
      <c r="AC2106">
        <v>459.25109576983152</v>
      </c>
      <c r="AD2106">
        <v>405.06303472192769</v>
      </c>
      <c r="AE2106">
        <v>536.83158724638747</v>
      </c>
      <c r="AF2106">
        <v>68.018402763332404</v>
      </c>
      <c r="AG2106">
        <v>67.774210548057297</v>
      </c>
      <c r="AH2106">
        <v>66.919938555110505</v>
      </c>
      <c r="AI2106">
        <v>69.828315719664445</v>
      </c>
      <c r="AJ2106">
        <v>0.60743098671021167</v>
      </c>
      <c r="AK2106">
        <v>0.60743098267818374</v>
      </c>
      <c r="AL2106">
        <v>0.6074287418540345</v>
      </c>
      <c r="AM2106">
        <v>0.60743319406506524</v>
      </c>
      <c r="AN2106">
        <v>0.94868434718266359</v>
      </c>
      <c r="AO2106">
        <v>0.9486843471826637</v>
      </c>
      <c r="AP2106">
        <v>0.9486843471826637</v>
      </c>
      <c r="AQ2106">
        <v>0.9486843471826637</v>
      </c>
      <c r="AR2106">
        <v>16.229307171039551</v>
      </c>
      <c r="AS2106">
        <v>16.229307171039551</v>
      </c>
      <c r="AT2106">
        <v>16.229307171039551</v>
      </c>
      <c r="AU2106">
        <v>16.229307171039551</v>
      </c>
      <c r="AV2106" t="str">
        <f>VLOOKUP(Sheet1[[#This Row],[NPDES ID2]],Combined_Sheet__Major_Only___2[[NPDES ID2]:[ECHO BFR]],3,FALSE)</f>
        <v>PA</v>
      </c>
      <c r="AW2106" t="s">
        <v>41</v>
      </c>
      <c r="AX2106" t="str">
        <f>VLOOKUP(Sheet1[[#This Row],[NPDES ID2]],Combined_Sheet__Major_Only___2[[NPDES ID2]:[ECHO BFR]],27,FALSE)</f>
        <v>-</v>
      </c>
      <c r="AY2106" t="str">
        <f>VLOOKUP(Sheet1[[#This Row],[NPDES ID2]],Combined_Sheet__Major_Only___2[[NPDES ID2]:[ECHO BFR]],28,FALSE)</f>
        <v>-</v>
      </c>
      <c r="AZ2106" t="str">
        <f>VLOOKUP(Sheet1[[#This Row],[NPDES ID2]],Combined_Sheet__Major_Only___2[[NPDES ID2]:[ECHO BFR]],29,FALSE)</f>
        <v>thickening</v>
      </c>
      <c r="BA2106">
        <f>VLOOKUP(Sheet1[[#This Row],[NPDES ID2]],Combined_Sheet__Major_Only___2[[NPDES ID2]:[ECHO BFR]],17,FALSE)</f>
        <v>40.551943999999999</v>
      </c>
      <c r="BB2106">
        <f>VLOOKUP(Sheet1[[#This Row],[NPDES ID2]],Combined_Sheet__Major_Only___2[[NPDES ID2]:[ECHO BFR]],18,FALSE)</f>
        <v>-75.991944000000004</v>
      </c>
      <c r="BC2106" s="2" t="str">
        <f>IF(ISNUMBER(SEARCH("aerobic",$AW2106)),"aerobic","")</f>
        <v>aerobic</v>
      </c>
      <c r="BD2106" s="2" t="str">
        <f>IF(ISNUMBER(SEARCH("anaer",$AW2106)),"anaer","")</f>
        <v/>
      </c>
      <c r="BE2106" s="2" t="str">
        <f>IF(ISNUMBER(SEARCH("thickening",$AZ2106)),"thickening","")</f>
        <v>thickening</v>
      </c>
      <c r="BF2106" s="3" t="str">
        <f>IF(ISNUMBER(SEARCH("airDry",$AW2106)),"airDry","")</f>
        <v/>
      </c>
      <c r="BG2106" s="3" t="str">
        <f>IF(ISNUMBER(SEARCH("heatDry",$AY2106)),"heatDry","")</f>
        <v/>
      </c>
      <c r="BH2106" s="3" t="str">
        <f>IF(AND(ISNUMBER(SEARCH("aerobic",$AW2106)),ISNUMBER(SEARCH("anaer",$AW2106))),"Combined Aer and Anaer.","")</f>
        <v/>
      </c>
    </row>
    <row r="2107" spans="1:60" x14ac:dyDescent="0.25">
      <c r="A2107" s="5">
        <v>1489</v>
      </c>
      <c r="B2107" t="s">
        <v>7021</v>
      </c>
      <c r="C2107">
        <v>109.67</v>
      </c>
      <c r="D2107">
        <v>951.75648874772332</v>
      </c>
      <c r="E2107">
        <v>941.92542045181176</v>
      </c>
      <c r="F2107">
        <v>669.46072813534511</v>
      </c>
      <c r="G2107">
        <v>1231.2482424771781</v>
      </c>
      <c r="H2107">
        <v>-111.2300501998817</v>
      </c>
      <c r="I2107">
        <v>-112.6284076310225</v>
      </c>
      <c r="J2107">
        <v>-131.974466345107</v>
      </c>
      <c r="K2107">
        <v>-89.658308147716681</v>
      </c>
      <c r="L2107">
        <v>75.37313309030354</v>
      </c>
      <c r="M2107">
        <v>75.094161137027129</v>
      </c>
      <c r="N2107">
        <v>74.118399517317101</v>
      </c>
      <c r="O2107">
        <v>77.44060700957526</v>
      </c>
      <c r="P2107">
        <v>2.5707043884380232</v>
      </c>
      <c r="Q2107">
        <v>2.593728185968057</v>
      </c>
      <c r="R2107">
        <v>2.1033270397489212</v>
      </c>
      <c r="S2107">
        <v>2.9985439477705569</v>
      </c>
      <c r="T2107">
        <v>46769.051767222903</v>
      </c>
      <c r="U2107">
        <v>46769.131453084767</v>
      </c>
      <c r="V2107">
        <v>46736.772790075367</v>
      </c>
      <c r="W2107">
        <v>46801.44872083066</v>
      </c>
      <c r="X2107">
        <v>3062.8837021585168</v>
      </c>
      <c r="Y2107">
        <v>3073.886655802864</v>
      </c>
      <c r="Z2107">
        <v>2979.0008632784229</v>
      </c>
      <c r="AA2107">
        <v>3114.9982813106249</v>
      </c>
      <c r="AB2107">
        <v>473.54008638432549</v>
      </c>
      <c r="AC2107">
        <v>467.8212762812135</v>
      </c>
      <c r="AD2107">
        <v>412.15952683720627</v>
      </c>
      <c r="AE2107">
        <v>547.95040704580742</v>
      </c>
      <c r="AF2107">
        <v>67.352953880259619</v>
      </c>
      <c r="AG2107">
        <v>67.103698504558508</v>
      </c>
      <c r="AH2107">
        <v>66.231713693950496</v>
      </c>
      <c r="AI2107">
        <v>69.200394238340849</v>
      </c>
      <c r="AJ2107">
        <v>0.5992913129177333</v>
      </c>
      <c r="AK2107">
        <v>0.59929130880051051</v>
      </c>
      <c r="AL2107">
        <v>0.59928902069703294</v>
      </c>
      <c r="AM2107">
        <v>0.5992935668461995</v>
      </c>
      <c r="AN2107">
        <v>0.94866171318607995</v>
      </c>
      <c r="AO2107">
        <v>0.94866171318607972</v>
      </c>
      <c r="AP2107">
        <v>0.94866171318607972</v>
      </c>
      <c r="AQ2107">
        <v>0.94866171318607972</v>
      </c>
      <c r="AR2107">
        <v>15.97893499156166</v>
      </c>
      <c r="AS2107">
        <v>15.978934991561671</v>
      </c>
      <c r="AT2107">
        <v>15.978934991561671</v>
      </c>
      <c r="AU2107">
        <v>15.978934991561671</v>
      </c>
      <c r="AV2107" t="str">
        <f>VLOOKUP(Sheet1[[#This Row],[NPDES ID2]],Combined_Sheet__Major_Only___2[[NPDES ID2]:[ECHO BFR]],3,FALSE)</f>
        <v>CO</v>
      </c>
      <c r="AW2107" t="s">
        <v>41</v>
      </c>
      <c r="AX2107" t="str">
        <f>VLOOKUP(Sheet1[[#This Row],[NPDES ID2]],Combined_Sheet__Major_Only___2[[NPDES ID2]:[ECHO BFR]],27,FALSE)</f>
        <v>-</v>
      </c>
      <c r="AY2107" t="str">
        <f>VLOOKUP(Sheet1[[#This Row],[NPDES ID2]],Combined_Sheet__Major_Only___2[[NPDES ID2]:[ECHO BFR]],28,FALSE)</f>
        <v>-</v>
      </c>
      <c r="AZ2107" t="str">
        <f>VLOOKUP(Sheet1[[#This Row],[NPDES ID2]],Combined_Sheet__Major_Only___2[[NPDES ID2]:[ECHO BFR]],29,FALSE)</f>
        <v>thickening, preliminaryOps</v>
      </c>
      <c r="BA2107">
        <f>VLOOKUP(Sheet1[[#This Row],[NPDES ID2]],Combined_Sheet__Major_Only___2[[NPDES ID2]:[ECHO BFR]],17,FALSE)</f>
        <v>37.985959999999999</v>
      </c>
      <c r="BB2107">
        <f>VLOOKUP(Sheet1[[#This Row],[NPDES ID2]],Combined_Sheet__Major_Only___2[[NPDES ID2]:[ECHO BFR]],18,FALSE)</f>
        <v>-103.53113999999999</v>
      </c>
      <c r="BC2107" s="2" t="str">
        <f>IF(ISNUMBER(SEARCH("aerobic",$AW2107)),"aerobic","")</f>
        <v>aerobic</v>
      </c>
      <c r="BD2107" s="2" t="str">
        <f>IF(ISNUMBER(SEARCH("anaer",$AW2107)),"anaer","")</f>
        <v/>
      </c>
      <c r="BE2107" s="2" t="str">
        <f>IF(ISNUMBER(SEARCH("thickening",$AZ2107)),"thickening","")</f>
        <v>thickening</v>
      </c>
      <c r="BF2107" s="4" t="str">
        <f>IF(ISNUMBER(SEARCH("airDry",$AW2107)),"airDry","")</f>
        <v/>
      </c>
      <c r="BG2107" s="4" t="str">
        <f>IF(ISNUMBER(SEARCH("heatDry",$AY2107)),"heatDry","")</f>
        <v/>
      </c>
      <c r="BH2107" s="4" t="str">
        <f>IF(AND(ISNUMBER(SEARCH("aerobic",$AW2107)),ISNUMBER(SEARCH("anaer",$AW2107))),"Combined Aer and Anaer.","")</f>
        <v/>
      </c>
    </row>
    <row r="2108" spans="1:60" x14ac:dyDescent="0.25">
      <c r="A2108" s="5">
        <v>1308</v>
      </c>
      <c r="B2108" t="s">
        <v>6223</v>
      </c>
      <c r="C2108">
        <v>176.45</v>
      </c>
      <c r="D2108">
        <v>645.54651643947921</v>
      </c>
      <c r="E2108">
        <v>641.99813574222821</v>
      </c>
      <c r="F2108">
        <v>467.04462508723037</v>
      </c>
      <c r="G2108">
        <v>822.18953680909453</v>
      </c>
      <c r="H2108">
        <v>-111.80076683707961</v>
      </c>
      <c r="I2108">
        <v>-113.17419426871579</v>
      </c>
      <c r="J2108">
        <v>-132.5223192512851</v>
      </c>
      <c r="K2108">
        <v>-90.196803454963302</v>
      </c>
      <c r="L2108">
        <v>120.6811167175826</v>
      </c>
      <c r="M2108">
        <v>120.2277940895748</v>
      </c>
      <c r="N2108">
        <v>118.64225127557771</v>
      </c>
      <c r="O2108">
        <v>124.04065900639389</v>
      </c>
      <c r="P2108">
        <v>4.1372185008044626</v>
      </c>
      <c r="Q2108">
        <v>4.1729128103000663</v>
      </c>
      <c r="R2108">
        <v>3.3872364920881628</v>
      </c>
      <c r="S2108">
        <v>4.8196869944355232</v>
      </c>
      <c r="T2108">
        <v>46766.113422645583</v>
      </c>
      <c r="U2108">
        <v>46766.193103690413</v>
      </c>
      <c r="V2108">
        <v>46733.836396766448</v>
      </c>
      <c r="W2108">
        <v>46798.50841785322</v>
      </c>
      <c r="X2108">
        <v>3077.6336170842769</v>
      </c>
      <c r="Y2108">
        <v>3088.8251125332549</v>
      </c>
      <c r="Z2108">
        <v>2992.1395551772698</v>
      </c>
      <c r="AA2108">
        <v>3130.7780388394608</v>
      </c>
      <c r="AB2108">
        <v>478.04639088242959</v>
      </c>
      <c r="AC2108">
        <v>472.22994782750919</v>
      </c>
      <c r="AD2108">
        <v>415.80742820695502</v>
      </c>
      <c r="AE2108">
        <v>553.55173247040318</v>
      </c>
      <c r="AF2108">
        <v>67.026528481155012</v>
      </c>
      <c r="AG2108">
        <v>66.774804128094416</v>
      </c>
      <c r="AH2108">
        <v>65.894109239116801</v>
      </c>
      <c r="AI2108">
        <v>68.892358314655652</v>
      </c>
      <c r="AJ2108">
        <v>0.59529908817108512</v>
      </c>
      <c r="AK2108">
        <v>0.59529908153856037</v>
      </c>
      <c r="AL2108">
        <v>0.59529539760027872</v>
      </c>
      <c r="AM2108">
        <v>0.5953027170997176</v>
      </c>
      <c r="AN2108">
        <v>0.94865872509651472</v>
      </c>
      <c r="AO2108">
        <v>0.94865872509651439</v>
      </c>
      <c r="AP2108">
        <v>0.94865872509651439</v>
      </c>
      <c r="AQ2108">
        <v>0.94865872509651439</v>
      </c>
      <c r="AR2108">
        <v>15.85608920410831</v>
      </c>
      <c r="AS2108">
        <v>15.85608920410832</v>
      </c>
      <c r="AT2108">
        <v>15.85608920410832</v>
      </c>
      <c r="AU2108">
        <v>15.85608920410832</v>
      </c>
      <c r="AV2108" t="str">
        <f>VLOOKUP(Sheet1[[#This Row],[NPDES ID2]],Combined_Sheet__Major_Only___2[[NPDES ID2]:[ECHO BFR]],3,FALSE)</f>
        <v>KY</v>
      </c>
      <c r="AW2108" t="s">
        <v>41</v>
      </c>
      <c r="AX2108" t="str">
        <f>VLOOKUP(Sheet1[[#This Row],[NPDES ID2]],Combined_Sheet__Major_Only___2[[NPDES ID2]:[ECHO BFR]],27,FALSE)</f>
        <v>-</v>
      </c>
      <c r="AY2108" t="str">
        <f>VLOOKUP(Sheet1[[#This Row],[NPDES ID2]],Combined_Sheet__Major_Only___2[[NPDES ID2]:[ECHO BFR]],28,FALSE)</f>
        <v>-</v>
      </c>
      <c r="AZ2108" t="str">
        <f>VLOOKUP(Sheet1[[#This Row],[NPDES ID2]],Combined_Sheet__Major_Only___2[[NPDES ID2]:[ECHO BFR]],29,FALSE)</f>
        <v>thickening, preliminaryOps</v>
      </c>
      <c r="BA2108">
        <f>VLOOKUP(Sheet1[[#This Row],[NPDES ID2]],Combined_Sheet__Major_Only___2[[NPDES ID2]:[ECHO BFR]],17,FALSE)</f>
        <v>37.491857000000003</v>
      </c>
      <c r="BB2108">
        <f>VLOOKUP(Sheet1[[#This Row],[NPDES ID2]],Combined_Sheet__Major_Only___2[[NPDES ID2]:[ECHO BFR]],18,FALSE)</f>
        <v>-82.539703000000003</v>
      </c>
      <c r="BC2108" s="2" t="str">
        <f>IF(ISNUMBER(SEARCH("aerobic",$AW2108)),"aerobic","")</f>
        <v>aerobic</v>
      </c>
      <c r="BD2108" s="2" t="str">
        <f>IF(ISNUMBER(SEARCH("anaer",$AW2108)),"anaer","")</f>
        <v/>
      </c>
      <c r="BE2108" s="2" t="str">
        <f>IF(ISNUMBER(SEARCH("thickening",$AZ2108)),"thickening","")</f>
        <v>thickening</v>
      </c>
      <c r="BF2108" s="3" t="str">
        <f>IF(ISNUMBER(SEARCH("airDry",$AW2108)),"airDry","")</f>
        <v/>
      </c>
      <c r="BG2108" s="3" t="str">
        <f>IF(ISNUMBER(SEARCH("heatDry",$AY2108)),"heatDry","")</f>
        <v/>
      </c>
      <c r="BH2108" s="3" t="str">
        <f>IF(AND(ISNUMBER(SEARCH("aerobic",$AW2108)),ISNUMBER(SEARCH("anaer",$AW2108))),"Combined Aer and Anaer.","")</f>
        <v/>
      </c>
    </row>
    <row r="2109" spans="1:60" x14ac:dyDescent="0.25">
      <c r="A2109" s="5">
        <v>1056</v>
      </c>
      <c r="B2109" t="s">
        <v>5099</v>
      </c>
      <c r="C2109">
        <v>391.87200000000001</v>
      </c>
      <c r="D2109">
        <v>395.15664242940483</v>
      </c>
      <c r="E2109">
        <v>390.45725552737548</v>
      </c>
      <c r="F2109">
        <v>307.34714910475509</v>
      </c>
      <c r="G2109">
        <v>487.04147355557137</v>
      </c>
      <c r="H2109">
        <v>-112.1468782995824</v>
      </c>
      <c r="I2109">
        <v>-113.4899995945092</v>
      </c>
      <c r="J2109">
        <v>-132.85179951624701</v>
      </c>
      <c r="K2109">
        <v>-90.506036738509565</v>
      </c>
      <c r="L2109">
        <v>267.14867054263112</v>
      </c>
      <c r="M2109">
        <v>266.13525686521132</v>
      </c>
      <c r="N2109">
        <v>262.59107002159379</v>
      </c>
      <c r="O2109">
        <v>274.65862971273577</v>
      </c>
      <c r="P2109">
        <v>9.1898661950681806</v>
      </c>
      <c r="Q2109">
        <v>9.2671361446194354</v>
      </c>
      <c r="R2109">
        <v>7.5272104068200587</v>
      </c>
      <c r="S2109">
        <v>10.69690536587523</v>
      </c>
      <c r="T2109">
        <v>46751.266401991619</v>
      </c>
      <c r="U2109">
        <v>46751.34605869677</v>
      </c>
      <c r="V2109">
        <v>46718.999235583207</v>
      </c>
      <c r="W2109">
        <v>46783.651501693159</v>
      </c>
      <c r="X2109">
        <v>3086.6662288187072</v>
      </c>
      <c r="Y2109">
        <v>3097.9825154740352</v>
      </c>
      <c r="Z2109">
        <v>3000.111049655578</v>
      </c>
      <c r="AA2109">
        <v>3140.4895026222171</v>
      </c>
      <c r="AB2109">
        <v>480.95982176278011</v>
      </c>
      <c r="AC2109">
        <v>475.07919127027412</v>
      </c>
      <c r="AD2109">
        <v>418.15343308912418</v>
      </c>
      <c r="AE2109">
        <v>557.16520659356786</v>
      </c>
      <c r="AF2109">
        <v>66.810010302942388</v>
      </c>
      <c r="AG2109">
        <v>66.5566857088685</v>
      </c>
      <c r="AH2109">
        <v>65.670155121980869</v>
      </c>
      <c r="AI2109">
        <v>68.687994214219131</v>
      </c>
      <c r="AJ2109">
        <v>0.59265125231552918</v>
      </c>
      <c r="AK2109">
        <v>0.59265123755553262</v>
      </c>
      <c r="AL2109">
        <v>0.59264305373638948</v>
      </c>
      <c r="AM2109">
        <v>0.59265931402781513</v>
      </c>
      <c r="AN2109">
        <v>0.94864362140107328</v>
      </c>
      <c r="AO2109">
        <v>0.94864362140107317</v>
      </c>
      <c r="AP2109">
        <v>0.94864362140107317</v>
      </c>
      <c r="AQ2109">
        <v>0.94864362140107317</v>
      </c>
      <c r="AR2109">
        <v>15.77448955877461</v>
      </c>
      <c r="AS2109">
        <v>15.77448955877461</v>
      </c>
      <c r="AT2109">
        <v>15.77448955877461</v>
      </c>
      <c r="AU2109">
        <v>15.77448955877461</v>
      </c>
      <c r="AV2109" t="str">
        <f>VLOOKUP(Sheet1[[#This Row],[NPDES ID2]],Combined_Sheet__Major_Only___2[[NPDES ID2]:[ECHO BFR]],3,FALSE)</f>
        <v>IL</v>
      </c>
      <c r="AW2109" t="s">
        <v>12186</v>
      </c>
      <c r="AX2109" t="str">
        <f>VLOOKUP(Sheet1[[#This Row],[NPDES ID2]],Combined_Sheet__Major_Only___2[[NPDES ID2]:[ECHO BFR]],27,FALSE)</f>
        <v>methaneBioCaptureRecover</v>
      </c>
      <c r="AY2109" t="str">
        <f>VLOOKUP(Sheet1[[#This Row],[NPDES ID2]],Combined_Sheet__Major_Only___2[[NPDES ID2]:[ECHO BFR]],28,FALSE)</f>
        <v>-</v>
      </c>
      <c r="AZ2109" t="str">
        <f>VLOOKUP(Sheet1[[#This Row],[NPDES ID2]],Combined_Sheet__Major_Only___2[[NPDES ID2]:[ECHO BFR]],29,FALSE)</f>
        <v>thickening</v>
      </c>
      <c r="BA2109">
        <f>VLOOKUP(Sheet1[[#This Row],[NPDES ID2]],Combined_Sheet__Major_Only___2[[NPDES ID2]:[ECHO BFR]],17,FALSE)</f>
        <v>42.154898000000003</v>
      </c>
      <c r="BB2109">
        <f>VLOOKUP(Sheet1[[#This Row],[NPDES ID2]],Combined_Sheet__Major_Only___2[[NPDES ID2]:[ECHO BFR]],18,FALSE)</f>
        <v>-88.294291999999999</v>
      </c>
      <c r="BC2109" s="2" t="str">
        <f>IF(ISNUMBER(SEARCH("aerobic",$AW2109)),"aerobic","")</f>
        <v>aerobic</v>
      </c>
      <c r="BD2109" s="2" t="str">
        <f>IF(ISNUMBER(SEARCH("anaer",$AW2109)),"anaer","")</f>
        <v>anaer</v>
      </c>
      <c r="BE2109" s="2" t="str">
        <f>IF(ISNUMBER(SEARCH("thickening",$AZ2109)),"thickening","")</f>
        <v>thickening</v>
      </c>
      <c r="BF2109" s="3" t="str">
        <f>IF(ISNUMBER(SEARCH("airDry",$AW2109)),"airDry","")</f>
        <v/>
      </c>
      <c r="BG2109" s="3" t="str">
        <f>IF(ISNUMBER(SEARCH("heatDry",$AY2109)),"heatDry","")</f>
        <v/>
      </c>
      <c r="BH2109" s="3" t="str">
        <f>IF(AND(ISNUMBER(SEARCH("aerobic",$AW2109)),ISNUMBER(SEARCH("anaer",$AW2109))),"Combined Aer and Anaer.","")</f>
        <v>Combined Aer and Anaer.</v>
      </c>
    </row>
    <row r="2110" spans="1:60" x14ac:dyDescent="0.25">
      <c r="A2110" s="5">
        <v>1330</v>
      </c>
      <c r="B2110" t="s">
        <v>6322</v>
      </c>
      <c r="C2110">
        <v>169.14</v>
      </c>
      <c r="D2110">
        <v>657.96011145137982</v>
      </c>
      <c r="E2110">
        <v>654.45133408834408</v>
      </c>
      <c r="F2110">
        <v>474.75435147375009</v>
      </c>
      <c r="G2110">
        <v>840.02445505618857</v>
      </c>
      <c r="H2110">
        <v>-110.1491095054442</v>
      </c>
      <c r="I2110">
        <v>-111.5609622107098</v>
      </c>
      <c r="J2110">
        <v>-130.93429298581501</v>
      </c>
      <c r="K2110">
        <v>-88.620793716904444</v>
      </c>
      <c r="L2110">
        <v>117.2898169604871</v>
      </c>
      <c r="M2110">
        <v>116.8675130091604</v>
      </c>
      <c r="N2110">
        <v>115.39045735411921</v>
      </c>
      <c r="O2110">
        <v>120.4194864127052</v>
      </c>
      <c r="P2110">
        <v>3.9625938032440771</v>
      </c>
      <c r="Q2110">
        <v>4.0004903281195459</v>
      </c>
      <c r="R2110">
        <v>3.2382485990904319</v>
      </c>
      <c r="S2110">
        <v>4.6329256428045316</v>
      </c>
      <c r="T2110">
        <v>46736.839264719973</v>
      </c>
      <c r="U2110">
        <v>46736.918897773758</v>
      </c>
      <c r="V2110">
        <v>46704.581678950053</v>
      </c>
      <c r="W2110">
        <v>46769.214748766739</v>
      </c>
      <c r="X2110">
        <v>3033.481229545584</v>
      </c>
      <c r="Y2110">
        <v>3044.134710764014</v>
      </c>
      <c r="Z2110">
        <v>2952.581248751309</v>
      </c>
      <c r="AA2110">
        <v>3083.691921864091</v>
      </c>
      <c r="AB2110">
        <v>465.03872480443471</v>
      </c>
      <c r="AC2110">
        <v>459.49871533318952</v>
      </c>
      <c r="AD2110">
        <v>405.24015148291159</v>
      </c>
      <c r="AE2110">
        <v>537.21793454133569</v>
      </c>
      <c r="AF2110">
        <v>67.958356251639714</v>
      </c>
      <c r="AG2110">
        <v>67.713720448029534</v>
      </c>
      <c r="AH2110">
        <v>66.857829030189365</v>
      </c>
      <c r="AI2110">
        <v>69.771640510514501</v>
      </c>
      <c r="AJ2110">
        <v>0.60669644498379771</v>
      </c>
      <c r="AK2110">
        <v>0.60669643864347067</v>
      </c>
      <c r="AL2110">
        <v>0.60669291669033831</v>
      </c>
      <c r="AM2110">
        <v>0.60669991434400594</v>
      </c>
      <c r="AN2110">
        <v>0.94862893633244927</v>
      </c>
      <c r="AO2110">
        <v>0.94862893633244871</v>
      </c>
      <c r="AP2110">
        <v>0.94862893633244871</v>
      </c>
      <c r="AQ2110">
        <v>0.94862893633244871</v>
      </c>
      <c r="AR2110">
        <v>16.206669318006568</v>
      </c>
      <c r="AS2110">
        <v>16.206669318006568</v>
      </c>
      <c r="AT2110">
        <v>16.206669318006568</v>
      </c>
      <c r="AU2110">
        <v>16.206669318006568</v>
      </c>
      <c r="AV2110" t="str">
        <f>VLOOKUP(Sheet1[[#This Row],[NPDES ID2]],Combined_Sheet__Major_Only___2[[NPDES ID2]:[ECHO BFR]],3,FALSE)</f>
        <v>TX</v>
      </c>
      <c r="AW2110" t="s">
        <v>41</v>
      </c>
      <c r="AX2110" t="str">
        <f>VLOOKUP(Sheet1[[#This Row],[NPDES ID2]],Combined_Sheet__Major_Only___2[[NPDES ID2]:[ECHO BFR]],27,FALSE)</f>
        <v>-</v>
      </c>
      <c r="AY2110" t="str">
        <f>VLOOKUP(Sheet1[[#This Row],[NPDES ID2]],Combined_Sheet__Major_Only___2[[NPDES ID2]:[ECHO BFR]],28,FALSE)</f>
        <v>-</v>
      </c>
      <c r="AZ2110" t="str">
        <f>VLOOKUP(Sheet1[[#This Row],[NPDES ID2]],Combined_Sheet__Major_Only___2[[NPDES ID2]:[ECHO BFR]],29,FALSE)</f>
        <v>thickening</v>
      </c>
      <c r="BA2110">
        <f>VLOOKUP(Sheet1[[#This Row],[NPDES ID2]],Combined_Sheet__Major_Only___2[[NPDES ID2]:[ECHO BFR]],17,FALSE)</f>
        <v>29.015528</v>
      </c>
      <c r="BB2110">
        <f>VLOOKUP(Sheet1[[#This Row],[NPDES ID2]],Combined_Sheet__Major_Only___2[[NPDES ID2]:[ECHO BFR]],18,FALSE)</f>
        <v>-95.390666999999993</v>
      </c>
      <c r="BC2110" s="2" t="str">
        <f>IF(ISNUMBER(SEARCH("aerobic",$AW2110)),"aerobic","")</f>
        <v>aerobic</v>
      </c>
      <c r="BD2110" s="2" t="str">
        <f>IF(ISNUMBER(SEARCH("anaer",$AW2110)),"anaer","")</f>
        <v/>
      </c>
      <c r="BE2110" s="2" t="str">
        <f>IF(ISNUMBER(SEARCH("thickening",$AZ2110)),"thickening","")</f>
        <v>thickening</v>
      </c>
      <c r="BF2110" s="3" t="str">
        <f>IF(ISNUMBER(SEARCH("airDry",$AW2110)),"airDry","")</f>
        <v/>
      </c>
      <c r="BG2110" s="3" t="str">
        <f>IF(ISNUMBER(SEARCH("heatDry",$AY2110)),"heatDry","")</f>
        <v/>
      </c>
      <c r="BH2110" s="3" t="str">
        <f>IF(AND(ISNUMBER(SEARCH("aerobic",$AW2110)),ISNUMBER(SEARCH("anaer",$AW2110))),"Combined Aer and Anaer.","")</f>
        <v/>
      </c>
    </row>
    <row r="2111" spans="1:60" x14ac:dyDescent="0.25">
      <c r="A2111" s="5">
        <v>285</v>
      </c>
      <c r="B2111" t="s">
        <v>1458</v>
      </c>
      <c r="C2111">
        <v>1471</v>
      </c>
      <c r="D2111">
        <v>399.20827601461269</v>
      </c>
      <c r="E2111">
        <v>396.09330716392969</v>
      </c>
      <c r="F2111">
        <v>337.01808728311272</v>
      </c>
      <c r="G2111">
        <v>463.10217356264701</v>
      </c>
      <c r="H2111">
        <v>-105.6022588697523</v>
      </c>
      <c r="I2111">
        <v>-106.9891390908944</v>
      </c>
      <c r="J2111">
        <v>-126.5507526240947</v>
      </c>
      <c r="K2111">
        <v>-84.176083970050342</v>
      </c>
      <c r="L2111">
        <v>1058.3955961947941</v>
      </c>
      <c r="M2111">
        <v>1055.0138270865209</v>
      </c>
      <c r="N2111">
        <v>1043.1926715698889</v>
      </c>
      <c r="O2111">
        <v>1083.4497506140069</v>
      </c>
      <c r="P2111">
        <v>34.382966852381728</v>
      </c>
      <c r="Q2111">
        <v>34.841220778839812</v>
      </c>
      <c r="R2111">
        <v>27.954358248363729</v>
      </c>
      <c r="S2111">
        <v>40.591516549961227</v>
      </c>
      <c r="T2111">
        <v>46731.798302514479</v>
      </c>
      <c r="U2111">
        <v>46731.877927304282</v>
      </c>
      <c r="V2111">
        <v>46699.544064299633</v>
      </c>
      <c r="W2111">
        <v>46764.170426771183</v>
      </c>
      <c r="X2111">
        <v>2923.178845160669</v>
      </c>
      <c r="Y2111">
        <v>2932.4285542839689</v>
      </c>
      <c r="Z2111">
        <v>2853.7068221792551</v>
      </c>
      <c r="AA2111">
        <v>2966.1115913907688</v>
      </c>
      <c r="AB2111">
        <v>433.40117010303629</v>
      </c>
      <c r="AC2111">
        <v>428.51119868034101</v>
      </c>
      <c r="AD2111">
        <v>379.39698497851219</v>
      </c>
      <c r="AE2111">
        <v>497.47914186931729</v>
      </c>
      <c r="AF2111">
        <v>70.515469633369619</v>
      </c>
      <c r="AG2111">
        <v>70.290579406210384</v>
      </c>
      <c r="AH2111">
        <v>69.50233897825774</v>
      </c>
      <c r="AI2111">
        <v>72.184164471822456</v>
      </c>
      <c r="AJ2111">
        <v>0.63798799757194891</v>
      </c>
      <c r="AK2111">
        <v>0.63798794248924218</v>
      </c>
      <c r="AL2111">
        <v>0.63795763680115825</v>
      </c>
      <c r="AM2111">
        <v>0.63801785266076427</v>
      </c>
      <c r="AN2111">
        <v>0.94862380326681817</v>
      </c>
      <c r="AO2111">
        <v>0.9486238032668185</v>
      </c>
      <c r="AP2111">
        <v>0.9486238032668185</v>
      </c>
      <c r="AQ2111">
        <v>0.9486238032668185</v>
      </c>
      <c r="AR2111">
        <v>17.168257913511692</v>
      </c>
      <c r="AS2111">
        <v>17.168257913511681</v>
      </c>
      <c r="AT2111">
        <v>17.168257913511681</v>
      </c>
      <c r="AU2111">
        <v>17.168257913511681</v>
      </c>
      <c r="AV2111" t="str">
        <f>VLOOKUP(Sheet1[[#This Row],[NPDES ID2]],Combined_Sheet__Major_Only___2[[NPDES ID2]:[ECHO BFR]],3,FALSE)</f>
        <v>IL</v>
      </c>
      <c r="AW2111" t="s">
        <v>12185</v>
      </c>
      <c r="AX2111" t="str">
        <f>VLOOKUP(Sheet1[[#This Row],[NPDES ID2]],Combined_Sheet__Major_Only___2[[NPDES ID2]:[ECHO BFR]],27,FALSE)</f>
        <v>tempSludgeStore, methaneBioCaptureRecover</v>
      </c>
      <c r="AY2111" t="str">
        <f>VLOOKUP(Sheet1[[#This Row],[NPDES ID2]],Combined_Sheet__Major_Only___2[[NPDES ID2]:[ECHO BFR]],28,FALSE)</f>
        <v>-</v>
      </c>
      <c r="AZ2111" t="str">
        <f>VLOOKUP(Sheet1[[#This Row],[NPDES ID2]],Combined_Sheet__Major_Only___2[[NPDES ID2]:[ECHO BFR]],29,FALSE)</f>
        <v>preliminaryOps, thickening</v>
      </c>
      <c r="BA2111">
        <f>VLOOKUP(Sheet1[[#This Row],[NPDES ID2]],Combined_Sheet__Major_Only___2[[NPDES ID2]:[ECHO BFR]],17,FALSE)</f>
        <v>40.473410000000001</v>
      </c>
      <c r="BB2111">
        <f>VLOOKUP(Sheet1[[#This Row],[NPDES ID2]],Combined_Sheet__Major_Only___2[[NPDES ID2]:[ECHO BFR]],18,FALSE)</f>
        <v>-89.008300000000006</v>
      </c>
      <c r="BC2111" s="2" t="str">
        <f>IF(ISNUMBER(SEARCH("aerobic",$AW2111)),"aerobic","")</f>
        <v/>
      </c>
      <c r="BD2111" s="2" t="str">
        <f>IF(ISNUMBER(SEARCH("anaer",$AW2111)),"anaer","")</f>
        <v>anaer</v>
      </c>
      <c r="BE2111" s="2" t="str">
        <f>IF(ISNUMBER(SEARCH("thickening",$AZ2111)),"thickening","")</f>
        <v>thickening</v>
      </c>
      <c r="BF2111" s="4" t="str">
        <f>IF(ISNUMBER(SEARCH("airDry",$AW2111)),"airDry","")</f>
        <v/>
      </c>
      <c r="BG2111" s="4" t="str">
        <f>IF(ISNUMBER(SEARCH("heatDry",$AY2111)),"heatDry","")</f>
        <v/>
      </c>
      <c r="BH2111" s="4" t="str">
        <f>IF(AND(ISNUMBER(SEARCH("aerobic",$AW2111)),ISNUMBER(SEARCH("anaer",$AW2111))),"Combined Aer and Anaer.","")</f>
        <v/>
      </c>
    </row>
    <row r="2112" spans="1:60" x14ac:dyDescent="0.25">
      <c r="A2112" s="5">
        <v>1545</v>
      </c>
      <c r="B2112" t="s">
        <v>7269</v>
      </c>
      <c r="C2112">
        <v>93.43</v>
      </c>
      <c r="D2112">
        <v>1105.1856657733319</v>
      </c>
      <c r="E2112">
        <v>1091.9274477412851</v>
      </c>
      <c r="F2112">
        <v>770.49726334368347</v>
      </c>
      <c r="G2112">
        <v>1434.6290305114051</v>
      </c>
      <c r="H2112">
        <v>-112.179793531052</v>
      </c>
      <c r="I2112">
        <v>-113.5476733735984</v>
      </c>
      <c r="J2112">
        <v>-132.88827343179261</v>
      </c>
      <c r="K2112">
        <v>-90.567050635995926</v>
      </c>
      <c r="L2112">
        <v>63.709387463265301</v>
      </c>
      <c r="M2112">
        <v>63.467903856641499</v>
      </c>
      <c r="N2112">
        <v>62.62325923914053</v>
      </c>
      <c r="O2112">
        <v>65.499040570001171</v>
      </c>
      <c r="P2112">
        <v>2.191040464069407</v>
      </c>
      <c r="Q2112">
        <v>2.2095031542319812</v>
      </c>
      <c r="R2112">
        <v>1.7945696827951769</v>
      </c>
      <c r="S2112">
        <v>2.5504817014159951</v>
      </c>
      <c r="T2112">
        <v>46727.369379684038</v>
      </c>
      <c r="U2112">
        <v>46727.448997213243</v>
      </c>
      <c r="V2112">
        <v>46695.118082586887</v>
      </c>
      <c r="W2112">
        <v>46759.738552073599</v>
      </c>
      <c r="X2112">
        <v>3084.3183370877919</v>
      </c>
      <c r="Y2112">
        <v>3095.617365751837</v>
      </c>
      <c r="Z2112">
        <v>2997.8900777212948</v>
      </c>
      <c r="AA2112">
        <v>3138.0614548984322</v>
      </c>
      <c r="AB2112">
        <v>480.47254357425072</v>
      </c>
      <c r="AC2112">
        <v>474.59891015798371</v>
      </c>
      <c r="AD2112">
        <v>417.74739790153052</v>
      </c>
      <c r="AE2112">
        <v>556.58198838974818</v>
      </c>
      <c r="AF2112">
        <v>66.825889439935438</v>
      </c>
      <c r="AG2112">
        <v>66.572620588147061</v>
      </c>
      <c r="AH2112">
        <v>65.686614998008977</v>
      </c>
      <c r="AI2112">
        <v>68.703052570471712</v>
      </c>
      <c r="AJ2112">
        <v>0.59284543076888296</v>
      </c>
      <c r="AK2112">
        <v>0.59284542725938838</v>
      </c>
      <c r="AL2112">
        <v>0.59284347665670178</v>
      </c>
      <c r="AM2112">
        <v>0.59284735223586438</v>
      </c>
      <c r="AN2112">
        <v>0.94861929257651412</v>
      </c>
      <c r="AO2112">
        <v>0.94861929257651423</v>
      </c>
      <c r="AP2112">
        <v>0.94861929257651423</v>
      </c>
      <c r="AQ2112">
        <v>0.94861929257651423</v>
      </c>
      <c r="AR2112">
        <v>15.780675812107861</v>
      </c>
      <c r="AS2112">
        <v>15.780675812107861</v>
      </c>
      <c r="AT2112">
        <v>15.780675812107861</v>
      </c>
      <c r="AU2112">
        <v>15.780675812107861</v>
      </c>
      <c r="AV2112" t="str">
        <f>VLOOKUP(Sheet1[[#This Row],[NPDES ID2]],Combined_Sheet__Major_Only___2[[NPDES ID2]:[ECHO BFR]],3,FALSE)</f>
        <v>AL</v>
      </c>
      <c r="AW2112" t="s">
        <v>12186</v>
      </c>
      <c r="AX2112" t="str">
        <f>VLOOKUP(Sheet1[[#This Row],[NPDES ID2]],Combined_Sheet__Major_Only___2[[NPDES ID2]:[ECHO BFR]],27,FALSE)</f>
        <v>-</v>
      </c>
      <c r="AY2112" t="str">
        <f>VLOOKUP(Sheet1[[#This Row],[NPDES ID2]],Combined_Sheet__Major_Only___2[[NPDES ID2]:[ECHO BFR]],28,FALSE)</f>
        <v>-</v>
      </c>
      <c r="AZ2112" t="str">
        <f>VLOOKUP(Sheet1[[#This Row],[NPDES ID2]],Combined_Sheet__Major_Only___2[[NPDES ID2]:[ECHO BFR]],29,FALSE)</f>
        <v>thickening</v>
      </c>
      <c r="BA2112">
        <f>VLOOKUP(Sheet1[[#This Row],[NPDES ID2]],Combined_Sheet__Major_Only___2[[NPDES ID2]:[ECHO BFR]],17,FALSE)</f>
        <v>30.813800000000001</v>
      </c>
      <c r="BB2112">
        <f>VLOOKUP(Sheet1[[#This Row],[NPDES ID2]],Combined_Sheet__Major_Only___2[[NPDES ID2]:[ECHO BFR]],18,FALSE)</f>
        <v>-88.068100000000001</v>
      </c>
      <c r="BC2112" s="2" t="str">
        <f>IF(ISNUMBER(SEARCH("aerobic",$AW2112)),"aerobic","")</f>
        <v>aerobic</v>
      </c>
      <c r="BD2112" s="2" t="str">
        <f>IF(ISNUMBER(SEARCH("anaer",$AW2112)),"anaer","")</f>
        <v>anaer</v>
      </c>
      <c r="BE2112" s="2" t="str">
        <f>IF(ISNUMBER(SEARCH("thickening",$AZ2112)),"thickening","")</f>
        <v>thickening</v>
      </c>
      <c r="BF2112" s="4" t="str">
        <f>IF(ISNUMBER(SEARCH("airDry",$AW2112)),"airDry","")</f>
        <v/>
      </c>
      <c r="BG2112" s="4" t="str">
        <f>IF(ISNUMBER(SEARCH("heatDry",$AY2112)),"heatDry","")</f>
        <v/>
      </c>
      <c r="BH2112" s="4" t="str">
        <f>IF(AND(ISNUMBER(SEARCH("aerobic",$AW2112)),ISNUMBER(SEARCH("anaer",$AW2112))),"Combined Aer and Anaer.","")</f>
        <v>Combined Aer and Anaer.</v>
      </c>
    </row>
    <row r="2113" spans="1:60" x14ac:dyDescent="0.25">
      <c r="A2113" s="5">
        <v>601</v>
      </c>
      <c r="B2113" t="s">
        <v>2971</v>
      </c>
      <c r="C2113">
        <v>2029.2</v>
      </c>
      <c r="D2113">
        <v>502.78901448587101</v>
      </c>
      <c r="E2113">
        <v>499.78386994887722</v>
      </c>
      <c r="F2113">
        <v>416.15620067748739</v>
      </c>
      <c r="G2113">
        <v>583.25685953703862</v>
      </c>
      <c r="H2113">
        <v>-110.4902194976418</v>
      </c>
      <c r="I2113">
        <v>-111.9053693545862</v>
      </c>
      <c r="J2113">
        <v>-131.23324995698971</v>
      </c>
      <c r="K2113">
        <v>-88.767451908633248</v>
      </c>
      <c r="L2113">
        <v>1398.649869341672</v>
      </c>
      <c r="M2113">
        <v>1393.517002498043</v>
      </c>
      <c r="N2113">
        <v>1375.57884949156</v>
      </c>
      <c r="O2113">
        <v>1436.672573704243</v>
      </c>
      <c r="P2113">
        <v>47.553346688068487</v>
      </c>
      <c r="Q2113">
        <v>47.988104026583002</v>
      </c>
      <c r="R2113">
        <v>38.892920758158681</v>
      </c>
      <c r="S2113">
        <v>55.51364698008549</v>
      </c>
      <c r="T2113">
        <v>46664.57094260976</v>
      </c>
      <c r="U2113">
        <v>46664.650457189353</v>
      </c>
      <c r="V2113">
        <v>46632.361348111794</v>
      </c>
      <c r="W2113">
        <v>46696.898259981223</v>
      </c>
      <c r="X2113">
        <v>3047.2087118545578</v>
      </c>
      <c r="Y2113">
        <v>3058.0865821575958</v>
      </c>
      <c r="Z2113">
        <v>2964.471506802322</v>
      </c>
      <c r="AA2113">
        <v>3098.5931178243691</v>
      </c>
      <c r="AB2113">
        <v>469.85367009772011</v>
      </c>
      <c r="AC2113">
        <v>464.21218749258998</v>
      </c>
      <c r="AD2113">
        <v>409.08887615500561</v>
      </c>
      <c r="AE2113">
        <v>543.4270922800107</v>
      </c>
      <c r="AF2113">
        <v>67.552933150312143</v>
      </c>
      <c r="AG2113">
        <v>67.305616612217023</v>
      </c>
      <c r="AH2113">
        <v>66.438297113334713</v>
      </c>
      <c r="AI2113">
        <v>69.38861855112691</v>
      </c>
      <c r="AJ2113">
        <v>0.60173729966084122</v>
      </c>
      <c r="AK2113">
        <v>0.60173722242960981</v>
      </c>
      <c r="AL2113">
        <v>0.6016949509763112</v>
      </c>
      <c r="AM2113">
        <v>0.60177894408783983</v>
      </c>
      <c r="AN2113">
        <v>0.94855524940258262</v>
      </c>
      <c r="AO2113">
        <v>0.94855524940258229</v>
      </c>
      <c r="AP2113">
        <v>0.94855524940258229</v>
      </c>
      <c r="AQ2113">
        <v>0.94855524940258229</v>
      </c>
      <c r="AR2113">
        <v>16.05280250979331</v>
      </c>
      <c r="AS2113">
        <v>16.052802509793299</v>
      </c>
      <c r="AT2113">
        <v>16.052802509793299</v>
      </c>
      <c r="AU2113">
        <v>16.052802509793299</v>
      </c>
      <c r="AV2113" t="str">
        <f>VLOOKUP(Sheet1[[#This Row],[NPDES ID2]],Combined_Sheet__Major_Only___2[[NPDES ID2]:[ECHO BFR]],3,FALSE)</f>
        <v>FL</v>
      </c>
      <c r="AW2113" t="s">
        <v>12185</v>
      </c>
      <c r="AX2113" t="str">
        <f>VLOOKUP(Sheet1[[#This Row],[NPDES ID2]],Combined_Sheet__Major_Only___2[[NPDES ID2]:[ECHO BFR]],27,FALSE)</f>
        <v>-</v>
      </c>
      <c r="AY2113" t="str">
        <f>VLOOKUP(Sheet1[[#This Row],[NPDES ID2]],Combined_Sheet__Major_Only___2[[NPDES ID2]:[ECHO BFR]],28,FALSE)</f>
        <v>-</v>
      </c>
      <c r="AZ2113" t="str">
        <f>VLOOKUP(Sheet1[[#This Row],[NPDES ID2]],Combined_Sheet__Major_Only___2[[NPDES ID2]:[ECHO BFR]],29,FALSE)</f>
        <v>thickening</v>
      </c>
      <c r="BA2113">
        <f>VLOOKUP(Sheet1[[#This Row],[NPDES ID2]],Combined_Sheet__Major_Only___2[[NPDES ID2]:[ECHO BFR]],17,FALSE)</f>
        <v>26.367208000000002</v>
      </c>
      <c r="BB2113">
        <f>VLOOKUP(Sheet1[[#This Row],[NPDES ID2]],Combined_Sheet__Major_Only___2[[NPDES ID2]:[ECHO BFR]],18,FALSE)</f>
        <v>-80.109733000000006</v>
      </c>
      <c r="BC2113" s="2" t="str">
        <f>IF(ISNUMBER(SEARCH("aerobic",$AW2113)),"aerobic","")</f>
        <v/>
      </c>
      <c r="BD2113" s="2" t="str">
        <f>IF(ISNUMBER(SEARCH("anaer",$AW2113)),"anaer","")</f>
        <v>anaer</v>
      </c>
      <c r="BE2113" s="2" t="str">
        <f>IF(ISNUMBER(SEARCH("thickening",$AZ2113)),"thickening","")</f>
        <v>thickening</v>
      </c>
      <c r="BF2113" s="4" t="str">
        <f>IF(ISNUMBER(SEARCH("airDry",$AW2113)),"airDry","")</f>
        <v/>
      </c>
      <c r="BG2113" s="4" t="str">
        <f>IF(ISNUMBER(SEARCH("heatDry",$AY2113)),"heatDry","")</f>
        <v/>
      </c>
      <c r="BH2113" s="4" t="str">
        <f>IF(AND(ISNUMBER(SEARCH("aerobic",$AW2113)),ISNUMBER(SEARCH("anaer",$AW2113))),"Combined Aer and Anaer.","")</f>
        <v/>
      </c>
    </row>
    <row r="2114" spans="1:60" x14ac:dyDescent="0.25">
      <c r="A2114" s="5">
        <v>702</v>
      </c>
      <c r="B2114" t="s">
        <v>3466</v>
      </c>
      <c r="C2114">
        <v>5575.36</v>
      </c>
      <c r="D2114">
        <v>1116.1592340460741</v>
      </c>
      <c r="E2114">
        <v>1115.854299329071</v>
      </c>
      <c r="F2114">
        <v>897.55023639489059</v>
      </c>
      <c r="G2114">
        <v>1311.1792990869581</v>
      </c>
      <c r="H2114">
        <v>-108.26146761648209</v>
      </c>
      <c r="I2114">
        <v>-109.713666088967</v>
      </c>
      <c r="J2114">
        <v>-129.02702359284811</v>
      </c>
      <c r="K2114">
        <v>-86.318414893854552</v>
      </c>
      <c r="L2114">
        <v>3893.0095155561539</v>
      </c>
      <c r="M2114">
        <v>3879.2790927324381</v>
      </c>
      <c r="N2114">
        <v>3831.3699632747971</v>
      </c>
      <c r="O2114">
        <v>3994.6343114273432</v>
      </c>
      <c r="P2114">
        <v>130.536636458228</v>
      </c>
      <c r="Q2114">
        <v>131.84322447732171</v>
      </c>
      <c r="R2114">
        <v>106.57710214785151</v>
      </c>
      <c r="S2114">
        <v>152.92856127745381</v>
      </c>
      <c r="T2114">
        <v>46655.821956121697</v>
      </c>
      <c r="U2114">
        <v>46655.901456358508</v>
      </c>
      <c r="V2114">
        <v>46623.618171568924</v>
      </c>
      <c r="W2114">
        <v>46688.143442313223</v>
      </c>
      <c r="X2114">
        <v>3007.3613104712222</v>
      </c>
      <c r="Y2114">
        <v>3017.756825337653</v>
      </c>
      <c r="Z2114">
        <v>2928.8334848070181</v>
      </c>
      <c r="AA2114">
        <v>3056.056897635412</v>
      </c>
      <c r="AB2114">
        <v>458.16282966767358</v>
      </c>
      <c r="AC2114">
        <v>452.78165132207408</v>
      </c>
      <c r="AD2114">
        <v>399.55150392576638</v>
      </c>
      <c r="AE2114">
        <v>528.71099908102997</v>
      </c>
      <c r="AF2114">
        <v>68.443166854740099</v>
      </c>
      <c r="AG2114">
        <v>68.203392362607516</v>
      </c>
      <c r="AH2114">
        <v>67.358560874590395</v>
      </c>
      <c r="AI2114">
        <v>70.227763670701108</v>
      </c>
      <c r="AJ2114">
        <v>0.61262751730192799</v>
      </c>
      <c r="AK2114">
        <v>0.61262729992845255</v>
      </c>
      <c r="AL2114">
        <v>0.61251145826033915</v>
      </c>
      <c r="AM2114">
        <v>0.6127416619284638</v>
      </c>
      <c r="AN2114">
        <v>0.94854631432830028</v>
      </c>
      <c r="AO2114">
        <v>0.94854631432830017</v>
      </c>
      <c r="AP2114">
        <v>0.94854631432830017</v>
      </c>
      <c r="AQ2114">
        <v>0.94854631432830017</v>
      </c>
      <c r="AR2114">
        <v>16.385258194308509</v>
      </c>
      <c r="AS2114">
        <v>16.385258194308509</v>
      </c>
      <c r="AT2114">
        <v>16.385258194308509</v>
      </c>
      <c r="AU2114">
        <v>16.385258194308509</v>
      </c>
      <c r="AV2114" t="str">
        <f>VLOOKUP(Sheet1[[#This Row],[NPDES ID2]],Combined_Sheet__Major_Only___2[[NPDES ID2]:[ECHO BFR]],3,FALSE)</f>
        <v>TX</v>
      </c>
      <c r="AW2114" t="s">
        <v>41</v>
      </c>
      <c r="AX2114" t="str">
        <f>VLOOKUP(Sheet1[[#This Row],[NPDES ID2]],Combined_Sheet__Major_Only___2[[NPDES ID2]:[ECHO BFR]],27,FALSE)</f>
        <v>-</v>
      </c>
      <c r="AY2114" t="str">
        <f>VLOOKUP(Sheet1[[#This Row],[NPDES ID2]],Combined_Sheet__Major_Only___2[[NPDES ID2]:[ECHO BFR]],28,FALSE)</f>
        <v>-</v>
      </c>
      <c r="AZ2114" t="str">
        <f>VLOOKUP(Sheet1[[#This Row],[NPDES ID2]],Combined_Sheet__Major_Only___2[[NPDES ID2]:[ECHO BFR]],29,FALSE)</f>
        <v>thickening</v>
      </c>
      <c r="BA2114">
        <f>VLOOKUP(Sheet1[[#This Row],[NPDES ID2]],Combined_Sheet__Major_Only___2[[NPDES ID2]:[ECHO BFR]],17,FALSE)</f>
        <v>29.299154999999999</v>
      </c>
      <c r="BB2114">
        <f>VLOOKUP(Sheet1[[#This Row],[NPDES ID2]],Combined_Sheet__Major_Only___2[[NPDES ID2]:[ECHO BFR]],18,FALSE)</f>
        <v>-94.828710000000001</v>
      </c>
      <c r="BC2114" s="2" t="str">
        <f>IF(ISNUMBER(SEARCH("aerobic",$AW2114)),"aerobic","")</f>
        <v>aerobic</v>
      </c>
      <c r="BD2114" s="2" t="str">
        <f>IF(ISNUMBER(SEARCH("anaer",$AW2114)),"anaer","")</f>
        <v/>
      </c>
      <c r="BE2114" s="2" t="str">
        <f>IF(ISNUMBER(SEARCH("thickening",$AZ2114)),"thickening","")</f>
        <v>thickening</v>
      </c>
      <c r="BF2114" s="3" t="str">
        <f>IF(ISNUMBER(SEARCH("airDry",$AW2114)),"airDry","")</f>
        <v/>
      </c>
      <c r="BG2114" s="3" t="str">
        <f>IF(ISNUMBER(SEARCH("heatDry",$AY2114)),"heatDry","")</f>
        <v/>
      </c>
      <c r="BH2114" s="3" t="str">
        <f>IF(AND(ISNUMBER(SEARCH("aerobic",$AW2114)),ISNUMBER(SEARCH("anaer",$AW2114))),"Combined Aer and Anaer.","")</f>
        <v/>
      </c>
    </row>
    <row r="2115" spans="1:60" x14ac:dyDescent="0.25">
      <c r="A2115" s="5">
        <v>626</v>
      </c>
      <c r="B2115" t="s">
        <v>3091</v>
      </c>
      <c r="C2115">
        <v>412.3</v>
      </c>
      <c r="D2115">
        <v>346.96928166964341</v>
      </c>
      <c r="E2115">
        <v>344.61138312683107</v>
      </c>
      <c r="F2115">
        <v>273.74439480871717</v>
      </c>
      <c r="G2115">
        <v>430.60092234891488</v>
      </c>
      <c r="H2115">
        <v>-138.35319406127721</v>
      </c>
      <c r="I2115">
        <v>-139.6314927395745</v>
      </c>
      <c r="J2115">
        <v>-158.27666594660781</v>
      </c>
      <c r="K2115">
        <v>-115.49274936811</v>
      </c>
      <c r="L2115">
        <v>313.71892444597978</v>
      </c>
      <c r="M2115">
        <v>311.8591705696499</v>
      </c>
      <c r="N2115">
        <v>305.35507533643772</v>
      </c>
      <c r="O2115">
        <v>327.50076297662281</v>
      </c>
      <c r="P2115">
        <v>12.92677697209105</v>
      </c>
      <c r="Q2115">
        <v>12.87475645517676</v>
      </c>
      <c r="R2115">
        <v>10.840550253572941</v>
      </c>
      <c r="S2115">
        <v>14.547879759987421</v>
      </c>
      <c r="T2115">
        <v>46641.799305780733</v>
      </c>
      <c r="U2115">
        <v>46641.878783029293</v>
      </c>
      <c r="V2115">
        <v>46609.604833258527</v>
      </c>
      <c r="W2115">
        <v>46674.11144590711</v>
      </c>
      <c r="X2115">
        <v>3657.7702922575031</v>
      </c>
      <c r="Y2115">
        <v>3677.4888386737239</v>
      </c>
      <c r="Z2115">
        <v>3500.261349738767</v>
      </c>
      <c r="AA2115">
        <v>3756.5192617305238</v>
      </c>
      <c r="AB2115">
        <v>696.26989060821552</v>
      </c>
      <c r="AC2115">
        <v>686.59466574057637</v>
      </c>
      <c r="AD2115">
        <v>584.80751192352193</v>
      </c>
      <c r="AE2115">
        <v>841.4425434755758</v>
      </c>
      <c r="AF2115">
        <v>56.264043871552943</v>
      </c>
      <c r="AG2115">
        <v>55.930631561285253</v>
      </c>
      <c r="AH2115">
        <v>54.76395499599662</v>
      </c>
      <c r="AI2115">
        <v>58.735588316692649</v>
      </c>
      <c r="AJ2115">
        <v>0.46390977712053633</v>
      </c>
      <c r="AK2115">
        <v>0.46390976208409951</v>
      </c>
      <c r="AL2115">
        <v>0.46390143295067049</v>
      </c>
      <c r="AM2115">
        <v>0.46391798203227957</v>
      </c>
      <c r="AN2115">
        <v>0.94853198694555774</v>
      </c>
      <c r="AO2115">
        <v>0.94853198694555796</v>
      </c>
      <c r="AP2115">
        <v>0.94853198694555796</v>
      </c>
      <c r="AQ2115">
        <v>0.94853198694555796</v>
      </c>
      <c r="AR2115">
        <v>11.81448862800486</v>
      </c>
      <c r="AS2115">
        <v>11.814488628004851</v>
      </c>
      <c r="AT2115">
        <v>11.814488628004851</v>
      </c>
      <c r="AU2115">
        <v>11.814488628004851</v>
      </c>
      <c r="AV2115" t="str">
        <f>VLOOKUP(Sheet1[[#This Row],[NPDES ID2]],Combined_Sheet__Major_Only___2[[NPDES ID2]:[ECHO BFR]],3,FALSE)</f>
        <v>NY</v>
      </c>
      <c r="AW2115" t="s">
        <v>54</v>
      </c>
      <c r="AX2115" t="str">
        <f>VLOOKUP(Sheet1[[#This Row],[NPDES ID2]],Combined_Sheet__Major_Only___2[[NPDES ID2]:[ECHO BFR]],27,FALSE)</f>
        <v>-</v>
      </c>
      <c r="AY2115" t="str">
        <f>VLOOKUP(Sheet1[[#This Row],[NPDES ID2]],Combined_Sheet__Major_Only___2[[NPDES ID2]:[ECHO BFR]],28,FALSE)</f>
        <v>-</v>
      </c>
      <c r="AZ2115" t="str">
        <f>VLOOKUP(Sheet1[[#This Row],[NPDES ID2]],Combined_Sheet__Major_Only___2[[NPDES ID2]:[ECHO BFR]],29,FALSE)</f>
        <v>preliminaryOps, thickening</v>
      </c>
      <c r="BA2115">
        <f>VLOOKUP(Sheet1[[#This Row],[NPDES ID2]],Combined_Sheet__Major_Only___2[[NPDES ID2]:[ECHO BFR]],17,FALSE)</f>
        <v>41.46067</v>
      </c>
      <c r="BB2115">
        <f>VLOOKUP(Sheet1[[#This Row],[NPDES ID2]],Combined_Sheet__Major_Only___2[[NPDES ID2]:[ECHO BFR]],18,FALSE)</f>
        <v>-74.026615000000007</v>
      </c>
      <c r="BC2115" s="2" t="str">
        <f>IF(ISNUMBER(SEARCH("aerobic",$AW2115)),"aerobic","")</f>
        <v/>
      </c>
      <c r="BD2115" s="2" t="str">
        <f>IF(ISNUMBER(SEARCH("anaer",$AW2115)),"anaer","")</f>
        <v/>
      </c>
      <c r="BE2115" s="2" t="str">
        <f>IF(ISNUMBER(SEARCH("thickening",$AZ2115)),"thickening","")</f>
        <v>thickening</v>
      </c>
      <c r="BF2115" s="3" t="str">
        <f>IF(ISNUMBER(SEARCH("airDry",$AW2115)),"airDry","")</f>
        <v/>
      </c>
      <c r="BG2115" s="3" t="str">
        <f>IF(ISNUMBER(SEARCH("heatDry",$AY2115)),"heatDry","")</f>
        <v/>
      </c>
      <c r="BH2115" s="3" t="str">
        <f>IF(AND(ISNUMBER(SEARCH("aerobic",$AW2115)),ISNUMBER(SEARCH("anaer",$AW2115))),"Combined Aer and Anaer.","")</f>
        <v/>
      </c>
    </row>
    <row r="2116" spans="1:60" x14ac:dyDescent="0.25">
      <c r="A2116" s="5">
        <v>1273</v>
      </c>
      <c r="B2116" t="s">
        <v>6072</v>
      </c>
      <c r="C2116">
        <v>200</v>
      </c>
      <c r="D2116">
        <v>583.08201878299155</v>
      </c>
      <c r="E2116">
        <v>579.6065724949018</v>
      </c>
      <c r="F2116">
        <v>425.94036820615122</v>
      </c>
      <c r="G2116">
        <v>737.91090920201168</v>
      </c>
      <c r="H2116">
        <v>-110.9079022682822</v>
      </c>
      <c r="I2116">
        <v>-112.30952933501131</v>
      </c>
      <c r="J2116">
        <v>-131.6632831784087</v>
      </c>
      <c r="K2116">
        <v>-89.34204417479296</v>
      </c>
      <c r="L2116">
        <v>137.80309804742689</v>
      </c>
      <c r="M2116">
        <v>137.29699465011529</v>
      </c>
      <c r="N2116">
        <v>135.52686427913059</v>
      </c>
      <c r="O2116">
        <v>141.55377367489081</v>
      </c>
      <c r="P2116">
        <v>4.6873551679339771</v>
      </c>
      <c r="Q2116">
        <v>4.7301384891719511</v>
      </c>
      <c r="R2116">
        <v>3.8338478620253098</v>
      </c>
      <c r="S2116">
        <v>5.4711012311698868</v>
      </c>
      <c r="T2116">
        <v>46633.194039705922</v>
      </c>
      <c r="U2116">
        <v>46633.273502847303</v>
      </c>
      <c r="V2116">
        <v>46601.005281688398</v>
      </c>
      <c r="W2116">
        <v>46665.500444441677</v>
      </c>
      <c r="X2116">
        <v>3046.249638268177</v>
      </c>
      <c r="Y2116">
        <v>3057.123902315087</v>
      </c>
      <c r="Z2116">
        <v>2963.4434999008749</v>
      </c>
      <c r="AA2116">
        <v>3097.6805078749489</v>
      </c>
      <c r="AB2116">
        <v>469.83437118304568</v>
      </c>
      <c r="AC2116">
        <v>464.18266058854192</v>
      </c>
      <c r="AD2116">
        <v>409.07193957899773</v>
      </c>
      <c r="AE2116">
        <v>543.4051282797293</v>
      </c>
      <c r="AF2116">
        <v>67.524038854353535</v>
      </c>
      <c r="AG2116">
        <v>67.276104822813267</v>
      </c>
      <c r="AH2116">
        <v>66.408642568174258</v>
      </c>
      <c r="AI2116">
        <v>69.361809128866952</v>
      </c>
      <c r="AJ2116">
        <v>0.60138385473540823</v>
      </c>
      <c r="AK2116">
        <v>0.6013838472357711</v>
      </c>
      <c r="AL2116">
        <v>0.60137968238153405</v>
      </c>
      <c r="AM2116">
        <v>0.60138795740355966</v>
      </c>
      <c r="AN2116">
        <v>0.94852319072334845</v>
      </c>
      <c r="AO2116">
        <v>0.94852319072334856</v>
      </c>
      <c r="AP2116">
        <v>0.94852319072334856</v>
      </c>
      <c r="AQ2116">
        <v>0.94852319072334856</v>
      </c>
      <c r="AR2116">
        <v>16.043235814338239</v>
      </c>
      <c r="AS2116">
        <v>16.043235814338239</v>
      </c>
      <c r="AT2116">
        <v>16.043235814338239</v>
      </c>
      <c r="AU2116">
        <v>16.043235814338239</v>
      </c>
      <c r="AV2116" t="str">
        <f>VLOOKUP(Sheet1[[#This Row],[NPDES ID2]],Combined_Sheet__Major_Only___2[[NPDES ID2]:[ECHO BFR]],3,FALSE)</f>
        <v>NC</v>
      </c>
      <c r="AW2116" t="s">
        <v>41</v>
      </c>
      <c r="AX2116" t="str">
        <f>VLOOKUP(Sheet1[[#This Row],[NPDES ID2]],Combined_Sheet__Major_Only___2[[NPDES ID2]:[ECHO BFR]],27,FALSE)</f>
        <v>-</v>
      </c>
      <c r="AY2116" t="str">
        <f>VLOOKUP(Sheet1[[#This Row],[NPDES ID2]],Combined_Sheet__Major_Only___2[[NPDES ID2]:[ECHO BFR]],28,FALSE)</f>
        <v>-</v>
      </c>
      <c r="AZ2116" t="str">
        <f>VLOOKUP(Sheet1[[#This Row],[NPDES ID2]],Combined_Sheet__Major_Only___2[[NPDES ID2]:[ECHO BFR]],29,FALSE)</f>
        <v>thickening</v>
      </c>
      <c r="BA2116">
        <f>VLOOKUP(Sheet1[[#This Row],[NPDES ID2]],Combined_Sheet__Major_Only___2[[NPDES ID2]:[ECHO BFR]],17,FALSE)</f>
        <v>35.773060999999998</v>
      </c>
      <c r="BB2116">
        <f>VLOOKUP(Sheet1[[#This Row],[NPDES ID2]],Combined_Sheet__Major_Only___2[[NPDES ID2]:[ECHO BFR]],18,FALSE)</f>
        <v>-80.788606999999999</v>
      </c>
      <c r="BC2116" s="2" t="str">
        <f>IF(ISNUMBER(SEARCH("aerobic",$AW2116)),"aerobic","")</f>
        <v>aerobic</v>
      </c>
      <c r="BD2116" s="2" t="str">
        <f>IF(ISNUMBER(SEARCH("anaer",$AW2116)),"anaer","")</f>
        <v/>
      </c>
      <c r="BE2116" s="2" t="str">
        <f>IF(ISNUMBER(SEARCH("thickening",$AZ2116)),"thickening","")</f>
        <v>thickening</v>
      </c>
      <c r="BF2116" s="4" t="str">
        <f>IF(ISNUMBER(SEARCH("airDry",$AW2116)),"airDry","")</f>
        <v/>
      </c>
      <c r="BG2116" s="4" t="str">
        <f>IF(ISNUMBER(SEARCH("heatDry",$AY2116)),"heatDry","")</f>
        <v/>
      </c>
      <c r="BH2116" s="4" t="str">
        <f>IF(AND(ISNUMBER(SEARCH("aerobic",$AW2116)),ISNUMBER(SEARCH("anaer",$AW2116))),"Combined Aer and Anaer.","")</f>
        <v/>
      </c>
    </row>
    <row r="2117" spans="1:60" x14ac:dyDescent="0.25">
      <c r="A2117" s="5">
        <v>2610</v>
      </c>
      <c r="B2117" t="s">
        <v>12072</v>
      </c>
      <c r="C2117">
        <v>26.82</v>
      </c>
      <c r="D2117">
        <v>3501.135322902117</v>
      </c>
      <c r="E2117">
        <v>3468.2656599449119</v>
      </c>
      <c r="F2117">
        <v>2347.5738262574282</v>
      </c>
      <c r="G2117">
        <v>4604.5654709375021</v>
      </c>
      <c r="H2117">
        <v>-109.1803538301055</v>
      </c>
      <c r="I2117">
        <v>-110.5567652792855</v>
      </c>
      <c r="J2117">
        <v>-130.00545042042441</v>
      </c>
      <c r="K2117">
        <v>-87.709794693726508</v>
      </c>
      <c r="L2117">
        <v>18.75544788924568</v>
      </c>
      <c r="M2117">
        <v>18.689682404500399</v>
      </c>
      <c r="N2117">
        <v>18.459645807214589</v>
      </c>
      <c r="O2117">
        <v>19.24284839539018</v>
      </c>
      <c r="P2117">
        <v>0.6280226775163209</v>
      </c>
      <c r="Q2117">
        <v>0.63439080574991014</v>
      </c>
      <c r="R2117">
        <v>0.51263365235402281</v>
      </c>
      <c r="S2117">
        <v>0.73588845856972041</v>
      </c>
      <c r="T2117">
        <v>46597.069376427018</v>
      </c>
      <c r="U2117">
        <v>46597.148780346863</v>
      </c>
      <c r="V2117">
        <v>46564.904607738274</v>
      </c>
      <c r="W2117">
        <v>46629.351704155371</v>
      </c>
      <c r="X2117">
        <v>2999.0355890840542</v>
      </c>
      <c r="Y2117">
        <v>3009.3415798717442</v>
      </c>
      <c r="Z2117">
        <v>2921.0632219459931</v>
      </c>
      <c r="AA2117">
        <v>3047.3829816284979</v>
      </c>
      <c r="AB2117">
        <v>456.16607531329117</v>
      </c>
      <c r="AC2117">
        <v>450.79905898250132</v>
      </c>
      <c r="AD2117">
        <v>397.94308776698261</v>
      </c>
      <c r="AE2117">
        <v>526.16043833686274</v>
      </c>
      <c r="AF2117">
        <v>68.532279997829676</v>
      </c>
      <c r="AG2117">
        <v>68.291981143670284</v>
      </c>
      <c r="AH2117">
        <v>67.451416780364099</v>
      </c>
      <c r="AI2117">
        <v>70.31322820851139</v>
      </c>
      <c r="AJ2117">
        <v>0.613717692837773</v>
      </c>
      <c r="AK2117">
        <v>0.61371769183695579</v>
      </c>
      <c r="AL2117">
        <v>0.61371713526888716</v>
      </c>
      <c r="AM2117">
        <v>0.61371824109046325</v>
      </c>
      <c r="AN2117">
        <v>0.94848623160395151</v>
      </c>
      <c r="AO2117">
        <v>0.94848623160395162</v>
      </c>
      <c r="AP2117">
        <v>0.94848623160395162</v>
      </c>
      <c r="AQ2117">
        <v>0.94848623160395162</v>
      </c>
      <c r="AR2117">
        <v>16.422739446432988</v>
      </c>
      <c r="AS2117">
        <v>16.422739446432981</v>
      </c>
      <c r="AT2117">
        <v>16.422739446432981</v>
      </c>
      <c r="AU2117">
        <v>16.422739446432981</v>
      </c>
      <c r="AV2117" t="str">
        <f>VLOOKUP(Sheet1[[#This Row],[NPDES ID2]],Combined_Sheet__Major_Only___2[[NPDES ID2]:[ECHO BFR]],3,FALSE)</f>
        <v>WV</v>
      </c>
      <c r="AW2117" t="s">
        <v>41</v>
      </c>
      <c r="AX2117" t="str">
        <f>VLOOKUP(Sheet1[[#This Row],[NPDES ID2]],Combined_Sheet__Major_Only___2[[NPDES ID2]:[ECHO BFR]],27,FALSE)</f>
        <v>-</v>
      </c>
      <c r="AY2117" t="str">
        <f>VLOOKUP(Sheet1[[#This Row],[NPDES ID2]],Combined_Sheet__Major_Only___2[[NPDES ID2]:[ECHO BFR]],28,FALSE)</f>
        <v>-</v>
      </c>
      <c r="AZ2117" t="str">
        <f>VLOOKUP(Sheet1[[#This Row],[NPDES ID2]],Combined_Sheet__Major_Only___2[[NPDES ID2]:[ECHO BFR]],29,FALSE)</f>
        <v>thickening</v>
      </c>
      <c r="BA2117">
        <f>VLOOKUP(Sheet1[[#This Row],[NPDES ID2]],Combined_Sheet__Major_Only___2[[NPDES ID2]:[ECHO BFR]],17,FALSE)</f>
        <v>38.432926999999999</v>
      </c>
      <c r="BB2117">
        <f>VLOOKUP(Sheet1[[#This Row],[NPDES ID2]],Combined_Sheet__Major_Only___2[[NPDES ID2]:[ECHO BFR]],18,FALSE)</f>
        <v>-81.739138999999994</v>
      </c>
      <c r="BC2117" s="2" t="str">
        <f>IF(ISNUMBER(SEARCH("aerobic",$AW2117)),"aerobic","")</f>
        <v>aerobic</v>
      </c>
      <c r="BD2117" s="2" t="str">
        <f>IF(ISNUMBER(SEARCH("anaer",$AW2117)),"anaer","")</f>
        <v/>
      </c>
      <c r="BE2117" s="2" t="str">
        <f>IF(ISNUMBER(SEARCH("thickening",$AZ2117)),"thickening","")</f>
        <v>thickening</v>
      </c>
      <c r="BF2117" s="3" t="str">
        <f>IF(ISNUMBER(SEARCH("airDry",$AW2117)),"airDry","")</f>
        <v/>
      </c>
      <c r="BG2117" s="3" t="str">
        <f>IF(ISNUMBER(SEARCH("heatDry",$AY2117)),"heatDry","")</f>
        <v/>
      </c>
      <c r="BH2117" s="3" t="str">
        <f>IF(AND(ISNUMBER(SEARCH("aerobic",$AW2117)),ISNUMBER(SEARCH("anaer",$AW2117))),"Combined Aer and Anaer.","")</f>
        <v/>
      </c>
    </row>
    <row r="2118" spans="1:60" x14ac:dyDescent="0.25">
      <c r="A2118" s="5">
        <v>1446</v>
      </c>
      <c r="B2118" t="s">
        <v>6836</v>
      </c>
      <c r="C2118">
        <v>119.73</v>
      </c>
      <c r="D2118">
        <v>882.8570154343081</v>
      </c>
      <c r="E2118">
        <v>874.92024266274279</v>
      </c>
      <c r="F2118">
        <v>624.37883673493991</v>
      </c>
      <c r="G2118">
        <v>1140.160576141747</v>
      </c>
      <c r="H2118">
        <v>-111.31812539642971</v>
      </c>
      <c r="I2118">
        <v>-112.7126814057517</v>
      </c>
      <c r="J2118">
        <v>-132.05901384890399</v>
      </c>
      <c r="K2118">
        <v>-89.741459403589928</v>
      </c>
      <c r="L2118">
        <v>82.225349660092363</v>
      </c>
      <c r="M2118">
        <v>81.920317358615506</v>
      </c>
      <c r="N2118">
        <v>80.853408887077379</v>
      </c>
      <c r="O2118">
        <v>84.485952816932752</v>
      </c>
      <c r="P2118">
        <v>2.806637105840478</v>
      </c>
      <c r="Q2118">
        <v>2.831631319369885</v>
      </c>
      <c r="R2118">
        <v>2.296596236780569</v>
      </c>
      <c r="S2118">
        <v>3.273103807355195</v>
      </c>
      <c r="T2118">
        <v>46573.182546420852</v>
      </c>
      <c r="U2118">
        <v>46573.261911181449</v>
      </c>
      <c r="V2118">
        <v>46541.033640274931</v>
      </c>
      <c r="W2118">
        <v>46605.448953630352</v>
      </c>
      <c r="X2118">
        <v>3052.349356994006</v>
      </c>
      <c r="Y2118">
        <v>3063.335416547834</v>
      </c>
      <c r="Z2118">
        <v>2968.5702223678568</v>
      </c>
      <c r="AA2118">
        <v>3104.403777912305</v>
      </c>
      <c r="AB2118">
        <v>472.25027127864541</v>
      </c>
      <c r="AC2118">
        <v>466.54051037273229</v>
      </c>
      <c r="AD2118">
        <v>410.995335418286</v>
      </c>
      <c r="AE2118">
        <v>546.53566639274709</v>
      </c>
      <c r="AF2118">
        <v>67.302444155402895</v>
      </c>
      <c r="AG2118">
        <v>67.052806609566474</v>
      </c>
      <c r="AH2118">
        <v>66.17947416617001</v>
      </c>
      <c r="AI2118">
        <v>69.152730270098985</v>
      </c>
      <c r="AJ2118">
        <v>0.59867354807946271</v>
      </c>
      <c r="AK2118">
        <v>0.5986735435931303</v>
      </c>
      <c r="AL2118">
        <v>0.59867105056033976</v>
      </c>
      <c r="AM2118">
        <v>0.5986760038777601</v>
      </c>
      <c r="AN2118">
        <v>0.94846176384138514</v>
      </c>
      <c r="AO2118">
        <v>0.94846176384138547</v>
      </c>
      <c r="AP2118">
        <v>0.94846176384138547</v>
      </c>
      <c r="AQ2118">
        <v>0.94846176384138547</v>
      </c>
      <c r="AR2118">
        <v>15.959925967759791</v>
      </c>
      <c r="AS2118">
        <v>15.959925967759791</v>
      </c>
      <c r="AT2118">
        <v>15.959925967759791</v>
      </c>
      <c r="AU2118">
        <v>15.959925967759791</v>
      </c>
      <c r="AV2118" t="str">
        <f>VLOOKUP(Sheet1[[#This Row],[NPDES ID2]],Combined_Sheet__Major_Only___2[[NPDES ID2]:[ECHO BFR]],3,FALSE)</f>
        <v>TX</v>
      </c>
      <c r="AW2118" t="s">
        <v>41</v>
      </c>
      <c r="AX2118" t="str">
        <f>VLOOKUP(Sheet1[[#This Row],[NPDES ID2]],Combined_Sheet__Major_Only___2[[NPDES ID2]:[ECHO BFR]],27,FALSE)</f>
        <v>-</v>
      </c>
      <c r="AY2118" t="str">
        <f>VLOOKUP(Sheet1[[#This Row],[NPDES ID2]],Combined_Sheet__Major_Only___2[[NPDES ID2]:[ECHO BFR]],28,FALSE)</f>
        <v>-</v>
      </c>
      <c r="AZ2118" t="str">
        <f>VLOOKUP(Sheet1[[#This Row],[NPDES ID2]],Combined_Sheet__Major_Only___2[[NPDES ID2]:[ECHO BFR]],29,FALSE)</f>
        <v>thickening</v>
      </c>
      <c r="BA2118">
        <f>VLOOKUP(Sheet1[[#This Row],[NPDES ID2]],Combined_Sheet__Major_Only___2[[NPDES ID2]:[ECHO BFR]],17,FALSE)</f>
        <v>32.507387999999999</v>
      </c>
      <c r="BB2118">
        <f>VLOOKUP(Sheet1[[#This Row],[NPDES ID2]],Combined_Sheet__Major_Only___2[[NPDES ID2]:[ECHO BFR]],18,FALSE)</f>
        <v>-94.848005999999998</v>
      </c>
      <c r="BC2118" s="2" t="str">
        <f>IF(ISNUMBER(SEARCH("aerobic",$AW2118)),"aerobic","")</f>
        <v>aerobic</v>
      </c>
      <c r="BD2118" s="2" t="str">
        <f>IF(ISNUMBER(SEARCH("anaer",$AW2118)),"anaer","")</f>
        <v/>
      </c>
      <c r="BE2118" s="2" t="str">
        <f>IF(ISNUMBER(SEARCH("thickening",$AZ2118)),"thickening","")</f>
        <v>thickening</v>
      </c>
      <c r="BF2118" s="3" t="str">
        <f>IF(ISNUMBER(SEARCH("airDry",$AW2118)),"airDry","")</f>
        <v/>
      </c>
      <c r="BG2118" s="3" t="str">
        <f>IF(ISNUMBER(SEARCH("heatDry",$AY2118)),"heatDry","")</f>
        <v/>
      </c>
      <c r="BH2118" s="3" t="str">
        <f>IF(AND(ISNUMBER(SEARCH("aerobic",$AW2118)),ISNUMBER(SEARCH("anaer",$AW2118))),"Combined Aer and Anaer.","")</f>
        <v/>
      </c>
    </row>
    <row r="2119" spans="1:60" x14ac:dyDescent="0.25">
      <c r="A2119" s="5">
        <v>2550</v>
      </c>
      <c r="B2119" t="s">
        <v>11830</v>
      </c>
      <c r="C2119">
        <v>119</v>
      </c>
      <c r="D2119">
        <v>868.06527764968928</v>
      </c>
      <c r="E2119">
        <v>861.24490407128837</v>
      </c>
      <c r="F2119">
        <v>613.59159220470247</v>
      </c>
      <c r="G2119">
        <v>1121.086936027601</v>
      </c>
      <c r="H2119">
        <v>-108.6939780579131</v>
      </c>
      <c r="I2119">
        <v>-110.04671668882879</v>
      </c>
      <c r="J2119">
        <v>-129.5368298345162</v>
      </c>
      <c r="K2119">
        <v>-87.237424687814723</v>
      </c>
      <c r="L2119">
        <v>83.549208516999315</v>
      </c>
      <c r="M2119">
        <v>83.259926285294966</v>
      </c>
      <c r="N2119">
        <v>82.248107018310876</v>
      </c>
      <c r="O2119">
        <v>85.693087060356888</v>
      </c>
      <c r="P2119">
        <v>2.785848042704326</v>
      </c>
      <c r="Q2119">
        <v>2.8149393612908589</v>
      </c>
      <c r="R2119">
        <v>2.2727512860154802</v>
      </c>
      <c r="S2119">
        <v>3.2677826348612951</v>
      </c>
      <c r="T2119">
        <v>46511.497512398557</v>
      </c>
      <c r="U2119">
        <v>46511.576776034854</v>
      </c>
      <c r="V2119">
        <v>46479.389569473562</v>
      </c>
      <c r="W2119">
        <v>46543.722806670652</v>
      </c>
      <c r="X2119">
        <v>2981.6362113092241</v>
      </c>
      <c r="Y2119">
        <v>2991.7772515760812</v>
      </c>
      <c r="Z2119">
        <v>2905.055394182124</v>
      </c>
      <c r="AA2119">
        <v>3029.0989982782939</v>
      </c>
      <c r="AB2119">
        <v>451.86406665858959</v>
      </c>
      <c r="AC2119">
        <v>446.57905934964401</v>
      </c>
      <c r="AD2119">
        <v>394.38866861396752</v>
      </c>
      <c r="AE2119">
        <v>520.83038018574666</v>
      </c>
      <c r="AF2119">
        <v>68.805536613213903</v>
      </c>
      <c r="AG2119">
        <v>68.56733754667161</v>
      </c>
      <c r="AH2119">
        <v>67.734017007933204</v>
      </c>
      <c r="AI2119">
        <v>70.571047523690311</v>
      </c>
      <c r="AJ2119">
        <v>0.61706104245470283</v>
      </c>
      <c r="AK2119">
        <v>0.61706103801957479</v>
      </c>
      <c r="AL2119">
        <v>0.6170585733440348</v>
      </c>
      <c r="AM2119">
        <v>0.61706347031862985</v>
      </c>
      <c r="AN2119">
        <v>0.94839847097026775</v>
      </c>
      <c r="AO2119">
        <v>0.94839847097026797</v>
      </c>
      <c r="AP2119">
        <v>0.94839847097026797</v>
      </c>
      <c r="AQ2119">
        <v>0.94839847097026797</v>
      </c>
      <c r="AR2119">
        <v>16.525513151254501</v>
      </c>
      <c r="AS2119">
        <v>16.525513151254501</v>
      </c>
      <c r="AT2119">
        <v>16.525513151254501</v>
      </c>
      <c r="AU2119">
        <v>16.525513151254501</v>
      </c>
      <c r="AV2119" t="str">
        <f>VLOOKUP(Sheet1[[#This Row],[NPDES ID2]],Combined_Sheet__Major_Only___2[[NPDES ID2]:[ECHO BFR]],3,FALSE)</f>
        <v>IA</v>
      </c>
      <c r="AW2119" t="s">
        <v>12185</v>
      </c>
      <c r="AX2119" t="str">
        <f>VLOOKUP(Sheet1[[#This Row],[NPDES ID2]],Combined_Sheet__Major_Only___2[[NPDES ID2]:[ECHO BFR]],27,FALSE)</f>
        <v>methaneBioCaptureRecover</v>
      </c>
      <c r="AY2119" t="str">
        <f>VLOOKUP(Sheet1[[#This Row],[NPDES ID2]],Combined_Sheet__Major_Only___2[[NPDES ID2]:[ECHO BFR]],28,FALSE)</f>
        <v>-</v>
      </c>
      <c r="AZ2119" t="str">
        <f>VLOOKUP(Sheet1[[#This Row],[NPDES ID2]],Combined_Sheet__Major_Only___2[[NPDES ID2]:[ECHO BFR]],29,FALSE)</f>
        <v>thickening</v>
      </c>
      <c r="BA2119">
        <f>VLOOKUP(Sheet1[[#This Row],[NPDES ID2]],Combined_Sheet__Major_Only___2[[NPDES ID2]:[ECHO BFR]],17,FALSE)</f>
        <v>43.136944</v>
      </c>
      <c r="BB2119">
        <f>VLOOKUP(Sheet1[[#This Row],[NPDES ID2]],Combined_Sheet__Major_Only___2[[NPDES ID2]:[ECHO BFR]],18,FALSE)</f>
        <v>-95.148332999999994</v>
      </c>
      <c r="BC2119" s="2" t="str">
        <f>IF(ISNUMBER(SEARCH("aerobic",$AW2119)),"aerobic","")</f>
        <v/>
      </c>
      <c r="BD2119" s="2" t="str">
        <f>IF(ISNUMBER(SEARCH("anaer",$AW2119)),"anaer","")</f>
        <v>anaer</v>
      </c>
      <c r="BE2119" s="2" t="str">
        <f>IF(ISNUMBER(SEARCH("thickening",$AZ2119)),"thickening","")</f>
        <v>thickening</v>
      </c>
      <c r="BF2119" s="3" t="str">
        <f>IF(ISNUMBER(SEARCH("airDry",$AW2119)),"airDry","")</f>
        <v/>
      </c>
      <c r="BG2119" s="3" t="str">
        <f>IF(ISNUMBER(SEARCH("heatDry",$AY2119)),"heatDry","")</f>
        <v/>
      </c>
      <c r="BH2119" s="3" t="str">
        <f>IF(AND(ISNUMBER(SEARCH("aerobic",$AW2119)),ISNUMBER(SEARCH("anaer",$AW2119))),"Combined Aer and Anaer.","")</f>
        <v/>
      </c>
    </row>
    <row r="2120" spans="1:60" x14ac:dyDescent="0.25">
      <c r="A2120" s="5">
        <v>2348</v>
      </c>
      <c r="B2120" t="s">
        <v>10955</v>
      </c>
      <c r="C2120">
        <v>353.72</v>
      </c>
      <c r="D2120">
        <v>409.6659938069273</v>
      </c>
      <c r="E2120">
        <v>406.08097507356979</v>
      </c>
      <c r="F2120">
        <v>317.1171534596578</v>
      </c>
      <c r="G2120">
        <v>505.12702605443138</v>
      </c>
      <c r="H2120">
        <v>-110.9269532227739</v>
      </c>
      <c r="I2120">
        <v>-112.31500316088039</v>
      </c>
      <c r="J2120">
        <v>-131.67921333525129</v>
      </c>
      <c r="K2120">
        <v>-89.345468659270352</v>
      </c>
      <c r="L2120">
        <v>243.61572339985281</v>
      </c>
      <c r="M2120">
        <v>242.7198209536061</v>
      </c>
      <c r="N2120">
        <v>239.58655264094861</v>
      </c>
      <c r="O2120">
        <v>250.25491662307729</v>
      </c>
      <c r="P2120">
        <v>8.2902108461837098</v>
      </c>
      <c r="Q2120">
        <v>8.3656352897830821</v>
      </c>
      <c r="R2120">
        <v>6.7810590727866131</v>
      </c>
      <c r="S2120">
        <v>9.6753619484734994</v>
      </c>
      <c r="T2120">
        <v>46501.116594655708</v>
      </c>
      <c r="U2120">
        <v>46501.195841273868</v>
      </c>
      <c r="V2120">
        <v>46469.015545393537</v>
      </c>
      <c r="W2120">
        <v>46533.334970069307</v>
      </c>
      <c r="X2120">
        <v>3038.9056517792328</v>
      </c>
      <c r="Y2120">
        <v>3049.766242293364</v>
      </c>
      <c r="Z2120">
        <v>2956.1965140581829</v>
      </c>
      <c r="AA2120">
        <v>3090.278510461661</v>
      </c>
      <c r="AB2120">
        <v>468.89239793979982</v>
      </c>
      <c r="AC2120">
        <v>463.24900800153023</v>
      </c>
      <c r="AD2120">
        <v>408.22719970186512</v>
      </c>
      <c r="AE2120">
        <v>542.36160037117702</v>
      </c>
      <c r="AF2120">
        <v>67.495946847138455</v>
      </c>
      <c r="AG2120">
        <v>67.247832364456428</v>
      </c>
      <c r="AH2120">
        <v>66.379569989057231</v>
      </c>
      <c r="AI2120">
        <v>69.335263156891429</v>
      </c>
      <c r="AJ2120">
        <v>0.60104025681174023</v>
      </c>
      <c r="AK2120">
        <v>0.6010402435495088</v>
      </c>
      <c r="AL2120">
        <v>0.60103288751760442</v>
      </c>
      <c r="AM2120">
        <v>0.60104750306996557</v>
      </c>
      <c r="AN2120">
        <v>0.94838780418572288</v>
      </c>
      <c r="AO2120">
        <v>0.94838780418572255</v>
      </c>
      <c r="AP2120">
        <v>0.94838780418572255</v>
      </c>
      <c r="AQ2120">
        <v>0.94838780418572255</v>
      </c>
      <c r="AR2120">
        <v>16.03255770220801</v>
      </c>
      <c r="AS2120">
        <v>16.03255770220801</v>
      </c>
      <c r="AT2120">
        <v>16.03255770220801</v>
      </c>
      <c r="AU2120">
        <v>16.03255770220801</v>
      </c>
      <c r="AV2120" t="str">
        <f>VLOOKUP(Sheet1[[#This Row],[NPDES ID2]],Combined_Sheet__Major_Only___2[[NPDES ID2]:[ECHO BFR]],3,FALSE)</f>
        <v>CA</v>
      </c>
      <c r="AW2120" t="s">
        <v>41</v>
      </c>
      <c r="AX2120" t="str">
        <f>VLOOKUP(Sheet1[[#This Row],[NPDES ID2]],Combined_Sheet__Major_Only___2[[NPDES ID2]:[ECHO BFR]],27,FALSE)</f>
        <v>other</v>
      </c>
      <c r="AY2120" t="str">
        <f>VLOOKUP(Sheet1[[#This Row],[NPDES ID2]],Combined_Sheet__Major_Only___2[[NPDES ID2]:[ECHO BFR]],28,FALSE)</f>
        <v>highTempCompost</v>
      </c>
      <c r="AZ2120" t="str">
        <f>VLOOKUP(Sheet1[[#This Row],[NPDES ID2]],Combined_Sheet__Major_Only___2[[NPDES ID2]:[ECHO BFR]],29,FALSE)</f>
        <v>thickening</v>
      </c>
      <c r="BA2120">
        <f>VLOOKUP(Sheet1[[#This Row],[NPDES ID2]],Combined_Sheet__Major_Only___2[[NPDES ID2]:[ECHO BFR]],17,FALSE)</f>
        <v>35.2053799997881</v>
      </c>
      <c r="BB2120">
        <f>VLOOKUP(Sheet1[[#This Row],[NPDES ID2]],Combined_Sheet__Major_Only___2[[NPDES ID2]:[ECHO BFR]],18,FALSE)</f>
        <v>-118.828710000066</v>
      </c>
      <c r="BC2120" s="2" t="str">
        <f>IF(ISNUMBER(SEARCH("aerobic",$AW2120)),"aerobic","")</f>
        <v>aerobic</v>
      </c>
      <c r="BD2120" s="2" t="str">
        <f>IF(ISNUMBER(SEARCH("anaer",$AW2120)),"anaer","")</f>
        <v/>
      </c>
      <c r="BE2120" s="2" t="str">
        <f>IF(ISNUMBER(SEARCH("thickening",$AZ2120)),"thickening","")</f>
        <v>thickening</v>
      </c>
      <c r="BF2120" s="3" t="str">
        <f>IF(ISNUMBER(SEARCH("airDry",$AW2120)),"airDry","")</f>
        <v/>
      </c>
      <c r="BG2120" s="3" t="str">
        <f>IF(ISNUMBER(SEARCH("heatDry",$AY2120)),"heatDry","")</f>
        <v/>
      </c>
      <c r="BH2120" s="3" t="str">
        <f>IF(AND(ISNUMBER(SEARCH("aerobic",$AW2120)),ISNUMBER(SEARCH("anaer",$AW2120))),"Combined Aer and Anaer.","")</f>
        <v/>
      </c>
    </row>
    <row r="2121" spans="1:60" x14ac:dyDescent="0.25">
      <c r="A2121" s="5">
        <v>2234</v>
      </c>
      <c r="B2121" t="s">
        <v>10464</v>
      </c>
      <c r="C2121">
        <v>561</v>
      </c>
      <c r="D2121">
        <v>349.00535115693492</v>
      </c>
      <c r="E2121">
        <v>343.18509781289117</v>
      </c>
      <c r="F2121">
        <v>287.38298641762418</v>
      </c>
      <c r="G2121">
        <v>420.70694830980358</v>
      </c>
      <c r="H2121">
        <v>-110.2344507651956</v>
      </c>
      <c r="I2121">
        <v>-111.6290087488335</v>
      </c>
      <c r="J2121">
        <v>-131.01033936542021</v>
      </c>
      <c r="K2121">
        <v>-88.665129901656869</v>
      </c>
      <c r="L2121">
        <v>388.48737557275462</v>
      </c>
      <c r="M2121">
        <v>387.0824976505603</v>
      </c>
      <c r="N2121">
        <v>382.16962234335671</v>
      </c>
      <c r="O2121">
        <v>398.89788110618753</v>
      </c>
      <c r="P2121">
        <v>13.143920355796791</v>
      </c>
      <c r="Q2121">
        <v>13.268360621017431</v>
      </c>
      <c r="R2121">
        <v>10.743297065005221</v>
      </c>
      <c r="S2121">
        <v>15.36207413710793</v>
      </c>
      <c r="T2121">
        <v>46497.676074025163</v>
      </c>
      <c r="U2121">
        <v>46497.755315003073</v>
      </c>
      <c r="V2121">
        <v>46465.577309511777</v>
      </c>
      <c r="W2121">
        <v>46529.892156339447</v>
      </c>
      <c r="X2121">
        <v>3022.1350049538569</v>
      </c>
      <c r="Y2121">
        <v>3032.7884848836411</v>
      </c>
      <c r="Z2121">
        <v>2941.2050304831209</v>
      </c>
      <c r="AA2121">
        <v>3072.3717080051342</v>
      </c>
      <c r="AB2121">
        <v>463.90792179426461</v>
      </c>
      <c r="AC2121">
        <v>458.37142042756659</v>
      </c>
      <c r="AD2121">
        <v>404.17747103180233</v>
      </c>
      <c r="AE2121">
        <v>536.05561083580335</v>
      </c>
      <c r="AF2121">
        <v>67.865559469450758</v>
      </c>
      <c r="AG2121">
        <v>67.620302351643687</v>
      </c>
      <c r="AH2121">
        <v>66.761807201180005</v>
      </c>
      <c r="AI2121">
        <v>69.68398015939249</v>
      </c>
      <c r="AJ2121">
        <v>0.60556130205188563</v>
      </c>
      <c r="AK2121">
        <v>0.60556128100597373</v>
      </c>
      <c r="AL2121">
        <v>0.60554962651122857</v>
      </c>
      <c r="AM2121">
        <v>0.60557278275336357</v>
      </c>
      <c r="AN2121">
        <v>0.94838426794793851</v>
      </c>
      <c r="AO2121">
        <v>0.94838426794793829</v>
      </c>
      <c r="AP2121">
        <v>0.94838426794793829</v>
      </c>
      <c r="AQ2121">
        <v>0.94838426794793829</v>
      </c>
      <c r="AR2121">
        <v>16.171474623610031</v>
      </c>
      <c r="AS2121">
        <v>16.171474623610031</v>
      </c>
      <c r="AT2121">
        <v>16.171474623610031</v>
      </c>
      <c r="AU2121">
        <v>16.171474623610031</v>
      </c>
      <c r="AV2121" t="str">
        <f>VLOOKUP(Sheet1[[#This Row],[NPDES ID2]],Combined_Sheet__Major_Only___2[[NPDES ID2]:[ECHO BFR]],3,FALSE)</f>
        <v>MS</v>
      </c>
      <c r="AW2121" t="s">
        <v>41</v>
      </c>
      <c r="AX2121" t="str">
        <f>VLOOKUP(Sheet1[[#This Row],[NPDES ID2]],Combined_Sheet__Major_Only___2[[NPDES ID2]:[ECHO BFR]],27,FALSE)</f>
        <v>-</v>
      </c>
      <c r="AY2121" t="str">
        <f>VLOOKUP(Sheet1[[#This Row],[NPDES ID2]],Combined_Sheet__Major_Only___2[[NPDES ID2]:[ECHO BFR]],28,FALSE)</f>
        <v>-</v>
      </c>
      <c r="AZ2121" t="str">
        <f>VLOOKUP(Sheet1[[#This Row],[NPDES ID2]],Combined_Sheet__Major_Only___2[[NPDES ID2]:[ECHO BFR]],29,FALSE)</f>
        <v>thickening</v>
      </c>
      <c r="BA2121">
        <f>VLOOKUP(Sheet1[[#This Row],[NPDES ID2]],Combined_Sheet__Major_Only___2[[NPDES ID2]:[ECHO BFR]],17,FALSE)</f>
        <v>30.364556</v>
      </c>
      <c r="BB2121">
        <f>VLOOKUP(Sheet1[[#This Row],[NPDES ID2]],Combined_Sheet__Major_Only___2[[NPDES ID2]:[ECHO BFR]],18,FALSE)</f>
        <v>-88.561832999999993</v>
      </c>
      <c r="BC2121" s="2" t="str">
        <f>IF(ISNUMBER(SEARCH("aerobic",$AW2121)),"aerobic","")</f>
        <v>aerobic</v>
      </c>
      <c r="BD2121" s="2" t="str">
        <f>IF(ISNUMBER(SEARCH("anaer",$AW2121)),"anaer","")</f>
        <v/>
      </c>
      <c r="BE2121" s="2" t="str">
        <f>IF(ISNUMBER(SEARCH("thickening",$AZ2121)),"thickening","")</f>
        <v>thickening</v>
      </c>
      <c r="BF2121" s="3" t="str">
        <f>IF(ISNUMBER(SEARCH("airDry",$AW2121)),"airDry","")</f>
        <v/>
      </c>
      <c r="BG2121" s="3" t="str">
        <f>IF(ISNUMBER(SEARCH("heatDry",$AY2121)),"heatDry","")</f>
        <v/>
      </c>
      <c r="BH2121" s="3" t="str">
        <f>IF(AND(ISNUMBER(SEARCH("aerobic",$AW2121)),ISNUMBER(SEARCH("anaer",$AW2121))),"Combined Aer and Anaer.","")</f>
        <v/>
      </c>
    </row>
    <row r="2122" spans="1:60" x14ac:dyDescent="0.25">
      <c r="A2122" s="5">
        <v>1215</v>
      </c>
      <c r="B2122" t="s">
        <v>5823</v>
      </c>
      <c r="C2122">
        <v>238.69</v>
      </c>
      <c r="D2122">
        <v>516.55765689442171</v>
      </c>
      <c r="E2122">
        <v>512.98650110116364</v>
      </c>
      <c r="F2122">
        <v>383.4932853319396</v>
      </c>
      <c r="G2122">
        <v>648.13928144367128</v>
      </c>
      <c r="H2122">
        <v>-111.2891145779282</v>
      </c>
      <c r="I2122">
        <v>-112.6745653239108</v>
      </c>
      <c r="J2122">
        <v>-132.0292490431612</v>
      </c>
      <c r="K2122">
        <v>-89.70224208549169</v>
      </c>
      <c r="L2122">
        <v>163.927980238885</v>
      </c>
      <c r="M2122">
        <v>163.3199102553466</v>
      </c>
      <c r="N2122">
        <v>161.19318024557001</v>
      </c>
      <c r="O2122">
        <v>168.4342786119268</v>
      </c>
      <c r="P2122">
        <v>5.5951848740858239</v>
      </c>
      <c r="Q2122">
        <v>5.6450229255019604</v>
      </c>
      <c r="R2122">
        <v>4.5783699919952943</v>
      </c>
      <c r="S2122">
        <v>6.525205486052271</v>
      </c>
      <c r="T2122">
        <v>46490.318637829077</v>
      </c>
      <c r="U2122">
        <v>46490.397866745443</v>
      </c>
      <c r="V2122">
        <v>46458.224759173158</v>
      </c>
      <c r="W2122">
        <v>46522.529816428563</v>
      </c>
      <c r="X2122">
        <v>3046.805325765114</v>
      </c>
      <c r="Y2122">
        <v>3057.771159549101</v>
      </c>
      <c r="Z2122">
        <v>2963.1878615619712</v>
      </c>
      <c r="AA2122">
        <v>3098.7589332850548</v>
      </c>
      <c r="AB2122">
        <v>471.3777996166508</v>
      </c>
      <c r="AC2122">
        <v>465.67940199343133</v>
      </c>
      <c r="AD2122">
        <v>410.2368310430308</v>
      </c>
      <c r="AE2122">
        <v>545.52448818874757</v>
      </c>
      <c r="AF2122">
        <v>67.305251400809354</v>
      </c>
      <c r="AG2122">
        <v>67.055661017450802</v>
      </c>
      <c r="AH2122">
        <v>66.182362651632957</v>
      </c>
      <c r="AI2122">
        <v>69.155349670498296</v>
      </c>
      <c r="AJ2122">
        <v>0.59870788404767228</v>
      </c>
      <c r="AK2122">
        <v>0.59870787510332013</v>
      </c>
      <c r="AL2122">
        <v>0.59870290950908855</v>
      </c>
      <c r="AM2122">
        <v>0.59871277551034152</v>
      </c>
      <c r="AN2122">
        <v>0.94837670419751874</v>
      </c>
      <c r="AO2122">
        <v>0.94837670419751874</v>
      </c>
      <c r="AP2122">
        <v>0.94837670419751874</v>
      </c>
      <c r="AQ2122">
        <v>0.94837670419751874</v>
      </c>
      <c r="AR2122">
        <v>15.96089744246691</v>
      </c>
      <c r="AS2122">
        <v>15.96089744246691</v>
      </c>
      <c r="AT2122">
        <v>15.96089744246691</v>
      </c>
      <c r="AU2122">
        <v>15.96089744246691</v>
      </c>
      <c r="AV2122" t="str">
        <f>VLOOKUP(Sheet1[[#This Row],[NPDES ID2]],Combined_Sheet__Major_Only___2[[NPDES ID2]:[ECHO BFR]],3,FALSE)</f>
        <v>TX</v>
      </c>
      <c r="AW2122" t="s">
        <v>544</v>
      </c>
      <c r="AX2122" t="str">
        <f>VLOOKUP(Sheet1[[#This Row],[NPDES ID2]],Combined_Sheet__Major_Only___2[[NPDES ID2]:[ECHO BFR]],27,FALSE)</f>
        <v>-</v>
      </c>
      <c r="AY2122" t="str">
        <f>VLOOKUP(Sheet1[[#This Row],[NPDES ID2]],Combined_Sheet__Major_Only___2[[NPDES ID2]:[ECHO BFR]],28,FALSE)</f>
        <v>-</v>
      </c>
      <c r="AZ2122" t="str">
        <f>VLOOKUP(Sheet1[[#This Row],[NPDES ID2]],Combined_Sheet__Major_Only___2[[NPDES ID2]:[ECHO BFR]],29,FALSE)</f>
        <v>thickening</v>
      </c>
      <c r="BA2122">
        <f>VLOOKUP(Sheet1[[#This Row],[NPDES ID2]],Combined_Sheet__Major_Only___2[[NPDES ID2]:[ECHO BFR]],17,FALSE)</f>
        <v>29.831904999999999</v>
      </c>
      <c r="BB2122">
        <f>VLOOKUP(Sheet1[[#This Row],[NPDES ID2]],Combined_Sheet__Major_Only___2[[NPDES ID2]:[ECHO BFR]],18,FALSE)</f>
        <v>-95.656912000000005</v>
      </c>
      <c r="BC2122" s="2" t="str">
        <f>IF(ISNUMBER(SEARCH("aerobic",$AW2122)),"aerobic","")</f>
        <v>aerobic</v>
      </c>
      <c r="BD2122" s="2" t="str">
        <f>IF(ISNUMBER(SEARCH("anaer",$AW2122)),"anaer","")</f>
        <v/>
      </c>
      <c r="BE2122" s="2" t="str">
        <f>IF(ISNUMBER(SEARCH("thickening",$AZ2122)),"thickening","")</f>
        <v>thickening</v>
      </c>
      <c r="BF2122" s="4" t="str">
        <f>IF(ISNUMBER(SEARCH("airDry",$AW2122)),"airDry","")</f>
        <v/>
      </c>
      <c r="BG2122" s="4" t="str">
        <f>IF(ISNUMBER(SEARCH("heatDry",$AY2122)),"heatDry","")</f>
        <v/>
      </c>
      <c r="BH2122" s="4" t="str">
        <f>IF(AND(ISNUMBER(SEARCH("aerobic",$AW2122)),ISNUMBER(SEARCH("anaer",$AW2122))),"Combined Aer and Anaer.","")</f>
        <v/>
      </c>
    </row>
    <row r="2123" spans="1:60" x14ac:dyDescent="0.25">
      <c r="A2123" s="5">
        <v>354</v>
      </c>
      <c r="B2123" t="s">
        <v>1793</v>
      </c>
      <c r="C2123">
        <v>909.43</v>
      </c>
      <c r="D2123">
        <v>335.9624926793627</v>
      </c>
      <c r="E2123">
        <v>328.65131237559928</v>
      </c>
      <c r="F2123">
        <v>285.1756997057293</v>
      </c>
      <c r="G2123">
        <v>396.21829289993047</v>
      </c>
      <c r="H2123">
        <v>-105.3832405061024</v>
      </c>
      <c r="I2123">
        <v>-106.81679695974699</v>
      </c>
      <c r="J2123">
        <v>-126.3483933096466</v>
      </c>
      <c r="K2123">
        <v>-84.016406855788617</v>
      </c>
      <c r="L2123">
        <v>656.18786303014463</v>
      </c>
      <c r="M2123">
        <v>654.11140712565782</v>
      </c>
      <c r="N2123">
        <v>646.85119951297293</v>
      </c>
      <c r="O2123">
        <v>671.57358379633013</v>
      </c>
      <c r="P2123">
        <v>21.25359153550929</v>
      </c>
      <c r="Q2123">
        <v>21.543714632658709</v>
      </c>
      <c r="R2123">
        <v>17.272815028405379</v>
      </c>
      <c r="S2123">
        <v>25.098922282593289</v>
      </c>
      <c r="T2123">
        <v>46382.084924614603</v>
      </c>
      <c r="U2123">
        <v>46382.163976096337</v>
      </c>
      <c r="V2123">
        <v>46350.062920791439</v>
      </c>
      <c r="W2123">
        <v>46414.223965685938</v>
      </c>
      <c r="X2123">
        <v>2893.1327764908301</v>
      </c>
      <c r="Y2123">
        <v>2902.2089576494391</v>
      </c>
      <c r="Z2123">
        <v>2825.0025006856722</v>
      </c>
      <c r="AA2123">
        <v>2935.222412761942</v>
      </c>
      <c r="AB2123">
        <v>427.88306247999918</v>
      </c>
      <c r="AC2123">
        <v>423.07228470912548</v>
      </c>
      <c r="AD2123">
        <v>374.69597952279997</v>
      </c>
      <c r="AE2123">
        <v>490.90777460759131</v>
      </c>
      <c r="AF2123">
        <v>70.712968601915804</v>
      </c>
      <c r="AG2123">
        <v>70.489460755781295</v>
      </c>
      <c r="AH2123">
        <v>69.706672850948181</v>
      </c>
      <c r="AI2123">
        <v>72.370656024010231</v>
      </c>
      <c r="AJ2123">
        <v>0.6404056758845238</v>
      </c>
      <c r="AK2123">
        <v>0.6404056421492994</v>
      </c>
      <c r="AL2123">
        <v>0.6403870030723674</v>
      </c>
      <c r="AM2123">
        <v>0.64042403729712238</v>
      </c>
      <c r="AN2123">
        <v>0.94826517871635685</v>
      </c>
      <c r="AO2123">
        <v>0.94826517871635707</v>
      </c>
      <c r="AP2123">
        <v>0.94826517871635707</v>
      </c>
      <c r="AQ2123">
        <v>0.94826517871635707</v>
      </c>
      <c r="AR2123">
        <v>17.243023514822109</v>
      </c>
      <c r="AS2123">
        <v>17.243023514822099</v>
      </c>
      <c r="AT2123">
        <v>17.243023514822099</v>
      </c>
      <c r="AU2123">
        <v>17.243023514822099</v>
      </c>
      <c r="AV2123" t="str">
        <f>VLOOKUP(Sheet1[[#This Row],[NPDES ID2]],Combined_Sheet__Major_Only___2[[NPDES ID2]:[ECHO BFR]],3,FALSE)</f>
        <v>NJ</v>
      </c>
      <c r="AW2123" t="s">
        <v>12185</v>
      </c>
      <c r="AX2123" t="str">
        <f>VLOOKUP(Sheet1[[#This Row],[NPDES ID2]],Combined_Sheet__Major_Only___2[[NPDES ID2]:[ECHO BFR]],27,FALSE)</f>
        <v>methaneBioCaptureRecover</v>
      </c>
      <c r="AY2123" t="str">
        <f>VLOOKUP(Sheet1[[#This Row],[NPDES ID2]],Combined_Sheet__Major_Only___2[[NPDES ID2]:[ECHO BFR]],28,FALSE)</f>
        <v>-</v>
      </c>
      <c r="AZ2123" t="str">
        <f>VLOOKUP(Sheet1[[#This Row],[NPDES ID2]],Combined_Sheet__Major_Only___2[[NPDES ID2]:[ECHO BFR]],29,FALSE)</f>
        <v>preliminaryOps, thickening</v>
      </c>
      <c r="BA2123">
        <f>VLOOKUP(Sheet1[[#This Row],[NPDES ID2]],Combined_Sheet__Major_Only___2[[NPDES ID2]:[ECHO BFR]],17,FALSE)</f>
        <v>39.464350000000003</v>
      </c>
      <c r="BB2123">
        <f>VLOOKUP(Sheet1[[#This Row],[NPDES ID2]],Combined_Sheet__Major_Only___2[[NPDES ID2]:[ECHO BFR]],18,FALSE)</f>
        <v>-75.063249999999996</v>
      </c>
      <c r="BC2123" s="2" t="str">
        <f>IF(ISNUMBER(SEARCH("aerobic",$AW2123)),"aerobic","")</f>
        <v/>
      </c>
      <c r="BD2123" s="2" t="str">
        <f>IF(ISNUMBER(SEARCH("anaer",$AW2123)),"anaer","")</f>
        <v>anaer</v>
      </c>
      <c r="BE2123" s="2" t="str">
        <f>IF(ISNUMBER(SEARCH("thickening",$AZ2123)),"thickening","")</f>
        <v>thickening</v>
      </c>
      <c r="BF2123" s="3" t="str">
        <f>IF(ISNUMBER(SEARCH("airDry",$AW2123)),"airDry","")</f>
        <v/>
      </c>
      <c r="BG2123" s="3" t="str">
        <f>IF(ISNUMBER(SEARCH("heatDry",$AY2123)),"heatDry","")</f>
        <v/>
      </c>
      <c r="BH2123" s="3" t="str">
        <f>IF(AND(ISNUMBER(SEARCH("aerobic",$AW2123)),ISNUMBER(SEARCH("anaer",$AW2123))),"Combined Aer and Anaer.","")</f>
        <v/>
      </c>
    </row>
    <row r="2124" spans="1:60" x14ac:dyDescent="0.25">
      <c r="A2124" s="5">
        <v>2060</v>
      </c>
      <c r="B2124" t="s">
        <v>9691</v>
      </c>
      <c r="C2124">
        <v>1188.4000000000001</v>
      </c>
      <c r="D2124">
        <v>368.04725408317228</v>
      </c>
      <c r="E2124">
        <v>365.11237905151631</v>
      </c>
      <c r="F2124">
        <v>311.99605772895279</v>
      </c>
      <c r="G2124">
        <v>430.95640818692931</v>
      </c>
      <c r="H2124">
        <v>-107.10021755928349</v>
      </c>
      <c r="I2124">
        <v>-108.3941942748077</v>
      </c>
      <c r="J2124">
        <v>-127.9914510219981</v>
      </c>
      <c r="K2124">
        <v>-85.624126492874012</v>
      </c>
      <c r="L2124">
        <v>844.37544798318629</v>
      </c>
      <c r="M2124">
        <v>841.56212629541699</v>
      </c>
      <c r="N2124">
        <v>831.726683285435</v>
      </c>
      <c r="O2124">
        <v>865.21971760919155</v>
      </c>
      <c r="P2124">
        <v>27.799571582075689</v>
      </c>
      <c r="Q2124">
        <v>28.12889386372909</v>
      </c>
      <c r="R2124">
        <v>22.642010508079821</v>
      </c>
      <c r="S2124">
        <v>32.713910852617332</v>
      </c>
      <c r="T2124">
        <v>46269.12109504937</v>
      </c>
      <c r="U2124">
        <v>46269.199961342143</v>
      </c>
      <c r="V2124">
        <v>46237.174107190462</v>
      </c>
      <c r="W2124">
        <v>46301.184845980621</v>
      </c>
      <c r="X2124">
        <v>2930.908563694285</v>
      </c>
      <c r="Y2124">
        <v>2940.5409885322611</v>
      </c>
      <c r="Z2124">
        <v>2858.382625708698</v>
      </c>
      <c r="AA2124">
        <v>2975.7952069679332</v>
      </c>
      <c r="AB2124">
        <v>439.41569782544587</v>
      </c>
      <c r="AC2124">
        <v>434.3681001879491</v>
      </c>
      <c r="AD2124">
        <v>384.08300571814578</v>
      </c>
      <c r="AE2124">
        <v>505.44839252648148</v>
      </c>
      <c r="AF2124">
        <v>69.633446920554931</v>
      </c>
      <c r="AG2124">
        <v>69.401779808157869</v>
      </c>
      <c r="AH2124">
        <v>68.59014350835551</v>
      </c>
      <c r="AI2124">
        <v>71.351985424036059</v>
      </c>
      <c r="AJ2124">
        <v>0.62719221403528891</v>
      </c>
      <c r="AK2124">
        <v>0.62719216966099101</v>
      </c>
      <c r="AL2124">
        <v>0.62716770800511901</v>
      </c>
      <c r="AM2124">
        <v>0.62721631166248981</v>
      </c>
      <c r="AN2124">
        <v>0.94814826417612763</v>
      </c>
      <c r="AO2124">
        <v>0.94814826417612774</v>
      </c>
      <c r="AP2124">
        <v>0.94814826417612774</v>
      </c>
      <c r="AQ2124">
        <v>0.94814826417612774</v>
      </c>
      <c r="AR2124">
        <v>16.836387449927059</v>
      </c>
      <c r="AS2124">
        <v>16.836387449927049</v>
      </c>
      <c r="AT2124">
        <v>16.836387449927049</v>
      </c>
      <c r="AU2124">
        <v>16.836387449927049</v>
      </c>
      <c r="AV2124" t="str">
        <f>VLOOKUP(Sheet1[[#This Row],[NPDES ID2]],Combined_Sheet__Major_Only___2[[NPDES ID2]:[ECHO BFR]],3,FALSE)</f>
        <v>CO</v>
      </c>
      <c r="AW2124" t="s">
        <v>12185</v>
      </c>
      <c r="AX2124" t="str">
        <f>VLOOKUP(Sheet1[[#This Row],[NPDES ID2]],Combined_Sheet__Major_Only___2[[NPDES ID2]:[ECHO BFR]],27,FALSE)</f>
        <v>-</v>
      </c>
      <c r="AY2124" t="str">
        <f>VLOOKUP(Sheet1[[#This Row],[NPDES ID2]],Combined_Sheet__Major_Only___2[[NPDES ID2]:[ECHO BFR]],28,FALSE)</f>
        <v>-</v>
      </c>
      <c r="AZ2124" t="str">
        <f>VLOOKUP(Sheet1[[#This Row],[NPDES ID2]],Combined_Sheet__Major_Only___2[[NPDES ID2]:[ECHO BFR]],29,FALSE)</f>
        <v>thickening</v>
      </c>
      <c r="BA2124">
        <f>VLOOKUP(Sheet1[[#This Row],[NPDES ID2]],Combined_Sheet__Major_Only___2[[NPDES ID2]:[ECHO BFR]],17,FALSE)</f>
        <v>39.934167000000002</v>
      </c>
      <c r="BB2124">
        <f>VLOOKUP(Sheet1[[#This Row],[NPDES ID2]],Combined_Sheet__Major_Only___2[[NPDES ID2]:[ECHO BFR]],18,FALSE)</f>
        <v>-104.994722</v>
      </c>
      <c r="BC2124" s="2" t="str">
        <f>IF(ISNUMBER(SEARCH("aerobic",$AW2124)),"aerobic","")</f>
        <v/>
      </c>
      <c r="BD2124" s="2" t="str">
        <f>IF(ISNUMBER(SEARCH("anaer",$AW2124)),"anaer","")</f>
        <v>anaer</v>
      </c>
      <c r="BE2124" s="2" t="str">
        <f>IF(ISNUMBER(SEARCH("thickening",$AZ2124)),"thickening","")</f>
        <v>thickening</v>
      </c>
      <c r="BF2124" s="3" t="str">
        <f>IF(ISNUMBER(SEARCH("airDry",$AW2124)),"airDry","")</f>
        <v/>
      </c>
      <c r="BG2124" s="3" t="str">
        <f>IF(ISNUMBER(SEARCH("heatDry",$AY2124)),"heatDry","")</f>
        <v/>
      </c>
      <c r="BH2124" s="3" t="str">
        <f>IF(AND(ISNUMBER(SEARCH("aerobic",$AW2124)),ISNUMBER(SEARCH("anaer",$AW2124))),"Combined Aer and Anaer.","")</f>
        <v/>
      </c>
    </row>
    <row r="2125" spans="1:60" x14ac:dyDescent="0.25">
      <c r="A2125" s="5">
        <v>830</v>
      </c>
      <c r="B2125" t="s">
        <v>4060</v>
      </c>
      <c r="C2125">
        <v>1102</v>
      </c>
      <c r="D2125">
        <v>367.60889658346917</v>
      </c>
      <c r="E2125">
        <v>364.13581864669118</v>
      </c>
      <c r="F2125">
        <v>312.65847085805649</v>
      </c>
      <c r="G2125">
        <v>433.20148667889288</v>
      </c>
      <c r="H2125">
        <v>-110.0619899560111</v>
      </c>
      <c r="I2125">
        <v>-111.4426806801785</v>
      </c>
      <c r="J2125">
        <v>-130.8363648005774</v>
      </c>
      <c r="K2125">
        <v>-88.449677904653242</v>
      </c>
      <c r="L2125">
        <v>763.53538628588319</v>
      </c>
      <c r="M2125">
        <v>760.77856295927597</v>
      </c>
      <c r="N2125">
        <v>751.14019578480486</v>
      </c>
      <c r="O2125">
        <v>783.96155843529971</v>
      </c>
      <c r="P2125">
        <v>25.81786354933681</v>
      </c>
      <c r="Q2125">
        <v>26.063171812289141</v>
      </c>
      <c r="R2125">
        <v>21.100963862757521</v>
      </c>
      <c r="S2125">
        <v>30.179748202323491</v>
      </c>
      <c r="T2125">
        <v>46263.345455093877</v>
      </c>
      <c r="U2125">
        <v>46263.424311918243</v>
      </c>
      <c r="V2125">
        <v>46231.402302667957</v>
      </c>
      <c r="W2125">
        <v>46295.405356573967</v>
      </c>
      <c r="X2125">
        <v>3005.2861559061521</v>
      </c>
      <c r="Y2125">
        <v>3015.8688505247528</v>
      </c>
      <c r="Z2125">
        <v>2924.9385073090589</v>
      </c>
      <c r="AA2125">
        <v>3055.1577744050001</v>
      </c>
      <c r="AB2125">
        <v>461.09708579997101</v>
      </c>
      <c r="AC2125">
        <v>455.60072514567429</v>
      </c>
      <c r="AD2125">
        <v>401.75144507938103</v>
      </c>
      <c r="AE2125">
        <v>532.76504672713781</v>
      </c>
      <c r="AF2125">
        <v>67.903455331685649</v>
      </c>
      <c r="AG2125">
        <v>67.658603227972151</v>
      </c>
      <c r="AH2125">
        <v>66.800933105219301</v>
      </c>
      <c r="AI2125">
        <v>69.719605186154212</v>
      </c>
      <c r="AJ2125">
        <v>0.60602487313195963</v>
      </c>
      <c r="AK2125">
        <v>0.60602483172477739</v>
      </c>
      <c r="AL2125">
        <v>0.60600199877609906</v>
      </c>
      <c r="AM2125">
        <v>0.60604736624299393</v>
      </c>
      <c r="AN2125">
        <v>0.94814227234229564</v>
      </c>
      <c r="AO2125">
        <v>0.94814227234229576</v>
      </c>
      <c r="AP2125">
        <v>0.94814227234229576</v>
      </c>
      <c r="AQ2125">
        <v>0.94814227234229576</v>
      </c>
      <c r="AR2125">
        <v>16.18535091830034</v>
      </c>
      <c r="AS2125">
        <v>16.18535091830033</v>
      </c>
      <c r="AT2125">
        <v>16.18535091830033</v>
      </c>
      <c r="AU2125">
        <v>16.18535091830033</v>
      </c>
      <c r="AV2125" t="str">
        <f>VLOOKUP(Sheet1[[#This Row],[NPDES ID2]],Combined_Sheet__Major_Only___2[[NPDES ID2]:[ECHO BFR]],3,FALSE)</f>
        <v>TX</v>
      </c>
      <c r="AW2125" t="s">
        <v>41</v>
      </c>
      <c r="AX2125" t="str">
        <f>VLOOKUP(Sheet1[[#This Row],[NPDES ID2]],Combined_Sheet__Major_Only___2[[NPDES ID2]:[ECHO BFR]],27,FALSE)</f>
        <v>-</v>
      </c>
      <c r="AY2125" t="str">
        <f>VLOOKUP(Sheet1[[#This Row],[NPDES ID2]],Combined_Sheet__Major_Only___2[[NPDES ID2]:[ECHO BFR]],28,FALSE)</f>
        <v>-</v>
      </c>
      <c r="AZ2125" t="str">
        <f>VLOOKUP(Sheet1[[#This Row],[NPDES ID2]],Combined_Sheet__Major_Only___2[[NPDES ID2]:[ECHO BFR]],29,FALSE)</f>
        <v>thickening</v>
      </c>
      <c r="BA2125">
        <f>VLOOKUP(Sheet1[[#This Row],[NPDES ID2]],Combined_Sheet__Major_Only___2[[NPDES ID2]:[ECHO BFR]],17,FALSE)</f>
        <v>29.690729999999999</v>
      </c>
      <c r="BB2125">
        <f>VLOOKUP(Sheet1[[#This Row],[NPDES ID2]],Combined_Sheet__Major_Only___2[[NPDES ID2]:[ECHO BFR]],18,FALSE)</f>
        <v>-95.449209999999994</v>
      </c>
      <c r="BC2125" s="2" t="str">
        <f>IF(ISNUMBER(SEARCH("aerobic",$AW2125)),"aerobic","")</f>
        <v>aerobic</v>
      </c>
      <c r="BD2125" s="2" t="str">
        <f>IF(ISNUMBER(SEARCH("anaer",$AW2125)),"anaer","")</f>
        <v/>
      </c>
      <c r="BE2125" s="2" t="str">
        <f>IF(ISNUMBER(SEARCH("thickening",$AZ2125)),"thickening","")</f>
        <v>thickening</v>
      </c>
      <c r="BF2125" s="3" t="str">
        <f>IF(ISNUMBER(SEARCH("airDry",$AW2125)),"airDry","")</f>
        <v/>
      </c>
      <c r="BG2125" s="3" t="str">
        <f>IF(ISNUMBER(SEARCH("heatDry",$AY2125)),"heatDry","")</f>
        <v/>
      </c>
      <c r="BH2125" s="3" t="str">
        <f>IF(AND(ISNUMBER(SEARCH("aerobic",$AW2125)),ISNUMBER(SEARCH("anaer",$AW2125))),"Combined Aer and Anaer.","")</f>
        <v/>
      </c>
    </row>
    <row r="2126" spans="1:60" x14ac:dyDescent="0.25">
      <c r="A2126" s="5">
        <v>2601</v>
      </c>
      <c r="B2126" t="s">
        <v>12039</v>
      </c>
      <c r="C2126">
        <v>46.87</v>
      </c>
      <c r="D2126">
        <v>2012.355937714829</v>
      </c>
      <c r="E2126">
        <v>1994.7586185031939</v>
      </c>
      <c r="F2126">
        <v>1365.487145664528</v>
      </c>
      <c r="G2126">
        <v>2638.550458359161</v>
      </c>
      <c r="H2126">
        <v>-107.3918270071794</v>
      </c>
      <c r="I2126">
        <v>-108.7292003168012</v>
      </c>
      <c r="J2126">
        <v>-128.28737901137131</v>
      </c>
      <c r="K2126">
        <v>-86.002517591193509</v>
      </c>
      <c r="L2126">
        <v>33.279609704168358</v>
      </c>
      <c r="M2126">
        <v>33.168508295317046</v>
      </c>
      <c r="N2126">
        <v>32.779897753508948</v>
      </c>
      <c r="O2126">
        <v>34.10299938494407</v>
      </c>
      <c r="P2126">
        <v>1.0964972616311279</v>
      </c>
      <c r="Q2126">
        <v>1.109377878398111</v>
      </c>
      <c r="R2126">
        <v>0.8931472595707568</v>
      </c>
      <c r="S2126">
        <v>1.290047567834429</v>
      </c>
      <c r="T2126">
        <v>46234.02676534799</v>
      </c>
      <c r="U2126">
        <v>46234.105574108296</v>
      </c>
      <c r="V2126">
        <v>46202.103082603528</v>
      </c>
      <c r="W2126">
        <v>46266.06712598684</v>
      </c>
      <c r="X2126">
        <v>2930.641926496804</v>
      </c>
      <c r="Y2126">
        <v>2940.2928989424581</v>
      </c>
      <c r="Z2126">
        <v>2857.965410797512</v>
      </c>
      <c r="AA2126">
        <v>2975.626147212864</v>
      </c>
      <c r="AB2126">
        <v>439.62135010418501</v>
      </c>
      <c r="AC2126">
        <v>434.56247221722663</v>
      </c>
      <c r="AD2126">
        <v>384.24208441977419</v>
      </c>
      <c r="AE2126">
        <v>505.72315860756203</v>
      </c>
      <c r="AF2126">
        <v>69.584112271875497</v>
      </c>
      <c r="AG2126">
        <v>69.351824500761921</v>
      </c>
      <c r="AH2126">
        <v>68.539260314513513</v>
      </c>
      <c r="AI2126">
        <v>71.305715097532854</v>
      </c>
      <c r="AJ2126">
        <v>0.62658842425817829</v>
      </c>
      <c r="AK2126">
        <v>0.62658842252349656</v>
      </c>
      <c r="AL2126">
        <v>0.62658745798438376</v>
      </c>
      <c r="AM2126">
        <v>0.62658937438758289</v>
      </c>
      <c r="AN2126">
        <v>0.94811183482533823</v>
      </c>
      <c r="AO2126">
        <v>0.94811183482533801</v>
      </c>
      <c r="AP2126">
        <v>0.94811183482533801</v>
      </c>
      <c r="AQ2126">
        <v>0.94811183482533801</v>
      </c>
      <c r="AR2126">
        <v>16.818619993750559</v>
      </c>
      <c r="AS2126">
        <v>16.818619993750559</v>
      </c>
      <c r="AT2126">
        <v>16.818619993750559</v>
      </c>
      <c r="AU2126">
        <v>16.818619993750559</v>
      </c>
      <c r="AV2126" t="str">
        <f>VLOOKUP(Sheet1[[#This Row],[NPDES ID2]],Combined_Sheet__Major_Only___2[[NPDES ID2]:[ECHO BFR]],3,FALSE)</f>
        <v>OR</v>
      </c>
      <c r="AW2126" t="s">
        <v>12185</v>
      </c>
      <c r="AX2126" t="str">
        <f>VLOOKUP(Sheet1[[#This Row],[NPDES ID2]],Combined_Sheet__Major_Only___2[[NPDES ID2]:[ECHO BFR]],27,FALSE)</f>
        <v>-</v>
      </c>
      <c r="AY2126" t="str">
        <f>VLOOKUP(Sheet1[[#This Row],[NPDES ID2]],Combined_Sheet__Major_Only___2[[NPDES ID2]:[ECHO BFR]],28,FALSE)</f>
        <v>-</v>
      </c>
      <c r="AZ2126" t="str">
        <f>VLOOKUP(Sheet1[[#This Row],[NPDES ID2]],Combined_Sheet__Major_Only___2[[NPDES ID2]:[ECHO BFR]],29,FALSE)</f>
        <v>thickening</v>
      </c>
      <c r="BA2126">
        <f>VLOOKUP(Sheet1[[#This Row],[NPDES ID2]],Combined_Sheet__Major_Only___2[[NPDES ID2]:[ECHO BFR]],17,FALSE)</f>
        <v>42.047069999999998</v>
      </c>
      <c r="BB2126">
        <f>VLOOKUP(Sheet1[[#This Row],[NPDES ID2]],Combined_Sheet__Major_Only___2[[NPDES ID2]:[ECHO BFR]],18,FALSE)</f>
        <v>-124.287909</v>
      </c>
      <c r="BC2126" s="2" t="str">
        <f>IF(ISNUMBER(SEARCH("aerobic",$AW2126)),"aerobic","")</f>
        <v/>
      </c>
      <c r="BD2126" s="2" t="str">
        <f>IF(ISNUMBER(SEARCH("anaer",$AW2126)),"anaer","")</f>
        <v>anaer</v>
      </c>
      <c r="BE2126" s="2" t="str">
        <f>IF(ISNUMBER(SEARCH("thickening",$AZ2126)),"thickening","")</f>
        <v>thickening</v>
      </c>
      <c r="BF2126" s="4" t="str">
        <f>IF(ISNUMBER(SEARCH("airDry",$AW2126)),"airDry","")</f>
        <v/>
      </c>
      <c r="BG2126" s="4" t="str">
        <f>IF(ISNUMBER(SEARCH("heatDry",$AY2126)),"heatDry","")</f>
        <v/>
      </c>
      <c r="BH2126" s="4" t="str">
        <f>IF(AND(ISNUMBER(SEARCH("aerobic",$AW2126)),ISNUMBER(SEARCH("anaer",$AW2126))),"Combined Aer and Anaer.","")</f>
        <v/>
      </c>
    </row>
    <row r="2127" spans="1:60" x14ac:dyDescent="0.25">
      <c r="A2127" s="5">
        <v>2181</v>
      </c>
      <c r="B2127" t="s">
        <v>10235</v>
      </c>
      <c r="C2127">
        <v>700.5</v>
      </c>
      <c r="D2127">
        <v>319.46734868606438</v>
      </c>
      <c r="E2127">
        <v>312.97563945876038</v>
      </c>
      <c r="F2127">
        <v>267.77537506371141</v>
      </c>
      <c r="G2127">
        <v>383.83697901224281</v>
      </c>
      <c r="H2127">
        <v>-139.44241617882739</v>
      </c>
      <c r="I2127">
        <v>-140.7381440429123</v>
      </c>
      <c r="J2127">
        <v>-159.30761849591019</v>
      </c>
      <c r="K2127">
        <v>-116.5103697755483</v>
      </c>
      <c r="L2127">
        <v>519.33966549990885</v>
      </c>
      <c r="M2127">
        <v>516.19484939995937</v>
      </c>
      <c r="N2127">
        <v>505.1977871661831</v>
      </c>
      <c r="O2127">
        <v>542.64310786834051</v>
      </c>
      <c r="P2127">
        <v>21.609005891956919</v>
      </c>
      <c r="Q2127">
        <v>21.492519128180358</v>
      </c>
      <c r="R2127">
        <v>18.14425638835321</v>
      </c>
      <c r="S2127">
        <v>24.305666027665691</v>
      </c>
      <c r="T2127">
        <v>46232.370165243883</v>
      </c>
      <c r="U2127">
        <v>46232.448971288417</v>
      </c>
      <c r="V2127">
        <v>46200.447582598943</v>
      </c>
      <c r="W2127">
        <v>46264.409421762452</v>
      </c>
      <c r="X2127">
        <v>3659.8410560729471</v>
      </c>
      <c r="Y2127">
        <v>3679.9603080727279</v>
      </c>
      <c r="Z2127">
        <v>3499.0113394156911</v>
      </c>
      <c r="AA2127">
        <v>3760.7656263597801</v>
      </c>
      <c r="AB2127">
        <v>705.97838158083016</v>
      </c>
      <c r="AC2127">
        <v>696.21098995055377</v>
      </c>
      <c r="AD2127">
        <v>591.44115179637072</v>
      </c>
      <c r="AE2127">
        <v>855.88565675734196</v>
      </c>
      <c r="AF2127">
        <v>55.740622792573511</v>
      </c>
      <c r="AG2127">
        <v>55.403303579849677</v>
      </c>
      <c r="AH2127">
        <v>54.222657513846379</v>
      </c>
      <c r="AI2127">
        <v>58.241497271841567</v>
      </c>
      <c r="AJ2127">
        <v>0.45753333456694678</v>
      </c>
      <c r="AK2127">
        <v>0.45753330914589702</v>
      </c>
      <c r="AL2127">
        <v>0.45751926884341432</v>
      </c>
      <c r="AM2127">
        <v>0.45754716574685661</v>
      </c>
      <c r="AN2127">
        <v>0.9481101139413981</v>
      </c>
      <c r="AO2127">
        <v>0.9481101139413981</v>
      </c>
      <c r="AP2127">
        <v>0.9481101139413981</v>
      </c>
      <c r="AQ2127">
        <v>0.9481101139413981</v>
      </c>
      <c r="AR2127">
        <v>11.618158216733329</v>
      </c>
      <c r="AS2127">
        <v>11.61815821673334</v>
      </c>
      <c r="AT2127">
        <v>11.61815821673334</v>
      </c>
      <c r="AU2127">
        <v>11.61815821673334</v>
      </c>
      <c r="AV2127" t="str">
        <f>VLOOKUP(Sheet1[[#This Row],[NPDES ID2]],Combined_Sheet__Major_Only___2[[NPDES ID2]:[ECHO BFR]],3,FALSE)</f>
        <v>NY</v>
      </c>
      <c r="AW2127" t="s">
        <v>54</v>
      </c>
      <c r="AX2127" t="str">
        <f>VLOOKUP(Sheet1[[#This Row],[NPDES ID2]],Combined_Sheet__Major_Only___2[[NPDES ID2]:[ECHO BFR]],27,FALSE)</f>
        <v>-</v>
      </c>
      <c r="AY2127" t="str">
        <f>VLOOKUP(Sheet1[[#This Row],[NPDES ID2]],Combined_Sheet__Major_Only___2[[NPDES ID2]:[ECHO BFR]],28,FALSE)</f>
        <v>-</v>
      </c>
      <c r="AZ2127" t="str">
        <f>VLOOKUP(Sheet1[[#This Row],[NPDES ID2]],Combined_Sheet__Major_Only___2[[NPDES ID2]:[ECHO BFR]],29,FALSE)</f>
        <v>thickening</v>
      </c>
      <c r="BA2127">
        <f>VLOOKUP(Sheet1[[#This Row],[NPDES ID2]],Combined_Sheet__Major_Only___2[[NPDES ID2]:[ECHO BFR]],17,FALSE)</f>
        <v>40.858722</v>
      </c>
      <c r="BB2127">
        <f>VLOOKUP(Sheet1[[#This Row],[NPDES ID2]],Combined_Sheet__Major_Only___2[[NPDES ID2]:[ECHO BFR]],18,FALSE)</f>
        <v>-73.641666999999998</v>
      </c>
      <c r="BC2127" s="2" t="str">
        <f>IF(ISNUMBER(SEARCH("aerobic",$AW2127)),"aerobic","")</f>
        <v/>
      </c>
      <c r="BD2127" s="2" t="str">
        <f>IF(ISNUMBER(SEARCH("anaer",$AW2127)),"anaer","")</f>
        <v/>
      </c>
      <c r="BE2127" s="2" t="str">
        <f>IF(ISNUMBER(SEARCH("thickening",$AZ2127)),"thickening","")</f>
        <v>thickening</v>
      </c>
      <c r="BF2127" s="4" t="str">
        <f>IF(ISNUMBER(SEARCH("airDry",$AW2127)),"airDry","")</f>
        <v/>
      </c>
      <c r="BG2127" s="4" t="str">
        <f>IF(ISNUMBER(SEARCH("heatDry",$AY2127)),"heatDry","")</f>
        <v/>
      </c>
      <c r="BH2127" s="4" t="str">
        <f>IF(AND(ISNUMBER(SEARCH("aerobic",$AW2127)),ISNUMBER(SEARCH("anaer",$AW2127))),"Combined Aer and Anaer.","")</f>
        <v/>
      </c>
    </row>
    <row r="2128" spans="1:60" x14ac:dyDescent="0.25">
      <c r="A2128" s="5">
        <v>182</v>
      </c>
      <c r="B2128" t="s">
        <v>979</v>
      </c>
      <c r="C2128">
        <v>3613.3</v>
      </c>
      <c r="D2128">
        <v>700.53658640531319</v>
      </c>
      <c r="E2128">
        <v>697.94138739460027</v>
      </c>
      <c r="F2128">
        <v>566.59281921672005</v>
      </c>
      <c r="G2128">
        <v>819.98801901803176</v>
      </c>
      <c r="H2128">
        <v>-137.1433598046666</v>
      </c>
      <c r="I2128">
        <v>-138.4864776154775</v>
      </c>
      <c r="J2128">
        <v>-157.9032490360768</v>
      </c>
      <c r="K2128">
        <v>-113.83943511691309</v>
      </c>
      <c r="L2128">
        <v>2760.2947675767168</v>
      </c>
      <c r="M2128">
        <v>2743.9741518244618</v>
      </c>
      <c r="N2128">
        <v>2686.9700641684572</v>
      </c>
      <c r="O2128">
        <v>2881.1558119476331</v>
      </c>
      <c r="P2128">
        <v>113.5554216512776</v>
      </c>
      <c r="Q2128">
        <v>113.1023801172373</v>
      </c>
      <c r="R2128">
        <v>95.216939107925356</v>
      </c>
      <c r="S2128">
        <v>127.8286468664655</v>
      </c>
      <c r="T2128">
        <v>46224.715831843212</v>
      </c>
      <c r="U2128">
        <v>46224.794625339498</v>
      </c>
      <c r="V2128">
        <v>46192.798332216473</v>
      </c>
      <c r="W2128">
        <v>46256.749986765673</v>
      </c>
      <c r="X2128">
        <v>3620.0354689722089</v>
      </c>
      <c r="Y2128">
        <v>3639.507206364759</v>
      </c>
      <c r="Z2128">
        <v>3464.6446721998341</v>
      </c>
      <c r="AA2128">
        <v>3717.4119176758381</v>
      </c>
      <c r="AB2128">
        <v>687.83481728437118</v>
      </c>
      <c r="AC2128">
        <v>678.25423944741726</v>
      </c>
      <c r="AD2128">
        <v>577.8876273090051</v>
      </c>
      <c r="AE2128">
        <v>830.70460808777125</v>
      </c>
      <c r="AF2128">
        <v>56.350655122893407</v>
      </c>
      <c r="AG2128">
        <v>56.018574485262647</v>
      </c>
      <c r="AH2128">
        <v>54.853130463031547</v>
      </c>
      <c r="AI2128">
        <v>58.816560398241407</v>
      </c>
      <c r="AJ2128">
        <v>0.46496508387228319</v>
      </c>
      <c r="AK2128">
        <v>0.46496494826523638</v>
      </c>
      <c r="AL2128">
        <v>0.46489215602415518</v>
      </c>
      <c r="AM2128">
        <v>0.46503680607066439</v>
      </c>
      <c r="AN2128">
        <v>0.94810216110164092</v>
      </c>
      <c r="AO2128">
        <v>0.94810216110164069</v>
      </c>
      <c r="AP2128">
        <v>0.94810216110164069</v>
      </c>
      <c r="AQ2128">
        <v>0.94810216110164069</v>
      </c>
      <c r="AR2128">
        <v>11.84474141764502</v>
      </c>
      <c r="AS2128">
        <v>11.84474141764502</v>
      </c>
      <c r="AT2128">
        <v>11.84474141764502</v>
      </c>
      <c r="AU2128">
        <v>11.84474141764502</v>
      </c>
      <c r="AV2128" t="str">
        <f>VLOOKUP(Sheet1[[#This Row],[NPDES ID2]],Combined_Sheet__Major_Only___2[[NPDES ID2]:[ECHO BFR]],3,FALSE)</f>
        <v>NJ</v>
      </c>
      <c r="AW2128" t="s">
        <v>54</v>
      </c>
      <c r="AX2128" t="str">
        <f>VLOOKUP(Sheet1[[#This Row],[NPDES ID2]],Combined_Sheet__Major_Only___2[[NPDES ID2]:[ECHO BFR]],27,FALSE)</f>
        <v>-</v>
      </c>
      <c r="AY2128" t="str">
        <f>VLOOKUP(Sheet1[[#This Row],[NPDES ID2]],Combined_Sheet__Major_Only___2[[NPDES ID2]:[ECHO BFR]],28,FALSE)</f>
        <v>-</v>
      </c>
      <c r="AZ2128" t="str">
        <f>VLOOKUP(Sheet1[[#This Row],[NPDES ID2]],Combined_Sheet__Major_Only___2[[NPDES ID2]:[ECHO BFR]],29,FALSE)</f>
        <v>preliminaryOps, thickening</v>
      </c>
      <c r="BA2128">
        <f>VLOOKUP(Sheet1[[#This Row],[NPDES ID2]],Combined_Sheet__Major_Only___2[[NPDES ID2]:[ECHO BFR]],17,FALSE)</f>
        <v>40.557338999999999</v>
      </c>
      <c r="BB2128">
        <f>VLOOKUP(Sheet1[[#This Row],[NPDES ID2]],Combined_Sheet__Major_Only___2[[NPDES ID2]:[ECHO BFR]],18,FALSE)</f>
        <v>-74.567103000000003</v>
      </c>
      <c r="BC2128" s="2" t="str">
        <f>IF(ISNUMBER(SEARCH("aerobic",$AW2128)),"aerobic","")</f>
        <v/>
      </c>
      <c r="BD2128" s="2" t="str">
        <f>IF(ISNUMBER(SEARCH("anaer",$AW2128)),"anaer","")</f>
        <v/>
      </c>
      <c r="BE2128" s="2" t="str">
        <f>IF(ISNUMBER(SEARCH("thickening",$AZ2128)),"thickening","")</f>
        <v>thickening</v>
      </c>
      <c r="BF2128" s="3" t="str">
        <f>IF(ISNUMBER(SEARCH("airDry",$AW2128)),"airDry","")</f>
        <v/>
      </c>
      <c r="BG2128" s="3" t="str">
        <f>IF(ISNUMBER(SEARCH("heatDry",$AY2128)),"heatDry","")</f>
        <v/>
      </c>
      <c r="BH2128" s="3" t="str">
        <f>IF(AND(ISNUMBER(SEARCH("aerobic",$AW2128)),ISNUMBER(SEARCH("anaer",$AW2128))),"Combined Aer and Anaer.","")</f>
        <v/>
      </c>
    </row>
    <row r="2129" spans="1:60" x14ac:dyDescent="0.25">
      <c r="A2129" s="5">
        <v>1820</v>
      </c>
      <c r="B2129" t="s">
        <v>8605</v>
      </c>
      <c r="C2129">
        <v>41642.82</v>
      </c>
      <c r="D2129">
        <v>7091.3012686056827</v>
      </c>
      <c r="E2129">
        <v>7130.8775130920276</v>
      </c>
      <c r="F2129">
        <v>5672.5347726463733</v>
      </c>
      <c r="G2129">
        <v>8420.998088883629</v>
      </c>
      <c r="H2129">
        <v>-125.13906989689519</v>
      </c>
      <c r="I2129">
        <v>-124.2961302661664</v>
      </c>
      <c r="J2129">
        <v>-150.1168454535532</v>
      </c>
      <c r="K2129">
        <v>-95.560257120160216</v>
      </c>
      <c r="L2129">
        <v>31576.56191838516</v>
      </c>
      <c r="M2129">
        <v>31387.348529313011</v>
      </c>
      <c r="N2129">
        <v>30734.18216249664</v>
      </c>
      <c r="O2129">
        <v>32966.28661189587</v>
      </c>
      <c r="P2129">
        <v>1300.6417479727691</v>
      </c>
      <c r="Q2129">
        <v>1295.740824923299</v>
      </c>
      <c r="R2129">
        <v>1091.8132953171271</v>
      </c>
      <c r="S2129">
        <v>1462.6010086224519</v>
      </c>
      <c r="T2129">
        <v>46223.731299696577</v>
      </c>
      <c r="U2129">
        <v>46223.81009157886</v>
      </c>
      <c r="V2129">
        <v>46191.814453868741</v>
      </c>
      <c r="W2129">
        <v>46255.764798430573</v>
      </c>
      <c r="X2129">
        <v>3630.9749170223849</v>
      </c>
      <c r="Y2129">
        <v>3650.7895088397731</v>
      </c>
      <c r="Z2129">
        <v>3474.3559810584011</v>
      </c>
      <c r="AA2129">
        <v>3730.1305972226978</v>
      </c>
      <c r="AB2129">
        <v>693.83152683307242</v>
      </c>
      <c r="AC2129">
        <v>683.98676201140313</v>
      </c>
      <c r="AD2129">
        <v>581.85216592637494</v>
      </c>
      <c r="AE2129">
        <v>836.86293544029752</v>
      </c>
      <c r="AF2129">
        <v>56.283458199346121</v>
      </c>
      <c r="AG2129">
        <v>55.95889339806304</v>
      </c>
      <c r="AH2129">
        <v>54.778965082351391</v>
      </c>
      <c r="AI2129">
        <v>58.743874393937872</v>
      </c>
      <c r="AJ2129">
        <v>0.46414694882896201</v>
      </c>
      <c r="AK2129">
        <v>0.46414480529380991</v>
      </c>
      <c r="AL2129">
        <v>0.46330511954566378</v>
      </c>
      <c r="AM2129">
        <v>0.46497644301302599</v>
      </c>
      <c r="AN2129">
        <v>0.94810113799742068</v>
      </c>
      <c r="AO2129">
        <v>0.94810113799742035</v>
      </c>
      <c r="AP2129">
        <v>0.94810113799742035</v>
      </c>
      <c r="AQ2129">
        <v>0.94810113799742035</v>
      </c>
      <c r="AR2129">
        <v>11.793299661000869</v>
      </c>
      <c r="AS2129">
        <v>11.793299661000869</v>
      </c>
      <c r="AT2129">
        <v>11.793299661000869</v>
      </c>
      <c r="AU2129">
        <v>11.793299661000869</v>
      </c>
      <c r="AV2129" t="str">
        <f>VLOOKUP(Sheet1[[#This Row],[NPDES ID2]],Combined_Sheet__Major_Only___2[[NPDES ID2]:[ECHO BFR]],3,FALSE)</f>
        <v>NJ</v>
      </c>
      <c r="AW2129" t="s">
        <v>54</v>
      </c>
      <c r="AX2129" t="str">
        <f>VLOOKUP(Sheet1[[#This Row],[NPDES ID2]],Combined_Sheet__Major_Only___2[[NPDES ID2]:[ECHO BFR]],27,FALSE)</f>
        <v>-</v>
      </c>
      <c r="AY2129" t="str">
        <f>VLOOKUP(Sheet1[[#This Row],[NPDES ID2]],Combined_Sheet__Major_Only___2[[NPDES ID2]:[ECHO BFR]],28,FALSE)</f>
        <v>heatTreatment</v>
      </c>
      <c r="AZ2129" t="str">
        <f>VLOOKUP(Sheet1[[#This Row],[NPDES ID2]],Combined_Sheet__Major_Only___2[[NPDES ID2]:[ECHO BFR]],29,FALSE)</f>
        <v>preliminaryOps, thickening</v>
      </c>
      <c r="BA2129">
        <f>VLOOKUP(Sheet1[[#This Row],[NPDES ID2]],Combined_Sheet__Major_Only___2[[NPDES ID2]:[ECHO BFR]],17,FALSE)</f>
        <v>40.714785999999997</v>
      </c>
      <c r="BB2129">
        <f>VLOOKUP(Sheet1[[#This Row],[NPDES ID2]],Combined_Sheet__Major_Only___2[[NPDES ID2]:[ECHO BFR]],18,FALSE)</f>
        <v>-74.136197999999993</v>
      </c>
      <c r="BC2129" s="2" t="str">
        <f>IF(ISNUMBER(SEARCH("aerobic",$AW2129)),"aerobic","")</f>
        <v/>
      </c>
      <c r="BD2129" s="2" t="str">
        <f>IF(ISNUMBER(SEARCH("anaer",$AW2129)),"anaer","")</f>
        <v/>
      </c>
      <c r="BE2129" s="2" t="str">
        <f>IF(ISNUMBER(SEARCH("thickening",$AZ2129)),"thickening","")</f>
        <v>thickening</v>
      </c>
      <c r="BF2129" s="3" t="str">
        <f>IF(ISNUMBER(SEARCH("airDry",$AW2129)),"airDry","")</f>
        <v/>
      </c>
      <c r="BG2129" s="3" t="str">
        <f>IF(ISNUMBER(SEARCH("heatDry",$AY2129)),"heatDry","")</f>
        <v/>
      </c>
      <c r="BH2129" s="3" t="str">
        <f>IF(AND(ISNUMBER(SEARCH("aerobic",$AW2129)),ISNUMBER(SEARCH("anaer",$AW2129))),"Combined Aer and Anaer.","")</f>
        <v/>
      </c>
    </row>
    <row r="2130" spans="1:60" x14ac:dyDescent="0.25">
      <c r="A2130" s="5">
        <v>2371</v>
      </c>
      <c r="B2130" t="s">
        <v>11057</v>
      </c>
      <c r="C2130">
        <v>318</v>
      </c>
      <c r="D2130">
        <v>396.53931217315591</v>
      </c>
      <c r="E2130">
        <v>393.68607880114382</v>
      </c>
      <c r="F2130">
        <v>303.80846283773889</v>
      </c>
      <c r="G2130">
        <v>493.17979877534401</v>
      </c>
      <c r="H2130">
        <v>-138.93396302977271</v>
      </c>
      <c r="I2130">
        <v>-140.1845883116755</v>
      </c>
      <c r="J2130">
        <v>-158.7682281253341</v>
      </c>
      <c r="K2130">
        <v>-116.07285203929401</v>
      </c>
      <c r="L2130">
        <v>239.04528118530229</v>
      </c>
      <c r="M2130">
        <v>237.61413519780069</v>
      </c>
      <c r="N2130">
        <v>232.60881050541181</v>
      </c>
      <c r="O2130">
        <v>249.65111220515021</v>
      </c>
      <c r="P2130">
        <v>9.8947357860455192</v>
      </c>
      <c r="Q2130">
        <v>9.8487577350360382</v>
      </c>
      <c r="R2130">
        <v>8.3026526336861615</v>
      </c>
      <c r="S2130">
        <v>11.12672469531844</v>
      </c>
      <c r="T2130">
        <v>46203.18405452164</v>
      </c>
      <c r="U2130">
        <v>46203.262812719477</v>
      </c>
      <c r="V2130">
        <v>46171.280853516349</v>
      </c>
      <c r="W2130">
        <v>46235.2038585626</v>
      </c>
      <c r="X2130">
        <v>3639.2189508031438</v>
      </c>
      <c r="Y2130">
        <v>3659.0163755164331</v>
      </c>
      <c r="Z2130">
        <v>3481.0154814784919</v>
      </c>
      <c r="AA2130">
        <v>3738.448253784004</v>
      </c>
      <c r="AB2130">
        <v>696.99897067424729</v>
      </c>
      <c r="AC2130">
        <v>687.3347230736133</v>
      </c>
      <c r="AD2130">
        <v>584.73135945973695</v>
      </c>
      <c r="AE2130">
        <v>843.56646387727676</v>
      </c>
      <c r="AF2130">
        <v>56.019377444658467</v>
      </c>
      <c r="AG2130">
        <v>55.684090474363863</v>
      </c>
      <c r="AH2130">
        <v>54.510959748642719</v>
      </c>
      <c r="AI2130">
        <v>58.504688014606678</v>
      </c>
      <c r="AJ2130">
        <v>0.46092900856642383</v>
      </c>
      <c r="AK2130">
        <v>0.4609289970468109</v>
      </c>
      <c r="AL2130">
        <v>0.46092260995982159</v>
      </c>
      <c r="AM2130">
        <v>0.46093530035521357</v>
      </c>
      <c r="AN2130">
        <v>0.94807977654109932</v>
      </c>
      <c r="AO2130">
        <v>0.94807977654109943</v>
      </c>
      <c r="AP2130">
        <v>0.94807977654109943</v>
      </c>
      <c r="AQ2130">
        <v>0.94807977654109943</v>
      </c>
      <c r="AR2130">
        <v>11.722868820802059</v>
      </c>
      <c r="AS2130">
        <v>11.722868820802059</v>
      </c>
      <c r="AT2130">
        <v>11.722868820802059</v>
      </c>
      <c r="AU2130">
        <v>11.722868820802059</v>
      </c>
      <c r="AV2130" t="str">
        <f>VLOOKUP(Sheet1[[#This Row],[NPDES ID2]],Combined_Sheet__Major_Only___2[[NPDES ID2]:[ECHO BFR]],3,FALSE)</f>
        <v>FL</v>
      </c>
      <c r="AW2130" t="s">
        <v>54</v>
      </c>
      <c r="AX2130" t="str">
        <f>VLOOKUP(Sheet1[[#This Row],[NPDES ID2]],Combined_Sheet__Major_Only___2[[NPDES ID2]:[ECHO BFR]],27,FALSE)</f>
        <v>-</v>
      </c>
      <c r="AY2130" t="str">
        <f>VLOOKUP(Sheet1[[#This Row],[NPDES ID2]],Combined_Sheet__Major_Only___2[[NPDES ID2]:[ECHO BFR]],28,FALSE)</f>
        <v>-</v>
      </c>
      <c r="AZ2130" t="str">
        <f>VLOOKUP(Sheet1[[#This Row],[NPDES ID2]],Combined_Sheet__Major_Only___2[[NPDES ID2]:[ECHO BFR]],29,FALSE)</f>
        <v>thickening</v>
      </c>
      <c r="BA2130">
        <f>VLOOKUP(Sheet1[[#This Row],[NPDES ID2]],Combined_Sheet__Major_Only___2[[NPDES ID2]:[ECHO BFR]],17,FALSE)</f>
        <v>28.304300000000001</v>
      </c>
      <c r="BB2130">
        <f>VLOOKUP(Sheet1[[#This Row],[NPDES ID2]],Combined_Sheet__Major_Only___2[[NPDES ID2]:[ECHO BFR]],18,FALSE)</f>
        <v>-81.340777000000003</v>
      </c>
      <c r="BC2130" s="2" t="str">
        <f>IF(ISNUMBER(SEARCH("aerobic",$AW2130)),"aerobic","")</f>
        <v/>
      </c>
      <c r="BD2130" s="2" t="str">
        <f>IF(ISNUMBER(SEARCH("anaer",$AW2130)),"anaer","")</f>
        <v/>
      </c>
      <c r="BE2130" s="2" t="str">
        <f>IF(ISNUMBER(SEARCH("thickening",$AZ2130)),"thickening","")</f>
        <v>thickening</v>
      </c>
      <c r="BF2130" s="4" t="str">
        <f>IF(ISNUMBER(SEARCH("airDry",$AW2130)),"airDry","")</f>
        <v/>
      </c>
      <c r="BG2130" s="4" t="str">
        <f>IF(ISNUMBER(SEARCH("heatDry",$AY2130)),"heatDry","")</f>
        <v/>
      </c>
      <c r="BH2130" s="4" t="str">
        <f>IF(AND(ISNUMBER(SEARCH("aerobic",$AW2130)),ISNUMBER(SEARCH("anaer",$AW2130))),"Combined Aer and Anaer.","")</f>
        <v/>
      </c>
    </row>
    <row r="2131" spans="1:60" x14ac:dyDescent="0.25">
      <c r="A2131" s="5">
        <v>1666</v>
      </c>
      <c r="B2131" t="s">
        <v>7821</v>
      </c>
      <c r="C2131">
        <v>57</v>
      </c>
      <c r="D2131">
        <v>1540.0928499522979</v>
      </c>
      <c r="E2131">
        <v>1511.4681345569179</v>
      </c>
      <c r="F2131">
        <v>1052.68472685091</v>
      </c>
      <c r="G2131">
        <v>2005.8102983068561</v>
      </c>
      <c r="H2131">
        <v>-137.85610439069819</v>
      </c>
      <c r="I2131">
        <v>-139.0553167339954</v>
      </c>
      <c r="J2131">
        <v>-157.75595499571591</v>
      </c>
      <c r="K2131">
        <v>-115.0613384960988</v>
      </c>
      <c r="L2131">
        <v>43.968882184541719</v>
      </c>
      <c r="M2131">
        <v>43.711131479955277</v>
      </c>
      <c r="N2131">
        <v>42.809572998693298</v>
      </c>
      <c r="O2131">
        <v>45.879110145765402</v>
      </c>
      <c r="P2131">
        <v>1.802585417458171</v>
      </c>
      <c r="Q2131">
        <v>1.7951483503550789</v>
      </c>
      <c r="R2131">
        <v>1.5106719975571841</v>
      </c>
      <c r="S2131">
        <v>2.030717921206683</v>
      </c>
      <c r="T2131">
        <v>46141.033172151532</v>
      </c>
      <c r="U2131">
        <v>46141.111828461333</v>
      </c>
      <c r="V2131">
        <v>46109.171243723351</v>
      </c>
      <c r="W2131">
        <v>46173.01155276817</v>
      </c>
      <c r="X2131">
        <v>3600.881664372218</v>
      </c>
      <c r="Y2131">
        <v>3620.0939927409968</v>
      </c>
      <c r="Z2131">
        <v>3447.4639484978288</v>
      </c>
      <c r="AA2131">
        <v>3697.0209557610351</v>
      </c>
      <c r="AB2131">
        <v>680.79605424070905</v>
      </c>
      <c r="AC2131">
        <v>671.31463918398708</v>
      </c>
      <c r="AD2131">
        <v>572.55833815781136</v>
      </c>
      <c r="AE2131">
        <v>821.40350974111641</v>
      </c>
      <c r="AF2131">
        <v>56.537701895515163</v>
      </c>
      <c r="AG2131">
        <v>56.20628864776922</v>
      </c>
      <c r="AH2131">
        <v>55.046986097770557</v>
      </c>
      <c r="AI2131">
        <v>58.993959523243717</v>
      </c>
      <c r="AJ2131">
        <v>0.46724411180327707</v>
      </c>
      <c r="AK2131">
        <v>0.46724410973640762</v>
      </c>
      <c r="AL2131">
        <v>0.4672429607345488</v>
      </c>
      <c r="AM2131">
        <v>0.46724524364128373</v>
      </c>
      <c r="AN2131">
        <v>0.94801505567785183</v>
      </c>
      <c r="AO2131">
        <v>0.94801505567785183</v>
      </c>
      <c r="AP2131">
        <v>0.94801505567785183</v>
      </c>
      <c r="AQ2131">
        <v>0.94801505567785183</v>
      </c>
      <c r="AR2131">
        <v>11.917296275534209</v>
      </c>
      <c r="AS2131">
        <v>11.917296275534209</v>
      </c>
      <c r="AT2131">
        <v>11.917296275534209</v>
      </c>
      <c r="AU2131">
        <v>11.917296275534209</v>
      </c>
      <c r="AV2131" t="str">
        <f>VLOOKUP(Sheet1[[#This Row],[NPDES ID2]],Combined_Sheet__Major_Only___2[[NPDES ID2]:[ECHO BFR]],3,FALSE)</f>
        <v>GU</v>
      </c>
      <c r="AW2131" t="s">
        <v>54</v>
      </c>
      <c r="AX2131" t="str">
        <f>VLOOKUP(Sheet1[[#This Row],[NPDES ID2]],Combined_Sheet__Major_Only___2[[NPDES ID2]:[ECHO BFR]],27,FALSE)</f>
        <v>-</v>
      </c>
      <c r="AY2131" t="str">
        <f>VLOOKUP(Sheet1[[#This Row],[NPDES ID2]],Combined_Sheet__Major_Only___2[[NPDES ID2]:[ECHO BFR]],28,FALSE)</f>
        <v>-</v>
      </c>
      <c r="AZ2131" t="str">
        <f>VLOOKUP(Sheet1[[#This Row],[NPDES ID2]],Combined_Sheet__Major_Only___2[[NPDES ID2]:[ECHO BFR]],29,FALSE)</f>
        <v>thickening</v>
      </c>
      <c r="BA2131">
        <f>VLOOKUP(Sheet1[[#This Row],[NPDES ID2]],Combined_Sheet__Major_Only___2[[NPDES ID2]:[ECHO BFR]],17,FALSE)</f>
        <v>13.381500000000001</v>
      </c>
      <c r="BB2131">
        <f>VLOOKUP(Sheet1[[#This Row],[NPDES ID2]],Combined_Sheet__Major_Only___2[[NPDES ID2]:[ECHO BFR]],18,FALSE)</f>
        <v>144.65440000000001</v>
      </c>
      <c r="BC2131" s="2" t="str">
        <f>IF(ISNUMBER(SEARCH("aerobic",$AW2131)),"aerobic","")</f>
        <v/>
      </c>
      <c r="BD2131" s="2" t="str">
        <f>IF(ISNUMBER(SEARCH("anaer",$AW2131)),"anaer","")</f>
        <v/>
      </c>
      <c r="BE2131" s="2" t="str">
        <f>IF(ISNUMBER(SEARCH("thickening",$AZ2131)),"thickening","")</f>
        <v>thickening</v>
      </c>
      <c r="BF2131" s="3" t="str">
        <f>IF(ISNUMBER(SEARCH("airDry",$AW2131)),"airDry","")</f>
        <v/>
      </c>
      <c r="BG2131" s="3" t="str">
        <f>IF(ISNUMBER(SEARCH("heatDry",$AY2131)),"heatDry","")</f>
        <v/>
      </c>
      <c r="BH2131" s="3" t="str">
        <f>IF(AND(ISNUMBER(SEARCH("aerobic",$AW2131)),ISNUMBER(SEARCH("anaer",$AW2131))),"Combined Aer and Anaer.","")</f>
        <v/>
      </c>
    </row>
    <row r="2132" spans="1:60" x14ac:dyDescent="0.25">
      <c r="A2132" s="5">
        <v>898</v>
      </c>
      <c r="B2132" t="s">
        <v>4376</v>
      </c>
      <c r="C2132">
        <v>765</v>
      </c>
      <c r="D2132">
        <v>344.06277057234422</v>
      </c>
      <c r="E2132">
        <v>335.66268053047889</v>
      </c>
      <c r="F2132">
        <v>289.69840673843152</v>
      </c>
      <c r="G2132">
        <v>408.44384026399638</v>
      </c>
      <c r="H2132">
        <v>-110.68495666784101</v>
      </c>
      <c r="I2132">
        <v>-112.047013278267</v>
      </c>
      <c r="J2132">
        <v>-131.44023275247</v>
      </c>
      <c r="K2132">
        <v>-89.075443534949045</v>
      </c>
      <c r="L2132">
        <v>527.57423545556242</v>
      </c>
      <c r="M2132">
        <v>525.64182135908254</v>
      </c>
      <c r="N2132">
        <v>518.88473484547274</v>
      </c>
      <c r="O2132">
        <v>541.89324788795443</v>
      </c>
      <c r="P2132">
        <v>17.927764623140941</v>
      </c>
      <c r="Q2132">
        <v>18.092449385019471</v>
      </c>
      <c r="R2132">
        <v>14.66159571316739</v>
      </c>
      <c r="S2132">
        <v>20.930775570076069</v>
      </c>
      <c r="T2132">
        <v>46084.665655276352</v>
      </c>
      <c r="U2132">
        <v>46084.744219179192</v>
      </c>
      <c r="V2132">
        <v>46052.841158861993</v>
      </c>
      <c r="W2132">
        <v>46116.606467068887</v>
      </c>
      <c r="X2132">
        <v>3007.690324272397</v>
      </c>
      <c r="Y2132">
        <v>3018.4060556947938</v>
      </c>
      <c r="Z2132">
        <v>2926.1526769835091</v>
      </c>
      <c r="AA2132">
        <v>3058.327416311146</v>
      </c>
      <c r="AB2132">
        <v>463.49791036856448</v>
      </c>
      <c r="AC2132">
        <v>457.93238932082892</v>
      </c>
      <c r="AD2132">
        <v>403.59789335402968</v>
      </c>
      <c r="AE2132">
        <v>535.99652627862804</v>
      </c>
      <c r="AF2132">
        <v>67.586652622727556</v>
      </c>
      <c r="AG2132">
        <v>67.339316790379428</v>
      </c>
      <c r="AH2132">
        <v>66.47332928585017</v>
      </c>
      <c r="AI2132">
        <v>69.42075248135707</v>
      </c>
      <c r="AJ2132">
        <v>0.60214971795537198</v>
      </c>
      <c r="AK2132">
        <v>0.6021496893159568</v>
      </c>
      <c r="AL2132">
        <v>0.60213385550739662</v>
      </c>
      <c r="AM2132">
        <v>0.60216531582065635</v>
      </c>
      <c r="AN2132">
        <v>0.94795621763677673</v>
      </c>
      <c r="AO2132">
        <v>0.94795621763677673</v>
      </c>
      <c r="AP2132">
        <v>0.94795621763677673</v>
      </c>
      <c r="AQ2132">
        <v>0.94795621763677673</v>
      </c>
      <c r="AR2132">
        <v>16.066393604285651</v>
      </c>
      <c r="AS2132">
        <v>16.066393604285661</v>
      </c>
      <c r="AT2132">
        <v>16.066393604285661</v>
      </c>
      <c r="AU2132">
        <v>16.066393604285661</v>
      </c>
      <c r="AV2132" t="str">
        <f>VLOOKUP(Sheet1[[#This Row],[NPDES ID2]],Combined_Sheet__Major_Only___2[[NPDES ID2]:[ECHO BFR]],3,FALSE)</f>
        <v>FL</v>
      </c>
      <c r="AW2132" t="s">
        <v>41</v>
      </c>
      <c r="AX2132" t="str">
        <f>VLOOKUP(Sheet1[[#This Row],[NPDES ID2]],Combined_Sheet__Major_Only___2[[NPDES ID2]:[ECHO BFR]],27,FALSE)</f>
        <v>-</v>
      </c>
      <c r="AY2132" t="str">
        <f>VLOOKUP(Sheet1[[#This Row],[NPDES ID2]],Combined_Sheet__Major_Only___2[[NPDES ID2]:[ECHO BFR]],28,FALSE)</f>
        <v>-</v>
      </c>
      <c r="AZ2132" t="str">
        <f>VLOOKUP(Sheet1[[#This Row],[NPDES ID2]],Combined_Sheet__Major_Only___2[[NPDES ID2]:[ECHO BFR]],29,FALSE)</f>
        <v>thickening</v>
      </c>
      <c r="BA2132">
        <f>VLOOKUP(Sheet1[[#This Row],[NPDES ID2]],Combined_Sheet__Major_Only___2[[NPDES ID2]:[ECHO BFR]],17,FALSE)</f>
        <v>27.132359999999998</v>
      </c>
      <c r="BB2132">
        <f>VLOOKUP(Sheet1[[#This Row],[NPDES ID2]],Combined_Sheet__Major_Only___2[[NPDES ID2]:[ECHO BFR]],18,FALSE)</f>
        <v>-82.401387999999997</v>
      </c>
      <c r="BC2132" s="2" t="str">
        <f>IF(ISNUMBER(SEARCH("aerobic",$AW2132)),"aerobic","")</f>
        <v>aerobic</v>
      </c>
      <c r="BD2132" s="2" t="str">
        <f>IF(ISNUMBER(SEARCH("anaer",$AW2132)),"anaer","")</f>
        <v/>
      </c>
      <c r="BE2132" s="2" t="str">
        <f>IF(ISNUMBER(SEARCH("thickening",$AZ2132)),"thickening","")</f>
        <v>thickening</v>
      </c>
      <c r="BF2132" s="3" t="str">
        <f>IF(ISNUMBER(SEARCH("airDry",$AW2132)),"airDry","")</f>
        <v/>
      </c>
      <c r="BG2132" s="3" t="str">
        <f>IF(ISNUMBER(SEARCH("heatDry",$AY2132)),"heatDry","")</f>
        <v/>
      </c>
      <c r="BH2132" s="3" t="str">
        <f>IF(AND(ISNUMBER(SEARCH("aerobic",$AW2132)),ISNUMBER(SEARCH("anaer",$AW2132))),"Combined Aer and Anaer.","")</f>
        <v/>
      </c>
    </row>
    <row r="2133" spans="1:60" x14ac:dyDescent="0.25">
      <c r="A2133" s="5">
        <v>1827</v>
      </c>
      <c r="B2133" t="s">
        <v>8639</v>
      </c>
      <c r="C2133">
        <v>19177.099999999999</v>
      </c>
      <c r="D2133">
        <v>3468.5984806481019</v>
      </c>
      <c r="E2133">
        <v>3482.9224129114582</v>
      </c>
      <c r="F2133">
        <v>2770.592221422799</v>
      </c>
      <c r="G2133">
        <v>4102.0266898165373</v>
      </c>
      <c r="H2133">
        <v>-101.88502313882471</v>
      </c>
      <c r="I2133">
        <v>-102.7742595906459</v>
      </c>
      <c r="J2133">
        <v>-122.5722047314035</v>
      </c>
      <c r="K2133">
        <v>-80.053211689238722</v>
      </c>
      <c r="L2133">
        <v>13867.70596284444</v>
      </c>
      <c r="M2133">
        <v>13824.002250444741</v>
      </c>
      <c r="N2133">
        <v>13672.443476205681</v>
      </c>
      <c r="O2133">
        <v>14190.110218573491</v>
      </c>
      <c r="P2133">
        <v>447.80250056699589</v>
      </c>
      <c r="Q2133">
        <v>454.18225409942909</v>
      </c>
      <c r="R2133">
        <v>363.83837404286021</v>
      </c>
      <c r="S2133">
        <v>528.80187664715856</v>
      </c>
      <c r="T2133">
        <v>46071.146181024378</v>
      </c>
      <c r="U2133">
        <v>46071.224722763858</v>
      </c>
      <c r="V2133">
        <v>46039.330662496133</v>
      </c>
      <c r="W2133">
        <v>46103.077982117517</v>
      </c>
      <c r="X2133">
        <v>2867.3654304081888</v>
      </c>
      <c r="Y2133">
        <v>2876.294367397405</v>
      </c>
      <c r="Z2133">
        <v>2800.3932663768751</v>
      </c>
      <c r="AA2133">
        <v>2908.764361238947</v>
      </c>
      <c r="AB2133">
        <v>423.51893740869258</v>
      </c>
      <c r="AC2133">
        <v>418.83303057357148</v>
      </c>
      <c r="AD2133">
        <v>370.81068735997928</v>
      </c>
      <c r="AE2133">
        <v>486.01638218174128</v>
      </c>
      <c r="AF2133">
        <v>70.915705990734466</v>
      </c>
      <c r="AG2133">
        <v>70.697628245646911</v>
      </c>
      <c r="AH2133">
        <v>69.914111316908333</v>
      </c>
      <c r="AI2133">
        <v>72.55748971994845</v>
      </c>
      <c r="AJ2133">
        <v>0.64288789966568738</v>
      </c>
      <c r="AK2133">
        <v>0.64288709656283349</v>
      </c>
      <c r="AL2133">
        <v>0.64249559482326246</v>
      </c>
      <c r="AM2133">
        <v>0.64327392035721009</v>
      </c>
      <c r="AN2133">
        <v>0.94794208581067541</v>
      </c>
      <c r="AO2133">
        <v>0.94794208581067485</v>
      </c>
      <c r="AP2133">
        <v>0.94794208581067485</v>
      </c>
      <c r="AQ2133">
        <v>0.94794208581067485</v>
      </c>
      <c r="AR2133">
        <v>17.306603819144591</v>
      </c>
      <c r="AS2133">
        <v>17.306603819144591</v>
      </c>
      <c r="AT2133">
        <v>17.306603819144591</v>
      </c>
      <c r="AU2133">
        <v>17.306603819144591</v>
      </c>
      <c r="AV2133" t="str">
        <f>VLOOKUP(Sheet1[[#This Row],[NPDES ID2]],Combined_Sheet__Major_Only___2[[NPDES ID2]:[ECHO BFR]],3,FALSE)</f>
        <v>FL</v>
      </c>
      <c r="AW2133" t="s">
        <v>12185</v>
      </c>
      <c r="AX2133" t="str">
        <f>VLOOKUP(Sheet1[[#This Row],[NPDES ID2]],Combined_Sheet__Major_Only___2[[NPDES ID2]:[ECHO BFR]],27,FALSE)</f>
        <v>-</v>
      </c>
      <c r="AY2133" t="str">
        <f>VLOOKUP(Sheet1[[#This Row],[NPDES ID2]],Combined_Sheet__Major_Only___2[[NPDES ID2]:[ECHO BFR]],28,FALSE)</f>
        <v>-</v>
      </c>
      <c r="AZ2133" t="str">
        <f>VLOOKUP(Sheet1[[#This Row],[NPDES ID2]],Combined_Sheet__Major_Only___2[[NPDES ID2]:[ECHO BFR]],29,FALSE)</f>
        <v>preliminaryOps, thickening</v>
      </c>
      <c r="BA2133">
        <f>VLOOKUP(Sheet1[[#This Row],[NPDES ID2]],Combined_Sheet__Major_Only___2[[NPDES ID2]:[ECHO BFR]],17,FALSE)</f>
        <v>25.746390000000002</v>
      </c>
      <c r="BB2133">
        <f>VLOOKUP(Sheet1[[#This Row],[NPDES ID2]],Combined_Sheet__Major_Only___2[[NPDES ID2]:[ECHO BFR]],18,FALSE)</f>
        <v>-80.14667</v>
      </c>
      <c r="BC2133" s="2" t="str">
        <f>IF(ISNUMBER(SEARCH("aerobic",$AW2133)),"aerobic","")</f>
        <v/>
      </c>
      <c r="BD2133" s="2" t="str">
        <f>IF(ISNUMBER(SEARCH("anaer",$AW2133)),"anaer","")</f>
        <v>anaer</v>
      </c>
      <c r="BE2133" s="2" t="str">
        <f>IF(ISNUMBER(SEARCH("thickening",$AZ2133)),"thickening","")</f>
        <v>thickening</v>
      </c>
      <c r="BF2133" s="4" t="str">
        <f>IF(ISNUMBER(SEARCH("airDry",$AW2133)),"airDry","")</f>
        <v/>
      </c>
      <c r="BG2133" s="4" t="str">
        <f>IF(ISNUMBER(SEARCH("heatDry",$AY2133)),"heatDry","")</f>
        <v/>
      </c>
      <c r="BH2133" s="4" t="str">
        <f>IF(AND(ISNUMBER(SEARCH("aerobic",$AW2133)),ISNUMBER(SEARCH("anaer",$AW2133))),"Combined Aer and Anaer.","")</f>
        <v/>
      </c>
    </row>
    <row r="2134" spans="1:60" x14ac:dyDescent="0.25">
      <c r="A2134" s="5">
        <v>266</v>
      </c>
      <c r="B2134" t="s">
        <v>1368</v>
      </c>
      <c r="C2134">
        <v>1783.31</v>
      </c>
      <c r="D2134">
        <v>454.91752921163209</v>
      </c>
      <c r="E2134">
        <v>452.40443356075809</v>
      </c>
      <c r="F2134">
        <v>382.32653385549588</v>
      </c>
      <c r="G2134">
        <v>527.66866813766489</v>
      </c>
      <c r="H2134">
        <v>-108.3345888605887</v>
      </c>
      <c r="I2134">
        <v>-109.711561343475</v>
      </c>
      <c r="J2134">
        <v>-129.16745379774099</v>
      </c>
      <c r="K2134">
        <v>-86.743770122166652</v>
      </c>
      <c r="L2134">
        <v>1252.4538660639259</v>
      </c>
      <c r="M2134">
        <v>1248.1204572087349</v>
      </c>
      <c r="N2134">
        <v>1232.9746426552369</v>
      </c>
      <c r="O2134">
        <v>1284.5562273896819</v>
      </c>
      <c r="P2134">
        <v>41.744601528311279</v>
      </c>
      <c r="Q2134">
        <v>42.183390317325447</v>
      </c>
      <c r="R2134">
        <v>34.054808217642183</v>
      </c>
      <c r="S2134">
        <v>48.973431945722361</v>
      </c>
      <c r="T2134">
        <v>46061.870956444684</v>
      </c>
      <c r="U2134">
        <v>46061.949482978693</v>
      </c>
      <c r="V2134">
        <v>46030.061597320899</v>
      </c>
      <c r="W2134">
        <v>46093.796575621367</v>
      </c>
      <c r="X2134">
        <v>2951.863002845661</v>
      </c>
      <c r="Y2134">
        <v>2961.899360283328</v>
      </c>
      <c r="Z2134">
        <v>2876.1275453342218</v>
      </c>
      <c r="AA2134">
        <v>2998.7985562326789</v>
      </c>
      <c r="AB2134">
        <v>447.24636950529009</v>
      </c>
      <c r="AC2134">
        <v>442.02403808197812</v>
      </c>
      <c r="AD2134">
        <v>390.35811115177052</v>
      </c>
      <c r="AE2134">
        <v>515.50838922429909</v>
      </c>
      <c r="AF2134">
        <v>68.831900290066756</v>
      </c>
      <c r="AG2134">
        <v>68.594259525830438</v>
      </c>
      <c r="AH2134">
        <v>67.761077669509049</v>
      </c>
      <c r="AI2134">
        <v>70.595514363539579</v>
      </c>
      <c r="AJ2134">
        <v>0.61738364626497155</v>
      </c>
      <c r="AK2134">
        <v>0.61738357928728171</v>
      </c>
      <c r="AL2134">
        <v>0.61734683024564718</v>
      </c>
      <c r="AM2134">
        <v>0.61741984958707818</v>
      </c>
      <c r="AN2134">
        <v>0.94793238603389984</v>
      </c>
      <c r="AO2134">
        <v>0.94793238603390018</v>
      </c>
      <c r="AP2134">
        <v>0.94793238603390018</v>
      </c>
      <c r="AQ2134">
        <v>0.94793238603390018</v>
      </c>
      <c r="AR2134">
        <v>16.534262098380669</v>
      </c>
      <c r="AS2134">
        <v>16.534262098380669</v>
      </c>
      <c r="AT2134">
        <v>16.534262098380669</v>
      </c>
      <c r="AU2134">
        <v>16.534262098380669</v>
      </c>
      <c r="AV2134" t="str">
        <f>VLOOKUP(Sheet1[[#This Row],[NPDES ID2]],Combined_Sheet__Major_Only___2[[NPDES ID2]:[ECHO BFR]],3,FALSE)</f>
        <v>VA</v>
      </c>
      <c r="AW2134" t="s">
        <v>12185</v>
      </c>
      <c r="AX2134" t="str">
        <f>VLOOKUP(Sheet1[[#This Row],[NPDES ID2]],Combined_Sheet__Major_Only___2[[NPDES ID2]:[ECHO BFR]],27,FALSE)</f>
        <v>methaneBioCaptureRecover</v>
      </c>
      <c r="AY2134" t="str">
        <f>VLOOKUP(Sheet1[[#This Row],[NPDES ID2]],Combined_Sheet__Major_Only___2[[NPDES ID2]:[ECHO BFR]],28,FALSE)</f>
        <v>-</v>
      </c>
      <c r="AZ2134" t="str">
        <f>VLOOKUP(Sheet1[[#This Row],[NPDES ID2]],Combined_Sheet__Major_Only___2[[NPDES ID2]:[ECHO BFR]],29,FALSE)</f>
        <v>preliminaryOps, thickening</v>
      </c>
      <c r="BA2134">
        <f>VLOOKUP(Sheet1[[#This Row],[NPDES ID2]],Combined_Sheet__Major_Only___2[[NPDES ID2]:[ECHO BFR]],17,FALSE)</f>
        <v>37.201120000000003</v>
      </c>
      <c r="BB2134">
        <f>VLOOKUP(Sheet1[[#This Row],[NPDES ID2]],Combined_Sheet__Major_Only___2[[NPDES ID2]:[ECHO BFR]],18,FALSE)</f>
        <v>-76.445250000000001</v>
      </c>
      <c r="BC2134" s="2" t="str">
        <f>IF(ISNUMBER(SEARCH("aerobic",$AW2134)),"aerobic","")</f>
        <v/>
      </c>
      <c r="BD2134" s="2" t="str">
        <f>IF(ISNUMBER(SEARCH("anaer",$AW2134)),"anaer","")</f>
        <v>anaer</v>
      </c>
      <c r="BE2134" s="2" t="str">
        <f>IF(ISNUMBER(SEARCH("thickening",$AZ2134)),"thickening","")</f>
        <v>thickening</v>
      </c>
      <c r="BF2134" s="3" t="str">
        <f>IF(ISNUMBER(SEARCH("airDry",$AW2134)),"airDry","")</f>
        <v/>
      </c>
      <c r="BG2134" s="3" t="str">
        <f>IF(ISNUMBER(SEARCH("heatDry",$AY2134)),"heatDry","")</f>
        <v/>
      </c>
      <c r="BH2134" s="3" t="str">
        <f>IF(AND(ISNUMBER(SEARCH("aerobic",$AW2134)),ISNUMBER(SEARCH("anaer",$AW2134))),"Combined Aer and Anaer.","")</f>
        <v/>
      </c>
    </row>
    <row r="2135" spans="1:60" x14ac:dyDescent="0.25">
      <c r="A2135" s="5">
        <v>629</v>
      </c>
      <c r="B2135" t="s">
        <v>3106</v>
      </c>
      <c r="C2135">
        <v>330.35</v>
      </c>
      <c r="D2135">
        <v>385.91460389763</v>
      </c>
      <c r="E2135">
        <v>382.35137064787222</v>
      </c>
      <c r="F2135">
        <v>297.21657367900002</v>
      </c>
      <c r="G2135">
        <v>479.7821024300444</v>
      </c>
      <c r="H2135">
        <v>-138.61462748082519</v>
      </c>
      <c r="I2135">
        <v>-139.87448543988069</v>
      </c>
      <c r="J2135">
        <v>-158.48853337002771</v>
      </c>
      <c r="K2135">
        <v>-115.7599432205966</v>
      </c>
      <c r="L2135">
        <v>250.06130164898519</v>
      </c>
      <c r="M2135">
        <v>248.57265941337161</v>
      </c>
      <c r="N2135">
        <v>243.36627124504409</v>
      </c>
      <c r="O2135">
        <v>261.09319280853538</v>
      </c>
      <c r="P2135">
        <v>10.32379128493046</v>
      </c>
      <c r="Q2135">
        <v>10.279687468872689</v>
      </c>
      <c r="R2135">
        <v>8.6597910834143708</v>
      </c>
      <c r="S2135">
        <v>11.61397115311688</v>
      </c>
      <c r="T2135">
        <v>46005.542775790404</v>
      </c>
      <c r="U2135">
        <v>46005.621209981931</v>
      </c>
      <c r="V2135">
        <v>45973.770822558407</v>
      </c>
      <c r="W2135">
        <v>46037.43085236047</v>
      </c>
      <c r="X2135">
        <v>3614.5946828776441</v>
      </c>
      <c r="Y2135">
        <v>3634.155955740453</v>
      </c>
      <c r="Z2135">
        <v>3458.3120060655901</v>
      </c>
      <c r="AA2135">
        <v>3712.5939571414169</v>
      </c>
      <c r="AB2135">
        <v>689.84642962583303</v>
      </c>
      <c r="AC2135">
        <v>680.2696835579253</v>
      </c>
      <c r="AD2135">
        <v>579.12369560855518</v>
      </c>
      <c r="AE2135">
        <v>834.20361191049085</v>
      </c>
      <c r="AF2135">
        <v>56.159441072237549</v>
      </c>
      <c r="AG2135">
        <v>55.82521817455256</v>
      </c>
      <c r="AH2135">
        <v>54.65579647247683</v>
      </c>
      <c r="AI2135">
        <v>58.636881565130913</v>
      </c>
      <c r="AJ2135">
        <v>0.46263536334714428</v>
      </c>
      <c r="AK2135">
        <v>0.46263535138542478</v>
      </c>
      <c r="AL2135">
        <v>0.46262871990043808</v>
      </c>
      <c r="AM2135">
        <v>0.46264189589229188</v>
      </c>
      <c r="AN2135">
        <v>0.94787340183978752</v>
      </c>
      <c r="AO2135">
        <v>0.94787340183978763</v>
      </c>
      <c r="AP2135">
        <v>0.94787340183978763</v>
      </c>
      <c r="AQ2135">
        <v>0.94787340183978763</v>
      </c>
      <c r="AR2135">
        <v>11.775346707154471</v>
      </c>
      <c r="AS2135">
        <v>11.775346707154471</v>
      </c>
      <c r="AT2135">
        <v>11.775346707154471</v>
      </c>
      <c r="AU2135">
        <v>11.775346707154471</v>
      </c>
      <c r="AV2135" t="str">
        <f>VLOOKUP(Sheet1[[#This Row],[NPDES ID2]],Combined_Sheet__Major_Only___2[[NPDES ID2]:[ECHO BFR]],3,FALSE)</f>
        <v>NC</v>
      </c>
      <c r="AW2135" t="s">
        <v>87</v>
      </c>
      <c r="AX2135" t="str">
        <f>VLOOKUP(Sheet1[[#This Row],[NPDES ID2]],Combined_Sheet__Major_Only___2[[NPDES ID2]:[ECHO BFR]],27,FALSE)</f>
        <v>tempSludgeStore</v>
      </c>
      <c r="AY2135" t="str">
        <f>VLOOKUP(Sheet1[[#This Row],[NPDES ID2]],Combined_Sheet__Major_Only___2[[NPDES ID2]:[ECHO BFR]],28,FALSE)</f>
        <v>-</v>
      </c>
      <c r="AZ2135" t="str">
        <f>VLOOKUP(Sheet1[[#This Row],[NPDES ID2]],Combined_Sheet__Major_Only___2[[NPDES ID2]:[ECHO BFR]],29,FALSE)</f>
        <v>thickening</v>
      </c>
      <c r="BA2135">
        <f>VLOOKUP(Sheet1[[#This Row],[NPDES ID2]],Combined_Sheet__Major_Only___2[[NPDES ID2]:[ECHO BFR]],17,FALSE)</f>
        <v>35.641300000000001</v>
      </c>
      <c r="BB2135">
        <f>VLOOKUP(Sheet1[[#This Row],[NPDES ID2]],Combined_Sheet__Major_Only___2[[NPDES ID2]:[ECHO BFR]],18,FALSE)</f>
        <v>-78.464399999999998</v>
      </c>
      <c r="BC2135" s="2" t="str">
        <f>IF(ISNUMBER(SEARCH("aerobic",$AW2135)),"aerobic","")</f>
        <v/>
      </c>
      <c r="BD2135" s="2" t="str">
        <f>IF(ISNUMBER(SEARCH("anaer",$AW2135)),"anaer","")</f>
        <v/>
      </c>
      <c r="BE2135" s="2" t="str">
        <f>IF(ISNUMBER(SEARCH("thickening",$AZ2135)),"thickening","")</f>
        <v>thickening</v>
      </c>
      <c r="BF2135" s="4" t="str">
        <f>IF(ISNUMBER(SEARCH("airDry",$AW2135)),"airDry","")</f>
        <v/>
      </c>
      <c r="BG2135" s="4" t="str">
        <f>IF(ISNUMBER(SEARCH("heatDry",$AY2135)),"heatDry","")</f>
        <v/>
      </c>
      <c r="BH2135" s="4" t="str">
        <f>IF(AND(ISNUMBER(SEARCH("aerobic",$AW2135)),ISNUMBER(SEARCH("anaer",$AW2135))),"Combined Aer and Anaer.","")</f>
        <v/>
      </c>
    </row>
    <row r="2136" spans="1:60" x14ac:dyDescent="0.25">
      <c r="A2136" s="5">
        <v>1152</v>
      </c>
      <c r="B2136" t="s">
        <v>5532</v>
      </c>
      <c r="C2136">
        <v>292.72000000000003</v>
      </c>
      <c r="D2136">
        <v>416.70864873071218</v>
      </c>
      <c r="E2136">
        <v>414.66459865828188</v>
      </c>
      <c r="F2136">
        <v>315.89899273043181</v>
      </c>
      <c r="G2136">
        <v>518.48508040962372</v>
      </c>
      <c r="H2136">
        <v>-139.0846908806262</v>
      </c>
      <c r="I2136">
        <v>-140.32796819591681</v>
      </c>
      <c r="J2136">
        <v>-158.89555232373681</v>
      </c>
      <c r="K2136">
        <v>-116.2236212809501</v>
      </c>
      <c r="L2136">
        <v>219.35658696112861</v>
      </c>
      <c r="M2136">
        <v>218.03997562694821</v>
      </c>
      <c r="N2136">
        <v>213.4351790261218</v>
      </c>
      <c r="O2136">
        <v>229.1136878929714</v>
      </c>
      <c r="P2136">
        <v>9.0904271988549503</v>
      </c>
      <c r="Q2136">
        <v>9.0466541895443839</v>
      </c>
      <c r="R2136">
        <v>7.6288956368323158</v>
      </c>
      <c r="S2136">
        <v>10.22362792850512</v>
      </c>
      <c r="T2136">
        <v>45985.425400395623</v>
      </c>
      <c r="U2136">
        <v>45985.50380160741</v>
      </c>
      <c r="V2136">
        <v>45953.666806522262</v>
      </c>
      <c r="W2136">
        <v>46017.300068779907</v>
      </c>
      <c r="X2136">
        <v>3626.1493649926142</v>
      </c>
      <c r="Y2136">
        <v>3645.9217471061902</v>
      </c>
      <c r="Z2136">
        <v>3468.128900236688</v>
      </c>
      <c r="AA2136">
        <v>3725.275432180877</v>
      </c>
      <c r="AB2136">
        <v>695.60308655277538</v>
      </c>
      <c r="AC2136">
        <v>685.96356932923447</v>
      </c>
      <c r="AD2136">
        <v>583.38128205269095</v>
      </c>
      <c r="AE2136">
        <v>842.20097967991217</v>
      </c>
      <c r="AF2136">
        <v>55.956391788625481</v>
      </c>
      <c r="AG2136">
        <v>55.620622017326077</v>
      </c>
      <c r="AH2136">
        <v>54.445830238400923</v>
      </c>
      <c r="AI2136">
        <v>58.445246267390502</v>
      </c>
      <c r="AJ2136">
        <v>0.46016170574905402</v>
      </c>
      <c r="AK2136">
        <v>0.4601616951733008</v>
      </c>
      <c r="AL2136">
        <v>0.4601558299100667</v>
      </c>
      <c r="AM2136">
        <v>0.46016748348986769</v>
      </c>
      <c r="AN2136">
        <v>0.94785230347975225</v>
      </c>
      <c r="AO2136">
        <v>0.94785230347975225</v>
      </c>
      <c r="AP2136">
        <v>0.94785230347975225</v>
      </c>
      <c r="AQ2136">
        <v>0.94785230347975225</v>
      </c>
      <c r="AR2136">
        <v>11.699285003816129</v>
      </c>
      <c r="AS2136">
        <v>11.699285003816129</v>
      </c>
      <c r="AT2136">
        <v>11.699285003816129</v>
      </c>
      <c r="AU2136">
        <v>11.699285003816129</v>
      </c>
      <c r="AV2136" t="str">
        <f>VLOOKUP(Sheet1[[#This Row],[NPDES ID2]],Combined_Sheet__Major_Only___2[[NPDES ID2]:[ECHO BFR]],3,FALSE)</f>
        <v>AL</v>
      </c>
      <c r="AW2136" t="s">
        <v>54</v>
      </c>
      <c r="AX2136" t="str">
        <f>VLOOKUP(Sheet1[[#This Row],[NPDES ID2]],Combined_Sheet__Major_Only___2[[NPDES ID2]:[ECHO BFR]],27,FALSE)</f>
        <v>tempSludgeStore</v>
      </c>
      <c r="AY2136" t="str">
        <f>VLOOKUP(Sheet1[[#This Row],[NPDES ID2]],Combined_Sheet__Major_Only___2[[NPDES ID2]:[ECHO BFR]],28,FALSE)</f>
        <v>-</v>
      </c>
      <c r="AZ2136" t="str">
        <f>VLOOKUP(Sheet1[[#This Row],[NPDES ID2]],Combined_Sheet__Major_Only___2[[NPDES ID2]:[ECHO BFR]],29,FALSE)</f>
        <v>thickening</v>
      </c>
      <c r="BA2136">
        <f>VLOOKUP(Sheet1[[#This Row],[NPDES ID2]],Combined_Sheet__Major_Only___2[[NPDES ID2]:[ECHO BFR]],17,FALSE)</f>
        <v>30.401399999999999</v>
      </c>
      <c r="BB2136">
        <f>VLOOKUP(Sheet1[[#This Row],[NPDES ID2]],Combined_Sheet__Major_Only___2[[NPDES ID2]:[ECHO BFR]],18,FALSE)</f>
        <v>-87.661699999999996</v>
      </c>
      <c r="BC2136" s="2" t="str">
        <f>IF(ISNUMBER(SEARCH("aerobic",$AW2136)),"aerobic","")</f>
        <v/>
      </c>
      <c r="BD2136" s="2" t="str">
        <f>IF(ISNUMBER(SEARCH("anaer",$AW2136)),"anaer","")</f>
        <v/>
      </c>
      <c r="BE2136" s="2" t="str">
        <f>IF(ISNUMBER(SEARCH("thickening",$AZ2136)),"thickening","")</f>
        <v>thickening</v>
      </c>
      <c r="BF2136" s="3" t="str">
        <f>IF(ISNUMBER(SEARCH("airDry",$AW2136)),"airDry","")</f>
        <v/>
      </c>
      <c r="BG2136" s="3" t="str">
        <f>IF(ISNUMBER(SEARCH("heatDry",$AY2136)),"heatDry","")</f>
        <v/>
      </c>
      <c r="BH2136" s="3" t="str">
        <f>IF(AND(ISNUMBER(SEARCH("aerobic",$AW2136)),ISNUMBER(SEARCH("anaer",$AW2136))),"Combined Aer and Anaer.","")</f>
        <v/>
      </c>
    </row>
    <row r="2137" spans="1:60" x14ac:dyDescent="0.25">
      <c r="A2137" s="5">
        <v>1921</v>
      </c>
      <c r="B2137" t="s">
        <v>9064</v>
      </c>
      <c r="C2137">
        <v>3130.19</v>
      </c>
      <c r="D2137">
        <v>672.00002579785519</v>
      </c>
      <c r="E2137">
        <v>669.74296571495813</v>
      </c>
      <c r="F2137">
        <v>544.40677102159532</v>
      </c>
      <c r="G2137">
        <v>782.80644720625526</v>
      </c>
      <c r="H2137">
        <v>-107.0791475264916</v>
      </c>
      <c r="I2137">
        <v>-108.5136796530017</v>
      </c>
      <c r="J2137">
        <v>-127.9437208727398</v>
      </c>
      <c r="K2137">
        <v>-85.431799778263795</v>
      </c>
      <c r="L2137">
        <v>2217.4474027076781</v>
      </c>
      <c r="M2137">
        <v>2209.9842943348331</v>
      </c>
      <c r="N2137">
        <v>2183.9154042644</v>
      </c>
      <c r="O2137">
        <v>2272.7171139615562</v>
      </c>
      <c r="P2137">
        <v>73.230644028546465</v>
      </c>
      <c r="Q2137">
        <v>74.075468841489894</v>
      </c>
      <c r="R2137">
        <v>59.669628454509613</v>
      </c>
      <c r="S2137">
        <v>86.113898233572243</v>
      </c>
      <c r="T2137">
        <v>45956.172262884167</v>
      </c>
      <c r="U2137">
        <v>45956.250616139383</v>
      </c>
      <c r="V2137">
        <v>45924.433095160988</v>
      </c>
      <c r="W2137">
        <v>45988.027434117648</v>
      </c>
      <c r="X2137">
        <v>2919.7559477590112</v>
      </c>
      <c r="Y2137">
        <v>2929.4359328748992</v>
      </c>
      <c r="Z2137">
        <v>2846.832974936081</v>
      </c>
      <c r="AA2137">
        <v>2964.9022957736738</v>
      </c>
      <c r="AB2137">
        <v>438.94462613069538</v>
      </c>
      <c r="AC2137">
        <v>433.88788155080653</v>
      </c>
      <c r="AD2137">
        <v>383.51302482874542</v>
      </c>
      <c r="AE2137">
        <v>505.19850014660182</v>
      </c>
      <c r="AF2137">
        <v>69.431806201478039</v>
      </c>
      <c r="AG2137">
        <v>69.199019101223769</v>
      </c>
      <c r="AH2137">
        <v>68.381359094520164</v>
      </c>
      <c r="AI2137">
        <v>71.161246369829328</v>
      </c>
      <c r="AJ2137">
        <v>0.62472455526832893</v>
      </c>
      <c r="AK2137">
        <v>0.624724436977938</v>
      </c>
      <c r="AL2137">
        <v>0.62466016968868399</v>
      </c>
      <c r="AM2137">
        <v>0.62478787249957324</v>
      </c>
      <c r="AN2137">
        <v>0.94782159337758098</v>
      </c>
      <c r="AO2137">
        <v>0.94782159337758087</v>
      </c>
      <c r="AP2137">
        <v>0.94782159337758087</v>
      </c>
      <c r="AQ2137">
        <v>0.94782159337758087</v>
      </c>
      <c r="AR2137">
        <v>16.75912079868549</v>
      </c>
      <c r="AS2137">
        <v>16.75912079868549</v>
      </c>
      <c r="AT2137">
        <v>16.75912079868549</v>
      </c>
      <c r="AU2137">
        <v>16.75912079868549</v>
      </c>
      <c r="AV2137" t="str">
        <f>VLOOKUP(Sheet1[[#This Row],[NPDES ID2]],Combined_Sheet__Major_Only___2[[NPDES ID2]:[ECHO BFR]],3,FALSE)</f>
        <v>CA</v>
      </c>
      <c r="AW2137" t="s">
        <v>12185</v>
      </c>
      <c r="AX2137" t="str">
        <f>VLOOKUP(Sheet1[[#This Row],[NPDES ID2]],Combined_Sheet__Major_Only___2[[NPDES ID2]:[ECHO BFR]],27,FALSE)</f>
        <v>methaneBioCaptureRecover</v>
      </c>
      <c r="AY2137" t="str">
        <f>VLOOKUP(Sheet1[[#This Row],[NPDES ID2]],Combined_Sheet__Major_Only___2[[NPDES ID2]:[ECHO BFR]],28,FALSE)</f>
        <v>-</v>
      </c>
      <c r="AZ2137" t="str">
        <f>VLOOKUP(Sheet1[[#This Row],[NPDES ID2]],Combined_Sheet__Major_Only___2[[NPDES ID2]:[ECHO BFR]],29,FALSE)</f>
        <v>thickening</v>
      </c>
      <c r="BA2137">
        <f>VLOOKUP(Sheet1[[#This Row],[NPDES ID2]],Combined_Sheet__Major_Only___2[[NPDES ID2]:[ECHO BFR]],17,FALSE)</f>
        <v>38.012799999999999</v>
      </c>
      <c r="BB2137">
        <f>VLOOKUP(Sheet1[[#This Row],[NPDES ID2]],Combined_Sheet__Major_Only___2[[NPDES ID2]:[ECHO BFR]],18,FALSE)</f>
        <v>-121.8343</v>
      </c>
      <c r="BC2137" s="2" t="str">
        <f>IF(ISNUMBER(SEARCH("aerobic",$AW2137)),"aerobic","")</f>
        <v/>
      </c>
      <c r="BD2137" s="2" t="str">
        <f>IF(ISNUMBER(SEARCH("anaer",$AW2137)),"anaer","")</f>
        <v>anaer</v>
      </c>
      <c r="BE2137" s="2" t="str">
        <f>IF(ISNUMBER(SEARCH("thickening",$AZ2137)),"thickening","")</f>
        <v>thickening</v>
      </c>
      <c r="BF2137" s="4" t="str">
        <f>IF(ISNUMBER(SEARCH("airDry",$AW2137)),"airDry","")</f>
        <v/>
      </c>
      <c r="BG2137" s="4" t="str">
        <f>IF(ISNUMBER(SEARCH("heatDry",$AY2137)),"heatDry","")</f>
        <v/>
      </c>
      <c r="BH2137" s="4" t="str">
        <f>IF(AND(ISNUMBER(SEARCH("aerobic",$AW2137)),ISNUMBER(SEARCH("anaer",$AW2137))),"Combined Aer and Anaer.","")</f>
        <v/>
      </c>
    </row>
    <row r="2138" spans="1:60" x14ac:dyDescent="0.25">
      <c r="A2138" s="5">
        <v>230</v>
      </c>
      <c r="B2138" t="s">
        <v>1203</v>
      </c>
      <c r="C2138">
        <v>2471</v>
      </c>
      <c r="D2138">
        <v>563.24008469997807</v>
      </c>
      <c r="E2138">
        <v>558.82183239328833</v>
      </c>
      <c r="F2138">
        <v>460.64826130841487</v>
      </c>
      <c r="G2138">
        <v>654.35277966720025</v>
      </c>
      <c r="H2138">
        <v>-107.69056350174</v>
      </c>
      <c r="I2138">
        <v>-109.0972871190032</v>
      </c>
      <c r="J2138">
        <v>-128.53954911423349</v>
      </c>
      <c r="K2138">
        <v>-86.070389285474164</v>
      </c>
      <c r="L2138">
        <v>1743.1073247945831</v>
      </c>
      <c r="M2138">
        <v>1737.160519451219</v>
      </c>
      <c r="N2138">
        <v>1716.382000225854</v>
      </c>
      <c r="O2138">
        <v>1787.1546985043019</v>
      </c>
      <c r="P2138">
        <v>57.82531846291262</v>
      </c>
      <c r="Q2138">
        <v>58.463394953752577</v>
      </c>
      <c r="R2138">
        <v>47.144624384641837</v>
      </c>
      <c r="S2138">
        <v>67.920214623714244</v>
      </c>
      <c r="T2138">
        <v>45922.259144895841</v>
      </c>
      <c r="U2138">
        <v>45922.337442555079</v>
      </c>
      <c r="V2138">
        <v>45890.542497879127</v>
      </c>
      <c r="W2138">
        <v>45954.091713111928</v>
      </c>
      <c r="X2138">
        <v>2929.9433232674801</v>
      </c>
      <c r="Y2138">
        <v>2939.7781584891309</v>
      </c>
      <c r="Z2138">
        <v>2855.7925649310282</v>
      </c>
      <c r="AA2138">
        <v>2975.8727798493151</v>
      </c>
      <c r="AB2138">
        <v>442.15110562997978</v>
      </c>
      <c r="AC2138">
        <v>437.02389295169712</v>
      </c>
      <c r="AD2138">
        <v>386.11854116893238</v>
      </c>
      <c r="AE2138">
        <v>509.25125257292729</v>
      </c>
      <c r="AF2138">
        <v>69.138030018997924</v>
      </c>
      <c r="AG2138">
        <v>68.902865840731039</v>
      </c>
      <c r="AH2138">
        <v>68.077604617750183</v>
      </c>
      <c r="AI2138">
        <v>70.884206120908885</v>
      </c>
      <c r="AJ2138">
        <v>0.62112953615113176</v>
      </c>
      <c r="AK2138">
        <v>0.62112944313531049</v>
      </c>
      <c r="AL2138">
        <v>0.6210786651642598</v>
      </c>
      <c r="AM2138">
        <v>0.62117956181834655</v>
      </c>
      <c r="AN2138">
        <v>0.94778594589915077</v>
      </c>
      <c r="AO2138">
        <v>0.94778594589915055</v>
      </c>
      <c r="AP2138">
        <v>0.94778594589915055</v>
      </c>
      <c r="AQ2138">
        <v>0.94778594589915055</v>
      </c>
      <c r="AR2138">
        <v>16.649002549670719</v>
      </c>
      <c r="AS2138">
        <v>16.649002549670719</v>
      </c>
      <c r="AT2138">
        <v>16.649002549670719</v>
      </c>
      <c r="AU2138">
        <v>16.649002549670719</v>
      </c>
      <c r="AV2138" t="str">
        <f>VLOOKUP(Sheet1[[#This Row],[NPDES ID2]],Combined_Sheet__Major_Only___2[[NPDES ID2]:[ECHO BFR]],3,FALSE)</f>
        <v>VA</v>
      </c>
      <c r="AW2138" t="s">
        <v>12185</v>
      </c>
      <c r="AX2138" t="str">
        <f>VLOOKUP(Sheet1[[#This Row],[NPDES ID2]],Combined_Sheet__Major_Only___2[[NPDES ID2]:[ECHO BFR]],27,FALSE)</f>
        <v>methaneBioCaptureRecover</v>
      </c>
      <c r="AY2138" t="str">
        <f>VLOOKUP(Sheet1[[#This Row],[NPDES ID2]],Combined_Sheet__Major_Only___2[[NPDES ID2]:[ECHO BFR]],28,FALSE)</f>
        <v>-</v>
      </c>
      <c r="AZ2138" t="str">
        <f>VLOOKUP(Sheet1[[#This Row],[NPDES ID2]],Combined_Sheet__Major_Only___2[[NPDES ID2]:[ECHO BFR]],29,FALSE)</f>
        <v>preliminaryOps, thickening, sludgeLagoon</v>
      </c>
      <c r="BA2138">
        <f>VLOOKUP(Sheet1[[#This Row],[NPDES ID2]],Combined_Sheet__Major_Only___2[[NPDES ID2]:[ECHO BFR]],17,FALSE)</f>
        <v>37.263578000000003</v>
      </c>
      <c r="BB2138">
        <f>VLOOKUP(Sheet1[[#This Row],[NPDES ID2]],Combined_Sheet__Major_Only___2[[NPDES ID2]:[ECHO BFR]],18,FALSE)</f>
        <v>-79.912360000000007</v>
      </c>
      <c r="BC2138" s="2" t="str">
        <f>IF(ISNUMBER(SEARCH("aerobic",$AW2138)),"aerobic","")</f>
        <v/>
      </c>
      <c r="BD2138" s="2" t="str">
        <f>IF(ISNUMBER(SEARCH("anaer",$AW2138)),"anaer","")</f>
        <v>anaer</v>
      </c>
      <c r="BE2138" s="2" t="str">
        <f>IF(ISNUMBER(SEARCH("thickening",$AZ2138)),"thickening","")</f>
        <v>thickening</v>
      </c>
      <c r="BF2138" s="3" t="str">
        <f>IF(ISNUMBER(SEARCH("airDry",$AW2138)),"airDry","")</f>
        <v/>
      </c>
      <c r="BG2138" s="3" t="str">
        <f>IF(ISNUMBER(SEARCH("heatDry",$AY2138)),"heatDry","")</f>
        <v/>
      </c>
      <c r="BH2138" s="3" t="str">
        <f>IF(AND(ISNUMBER(SEARCH("aerobic",$AW2138)),ISNUMBER(SEARCH("anaer",$AW2138))),"Combined Aer and Anaer.","")</f>
        <v/>
      </c>
    </row>
    <row r="2139" spans="1:60" x14ac:dyDescent="0.25">
      <c r="A2139" s="5">
        <v>1037</v>
      </c>
      <c r="B2139" t="s">
        <v>5010</v>
      </c>
      <c r="C2139">
        <v>411.5</v>
      </c>
      <c r="D2139">
        <v>355.80756447520929</v>
      </c>
      <c r="E2139">
        <v>353.46453843857353</v>
      </c>
      <c r="F2139">
        <v>280.6994023460739</v>
      </c>
      <c r="G2139">
        <v>441.75501934514671</v>
      </c>
      <c r="H2139">
        <v>-139.46363421918059</v>
      </c>
      <c r="I2139">
        <v>-140.71561004929549</v>
      </c>
      <c r="J2139">
        <v>-159.25838804071671</v>
      </c>
      <c r="K2139">
        <v>-116.5750900738029</v>
      </c>
      <c r="L2139">
        <v>305.57253072523571</v>
      </c>
      <c r="M2139">
        <v>303.72470701329178</v>
      </c>
      <c r="N2139">
        <v>297.26232291698278</v>
      </c>
      <c r="O2139">
        <v>319.26597372490852</v>
      </c>
      <c r="P2139">
        <v>12.706833474017611</v>
      </c>
      <c r="Q2139">
        <v>12.639408936468049</v>
      </c>
      <c r="R2139">
        <v>10.66855259806549</v>
      </c>
      <c r="S2139">
        <v>14.29412648073451</v>
      </c>
      <c r="T2139">
        <v>45869.437244474379</v>
      </c>
      <c r="U2139">
        <v>45869.515455539193</v>
      </c>
      <c r="V2139">
        <v>45837.755674931628</v>
      </c>
      <c r="W2139">
        <v>45901.234607011793</v>
      </c>
      <c r="X2139">
        <v>3628.967660980406</v>
      </c>
      <c r="Y2139">
        <v>3648.8916080658391</v>
      </c>
      <c r="Z2139">
        <v>3469.6944281419519</v>
      </c>
      <c r="AA2139">
        <v>3728.912118215816</v>
      </c>
      <c r="AB2139">
        <v>699.42505457538903</v>
      </c>
      <c r="AC2139">
        <v>689.74718174709062</v>
      </c>
      <c r="AD2139">
        <v>586.05165098710813</v>
      </c>
      <c r="AE2139">
        <v>847.78261077797617</v>
      </c>
      <c r="AF2139">
        <v>55.772670597354256</v>
      </c>
      <c r="AG2139">
        <v>55.435533295309163</v>
      </c>
      <c r="AH2139">
        <v>54.255832656609023</v>
      </c>
      <c r="AI2139">
        <v>58.271815075758333</v>
      </c>
      <c r="AJ2139">
        <v>0.45792370304315622</v>
      </c>
      <c r="AK2139">
        <v>0.45792368819581752</v>
      </c>
      <c r="AL2139">
        <v>0.45791546382062298</v>
      </c>
      <c r="AM2139">
        <v>0.45793180475911699</v>
      </c>
      <c r="AN2139">
        <v>0.94773032550028613</v>
      </c>
      <c r="AO2139">
        <v>0.94773032550028602</v>
      </c>
      <c r="AP2139">
        <v>0.94773032550028602</v>
      </c>
      <c r="AQ2139">
        <v>0.94773032550028602</v>
      </c>
      <c r="AR2139">
        <v>11.63036484641267</v>
      </c>
      <c r="AS2139">
        <v>11.63036484641267</v>
      </c>
      <c r="AT2139">
        <v>11.63036484641267</v>
      </c>
      <c r="AU2139">
        <v>11.63036484641267</v>
      </c>
      <c r="AV2139" t="str">
        <f>VLOOKUP(Sheet1[[#This Row],[NPDES ID2]],Combined_Sheet__Major_Only___2[[NPDES ID2]:[ECHO BFR]],3,FALSE)</f>
        <v>PA</v>
      </c>
      <c r="AW2139" t="s">
        <v>87</v>
      </c>
      <c r="AX2139" t="str">
        <f>VLOOKUP(Sheet1[[#This Row],[NPDES ID2]],Combined_Sheet__Major_Only___2[[NPDES ID2]:[ECHO BFR]],27,FALSE)</f>
        <v>-</v>
      </c>
      <c r="AY2139" t="str">
        <f>VLOOKUP(Sheet1[[#This Row],[NPDES ID2]],Combined_Sheet__Major_Only___2[[NPDES ID2]:[ECHO BFR]],28,FALSE)</f>
        <v>-</v>
      </c>
      <c r="AZ2139" t="str">
        <f>VLOOKUP(Sheet1[[#This Row],[NPDES ID2]],Combined_Sheet__Major_Only___2[[NPDES ID2]:[ECHO BFR]],29,FALSE)</f>
        <v>thickening</v>
      </c>
      <c r="BA2139">
        <f>VLOOKUP(Sheet1[[#This Row],[NPDES ID2]],Combined_Sheet__Major_Only___2[[NPDES ID2]:[ECHO BFR]],17,FALSE)</f>
        <v>40.596730000000001</v>
      </c>
      <c r="BB2139">
        <f>VLOOKUP(Sheet1[[#This Row],[NPDES ID2]],Combined_Sheet__Major_Only___2[[NPDES ID2]:[ECHO BFR]],18,FALSE)</f>
        <v>-79.983130000000003</v>
      </c>
      <c r="BC2139" s="2" t="str">
        <f>IF(ISNUMBER(SEARCH("aerobic",$AW2139)),"aerobic","")</f>
        <v/>
      </c>
      <c r="BD2139" s="2" t="str">
        <f>IF(ISNUMBER(SEARCH("anaer",$AW2139)),"anaer","")</f>
        <v/>
      </c>
      <c r="BE2139" s="2" t="str">
        <f>IF(ISNUMBER(SEARCH("thickening",$AZ2139)),"thickening","")</f>
        <v>thickening</v>
      </c>
      <c r="BF2139" s="4" t="str">
        <f>IF(ISNUMBER(SEARCH("airDry",$AW2139)),"airDry","")</f>
        <v/>
      </c>
      <c r="BG2139" s="4" t="str">
        <f>IF(ISNUMBER(SEARCH("heatDry",$AY2139)),"heatDry","")</f>
        <v/>
      </c>
      <c r="BH2139" s="4" t="str">
        <f>IF(AND(ISNUMBER(SEARCH("aerobic",$AW2139)),ISNUMBER(SEARCH("anaer",$AW2139))),"Combined Aer and Anaer.","")</f>
        <v/>
      </c>
    </row>
    <row r="2140" spans="1:60" x14ac:dyDescent="0.25">
      <c r="A2140" s="5">
        <v>1303</v>
      </c>
      <c r="B2140" t="s">
        <v>6202</v>
      </c>
      <c r="C2140">
        <v>178</v>
      </c>
      <c r="D2140">
        <v>640.91388066967443</v>
      </c>
      <c r="E2140">
        <v>637.37296358815092</v>
      </c>
      <c r="F2140">
        <v>463.98242869521522</v>
      </c>
      <c r="G2140">
        <v>815.76678171686081</v>
      </c>
      <c r="H2140">
        <v>-111.7448709560251</v>
      </c>
      <c r="I2140">
        <v>-113.12019521482119</v>
      </c>
      <c r="J2140">
        <v>-132.4685563651816</v>
      </c>
      <c r="K2140">
        <v>-90.143438192782853</v>
      </c>
      <c r="L2140">
        <v>121.7977403292071</v>
      </c>
      <c r="M2140">
        <v>121.3408655614744</v>
      </c>
      <c r="N2140">
        <v>119.7428986856999</v>
      </c>
      <c r="O2140">
        <v>125.1836073741389</v>
      </c>
      <c r="P2140">
        <v>4.1734482163556672</v>
      </c>
      <c r="Q2140">
        <v>4.2095856824649536</v>
      </c>
      <c r="R2140">
        <v>3.4166871503928831</v>
      </c>
      <c r="S2140">
        <v>4.8624788939237877</v>
      </c>
      <c r="T2140">
        <v>45862.210484297793</v>
      </c>
      <c r="U2140">
        <v>45862.288683515297</v>
      </c>
      <c r="V2140">
        <v>45830.533713834397</v>
      </c>
      <c r="W2140">
        <v>45894.003030215681</v>
      </c>
      <c r="X2140">
        <v>3016.7463587343868</v>
      </c>
      <c r="Y2140">
        <v>3027.7047867393112</v>
      </c>
      <c r="Z2140">
        <v>2933.055821064851</v>
      </c>
      <c r="AA2140">
        <v>3068.766526708866</v>
      </c>
      <c r="AB2140">
        <v>468.37927169819181</v>
      </c>
      <c r="AC2140">
        <v>462.68462342888517</v>
      </c>
      <c r="AD2140">
        <v>407.42483833551489</v>
      </c>
      <c r="AE2140">
        <v>542.32432317782036</v>
      </c>
      <c r="AF2140">
        <v>67.057644281914875</v>
      </c>
      <c r="AG2140">
        <v>66.806156618104808</v>
      </c>
      <c r="AH2140">
        <v>65.926289838786047</v>
      </c>
      <c r="AI2140">
        <v>68.921719707345503</v>
      </c>
      <c r="AJ2140">
        <v>0.5956796224116383</v>
      </c>
      <c r="AK2140">
        <v>0.59567961578589557</v>
      </c>
      <c r="AL2140">
        <v>0.59567593560580179</v>
      </c>
      <c r="AM2140">
        <v>0.59568324763814318</v>
      </c>
      <c r="AN2140">
        <v>0.94772270665071867</v>
      </c>
      <c r="AO2140">
        <v>0.94772270665071845</v>
      </c>
      <c r="AP2140">
        <v>0.94772270665071845</v>
      </c>
      <c r="AQ2140">
        <v>0.94772270665071845</v>
      </c>
      <c r="AR2140">
        <v>15.867794294640079</v>
      </c>
      <c r="AS2140">
        <v>15.867794294640079</v>
      </c>
      <c r="AT2140">
        <v>15.867794294640079</v>
      </c>
      <c r="AU2140">
        <v>15.867794294640079</v>
      </c>
      <c r="AV2140" t="str">
        <f>VLOOKUP(Sheet1[[#This Row],[NPDES ID2]],Combined_Sheet__Major_Only___2[[NPDES ID2]:[ECHO BFR]],3,FALSE)</f>
        <v>TX</v>
      </c>
      <c r="AW2140" t="s">
        <v>41</v>
      </c>
      <c r="AX2140" t="str">
        <f>VLOOKUP(Sheet1[[#This Row],[NPDES ID2]],Combined_Sheet__Major_Only___2[[NPDES ID2]:[ECHO BFR]],27,FALSE)</f>
        <v>tempSludgeStore</v>
      </c>
      <c r="AY2140" t="str">
        <f>VLOOKUP(Sheet1[[#This Row],[NPDES ID2]],Combined_Sheet__Major_Only___2[[NPDES ID2]:[ECHO BFR]],28,FALSE)</f>
        <v>-</v>
      </c>
      <c r="AZ2140" t="str">
        <f>VLOOKUP(Sheet1[[#This Row],[NPDES ID2]],Combined_Sheet__Major_Only___2[[NPDES ID2]:[ECHO BFR]],29,FALSE)</f>
        <v>thickening</v>
      </c>
      <c r="BA2140">
        <f>VLOOKUP(Sheet1[[#This Row],[NPDES ID2]],Combined_Sheet__Major_Only___2[[NPDES ID2]:[ECHO BFR]],17,FALSE)</f>
        <v>30.756679999999999</v>
      </c>
      <c r="BB2140">
        <f>VLOOKUP(Sheet1[[#This Row],[NPDES ID2]],Combined_Sheet__Major_Only___2[[NPDES ID2]:[ECHO BFR]],18,FALSE)</f>
        <v>-98.226569999999995</v>
      </c>
      <c r="BC2140" s="2" t="str">
        <f>IF(ISNUMBER(SEARCH("aerobic",$AW2140)),"aerobic","")</f>
        <v>aerobic</v>
      </c>
      <c r="BD2140" s="2" t="str">
        <f>IF(ISNUMBER(SEARCH("anaer",$AW2140)),"anaer","")</f>
        <v/>
      </c>
      <c r="BE2140" s="2" t="str">
        <f>IF(ISNUMBER(SEARCH("thickening",$AZ2140)),"thickening","")</f>
        <v>thickening</v>
      </c>
      <c r="BF2140" s="4" t="str">
        <f>IF(ISNUMBER(SEARCH("airDry",$AW2140)),"airDry","")</f>
        <v/>
      </c>
      <c r="BG2140" s="4" t="str">
        <f>IF(ISNUMBER(SEARCH("heatDry",$AY2140)),"heatDry","")</f>
        <v/>
      </c>
      <c r="BH2140" s="4" t="str">
        <f>IF(AND(ISNUMBER(SEARCH("aerobic",$AW2140)),ISNUMBER(SEARCH("anaer",$AW2140))),"Combined Aer and Anaer.","")</f>
        <v/>
      </c>
    </row>
    <row r="2141" spans="1:60" x14ac:dyDescent="0.25">
      <c r="A2141" s="5">
        <v>1164</v>
      </c>
      <c r="B2141" t="s">
        <v>5586</v>
      </c>
      <c r="C2141">
        <v>282</v>
      </c>
      <c r="D2141">
        <v>458.60261881247237</v>
      </c>
      <c r="E2141">
        <v>455.85352692247238</v>
      </c>
      <c r="F2141">
        <v>347.08929793569217</v>
      </c>
      <c r="G2141">
        <v>567.85945910152191</v>
      </c>
      <c r="H2141">
        <v>-109.74065700518371</v>
      </c>
      <c r="I2141">
        <v>-111.13160005660259</v>
      </c>
      <c r="J2141">
        <v>-130.54006741967569</v>
      </c>
      <c r="K2141">
        <v>-88.220755221916633</v>
      </c>
      <c r="L2141">
        <v>196.18979298299189</v>
      </c>
      <c r="M2141">
        <v>195.49054000347149</v>
      </c>
      <c r="N2141">
        <v>193.04494298794049</v>
      </c>
      <c r="O2141">
        <v>201.3717795216694</v>
      </c>
      <c r="P2141">
        <v>6.6053522528911053</v>
      </c>
      <c r="Q2141">
        <v>6.6699868531476971</v>
      </c>
      <c r="R2141">
        <v>5.3955365447373671</v>
      </c>
      <c r="S2141">
        <v>7.7293914509176176</v>
      </c>
      <c r="T2141">
        <v>45823.315070946803</v>
      </c>
      <c r="U2141">
        <v>45823.393206400528</v>
      </c>
      <c r="V2141">
        <v>45791.664129786019</v>
      </c>
      <c r="W2141">
        <v>45855.081693158572</v>
      </c>
      <c r="X2141">
        <v>2964.513867617949</v>
      </c>
      <c r="Y2141">
        <v>2974.8402181745159</v>
      </c>
      <c r="Z2141">
        <v>2886.2224645787001</v>
      </c>
      <c r="AA2141">
        <v>3013.0870564714778</v>
      </c>
      <c r="AB2141">
        <v>453.08541269857102</v>
      </c>
      <c r="AC2141">
        <v>447.71459567719018</v>
      </c>
      <c r="AD2141">
        <v>394.99051478583272</v>
      </c>
      <c r="AE2141">
        <v>523.09974245411206</v>
      </c>
      <c r="AF2141">
        <v>68.180155441588198</v>
      </c>
      <c r="AG2141">
        <v>67.93723143784274</v>
      </c>
      <c r="AH2141">
        <v>67.087206634066234</v>
      </c>
      <c r="AI2141">
        <v>69.980902670126795</v>
      </c>
      <c r="AJ2141">
        <v>0.60940975414622411</v>
      </c>
      <c r="AK2141">
        <v>0.60940974367916678</v>
      </c>
      <c r="AL2141">
        <v>0.60940393439320595</v>
      </c>
      <c r="AM2141">
        <v>0.6094154767162302</v>
      </c>
      <c r="AN2141">
        <v>0.94768166278252364</v>
      </c>
      <c r="AO2141">
        <v>0.94768166278252364</v>
      </c>
      <c r="AP2141">
        <v>0.94768166278252364</v>
      </c>
      <c r="AQ2141">
        <v>0.94768166278252364</v>
      </c>
      <c r="AR2141">
        <v>16.290050440699321</v>
      </c>
      <c r="AS2141">
        <v>16.290050440699321</v>
      </c>
      <c r="AT2141">
        <v>16.290050440699321</v>
      </c>
      <c r="AU2141">
        <v>16.290050440699321</v>
      </c>
      <c r="AV2141" t="str">
        <f>VLOOKUP(Sheet1[[#This Row],[NPDES ID2]],Combined_Sheet__Major_Only___2[[NPDES ID2]:[ECHO BFR]],3,FALSE)</f>
        <v>NC</v>
      </c>
      <c r="AW2141" t="s">
        <v>41</v>
      </c>
      <c r="AX2141" t="str">
        <f>VLOOKUP(Sheet1[[#This Row],[NPDES ID2]],Combined_Sheet__Major_Only___2[[NPDES ID2]:[ECHO BFR]],27,FALSE)</f>
        <v>-</v>
      </c>
      <c r="AY2141" t="str">
        <f>VLOOKUP(Sheet1[[#This Row],[NPDES ID2]],Combined_Sheet__Major_Only___2[[NPDES ID2]:[ECHO BFR]],28,FALSE)</f>
        <v>-</v>
      </c>
      <c r="AZ2141" t="str">
        <f>VLOOKUP(Sheet1[[#This Row],[NPDES ID2]],Combined_Sheet__Major_Only___2[[NPDES ID2]:[ECHO BFR]],29,FALSE)</f>
        <v>thickening</v>
      </c>
      <c r="BA2141">
        <f>VLOOKUP(Sheet1[[#This Row],[NPDES ID2]],Combined_Sheet__Major_Only___2[[NPDES ID2]:[ECHO BFR]],17,FALSE)</f>
        <v>35.741810000000001</v>
      </c>
      <c r="BB2141">
        <f>VLOOKUP(Sheet1[[#This Row],[NPDES ID2]],Combined_Sheet__Major_Only___2[[NPDES ID2]:[ECHO BFR]],18,FALSE)</f>
        <v>-80.841123999999994</v>
      </c>
      <c r="BC2141" s="2" t="str">
        <f>IF(ISNUMBER(SEARCH("aerobic",$AW2141)),"aerobic","")</f>
        <v>aerobic</v>
      </c>
      <c r="BD2141" s="2" t="str">
        <f>IF(ISNUMBER(SEARCH("anaer",$AW2141)),"anaer","")</f>
        <v/>
      </c>
      <c r="BE2141" s="2" t="str">
        <f>IF(ISNUMBER(SEARCH("thickening",$AZ2141)),"thickening","")</f>
        <v>thickening</v>
      </c>
      <c r="BF2141" s="3" t="str">
        <f>IF(ISNUMBER(SEARCH("airDry",$AW2141)),"airDry","")</f>
        <v/>
      </c>
      <c r="BG2141" s="3" t="str">
        <f>IF(ISNUMBER(SEARCH("heatDry",$AY2141)),"heatDry","")</f>
        <v/>
      </c>
      <c r="BH2141" s="3" t="str">
        <f>IF(AND(ISNUMBER(SEARCH("aerobic",$AW2141)),ISNUMBER(SEARCH("anaer",$AW2141))),"Combined Aer and Anaer.","")</f>
        <v/>
      </c>
    </row>
    <row r="2142" spans="1:60" x14ac:dyDescent="0.25">
      <c r="A2142" s="5">
        <v>2012</v>
      </c>
      <c r="B2142" t="s">
        <v>9471</v>
      </c>
      <c r="C2142">
        <v>1587.84</v>
      </c>
      <c r="D2142">
        <v>426.94807298906409</v>
      </c>
      <c r="E2142">
        <v>423.09035131295911</v>
      </c>
      <c r="F2142">
        <v>361.08305459077587</v>
      </c>
      <c r="G2142">
        <v>495.67837090346308</v>
      </c>
      <c r="H2142">
        <v>-108.72327364174831</v>
      </c>
      <c r="I2142">
        <v>-110.1014055983421</v>
      </c>
      <c r="J2142">
        <v>-129.5434856058863</v>
      </c>
      <c r="K2142">
        <v>-87.131416257168155</v>
      </c>
      <c r="L2142">
        <v>1111.8365846881859</v>
      </c>
      <c r="M2142">
        <v>1107.952919392264</v>
      </c>
      <c r="N2142">
        <v>1094.3778036685919</v>
      </c>
      <c r="O2142">
        <v>1140.6085783546071</v>
      </c>
      <c r="P2142">
        <v>37.175971410822257</v>
      </c>
      <c r="Q2142">
        <v>37.555982011571693</v>
      </c>
      <c r="R2142">
        <v>30.34025164902749</v>
      </c>
      <c r="S2142">
        <v>43.578720794884298</v>
      </c>
      <c r="T2142">
        <v>45816.369383294477</v>
      </c>
      <c r="U2142">
        <v>45816.447507361678</v>
      </c>
      <c r="V2142">
        <v>45784.723054561029</v>
      </c>
      <c r="W2142">
        <v>45848.131376220917</v>
      </c>
      <c r="X2142">
        <v>2944.9467641792749</v>
      </c>
      <c r="Y2142">
        <v>2955.0413676687549</v>
      </c>
      <c r="Z2142">
        <v>2868.6896879487008</v>
      </c>
      <c r="AA2142">
        <v>2992.2218758075542</v>
      </c>
      <c r="AB2142">
        <v>447.42543245819928</v>
      </c>
      <c r="AC2142">
        <v>442.17723115927379</v>
      </c>
      <c r="AD2142">
        <v>390.36791310991919</v>
      </c>
      <c r="AE2142">
        <v>515.98639360479342</v>
      </c>
      <c r="AF2142">
        <v>68.625573667451192</v>
      </c>
      <c r="AG2142">
        <v>68.386319764076859</v>
      </c>
      <c r="AH2142">
        <v>67.547711794937598</v>
      </c>
      <c r="AI2142">
        <v>70.400875766385838</v>
      </c>
      <c r="AJ2142">
        <v>0.61485915526931445</v>
      </c>
      <c r="AK2142">
        <v>0.61485909583680221</v>
      </c>
      <c r="AL2142">
        <v>0.61482643887733457</v>
      </c>
      <c r="AM2142">
        <v>0.61489132695279458</v>
      </c>
      <c r="AN2142">
        <v>0.94767432665496687</v>
      </c>
      <c r="AO2142">
        <v>0.94767432665496676</v>
      </c>
      <c r="AP2142">
        <v>0.94767432665496676</v>
      </c>
      <c r="AQ2142">
        <v>0.94767432665496676</v>
      </c>
      <c r="AR2142">
        <v>16.456750696710749</v>
      </c>
      <c r="AS2142">
        <v>16.456750696710749</v>
      </c>
      <c r="AT2142">
        <v>16.456750696710749</v>
      </c>
      <c r="AU2142">
        <v>16.456750696710749</v>
      </c>
      <c r="AV2142" t="str">
        <f>VLOOKUP(Sheet1[[#This Row],[NPDES ID2]],Combined_Sheet__Major_Only___2[[NPDES ID2]:[ECHO BFR]],3,FALSE)</f>
        <v>NC</v>
      </c>
      <c r="AW2142" t="s">
        <v>41</v>
      </c>
      <c r="AX2142" t="str">
        <f>VLOOKUP(Sheet1[[#This Row],[NPDES ID2]],Combined_Sheet__Major_Only___2[[NPDES ID2]:[ECHO BFR]],27,FALSE)</f>
        <v>-</v>
      </c>
      <c r="AY2142" t="str">
        <f>VLOOKUP(Sheet1[[#This Row],[NPDES ID2]],Combined_Sheet__Major_Only___2[[NPDES ID2]:[ECHO BFR]],28,FALSE)</f>
        <v>highTempCompost</v>
      </c>
      <c r="AZ2142" t="str">
        <f>VLOOKUP(Sheet1[[#This Row],[NPDES ID2]],Combined_Sheet__Major_Only___2[[NPDES ID2]:[ECHO BFR]],29,FALSE)</f>
        <v>thickening, preliminaryOps</v>
      </c>
      <c r="BA2142">
        <f>VLOOKUP(Sheet1[[#This Row],[NPDES ID2]],Combined_Sheet__Major_Only___2[[NPDES ID2]:[ECHO BFR]],17,FALSE)</f>
        <v>34.954729999999998</v>
      </c>
      <c r="BB2142">
        <f>VLOOKUP(Sheet1[[#This Row],[NPDES ID2]],Combined_Sheet__Major_Only___2[[NPDES ID2]:[ECHO BFR]],18,FALSE)</f>
        <v>-80.764250000000004</v>
      </c>
      <c r="BC2142" s="2" t="str">
        <f>IF(ISNUMBER(SEARCH("aerobic",$AW2142)),"aerobic","")</f>
        <v>aerobic</v>
      </c>
      <c r="BD2142" s="2" t="str">
        <f>IF(ISNUMBER(SEARCH("anaer",$AW2142)),"anaer","")</f>
        <v/>
      </c>
      <c r="BE2142" s="2" t="str">
        <f>IF(ISNUMBER(SEARCH("thickening",$AZ2142)),"thickening","")</f>
        <v>thickening</v>
      </c>
      <c r="BF2142" s="3" t="str">
        <f>IF(ISNUMBER(SEARCH("airDry",$AW2142)),"airDry","")</f>
        <v/>
      </c>
      <c r="BG2142" s="3" t="str">
        <f>IF(ISNUMBER(SEARCH("heatDry",$AY2142)),"heatDry","")</f>
        <v/>
      </c>
      <c r="BH2142" s="3" t="str">
        <f>IF(AND(ISNUMBER(SEARCH("aerobic",$AW2142)),ISNUMBER(SEARCH("anaer",$AW2142))),"Combined Aer and Anaer.","")</f>
        <v/>
      </c>
    </row>
    <row r="2143" spans="1:60" x14ac:dyDescent="0.25">
      <c r="A2143" s="5">
        <v>1746</v>
      </c>
      <c r="B2143" t="s">
        <v>8180</v>
      </c>
      <c r="C2143">
        <v>27.9</v>
      </c>
      <c r="D2143">
        <v>3433.4439157387251</v>
      </c>
      <c r="E2143">
        <v>3397.240128796509</v>
      </c>
      <c r="F2143">
        <v>2303.9536607463069</v>
      </c>
      <c r="G2143">
        <v>4512.9375539256644</v>
      </c>
      <c r="H2143">
        <v>-111.42832361819239</v>
      </c>
      <c r="I2143">
        <v>-112.8270015560058</v>
      </c>
      <c r="J2143">
        <v>-132.1664450973233</v>
      </c>
      <c r="K2143">
        <v>-89.855639123898683</v>
      </c>
      <c r="L2143">
        <v>19.145977232314021</v>
      </c>
      <c r="M2143">
        <v>19.07478796978971</v>
      </c>
      <c r="N2143">
        <v>18.825779968460381</v>
      </c>
      <c r="O2143">
        <v>19.67357432074559</v>
      </c>
      <c r="P2143">
        <v>0.65404625941380912</v>
      </c>
      <c r="Q2143">
        <v>0.65983756282861994</v>
      </c>
      <c r="R2143">
        <v>0.53524276028189655</v>
      </c>
      <c r="S2143">
        <v>0.76259619010805646</v>
      </c>
      <c r="T2143">
        <v>45773.423576306363</v>
      </c>
      <c r="U2143">
        <v>45773.501629969687</v>
      </c>
      <c r="V2143">
        <v>45741.80576662306</v>
      </c>
      <c r="W2143">
        <v>45805.156945948373</v>
      </c>
      <c r="X2143">
        <v>3002.2132810061189</v>
      </c>
      <c r="Y2143">
        <v>3013.039844269661</v>
      </c>
      <c r="Z2143">
        <v>2919.6252969837442</v>
      </c>
      <c r="AA2143">
        <v>3053.5316366100601</v>
      </c>
      <c r="AB2143">
        <v>464.82919435710539</v>
      </c>
      <c r="AC2143">
        <v>459.20228672021352</v>
      </c>
      <c r="AD2143">
        <v>404.49660048855651</v>
      </c>
      <c r="AE2143">
        <v>538.00959404531909</v>
      </c>
      <c r="AF2143">
        <v>67.251174962097195</v>
      </c>
      <c r="AG2143">
        <v>67.001127328456903</v>
      </c>
      <c r="AH2143">
        <v>66.12646193154373</v>
      </c>
      <c r="AI2143">
        <v>69.104374974782843</v>
      </c>
      <c r="AJ2143">
        <v>0.59804650198146025</v>
      </c>
      <c r="AK2143">
        <v>0.59804650094567058</v>
      </c>
      <c r="AL2143">
        <v>0.59804592493631104</v>
      </c>
      <c r="AM2143">
        <v>0.59804706938502927</v>
      </c>
      <c r="AN2143">
        <v>0.94762892099612184</v>
      </c>
      <c r="AO2143">
        <v>0.94762892099612173</v>
      </c>
      <c r="AP2143">
        <v>0.94762892099612173</v>
      </c>
      <c r="AQ2143">
        <v>0.94762892099612173</v>
      </c>
      <c r="AR2143">
        <v>15.940704127155721</v>
      </c>
      <c r="AS2143">
        <v>15.94070412715573</v>
      </c>
      <c r="AT2143">
        <v>15.94070412715573</v>
      </c>
      <c r="AU2143">
        <v>15.94070412715573</v>
      </c>
      <c r="AV2143" t="str">
        <f>VLOOKUP(Sheet1[[#This Row],[NPDES ID2]],Combined_Sheet__Major_Only___2[[NPDES ID2]:[ECHO BFR]],3,FALSE)</f>
        <v>IA</v>
      </c>
      <c r="AW2143" t="s">
        <v>12185</v>
      </c>
      <c r="AX2143" t="str">
        <f>VLOOKUP(Sheet1[[#This Row],[NPDES ID2]],Combined_Sheet__Major_Only___2[[NPDES ID2]:[ECHO BFR]],27,FALSE)</f>
        <v>methaneBioCaptureRecover</v>
      </c>
      <c r="AY2143" t="str">
        <f>VLOOKUP(Sheet1[[#This Row],[NPDES ID2]],Combined_Sheet__Major_Only___2[[NPDES ID2]:[ECHO BFR]],28,FALSE)</f>
        <v>-</v>
      </c>
      <c r="AZ2143" t="str">
        <f>VLOOKUP(Sheet1[[#This Row],[NPDES ID2]],Combined_Sheet__Major_Only___2[[NPDES ID2]:[ECHO BFR]],29,FALSE)</f>
        <v>thickening</v>
      </c>
      <c r="BA2143">
        <f>VLOOKUP(Sheet1[[#This Row],[NPDES ID2]],Combined_Sheet__Major_Only___2[[NPDES ID2]:[ECHO BFR]],17,FALSE)</f>
        <v>43.259700000000002</v>
      </c>
      <c r="BB2143">
        <f>VLOOKUP(Sheet1[[#This Row],[NPDES ID2]],Combined_Sheet__Major_Only___2[[NPDES ID2]:[ECHO BFR]],18,FALSE)</f>
        <v>-93.632499999999993</v>
      </c>
      <c r="BC2143" s="2" t="str">
        <f>IF(ISNUMBER(SEARCH("aerobic",$AW2143)),"aerobic","")</f>
        <v/>
      </c>
      <c r="BD2143" s="2" t="str">
        <f>IF(ISNUMBER(SEARCH("anaer",$AW2143)),"anaer","")</f>
        <v>anaer</v>
      </c>
      <c r="BE2143" s="2" t="str">
        <f>IF(ISNUMBER(SEARCH("thickening",$AZ2143)),"thickening","")</f>
        <v>thickening</v>
      </c>
      <c r="BF2143" s="3" t="str">
        <f>IF(ISNUMBER(SEARCH("airDry",$AW2143)),"airDry","")</f>
        <v/>
      </c>
      <c r="BG2143" s="3" t="str">
        <f>IF(ISNUMBER(SEARCH("heatDry",$AY2143)),"heatDry","")</f>
        <v/>
      </c>
      <c r="BH2143" s="3" t="str">
        <f>IF(AND(ISNUMBER(SEARCH("aerobic",$AW2143)),ISNUMBER(SEARCH("anaer",$AW2143))),"Combined Aer and Anaer.","")</f>
        <v/>
      </c>
    </row>
    <row r="2144" spans="1:60" x14ac:dyDescent="0.25">
      <c r="A2144" s="5">
        <v>1818</v>
      </c>
      <c r="B2144" t="s">
        <v>8596</v>
      </c>
      <c r="C2144">
        <v>39.65</v>
      </c>
      <c r="D2144">
        <v>2400.591419934532</v>
      </c>
      <c r="E2144">
        <v>2377.508822460959</v>
      </c>
      <c r="F2144">
        <v>1622.106344566188</v>
      </c>
      <c r="G2144">
        <v>3150.460628644038</v>
      </c>
      <c r="H2144">
        <v>-109.3057663192296</v>
      </c>
      <c r="I2144">
        <v>-110.6870147214543</v>
      </c>
      <c r="J2144">
        <v>-130.12576887463899</v>
      </c>
      <c r="K2144">
        <v>-87.828292864446169</v>
      </c>
      <c r="L2144">
        <v>27.697570190822031</v>
      </c>
      <c r="M2144">
        <v>27.60011560225222</v>
      </c>
      <c r="N2144">
        <v>27.2592377266866</v>
      </c>
      <c r="O2144">
        <v>28.41982253299204</v>
      </c>
      <c r="P2144">
        <v>0.92851276437148755</v>
      </c>
      <c r="Q2144">
        <v>0.93785881582455644</v>
      </c>
      <c r="R2144">
        <v>0.75802605880882112</v>
      </c>
      <c r="S2144">
        <v>1.08767821935149</v>
      </c>
      <c r="T2144">
        <v>45765.691615648109</v>
      </c>
      <c r="U2144">
        <v>45765.769656635908</v>
      </c>
      <c r="V2144">
        <v>45734.078940532971</v>
      </c>
      <c r="W2144">
        <v>45797.419831955587</v>
      </c>
      <c r="X2144">
        <v>2948.7216192325668</v>
      </c>
      <c r="Y2144">
        <v>2958.8842022040758</v>
      </c>
      <c r="Z2144">
        <v>2871.8030101748818</v>
      </c>
      <c r="AA2144">
        <v>2996.4210967091581</v>
      </c>
      <c r="AB2144">
        <v>448.9626970827386</v>
      </c>
      <c r="AC2144">
        <v>443.67206849596607</v>
      </c>
      <c r="AD2144">
        <v>391.60483621529409</v>
      </c>
      <c r="AE2144">
        <v>517.95283455756407</v>
      </c>
      <c r="AF2144">
        <v>68.458156403185924</v>
      </c>
      <c r="AG2144">
        <v>68.217296087795148</v>
      </c>
      <c r="AH2144">
        <v>67.374754102678281</v>
      </c>
      <c r="AI2144">
        <v>70.243282662030111</v>
      </c>
      <c r="AJ2144">
        <v>0.61281081950965444</v>
      </c>
      <c r="AK2144">
        <v>0.61281081804314219</v>
      </c>
      <c r="AL2144">
        <v>0.61281000257558693</v>
      </c>
      <c r="AM2144">
        <v>0.6128116227942898</v>
      </c>
      <c r="AN2144">
        <v>0.94762073779169442</v>
      </c>
      <c r="AO2144">
        <v>0.94762073779169431</v>
      </c>
      <c r="AP2144">
        <v>0.94762073779169431</v>
      </c>
      <c r="AQ2144">
        <v>0.94762073779169431</v>
      </c>
      <c r="AR2144">
        <v>16.39483580344216</v>
      </c>
      <c r="AS2144">
        <v>16.394835803442149</v>
      </c>
      <c r="AT2144">
        <v>16.394835803442149</v>
      </c>
      <c r="AU2144">
        <v>16.394835803442149</v>
      </c>
      <c r="AV2144" t="str">
        <f>VLOOKUP(Sheet1[[#This Row],[NPDES ID2]],Combined_Sheet__Major_Only___2[[NPDES ID2]:[ECHO BFR]],3,FALSE)</f>
        <v>TX</v>
      </c>
      <c r="AW2144" t="s">
        <v>41</v>
      </c>
      <c r="AX2144" t="str">
        <f>VLOOKUP(Sheet1[[#This Row],[NPDES ID2]],Combined_Sheet__Major_Only___2[[NPDES ID2]:[ECHO BFR]],27,FALSE)</f>
        <v>-</v>
      </c>
      <c r="AY2144" t="str">
        <f>VLOOKUP(Sheet1[[#This Row],[NPDES ID2]],Combined_Sheet__Major_Only___2[[NPDES ID2]:[ECHO BFR]],28,FALSE)</f>
        <v>-</v>
      </c>
      <c r="AZ2144" t="str">
        <f>VLOOKUP(Sheet1[[#This Row],[NPDES ID2]],Combined_Sheet__Major_Only___2[[NPDES ID2]:[ECHO BFR]],29,FALSE)</f>
        <v>thickening</v>
      </c>
      <c r="BA2144">
        <f>VLOOKUP(Sheet1[[#This Row],[NPDES ID2]],Combined_Sheet__Major_Only___2[[NPDES ID2]:[ECHO BFR]],17,FALSE)</f>
        <v>29.546333000000001</v>
      </c>
      <c r="BB2144">
        <f>VLOOKUP(Sheet1[[#This Row],[NPDES ID2]],Combined_Sheet__Major_Only___2[[NPDES ID2]:[ECHO BFR]],18,FALSE)</f>
        <v>-95.312972000000002</v>
      </c>
      <c r="BC2144" s="2" t="str">
        <f>IF(ISNUMBER(SEARCH("aerobic",$AW2144)),"aerobic","")</f>
        <v>aerobic</v>
      </c>
      <c r="BD2144" s="2" t="str">
        <f>IF(ISNUMBER(SEARCH("anaer",$AW2144)),"anaer","")</f>
        <v/>
      </c>
      <c r="BE2144" s="2" t="str">
        <f>IF(ISNUMBER(SEARCH("thickening",$AZ2144)),"thickening","")</f>
        <v>thickening</v>
      </c>
      <c r="BF2144" s="3" t="str">
        <f>IF(ISNUMBER(SEARCH("airDry",$AW2144)),"airDry","")</f>
        <v/>
      </c>
      <c r="BG2144" s="3" t="str">
        <f>IF(ISNUMBER(SEARCH("heatDry",$AY2144)),"heatDry","")</f>
        <v/>
      </c>
      <c r="BH2144" s="3" t="str">
        <f>IF(AND(ISNUMBER(SEARCH("aerobic",$AW2144)),ISNUMBER(SEARCH("anaer",$AW2144))),"Combined Aer and Anaer.","")</f>
        <v/>
      </c>
    </row>
    <row r="2145" spans="1:60" x14ac:dyDescent="0.25">
      <c r="A2145" s="5">
        <v>2603</v>
      </c>
      <c r="B2145" t="s">
        <v>12047</v>
      </c>
      <c r="C2145">
        <v>41.1</v>
      </c>
      <c r="D2145">
        <v>2096.3134948540551</v>
      </c>
      <c r="E2145">
        <v>2060.5413651829708</v>
      </c>
      <c r="F2145">
        <v>1419.447880800773</v>
      </c>
      <c r="G2145">
        <v>2738.0579356112189</v>
      </c>
      <c r="H2145">
        <v>-137.74921271071989</v>
      </c>
      <c r="I2145">
        <v>-138.9431633328835</v>
      </c>
      <c r="J2145">
        <v>-157.65796758469679</v>
      </c>
      <c r="K2145">
        <v>-114.95953655371351</v>
      </c>
      <c r="L2145">
        <v>31.783964954404851</v>
      </c>
      <c r="M2145">
        <v>31.598025308022969</v>
      </c>
      <c r="N2145">
        <v>30.947642791821309</v>
      </c>
      <c r="O2145">
        <v>33.161995518619108</v>
      </c>
      <c r="P2145">
        <v>1.301829941753351</v>
      </c>
      <c r="Q2145">
        <v>1.2964358390506781</v>
      </c>
      <c r="R2145">
        <v>1.0908781403725349</v>
      </c>
      <c r="S2145">
        <v>1.4668625289180659</v>
      </c>
      <c r="T2145">
        <v>45762.2048470605</v>
      </c>
      <c r="U2145">
        <v>45762.28288233222</v>
      </c>
      <c r="V2145">
        <v>45730.594487406073</v>
      </c>
      <c r="W2145">
        <v>45793.93073944452</v>
      </c>
      <c r="X2145">
        <v>3568.1243913925659</v>
      </c>
      <c r="Y2145">
        <v>3587.1259203416698</v>
      </c>
      <c r="Z2145">
        <v>3416.3996584690508</v>
      </c>
      <c r="AA2145">
        <v>3663.1940746580099</v>
      </c>
      <c r="AB2145">
        <v>673.76958510235204</v>
      </c>
      <c r="AC2145">
        <v>664.38190199623341</v>
      </c>
      <c r="AD2145">
        <v>566.78255123115332</v>
      </c>
      <c r="AE2145">
        <v>812.65899633754213</v>
      </c>
      <c r="AF2145">
        <v>56.588139297881163</v>
      </c>
      <c r="AG2145">
        <v>56.25710500044206</v>
      </c>
      <c r="AH2145">
        <v>55.099145128639456</v>
      </c>
      <c r="AI2145">
        <v>59.041567240631572</v>
      </c>
      <c r="AJ2145">
        <v>0.46785869976024469</v>
      </c>
      <c r="AK2145">
        <v>0.46785869827448601</v>
      </c>
      <c r="AL2145">
        <v>0.46785787218778357</v>
      </c>
      <c r="AM2145">
        <v>0.46785951350593419</v>
      </c>
      <c r="AN2145">
        <v>0.94761704669563374</v>
      </c>
      <c r="AO2145">
        <v>0.9476170466956334</v>
      </c>
      <c r="AP2145">
        <v>0.9476170466956334</v>
      </c>
      <c r="AQ2145">
        <v>0.9476170466956334</v>
      </c>
      <c r="AR2145">
        <v>11.93621162125325</v>
      </c>
      <c r="AS2145">
        <v>11.93621162125325</v>
      </c>
      <c r="AT2145">
        <v>11.93621162125325</v>
      </c>
      <c r="AU2145">
        <v>11.93621162125325</v>
      </c>
      <c r="AV2145" t="str">
        <f>VLOOKUP(Sheet1[[#This Row],[NPDES ID2]],Combined_Sheet__Major_Only___2[[NPDES ID2]:[ECHO BFR]],3,FALSE)</f>
        <v>MO</v>
      </c>
      <c r="AW2145" t="s">
        <v>54</v>
      </c>
      <c r="AX2145" t="str">
        <f>VLOOKUP(Sheet1[[#This Row],[NPDES ID2]],Combined_Sheet__Major_Only___2[[NPDES ID2]:[ECHO BFR]],27,FALSE)</f>
        <v>other</v>
      </c>
      <c r="AY2145" t="str">
        <f>VLOOKUP(Sheet1[[#This Row],[NPDES ID2]],Combined_Sheet__Major_Only___2[[NPDES ID2]:[ECHO BFR]],28,FALSE)</f>
        <v>highTempCompost</v>
      </c>
      <c r="AZ2145" t="str">
        <f>VLOOKUP(Sheet1[[#This Row],[NPDES ID2]],Combined_Sheet__Major_Only___2[[NPDES ID2]:[ECHO BFR]],29,FALSE)</f>
        <v>thickening</v>
      </c>
      <c r="BA2145">
        <f>VLOOKUP(Sheet1[[#This Row],[NPDES ID2]],Combined_Sheet__Major_Only___2[[NPDES ID2]:[ECHO BFR]],17,FALSE)</f>
        <v>38.729050000000001</v>
      </c>
      <c r="BB2145">
        <f>VLOOKUP(Sheet1[[#This Row],[NPDES ID2]],Combined_Sheet__Major_Only___2[[NPDES ID2]:[ECHO BFR]],18,FALSE)</f>
        <v>-93.238320000000002</v>
      </c>
      <c r="BC2145" s="2" t="str">
        <f>IF(ISNUMBER(SEARCH("aerobic",$AW2145)),"aerobic","")</f>
        <v/>
      </c>
      <c r="BD2145" s="2" t="str">
        <f>IF(ISNUMBER(SEARCH("anaer",$AW2145)),"anaer","")</f>
        <v/>
      </c>
      <c r="BE2145" s="2" t="str">
        <f>IF(ISNUMBER(SEARCH("thickening",$AZ2145)),"thickening","")</f>
        <v>thickening</v>
      </c>
      <c r="BF2145" s="4" t="str">
        <f>IF(ISNUMBER(SEARCH("airDry",$AW2145)),"airDry","")</f>
        <v/>
      </c>
      <c r="BG2145" s="4" t="str">
        <f>IF(ISNUMBER(SEARCH("heatDry",$AY2145)),"heatDry","")</f>
        <v/>
      </c>
      <c r="BH2145" s="4" t="str">
        <f>IF(AND(ISNUMBER(SEARCH("aerobic",$AW2145)),ISNUMBER(SEARCH("anaer",$AW2145))),"Combined Aer and Anaer.","")</f>
        <v/>
      </c>
    </row>
    <row r="2146" spans="1:60" x14ac:dyDescent="0.25">
      <c r="A2146" s="5">
        <v>94</v>
      </c>
      <c r="B2146" t="s">
        <v>529</v>
      </c>
      <c r="C2146">
        <v>28184</v>
      </c>
      <c r="D2146">
        <v>4670.2854660769508</v>
      </c>
      <c r="E2146">
        <v>4696.8834886413861</v>
      </c>
      <c r="F2146">
        <v>3737.7806262823151</v>
      </c>
      <c r="G2146">
        <v>5540.9352331636392</v>
      </c>
      <c r="H2146">
        <v>-128.30622718701841</v>
      </c>
      <c r="I2146">
        <v>-126.29003076107441</v>
      </c>
      <c r="J2146">
        <v>-150.89643101701279</v>
      </c>
      <c r="K2146">
        <v>-103.8034178104175</v>
      </c>
      <c r="L2146">
        <v>22077.953538238678</v>
      </c>
      <c r="M2146">
        <v>21949.439831642911</v>
      </c>
      <c r="N2146">
        <v>21505.003962205999</v>
      </c>
      <c r="O2146">
        <v>23024.6048688066</v>
      </c>
      <c r="P2146">
        <v>899.01963078606389</v>
      </c>
      <c r="Q2146">
        <v>895.70038564104402</v>
      </c>
      <c r="R2146">
        <v>753.29530764255105</v>
      </c>
      <c r="S2146">
        <v>1013.59791196221</v>
      </c>
      <c r="T2146">
        <v>45738.437613225673</v>
      </c>
      <c r="U2146">
        <v>45738.51560953421</v>
      </c>
      <c r="V2146">
        <v>45706.843036693761</v>
      </c>
      <c r="W2146">
        <v>45770.147664801407</v>
      </c>
      <c r="X2146">
        <v>3551.0988749491348</v>
      </c>
      <c r="Y2146">
        <v>3569.951748710555</v>
      </c>
      <c r="Z2146">
        <v>3401.7032036492742</v>
      </c>
      <c r="AA2146">
        <v>3645.4319353311962</v>
      </c>
      <c r="AB2146">
        <v>667.33899225519872</v>
      </c>
      <c r="AC2146">
        <v>657.88604061856381</v>
      </c>
      <c r="AD2146">
        <v>561.57711441312415</v>
      </c>
      <c r="AE2146">
        <v>802.51327591436291</v>
      </c>
      <c r="AF2146">
        <v>56.905434724571542</v>
      </c>
      <c r="AG2146">
        <v>56.5827453650436</v>
      </c>
      <c r="AH2146">
        <v>55.423816578328548</v>
      </c>
      <c r="AI2146">
        <v>59.334200176657987</v>
      </c>
      <c r="AJ2146">
        <v>0.47172572664655071</v>
      </c>
      <c r="AK2146">
        <v>0.47172441949118532</v>
      </c>
      <c r="AL2146">
        <v>0.47115608768685657</v>
      </c>
      <c r="AM2146">
        <v>0.47228662671524829</v>
      </c>
      <c r="AN2146">
        <v>0.94759187281748825</v>
      </c>
      <c r="AO2146">
        <v>0.94759187281748836</v>
      </c>
      <c r="AP2146">
        <v>0.94759187281748836</v>
      </c>
      <c r="AQ2146">
        <v>0.94759187281748836</v>
      </c>
      <c r="AR2146">
        <v>12.03571774055515</v>
      </c>
      <c r="AS2146">
        <v>12.03571774055515</v>
      </c>
      <c r="AT2146">
        <v>12.03571774055515</v>
      </c>
      <c r="AU2146">
        <v>12.03571774055515</v>
      </c>
      <c r="AV2146" t="str">
        <f>VLOOKUP(Sheet1[[#This Row],[NPDES ID2]],Combined_Sheet__Major_Only___2[[NPDES ID2]:[ECHO BFR]],3,FALSE)</f>
        <v>KY</v>
      </c>
      <c r="AW2146" t="s">
        <v>54</v>
      </c>
      <c r="AX2146" t="str">
        <f>VLOOKUP(Sheet1[[#This Row],[NPDES ID2]],Combined_Sheet__Major_Only___2[[NPDES ID2]:[ECHO BFR]],27,FALSE)</f>
        <v>-</v>
      </c>
      <c r="AY2146" t="str">
        <f>VLOOKUP(Sheet1[[#This Row],[NPDES ID2]],Combined_Sheet__Major_Only___2[[NPDES ID2]:[ECHO BFR]],28,FALSE)</f>
        <v>-</v>
      </c>
      <c r="AZ2146" t="str">
        <f>VLOOKUP(Sheet1[[#This Row],[NPDES ID2]],Combined_Sheet__Major_Only___2[[NPDES ID2]:[ECHO BFR]],29,FALSE)</f>
        <v>thickening, preliminaryOps</v>
      </c>
      <c r="BA2146">
        <f>VLOOKUP(Sheet1[[#This Row],[NPDES ID2]],Combined_Sheet__Major_Only___2[[NPDES ID2]:[ECHO BFR]],17,FALSE)</f>
        <v>39.058610999999999</v>
      </c>
      <c r="BB2146">
        <f>VLOOKUP(Sheet1[[#This Row],[NPDES ID2]],Combined_Sheet__Major_Only___2[[NPDES ID2]:[ECHO BFR]],18,FALSE)</f>
        <v>-84.618055999999996</v>
      </c>
      <c r="BC2146" s="2" t="str">
        <f>IF(ISNUMBER(SEARCH("aerobic",$AW2146)),"aerobic","")</f>
        <v/>
      </c>
      <c r="BD2146" s="2" t="str">
        <f>IF(ISNUMBER(SEARCH("anaer",$AW2146)),"anaer","")</f>
        <v/>
      </c>
      <c r="BE2146" s="2" t="str">
        <f>IF(ISNUMBER(SEARCH("thickening",$AZ2146)),"thickening","")</f>
        <v>thickening</v>
      </c>
      <c r="BF2146" s="3" t="str">
        <f>IF(ISNUMBER(SEARCH("airDry",$AW2146)),"airDry","")</f>
        <v/>
      </c>
      <c r="BG2146" s="3" t="str">
        <f>IF(ISNUMBER(SEARCH("heatDry",$AY2146)),"heatDry","")</f>
        <v/>
      </c>
      <c r="BH2146" s="3" t="str">
        <f>IF(AND(ISNUMBER(SEARCH("aerobic",$AW2146)),ISNUMBER(SEARCH("anaer",$AW2146))),"Combined Aer and Anaer.","")</f>
        <v/>
      </c>
    </row>
    <row r="2147" spans="1:60" x14ac:dyDescent="0.25">
      <c r="A2147" s="5">
        <v>2317</v>
      </c>
      <c r="B2147" t="s">
        <v>10823</v>
      </c>
      <c r="C2147">
        <v>394.17</v>
      </c>
      <c r="D2147">
        <v>384.5773579144581</v>
      </c>
      <c r="E2147">
        <v>379.98844960545722</v>
      </c>
      <c r="F2147">
        <v>299.33856631622058</v>
      </c>
      <c r="G2147">
        <v>473.52903261874729</v>
      </c>
      <c r="H2147">
        <v>-109.2065208414423</v>
      </c>
      <c r="I2147">
        <v>-110.571324621768</v>
      </c>
      <c r="J2147">
        <v>-130.02519270619811</v>
      </c>
      <c r="K2147">
        <v>-87.701113134253902</v>
      </c>
      <c r="L2147">
        <v>275.41793493677102</v>
      </c>
      <c r="M2147">
        <v>274.449583931777</v>
      </c>
      <c r="N2147">
        <v>271.06299890663269</v>
      </c>
      <c r="O2147">
        <v>282.59394860332509</v>
      </c>
      <c r="P2147">
        <v>9.2302935418697434</v>
      </c>
      <c r="Q2147">
        <v>9.3233470226837234</v>
      </c>
      <c r="R2147">
        <v>7.5352435687595296</v>
      </c>
      <c r="S2147">
        <v>10.813419684053949</v>
      </c>
      <c r="T2147">
        <v>45734.783016113397</v>
      </c>
      <c r="U2147">
        <v>45734.861006430721</v>
      </c>
      <c r="V2147">
        <v>45703.190866492187</v>
      </c>
      <c r="W2147">
        <v>45766.490631908317</v>
      </c>
      <c r="X2147">
        <v>2945.9818140004481</v>
      </c>
      <c r="Y2147">
        <v>2956.130106224271</v>
      </c>
      <c r="Z2147">
        <v>2869.1953176111629</v>
      </c>
      <c r="AA2147">
        <v>2993.5976805432988</v>
      </c>
      <c r="AB2147">
        <v>448.44581283017351</v>
      </c>
      <c r="AC2147">
        <v>443.16458793743772</v>
      </c>
      <c r="AD2147">
        <v>391.16325184704237</v>
      </c>
      <c r="AE2147">
        <v>517.33932265717294</v>
      </c>
      <c r="AF2147">
        <v>68.476431446071288</v>
      </c>
      <c r="AG2147">
        <v>68.235786255772979</v>
      </c>
      <c r="AH2147">
        <v>67.393611063774614</v>
      </c>
      <c r="AI2147">
        <v>70.260439795549289</v>
      </c>
      <c r="AJ2147">
        <v>0.61303441137434422</v>
      </c>
      <c r="AK2147">
        <v>0.61303439676110449</v>
      </c>
      <c r="AL2147">
        <v>0.61302629321007363</v>
      </c>
      <c r="AM2147">
        <v>0.61304239400877369</v>
      </c>
      <c r="AN2147">
        <v>0.94758799977958175</v>
      </c>
      <c r="AO2147">
        <v>0.94758799977958141</v>
      </c>
      <c r="AP2147">
        <v>0.94758799977958141</v>
      </c>
      <c r="AQ2147">
        <v>0.94758799977958141</v>
      </c>
      <c r="AR2147">
        <v>16.401463742336009</v>
      </c>
      <c r="AS2147">
        <v>16.401463742336009</v>
      </c>
      <c r="AT2147">
        <v>16.401463742336009</v>
      </c>
      <c r="AU2147">
        <v>16.401463742336009</v>
      </c>
      <c r="AV2147" t="str">
        <f>VLOOKUP(Sheet1[[#This Row],[NPDES ID2]],Combined_Sheet__Major_Only___2[[NPDES ID2]:[ECHO BFR]],3,FALSE)</f>
        <v>CA</v>
      </c>
      <c r="AW2147" t="s">
        <v>41</v>
      </c>
      <c r="AX2147" t="str">
        <f>VLOOKUP(Sheet1[[#This Row],[NPDES ID2]],Combined_Sheet__Major_Only___2[[NPDES ID2]:[ECHO BFR]],27,FALSE)</f>
        <v>-</v>
      </c>
      <c r="AY2147" t="str">
        <f>VLOOKUP(Sheet1[[#This Row],[NPDES ID2]],Combined_Sheet__Major_Only___2[[NPDES ID2]:[ECHO BFR]],28,FALSE)</f>
        <v>-</v>
      </c>
      <c r="AZ2147" t="str">
        <f>VLOOKUP(Sheet1[[#This Row],[NPDES ID2]],Combined_Sheet__Major_Only___2[[NPDES ID2]:[ECHO BFR]],29,FALSE)</f>
        <v>thickening, sludgeLagoon</v>
      </c>
      <c r="BA2147">
        <f>VLOOKUP(Sheet1[[#This Row],[NPDES ID2]],Combined_Sheet__Major_Only___2[[NPDES ID2]:[ECHO BFR]],17,FALSE)</f>
        <v>38.541080000000001</v>
      </c>
      <c r="BB2147">
        <f>VLOOKUP(Sheet1[[#This Row],[NPDES ID2]],Combined_Sheet__Major_Only___2[[NPDES ID2]:[ECHO BFR]],18,FALSE)</f>
        <v>-122.81684</v>
      </c>
      <c r="BC2147" s="2" t="str">
        <f>IF(ISNUMBER(SEARCH("aerobic",$AW2147)),"aerobic","")</f>
        <v>aerobic</v>
      </c>
      <c r="BD2147" s="2" t="str">
        <f>IF(ISNUMBER(SEARCH("anaer",$AW2147)),"anaer","")</f>
        <v/>
      </c>
      <c r="BE2147" s="2" t="str">
        <f>IF(ISNUMBER(SEARCH("thickening",$AZ2147)),"thickening","")</f>
        <v>thickening</v>
      </c>
      <c r="BF2147" s="4" t="str">
        <f>IF(ISNUMBER(SEARCH("airDry",$AW2147)),"airDry","")</f>
        <v/>
      </c>
      <c r="BG2147" s="4" t="str">
        <f>IF(ISNUMBER(SEARCH("heatDry",$AY2147)),"heatDry","")</f>
        <v/>
      </c>
      <c r="BH2147" s="4" t="str">
        <f>IF(AND(ISNUMBER(SEARCH("aerobic",$AW2147)),ISNUMBER(SEARCH("anaer",$AW2147))),"Combined Aer and Anaer.","")</f>
        <v/>
      </c>
    </row>
    <row r="2148" spans="1:60" x14ac:dyDescent="0.25">
      <c r="A2148" s="5">
        <v>15</v>
      </c>
      <c r="B2148" t="s">
        <v>130</v>
      </c>
      <c r="C2148">
        <v>541.83000000000004</v>
      </c>
      <c r="D2148">
        <v>351.12040216999071</v>
      </c>
      <c r="E2148">
        <v>345.67676670178662</v>
      </c>
      <c r="F2148">
        <v>287.49366720443891</v>
      </c>
      <c r="G2148">
        <v>424.18020501617463</v>
      </c>
      <c r="H2148">
        <v>-110.1766928198672</v>
      </c>
      <c r="I2148">
        <v>-111.5752328047205</v>
      </c>
      <c r="J2148">
        <v>-130.95519438920971</v>
      </c>
      <c r="K2148">
        <v>-88.612315235022464</v>
      </c>
      <c r="L2148">
        <v>375.40984616950641</v>
      </c>
      <c r="M2148">
        <v>374.05448369556098</v>
      </c>
      <c r="N2148">
        <v>369.31471546987967</v>
      </c>
      <c r="O2148">
        <v>385.45348542268442</v>
      </c>
      <c r="P2148">
        <v>12.69439271813089</v>
      </c>
      <c r="Q2148">
        <v>12.815033624589161</v>
      </c>
      <c r="R2148">
        <v>10.375130873091591</v>
      </c>
      <c r="S2148">
        <v>14.838719638328239</v>
      </c>
      <c r="T2148">
        <v>45723.469113581239</v>
      </c>
      <c r="U2148">
        <v>45723.547085350932</v>
      </c>
      <c r="V2148">
        <v>45691.884477190681</v>
      </c>
      <c r="W2148">
        <v>45755.169188685402</v>
      </c>
      <c r="X2148">
        <v>2970.2496405404831</v>
      </c>
      <c r="Y2148">
        <v>2980.706911108432</v>
      </c>
      <c r="Z2148">
        <v>2890.8331279333529</v>
      </c>
      <c r="AA2148">
        <v>3019.5435668163041</v>
      </c>
      <c r="AB2148">
        <v>455.71722465856249</v>
      </c>
      <c r="AC2148">
        <v>450.28276400729362</v>
      </c>
      <c r="AD2148">
        <v>397.06921584306212</v>
      </c>
      <c r="AE2148">
        <v>526.53954188162402</v>
      </c>
      <c r="AF2148">
        <v>67.901222705936547</v>
      </c>
      <c r="AG2148">
        <v>67.65623181673007</v>
      </c>
      <c r="AH2148">
        <v>66.798694085039656</v>
      </c>
      <c r="AI2148">
        <v>69.717637968059989</v>
      </c>
      <c r="AJ2148">
        <v>0.60599755350605999</v>
      </c>
      <c r="AK2148">
        <v>0.605997533357164</v>
      </c>
      <c r="AL2148">
        <v>0.60598637346545847</v>
      </c>
      <c r="AM2148">
        <v>0.60600854696577089</v>
      </c>
      <c r="AN2148">
        <v>0.94757600599791258</v>
      </c>
      <c r="AO2148">
        <v>0.94757600599791225</v>
      </c>
      <c r="AP2148">
        <v>0.94757600599791225</v>
      </c>
      <c r="AQ2148">
        <v>0.94757600599791225</v>
      </c>
      <c r="AR2148">
        <v>16.184910345448721</v>
      </c>
      <c r="AS2148">
        <v>16.184910345448731</v>
      </c>
      <c r="AT2148">
        <v>16.184910345448731</v>
      </c>
      <c r="AU2148">
        <v>16.184910345448731</v>
      </c>
      <c r="AV2148" t="str">
        <f>VLOOKUP(Sheet1[[#This Row],[NPDES ID2]],Combined_Sheet__Major_Only___2[[NPDES ID2]:[ECHO BFR]],3,FALSE)</f>
        <v>TX</v>
      </c>
      <c r="AW2148" t="s">
        <v>41</v>
      </c>
      <c r="AX2148" t="str">
        <f>VLOOKUP(Sheet1[[#This Row],[NPDES ID2]],Combined_Sheet__Major_Only___2[[NPDES ID2]:[ECHO BFR]],27,FALSE)</f>
        <v>-</v>
      </c>
      <c r="AY2148" t="str">
        <f>VLOOKUP(Sheet1[[#This Row],[NPDES ID2]],Combined_Sheet__Major_Only___2[[NPDES ID2]:[ECHO BFR]],28,FALSE)</f>
        <v>-</v>
      </c>
      <c r="AZ2148" t="str">
        <f>VLOOKUP(Sheet1[[#This Row],[NPDES ID2]],Combined_Sheet__Major_Only___2[[NPDES ID2]:[ECHO BFR]],29,FALSE)</f>
        <v>thickening</v>
      </c>
      <c r="BA2148">
        <f>VLOOKUP(Sheet1[[#This Row],[NPDES ID2]],Combined_Sheet__Major_Only___2[[NPDES ID2]:[ECHO BFR]],17,FALSE)</f>
        <v>29.927769999999999</v>
      </c>
      <c r="BB2148">
        <f>VLOOKUP(Sheet1[[#This Row],[NPDES ID2]],Combined_Sheet__Major_Only___2[[NPDES ID2]:[ECHO BFR]],18,FALSE)</f>
        <v>-95.393739999999994</v>
      </c>
      <c r="BC2148" s="2" t="str">
        <f>IF(ISNUMBER(SEARCH("aerobic",$AW2148)),"aerobic","")</f>
        <v>aerobic</v>
      </c>
      <c r="BD2148" s="2" t="str">
        <f>IF(ISNUMBER(SEARCH("anaer",$AW2148)),"anaer","")</f>
        <v/>
      </c>
      <c r="BE2148" s="2" t="str">
        <f>IF(ISNUMBER(SEARCH("thickening",$AZ2148)),"thickening","")</f>
        <v>thickening</v>
      </c>
      <c r="BF2148" s="4" t="str">
        <f>IF(ISNUMBER(SEARCH("airDry",$AW2148)),"airDry","")</f>
        <v/>
      </c>
      <c r="BG2148" s="4" t="str">
        <f>IF(ISNUMBER(SEARCH("heatDry",$AY2148)),"heatDry","")</f>
        <v/>
      </c>
      <c r="BH2148" s="4" t="str">
        <f>IF(AND(ISNUMBER(SEARCH("aerobic",$AW2148)),ISNUMBER(SEARCH("anaer",$AW2148))),"Combined Aer and Anaer.","")</f>
        <v/>
      </c>
    </row>
    <row r="2149" spans="1:60" x14ac:dyDescent="0.25">
      <c r="A2149" s="5">
        <v>687</v>
      </c>
      <c r="B2149" t="s">
        <v>3394</v>
      </c>
      <c r="C2149">
        <v>13918</v>
      </c>
      <c r="D2149">
        <v>2417.6086959345471</v>
      </c>
      <c r="E2149">
        <v>2428.006501049716</v>
      </c>
      <c r="F2149">
        <v>1938.891678149567</v>
      </c>
      <c r="G2149">
        <v>2860.0612269984958</v>
      </c>
      <c r="H2149">
        <v>-134.0311618539308</v>
      </c>
      <c r="I2149">
        <v>-133.365175996934</v>
      </c>
      <c r="J2149">
        <v>-154.36590139149271</v>
      </c>
      <c r="K2149">
        <v>-112.05309105569479</v>
      </c>
      <c r="L2149">
        <v>10583.720997388849</v>
      </c>
      <c r="M2149">
        <v>10520.785256149449</v>
      </c>
      <c r="N2149">
        <v>10301.873800827439</v>
      </c>
      <c r="O2149">
        <v>11048.752467918081</v>
      </c>
      <c r="P2149">
        <v>435.96689321563099</v>
      </c>
      <c r="Q2149">
        <v>434.27037383367127</v>
      </c>
      <c r="R2149">
        <v>365.71578404185141</v>
      </c>
      <c r="S2149">
        <v>490.53349088999607</v>
      </c>
      <c r="T2149">
        <v>45721.4734821569</v>
      </c>
      <c r="U2149">
        <v>45721.551450655017</v>
      </c>
      <c r="V2149">
        <v>45689.890171006613</v>
      </c>
      <c r="W2149">
        <v>45753.172227177172</v>
      </c>
      <c r="X2149">
        <v>3586.8622174892448</v>
      </c>
      <c r="Y2149">
        <v>3606.2682804984202</v>
      </c>
      <c r="Z2149">
        <v>3432.3829172492078</v>
      </c>
      <c r="AA2149">
        <v>3683.9976279818329</v>
      </c>
      <c r="AB2149">
        <v>683.44989563462775</v>
      </c>
      <c r="AC2149">
        <v>673.88719752695329</v>
      </c>
      <c r="AD2149">
        <v>573.77801209661652</v>
      </c>
      <c r="AE2149">
        <v>825.37531333820687</v>
      </c>
      <c r="AF2149">
        <v>56.280709651993263</v>
      </c>
      <c r="AG2149">
        <v>55.950259433866123</v>
      </c>
      <c r="AH2149">
        <v>54.779551983532983</v>
      </c>
      <c r="AI2149">
        <v>58.748061888711611</v>
      </c>
      <c r="AJ2149">
        <v>0.46411303184206182</v>
      </c>
      <c r="AK2149">
        <v>0.46411246014564428</v>
      </c>
      <c r="AL2149">
        <v>0.46383333704033258</v>
      </c>
      <c r="AM2149">
        <v>0.4643882439389595</v>
      </c>
      <c r="AN2149">
        <v>0.94757388987474878</v>
      </c>
      <c r="AO2149">
        <v>0.94757388987474911</v>
      </c>
      <c r="AP2149">
        <v>0.94757388987474911</v>
      </c>
      <c r="AQ2149">
        <v>0.94757388987474911</v>
      </c>
      <c r="AR2149">
        <v>11.81146552696322</v>
      </c>
      <c r="AS2149">
        <v>11.811465526963209</v>
      </c>
      <c r="AT2149">
        <v>11.811465526963209</v>
      </c>
      <c r="AU2149">
        <v>11.811465526963209</v>
      </c>
      <c r="AV2149" t="str">
        <f>VLOOKUP(Sheet1[[#This Row],[NPDES ID2]],Combined_Sheet__Major_Only___2[[NPDES ID2]:[ECHO BFR]],3,FALSE)</f>
        <v>MA</v>
      </c>
      <c r="AW2149" t="s">
        <v>54</v>
      </c>
      <c r="AX2149" t="str">
        <f>VLOOKUP(Sheet1[[#This Row],[NPDES ID2]],Combined_Sheet__Major_Only___2[[NPDES ID2]:[ECHO BFR]],27,FALSE)</f>
        <v>-</v>
      </c>
      <c r="AY2149" t="str">
        <f>VLOOKUP(Sheet1[[#This Row],[NPDES ID2]],Combined_Sheet__Major_Only___2[[NPDES ID2]:[ECHO BFR]],28,FALSE)</f>
        <v>-</v>
      </c>
      <c r="AZ2149" t="str">
        <f>VLOOKUP(Sheet1[[#This Row],[NPDES ID2]],Combined_Sheet__Major_Only___2[[NPDES ID2]:[ECHO BFR]],29,FALSE)</f>
        <v>thickening, preliminaryOps</v>
      </c>
      <c r="BA2149">
        <f>VLOOKUP(Sheet1[[#This Row],[NPDES ID2]],Combined_Sheet__Major_Only___2[[NPDES ID2]:[ECHO BFR]],17,FALSE)</f>
        <v>42.597499999999997</v>
      </c>
      <c r="BB2149">
        <f>VLOOKUP(Sheet1[[#This Row],[NPDES ID2]],Combined_Sheet__Major_Only___2[[NPDES ID2]:[ECHO BFR]],18,FALSE)</f>
        <v>-72.387900000000002</v>
      </c>
      <c r="BC2149" s="2" t="str">
        <f>IF(ISNUMBER(SEARCH("aerobic",$AW2149)),"aerobic","")</f>
        <v/>
      </c>
      <c r="BD2149" s="2" t="str">
        <f>IF(ISNUMBER(SEARCH("anaer",$AW2149)),"anaer","")</f>
        <v/>
      </c>
      <c r="BE2149" s="2" t="str">
        <f>IF(ISNUMBER(SEARCH("thickening",$AZ2149)),"thickening","")</f>
        <v>thickening</v>
      </c>
      <c r="BF2149" s="4" t="str">
        <f>IF(ISNUMBER(SEARCH("airDry",$AW2149)),"airDry","")</f>
        <v/>
      </c>
      <c r="BG2149" s="4" t="str">
        <f>IF(ISNUMBER(SEARCH("heatDry",$AY2149)),"heatDry","")</f>
        <v/>
      </c>
      <c r="BH2149" s="4" t="str">
        <f>IF(AND(ISNUMBER(SEARCH("aerobic",$AW2149)),ISNUMBER(SEARCH("anaer",$AW2149))),"Combined Aer and Anaer.","")</f>
        <v/>
      </c>
    </row>
    <row r="2150" spans="1:60" x14ac:dyDescent="0.25">
      <c r="A2150" s="5">
        <v>198</v>
      </c>
      <c r="B2150" t="s">
        <v>1053</v>
      </c>
      <c r="C2150">
        <v>3214</v>
      </c>
      <c r="D2150">
        <v>702.64832471998261</v>
      </c>
      <c r="E2150">
        <v>699.80948917834485</v>
      </c>
      <c r="F2150">
        <v>568.4937227872872</v>
      </c>
      <c r="G2150">
        <v>818.17022760828354</v>
      </c>
      <c r="H2150">
        <v>-109.78846448552549</v>
      </c>
      <c r="I2150">
        <v>-111.2784599773108</v>
      </c>
      <c r="J2150">
        <v>-130.54138775292549</v>
      </c>
      <c r="K2150">
        <v>-87.990165571655538</v>
      </c>
      <c r="L2150">
        <v>2224.069499539894</v>
      </c>
      <c r="M2150">
        <v>2216.004796322954</v>
      </c>
      <c r="N2150">
        <v>2187.8348807503999</v>
      </c>
      <c r="O2150">
        <v>2283.794042764971</v>
      </c>
      <c r="P2150">
        <v>75.297437920803119</v>
      </c>
      <c r="Q2150">
        <v>76.005664992986425</v>
      </c>
      <c r="R2150">
        <v>61.551662457123761</v>
      </c>
      <c r="S2150">
        <v>87.997015659252014</v>
      </c>
      <c r="T2150">
        <v>45700.756376012483</v>
      </c>
      <c r="U2150">
        <v>45700.834310547689</v>
      </c>
      <c r="V2150">
        <v>45669.186822484407</v>
      </c>
      <c r="W2150">
        <v>45732.441313127769</v>
      </c>
      <c r="X2150">
        <v>2972.4727357181332</v>
      </c>
      <c r="Y2150">
        <v>2982.9850634787572</v>
      </c>
      <c r="Z2150">
        <v>2892.7113516651871</v>
      </c>
      <c r="AA2150">
        <v>3021.9854375369291</v>
      </c>
      <c r="AB2150">
        <v>456.63597114218948</v>
      </c>
      <c r="AC2150">
        <v>451.1906219296493</v>
      </c>
      <c r="AD2150">
        <v>397.77762683657039</v>
      </c>
      <c r="AE2150">
        <v>527.77251061968332</v>
      </c>
      <c r="AF2150">
        <v>67.823701295216424</v>
      </c>
      <c r="AG2150">
        <v>67.578694820574015</v>
      </c>
      <c r="AH2150">
        <v>66.718188915110602</v>
      </c>
      <c r="AI2150">
        <v>69.643830625797591</v>
      </c>
      <c r="AJ2150">
        <v>0.60504931716339394</v>
      </c>
      <c r="AK2150">
        <v>0.6050491951250917</v>
      </c>
      <c r="AL2150">
        <v>0.60498298957810059</v>
      </c>
      <c r="AM2150">
        <v>0.60511454466925918</v>
      </c>
      <c r="AN2150">
        <v>0.9475519118197917</v>
      </c>
      <c r="AO2150">
        <v>0.94755191181979193</v>
      </c>
      <c r="AP2150">
        <v>0.94755191181979193</v>
      </c>
      <c r="AQ2150">
        <v>0.94755191181979193</v>
      </c>
      <c r="AR2150">
        <v>16.15385812473038</v>
      </c>
      <c r="AS2150">
        <v>16.15385812473038</v>
      </c>
      <c r="AT2150">
        <v>16.15385812473038</v>
      </c>
      <c r="AU2150">
        <v>16.15385812473038</v>
      </c>
      <c r="AV2150" t="str">
        <f>VLOOKUP(Sheet1[[#This Row],[NPDES ID2]],Combined_Sheet__Major_Only___2[[NPDES ID2]:[ECHO BFR]],3,FALSE)</f>
        <v>AL</v>
      </c>
      <c r="AW2150" t="s">
        <v>12185</v>
      </c>
      <c r="AX2150" t="str">
        <f>VLOOKUP(Sheet1[[#This Row],[NPDES ID2]],Combined_Sheet__Major_Only___2[[NPDES ID2]:[ECHO BFR]],27,FALSE)</f>
        <v>-</v>
      </c>
      <c r="AY2150" t="str">
        <f>VLOOKUP(Sheet1[[#This Row],[NPDES ID2]],Combined_Sheet__Major_Only___2[[NPDES ID2]:[ECHO BFR]],28,FALSE)</f>
        <v>-</v>
      </c>
      <c r="AZ2150" t="str">
        <f>VLOOKUP(Sheet1[[#This Row],[NPDES ID2]],Combined_Sheet__Major_Only___2[[NPDES ID2]:[ECHO BFR]],29,FALSE)</f>
        <v>preliminaryOps, thickening</v>
      </c>
      <c r="BA2150">
        <f>VLOOKUP(Sheet1[[#This Row],[NPDES ID2]],Combined_Sheet__Major_Only___2[[NPDES ID2]:[ECHO BFR]],17,FALSE)</f>
        <v>33.392800000000001</v>
      </c>
      <c r="BB2150">
        <f>VLOOKUP(Sheet1[[#This Row],[NPDES ID2]],Combined_Sheet__Major_Only___2[[NPDES ID2]:[ECHO BFR]],18,FALSE)</f>
        <v>-87.008300000000006</v>
      </c>
      <c r="BC2150" s="2" t="str">
        <f>IF(ISNUMBER(SEARCH("aerobic",$AW2150)),"aerobic","")</f>
        <v/>
      </c>
      <c r="BD2150" s="2" t="str">
        <f>IF(ISNUMBER(SEARCH("anaer",$AW2150)),"anaer","")</f>
        <v>anaer</v>
      </c>
      <c r="BE2150" s="2" t="str">
        <f>IF(ISNUMBER(SEARCH("thickening",$AZ2150)),"thickening","")</f>
        <v>thickening</v>
      </c>
      <c r="BF2150" s="3" t="str">
        <f>IF(ISNUMBER(SEARCH("airDry",$AW2150)),"airDry","")</f>
        <v/>
      </c>
      <c r="BG2150" s="3" t="str">
        <f>IF(ISNUMBER(SEARCH("heatDry",$AY2150)),"heatDry","")</f>
        <v/>
      </c>
      <c r="BH2150" s="3" t="str">
        <f>IF(AND(ISNUMBER(SEARCH("aerobic",$AW2150)),ISNUMBER(SEARCH("anaer",$AW2150))),"Combined Aer and Anaer.","")</f>
        <v/>
      </c>
    </row>
    <row r="2151" spans="1:60" x14ac:dyDescent="0.25">
      <c r="A2151" s="5">
        <v>1488</v>
      </c>
      <c r="B2151" t="s">
        <v>7017</v>
      </c>
      <c r="C2151">
        <v>110.37</v>
      </c>
      <c r="D2151">
        <v>939.05317854291968</v>
      </c>
      <c r="E2151">
        <v>929.92753750660563</v>
      </c>
      <c r="F2151">
        <v>660.74351814705904</v>
      </c>
      <c r="G2151">
        <v>1214.8267214516909</v>
      </c>
      <c r="H2151">
        <v>-110.28899801175589</v>
      </c>
      <c r="I2151">
        <v>-111.7088255034863</v>
      </c>
      <c r="J2151">
        <v>-131.06967551070019</v>
      </c>
      <c r="K2151">
        <v>-88.759982824022984</v>
      </c>
      <c r="L2151">
        <v>76.453756236865559</v>
      </c>
      <c r="M2151">
        <v>76.177565752419468</v>
      </c>
      <c r="N2151">
        <v>75.211532851693505</v>
      </c>
      <c r="O2151">
        <v>78.500616605773288</v>
      </c>
      <c r="P2151">
        <v>2.5859081276472211</v>
      </c>
      <c r="Q2151">
        <v>2.610450235684894</v>
      </c>
      <c r="R2151">
        <v>2.1135222576364621</v>
      </c>
      <c r="S2151">
        <v>3.022494137620821</v>
      </c>
      <c r="T2151">
        <v>45690.781653854421</v>
      </c>
      <c r="U2151">
        <v>45690.859572037407</v>
      </c>
      <c r="V2151">
        <v>45659.218724246617</v>
      </c>
      <c r="W2151">
        <v>45722.459942839669</v>
      </c>
      <c r="X2151">
        <v>2968.775220146209</v>
      </c>
      <c r="Y2151">
        <v>2979.230907818016</v>
      </c>
      <c r="Z2151">
        <v>2889.3445590647689</v>
      </c>
      <c r="AA2151">
        <v>3018.0794895466711</v>
      </c>
      <c r="AB2151">
        <v>455.57760522184162</v>
      </c>
      <c r="AC2151">
        <v>450.14136312944407</v>
      </c>
      <c r="AD2151">
        <v>396.94053228071158</v>
      </c>
      <c r="AE2151">
        <v>526.39135613390624</v>
      </c>
      <c r="AF2151">
        <v>67.885289600061583</v>
      </c>
      <c r="AG2151">
        <v>67.640084730750104</v>
      </c>
      <c r="AH2151">
        <v>66.782268921345974</v>
      </c>
      <c r="AI2151">
        <v>69.702709652315519</v>
      </c>
      <c r="AJ2151">
        <v>0.60580264397209171</v>
      </c>
      <c r="AK2151">
        <v>0.60580263988300287</v>
      </c>
      <c r="AL2151">
        <v>0.60580036737965048</v>
      </c>
      <c r="AM2151">
        <v>0.60580488253320097</v>
      </c>
      <c r="AN2151">
        <v>0.94754132341182828</v>
      </c>
      <c r="AO2151">
        <v>0.94754132341182851</v>
      </c>
      <c r="AP2151">
        <v>0.94754132341182851</v>
      </c>
      <c r="AQ2151">
        <v>0.94754132341182851</v>
      </c>
      <c r="AR2151">
        <v>16.179219424923701</v>
      </c>
      <c r="AS2151">
        <v>16.179219424923691</v>
      </c>
      <c r="AT2151">
        <v>16.179219424923691</v>
      </c>
      <c r="AU2151">
        <v>16.179219424923691</v>
      </c>
      <c r="AV2151" t="str">
        <f>VLOOKUP(Sheet1[[#This Row],[NPDES ID2]],Combined_Sheet__Major_Only___2[[NPDES ID2]:[ECHO BFR]],3,FALSE)</f>
        <v>CO</v>
      </c>
      <c r="AW2151" t="s">
        <v>41</v>
      </c>
      <c r="AX2151" t="str">
        <f>VLOOKUP(Sheet1[[#This Row],[NPDES ID2]],Combined_Sheet__Major_Only___2[[NPDES ID2]:[ECHO BFR]],27,FALSE)</f>
        <v>-</v>
      </c>
      <c r="AY2151" t="str">
        <f>VLOOKUP(Sheet1[[#This Row],[NPDES ID2]],Combined_Sheet__Major_Only___2[[NPDES ID2]:[ECHO BFR]],28,FALSE)</f>
        <v>-</v>
      </c>
      <c r="AZ2151" t="str">
        <f>VLOOKUP(Sheet1[[#This Row],[NPDES ID2]],Combined_Sheet__Major_Only___2[[NPDES ID2]:[ECHO BFR]],29,FALSE)</f>
        <v>thickening</v>
      </c>
      <c r="BA2151">
        <f>VLOOKUP(Sheet1[[#This Row],[NPDES ID2]],Combined_Sheet__Major_Only___2[[NPDES ID2]:[ECHO BFR]],17,FALSE)</f>
        <v>40.379669999999997</v>
      </c>
      <c r="BB2151">
        <f>VLOOKUP(Sheet1[[#This Row],[NPDES ID2]],Combined_Sheet__Major_Only___2[[NPDES ID2]:[ECHO BFR]],18,FALSE)</f>
        <v>-105.51383</v>
      </c>
      <c r="BC2151" s="2" t="str">
        <f>IF(ISNUMBER(SEARCH("aerobic",$AW2151)),"aerobic","")</f>
        <v>aerobic</v>
      </c>
      <c r="BD2151" s="2" t="str">
        <f>IF(ISNUMBER(SEARCH("anaer",$AW2151)),"anaer","")</f>
        <v/>
      </c>
      <c r="BE2151" s="2" t="str">
        <f>IF(ISNUMBER(SEARCH("thickening",$AZ2151)),"thickening","")</f>
        <v>thickening</v>
      </c>
      <c r="BF2151" s="3" t="str">
        <f>IF(ISNUMBER(SEARCH("airDry",$AW2151)),"airDry","")</f>
        <v/>
      </c>
      <c r="BG2151" s="3" t="str">
        <f>IF(ISNUMBER(SEARCH("heatDry",$AY2151)),"heatDry","")</f>
        <v/>
      </c>
      <c r="BH2151" s="3" t="str">
        <f>IF(AND(ISNUMBER(SEARCH("aerobic",$AW2151)),ISNUMBER(SEARCH("anaer",$AW2151))),"Combined Aer and Anaer.","")</f>
        <v/>
      </c>
    </row>
    <row r="2152" spans="1:60" x14ac:dyDescent="0.25">
      <c r="A2152" s="5">
        <v>812</v>
      </c>
      <c r="B2152" t="s">
        <v>3973</v>
      </c>
      <c r="C2152">
        <v>1277</v>
      </c>
      <c r="D2152">
        <v>359.72725101777121</v>
      </c>
      <c r="E2152">
        <v>357.40362915174268</v>
      </c>
      <c r="F2152">
        <v>303.68022593681479</v>
      </c>
      <c r="G2152">
        <v>422.90099517498038</v>
      </c>
      <c r="H2152">
        <v>-138.8322573859258</v>
      </c>
      <c r="I2152">
        <v>-140.2262729551295</v>
      </c>
      <c r="J2152">
        <v>-158.89989327056091</v>
      </c>
      <c r="K2152">
        <v>-115.83013868910569</v>
      </c>
      <c r="L2152">
        <v>955.5277890576258</v>
      </c>
      <c r="M2152">
        <v>949.78451606204521</v>
      </c>
      <c r="N2152">
        <v>929.70557569157506</v>
      </c>
      <c r="O2152">
        <v>998.08082037545921</v>
      </c>
      <c r="P2152">
        <v>39.618945113005807</v>
      </c>
      <c r="Q2152">
        <v>39.425373178173587</v>
      </c>
      <c r="R2152">
        <v>33.252154376011973</v>
      </c>
      <c r="S2152">
        <v>44.558293451516953</v>
      </c>
      <c r="T2152">
        <v>45685.769699470162</v>
      </c>
      <c r="U2152">
        <v>45685.847609436751</v>
      </c>
      <c r="V2152">
        <v>45654.21009815421</v>
      </c>
      <c r="W2152">
        <v>45717.444647999007</v>
      </c>
      <c r="X2152">
        <v>3604.4939653126489</v>
      </c>
      <c r="Y2152">
        <v>3624.1746852887909</v>
      </c>
      <c r="Z2152">
        <v>3447.2378458735629</v>
      </c>
      <c r="AA2152">
        <v>3703.1364760872289</v>
      </c>
      <c r="AB2152">
        <v>692.01113286938573</v>
      </c>
      <c r="AC2152">
        <v>682.41892400143479</v>
      </c>
      <c r="AD2152">
        <v>580.2664448535877</v>
      </c>
      <c r="AE2152">
        <v>837.95848392201458</v>
      </c>
      <c r="AF2152">
        <v>55.928479793115812</v>
      </c>
      <c r="AG2152">
        <v>55.592704377164971</v>
      </c>
      <c r="AH2152">
        <v>54.416848450040618</v>
      </c>
      <c r="AI2152">
        <v>58.418666062849987</v>
      </c>
      <c r="AJ2152">
        <v>0.45982169831982039</v>
      </c>
      <c r="AK2152">
        <v>0.45982165185697338</v>
      </c>
      <c r="AL2152">
        <v>0.45979613533942582</v>
      </c>
      <c r="AM2152">
        <v>0.45984683576073981</v>
      </c>
      <c r="AN2152">
        <v>0.94753600148752393</v>
      </c>
      <c r="AO2152">
        <v>0.94753600148752382</v>
      </c>
      <c r="AP2152">
        <v>0.94753600148752382</v>
      </c>
      <c r="AQ2152">
        <v>0.94753600148752382</v>
      </c>
      <c r="AR2152">
        <v>11.688153632321621</v>
      </c>
      <c r="AS2152">
        <v>11.688153632321621</v>
      </c>
      <c r="AT2152">
        <v>11.688153632321621</v>
      </c>
      <c r="AU2152">
        <v>11.688153632321621</v>
      </c>
      <c r="AV2152" t="str">
        <f>VLOOKUP(Sheet1[[#This Row],[NPDES ID2]],Combined_Sheet__Major_Only___2[[NPDES ID2]:[ECHO BFR]],3,FALSE)</f>
        <v>CA</v>
      </c>
      <c r="AW2152" t="s">
        <v>54</v>
      </c>
      <c r="AX2152" t="str">
        <f>VLOOKUP(Sheet1[[#This Row],[NPDES ID2]],Combined_Sheet__Major_Only___2[[NPDES ID2]:[ECHO BFR]],27,FALSE)</f>
        <v>-</v>
      </c>
      <c r="AY2152" t="str">
        <f>VLOOKUP(Sheet1[[#This Row],[NPDES ID2]],Combined_Sheet__Major_Only___2[[NPDES ID2]:[ECHO BFR]],28,FALSE)</f>
        <v>-</v>
      </c>
      <c r="AZ2152" t="str">
        <f>VLOOKUP(Sheet1[[#This Row],[NPDES ID2]],Combined_Sheet__Major_Only___2[[NPDES ID2]:[ECHO BFR]],29,FALSE)</f>
        <v>thickening</v>
      </c>
      <c r="BA2152">
        <f>VLOOKUP(Sheet1[[#This Row],[NPDES ID2]],Combined_Sheet__Major_Only___2[[NPDES ID2]:[ECHO BFR]],17,FALSE)</f>
        <v>38.922049999999999</v>
      </c>
      <c r="BB2152">
        <f>VLOOKUP(Sheet1[[#This Row],[NPDES ID2]],Combined_Sheet__Major_Only___2[[NPDES ID2]:[ECHO BFR]],18,FALSE)</f>
        <v>-119.96947</v>
      </c>
      <c r="BC2152" s="2" t="str">
        <f>IF(ISNUMBER(SEARCH("aerobic",$AW2152)),"aerobic","")</f>
        <v/>
      </c>
      <c r="BD2152" s="2" t="str">
        <f>IF(ISNUMBER(SEARCH("anaer",$AW2152)),"anaer","")</f>
        <v/>
      </c>
      <c r="BE2152" s="2" t="str">
        <f>IF(ISNUMBER(SEARCH("thickening",$AZ2152)),"thickening","")</f>
        <v>thickening</v>
      </c>
      <c r="BF2152" s="3" t="str">
        <f>IF(ISNUMBER(SEARCH("airDry",$AW2152)),"airDry","")</f>
        <v/>
      </c>
      <c r="BG2152" s="3" t="str">
        <f>IF(ISNUMBER(SEARCH("heatDry",$AY2152)),"heatDry","")</f>
        <v/>
      </c>
      <c r="BH2152" s="3" t="str">
        <f>IF(AND(ISNUMBER(SEARCH("aerobic",$AW2152)),ISNUMBER(SEARCH("anaer",$AW2152))),"Combined Aer and Anaer.","")</f>
        <v/>
      </c>
    </row>
    <row r="2153" spans="1:60" x14ac:dyDescent="0.25">
      <c r="A2153" s="5">
        <v>2535</v>
      </c>
      <c r="B2153" t="s">
        <v>11765</v>
      </c>
      <c r="C2153">
        <v>139</v>
      </c>
      <c r="D2153">
        <v>777.38353345613143</v>
      </c>
      <c r="E2153">
        <v>772.42701864658602</v>
      </c>
      <c r="F2153">
        <v>554.46712580022051</v>
      </c>
      <c r="G2153">
        <v>1002.697649252933</v>
      </c>
      <c r="H2153">
        <v>-111.15786092727571</v>
      </c>
      <c r="I2153">
        <v>-112.55630747484329</v>
      </c>
      <c r="J2153">
        <v>-131.90461132283269</v>
      </c>
      <c r="K2153">
        <v>-89.586700042285628</v>
      </c>
      <c r="L2153">
        <v>95.583776528637102</v>
      </c>
      <c r="M2153">
        <v>95.230597775803801</v>
      </c>
      <c r="N2153">
        <v>93.995297637371579</v>
      </c>
      <c r="O2153">
        <v>98.201183367055563</v>
      </c>
      <c r="P2153">
        <v>3.258100255492733</v>
      </c>
      <c r="Q2153">
        <v>3.2874022743557472</v>
      </c>
      <c r="R2153">
        <v>2.6655502237864628</v>
      </c>
      <c r="S2153">
        <v>3.8008955491594629</v>
      </c>
      <c r="T2153">
        <v>45637.39668044768</v>
      </c>
      <c r="U2153">
        <v>45637.474511113192</v>
      </c>
      <c r="V2153">
        <v>45605.869202234113</v>
      </c>
      <c r="W2153">
        <v>45669.039388467383</v>
      </c>
      <c r="X2153">
        <v>2987.1143430548732</v>
      </c>
      <c r="Y2153">
        <v>2997.8315843430551</v>
      </c>
      <c r="Z2153">
        <v>2905.438620288428</v>
      </c>
      <c r="AA2153">
        <v>3037.8539375424821</v>
      </c>
      <c r="AB2153">
        <v>461.58190871499158</v>
      </c>
      <c r="AC2153">
        <v>456.0124532954224</v>
      </c>
      <c r="AD2153">
        <v>401.7811936999214</v>
      </c>
      <c r="AE2153">
        <v>534.05793800822914</v>
      </c>
      <c r="AF2153">
        <v>67.390359181984792</v>
      </c>
      <c r="AG2153">
        <v>67.141394426829834</v>
      </c>
      <c r="AH2153">
        <v>66.270395661320094</v>
      </c>
      <c r="AI2153">
        <v>69.235683369418197</v>
      </c>
      <c r="AJ2153">
        <v>0.59974880892287696</v>
      </c>
      <c r="AK2153">
        <v>0.59974880376741657</v>
      </c>
      <c r="AL2153">
        <v>0.59974593930844267</v>
      </c>
      <c r="AM2153">
        <v>0.59975163060265901</v>
      </c>
      <c r="AN2153">
        <v>0.94748458122619239</v>
      </c>
      <c r="AO2153">
        <v>0.94748458122619272</v>
      </c>
      <c r="AP2153">
        <v>0.94748458122619272</v>
      </c>
      <c r="AQ2153">
        <v>0.94748458122619272</v>
      </c>
      <c r="AR2153">
        <v>15.99298750456316</v>
      </c>
      <c r="AS2153">
        <v>15.99298750456316</v>
      </c>
      <c r="AT2153">
        <v>15.99298750456316</v>
      </c>
      <c r="AU2153">
        <v>15.99298750456316</v>
      </c>
      <c r="AV2153" t="str">
        <f>VLOOKUP(Sheet1[[#This Row],[NPDES ID2]],Combined_Sheet__Major_Only___2[[NPDES ID2]:[ECHO BFR]],3,FALSE)</f>
        <v>IA</v>
      </c>
      <c r="AW2153" t="s">
        <v>41</v>
      </c>
      <c r="AX2153" t="str">
        <f>VLOOKUP(Sheet1[[#This Row],[NPDES ID2]],Combined_Sheet__Major_Only___2[[NPDES ID2]:[ECHO BFR]],27,FALSE)</f>
        <v>-</v>
      </c>
      <c r="AY2153" t="str">
        <f>VLOOKUP(Sheet1[[#This Row],[NPDES ID2]],Combined_Sheet__Major_Only___2[[NPDES ID2]:[ECHO BFR]],28,FALSE)</f>
        <v>-</v>
      </c>
      <c r="AZ2153" t="str">
        <f>VLOOKUP(Sheet1[[#This Row],[NPDES ID2]],Combined_Sheet__Major_Only___2[[NPDES ID2]:[ECHO BFR]],29,FALSE)</f>
        <v>thickening</v>
      </c>
      <c r="BA2153">
        <f>VLOOKUP(Sheet1[[#This Row],[NPDES ID2]],Combined_Sheet__Major_Only___2[[NPDES ID2]:[ECHO BFR]],17,FALSE)</f>
        <v>43.102499999999999</v>
      </c>
      <c r="BB2153">
        <f>VLOOKUP(Sheet1[[#This Row],[NPDES ID2]],Combined_Sheet__Major_Only___2[[NPDES ID2]:[ECHO BFR]],18,FALSE)</f>
        <v>-93.407499999999999</v>
      </c>
      <c r="BC2153" s="2" t="str">
        <f>IF(ISNUMBER(SEARCH("aerobic",$AW2153)),"aerobic","")</f>
        <v>aerobic</v>
      </c>
      <c r="BD2153" s="2" t="str">
        <f>IF(ISNUMBER(SEARCH("anaer",$AW2153)),"anaer","")</f>
        <v/>
      </c>
      <c r="BE2153" s="2" t="str">
        <f>IF(ISNUMBER(SEARCH("thickening",$AZ2153)),"thickening","")</f>
        <v>thickening</v>
      </c>
      <c r="BF2153" s="4" t="str">
        <f>IF(ISNUMBER(SEARCH("airDry",$AW2153)),"airDry","")</f>
        <v/>
      </c>
      <c r="BG2153" s="4" t="str">
        <f>IF(ISNUMBER(SEARCH("heatDry",$AY2153)),"heatDry","")</f>
        <v/>
      </c>
      <c r="BH2153" s="4" t="str">
        <f>IF(AND(ISNUMBER(SEARCH("aerobic",$AW2153)),ISNUMBER(SEARCH("anaer",$AW2153))),"Combined Aer and Anaer.","")</f>
        <v/>
      </c>
    </row>
    <row r="2154" spans="1:60" x14ac:dyDescent="0.25">
      <c r="A2154" s="5">
        <v>510</v>
      </c>
      <c r="B2154" t="s">
        <v>2523</v>
      </c>
      <c r="C2154">
        <v>333.42</v>
      </c>
      <c r="D2154">
        <v>439.7735997271385</v>
      </c>
      <c r="E2154">
        <v>436.8542141031968</v>
      </c>
      <c r="F2154">
        <v>339.9746777338986</v>
      </c>
      <c r="G2154">
        <v>543.3727249854245</v>
      </c>
      <c r="H2154">
        <v>-115.9805251839749</v>
      </c>
      <c r="I2154">
        <v>-117.2824572359071</v>
      </c>
      <c r="J2154">
        <v>-136.54393773261489</v>
      </c>
      <c r="K2154">
        <v>-94.176562937299337</v>
      </c>
      <c r="L2154">
        <v>220.33000130086529</v>
      </c>
      <c r="M2154">
        <v>219.4147450042164</v>
      </c>
      <c r="N2154">
        <v>216.2137472452668</v>
      </c>
      <c r="O2154">
        <v>227.11266719528109</v>
      </c>
      <c r="P2154">
        <v>7.8329439385543411</v>
      </c>
      <c r="Q2154">
        <v>7.8733152317315316</v>
      </c>
      <c r="R2154">
        <v>6.441838598271489</v>
      </c>
      <c r="S2154">
        <v>9.0452034638460255</v>
      </c>
      <c r="T2154">
        <v>45630.346658443646</v>
      </c>
      <c r="U2154">
        <v>45630.424477551598</v>
      </c>
      <c r="V2154">
        <v>45598.823861942808</v>
      </c>
      <c r="W2154">
        <v>45661.984667639423</v>
      </c>
      <c r="X2154">
        <v>3108.1014210228041</v>
      </c>
      <c r="Y2154">
        <v>3120.383028903525</v>
      </c>
      <c r="Z2154">
        <v>3012.9839723418741</v>
      </c>
      <c r="AA2154">
        <v>3167.337582519212</v>
      </c>
      <c r="AB2154">
        <v>499.62655599189043</v>
      </c>
      <c r="AC2154">
        <v>493.20163229846082</v>
      </c>
      <c r="AD2154">
        <v>432.39461757247489</v>
      </c>
      <c r="AE2154">
        <v>582.1153984170827</v>
      </c>
      <c r="AF2154">
        <v>64.761059152364879</v>
      </c>
      <c r="AG2154">
        <v>64.492138539303696</v>
      </c>
      <c r="AH2154">
        <v>63.551122975349863</v>
      </c>
      <c r="AI2154">
        <v>66.754544959589865</v>
      </c>
      <c r="AJ2154">
        <v>0.56760265597946058</v>
      </c>
      <c r="AK2154">
        <v>0.56760264354540158</v>
      </c>
      <c r="AL2154">
        <v>0.56759574672758084</v>
      </c>
      <c r="AM2154">
        <v>0.567609449875492</v>
      </c>
      <c r="AN2154">
        <v>0.94747707867365349</v>
      </c>
      <c r="AO2154">
        <v>0.94747707867365305</v>
      </c>
      <c r="AP2154">
        <v>0.94747707867365305</v>
      </c>
      <c r="AQ2154">
        <v>0.94747707867365305</v>
      </c>
      <c r="AR2154">
        <v>15.004056675705661</v>
      </c>
      <c r="AS2154">
        <v>15.004056675705661</v>
      </c>
      <c r="AT2154">
        <v>15.004056675705661</v>
      </c>
      <c r="AU2154">
        <v>15.004056675705661</v>
      </c>
      <c r="AV2154" t="str">
        <f>VLOOKUP(Sheet1[[#This Row],[NPDES ID2]],Combined_Sheet__Major_Only___2[[NPDES ID2]:[ECHO BFR]],3,FALSE)</f>
        <v>WA</v>
      </c>
      <c r="AW2154" t="s">
        <v>12186</v>
      </c>
      <c r="AX2154" t="str">
        <f>VLOOKUP(Sheet1[[#This Row],[NPDES ID2]],Combined_Sheet__Major_Only___2[[NPDES ID2]:[ECHO BFR]],27,FALSE)</f>
        <v>tempSludgeStore</v>
      </c>
      <c r="AY2154" t="str">
        <f>VLOOKUP(Sheet1[[#This Row],[NPDES ID2]],Combined_Sheet__Major_Only___2[[NPDES ID2]:[ECHO BFR]],28,FALSE)</f>
        <v>-</v>
      </c>
      <c r="AZ2154" t="str">
        <f>VLOOKUP(Sheet1[[#This Row],[NPDES ID2]],Combined_Sheet__Major_Only___2[[NPDES ID2]:[ECHO BFR]],29,FALSE)</f>
        <v>thickening, preliminaryOps</v>
      </c>
      <c r="BA2154">
        <f>VLOOKUP(Sheet1[[#This Row],[NPDES ID2]],Combined_Sheet__Major_Only___2[[NPDES ID2]:[ECHO BFR]],17,FALSE)</f>
        <v>48.201193000000004</v>
      </c>
      <c r="BB2154">
        <f>VLOOKUP(Sheet1[[#This Row],[NPDES ID2]],Combined_Sheet__Major_Only___2[[NPDES ID2]:[ECHO BFR]],18,FALSE)</f>
        <v>-122.12834700000001</v>
      </c>
      <c r="BC2154" s="2" t="str">
        <f>IF(ISNUMBER(SEARCH("aerobic",$AW2154)),"aerobic","")</f>
        <v>aerobic</v>
      </c>
      <c r="BD2154" s="2" t="str">
        <f>IF(ISNUMBER(SEARCH("anaer",$AW2154)),"anaer","")</f>
        <v>anaer</v>
      </c>
      <c r="BE2154" s="2" t="str">
        <f>IF(ISNUMBER(SEARCH("thickening",$AZ2154)),"thickening","")</f>
        <v>thickening</v>
      </c>
      <c r="BF2154" s="3" t="str">
        <f>IF(ISNUMBER(SEARCH("airDry",$AW2154)),"airDry","")</f>
        <v/>
      </c>
      <c r="BG2154" s="3" t="str">
        <f>IF(ISNUMBER(SEARCH("heatDry",$AY2154)),"heatDry","")</f>
        <v/>
      </c>
      <c r="BH2154" s="3" t="str">
        <f>IF(AND(ISNUMBER(SEARCH("aerobic",$AW2154)),ISNUMBER(SEARCH("anaer",$AW2154))),"Combined Aer and Anaer.","")</f>
        <v>Combined Aer and Anaer.</v>
      </c>
    </row>
    <row r="2155" spans="1:60" x14ac:dyDescent="0.25">
      <c r="A2155" s="5">
        <v>1181</v>
      </c>
      <c r="B2155" t="s">
        <v>5666</v>
      </c>
      <c r="C2155">
        <v>264.3</v>
      </c>
      <c r="D2155">
        <v>460.75891453666179</v>
      </c>
      <c r="E2155">
        <v>458.84013213593931</v>
      </c>
      <c r="F2155">
        <v>346.10871700360713</v>
      </c>
      <c r="G2155">
        <v>573.64294357111737</v>
      </c>
      <c r="H2155">
        <v>-105.6609634359405</v>
      </c>
      <c r="I2155">
        <v>-107.1093449781504</v>
      </c>
      <c r="J2155">
        <v>-126.62340047682849</v>
      </c>
      <c r="K2155">
        <v>-84.335380210251785</v>
      </c>
      <c r="L2155">
        <v>190.43360581496839</v>
      </c>
      <c r="M2155">
        <v>189.8281706694203</v>
      </c>
      <c r="N2155">
        <v>187.71068464569939</v>
      </c>
      <c r="O2155">
        <v>194.9203452139374</v>
      </c>
      <c r="P2155">
        <v>6.1774536870609484</v>
      </c>
      <c r="Q2155">
        <v>6.2606749369835057</v>
      </c>
      <c r="R2155">
        <v>5.0214213602417468</v>
      </c>
      <c r="S2155">
        <v>7.2952086099634066</v>
      </c>
      <c r="T2155">
        <v>45604.367487163763</v>
      </c>
      <c r="U2155">
        <v>45604.445263682341</v>
      </c>
      <c r="V2155">
        <v>45572.861942668183</v>
      </c>
      <c r="W2155">
        <v>45635.988181299886</v>
      </c>
      <c r="X2155">
        <v>2848.6405738781759</v>
      </c>
      <c r="Y2155">
        <v>2857.616469620833</v>
      </c>
      <c r="Z2155">
        <v>2781.2445885249272</v>
      </c>
      <c r="AA2155">
        <v>2890.2837087301691</v>
      </c>
      <c r="AB2155">
        <v>421.81244384078309</v>
      </c>
      <c r="AC2155">
        <v>417.05851550206847</v>
      </c>
      <c r="AD2155">
        <v>369.32452961118088</v>
      </c>
      <c r="AE2155">
        <v>484.04496756664582</v>
      </c>
      <c r="AF2155">
        <v>70.611683728385756</v>
      </c>
      <c r="AG2155">
        <v>70.387266209548471</v>
      </c>
      <c r="AH2155">
        <v>69.601998138930512</v>
      </c>
      <c r="AI2155">
        <v>72.275246108095487</v>
      </c>
      <c r="AJ2155">
        <v>0.63916576991315344</v>
      </c>
      <c r="AK2155">
        <v>0.63916576023893035</v>
      </c>
      <c r="AL2155">
        <v>0.63916038958053789</v>
      </c>
      <c r="AM2155">
        <v>0.63917106039366611</v>
      </c>
      <c r="AN2155">
        <v>0.94744941342352196</v>
      </c>
      <c r="AO2155">
        <v>0.94744941342352151</v>
      </c>
      <c r="AP2155">
        <v>0.94744941342352151</v>
      </c>
      <c r="AQ2155">
        <v>0.94744941342352151</v>
      </c>
      <c r="AR2155">
        <v>17.205339283904809</v>
      </c>
      <c r="AS2155">
        <v>17.205339283904809</v>
      </c>
      <c r="AT2155">
        <v>17.205339283904809</v>
      </c>
      <c r="AU2155">
        <v>17.205339283904809</v>
      </c>
      <c r="AV2155" t="str">
        <f>VLOOKUP(Sheet1[[#This Row],[NPDES ID2]],Combined_Sheet__Major_Only___2[[NPDES ID2]:[ECHO BFR]],3,FALSE)</f>
        <v>IA</v>
      </c>
      <c r="AW2155" t="s">
        <v>12185</v>
      </c>
      <c r="AX2155" t="str">
        <f>VLOOKUP(Sheet1[[#This Row],[NPDES ID2]],Combined_Sheet__Major_Only___2[[NPDES ID2]:[ECHO BFR]],27,FALSE)</f>
        <v>methaneBioCaptureRecover</v>
      </c>
      <c r="AY2155" t="str">
        <f>VLOOKUP(Sheet1[[#This Row],[NPDES ID2]],Combined_Sheet__Major_Only___2[[NPDES ID2]:[ECHO BFR]],28,FALSE)</f>
        <v>-</v>
      </c>
      <c r="AZ2155" t="str">
        <f>VLOOKUP(Sheet1[[#This Row],[NPDES ID2]],Combined_Sheet__Major_Only___2[[NPDES ID2]:[ECHO BFR]],29,FALSE)</f>
        <v>thickening, sludgeLagoon</v>
      </c>
      <c r="BA2155">
        <f>VLOOKUP(Sheet1[[#This Row],[NPDES ID2]],Combined_Sheet__Major_Only___2[[NPDES ID2]:[ECHO BFR]],17,FALSE)</f>
        <v>43.374160000000003</v>
      </c>
      <c r="BB2155">
        <f>VLOOKUP(Sheet1[[#This Row],[NPDES ID2]],Combined_Sheet__Major_Only___2[[NPDES ID2]:[ECHO BFR]],18,FALSE)</f>
        <v>-94.815690000000004</v>
      </c>
      <c r="BC2155" s="2" t="str">
        <f>IF(ISNUMBER(SEARCH("aerobic",$AW2155)),"aerobic","")</f>
        <v/>
      </c>
      <c r="BD2155" s="2" t="str">
        <f>IF(ISNUMBER(SEARCH("anaer",$AW2155)),"anaer","")</f>
        <v>anaer</v>
      </c>
      <c r="BE2155" s="2" t="str">
        <f>IF(ISNUMBER(SEARCH("thickening",$AZ2155)),"thickening","")</f>
        <v>thickening</v>
      </c>
      <c r="BF2155" s="4" t="str">
        <f>IF(ISNUMBER(SEARCH("airDry",$AW2155)),"airDry","")</f>
        <v/>
      </c>
      <c r="BG2155" s="4" t="str">
        <f>IF(ISNUMBER(SEARCH("heatDry",$AY2155)),"heatDry","")</f>
        <v/>
      </c>
      <c r="BH2155" s="4" t="str">
        <f>IF(AND(ISNUMBER(SEARCH("aerobic",$AW2155)),ISNUMBER(SEARCH("anaer",$AW2155))),"Combined Aer and Anaer.","")</f>
        <v/>
      </c>
    </row>
    <row r="2156" spans="1:60" x14ac:dyDescent="0.25">
      <c r="A2156" s="5">
        <v>2074</v>
      </c>
      <c r="B2156" t="s">
        <v>9751</v>
      </c>
      <c r="C2156">
        <v>1113.4100000000001</v>
      </c>
      <c r="D2156">
        <v>369.53259193149262</v>
      </c>
      <c r="E2156">
        <v>366.41905090838998</v>
      </c>
      <c r="F2156">
        <v>314.19444796675378</v>
      </c>
      <c r="G2156">
        <v>435.15940878276632</v>
      </c>
      <c r="H2156">
        <v>-110.2798512899397</v>
      </c>
      <c r="I2156">
        <v>-111.6547522537071</v>
      </c>
      <c r="J2156">
        <v>-131.0456470569699</v>
      </c>
      <c r="K2156">
        <v>-88.656874355601914</v>
      </c>
      <c r="L2156">
        <v>770.02194683892628</v>
      </c>
      <c r="M2156">
        <v>767.22577841735392</v>
      </c>
      <c r="N2156">
        <v>757.4498598640597</v>
      </c>
      <c r="O2156">
        <v>790.7396319410725</v>
      </c>
      <c r="P2156">
        <v>26.08802837081749</v>
      </c>
      <c r="Q2156">
        <v>26.332633123308572</v>
      </c>
      <c r="R2156">
        <v>21.32708551377765</v>
      </c>
      <c r="S2156">
        <v>30.480843526135661</v>
      </c>
      <c r="T2156">
        <v>45545.393029884239</v>
      </c>
      <c r="U2156">
        <v>45545.470709722133</v>
      </c>
      <c r="V2156">
        <v>45513.926648595101</v>
      </c>
      <c r="W2156">
        <v>45576.974417676298</v>
      </c>
      <c r="X2156">
        <v>2964.1064575058758</v>
      </c>
      <c r="Y2156">
        <v>2974.594015243742</v>
      </c>
      <c r="Z2156">
        <v>2884.422080613354</v>
      </c>
      <c r="AA2156">
        <v>3013.5763103954591</v>
      </c>
      <c r="AB2156">
        <v>455.56851572479428</v>
      </c>
      <c r="AC2156">
        <v>450.12298675209291</v>
      </c>
      <c r="AD2156">
        <v>396.8383231846812</v>
      </c>
      <c r="AE2156">
        <v>526.5565303465072</v>
      </c>
      <c r="AF2156">
        <v>67.778567014161254</v>
      </c>
      <c r="AG2156">
        <v>67.532765221768102</v>
      </c>
      <c r="AH2156">
        <v>66.671769776422181</v>
      </c>
      <c r="AI2156">
        <v>69.601759475037881</v>
      </c>
      <c r="AJ2156">
        <v>0.60449719048977069</v>
      </c>
      <c r="AK2156">
        <v>0.60449714896451845</v>
      </c>
      <c r="AL2156">
        <v>0.60447425196539073</v>
      </c>
      <c r="AM2156">
        <v>0.60451974670506592</v>
      </c>
      <c r="AN2156">
        <v>0.94738650315273143</v>
      </c>
      <c r="AO2156">
        <v>0.94738650315273132</v>
      </c>
      <c r="AP2156">
        <v>0.94738650315273132</v>
      </c>
      <c r="AQ2156">
        <v>0.94738650315273132</v>
      </c>
      <c r="AR2156">
        <v>16.138358296300229</v>
      </c>
      <c r="AS2156">
        <v>16.138358296300229</v>
      </c>
      <c r="AT2156">
        <v>16.138358296300229</v>
      </c>
      <c r="AU2156">
        <v>16.138358296300229</v>
      </c>
      <c r="AV2156" t="str">
        <f>VLOOKUP(Sheet1[[#This Row],[NPDES ID2]],Combined_Sheet__Major_Only___2[[NPDES ID2]:[ECHO BFR]],3,FALSE)</f>
        <v>HI</v>
      </c>
      <c r="AW2156" t="s">
        <v>41</v>
      </c>
      <c r="AX2156" t="str">
        <f>VLOOKUP(Sheet1[[#This Row],[NPDES ID2]],Combined_Sheet__Major_Only___2[[NPDES ID2]:[ECHO BFR]],27,FALSE)</f>
        <v>-</v>
      </c>
      <c r="AY2156" t="str">
        <f>VLOOKUP(Sheet1[[#This Row],[NPDES ID2]],Combined_Sheet__Major_Only___2[[NPDES ID2]:[ECHO BFR]],28,FALSE)</f>
        <v>-</v>
      </c>
      <c r="AZ2156" t="str">
        <f>VLOOKUP(Sheet1[[#This Row],[NPDES ID2]],Combined_Sheet__Major_Only___2[[NPDES ID2]:[ECHO BFR]],29,FALSE)</f>
        <v>preliminaryOps, thickening</v>
      </c>
      <c r="BA2156">
        <f>VLOOKUP(Sheet1[[#This Row],[NPDES ID2]],Combined_Sheet__Major_Only___2[[NPDES ID2]:[ECHO BFR]],17,FALSE)</f>
        <v>20.948889000000001</v>
      </c>
      <c r="BB2156">
        <f>VLOOKUP(Sheet1[[#This Row],[NPDES ID2]],Combined_Sheet__Major_Only___2[[NPDES ID2]:[ECHO BFR]],18,FALSE)</f>
        <v>-156.69</v>
      </c>
      <c r="BC2156" s="2" t="str">
        <f>IF(ISNUMBER(SEARCH("aerobic",$AW2156)),"aerobic","")</f>
        <v>aerobic</v>
      </c>
      <c r="BD2156" s="2" t="str">
        <f>IF(ISNUMBER(SEARCH("anaer",$AW2156)),"anaer","")</f>
        <v/>
      </c>
      <c r="BE2156" s="2" t="str">
        <f>IF(ISNUMBER(SEARCH("thickening",$AZ2156)),"thickening","")</f>
        <v>thickening</v>
      </c>
      <c r="BF2156" s="3" t="str">
        <f>IF(ISNUMBER(SEARCH("airDry",$AW2156)),"airDry","")</f>
        <v/>
      </c>
      <c r="BG2156" s="3" t="str">
        <f>IF(ISNUMBER(SEARCH("heatDry",$AY2156)),"heatDry","")</f>
        <v/>
      </c>
      <c r="BH2156" s="3" t="str">
        <f>IF(AND(ISNUMBER(SEARCH("aerobic",$AW2156)),ISNUMBER(SEARCH("anaer",$AW2156))),"Combined Aer and Anaer.","")</f>
        <v/>
      </c>
    </row>
    <row r="2157" spans="1:60" x14ac:dyDescent="0.25">
      <c r="A2157" s="5">
        <v>1199</v>
      </c>
      <c r="B2157" t="s">
        <v>5751</v>
      </c>
      <c r="C2157">
        <v>252</v>
      </c>
      <c r="D2157">
        <v>493.55443933739218</v>
      </c>
      <c r="E2157">
        <v>490.29144818048343</v>
      </c>
      <c r="F2157">
        <v>368.55682583976358</v>
      </c>
      <c r="G2157">
        <v>616.14498606978896</v>
      </c>
      <c r="H2157">
        <v>-110.1258063435636</v>
      </c>
      <c r="I2157">
        <v>-111.53382794651181</v>
      </c>
      <c r="J2157">
        <v>-130.91068141318561</v>
      </c>
      <c r="K2157">
        <v>-88.591031013353401</v>
      </c>
      <c r="L2157">
        <v>174.75960089076781</v>
      </c>
      <c r="M2157">
        <v>174.13048632198081</v>
      </c>
      <c r="N2157">
        <v>171.93016426539199</v>
      </c>
      <c r="O2157">
        <v>179.42184374302241</v>
      </c>
      <c r="P2157">
        <v>5.903788493076779</v>
      </c>
      <c r="Q2157">
        <v>5.9602720278988102</v>
      </c>
      <c r="R2157">
        <v>4.8245628115731973</v>
      </c>
      <c r="S2157">
        <v>6.9026344813324298</v>
      </c>
      <c r="T2157">
        <v>45518.455915842802</v>
      </c>
      <c r="U2157">
        <v>45518.53355152093</v>
      </c>
      <c r="V2157">
        <v>45487.007422700633</v>
      </c>
      <c r="W2157">
        <v>45550.019350108523</v>
      </c>
      <c r="X2157">
        <v>2954.2207246234948</v>
      </c>
      <c r="Y2157">
        <v>2964.5959895110641</v>
      </c>
      <c r="Z2157">
        <v>2875.4477987672012</v>
      </c>
      <c r="AA2157">
        <v>3003.1102394642062</v>
      </c>
      <c r="AB2157">
        <v>452.86325451391548</v>
      </c>
      <c r="AC2157">
        <v>447.46918994481308</v>
      </c>
      <c r="AD2157">
        <v>394.63288805139649</v>
      </c>
      <c r="AE2157">
        <v>523.14838960088878</v>
      </c>
      <c r="AF2157">
        <v>67.962712898434916</v>
      </c>
      <c r="AG2157">
        <v>67.718127523075538</v>
      </c>
      <c r="AH2157">
        <v>66.862324870810838</v>
      </c>
      <c r="AI2157">
        <v>69.775731664595185</v>
      </c>
      <c r="AJ2157">
        <v>0.60674974022205286</v>
      </c>
      <c r="AK2157">
        <v>0.60674973089541961</v>
      </c>
      <c r="AL2157">
        <v>0.60674455335805522</v>
      </c>
      <c r="AM2157">
        <v>0.60675484046566153</v>
      </c>
      <c r="AN2157">
        <v>0.94735771818119485</v>
      </c>
      <c r="AO2157">
        <v>0.94735771818119485</v>
      </c>
      <c r="AP2157">
        <v>0.94735771818119485</v>
      </c>
      <c r="AQ2157">
        <v>0.94735771818119485</v>
      </c>
      <c r="AR2157">
        <v>16.208251944460649</v>
      </c>
      <c r="AS2157">
        <v>16.208251944460649</v>
      </c>
      <c r="AT2157">
        <v>16.208251944460649</v>
      </c>
      <c r="AU2157">
        <v>16.208251944460649</v>
      </c>
      <c r="AV2157" t="str">
        <f>VLOOKUP(Sheet1[[#This Row],[NPDES ID2]],Combined_Sheet__Major_Only___2[[NPDES ID2]:[ECHO BFR]],3,FALSE)</f>
        <v>CA</v>
      </c>
      <c r="AW2157" t="s">
        <v>12185</v>
      </c>
      <c r="AX2157" t="str">
        <f>VLOOKUP(Sheet1[[#This Row],[NPDES ID2]],Combined_Sheet__Major_Only___2[[NPDES ID2]:[ECHO BFR]],27,FALSE)</f>
        <v>tempSludgeStore</v>
      </c>
      <c r="AY2157" t="str">
        <f>VLOOKUP(Sheet1[[#This Row],[NPDES ID2]],Combined_Sheet__Major_Only___2[[NPDES ID2]:[ECHO BFR]],28,FALSE)</f>
        <v>-</v>
      </c>
      <c r="AZ2157" t="str">
        <f>VLOOKUP(Sheet1[[#This Row],[NPDES ID2]],Combined_Sheet__Major_Only___2[[NPDES ID2]:[ECHO BFR]],29,FALSE)</f>
        <v>thickening</v>
      </c>
      <c r="BA2157">
        <f>VLOOKUP(Sheet1[[#This Row],[NPDES ID2]],Combined_Sheet__Major_Only___2[[NPDES ID2]:[ECHO BFR]],17,FALSE)</f>
        <v>35.141714</v>
      </c>
      <c r="BB2157">
        <f>VLOOKUP(Sheet1[[#This Row],[NPDES ID2]],Combined_Sheet__Major_Only___2[[NPDES ID2]:[ECHO BFR]],18,FALSE)</f>
        <v>-120.63287</v>
      </c>
      <c r="BC2157" s="2" t="str">
        <f>IF(ISNUMBER(SEARCH("aerobic",$AW2157)),"aerobic","")</f>
        <v/>
      </c>
      <c r="BD2157" s="2" t="str">
        <f>IF(ISNUMBER(SEARCH("anaer",$AW2157)),"anaer","")</f>
        <v>anaer</v>
      </c>
      <c r="BE2157" s="2" t="str">
        <f>IF(ISNUMBER(SEARCH("thickening",$AZ2157)),"thickening","")</f>
        <v>thickening</v>
      </c>
      <c r="BF2157" s="4" t="str">
        <f>IF(ISNUMBER(SEARCH("airDry",$AW2157)),"airDry","")</f>
        <v/>
      </c>
      <c r="BG2157" s="4" t="str">
        <f>IF(ISNUMBER(SEARCH("heatDry",$AY2157)),"heatDry","")</f>
        <v/>
      </c>
      <c r="BH2157" s="4" t="str">
        <f>IF(AND(ISNUMBER(SEARCH("aerobic",$AW2157)),ISNUMBER(SEARCH("anaer",$AW2157))),"Combined Aer and Anaer.","")</f>
        <v/>
      </c>
    </row>
    <row r="2158" spans="1:60" x14ac:dyDescent="0.25">
      <c r="A2158" s="5">
        <v>2565</v>
      </c>
      <c r="B2158" t="s">
        <v>11891</v>
      </c>
      <c r="C2158">
        <v>104.85</v>
      </c>
      <c r="D2158">
        <v>987.24452291373268</v>
      </c>
      <c r="E2158">
        <v>976.54897383353648</v>
      </c>
      <c r="F2158">
        <v>692.58596303958973</v>
      </c>
      <c r="G2158">
        <v>1278.6176556056371</v>
      </c>
      <c r="H2158">
        <v>-110.9050144608822</v>
      </c>
      <c r="I2158">
        <v>-112.3148658614809</v>
      </c>
      <c r="J2158">
        <v>-131.66200617302209</v>
      </c>
      <c r="K2158">
        <v>-89.348562921793885</v>
      </c>
      <c r="L2158">
        <v>72.25695551474702</v>
      </c>
      <c r="M2158">
        <v>71.991739663116618</v>
      </c>
      <c r="N2158">
        <v>71.064090352259896</v>
      </c>
      <c r="O2158">
        <v>74.22248515761278</v>
      </c>
      <c r="P2158">
        <v>2.45732816143299</v>
      </c>
      <c r="Q2158">
        <v>2.479789892149074</v>
      </c>
      <c r="R2158">
        <v>2.009828157163231</v>
      </c>
      <c r="S2158">
        <v>2.868335054443063</v>
      </c>
      <c r="T2158">
        <v>45497.285342401861</v>
      </c>
      <c r="U2158">
        <v>45497.362943373693</v>
      </c>
      <c r="V2158">
        <v>45465.85090801624</v>
      </c>
      <c r="W2158">
        <v>45528.834666527662</v>
      </c>
      <c r="X2158">
        <v>2971.4845485046721</v>
      </c>
      <c r="Y2158">
        <v>2982.0876037166581</v>
      </c>
      <c r="Z2158">
        <v>2890.7541974152841</v>
      </c>
      <c r="AA2158">
        <v>3021.6245852909601</v>
      </c>
      <c r="AB2158">
        <v>458.2190175721795</v>
      </c>
      <c r="AC2158">
        <v>452.70833445558702</v>
      </c>
      <c r="AD2158">
        <v>398.97005587882921</v>
      </c>
      <c r="AE2158">
        <v>529.95036036370186</v>
      </c>
      <c r="AF2158">
        <v>67.536575236197322</v>
      </c>
      <c r="AG2158">
        <v>67.288715637139845</v>
      </c>
      <c r="AH2158">
        <v>66.421620047362481</v>
      </c>
      <c r="AI2158">
        <v>69.373662551017475</v>
      </c>
      <c r="AJ2158">
        <v>0.60153718970949788</v>
      </c>
      <c r="AK2158">
        <v>0.60153718582924665</v>
      </c>
      <c r="AL2158">
        <v>0.60153502930420755</v>
      </c>
      <c r="AM2158">
        <v>0.60153931402399929</v>
      </c>
      <c r="AN2158">
        <v>0.94733507321489296</v>
      </c>
      <c r="AO2158">
        <v>0.94733507321489341</v>
      </c>
      <c r="AP2158">
        <v>0.94733507321489341</v>
      </c>
      <c r="AQ2158">
        <v>0.94733507321489341</v>
      </c>
      <c r="AR2158">
        <v>16.048021065859079</v>
      </c>
      <c r="AS2158">
        <v>16.048021065859079</v>
      </c>
      <c r="AT2158">
        <v>16.048021065859079</v>
      </c>
      <c r="AU2158">
        <v>16.048021065859079</v>
      </c>
      <c r="AV2158" t="str">
        <f>VLOOKUP(Sheet1[[#This Row],[NPDES ID2]],Combined_Sheet__Major_Only___2[[NPDES ID2]:[ECHO BFR]],3,FALSE)</f>
        <v>TX</v>
      </c>
      <c r="AW2158" t="s">
        <v>41</v>
      </c>
      <c r="AX2158" t="str">
        <f>VLOOKUP(Sheet1[[#This Row],[NPDES ID2]],Combined_Sheet__Major_Only___2[[NPDES ID2]:[ECHO BFR]],27,FALSE)</f>
        <v>-</v>
      </c>
      <c r="AY2158" t="str">
        <f>VLOOKUP(Sheet1[[#This Row],[NPDES ID2]],Combined_Sheet__Major_Only___2[[NPDES ID2]:[ECHO BFR]],28,FALSE)</f>
        <v>-</v>
      </c>
      <c r="AZ2158" t="str">
        <f>VLOOKUP(Sheet1[[#This Row],[NPDES ID2]],Combined_Sheet__Major_Only___2[[NPDES ID2]:[ECHO BFR]],29,FALSE)</f>
        <v>thickening</v>
      </c>
      <c r="BA2158">
        <f>VLOOKUP(Sheet1[[#This Row],[NPDES ID2]],Combined_Sheet__Major_Only___2[[NPDES ID2]:[ECHO BFR]],17,FALSE)</f>
        <v>30.645492000000001</v>
      </c>
      <c r="BB2158">
        <f>VLOOKUP(Sheet1[[#This Row],[NPDES ID2]],Combined_Sheet__Major_Only___2[[NPDES ID2]:[ECHO BFR]],18,FALSE)</f>
        <v>-95.552466999999993</v>
      </c>
      <c r="BC2158" s="2" t="str">
        <f>IF(ISNUMBER(SEARCH("aerobic",$AW2158)),"aerobic","")</f>
        <v>aerobic</v>
      </c>
      <c r="BD2158" s="2" t="str">
        <f>IF(ISNUMBER(SEARCH("anaer",$AW2158)),"anaer","")</f>
        <v/>
      </c>
      <c r="BE2158" s="2" t="str">
        <f>IF(ISNUMBER(SEARCH("thickening",$AZ2158)),"thickening","")</f>
        <v>thickening</v>
      </c>
      <c r="BF2158" s="4" t="str">
        <f>IF(ISNUMBER(SEARCH("airDry",$AW2158)),"airDry","")</f>
        <v/>
      </c>
      <c r="BG2158" s="4" t="str">
        <f>IF(ISNUMBER(SEARCH("heatDry",$AY2158)),"heatDry","")</f>
        <v/>
      </c>
      <c r="BH2158" s="4" t="str">
        <f>IF(AND(ISNUMBER(SEARCH("aerobic",$AW2158)),ISNUMBER(SEARCH("anaer",$AW2158))),"Combined Aer and Anaer.","")</f>
        <v/>
      </c>
    </row>
    <row r="2159" spans="1:60" x14ac:dyDescent="0.25">
      <c r="A2159" s="5">
        <v>805</v>
      </c>
      <c r="B2159" t="s">
        <v>3941</v>
      </c>
      <c r="C2159">
        <v>1342.3</v>
      </c>
      <c r="D2159">
        <v>396.78006944137729</v>
      </c>
      <c r="E2159">
        <v>394.48334519641088</v>
      </c>
      <c r="F2159">
        <v>334.20770403280022</v>
      </c>
      <c r="G2159">
        <v>461.40882267646089</v>
      </c>
      <c r="H2159">
        <v>-109.9863989965185</v>
      </c>
      <c r="I2159">
        <v>-111.3802275668405</v>
      </c>
      <c r="J2159">
        <v>-130.76024407247331</v>
      </c>
      <c r="K2159">
        <v>-88.356049348579617</v>
      </c>
      <c r="L2159">
        <v>930.26312476862086</v>
      </c>
      <c r="M2159">
        <v>926.90678246723837</v>
      </c>
      <c r="N2159">
        <v>915.17356043013717</v>
      </c>
      <c r="O2159">
        <v>955.12998294875877</v>
      </c>
      <c r="P2159">
        <v>31.446899233916291</v>
      </c>
      <c r="Q2159">
        <v>31.74619253741842</v>
      </c>
      <c r="R2159">
        <v>25.700732595225709</v>
      </c>
      <c r="S2159">
        <v>36.762539505013571</v>
      </c>
      <c r="T2159">
        <v>45462.971771179553</v>
      </c>
      <c r="U2159">
        <v>45463.049315898883</v>
      </c>
      <c r="V2159">
        <v>45431.560123429619</v>
      </c>
      <c r="W2159">
        <v>45494.498225386757</v>
      </c>
      <c r="X2159">
        <v>2952.553941707466</v>
      </c>
      <c r="Y2159">
        <v>2962.9463979579809</v>
      </c>
      <c r="Z2159">
        <v>2873.6750875934808</v>
      </c>
      <c r="AA2159">
        <v>3001.511898816213</v>
      </c>
      <c r="AB2159">
        <v>452.90360204238152</v>
      </c>
      <c r="AC2159">
        <v>447.50788743820351</v>
      </c>
      <c r="AD2159">
        <v>394.62331890947399</v>
      </c>
      <c r="AE2159">
        <v>523.27824509980087</v>
      </c>
      <c r="AF2159">
        <v>67.921033555594079</v>
      </c>
      <c r="AG2159">
        <v>67.676364611046949</v>
      </c>
      <c r="AH2159">
        <v>66.819084598731536</v>
      </c>
      <c r="AI2159">
        <v>69.736135450297951</v>
      </c>
      <c r="AJ2159">
        <v>0.60623990469986222</v>
      </c>
      <c r="AK2159">
        <v>0.60623985461843544</v>
      </c>
      <c r="AL2159">
        <v>0.60621228775531788</v>
      </c>
      <c r="AM2159">
        <v>0.60626706159939259</v>
      </c>
      <c r="AN2159">
        <v>0.94729832851872497</v>
      </c>
      <c r="AO2159">
        <v>0.94729832851872486</v>
      </c>
      <c r="AP2159">
        <v>0.94729832851872486</v>
      </c>
      <c r="AQ2159">
        <v>0.94729832851872486</v>
      </c>
      <c r="AR2159">
        <v>16.191803015620291</v>
      </c>
      <c r="AS2159">
        <v>16.191803015620291</v>
      </c>
      <c r="AT2159">
        <v>16.191803015620291</v>
      </c>
      <c r="AU2159">
        <v>16.191803015620291</v>
      </c>
      <c r="AV2159" t="str">
        <f>VLOOKUP(Sheet1[[#This Row],[NPDES ID2]],Combined_Sheet__Major_Only___2[[NPDES ID2]:[ECHO BFR]],3,FALSE)</f>
        <v>NM</v>
      </c>
      <c r="AW2159" t="s">
        <v>41</v>
      </c>
      <c r="AX2159" t="str">
        <f>VLOOKUP(Sheet1[[#This Row],[NPDES ID2]],Combined_Sheet__Major_Only___2[[NPDES ID2]:[ECHO BFR]],27,FALSE)</f>
        <v>tempSludgeStore</v>
      </c>
      <c r="AY2159" t="str">
        <f>VLOOKUP(Sheet1[[#This Row],[NPDES ID2]],Combined_Sheet__Major_Only___2[[NPDES ID2]:[ECHO BFR]],28,FALSE)</f>
        <v>highTempCompost</v>
      </c>
      <c r="AZ2159" t="str">
        <f>VLOOKUP(Sheet1[[#This Row],[NPDES ID2]],Combined_Sheet__Major_Only___2[[NPDES ID2]:[ECHO BFR]],29,FALSE)</f>
        <v>thickening</v>
      </c>
      <c r="BA2159">
        <f>VLOOKUP(Sheet1[[#This Row],[NPDES ID2]],Combined_Sheet__Major_Only___2[[NPDES ID2]:[ECHO BFR]],17,FALSE)</f>
        <v>34.572984099999999</v>
      </c>
      <c r="BB2159">
        <f>VLOOKUP(Sheet1[[#This Row],[NPDES ID2]],Combined_Sheet__Major_Only___2[[NPDES ID2]:[ECHO BFR]],18,FALSE)</f>
        <v>-103.3460546</v>
      </c>
      <c r="BC2159" s="2" t="str">
        <f>IF(ISNUMBER(SEARCH("aerobic",$AW2159)),"aerobic","")</f>
        <v>aerobic</v>
      </c>
      <c r="BD2159" s="2" t="str">
        <f>IF(ISNUMBER(SEARCH("anaer",$AW2159)),"anaer","")</f>
        <v/>
      </c>
      <c r="BE2159" s="2" t="str">
        <f>IF(ISNUMBER(SEARCH("thickening",$AZ2159)),"thickening","")</f>
        <v>thickening</v>
      </c>
      <c r="BF2159" s="4" t="str">
        <f>IF(ISNUMBER(SEARCH("airDry",$AW2159)),"airDry","")</f>
        <v/>
      </c>
      <c r="BG2159" s="4" t="str">
        <f>IF(ISNUMBER(SEARCH("heatDry",$AY2159)),"heatDry","")</f>
        <v/>
      </c>
      <c r="BH2159" s="4" t="str">
        <f>IF(AND(ISNUMBER(SEARCH("aerobic",$AW2159)),ISNUMBER(SEARCH("anaer",$AW2159))),"Combined Aer and Anaer.","")</f>
        <v/>
      </c>
    </row>
    <row r="2160" spans="1:60" x14ac:dyDescent="0.25">
      <c r="A2160" s="5">
        <v>1292</v>
      </c>
      <c r="B2160" t="s">
        <v>6154</v>
      </c>
      <c r="C2160">
        <v>185.04</v>
      </c>
      <c r="D2160">
        <v>620.09000293050713</v>
      </c>
      <c r="E2160">
        <v>616.58404290149781</v>
      </c>
      <c r="F2160">
        <v>450.19919121319492</v>
      </c>
      <c r="G2160">
        <v>787.84496144514992</v>
      </c>
      <c r="H2160">
        <v>-111.33385620848691</v>
      </c>
      <c r="I2160">
        <v>-112.72252192965379</v>
      </c>
      <c r="J2160">
        <v>-132.07315086924331</v>
      </c>
      <c r="K2160">
        <v>-89.750359273069961</v>
      </c>
      <c r="L2160">
        <v>127.0469594088685</v>
      </c>
      <c r="M2160">
        <v>126.5753016807079</v>
      </c>
      <c r="N2160">
        <v>124.9256345613021</v>
      </c>
      <c r="O2160">
        <v>130.5423765931628</v>
      </c>
      <c r="P2160">
        <v>4.3376438266614246</v>
      </c>
      <c r="Q2160">
        <v>4.376200589107472</v>
      </c>
      <c r="R2160">
        <v>3.5494931050236591</v>
      </c>
      <c r="S2160">
        <v>5.0582626828629236</v>
      </c>
      <c r="T2160">
        <v>45456.144621732172</v>
      </c>
      <c r="U2160">
        <v>45456.222155259311</v>
      </c>
      <c r="V2160">
        <v>45424.73750769184</v>
      </c>
      <c r="W2160">
        <v>45487.666525659522</v>
      </c>
      <c r="X2160">
        <v>2979.8550520961371</v>
      </c>
      <c r="Y2160">
        <v>2990.5882293008722</v>
      </c>
      <c r="Z2160">
        <v>2898.007014428405</v>
      </c>
      <c r="AA2160">
        <v>3030.710367450753</v>
      </c>
      <c r="AB2160">
        <v>461.14095110089988</v>
      </c>
      <c r="AC2160">
        <v>455.56379206314978</v>
      </c>
      <c r="AD2160">
        <v>401.31359141992982</v>
      </c>
      <c r="AE2160">
        <v>533.70435671640939</v>
      </c>
      <c r="AF2160">
        <v>67.286479809114056</v>
      </c>
      <c r="AG2160">
        <v>67.036734508125164</v>
      </c>
      <c r="AH2160">
        <v>66.162955603910873</v>
      </c>
      <c r="AI2160">
        <v>69.137650433310029</v>
      </c>
      <c r="AJ2160">
        <v>0.59847829714987621</v>
      </c>
      <c r="AK2160">
        <v>0.59847829029592514</v>
      </c>
      <c r="AL2160">
        <v>0.59847448352115118</v>
      </c>
      <c r="AM2160">
        <v>0.59848204708178421</v>
      </c>
      <c r="AN2160">
        <v>0.9472910115474974</v>
      </c>
      <c r="AO2160">
        <v>0.94729101154749773</v>
      </c>
      <c r="AP2160">
        <v>0.94729101154749773</v>
      </c>
      <c r="AQ2160">
        <v>0.94729101154749773</v>
      </c>
      <c r="AR2160">
        <v>15.95387519812202</v>
      </c>
      <c r="AS2160">
        <v>15.95387519812202</v>
      </c>
      <c r="AT2160">
        <v>15.95387519812202</v>
      </c>
      <c r="AU2160">
        <v>15.95387519812202</v>
      </c>
      <c r="AV2160" t="str">
        <f>VLOOKUP(Sheet1[[#This Row],[NPDES ID2]],Combined_Sheet__Major_Only___2[[NPDES ID2]:[ECHO BFR]],3,FALSE)</f>
        <v>TX</v>
      </c>
      <c r="AW2160" t="s">
        <v>41</v>
      </c>
      <c r="AX2160" t="str">
        <f>VLOOKUP(Sheet1[[#This Row],[NPDES ID2]],Combined_Sheet__Major_Only___2[[NPDES ID2]:[ECHO BFR]],27,FALSE)</f>
        <v>-</v>
      </c>
      <c r="AY2160" t="str">
        <f>VLOOKUP(Sheet1[[#This Row],[NPDES ID2]],Combined_Sheet__Major_Only___2[[NPDES ID2]:[ECHO BFR]],28,FALSE)</f>
        <v>-</v>
      </c>
      <c r="AZ2160" t="str">
        <f>VLOOKUP(Sheet1[[#This Row],[NPDES ID2]],Combined_Sheet__Major_Only___2[[NPDES ID2]:[ECHO BFR]],29,FALSE)</f>
        <v>preliminaryOps, thickening</v>
      </c>
      <c r="BA2160">
        <f>VLOOKUP(Sheet1[[#This Row],[NPDES ID2]],Combined_Sheet__Major_Only___2[[NPDES ID2]:[ECHO BFR]],17,FALSE)</f>
        <v>30.767416999999998</v>
      </c>
      <c r="BB2160">
        <f>VLOOKUP(Sheet1[[#This Row],[NPDES ID2]],Combined_Sheet__Major_Only___2[[NPDES ID2]:[ECHO BFR]],18,FALSE)</f>
        <v>-94.410194000000004</v>
      </c>
      <c r="BC2160" s="2" t="str">
        <f>IF(ISNUMBER(SEARCH("aerobic",$AW2160)),"aerobic","")</f>
        <v>aerobic</v>
      </c>
      <c r="BD2160" s="2" t="str">
        <f>IF(ISNUMBER(SEARCH("anaer",$AW2160)),"anaer","")</f>
        <v/>
      </c>
      <c r="BE2160" s="2" t="str">
        <f>IF(ISNUMBER(SEARCH("thickening",$AZ2160)),"thickening","")</f>
        <v>thickening</v>
      </c>
      <c r="BF2160" s="3" t="str">
        <f>IF(ISNUMBER(SEARCH("airDry",$AW2160)),"airDry","")</f>
        <v/>
      </c>
      <c r="BG2160" s="3" t="str">
        <f>IF(ISNUMBER(SEARCH("heatDry",$AY2160)),"heatDry","")</f>
        <v/>
      </c>
      <c r="BH2160" s="3" t="str">
        <f>IF(AND(ISNUMBER(SEARCH("aerobic",$AW2160)),ISNUMBER(SEARCH("anaer",$AW2160))),"Combined Aer and Anaer.","")</f>
        <v/>
      </c>
    </row>
    <row r="2161" spans="1:60" x14ac:dyDescent="0.25">
      <c r="A2161" s="5">
        <v>1462</v>
      </c>
      <c r="B2161" t="s">
        <v>6905</v>
      </c>
      <c r="C2161">
        <v>115.2</v>
      </c>
      <c r="D2161">
        <v>905.17910049655666</v>
      </c>
      <c r="E2161">
        <v>896.9659798337774</v>
      </c>
      <c r="F2161">
        <v>638.57704733946071</v>
      </c>
      <c r="G2161">
        <v>1169.702640625831</v>
      </c>
      <c r="H2161">
        <v>-110.337433867953</v>
      </c>
      <c r="I2161">
        <v>-111.75911067367019</v>
      </c>
      <c r="J2161">
        <v>-131.11616773916131</v>
      </c>
      <c r="K2161">
        <v>-88.805787410800221</v>
      </c>
      <c r="L2161">
        <v>79.766470224480273</v>
      </c>
      <c r="M2161">
        <v>79.477941397460441</v>
      </c>
      <c r="N2161">
        <v>78.46875458125561</v>
      </c>
      <c r="O2161">
        <v>81.904768372651077</v>
      </c>
      <c r="P2161">
        <v>2.6991383732003609</v>
      </c>
      <c r="Q2161">
        <v>2.724678918654825</v>
      </c>
      <c r="R2161">
        <v>2.206191770816134</v>
      </c>
      <c r="S2161">
        <v>3.1544991070407482</v>
      </c>
      <c r="T2161">
        <v>45442.113940853313</v>
      </c>
      <c r="U2161">
        <v>45442.19145137904</v>
      </c>
      <c r="V2161">
        <v>45410.716144176418</v>
      </c>
      <c r="W2161">
        <v>45473.626493363183</v>
      </c>
      <c r="X2161">
        <v>2953.842669484517</v>
      </c>
      <c r="Y2161">
        <v>2964.2570604230491</v>
      </c>
      <c r="Z2161">
        <v>2874.7133469860778</v>
      </c>
      <c r="AA2161">
        <v>3002.9620607990059</v>
      </c>
      <c r="AB2161">
        <v>453.46293846312147</v>
      </c>
      <c r="AC2161">
        <v>448.04858103892383</v>
      </c>
      <c r="AD2161">
        <v>395.07653343181403</v>
      </c>
      <c r="AE2161">
        <v>523.98815843021885</v>
      </c>
      <c r="AF2161">
        <v>67.857188354684524</v>
      </c>
      <c r="AG2161">
        <v>67.611770613234881</v>
      </c>
      <c r="AH2161">
        <v>66.753205271974039</v>
      </c>
      <c r="AI2161">
        <v>69.676192145476207</v>
      </c>
      <c r="AJ2161">
        <v>0.60545889571487765</v>
      </c>
      <c r="AK2161">
        <v>0.60545889145799514</v>
      </c>
      <c r="AL2161">
        <v>0.60545652578884901</v>
      </c>
      <c r="AM2161">
        <v>0.60546122605082109</v>
      </c>
      <c r="AN2161">
        <v>0.94727596783894041</v>
      </c>
      <c r="AO2161">
        <v>0.94727596783894041</v>
      </c>
      <c r="AP2161">
        <v>0.94727596783894041</v>
      </c>
      <c r="AQ2161">
        <v>0.94727596783894041</v>
      </c>
      <c r="AR2161">
        <v>16.168642783159161</v>
      </c>
      <c r="AS2161">
        <v>16.168642783159161</v>
      </c>
      <c r="AT2161">
        <v>16.168642783159161</v>
      </c>
      <c r="AU2161">
        <v>16.168642783159161</v>
      </c>
      <c r="AV2161" t="str">
        <f>VLOOKUP(Sheet1[[#This Row],[NPDES ID2]],Combined_Sheet__Major_Only___2[[NPDES ID2]:[ECHO BFR]],3,FALSE)</f>
        <v>KS</v>
      </c>
      <c r="AW2161" t="s">
        <v>41</v>
      </c>
      <c r="AX2161" t="str">
        <f>VLOOKUP(Sheet1[[#This Row],[NPDES ID2]],Combined_Sheet__Major_Only___2[[NPDES ID2]:[ECHO BFR]],27,FALSE)</f>
        <v>-</v>
      </c>
      <c r="AY2161" t="str">
        <f>VLOOKUP(Sheet1[[#This Row],[NPDES ID2]],Combined_Sheet__Major_Only___2[[NPDES ID2]:[ECHO BFR]],28,FALSE)</f>
        <v>-</v>
      </c>
      <c r="AZ2161" t="str">
        <f>VLOOKUP(Sheet1[[#This Row],[NPDES ID2]],Combined_Sheet__Major_Only___2[[NPDES ID2]:[ECHO BFR]],29,FALSE)</f>
        <v>thickening</v>
      </c>
      <c r="BA2161">
        <f>VLOOKUP(Sheet1[[#This Row],[NPDES ID2]],Combined_Sheet__Major_Only___2[[NPDES ID2]:[ECHO BFR]],17,FALSE)</f>
        <v>39.398594000000003</v>
      </c>
      <c r="BB2161">
        <f>VLOOKUP(Sheet1[[#This Row],[NPDES ID2]],Combined_Sheet__Major_Only___2[[NPDES ID2]:[ECHO BFR]],18,FALSE)</f>
        <v>-101.01768</v>
      </c>
      <c r="BC2161" s="2" t="str">
        <f>IF(ISNUMBER(SEARCH("aerobic",$AW2161)),"aerobic","")</f>
        <v>aerobic</v>
      </c>
      <c r="BD2161" s="2" t="str">
        <f>IF(ISNUMBER(SEARCH("anaer",$AW2161)),"anaer","")</f>
        <v/>
      </c>
      <c r="BE2161" s="2" t="str">
        <f>IF(ISNUMBER(SEARCH("thickening",$AZ2161)),"thickening","")</f>
        <v>thickening</v>
      </c>
      <c r="BF2161" s="3" t="str">
        <f>IF(ISNUMBER(SEARCH("airDry",$AW2161)),"airDry","")</f>
        <v/>
      </c>
      <c r="BG2161" s="3" t="str">
        <f>IF(ISNUMBER(SEARCH("heatDry",$AY2161)),"heatDry","")</f>
        <v/>
      </c>
      <c r="BH2161" s="3" t="str">
        <f>IF(AND(ISNUMBER(SEARCH("aerobic",$AW2161)),ISNUMBER(SEARCH("anaer",$AW2161))),"Combined Aer and Anaer.","")</f>
        <v/>
      </c>
    </row>
    <row r="2162" spans="1:60" x14ac:dyDescent="0.25">
      <c r="A2162" s="5">
        <v>1738</v>
      </c>
      <c r="B2162" t="s">
        <v>8142</v>
      </c>
      <c r="C2162">
        <v>32.22</v>
      </c>
      <c r="D2162">
        <v>2945.72340912359</v>
      </c>
      <c r="E2162">
        <v>2916.9012580394428</v>
      </c>
      <c r="F2162">
        <v>1981.668299913496</v>
      </c>
      <c r="G2162">
        <v>3870.300523354304</v>
      </c>
      <c r="H2162">
        <v>-109.8298091513187</v>
      </c>
      <c r="I2162">
        <v>-111.2332805152801</v>
      </c>
      <c r="J2162">
        <v>-130.62948308349331</v>
      </c>
      <c r="K2162">
        <v>-88.329039534372058</v>
      </c>
      <c r="L2162">
        <v>22.408233478449478</v>
      </c>
      <c r="M2162">
        <v>22.328286770121458</v>
      </c>
      <c r="N2162">
        <v>22.048647242977118</v>
      </c>
      <c r="O2162">
        <v>23.00073304008388</v>
      </c>
      <c r="P2162">
        <v>0.75471927237918646</v>
      </c>
      <c r="Q2162">
        <v>0.76208800686870204</v>
      </c>
      <c r="R2162">
        <v>0.61651470048808621</v>
      </c>
      <c r="S2162">
        <v>0.88306434236775233</v>
      </c>
      <c r="T2162">
        <v>45440.308577450363</v>
      </c>
      <c r="U2162">
        <v>45440.386085016427</v>
      </c>
      <c r="V2162">
        <v>45408.911979662313</v>
      </c>
      <c r="W2162">
        <v>45471.819926689554</v>
      </c>
      <c r="X2162">
        <v>2940.7197996182699</v>
      </c>
      <c r="Y2162">
        <v>2950.9712281094771</v>
      </c>
      <c r="Z2162">
        <v>2862.9769836528212</v>
      </c>
      <c r="AA2162">
        <v>2988.9544788332578</v>
      </c>
      <c r="AB2162">
        <v>449.58514448935517</v>
      </c>
      <c r="AC2162">
        <v>444.25223978542772</v>
      </c>
      <c r="AD2162">
        <v>391.92458139468738</v>
      </c>
      <c r="AE2162">
        <v>519.08566538762511</v>
      </c>
      <c r="AF2162">
        <v>68.15672050814706</v>
      </c>
      <c r="AG2162">
        <v>67.913564440593163</v>
      </c>
      <c r="AH2162">
        <v>67.063000378674701</v>
      </c>
      <c r="AI2162">
        <v>69.958851034726862</v>
      </c>
      <c r="AJ2162">
        <v>0.60912305879964634</v>
      </c>
      <c r="AK2162">
        <v>0.60912305761104069</v>
      </c>
      <c r="AL2162">
        <v>0.60912239663839163</v>
      </c>
      <c r="AM2162">
        <v>0.60912370989724707</v>
      </c>
      <c r="AN2162">
        <v>0.94727403150310463</v>
      </c>
      <c r="AO2162">
        <v>0.94727403150310496</v>
      </c>
      <c r="AP2162">
        <v>0.94727403150310496</v>
      </c>
      <c r="AQ2162">
        <v>0.94727403150310496</v>
      </c>
      <c r="AR2162">
        <v>16.281408205052379</v>
      </c>
      <c r="AS2162">
        <v>16.281408205052369</v>
      </c>
      <c r="AT2162">
        <v>16.281408205052369</v>
      </c>
      <c r="AU2162">
        <v>16.281408205052369</v>
      </c>
      <c r="AV2162" t="str">
        <f>VLOOKUP(Sheet1[[#This Row],[NPDES ID2]],Combined_Sheet__Major_Only___2[[NPDES ID2]:[ECHO BFR]],3,FALSE)</f>
        <v>NC</v>
      </c>
      <c r="AW2162" t="s">
        <v>41</v>
      </c>
      <c r="AX2162" t="str">
        <f>VLOOKUP(Sheet1[[#This Row],[NPDES ID2]],Combined_Sheet__Major_Only___2[[NPDES ID2]:[ECHO BFR]],27,FALSE)</f>
        <v>-</v>
      </c>
      <c r="AY2162" t="str">
        <f>VLOOKUP(Sheet1[[#This Row],[NPDES ID2]],Combined_Sheet__Major_Only___2[[NPDES ID2]:[ECHO BFR]],28,FALSE)</f>
        <v>-</v>
      </c>
      <c r="AZ2162" t="str">
        <f>VLOOKUP(Sheet1[[#This Row],[NPDES ID2]],Combined_Sheet__Major_Only___2[[NPDES ID2]:[ECHO BFR]],29,FALSE)</f>
        <v>thickening</v>
      </c>
      <c r="BA2162">
        <f>VLOOKUP(Sheet1[[#This Row],[NPDES ID2]],Combined_Sheet__Major_Only___2[[NPDES ID2]:[ECHO BFR]],17,FALSE)</f>
        <v>35.853377999999999</v>
      </c>
      <c r="BB2162">
        <f>VLOOKUP(Sheet1[[#This Row],[NPDES ID2]],Combined_Sheet__Major_Only___2[[NPDES ID2]:[ECHO BFR]],18,FALSE)</f>
        <v>-77.030738999999997</v>
      </c>
      <c r="BC2162" s="2" t="str">
        <f>IF(ISNUMBER(SEARCH("aerobic",$AW2162)),"aerobic","")</f>
        <v>aerobic</v>
      </c>
      <c r="BD2162" s="2" t="str">
        <f>IF(ISNUMBER(SEARCH("anaer",$AW2162)),"anaer","")</f>
        <v/>
      </c>
      <c r="BE2162" s="2" t="str">
        <f>IF(ISNUMBER(SEARCH("thickening",$AZ2162)),"thickening","")</f>
        <v>thickening</v>
      </c>
      <c r="BF2162" s="3" t="str">
        <f>IF(ISNUMBER(SEARCH("airDry",$AW2162)),"airDry","")</f>
        <v/>
      </c>
      <c r="BG2162" s="3" t="str">
        <f>IF(ISNUMBER(SEARCH("heatDry",$AY2162)),"heatDry","")</f>
        <v/>
      </c>
      <c r="BH2162" s="3" t="str">
        <f>IF(AND(ISNUMBER(SEARCH("aerobic",$AW2162)),ISNUMBER(SEARCH("anaer",$AW2162))),"Combined Aer and Anaer.","")</f>
        <v/>
      </c>
    </row>
    <row r="2163" spans="1:60" x14ac:dyDescent="0.25">
      <c r="A2163" s="5">
        <v>163</v>
      </c>
      <c r="B2163" t="s">
        <v>890</v>
      </c>
      <c r="C2163">
        <v>5094</v>
      </c>
      <c r="D2163">
        <v>1061.8172665204529</v>
      </c>
      <c r="E2163">
        <v>1058.5867984413089</v>
      </c>
      <c r="F2163">
        <v>854.71969784653334</v>
      </c>
      <c r="G2163">
        <v>1244.5872281571719</v>
      </c>
      <c r="H2163">
        <v>-111.9698131456519</v>
      </c>
      <c r="I2163">
        <v>-113.29190338609</v>
      </c>
      <c r="J2163">
        <v>-132.60095544112929</v>
      </c>
      <c r="K2163">
        <v>-89.869264939354821</v>
      </c>
      <c r="L2163">
        <v>3449.309148541206</v>
      </c>
      <c r="M2163">
        <v>3435.9462935929851</v>
      </c>
      <c r="N2163">
        <v>3389.3066015873378</v>
      </c>
      <c r="O2163">
        <v>3548.2283624731858</v>
      </c>
      <c r="P2163">
        <v>119.4838313070792</v>
      </c>
      <c r="Q2163">
        <v>120.4314892476193</v>
      </c>
      <c r="R2163">
        <v>97.955960279227682</v>
      </c>
      <c r="S2163">
        <v>138.86146710156879</v>
      </c>
      <c r="T2163">
        <v>45414.205307378412</v>
      </c>
      <c r="U2163">
        <v>45414.282772151681</v>
      </c>
      <c r="V2163">
        <v>45382.826044006011</v>
      </c>
      <c r="W2163">
        <v>45445.699258846398</v>
      </c>
      <c r="X2163">
        <v>3018.7509255603009</v>
      </c>
      <c r="Y2163">
        <v>3030.0314573702931</v>
      </c>
      <c r="Z2163">
        <v>2932.4581259769561</v>
      </c>
      <c r="AA2163">
        <v>3072.4464133539791</v>
      </c>
      <c r="AB2163">
        <v>473.57271605802549</v>
      </c>
      <c r="AC2163">
        <v>467.73988079944849</v>
      </c>
      <c r="AD2163">
        <v>411.29407540124259</v>
      </c>
      <c r="AE2163">
        <v>549.11030859272819</v>
      </c>
      <c r="AF2163">
        <v>66.37212629635745</v>
      </c>
      <c r="AG2163">
        <v>66.116481116759132</v>
      </c>
      <c r="AH2163">
        <v>65.216707295238663</v>
      </c>
      <c r="AI2163">
        <v>68.273639048824563</v>
      </c>
      <c r="AJ2163">
        <v>0.58729687322619628</v>
      </c>
      <c r="AK2163">
        <v>0.58729667667472785</v>
      </c>
      <c r="AL2163">
        <v>0.58719169090978351</v>
      </c>
      <c r="AM2163">
        <v>0.58740031930867354</v>
      </c>
      <c r="AN2163">
        <v>0.94724601863409319</v>
      </c>
      <c r="AO2163">
        <v>0.9472460186340933</v>
      </c>
      <c r="AP2163">
        <v>0.9472460186340933</v>
      </c>
      <c r="AQ2163">
        <v>0.9472460186340933</v>
      </c>
      <c r="AR2163">
        <v>15.60647744679861</v>
      </c>
      <c r="AS2163">
        <v>15.6064774467986</v>
      </c>
      <c r="AT2163">
        <v>15.6064774467986</v>
      </c>
      <c r="AU2163">
        <v>15.6064774467986</v>
      </c>
      <c r="AV2163" t="str">
        <f>VLOOKUP(Sheet1[[#This Row],[NPDES ID2]],Combined_Sheet__Major_Only___2[[NPDES ID2]:[ECHO BFR]],3,FALSE)</f>
        <v>CA</v>
      </c>
      <c r="AW2163" t="s">
        <v>12185</v>
      </c>
      <c r="AX2163" t="str">
        <f>VLOOKUP(Sheet1[[#This Row],[NPDES ID2]],Combined_Sheet__Major_Only___2[[NPDES ID2]:[ECHO BFR]],27,FALSE)</f>
        <v>methaneBioCaptureRecover</v>
      </c>
      <c r="AY2163" t="str">
        <f>VLOOKUP(Sheet1[[#This Row],[NPDES ID2]],Combined_Sheet__Major_Only___2[[NPDES ID2]:[ECHO BFR]],28,FALSE)</f>
        <v>-</v>
      </c>
      <c r="AZ2163" t="str">
        <f>VLOOKUP(Sheet1[[#This Row],[NPDES ID2]],Combined_Sheet__Major_Only___2[[NPDES ID2]:[ECHO BFR]],29,FALSE)</f>
        <v>preliminaryOps, thickening</v>
      </c>
      <c r="BA2163">
        <f>VLOOKUP(Sheet1[[#This Row],[NPDES ID2]],Combined_Sheet__Major_Only___2[[NPDES ID2]:[ECHO BFR]],17,FALSE)</f>
        <v>34.432406</v>
      </c>
      <c r="BB2163">
        <f>VLOOKUP(Sheet1[[#This Row],[NPDES ID2]],Combined_Sheet__Major_Only___2[[NPDES ID2]:[ECHO BFR]],18,FALSE)</f>
        <v>-118.591853</v>
      </c>
      <c r="BC2163" s="2" t="str">
        <f>IF(ISNUMBER(SEARCH("aerobic",$AW2163)),"aerobic","")</f>
        <v/>
      </c>
      <c r="BD2163" s="2" t="str">
        <f>IF(ISNUMBER(SEARCH("anaer",$AW2163)),"anaer","")</f>
        <v>anaer</v>
      </c>
      <c r="BE2163" s="2" t="str">
        <f>IF(ISNUMBER(SEARCH("thickening",$AZ2163)),"thickening","")</f>
        <v>thickening</v>
      </c>
      <c r="BF2163" s="4" t="str">
        <f>IF(ISNUMBER(SEARCH("airDry",$AW2163)),"airDry","")</f>
        <v/>
      </c>
      <c r="BG2163" s="4" t="str">
        <f>IF(ISNUMBER(SEARCH("heatDry",$AY2163)),"heatDry","")</f>
        <v/>
      </c>
      <c r="BH2163" s="4" t="str">
        <f>IF(AND(ISNUMBER(SEARCH("aerobic",$AW2163)),ISNUMBER(SEARCH("anaer",$AW2163))),"Combined Aer and Anaer.","")</f>
        <v/>
      </c>
    </row>
    <row r="2164" spans="1:60" x14ac:dyDescent="0.25">
      <c r="A2164" s="5">
        <v>2221</v>
      </c>
      <c r="B2164" t="s">
        <v>10411</v>
      </c>
      <c r="C2164">
        <v>600</v>
      </c>
      <c r="D2164">
        <v>345.33289731932121</v>
      </c>
      <c r="E2164">
        <v>338.4802793003978</v>
      </c>
      <c r="F2164">
        <v>287.50414575565992</v>
      </c>
      <c r="G2164">
        <v>414.58836711525731</v>
      </c>
      <c r="H2164">
        <v>-110.1785863760373</v>
      </c>
      <c r="I2164">
        <v>-111.5724368709853</v>
      </c>
      <c r="J2164">
        <v>-130.9561633292451</v>
      </c>
      <c r="K2164">
        <v>-88.608847093113368</v>
      </c>
      <c r="L2164">
        <v>415.6673764362356</v>
      </c>
      <c r="M2164">
        <v>414.16613981471238</v>
      </c>
      <c r="N2164">
        <v>408.91637066478489</v>
      </c>
      <c r="O2164">
        <v>426.79184064278672</v>
      </c>
      <c r="P2164">
        <v>14.05730299241058</v>
      </c>
      <c r="Q2164">
        <v>14.190786768696601</v>
      </c>
      <c r="R2164">
        <v>11.489212306064999</v>
      </c>
      <c r="S2164">
        <v>16.431411494582949</v>
      </c>
      <c r="T2164">
        <v>45406.833136299101</v>
      </c>
      <c r="U2164">
        <v>45406.910588986691</v>
      </c>
      <c r="V2164">
        <v>45375.458768569173</v>
      </c>
      <c r="W2164">
        <v>45438.322174231529</v>
      </c>
      <c r="X2164">
        <v>2950.0064770348308</v>
      </c>
      <c r="Y2164">
        <v>2960.3960504399679</v>
      </c>
      <c r="Z2164">
        <v>2871.105000795365</v>
      </c>
      <c r="AA2164">
        <v>2998.981121574579</v>
      </c>
      <c r="AB2164">
        <v>452.65924906088139</v>
      </c>
      <c r="AC2164">
        <v>447.26059559724513</v>
      </c>
      <c r="AD2164">
        <v>394.39856747208739</v>
      </c>
      <c r="AE2164">
        <v>523.0180380482924</v>
      </c>
      <c r="AF2164">
        <v>67.89387502759152</v>
      </c>
      <c r="AG2164">
        <v>67.648840278765121</v>
      </c>
      <c r="AH2164">
        <v>66.791087979646889</v>
      </c>
      <c r="AI2164">
        <v>69.710690880987585</v>
      </c>
      <c r="AJ2164">
        <v>0.60590767328049377</v>
      </c>
      <c r="AK2164">
        <v>0.60590765103589028</v>
      </c>
      <c r="AL2164">
        <v>0.60589533580860089</v>
      </c>
      <c r="AM2164">
        <v>0.60591980488212738</v>
      </c>
      <c r="AN2164">
        <v>0.94723810175659595</v>
      </c>
      <c r="AO2164">
        <v>0.94723810175659562</v>
      </c>
      <c r="AP2164">
        <v>0.94723810175659562</v>
      </c>
      <c r="AQ2164">
        <v>0.94723810175659562</v>
      </c>
      <c r="AR2164">
        <v>16.182106127992601</v>
      </c>
      <c r="AS2164">
        <v>16.182106127992601</v>
      </c>
      <c r="AT2164">
        <v>16.182106127992601</v>
      </c>
      <c r="AU2164">
        <v>16.182106127992601</v>
      </c>
      <c r="AV2164" t="str">
        <f>VLOOKUP(Sheet1[[#This Row],[NPDES ID2]],Combined_Sheet__Major_Only___2[[NPDES ID2]:[ECHO BFR]],3,FALSE)</f>
        <v>CA</v>
      </c>
      <c r="AW2164" t="s">
        <v>41</v>
      </c>
      <c r="AX2164" t="str">
        <f>VLOOKUP(Sheet1[[#This Row],[NPDES ID2]],Combined_Sheet__Major_Only___2[[NPDES ID2]:[ECHO BFR]],27,FALSE)</f>
        <v>-</v>
      </c>
      <c r="AY2164" t="str">
        <f>VLOOKUP(Sheet1[[#This Row],[NPDES ID2]],Combined_Sheet__Major_Only___2[[NPDES ID2]:[ECHO BFR]],28,FALSE)</f>
        <v>-</v>
      </c>
      <c r="AZ2164" t="str">
        <f>VLOOKUP(Sheet1[[#This Row],[NPDES ID2]],Combined_Sheet__Major_Only___2[[NPDES ID2]:[ECHO BFR]],29,FALSE)</f>
        <v>thickening, preliminaryOps</v>
      </c>
      <c r="BA2164">
        <f>VLOOKUP(Sheet1[[#This Row],[NPDES ID2]],Combined_Sheet__Major_Only___2[[NPDES ID2]:[ECHO BFR]],17,FALSE)</f>
        <v>33.685745000232501</v>
      </c>
      <c r="BB2164">
        <f>VLOOKUP(Sheet1[[#This Row],[NPDES ID2]],Combined_Sheet__Major_Only___2[[NPDES ID2]:[ECHO BFR]],18,FALSE)</f>
        <v>-116.167591068173</v>
      </c>
      <c r="BC2164" s="2" t="str">
        <f>IF(ISNUMBER(SEARCH("aerobic",$AW2164)),"aerobic","")</f>
        <v>aerobic</v>
      </c>
      <c r="BD2164" s="2" t="str">
        <f>IF(ISNUMBER(SEARCH("anaer",$AW2164)),"anaer","")</f>
        <v/>
      </c>
      <c r="BE2164" s="2" t="str">
        <f>IF(ISNUMBER(SEARCH("thickening",$AZ2164)),"thickening","")</f>
        <v>thickening</v>
      </c>
      <c r="BF2164" s="4" t="str">
        <f>IF(ISNUMBER(SEARCH("airDry",$AW2164)),"airDry","")</f>
        <v/>
      </c>
      <c r="BG2164" s="4" t="str">
        <f>IF(ISNUMBER(SEARCH("heatDry",$AY2164)),"heatDry","")</f>
        <v/>
      </c>
      <c r="BH2164" s="4" t="str">
        <f>IF(AND(ISNUMBER(SEARCH("aerobic",$AW2164)),ISNUMBER(SEARCH("anaer",$AW2164))),"Combined Aer and Anaer.","")</f>
        <v/>
      </c>
    </row>
    <row r="2165" spans="1:60" x14ac:dyDescent="0.25">
      <c r="A2165" s="5">
        <v>1032</v>
      </c>
      <c r="B2165" t="s">
        <v>4986</v>
      </c>
      <c r="C2165">
        <v>422.32</v>
      </c>
      <c r="D2165">
        <v>376.70052957822861</v>
      </c>
      <c r="E2165">
        <v>372.3511718399094</v>
      </c>
      <c r="F2165">
        <v>296.8066901139656</v>
      </c>
      <c r="G2165">
        <v>462.7545187769947</v>
      </c>
      <c r="H2165">
        <v>-109.9831030285039</v>
      </c>
      <c r="I2165">
        <v>-111.37919437775371</v>
      </c>
      <c r="J2165">
        <v>-130.7709789928262</v>
      </c>
      <c r="K2165">
        <v>-88.439075724677096</v>
      </c>
      <c r="L2165">
        <v>293.14368833438363</v>
      </c>
      <c r="M2165">
        <v>292.09138486964218</v>
      </c>
      <c r="N2165">
        <v>288.41123546635993</v>
      </c>
      <c r="O2165">
        <v>300.94179029593198</v>
      </c>
      <c r="P2165">
        <v>9.8933915322643031</v>
      </c>
      <c r="Q2165">
        <v>9.9886557990574083</v>
      </c>
      <c r="R2165">
        <v>8.0838561845766304</v>
      </c>
      <c r="S2165">
        <v>11.570091392333881</v>
      </c>
      <c r="T2165">
        <v>45385.114324088987</v>
      </c>
      <c r="U2165">
        <v>45385.191741171497</v>
      </c>
      <c r="V2165">
        <v>45353.754379184888</v>
      </c>
      <c r="W2165">
        <v>45416.588886481593</v>
      </c>
      <c r="X2165">
        <v>2942.8625630146689</v>
      </c>
      <c r="Y2165">
        <v>2953.1747379200528</v>
      </c>
      <c r="Z2165">
        <v>2864.608644457513</v>
      </c>
      <c r="AA2165">
        <v>2991.4247044457788</v>
      </c>
      <c r="AB2165">
        <v>450.73680794456891</v>
      </c>
      <c r="AC2165">
        <v>445.37612840050309</v>
      </c>
      <c r="AD2165">
        <v>392.82533786286052</v>
      </c>
      <c r="AE2165">
        <v>520.60733173433209</v>
      </c>
      <c r="AF2165">
        <v>68.025520135298223</v>
      </c>
      <c r="AG2165">
        <v>67.781449084785137</v>
      </c>
      <c r="AH2165">
        <v>66.927261039334823</v>
      </c>
      <c r="AI2165">
        <v>69.834954946218389</v>
      </c>
      <c r="AJ2165">
        <v>0.60751805843576312</v>
      </c>
      <c r="AK2165">
        <v>0.60751804281106736</v>
      </c>
      <c r="AL2165">
        <v>0.60750938044948977</v>
      </c>
      <c r="AM2165">
        <v>0.60752659155639877</v>
      </c>
      <c r="AN2165">
        <v>0.94721476439190311</v>
      </c>
      <c r="AO2165">
        <v>0.94721476439190289</v>
      </c>
      <c r="AP2165">
        <v>0.94721476439190289</v>
      </c>
      <c r="AQ2165">
        <v>0.94721476439190289</v>
      </c>
      <c r="AR2165">
        <v>16.231765523326938</v>
      </c>
      <c r="AS2165">
        <v>16.231765523326949</v>
      </c>
      <c r="AT2165">
        <v>16.231765523326949</v>
      </c>
      <c r="AU2165">
        <v>16.231765523326949</v>
      </c>
      <c r="AV2165" t="str">
        <f>VLOOKUP(Sheet1[[#This Row],[NPDES ID2]],Combined_Sheet__Major_Only___2[[NPDES ID2]:[ECHO BFR]],3,FALSE)</f>
        <v>NM</v>
      </c>
      <c r="AW2165" t="s">
        <v>41</v>
      </c>
      <c r="AX2165" t="str">
        <f>VLOOKUP(Sheet1[[#This Row],[NPDES ID2]],Combined_Sheet__Major_Only___2[[NPDES ID2]:[ECHO BFR]],27,FALSE)</f>
        <v>-</v>
      </c>
      <c r="AY2165" t="str">
        <f>VLOOKUP(Sheet1[[#This Row],[NPDES ID2]],Combined_Sheet__Major_Only___2[[NPDES ID2]:[ECHO BFR]],28,FALSE)</f>
        <v>-</v>
      </c>
      <c r="AZ2165" t="str">
        <f>VLOOKUP(Sheet1[[#This Row],[NPDES ID2]],Combined_Sheet__Major_Only___2[[NPDES ID2]:[ECHO BFR]],29,FALSE)</f>
        <v>thickening</v>
      </c>
      <c r="BA2165">
        <f>VLOOKUP(Sheet1[[#This Row],[NPDES ID2]],Combined_Sheet__Major_Only___2[[NPDES ID2]:[ECHO BFR]],17,FALSE)</f>
        <v>32.845745999999998</v>
      </c>
      <c r="BB2165">
        <f>VLOOKUP(Sheet1[[#This Row],[NPDES ID2]],Combined_Sheet__Major_Only___2[[NPDES ID2]:[ECHO BFR]],18,FALSE)</f>
        <v>-105.99784</v>
      </c>
      <c r="BC2165" s="2" t="str">
        <f>IF(ISNUMBER(SEARCH("aerobic",$AW2165)),"aerobic","")</f>
        <v>aerobic</v>
      </c>
      <c r="BD2165" s="2" t="str">
        <f>IF(ISNUMBER(SEARCH("anaer",$AW2165)),"anaer","")</f>
        <v/>
      </c>
      <c r="BE2165" s="2" t="str">
        <f>IF(ISNUMBER(SEARCH("thickening",$AZ2165)),"thickening","")</f>
        <v>thickening</v>
      </c>
      <c r="BF2165" s="3" t="str">
        <f>IF(ISNUMBER(SEARCH("airDry",$AW2165)),"airDry","")</f>
        <v/>
      </c>
      <c r="BG2165" s="3" t="str">
        <f>IF(ISNUMBER(SEARCH("heatDry",$AY2165)),"heatDry","")</f>
        <v/>
      </c>
      <c r="BH2165" s="3" t="str">
        <f>IF(AND(ISNUMBER(SEARCH("aerobic",$AW2165)),ISNUMBER(SEARCH("anaer",$AW2165))),"Combined Aer and Anaer.","")</f>
        <v/>
      </c>
    </row>
    <row r="2166" spans="1:60" x14ac:dyDescent="0.25">
      <c r="A2166" s="5">
        <v>2271</v>
      </c>
      <c r="B2166" t="s">
        <v>10622</v>
      </c>
      <c r="C2166">
        <v>474</v>
      </c>
      <c r="D2166">
        <v>358.58607308811719</v>
      </c>
      <c r="E2166">
        <v>354.73469371471572</v>
      </c>
      <c r="F2166">
        <v>288.42524922339811</v>
      </c>
      <c r="G2166">
        <v>436.81565163744102</v>
      </c>
      <c r="H2166">
        <v>-108.73357030390341</v>
      </c>
      <c r="I2166">
        <v>-110.0759613314078</v>
      </c>
      <c r="J2166">
        <v>-129.56974754731991</v>
      </c>
      <c r="K2166">
        <v>-87.243250838171804</v>
      </c>
      <c r="L2166">
        <v>332.48821693523911</v>
      </c>
      <c r="M2166">
        <v>331.3335570985422</v>
      </c>
      <c r="N2166">
        <v>327.29553922345661</v>
      </c>
      <c r="O2166">
        <v>341.0447226153654</v>
      </c>
      <c r="P2166">
        <v>11.09703325457895</v>
      </c>
      <c r="Q2166">
        <v>11.21186790800439</v>
      </c>
      <c r="R2166">
        <v>9.0543389977842033</v>
      </c>
      <c r="S2166">
        <v>13.0137651901069</v>
      </c>
      <c r="T2166">
        <v>45361.272790131319</v>
      </c>
      <c r="U2166">
        <v>45361.350168128833</v>
      </c>
      <c r="V2166">
        <v>45329.928677690274</v>
      </c>
      <c r="W2166">
        <v>45392.731462194773</v>
      </c>
      <c r="X2166">
        <v>2910.5661081163548</v>
      </c>
      <c r="Y2166">
        <v>2920.4921662655552</v>
      </c>
      <c r="Z2166">
        <v>2835.5998895263579</v>
      </c>
      <c r="AA2166">
        <v>2957.032240898382</v>
      </c>
      <c r="AB2166">
        <v>441.46962838492573</v>
      </c>
      <c r="AC2166">
        <v>436.30062789551101</v>
      </c>
      <c r="AD2166">
        <v>385.26855057038222</v>
      </c>
      <c r="AE2166">
        <v>508.93851088659687</v>
      </c>
      <c r="AF2166">
        <v>68.743493798171485</v>
      </c>
      <c r="AG2166">
        <v>68.504897895589238</v>
      </c>
      <c r="AH2166">
        <v>67.66980672367643</v>
      </c>
      <c r="AI2166">
        <v>70.512418311074583</v>
      </c>
      <c r="AJ2166">
        <v>0.61630192001675199</v>
      </c>
      <c r="AK2166">
        <v>0.61630190252538064</v>
      </c>
      <c r="AL2166">
        <v>0.61629220856184963</v>
      </c>
      <c r="AM2166">
        <v>0.61631146937004044</v>
      </c>
      <c r="AN2166">
        <v>0.94718912233201191</v>
      </c>
      <c r="AO2166">
        <v>0.94718912233201213</v>
      </c>
      <c r="AP2166">
        <v>0.94718912233201213</v>
      </c>
      <c r="AQ2166">
        <v>0.94718912233201213</v>
      </c>
      <c r="AR2166">
        <v>16.501915512277058</v>
      </c>
      <c r="AS2166">
        <v>16.501915512277051</v>
      </c>
      <c r="AT2166">
        <v>16.501915512277051</v>
      </c>
      <c r="AU2166">
        <v>16.501915512277051</v>
      </c>
      <c r="AV2166" t="str">
        <f>VLOOKUP(Sheet1[[#This Row],[NPDES ID2]],Combined_Sheet__Major_Only___2[[NPDES ID2]:[ECHO BFR]],3,FALSE)</f>
        <v>IL</v>
      </c>
      <c r="AW2166" t="s">
        <v>41</v>
      </c>
      <c r="AX2166" t="str">
        <f>VLOOKUP(Sheet1[[#This Row],[NPDES ID2]],Combined_Sheet__Major_Only___2[[NPDES ID2]:[ECHO BFR]],27,FALSE)</f>
        <v>other</v>
      </c>
      <c r="AY2166" t="str">
        <f>VLOOKUP(Sheet1[[#This Row],[NPDES ID2]],Combined_Sheet__Major_Only___2[[NPDES ID2]:[ECHO BFR]],28,FALSE)</f>
        <v>-</v>
      </c>
      <c r="AZ2166" t="str">
        <f>VLOOKUP(Sheet1[[#This Row],[NPDES ID2]],Combined_Sheet__Major_Only___2[[NPDES ID2]:[ECHO BFR]],29,FALSE)</f>
        <v>thickening</v>
      </c>
      <c r="BA2166">
        <f>VLOOKUP(Sheet1[[#This Row],[NPDES ID2]],Combined_Sheet__Major_Only___2[[NPDES ID2]:[ECHO BFR]],17,FALSE)</f>
        <v>41.704329999999999</v>
      </c>
      <c r="BB2166">
        <f>VLOOKUP(Sheet1[[#This Row],[NPDES ID2]],Combined_Sheet__Major_Only___2[[NPDES ID2]:[ECHO BFR]],18,FALSE)</f>
        <v>-88.114429999999999</v>
      </c>
      <c r="BC2166" s="2" t="str">
        <f>IF(ISNUMBER(SEARCH("aerobic",$AW2166)),"aerobic","")</f>
        <v>aerobic</v>
      </c>
      <c r="BD2166" s="2" t="str">
        <f>IF(ISNUMBER(SEARCH("anaer",$AW2166)),"anaer","")</f>
        <v/>
      </c>
      <c r="BE2166" s="2" t="str">
        <f>IF(ISNUMBER(SEARCH("thickening",$AZ2166)),"thickening","")</f>
        <v>thickening</v>
      </c>
      <c r="BF2166" s="4" t="str">
        <f>IF(ISNUMBER(SEARCH("airDry",$AW2166)),"airDry","")</f>
        <v/>
      </c>
      <c r="BG2166" s="4" t="str">
        <f>IF(ISNUMBER(SEARCH("heatDry",$AY2166)),"heatDry","")</f>
        <v/>
      </c>
      <c r="BH2166" s="4" t="str">
        <f>IF(AND(ISNUMBER(SEARCH("aerobic",$AW2166)),ISNUMBER(SEARCH("anaer",$AW2166))),"Combined Aer and Anaer.","")</f>
        <v/>
      </c>
    </row>
    <row r="2167" spans="1:60" x14ac:dyDescent="0.25">
      <c r="A2167" s="5">
        <v>956</v>
      </c>
      <c r="B2167" t="s">
        <v>4640</v>
      </c>
      <c r="C2167">
        <v>615.07000000000005</v>
      </c>
      <c r="D2167">
        <v>346.95466753633082</v>
      </c>
      <c r="E2167">
        <v>339.84772902444848</v>
      </c>
      <c r="F2167">
        <v>289.95771848164708</v>
      </c>
      <c r="G2167">
        <v>416.08500806281683</v>
      </c>
      <c r="H2167">
        <v>-111.0783205021023</v>
      </c>
      <c r="I2167">
        <v>-112.43971354230609</v>
      </c>
      <c r="J2167">
        <v>-131.82077758944601</v>
      </c>
      <c r="K2167">
        <v>-89.465380870299185</v>
      </c>
      <c r="L2167">
        <v>422.89409978590493</v>
      </c>
      <c r="M2167">
        <v>421.33069890216382</v>
      </c>
      <c r="N2167">
        <v>415.86357210126653</v>
      </c>
      <c r="O2167">
        <v>434.47918122554597</v>
      </c>
      <c r="P2167">
        <v>14.41682087957</v>
      </c>
      <c r="Q2167">
        <v>14.54630605054153</v>
      </c>
      <c r="R2167">
        <v>11.79508713340813</v>
      </c>
      <c r="S2167">
        <v>16.818326800413772</v>
      </c>
      <c r="T2167">
        <v>45340.996582521897</v>
      </c>
      <c r="U2167">
        <v>45341.0739272793</v>
      </c>
      <c r="V2167">
        <v>45309.665934915312</v>
      </c>
      <c r="W2167">
        <v>45372.441740538263</v>
      </c>
      <c r="X2167">
        <v>2968.1402302025958</v>
      </c>
      <c r="Y2167">
        <v>2978.7960940917801</v>
      </c>
      <c r="Z2167">
        <v>2886.9505352628762</v>
      </c>
      <c r="AA2167">
        <v>3018.5781448366229</v>
      </c>
      <c r="AB2167">
        <v>458.72048749557712</v>
      </c>
      <c r="AC2167">
        <v>453.18621730392817</v>
      </c>
      <c r="AD2167">
        <v>399.27799977066479</v>
      </c>
      <c r="AE2167">
        <v>530.77065885067714</v>
      </c>
      <c r="AF2167">
        <v>67.381914805163575</v>
      </c>
      <c r="AG2167">
        <v>67.132987758048984</v>
      </c>
      <c r="AH2167">
        <v>66.261603684513275</v>
      </c>
      <c r="AI2167">
        <v>69.227598412645364</v>
      </c>
      <c r="AJ2167">
        <v>0.59964553465027215</v>
      </c>
      <c r="AK2167">
        <v>0.59964551182456449</v>
      </c>
      <c r="AL2167">
        <v>0.59963287704955637</v>
      </c>
      <c r="AM2167">
        <v>0.5996579810495658</v>
      </c>
      <c r="AN2167">
        <v>0.94716729524269094</v>
      </c>
      <c r="AO2167">
        <v>0.94716729524269094</v>
      </c>
      <c r="AP2167">
        <v>0.94716729524269094</v>
      </c>
      <c r="AQ2167">
        <v>0.94716729524269094</v>
      </c>
      <c r="AR2167">
        <v>15.98947626678688</v>
      </c>
      <c r="AS2167">
        <v>15.98947626678688</v>
      </c>
      <c r="AT2167">
        <v>15.98947626678688</v>
      </c>
      <c r="AU2167">
        <v>15.98947626678688</v>
      </c>
      <c r="AV2167" t="str">
        <f>VLOOKUP(Sheet1[[#This Row],[NPDES ID2]],Combined_Sheet__Major_Only___2[[NPDES ID2]:[ECHO BFR]],3,FALSE)</f>
        <v>NJ</v>
      </c>
      <c r="AW2167" t="s">
        <v>41</v>
      </c>
      <c r="AX2167" t="str">
        <f>VLOOKUP(Sheet1[[#This Row],[NPDES ID2]],Combined_Sheet__Major_Only___2[[NPDES ID2]:[ECHO BFR]],27,FALSE)</f>
        <v>-</v>
      </c>
      <c r="AY2167" t="str">
        <f>VLOOKUP(Sheet1[[#This Row],[NPDES ID2]],Combined_Sheet__Major_Only___2[[NPDES ID2]:[ECHO BFR]],28,FALSE)</f>
        <v>heatTreatment</v>
      </c>
      <c r="AZ2167" t="str">
        <f>VLOOKUP(Sheet1[[#This Row],[NPDES ID2]],Combined_Sheet__Major_Only___2[[NPDES ID2]:[ECHO BFR]],29,FALSE)</f>
        <v>preliminaryOps, thickening</v>
      </c>
      <c r="BA2167">
        <f>VLOOKUP(Sheet1[[#This Row],[NPDES ID2]],Combined_Sheet__Major_Only___2[[NPDES ID2]:[ECHO BFR]],17,FALSE)</f>
        <v>40.680599000000001</v>
      </c>
      <c r="BB2167">
        <f>VLOOKUP(Sheet1[[#This Row],[NPDES ID2]],Combined_Sheet__Major_Only___2[[NPDES ID2]:[ECHO BFR]],18,FALSE)</f>
        <v>-75.177008999999998</v>
      </c>
      <c r="BC2167" s="2" t="str">
        <f>IF(ISNUMBER(SEARCH("aerobic",$AW2167)),"aerobic","")</f>
        <v>aerobic</v>
      </c>
      <c r="BD2167" s="2" t="str">
        <f>IF(ISNUMBER(SEARCH("anaer",$AW2167)),"anaer","")</f>
        <v/>
      </c>
      <c r="BE2167" s="2" t="str">
        <f>IF(ISNUMBER(SEARCH("thickening",$AZ2167)),"thickening","")</f>
        <v>thickening</v>
      </c>
      <c r="BF2167" s="3" t="str">
        <f>IF(ISNUMBER(SEARCH("airDry",$AW2167)),"airDry","")</f>
        <v/>
      </c>
      <c r="BG2167" s="3" t="str">
        <f>IF(ISNUMBER(SEARCH("heatDry",$AY2167)),"heatDry","")</f>
        <v/>
      </c>
      <c r="BH2167" s="3" t="str">
        <f>IF(AND(ISNUMBER(SEARCH("aerobic",$AW2167)),ISNUMBER(SEARCH("anaer",$AW2167))),"Combined Aer and Anaer.","")</f>
        <v/>
      </c>
    </row>
    <row r="2168" spans="1:60" x14ac:dyDescent="0.25">
      <c r="A2168" s="5">
        <v>2</v>
      </c>
      <c r="B2168" t="s">
        <v>59</v>
      </c>
      <c r="C2168">
        <v>4318</v>
      </c>
      <c r="D2168">
        <v>833.45022447247004</v>
      </c>
      <c r="E2168">
        <v>834.40846432266244</v>
      </c>
      <c r="F2168">
        <v>673.0579879306531</v>
      </c>
      <c r="G2168">
        <v>979.10870367688926</v>
      </c>
      <c r="H2168">
        <v>-137.94240310837179</v>
      </c>
      <c r="I2168">
        <v>-139.2038905679693</v>
      </c>
      <c r="J2168">
        <v>-158.55357663186001</v>
      </c>
      <c r="K2168">
        <v>-114.50802014124881</v>
      </c>
      <c r="L2168">
        <v>3224.0404470421331</v>
      </c>
      <c r="M2168">
        <v>3204.6167389320499</v>
      </c>
      <c r="N2168">
        <v>3136.7923976531329</v>
      </c>
      <c r="O2168">
        <v>3367.8605704248598</v>
      </c>
      <c r="P2168">
        <v>133.77024343504891</v>
      </c>
      <c r="Q2168">
        <v>133.10512396592941</v>
      </c>
      <c r="R2168">
        <v>112.2916627002048</v>
      </c>
      <c r="S2168">
        <v>150.43740098815491</v>
      </c>
      <c r="T2168">
        <v>45321.402564016636</v>
      </c>
      <c r="U2168">
        <v>45321.479876652302</v>
      </c>
      <c r="V2168">
        <v>45290.08492822275</v>
      </c>
      <c r="W2168">
        <v>45352.834662663437</v>
      </c>
      <c r="X2168">
        <v>3578.6421180759889</v>
      </c>
      <c r="Y2168">
        <v>3598.227056583517</v>
      </c>
      <c r="Z2168">
        <v>3422.2620089166621</v>
      </c>
      <c r="AA2168">
        <v>3676.7141187863281</v>
      </c>
      <c r="AB2168">
        <v>687.91470960018876</v>
      </c>
      <c r="AC2168">
        <v>678.36762606396633</v>
      </c>
      <c r="AD2168">
        <v>576.65630811550398</v>
      </c>
      <c r="AE2168">
        <v>833.07524499314115</v>
      </c>
      <c r="AF2168">
        <v>55.891508268833867</v>
      </c>
      <c r="AG2168">
        <v>55.556086229545187</v>
      </c>
      <c r="AH2168">
        <v>54.37825199025955</v>
      </c>
      <c r="AI2168">
        <v>58.383044633167017</v>
      </c>
      <c r="AJ2168">
        <v>0.45937136534311629</v>
      </c>
      <c r="AK2168">
        <v>0.45937120404678239</v>
      </c>
      <c r="AL2168">
        <v>0.45928521067146361</v>
      </c>
      <c r="AM2168">
        <v>0.45945609869283932</v>
      </c>
      <c r="AN2168">
        <v>0.94714618537252293</v>
      </c>
      <c r="AO2168">
        <v>0.94714618537252326</v>
      </c>
      <c r="AP2168">
        <v>0.94714618537252326</v>
      </c>
      <c r="AQ2168">
        <v>0.94714618537252326</v>
      </c>
      <c r="AR2168">
        <v>11.67223049934362</v>
      </c>
      <c r="AS2168">
        <v>11.67223049934362</v>
      </c>
      <c r="AT2168">
        <v>11.67223049934362</v>
      </c>
      <c r="AU2168">
        <v>11.67223049934362</v>
      </c>
      <c r="AV2168" t="str">
        <f>VLOOKUP(Sheet1[[#This Row],[NPDES ID2]],Combined_Sheet__Major_Only___2[[NPDES ID2]:[ECHO BFR]],3,FALSE)</f>
        <v>CT</v>
      </c>
      <c r="AW2168" t="s">
        <v>54</v>
      </c>
      <c r="AX2168" t="str">
        <f>VLOOKUP(Sheet1[[#This Row],[NPDES ID2]],Combined_Sheet__Major_Only___2[[NPDES ID2]:[ECHO BFR]],27,FALSE)</f>
        <v>other</v>
      </c>
      <c r="AY2168" t="str">
        <f>VLOOKUP(Sheet1[[#This Row],[NPDES ID2]],Combined_Sheet__Major_Only___2[[NPDES ID2]:[ECHO BFR]],28,FALSE)</f>
        <v>-</v>
      </c>
      <c r="AZ2168" t="str">
        <f>VLOOKUP(Sheet1[[#This Row],[NPDES ID2]],Combined_Sheet__Major_Only___2[[NPDES ID2]:[ECHO BFR]],29,FALSE)</f>
        <v>preliminaryOps, thickening</v>
      </c>
      <c r="BA2168">
        <f>VLOOKUP(Sheet1[[#This Row],[NPDES ID2]],Combined_Sheet__Major_Only___2[[NPDES ID2]:[ECHO BFR]],17,FALSE)</f>
        <v>41.521610000000003</v>
      </c>
      <c r="BB2168">
        <f>VLOOKUP(Sheet1[[#This Row],[NPDES ID2]],Combined_Sheet__Major_Only___2[[NPDES ID2]:[ECHO BFR]],18,FALSE)</f>
        <v>-73.044269999999997</v>
      </c>
      <c r="BC2168" s="2" t="str">
        <f>IF(ISNUMBER(SEARCH("aerobic",$AW2168)),"aerobic","")</f>
        <v/>
      </c>
      <c r="BD2168" s="2" t="str">
        <f>IF(ISNUMBER(SEARCH("anaer",$AW2168)),"anaer","")</f>
        <v/>
      </c>
      <c r="BE2168" s="2" t="str">
        <f>IF(ISNUMBER(SEARCH("thickening",$AZ2168)),"thickening","")</f>
        <v>thickening</v>
      </c>
      <c r="BF2168" s="3" t="str">
        <f>IF(ISNUMBER(SEARCH("airDry",$AW2168)),"airDry","")</f>
        <v/>
      </c>
      <c r="BG2168" s="3" t="str">
        <f>IF(ISNUMBER(SEARCH("heatDry",$AY2168)),"heatDry","")</f>
        <v/>
      </c>
      <c r="BH2168" s="3" t="str">
        <f>IF(AND(ISNUMBER(SEARCH("aerobic",$AW2168)),ISNUMBER(SEARCH("anaer",$AW2168))),"Combined Aer and Anaer.","")</f>
        <v/>
      </c>
    </row>
    <row r="2169" spans="1:60" x14ac:dyDescent="0.25">
      <c r="A2169" s="5">
        <v>876</v>
      </c>
      <c r="B2169" t="s">
        <v>4275</v>
      </c>
      <c r="C2169">
        <v>859.42</v>
      </c>
      <c r="D2169">
        <v>345.30279561077913</v>
      </c>
      <c r="E2169">
        <v>337.62930558224912</v>
      </c>
      <c r="F2169">
        <v>292.67090851638523</v>
      </c>
      <c r="G2169">
        <v>408.38631627105548</v>
      </c>
      <c r="H2169">
        <v>-109.675100859325</v>
      </c>
      <c r="I2169">
        <v>-111.0430989255597</v>
      </c>
      <c r="J2169">
        <v>-130.46849258331139</v>
      </c>
      <c r="K2169">
        <v>-88.104942869503631</v>
      </c>
      <c r="L2169">
        <v>597.66404160046829</v>
      </c>
      <c r="M2169">
        <v>595.5309402747456</v>
      </c>
      <c r="N2169">
        <v>588.07240606564937</v>
      </c>
      <c r="O2169">
        <v>613.46978983170948</v>
      </c>
      <c r="P2169">
        <v>20.130423167800551</v>
      </c>
      <c r="Q2169">
        <v>20.326790782316149</v>
      </c>
      <c r="R2169">
        <v>16.444341886953659</v>
      </c>
      <c r="S2169">
        <v>23.554047414117399</v>
      </c>
      <c r="T2169">
        <v>45318.826777043781</v>
      </c>
      <c r="U2169">
        <v>45318.904085456787</v>
      </c>
      <c r="V2169">
        <v>45287.510851754429</v>
      </c>
      <c r="W2169">
        <v>45350.257158934313</v>
      </c>
      <c r="X2169">
        <v>2933.0634794662242</v>
      </c>
      <c r="Y2169">
        <v>2943.2943961656092</v>
      </c>
      <c r="Z2169">
        <v>2855.5096792858571</v>
      </c>
      <c r="AA2169">
        <v>2981.18053337935</v>
      </c>
      <c r="AB2169">
        <v>448.45699456173969</v>
      </c>
      <c r="AC2169">
        <v>443.14002078849188</v>
      </c>
      <c r="AD2169">
        <v>390.92947330795289</v>
      </c>
      <c r="AE2169">
        <v>517.80478239935269</v>
      </c>
      <c r="AF2169">
        <v>68.154059514637595</v>
      </c>
      <c r="AG2169">
        <v>67.911060004720682</v>
      </c>
      <c r="AH2169">
        <v>67.060146663810031</v>
      </c>
      <c r="AI2169">
        <v>69.956137652443871</v>
      </c>
      <c r="AJ2169">
        <v>0.60909051841260842</v>
      </c>
      <c r="AK2169">
        <v>0.60909048654589493</v>
      </c>
      <c r="AL2169">
        <v>0.60907287904345941</v>
      </c>
      <c r="AM2169">
        <v>0.60910786361259983</v>
      </c>
      <c r="AN2169">
        <v>0.94714340906036332</v>
      </c>
      <c r="AO2169">
        <v>0.94714340906036354</v>
      </c>
      <c r="AP2169">
        <v>0.94714340906036354</v>
      </c>
      <c r="AQ2169">
        <v>0.94714340906036354</v>
      </c>
      <c r="AR2169">
        <v>16.279826933482969</v>
      </c>
      <c r="AS2169">
        <v>16.279826933482969</v>
      </c>
      <c r="AT2169">
        <v>16.279826933482969</v>
      </c>
      <c r="AU2169">
        <v>16.279826933482969</v>
      </c>
      <c r="AV2169" t="str">
        <f>VLOOKUP(Sheet1[[#This Row],[NPDES ID2]],Combined_Sheet__Major_Only___2[[NPDES ID2]:[ECHO BFR]],3,FALSE)</f>
        <v>TX</v>
      </c>
      <c r="AW2169" t="s">
        <v>41</v>
      </c>
      <c r="AX2169" t="str">
        <f>VLOOKUP(Sheet1[[#This Row],[NPDES ID2]],Combined_Sheet__Major_Only___2[[NPDES ID2]:[ECHO BFR]],27,FALSE)</f>
        <v>-</v>
      </c>
      <c r="AY2169" t="str">
        <f>VLOOKUP(Sheet1[[#This Row],[NPDES ID2]],Combined_Sheet__Major_Only___2[[NPDES ID2]:[ECHO BFR]],28,FALSE)</f>
        <v>-</v>
      </c>
      <c r="AZ2169" t="str">
        <f>VLOOKUP(Sheet1[[#This Row],[NPDES ID2]],Combined_Sheet__Major_Only___2[[NPDES ID2]:[ECHO BFR]],29,FALSE)</f>
        <v>thickening</v>
      </c>
      <c r="BA2169">
        <f>VLOOKUP(Sheet1[[#This Row],[NPDES ID2]],Combined_Sheet__Major_Only___2[[NPDES ID2]:[ECHO BFR]],17,FALSE)</f>
        <v>29.870517</v>
      </c>
      <c r="BB2169">
        <f>VLOOKUP(Sheet1[[#This Row],[NPDES ID2]],Combined_Sheet__Major_Only___2[[NPDES ID2]:[ECHO BFR]],18,FALSE)</f>
        <v>-97.626062000000005</v>
      </c>
      <c r="BC2169" s="2" t="str">
        <f>IF(ISNUMBER(SEARCH("aerobic",$AW2169)),"aerobic","")</f>
        <v>aerobic</v>
      </c>
      <c r="BD2169" s="2" t="str">
        <f>IF(ISNUMBER(SEARCH("anaer",$AW2169)),"anaer","")</f>
        <v/>
      </c>
      <c r="BE2169" s="2" t="str">
        <f>IF(ISNUMBER(SEARCH("thickening",$AZ2169)),"thickening","")</f>
        <v>thickening</v>
      </c>
      <c r="BF2169" s="3" t="str">
        <f>IF(ISNUMBER(SEARCH("airDry",$AW2169)),"airDry","")</f>
        <v/>
      </c>
      <c r="BG2169" s="3" t="str">
        <f>IF(ISNUMBER(SEARCH("heatDry",$AY2169)),"heatDry","")</f>
        <v/>
      </c>
      <c r="BH2169" s="3" t="str">
        <f>IF(AND(ISNUMBER(SEARCH("aerobic",$AW2169)),ISNUMBER(SEARCH("anaer",$AW2169))),"Combined Aer and Anaer.","")</f>
        <v/>
      </c>
    </row>
    <row r="2170" spans="1:60" x14ac:dyDescent="0.25">
      <c r="A2170" s="5">
        <v>1609</v>
      </c>
      <c r="B2170" t="s">
        <v>7563</v>
      </c>
      <c r="C2170">
        <v>75.02</v>
      </c>
      <c r="D2170">
        <v>1319.1918057507669</v>
      </c>
      <c r="E2170">
        <v>1305.5912522543881</v>
      </c>
      <c r="F2170">
        <v>910.04880615192769</v>
      </c>
      <c r="G2170">
        <v>1719.8223010521931</v>
      </c>
      <c r="H2170">
        <v>-109.5552384353232</v>
      </c>
      <c r="I2170">
        <v>-110.9457305737925</v>
      </c>
      <c r="J2170">
        <v>-130.36497608120271</v>
      </c>
      <c r="K2170">
        <v>-88.063093659420986</v>
      </c>
      <c r="L2170">
        <v>52.29189059231431</v>
      </c>
      <c r="M2170">
        <v>52.106636452273747</v>
      </c>
      <c r="N2170">
        <v>51.458662104074108</v>
      </c>
      <c r="O2170">
        <v>53.664828899824037</v>
      </c>
      <c r="P2170">
        <v>1.7570242567987571</v>
      </c>
      <c r="Q2170">
        <v>1.7744485504051251</v>
      </c>
      <c r="R2170">
        <v>1.434837823255384</v>
      </c>
      <c r="S2170">
        <v>2.0570383094315572</v>
      </c>
      <c r="T2170">
        <v>45317.252202904987</v>
      </c>
      <c r="U2170">
        <v>45317.329508736701</v>
      </c>
      <c r="V2170">
        <v>45285.937323244128</v>
      </c>
      <c r="W2170">
        <v>45348.681535345393</v>
      </c>
      <c r="X2170">
        <v>2926.1703148261249</v>
      </c>
      <c r="Y2170">
        <v>2936.3125542919179</v>
      </c>
      <c r="Z2170">
        <v>2849.335454563035</v>
      </c>
      <c r="AA2170">
        <v>2973.8293837515021</v>
      </c>
      <c r="AB2170">
        <v>446.4264509796522</v>
      </c>
      <c r="AC2170">
        <v>441.14890693415907</v>
      </c>
      <c r="AD2170">
        <v>389.28377698536252</v>
      </c>
      <c r="AE2170">
        <v>515.2291298858346</v>
      </c>
      <c r="AF2170">
        <v>68.310045669096993</v>
      </c>
      <c r="AG2170">
        <v>68.068065620205857</v>
      </c>
      <c r="AH2170">
        <v>67.221568812994491</v>
      </c>
      <c r="AI2170">
        <v>70.103517648599805</v>
      </c>
      <c r="AJ2170">
        <v>0.61099879794219947</v>
      </c>
      <c r="AK2170">
        <v>0.61099879517907196</v>
      </c>
      <c r="AL2170">
        <v>0.61099725913705016</v>
      </c>
      <c r="AM2170">
        <v>0.61100031103887242</v>
      </c>
      <c r="AN2170">
        <v>0.94714171176187434</v>
      </c>
      <c r="AO2170">
        <v>0.94714171176187423</v>
      </c>
      <c r="AP2170">
        <v>0.94714171176187423</v>
      </c>
      <c r="AQ2170">
        <v>0.94714171176187423</v>
      </c>
      <c r="AR2170">
        <v>16.339074635732239</v>
      </c>
      <c r="AS2170">
        <v>16.339074635732249</v>
      </c>
      <c r="AT2170">
        <v>16.339074635732249</v>
      </c>
      <c r="AU2170">
        <v>16.339074635732249</v>
      </c>
      <c r="AV2170" t="str">
        <f>VLOOKUP(Sheet1[[#This Row],[NPDES ID2]],Combined_Sheet__Major_Only___2[[NPDES ID2]:[ECHO BFR]],3,FALSE)</f>
        <v>PA</v>
      </c>
      <c r="AW2170" t="s">
        <v>41</v>
      </c>
      <c r="AX2170" t="str">
        <f>VLOOKUP(Sheet1[[#This Row],[NPDES ID2]],Combined_Sheet__Major_Only___2[[NPDES ID2]:[ECHO BFR]],27,FALSE)</f>
        <v>-</v>
      </c>
      <c r="AY2170" t="str">
        <f>VLOOKUP(Sheet1[[#This Row],[NPDES ID2]],Combined_Sheet__Major_Only___2[[NPDES ID2]:[ECHO BFR]],28,FALSE)</f>
        <v>-</v>
      </c>
      <c r="AZ2170" t="str">
        <f>VLOOKUP(Sheet1[[#This Row],[NPDES ID2]],Combined_Sheet__Major_Only___2[[NPDES ID2]:[ECHO BFR]],29,FALSE)</f>
        <v>thickening</v>
      </c>
      <c r="BA2170">
        <f>VLOOKUP(Sheet1[[#This Row],[NPDES ID2]],Combined_Sheet__Major_Only___2[[NPDES ID2]:[ECHO BFR]],17,FALSE)</f>
        <v>40.239392000000002</v>
      </c>
      <c r="BB2170">
        <f>VLOOKUP(Sheet1[[#This Row],[NPDES ID2]],Combined_Sheet__Major_Only___2[[NPDES ID2]:[ECHO BFR]],18,FALSE)</f>
        <v>-77.176248000000001</v>
      </c>
      <c r="BC2170" s="2" t="str">
        <f>IF(ISNUMBER(SEARCH("aerobic",$AW2170)),"aerobic","")</f>
        <v>aerobic</v>
      </c>
      <c r="BD2170" s="2" t="str">
        <f>IF(ISNUMBER(SEARCH("anaer",$AW2170)),"anaer","")</f>
        <v/>
      </c>
      <c r="BE2170" s="2" t="str">
        <f>IF(ISNUMBER(SEARCH("thickening",$AZ2170)),"thickening","")</f>
        <v>thickening</v>
      </c>
      <c r="BF2170" s="4" t="str">
        <f>IF(ISNUMBER(SEARCH("airDry",$AW2170)),"airDry","")</f>
        <v/>
      </c>
      <c r="BG2170" s="4" t="str">
        <f>IF(ISNUMBER(SEARCH("heatDry",$AY2170)),"heatDry","")</f>
        <v/>
      </c>
      <c r="BH2170" s="4" t="str">
        <f>IF(AND(ISNUMBER(SEARCH("aerobic",$AW2170)),ISNUMBER(SEARCH("anaer",$AW2170))),"Combined Aer and Anaer.","")</f>
        <v/>
      </c>
    </row>
    <row r="2171" spans="1:60" x14ac:dyDescent="0.25">
      <c r="A2171" s="5">
        <v>170</v>
      </c>
      <c r="B2171" t="s">
        <v>920</v>
      </c>
      <c r="C2171">
        <v>4470.93</v>
      </c>
      <c r="D2171">
        <v>909.38258161398164</v>
      </c>
      <c r="E2171">
        <v>906.87123227839743</v>
      </c>
      <c r="F2171">
        <v>732.53744256615983</v>
      </c>
      <c r="G2171">
        <v>1066.0525660995099</v>
      </c>
      <c r="H2171">
        <v>-107.3794040616187</v>
      </c>
      <c r="I2171">
        <v>-108.9507234015089</v>
      </c>
      <c r="J2171">
        <v>-128.21247318942929</v>
      </c>
      <c r="K2171">
        <v>-85.596970044732913</v>
      </c>
      <c r="L2171">
        <v>3152.1461553288732</v>
      </c>
      <c r="M2171">
        <v>3141.3688486637052</v>
      </c>
      <c r="N2171">
        <v>3103.744903193448</v>
      </c>
      <c r="O2171">
        <v>3231.935343322285</v>
      </c>
      <c r="P2171">
        <v>104.6223487510297</v>
      </c>
      <c r="Q2171">
        <v>105.77392361667169</v>
      </c>
      <c r="R2171">
        <v>85.30522986625698</v>
      </c>
      <c r="S2171">
        <v>122.8776891337734</v>
      </c>
      <c r="T2171">
        <v>45309.211262714023</v>
      </c>
      <c r="U2171">
        <v>45309.288555363681</v>
      </c>
      <c r="V2171">
        <v>45277.901722805567</v>
      </c>
      <c r="W2171">
        <v>45340.635235885733</v>
      </c>
      <c r="X2171">
        <v>2892.4483395201892</v>
      </c>
      <c r="Y2171">
        <v>2902.172827763738</v>
      </c>
      <c r="Z2171">
        <v>2819.1254983135391</v>
      </c>
      <c r="AA2171">
        <v>2937.866066660159</v>
      </c>
      <c r="AB2171">
        <v>436.74501701698301</v>
      </c>
      <c r="AC2171">
        <v>431.6835034001071</v>
      </c>
      <c r="AD2171">
        <v>381.35246880989359</v>
      </c>
      <c r="AE2171">
        <v>503.10826408318792</v>
      </c>
      <c r="AF2171">
        <v>69.104395164445222</v>
      </c>
      <c r="AG2171">
        <v>68.8693971655794</v>
      </c>
      <c r="AH2171">
        <v>68.042575066176681</v>
      </c>
      <c r="AI2171">
        <v>70.851984969490218</v>
      </c>
      <c r="AJ2171">
        <v>0.62071798715021664</v>
      </c>
      <c r="AK2171">
        <v>0.62071781749945421</v>
      </c>
      <c r="AL2171">
        <v>0.62062655676737666</v>
      </c>
      <c r="AM2171">
        <v>0.62080790500941685</v>
      </c>
      <c r="AN2171">
        <v>0.94713304240040541</v>
      </c>
      <c r="AO2171">
        <v>0.94713304240040497</v>
      </c>
      <c r="AP2171">
        <v>0.94713304240040497</v>
      </c>
      <c r="AQ2171">
        <v>0.94713304240040497</v>
      </c>
      <c r="AR2171">
        <v>16.63495714712635</v>
      </c>
      <c r="AS2171">
        <v>16.63495714712635</v>
      </c>
      <c r="AT2171">
        <v>16.63495714712635</v>
      </c>
      <c r="AU2171">
        <v>16.63495714712635</v>
      </c>
      <c r="AV2171" t="str">
        <f>VLOOKUP(Sheet1[[#This Row],[NPDES ID2]],Combined_Sheet__Major_Only___2[[NPDES ID2]:[ECHO BFR]],3,FALSE)</f>
        <v>CA</v>
      </c>
      <c r="AW2171" t="s">
        <v>12185</v>
      </c>
      <c r="AX2171" t="str">
        <f>VLOOKUP(Sheet1[[#This Row],[NPDES ID2]],Combined_Sheet__Major_Only___2[[NPDES ID2]:[ECHO BFR]],27,FALSE)</f>
        <v>methaneBioCaptureRecover</v>
      </c>
      <c r="AY2171" t="str">
        <f>VLOOKUP(Sheet1[[#This Row],[NPDES ID2]],Combined_Sheet__Major_Only___2[[NPDES ID2]:[ECHO BFR]],28,FALSE)</f>
        <v>-</v>
      </c>
      <c r="AZ2171" t="str">
        <f>VLOOKUP(Sheet1[[#This Row],[NPDES ID2]],Combined_Sheet__Major_Only___2[[NPDES ID2]:[ECHO BFR]],29,FALSE)</f>
        <v>preliminaryOps, thickening</v>
      </c>
      <c r="BA2171">
        <f>VLOOKUP(Sheet1[[#This Row],[NPDES ID2]],Combined_Sheet__Major_Only___2[[NPDES ID2]:[ECHO BFR]],17,FALSE)</f>
        <v>34.141618999999999</v>
      </c>
      <c r="BB2171">
        <f>VLOOKUP(Sheet1[[#This Row],[NPDES ID2]],Combined_Sheet__Major_Only___2[[NPDES ID2]:[ECHO BFR]],18,FALSE)</f>
        <v>-119.184014</v>
      </c>
      <c r="BC2171" s="2" t="str">
        <f>IF(ISNUMBER(SEARCH("aerobic",$AW2171)),"aerobic","")</f>
        <v/>
      </c>
      <c r="BD2171" s="2" t="str">
        <f>IF(ISNUMBER(SEARCH("anaer",$AW2171)),"anaer","")</f>
        <v>anaer</v>
      </c>
      <c r="BE2171" s="2" t="str">
        <f>IF(ISNUMBER(SEARCH("thickening",$AZ2171)),"thickening","")</f>
        <v>thickening</v>
      </c>
      <c r="BF2171" s="3" t="str">
        <f>IF(ISNUMBER(SEARCH("airDry",$AW2171)),"airDry","")</f>
        <v/>
      </c>
      <c r="BG2171" s="3" t="str">
        <f>IF(ISNUMBER(SEARCH("heatDry",$AY2171)),"heatDry","")</f>
        <v/>
      </c>
      <c r="BH2171" s="3" t="str">
        <f>IF(AND(ISNUMBER(SEARCH("aerobic",$AW2171)),ISNUMBER(SEARCH("anaer",$AW2171))),"Combined Aer and Anaer.","")</f>
        <v/>
      </c>
    </row>
    <row r="2172" spans="1:60" x14ac:dyDescent="0.25">
      <c r="A2172" s="5">
        <v>2357</v>
      </c>
      <c r="B2172" t="s">
        <v>10996</v>
      </c>
      <c r="C2172">
        <v>342.697</v>
      </c>
      <c r="D2172">
        <v>414.77011627648278</v>
      </c>
      <c r="E2172">
        <v>411.82772854541361</v>
      </c>
      <c r="F2172">
        <v>320.99221365402758</v>
      </c>
      <c r="G2172">
        <v>511.47987914626259</v>
      </c>
      <c r="H2172">
        <v>-110.5535281181097</v>
      </c>
      <c r="I2172">
        <v>-111.9556648887623</v>
      </c>
      <c r="J2172">
        <v>-131.32045349273349</v>
      </c>
      <c r="K2172">
        <v>-88.990654487657437</v>
      </c>
      <c r="L2172">
        <v>236.76921553118009</v>
      </c>
      <c r="M2172">
        <v>235.90690607936</v>
      </c>
      <c r="N2172">
        <v>232.89110400192951</v>
      </c>
      <c r="O2172">
        <v>243.15948616315859</v>
      </c>
      <c r="P2172">
        <v>8.0303705915723356</v>
      </c>
      <c r="Q2172">
        <v>8.1051501938732322</v>
      </c>
      <c r="R2172">
        <v>6.5657293778378119</v>
      </c>
      <c r="S2172">
        <v>9.3798293435734053</v>
      </c>
      <c r="T2172">
        <v>45301.349794911614</v>
      </c>
      <c r="U2172">
        <v>45301.427074673447</v>
      </c>
      <c r="V2172">
        <v>45270.045475573221</v>
      </c>
      <c r="W2172">
        <v>45332.768528432593</v>
      </c>
      <c r="X2172">
        <v>2951.168994616492</v>
      </c>
      <c r="Y2172">
        <v>2961.633507674253</v>
      </c>
      <c r="Z2172">
        <v>2871.5932778388442</v>
      </c>
      <c r="AA2172">
        <v>3000.5774655389259</v>
      </c>
      <c r="AB2172">
        <v>453.99513852586989</v>
      </c>
      <c r="AC2172">
        <v>448.5572622909483</v>
      </c>
      <c r="AD2172">
        <v>395.42345727588838</v>
      </c>
      <c r="AE2172">
        <v>524.82074775131639</v>
      </c>
      <c r="AF2172">
        <v>67.709037633213597</v>
      </c>
      <c r="AG2172">
        <v>67.462541194470774</v>
      </c>
      <c r="AH2172">
        <v>66.599955821709258</v>
      </c>
      <c r="AI2172">
        <v>69.536340877870487</v>
      </c>
      <c r="AJ2172">
        <v>0.6036466911980819</v>
      </c>
      <c r="AK2172">
        <v>0.60364667852571929</v>
      </c>
      <c r="AL2172">
        <v>0.6036396487085498</v>
      </c>
      <c r="AM2172">
        <v>0.60365361610321544</v>
      </c>
      <c r="AN2172">
        <v>0.94712456378788867</v>
      </c>
      <c r="AO2172">
        <v>0.94712456378788856</v>
      </c>
      <c r="AP2172">
        <v>0.94712456378788856</v>
      </c>
      <c r="AQ2172">
        <v>0.94712456378788856</v>
      </c>
      <c r="AR2172">
        <v>16.1127409364972</v>
      </c>
      <c r="AS2172">
        <v>16.112740936497211</v>
      </c>
      <c r="AT2172">
        <v>16.112740936497211</v>
      </c>
      <c r="AU2172">
        <v>16.112740936497211</v>
      </c>
      <c r="AV2172" t="str">
        <f>VLOOKUP(Sheet1[[#This Row],[NPDES ID2]],Combined_Sheet__Major_Only___2[[NPDES ID2]:[ECHO BFR]],3,FALSE)</f>
        <v>TX</v>
      </c>
      <c r="AW2172" t="s">
        <v>41</v>
      </c>
      <c r="AX2172" t="str">
        <f>VLOOKUP(Sheet1[[#This Row],[NPDES ID2]],Combined_Sheet__Major_Only___2[[NPDES ID2]:[ECHO BFR]],27,FALSE)</f>
        <v>-</v>
      </c>
      <c r="AY2172" t="str">
        <f>VLOOKUP(Sheet1[[#This Row],[NPDES ID2]],Combined_Sheet__Major_Only___2[[NPDES ID2]:[ECHO BFR]],28,FALSE)</f>
        <v>-</v>
      </c>
      <c r="AZ2172" t="str">
        <f>VLOOKUP(Sheet1[[#This Row],[NPDES ID2]],Combined_Sheet__Major_Only___2[[NPDES ID2]:[ECHO BFR]],29,FALSE)</f>
        <v>thickening</v>
      </c>
      <c r="BA2172">
        <f>VLOOKUP(Sheet1[[#This Row],[NPDES ID2]],Combined_Sheet__Major_Only___2[[NPDES ID2]:[ECHO BFR]],17,FALSE)</f>
        <v>29.463626000000001</v>
      </c>
      <c r="BB2172">
        <f>VLOOKUP(Sheet1[[#This Row],[NPDES ID2]],Combined_Sheet__Major_Only___2[[NPDES ID2]:[ECHO BFR]],18,FALSE)</f>
        <v>-95.173337000000004</v>
      </c>
      <c r="BC2172" s="2" t="str">
        <f>IF(ISNUMBER(SEARCH("aerobic",$AW2172)),"aerobic","")</f>
        <v>aerobic</v>
      </c>
      <c r="BD2172" s="2" t="str">
        <f>IF(ISNUMBER(SEARCH("anaer",$AW2172)),"anaer","")</f>
        <v/>
      </c>
      <c r="BE2172" s="2" t="str">
        <f>IF(ISNUMBER(SEARCH("thickening",$AZ2172)),"thickening","")</f>
        <v>thickening</v>
      </c>
      <c r="BF2172" s="4" t="str">
        <f>IF(ISNUMBER(SEARCH("airDry",$AW2172)),"airDry","")</f>
        <v/>
      </c>
      <c r="BG2172" s="4" t="str">
        <f>IF(ISNUMBER(SEARCH("heatDry",$AY2172)),"heatDry","")</f>
        <v/>
      </c>
      <c r="BH2172" s="4" t="str">
        <f>IF(AND(ISNUMBER(SEARCH("aerobic",$AW2172)),ISNUMBER(SEARCH("anaer",$AW2172))),"Combined Aer and Anaer.","")</f>
        <v/>
      </c>
    </row>
    <row r="2173" spans="1:60" x14ac:dyDescent="0.25">
      <c r="A2173" s="5">
        <v>1098</v>
      </c>
      <c r="B2173" t="s">
        <v>5290</v>
      </c>
      <c r="C2173">
        <v>342.33</v>
      </c>
      <c r="D2173">
        <v>381.4739387816735</v>
      </c>
      <c r="E2173">
        <v>377.79694534506928</v>
      </c>
      <c r="F2173">
        <v>294.3401252434557</v>
      </c>
      <c r="G2173">
        <v>474.19106793741622</v>
      </c>
      <c r="H2173">
        <v>-138.91074259750249</v>
      </c>
      <c r="I2173">
        <v>-140.1650973319295</v>
      </c>
      <c r="J2173">
        <v>-158.7526957388277</v>
      </c>
      <c r="K2173">
        <v>-116.0469816757364</v>
      </c>
      <c r="L2173">
        <v>257.42592476969583</v>
      </c>
      <c r="M2173">
        <v>255.88517526796571</v>
      </c>
      <c r="N2173">
        <v>250.49656761272459</v>
      </c>
      <c r="O2173">
        <v>268.84394387536952</v>
      </c>
      <c r="P2173">
        <v>10.65413067717158</v>
      </c>
      <c r="Q2173">
        <v>10.604830309332829</v>
      </c>
      <c r="R2173">
        <v>8.9397110448543717</v>
      </c>
      <c r="S2173">
        <v>11.980478915859219</v>
      </c>
      <c r="T2173">
        <v>45278.445770146704</v>
      </c>
      <c r="U2173">
        <v>45278.523012360471</v>
      </c>
      <c r="V2173">
        <v>45247.156660699024</v>
      </c>
      <c r="W2173">
        <v>45309.849238186318</v>
      </c>
      <c r="X2173">
        <v>3565.925204982103</v>
      </c>
      <c r="Y2173">
        <v>3585.3186952958858</v>
      </c>
      <c r="Z2173">
        <v>3410.949691491855</v>
      </c>
      <c r="AA2173">
        <v>3663.1279117297199</v>
      </c>
      <c r="AB2173">
        <v>682.83853181919551</v>
      </c>
      <c r="AC2173">
        <v>673.37000536646542</v>
      </c>
      <c r="AD2173">
        <v>572.87155599075948</v>
      </c>
      <c r="AE2173">
        <v>826.39088473512345</v>
      </c>
      <c r="AF2173">
        <v>56.026586199127372</v>
      </c>
      <c r="AG2173">
        <v>55.691358412469903</v>
      </c>
      <c r="AH2173">
        <v>54.518411615933942</v>
      </c>
      <c r="AI2173">
        <v>58.511486662760838</v>
      </c>
      <c r="AJ2173">
        <v>0.46101682854826259</v>
      </c>
      <c r="AK2173">
        <v>0.4610168162424082</v>
      </c>
      <c r="AL2173">
        <v>0.46100999469918419</v>
      </c>
      <c r="AM2173">
        <v>0.46102354832090803</v>
      </c>
      <c r="AN2173">
        <v>0.9470998462295056</v>
      </c>
      <c r="AO2173">
        <v>0.94709984622950527</v>
      </c>
      <c r="AP2173">
        <v>0.94709984622950527</v>
      </c>
      <c r="AQ2173">
        <v>0.94709984622950527</v>
      </c>
      <c r="AR2173">
        <v>11.7255552223829</v>
      </c>
      <c r="AS2173">
        <v>11.7255552223829</v>
      </c>
      <c r="AT2173">
        <v>11.7255552223829</v>
      </c>
      <c r="AU2173">
        <v>11.7255552223829</v>
      </c>
      <c r="AV2173" t="str">
        <f>VLOOKUP(Sheet1[[#This Row],[NPDES ID2]],Combined_Sheet__Major_Only___2[[NPDES ID2]:[ECHO BFR]],3,FALSE)</f>
        <v>AR</v>
      </c>
      <c r="AW2173" t="s">
        <v>54</v>
      </c>
      <c r="AX2173" t="str">
        <f>VLOOKUP(Sheet1[[#This Row],[NPDES ID2]],Combined_Sheet__Major_Only___2[[NPDES ID2]:[ECHO BFR]],27,FALSE)</f>
        <v>-</v>
      </c>
      <c r="AY2173" t="str">
        <f>VLOOKUP(Sheet1[[#This Row],[NPDES ID2]],Combined_Sheet__Major_Only___2[[NPDES ID2]:[ECHO BFR]],28,FALSE)</f>
        <v>-</v>
      </c>
      <c r="AZ2173" t="str">
        <f>VLOOKUP(Sheet1[[#This Row],[NPDES ID2]],Combined_Sheet__Major_Only___2[[NPDES ID2]:[ECHO BFR]],29,FALSE)</f>
        <v>thickening</v>
      </c>
      <c r="BA2173">
        <f>VLOOKUP(Sheet1[[#This Row],[NPDES ID2]],Combined_Sheet__Major_Only___2[[NPDES ID2]:[ECHO BFR]],17,FALSE)</f>
        <v>36.316400000000002</v>
      </c>
      <c r="BB2173">
        <f>VLOOKUP(Sheet1[[#This Row],[NPDES ID2]],Combined_Sheet__Major_Only___2[[NPDES ID2]:[ECHO BFR]],18,FALSE)</f>
        <v>-93.42</v>
      </c>
      <c r="BC2173" s="2" t="str">
        <f>IF(ISNUMBER(SEARCH("aerobic",$AW2173)),"aerobic","")</f>
        <v/>
      </c>
      <c r="BD2173" s="2" t="str">
        <f>IF(ISNUMBER(SEARCH("anaer",$AW2173)),"anaer","")</f>
        <v/>
      </c>
      <c r="BE2173" s="2" t="str">
        <f>IF(ISNUMBER(SEARCH("thickening",$AZ2173)),"thickening","")</f>
        <v>thickening</v>
      </c>
      <c r="BF2173" s="3" t="str">
        <f>IF(ISNUMBER(SEARCH("airDry",$AW2173)),"airDry","")</f>
        <v/>
      </c>
      <c r="BG2173" s="3" t="str">
        <f>IF(ISNUMBER(SEARCH("heatDry",$AY2173)),"heatDry","")</f>
        <v/>
      </c>
      <c r="BH2173" s="3" t="str">
        <f>IF(AND(ISNUMBER(SEARCH("aerobic",$AW2173)),ISNUMBER(SEARCH("anaer",$AW2173))),"Combined Aer and Anaer.","")</f>
        <v/>
      </c>
    </row>
    <row r="2174" spans="1:60" x14ac:dyDescent="0.25">
      <c r="A2174" s="5">
        <v>422</v>
      </c>
      <c r="B2174" t="s">
        <v>2118</v>
      </c>
      <c r="C2174">
        <v>623.69000000000005</v>
      </c>
      <c r="D2174">
        <v>344.06945971643188</v>
      </c>
      <c r="E2174">
        <v>337.00177117220409</v>
      </c>
      <c r="F2174">
        <v>288.26317918933819</v>
      </c>
      <c r="G2174">
        <v>412.17557207828958</v>
      </c>
      <c r="H2174">
        <v>-110.2515973563555</v>
      </c>
      <c r="I2174">
        <v>-111.64104508904779</v>
      </c>
      <c r="J2174">
        <v>-131.02598722056459</v>
      </c>
      <c r="K2174">
        <v>-88.676328361589</v>
      </c>
      <c r="L2174">
        <v>431.79755741595892</v>
      </c>
      <c r="M2174">
        <v>430.23489623405879</v>
      </c>
      <c r="N2174">
        <v>424.77038067461791</v>
      </c>
      <c r="O2174">
        <v>443.37712952115157</v>
      </c>
      <c r="P2174">
        <v>14.612885642694881</v>
      </c>
      <c r="Q2174">
        <v>14.750994271178209</v>
      </c>
      <c r="R2174">
        <v>11.944353570133201</v>
      </c>
      <c r="S2174">
        <v>17.077917854578629</v>
      </c>
      <c r="T2174">
        <v>45249.041034259593</v>
      </c>
      <c r="U2174">
        <v>45249.118228268257</v>
      </c>
      <c r="V2174">
        <v>45217.771451634122</v>
      </c>
      <c r="W2174">
        <v>45280.424904108411</v>
      </c>
      <c r="X2174">
        <v>2941.675501019392</v>
      </c>
      <c r="Y2174">
        <v>2952.0532686631859</v>
      </c>
      <c r="Z2174">
        <v>2862.8432066426599</v>
      </c>
      <c r="AA2174">
        <v>2990.610713881661</v>
      </c>
      <c r="AB2174">
        <v>451.65850243005281</v>
      </c>
      <c r="AC2174">
        <v>446.26657336987142</v>
      </c>
      <c r="AD2174">
        <v>393.49268152515162</v>
      </c>
      <c r="AE2174">
        <v>521.92502947807088</v>
      </c>
      <c r="AF2174">
        <v>67.849661939452659</v>
      </c>
      <c r="AG2174">
        <v>67.604295599995112</v>
      </c>
      <c r="AH2174">
        <v>66.745358777628624</v>
      </c>
      <c r="AI2174">
        <v>69.668965751932191</v>
      </c>
      <c r="AJ2174">
        <v>0.60536683719742224</v>
      </c>
      <c r="AK2174">
        <v>0.60536681410731996</v>
      </c>
      <c r="AL2174">
        <v>0.60535403310587466</v>
      </c>
      <c r="AM2174">
        <v>0.60537942764385588</v>
      </c>
      <c r="AN2174">
        <v>0.94706807933676718</v>
      </c>
      <c r="AO2174">
        <v>0.94706807933676718</v>
      </c>
      <c r="AP2174">
        <v>0.94706807933676718</v>
      </c>
      <c r="AQ2174">
        <v>0.94706807933676718</v>
      </c>
      <c r="AR2174">
        <v>16.165454444824661</v>
      </c>
      <c r="AS2174">
        <v>16.165454444824661</v>
      </c>
      <c r="AT2174">
        <v>16.165454444824661</v>
      </c>
      <c r="AU2174">
        <v>16.165454444824661</v>
      </c>
      <c r="AV2174" t="str">
        <f>VLOOKUP(Sheet1[[#This Row],[NPDES ID2]],Combined_Sheet__Major_Only___2[[NPDES ID2]:[ECHO BFR]],3,FALSE)</f>
        <v>SC</v>
      </c>
      <c r="AW2174" t="s">
        <v>41</v>
      </c>
      <c r="AX2174" t="str">
        <f>VLOOKUP(Sheet1[[#This Row],[NPDES ID2]],Combined_Sheet__Major_Only___2[[NPDES ID2]:[ECHO BFR]],27,FALSE)</f>
        <v>-</v>
      </c>
      <c r="AY2174" t="str">
        <f>VLOOKUP(Sheet1[[#This Row],[NPDES ID2]],Combined_Sheet__Major_Only___2[[NPDES ID2]:[ECHO BFR]],28,FALSE)</f>
        <v>-</v>
      </c>
      <c r="AZ2174" t="str">
        <f>VLOOKUP(Sheet1[[#This Row],[NPDES ID2]],Combined_Sheet__Major_Only___2[[NPDES ID2]:[ECHO BFR]],29,FALSE)</f>
        <v>thickening</v>
      </c>
      <c r="BA2174">
        <f>VLOOKUP(Sheet1[[#This Row],[NPDES ID2]],Combined_Sheet__Major_Only___2[[NPDES ID2]:[ECHO BFR]],17,FALSE)</f>
        <v>34.930579999999999</v>
      </c>
      <c r="BB2174">
        <f>VLOOKUP(Sheet1[[#This Row],[NPDES ID2]],Combined_Sheet__Major_Only___2[[NPDES ID2]:[ECHO BFR]],18,FALSE)</f>
        <v>-82.184970000000007</v>
      </c>
      <c r="BC2174" s="2" t="str">
        <f>IF(ISNUMBER(SEARCH("aerobic",$AW2174)),"aerobic","")</f>
        <v>aerobic</v>
      </c>
      <c r="BD2174" s="2" t="str">
        <f>IF(ISNUMBER(SEARCH("anaer",$AW2174)),"anaer","")</f>
        <v/>
      </c>
      <c r="BE2174" s="2" t="str">
        <f>IF(ISNUMBER(SEARCH("thickening",$AZ2174)),"thickening","")</f>
        <v>thickening</v>
      </c>
      <c r="BF2174" s="3" t="str">
        <f>IF(ISNUMBER(SEARCH("airDry",$AW2174)),"airDry","")</f>
        <v/>
      </c>
      <c r="BG2174" s="3" t="str">
        <f>IF(ISNUMBER(SEARCH("heatDry",$AY2174)),"heatDry","")</f>
        <v/>
      </c>
      <c r="BH2174" s="3" t="str">
        <f>IF(AND(ISNUMBER(SEARCH("aerobic",$AW2174)),ISNUMBER(SEARCH("anaer",$AW2174))),"Combined Aer and Anaer.","")</f>
        <v/>
      </c>
    </row>
    <row r="2175" spans="1:60" x14ac:dyDescent="0.25">
      <c r="A2175" s="5">
        <v>516</v>
      </c>
      <c r="B2175" t="s">
        <v>2548</v>
      </c>
      <c r="C2175">
        <v>309.64999999999998</v>
      </c>
      <c r="D2175">
        <v>435.79632456964941</v>
      </c>
      <c r="E2175">
        <v>433.83151326767802</v>
      </c>
      <c r="F2175">
        <v>333.84290838653749</v>
      </c>
      <c r="G2175">
        <v>537.67989606492495</v>
      </c>
      <c r="H2175">
        <v>-110.084494306312</v>
      </c>
      <c r="I2175">
        <v>-111.4887890283819</v>
      </c>
      <c r="J2175">
        <v>-130.87012140955991</v>
      </c>
      <c r="K2175">
        <v>-88.546322266337896</v>
      </c>
      <c r="L2175">
        <v>214.7935821538905</v>
      </c>
      <c r="M2175">
        <v>214.02094996935961</v>
      </c>
      <c r="N2175">
        <v>211.31874309385839</v>
      </c>
      <c r="O2175">
        <v>220.51932955854511</v>
      </c>
      <c r="P2175">
        <v>7.2542715648920293</v>
      </c>
      <c r="Q2175">
        <v>7.3237985857361263</v>
      </c>
      <c r="R2175">
        <v>5.9279726947268641</v>
      </c>
      <c r="S2175">
        <v>8.4821834538802552</v>
      </c>
      <c r="T2175">
        <v>45246.717446907882</v>
      </c>
      <c r="U2175">
        <v>45246.794637107327</v>
      </c>
      <c r="V2175">
        <v>45215.449407308581</v>
      </c>
      <c r="W2175">
        <v>45278.09976809092</v>
      </c>
      <c r="X2175">
        <v>2935.8418143417948</v>
      </c>
      <c r="Y2175">
        <v>2946.146475612506</v>
      </c>
      <c r="Z2175">
        <v>2857.6180994656261</v>
      </c>
      <c r="AA2175">
        <v>2984.3888912936982</v>
      </c>
      <c r="AB2175">
        <v>449.94008612821898</v>
      </c>
      <c r="AC2175">
        <v>444.5831136730672</v>
      </c>
      <c r="AD2175">
        <v>392.09804665222367</v>
      </c>
      <c r="AE2175">
        <v>519.74846388964295</v>
      </c>
      <c r="AF2175">
        <v>67.980029156147808</v>
      </c>
      <c r="AG2175">
        <v>67.735587712736631</v>
      </c>
      <c r="AH2175">
        <v>66.880226856807369</v>
      </c>
      <c r="AI2175">
        <v>69.792057374763061</v>
      </c>
      <c r="AJ2175">
        <v>0.60696156806261659</v>
      </c>
      <c r="AK2175">
        <v>0.60696155663233531</v>
      </c>
      <c r="AL2175">
        <v>0.60695521409294495</v>
      </c>
      <c r="AM2175">
        <v>0.60696781593509419</v>
      </c>
      <c r="AN2175">
        <v>0.94706556746314829</v>
      </c>
      <c r="AO2175">
        <v>0.94706556746314829</v>
      </c>
      <c r="AP2175">
        <v>0.94706556746314829</v>
      </c>
      <c r="AQ2175">
        <v>0.94706556746314829</v>
      </c>
      <c r="AR2175">
        <v>16.214727721098289</v>
      </c>
      <c r="AS2175">
        <v>16.214727721098281</v>
      </c>
      <c r="AT2175">
        <v>16.214727721098281</v>
      </c>
      <c r="AU2175">
        <v>16.214727721098281</v>
      </c>
      <c r="AV2175" t="str">
        <f>VLOOKUP(Sheet1[[#This Row],[NPDES ID2]],Combined_Sheet__Major_Only___2[[NPDES ID2]:[ECHO BFR]],3,FALSE)</f>
        <v>TX</v>
      </c>
      <c r="AW2175" t="s">
        <v>41</v>
      </c>
      <c r="AX2175" t="str">
        <f>VLOOKUP(Sheet1[[#This Row],[NPDES ID2]],Combined_Sheet__Major_Only___2[[NPDES ID2]:[ECHO BFR]],27,FALSE)</f>
        <v>-</v>
      </c>
      <c r="AY2175" t="str">
        <f>VLOOKUP(Sheet1[[#This Row],[NPDES ID2]],Combined_Sheet__Major_Only___2[[NPDES ID2]:[ECHO BFR]],28,FALSE)</f>
        <v>-</v>
      </c>
      <c r="AZ2175" t="str">
        <f>VLOOKUP(Sheet1[[#This Row],[NPDES ID2]],Combined_Sheet__Major_Only___2[[NPDES ID2]:[ECHO BFR]],29,FALSE)</f>
        <v>thickening</v>
      </c>
      <c r="BA2175">
        <f>VLOOKUP(Sheet1[[#This Row],[NPDES ID2]],Combined_Sheet__Major_Only___2[[NPDES ID2]:[ECHO BFR]],17,FALSE)</f>
        <v>26.174523000000001</v>
      </c>
      <c r="BB2175">
        <f>VLOOKUP(Sheet1[[#This Row],[NPDES ID2]],Combined_Sheet__Major_Only___2[[NPDES ID2]:[ECHO BFR]],18,FALSE)</f>
        <v>-97.625013999999993</v>
      </c>
      <c r="BC2175" s="2" t="str">
        <f>IF(ISNUMBER(SEARCH("aerobic",$AW2175)),"aerobic","")</f>
        <v>aerobic</v>
      </c>
      <c r="BD2175" s="2" t="str">
        <f>IF(ISNUMBER(SEARCH("anaer",$AW2175)),"anaer","")</f>
        <v/>
      </c>
      <c r="BE2175" s="2" t="str">
        <f>IF(ISNUMBER(SEARCH("thickening",$AZ2175)),"thickening","")</f>
        <v>thickening</v>
      </c>
      <c r="BF2175" s="3" t="str">
        <f>IF(ISNUMBER(SEARCH("airDry",$AW2175)),"airDry","")</f>
        <v/>
      </c>
      <c r="BG2175" s="3" t="str">
        <f>IF(ISNUMBER(SEARCH("heatDry",$AY2175)),"heatDry","")</f>
        <v/>
      </c>
      <c r="BH2175" s="3" t="str">
        <f>IF(AND(ISNUMBER(SEARCH("aerobic",$AW2175)),ISNUMBER(SEARCH("anaer",$AW2175))),"Combined Aer and Anaer.","")</f>
        <v/>
      </c>
    </row>
    <row r="2176" spans="1:60" x14ac:dyDescent="0.25">
      <c r="A2176" s="5">
        <v>557</v>
      </c>
      <c r="B2176" t="s">
        <v>2737</v>
      </c>
      <c r="C2176">
        <v>220.21</v>
      </c>
      <c r="D2176">
        <v>554.09150470725547</v>
      </c>
      <c r="E2176">
        <v>550.50553644806291</v>
      </c>
      <c r="F2176">
        <v>408.06422803546309</v>
      </c>
      <c r="G2176">
        <v>699.90920053827904</v>
      </c>
      <c r="H2176">
        <v>-113.08416936186779</v>
      </c>
      <c r="I2176">
        <v>-114.41104820346131</v>
      </c>
      <c r="J2176">
        <v>-133.75651951670599</v>
      </c>
      <c r="K2176">
        <v>-91.418848470659697</v>
      </c>
      <c r="L2176">
        <v>149.0126643604371</v>
      </c>
      <c r="M2176">
        <v>148.43475858878369</v>
      </c>
      <c r="N2176">
        <v>146.41350772708361</v>
      </c>
      <c r="O2176">
        <v>153.2954444354101</v>
      </c>
      <c r="P2176">
        <v>5.166439098520228</v>
      </c>
      <c r="Q2176">
        <v>5.2073150547591549</v>
      </c>
      <c r="R2176">
        <v>4.2358598443222943</v>
      </c>
      <c r="S2176">
        <v>6.0021356166797677</v>
      </c>
      <c r="T2176">
        <v>45234.855375597654</v>
      </c>
      <c r="U2176">
        <v>45234.932546350828</v>
      </c>
      <c r="V2176">
        <v>45203.5952132518</v>
      </c>
      <c r="W2176">
        <v>45266.229790736637</v>
      </c>
      <c r="X2176">
        <v>3008.8207138093048</v>
      </c>
      <c r="Y2176">
        <v>3020.0552144397861</v>
      </c>
      <c r="Z2176">
        <v>2922.628953583202</v>
      </c>
      <c r="AA2176">
        <v>3062.4614838128468</v>
      </c>
      <c r="AB2176">
        <v>472.23907320930198</v>
      </c>
      <c r="AC2176">
        <v>466.39653987382201</v>
      </c>
      <c r="AD2176">
        <v>410.15031168690763</v>
      </c>
      <c r="AE2176">
        <v>547.64069743668517</v>
      </c>
      <c r="AF2176">
        <v>66.315638184408584</v>
      </c>
      <c r="AG2176">
        <v>66.058514795909403</v>
      </c>
      <c r="AH2176">
        <v>65.158889966670984</v>
      </c>
      <c r="AI2176">
        <v>68.221536889300268</v>
      </c>
      <c r="AJ2176">
        <v>0.58660610991858941</v>
      </c>
      <c r="AK2176">
        <v>0.58660610176135275</v>
      </c>
      <c r="AL2176">
        <v>0.58660157254744227</v>
      </c>
      <c r="AM2176">
        <v>0.58661057151166951</v>
      </c>
      <c r="AN2176">
        <v>0.94705274046165533</v>
      </c>
      <c r="AO2176">
        <v>0.94705274046165511</v>
      </c>
      <c r="AP2176">
        <v>0.94705274046165511</v>
      </c>
      <c r="AQ2176">
        <v>0.94705274046165511</v>
      </c>
      <c r="AR2176">
        <v>15.588670445929081</v>
      </c>
      <c r="AS2176">
        <v>15.588670445929081</v>
      </c>
      <c r="AT2176">
        <v>15.588670445929081</v>
      </c>
      <c r="AU2176">
        <v>15.588670445929081</v>
      </c>
      <c r="AV2176" t="str">
        <f>VLOOKUP(Sheet1[[#This Row],[NPDES ID2]],Combined_Sheet__Major_Only___2[[NPDES ID2]:[ECHO BFR]],3,FALSE)</f>
        <v>VA</v>
      </c>
      <c r="AW2176" t="s">
        <v>12185</v>
      </c>
      <c r="AX2176" t="str">
        <f>VLOOKUP(Sheet1[[#This Row],[NPDES ID2]],Combined_Sheet__Major_Only___2[[NPDES ID2]:[ECHO BFR]],27,FALSE)</f>
        <v>methaneBioCaptureRecover</v>
      </c>
      <c r="AY2176" t="str">
        <f>VLOOKUP(Sheet1[[#This Row],[NPDES ID2]],Combined_Sheet__Major_Only___2[[NPDES ID2]:[ECHO BFR]],28,FALSE)</f>
        <v>-</v>
      </c>
      <c r="AZ2176" t="str">
        <f>VLOOKUP(Sheet1[[#This Row],[NPDES ID2]],Combined_Sheet__Major_Only___2[[NPDES ID2]:[ECHO BFR]],29,FALSE)</f>
        <v>thickening</v>
      </c>
      <c r="BA2176">
        <f>VLOOKUP(Sheet1[[#This Row],[NPDES ID2]],Combined_Sheet__Major_Only___2[[NPDES ID2]:[ECHO BFR]],17,FALSE)</f>
        <v>37.156880000000001</v>
      </c>
      <c r="BB2176">
        <f>VLOOKUP(Sheet1[[#This Row],[NPDES ID2]],Combined_Sheet__Major_Only___2[[NPDES ID2]:[ECHO BFR]],18,FALSE)</f>
        <v>-80.471590000000006</v>
      </c>
      <c r="BC2176" s="2" t="str">
        <f>IF(ISNUMBER(SEARCH("aerobic",$AW2176)),"aerobic","")</f>
        <v/>
      </c>
      <c r="BD2176" s="2" t="str">
        <f>IF(ISNUMBER(SEARCH("anaer",$AW2176)),"anaer","")</f>
        <v>anaer</v>
      </c>
      <c r="BE2176" s="2" t="str">
        <f>IF(ISNUMBER(SEARCH("thickening",$AZ2176)),"thickening","")</f>
        <v>thickening</v>
      </c>
      <c r="BF2176" s="4" t="str">
        <f>IF(ISNUMBER(SEARCH("airDry",$AW2176)),"airDry","")</f>
        <v/>
      </c>
      <c r="BG2176" s="4" t="str">
        <f>IF(ISNUMBER(SEARCH("heatDry",$AY2176)),"heatDry","")</f>
        <v/>
      </c>
      <c r="BH2176" s="4" t="str">
        <f>IF(AND(ISNUMBER(SEARCH("aerobic",$AW2176)),ISNUMBER(SEARCH("anaer",$AW2176))),"Combined Aer and Anaer.","")</f>
        <v/>
      </c>
    </row>
    <row r="2177" spans="1:60" x14ac:dyDescent="0.25">
      <c r="A2177" s="5">
        <v>775</v>
      </c>
      <c r="B2177" t="s">
        <v>3802</v>
      </c>
      <c r="C2177">
        <v>1784</v>
      </c>
      <c r="D2177">
        <v>404.35506486090969</v>
      </c>
      <c r="E2177">
        <v>405.82011580406339</v>
      </c>
      <c r="F2177">
        <v>340.27834130454931</v>
      </c>
      <c r="G2177">
        <v>473.77172646287602</v>
      </c>
      <c r="H2177">
        <v>-136.2407522958633</v>
      </c>
      <c r="I2177">
        <v>-137.45511784191169</v>
      </c>
      <c r="J2177">
        <v>-156.71122280477061</v>
      </c>
      <c r="K2177">
        <v>-113.2402671874419</v>
      </c>
      <c r="L2177">
        <v>1410.3108971516151</v>
      </c>
      <c r="M2177">
        <v>1402.203347406994</v>
      </c>
      <c r="N2177">
        <v>1373.864516987534</v>
      </c>
      <c r="O2177">
        <v>1470.3746996986119</v>
      </c>
      <c r="P2177">
        <v>57.2969017794249</v>
      </c>
      <c r="Q2177">
        <v>57.05274216311598</v>
      </c>
      <c r="R2177">
        <v>47.963832601183633</v>
      </c>
      <c r="S2177">
        <v>64.664074232398036</v>
      </c>
      <c r="T2177">
        <v>45226.668541603962</v>
      </c>
      <c r="U2177">
        <v>45226.74569893592</v>
      </c>
      <c r="V2177">
        <v>45195.413815894317</v>
      </c>
      <c r="W2177">
        <v>45258.03750023638</v>
      </c>
      <c r="X2177">
        <v>3499.2527451196111</v>
      </c>
      <c r="Y2177">
        <v>3517.5910957778829</v>
      </c>
      <c r="Z2177">
        <v>3352.9803410071199</v>
      </c>
      <c r="AA2177">
        <v>3590.818268807689</v>
      </c>
      <c r="AB2177">
        <v>653.87040477830681</v>
      </c>
      <c r="AC2177">
        <v>644.71588377759758</v>
      </c>
      <c r="AD2177">
        <v>551.11785311385665</v>
      </c>
      <c r="AE2177">
        <v>786.44923252860917</v>
      </c>
      <c r="AF2177">
        <v>57.030320085912663</v>
      </c>
      <c r="AG2177">
        <v>56.70300434616324</v>
      </c>
      <c r="AH2177">
        <v>55.556193173906337</v>
      </c>
      <c r="AI2177">
        <v>59.458484161822732</v>
      </c>
      <c r="AJ2177">
        <v>0.4732473290925116</v>
      </c>
      <c r="AK2177">
        <v>0.47324726358862151</v>
      </c>
      <c r="AL2177">
        <v>0.47321145508881651</v>
      </c>
      <c r="AM2177">
        <v>0.47328260673280359</v>
      </c>
      <c r="AN2177">
        <v>0.94704388403639939</v>
      </c>
      <c r="AO2177">
        <v>0.94704388403639939</v>
      </c>
      <c r="AP2177">
        <v>0.94704388403639939</v>
      </c>
      <c r="AQ2177">
        <v>0.94704388403639939</v>
      </c>
      <c r="AR2177">
        <v>12.100763990208611</v>
      </c>
      <c r="AS2177">
        <v>12.100763990208611</v>
      </c>
      <c r="AT2177">
        <v>12.100763990208611</v>
      </c>
      <c r="AU2177">
        <v>12.100763990208611</v>
      </c>
      <c r="AV2177" t="str">
        <f>VLOOKUP(Sheet1[[#This Row],[NPDES ID2]],Combined_Sheet__Major_Only___2[[NPDES ID2]:[ECHO BFR]],3,FALSE)</f>
        <v>NY</v>
      </c>
      <c r="AW2177" t="s">
        <v>54</v>
      </c>
      <c r="AX2177" t="str">
        <f>VLOOKUP(Sheet1[[#This Row],[NPDES ID2]],Combined_Sheet__Major_Only___2[[NPDES ID2]:[ECHO BFR]],27,FALSE)</f>
        <v>-</v>
      </c>
      <c r="AY2177" t="str">
        <f>VLOOKUP(Sheet1[[#This Row],[NPDES ID2]],Combined_Sheet__Major_Only___2[[NPDES ID2]:[ECHO BFR]],28,FALSE)</f>
        <v>-</v>
      </c>
      <c r="AZ2177" t="str">
        <f>VLOOKUP(Sheet1[[#This Row],[NPDES ID2]],Combined_Sheet__Major_Only___2[[NPDES ID2]:[ECHO BFR]],29,FALSE)</f>
        <v>thickening, preliminaryOps</v>
      </c>
      <c r="BA2177">
        <f>VLOOKUP(Sheet1[[#This Row],[NPDES ID2]],Combined_Sheet__Major_Only___2[[NPDES ID2]:[ECHO BFR]],17,FALSE)</f>
        <v>40.912999999999997</v>
      </c>
      <c r="BB2177">
        <f>VLOOKUP(Sheet1[[#This Row],[NPDES ID2]],Combined_Sheet__Major_Only___2[[NPDES ID2]:[ECHO BFR]],18,FALSE)</f>
        <v>-73.769361000000004</v>
      </c>
      <c r="BC2177" s="2" t="str">
        <f>IF(ISNUMBER(SEARCH("aerobic",$AW2177)),"aerobic","")</f>
        <v/>
      </c>
      <c r="BD2177" s="2" t="str">
        <f>IF(ISNUMBER(SEARCH("anaer",$AW2177)),"anaer","")</f>
        <v/>
      </c>
      <c r="BE2177" s="2" t="str">
        <f>IF(ISNUMBER(SEARCH("thickening",$AZ2177)),"thickening","")</f>
        <v>thickening</v>
      </c>
      <c r="BF2177" s="4" t="str">
        <f>IF(ISNUMBER(SEARCH("airDry",$AW2177)),"airDry","")</f>
        <v/>
      </c>
      <c r="BG2177" s="4" t="str">
        <f>IF(ISNUMBER(SEARCH("heatDry",$AY2177)),"heatDry","")</f>
        <v/>
      </c>
      <c r="BH2177" s="4" t="str">
        <f>IF(AND(ISNUMBER(SEARCH("aerobic",$AW2177)),ISNUMBER(SEARCH("anaer",$AW2177))),"Combined Aer and Anaer.","")</f>
        <v/>
      </c>
    </row>
    <row r="2178" spans="1:60" x14ac:dyDescent="0.25">
      <c r="A2178" s="5">
        <v>2167</v>
      </c>
      <c r="B2178" t="s">
        <v>10175</v>
      </c>
      <c r="C2178">
        <v>747</v>
      </c>
      <c r="D2178">
        <v>313.98231947800258</v>
      </c>
      <c r="E2178">
        <v>306.71384164761099</v>
      </c>
      <c r="F2178">
        <v>264.31339714063029</v>
      </c>
      <c r="G2178">
        <v>376.51329843314858</v>
      </c>
      <c r="H2178">
        <v>-138.59273720534989</v>
      </c>
      <c r="I2178">
        <v>-139.9134841865594</v>
      </c>
      <c r="J2178">
        <v>-158.56405177416221</v>
      </c>
      <c r="K2178">
        <v>-115.6771184834343</v>
      </c>
      <c r="L2178">
        <v>564.05512824839047</v>
      </c>
      <c r="M2178">
        <v>560.69022424370928</v>
      </c>
      <c r="N2178">
        <v>548.92373657653047</v>
      </c>
      <c r="O2178">
        <v>588.98922266787076</v>
      </c>
      <c r="P2178">
        <v>23.308155242478559</v>
      </c>
      <c r="Q2178">
        <v>23.205581061052879</v>
      </c>
      <c r="R2178">
        <v>19.553789629057409</v>
      </c>
      <c r="S2178">
        <v>26.216038113985238</v>
      </c>
      <c r="T2178">
        <v>45222.07768927978</v>
      </c>
      <c r="U2178">
        <v>45222.154839085662</v>
      </c>
      <c r="V2178">
        <v>45190.826012220437</v>
      </c>
      <c r="W2178">
        <v>45253.443588119379</v>
      </c>
      <c r="X2178">
        <v>3556.2052606070479</v>
      </c>
      <c r="Y2178">
        <v>3575.487896169398</v>
      </c>
      <c r="Z2178">
        <v>3402.1512721294011</v>
      </c>
      <c r="AA2178">
        <v>3652.811507367664</v>
      </c>
      <c r="AB2178">
        <v>679.56382886510755</v>
      </c>
      <c r="AC2178">
        <v>670.13193604903779</v>
      </c>
      <c r="AD2178">
        <v>570.34789374301681</v>
      </c>
      <c r="AE2178">
        <v>821.99494608099997</v>
      </c>
      <c r="AF2178">
        <v>56.110670199142668</v>
      </c>
      <c r="AG2178">
        <v>55.776164170215239</v>
      </c>
      <c r="AH2178">
        <v>54.605313311397659</v>
      </c>
      <c r="AI2178">
        <v>58.590751030572243</v>
      </c>
      <c r="AJ2178">
        <v>0.46204119646942993</v>
      </c>
      <c r="AK2178">
        <v>0.46204116950329471</v>
      </c>
      <c r="AL2178">
        <v>0.46202628108765359</v>
      </c>
      <c r="AM2178">
        <v>0.46205586316565272</v>
      </c>
      <c r="AN2178">
        <v>0.94703891640714444</v>
      </c>
      <c r="AO2178">
        <v>0.94703891640714477</v>
      </c>
      <c r="AP2178">
        <v>0.94703891640714477</v>
      </c>
      <c r="AQ2178">
        <v>0.94703891640714477</v>
      </c>
      <c r="AR2178">
        <v>11.75678778891289</v>
      </c>
      <c r="AS2178">
        <v>11.75678778891289</v>
      </c>
      <c r="AT2178">
        <v>11.75678778891289</v>
      </c>
      <c r="AU2178">
        <v>11.75678778891289</v>
      </c>
      <c r="AV2178" t="str">
        <f>VLOOKUP(Sheet1[[#This Row],[NPDES ID2]],Combined_Sheet__Major_Only___2[[NPDES ID2]:[ECHO BFR]],3,FALSE)</f>
        <v>NJ</v>
      </c>
      <c r="AW2178" t="s">
        <v>54</v>
      </c>
      <c r="AX2178" t="str">
        <f>VLOOKUP(Sheet1[[#This Row],[NPDES ID2]],Combined_Sheet__Major_Only___2[[NPDES ID2]:[ECHO BFR]],27,FALSE)</f>
        <v>-</v>
      </c>
      <c r="AY2178" t="str">
        <f>VLOOKUP(Sheet1[[#This Row],[NPDES ID2]],Combined_Sheet__Major_Only___2[[NPDES ID2]:[ECHO BFR]],28,FALSE)</f>
        <v>-</v>
      </c>
      <c r="AZ2178" t="str">
        <f>VLOOKUP(Sheet1[[#This Row],[NPDES ID2]],Combined_Sheet__Major_Only___2[[NPDES ID2]:[ECHO BFR]],29,FALSE)</f>
        <v>thickening</v>
      </c>
      <c r="BA2178">
        <f>VLOOKUP(Sheet1[[#This Row],[NPDES ID2]],Combined_Sheet__Major_Only___2[[NPDES ID2]:[ECHO BFR]],17,FALSE)</f>
        <v>39.378010000000003</v>
      </c>
      <c r="BB2178">
        <f>VLOOKUP(Sheet1[[#This Row],[NPDES ID2]],Combined_Sheet__Major_Only___2[[NPDES ID2]:[ECHO BFR]],18,FALSE)</f>
        <v>-75.034859999999995</v>
      </c>
      <c r="BC2178" s="2" t="str">
        <f>IF(ISNUMBER(SEARCH("aerobic",$AW2178)),"aerobic","")</f>
        <v/>
      </c>
      <c r="BD2178" s="2" t="str">
        <f>IF(ISNUMBER(SEARCH("anaer",$AW2178)),"anaer","")</f>
        <v/>
      </c>
      <c r="BE2178" s="2" t="str">
        <f>IF(ISNUMBER(SEARCH("thickening",$AZ2178)),"thickening","")</f>
        <v>thickening</v>
      </c>
      <c r="BF2178" s="4" t="str">
        <f>IF(ISNUMBER(SEARCH("airDry",$AW2178)),"airDry","")</f>
        <v/>
      </c>
      <c r="BG2178" s="4" t="str">
        <f>IF(ISNUMBER(SEARCH("heatDry",$AY2178)),"heatDry","")</f>
        <v/>
      </c>
      <c r="BH2178" s="4" t="str">
        <f>IF(AND(ISNUMBER(SEARCH("aerobic",$AW2178)),ISNUMBER(SEARCH("anaer",$AW2178))),"Combined Aer and Anaer.","")</f>
        <v/>
      </c>
    </row>
    <row r="2179" spans="1:60" x14ac:dyDescent="0.25">
      <c r="A2179" s="5">
        <v>1137</v>
      </c>
      <c r="B2179" t="s">
        <v>5463</v>
      </c>
      <c r="C2179">
        <v>306.82</v>
      </c>
      <c r="D2179">
        <v>417.47916960523548</v>
      </c>
      <c r="E2179">
        <v>415.40103650926272</v>
      </c>
      <c r="F2179">
        <v>318.29030765531002</v>
      </c>
      <c r="G2179">
        <v>519.61020750019952</v>
      </c>
      <c r="H2179">
        <v>-140.40771408411879</v>
      </c>
      <c r="I2179">
        <v>-141.5708415555068</v>
      </c>
      <c r="J2179">
        <v>-160.06915173356941</v>
      </c>
      <c r="K2179">
        <v>-117.5116831019719</v>
      </c>
      <c r="L2179">
        <v>223.43189163491439</v>
      </c>
      <c r="M2179">
        <v>222.05902157053819</v>
      </c>
      <c r="N2179">
        <v>217.25748382199299</v>
      </c>
      <c r="O2179">
        <v>233.6058884346167</v>
      </c>
      <c r="P2179">
        <v>9.3604832228781731</v>
      </c>
      <c r="Q2179">
        <v>9.300883804678941</v>
      </c>
      <c r="R2179">
        <v>7.8663589590284344</v>
      </c>
      <c r="S2179">
        <v>10.515192567615349</v>
      </c>
      <c r="T2179">
        <v>45216.095934350808</v>
      </c>
      <c r="U2179">
        <v>45216.173074350423</v>
      </c>
      <c r="V2179">
        <v>45184.848229599404</v>
      </c>
      <c r="W2179">
        <v>45247.457846364123</v>
      </c>
      <c r="X2179">
        <v>3602.9384355482562</v>
      </c>
      <c r="Y2179">
        <v>3623.011355039529</v>
      </c>
      <c r="Z2179">
        <v>3442.3656593992609</v>
      </c>
      <c r="AA2179">
        <v>3703.7728749001749</v>
      </c>
      <c r="AB2179">
        <v>701.59334114305454</v>
      </c>
      <c r="AC2179">
        <v>691.91804896758435</v>
      </c>
      <c r="AD2179">
        <v>586.69142556765723</v>
      </c>
      <c r="AE2179">
        <v>852.54862604449067</v>
      </c>
      <c r="AF2179">
        <v>55.376142219144278</v>
      </c>
      <c r="AG2179">
        <v>55.035977887380298</v>
      </c>
      <c r="AH2179">
        <v>53.845803157007232</v>
      </c>
      <c r="AI2179">
        <v>57.897579829451857</v>
      </c>
      <c r="AJ2179">
        <v>0.45309399352559332</v>
      </c>
      <c r="AK2179">
        <v>0.45309398256628319</v>
      </c>
      <c r="AL2179">
        <v>0.45308790551794559</v>
      </c>
      <c r="AM2179">
        <v>0.45309997989747269</v>
      </c>
      <c r="AN2179">
        <v>0.94703244232369788</v>
      </c>
      <c r="AO2179">
        <v>0.94703244232369765</v>
      </c>
      <c r="AP2179">
        <v>0.94703244232369765</v>
      </c>
      <c r="AQ2179">
        <v>0.94703244232369765</v>
      </c>
      <c r="AR2179">
        <v>11.481879963947909</v>
      </c>
      <c r="AS2179">
        <v>11.481879963947909</v>
      </c>
      <c r="AT2179">
        <v>11.481879963947909</v>
      </c>
      <c r="AU2179">
        <v>11.481879963947909</v>
      </c>
      <c r="AV2179" t="str">
        <f>VLOOKUP(Sheet1[[#This Row],[NPDES ID2]],Combined_Sheet__Major_Only___2[[NPDES ID2]:[ECHO BFR]],3,FALSE)</f>
        <v>NJ</v>
      </c>
      <c r="AW2179" t="s">
        <v>54</v>
      </c>
      <c r="AX2179" t="str">
        <f>VLOOKUP(Sheet1[[#This Row],[NPDES ID2]],Combined_Sheet__Major_Only___2[[NPDES ID2]:[ECHO BFR]],27,FALSE)</f>
        <v>-</v>
      </c>
      <c r="AY2179" t="str">
        <f>VLOOKUP(Sheet1[[#This Row],[NPDES ID2]],Combined_Sheet__Major_Only___2[[NPDES ID2]:[ECHO BFR]],28,FALSE)</f>
        <v>-</v>
      </c>
      <c r="AZ2179" t="str">
        <f>VLOOKUP(Sheet1[[#This Row],[NPDES ID2]],Combined_Sheet__Major_Only___2[[NPDES ID2]:[ECHO BFR]],29,FALSE)</f>
        <v>thickening</v>
      </c>
      <c r="BA2179">
        <f>VLOOKUP(Sheet1[[#This Row],[NPDES ID2]],Combined_Sheet__Major_Only___2[[NPDES ID2]:[ECHO BFR]],17,FALSE)</f>
        <v>40.636110000000002</v>
      </c>
      <c r="BB2179">
        <f>VLOOKUP(Sheet1[[#This Row],[NPDES ID2]],Combined_Sheet__Major_Only___2[[NPDES ID2]:[ECHO BFR]],18,FALSE)</f>
        <v>-74.90943</v>
      </c>
      <c r="BC2179" s="2" t="str">
        <f>IF(ISNUMBER(SEARCH("aerobic",$AW2179)),"aerobic","")</f>
        <v/>
      </c>
      <c r="BD2179" s="2" t="str">
        <f>IF(ISNUMBER(SEARCH("anaer",$AW2179)),"anaer","")</f>
        <v/>
      </c>
      <c r="BE2179" s="2" t="str">
        <f>IF(ISNUMBER(SEARCH("thickening",$AZ2179)),"thickening","")</f>
        <v>thickening</v>
      </c>
      <c r="BF2179" s="4" t="str">
        <f>IF(ISNUMBER(SEARCH("airDry",$AW2179)),"airDry","")</f>
        <v/>
      </c>
      <c r="BG2179" s="4" t="str">
        <f>IF(ISNUMBER(SEARCH("heatDry",$AY2179)),"heatDry","")</f>
        <v/>
      </c>
      <c r="BH2179" s="4" t="str">
        <f>IF(AND(ISNUMBER(SEARCH("aerobic",$AW2179)),ISNUMBER(SEARCH("anaer",$AW2179))),"Combined Aer and Anaer.","")</f>
        <v/>
      </c>
    </row>
    <row r="2180" spans="1:60" x14ac:dyDescent="0.25">
      <c r="A2180" s="5">
        <v>200</v>
      </c>
      <c r="B2180" t="s">
        <v>1062</v>
      </c>
      <c r="C2180">
        <v>3175</v>
      </c>
      <c r="D2180">
        <v>679.54052125304258</v>
      </c>
      <c r="E2180">
        <v>677.5657826292163</v>
      </c>
      <c r="F2180">
        <v>550.17017154400014</v>
      </c>
      <c r="G2180">
        <v>791.88674646857248</v>
      </c>
      <c r="H2180">
        <v>-107.0538215102607</v>
      </c>
      <c r="I2180">
        <v>-108.4886006588642</v>
      </c>
      <c r="J2180">
        <v>-127.91918764827631</v>
      </c>
      <c r="K2180">
        <v>-85.406244618688163</v>
      </c>
      <c r="L2180">
        <v>2249.621528142759</v>
      </c>
      <c r="M2180">
        <v>2242.054835233037</v>
      </c>
      <c r="N2180">
        <v>2215.6243327031971</v>
      </c>
      <c r="O2180">
        <v>2305.6581163344922</v>
      </c>
      <c r="P2180">
        <v>74.278049250959938</v>
      </c>
      <c r="Q2180">
        <v>75.136635459006897</v>
      </c>
      <c r="R2180">
        <v>60.52146106010872</v>
      </c>
      <c r="S2180">
        <v>87.350096054929935</v>
      </c>
      <c r="T2180">
        <v>45207.707352401427</v>
      </c>
      <c r="U2180">
        <v>45207.784478649082</v>
      </c>
      <c r="V2180">
        <v>45176.46521826111</v>
      </c>
      <c r="W2180">
        <v>45239.06367344359</v>
      </c>
      <c r="X2180">
        <v>2871.6532176005499</v>
      </c>
      <c r="Y2180">
        <v>2881.1686565009541</v>
      </c>
      <c r="Z2180">
        <v>2799.9739041453222</v>
      </c>
      <c r="AA2180">
        <v>2916.0282432034778</v>
      </c>
      <c r="AB2180">
        <v>431.638822813079</v>
      </c>
      <c r="AC2180">
        <v>426.66773102962333</v>
      </c>
      <c r="AD2180">
        <v>377.13871236553121</v>
      </c>
      <c r="AE2180">
        <v>496.77386078385479</v>
      </c>
      <c r="AF2180">
        <v>69.445135747564194</v>
      </c>
      <c r="AG2180">
        <v>69.212453879900991</v>
      </c>
      <c r="AH2180">
        <v>68.395142917333771</v>
      </c>
      <c r="AI2180">
        <v>71.173819533094601</v>
      </c>
      <c r="AJ2180">
        <v>0.62488767907280252</v>
      </c>
      <c r="AK2180">
        <v>0.6248875601046493</v>
      </c>
      <c r="AL2180">
        <v>0.62482293261346711</v>
      </c>
      <c r="AM2180">
        <v>0.62495135123602441</v>
      </c>
      <c r="AN2180">
        <v>0.94702336065257053</v>
      </c>
      <c r="AO2180">
        <v>0.94702336065257087</v>
      </c>
      <c r="AP2180">
        <v>0.94702336065257087</v>
      </c>
      <c r="AQ2180">
        <v>0.94702336065257087</v>
      </c>
      <c r="AR2180">
        <v>16.76412603450116</v>
      </c>
      <c r="AS2180">
        <v>16.76412603450116</v>
      </c>
      <c r="AT2180">
        <v>16.76412603450116</v>
      </c>
      <c r="AU2180">
        <v>16.76412603450116</v>
      </c>
      <c r="AV2180" t="str">
        <f>VLOOKUP(Sheet1[[#This Row],[NPDES ID2]],Combined_Sheet__Major_Only___2[[NPDES ID2]:[ECHO BFR]],3,FALSE)</f>
        <v>MD</v>
      </c>
      <c r="AW2180" t="s">
        <v>12185</v>
      </c>
      <c r="AX2180" t="str">
        <f>VLOOKUP(Sheet1[[#This Row],[NPDES ID2]],Combined_Sheet__Major_Only___2[[NPDES ID2]:[ECHO BFR]],27,FALSE)</f>
        <v>tempSludgeStore</v>
      </c>
      <c r="AY2180" t="str">
        <f>VLOOKUP(Sheet1[[#This Row],[NPDES ID2]],Combined_Sheet__Major_Only___2[[NPDES ID2]:[ECHO BFR]],28,FALSE)</f>
        <v>-</v>
      </c>
      <c r="AZ2180" t="str">
        <f>VLOOKUP(Sheet1[[#This Row],[NPDES ID2]],Combined_Sheet__Major_Only___2[[NPDES ID2]:[ECHO BFR]],29,FALSE)</f>
        <v>preliminaryOps, thickening</v>
      </c>
      <c r="BA2180">
        <f>VLOOKUP(Sheet1[[#This Row],[NPDES ID2]],Combined_Sheet__Major_Only___2[[NPDES ID2]:[ECHO BFR]],17,FALSE)</f>
        <v>39.426181</v>
      </c>
      <c r="BB2180">
        <f>VLOOKUP(Sheet1[[#This Row],[NPDES ID2]],Combined_Sheet__Major_Only___2[[NPDES ID2]:[ECHO BFR]],18,FALSE)</f>
        <v>-76.221057000000002</v>
      </c>
      <c r="BC2180" s="2" t="str">
        <f>IF(ISNUMBER(SEARCH("aerobic",$AW2180)),"aerobic","")</f>
        <v/>
      </c>
      <c r="BD2180" s="2" t="str">
        <f>IF(ISNUMBER(SEARCH("anaer",$AW2180)),"anaer","")</f>
        <v>anaer</v>
      </c>
      <c r="BE2180" s="2" t="str">
        <f>IF(ISNUMBER(SEARCH("thickening",$AZ2180)),"thickening","")</f>
        <v>thickening</v>
      </c>
      <c r="BF2180" s="3" t="str">
        <f>IF(ISNUMBER(SEARCH("airDry",$AW2180)),"airDry","")</f>
        <v/>
      </c>
      <c r="BG2180" s="3" t="str">
        <f>IF(ISNUMBER(SEARCH("heatDry",$AY2180)),"heatDry","")</f>
        <v/>
      </c>
      <c r="BH2180" s="3" t="str">
        <f>IF(AND(ISNUMBER(SEARCH("aerobic",$AW2180)),ISNUMBER(SEARCH("anaer",$AW2180))),"Combined Aer and Anaer.","")</f>
        <v/>
      </c>
    </row>
    <row r="2181" spans="1:60" x14ac:dyDescent="0.25">
      <c r="A2181" s="5">
        <v>261</v>
      </c>
      <c r="B2181" t="s">
        <v>1344</v>
      </c>
      <c r="C2181">
        <v>1851</v>
      </c>
      <c r="D2181">
        <v>465.21701400735981</v>
      </c>
      <c r="E2181">
        <v>462.88940643790488</v>
      </c>
      <c r="F2181">
        <v>389.20870728832671</v>
      </c>
      <c r="G2181">
        <v>539.47743858904448</v>
      </c>
      <c r="H2181">
        <v>-108.2902710881028</v>
      </c>
      <c r="I2181">
        <v>-109.66957007641621</v>
      </c>
      <c r="J2181">
        <v>-129.1241936981933</v>
      </c>
      <c r="K2181">
        <v>-86.69714746464129</v>
      </c>
      <c r="L2181">
        <v>1300.3813523043291</v>
      </c>
      <c r="M2181">
        <v>1295.8863664393491</v>
      </c>
      <c r="N2181">
        <v>1280.176164996873</v>
      </c>
      <c r="O2181">
        <v>1333.6803001151891</v>
      </c>
      <c r="P2181">
        <v>43.328254897301782</v>
      </c>
      <c r="Q2181">
        <v>43.785221142314903</v>
      </c>
      <c r="R2181">
        <v>35.345289632558163</v>
      </c>
      <c r="S2181">
        <v>50.83544003299729</v>
      </c>
      <c r="T2181">
        <v>45189.19029515759</v>
      </c>
      <c r="U2181">
        <v>45189.267391049012</v>
      </c>
      <c r="V2181">
        <v>45157.960457651592</v>
      </c>
      <c r="W2181">
        <v>45220.534274622463</v>
      </c>
      <c r="X2181">
        <v>2895.0736371032049</v>
      </c>
      <c r="Y2181">
        <v>2904.908776611137</v>
      </c>
      <c r="Z2181">
        <v>2820.862519384114</v>
      </c>
      <c r="AA2181">
        <v>2941.0624548172232</v>
      </c>
      <c r="AB2181">
        <v>438.52301711509858</v>
      </c>
      <c r="AC2181">
        <v>433.40502801076428</v>
      </c>
      <c r="AD2181">
        <v>382.75844920875221</v>
      </c>
      <c r="AE2181">
        <v>505.42783701662142</v>
      </c>
      <c r="AF2181">
        <v>68.852540106497713</v>
      </c>
      <c r="AG2181">
        <v>68.615067069480276</v>
      </c>
      <c r="AH2181">
        <v>67.782418022958112</v>
      </c>
      <c r="AI2181">
        <v>70.614977658831734</v>
      </c>
      <c r="AJ2181">
        <v>0.61763619117094171</v>
      </c>
      <c r="AK2181">
        <v>0.61763612231165177</v>
      </c>
      <c r="AL2181">
        <v>0.61759835488210935</v>
      </c>
      <c r="AM2181">
        <v>0.61767339785279218</v>
      </c>
      <c r="AN2181">
        <v>0.94700330263319832</v>
      </c>
      <c r="AO2181">
        <v>0.94700330263319843</v>
      </c>
      <c r="AP2181">
        <v>0.94700330263319843</v>
      </c>
      <c r="AQ2181">
        <v>0.94700330263319843</v>
      </c>
      <c r="AR2181">
        <v>16.541995322934159</v>
      </c>
      <c r="AS2181">
        <v>16.54199532293417</v>
      </c>
      <c r="AT2181">
        <v>16.54199532293417</v>
      </c>
      <c r="AU2181">
        <v>16.54199532293417</v>
      </c>
      <c r="AV2181" t="str">
        <f>VLOOKUP(Sheet1[[#This Row],[NPDES ID2]],Combined_Sheet__Major_Only___2[[NPDES ID2]:[ECHO BFR]],3,FALSE)</f>
        <v>IL</v>
      </c>
      <c r="AW2181" t="s">
        <v>12185</v>
      </c>
      <c r="AX2181" t="str">
        <f>VLOOKUP(Sheet1[[#This Row],[NPDES ID2]],Combined_Sheet__Major_Only___2[[NPDES ID2]:[ECHO BFR]],27,FALSE)</f>
        <v>-</v>
      </c>
      <c r="AY2181" t="str">
        <f>VLOOKUP(Sheet1[[#This Row],[NPDES ID2]],Combined_Sheet__Major_Only___2[[NPDES ID2]:[ECHO BFR]],28,FALSE)</f>
        <v>-</v>
      </c>
      <c r="AZ2181" t="str">
        <f>VLOOKUP(Sheet1[[#This Row],[NPDES ID2]],Combined_Sheet__Major_Only___2[[NPDES ID2]:[ECHO BFR]],29,FALSE)</f>
        <v>thickening, sludgeLagoon</v>
      </c>
      <c r="BA2181">
        <f>VLOOKUP(Sheet1[[#This Row],[NPDES ID2]],Combined_Sheet__Major_Only___2[[NPDES ID2]:[ECHO BFR]],17,FALSE)</f>
        <v>39.9026</v>
      </c>
      <c r="BB2181">
        <f>VLOOKUP(Sheet1[[#This Row],[NPDES ID2]],Combined_Sheet__Major_Only___2[[NPDES ID2]:[ECHO BFR]],18,FALSE)</f>
        <v>-91.426497999999995</v>
      </c>
      <c r="BC2181" s="2" t="str">
        <f>IF(ISNUMBER(SEARCH("aerobic",$AW2181)),"aerobic","")</f>
        <v/>
      </c>
      <c r="BD2181" s="2" t="str">
        <f>IF(ISNUMBER(SEARCH("anaer",$AW2181)),"anaer","")</f>
        <v>anaer</v>
      </c>
      <c r="BE2181" s="2" t="str">
        <f>IF(ISNUMBER(SEARCH("thickening",$AZ2181)),"thickening","")</f>
        <v>thickening</v>
      </c>
      <c r="BF2181" s="4" t="str">
        <f>IF(ISNUMBER(SEARCH("airDry",$AW2181)),"airDry","")</f>
        <v/>
      </c>
      <c r="BG2181" s="4" t="str">
        <f>IF(ISNUMBER(SEARCH("heatDry",$AY2181)),"heatDry","")</f>
        <v/>
      </c>
      <c r="BH2181" s="4" t="str">
        <f>IF(AND(ISNUMBER(SEARCH("aerobic",$AW2181)),ISNUMBER(SEARCH("anaer",$AW2181))),"Combined Aer and Anaer.","")</f>
        <v/>
      </c>
    </row>
    <row r="2182" spans="1:60" x14ac:dyDescent="0.25">
      <c r="A2182" s="5">
        <v>399</v>
      </c>
      <c r="B2182" t="s">
        <v>2007</v>
      </c>
      <c r="C2182">
        <v>682</v>
      </c>
      <c r="D2182">
        <v>304.08627485410398</v>
      </c>
      <c r="E2182">
        <v>298.80884800405011</v>
      </c>
      <c r="F2182">
        <v>254.40845239076879</v>
      </c>
      <c r="G2182">
        <v>365.44405173582709</v>
      </c>
      <c r="H2182">
        <v>-137.21114950970679</v>
      </c>
      <c r="I2182">
        <v>-138.5501618062176</v>
      </c>
      <c r="J2182">
        <v>-157.32609502191619</v>
      </c>
      <c r="K2182">
        <v>-114.3425081853533</v>
      </c>
      <c r="L2182">
        <v>531.44231390319408</v>
      </c>
      <c r="M2182">
        <v>528.35206358790106</v>
      </c>
      <c r="N2182">
        <v>517.54572016406303</v>
      </c>
      <c r="O2182">
        <v>554.34152159817188</v>
      </c>
      <c r="P2182">
        <v>21.705752769555989</v>
      </c>
      <c r="Q2182">
        <v>21.614944506715361</v>
      </c>
      <c r="R2182">
        <v>18.182138381255939</v>
      </c>
      <c r="S2182">
        <v>24.470985660126338</v>
      </c>
      <c r="T2182">
        <v>45185.166075665868</v>
      </c>
      <c r="U2182">
        <v>45185.243164960128</v>
      </c>
      <c r="V2182">
        <v>45153.938910525947</v>
      </c>
      <c r="W2182">
        <v>45216.507372997439</v>
      </c>
      <c r="X2182">
        <v>3513.6923303564308</v>
      </c>
      <c r="Y2182">
        <v>3532.3004945726379</v>
      </c>
      <c r="Z2182">
        <v>3365.1645575911489</v>
      </c>
      <c r="AA2182">
        <v>3606.7273149731918</v>
      </c>
      <c r="AB2182">
        <v>661.06325377773476</v>
      </c>
      <c r="AC2182">
        <v>651.83708415838419</v>
      </c>
      <c r="AD2182">
        <v>556.47431419331917</v>
      </c>
      <c r="AE2182">
        <v>796.54852941396518</v>
      </c>
      <c r="AF2182">
        <v>56.741540722754337</v>
      </c>
      <c r="AG2182">
        <v>56.411803670809761</v>
      </c>
      <c r="AH2182">
        <v>55.25769983311509</v>
      </c>
      <c r="AI2182">
        <v>59.186196335066853</v>
      </c>
      <c r="AJ2182">
        <v>0.46972801160299399</v>
      </c>
      <c r="AK2182">
        <v>0.46972798688895939</v>
      </c>
      <c r="AL2182">
        <v>0.46971433200623319</v>
      </c>
      <c r="AM2182">
        <v>0.46974146306964848</v>
      </c>
      <c r="AN2182">
        <v>0.94699894151481534</v>
      </c>
      <c r="AO2182">
        <v>0.94699894151481512</v>
      </c>
      <c r="AP2182">
        <v>0.94699894151481512</v>
      </c>
      <c r="AQ2182">
        <v>0.94699894151481512</v>
      </c>
      <c r="AR2182">
        <v>11.99327098401041</v>
      </c>
      <c r="AS2182">
        <v>11.99327098401041</v>
      </c>
      <c r="AT2182">
        <v>11.99327098401041</v>
      </c>
      <c r="AU2182">
        <v>11.99327098401041</v>
      </c>
      <c r="AV2182" t="str">
        <f>VLOOKUP(Sheet1[[#This Row],[NPDES ID2]],Combined_Sheet__Major_Only___2[[NPDES ID2]:[ECHO BFR]],3,FALSE)</f>
        <v>TX</v>
      </c>
      <c r="AW2182" t="s">
        <v>87</v>
      </c>
      <c r="AX2182" t="str">
        <f>VLOOKUP(Sheet1[[#This Row],[NPDES ID2]],Combined_Sheet__Major_Only___2[[NPDES ID2]:[ECHO BFR]],27,FALSE)</f>
        <v>-</v>
      </c>
      <c r="AY2182" t="str">
        <f>VLOOKUP(Sheet1[[#This Row],[NPDES ID2]],Combined_Sheet__Major_Only___2[[NPDES ID2]:[ECHO BFR]],28,FALSE)</f>
        <v>-</v>
      </c>
      <c r="AZ2182" t="str">
        <f>VLOOKUP(Sheet1[[#This Row],[NPDES ID2]],Combined_Sheet__Major_Only___2[[NPDES ID2]:[ECHO BFR]],29,FALSE)</f>
        <v>preliminaryOps, thickening</v>
      </c>
      <c r="BA2182">
        <f>VLOOKUP(Sheet1[[#This Row],[NPDES ID2]],Combined_Sheet__Major_Only___2[[NPDES ID2]:[ECHO BFR]],17,FALSE)</f>
        <v>31.794720000000002</v>
      </c>
      <c r="BB2182">
        <f>VLOOKUP(Sheet1[[#This Row],[NPDES ID2]],Combined_Sheet__Major_Only___2[[NPDES ID2]:[ECHO BFR]],18,FALSE)</f>
        <v>-106.5222</v>
      </c>
      <c r="BC2182" s="2" t="str">
        <f>IF(ISNUMBER(SEARCH("aerobic",$AW2182)),"aerobic","")</f>
        <v/>
      </c>
      <c r="BD2182" s="2" t="str">
        <f>IF(ISNUMBER(SEARCH("anaer",$AW2182)),"anaer","")</f>
        <v/>
      </c>
      <c r="BE2182" s="2" t="str">
        <f>IF(ISNUMBER(SEARCH("thickening",$AZ2182)),"thickening","")</f>
        <v>thickening</v>
      </c>
      <c r="BF2182" s="4" t="str">
        <f>IF(ISNUMBER(SEARCH("airDry",$AW2182)),"airDry","")</f>
        <v/>
      </c>
      <c r="BG2182" s="4" t="str">
        <f>IF(ISNUMBER(SEARCH("heatDry",$AY2182)),"heatDry","")</f>
        <v/>
      </c>
      <c r="BH2182" s="4" t="str">
        <f>IF(AND(ISNUMBER(SEARCH("aerobic",$AW2182)),ISNUMBER(SEARCH("anaer",$AW2182))),"Combined Aer and Anaer.","")</f>
        <v/>
      </c>
    </row>
    <row r="2183" spans="1:60" x14ac:dyDescent="0.25">
      <c r="A2183" s="5">
        <v>124</v>
      </c>
      <c r="B2183" t="s">
        <v>693</v>
      </c>
      <c r="C2183">
        <v>8917</v>
      </c>
      <c r="D2183">
        <v>1597.4856885323211</v>
      </c>
      <c r="E2183">
        <v>1599.2386028349131</v>
      </c>
      <c r="F2183">
        <v>1283.726755083077</v>
      </c>
      <c r="G2183">
        <v>1889.872757770145</v>
      </c>
      <c r="H2183">
        <v>-136.10758555123101</v>
      </c>
      <c r="I2183">
        <v>-136.63853739500919</v>
      </c>
      <c r="J2183">
        <v>-156.17667185068311</v>
      </c>
      <c r="K2183">
        <v>-112.88889318916399</v>
      </c>
      <c r="L2183">
        <v>6710.3065751860313</v>
      </c>
      <c r="M2183">
        <v>6670.1019022855489</v>
      </c>
      <c r="N2183">
        <v>6529.9719406070253</v>
      </c>
      <c r="O2183">
        <v>7007.7026399424349</v>
      </c>
      <c r="P2183">
        <v>277.55005370929581</v>
      </c>
      <c r="Q2183">
        <v>276.30007216521102</v>
      </c>
      <c r="R2183">
        <v>232.91930942425489</v>
      </c>
      <c r="S2183">
        <v>312.06479847664048</v>
      </c>
      <c r="T2183">
        <v>45180.806505671673</v>
      </c>
      <c r="U2183">
        <v>45180.883587818993</v>
      </c>
      <c r="V2183">
        <v>45149.582235594236</v>
      </c>
      <c r="W2183">
        <v>45212.144897359569</v>
      </c>
      <c r="X2183">
        <v>3557.6033413746518</v>
      </c>
      <c r="Y2183">
        <v>3576.9795831313359</v>
      </c>
      <c r="Z2183">
        <v>3403.1097099618378</v>
      </c>
      <c r="AA2183">
        <v>3654.6053154685942</v>
      </c>
      <c r="AB2183">
        <v>681.28780333006591</v>
      </c>
      <c r="AC2183">
        <v>671.79728272999432</v>
      </c>
      <c r="AD2183">
        <v>571.46715616030122</v>
      </c>
      <c r="AE2183">
        <v>824.03829854750791</v>
      </c>
      <c r="AF2183">
        <v>56.05957398033631</v>
      </c>
      <c r="AG2183">
        <v>55.72638542555687</v>
      </c>
      <c r="AH2183">
        <v>54.551492682918102</v>
      </c>
      <c r="AI2183">
        <v>58.540568983735007</v>
      </c>
      <c r="AJ2183">
        <v>0.46141882982679222</v>
      </c>
      <c r="AK2183">
        <v>0.4614184819988843</v>
      </c>
      <c r="AL2183">
        <v>0.4612408394224648</v>
      </c>
      <c r="AM2183">
        <v>0.4615939238152249</v>
      </c>
      <c r="AN2183">
        <v>0.94699421616107604</v>
      </c>
      <c r="AO2183">
        <v>0.94699421616107582</v>
      </c>
      <c r="AP2183">
        <v>0.94699421616107582</v>
      </c>
      <c r="AQ2183">
        <v>0.94699421616107582</v>
      </c>
      <c r="AR2183">
        <v>11.732069973954969</v>
      </c>
      <c r="AS2183">
        <v>11.73206997395496</v>
      </c>
      <c r="AT2183">
        <v>11.73206997395496</v>
      </c>
      <c r="AU2183">
        <v>11.73206997395496</v>
      </c>
      <c r="AV2183" t="str">
        <f>VLOOKUP(Sheet1[[#This Row],[NPDES ID2]],Combined_Sheet__Major_Only___2[[NPDES ID2]:[ECHO BFR]],3,FALSE)</f>
        <v>MN</v>
      </c>
      <c r="AW2183" t="s">
        <v>54</v>
      </c>
      <c r="AX2183" t="str">
        <f>VLOOKUP(Sheet1[[#This Row],[NPDES ID2]],Combined_Sheet__Major_Only___2[[NPDES ID2]:[ECHO BFR]],27,FALSE)</f>
        <v>-</v>
      </c>
      <c r="AY2183" t="str">
        <f>VLOOKUP(Sheet1[[#This Row],[NPDES ID2]],Combined_Sheet__Major_Only___2[[NPDES ID2]:[ECHO BFR]],28,FALSE)</f>
        <v>-</v>
      </c>
      <c r="AZ2183" t="str">
        <f>VLOOKUP(Sheet1[[#This Row],[NPDES ID2]],Combined_Sheet__Major_Only___2[[NPDES ID2]:[ECHO BFR]],29,FALSE)</f>
        <v>thickening, preliminaryOps</v>
      </c>
      <c r="BA2183">
        <f>VLOOKUP(Sheet1[[#This Row],[NPDES ID2]],Combined_Sheet__Major_Only___2[[NPDES ID2]:[ECHO BFR]],17,FALSE)</f>
        <v>44.826721999999997</v>
      </c>
      <c r="BB2183">
        <f>VLOOKUP(Sheet1[[#This Row],[NPDES ID2]],Combined_Sheet__Major_Only___2[[NPDES ID2]:[ECHO BFR]],18,FALSE)</f>
        <v>-93.212000000000003</v>
      </c>
      <c r="BC2183" s="2" t="str">
        <f>IF(ISNUMBER(SEARCH("aerobic",$AW2183)),"aerobic","")</f>
        <v/>
      </c>
      <c r="BD2183" s="2" t="str">
        <f>IF(ISNUMBER(SEARCH("anaer",$AW2183)),"anaer","")</f>
        <v/>
      </c>
      <c r="BE2183" s="2" t="str">
        <f>IF(ISNUMBER(SEARCH("thickening",$AZ2183)),"thickening","")</f>
        <v>thickening</v>
      </c>
      <c r="BF2183" s="3" t="str">
        <f>IF(ISNUMBER(SEARCH("airDry",$AW2183)),"airDry","")</f>
        <v/>
      </c>
      <c r="BG2183" s="3" t="str">
        <f>IF(ISNUMBER(SEARCH("heatDry",$AY2183)),"heatDry","")</f>
        <v/>
      </c>
      <c r="BH2183" s="3" t="str">
        <f>IF(AND(ISNUMBER(SEARCH("aerobic",$AW2183)),ISNUMBER(SEARCH("anaer",$AW2183))),"Combined Aer and Anaer.","")</f>
        <v/>
      </c>
    </row>
    <row r="2184" spans="1:60" x14ac:dyDescent="0.25">
      <c r="A2184" s="5">
        <v>1175</v>
      </c>
      <c r="B2184" t="s">
        <v>5636</v>
      </c>
      <c r="C2184">
        <v>273</v>
      </c>
      <c r="D2184">
        <v>427.46302793864618</v>
      </c>
      <c r="E2184">
        <v>424.78244685751088</v>
      </c>
      <c r="F2184">
        <v>321.22066834268247</v>
      </c>
      <c r="G2184">
        <v>531.84441315415665</v>
      </c>
      <c r="H2184">
        <v>-138.35645956571929</v>
      </c>
      <c r="I2184">
        <v>-139.61375086987741</v>
      </c>
      <c r="J2184">
        <v>-158.24666656030851</v>
      </c>
      <c r="K2184">
        <v>-115.51725344897621</v>
      </c>
      <c r="L2184">
        <v>207.92452794561521</v>
      </c>
      <c r="M2184">
        <v>206.69292651306009</v>
      </c>
      <c r="N2184">
        <v>202.38541199834901</v>
      </c>
      <c r="O2184">
        <v>217.05168202678729</v>
      </c>
      <c r="P2184">
        <v>8.5645173043227629</v>
      </c>
      <c r="Q2184">
        <v>8.5299709237977197</v>
      </c>
      <c r="R2184">
        <v>7.1819578978655034</v>
      </c>
      <c r="S2184">
        <v>9.6392698062044513</v>
      </c>
      <c r="T2184">
        <v>45169.474907996409</v>
      </c>
      <c r="U2184">
        <v>45169.551971567103</v>
      </c>
      <c r="V2184">
        <v>45138.258162900464</v>
      </c>
      <c r="W2184">
        <v>45200.805747199753</v>
      </c>
      <c r="X2184">
        <v>3541.0885931442272</v>
      </c>
      <c r="Y2184">
        <v>3560.1635704456198</v>
      </c>
      <c r="Z2184">
        <v>3388.715212587203</v>
      </c>
      <c r="AA2184">
        <v>3636.6151266656821</v>
      </c>
      <c r="AB2184">
        <v>673.73148438407134</v>
      </c>
      <c r="AC2184">
        <v>664.36867955984326</v>
      </c>
      <c r="AD2184">
        <v>565.93171779734587</v>
      </c>
      <c r="AE2184">
        <v>814.11778977435097</v>
      </c>
      <c r="AF2184">
        <v>56.282965946128428</v>
      </c>
      <c r="AG2184">
        <v>55.949666851719492</v>
      </c>
      <c r="AH2184">
        <v>54.783539507845838</v>
      </c>
      <c r="AI2184">
        <v>58.753482082478371</v>
      </c>
      <c r="AJ2184">
        <v>0.46414031529615069</v>
      </c>
      <c r="AK2184">
        <v>0.46414030547862711</v>
      </c>
      <c r="AL2184">
        <v>0.46413485945435012</v>
      </c>
      <c r="AM2184">
        <v>0.46414568004544188</v>
      </c>
      <c r="AN2184">
        <v>0.94698192985898155</v>
      </c>
      <c r="AO2184">
        <v>0.94698192985898155</v>
      </c>
      <c r="AP2184">
        <v>0.94698192985898155</v>
      </c>
      <c r="AQ2184">
        <v>0.94698192985898155</v>
      </c>
      <c r="AR2184">
        <v>11.82167855308192</v>
      </c>
      <c r="AS2184">
        <v>11.82167855308192</v>
      </c>
      <c r="AT2184">
        <v>11.82167855308192</v>
      </c>
      <c r="AU2184">
        <v>11.82167855308192</v>
      </c>
      <c r="AV2184" t="str">
        <f>VLOOKUP(Sheet1[[#This Row],[NPDES ID2]],Combined_Sheet__Major_Only___2[[NPDES ID2]:[ECHO BFR]],3,FALSE)</f>
        <v>NV</v>
      </c>
      <c r="AW2184" t="s">
        <v>54</v>
      </c>
      <c r="AX2184" t="str">
        <f>VLOOKUP(Sheet1[[#This Row],[NPDES ID2]],Combined_Sheet__Major_Only___2[[NPDES ID2]:[ECHO BFR]],27,FALSE)</f>
        <v>-</v>
      </c>
      <c r="AY2184" t="str">
        <f>VLOOKUP(Sheet1[[#This Row],[NPDES ID2]],Combined_Sheet__Major_Only___2[[NPDES ID2]:[ECHO BFR]],28,FALSE)</f>
        <v>-</v>
      </c>
      <c r="AZ2184" t="str">
        <f>VLOOKUP(Sheet1[[#This Row],[NPDES ID2]],Combined_Sheet__Major_Only___2[[NPDES ID2]:[ECHO BFR]],29,FALSE)</f>
        <v>thickening</v>
      </c>
      <c r="BA2184">
        <f>VLOOKUP(Sheet1[[#This Row],[NPDES ID2]],Combined_Sheet__Major_Only___2[[NPDES ID2]:[ECHO BFR]],17,FALSE)</f>
        <v>39.035407734780101</v>
      </c>
      <c r="BB2184">
        <f>VLOOKUP(Sheet1[[#This Row],[NPDES ID2]],Combined_Sheet__Major_Only___2[[NPDES ID2]:[ECHO BFR]],18,FALSE)</f>
        <v>-119.948886576654</v>
      </c>
      <c r="BC2184" s="2" t="str">
        <f>IF(ISNUMBER(SEARCH("aerobic",$AW2184)),"aerobic","")</f>
        <v/>
      </c>
      <c r="BD2184" s="2" t="str">
        <f>IF(ISNUMBER(SEARCH("anaer",$AW2184)),"anaer","")</f>
        <v/>
      </c>
      <c r="BE2184" s="2" t="str">
        <f>IF(ISNUMBER(SEARCH("thickening",$AZ2184)),"thickening","")</f>
        <v>thickening</v>
      </c>
      <c r="BF2184" s="4" t="str">
        <f>IF(ISNUMBER(SEARCH("airDry",$AW2184)),"airDry","")</f>
        <v/>
      </c>
      <c r="BG2184" s="4" t="str">
        <f>IF(ISNUMBER(SEARCH("heatDry",$AY2184)),"heatDry","")</f>
        <v/>
      </c>
      <c r="BH2184" s="4" t="str">
        <f>IF(AND(ISNUMBER(SEARCH("aerobic",$AW2184)),ISNUMBER(SEARCH("anaer",$AW2184))),"Combined Aer and Anaer.","")</f>
        <v/>
      </c>
    </row>
    <row r="2185" spans="1:60" x14ac:dyDescent="0.25">
      <c r="A2185" s="5">
        <v>2395</v>
      </c>
      <c r="B2185" t="s">
        <v>11168</v>
      </c>
      <c r="C2185">
        <v>290.83999999999997</v>
      </c>
      <c r="D2185">
        <v>454.4013182348379</v>
      </c>
      <c r="E2185">
        <v>451.80300245929379</v>
      </c>
      <c r="F2185">
        <v>345.23647305783248</v>
      </c>
      <c r="G2185">
        <v>561.21538401689497</v>
      </c>
      <c r="H2185">
        <v>-110.81661924756339</v>
      </c>
      <c r="I2185">
        <v>-112.2140878365966</v>
      </c>
      <c r="J2185">
        <v>-131.5741770162025</v>
      </c>
      <c r="K2185">
        <v>-89.246630195780924</v>
      </c>
      <c r="L2185">
        <v>200.51664457913861</v>
      </c>
      <c r="M2185">
        <v>199.78159607678211</v>
      </c>
      <c r="N2185">
        <v>197.2108121660348</v>
      </c>
      <c r="O2185">
        <v>205.96389596998861</v>
      </c>
      <c r="P2185">
        <v>6.8160801294087294</v>
      </c>
      <c r="Q2185">
        <v>6.8785747997029638</v>
      </c>
      <c r="R2185">
        <v>5.5744993904057658</v>
      </c>
      <c r="S2185">
        <v>7.9570645886987021</v>
      </c>
      <c r="T2185">
        <v>45164.812751157653</v>
      </c>
      <c r="U2185">
        <v>45164.889807085361</v>
      </c>
      <c r="V2185">
        <v>45133.599102063243</v>
      </c>
      <c r="W2185">
        <v>45196.140483043877</v>
      </c>
      <c r="X2185">
        <v>2948.5120507922229</v>
      </c>
      <c r="Y2185">
        <v>2959.0231646415209</v>
      </c>
      <c r="Z2185">
        <v>2868.5070783582041</v>
      </c>
      <c r="AA2185">
        <v>2998.1988594455929</v>
      </c>
      <c r="AB2185">
        <v>454.4955311184242</v>
      </c>
      <c r="AC2185">
        <v>449.0339202728901</v>
      </c>
      <c r="AD2185">
        <v>395.74869300584578</v>
      </c>
      <c r="AE2185">
        <v>525.60555340380836</v>
      </c>
      <c r="AF2185">
        <v>67.565836431400015</v>
      </c>
      <c r="AG2185">
        <v>67.318239169850443</v>
      </c>
      <c r="AH2185">
        <v>66.451859890213541</v>
      </c>
      <c r="AI2185">
        <v>69.401228179538492</v>
      </c>
      <c r="AJ2185">
        <v>0.60189509771552163</v>
      </c>
      <c r="AK2185">
        <v>0.60189508697658178</v>
      </c>
      <c r="AL2185">
        <v>0.6018891273012954</v>
      </c>
      <c r="AM2185">
        <v>0.60190096843336838</v>
      </c>
      <c r="AN2185">
        <v>0.94697687325438151</v>
      </c>
      <c r="AO2185">
        <v>0.94697687325438129</v>
      </c>
      <c r="AP2185">
        <v>0.94697687325438129</v>
      </c>
      <c r="AQ2185">
        <v>0.94697687325438129</v>
      </c>
      <c r="AR2185">
        <v>16.058899818369841</v>
      </c>
      <c r="AS2185">
        <v>16.058899818369841</v>
      </c>
      <c r="AT2185">
        <v>16.058899818369841</v>
      </c>
      <c r="AU2185">
        <v>16.058899818369841</v>
      </c>
      <c r="AV2185" t="str">
        <f>VLOOKUP(Sheet1[[#This Row],[NPDES ID2]],Combined_Sheet__Major_Only___2[[NPDES ID2]:[ECHO BFR]],3,FALSE)</f>
        <v>AL</v>
      </c>
      <c r="AW2185" t="s">
        <v>12185</v>
      </c>
      <c r="AX2185" t="str">
        <f>VLOOKUP(Sheet1[[#This Row],[NPDES ID2]],Combined_Sheet__Major_Only___2[[NPDES ID2]:[ECHO BFR]],27,FALSE)</f>
        <v>tempSludgeStore</v>
      </c>
      <c r="AY2185" t="str">
        <f>VLOOKUP(Sheet1[[#This Row],[NPDES ID2]],Combined_Sheet__Major_Only___2[[NPDES ID2]:[ECHO BFR]],28,FALSE)</f>
        <v>-</v>
      </c>
      <c r="AZ2185" t="str">
        <f>VLOOKUP(Sheet1[[#This Row],[NPDES ID2]],Combined_Sheet__Major_Only___2[[NPDES ID2]:[ECHO BFR]],29,FALSE)</f>
        <v>thickening, preliminaryOps</v>
      </c>
      <c r="BA2185">
        <f>VLOOKUP(Sheet1[[#This Row],[NPDES ID2]],Combined_Sheet__Major_Only___2[[NPDES ID2]:[ECHO BFR]],17,FALSE)</f>
        <v>33.990231999999999</v>
      </c>
      <c r="BB2185">
        <f>VLOOKUP(Sheet1[[#This Row],[NPDES ID2]],Combined_Sheet__Major_Only___2[[NPDES ID2]:[ECHO BFR]],18,FALSE)</f>
        <v>-86.035837000000001</v>
      </c>
      <c r="BC2185" s="2" t="str">
        <f>IF(ISNUMBER(SEARCH("aerobic",$AW2185)),"aerobic","")</f>
        <v/>
      </c>
      <c r="BD2185" s="2" t="str">
        <f>IF(ISNUMBER(SEARCH("anaer",$AW2185)),"anaer","")</f>
        <v>anaer</v>
      </c>
      <c r="BE2185" s="2" t="str">
        <f>IF(ISNUMBER(SEARCH("thickening",$AZ2185)),"thickening","")</f>
        <v>thickening</v>
      </c>
      <c r="BF2185" s="4" t="str">
        <f>IF(ISNUMBER(SEARCH("airDry",$AW2185)),"airDry","")</f>
        <v/>
      </c>
      <c r="BG2185" s="4" t="str">
        <f>IF(ISNUMBER(SEARCH("heatDry",$AY2185)),"heatDry","")</f>
        <v/>
      </c>
      <c r="BH2185" s="4" t="str">
        <f>IF(AND(ISNUMBER(SEARCH("aerobic",$AW2185)),ISNUMBER(SEARCH("anaer",$AW2185))),"Combined Aer and Anaer.","")</f>
        <v/>
      </c>
    </row>
    <row r="2186" spans="1:60" x14ac:dyDescent="0.25">
      <c r="A2186" s="5">
        <v>483</v>
      </c>
      <c r="B2186" t="s">
        <v>2404</v>
      </c>
      <c r="C2186">
        <v>405.5</v>
      </c>
      <c r="D2186">
        <v>387.60981119503441</v>
      </c>
      <c r="E2186">
        <v>382.81215020809952</v>
      </c>
      <c r="F2186">
        <v>303.27190549431998</v>
      </c>
      <c r="G2186">
        <v>477.5107321749424</v>
      </c>
      <c r="H2186">
        <v>-111.5147656255678</v>
      </c>
      <c r="I2186">
        <v>-112.87883547199149</v>
      </c>
      <c r="J2186">
        <v>-132.24371309008819</v>
      </c>
      <c r="K2186">
        <v>-89.901979090250308</v>
      </c>
      <c r="L2186">
        <v>277.89012705923642</v>
      </c>
      <c r="M2186">
        <v>276.85250791119648</v>
      </c>
      <c r="N2186">
        <v>273.22368026614578</v>
      </c>
      <c r="O2186">
        <v>285.57944809283691</v>
      </c>
      <c r="P2186">
        <v>9.506554137422091</v>
      </c>
      <c r="Q2186">
        <v>9.5898389659724188</v>
      </c>
      <c r="R2186">
        <v>7.7811754355678353</v>
      </c>
      <c r="S2186">
        <v>11.080565406128191</v>
      </c>
      <c r="T2186">
        <v>45146.501469073177</v>
      </c>
      <c r="U2186">
        <v>45146.578494982008</v>
      </c>
      <c r="V2186">
        <v>45115.299979963856</v>
      </c>
      <c r="W2186">
        <v>45177.816996530797</v>
      </c>
      <c r="X2186">
        <v>2965.1321206249991</v>
      </c>
      <c r="Y2186">
        <v>2975.8641449086099</v>
      </c>
      <c r="Z2186">
        <v>2883.239245278447</v>
      </c>
      <c r="AA2186">
        <v>3016.0256557119101</v>
      </c>
      <c r="AB2186">
        <v>459.69382774623341</v>
      </c>
      <c r="AC2186">
        <v>454.11891551175478</v>
      </c>
      <c r="AD2186">
        <v>399.95042399121451</v>
      </c>
      <c r="AE2186">
        <v>532.16077503812494</v>
      </c>
      <c r="AF2186">
        <v>67.160678273344672</v>
      </c>
      <c r="AG2186">
        <v>66.910022896294379</v>
      </c>
      <c r="AH2186">
        <v>66.032821886215288</v>
      </c>
      <c r="AI2186">
        <v>69.01888863857971</v>
      </c>
      <c r="AJ2186">
        <v>0.59693971617689956</v>
      </c>
      <c r="AK2186">
        <v>0.59693970117633055</v>
      </c>
      <c r="AL2186">
        <v>0.59693138420682945</v>
      </c>
      <c r="AM2186">
        <v>0.59694790905446182</v>
      </c>
      <c r="AN2186">
        <v>0.94695700338534083</v>
      </c>
      <c r="AO2186">
        <v>0.94695700338534083</v>
      </c>
      <c r="AP2186">
        <v>0.94695700338534083</v>
      </c>
      <c r="AQ2186">
        <v>0.94695700338534083</v>
      </c>
      <c r="AR2186">
        <v>15.906395088596851</v>
      </c>
      <c r="AS2186">
        <v>15.906395088596851</v>
      </c>
      <c r="AT2186">
        <v>15.906395088596851</v>
      </c>
      <c r="AU2186">
        <v>15.906395088596851</v>
      </c>
      <c r="AV2186" t="str">
        <f>VLOOKUP(Sheet1[[#This Row],[NPDES ID2]],Combined_Sheet__Major_Only___2[[NPDES ID2]:[ECHO BFR]],3,FALSE)</f>
        <v>SD</v>
      </c>
      <c r="AW2186" t="s">
        <v>12185</v>
      </c>
      <c r="AX2186" t="str">
        <f>VLOOKUP(Sheet1[[#This Row],[NPDES ID2]],Combined_Sheet__Major_Only___2[[NPDES ID2]:[ECHO BFR]],27,FALSE)</f>
        <v>-</v>
      </c>
      <c r="AY2186" t="str">
        <f>VLOOKUP(Sheet1[[#This Row],[NPDES ID2]],Combined_Sheet__Major_Only___2[[NPDES ID2]:[ECHO BFR]],28,FALSE)</f>
        <v>-</v>
      </c>
      <c r="AZ2186" t="str">
        <f>VLOOKUP(Sheet1[[#This Row],[NPDES ID2]],Combined_Sheet__Major_Only___2[[NPDES ID2]:[ECHO BFR]],29,FALSE)</f>
        <v>thickening</v>
      </c>
      <c r="BA2186">
        <f>VLOOKUP(Sheet1[[#This Row],[NPDES ID2]],Combined_Sheet__Major_Only___2[[NPDES ID2]:[ECHO BFR]],17,FALSE)</f>
        <v>45.463270000000001</v>
      </c>
      <c r="BB2186">
        <f>VLOOKUP(Sheet1[[#This Row],[NPDES ID2]],Combined_Sheet__Major_Only___2[[NPDES ID2]:[ECHO BFR]],18,FALSE)</f>
        <v>-98.486599999999996</v>
      </c>
      <c r="BC2186" s="2" t="str">
        <f>IF(ISNUMBER(SEARCH("aerobic",$AW2186)),"aerobic","")</f>
        <v/>
      </c>
      <c r="BD2186" s="2" t="str">
        <f>IF(ISNUMBER(SEARCH("anaer",$AW2186)),"anaer","")</f>
        <v>anaer</v>
      </c>
      <c r="BE2186" s="2" t="str">
        <f>IF(ISNUMBER(SEARCH("thickening",$AZ2186)),"thickening","")</f>
        <v>thickening</v>
      </c>
      <c r="BF2186" s="4" t="str">
        <f>IF(ISNUMBER(SEARCH("airDry",$AW2186)),"airDry","")</f>
        <v/>
      </c>
      <c r="BG2186" s="4" t="str">
        <f>IF(ISNUMBER(SEARCH("heatDry",$AY2186)),"heatDry","")</f>
        <v/>
      </c>
      <c r="BH2186" s="4" t="str">
        <f>IF(AND(ISNUMBER(SEARCH("aerobic",$AW2186)),ISNUMBER(SEARCH("anaer",$AW2186))),"Combined Aer and Anaer.","")</f>
        <v/>
      </c>
    </row>
    <row r="2187" spans="1:60" x14ac:dyDescent="0.25">
      <c r="A2187" s="5">
        <v>2444</v>
      </c>
      <c r="B2187" t="s">
        <v>11387</v>
      </c>
      <c r="C2187">
        <v>233.4</v>
      </c>
      <c r="D2187">
        <v>476.40023520375331</v>
      </c>
      <c r="E2187">
        <v>472.69795886886283</v>
      </c>
      <c r="F2187">
        <v>351.8255172612308</v>
      </c>
      <c r="G2187">
        <v>597.36285115894805</v>
      </c>
      <c r="H2187">
        <v>-138.6783482710176</v>
      </c>
      <c r="I2187">
        <v>-139.9222516930607</v>
      </c>
      <c r="J2187">
        <v>-158.522165896508</v>
      </c>
      <c r="K2187">
        <v>-115.8367485780027</v>
      </c>
      <c r="L2187">
        <v>176.55027502129661</v>
      </c>
      <c r="M2187">
        <v>175.49867123777071</v>
      </c>
      <c r="N2187">
        <v>171.8206381514382</v>
      </c>
      <c r="O2187">
        <v>184.3435690116176</v>
      </c>
      <c r="P2187">
        <v>7.2908262268555806</v>
      </c>
      <c r="Q2187">
        <v>7.2593969927960167</v>
      </c>
      <c r="R2187">
        <v>6.1158759742894979</v>
      </c>
      <c r="S2187">
        <v>8.2015522066875466</v>
      </c>
      <c r="T2187">
        <v>45143.876010187298</v>
      </c>
      <c r="U2187">
        <v>45143.953031792029</v>
      </c>
      <c r="V2187">
        <v>45112.676264568159</v>
      </c>
      <c r="W2187">
        <v>45175.189787782423</v>
      </c>
      <c r="X2187">
        <v>3547.785125973222</v>
      </c>
      <c r="Y2187">
        <v>3566.9943578669622</v>
      </c>
      <c r="Z2187">
        <v>3394.3054441335539</v>
      </c>
      <c r="AA2187">
        <v>3644.0297051463299</v>
      </c>
      <c r="AB2187">
        <v>677.33221800396143</v>
      </c>
      <c r="AC2187">
        <v>667.93090874446125</v>
      </c>
      <c r="AD2187">
        <v>568.5811457856131</v>
      </c>
      <c r="AE2187">
        <v>819.14429478263025</v>
      </c>
      <c r="AF2187">
        <v>56.145111820156167</v>
      </c>
      <c r="AG2187">
        <v>55.810759562287103</v>
      </c>
      <c r="AH2187">
        <v>54.640990675351723</v>
      </c>
      <c r="AI2187">
        <v>58.623380964841068</v>
      </c>
      <c r="AJ2187">
        <v>0.46246078801456281</v>
      </c>
      <c r="AK2187">
        <v>0.46246077963542109</v>
      </c>
      <c r="AL2187">
        <v>0.46245612971664202</v>
      </c>
      <c r="AM2187">
        <v>0.46246536852715919</v>
      </c>
      <c r="AN2187">
        <v>0.94695415323659704</v>
      </c>
      <c r="AO2187">
        <v>0.94695415323659693</v>
      </c>
      <c r="AP2187">
        <v>0.94695415323659693</v>
      </c>
      <c r="AQ2187">
        <v>0.94695415323659693</v>
      </c>
      <c r="AR2187">
        <v>11.770044755242701</v>
      </c>
      <c r="AS2187">
        <v>11.770044755242701</v>
      </c>
      <c r="AT2187">
        <v>11.770044755242701</v>
      </c>
      <c r="AU2187">
        <v>11.770044755242701</v>
      </c>
      <c r="AV2187" t="str">
        <f>VLOOKUP(Sheet1[[#This Row],[NPDES ID2]],Combined_Sheet__Major_Only___2[[NPDES ID2]:[ECHO BFR]],3,FALSE)</f>
        <v>NH</v>
      </c>
      <c r="AW2187" t="s">
        <v>54</v>
      </c>
      <c r="AX2187" t="str">
        <f>VLOOKUP(Sheet1[[#This Row],[NPDES ID2]],Combined_Sheet__Major_Only___2[[NPDES ID2]:[ECHO BFR]],27,FALSE)</f>
        <v>-</v>
      </c>
      <c r="AY2187" t="str">
        <f>VLOOKUP(Sheet1[[#This Row],[NPDES ID2]],Combined_Sheet__Major_Only___2[[NPDES ID2]:[ECHO BFR]],28,FALSE)</f>
        <v>-</v>
      </c>
      <c r="AZ2187" t="str">
        <f>VLOOKUP(Sheet1[[#This Row],[NPDES ID2]],Combined_Sheet__Major_Only___2[[NPDES ID2]:[ECHO BFR]],29,FALSE)</f>
        <v>thickening</v>
      </c>
      <c r="BA2187">
        <f>VLOOKUP(Sheet1[[#This Row],[NPDES ID2]],Combined_Sheet__Major_Only___2[[NPDES ID2]:[ECHO BFR]],17,FALSE)</f>
        <v>43.046570000000003</v>
      </c>
      <c r="BB2187">
        <f>VLOOKUP(Sheet1[[#This Row],[NPDES ID2]],Combined_Sheet__Major_Only___2[[NPDES ID2]:[ECHO BFR]],18,FALSE)</f>
        <v>-70.774969999999996</v>
      </c>
      <c r="BC2187" s="2" t="str">
        <f>IF(ISNUMBER(SEARCH("aerobic",$AW2187)),"aerobic","")</f>
        <v/>
      </c>
      <c r="BD2187" s="2" t="str">
        <f>IF(ISNUMBER(SEARCH("anaer",$AW2187)),"anaer","")</f>
        <v/>
      </c>
      <c r="BE2187" s="2" t="str">
        <f>IF(ISNUMBER(SEARCH("thickening",$AZ2187)),"thickening","")</f>
        <v>thickening</v>
      </c>
      <c r="BF2187" s="3" t="str">
        <f>IF(ISNUMBER(SEARCH("airDry",$AW2187)),"airDry","")</f>
        <v/>
      </c>
      <c r="BG2187" s="3" t="str">
        <f>IF(ISNUMBER(SEARCH("heatDry",$AY2187)),"heatDry","")</f>
        <v/>
      </c>
      <c r="BH2187" s="3" t="str">
        <f>IF(AND(ISNUMBER(SEARCH("aerobic",$AW2187)),ISNUMBER(SEARCH("anaer",$AW2187))),"Combined Aer and Anaer.","")</f>
        <v/>
      </c>
    </row>
    <row r="2188" spans="1:60" x14ac:dyDescent="0.25">
      <c r="A2188" s="5">
        <v>1132</v>
      </c>
      <c r="B2188" t="s">
        <v>5441</v>
      </c>
      <c r="C2188">
        <v>311.32</v>
      </c>
      <c r="D2188">
        <v>434.87901322758893</v>
      </c>
      <c r="E2188">
        <v>432.94947295121699</v>
      </c>
      <c r="F2188">
        <v>333.36788021454328</v>
      </c>
      <c r="G2188">
        <v>536.55507263114941</v>
      </c>
      <c r="H2188">
        <v>-110.186713691664</v>
      </c>
      <c r="I2188">
        <v>-111.595191798797</v>
      </c>
      <c r="J2188">
        <v>-130.96834776286639</v>
      </c>
      <c r="K2188">
        <v>-88.643710983848635</v>
      </c>
      <c r="L2188">
        <v>215.76592413292661</v>
      </c>
      <c r="M2188">
        <v>214.98770869995781</v>
      </c>
      <c r="N2188">
        <v>212.26597628564551</v>
      </c>
      <c r="O2188">
        <v>221.53304581029701</v>
      </c>
      <c r="P2188">
        <v>7.2937693937107788</v>
      </c>
      <c r="Q2188">
        <v>7.3632463101667716</v>
      </c>
      <c r="R2188">
        <v>5.9609462620355362</v>
      </c>
      <c r="S2188">
        <v>8.5264370962653224</v>
      </c>
      <c r="T2188">
        <v>45135.552358500587</v>
      </c>
      <c r="U2188">
        <v>45135.62936645982</v>
      </c>
      <c r="V2188">
        <v>45104.358140374286</v>
      </c>
      <c r="W2188">
        <v>45166.860588400457</v>
      </c>
      <c r="X2188">
        <v>2931.157548626536</v>
      </c>
      <c r="Y2188">
        <v>2941.4685826701771</v>
      </c>
      <c r="Z2188">
        <v>2852.8565407749179</v>
      </c>
      <c r="AA2188">
        <v>2979.757281161485</v>
      </c>
      <c r="AB2188">
        <v>449.58604031129312</v>
      </c>
      <c r="AC2188">
        <v>444.22634078866241</v>
      </c>
      <c r="AD2188">
        <v>391.74527310392699</v>
      </c>
      <c r="AE2188">
        <v>519.42189872384188</v>
      </c>
      <c r="AF2188">
        <v>67.921457067133872</v>
      </c>
      <c r="AG2188">
        <v>67.6765701817815</v>
      </c>
      <c r="AH2188">
        <v>66.819649760449195</v>
      </c>
      <c r="AI2188">
        <v>69.736788372476511</v>
      </c>
      <c r="AJ2188">
        <v>0.60624506938456746</v>
      </c>
      <c r="AK2188">
        <v>0.60624505790440175</v>
      </c>
      <c r="AL2188">
        <v>0.60623868776971324</v>
      </c>
      <c r="AM2188">
        <v>0.60625134444103324</v>
      </c>
      <c r="AN2188">
        <v>0.94694511521183466</v>
      </c>
      <c r="AO2188">
        <v>0.946945115211835</v>
      </c>
      <c r="AP2188">
        <v>0.946945115211835</v>
      </c>
      <c r="AQ2188">
        <v>0.946945115211835</v>
      </c>
      <c r="AR2188">
        <v>16.192687787763958</v>
      </c>
      <c r="AS2188">
        <v>16.192687787763958</v>
      </c>
      <c r="AT2188">
        <v>16.192687787763958</v>
      </c>
      <c r="AU2188">
        <v>16.192687787763958</v>
      </c>
      <c r="AV2188" t="str">
        <f>VLOOKUP(Sheet1[[#This Row],[NPDES ID2]],Combined_Sheet__Major_Only___2[[NPDES ID2]:[ECHO BFR]],3,FALSE)</f>
        <v>MO</v>
      </c>
      <c r="AW2188" t="s">
        <v>41</v>
      </c>
      <c r="AX2188" t="str">
        <f>VLOOKUP(Sheet1[[#This Row],[NPDES ID2]],Combined_Sheet__Major_Only___2[[NPDES ID2]:[ECHO BFR]],27,FALSE)</f>
        <v>-</v>
      </c>
      <c r="AY2188" t="str">
        <f>VLOOKUP(Sheet1[[#This Row],[NPDES ID2]],Combined_Sheet__Major_Only___2[[NPDES ID2]:[ECHO BFR]],28,FALSE)</f>
        <v>thermoAerobicDigest</v>
      </c>
      <c r="AZ2188" t="str">
        <f>VLOOKUP(Sheet1[[#This Row],[NPDES ID2]],Combined_Sheet__Major_Only___2[[NPDES ID2]:[ECHO BFR]],29,FALSE)</f>
        <v>thickening</v>
      </c>
      <c r="BA2188">
        <f>VLOOKUP(Sheet1[[#This Row],[NPDES ID2]],Combined_Sheet__Major_Only___2[[NPDES ID2]:[ECHO BFR]],17,FALSE)</f>
        <v>39.699060000000003</v>
      </c>
      <c r="BB2188">
        <f>VLOOKUP(Sheet1[[#This Row],[NPDES ID2]],Combined_Sheet__Major_Only___2[[NPDES ID2]:[ECHO BFR]],18,FALSE)</f>
        <v>-91.369219000000001</v>
      </c>
      <c r="BC2188" s="2" t="str">
        <f>IF(ISNUMBER(SEARCH("aerobic",$AW2188)),"aerobic","")</f>
        <v>aerobic</v>
      </c>
      <c r="BD2188" s="2" t="str">
        <f>IF(ISNUMBER(SEARCH("anaer",$AW2188)),"anaer","")</f>
        <v/>
      </c>
      <c r="BE2188" s="2" t="str">
        <f>IF(ISNUMBER(SEARCH("thickening",$AZ2188)),"thickening","")</f>
        <v>thickening</v>
      </c>
      <c r="BF2188" s="3" t="str">
        <f>IF(ISNUMBER(SEARCH("airDry",$AW2188)),"airDry","")</f>
        <v/>
      </c>
      <c r="BG2188" s="3" t="str">
        <f>IF(ISNUMBER(SEARCH("heatDry",$AY2188)),"heatDry","")</f>
        <v/>
      </c>
      <c r="BH2188" s="3" t="str">
        <f>IF(AND(ISNUMBER(SEARCH("aerobic",$AW2188)),ISNUMBER(SEARCH("anaer",$AW2188))),"Combined Aer and Anaer.","")</f>
        <v/>
      </c>
    </row>
    <row r="2189" spans="1:60" x14ac:dyDescent="0.25">
      <c r="A2189" s="5">
        <v>2542</v>
      </c>
      <c r="B2189" t="s">
        <v>11797</v>
      </c>
      <c r="C2189">
        <v>131.54</v>
      </c>
      <c r="D2189">
        <v>744.08634942536605</v>
      </c>
      <c r="E2189">
        <v>733.26660402104289</v>
      </c>
      <c r="F2189">
        <v>527.59139236758892</v>
      </c>
      <c r="G2189">
        <v>966.82822062016317</v>
      </c>
      <c r="H2189">
        <v>-138.93392714359541</v>
      </c>
      <c r="I2189">
        <v>-140.156912595736</v>
      </c>
      <c r="J2189">
        <v>-158.72475569962151</v>
      </c>
      <c r="K2189">
        <v>-116.1009652659008</v>
      </c>
      <c r="L2189">
        <v>99.013590818340617</v>
      </c>
      <c r="M2189">
        <v>98.421475050355269</v>
      </c>
      <c r="N2189">
        <v>96.350438142739463</v>
      </c>
      <c r="O2189">
        <v>103.4017772338226</v>
      </c>
      <c r="P2189">
        <v>4.0964057515725756</v>
      </c>
      <c r="Q2189">
        <v>4.0776602502635821</v>
      </c>
      <c r="R2189">
        <v>3.4370513947120021</v>
      </c>
      <c r="S2189">
        <v>4.606419156122425</v>
      </c>
      <c r="T2189">
        <v>45116.616756915348</v>
      </c>
      <c r="U2189">
        <v>45116.693733832217</v>
      </c>
      <c r="V2189">
        <v>45085.435113366388</v>
      </c>
      <c r="W2189">
        <v>45147.912366279059</v>
      </c>
      <c r="X2189">
        <v>3551.9054537603579</v>
      </c>
      <c r="Y2189">
        <v>3571.2073956690242</v>
      </c>
      <c r="Z2189">
        <v>3397.6574444624689</v>
      </c>
      <c r="AA2189">
        <v>3648.65021382845</v>
      </c>
      <c r="AB2189">
        <v>679.80405796084767</v>
      </c>
      <c r="AC2189">
        <v>670.37703405921991</v>
      </c>
      <c r="AD2189">
        <v>570.38471678388021</v>
      </c>
      <c r="AE2189">
        <v>822.62875924654827</v>
      </c>
      <c r="AF2189">
        <v>56.046079509458373</v>
      </c>
      <c r="AG2189">
        <v>55.710955415541989</v>
      </c>
      <c r="AH2189">
        <v>54.538594722288558</v>
      </c>
      <c r="AI2189">
        <v>58.529935537776893</v>
      </c>
      <c r="AJ2189">
        <v>0.46125430131852208</v>
      </c>
      <c r="AK2189">
        <v>0.46125429660585621</v>
      </c>
      <c r="AL2189">
        <v>0.4612516787147905</v>
      </c>
      <c r="AM2189">
        <v>0.4612568801163956</v>
      </c>
      <c r="AN2189">
        <v>0.94692454299507223</v>
      </c>
      <c r="AO2189">
        <v>0.94692454299507178</v>
      </c>
      <c r="AP2189">
        <v>0.94692454299507178</v>
      </c>
      <c r="AQ2189">
        <v>0.94692454299507178</v>
      </c>
      <c r="AR2189">
        <v>11.73300367373518</v>
      </c>
      <c r="AS2189">
        <v>11.73300367373519</v>
      </c>
      <c r="AT2189">
        <v>11.73300367373519</v>
      </c>
      <c r="AU2189">
        <v>11.73300367373519</v>
      </c>
      <c r="AV2189" t="str">
        <f>VLOOKUP(Sheet1[[#This Row],[NPDES ID2]],Combined_Sheet__Major_Only___2[[NPDES ID2]:[ECHO BFR]],3,FALSE)</f>
        <v>CA</v>
      </c>
      <c r="AW2189" t="s">
        <v>54</v>
      </c>
      <c r="AX2189" t="str">
        <f>VLOOKUP(Sheet1[[#This Row],[NPDES ID2]],Combined_Sheet__Major_Only___2[[NPDES ID2]:[ECHO BFR]],27,FALSE)</f>
        <v>-</v>
      </c>
      <c r="AY2189" t="str">
        <f>VLOOKUP(Sheet1[[#This Row],[NPDES ID2]],Combined_Sheet__Major_Only___2[[NPDES ID2]:[ECHO BFR]],28,FALSE)</f>
        <v>highTempCompost</v>
      </c>
      <c r="AZ2189" t="str">
        <f>VLOOKUP(Sheet1[[#This Row],[NPDES ID2]],Combined_Sheet__Major_Only___2[[NPDES ID2]:[ECHO BFR]],29,FALSE)</f>
        <v>thickening</v>
      </c>
      <c r="BA2189">
        <f>VLOOKUP(Sheet1[[#This Row],[NPDES ID2]],Combined_Sheet__Major_Only___2[[NPDES ID2]:[ECHO BFR]],17,FALSE)</f>
        <v>35.131169999999997</v>
      </c>
      <c r="BB2189">
        <f>VLOOKUP(Sheet1[[#This Row],[NPDES ID2]],Combined_Sheet__Major_Only___2[[NPDES ID2]:[ECHO BFR]],18,FALSE)</f>
        <v>-118.4461</v>
      </c>
      <c r="BC2189" s="2" t="str">
        <f>IF(ISNUMBER(SEARCH("aerobic",$AW2189)),"aerobic","")</f>
        <v/>
      </c>
      <c r="BD2189" s="2" t="str">
        <f>IF(ISNUMBER(SEARCH("anaer",$AW2189)),"anaer","")</f>
        <v/>
      </c>
      <c r="BE2189" s="2" t="str">
        <f>IF(ISNUMBER(SEARCH("thickening",$AZ2189)),"thickening","")</f>
        <v>thickening</v>
      </c>
      <c r="BF2189" s="3" t="str">
        <f>IF(ISNUMBER(SEARCH("airDry",$AW2189)),"airDry","")</f>
        <v/>
      </c>
      <c r="BG2189" s="3" t="str">
        <f>IF(ISNUMBER(SEARCH("heatDry",$AY2189)),"heatDry","")</f>
        <v/>
      </c>
      <c r="BH2189" s="3" t="str">
        <f>IF(AND(ISNUMBER(SEARCH("aerobic",$AW2189)),ISNUMBER(SEARCH("anaer",$AW2189))),"Combined Aer and Anaer.","")</f>
        <v/>
      </c>
    </row>
    <row r="2190" spans="1:60" x14ac:dyDescent="0.25">
      <c r="A2190" s="5">
        <v>633</v>
      </c>
      <c r="B2190" t="s">
        <v>3126</v>
      </c>
      <c r="C2190">
        <v>296.83</v>
      </c>
      <c r="D2190">
        <v>447.74434510720801</v>
      </c>
      <c r="E2190">
        <v>445.36847592517131</v>
      </c>
      <c r="F2190">
        <v>341.00649621119368</v>
      </c>
      <c r="G2190">
        <v>552.57505580127008</v>
      </c>
      <c r="H2190">
        <v>-110.4654214097397</v>
      </c>
      <c r="I2190">
        <v>-111.8744135869327</v>
      </c>
      <c r="J2190">
        <v>-131.23646506324721</v>
      </c>
      <c r="K2190">
        <v>-88.910972040537047</v>
      </c>
      <c r="L2190">
        <v>205.24737698412119</v>
      </c>
      <c r="M2190">
        <v>204.5017622935691</v>
      </c>
      <c r="N2190">
        <v>201.89403086750261</v>
      </c>
      <c r="O2190">
        <v>210.7729236008137</v>
      </c>
      <c r="P2190">
        <v>6.9552515910415567</v>
      </c>
      <c r="Q2190">
        <v>7.020407592687298</v>
      </c>
      <c r="R2190">
        <v>5.6860699755842354</v>
      </c>
      <c r="S2190">
        <v>8.1257667746556059</v>
      </c>
      <c r="T2190">
        <v>45096.825121046473</v>
      </c>
      <c r="U2190">
        <v>45096.902065517621</v>
      </c>
      <c r="V2190">
        <v>45065.656620542097</v>
      </c>
      <c r="W2190">
        <v>45128.107539329081</v>
      </c>
      <c r="X2190">
        <v>2935.442563981394</v>
      </c>
      <c r="Y2190">
        <v>2945.8297342578262</v>
      </c>
      <c r="Z2190">
        <v>2856.4827224316432</v>
      </c>
      <c r="AA2190">
        <v>2984.4640492989151</v>
      </c>
      <c r="AB2190">
        <v>451.22659215080978</v>
      </c>
      <c r="AC2190">
        <v>445.82841223792298</v>
      </c>
      <c r="AD2190">
        <v>393.05505778418791</v>
      </c>
      <c r="AE2190">
        <v>521.54029350691371</v>
      </c>
      <c r="AF2190">
        <v>67.764269473203683</v>
      </c>
      <c r="AG2190">
        <v>67.518183347928016</v>
      </c>
      <c r="AH2190">
        <v>66.657083789729782</v>
      </c>
      <c r="AI2190">
        <v>69.588469295131759</v>
      </c>
      <c r="AJ2190">
        <v>0.60432228811114874</v>
      </c>
      <c r="AK2190">
        <v>0.60432227716556353</v>
      </c>
      <c r="AL2190">
        <v>0.60431620302027067</v>
      </c>
      <c r="AM2190">
        <v>0.60432827159176272</v>
      </c>
      <c r="AN2190">
        <v>0.94690302369750656</v>
      </c>
      <c r="AO2190">
        <v>0.94690302369750656</v>
      </c>
      <c r="AP2190">
        <v>0.94690302369750656</v>
      </c>
      <c r="AQ2190">
        <v>0.94690302369750656</v>
      </c>
      <c r="AR2190">
        <v>16.133554543643211</v>
      </c>
      <c r="AS2190">
        <v>16.133554543643221</v>
      </c>
      <c r="AT2190">
        <v>16.133554543643221</v>
      </c>
      <c r="AU2190">
        <v>16.133554543643221</v>
      </c>
      <c r="AV2190" t="str">
        <f>VLOOKUP(Sheet1[[#This Row],[NPDES ID2]],Combined_Sheet__Major_Only___2[[NPDES ID2]:[ECHO BFR]],3,FALSE)</f>
        <v>FL</v>
      </c>
      <c r="AW2190" t="s">
        <v>41</v>
      </c>
      <c r="AX2190" t="str">
        <f>VLOOKUP(Sheet1[[#This Row],[NPDES ID2]],Combined_Sheet__Major_Only___2[[NPDES ID2]:[ECHO BFR]],27,FALSE)</f>
        <v>-</v>
      </c>
      <c r="AY2190" t="str">
        <f>VLOOKUP(Sheet1[[#This Row],[NPDES ID2]],Combined_Sheet__Major_Only___2[[NPDES ID2]:[ECHO BFR]],28,FALSE)</f>
        <v>-</v>
      </c>
      <c r="AZ2190" t="str">
        <f>VLOOKUP(Sheet1[[#This Row],[NPDES ID2]],Combined_Sheet__Major_Only___2[[NPDES ID2]:[ECHO BFR]],29,FALSE)</f>
        <v>thickening</v>
      </c>
      <c r="BA2190">
        <f>VLOOKUP(Sheet1[[#This Row],[NPDES ID2]],Combined_Sheet__Major_Only___2[[NPDES ID2]:[ECHO BFR]],17,FALSE)</f>
        <v>26.040590000000002</v>
      </c>
      <c r="BB2190">
        <f>VLOOKUP(Sheet1[[#This Row],[NPDES ID2]],Combined_Sheet__Major_Only___2[[NPDES ID2]:[ECHO BFR]],18,FALSE)</f>
        <v>-80.240930000000006</v>
      </c>
      <c r="BC2190" s="2" t="str">
        <f>IF(ISNUMBER(SEARCH("aerobic",$AW2190)),"aerobic","")</f>
        <v>aerobic</v>
      </c>
      <c r="BD2190" s="2" t="str">
        <f>IF(ISNUMBER(SEARCH("anaer",$AW2190)),"anaer","")</f>
        <v/>
      </c>
      <c r="BE2190" s="2" t="str">
        <f>IF(ISNUMBER(SEARCH("thickening",$AZ2190)),"thickening","")</f>
        <v>thickening</v>
      </c>
      <c r="BF2190" s="4" t="str">
        <f>IF(ISNUMBER(SEARCH("airDry",$AW2190)),"airDry","")</f>
        <v/>
      </c>
      <c r="BG2190" s="4" t="str">
        <f>IF(ISNUMBER(SEARCH("heatDry",$AY2190)),"heatDry","")</f>
        <v/>
      </c>
      <c r="BH2190" s="4" t="str">
        <f>IF(AND(ISNUMBER(SEARCH("aerobic",$AW2190)),ISNUMBER(SEARCH("anaer",$AW2190))),"Combined Aer and Anaer.","")</f>
        <v/>
      </c>
    </row>
    <row r="2191" spans="1:60" x14ac:dyDescent="0.25">
      <c r="A2191" s="5">
        <v>2418</v>
      </c>
      <c r="B2191" t="s">
        <v>11275</v>
      </c>
      <c r="C2191">
        <v>260.83</v>
      </c>
      <c r="D2191">
        <v>484.41784289926579</v>
      </c>
      <c r="E2191">
        <v>481.36040174352269</v>
      </c>
      <c r="F2191">
        <v>363.12942181068149</v>
      </c>
      <c r="G2191">
        <v>603.15611700313752</v>
      </c>
      <c r="H2191">
        <v>-110.52971544843081</v>
      </c>
      <c r="I2191">
        <v>-111.9394721815533</v>
      </c>
      <c r="J2191">
        <v>-131.29881613363241</v>
      </c>
      <c r="K2191">
        <v>-88.97569830012938</v>
      </c>
      <c r="L2191">
        <v>180.26831777653251</v>
      </c>
      <c r="M2191">
        <v>179.61247966712989</v>
      </c>
      <c r="N2191">
        <v>177.3186993615812</v>
      </c>
      <c r="O2191">
        <v>185.12859541362889</v>
      </c>
      <c r="P2191">
        <v>6.1118903476282878</v>
      </c>
      <c r="Q2191">
        <v>6.1689478964815052</v>
      </c>
      <c r="R2191">
        <v>4.9969263705332478</v>
      </c>
      <c r="S2191">
        <v>7.1395689385961916</v>
      </c>
      <c r="T2191">
        <v>45090.751586876788</v>
      </c>
      <c r="U2191">
        <v>45090.828521391188</v>
      </c>
      <c r="V2191">
        <v>45059.587119628217</v>
      </c>
      <c r="W2191">
        <v>45122.029957162442</v>
      </c>
      <c r="X2191">
        <v>2936.454689931094</v>
      </c>
      <c r="Y2191">
        <v>2946.8579067824589</v>
      </c>
      <c r="Z2191">
        <v>2857.35479391334</v>
      </c>
      <c r="AA2191">
        <v>2985.5658078996271</v>
      </c>
      <c r="AB2191">
        <v>451.58579478963668</v>
      </c>
      <c r="AC2191">
        <v>446.17925727702237</v>
      </c>
      <c r="AD2191">
        <v>393.34342188930628</v>
      </c>
      <c r="AE2191">
        <v>522.00119734805537</v>
      </c>
      <c r="AF2191">
        <v>67.731737292958812</v>
      </c>
      <c r="AG2191">
        <v>67.485395928841257</v>
      </c>
      <c r="AH2191">
        <v>66.623442558354995</v>
      </c>
      <c r="AI2191">
        <v>69.557780598490808</v>
      </c>
      <c r="AJ2191">
        <v>0.6039243516148034</v>
      </c>
      <c r="AK2191">
        <v>0.60392434199907719</v>
      </c>
      <c r="AL2191">
        <v>0.60391900435211754</v>
      </c>
      <c r="AM2191">
        <v>0.60392960958029851</v>
      </c>
      <c r="AN2191">
        <v>0.94689641648972478</v>
      </c>
      <c r="AO2191">
        <v>0.94689641648972489</v>
      </c>
      <c r="AP2191">
        <v>0.94689641648972489</v>
      </c>
      <c r="AQ2191">
        <v>0.94689641648972489</v>
      </c>
      <c r="AR2191">
        <v>16.12133952295633</v>
      </c>
      <c r="AS2191">
        <v>16.12133952295633</v>
      </c>
      <c r="AT2191">
        <v>16.12133952295633</v>
      </c>
      <c r="AU2191">
        <v>16.12133952295633</v>
      </c>
      <c r="AV2191" t="str">
        <f>VLOOKUP(Sheet1[[#This Row],[NPDES ID2]],Combined_Sheet__Major_Only___2[[NPDES ID2]:[ECHO BFR]],3,FALSE)</f>
        <v>PA</v>
      </c>
      <c r="AW2191" t="s">
        <v>41</v>
      </c>
      <c r="AX2191" t="str">
        <f>VLOOKUP(Sheet1[[#This Row],[NPDES ID2]],Combined_Sheet__Major_Only___2[[NPDES ID2]:[ECHO BFR]],27,FALSE)</f>
        <v>-</v>
      </c>
      <c r="AY2191" t="str">
        <f>VLOOKUP(Sheet1[[#This Row],[NPDES ID2]],Combined_Sheet__Major_Only___2[[NPDES ID2]:[ECHO BFR]],28,FALSE)</f>
        <v>-</v>
      </c>
      <c r="AZ2191" t="str">
        <f>VLOOKUP(Sheet1[[#This Row],[NPDES ID2]],Combined_Sheet__Major_Only___2[[NPDES ID2]:[ECHO BFR]],29,FALSE)</f>
        <v>thickening</v>
      </c>
      <c r="BA2191">
        <f>VLOOKUP(Sheet1[[#This Row],[NPDES ID2]],Combined_Sheet__Major_Only___2[[NPDES ID2]:[ECHO BFR]],17,FALSE)</f>
        <v>41.13635</v>
      </c>
      <c r="BB2191">
        <f>VLOOKUP(Sheet1[[#This Row],[NPDES ID2]],Combined_Sheet__Major_Only___2[[NPDES ID2]:[ECHO BFR]],18,FALSE)</f>
        <v>-77.448340000000002</v>
      </c>
      <c r="BC2191" s="2" t="str">
        <f>IF(ISNUMBER(SEARCH("aerobic",$AW2191)),"aerobic","")</f>
        <v>aerobic</v>
      </c>
      <c r="BD2191" s="2" t="str">
        <f>IF(ISNUMBER(SEARCH("anaer",$AW2191)),"anaer","")</f>
        <v/>
      </c>
      <c r="BE2191" s="2" t="str">
        <f>IF(ISNUMBER(SEARCH("thickening",$AZ2191)),"thickening","")</f>
        <v>thickening</v>
      </c>
      <c r="BF2191" s="3" t="str">
        <f>IF(ISNUMBER(SEARCH("airDry",$AW2191)),"airDry","")</f>
        <v/>
      </c>
      <c r="BG2191" s="3" t="str">
        <f>IF(ISNUMBER(SEARCH("heatDry",$AY2191)),"heatDry","")</f>
        <v/>
      </c>
      <c r="BH2191" s="3" t="str">
        <f>IF(AND(ISNUMBER(SEARCH("aerobic",$AW2191)),ISNUMBER(SEARCH("anaer",$AW2191))),"Combined Aer and Anaer.","")</f>
        <v/>
      </c>
    </row>
    <row r="2192" spans="1:60" x14ac:dyDescent="0.25">
      <c r="A2192" s="5">
        <v>9</v>
      </c>
      <c r="B2192" t="s">
        <v>105</v>
      </c>
      <c r="C2192">
        <v>825.94</v>
      </c>
      <c r="D2192">
        <v>342.81042757447523</v>
      </c>
      <c r="E2192">
        <v>334.06958255686033</v>
      </c>
      <c r="F2192">
        <v>289.93437816205068</v>
      </c>
      <c r="G2192">
        <v>405.81222740382867</v>
      </c>
      <c r="H2192">
        <v>-109.4451138199684</v>
      </c>
      <c r="I2192">
        <v>-110.8049493363451</v>
      </c>
      <c r="J2192">
        <v>-130.24809402592479</v>
      </c>
      <c r="K2192">
        <v>-87.88924165855876</v>
      </c>
      <c r="L2192">
        <v>575.53526590518641</v>
      </c>
      <c r="M2192">
        <v>573.49406091076514</v>
      </c>
      <c r="N2192">
        <v>566.35673898845664</v>
      </c>
      <c r="O2192">
        <v>590.66021001479658</v>
      </c>
      <c r="P2192">
        <v>19.343914351193259</v>
      </c>
      <c r="Q2192">
        <v>19.5352690303881</v>
      </c>
      <c r="R2192">
        <v>15.79752336781362</v>
      </c>
      <c r="S2192">
        <v>22.645716672815631</v>
      </c>
      <c r="T2192">
        <v>45013.252057914076</v>
      </c>
      <c r="U2192">
        <v>45013.328865378411</v>
      </c>
      <c r="V2192">
        <v>44982.139055828411</v>
      </c>
      <c r="W2192">
        <v>45044.478774936739</v>
      </c>
      <c r="X2192">
        <v>2907.4376118529781</v>
      </c>
      <c r="Y2192">
        <v>2917.527030815836</v>
      </c>
      <c r="Z2192">
        <v>2831.0257470074262</v>
      </c>
      <c r="AA2192">
        <v>2954.8352125079</v>
      </c>
      <c r="AB2192">
        <v>443.70733398376478</v>
      </c>
      <c r="AC2192">
        <v>438.46231263265082</v>
      </c>
      <c r="AD2192">
        <v>386.89013154714019</v>
      </c>
      <c r="AE2192">
        <v>512.13297907926506</v>
      </c>
      <c r="AF2192">
        <v>68.29090450789414</v>
      </c>
      <c r="AG2192">
        <v>68.048938609438139</v>
      </c>
      <c r="AH2192">
        <v>67.201680539567633</v>
      </c>
      <c r="AI2192">
        <v>70.085273109322301</v>
      </c>
      <c r="AJ2192">
        <v>0.61076463736544528</v>
      </c>
      <c r="AK2192">
        <v>0.61076460686877265</v>
      </c>
      <c r="AL2192">
        <v>0.61074775128809677</v>
      </c>
      <c r="AM2192">
        <v>0.61078124181108417</v>
      </c>
      <c r="AN2192">
        <v>0.94681196258698819</v>
      </c>
      <c r="AO2192">
        <v>0.94681196258698797</v>
      </c>
      <c r="AP2192">
        <v>0.94681196258698797</v>
      </c>
      <c r="AQ2192">
        <v>0.94681196258698797</v>
      </c>
      <c r="AR2192">
        <v>16.331347389006631</v>
      </c>
      <c r="AS2192">
        <v>16.331347389006641</v>
      </c>
      <c r="AT2192">
        <v>16.331347389006641</v>
      </c>
      <c r="AU2192">
        <v>16.331347389006641</v>
      </c>
      <c r="AV2192" t="str">
        <f>VLOOKUP(Sheet1[[#This Row],[NPDES ID2]],Combined_Sheet__Major_Only___2[[NPDES ID2]:[ECHO BFR]],3,FALSE)</f>
        <v>TX</v>
      </c>
      <c r="AW2192" t="s">
        <v>41</v>
      </c>
      <c r="AX2192" t="str">
        <f>VLOOKUP(Sheet1[[#This Row],[NPDES ID2]],Combined_Sheet__Major_Only___2[[NPDES ID2]:[ECHO BFR]],27,FALSE)</f>
        <v>-</v>
      </c>
      <c r="AY2192" t="str">
        <f>VLOOKUP(Sheet1[[#This Row],[NPDES ID2]],Combined_Sheet__Major_Only___2[[NPDES ID2]:[ECHO BFR]],28,FALSE)</f>
        <v>-</v>
      </c>
      <c r="AZ2192" t="str">
        <f>VLOOKUP(Sheet1[[#This Row],[NPDES ID2]],Combined_Sheet__Major_Only___2[[NPDES ID2]:[ECHO BFR]],29,FALSE)</f>
        <v>preliminaryOps, thickening</v>
      </c>
      <c r="BA2192">
        <f>VLOOKUP(Sheet1[[#This Row],[NPDES ID2]],Combined_Sheet__Major_Only___2[[NPDES ID2]:[ECHO BFR]],17,FALSE)</f>
        <v>29.608398999999999</v>
      </c>
      <c r="BB2192">
        <f>VLOOKUP(Sheet1[[#This Row],[NPDES ID2]],Combined_Sheet__Major_Only___2[[NPDES ID2]:[ECHO BFR]],18,FALSE)</f>
        <v>-95.241124999999997</v>
      </c>
      <c r="BC2192" s="2" t="str">
        <f>IF(ISNUMBER(SEARCH("aerobic",$AW2192)),"aerobic","")</f>
        <v>aerobic</v>
      </c>
      <c r="BD2192" s="2" t="str">
        <f>IF(ISNUMBER(SEARCH("anaer",$AW2192)),"anaer","")</f>
        <v/>
      </c>
      <c r="BE2192" s="2" t="str">
        <f>IF(ISNUMBER(SEARCH("thickening",$AZ2192)),"thickening","")</f>
        <v>thickening</v>
      </c>
      <c r="BF2192" s="4" t="str">
        <f>IF(ISNUMBER(SEARCH("airDry",$AW2192)),"airDry","")</f>
        <v/>
      </c>
      <c r="BG2192" s="4" t="str">
        <f>IF(ISNUMBER(SEARCH("heatDry",$AY2192)),"heatDry","")</f>
        <v/>
      </c>
      <c r="BH2192" s="4" t="str">
        <f>IF(AND(ISNUMBER(SEARCH("aerobic",$AW2192)),ISNUMBER(SEARCH("anaer",$AW2192))),"Combined Aer and Anaer.","")</f>
        <v/>
      </c>
    </row>
    <row r="2193" spans="1:60" x14ac:dyDescent="0.25">
      <c r="A2193" s="5">
        <v>127</v>
      </c>
      <c r="B2193" t="s">
        <v>708</v>
      </c>
      <c r="C2193">
        <v>8262</v>
      </c>
      <c r="D2193">
        <v>1503.24848296339</v>
      </c>
      <c r="E2193">
        <v>1504.298562066414</v>
      </c>
      <c r="F2193">
        <v>1208.5585590866931</v>
      </c>
      <c r="G2193">
        <v>1779.145235271438</v>
      </c>
      <c r="H2193">
        <v>-136.79794182248551</v>
      </c>
      <c r="I2193">
        <v>-137.47221523391539</v>
      </c>
      <c r="J2193">
        <v>-156.91457171143011</v>
      </c>
      <c r="K2193">
        <v>-113.4029000716743</v>
      </c>
      <c r="L2193">
        <v>6150.4525071581174</v>
      </c>
      <c r="M2193">
        <v>6113.2799044209733</v>
      </c>
      <c r="N2193">
        <v>5983.6828791962098</v>
      </c>
      <c r="O2193">
        <v>6425.4601459837504</v>
      </c>
      <c r="P2193">
        <v>255.43887961035011</v>
      </c>
      <c r="Q2193">
        <v>254.1375077944974</v>
      </c>
      <c r="R2193">
        <v>214.47230322044169</v>
      </c>
      <c r="S2193">
        <v>287.24272094838858</v>
      </c>
      <c r="T2193">
        <v>45010.746280452397</v>
      </c>
      <c r="U2193">
        <v>45010.823083808849</v>
      </c>
      <c r="V2193">
        <v>44979.634942380013</v>
      </c>
      <c r="W2193">
        <v>45041.971327379979</v>
      </c>
      <c r="X2193">
        <v>3558.100563491646</v>
      </c>
      <c r="Y2193">
        <v>3577.634518532288</v>
      </c>
      <c r="Z2193">
        <v>3402.269197370133</v>
      </c>
      <c r="AA2193">
        <v>3655.9415038337852</v>
      </c>
      <c r="AB2193">
        <v>685.15711940571009</v>
      </c>
      <c r="AC2193">
        <v>675.6335150677437</v>
      </c>
      <c r="AD2193">
        <v>574.106608894175</v>
      </c>
      <c r="AE2193">
        <v>829.85714718189081</v>
      </c>
      <c r="AF2193">
        <v>55.839581987832737</v>
      </c>
      <c r="AG2193">
        <v>55.504584079478789</v>
      </c>
      <c r="AH2193">
        <v>54.324084064141537</v>
      </c>
      <c r="AI2193">
        <v>58.333096138003327</v>
      </c>
      <c r="AJ2193">
        <v>0.45873888258353318</v>
      </c>
      <c r="AK2193">
        <v>0.45873856323841822</v>
      </c>
      <c r="AL2193">
        <v>0.4585745121496948</v>
      </c>
      <c r="AM2193">
        <v>0.45890057312942062</v>
      </c>
      <c r="AN2193">
        <v>0.94680922747175389</v>
      </c>
      <c r="AO2193">
        <v>0.94680922747175356</v>
      </c>
      <c r="AP2193">
        <v>0.94680922747175356</v>
      </c>
      <c r="AQ2193">
        <v>0.94680922747175356</v>
      </c>
      <c r="AR2193">
        <v>11.65010224733083</v>
      </c>
      <c r="AS2193">
        <v>11.65010224733083</v>
      </c>
      <c r="AT2193">
        <v>11.65010224733083</v>
      </c>
      <c r="AU2193">
        <v>11.65010224733083</v>
      </c>
      <c r="AV2193" t="str">
        <f>VLOOKUP(Sheet1[[#This Row],[NPDES ID2]],Combined_Sheet__Major_Only___2[[NPDES ID2]:[ECHO BFR]],3,FALSE)</f>
        <v>VA</v>
      </c>
      <c r="AW2193" t="s">
        <v>87</v>
      </c>
      <c r="AX2193" t="str">
        <f>VLOOKUP(Sheet1[[#This Row],[NPDES ID2]],Combined_Sheet__Major_Only___2[[NPDES ID2]:[ECHO BFR]],27,FALSE)</f>
        <v>-</v>
      </c>
      <c r="AY2193" t="str">
        <f>VLOOKUP(Sheet1[[#This Row],[NPDES ID2]],Combined_Sheet__Major_Only___2[[NPDES ID2]:[ECHO BFR]],28,FALSE)</f>
        <v>-</v>
      </c>
      <c r="AZ2193" t="str">
        <f>VLOOKUP(Sheet1[[#This Row],[NPDES ID2]],Combined_Sheet__Major_Only___2[[NPDES ID2]:[ECHO BFR]],29,FALSE)</f>
        <v>thickening, preliminaryOps</v>
      </c>
      <c r="BA2193">
        <f>VLOOKUP(Sheet1[[#This Row],[NPDES ID2]],Combined_Sheet__Major_Only___2[[NPDES ID2]:[ECHO BFR]],17,FALSE)</f>
        <v>37.395561000000001</v>
      </c>
      <c r="BB2193">
        <f>VLOOKUP(Sheet1[[#This Row],[NPDES ID2]],Combined_Sheet__Major_Only___2[[NPDES ID2]:[ECHO BFR]],18,FALSE)</f>
        <v>-79.113797000000005</v>
      </c>
      <c r="BC2193" s="2" t="str">
        <f>IF(ISNUMBER(SEARCH("aerobic",$AW2193)),"aerobic","")</f>
        <v/>
      </c>
      <c r="BD2193" s="2" t="str">
        <f>IF(ISNUMBER(SEARCH("anaer",$AW2193)),"anaer","")</f>
        <v/>
      </c>
      <c r="BE2193" s="2" t="str">
        <f>IF(ISNUMBER(SEARCH("thickening",$AZ2193)),"thickening","")</f>
        <v>thickening</v>
      </c>
      <c r="BF2193" s="4" t="str">
        <f>IF(ISNUMBER(SEARCH("airDry",$AW2193)),"airDry","")</f>
        <v/>
      </c>
      <c r="BG2193" s="4" t="str">
        <f>IF(ISNUMBER(SEARCH("heatDry",$AY2193)),"heatDry","")</f>
        <v/>
      </c>
      <c r="BH2193" s="4" t="str">
        <f>IF(AND(ISNUMBER(SEARCH("aerobic",$AW2193)),ISNUMBER(SEARCH("anaer",$AW2193))),"Combined Aer and Anaer.","")</f>
        <v/>
      </c>
    </row>
    <row r="2194" spans="1:60" x14ac:dyDescent="0.25">
      <c r="A2194" s="5">
        <v>1203</v>
      </c>
      <c r="B2194" t="s">
        <v>5771</v>
      </c>
      <c r="C2194">
        <v>249.1</v>
      </c>
      <c r="D2194">
        <v>462.58998013919393</v>
      </c>
      <c r="E2194">
        <v>458.95487449551058</v>
      </c>
      <c r="F2194">
        <v>344.00122300302399</v>
      </c>
      <c r="G2194">
        <v>576.7255771952224</v>
      </c>
      <c r="H2194">
        <v>-139.31065211406039</v>
      </c>
      <c r="I2194">
        <v>-140.54186450713621</v>
      </c>
      <c r="J2194">
        <v>-159.0847857366343</v>
      </c>
      <c r="K2194">
        <v>-116.4507479240052</v>
      </c>
      <c r="L2194">
        <v>185.81083093751531</v>
      </c>
      <c r="M2194">
        <v>184.69137291914211</v>
      </c>
      <c r="N2194">
        <v>180.7760400059021</v>
      </c>
      <c r="O2194">
        <v>194.10695676000131</v>
      </c>
      <c r="P2194">
        <v>7.7136373534661056</v>
      </c>
      <c r="Q2194">
        <v>7.6745708160873312</v>
      </c>
      <c r="R2194">
        <v>6.4748869243893079</v>
      </c>
      <c r="S2194">
        <v>8.6769139707939082</v>
      </c>
      <c r="T2194">
        <v>44992.547776955522</v>
      </c>
      <c r="U2194">
        <v>44992.62455047798</v>
      </c>
      <c r="V2194">
        <v>44961.448523975268</v>
      </c>
      <c r="W2194">
        <v>45023.760694621167</v>
      </c>
      <c r="X2194">
        <v>3553.7787858346042</v>
      </c>
      <c r="Y2194">
        <v>3573.223292473926</v>
      </c>
      <c r="Z2194">
        <v>3398.3514946509158</v>
      </c>
      <c r="AA2194">
        <v>3651.294717015724</v>
      </c>
      <c r="AB2194">
        <v>683.33538767844152</v>
      </c>
      <c r="AC2194">
        <v>673.87372571870151</v>
      </c>
      <c r="AD2194">
        <v>572.83128069149905</v>
      </c>
      <c r="AE2194">
        <v>827.8218888870698</v>
      </c>
      <c r="AF2194">
        <v>55.863244292296343</v>
      </c>
      <c r="AG2194">
        <v>55.526758987061697</v>
      </c>
      <c r="AH2194">
        <v>54.349513266865152</v>
      </c>
      <c r="AI2194">
        <v>58.357341354435739</v>
      </c>
      <c r="AJ2194">
        <v>0.45902700408670172</v>
      </c>
      <c r="AK2194">
        <v>0.45902699517463141</v>
      </c>
      <c r="AL2194">
        <v>0.45902205033154292</v>
      </c>
      <c r="AM2194">
        <v>0.45903187512695448</v>
      </c>
      <c r="AN2194">
        <v>0.94678935493244876</v>
      </c>
      <c r="AO2194">
        <v>0.94678935493244898</v>
      </c>
      <c r="AP2194">
        <v>0.94678935493244898</v>
      </c>
      <c r="AQ2194">
        <v>0.94678935493244898</v>
      </c>
      <c r="AR2194">
        <v>11.66441391073252</v>
      </c>
      <c r="AS2194">
        <v>11.66441391073252</v>
      </c>
      <c r="AT2194">
        <v>11.66441391073252</v>
      </c>
      <c r="AU2194">
        <v>11.66441391073252</v>
      </c>
      <c r="AV2194" t="str">
        <f>VLOOKUP(Sheet1[[#This Row],[NPDES ID2]],Combined_Sheet__Major_Only___2[[NPDES ID2]:[ECHO BFR]],3,FALSE)</f>
        <v>NJ</v>
      </c>
      <c r="AW2194" t="s">
        <v>54</v>
      </c>
      <c r="AX2194" t="str">
        <f>VLOOKUP(Sheet1[[#This Row],[NPDES ID2]],Combined_Sheet__Major_Only___2[[NPDES ID2]:[ECHO BFR]],27,FALSE)</f>
        <v>other</v>
      </c>
      <c r="AY2194" t="str">
        <f>VLOOKUP(Sheet1[[#This Row],[NPDES ID2]],Combined_Sheet__Major_Only___2[[NPDES ID2]:[ECHO BFR]],28,FALSE)</f>
        <v>-</v>
      </c>
      <c r="AZ2194" t="str">
        <f>VLOOKUP(Sheet1[[#This Row],[NPDES ID2]],Combined_Sheet__Major_Only___2[[NPDES ID2]:[ECHO BFR]],29,FALSE)</f>
        <v>preliminaryOps, thickening</v>
      </c>
      <c r="BA2194">
        <f>VLOOKUP(Sheet1[[#This Row],[NPDES ID2]],Combined_Sheet__Major_Only___2[[NPDES ID2]:[ECHO BFR]],17,FALSE)</f>
        <v>39.639085000000001</v>
      </c>
      <c r="BB2194">
        <f>VLOOKUP(Sheet1[[#This Row],[NPDES ID2]],Combined_Sheet__Major_Only___2[[NPDES ID2]:[ECHO BFR]],18,FALSE)</f>
        <v>-75.541673000000003</v>
      </c>
      <c r="BC2194" s="2" t="str">
        <f>IF(ISNUMBER(SEARCH("aerobic",$AW2194)),"aerobic","")</f>
        <v/>
      </c>
      <c r="BD2194" s="2" t="str">
        <f>IF(ISNUMBER(SEARCH("anaer",$AW2194)),"anaer","")</f>
        <v/>
      </c>
      <c r="BE2194" s="2" t="str">
        <f>IF(ISNUMBER(SEARCH("thickening",$AZ2194)),"thickening","")</f>
        <v>thickening</v>
      </c>
      <c r="BF2194" s="4" t="str">
        <f>IF(ISNUMBER(SEARCH("airDry",$AW2194)),"airDry","")</f>
        <v/>
      </c>
      <c r="BG2194" s="4" t="str">
        <f>IF(ISNUMBER(SEARCH("heatDry",$AY2194)),"heatDry","")</f>
        <v/>
      </c>
      <c r="BH2194" s="4" t="str">
        <f>IF(AND(ISNUMBER(SEARCH("aerobic",$AW2194)),ISNUMBER(SEARCH("anaer",$AW2194))),"Combined Aer and Anaer.","")</f>
        <v/>
      </c>
    </row>
    <row r="2195" spans="1:60" x14ac:dyDescent="0.25">
      <c r="A2195" s="5">
        <v>2338</v>
      </c>
      <c r="B2195" t="s">
        <v>10910</v>
      </c>
      <c r="C2195">
        <v>367.21</v>
      </c>
      <c r="D2195">
        <v>397.13139647239109</v>
      </c>
      <c r="E2195">
        <v>392.9435092073943</v>
      </c>
      <c r="F2195">
        <v>307.59031338520379</v>
      </c>
      <c r="G2195">
        <v>489.27910041002082</v>
      </c>
      <c r="H2195">
        <v>-109.3313823527114</v>
      </c>
      <c r="I2195">
        <v>-110.70243907370219</v>
      </c>
      <c r="J2195">
        <v>-130.14559725373621</v>
      </c>
      <c r="K2195">
        <v>-87.82293015763301</v>
      </c>
      <c r="L2195">
        <v>256.32173899660432</v>
      </c>
      <c r="M2195">
        <v>255.4176579610442</v>
      </c>
      <c r="N2195">
        <v>252.25580021233719</v>
      </c>
      <c r="O2195">
        <v>263.02152488281291</v>
      </c>
      <c r="P2195">
        <v>8.5995023385794056</v>
      </c>
      <c r="Q2195">
        <v>8.6856034948962844</v>
      </c>
      <c r="R2195">
        <v>7.0212588787144474</v>
      </c>
      <c r="S2195">
        <v>10.07174489634555</v>
      </c>
      <c r="T2195">
        <v>44926.28943285891</v>
      </c>
      <c r="U2195">
        <v>44926.366097759717</v>
      </c>
      <c r="V2195">
        <v>44895.234180100582</v>
      </c>
      <c r="W2195">
        <v>44957.458189486191</v>
      </c>
      <c r="X2195">
        <v>2896.8246356330051</v>
      </c>
      <c r="Y2195">
        <v>2906.8304426123141</v>
      </c>
      <c r="Z2195">
        <v>2821.0863978695002</v>
      </c>
      <c r="AA2195">
        <v>2943.795488042907</v>
      </c>
      <c r="AB2195">
        <v>441.37441136057612</v>
      </c>
      <c r="AC2195">
        <v>436.16864048216507</v>
      </c>
      <c r="AD2195">
        <v>384.94574962960831</v>
      </c>
      <c r="AE2195">
        <v>509.273548051879</v>
      </c>
      <c r="AF2195">
        <v>68.407375586880178</v>
      </c>
      <c r="AG2195">
        <v>68.166198342247753</v>
      </c>
      <c r="AH2195">
        <v>67.322194915738095</v>
      </c>
      <c r="AI2195">
        <v>70.195286570739526</v>
      </c>
      <c r="AJ2195">
        <v>0.61218955155999244</v>
      </c>
      <c r="AK2195">
        <v>0.61218953806861265</v>
      </c>
      <c r="AL2195">
        <v>0.61218205491089817</v>
      </c>
      <c r="AM2195">
        <v>0.61219692304675988</v>
      </c>
      <c r="AN2195">
        <v>0.94671687602340948</v>
      </c>
      <c r="AO2195">
        <v>0.94671687602340937</v>
      </c>
      <c r="AP2195">
        <v>0.94671687602340937</v>
      </c>
      <c r="AQ2195">
        <v>0.94671687602340937</v>
      </c>
      <c r="AR2195">
        <v>16.3754977030524</v>
      </c>
      <c r="AS2195">
        <v>16.3754977030524</v>
      </c>
      <c r="AT2195">
        <v>16.3754977030524</v>
      </c>
      <c r="AU2195">
        <v>16.3754977030524</v>
      </c>
      <c r="AV2195" t="str">
        <f>VLOOKUP(Sheet1[[#This Row],[NPDES ID2]],Combined_Sheet__Major_Only___2[[NPDES ID2]:[ECHO BFR]],3,FALSE)</f>
        <v>IL</v>
      </c>
      <c r="AW2195" t="s">
        <v>41</v>
      </c>
      <c r="AX2195" t="str">
        <f>VLOOKUP(Sheet1[[#This Row],[NPDES ID2]],Combined_Sheet__Major_Only___2[[NPDES ID2]:[ECHO BFR]],27,FALSE)</f>
        <v>-</v>
      </c>
      <c r="AY2195" t="str">
        <f>VLOOKUP(Sheet1[[#This Row],[NPDES ID2]],Combined_Sheet__Major_Only___2[[NPDES ID2]:[ECHO BFR]],28,FALSE)</f>
        <v>-</v>
      </c>
      <c r="AZ2195" t="str">
        <f>VLOOKUP(Sheet1[[#This Row],[NPDES ID2]],Combined_Sheet__Major_Only___2[[NPDES ID2]:[ECHO BFR]],29,FALSE)</f>
        <v>thickening, preliminaryOps</v>
      </c>
      <c r="BA2195">
        <f>VLOOKUP(Sheet1[[#This Row],[NPDES ID2]],Combined_Sheet__Major_Only___2[[NPDES ID2]:[ECHO BFR]],17,FALSE)</f>
        <v>42.413716000000001</v>
      </c>
      <c r="BB2195">
        <f>VLOOKUP(Sheet1[[#This Row],[NPDES ID2]],Combined_Sheet__Major_Only___2[[NPDES ID2]:[ECHO BFR]],18,FALSE)</f>
        <v>-87.958670999999995</v>
      </c>
      <c r="BC2195" s="2" t="str">
        <f>IF(ISNUMBER(SEARCH("aerobic",$AW2195)),"aerobic","")</f>
        <v>aerobic</v>
      </c>
      <c r="BD2195" s="2" t="str">
        <f>IF(ISNUMBER(SEARCH("anaer",$AW2195)),"anaer","")</f>
        <v/>
      </c>
      <c r="BE2195" s="2" t="str">
        <f>IF(ISNUMBER(SEARCH("thickening",$AZ2195)),"thickening","")</f>
        <v>thickening</v>
      </c>
      <c r="BF2195" s="3" t="str">
        <f>IF(ISNUMBER(SEARCH("airDry",$AW2195)),"airDry","")</f>
        <v/>
      </c>
      <c r="BG2195" s="3" t="str">
        <f>IF(ISNUMBER(SEARCH("heatDry",$AY2195)),"heatDry","")</f>
        <v/>
      </c>
      <c r="BH2195" s="3" t="str">
        <f>IF(AND(ISNUMBER(SEARCH("aerobic",$AW2195)),ISNUMBER(SEARCH("anaer",$AW2195))),"Combined Aer and Anaer.","")</f>
        <v/>
      </c>
    </row>
    <row r="2196" spans="1:60" x14ac:dyDescent="0.25">
      <c r="A2196" s="5">
        <v>368</v>
      </c>
      <c r="B2196" t="s">
        <v>1859</v>
      </c>
      <c r="C2196">
        <v>812.7</v>
      </c>
      <c r="D2196">
        <v>346.62549009634938</v>
      </c>
      <c r="E2196">
        <v>337.36135280579953</v>
      </c>
      <c r="F2196">
        <v>292.91963442193497</v>
      </c>
      <c r="G2196">
        <v>410.75283346985321</v>
      </c>
      <c r="H2196">
        <v>-110.9727277314275</v>
      </c>
      <c r="I2196">
        <v>-112.32156467554439</v>
      </c>
      <c r="J2196">
        <v>-131.71626386512051</v>
      </c>
      <c r="K2196">
        <v>-89.346161889590007</v>
      </c>
      <c r="L2196">
        <v>559.08477152172838</v>
      </c>
      <c r="M2196">
        <v>557.02130990929822</v>
      </c>
      <c r="N2196">
        <v>549.80610282226633</v>
      </c>
      <c r="O2196">
        <v>574.37470397630113</v>
      </c>
      <c r="P2196">
        <v>19.048363684931079</v>
      </c>
      <c r="Q2196">
        <v>19.220142768400251</v>
      </c>
      <c r="R2196">
        <v>15.583227549706431</v>
      </c>
      <c r="S2196">
        <v>22.224750679893621</v>
      </c>
      <c r="T2196">
        <v>44923.626875515118</v>
      </c>
      <c r="U2196">
        <v>44923.703536051027</v>
      </c>
      <c r="V2196">
        <v>44892.573390882979</v>
      </c>
      <c r="W2196">
        <v>44954.793857553879</v>
      </c>
      <c r="X2196">
        <v>2939.189196681732</v>
      </c>
      <c r="Y2196">
        <v>2949.7279464833059</v>
      </c>
      <c r="Z2196">
        <v>2858.92257766289</v>
      </c>
      <c r="AA2196">
        <v>2989.0501861652492</v>
      </c>
      <c r="AB2196">
        <v>454.00957390497229</v>
      </c>
      <c r="AC2196">
        <v>448.53756643130521</v>
      </c>
      <c r="AD2196">
        <v>395.20499425055982</v>
      </c>
      <c r="AE2196">
        <v>525.26870543747521</v>
      </c>
      <c r="AF2196">
        <v>67.419708753988189</v>
      </c>
      <c r="AG2196">
        <v>67.171110823845908</v>
      </c>
      <c r="AH2196">
        <v>66.300667179163369</v>
      </c>
      <c r="AI2196">
        <v>69.263213557050221</v>
      </c>
      <c r="AJ2196">
        <v>0.60010779051248031</v>
      </c>
      <c r="AK2196">
        <v>0.60010776044738834</v>
      </c>
      <c r="AL2196">
        <v>0.60009114375382999</v>
      </c>
      <c r="AM2196">
        <v>0.60012415963259569</v>
      </c>
      <c r="AN2196">
        <v>0.94671395936903835</v>
      </c>
      <c r="AO2196">
        <v>0.94671395936903846</v>
      </c>
      <c r="AP2196">
        <v>0.94671395936903846</v>
      </c>
      <c r="AQ2196">
        <v>0.94671395936903846</v>
      </c>
      <c r="AR2196">
        <v>16.00355856158086</v>
      </c>
      <c r="AS2196">
        <v>16.003558561580849</v>
      </c>
      <c r="AT2196">
        <v>16.003558561580849</v>
      </c>
      <c r="AU2196">
        <v>16.003558561580849</v>
      </c>
      <c r="AV2196" t="str">
        <f>VLOOKUP(Sheet1[[#This Row],[NPDES ID2]],Combined_Sheet__Major_Only___2[[NPDES ID2]:[ECHO BFR]],3,FALSE)</f>
        <v>NY</v>
      </c>
      <c r="AW2196" t="s">
        <v>12185</v>
      </c>
      <c r="AX2196" t="str">
        <f>VLOOKUP(Sheet1[[#This Row],[NPDES ID2]],Combined_Sheet__Major_Only___2[[NPDES ID2]:[ECHO BFR]],27,FALSE)</f>
        <v>-</v>
      </c>
      <c r="AY2196" t="str">
        <f>VLOOKUP(Sheet1[[#This Row],[NPDES ID2]],Combined_Sheet__Major_Only___2[[NPDES ID2]:[ECHO BFR]],28,FALSE)</f>
        <v>-</v>
      </c>
      <c r="AZ2196" t="str">
        <f>VLOOKUP(Sheet1[[#This Row],[NPDES ID2]],Combined_Sheet__Major_Only___2[[NPDES ID2]:[ECHO BFR]],29,FALSE)</f>
        <v>thickening, preliminaryOps</v>
      </c>
      <c r="BA2196">
        <f>VLOOKUP(Sheet1[[#This Row],[NPDES ID2]],Combined_Sheet__Major_Only___2[[NPDES ID2]:[ECHO BFR]],17,FALSE)</f>
        <v>44.933729999999997</v>
      </c>
      <c r="BB2196">
        <f>VLOOKUP(Sheet1[[#This Row],[NPDES ID2]],Combined_Sheet__Major_Only___2[[NPDES ID2]:[ECHO BFR]],18,FALSE)</f>
        <v>-74.875069999999994</v>
      </c>
      <c r="BC2196" s="2" t="str">
        <f>IF(ISNUMBER(SEARCH("aerobic",$AW2196)),"aerobic","")</f>
        <v/>
      </c>
      <c r="BD2196" s="2" t="str">
        <f>IF(ISNUMBER(SEARCH("anaer",$AW2196)),"anaer","")</f>
        <v>anaer</v>
      </c>
      <c r="BE2196" s="2" t="str">
        <f>IF(ISNUMBER(SEARCH("thickening",$AZ2196)),"thickening","")</f>
        <v>thickening</v>
      </c>
      <c r="BF2196" s="3" t="str">
        <f>IF(ISNUMBER(SEARCH("airDry",$AW2196)),"airDry","")</f>
        <v/>
      </c>
      <c r="BG2196" s="3" t="str">
        <f>IF(ISNUMBER(SEARCH("heatDry",$AY2196)),"heatDry","")</f>
        <v/>
      </c>
      <c r="BH2196" s="3" t="str">
        <f>IF(AND(ISNUMBER(SEARCH("aerobic",$AW2196)),ISNUMBER(SEARCH("anaer",$AW2196))),"Combined Aer and Anaer.","")</f>
        <v/>
      </c>
    </row>
    <row r="2197" spans="1:60" x14ac:dyDescent="0.25">
      <c r="A2197" s="5">
        <v>1059</v>
      </c>
      <c r="B2197" t="s">
        <v>5112</v>
      </c>
      <c r="C2197">
        <v>388</v>
      </c>
      <c r="D2197">
        <v>390.72128157742111</v>
      </c>
      <c r="E2197">
        <v>386.139856118225</v>
      </c>
      <c r="F2197">
        <v>303.30770489918899</v>
      </c>
      <c r="G2197">
        <v>481.3239654952834</v>
      </c>
      <c r="H2197">
        <v>-110.2944925489076</v>
      </c>
      <c r="I2197">
        <v>-111.7019503082698</v>
      </c>
      <c r="J2197">
        <v>-131.0708027531594</v>
      </c>
      <c r="K2197">
        <v>-88.739469241308257</v>
      </c>
      <c r="L2197">
        <v>268.63295116841471</v>
      </c>
      <c r="M2197">
        <v>267.66093187431022</v>
      </c>
      <c r="N2197">
        <v>264.26150007571238</v>
      </c>
      <c r="O2197">
        <v>275.83616915285762</v>
      </c>
      <c r="P2197">
        <v>9.0907997457732463</v>
      </c>
      <c r="Q2197">
        <v>9.176751806005452</v>
      </c>
      <c r="R2197">
        <v>7.4306387178495257</v>
      </c>
      <c r="S2197">
        <v>10.624323767160449</v>
      </c>
      <c r="T2197">
        <v>44863.433164256021</v>
      </c>
      <c r="U2197">
        <v>44863.509726112417</v>
      </c>
      <c r="V2197">
        <v>44832.419652501092</v>
      </c>
      <c r="W2197">
        <v>44894.560027320636</v>
      </c>
      <c r="X2197">
        <v>2916.4982349637048</v>
      </c>
      <c r="Y2197">
        <v>2926.7854355543759</v>
      </c>
      <c r="Z2197">
        <v>2838.3479491961521</v>
      </c>
      <c r="AA2197">
        <v>2965.0098793245379</v>
      </c>
      <c r="AB2197">
        <v>447.77340059081439</v>
      </c>
      <c r="AC2197">
        <v>442.42729150051809</v>
      </c>
      <c r="AD2197">
        <v>390.11223827772619</v>
      </c>
      <c r="AE2197">
        <v>517.42762716771495</v>
      </c>
      <c r="AF2197">
        <v>67.851578995492815</v>
      </c>
      <c r="AG2197">
        <v>67.606176493076674</v>
      </c>
      <c r="AH2197">
        <v>66.747370623921938</v>
      </c>
      <c r="AI2197">
        <v>69.670832810507108</v>
      </c>
      <c r="AJ2197">
        <v>0.60539028377061077</v>
      </c>
      <c r="AK2197">
        <v>0.60539026949412711</v>
      </c>
      <c r="AL2197">
        <v>0.60538235242849181</v>
      </c>
      <c r="AM2197">
        <v>0.60539808270054829</v>
      </c>
      <c r="AN2197">
        <v>0.94664793585048135</v>
      </c>
      <c r="AO2197">
        <v>0.94664793585048124</v>
      </c>
      <c r="AP2197">
        <v>0.94664793585048124</v>
      </c>
      <c r="AQ2197">
        <v>0.94664793585048124</v>
      </c>
      <c r="AR2197">
        <v>16.166342215685319</v>
      </c>
      <c r="AS2197">
        <v>16.166342215685319</v>
      </c>
      <c r="AT2197">
        <v>16.166342215685319</v>
      </c>
      <c r="AU2197">
        <v>16.166342215685319</v>
      </c>
      <c r="AV2197" t="str">
        <f>VLOOKUP(Sheet1[[#This Row],[NPDES ID2]],Combined_Sheet__Major_Only___2[[NPDES ID2]:[ECHO BFR]],3,FALSE)</f>
        <v>CO</v>
      </c>
      <c r="AW2197" t="s">
        <v>41</v>
      </c>
      <c r="AX2197" t="str">
        <f>VLOOKUP(Sheet1[[#This Row],[NPDES ID2]],Combined_Sheet__Major_Only___2[[NPDES ID2]:[ECHO BFR]],27,FALSE)</f>
        <v>other</v>
      </c>
      <c r="AY2197" t="str">
        <f>VLOOKUP(Sheet1[[#This Row],[NPDES ID2]],Combined_Sheet__Major_Only___2[[NPDES ID2]:[ECHO BFR]],28,FALSE)</f>
        <v>-</v>
      </c>
      <c r="AZ2197" t="str">
        <f>VLOOKUP(Sheet1[[#This Row],[NPDES ID2]],Combined_Sheet__Major_Only___2[[NPDES ID2]:[ECHO BFR]],29,FALSE)</f>
        <v>thickening</v>
      </c>
      <c r="BA2197">
        <f>VLOOKUP(Sheet1[[#This Row],[NPDES ID2]],Combined_Sheet__Major_Only___2[[NPDES ID2]:[ECHO BFR]],17,FALSE)</f>
        <v>40.439149999999998</v>
      </c>
      <c r="BB2197">
        <f>VLOOKUP(Sheet1[[#This Row],[NPDES ID2]],Combined_Sheet__Major_Only___2[[NPDES ID2]:[ECHO BFR]],18,FALSE)</f>
        <v>-104.87335299999999</v>
      </c>
      <c r="BC2197" s="2" t="str">
        <f>IF(ISNUMBER(SEARCH("aerobic",$AW2197)),"aerobic","")</f>
        <v>aerobic</v>
      </c>
      <c r="BD2197" s="2" t="str">
        <f>IF(ISNUMBER(SEARCH("anaer",$AW2197)),"anaer","")</f>
        <v/>
      </c>
      <c r="BE2197" s="2" t="str">
        <f>IF(ISNUMBER(SEARCH("thickening",$AZ2197)),"thickening","")</f>
        <v>thickening</v>
      </c>
      <c r="BF2197" s="4" t="str">
        <f>IF(ISNUMBER(SEARCH("airDry",$AW2197)),"airDry","")</f>
        <v/>
      </c>
      <c r="BG2197" s="4" t="str">
        <f>IF(ISNUMBER(SEARCH("heatDry",$AY2197)),"heatDry","")</f>
        <v/>
      </c>
      <c r="BH2197" s="4" t="str">
        <f>IF(AND(ISNUMBER(SEARCH("aerobic",$AW2197)),ISNUMBER(SEARCH("anaer",$AW2197))),"Combined Aer and Anaer.","")</f>
        <v/>
      </c>
    </row>
    <row r="2198" spans="1:60" x14ac:dyDescent="0.25">
      <c r="A2198" s="5">
        <v>2166</v>
      </c>
      <c r="B2198" t="s">
        <v>10171</v>
      </c>
      <c r="C2198">
        <v>747</v>
      </c>
      <c r="D2198">
        <v>313.98230758923057</v>
      </c>
      <c r="E2198">
        <v>306.71382982347387</v>
      </c>
      <c r="F2198">
        <v>264.31338282686607</v>
      </c>
      <c r="G2198">
        <v>376.51327779314511</v>
      </c>
      <c r="H2198">
        <v>-138.5935288979428</v>
      </c>
      <c r="I2198">
        <v>-139.91389866875349</v>
      </c>
      <c r="J2198">
        <v>-158.56418837073281</v>
      </c>
      <c r="K2198">
        <v>-115.6782550785537</v>
      </c>
      <c r="L2198">
        <v>564.05514992467795</v>
      </c>
      <c r="M2198">
        <v>560.69024748273978</v>
      </c>
      <c r="N2198">
        <v>548.92375368425166</v>
      </c>
      <c r="O2198">
        <v>588.98924596747645</v>
      </c>
      <c r="P2198">
        <v>23.308158082114531</v>
      </c>
      <c r="Q2198">
        <v>23.205583371635491</v>
      </c>
      <c r="R2198">
        <v>19.55379102176467</v>
      </c>
      <c r="S2198">
        <v>26.21604220219033</v>
      </c>
      <c r="T2198">
        <v>44842.384650992637</v>
      </c>
      <c r="U2198">
        <v>44842.461178342848</v>
      </c>
      <c r="V2198">
        <v>44811.385116937701</v>
      </c>
      <c r="W2198">
        <v>44873.497485270193</v>
      </c>
      <c r="X2198">
        <v>3526.3465607413159</v>
      </c>
      <c r="Y2198">
        <v>3545.4672221339829</v>
      </c>
      <c r="Z2198">
        <v>3373.5854739938818</v>
      </c>
      <c r="AA2198">
        <v>3622.1418659311789</v>
      </c>
      <c r="AB2198">
        <v>673.85796076814029</v>
      </c>
      <c r="AC2198">
        <v>664.50530390954827</v>
      </c>
      <c r="AD2198">
        <v>565.55914475161171</v>
      </c>
      <c r="AE2198">
        <v>815.09309120143325</v>
      </c>
      <c r="AF2198">
        <v>56.110665718668031</v>
      </c>
      <c r="AG2198">
        <v>55.776159141835251</v>
      </c>
      <c r="AH2198">
        <v>54.60530897368038</v>
      </c>
      <c r="AI2198">
        <v>58.590747390585783</v>
      </c>
      <c r="AJ2198">
        <v>0.46204114184774248</v>
      </c>
      <c r="AK2198">
        <v>0.46204111497112049</v>
      </c>
      <c r="AL2198">
        <v>0.46202627561535048</v>
      </c>
      <c r="AM2198">
        <v>0.4620557602122633</v>
      </c>
      <c r="AN2198">
        <v>0.94662481014708855</v>
      </c>
      <c r="AO2198">
        <v>0.94662481014708866</v>
      </c>
      <c r="AP2198">
        <v>0.94662481014708866</v>
      </c>
      <c r="AQ2198">
        <v>0.94662481014708866</v>
      </c>
      <c r="AR2198">
        <v>11.75678778891289</v>
      </c>
      <c r="AS2198">
        <v>11.75678778891289</v>
      </c>
      <c r="AT2198">
        <v>11.75678778891289</v>
      </c>
      <c r="AU2198">
        <v>11.75678778891289</v>
      </c>
      <c r="AV2198" t="str">
        <f>VLOOKUP(Sheet1[[#This Row],[NPDES ID2]],Combined_Sheet__Major_Only___2[[NPDES ID2]:[ECHO BFR]],3,FALSE)</f>
        <v>NJ</v>
      </c>
      <c r="AW2198" t="s">
        <v>54</v>
      </c>
      <c r="AX2198" t="str">
        <f>VLOOKUP(Sheet1[[#This Row],[NPDES ID2]],Combined_Sheet__Major_Only___2[[NPDES ID2]:[ECHO BFR]],27,FALSE)</f>
        <v>-</v>
      </c>
      <c r="AY2198" t="str">
        <f>VLOOKUP(Sheet1[[#This Row],[NPDES ID2]],Combined_Sheet__Major_Only___2[[NPDES ID2]:[ECHO BFR]],28,FALSE)</f>
        <v>-</v>
      </c>
      <c r="AZ2198" t="str">
        <f>VLOOKUP(Sheet1[[#This Row],[NPDES ID2]],Combined_Sheet__Major_Only___2[[NPDES ID2]:[ECHO BFR]],29,FALSE)</f>
        <v>thickening</v>
      </c>
      <c r="BA2198">
        <f>VLOOKUP(Sheet1[[#This Row],[NPDES ID2]],Combined_Sheet__Major_Only___2[[NPDES ID2]:[ECHO BFR]],17,FALSE)</f>
        <v>40.294643999999998</v>
      </c>
      <c r="BB2198">
        <f>VLOOKUP(Sheet1[[#This Row],[NPDES ID2]],Combined_Sheet__Major_Only___2[[NPDES ID2]:[ECHO BFR]],18,FALSE)</f>
        <v>-74.562478999999996</v>
      </c>
      <c r="BC2198" s="2" t="str">
        <f>IF(ISNUMBER(SEARCH("aerobic",$AW2198)),"aerobic","")</f>
        <v/>
      </c>
      <c r="BD2198" s="2" t="str">
        <f>IF(ISNUMBER(SEARCH("anaer",$AW2198)),"anaer","")</f>
        <v/>
      </c>
      <c r="BE2198" s="2" t="str">
        <f>IF(ISNUMBER(SEARCH("thickening",$AZ2198)),"thickening","")</f>
        <v>thickening</v>
      </c>
      <c r="BF2198" s="3" t="str">
        <f>IF(ISNUMBER(SEARCH("airDry",$AW2198)),"airDry","")</f>
        <v/>
      </c>
      <c r="BG2198" s="3" t="str">
        <f>IF(ISNUMBER(SEARCH("heatDry",$AY2198)),"heatDry","")</f>
        <v/>
      </c>
      <c r="BH2198" s="3" t="str">
        <f>IF(AND(ISNUMBER(SEARCH("aerobic",$AW2198)),ISNUMBER(SEARCH("anaer",$AW2198))),"Combined Aer and Anaer.","")</f>
        <v/>
      </c>
    </row>
    <row r="2199" spans="1:60" x14ac:dyDescent="0.25">
      <c r="A2199" s="5">
        <v>1439</v>
      </c>
      <c r="B2199" t="s">
        <v>6805</v>
      </c>
      <c r="C2199">
        <v>124</v>
      </c>
      <c r="D2199">
        <v>778.28541952164437</v>
      </c>
      <c r="E2199">
        <v>766.5734832133154</v>
      </c>
      <c r="F2199">
        <v>550.38429498014989</v>
      </c>
      <c r="G2199">
        <v>1011.65414011093</v>
      </c>
      <c r="H2199">
        <v>-138.70977823741089</v>
      </c>
      <c r="I2199">
        <v>-139.93631146475821</v>
      </c>
      <c r="J2199">
        <v>-158.52488843783439</v>
      </c>
      <c r="K2199">
        <v>-115.8836206181353</v>
      </c>
      <c r="L2199">
        <v>93.805084323525904</v>
      </c>
      <c r="M2199">
        <v>93.246394539164413</v>
      </c>
      <c r="N2199">
        <v>91.292265248625952</v>
      </c>
      <c r="O2199">
        <v>97.945556771523783</v>
      </c>
      <c r="P2199">
        <v>3.873670938554862</v>
      </c>
      <c r="Q2199">
        <v>3.856986005413352</v>
      </c>
      <c r="R2199">
        <v>3.249390656257769</v>
      </c>
      <c r="S2199">
        <v>4.357580433401683</v>
      </c>
      <c r="T2199">
        <v>44827.970630664757</v>
      </c>
      <c r="U2199">
        <v>44828.047134385117</v>
      </c>
      <c r="V2199">
        <v>44796.980668537733</v>
      </c>
      <c r="W2199">
        <v>44859.073858029951</v>
      </c>
      <c r="X2199">
        <v>3522.8465277337282</v>
      </c>
      <c r="Y2199">
        <v>3541.918970412054</v>
      </c>
      <c r="Z2199">
        <v>3370.4549988677318</v>
      </c>
      <c r="AA2199">
        <v>3618.4092902013149</v>
      </c>
      <c r="AB2199">
        <v>672.53823587288935</v>
      </c>
      <c r="AC2199">
        <v>663.20388328213357</v>
      </c>
      <c r="AD2199">
        <v>564.56343013518972</v>
      </c>
      <c r="AE2199">
        <v>813.34309327961137</v>
      </c>
      <c r="AF2199">
        <v>56.146599327117322</v>
      </c>
      <c r="AG2199">
        <v>55.812235439346061</v>
      </c>
      <c r="AH2199">
        <v>54.642542054207489</v>
      </c>
      <c r="AI2199">
        <v>58.624811154314273</v>
      </c>
      <c r="AJ2199">
        <v>0.4624789086785942</v>
      </c>
      <c r="AK2199">
        <v>0.46247890424398042</v>
      </c>
      <c r="AL2199">
        <v>0.46247644061284232</v>
      </c>
      <c r="AM2199">
        <v>0.46248133551879023</v>
      </c>
      <c r="AN2199">
        <v>0.94660896209854473</v>
      </c>
      <c r="AO2199">
        <v>0.94660896209854462</v>
      </c>
      <c r="AP2199">
        <v>0.94660896209854462</v>
      </c>
      <c r="AQ2199">
        <v>0.94660896209854462</v>
      </c>
      <c r="AR2199">
        <v>11.77067700547202</v>
      </c>
      <c r="AS2199">
        <v>11.77067700547202</v>
      </c>
      <c r="AT2199">
        <v>11.77067700547202</v>
      </c>
      <c r="AU2199">
        <v>11.77067700547202</v>
      </c>
      <c r="AV2199" t="str">
        <f>VLOOKUP(Sheet1[[#This Row],[NPDES ID2]],Combined_Sheet__Major_Only___2[[NPDES ID2]:[ECHO BFR]],3,FALSE)</f>
        <v>PA</v>
      </c>
      <c r="AW2199" t="s">
        <v>87</v>
      </c>
      <c r="AX2199" t="str">
        <f>VLOOKUP(Sheet1[[#This Row],[NPDES ID2]],Combined_Sheet__Major_Only___2[[NPDES ID2]:[ECHO BFR]],27,FALSE)</f>
        <v>tempSludgeStore</v>
      </c>
      <c r="AY2199" t="str">
        <f>VLOOKUP(Sheet1[[#This Row],[NPDES ID2]],Combined_Sheet__Major_Only___2[[NPDES ID2]:[ECHO BFR]],28,FALSE)</f>
        <v>-</v>
      </c>
      <c r="AZ2199" t="str">
        <f>VLOOKUP(Sheet1[[#This Row],[NPDES ID2]],Combined_Sheet__Major_Only___2[[NPDES ID2]:[ECHO BFR]],29,FALSE)</f>
        <v>thickening, preliminaryOps</v>
      </c>
      <c r="BA2199">
        <f>VLOOKUP(Sheet1[[#This Row],[NPDES ID2]],Combined_Sheet__Major_Only___2[[NPDES ID2]:[ECHO BFR]],17,FALSE)</f>
        <v>39.984999999999999</v>
      </c>
      <c r="BB2199">
        <f>VLOOKUP(Sheet1[[#This Row],[NPDES ID2]],Combined_Sheet__Major_Only___2[[NPDES ID2]:[ECHO BFR]],18,FALSE)</f>
        <v>-76.348332999999997</v>
      </c>
      <c r="BC2199" s="2" t="str">
        <f>IF(ISNUMBER(SEARCH("aerobic",$AW2199)),"aerobic","")</f>
        <v/>
      </c>
      <c r="BD2199" s="2" t="str">
        <f>IF(ISNUMBER(SEARCH("anaer",$AW2199)),"anaer","")</f>
        <v/>
      </c>
      <c r="BE2199" s="2" t="str">
        <f>IF(ISNUMBER(SEARCH("thickening",$AZ2199)),"thickening","")</f>
        <v>thickening</v>
      </c>
      <c r="BF2199" s="4" t="str">
        <f>IF(ISNUMBER(SEARCH("airDry",$AW2199)),"airDry","")</f>
        <v/>
      </c>
      <c r="BG2199" s="4" t="str">
        <f>IF(ISNUMBER(SEARCH("heatDry",$AY2199)),"heatDry","")</f>
        <v/>
      </c>
      <c r="BH2199" s="4" t="str">
        <f>IF(AND(ISNUMBER(SEARCH("aerobic",$AW2199)),ISNUMBER(SEARCH("anaer",$AW2199))),"Combined Aer and Anaer.","")</f>
        <v/>
      </c>
    </row>
    <row r="2200" spans="1:60" x14ac:dyDescent="0.25">
      <c r="A2200" s="5">
        <v>16</v>
      </c>
      <c r="B2200" t="s">
        <v>134</v>
      </c>
      <c r="C2200">
        <v>527.29</v>
      </c>
      <c r="D2200">
        <v>353.33066520248582</v>
      </c>
      <c r="E2200">
        <v>348.18799978554091</v>
      </c>
      <c r="F2200">
        <v>288.18909341467531</v>
      </c>
      <c r="G2200">
        <v>427.61644367653969</v>
      </c>
      <c r="H2200">
        <v>-110.2424712824441</v>
      </c>
      <c r="I2200">
        <v>-111.640401874462</v>
      </c>
      <c r="J2200">
        <v>-131.01871970565659</v>
      </c>
      <c r="K2200">
        <v>-88.67694157197549</v>
      </c>
      <c r="L2200">
        <v>365.14608633050358</v>
      </c>
      <c r="M2200">
        <v>363.82565668312219</v>
      </c>
      <c r="N2200">
        <v>359.20800916751529</v>
      </c>
      <c r="O2200">
        <v>374.93090975035472</v>
      </c>
      <c r="P2200">
        <v>12.354130431901909</v>
      </c>
      <c r="Q2200">
        <v>12.47110195739114</v>
      </c>
      <c r="R2200">
        <v>10.09774394122198</v>
      </c>
      <c r="S2200">
        <v>14.43900216251666</v>
      </c>
      <c r="T2200">
        <v>44733.622844443889</v>
      </c>
      <c r="U2200">
        <v>44733.699193493732</v>
      </c>
      <c r="V2200">
        <v>44702.695535912993</v>
      </c>
      <c r="W2200">
        <v>44764.663189220257</v>
      </c>
      <c r="X2200">
        <v>2907.4591191933791</v>
      </c>
      <c r="Y2200">
        <v>2917.7099016274742</v>
      </c>
      <c r="Z2200">
        <v>2829.5993843614201</v>
      </c>
      <c r="AA2200">
        <v>2955.7890970344652</v>
      </c>
      <c r="AB2200">
        <v>446.30111963085409</v>
      </c>
      <c r="AC2200">
        <v>440.97477614214569</v>
      </c>
      <c r="AD2200">
        <v>388.83876574433361</v>
      </c>
      <c r="AE2200">
        <v>515.70920158529589</v>
      </c>
      <c r="AF2200">
        <v>67.865924841377648</v>
      </c>
      <c r="AG2200">
        <v>67.620660996335829</v>
      </c>
      <c r="AH2200">
        <v>66.762190544474635</v>
      </c>
      <c r="AI2200">
        <v>69.684335813306205</v>
      </c>
      <c r="AJ2200">
        <v>0.60556577076777518</v>
      </c>
      <c r="AK2200">
        <v>0.60556575137405666</v>
      </c>
      <c r="AL2200">
        <v>0.60555500808372598</v>
      </c>
      <c r="AM2200">
        <v>0.60557635382785724</v>
      </c>
      <c r="AN2200">
        <v>0.94650499493943796</v>
      </c>
      <c r="AO2200">
        <v>0.94650499493943807</v>
      </c>
      <c r="AP2200">
        <v>0.94650499493943807</v>
      </c>
      <c r="AQ2200">
        <v>0.94650499493943807</v>
      </c>
      <c r="AR2200">
        <v>16.171643283373911</v>
      </c>
      <c r="AS2200">
        <v>16.171643283373911</v>
      </c>
      <c r="AT2200">
        <v>16.171643283373911</v>
      </c>
      <c r="AU2200">
        <v>16.171643283373911</v>
      </c>
      <c r="AV2200" t="str">
        <f>VLOOKUP(Sheet1[[#This Row],[NPDES ID2]],Combined_Sheet__Major_Only___2[[NPDES ID2]:[ECHO BFR]],3,FALSE)</f>
        <v>NC</v>
      </c>
      <c r="AW2200" t="s">
        <v>41</v>
      </c>
      <c r="AX2200" t="str">
        <f>VLOOKUP(Sheet1[[#This Row],[NPDES ID2]],Combined_Sheet__Major_Only___2[[NPDES ID2]:[ECHO BFR]],27,FALSE)</f>
        <v>-</v>
      </c>
      <c r="AY2200" t="str">
        <f>VLOOKUP(Sheet1[[#This Row],[NPDES ID2]],Combined_Sheet__Major_Only___2[[NPDES ID2]:[ECHO BFR]],28,FALSE)</f>
        <v>-</v>
      </c>
      <c r="AZ2200" t="str">
        <f>VLOOKUP(Sheet1[[#This Row],[NPDES ID2]],Combined_Sheet__Major_Only___2[[NPDES ID2]:[ECHO BFR]],29,FALSE)</f>
        <v>thickening</v>
      </c>
      <c r="BA2200">
        <f>VLOOKUP(Sheet1[[#This Row],[NPDES ID2]],Combined_Sheet__Major_Only___2[[NPDES ID2]:[ECHO BFR]],17,FALSE)</f>
        <v>35.004305000000002</v>
      </c>
      <c r="BB2200">
        <f>VLOOKUP(Sheet1[[#This Row],[NPDES ID2]],Combined_Sheet__Major_Only___2[[NPDES ID2]:[ECHO BFR]],18,FALSE)</f>
        <v>-78.345532000000006</v>
      </c>
      <c r="BC2200" s="2" t="str">
        <f>IF(ISNUMBER(SEARCH("aerobic",$AW2200)),"aerobic","")</f>
        <v>aerobic</v>
      </c>
      <c r="BD2200" s="2" t="str">
        <f>IF(ISNUMBER(SEARCH("anaer",$AW2200)),"anaer","")</f>
        <v/>
      </c>
      <c r="BE2200" s="2" t="str">
        <f>IF(ISNUMBER(SEARCH("thickening",$AZ2200)),"thickening","")</f>
        <v>thickening</v>
      </c>
      <c r="BF2200" s="3" t="str">
        <f>IF(ISNUMBER(SEARCH("airDry",$AW2200)),"airDry","")</f>
        <v/>
      </c>
      <c r="BG2200" s="3" t="str">
        <f>IF(ISNUMBER(SEARCH("heatDry",$AY2200)),"heatDry","")</f>
        <v/>
      </c>
      <c r="BH2200" s="3" t="str">
        <f>IF(AND(ISNUMBER(SEARCH("aerobic",$AW2200)),ISNUMBER(SEARCH("anaer",$AW2200))),"Combined Aer and Anaer.","")</f>
        <v/>
      </c>
    </row>
    <row r="2201" spans="1:60" x14ac:dyDescent="0.25">
      <c r="A2201" s="5">
        <v>1259</v>
      </c>
      <c r="B2201" t="s">
        <v>6012</v>
      </c>
      <c r="C2201">
        <v>207.13</v>
      </c>
      <c r="D2201">
        <v>567.87248355452323</v>
      </c>
      <c r="E2201">
        <v>564.39767439854415</v>
      </c>
      <c r="F2201">
        <v>416.05872801355639</v>
      </c>
      <c r="G2201">
        <v>717.4312688594548</v>
      </c>
      <c r="H2201">
        <v>-110.7971918477075</v>
      </c>
      <c r="I2201">
        <v>-112.20233775077401</v>
      </c>
      <c r="J2201">
        <v>-131.55679310365849</v>
      </c>
      <c r="K2201">
        <v>-89.236096174389971</v>
      </c>
      <c r="L2201">
        <v>142.84724190854939</v>
      </c>
      <c r="M2201">
        <v>142.32409599326601</v>
      </c>
      <c r="N2201">
        <v>140.4943606537872</v>
      </c>
      <c r="O2201">
        <v>146.7242150231786</v>
      </c>
      <c r="P2201">
        <v>4.854194810623067</v>
      </c>
      <c r="Q2201">
        <v>4.8988040741489547</v>
      </c>
      <c r="R2201">
        <v>3.9698160020282311</v>
      </c>
      <c r="S2201">
        <v>5.6672010593134514</v>
      </c>
      <c r="T2201">
        <v>44725.949570367622</v>
      </c>
      <c r="U2201">
        <v>44726.025906838171</v>
      </c>
      <c r="V2201">
        <v>44695.027357432853</v>
      </c>
      <c r="W2201">
        <v>44756.984800923958</v>
      </c>
      <c r="X2201">
        <v>2918.9693972444652</v>
      </c>
      <c r="Y2201">
        <v>2929.367238942878</v>
      </c>
      <c r="Z2201">
        <v>2839.83671677858</v>
      </c>
      <c r="AA2201">
        <v>2968.1126233096702</v>
      </c>
      <c r="AB2201">
        <v>449.81002905735949</v>
      </c>
      <c r="AC2201">
        <v>444.40695274413929</v>
      </c>
      <c r="AD2201">
        <v>391.68566884000518</v>
      </c>
      <c r="AE2201">
        <v>520.15573007823036</v>
      </c>
      <c r="AF2201">
        <v>67.586245672842296</v>
      </c>
      <c r="AG2201">
        <v>67.338785591805376</v>
      </c>
      <c r="AH2201">
        <v>66.472978050841419</v>
      </c>
      <c r="AI2201">
        <v>69.420507223415285</v>
      </c>
      <c r="AJ2201">
        <v>0.60214473158611181</v>
      </c>
      <c r="AK2201">
        <v>0.60214472398055952</v>
      </c>
      <c r="AL2201">
        <v>0.60214050039394995</v>
      </c>
      <c r="AM2201">
        <v>0.60214889211027278</v>
      </c>
      <c r="AN2201">
        <v>0.94649652151758956</v>
      </c>
      <c r="AO2201">
        <v>0.94649652151758956</v>
      </c>
      <c r="AP2201">
        <v>0.94649652151758956</v>
      </c>
      <c r="AQ2201">
        <v>0.94649652151758956</v>
      </c>
      <c r="AR2201">
        <v>16.066637832236019</v>
      </c>
      <c r="AS2201">
        <v>16.066637832236019</v>
      </c>
      <c r="AT2201">
        <v>16.066637832236019</v>
      </c>
      <c r="AU2201">
        <v>16.066637832236019</v>
      </c>
      <c r="AV2201" t="str">
        <f>VLOOKUP(Sheet1[[#This Row],[NPDES ID2]],Combined_Sheet__Major_Only___2[[NPDES ID2]:[ECHO BFR]],3,FALSE)</f>
        <v>NY</v>
      </c>
      <c r="AW2201" t="s">
        <v>12185</v>
      </c>
      <c r="AX2201" t="str">
        <f>VLOOKUP(Sheet1[[#This Row],[NPDES ID2]],Combined_Sheet__Major_Only___2[[NPDES ID2]:[ECHO BFR]],27,FALSE)</f>
        <v>-</v>
      </c>
      <c r="AY2201" t="str">
        <f>VLOOKUP(Sheet1[[#This Row],[NPDES ID2]],Combined_Sheet__Major_Only___2[[NPDES ID2]:[ECHO BFR]],28,FALSE)</f>
        <v>-</v>
      </c>
      <c r="AZ2201" t="str">
        <f>VLOOKUP(Sheet1[[#This Row],[NPDES ID2]],Combined_Sheet__Major_Only___2[[NPDES ID2]:[ECHO BFR]],29,FALSE)</f>
        <v>thickening</v>
      </c>
      <c r="BA2201">
        <f>VLOOKUP(Sheet1[[#This Row],[NPDES ID2]],Combined_Sheet__Major_Only___2[[NPDES ID2]:[ECHO BFR]],17,FALSE)</f>
        <v>42.468693999999999</v>
      </c>
      <c r="BB2201">
        <f>VLOOKUP(Sheet1[[#This Row],[NPDES ID2]],Combined_Sheet__Major_Only___2[[NPDES ID2]:[ECHO BFR]],18,FALSE)</f>
        <v>-78.942610999999999</v>
      </c>
      <c r="BC2201" s="2" t="str">
        <f>IF(ISNUMBER(SEARCH("aerobic",$AW2201)),"aerobic","")</f>
        <v/>
      </c>
      <c r="BD2201" s="2" t="str">
        <f>IF(ISNUMBER(SEARCH("anaer",$AW2201)),"anaer","")</f>
        <v>anaer</v>
      </c>
      <c r="BE2201" s="2" t="str">
        <f>IF(ISNUMBER(SEARCH("thickening",$AZ2201)),"thickening","")</f>
        <v>thickening</v>
      </c>
      <c r="BF2201" s="4" t="str">
        <f>IF(ISNUMBER(SEARCH("airDry",$AW2201)),"airDry","")</f>
        <v/>
      </c>
      <c r="BG2201" s="4" t="str">
        <f>IF(ISNUMBER(SEARCH("heatDry",$AY2201)),"heatDry","")</f>
        <v/>
      </c>
      <c r="BH2201" s="4" t="str">
        <f>IF(AND(ISNUMBER(SEARCH("aerobic",$AW2201)),ISNUMBER(SEARCH("anaer",$AW2201))),"Combined Aer and Anaer.","")</f>
        <v/>
      </c>
    </row>
    <row r="2202" spans="1:60" x14ac:dyDescent="0.25">
      <c r="A2202" s="5">
        <v>1364</v>
      </c>
      <c r="B2202" t="s">
        <v>6476</v>
      </c>
      <c r="C2202">
        <v>158</v>
      </c>
      <c r="D2202">
        <v>648.79922231791397</v>
      </c>
      <c r="E2202">
        <v>640.31275170277729</v>
      </c>
      <c r="F2202">
        <v>464.53630820720338</v>
      </c>
      <c r="G2202">
        <v>838.03501974041581</v>
      </c>
      <c r="H2202">
        <v>-139.54158514481571</v>
      </c>
      <c r="I2202">
        <v>-140.73921673992649</v>
      </c>
      <c r="J2202">
        <v>-159.26789012164181</v>
      </c>
      <c r="K2202">
        <v>-116.6895851500711</v>
      </c>
      <c r="L2202">
        <v>117.34256960501961</v>
      </c>
      <c r="M2202">
        <v>116.6330958296442</v>
      </c>
      <c r="N2202">
        <v>114.1516025892203</v>
      </c>
      <c r="O2202">
        <v>122.6004704459933</v>
      </c>
      <c r="P2202">
        <v>4.8793574252144234</v>
      </c>
      <c r="Q2202">
        <v>4.8534872595445844</v>
      </c>
      <c r="R2202">
        <v>4.0966228202959556</v>
      </c>
      <c r="S2202">
        <v>5.4888961740642106</v>
      </c>
      <c r="T2202">
        <v>44720.68823608174</v>
      </c>
      <c r="U2202">
        <v>44720.764563927027</v>
      </c>
      <c r="V2202">
        <v>44689.769517044682</v>
      </c>
      <c r="W2202">
        <v>44751.719959970527</v>
      </c>
      <c r="X2202">
        <v>3537.9150881513428</v>
      </c>
      <c r="Y2202">
        <v>3557.335974624109</v>
      </c>
      <c r="Z2202">
        <v>3382.6505502503242</v>
      </c>
      <c r="AA2202">
        <v>3635.345441885966</v>
      </c>
      <c r="AB2202">
        <v>681.82320883054592</v>
      </c>
      <c r="AC2202">
        <v>672.39005863137368</v>
      </c>
      <c r="AD2202">
        <v>571.31465807841641</v>
      </c>
      <c r="AE2202">
        <v>826.44582706695019</v>
      </c>
      <c r="AF2202">
        <v>55.774640518496263</v>
      </c>
      <c r="AG2202">
        <v>55.437464732727562</v>
      </c>
      <c r="AH2202">
        <v>54.257900420067912</v>
      </c>
      <c r="AI2202">
        <v>58.273735548622788</v>
      </c>
      <c r="AJ2202">
        <v>0.45794769491208082</v>
      </c>
      <c r="AK2202">
        <v>0.45794768928188528</v>
      </c>
      <c r="AL2202">
        <v>0.45794456253440108</v>
      </c>
      <c r="AM2202">
        <v>0.45795077497314057</v>
      </c>
      <c r="AN2202">
        <v>0.94649070999447826</v>
      </c>
      <c r="AO2202">
        <v>0.94649070999447826</v>
      </c>
      <c r="AP2202">
        <v>0.94649070999447826</v>
      </c>
      <c r="AQ2202">
        <v>0.94649070999447826</v>
      </c>
      <c r="AR2202">
        <v>11.631277392794811</v>
      </c>
      <c r="AS2202">
        <v>11.631277392794811</v>
      </c>
      <c r="AT2202">
        <v>11.631277392794811</v>
      </c>
      <c r="AU2202">
        <v>11.631277392794811</v>
      </c>
      <c r="AV2202" t="str">
        <f>VLOOKUP(Sheet1[[#This Row],[NPDES ID2]],Combined_Sheet__Major_Only___2[[NPDES ID2]:[ECHO BFR]],3,FALSE)</f>
        <v>CT</v>
      </c>
      <c r="AW2202" t="s">
        <v>54</v>
      </c>
      <c r="AX2202" t="str">
        <f>VLOOKUP(Sheet1[[#This Row],[NPDES ID2]],Combined_Sheet__Major_Only___2[[NPDES ID2]:[ECHO BFR]],27,FALSE)</f>
        <v>-</v>
      </c>
      <c r="AY2202" t="str">
        <f>VLOOKUP(Sheet1[[#This Row],[NPDES ID2]],Combined_Sheet__Major_Only___2[[NPDES ID2]:[ECHO BFR]],28,FALSE)</f>
        <v>-</v>
      </c>
      <c r="AZ2202" t="str">
        <f>VLOOKUP(Sheet1[[#This Row],[NPDES ID2]],Combined_Sheet__Major_Only___2[[NPDES ID2]:[ECHO BFR]],29,FALSE)</f>
        <v>thickening</v>
      </c>
      <c r="BA2202">
        <f>VLOOKUP(Sheet1[[#This Row],[NPDES ID2]],Combined_Sheet__Major_Only___2[[NPDES ID2]:[ECHO BFR]],17,FALSE)</f>
        <v>41.290159000000003</v>
      </c>
      <c r="BB2202">
        <f>VLOOKUP(Sheet1[[#This Row],[NPDES ID2]],Combined_Sheet__Major_Only___2[[NPDES ID2]:[ECHO BFR]],18,FALSE)</f>
        <v>-73.490437999999997</v>
      </c>
      <c r="BC2202" s="2" t="str">
        <f>IF(ISNUMBER(SEARCH("aerobic",$AW2202)),"aerobic","")</f>
        <v/>
      </c>
      <c r="BD2202" s="2" t="str">
        <f>IF(ISNUMBER(SEARCH("anaer",$AW2202)),"anaer","")</f>
        <v/>
      </c>
      <c r="BE2202" s="2" t="str">
        <f>IF(ISNUMBER(SEARCH("thickening",$AZ2202)),"thickening","")</f>
        <v>thickening</v>
      </c>
      <c r="BF2202" s="3" t="str">
        <f>IF(ISNUMBER(SEARCH("airDry",$AW2202)),"airDry","")</f>
        <v/>
      </c>
      <c r="BG2202" s="3" t="str">
        <f>IF(ISNUMBER(SEARCH("heatDry",$AY2202)),"heatDry","")</f>
        <v/>
      </c>
      <c r="BH2202" s="3" t="str">
        <f>IF(AND(ISNUMBER(SEARCH("aerobic",$AW2202)),ISNUMBER(SEARCH("anaer",$AW2202))),"Combined Aer and Anaer.","")</f>
        <v/>
      </c>
    </row>
    <row r="2203" spans="1:60" x14ac:dyDescent="0.25">
      <c r="A2203" s="5">
        <v>678</v>
      </c>
      <c r="B2203" t="s">
        <v>3353</v>
      </c>
      <c r="C2203">
        <v>47512</v>
      </c>
      <c r="D2203">
        <v>8502.6155051663118</v>
      </c>
      <c r="E2203">
        <v>8539.447157839164</v>
      </c>
      <c r="F2203">
        <v>6780.318147217673</v>
      </c>
      <c r="G2203">
        <v>10087.253693086721</v>
      </c>
      <c r="H2203">
        <v>-97.334036761258517</v>
      </c>
      <c r="I2203">
        <v>-95.623319276805489</v>
      </c>
      <c r="J2203">
        <v>-119.92310846404651</v>
      </c>
      <c r="K2203">
        <v>-72.509329777015324</v>
      </c>
      <c r="L2203">
        <v>34225.74852658491</v>
      </c>
      <c r="M2203">
        <v>34115.892871914097</v>
      </c>
      <c r="N2203">
        <v>33737.035690805867</v>
      </c>
      <c r="O2203">
        <v>35030.833239278101</v>
      </c>
      <c r="P2203">
        <v>1108.5531654042679</v>
      </c>
      <c r="Q2203">
        <v>1124.4052449600299</v>
      </c>
      <c r="R2203">
        <v>901.28477919854083</v>
      </c>
      <c r="S2203">
        <v>1309.475044997587</v>
      </c>
      <c r="T2203">
        <v>44709.988317448457</v>
      </c>
      <c r="U2203">
        <v>44710.064627752668</v>
      </c>
      <c r="V2203">
        <v>44679.076703913357</v>
      </c>
      <c r="W2203">
        <v>44741.012909865363</v>
      </c>
      <c r="X2203">
        <v>2793.391552264176</v>
      </c>
      <c r="Y2203">
        <v>2802.1867542585542</v>
      </c>
      <c r="Z2203">
        <v>2727.4072564669332</v>
      </c>
      <c r="AA2203">
        <v>2834.570899912032</v>
      </c>
      <c r="AB2203">
        <v>414.37272712987152</v>
      </c>
      <c r="AC2203">
        <v>409.85498891400772</v>
      </c>
      <c r="AD2203">
        <v>362.41023195757191</v>
      </c>
      <c r="AE2203">
        <v>476.25903977611068</v>
      </c>
      <c r="AF2203">
        <v>70.712992465198383</v>
      </c>
      <c r="AG2203">
        <v>70.499259967439258</v>
      </c>
      <c r="AH2203">
        <v>69.715755886415707</v>
      </c>
      <c r="AI2203">
        <v>72.360435583135015</v>
      </c>
      <c r="AJ2203">
        <v>0.64040668421024138</v>
      </c>
      <c r="AK2203">
        <v>0.6404043674411749</v>
      </c>
      <c r="AL2203">
        <v>0.63944742352079498</v>
      </c>
      <c r="AM2203">
        <v>0.64135154494615199</v>
      </c>
      <c r="AN2203">
        <v>0.94647888726740359</v>
      </c>
      <c r="AO2203">
        <v>0.94647888726740381</v>
      </c>
      <c r="AP2203">
        <v>0.94647888726740381</v>
      </c>
      <c r="AQ2203">
        <v>0.94647888726740381</v>
      </c>
      <c r="AR2203">
        <v>17.210908619784</v>
      </c>
      <c r="AS2203">
        <v>17.210908619784011</v>
      </c>
      <c r="AT2203">
        <v>17.210908619784011</v>
      </c>
      <c r="AU2203">
        <v>17.210908619784011</v>
      </c>
      <c r="AV2203" t="str">
        <f>VLOOKUP(Sheet1[[#This Row],[NPDES ID2]],Combined_Sheet__Major_Only___2[[NPDES ID2]:[ECHO BFR]],3,FALSE)</f>
        <v>DC</v>
      </c>
      <c r="AW2203" t="s">
        <v>12185</v>
      </c>
      <c r="AX2203" t="str">
        <f>VLOOKUP(Sheet1[[#This Row],[NPDES ID2]],Combined_Sheet__Major_Only___2[[NPDES ID2]:[ECHO BFR]],27,FALSE)</f>
        <v>other, methaneBioCaptureRecover</v>
      </c>
      <c r="AY2203" t="str">
        <f>VLOOKUP(Sheet1[[#This Row],[NPDES ID2]],Combined_Sheet__Major_Only___2[[NPDES ID2]:[ECHO BFR]],28,FALSE)</f>
        <v>-</v>
      </c>
      <c r="AZ2203" t="str">
        <f>VLOOKUP(Sheet1[[#This Row],[NPDES ID2]],Combined_Sheet__Major_Only___2[[NPDES ID2]:[ECHO BFR]],29,FALSE)</f>
        <v>preliminaryOps, thickening</v>
      </c>
      <c r="BA2203">
        <f>VLOOKUP(Sheet1[[#This Row],[NPDES ID2]],Combined_Sheet__Major_Only___2[[NPDES ID2]:[ECHO BFR]],17,FALSE)</f>
        <v>38.813645000000001</v>
      </c>
      <c r="BB2203">
        <f>VLOOKUP(Sheet1[[#This Row],[NPDES ID2]],Combined_Sheet__Major_Only___2[[NPDES ID2]:[ECHO BFR]],18,FALSE)</f>
        <v>-77.027175999999997</v>
      </c>
      <c r="BC2203" s="2" t="str">
        <f>IF(ISNUMBER(SEARCH("aerobic",$AW2203)),"aerobic","")</f>
        <v/>
      </c>
      <c r="BD2203" s="2" t="str">
        <f>IF(ISNUMBER(SEARCH("anaer",$AW2203)),"anaer","")</f>
        <v>anaer</v>
      </c>
      <c r="BE2203" s="2" t="str">
        <f>IF(ISNUMBER(SEARCH("thickening",$AZ2203)),"thickening","")</f>
        <v>thickening</v>
      </c>
      <c r="BF2203" s="3" t="str">
        <f>IF(ISNUMBER(SEARCH("airDry",$AW2203)),"airDry","")</f>
        <v/>
      </c>
      <c r="BG2203" s="3" t="str">
        <f>IF(ISNUMBER(SEARCH("heatDry",$AY2203)),"heatDry","")</f>
        <v/>
      </c>
      <c r="BH2203" s="3" t="str">
        <f>IF(AND(ISNUMBER(SEARCH("aerobic",$AW2203)),ISNUMBER(SEARCH("anaer",$AW2203))),"Combined Aer and Anaer.","")</f>
        <v/>
      </c>
    </row>
    <row r="2204" spans="1:60" x14ac:dyDescent="0.25">
      <c r="A2204" s="5">
        <v>1492</v>
      </c>
      <c r="B2204" t="s">
        <v>7034</v>
      </c>
      <c r="C2204">
        <v>108.8</v>
      </c>
      <c r="D2204">
        <v>959.26352219669241</v>
      </c>
      <c r="E2204">
        <v>949.18070479990342</v>
      </c>
      <c r="F2204">
        <v>674.42563821522424</v>
      </c>
      <c r="G2204">
        <v>1241.1797859168701</v>
      </c>
      <c r="H2204">
        <v>-111.3394465835207</v>
      </c>
      <c r="I2204">
        <v>-112.7344003481937</v>
      </c>
      <c r="J2204">
        <v>-132.0797252700176</v>
      </c>
      <c r="K2204">
        <v>-89.763094027355791</v>
      </c>
      <c r="L2204">
        <v>74.707528362523135</v>
      </c>
      <c r="M2204">
        <v>74.430254690414543</v>
      </c>
      <c r="N2204">
        <v>73.460431730923418</v>
      </c>
      <c r="O2204">
        <v>76.762417867791029</v>
      </c>
      <c r="P2204">
        <v>2.5504473411240318</v>
      </c>
      <c r="Q2204">
        <v>2.573133535167385</v>
      </c>
      <c r="R2204">
        <v>2.08700618834526</v>
      </c>
      <c r="S2204">
        <v>2.9742134382320828</v>
      </c>
      <c r="T2204">
        <v>44687.551282202818</v>
      </c>
      <c r="U2204">
        <v>44687.627555724539</v>
      </c>
      <c r="V2204">
        <v>44656.654568444414</v>
      </c>
      <c r="W2204">
        <v>44718.560920385848</v>
      </c>
      <c r="X2204">
        <v>2929.2216678917871</v>
      </c>
      <c r="Y2204">
        <v>2939.7707033423299</v>
      </c>
      <c r="Z2204">
        <v>2848.7831348075142</v>
      </c>
      <c r="AA2204">
        <v>2979.2003922216459</v>
      </c>
      <c r="AB2204">
        <v>453.26727686730447</v>
      </c>
      <c r="AC2204">
        <v>447.78582444931789</v>
      </c>
      <c r="AD2204">
        <v>394.46686835359782</v>
      </c>
      <c r="AE2204">
        <v>524.58188411524418</v>
      </c>
      <c r="AF2204">
        <v>67.291985441589006</v>
      </c>
      <c r="AG2204">
        <v>67.042265465957385</v>
      </c>
      <c r="AH2204">
        <v>66.168659171565693</v>
      </c>
      <c r="AI2204">
        <v>69.142864578515528</v>
      </c>
      <c r="AJ2204">
        <v>0.59854563248467851</v>
      </c>
      <c r="AK2204">
        <v>0.59854562849094184</v>
      </c>
      <c r="AL2204">
        <v>0.59854340895731384</v>
      </c>
      <c r="AM2204">
        <v>0.59854781886707487</v>
      </c>
      <c r="AN2204">
        <v>0.9464540788040291</v>
      </c>
      <c r="AO2204">
        <v>0.94645407880402954</v>
      </c>
      <c r="AP2204">
        <v>0.94645407880402954</v>
      </c>
      <c r="AQ2204">
        <v>0.94645407880402954</v>
      </c>
      <c r="AR2204">
        <v>15.95600074152218</v>
      </c>
      <c r="AS2204">
        <v>15.956000741522191</v>
      </c>
      <c r="AT2204">
        <v>15.956000741522191</v>
      </c>
      <c r="AU2204">
        <v>15.956000741522191</v>
      </c>
      <c r="AV2204" t="str">
        <f>VLOOKUP(Sheet1[[#This Row],[NPDES ID2]],Combined_Sheet__Major_Only___2[[NPDES ID2]:[ECHO BFR]],3,FALSE)</f>
        <v>MO</v>
      </c>
      <c r="AW2204" t="s">
        <v>41</v>
      </c>
      <c r="AX2204" t="str">
        <f>VLOOKUP(Sheet1[[#This Row],[NPDES ID2]],Combined_Sheet__Major_Only___2[[NPDES ID2]:[ECHO BFR]],27,FALSE)</f>
        <v>-</v>
      </c>
      <c r="AY2204" t="str">
        <f>VLOOKUP(Sheet1[[#This Row],[NPDES ID2]],Combined_Sheet__Major_Only___2[[NPDES ID2]:[ECHO BFR]],28,FALSE)</f>
        <v>-</v>
      </c>
      <c r="AZ2204" t="str">
        <f>VLOOKUP(Sheet1[[#This Row],[NPDES ID2]],Combined_Sheet__Major_Only___2[[NPDES ID2]:[ECHO BFR]],29,FALSE)</f>
        <v>thickening</v>
      </c>
      <c r="BA2204">
        <f>VLOOKUP(Sheet1[[#This Row],[NPDES ID2]],Combined_Sheet__Major_Only___2[[NPDES ID2]:[ECHO BFR]],17,FALSE)</f>
        <v>39.193893000000003</v>
      </c>
      <c r="BB2204">
        <f>VLOOKUP(Sheet1[[#This Row],[NPDES ID2]],Combined_Sheet__Major_Only___2[[NPDES ID2]:[ECHO BFR]],18,FALSE)</f>
        <v>-94.758882</v>
      </c>
      <c r="BC2204" s="2" t="str">
        <f>IF(ISNUMBER(SEARCH("aerobic",$AW2204)),"aerobic","")</f>
        <v>aerobic</v>
      </c>
      <c r="BD2204" s="2" t="str">
        <f>IF(ISNUMBER(SEARCH("anaer",$AW2204)),"anaer","")</f>
        <v/>
      </c>
      <c r="BE2204" s="2" t="str">
        <f>IF(ISNUMBER(SEARCH("thickening",$AZ2204)),"thickening","")</f>
        <v>thickening</v>
      </c>
      <c r="BF2204" s="3" t="str">
        <f>IF(ISNUMBER(SEARCH("airDry",$AW2204)),"airDry","")</f>
        <v/>
      </c>
      <c r="BG2204" s="3" t="str">
        <f>IF(ISNUMBER(SEARCH("heatDry",$AY2204)),"heatDry","")</f>
        <v/>
      </c>
      <c r="BH2204" s="3" t="str">
        <f>IF(AND(ISNUMBER(SEARCH("aerobic",$AW2204)),ISNUMBER(SEARCH("anaer",$AW2204))),"Combined Aer and Anaer.","")</f>
        <v/>
      </c>
    </row>
    <row r="2205" spans="1:60" x14ac:dyDescent="0.25">
      <c r="A2205" s="5">
        <v>1759</v>
      </c>
      <c r="B2205" t="s">
        <v>8234</v>
      </c>
      <c r="C2205">
        <v>22</v>
      </c>
      <c r="D2205">
        <v>4293.1193620444919</v>
      </c>
      <c r="E2205">
        <v>4250.3639874715773</v>
      </c>
      <c r="F2205">
        <v>2870.4016666459038</v>
      </c>
      <c r="G2205">
        <v>5649.1280464449164</v>
      </c>
      <c r="H2205">
        <v>-110.4102287409416</v>
      </c>
      <c r="I2205">
        <v>-111.83826473634061</v>
      </c>
      <c r="J2205">
        <v>-131.18755910344029</v>
      </c>
      <c r="K2205">
        <v>-88.884026978034512</v>
      </c>
      <c r="L2205">
        <v>15.226263567308679</v>
      </c>
      <c r="M2205">
        <v>15.171110889026719</v>
      </c>
      <c r="N2205">
        <v>14.978195641035629</v>
      </c>
      <c r="O2205">
        <v>15.635011073833139</v>
      </c>
      <c r="P2205">
        <v>0.51547629891004842</v>
      </c>
      <c r="Q2205">
        <v>0.52033828121209358</v>
      </c>
      <c r="R2205">
        <v>0.42136004168270041</v>
      </c>
      <c r="S2205">
        <v>0.60236630886258136</v>
      </c>
      <c r="T2205">
        <v>44673.868274692017</v>
      </c>
      <c r="U2205">
        <v>44673.944525782303</v>
      </c>
      <c r="V2205">
        <v>44642.980647417353</v>
      </c>
      <c r="W2205">
        <v>44704.868793181107</v>
      </c>
      <c r="X2205">
        <v>2905.225613509831</v>
      </c>
      <c r="Y2205">
        <v>2915.480846825812</v>
      </c>
      <c r="Z2205">
        <v>2827.2917530088089</v>
      </c>
      <c r="AA2205">
        <v>2953.605085391916</v>
      </c>
      <c r="AB2205">
        <v>446.18879915863181</v>
      </c>
      <c r="AC2205">
        <v>440.8573476016669</v>
      </c>
      <c r="AD2205">
        <v>388.71682263532591</v>
      </c>
      <c r="AE2205">
        <v>515.62432792664515</v>
      </c>
      <c r="AF2205">
        <v>67.826139091031109</v>
      </c>
      <c r="AG2205">
        <v>67.580465063666608</v>
      </c>
      <c r="AH2205">
        <v>66.721104767549335</v>
      </c>
      <c r="AI2205">
        <v>69.646916893500247</v>
      </c>
      <c r="AJ2205">
        <v>0.60507908747426842</v>
      </c>
      <c r="AK2205">
        <v>0.60507908666872456</v>
      </c>
      <c r="AL2205">
        <v>0.60507863867746714</v>
      </c>
      <c r="AM2205">
        <v>0.60507952877221893</v>
      </c>
      <c r="AN2205">
        <v>0.94643893831150139</v>
      </c>
      <c r="AO2205">
        <v>0.94643893831150105</v>
      </c>
      <c r="AP2205">
        <v>0.94643893831150105</v>
      </c>
      <c r="AQ2205">
        <v>0.94643893831150105</v>
      </c>
      <c r="AR2205">
        <v>16.15702582511398</v>
      </c>
      <c r="AS2205">
        <v>16.157025825113969</v>
      </c>
      <c r="AT2205">
        <v>16.157025825113969</v>
      </c>
      <c r="AU2205">
        <v>16.157025825113969</v>
      </c>
      <c r="AV2205" t="str">
        <f>VLOOKUP(Sheet1[[#This Row],[NPDES ID2]],Combined_Sheet__Major_Only___2[[NPDES ID2]:[ECHO BFR]],3,FALSE)</f>
        <v>NC</v>
      </c>
      <c r="AW2205" t="s">
        <v>41</v>
      </c>
      <c r="AX2205" t="str">
        <f>VLOOKUP(Sheet1[[#This Row],[NPDES ID2]],Combined_Sheet__Major_Only___2[[NPDES ID2]:[ECHO BFR]],27,FALSE)</f>
        <v>-</v>
      </c>
      <c r="AY2205" t="str">
        <f>VLOOKUP(Sheet1[[#This Row],[NPDES ID2]],Combined_Sheet__Major_Only___2[[NPDES ID2]:[ECHO BFR]],28,FALSE)</f>
        <v>-</v>
      </c>
      <c r="AZ2205" t="str">
        <f>VLOOKUP(Sheet1[[#This Row],[NPDES ID2]],Combined_Sheet__Major_Only___2[[NPDES ID2]:[ECHO BFR]],29,FALSE)</f>
        <v>thickening</v>
      </c>
      <c r="BA2205">
        <f>VLOOKUP(Sheet1[[#This Row],[NPDES ID2]],Combined_Sheet__Major_Only___2[[NPDES ID2]:[ECHO BFR]],17,FALSE)</f>
        <v>34.628061000000002</v>
      </c>
      <c r="BB2205">
        <f>VLOOKUP(Sheet1[[#This Row],[NPDES ID2]],Combined_Sheet__Major_Only___2[[NPDES ID2]:[ECHO BFR]],18,FALSE)</f>
        <v>-78.590316000000001</v>
      </c>
      <c r="BC2205" s="2" t="str">
        <f>IF(ISNUMBER(SEARCH("aerobic",$AW2205)),"aerobic","")</f>
        <v>aerobic</v>
      </c>
      <c r="BD2205" s="2" t="str">
        <f>IF(ISNUMBER(SEARCH("anaer",$AW2205)),"anaer","")</f>
        <v/>
      </c>
      <c r="BE2205" s="2" t="str">
        <f>IF(ISNUMBER(SEARCH("thickening",$AZ2205)),"thickening","")</f>
        <v>thickening</v>
      </c>
      <c r="BF2205" s="4" t="str">
        <f>IF(ISNUMBER(SEARCH("airDry",$AW2205)),"airDry","")</f>
        <v/>
      </c>
      <c r="BG2205" s="4" t="str">
        <f>IF(ISNUMBER(SEARCH("heatDry",$AY2205)),"heatDry","")</f>
        <v/>
      </c>
      <c r="BH2205" s="4" t="str">
        <f>IF(AND(ISNUMBER(SEARCH("aerobic",$AW2205)),ISNUMBER(SEARCH("anaer",$AW2205))),"Combined Aer and Anaer.","")</f>
        <v/>
      </c>
    </row>
    <row r="2206" spans="1:60" x14ac:dyDescent="0.25">
      <c r="A2206" s="5">
        <v>1184</v>
      </c>
      <c r="B2206" t="s">
        <v>5679</v>
      </c>
      <c r="C2206">
        <v>260.79000000000002</v>
      </c>
      <c r="D2206">
        <v>477.59209924005341</v>
      </c>
      <c r="E2206">
        <v>475.03550940074638</v>
      </c>
      <c r="F2206">
        <v>358.0697627908088</v>
      </c>
      <c r="G2206">
        <v>594.8352916629774</v>
      </c>
      <c r="H2206">
        <v>-108.8411291355835</v>
      </c>
      <c r="I2206">
        <v>-110.1953592821102</v>
      </c>
      <c r="J2206">
        <v>-129.6761821360958</v>
      </c>
      <c r="K2206">
        <v>-87.365247032823163</v>
      </c>
      <c r="L2206">
        <v>182.82881449610511</v>
      </c>
      <c r="M2206">
        <v>182.1927748890202</v>
      </c>
      <c r="N2206">
        <v>179.96824028302581</v>
      </c>
      <c r="O2206">
        <v>187.54236863828169</v>
      </c>
      <c r="P2206">
        <v>6.1057348548176869</v>
      </c>
      <c r="Q2206">
        <v>6.1686883926445164</v>
      </c>
      <c r="R2206">
        <v>4.9821988012247553</v>
      </c>
      <c r="S2206">
        <v>7.1592205156424242</v>
      </c>
      <c r="T2206">
        <v>44673.761363824648</v>
      </c>
      <c r="U2206">
        <v>44673.837614739663</v>
      </c>
      <c r="V2206">
        <v>44642.873807546363</v>
      </c>
      <c r="W2206">
        <v>44704.761811057877</v>
      </c>
      <c r="X2206">
        <v>2868.0666982921571</v>
      </c>
      <c r="Y2206">
        <v>2877.8619255687531</v>
      </c>
      <c r="Z2206">
        <v>2794.065844879442</v>
      </c>
      <c r="AA2206">
        <v>2913.9372489380612</v>
      </c>
      <c r="AB2206">
        <v>435.24504238849067</v>
      </c>
      <c r="AC2206">
        <v>430.14398997572869</v>
      </c>
      <c r="AD2206">
        <v>379.81142779308561</v>
      </c>
      <c r="AE2206">
        <v>501.80918023465432</v>
      </c>
      <c r="AF2206">
        <v>68.704303574416855</v>
      </c>
      <c r="AG2206">
        <v>68.465363463124049</v>
      </c>
      <c r="AH2206">
        <v>67.629301175128703</v>
      </c>
      <c r="AI2206">
        <v>70.475491427613434</v>
      </c>
      <c r="AJ2206">
        <v>0.61582240942151723</v>
      </c>
      <c r="AK2206">
        <v>0.61582239988679999</v>
      </c>
      <c r="AL2206">
        <v>0.6158171069101932</v>
      </c>
      <c r="AM2206">
        <v>0.61582762338151831</v>
      </c>
      <c r="AN2206">
        <v>0.94643881997900292</v>
      </c>
      <c r="AO2206">
        <v>0.94643881997900281</v>
      </c>
      <c r="AP2206">
        <v>0.94643881997900281</v>
      </c>
      <c r="AQ2206">
        <v>0.94643881997900281</v>
      </c>
      <c r="AR2206">
        <v>16.48731682476431</v>
      </c>
      <c r="AS2206">
        <v>16.48731682476431</v>
      </c>
      <c r="AT2206">
        <v>16.48731682476431</v>
      </c>
      <c r="AU2206">
        <v>16.48731682476431</v>
      </c>
      <c r="AV2206" t="str">
        <f>VLOOKUP(Sheet1[[#This Row],[NPDES ID2]],Combined_Sheet__Major_Only___2[[NPDES ID2]:[ECHO BFR]],3,FALSE)</f>
        <v>TX</v>
      </c>
      <c r="AW2206" t="s">
        <v>41</v>
      </c>
      <c r="AX2206" t="str">
        <f>VLOOKUP(Sheet1[[#This Row],[NPDES ID2]],Combined_Sheet__Major_Only___2[[NPDES ID2]:[ECHO BFR]],27,FALSE)</f>
        <v>-</v>
      </c>
      <c r="AY2206" t="str">
        <f>VLOOKUP(Sheet1[[#This Row],[NPDES ID2]],Combined_Sheet__Major_Only___2[[NPDES ID2]:[ECHO BFR]],28,FALSE)</f>
        <v>-</v>
      </c>
      <c r="AZ2206" t="str">
        <f>VLOOKUP(Sheet1[[#This Row],[NPDES ID2]],Combined_Sheet__Major_Only___2[[NPDES ID2]:[ECHO BFR]],29,FALSE)</f>
        <v>thickening</v>
      </c>
      <c r="BA2206">
        <f>VLOOKUP(Sheet1[[#This Row],[NPDES ID2]],Combined_Sheet__Major_Only___2[[NPDES ID2]:[ECHO BFR]],17,FALSE)</f>
        <v>29.695799999999998</v>
      </c>
      <c r="BB2206">
        <f>VLOOKUP(Sheet1[[#This Row],[NPDES ID2]],Combined_Sheet__Major_Only___2[[NPDES ID2]:[ECHO BFR]],18,FALSE)</f>
        <v>-95.877600000000001</v>
      </c>
      <c r="BC2206" s="2" t="str">
        <f>IF(ISNUMBER(SEARCH("aerobic",$AW2206)),"aerobic","")</f>
        <v>aerobic</v>
      </c>
      <c r="BD2206" s="2" t="str">
        <f>IF(ISNUMBER(SEARCH("anaer",$AW2206)),"anaer","")</f>
        <v/>
      </c>
      <c r="BE2206" s="2" t="str">
        <f>IF(ISNUMBER(SEARCH("thickening",$AZ2206)),"thickening","")</f>
        <v>thickening</v>
      </c>
      <c r="BF2206" s="3" t="str">
        <f>IF(ISNUMBER(SEARCH("airDry",$AW2206)),"airDry","")</f>
        <v/>
      </c>
      <c r="BG2206" s="3" t="str">
        <f>IF(ISNUMBER(SEARCH("heatDry",$AY2206)),"heatDry","")</f>
        <v/>
      </c>
      <c r="BH2206" s="3" t="str">
        <f>IF(AND(ISNUMBER(SEARCH("aerobic",$AW2206)),ISNUMBER(SEARCH("anaer",$AW2206))),"Combined Aer and Anaer.","")</f>
        <v/>
      </c>
    </row>
    <row r="2207" spans="1:60" x14ac:dyDescent="0.25">
      <c r="A2207" s="5">
        <v>779</v>
      </c>
      <c r="B2207" t="s">
        <v>3818</v>
      </c>
      <c r="C2207">
        <v>1660.59</v>
      </c>
      <c r="D2207">
        <v>437.89641478332669</v>
      </c>
      <c r="E2207">
        <v>435.10151272542322</v>
      </c>
      <c r="F2207">
        <v>370.91638500606439</v>
      </c>
      <c r="G2207">
        <v>508.24935086209427</v>
      </c>
      <c r="H2207">
        <v>-108.7678741534553</v>
      </c>
      <c r="I2207">
        <v>-110.1530063272547</v>
      </c>
      <c r="J2207">
        <v>-129.58554733662979</v>
      </c>
      <c r="K2207">
        <v>-87.169111899867417</v>
      </c>
      <c r="L2207">
        <v>1162.236043490283</v>
      </c>
      <c r="M2207">
        <v>1158.1702794214989</v>
      </c>
      <c r="N2207">
        <v>1143.9589636413889</v>
      </c>
      <c r="O2207">
        <v>1192.3567502622529</v>
      </c>
      <c r="P2207">
        <v>38.880275712192898</v>
      </c>
      <c r="Q2207">
        <v>39.276453416554837</v>
      </c>
      <c r="R2207">
        <v>31.73321459653538</v>
      </c>
      <c r="S2207">
        <v>45.571024029372502</v>
      </c>
      <c r="T2207">
        <v>44647.365533788827</v>
      </c>
      <c r="U2207">
        <v>44647.441741431423</v>
      </c>
      <c r="V2207">
        <v>44616.49550620668</v>
      </c>
      <c r="W2207">
        <v>44678.348388260303</v>
      </c>
      <c r="X2207">
        <v>2871.1451324765098</v>
      </c>
      <c r="Y2207">
        <v>2881.0002611992331</v>
      </c>
      <c r="Z2207">
        <v>2796.691841972317</v>
      </c>
      <c r="AA2207">
        <v>2917.303827312976</v>
      </c>
      <c r="AB2207">
        <v>436.40097820962382</v>
      </c>
      <c r="AC2207">
        <v>431.27884881230273</v>
      </c>
      <c r="AD2207">
        <v>380.72645109916982</v>
      </c>
      <c r="AE2207">
        <v>503.31555314672102</v>
      </c>
      <c r="AF2207">
        <v>68.593747948414844</v>
      </c>
      <c r="AG2207">
        <v>68.354262805752711</v>
      </c>
      <c r="AH2207">
        <v>67.514790202043073</v>
      </c>
      <c r="AI2207">
        <v>70.370832721502524</v>
      </c>
      <c r="AJ2207">
        <v>0.614469768466814</v>
      </c>
      <c r="AK2207">
        <v>0.61446970709173054</v>
      </c>
      <c r="AL2207">
        <v>0.61443599620151368</v>
      </c>
      <c r="AM2207">
        <v>0.61450297851092472</v>
      </c>
      <c r="AN2207">
        <v>0.94640958818830245</v>
      </c>
      <c r="AO2207">
        <v>0.94640958818830223</v>
      </c>
      <c r="AP2207">
        <v>0.94640958818830223</v>
      </c>
      <c r="AQ2207">
        <v>0.94640958818830223</v>
      </c>
      <c r="AR2207">
        <v>16.44473734262932</v>
      </c>
      <c r="AS2207">
        <v>16.44473734262932</v>
      </c>
      <c r="AT2207">
        <v>16.44473734262932</v>
      </c>
      <c r="AU2207">
        <v>16.44473734262932</v>
      </c>
      <c r="AV2207" t="str">
        <f>VLOOKUP(Sheet1[[#This Row],[NPDES ID2]],Combined_Sheet__Major_Only___2[[NPDES ID2]:[ECHO BFR]],3,FALSE)</f>
        <v>TX</v>
      </c>
      <c r="AW2207" t="s">
        <v>41</v>
      </c>
      <c r="AX2207" t="str">
        <f>VLOOKUP(Sheet1[[#This Row],[NPDES ID2]],Combined_Sheet__Major_Only___2[[NPDES ID2]:[ECHO BFR]],27,FALSE)</f>
        <v>-</v>
      </c>
      <c r="AY2207" t="str">
        <f>VLOOKUP(Sheet1[[#This Row],[NPDES ID2]],Combined_Sheet__Major_Only___2[[NPDES ID2]:[ECHO BFR]],28,FALSE)</f>
        <v>-</v>
      </c>
      <c r="AZ2207" t="str">
        <f>VLOOKUP(Sheet1[[#This Row],[NPDES ID2]],Combined_Sheet__Major_Only___2[[NPDES ID2]:[ECHO BFR]],29,FALSE)</f>
        <v>thickening</v>
      </c>
      <c r="BA2207">
        <f>VLOOKUP(Sheet1[[#This Row],[NPDES ID2]],Combined_Sheet__Major_Only___2[[NPDES ID2]:[ECHO BFR]],17,FALSE)</f>
        <v>31.10821</v>
      </c>
      <c r="BB2207">
        <f>VLOOKUP(Sheet1[[#This Row],[NPDES ID2]],Combined_Sheet__Major_Only___2[[NPDES ID2]:[ECHO BFR]],18,FALSE)</f>
        <v>-97.701660000000004</v>
      </c>
      <c r="BC2207" s="2" t="str">
        <f>IF(ISNUMBER(SEARCH("aerobic",$AW2207)),"aerobic","")</f>
        <v>aerobic</v>
      </c>
      <c r="BD2207" s="2" t="str">
        <f>IF(ISNUMBER(SEARCH("anaer",$AW2207)),"anaer","")</f>
        <v/>
      </c>
      <c r="BE2207" s="2" t="str">
        <f>IF(ISNUMBER(SEARCH("thickening",$AZ2207)),"thickening","")</f>
        <v>thickening</v>
      </c>
      <c r="BF2207" s="4" t="str">
        <f>IF(ISNUMBER(SEARCH("airDry",$AW2207)),"airDry","")</f>
        <v/>
      </c>
      <c r="BG2207" s="4" t="str">
        <f>IF(ISNUMBER(SEARCH("heatDry",$AY2207)),"heatDry","")</f>
        <v/>
      </c>
      <c r="BH2207" s="4" t="str">
        <f>IF(AND(ISNUMBER(SEARCH("aerobic",$AW2207)),ISNUMBER(SEARCH("anaer",$AW2207))),"Combined Aer and Anaer.","")</f>
        <v/>
      </c>
    </row>
    <row r="2208" spans="1:60" x14ac:dyDescent="0.25">
      <c r="A2208" s="5">
        <v>2241</v>
      </c>
      <c r="B2208" t="s">
        <v>10497</v>
      </c>
      <c r="C2208">
        <v>551.95000000000005</v>
      </c>
      <c r="D2208">
        <v>322.88263889552252</v>
      </c>
      <c r="E2208">
        <v>319.37994079927557</v>
      </c>
      <c r="F2208">
        <v>263.23386277906002</v>
      </c>
      <c r="G2208">
        <v>393.30162042234332</v>
      </c>
      <c r="H2208">
        <v>-138.89983446900811</v>
      </c>
      <c r="I2208">
        <v>-140.1846600974734</v>
      </c>
      <c r="J2208">
        <v>-158.79053568781251</v>
      </c>
      <c r="K2208">
        <v>-116.00558136680429</v>
      </c>
      <c r="L2208">
        <v>414.54693702095278</v>
      </c>
      <c r="M2208">
        <v>412.06319962007262</v>
      </c>
      <c r="N2208">
        <v>403.37730980388619</v>
      </c>
      <c r="O2208">
        <v>432.9523311543295</v>
      </c>
      <c r="P2208">
        <v>17.164697501074759</v>
      </c>
      <c r="Q2208">
        <v>17.084168479394179</v>
      </c>
      <c r="R2208">
        <v>14.403530482032711</v>
      </c>
      <c r="S2208">
        <v>19.302345850500519</v>
      </c>
      <c r="T2208">
        <v>44616.729867780843</v>
      </c>
      <c r="U2208">
        <v>44616.806025200378</v>
      </c>
      <c r="V2208">
        <v>44585.88018444545</v>
      </c>
      <c r="W2208">
        <v>44647.692303649332</v>
      </c>
      <c r="X2208">
        <v>3515.3762616199879</v>
      </c>
      <c r="Y2208">
        <v>3534.5132695939419</v>
      </c>
      <c r="Z2208">
        <v>3362.4507441938731</v>
      </c>
      <c r="AA2208">
        <v>3611.2952850683009</v>
      </c>
      <c r="AB2208">
        <v>673.58778933427766</v>
      </c>
      <c r="AC2208">
        <v>664.24857911992228</v>
      </c>
      <c r="AD2208">
        <v>565.03898861050448</v>
      </c>
      <c r="AE2208">
        <v>815.30813853217546</v>
      </c>
      <c r="AF2208">
        <v>56.002261954144608</v>
      </c>
      <c r="AG2208">
        <v>55.666892904582603</v>
      </c>
      <c r="AH2208">
        <v>54.493233455518492</v>
      </c>
      <c r="AI2208">
        <v>58.488479275864343</v>
      </c>
      <c r="AJ2208">
        <v>0.46072050597704811</v>
      </c>
      <c r="AK2208">
        <v>0.46072048621270661</v>
      </c>
      <c r="AL2208">
        <v>0.46070955270059138</v>
      </c>
      <c r="AM2208">
        <v>0.46073127652303908</v>
      </c>
      <c r="AN2208">
        <v>0.9463756210028238</v>
      </c>
      <c r="AO2208">
        <v>0.94637562100282346</v>
      </c>
      <c r="AP2208">
        <v>0.94637562100282346</v>
      </c>
      <c r="AQ2208">
        <v>0.94637562100282346</v>
      </c>
      <c r="AR2208">
        <v>11.71629973224581</v>
      </c>
      <c r="AS2208">
        <v>11.71629973224581</v>
      </c>
      <c r="AT2208">
        <v>11.71629973224581</v>
      </c>
      <c r="AU2208">
        <v>11.71629973224581</v>
      </c>
      <c r="AV2208" t="str">
        <f>VLOOKUP(Sheet1[[#This Row],[NPDES ID2]],Combined_Sheet__Major_Only___2[[NPDES ID2]:[ECHO BFR]],3,FALSE)</f>
        <v>CA</v>
      </c>
      <c r="AW2208" t="s">
        <v>54</v>
      </c>
      <c r="AX2208" t="str">
        <f>VLOOKUP(Sheet1[[#This Row],[NPDES ID2]],Combined_Sheet__Major_Only___2[[NPDES ID2]:[ECHO BFR]],27,FALSE)</f>
        <v>-</v>
      </c>
      <c r="AY2208" t="str">
        <f>VLOOKUP(Sheet1[[#This Row],[NPDES ID2]],Combined_Sheet__Major_Only___2[[NPDES ID2]:[ECHO BFR]],28,FALSE)</f>
        <v>-</v>
      </c>
      <c r="AZ2208" t="str">
        <f>VLOOKUP(Sheet1[[#This Row],[NPDES ID2]],Combined_Sheet__Major_Only___2[[NPDES ID2]:[ECHO BFR]],29,FALSE)</f>
        <v>preliminaryOps, thickening</v>
      </c>
      <c r="BA2208">
        <f>VLOOKUP(Sheet1[[#This Row],[NPDES ID2]],Combined_Sheet__Major_Only___2[[NPDES ID2]:[ECHO BFR]],17,FALSE)</f>
        <v>37.99783</v>
      </c>
      <c r="BB2208">
        <f>VLOOKUP(Sheet1[[#This Row],[NPDES ID2]],Combined_Sheet__Major_Only___2[[NPDES ID2]:[ECHO BFR]],18,FALSE)</f>
        <v>-121.70746</v>
      </c>
      <c r="BC2208" s="2" t="str">
        <f>IF(ISNUMBER(SEARCH("aerobic",$AW2208)),"aerobic","")</f>
        <v/>
      </c>
      <c r="BD2208" s="2" t="str">
        <f>IF(ISNUMBER(SEARCH("anaer",$AW2208)),"anaer","")</f>
        <v/>
      </c>
      <c r="BE2208" s="2" t="str">
        <f>IF(ISNUMBER(SEARCH("thickening",$AZ2208)),"thickening","")</f>
        <v>thickening</v>
      </c>
      <c r="BF2208" s="4" t="str">
        <f>IF(ISNUMBER(SEARCH("airDry",$AW2208)),"airDry","")</f>
        <v/>
      </c>
      <c r="BG2208" s="4" t="str">
        <f>IF(ISNUMBER(SEARCH("heatDry",$AY2208)),"heatDry","")</f>
        <v/>
      </c>
      <c r="BH2208" s="4" t="str">
        <f>IF(AND(ISNUMBER(SEARCH("aerobic",$AW2208)),ISNUMBER(SEARCH("anaer",$AW2208))),"Combined Aer and Anaer.","")</f>
        <v/>
      </c>
    </row>
    <row r="2209" spans="1:60" x14ac:dyDescent="0.25">
      <c r="A2209" s="5">
        <v>1331</v>
      </c>
      <c r="B2209" t="s">
        <v>6327</v>
      </c>
      <c r="C2209">
        <v>169</v>
      </c>
      <c r="D2209">
        <v>653.1081334781901</v>
      </c>
      <c r="E2209">
        <v>649.6387442508817</v>
      </c>
      <c r="F2209">
        <v>471.28498189644421</v>
      </c>
      <c r="G2209">
        <v>833.6233720771861</v>
      </c>
      <c r="H2209">
        <v>-109.1984735869423</v>
      </c>
      <c r="I2209">
        <v>-110.5708190123153</v>
      </c>
      <c r="J2209">
        <v>-130.02080892728171</v>
      </c>
      <c r="K2209">
        <v>-87.714294342934565</v>
      </c>
      <c r="L2209">
        <v>118.137682256212</v>
      </c>
      <c r="M2209">
        <v>117.722919915042</v>
      </c>
      <c r="N2209">
        <v>116.2722397123048</v>
      </c>
      <c r="O2209">
        <v>121.21146376351361</v>
      </c>
      <c r="P2209">
        <v>3.9574088846076472</v>
      </c>
      <c r="Q2209">
        <v>3.997429816679984</v>
      </c>
      <c r="R2209">
        <v>3.2304709867949599</v>
      </c>
      <c r="S2209">
        <v>4.6366653659659844</v>
      </c>
      <c r="T2209">
        <v>44552.001044699653</v>
      </c>
      <c r="U2209">
        <v>44552.077096004978</v>
      </c>
      <c r="V2209">
        <v>44521.194345876153</v>
      </c>
      <c r="W2209">
        <v>44582.920338952114</v>
      </c>
      <c r="X2209">
        <v>2868.51645134711</v>
      </c>
      <c r="Y2209">
        <v>2878.3867038600361</v>
      </c>
      <c r="Z2209">
        <v>2793.848029424792</v>
      </c>
      <c r="AA2209">
        <v>2914.8161072356961</v>
      </c>
      <c r="AB2209">
        <v>436.47075268478579</v>
      </c>
      <c r="AC2209">
        <v>431.33320600038161</v>
      </c>
      <c r="AD2209">
        <v>380.74191318038368</v>
      </c>
      <c r="AE2209">
        <v>503.48038973313749</v>
      </c>
      <c r="AF2209">
        <v>68.506301304370112</v>
      </c>
      <c r="AG2209">
        <v>68.26583467922228</v>
      </c>
      <c r="AH2209">
        <v>67.424531515173328</v>
      </c>
      <c r="AI2209">
        <v>70.288680620874956</v>
      </c>
      <c r="AJ2209">
        <v>0.61339985362954697</v>
      </c>
      <c r="AK2209">
        <v>0.61339984745854648</v>
      </c>
      <c r="AL2209">
        <v>0.61339641939226053</v>
      </c>
      <c r="AM2209">
        <v>0.61340323050376389</v>
      </c>
      <c r="AN2209">
        <v>0.94630371136157065</v>
      </c>
      <c r="AO2209">
        <v>0.94630371136157088</v>
      </c>
      <c r="AP2209">
        <v>0.94630371136157088</v>
      </c>
      <c r="AQ2209">
        <v>0.94630371136157088</v>
      </c>
      <c r="AR2209">
        <v>16.41286460208633</v>
      </c>
      <c r="AS2209">
        <v>16.412864602086341</v>
      </c>
      <c r="AT2209">
        <v>16.412864602086341</v>
      </c>
      <c r="AU2209">
        <v>16.412864602086341</v>
      </c>
      <c r="AV2209" t="str">
        <f>VLOOKUP(Sheet1[[#This Row],[NPDES ID2]],Combined_Sheet__Major_Only___2[[NPDES ID2]:[ECHO BFR]],3,FALSE)</f>
        <v>CO</v>
      </c>
      <c r="AW2209" t="s">
        <v>41</v>
      </c>
      <c r="AX2209" t="str">
        <f>VLOOKUP(Sheet1[[#This Row],[NPDES ID2]],Combined_Sheet__Major_Only___2[[NPDES ID2]:[ECHO BFR]],27,FALSE)</f>
        <v>-</v>
      </c>
      <c r="AY2209" t="str">
        <f>VLOOKUP(Sheet1[[#This Row],[NPDES ID2]],Combined_Sheet__Major_Only___2[[NPDES ID2]:[ECHO BFR]],28,FALSE)</f>
        <v>-</v>
      </c>
      <c r="AZ2209" t="str">
        <f>VLOOKUP(Sheet1[[#This Row],[NPDES ID2]],Combined_Sheet__Major_Only___2[[NPDES ID2]:[ECHO BFR]],29,FALSE)</f>
        <v>thickening</v>
      </c>
      <c r="BA2209">
        <f>VLOOKUP(Sheet1[[#This Row],[NPDES ID2]],Combined_Sheet__Major_Only___2[[NPDES ID2]:[ECHO BFR]],17,FALSE)</f>
        <v>39.524279999999997</v>
      </c>
      <c r="BB2209">
        <f>VLOOKUP(Sheet1[[#This Row],[NPDES ID2]],Combined_Sheet__Major_Only___2[[NPDES ID2]:[ECHO BFR]],18,FALSE)</f>
        <v>-107.81247999999999</v>
      </c>
      <c r="BC2209" s="2" t="str">
        <f>IF(ISNUMBER(SEARCH("aerobic",$AW2209)),"aerobic","")</f>
        <v>aerobic</v>
      </c>
      <c r="BD2209" s="2" t="str">
        <f>IF(ISNUMBER(SEARCH("anaer",$AW2209)),"anaer","")</f>
        <v/>
      </c>
      <c r="BE2209" s="2" t="str">
        <f>IF(ISNUMBER(SEARCH("thickening",$AZ2209)),"thickening","")</f>
        <v>thickening</v>
      </c>
      <c r="BF2209" s="4" t="str">
        <f>IF(ISNUMBER(SEARCH("airDry",$AW2209)),"airDry","")</f>
        <v/>
      </c>
      <c r="BG2209" s="4" t="str">
        <f>IF(ISNUMBER(SEARCH("heatDry",$AY2209)),"heatDry","")</f>
        <v/>
      </c>
      <c r="BH2209" s="4" t="str">
        <f>IF(AND(ISNUMBER(SEARCH("aerobic",$AW2209)),ISNUMBER(SEARCH("anaer",$AW2209))),"Combined Aer and Anaer.","")</f>
        <v/>
      </c>
    </row>
    <row r="2210" spans="1:60" x14ac:dyDescent="0.25">
      <c r="A2210" s="5">
        <v>2298</v>
      </c>
      <c r="B2210" t="s">
        <v>10739</v>
      </c>
      <c r="C2210">
        <v>427.4</v>
      </c>
      <c r="D2210">
        <v>375.51333413472821</v>
      </c>
      <c r="E2210">
        <v>371.34075000561251</v>
      </c>
      <c r="F2210">
        <v>296.52963236240362</v>
      </c>
      <c r="G2210">
        <v>460.93437877593021</v>
      </c>
      <c r="H2210">
        <v>-110.13330981412059</v>
      </c>
      <c r="I2210">
        <v>-111.5355622494159</v>
      </c>
      <c r="J2210">
        <v>-130.9153178696092</v>
      </c>
      <c r="K2210">
        <v>-88.58221418607792</v>
      </c>
      <c r="L2210">
        <v>296.29430980216381</v>
      </c>
      <c r="M2210">
        <v>295.22649012631848</v>
      </c>
      <c r="N2210">
        <v>291.4920782391701</v>
      </c>
      <c r="O2210">
        <v>304.20739326595259</v>
      </c>
      <c r="P2210">
        <v>10.01315265414795</v>
      </c>
      <c r="Q2210">
        <v>10.108705099479449</v>
      </c>
      <c r="R2210">
        <v>8.1831195805671282</v>
      </c>
      <c r="S2210">
        <v>11.706253977123261</v>
      </c>
      <c r="T2210">
        <v>44546.627919803708</v>
      </c>
      <c r="U2210">
        <v>44546.703962300518</v>
      </c>
      <c r="V2210">
        <v>44515.824789114769</v>
      </c>
      <c r="W2210">
        <v>44577.543632880413</v>
      </c>
      <c r="X2210">
        <v>2892.1588357224291</v>
      </c>
      <c r="Y2210">
        <v>2902.3271744468179</v>
      </c>
      <c r="Z2210">
        <v>2814.9594440507271</v>
      </c>
      <c r="AA2210">
        <v>2940.073009679903</v>
      </c>
      <c r="AB2210">
        <v>443.49771058552329</v>
      </c>
      <c r="AC2210">
        <v>438.21313373155641</v>
      </c>
      <c r="AD2210">
        <v>386.45242201791132</v>
      </c>
      <c r="AE2210">
        <v>512.36539000176901</v>
      </c>
      <c r="AF2210">
        <v>67.939414187081283</v>
      </c>
      <c r="AG2210">
        <v>67.694688134994962</v>
      </c>
      <c r="AH2210">
        <v>66.838207624768941</v>
      </c>
      <c r="AI2210">
        <v>69.7537050403905</v>
      </c>
      <c r="AJ2210">
        <v>0.60646473514364529</v>
      </c>
      <c r="AK2210">
        <v>0.60646471947299274</v>
      </c>
      <c r="AL2210">
        <v>0.60645603176609908</v>
      </c>
      <c r="AM2210">
        <v>0.60647329323234289</v>
      </c>
      <c r="AN2210">
        <v>0.94629773348853385</v>
      </c>
      <c r="AO2210">
        <v>0.94629773348853397</v>
      </c>
      <c r="AP2210">
        <v>0.94629773348853397</v>
      </c>
      <c r="AQ2210">
        <v>0.94629773348853397</v>
      </c>
      <c r="AR2210">
        <v>16.19936518214902</v>
      </c>
      <c r="AS2210">
        <v>16.19936518214903</v>
      </c>
      <c r="AT2210">
        <v>16.19936518214903</v>
      </c>
      <c r="AU2210">
        <v>16.19936518214903</v>
      </c>
      <c r="AV2210" t="str">
        <f>VLOOKUP(Sheet1[[#This Row],[NPDES ID2]],Combined_Sheet__Major_Only___2[[NPDES ID2]:[ECHO BFR]],3,FALSE)</f>
        <v>MO</v>
      </c>
      <c r="AW2210" t="s">
        <v>41</v>
      </c>
      <c r="AX2210" t="str">
        <f>VLOOKUP(Sheet1[[#This Row],[NPDES ID2]],Combined_Sheet__Major_Only___2[[NPDES ID2]:[ECHO BFR]],27,FALSE)</f>
        <v>tempSludgeStore</v>
      </c>
      <c r="AY2210" t="str">
        <f>VLOOKUP(Sheet1[[#This Row],[NPDES ID2]],Combined_Sheet__Major_Only___2[[NPDES ID2]:[ECHO BFR]],28,FALSE)</f>
        <v>-</v>
      </c>
      <c r="AZ2210" t="str">
        <f>VLOOKUP(Sheet1[[#This Row],[NPDES ID2]],Combined_Sheet__Major_Only___2[[NPDES ID2]:[ECHO BFR]],29,FALSE)</f>
        <v>thickening</v>
      </c>
      <c r="BA2210">
        <f>VLOOKUP(Sheet1[[#This Row],[NPDES ID2]],Combined_Sheet__Major_Only___2[[NPDES ID2]:[ECHO BFR]],17,FALSE)</f>
        <v>38.547139000000001</v>
      </c>
      <c r="BB2210">
        <f>VLOOKUP(Sheet1[[#This Row],[NPDES ID2]],Combined_Sheet__Major_Only___2[[NPDES ID2]:[ECHO BFR]],18,FALSE)</f>
        <v>-90.967639000000005</v>
      </c>
      <c r="BC2210" s="2" t="str">
        <f>IF(ISNUMBER(SEARCH("aerobic",$AW2210)),"aerobic","")</f>
        <v>aerobic</v>
      </c>
      <c r="BD2210" s="2" t="str">
        <f>IF(ISNUMBER(SEARCH("anaer",$AW2210)),"anaer","")</f>
        <v/>
      </c>
      <c r="BE2210" s="2" t="str">
        <f>IF(ISNUMBER(SEARCH("thickening",$AZ2210)),"thickening","")</f>
        <v>thickening</v>
      </c>
      <c r="BF2210" s="3" t="str">
        <f>IF(ISNUMBER(SEARCH("airDry",$AW2210)),"airDry","")</f>
        <v/>
      </c>
      <c r="BG2210" s="3" t="str">
        <f>IF(ISNUMBER(SEARCH("heatDry",$AY2210)),"heatDry","")</f>
        <v/>
      </c>
      <c r="BH2210" s="3" t="str">
        <f>IF(AND(ISNUMBER(SEARCH("aerobic",$AW2210)),ISNUMBER(SEARCH("anaer",$AW2210))),"Combined Aer and Anaer.","")</f>
        <v/>
      </c>
    </row>
    <row r="2211" spans="1:60" x14ac:dyDescent="0.25">
      <c r="A2211" s="5">
        <v>1634</v>
      </c>
      <c r="B2211" t="s">
        <v>7674</v>
      </c>
      <c r="C2211">
        <v>67.739999999999995</v>
      </c>
      <c r="D2211">
        <v>1453.712849392836</v>
      </c>
      <c r="E2211">
        <v>1438.663246595908</v>
      </c>
      <c r="F2211">
        <v>998.6753831108515</v>
      </c>
      <c r="G2211">
        <v>1897.8188115184121</v>
      </c>
      <c r="H2211">
        <v>-109.8959963707057</v>
      </c>
      <c r="I2211">
        <v>-111.3010072826757</v>
      </c>
      <c r="J2211">
        <v>-130.6925773277693</v>
      </c>
      <c r="K2211">
        <v>-88.388976775084004</v>
      </c>
      <c r="L2211">
        <v>47.082546382623519</v>
      </c>
      <c r="M2211">
        <v>46.914243042261958</v>
      </c>
      <c r="N2211">
        <v>46.325556466914719</v>
      </c>
      <c r="O2211">
        <v>48.329862820302708</v>
      </c>
      <c r="P2211">
        <v>1.5867937778269321</v>
      </c>
      <c r="Q2211">
        <v>1.6022195068319089</v>
      </c>
      <c r="R2211">
        <v>1.2963281213557221</v>
      </c>
      <c r="S2211">
        <v>1.8563403700272321</v>
      </c>
      <c r="T2211">
        <v>44546.33393655697</v>
      </c>
      <c r="U2211">
        <v>44546.409978571828</v>
      </c>
      <c r="V2211">
        <v>44515.531001093666</v>
      </c>
      <c r="W2211">
        <v>44577.249453694501</v>
      </c>
      <c r="X2211">
        <v>2884.6424514464802</v>
      </c>
      <c r="Y2211">
        <v>2894.7154916991581</v>
      </c>
      <c r="Z2211">
        <v>2808.239557454157</v>
      </c>
      <c r="AA2211">
        <v>2932.0486165857128</v>
      </c>
      <c r="AB2211">
        <v>441.26613159794692</v>
      </c>
      <c r="AC2211">
        <v>436.02727845183341</v>
      </c>
      <c r="AD2211">
        <v>384.64155802560458</v>
      </c>
      <c r="AE2211">
        <v>509.53855889285842</v>
      </c>
      <c r="AF2211">
        <v>68.114868084106334</v>
      </c>
      <c r="AG2211">
        <v>67.871400965967325</v>
      </c>
      <c r="AH2211">
        <v>67.019711042514174</v>
      </c>
      <c r="AI2211">
        <v>69.919350631786131</v>
      </c>
      <c r="AJ2211">
        <v>0.60861106198632098</v>
      </c>
      <c r="AK2211">
        <v>0.6086110595111438</v>
      </c>
      <c r="AL2211">
        <v>0.60860968346226074</v>
      </c>
      <c r="AM2211">
        <v>0.60861241747928974</v>
      </c>
      <c r="AN2211">
        <v>0.94629740637890791</v>
      </c>
      <c r="AO2211">
        <v>0.94629740637890791</v>
      </c>
      <c r="AP2211">
        <v>0.94629740637890791</v>
      </c>
      <c r="AQ2211">
        <v>0.94629740637890791</v>
      </c>
      <c r="AR2211">
        <v>16.265635059850911</v>
      </c>
      <c r="AS2211">
        <v>16.265635059850911</v>
      </c>
      <c r="AT2211">
        <v>16.265635059850911</v>
      </c>
      <c r="AU2211">
        <v>16.265635059850911</v>
      </c>
      <c r="AV2211" t="str">
        <f>VLOOKUP(Sheet1[[#This Row],[NPDES ID2]],Combined_Sheet__Major_Only___2[[NPDES ID2]:[ECHO BFR]],3,FALSE)</f>
        <v>IA</v>
      </c>
      <c r="AW2211" t="s">
        <v>12185</v>
      </c>
      <c r="AX2211" t="str">
        <f>VLOOKUP(Sheet1[[#This Row],[NPDES ID2]],Combined_Sheet__Major_Only___2[[NPDES ID2]:[ECHO BFR]],27,FALSE)</f>
        <v>-</v>
      </c>
      <c r="AY2211" t="str">
        <f>VLOOKUP(Sheet1[[#This Row],[NPDES ID2]],Combined_Sheet__Major_Only___2[[NPDES ID2]:[ECHO BFR]],28,FALSE)</f>
        <v>-</v>
      </c>
      <c r="AZ2211" t="str">
        <f>VLOOKUP(Sheet1[[#This Row],[NPDES ID2]],Combined_Sheet__Major_Only___2[[NPDES ID2]:[ECHO BFR]],29,FALSE)</f>
        <v>thickening</v>
      </c>
      <c r="BA2211">
        <f>VLOOKUP(Sheet1[[#This Row],[NPDES ID2]],Combined_Sheet__Major_Only___2[[NPDES ID2]:[ECHO BFR]],17,FALSE)</f>
        <v>43.048299999999998</v>
      </c>
      <c r="BB2211">
        <f>VLOOKUP(Sheet1[[#This Row],[NPDES ID2]],Combined_Sheet__Major_Only___2[[NPDES ID2]:[ECHO BFR]],18,FALSE)</f>
        <v>-92.314149999999998</v>
      </c>
      <c r="BC2211" s="2" t="str">
        <f>IF(ISNUMBER(SEARCH("aerobic",$AW2211)),"aerobic","")</f>
        <v/>
      </c>
      <c r="BD2211" s="2" t="str">
        <f>IF(ISNUMBER(SEARCH("anaer",$AW2211)),"anaer","")</f>
        <v>anaer</v>
      </c>
      <c r="BE2211" s="2" t="str">
        <f>IF(ISNUMBER(SEARCH("thickening",$AZ2211)),"thickening","")</f>
        <v>thickening</v>
      </c>
      <c r="BF2211" s="3" t="str">
        <f>IF(ISNUMBER(SEARCH("airDry",$AW2211)),"airDry","")</f>
        <v/>
      </c>
      <c r="BG2211" s="3" t="str">
        <f>IF(ISNUMBER(SEARCH("heatDry",$AY2211)),"heatDry","")</f>
        <v/>
      </c>
      <c r="BH2211" s="3" t="str">
        <f>IF(AND(ISNUMBER(SEARCH("aerobic",$AW2211)),ISNUMBER(SEARCH("anaer",$AW2211))),"Combined Aer and Anaer.","")</f>
        <v/>
      </c>
    </row>
    <row r="2212" spans="1:60" x14ac:dyDescent="0.25">
      <c r="A2212" s="5">
        <v>543</v>
      </c>
      <c r="B2212" t="s">
        <v>2672</v>
      </c>
      <c r="C2212">
        <v>262</v>
      </c>
      <c r="D2212">
        <v>486.48480330061602</v>
      </c>
      <c r="E2212">
        <v>483.21424598200758</v>
      </c>
      <c r="F2212">
        <v>364.83791229702052</v>
      </c>
      <c r="G2212">
        <v>605.45298337063616</v>
      </c>
      <c r="H2212">
        <v>-111.37676900553259</v>
      </c>
      <c r="I2212">
        <v>-112.7577411352447</v>
      </c>
      <c r="J2212">
        <v>-132.11326481659259</v>
      </c>
      <c r="K2212">
        <v>-89.784201303540002</v>
      </c>
      <c r="L2212">
        <v>179.80005031611071</v>
      </c>
      <c r="M2212">
        <v>179.13155420732701</v>
      </c>
      <c r="N2212">
        <v>176.793501285113</v>
      </c>
      <c r="O2212">
        <v>184.75413545631699</v>
      </c>
      <c r="P2212">
        <v>6.1418695056078567</v>
      </c>
      <c r="Q2212">
        <v>6.1962606431385554</v>
      </c>
      <c r="R2212">
        <v>5.0262178730418903</v>
      </c>
      <c r="S2212">
        <v>7.1613454992093253</v>
      </c>
      <c r="T2212">
        <v>44509.233255321582</v>
      </c>
      <c r="U2212">
        <v>44509.309236514862</v>
      </c>
      <c r="V2212">
        <v>44478.454957331953</v>
      </c>
      <c r="W2212">
        <v>44540.124044937933</v>
      </c>
      <c r="X2212">
        <v>2919.1946289820039</v>
      </c>
      <c r="Y2212">
        <v>2929.7235436143628</v>
      </c>
      <c r="Z2212">
        <v>2838.897965811283</v>
      </c>
      <c r="AA2212">
        <v>2969.0881632846181</v>
      </c>
      <c r="AB2212">
        <v>451.96410020280899</v>
      </c>
      <c r="AC2212">
        <v>446.49421834789757</v>
      </c>
      <c r="AD2212">
        <v>393.30109947857471</v>
      </c>
      <c r="AE2212">
        <v>523.11658112209443</v>
      </c>
      <c r="AF2212">
        <v>67.254122073394271</v>
      </c>
      <c r="AG2212">
        <v>67.004146527628905</v>
      </c>
      <c r="AH2212">
        <v>66.129481354064424</v>
      </c>
      <c r="AI2212">
        <v>69.107099033133665</v>
      </c>
      <c r="AJ2212">
        <v>0.59808254978066844</v>
      </c>
      <c r="AK2212">
        <v>0.59808254016956153</v>
      </c>
      <c r="AL2212">
        <v>0.59807720518762153</v>
      </c>
      <c r="AM2212">
        <v>0.59808780512160253</v>
      </c>
      <c r="AN2212">
        <v>0.94625609313992864</v>
      </c>
      <c r="AO2212">
        <v>0.94625609313992864</v>
      </c>
      <c r="AP2212">
        <v>0.94625609313992864</v>
      </c>
      <c r="AQ2212">
        <v>0.94625609313992864</v>
      </c>
      <c r="AR2212">
        <v>15.94164995637966</v>
      </c>
      <c r="AS2212">
        <v>15.94164995637966</v>
      </c>
      <c r="AT2212">
        <v>15.94164995637966</v>
      </c>
      <c r="AU2212">
        <v>15.94164995637966</v>
      </c>
      <c r="AV2212" t="str">
        <f>VLOOKUP(Sheet1[[#This Row],[NPDES ID2]],Combined_Sheet__Major_Only___2[[NPDES ID2]:[ECHO BFR]],3,FALSE)</f>
        <v>IL</v>
      </c>
      <c r="AW2212" t="s">
        <v>12185</v>
      </c>
      <c r="AX2212" t="str">
        <f>VLOOKUP(Sheet1[[#This Row],[NPDES ID2]],Combined_Sheet__Major_Only___2[[NPDES ID2]:[ECHO BFR]],27,FALSE)</f>
        <v>other</v>
      </c>
      <c r="AY2212" t="str">
        <f>VLOOKUP(Sheet1[[#This Row],[NPDES ID2]],Combined_Sheet__Major_Only___2[[NPDES ID2]:[ECHO BFR]],28,FALSE)</f>
        <v>-</v>
      </c>
      <c r="AZ2212" t="str">
        <f>VLOOKUP(Sheet1[[#This Row],[NPDES ID2]],Combined_Sheet__Major_Only___2[[NPDES ID2]:[ECHO BFR]],29,FALSE)</f>
        <v>thickening, preliminaryOps</v>
      </c>
      <c r="BA2212">
        <f>VLOOKUP(Sheet1[[#This Row],[NPDES ID2]],Combined_Sheet__Major_Only___2[[NPDES ID2]:[ECHO BFR]],17,FALSE)</f>
        <v>39.475228000000001</v>
      </c>
      <c r="BB2212">
        <f>VLOOKUP(Sheet1[[#This Row],[NPDES ID2]],Combined_Sheet__Major_Only___2[[NPDES ID2]:[ECHO BFR]],18,FALSE)</f>
        <v>-88.359424000000004</v>
      </c>
      <c r="BC2212" s="2" t="str">
        <f>IF(ISNUMBER(SEARCH("aerobic",$AW2212)),"aerobic","")</f>
        <v/>
      </c>
      <c r="BD2212" s="2" t="str">
        <f>IF(ISNUMBER(SEARCH("anaer",$AW2212)),"anaer","")</f>
        <v>anaer</v>
      </c>
      <c r="BE2212" s="2" t="str">
        <f>IF(ISNUMBER(SEARCH("thickening",$AZ2212)),"thickening","")</f>
        <v>thickening</v>
      </c>
      <c r="BF2212" s="4" t="str">
        <f>IF(ISNUMBER(SEARCH("airDry",$AW2212)),"airDry","")</f>
        <v/>
      </c>
      <c r="BG2212" s="4" t="str">
        <f>IF(ISNUMBER(SEARCH("heatDry",$AY2212)),"heatDry","")</f>
        <v/>
      </c>
      <c r="BH2212" s="4" t="str">
        <f>IF(AND(ISNUMBER(SEARCH("aerobic",$AW2212)),ISNUMBER(SEARCH("anaer",$AW2212))),"Combined Aer and Anaer.","")</f>
        <v/>
      </c>
    </row>
    <row r="2213" spans="1:60" x14ac:dyDescent="0.25">
      <c r="A2213" s="5">
        <v>2261</v>
      </c>
      <c r="B2213" t="s">
        <v>10583</v>
      </c>
      <c r="C2213">
        <v>501.62</v>
      </c>
      <c r="D2213">
        <v>343.2349168839612</v>
      </c>
      <c r="E2213">
        <v>338.78337739976712</v>
      </c>
      <c r="F2213">
        <v>278.42197447162027</v>
      </c>
      <c r="G2213">
        <v>416.04500906064692</v>
      </c>
      <c r="H2213">
        <v>-105.4828179554125</v>
      </c>
      <c r="I2213">
        <v>-106.9316873645529</v>
      </c>
      <c r="J2213">
        <v>-126.4494766783412</v>
      </c>
      <c r="K2213">
        <v>-84.14652154601383</v>
      </c>
      <c r="L2213">
        <v>361.86051563672692</v>
      </c>
      <c r="M2213">
        <v>360.71469598395379</v>
      </c>
      <c r="N2213">
        <v>356.70764866829438</v>
      </c>
      <c r="O2213">
        <v>370.35144899484351</v>
      </c>
      <c r="P2213">
        <v>11.723320451317949</v>
      </c>
      <c r="Q2213">
        <v>11.882964099622439</v>
      </c>
      <c r="R2213">
        <v>9.5278295530957706</v>
      </c>
      <c r="S2213">
        <v>13.844500986959741</v>
      </c>
      <c r="T2213">
        <v>44494.451643312103</v>
      </c>
      <c r="U2213">
        <v>44494.527600272908</v>
      </c>
      <c r="V2213">
        <v>44463.683161357229</v>
      </c>
      <c r="W2213">
        <v>44525.332581017043</v>
      </c>
      <c r="X2213">
        <v>2775.981847243866</v>
      </c>
      <c r="Y2213">
        <v>2784.697083185119</v>
      </c>
      <c r="Z2213">
        <v>2710.561075311075</v>
      </c>
      <c r="AA2213">
        <v>2816.3980154689998</v>
      </c>
      <c r="AB2213">
        <v>410.62730198236119</v>
      </c>
      <c r="AC2213">
        <v>406.00794011097088</v>
      </c>
      <c r="AD2213">
        <v>359.58007654678158</v>
      </c>
      <c r="AE2213">
        <v>471.12040850284382</v>
      </c>
      <c r="AF2213">
        <v>70.696843818234356</v>
      </c>
      <c r="AG2213">
        <v>70.473123670181806</v>
      </c>
      <c r="AH2213">
        <v>69.690047184587939</v>
      </c>
      <c r="AI2213">
        <v>72.355543832228108</v>
      </c>
      <c r="AJ2213">
        <v>0.6402082729665145</v>
      </c>
      <c r="AK2213">
        <v>0.64020825482439569</v>
      </c>
      <c r="AL2213">
        <v>0.64019820015206963</v>
      </c>
      <c r="AM2213">
        <v>0.64021817764733224</v>
      </c>
      <c r="AN2213">
        <v>0.94623961545230584</v>
      </c>
      <c r="AO2213">
        <v>0.94623961545230595</v>
      </c>
      <c r="AP2213">
        <v>0.94623961545230595</v>
      </c>
      <c r="AQ2213">
        <v>0.94623961545230595</v>
      </c>
      <c r="AR2213">
        <v>17.23724552533767</v>
      </c>
      <c r="AS2213">
        <v>17.237245525337681</v>
      </c>
      <c r="AT2213">
        <v>17.237245525337681</v>
      </c>
      <c r="AU2213">
        <v>17.237245525337681</v>
      </c>
      <c r="AV2213" t="str">
        <f>VLOOKUP(Sheet1[[#This Row],[NPDES ID2]],Combined_Sheet__Major_Only___2[[NPDES ID2]:[ECHO BFR]],3,FALSE)</f>
        <v>AR</v>
      </c>
      <c r="AW2213" t="s">
        <v>12185</v>
      </c>
      <c r="AX2213" t="str">
        <f>VLOOKUP(Sheet1[[#This Row],[NPDES ID2]],Combined_Sheet__Major_Only___2[[NPDES ID2]:[ECHO BFR]],27,FALSE)</f>
        <v>methaneBioCaptureRecover</v>
      </c>
      <c r="AY2213" t="str">
        <f>VLOOKUP(Sheet1[[#This Row],[NPDES ID2]],Combined_Sheet__Major_Only___2[[NPDES ID2]:[ECHO BFR]],28,FALSE)</f>
        <v>heatTreatment</v>
      </c>
      <c r="AZ2213" t="str">
        <f>VLOOKUP(Sheet1[[#This Row],[NPDES ID2]],Combined_Sheet__Major_Only___2[[NPDES ID2]:[ECHO BFR]],29,FALSE)</f>
        <v>preliminaryOps, thickening</v>
      </c>
      <c r="BA2213">
        <f>VLOOKUP(Sheet1[[#This Row],[NPDES ID2]],Combined_Sheet__Major_Only___2[[NPDES ID2]:[ECHO BFR]],17,FALSE)</f>
        <v>35.055239999999998</v>
      </c>
      <c r="BB2213">
        <f>VLOOKUP(Sheet1[[#This Row],[NPDES ID2]],Combined_Sheet__Major_Only___2[[NPDES ID2]:[ECHO BFR]],18,FALSE)</f>
        <v>-92.534700000000001</v>
      </c>
      <c r="BC2213" s="2" t="str">
        <f>IF(ISNUMBER(SEARCH("aerobic",$AW2213)),"aerobic","")</f>
        <v/>
      </c>
      <c r="BD2213" s="2" t="str">
        <f>IF(ISNUMBER(SEARCH("anaer",$AW2213)),"anaer","")</f>
        <v>anaer</v>
      </c>
      <c r="BE2213" s="2" t="str">
        <f>IF(ISNUMBER(SEARCH("thickening",$AZ2213)),"thickening","")</f>
        <v>thickening</v>
      </c>
      <c r="BF2213" s="4" t="str">
        <f>IF(ISNUMBER(SEARCH("airDry",$AW2213)),"airDry","")</f>
        <v/>
      </c>
      <c r="BG2213" s="4" t="str">
        <f>IF(ISNUMBER(SEARCH("heatDry",$AY2213)),"heatDry","")</f>
        <v/>
      </c>
      <c r="BH2213" s="4" t="str">
        <f>IF(AND(ISNUMBER(SEARCH("aerobic",$AW2213)),ISNUMBER(SEARCH("anaer",$AW2213))),"Combined Aer and Anaer.","")</f>
        <v/>
      </c>
    </row>
    <row r="2214" spans="1:60" x14ac:dyDescent="0.25">
      <c r="A2214" s="5">
        <v>140</v>
      </c>
      <c r="B2214" t="s">
        <v>775</v>
      </c>
      <c r="C2214">
        <v>6802</v>
      </c>
      <c r="D2214">
        <v>1210.359039110253</v>
      </c>
      <c r="E2214">
        <v>1208.286759146541</v>
      </c>
      <c r="F2214">
        <v>974.02649377500359</v>
      </c>
      <c r="G2214">
        <v>1429.337222309571</v>
      </c>
      <c r="H2214">
        <v>-135.7046333627809</v>
      </c>
      <c r="I2214">
        <v>-136.99435972010849</v>
      </c>
      <c r="J2214">
        <v>-156.12835626256489</v>
      </c>
      <c r="K2214">
        <v>-111.996559228103</v>
      </c>
      <c r="L2214">
        <v>5249.9483351506469</v>
      </c>
      <c r="M2214">
        <v>5219.147181590015</v>
      </c>
      <c r="N2214">
        <v>5111.7005086191157</v>
      </c>
      <c r="O2214">
        <v>5477.8906747381034</v>
      </c>
      <c r="P2214">
        <v>215.1290902405062</v>
      </c>
      <c r="Q2214">
        <v>214.26832223102841</v>
      </c>
      <c r="R2214">
        <v>180.30959241785251</v>
      </c>
      <c r="S2214">
        <v>242.34544282075569</v>
      </c>
      <c r="T2214">
        <v>44492.759053485657</v>
      </c>
      <c r="U2214">
        <v>44492.835007671718</v>
      </c>
      <c r="V2214">
        <v>44461.991695530043</v>
      </c>
      <c r="W2214">
        <v>44523.638863083273</v>
      </c>
      <c r="X2214">
        <v>3471.7748699004142</v>
      </c>
      <c r="Y2214">
        <v>3490.319061754989</v>
      </c>
      <c r="Z2214">
        <v>3323.9453375898788</v>
      </c>
      <c r="AA2214">
        <v>3564.4839028644442</v>
      </c>
      <c r="AB2214">
        <v>656.4245763861619</v>
      </c>
      <c r="AC2214">
        <v>647.25049789819104</v>
      </c>
      <c r="AD2214">
        <v>551.98368737996122</v>
      </c>
      <c r="AE2214">
        <v>791.67596661307618</v>
      </c>
      <c r="AF2214">
        <v>56.563424778028903</v>
      </c>
      <c r="AG2214">
        <v>56.233610539954228</v>
      </c>
      <c r="AH2214">
        <v>55.072777447837268</v>
      </c>
      <c r="AI2214">
        <v>59.01662731189208</v>
      </c>
      <c r="AJ2214">
        <v>0.46755764874773059</v>
      </c>
      <c r="AK2214">
        <v>0.46755738938872221</v>
      </c>
      <c r="AL2214">
        <v>0.46742217512663259</v>
      </c>
      <c r="AM2214">
        <v>0.46769090309351441</v>
      </c>
      <c r="AN2214">
        <v>0.94623772800614248</v>
      </c>
      <c r="AO2214">
        <v>0.94623772800614292</v>
      </c>
      <c r="AP2214">
        <v>0.94623772800614292</v>
      </c>
      <c r="AQ2214">
        <v>0.94623772800614292</v>
      </c>
      <c r="AR2214">
        <v>11.92234892148983</v>
      </c>
      <c r="AS2214">
        <v>11.92234892148983</v>
      </c>
      <c r="AT2214">
        <v>11.92234892148983</v>
      </c>
      <c r="AU2214">
        <v>11.92234892148983</v>
      </c>
      <c r="AV2214" t="str">
        <f>VLOOKUP(Sheet1[[#This Row],[NPDES ID2]],Combined_Sheet__Major_Only___2[[NPDES ID2]:[ECHO BFR]],3,FALSE)</f>
        <v>NV</v>
      </c>
      <c r="AW2214" t="s">
        <v>54</v>
      </c>
      <c r="AX2214" t="str">
        <f>VLOOKUP(Sheet1[[#This Row],[NPDES ID2]],Combined_Sheet__Major_Only___2[[NPDES ID2]:[ECHO BFR]],27,FALSE)</f>
        <v>-</v>
      </c>
      <c r="AY2214" t="str">
        <f>VLOOKUP(Sheet1[[#This Row],[NPDES ID2]],Combined_Sheet__Major_Only___2[[NPDES ID2]:[ECHO BFR]],28,FALSE)</f>
        <v>-</v>
      </c>
      <c r="AZ2214" t="str">
        <f>VLOOKUP(Sheet1[[#This Row],[NPDES ID2]],Combined_Sheet__Major_Only___2[[NPDES ID2]:[ECHO BFR]],29,FALSE)</f>
        <v>preliminaryOps, thickening</v>
      </c>
      <c r="BA2214">
        <f>VLOOKUP(Sheet1[[#This Row],[NPDES ID2]],Combined_Sheet__Major_Only___2[[NPDES ID2]:[ECHO BFR]],17,FALSE)</f>
        <v>36.205402999999997</v>
      </c>
      <c r="BB2214">
        <f>VLOOKUP(Sheet1[[#This Row],[NPDES ID2]],Combined_Sheet__Major_Only___2[[NPDES ID2]:[ECHO BFR]],18,FALSE)</f>
        <v>-115.05521899999999</v>
      </c>
      <c r="BC2214" s="2" t="str">
        <f>IF(ISNUMBER(SEARCH("aerobic",$AW2214)),"aerobic","")</f>
        <v/>
      </c>
      <c r="BD2214" s="2" t="str">
        <f>IF(ISNUMBER(SEARCH("anaer",$AW2214)),"anaer","")</f>
        <v/>
      </c>
      <c r="BE2214" s="2" t="str">
        <f>IF(ISNUMBER(SEARCH("thickening",$AZ2214)),"thickening","")</f>
        <v>thickening</v>
      </c>
      <c r="BF2214" s="3" t="str">
        <f>IF(ISNUMBER(SEARCH("airDry",$AW2214)),"airDry","")</f>
        <v/>
      </c>
      <c r="BG2214" s="3" t="str">
        <f>IF(ISNUMBER(SEARCH("heatDry",$AY2214)),"heatDry","")</f>
        <v/>
      </c>
      <c r="BH2214" s="3" t="str">
        <f>IF(AND(ISNUMBER(SEARCH("aerobic",$AW2214)),ISNUMBER(SEARCH("anaer",$AW2214))),"Combined Aer and Anaer.","")</f>
        <v/>
      </c>
    </row>
    <row r="2215" spans="1:60" x14ac:dyDescent="0.25">
      <c r="A2215" s="5">
        <v>870</v>
      </c>
      <c r="B2215" t="s">
        <v>4248</v>
      </c>
      <c r="C2215">
        <v>886.46</v>
      </c>
      <c r="D2215">
        <v>319.53229271571809</v>
      </c>
      <c r="E2215">
        <v>313.90255578601028</v>
      </c>
      <c r="F2215">
        <v>271.63026602091583</v>
      </c>
      <c r="G2215">
        <v>380.22545184864572</v>
      </c>
      <c r="H2215">
        <v>-138.52699985754069</v>
      </c>
      <c r="I2215">
        <v>-139.86875015094219</v>
      </c>
      <c r="J2215">
        <v>-158.53649454541221</v>
      </c>
      <c r="K2215">
        <v>-115.59325365717319</v>
      </c>
      <c r="L2215">
        <v>669.69560985237081</v>
      </c>
      <c r="M2215">
        <v>665.70202807985356</v>
      </c>
      <c r="N2215">
        <v>651.73791105493069</v>
      </c>
      <c r="O2215">
        <v>699.28738379822471</v>
      </c>
      <c r="P2215">
        <v>27.668150370099681</v>
      </c>
      <c r="Q2215">
        <v>27.547171011524</v>
      </c>
      <c r="R2215">
        <v>23.211003030369731</v>
      </c>
      <c r="S2215">
        <v>31.121090311819241</v>
      </c>
      <c r="T2215">
        <v>44480.95015109719</v>
      </c>
      <c r="U2215">
        <v>44481.026085924117</v>
      </c>
      <c r="V2215">
        <v>44450.190635087092</v>
      </c>
      <c r="W2215">
        <v>44511.82209008772</v>
      </c>
      <c r="X2215">
        <v>3497.298918658219</v>
      </c>
      <c r="Y2215">
        <v>3516.2555065373122</v>
      </c>
      <c r="Z2215">
        <v>3345.855308958342</v>
      </c>
      <c r="AA2215">
        <v>3592.264868473751</v>
      </c>
      <c r="AB2215">
        <v>668.14247598814165</v>
      </c>
      <c r="AC2215">
        <v>658.8677072321251</v>
      </c>
      <c r="AD2215">
        <v>560.7873697081676</v>
      </c>
      <c r="AE2215">
        <v>808.12419581583515</v>
      </c>
      <c r="AF2215">
        <v>56.121033972274773</v>
      </c>
      <c r="AG2215">
        <v>55.7866344327159</v>
      </c>
      <c r="AH2215">
        <v>54.61601430797274</v>
      </c>
      <c r="AI2215">
        <v>58.600500665522887</v>
      </c>
      <c r="AJ2215">
        <v>0.46216745875670828</v>
      </c>
      <c r="AK2215">
        <v>0.46216742691713919</v>
      </c>
      <c r="AL2215">
        <v>0.46214987103360838</v>
      </c>
      <c r="AM2215">
        <v>0.46218475335298342</v>
      </c>
      <c r="AN2215">
        <v>0.94622455593650046</v>
      </c>
      <c r="AO2215">
        <v>0.94622455593650057</v>
      </c>
      <c r="AP2215">
        <v>0.94622455593650057</v>
      </c>
      <c r="AQ2215">
        <v>0.94622455593650057</v>
      </c>
      <c r="AR2215">
        <v>11.76058017549374</v>
      </c>
      <c r="AS2215">
        <v>11.76058017549374</v>
      </c>
      <c r="AT2215">
        <v>11.76058017549374</v>
      </c>
      <c r="AU2215">
        <v>11.76058017549374</v>
      </c>
      <c r="AV2215" t="str">
        <f>VLOOKUP(Sheet1[[#This Row],[NPDES ID2]],Combined_Sheet__Major_Only___2[[NPDES ID2]:[ECHO BFR]],3,FALSE)</f>
        <v>MA</v>
      </c>
      <c r="AW2215" t="s">
        <v>54</v>
      </c>
      <c r="AX2215" t="str">
        <f>VLOOKUP(Sheet1[[#This Row],[NPDES ID2]],Combined_Sheet__Major_Only___2[[NPDES ID2]:[ECHO BFR]],27,FALSE)</f>
        <v>-</v>
      </c>
      <c r="AY2215" t="str">
        <f>VLOOKUP(Sheet1[[#This Row],[NPDES ID2]],Combined_Sheet__Major_Only___2[[NPDES ID2]:[ECHO BFR]],28,FALSE)</f>
        <v>-</v>
      </c>
      <c r="AZ2215" t="str">
        <f>VLOOKUP(Sheet1[[#This Row],[NPDES ID2]],Combined_Sheet__Major_Only___2[[NPDES ID2]:[ECHO BFR]],29,FALSE)</f>
        <v>thickening</v>
      </c>
      <c r="BA2215">
        <f>VLOOKUP(Sheet1[[#This Row],[NPDES ID2]],Combined_Sheet__Major_Only___2[[NPDES ID2]:[ECHO BFR]],17,FALSE)</f>
        <v>41.927405999999998</v>
      </c>
      <c r="BB2215">
        <f>VLOOKUP(Sheet1[[#This Row],[NPDES ID2]],Combined_Sheet__Major_Only___2[[NPDES ID2]:[ECHO BFR]],18,FALSE)</f>
        <v>-70.643157000000002</v>
      </c>
      <c r="BC2215" s="2" t="str">
        <f>IF(ISNUMBER(SEARCH("aerobic",$AW2215)),"aerobic","")</f>
        <v/>
      </c>
      <c r="BD2215" s="2" t="str">
        <f>IF(ISNUMBER(SEARCH("anaer",$AW2215)),"anaer","")</f>
        <v/>
      </c>
      <c r="BE2215" s="2" t="str">
        <f>IF(ISNUMBER(SEARCH("thickening",$AZ2215)),"thickening","")</f>
        <v>thickening</v>
      </c>
      <c r="BF2215" s="3" t="str">
        <f>IF(ISNUMBER(SEARCH("airDry",$AW2215)),"airDry","")</f>
        <v/>
      </c>
      <c r="BG2215" s="3" t="str">
        <f>IF(ISNUMBER(SEARCH("heatDry",$AY2215)),"heatDry","")</f>
        <v/>
      </c>
      <c r="BH2215" s="3" t="str">
        <f>IF(AND(ISNUMBER(SEARCH("aerobic",$AW2215)),ISNUMBER(SEARCH("anaer",$AW2215))),"Combined Aer and Anaer.","")</f>
        <v/>
      </c>
    </row>
    <row r="2216" spans="1:60" x14ac:dyDescent="0.25">
      <c r="A2216" s="5">
        <v>334</v>
      </c>
      <c r="B2216" t="s">
        <v>1692</v>
      </c>
      <c r="C2216">
        <v>1058.3</v>
      </c>
      <c r="D2216">
        <v>363.21933469155869</v>
      </c>
      <c r="E2216">
        <v>358.28808486207703</v>
      </c>
      <c r="F2216">
        <v>309.40238134020751</v>
      </c>
      <c r="G2216">
        <v>428.32893312833858</v>
      </c>
      <c r="H2216">
        <v>-110.1403251508365</v>
      </c>
      <c r="I2216">
        <v>-111.5157426531905</v>
      </c>
      <c r="J2216">
        <v>-130.91261976627919</v>
      </c>
      <c r="K2216">
        <v>-88.530408789275725</v>
      </c>
      <c r="L2216">
        <v>732.85345355501704</v>
      </c>
      <c r="M2216">
        <v>730.20291099598012</v>
      </c>
      <c r="N2216">
        <v>720.9358574186333</v>
      </c>
      <c r="O2216">
        <v>752.49245855135473</v>
      </c>
      <c r="P2216">
        <v>24.794928344633099</v>
      </c>
      <c r="Q2216">
        <v>25.02959466779388</v>
      </c>
      <c r="R2216">
        <v>20.266425193293681</v>
      </c>
      <c r="S2216">
        <v>28.979729037872779</v>
      </c>
      <c r="T2216">
        <v>44451.941892483577</v>
      </c>
      <c r="U2216">
        <v>44452.017779755377</v>
      </c>
      <c r="V2216">
        <v>44421.201640006773</v>
      </c>
      <c r="W2216">
        <v>44482.794497534538</v>
      </c>
      <c r="X2216">
        <v>2889.2096305043419</v>
      </c>
      <c r="Y2216">
        <v>2899.3995732376411</v>
      </c>
      <c r="Z2216">
        <v>2811.8355563902501</v>
      </c>
      <c r="AA2216">
        <v>2937.2376808117469</v>
      </c>
      <c r="AB2216">
        <v>443.51642576741978</v>
      </c>
      <c r="AC2216">
        <v>438.22513153681382</v>
      </c>
      <c r="AD2216">
        <v>386.40651671339361</v>
      </c>
      <c r="AE2216">
        <v>512.50287942517809</v>
      </c>
      <c r="AF2216">
        <v>67.865896047332356</v>
      </c>
      <c r="AG2216">
        <v>67.620744170399163</v>
      </c>
      <c r="AH2216">
        <v>66.762096266130172</v>
      </c>
      <c r="AI2216">
        <v>69.684180157725933</v>
      </c>
      <c r="AJ2216">
        <v>0.60556542665614721</v>
      </c>
      <c r="AK2216">
        <v>0.6055653876941901</v>
      </c>
      <c r="AL2216">
        <v>0.60554389235620443</v>
      </c>
      <c r="AM2216">
        <v>0.60558660199261771</v>
      </c>
      <c r="AN2216">
        <v>0.94619217167523073</v>
      </c>
      <c r="AO2216">
        <v>0.94619217167523062</v>
      </c>
      <c r="AP2216">
        <v>0.94619217167523062</v>
      </c>
      <c r="AQ2216">
        <v>0.94619217167523062</v>
      </c>
      <c r="AR2216">
        <v>16.171264480853981</v>
      </c>
      <c r="AS2216">
        <v>16.171264480853981</v>
      </c>
      <c r="AT2216">
        <v>16.171264480853981</v>
      </c>
      <c r="AU2216">
        <v>16.171264480853981</v>
      </c>
      <c r="AV2216" t="str">
        <f>VLOOKUP(Sheet1[[#This Row],[NPDES ID2]],Combined_Sheet__Major_Only___2[[NPDES ID2]:[ECHO BFR]],3,FALSE)</f>
        <v>SC</v>
      </c>
      <c r="AW2216" t="s">
        <v>12185</v>
      </c>
      <c r="AX2216" t="str">
        <f>VLOOKUP(Sheet1[[#This Row],[NPDES ID2]],Combined_Sheet__Major_Only___2[[NPDES ID2]:[ECHO BFR]],27,FALSE)</f>
        <v>methaneBioCaptureRecover</v>
      </c>
      <c r="AY2216" t="str">
        <f>VLOOKUP(Sheet1[[#This Row],[NPDES ID2]],Combined_Sheet__Major_Only___2[[NPDES ID2]:[ECHO BFR]],28,FALSE)</f>
        <v>-</v>
      </c>
      <c r="AZ2216" t="str">
        <f>VLOOKUP(Sheet1[[#This Row],[NPDES ID2]],Combined_Sheet__Major_Only___2[[NPDES ID2]:[ECHO BFR]],29,FALSE)</f>
        <v>thickening</v>
      </c>
      <c r="BA2216">
        <f>VLOOKUP(Sheet1[[#This Row],[NPDES ID2]],Combined_Sheet__Major_Only___2[[NPDES ID2]:[ECHO BFR]],17,FALSE)</f>
        <v>34.789700000000003</v>
      </c>
      <c r="BB2216">
        <f>VLOOKUP(Sheet1[[#This Row],[NPDES ID2]],Combined_Sheet__Major_Only___2[[NPDES ID2]:[ECHO BFR]],18,FALSE)</f>
        <v>-82.158600000000007</v>
      </c>
      <c r="BC2216" s="2" t="str">
        <f>IF(ISNUMBER(SEARCH("aerobic",$AW2216)),"aerobic","")</f>
        <v/>
      </c>
      <c r="BD2216" s="2" t="str">
        <f>IF(ISNUMBER(SEARCH("anaer",$AW2216)),"anaer","")</f>
        <v>anaer</v>
      </c>
      <c r="BE2216" s="2" t="str">
        <f>IF(ISNUMBER(SEARCH("thickening",$AZ2216)),"thickening","")</f>
        <v>thickening</v>
      </c>
      <c r="BF2216" s="3" t="str">
        <f>IF(ISNUMBER(SEARCH("airDry",$AW2216)),"airDry","")</f>
        <v/>
      </c>
      <c r="BG2216" s="3" t="str">
        <f>IF(ISNUMBER(SEARCH("heatDry",$AY2216)),"heatDry","")</f>
        <v/>
      </c>
      <c r="BH2216" s="3" t="str">
        <f>IF(AND(ISNUMBER(SEARCH("aerobic",$AW2216)),ISNUMBER(SEARCH("anaer",$AW2216))),"Combined Aer and Anaer.","")</f>
        <v/>
      </c>
    </row>
    <row r="2217" spans="1:60" x14ac:dyDescent="0.25">
      <c r="A2217" s="5">
        <v>832</v>
      </c>
      <c r="B2217" t="s">
        <v>4070</v>
      </c>
      <c r="C2217">
        <v>1091.81</v>
      </c>
      <c r="D2217">
        <v>362.91475313777022</v>
      </c>
      <c r="E2217">
        <v>359.14481569099098</v>
      </c>
      <c r="F2217">
        <v>308.82191436479093</v>
      </c>
      <c r="G2217">
        <v>427.67155992996089</v>
      </c>
      <c r="H2217">
        <v>-108.9056251805582</v>
      </c>
      <c r="I2217">
        <v>-110.245214239437</v>
      </c>
      <c r="J2217">
        <v>-129.72613726721309</v>
      </c>
      <c r="K2217">
        <v>-87.351951590046127</v>
      </c>
      <c r="L2217">
        <v>763.96861965276685</v>
      </c>
      <c r="M2217">
        <v>761.29434244603351</v>
      </c>
      <c r="N2217">
        <v>751.94446521023326</v>
      </c>
      <c r="O2217">
        <v>783.78330294016291</v>
      </c>
      <c r="P2217">
        <v>25.56406546677032</v>
      </c>
      <c r="Q2217">
        <v>25.824205853629429</v>
      </c>
      <c r="R2217">
        <v>20.865456032146199</v>
      </c>
      <c r="S2217">
        <v>29.96074884602017</v>
      </c>
      <c r="T2217">
        <v>44434.527767528823</v>
      </c>
      <c r="U2217">
        <v>44434.603626252509</v>
      </c>
      <c r="V2217">
        <v>44403.799079261356</v>
      </c>
      <c r="W2217">
        <v>44465.368766104388</v>
      </c>
      <c r="X2217">
        <v>2858.1398641816609</v>
      </c>
      <c r="Y2217">
        <v>2867.9539187382888</v>
      </c>
      <c r="Z2217">
        <v>2783.96750396894</v>
      </c>
      <c r="AA2217">
        <v>2904.1259788596749</v>
      </c>
      <c r="AB2217">
        <v>434.51114593217687</v>
      </c>
      <c r="AC2217">
        <v>429.40738251638459</v>
      </c>
      <c r="AD2217">
        <v>379.0715610536331</v>
      </c>
      <c r="AE2217">
        <v>501.14748704037942</v>
      </c>
      <c r="AF2217">
        <v>68.575966907794864</v>
      </c>
      <c r="AG2217">
        <v>68.336225432035235</v>
      </c>
      <c r="AH2217">
        <v>67.4964700166028</v>
      </c>
      <c r="AI2217">
        <v>70.354193285866288</v>
      </c>
      <c r="AJ2217">
        <v>0.61425221020115561</v>
      </c>
      <c r="AK2217">
        <v>0.61425217011698763</v>
      </c>
      <c r="AL2217">
        <v>0.61423005820025789</v>
      </c>
      <c r="AM2217">
        <v>0.61427399295449181</v>
      </c>
      <c r="AN2217">
        <v>0.94617271213902709</v>
      </c>
      <c r="AO2217">
        <v>0.94617271213902676</v>
      </c>
      <c r="AP2217">
        <v>0.94617271213902676</v>
      </c>
      <c r="AQ2217">
        <v>0.94617271213902676</v>
      </c>
      <c r="AR2217">
        <v>16.438442631433361</v>
      </c>
      <c r="AS2217">
        <v>16.438442631433361</v>
      </c>
      <c r="AT2217">
        <v>16.438442631433361</v>
      </c>
      <c r="AU2217">
        <v>16.438442631433361</v>
      </c>
      <c r="AV2217" t="str">
        <f>VLOOKUP(Sheet1[[#This Row],[NPDES ID2]],Combined_Sheet__Major_Only___2[[NPDES ID2]:[ECHO BFR]],3,FALSE)</f>
        <v>GA</v>
      </c>
      <c r="AW2217" t="s">
        <v>41</v>
      </c>
      <c r="AX2217" t="str">
        <f>VLOOKUP(Sheet1[[#This Row],[NPDES ID2]],Combined_Sheet__Major_Only___2[[NPDES ID2]:[ECHO BFR]],27,FALSE)</f>
        <v>-</v>
      </c>
      <c r="AY2217" t="str">
        <f>VLOOKUP(Sheet1[[#This Row],[NPDES ID2]],Combined_Sheet__Major_Only___2[[NPDES ID2]:[ECHO BFR]],28,FALSE)</f>
        <v>-</v>
      </c>
      <c r="AZ2217" t="str">
        <f>VLOOKUP(Sheet1[[#This Row],[NPDES ID2]],Combined_Sheet__Major_Only___2[[NPDES ID2]:[ECHO BFR]],29,FALSE)</f>
        <v>thickening</v>
      </c>
      <c r="BA2217">
        <f>VLOOKUP(Sheet1[[#This Row],[NPDES ID2]],Combined_Sheet__Major_Only___2[[NPDES ID2]:[ECHO BFR]],17,FALSE)</f>
        <v>32.578623999999998</v>
      </c>
      <c r="BB2217">
        <f>VLOOKUP(Sheet1[[#This Row],[NPDES ID2]],Combined_Sheet__Major_Only___2[[NPDES ID2]:[ECHO BFR]],18,FALSE)</f>
        <v>-83.594864999999999</v>
      </c>
      <c r="BC2217" s="2" t="str">
        <f>IF(ISNUMBER(SEARCH("aerobic",$AW2217)),"aerobic","")</f>
        <v>aerobic</v>
      </c>
      <c r="BD2217" s="2" t="str">
        <f>IF(ISNUMBER(SEARCH("anaer",$AW2217)),"anaer","")</f>
        <v/>
      </c>
      <c r="BE2217" s="2" t="str">
        <f>IF(ISNUMBER(SEARCH("thickening",$AZ2217)),"thickening","")</f>
        <v>thickening</v>
      </c>
      <c r="BF2217" s="3" t="str">
        <f>IF(ISNUMBER(SEARCH("airDry",$AW2217)),"airDry","")</f>
        <v/>
      </c>
      <c r="BG2217" s="3" t="str">
        <f>IF(ISNUMBER(SEARCH("heatDry",$AY2217)),"heatDry","")</f>
        <v/>
      </c>
      <c r="BH2217" s="3" t="str">
        <f>IF(AND(ISNUMBER(SEARCH("aerobic",$AW2217)),ISNUMBER(SEARCH("anaer",$AW2217))),"Combined Aer and Anaer.","")</f>
        <v/>
      </c>
    </row>
    <row r="2218" spans="1:60" x14ac:dyDescent="0.25">
      <c r="A2218" s="5">
        <v>1965</v>
      </c>
      <c r="B2218" t="s">
        <v>9263</v>
      </c>
      <c r="C2218">
        <v>2158.2130000000002</v>
      </c>
      <c r="D2218">
        <v>513.96415674124091</v>
      </c>
      <c r="E2218">
        <v>509.97680850210207</v>
      </c>
      <c r="F2218">
        <v>422.96296563545008</v>
      </c>
      <c r="G2218">
        <v>598.62283097423665</v>
      </c>
      <c r="H2218">
        <v>-108.21534769709911</v>
      </c>
      <c r="I2218">
        <v>-109.6172109416207</v>
      </c>
      <c r="J2218">
        <v>-129.04810851536419</v>
      </c>
      <c r="K2218">
        <v>-86.599936597498115</v>
      </c>
      <c r="L2218">
        <v>1516.4657642065631</v>
      </c>
      <c r="M2218">
        <v>1511.226427304867</v>
      </c>
      <c r="N2218">
        <v>1492.916984104934</v>
      </c>
      <c r="O2218">
        <v>1555.276256099791</v>
      </c>
      <c r="P2218">
        <v>50.518414246680202</v>
      </c>
      <c r="Q2218">
        <v>51.052479965373969</v>
      </c>
      <c r="R2218">
        <v>41.209783796684547</v>
      </c>
      <c r="S2218">
        <v>59.274710998927723</v>
      </c>
      <c r="T2218">
        <v>44406.44495858642</v>
      </c>
      <c r="U2218">
        <v>44406.520771272117</v>
      </c>
      <c r="V2218">
        <v>44375.734919288261</v>
      </c>
      <c r="W2218">
        <v>44437.267240032539</v>
      </c>
      <c r="X2218">
        <v>2844.4413279142409</v>
      </c>
      <c r="Y2218">
        <v>2854.0999407215718</v>
      </c>
      <c r="Z2218">
        <v>2771.566449067846</v>
      </c>
      <c r="AA2218">
        <v>2889.6005653235361</v>
      </c>
      <c r="AB2218">
        <v>430.79071447522438</v>
      </c>
      <c r="AC2218">
        <v>425.76530320182172</v>
      </c>
      <c r="AD2218">
        <v>376.01499700910722</v>
      </c>
      <c r="AE2218">
        <v>496.50581272755699</v>
      </c>
      <c r="AF2218">
        <v>68.865000021585118</v>
      </c>
      <c r="AG2218">
        <v>68.627683116661316</v>
      </c>
      <c r="AH2218">
        <v>67.79526927405729</v>
      </c>
      <c r="AI2218">
        <v>70.6266644559376</v>
      </c>
      <c r="AJ2218">
        <v>0.61778865300327634</v>
      </c>
      <c r="AK2218">
        <v>0.61778857325836956</v>
      </c>
      <c r="AL2218">
        <v>0.61774492990834584</v>
      </c>
      <c r="AM2218">
        <v>0.61783164900387355</v>
      </c>
      <c r="AN2218">
        <v>0.94614130113872041</v>
      </c>
      <c r="AO2218">
        <v>0.94614130113872041</v>
      </c>
      <c r="AP2218">
        <v>0.94614130113872041</v>
      </c>
      <c r="AQ2218">
        <v>0.94614130113872041</v>
      </c>
      <c r="AR2218">
        <v>16.54648370745814</v>
      </c>
      <c r="AS2218">
        <v>16.54648370745814</v>
      </c>
      <c r="AT2218">
        <v>16.54648370745814</v>
      </c>
      <c r="AU2218">
        <v>16.54648370745814</v>
      </c>
      <c r="AV2218" t="str">
        <f>VLOOKUP(Sheet1[[#This Row],[NPDES ID2]],Combined_Sheet__Major_Only___2[[NPDES ID2]:[ECHO BFR]],3,FALSE)</f>
        <v>IL</v>
      </c>
      <c r="AW2218" t="s">
        <v>12185</v>
      </c>
      <c r="AX2218" t="str">
        <f>VLOOKUP(Sheet1[[#This Row],[NPDES ID2]],Combined_Sheet__Major_Only___2[[NPDES ID2]:[ECHO BFR]],27,FALSE)</f>
        <v>methaneBioCaptureRecover</v>
      </c>
      <c r="AY2218" t="str">
        <f>VLOOKUP(Sheet1[[#This Row],[NPDES ID2]],Combined_Sheet__Major_Only___2[[NPDES ID2]:[ECHO BFR]],28,FALSE)</f>
        <v>-</v>
      </c>
      <c r="AZ2218" t="str">
        <f>VLOOKUP(Sheet1[[#This Row],[NPDES ID2]],Combined_Sheet__Major_Only___2[[NPDES ID2]:[ECHO BFR]],29,FALSE)</f>
        <v>thickening</v>
      </c>
      <c r="BA2218">
        <f>VLOOKUP(Sheet1[[#This Row],[NPDES ID2]],Combined_Sheet__Major_Only___2[[NPDES ID2]:[ECHO BFR]],17,FALSE)</f>
        <v>41.944450000000003</v>
      </c>
      <c r="BB2218">
        <f>VLOOKUP(Sheet1[[#This Row],[NPDES ID2]],Combined_Sheet__Major_Only___2[[NPDES ID2]:[ECHO BFR]],18,FALSE)</f>
        <v>-88.742109999999997</v>
      </c>
      <c r="BC2218" s="2" t="str">
        <f>IF(ISNUMBER(SEARCH("aerobic",$AW2218)),"aerobic","")</f>
        <v/>
      </c>
      <c r="BD2218" s="2" t="str">
        <f>IF(ISNUMBER(SEARCH("anaer",$AW2218)),"anaer","")</f>
        <v>anaer</v>
      </c>
      <c r="BE2218" s="2" t="str">
        <f>IF(ISNUMBER(SEARCH("thickening",$AZ2218)),"thickening","")</f>
        <v>thickening</v>
      </c>
      <c r="BF2218" s="4" t="str">
        <f>IF(ISNUMBER(SEARCH("airDry",$AW2218)),"airDry","")</f>
        <v/>
      </c>
      <c r="BG2218" s="4" t="str">
        <f>IF(ISNUMBER(SEARCH("heatDry",$AY2218)),"heatDry","")</f>
        <v/>
      </c>
      <c r="BH2218" s="4" t="str">
        <f>IF(AND(ISNUMBER(SEARCH("aerobic",$AW2218)),ISNUMBER(SEARCH("anaer",$AW2218))),"Combined Aer and Anaer.","")</f>
        <v/>
      </c>
    </row>
    <row r="2219" spans="1:60" x14ac:dyDescent="0.25">
      <c r="A2219" s="5">
        <v>1967</v>
      </c>
      <c r="B2219" t="s">
        <v>9273</v>
      </c>
      <c r="C2219">
        <v>2135</v>
      </c>
      <c r="D2219">
        <v>520.0658469464056</v>
      </c>
      <c r="E2219">
        <v>516.39893684042863</v>
      </c>
      <c r="F2219">
        <v>428.14449216700262</v>
      </c>
      <c r="G2219">
        <v>604.5155646825159</v>
      </c>
      <c r="H2219">
        <v>-110.4665091405937</v>
      </c>
      <c r="I2219">
        <v>-111.88487803519401</v>
      </c>
      <c r="J2219">
        <v>-131.2096504948745</v>
      </c>
      <c r="K2219">
        <v>-88.73983533693206</v>
      </c>
      <c r="L2219">
        <v>1471.7347059330771</v>
      </c>
      <c r="M2219">
        <v>1466.3353901371479</v>
      </c>
      <c r="N2219">
        <v>1447.4664958950571</v>
      </c>
      <c r="O2219">
        <v>1511.730687159599</v>
      </c>
      <c r="P2219">
        <v>50.032290120565413</v>
      </c>
      <c r="Q2219">
        <v>50.490069469773843</v>
      </c>
      <c r="R2219">
        <v>40.919804859928263</v>
      </c>
      <c r="S2219">
        <v>58.409347516812808</v>
      </c>
      <c r="T2219">
        <v>44352.683738075313</v>
      </c>
      <c r="U2219">
        <v>44352.759462626709</v>
      </c>
      <c r="V2219">
        <v>44322.009400026021</v>
      </c>
      <c r="W2219">
        <v>44383.470187788007</v>
      </c>
      <c r="X2219">
        <v>2895.9247487332</v>
      </c>
      <c r="Y2219">
        <v>2906.2625608363001</v>
      </c>
      <c r="Z2219">
        <v>2817.318005567427</v>
      </c>
      <c r="AA2219">
        <v>2944.7420916198271</v>
      </c>
      <c r="AB2219">
        <v>446.48142905219248</v>
      </c>
      <c r="AC2219">
        <v>441.12185388527797</v>
      </c>
      <c r="AD2219">
        <v>388.74488172695391</v>
      </c>
      <c r="AE2219">
        <v>516.38559231548606</v>
      </c>
      <c r="AF2219">
        <v>67.56045710315837</v>
      </c>
      <c r="AG2219">
        <v>67.31320920075413</v>
      </c>
      <c r="AH2219">
        <v>66.446072022368256</v>
      </c>
      <c r="AI2219">
        <v>69.395705162568319</v>
      </c>
      <c r="AJ2219">
        <v>0.60182932904148767</v>
      </c>
      <c r="AK2219">
        <v>0.60182924978409669</v>
      </c>
      <c r="AL2219">
        <v>0.60178588713244352</v>
      </c>
      <c r="AM2219">
        <v>0.60187204860149801</v>
      </c>
      <c r="AN2219">
        <v>0.94608106610747245</v>
      </c>
      <c r="AO2219">
        <v>0.94608106610747267</v>
      </c>
      <c r="AP2219">
        <v>0.94608106610747267</v>
      </c>
      <c r="AQ2219">
        <v>0.94608106610747267</v>
      </c>
      <c r="AR2219">
        <v>16.055595897524402</v>
      </c>
      <c r="AS2219">
        <v>16.055595897524391</v>
      </c>
      <c r="AT2219">
        <v>16.055595897524391</v>
      </c>
      <c r="AU2219">
        <v>16.055595897524391</v>
      </c>
      <c r="AV2219" t="str">
        <f>VLOOKUP(Sheet1[[#This Row],[NPDES ID2]],Combined_Sheet__Major_Only___2[[NPDES ID2]:[ECHO BFR]],3,FALSE)</f>
        <v>MT</v>
      </c>
      <c r="AW2219" t="s">
        <v>12185</v>
      </c>
      <c r="AX2219" t="str">
        <f>VLOOKUP(Sheet1[[#This Row],[NPDES ID2]],Combined_Sheet__Major_Only___2[[NPDES ID2]:[ECHO BFR]],27,FALSE)</f>
        <v>methaneBioCaptureRecover</v>
      </c>
      <c r="AY2219" t="str">
        <f>VLOOKUP(Sheet1[[#This Row],[NPDES ID2]],Combined_Sheet__Major_Only___2[[NPDES ID2]:[ECHO BFR]],28,FALSE)</f>
        <v>-</v>
      </c>
      <c r="AZ2219" t="str">
        <f>VLOOKUP(Sheet1[[#This Row],[NPDES ID2]],Combined_Sheet__Major_Only___2[[NPDES ID2]:[ECHO BFR]],29,FALSE)</f>
        <v>preliminaryOps, thickening</v>
      </c>
      <c r="BA2219">
        <f>VLOOKUP(Sheet1[[#This Row],[NPDES ID2]],Combined_Sheet__Major_Only___2[[NPDES ID2]:[ECHO BFR]],17,FALSE)</f>
        <v>45.802500000000002</v>
      </c>
      <c r="BB2219">
        <f>VLOOKUP(Sheet1[[#This Row],[NPDES ID2]],Combined_Sheet__Major_Only___2[[NPDES ID2]:[ECHO BFR]],18,FALSE)</f>
        <v>-108.466944</v>
      </c>
      <c r="BC2219" s="2" t="str">
        <f>IF(ISNUMBER(SEARCH("aerobic",$AW2219)),"aerobic","")</f>
        <v/>
      </c>
      <c r="BD2219" s="2" t="str">
        <f>IF(ISNUMBER(SEARCH("anaer",$AW2219)),"anaer","")</f>
        <v>anaer</v>
      </c>
      <c r="BE2219" s="2" t="str">
        <f>IF(ISNUMBER(SEARCH("thickening",$AZ2219)),"thickening","")</f>
        <v>thickening</v>
      </c>
      <c r="BF2219" s="4" t="str">
        <f>IF(ISNUMBER(SEARCH("airDry",$AW2219)),"airDry","")</f>
        <v/>
      </c>
      <c r="BG2219" s="4" t="str">
        <f>IF(ISNUMBER(SEARCH("heatDry",$AY2219)),"heatDry","")</f>
        <v/>
      </c>
      <c r="BH2219" s="4" t="str">
        <f>IF(AND(ISNUMBER(SEARCH("aerobic",$AW2219)),ISNUMBER(SEARCH("anaer",$AW2219))),"Combined Aer and Anaer.","")</f>
        <v/>
      </c>
    </row>
    <row r="2220" spans="1:60" x14ac:dyDescent="0.25">
      <c r="A2220" s="5">
        <v>21</v>
      </c>
      <c r="B2220" t="s">
        <v>157</v>
      </c>
      <c r="C2220">
        <v>397.33</v>
      </c>
      <c r="D2220">
        <v>385.49961759425821</v>
      </c>
      <c r="E2220">
        <v>380.85170836773568</v>
      </c>
      <c r="F2220">
        <v>300.41360687903853</v>
      </c>
      <c r="G2220">
        <v>474.73776768773348</v>
      </c>
      <c r="H2220">
        <v>-109.8811814260421</v>
      </c>
      <c r="I2220">
        <v>-111.2741028441343</v>
      </c>
      <c r="J2220">
        <v>-130.67347525764711</v>
      </c>
      <c r="K2220">
        <v>-88.344631060912292</v>
      </c>
      <c r="L2220">
        <v>276.04809676643589</v>
      </c>
      <c r="M2220">
        <v>275.05997429968738</v>
      </c>
      <c r="N2220">
        <v>271.60423673414221</v>
      </c>
      <c r="O2220">
        <v>283.37063514668517</v>
      </c>
      <c r="P2220">
        <v>9.3074746603164158</v>
      </c>
      <c r="Q2220">
        <v>9.3976755134581094</v>
      </c>
      <c r="R2220">
        <v>7.6041655591799886</v>
      </c>
      <c r="S2220">
        <v>10.887462964811981</v>
      </c>
      <c r="T2220">
        <v>44352.641821719837</v>
      </c>
      <c r="U2220">
        <v>44352.717546202533</v>
      </c>
      <c r="V2220">
        <v>44321.967511505987</v>
      </c>
      <c r="W2220">
        <v>44383.4282434954</v>
      </c>
      <c r="X2220">
        <v>2873.3006596569412</v>
      </c>
      <c r="Y2220">
        <v>2883.3466986770818</v>
      </c>
      <c r="Z2220">
        <v>2797.1034135416221</v>
      </c>
      <c r="AA2220">
        <v>2920.581105250747</v>
      </c>
      <c r="AB2220">
        <v>439.70788937454569</v>
      </c>
      <c r="AC2220">
        <v>434.48548069036701</v>
      </c>
      <c r="AD2220">
        <v>383.259335274016</v>
      </c>
      <c r="AE2220">
        <v>507.78381989936798</v>
      </c>
      <c r="AF2220">
        <v>68.087263607299491</v>
      </c>
      <c r="AG2220">
        <v>67.843656093572974</v>
      </c>
      <c r="AH2220">
        <v>66.99112161245111</v>
      </c>
      <c r="AI2220">
        <v>69.893223297176561</v>
      </c>
      <c r="AJ2220">
        <v>0.60827337373894341</v>
      </c>
      <c r="AK2220">
        <v>0.60827335921380565</v>
      </c>
      <c r="AL2220">
        <v>0.6082653045613875</v>
      </c>
      <c r="AM2220">
        <v>0.60828130820468462</v>
      </c>
      <c r="AN2220">
        <v>0.94608101909107523</v>
      </c>
      <c r="AO2220">
        <v>0.94608101909107489</v>
      </c>
      <c r="AP2220">
        <v>0.94608101909107489</v>
      </c>
      <c r="AQ2220">
        <v>0.94608101909107489</v>
      </c>
      <c r="AR2220">
        <v>16.255019294988649</v>
      </c>
      <c r="AS2220">
        <v>16.255019294988649</v>
      </c>
      <c r="AT2220">
        <v>16.255019294988649</v>
      </c>
      <c r="AU2220">
        <v>16.255019294988649</v>
      </c>
      <c r="AV2220" t="str">
        <f>VLOOKUP(Sheet1[[#This Row],[NPDES ID2]],Combined_Sheet__Major_Only___2[[NPDES ID2]:[ECHO BFR]],3,FALSE)</f>
        <v>WA</v>
      </c>
      <c r="AW2220" t="s">
        <v>41</v>
      </c>
      <c r="AX2220" t="str">
        <f>VLOOKUP(Sheet1[[#This Row],[NPDES ID2]],Combined_Sheet__Major_Only___2[[NPDES ID2]:[ECHO BFR]],27,FALSE)</f>
        <v>-</v>
      </c>
      <c r="AY2220" t="str">
        <f>VLOOKUP(Sheet1[[#This Row],[NPDES ID2]],Combined_Sheet__Major_Only___2[[NPDES ID2]:[ECHO BFR]],28,FALSE)</f>
        <v>-</v>
      </c>
      <c r="AZ2220" t="str">
        <f>VLOOKUP(Sheet1[[#This Row],[NPDES ID2]],Combined_Sheet__Major_Only___2[[NPDES ID2]:[ECHO BFR]],29,FALSE)</f>
        <v>thickening</v>
      </c>
      <c r="BA2220">
        <f>VLOOKUP(Sheet1[[#This Row],[NPDES ID2]],Combined_Sheet__Major_Only___2[[NPDES ID2]:[ECHO BFR]],17,FALSE)</f>
        <v>47.848655999999998</v>
      </c>
      <c r="BB2220">
        <f>VLOOKUP(Sheet1[[#This Row],[NPDES ID2]],Combined_Sheet__Major_Only___2[[NPDES ID2]:[ECHO BFR]],18,FALSE)</f>
        <v>-121.97613699999999</v>
      </c>
      <c r="BC2220" s="2" t="str">
        <f>IF(ISNUMBER(SEARCH("aerobic",$AW2220)),"aerobic","")</f>
        <v>aerobic</v>
      </c>
      <c r="BD2220" s="2" t="str">
        <f>IF(ISNUMBER(SEARCH("anaer",$AW2220)),"anaer","")</f>
        <v/>
      </c>
      <c r="BE2220" s="2" t="str">
        <f>IF(ISNUMBER(SEARCH("thickening",$AZ2220)),"thickening","")</f>
        <v>thickening</v>
      </c>
      <c r="BF2220" s="4" t="str">
        <f>IF(ISNUMBER(SEARCH("airDry",$AW2220)),"airDry","")</f>
        <v/>
      </c>
      <c r="BG2220" s="4" t="str">
        <f>IF(ISNUMBER(SEARCH("heatDry",$AY2220)),"heatDry","")</f>
        <v/>
      </c>
      <c r="BH2220" s="4" t="str">
        <f>IF(AND(ISNUMBER(SEARCH("aerobic",$AW2220)),ISNUMBER(SEARCH("anaer",$AW2220))),"Combined Aer and Anaer.","")</f>
        <v/>
      </c>
    </row>
    <row r="2221" spans="1:60" x14ac:dyDescent="0.25">
      <c r="A2221" s="5">
        <v>1341</v>
      </c>
      <c r="B2221" t="s">
        <v>6373</v>
      </c>
      <c r="C2221">
        <v>164.34</v>
      </c>
      <c r="D2221">
        <v>680.55044347888395</v>
      </c>
      <c r="E2221">
        <v>676.96013498848379</v>
      </c>
      <c r="F2221">
        <v>490.05154302973108</v>
      </c>
      <c r="G2221">
        <v>870.91855562523779</v>
      </c>
      <c r="H2221">
        <v>-111.47596212621001</v>
      </c>
      <c r="I2221">
        <v>-112.8617380468814</v>
      </c>
      <c r="J2221">
        <v>-132.21017153801489</v>
      </c>
      <c r="K2221">
        <v>-89.888227976250747</v>
      </c>
      <c r="L2221">
        <v>112.70549332269481</v>
      </c>
      <c r="M2221">
        <v>112.2856189812081</v>
      </c>
      <c r="N2221">
        <v>110.8170546594617</v>
      </c>
      <c r="O2221">
        <v>115.81716449332529</v>
      </c>
      <c r="P2221">
        <v>3.852663699704495</v>
      </c>
      <c r="Q2221">
        <v>3.8866120891983629</v>
      </c>
      <c r="R2221">
        <v>3.1531164989563458</v>
      </c>
      <c r="S2221">
        <v>4.4913705607526184</v>
      </c>
      <c r="T2221">
        <v>44340.641445956942</v>
      </c>
      <c r="U2221">
        <v>44340.717150766628</v>
      </c>
      <c r="V2221">
        <v>44309.97510484048</v>
      </c>
      <c r="W2221">
        <v>44371.419869508849</v>
      </c>
      <c r="X2221">
        <v>2910.060276151064</v>
      </c>
      <c r="Y2221">
        <v>2920.573289629448</v>
      </c>
      <c r="Z2221">
        <v>2829.8592834431888</v>
      </c>
      <c r="AA2221">
        <v>2959.8980395084691</v>
      </c>
      <c r="AB2221">
        <v>450.83350146624571</v>
      </c>
      <c r="AC2221">
        <v>445.37138704064938</v>
      </c>
      <c r="AD2221">
        <v>392.28327970601362</v>
      </c>
      <c r="AE2221">
        <v>521.85297479167969</v>
      </c>
      <c r="AF2221">
        <v>67.209487142616993</v>
      </c>
      <c r="AG2221">
        <v>66.959151182966679</v>
      </c>
      <c r="AH2221">
        <v>66.083330904727035</v>
      </c>
      <c r="AI2221">
        <v>69.065004797523599</v>
      </c>
      <c r="AJ2221">
        <v>0.59753665057750127</v>
      </c>
      <c r="AK2221">
        <v>0.59753664456397337</v>
      </c>
      <c r="AL2221">
        <v>0.59753330397708604</v>
      </c>
      <c r="AM2221">
        <v>0.59753994127867904</v>
      </c>
      <c r="AN2221">
        <v>0.94606755523395702</v>
      </c>
      <c r="AO2221">
        <v>0.94606755523395714</v>
      </c>
      <c r="AP2221">
        <v>0.94606755523395714</v>
      </c>
      <c r="AQ2221">
        <v>0.94606755523395714</v>
      </c>
      <c r="AR2221">
        <v>15.92492678621031</v>
      </c>
      <c r="AS2221">
        <v>15.92492678621031</v>
      </c>
      <c r="AT2221">
        <v>15.92492678621031</v>
      </c>
      <c r="AU2221">
        <v>15.92492678621031</v>
      </c>
      <c r="AV2221" t="str">
        <f>VLOOKUP(Sheet1[[#This Row],[NPDES ID2]],Combined_Sheet__Major_Only___2[[NPDES ID2]:[ECHO BFR]],3,FALSE)</f>
        <v>NC</v>
      </c>
      <c r="AW2221" t="s">
        <v>41</v>
      </c>
      <c r="AX2221" t="str">
        <f>VLOOKUP(Sheet1[[#This Row],[NPDES ID2]],Combined_Sheet__Major_Only___2[[NPDES ID2]:[ECHO BFR]],27,FALSE)</f>
        <v>-</v>
      </c>
      <c r="AY2221" t="str">
        <f>VLOOKUP(Sheet1[[#This Row],[NPDES ID2]],Combined_Sheet__Major_Only___2[[NPDES ID2]:[ECHO BFR]],28,FALSE)</f>
        <v>-</v>
      </c>
      <c r="AZ2221" t="str">
        <f>VLOOKUP(Sheet1[[#This Row],[NPDES ID2]],Combined_Sheet__Major_Only___2[[NPDES ID2]:[ECHO BFR]],29,FALSE)</f>
        <v>thickening</v>
      </c>
      <c r="BA2221">
        <f>VLOOKUP(Sheet1[[#This Row],[NPDES ID2]],Combined_Sheet__Major_Only___2[[NPDES ID2]:[ECHO BFR]],17,FALSE)</f>
        <v>36.087400000000002</v>
      </c>
      <c r="BB2221">
        <f>VLOOKUP(Sheet1[[#This Row],[NPDES ID2]],Combined_Sheet__Major_Only___2[[NPDES ID2]:[ECHO BFR]],18,FALSE)</f>
        <v>-78.292199999999994</v>
      </c>
      <c r="BC2221" s="2" t="str">
        <f>IF(ISNUMBER(SEARCH("aerobic",$AW2221)),"aerobic","")</f>
        <v>aerobic</v>
      </c>
      <c r="BD2221" s="2" t="str">
        <f>IF(ISNUMBER(SEARCH("anaer",$AW2221)),"anaer","")</f>
        <v/>
      </c>
      <c r="BE2221" s="2" t="str">
        <f>IF(ISNUMBER(SEARCH("thickening",$AZ2221)),"thickening","")</f>
        <v>thickening</v>
      </c>
      <c r="BF2221" s="4" t="str">
        <f>IF(ISNUMBER(SEARCH("airDry",$AW2221)),"airDry","")</f>
        <v/>
      </c>
      <c r="BG2221" s="4" t="str">
        <f>IF(ISNUMBER(SEARCH("heatDry",$AY2221)),"heatDry","")</f>
        <v/>
      </c>
      <c r="BH2221" s="4" t="str">
        <f>IF(AND(ISNUMBER(SEARCH("aerobic",$AW2221)),ISNUMBER(SEARCH("anaer",$AW2221))),"Combined Aer and Anaer.","")</f>
        <v/>
      </c>
    </row>
    <row r="2222" spans="1:60" x14ac:dyDescent="0.25">
      <c r="A2222" s="5">
        <v>1116</v>
      </c>
      <c r="B2222" t="s">
        <v>5370</v>
      </c>
      <c r="C2222">
        <v>327.55</v>
      </c>
      <c r="D2222">
        <v>420.05165548688268</v>
      </c>
      <c r="E2222">
        <v>418.06530793490782</v>
      </c>
      <c r="F2222">
        <v>324.2195658417848</v>
      </c>
      <c r="G2222">
        <v>517.9568062576119</v>
      </c>
      <c r="H2222">
        <v>-109.3137805836753</v>
      </c>
      <c r="I2222">
        <v>-110.6855531944618</v>
      </c>
      <c r="J2222">
        <v>-130.1293017520228</v>
      </c>
      <c r="K2222">
        <v>-87.809980529191705</v>
      </c>
      <c r="L2222">
        <v>228.68795785488811</v>
      </c>
      <c r="M2222">
        <v>227.88190675621831</v>
      </c>
      <c r="N2222">
        <v>225.06283947156561</v>
      </c>
      <c r="O2222">
        <v>234.66134119679259</v>
      </c>
      <c r="P2222">
        <v>7.6706371530198556</v>
      </c>
      <c r="Q2222">
        <v>7.7475544591202752</v>
      </c>
      <c r="R2222">
        <v>6.2626777569631384</v>
      </c>
      <c r="S2222">
        <v>8.984360559046598</v>
      </c>
      <c r="T2222">
        <v>44283.756049915457</v>
      </c>
      <c r="U2222">
        <v>44283.831661469187</v>
      </c>
      <c r="V2222">
        <v>44253.127484721161</v>
      </c>
      <c r="W2222">
        <v>44314.496559477942</v>
      </c>
      <c r="X2222">
        <v>2854.7707885674431</v>
      </c>
      <c r="Y2222">
        <v>2864.6263002429978</v>
      </c>
      <c r="Z2222">
        <v>2780.1805928600079</v>
      </c>
      <c r="AA2222">
        <v>2901.0282019422179</v>
      </c>
      <c r="AB2222">
        <v>434.87827206921708</v>
      </c>
      <c r="AC2222">
        <v>429.7506815050441</v>
      </c>
      <c r="AD2222">
        <v>379.29128296768158</v>
      </c>
      <c r="AE2222">
        <v>501.75763351852322</v>
      </c>
      <c r="AF2222">
        <v>68.42219494595696</v>
      </c>
      <c r="AG2222">
        <v>68.181121551015664</v>
      </c>
      <c r="AH2222">
        <v>67.337526724614264</v>
      </c>
      <c r="AI2222">
        <v>70.209280259322583</v>
      </c>
      <c r="AJ2222">
        <v>0.61237085602893582</v>
      </c>
      <c r="AK2222">
        <v>0.6123708440862341</v>
      </c>
      <c r="AL2222">
        <v>0.61236421777763594</v>
      </c>
      <c r="AM2222">
        <v>0.6123773834389622</v>
      </c>
      <c r="AN2222">
        <v>0.94600364090454792</v>
      </c>
      <c r="AO2222">
        <v>0.94600364090454769</v>
      </c>
      <c r="AP2222">
        <v>0.94600364090454769</v>
      </c>
      <c r="AQ2222">
        <v>0.94600364090454769</v>
      </c>
      <c r="AR2222">
        <v>16.381103842887569</v>
      </c>
      <c r="AS2222">
        <v>16.38110384288758</v>
      </c>
      <c r="AT2222">
        <v>16.38110384288758</v>
      </c>
      <c r="AU2222">
        <v>16.38110384288758</v>
      </c>
      <c r="AV2222" t="str">
        <f>VLOOKUP(Sheet1[[#This Row],[NPDES ID2]],Combined_Sheet__Major_Only___2[[NPDES ID2]:[ECHO BFR]],3,FALSE)</f>
        <v>FL</v>
      </c>
      <c r="AW2222" t="s">
        <v>41</v>
      </c>
      <c r="AX2222" t="str">
        <f>VLOOKUP(Sheet1[[#This Row],[NPDES ID2]],Combined_Sheet__Major_Only___2[[NPDES ID2]:[ECHO BFR]],27,FALSE)</f>
        <v>-</v>
      </c>
      <c r="AY2222" t="str">
        <f>VLOOKUP(Sheet1[[#This Row],[NPDES ID2]],Combined_Sheet__Major_Only___2[[NPDES ID2]:[ECHO BFR]],28,FALSE)</f>
        <v>-</v>
      </c>
      <c r="AZ2222" t="str">
        <f>VLOOKUP(Sheet1[[#This Row],[NPDES ID2]],Combined_Sheet__Major_Only___2[[NPDES ID2]:[ECHO BFR]],29,FALSE)</f>
        <v>thickening</v>
      </c>
      <c r="BA2222">
        <f>VLOOKUP(Sheet1[[#This Row],[NPDES ID2]],Combined_Sheet__Major_Only___2[[NPDES ID2]:[ECHO BFR]],17,FALSE)</f>
        <v>28.985493000000002</v>
      </c>
      <c r="BB2222">
        <f>VLOOKUP(Sheet1[[#This Row],[NPDES ID2]],Combined_Sheet__Major_Only___2[[NPDES ID2]:[ECHO BFR]],18,FALSE)</f>
        <v>-80.911928000000003</v>
      </c>
      <c r="BC2222" s="2" t="str">
        <f>IF(ISNUMBER(SEARCH("aerobic",$AW2222)),"aerobic","")</f>
        <v>aerobic</v>
      </c>
      <c r="BD2222" s="2" t="str">
        <f>IF(ISNUMBER(SEARCH("anaer",$AW2222)),"anaer","")</f>
        <v/>
      </c>
      <c r="BE2222" s="2" t="str">
        <f>IF(ISNUMBER(SEARCH("thickening",$AZ2222)),"thickening","")</f>
        <v>thickening</v>
      </c>
      <c r="BF2222" s="3" t="str">
        <f>IF(ISNUMBER(SEARCH("airDry",$AW2222)),"airDry","")</f>
        <v/>
      </c>
      <c r="BG2222" s="3" t="str">
        <f>IF(ISNUMBER(SEARCH("heatDry",$AY2222)),"heatDry","")</f>
        <v/>
      </c>
      <c r="BH2222" s="3" t="str">
        <f>IF(AND(ISNUMBER(SEARCH("aerobic",$AW2222)),ISNUMBER(SEARCH("anaer",$AW2222))),"Combined Aer and Anaer.","")</f>
        <v/>
      </c>
    </row>
    <row r="2223" spans="1:60" x14ac:dyDescent="0.25">
      <c r="A2223" s="5">
        <v>1391</v>
      </c>
      <c r="B2223" t="s">
        <v>6597</v>
      </c>
      <c r="C2223">
        <v>144.43</v>
      </c>
      <c r="D2223">
        <v>747.37961652949889</v>
      </c>
      <c r="E2223">
        <v>743.32482135257374</v>
      </c>
      <c r="F2223">
        <v>534.19933274454024</v>
      </c>
      <c r="G2223">
        <v>963.36975800329913</v>
      </c>
      <c r="H2223">
        <v>-110.2346446742672</v>
      </c>
      <c r="I2223">
        <v>-111.651079797704</v>
      </c>
      <c r="J2223">
        <v>-131.01694726433291</v>
      </c>
      <c r="K2223">
        <v>-88.705127263375374</v>
      </c>
      <c r="L2223">
        <v>100.0875982422975</v>
      </c>
      <c r="M2223">
        <v>99.726480689671973</v>
      </c>
      <c r="N2223">
        <v>98.463415425441084</v>
      </c>
      <c r="O2223">
        <v>102.7638370900526</v>
      </c>
      <c r="P2223">
        <v>3.3838296040535489</v>
      </c>
      <c r="Q2223">
        <v>3.4160369577997658</v>
      </c>
      <c r="R2223">
        <v>2.7655311141210319</v>
      </c>
      <c r="S2223">
        <v>3.9555541968001</v>
      </c>
      <c r="T2223">
        <v>44267.653384932448</v>
      </c>
      <c r="U2223">
        <v>44267.728970088006</v>
      </c>
      <c r="V2223">
        <v>44237.035513045419</v>
      </c>
      <c r="W2223">
        <v>44298.383162104677</v>
      </c>
      <c r="X2223">
        <v>2875.146297525459</v>
      </c>
      <c r="Y2223">
        <v>2885.2635983634141</v>
      </c>
      <c r="Z2223">
        <v>2798.311772932459</v>
      </c>
      <c r="AA2223">
        <v>2922.8361568128048</v>
      </c>
      <c r="AB2223">
        <v>441.04289799372879</v>
      </c>
      <c r="AC2223">
        <v>435.78352634078311</v>
      </c>
      <c r="AD2223">
        <v>384.29688289205689</v>
      </c>
      <c r="AE2223">
        <v>509.56020465624448</v>
      </c>
      <c r="AF2223">
        <v>67.912742345598602</v>
      </c>
      <c r="AG2223">
        <v>67.667753215321255</v>
      </c>
      <c r="AH2223">
        <v>66.810657398381636</v>
      </c>
      <c r="AI2223">
        <v>69.728606289495403</v>
      </c>
      <c r="AJ2223">
        <v>0.60613846263585092</v>
      </c>
      <c r="AK2223">
        <v>0.60613845736794192</v>
      </c>
      <c r="AL2223">
        <v>0.60613553046626056</v>
      </c>
      <c r="AM2223">
        <v>0.6061413458260293</v>
      </c>
      <c r="AN2223">
        <v>0.94598552102560018</v>
      </c>
      <c r="AO2223">
        <v>0.9459855210256003</v>
      </c>
      <c r="AP2223">
        <v>0.9459855210256003</v>
      </c>
      <c r="AQ2223">
        <v>0.9459855210256003</v>
      </c>
      <c r="AR2223">
        <v>16.18952655704155</v>
      </c>
      <c r="AS2223">
        <v>16.18952655704155</v>
      </c>
      <c r="AT2223">
        <v>16.18952655704155</v>
      </c>
      <c r="AU2223">
        <v>16.18952655704155</v>
      </c>
      <c r="AV2223" t="str">
        <f>VLOOKUP(Sheet1[[#This Row],[NPDES ID2]],Combined_Sheet__Major_Only___2[[NPDES ID2]:[ECHO BFR]],3,FALSE)</f>
        <v>TX</v>
      </c>
      <c r="AW2223" t="s">
        <v>41</v>
      </c>
      <c r="AX2223" t="str">
        <f>VLOOKUP(Sheet1[[#This Row],[NPDES ID2]],Combined_Sheet__Major_Only___2[[NPDES ID2]:[ECHO BFR]],27,FALSE)</f>
        <v>-</v>
      </c>
      <c r="AY2223" t="str">
        <f>VLOOKUP(Sheet1[[#This Row],[NPDES ID2]],Combined_Sheet__Major_Only___2[[NPDES ID2]:[ECHO BFR]],28,FALSE)</f>
        <v>-</v>
      </c>
      <c r="AZ2223" t="str">
        <f>VLOOKUP(Sheet1[[#This Row],[NPDES ID2]],Combined_Sheet__Major_Only___2[[NPDES ID2]:[ECHO BFR]],29,FALSE)</f>
        <v>thickening</v>
      </c>
      <c r="BA2223">
        <f>VLOOKUP(Sheet1[[#This Row],[NPDES ID2]],Combined_Sheet__Major_Only___2[[NPDES ID2]:[ECHO BFR]],17,FALSE)</f>
        <v>30.54025</v>
      </c>
      <c r="BB2223">
        <f>VLOOKUP(Sheet1[[#This Row],[NPDES ID2]],Combined_Sheet__Major_Only___2[[NPDES ID2]:[ECHO BFR]],18,FALSE)</f>
        <v>-97.539582999999993</v>
      </c>
      <c r="BC2223" s="2" t="str">
        <f>IF(ISNUMBER(SEARCH("aerobic",$AW2223)),"aerobic","")</f>
        <v>aerobic</v>
      </c>
      <c r="BD2223" s="2" t="str">
        <f>IF(ISNUMBER(SEARCH("anaer",$AW2223)),"anaer","")</f>
        <v/>
      </c>
      <c r="BE2223" s="2" t="str">
        <f>IF(ISNUMBER(SEARCH("thickening",$AZ2223)),"thickening","")</f>
        <v>thickening</v>
      </c>
      <c r="BF2223" s="4" t="str">
        <f>IF(ISNUMBER(SEARCH("airDry",$AW2223)),"airDry","")</f>
        <v/>
      </c>
      <c r="BG2223" s="4" t="str">
        <f>IF(ISNUMBER(SEARCH("heatDry",$AY2223)),"heatDry","")</f>
        <v/>
      </c>
      <c r="BH2223" s="4" t="str">
        <f>IF(AND(ISNUMBER(SEARCH("aerobic",$AW2223)),ISNUMBER(SEARCH("anaer",$AW2223))),"Combined Aer and Anaer.","")</f>
        <v/>
      </c>
    </row>
    <row r="2224" spans="1:60" x14ac:dyDescent="0.25">
      <c r="A2224" s="5">
        <v>2021</v>
      </c>
      <c r="B2224" t="s">
        <v>9510</v>
      </c>
      <c r="C2224">
        <v>1470.26</v>
      </c>
      <c r="D2224">
        <v>412.73626868908218</v>
      </c>
      <c r="E2224">
        <v>409.59270401869111</v>
      </c>
      <c r="F2224">
        <v>347.96696891693841</v>
      </c>
      <c r="G2224">
        <v>479.57630232286198</v>
      </c>
      <c r="H2224">
        <v>-109.4999148529118</v>
      </c>
      <c r="I2224">
        <v>-110.9036692746034</v>
      </c>
      <c r="J2224">
        <v>-130.2913360299803</v>
      </c>
      <c r="K2224">
        <v>-87.883077806981774</v>
      </c>
      <c r="L2224">
        <v>1022.963703850526</v>
      </c>
      <c r="M2224">
        <v>1019.317927522648</v>
      </c>
      <c r="N2224">
        <v>1006.573509556458</v>
      </c>
      <c r="O2224">
        <v>1049.9742501756659</v>
      </c>
      <c r="P2224">
        <v>34.436461973578098</v>
      </c>
      <c r="Q2224">
        <v>34.773445318973543</v>
      </c>
      <c r="R2224">
        <v>28.1289777796725</v>
      </c>
      <c r="S2224">
        <v>40.299296922733603</v>
      </c>
      <c r="T2224">
        <v>44266.688592748629</v>
      </c>
      <c r="U2224">
        <v>44266.764176322569</v>
      </c>
      <c r="V2224">
        <v>44236.071361551803</v>
      </c>
      <c r="W2224">
        <v>44297.417726889042</v>
      </c>
      <c r="X2224">
        <v>2863.552584584364</v>
      </c>
      <c r="Y2224">
        <v>2873.5325035358492</v>
      </c>
      <c r="Z2224">
        <v>2787.9503055032819</v>
      </c>
      <c r="AA2224">
        <v>2910.4551994300432</v>
      </c>
      <c r="AB2224">
        <v>437.63638585279011</v>
      </c>
      <c r="AC2224">
        <v>432.45378603444402</v>
      </c>
      <c r="AD2224">
        <v>381.51590543227923</v>
      </c>
      <c r="AE2224">
        <v>505.27602929805317</v>
      </c>
      <c r="AF2224">
        <v>68.189228962649693</v>
      </c>
      <c r="AG2224">
        <v>67.946623958129493</v>
      </c>
      <c r="AH2224">
        <v>67.096447045053949</v>
      </c>
      <c r="AI2224">
        <v>69.989178157878513</v>
      </c>
      <c r="AJ2224">
        <v>0.60952077372110369</v>
      </c>
      <c r="AK2224">
        <v>0.60952071960218479</v>
      </c>
      <c r="AL2224">
        <v>0.60949095325929359</v>
      </c>
      <c r="AM2224">
        <v>0.60955009754529754</v>
      </c>
      <c r="AN2224">
        <v>0.94598443498576001</v>
      </c>
      <c r="AO2224">
        <v>0.9459844349857599</v>
      </c>
      <c r="AP2224">
        <v>0.9459844349857599</v>
      </c>
      <c r="AQ2224">
        <v>0.9459844349857599</v>
      </c>
      <c r="AR2224">
        <v>16.29264488188366</v>
      </c>
      <c r="AS2224">
        <v>16.292644881883671</v>
      </c>
      <c r="AT2224">
        <v>16.292644881883671</v>
      </c>
      <c r="AU2224">
        <v>16.292644881883671</v>
      </c>
      <c r="AV2224" t="str">
        <f>VLOOKUP(Sheet1[[#This Row],[NPDES ID2]],Combined_Sheet__Major_Only___2[[NPDES ID2]:[ECHO BFR]],3,FALSE)</f>
        <v>MT</v>
      </c>
      <c r="AW2224" t="s">
        <v>12185</v>
      </c>
      <c r="AX2224" t="str">
        <f>VLOOKUP(Sheet1[[#This Row],[NPDES ID2]],Combined_Sheet__Major_Only___2[[NPDES ID2]:[ECHO BFR]],27,FALSE)</f>
        <v>methaneBioCaptureRecover</v>
      </c>
      <c r="AY2224" t="str">
        <f>VLOOKUP(Sheet1[[#This Row],[NPDES ID2]],Combined_Sheet__Major_Only___2[[NPDES ID2]:[ECHO BFR]],28,FALSE)</f>
        <v>-</v>
      </c>
      <c r="AZ2224" t="str">
        <f>VLOOKUP(Sheet1[[#This Row],[NPDES ID2]],Combined_Sheet__Major_Only___2[[NPDES ID2]:[ECHO BFR]],29,FALSE)</f>
        <v>preliminaryOps, thickening</v>
      </c>
      <c r="BA2224">
        <f>VLOOKUP(Sheet1[[#This Row],[NPDES ID2]],Combined_Sheet__Major_Only___2[[NPDES ID2]:[ECHO BFR]],17,FALSE)</f>
        <v>47.506460774146298</v>
      </c>
      <c r="BB2224">
        <f>VLOOKUP(Sheet1[[#This Row],[NPDES ID2]],Combined_Sheet__Major_Only___2[[NPDES ID2]:[ECHO BFR]],18,FALSE)</f>
        <v>-111.30409699967601</v>
      </c>
      <c r="BC2224" s="2" t="str">
        <f>IF(ISNUMBER(SEARCH("aerobic",$AW2224)),"aerobic","")</f>
        <v/>
      </c>
      <c r="BD2224" s="2" t="str">
        <f>IF(ISNUMBER(SEARCH("anaer",$AW2224)),"anaer","")</f>
        <v>anaer</v>
      </c>
      <c r="BE2224" s="2" t="str">
        <f>IF(ISNUMBER(SEARCH("thickening",$AZ2224)),"thickening","")</f>
        <v>thickening</v>
      </c>
      <c r="BF2224" s="4" t="str">
        <f>IF(ISNUMBER(SEARCH("airDry",$AW2224)),"airDry","")</f>
        <v/>
      </c>
      <c r="BG2224" s="4" t="str">
        <f>IF(ISNUMBER(SEARCH("heatDry",$AY2224)),"heatDry","")</f>
        <v/>
      </c>
      <c r="BH2224" s="4" t="str">
        <f>IF(AND(ISNUMBER(SEARCH("aerobic",$AW2224)),ISNUMBER(SEARCH("anaer",$AW2224))),"Combined Aer and Anaer.","")</f>
        <v/>
      </c>
    </row>
    <row r="2225" spans="1:60" x14ac:dyDescent="0.25">
      <c r="A2225" s="5">
        <v>2483</v>
      </c>
      <c r="B2225" t="s">
        <v>11554</v>
      </c>
      <c r="C2225">
        <v>198</v>
      </c>
      <c r="D2225">
        <v>579.9459340709144</v>
      </c>
      <c r="E2225">
        <v>576.53103271305054</v>
      </c>
      <c r="F2225">
        <v>423.38364692758307</v>
      </c>
      <c r="G2225">
        <v>734.57161137028277</v>
      </c>
      <c r="H2225">
        <v>-109.3923740952355</v>
      </c>
      <c r="I2225">
        <v>-110.7718649269702</v>
      </c>
      <c r="J2225">
        <v>-130.20669965836251</v>
      </c>
      <c r="K2225">
        <v>-87.896661784006767</v>
      </c>
      <c r="L2225">
        <v>138.17637979708539</v>
      </c>
      <c r="M2225">
        <v>137.6886658701637</v>
      </c>
      <c r="N2225">
        <v>135.98284962677661</v>
      </c>
      <c r="O2225">
        <v>141.79077797628659</v>
      </c>
      <c r="P2225">
        <v>4.6369571429739533</v>
      </c>
      <c r="Q2225">
        <v>4.6833128365829477</v>
      </c>
      <c r="R2225">
        <v>3.7860683781208588</v>
      </c>
      <c r="S2225">
        <v>5.4304354087794469</v>
      </c>
      <c r="T2225">
        <v>44258.627334814497</v>
      </c>
      <c r="U2225">
        <v>44258.702905173079</v>
      </c>
      <c r="V2225">
        <v>44228.015456862493</v>
      </c>
      <c r="W2225">
        <v>44289.351096144492</v>
      </c>
      <c r="X2225">
        <v>2854.4473631281098</v>
      </c>
      <c r="Y2225">
        <v>2864.3127402142218</v>
      </c>
      <c r="Z2225">
        <v>2779.7621855294019</v>
      </c>
      <c r="AA2225">
        <v>2900.7661676221669</v>
      </c>
      <c r="AB2225">
        <v>435.01006000705218</v>
      </c>
      <c r="AC2225">
        <v>429.87699741275071</v>
      </c>
      <c r="AD2225">
        <v>379.38530625038118</v>
      </c>
      <c r="AE2225">
        <v>501.94854556396632</v>
      </c>
      <c r="AF2225">
        <v>68.390827833055539</v>
      </c>
      <c r="AG2225">
        <v>68.14948835736547</v>
      </c>
      <c r="AH2225">
        <v>67.305101542168046</v>
      </c>
      <c r="AI2225">
        <v>70.17971376616525</v>
      </c>
      <c r="AJ2225">
        <v>0.61198709892305081</v>
      </c>
      <c r="AK2225">
        <v>0.61198709171214238</v>
      </c>
      <c r="AL2225">
        <v>0.61198308684809344</v>
      </c>
      <c r="AM2225">
        <v>0.61199104398749316</v>
      </c>
      <c r="AN2225">
        <v>0.94597535894375695</v>
      </c>
      <c r="AO2225">
        <v>0.94597535894375695</v>
      </c>
      <c r="AP2225">
        <v>0.94597535894375695</v>
      </c>
      <c r="AQ2225">
        <v>0.94597535894375695</v>
      </c>
      <c r="AR2225">
        <v>16.369389521961921</v>
      </c>
      <c r="AS2225">
        <v>16.369389521961921</v>
      </c>
      <c r="AT2225">
        <v>16.369389521961921</v>
      </c>
      <c r="AU2225">
        <v>16.369389521961921</v>
      </c>
      <c r="AV2225" t="str">
        <f>VLOOKUP(Sheet1[[#This Row],[NPDES ID2]],Combined_Sheet__Major_Only___2[[NPDES ID2]:[ECHO BFR]],3,FALSE)</f>
        <v>OR</v>
      </c>
      <c r="AW2225" t="s">
        <v>41</v>
      </c>
      <c r="AX2225" t="str">
        <f>VLOOKUP(Sheet1[[#This Row],[NPDES ID2]],Combined_Sheet__Major_Only___2[[NPDES ID2]:[ECHO BFR]],27,FALSE)</f>
        <v>other</v>
      </c>
      <c r="AY2225" t="str">
        <f>VLOOKUP(Sheet1[[#This Row],[NPDES ID2]],Combined_Sheet__Major_Only___2[[NPDES ID2]:[ECHO BFR]],28,FALSE)</f>
        <v>-</v>
      </c>
      <c r="AZ2225" t="str">
        <f>VLOOKUP(Sheet1[[#This Row],[NPDES ID2]],Combined_Sheet__Major_Only___2[[NPDES ID2]:[ECHO BFR]],29,FALSE)</f>
        <v>thickening</v>
      </c>
      <c r="BA2225">
        <f>VLOOKUP(Sheet1[[#This Row],[NPDES ID2]],Combined_Sheet__Major_Only___2[[NPDES ID2]:[ECHO BFR]],17,FALSE)</f>
        <v>43.807769999999998</v>
      </c>
      <c r="BB2225">
        <f>VLOOKUP(Sheet1[[#This Row],[NPDES ID2]],Combined_Sheet__Major_Only___2[[NPDES ID2]:[ECHO BFR]],18,FALSE)</f>
        <v>-123.05011</v>
      </c>
      <c r="BC2225" s="2" t="str">
        <f>IF(ISNUMBER(SEARCH("aerobic",$AW2225)),"aerobic","")</f>
        <v>aerobic</v>
      </c>
      <c r="BD2225" s="2" t="str">
        <f>IF(ISNUMBER(SEARCH("anaer",$AW2225)),"anaer","")</f>
        <v/>
      </c>
      <c r="BE2225" s="2" t="str">
        <f>IF(ISNUMBER(SEARCH("thickening",$AZ2225)),"thickening","")</f>
        <v>thickening</v>
      </c>
      <c r="BF2225" s="4" t="str">
        <f>IF(ISNUMBER(SEARCH("airDry",$AW2225)),"airDry","")</f>
        <v/>
      </c>
      <c r="BG2225" s="4" t="str">
        <f>IF(ISNUMBER(SEARCH("heatDry",$AY2225)),"heatDry","")</f>
        <v/>
      </c>
      <c r="BH2225" s="4" t="str">
        <f>IF(AND(ISNUMBER(SEARCH("aerobic",$AW2225)),ISNUMBER(SEARCH("anaer",$AW2225))),"Combined Aer and Anaer.","")</f>
        <v/>
      </c>
    </row>
    <row r="2226" spans="1:60" x14ac:dyDescent="0.25">
      <c r="A2226" s="5">
        <v>2504</v>
      </c>
      <c r="B2226" t="s">
        <v>11638</v>
      </c>
      <c r="C2226">
        <v>173.25</v>
      </c>
      <c r="D2226">
        <v>590.97751812458512</v>
      </c>
      <c r="E2226">
        <v>583.88071187338937</v>
      </c>
      <c r="F2226">
        <v>425.72218695509531</v>
      </c>
      <c r="G2226">
        <v>758.20440382426716</v>
      </c>
      <c r="H2226">
        <v>-138.59435333786979</v>
      </c>
      <c r="I2226">
        <v>-139.83100270184099</v>
      </c>
      <c r="J2226">
        <v>-158.43389418284539</v>
      </c>
      <c r="K2226">
        <v>-115.7639877989225</v>
      </c>
      <c r="L2226">
        <v>131.35209583317231</v>
      </c>
      <c r="M2226">
        <v>130.5711800534956</v>
      </c>
      <c r="N2226">
        <v>127.8398236447088</v>
      </c>
      <c r="O2226">
        <v>137.13943399251809</v>
      </c>
      <c r="P2226">
        <v>5.4196855707387384</v>
      </c>
      <c r="Q2226">
        <v>5.3969882159084568</v>
      </c>
      <c r="R2226">
        <v>4.545773798526028</v>
      </c>
      <c r="S2226">
        <v>6.097729724740681</v>
      </c>
      <c r="T2226">
        <v>44238.438752545037</v>
      </c>
      <c r="U2226">
        <v>44238.514289807143</v>
      </c>
      <c r="V2226">
        <v>44207.840281238059</v>
      </c>
      <c r="W2226">
        <v>44269.149058230032</v>
      </c>
      <c r="X2226">
        <v>3473.763651937139</v>
      </c>
      <c r="Y2226">
        <v>3492.5393777934369</v>
      </c>
      <c r="Z2226">
        <v>3323.7533397873308</v>
      </c>
      <c r="AA2226">
        <v>3567.8248309607889</v>
      </c>
      <c r="AB2226">
        <v>662.43155619157903</v>
      </c>
      <c r="AC2226">
        <v>653.23372877022257</v>
      </c>
      <c r="AD2226">
        <v>556.19763875336992</v>
      </c>
      <c r="AE2226">
        <v>800.90456149918043</v>
      </c>
      <c r="AF2226">
        <v>56.191136752620807</v>
      </c>
      <c r="AG2226">
        <v>55.857120494761389</v>
      </c>
      <c r="AH2226">
        <v>54.688591955840913</v>
      </c>
      <c r="AI2226">
        <v>58.666835355494747</v>
      </c>
      <c r="AJ2226">
        <v>0.46302151447559647</v>
      </c>
      <c r="AK2226">
        <v>0.46302150830637051</v>
      </c>
      <c r="AL2226">
        <v>0.46301808265795907</v>
      </c>
      <c r="AM2226">
        <v>0.46302488897762228</v>
      </c>
      <c r="AN2226">
        <v>0.94595261555053856</v>
      </c>
      <c r="AO2226">
        <v>0.94595261555053844</v>
      </c>
      <c r="AP2226">
        <v>0.94595261555053844</v>
      </c>
      <c r="AQ2226">
        <v>0.94595261555053844</v>
      </c>
      <c r="AR2226">
        <v>11.787334227596361</v>
      </c>
      <c r="AS2226">
        <v>11.787334227596361</v>
      </c>
      <c r="AT2226">
        <v>11.787334227596361</v>
      </c>
      <c r="AU2226">
        <v>11.787334227596361</v>
      </c>
      <c r="AV2226" t="str">
        <f>VLOOKUP(Sheet1[[#This Row],[NPDES ID2]],Combined_Sheet__Major_Only___2[[NPDES ID2]:[ECHO BFR]],3,FALSE)</f>
        <v>MA</v>
      </c>
      <c r="AW2226" t="s">
        <v>54</v>
      </c>
      <c r="AX2226" t="str">
        <f>VLOOKUP(Sheet1[[#This Row],[NPDES ID2]],Combined_Sheet__Major_Only___2[[NPDES ID2]:[ECHO BFR]],27,FALSE)</f>
        <v>other</v>
      </c>
      <c r="AY2226" t="str">
        <f>VLOOKUP(Sheet1[[#This Row],[NPDES ID2]],Combined_Sheet__Major_Only___2[[NPDES ID2]:[ECHO BFR]],28,FALSE)</f>
        <v>-</v>
      </c>
      <c r="AZ2226" t="str">
        <f>VLOOKUP(Sheet1[[#This Row],[NPDES ID2]],Combined_Sheet__Major_Only___2[[NPDES ID2]:[ECHO BFR]],29,FALSE)</f>
        <v>thickening</v>
      </c>
      <c r="BA2226">
        <f>VLOOKUP(Sheet1[[#This Row],[NPDES ID2]],Combined_Sheet__Major_Only___2[[NPDES ID2]:[ECHO BFR]],17,FALSE)</f>
        <v>42.306010999999998</v>
      </c>
      <c r="BB2226">
        <f>VLOOKUP(Sheet1[[#This Row],[NPDES ID2]],Combined_Sheet__Major_Only___2[[NPDES ID2]:[ECHO BFR]],18,FALSE)</f>
        <v>-70.899405000000002</v>
      </c>
      <c r="BC2226" s="2" t="str">
        <f>IF(ISNUMBER(SEARCH("aerobic",$AW2226)),"aerobic","")</f>
        <v/>
      </c>
      <c r="BD2226" s="2" t="str">
        <f>IF(ISNUMBER(SEARCH("anaer",$AW2226)),"anaer","")</f>
        <v/>
      </c>
      <c r="BE2226" s="2" t="str">
        <f>IF(ISNUMBER(SEARCH("thickening",$AZ2226)),"thickening","")</f>
        <v>thickening</v>
      </c>
      <c r="BF2226" s="3" t="str">
        <f>IF(ISNUMBER(SEARCH("airDry",$AW2226)),"airDry","")</f>
        <v/>
      </c>
      <c r="BG2226" s="3" t="str">
        <f>IF(ISNUMBER(SEARCH("heatDry",$AY2226)),"heatDry","")</f>
        <v/>
      </c>
      <c r="BH2226" s="3" t="str">
        <f>IF(AND(ISNUMBER(SEARCH("aerobic",$AW2226)),ISNUMBER(SEARCH("anaer",$AW2226))),"Combined Aer and Anaer.","")</f>
        <v/>
      </c>
    </row>
    <row r="2227" spans="1:60" x14ac:dyDescent="0.25">
      <c r="A2227" s="5">
        <v>1298</v>
      </c>
      <c r="B2227" t="s">
        <v>6180</v>
      </c>
      <c r="C2227">
        <v>180.947</v>
      </c>
      <c r="D2227">
        <v>629.8163552591426</v>
      </c>
      <c r="E2227">
        <v>626.308154764037</v>
      </c>
      <c r="F2227">
        <v>456.51982532225122</v>
      </c>
      <c r="G2227">
        <v>801.08219005833882</v>
      </c>
      <c r="H2227">
        <v>-111.1602223450089</v>
      </c>
      <c r="I2227">
        <v>-112.5553116398642</v>
      </c>
      <c r="J2227">
        <v>-131.90627643726279</v>
      </c>
      <c r="K2227">
        <v>-89.585212476789224</v>
      </c>
      <c r="L2227">
        <v>124.4180318147295</v>
      </c>
      <c r="M2227">
        <v>123.9581869181854</v>
      </c>
      <c r="N2227">
        <v>122.3498318148427</v>
      </c>
      <c r="O2227">
        <v>127.82591015384619</v>
      </c>
      <c r="P2227">
        <v>4.2413347000835566</v>
      </c>
      <c r="Q2227">
        <v>4.2794539496283397</v>
      </c>
      <c r="R2227">
        <v>3.4700047445289099</v>
      </c>
      <c r="S2227">
        <v>4.9478319002597919</v>
      </c>
      <c r="T2227">
        <v>44196.022500347797</v>
      </c>
      <c r="U2227">
        <v>44196.097968074173</v>
      </c>
      <c r="V2227">
        <v>44165.452196429178</v>
      </c>
      <c r="W2227">
        <v>44226.70453569544</v>
      </c>
      <c r="X2227">
        <v>2893.0215007143352</v>
      </c>
      <c r="Y2227">
        <v>2903.4052516366442</v>
      </c>
      <c r="Z2227">
        <v>2813.896796986844</v>
      </c>
      <c r="AA2227">
        <v>2942.1760139267672</v>
      </c>
      <c r="AB2227">
        <v>447.07967674197192</v>
      </c>
      <c r="AC2227">
        <v>441.68475871930838</v>
      </c>
      <c r="AD2227">
        <v>389.15320411823188</v>
      </c>
      <c r="AE2227">
        <v>517.28784819433008</v>
      </c>
      <c r="AF2227">
        <v>67.384649832791453</v>
      </c>
      <c r="AG2227">
        <v>67.135650047250678</v>
      </c>
      <c r="AH2227">
        <v>66.264486086140323</v>
      </c>
      <c r="AI2227">
        <v>69.230286340721719</v>
      </c>
      <c r="AJ2227">
        <v>0.59967897948958881</v>
      </c>
      <c r="AK2227">
        <v>0.59967897288153882</v>
      </c>
      <c r="AL2227">
        <v>0.59967530247989731</v>
      </c>
      <c r="AM2227">
        <v>0.59968259508333022</v>
      </c>
      <c r="AN2227">
        <v>0.94590476919988931</v>
      </c>
      <c r="AO2227">
        <v>0.94590476919988931</v>
      </c>
      <c r="AP2227">
        <v>0.94590476919988931</v>
      </c>
      <c r="AQ2227">
        <v>0.94590476919988931</v>
      </c>
      <c r="AR2227">
        <v>15.99081200074883</v>
      </c>
      <c r="AS2227">
        <v>15.99081200074883</v>
      </c>
      <c r="AT2227">
        <v>15.99081200074883</v>
      </c>
      <c r="AU2227">
        <v>15.99081200074883</v>
      </c>
      <c r="AV2227" t="str">
        <f>VLOOKUP(Sheet1[[#This Row],[NPDES ID2]],Combined_Sheet__Major_Only___2[[NPDES ID2]:[ECHO BFR]],3,FALSE)</f>
        <v>NJ</v>
      </c>
      <c r="AW2227" t="s">
        <v>41</v>
      </c>
      <c r="AX2227" t="str">
        <f>VLOOKUP(Sheet1[[#This Row],[NPDES ID2]],Combined_Sheet__Major_Only___2[[NPDES ID2]:[ECHO BFR]],27,FALSE)</f>
        <v>methaneBioCaptureRecover</v>
      </c>
      <c r="AY2227" t="str">
        <f>VLOOKUP(Sheet1[[#This Row],[NPDES ID2]],Combined_Sheet__Major_Only___2[[NPDES ID2]:[ECHO BFR]],28,FALSE)</f>
        <v>highTempCompost</v>
      </c>
      <c r="AZ2227" t="str">
        <f>VLOOKUP(Sheet1[[#This Row],[NPDES ID2]],Combined_Sheet__Major_Only___2[[NPDES ID2]:[ECHO BFR]],29,FALSE)</f>
        <v>thickening</v>
      </c>
      <c r="BA2227">
        <f>VLOOKUP(Sheet1[[#This Row],[NPDES ID2]],Combined_Sheet__Major_Only___2[[NPDES ID2]:[ECHO BFR]],17,FALSE)</f>
        <v>39.962609999999998</v>
      </c>
      <c r="BB2227">
        <f>VLOOKUP(Sheet1[[#This Row],[NPDES ID2]],Combined_Sheet__Major_Only___2[[NPDES ID2]:[ECHO BFR]],18,FALSE)</f>
        <v>-74.987425000000002</v>
      </c>
      <c r="BC2227" s="2" t="str">
        <f>IF(ISNUMBER(SEARCH("aerobic",$AW2227)),"aerobic","")</f>
        <v>aerobic</v>
      </c>
      <c r="BD2227" s="2" t="str">
        <f>IF(ISNUMBER(SEARCH("anaer",$AW2227)),"anaer","")</f>
        <v/>
      </c>
      <c r="BE2227" s="2" t="str">
        <f>IF(ISNUMBER(SEARCH("thickening",$AZ2227)),"thickening","")</f>
        <v>thickening</v>
      </c>
      <c r="BF2227" s="3" t="str">
        <f>IF(ISNUMBER(SEARCH("airDry",$AW2227)),"airDry","")</f>
        <v/>
      </c>
      <c r="BG2227" s="3" t="str">
        <f>IF(ISNUMBER(SEARCH("heatDry",$AY2227)),"heatDry","")</f>
        <v/>
      </c>
      <c r="BH2227" s="3" t="str">
        <f>IF(AND(ISNUMBER(SEARCH("aerobic",$AW2227)),ISNUMBER(SEARCH("anaer",$AW2227))),"Combined Aer and Anaer.","")</f>
        <v/>
      </c>
    </row>
    <row r="2228" spans="1:60" x14ac:dyDescent="0.25">
      <c r="A2228" s="5">
        <v>384</v>
      </c>
      <c r="B2228" t="s">
        <v>1937</v>
      </c>
      <c r="C2228">
        <v>732.88</v>
      </c>
      <c r="D2228">
        <v>344.16459929182508</v>
      </c>
      <c r="E2228">
        <v>336.79492751106619</v>
      </c>
      <c r="F2228">
        <v>288.98780060620311</v>
      </c>
      <c r="G2228">
        <v>409.23320152931899</v>
      </c>
      <c r="H2228">
        <v>-110.9466730784772</v>
      </c>
      <c r="I2228">
        <v>-112.3035672914839</v>
      </c>
      <c r="J2228">
        <v>-131.6925397069856</v>
      </c>
      <c r="K2228">
        <v>-89.329484379798615</v>
      </c>
      <c r="L2228">
        <v>504.35694604697147</v>
      </c>
      <c r="M2228">
        <v>502.49757176248119</v>
      </c>
      <c r="N2228">
        <v>495.99574758364412</v>
      </c>
      <c r="O2228">
        <v>518.1348956867289</v>
      </c>
      <c r="P2228">
        <v>17.177204976031241</v>
      </c>
      <c r="Q2228">
        <v>17.332539691303641</v>
      </c>
      <c r="R2228">
        <v>14.05176546371553</v>
      </c>
      <c r="S2228">
        <v>20.043401329550601</v>
      </c>
      <c r="T2228">
        <v>44174.188244663783</v>
      </c>
      <c r="U2228">
        <v>44174.263676595809</v>
      </c>
      <c r="V2228">
        <v>44143.63244023361</v>
      </c>
      <c r="W2228">
        <v>44204.855727528753</v>
      </c>
      <c r="X2228">
        <v>2889.1053881894181</v>
      </c>
      <c r="Y2228">
        <v>2899.455522171877</v>
      </c>
      <c r="Z2228">
        <v>2810.2896674712078</v>
      </c>
      <c r="AA2228">
        <v>2938.0627684600349</v>
      </c>
      <c r="AB2228">
        <v>446.11744407150331</v>
      </c>
      <c r="AC2228">
        <v>440.74328693639802</v>
      </c>
      <c r="AD2228">
        <v>388.35496534272232</v>
      </c>
      <c r="AE2228">
        <v>516.10105171685711</v>
      </c>
      <c r="AF2228">
        <v>67.443978809891689</v>
      </c>
      <c r="AG2228">
        <v>67.195547215091054</v>
      </c>
      <c r="AH2228">
        <v>66.325778383042064</v>
      </c>
      <c r="AI2228">
        <v>69.286135996999803</v>
      </c>
      <c r="AJ2228">
        <v>0.60040463569533375</v>
      </c>
      <c r="AK2228">
        <v>0.60040460882665925</v>
      </c>
      <c r="AL2228">
        <v>0.60038974872401119</v>
      </c>
      <c r="AM2228">
        <v>0.60041927432865039</v>
      </c>
      <c r="AN2228">
        <v>0.94588010669593814</v>
      </c>
      <c r="AO2228">
        <v>0.94588010669593814</v>
      </c>
      <c r="AP2228">
        <v>0.94588010669593814</v>
      </c>
      <c r="AQ2228">
        <v>0.94588010669593814</v>
      </c>
      <c r="AR2228">
        <v>16.01274946442037</v>
      </c>
      <c r="AS2228">
        <v>16.01274946442037</v>
      </c>
      <c r="AT2228">
        <v>16.01274946442037</v>
      </c>
      <c r="AU2228">
        <v>16.01274946442037</v>
      </c>
      <c r="AV2228" t="str">
        <f>VLOOKUP(Sheet1[[#This Row],[NPDES ID2]],Combined_Sheet__Major_Only___2[[NPDES ID2]:[ECHO BFR]],3,FALSE)</f>
        <v>KY</v>
      </c>
      <c r="AW2228" t="s">
        <v>41</v>
      </c>
      <c r="AX2228" t="str">
        <f>VLOOKUP(Sheet1[[#This Row],[NPDES ID2]],Combined_Sheet__Major_Only___2[[NPDES ID2]:[ECHO BFR]],27,FALSE)</f>
        <v>tempSludgeStore</v>
      </c>
      <c r="AY2228" t="str">
        <f>VLOOKUP(Sheet1[[#This Row],[NPDES ID2]],Combined_Sheet__Major_Only___2[[NPDES ID2]:[ECHO BFR]],28,FALSE)</f>
        <v>-</v>
      </c>
      <c r="AZ2228" t="str">
        <f>VLOOKUP(Sheet1[[#This Row],[NPDES ID2]],Combined_Sheet__Major_Only___2[[NPDES ID2]:[ECHO BFR]],29,FALSE)</f>
        <v>thickening</v>
      </c>
      <c r="BA2228">
        <f>VLOOKUP(Sheet1[[#This Row],[NPDES ID2]],Combined_Sheet__Major_Only___2[[NPDES ID2]:[ECHO BFR]],17,FALSE)</f>
        <v>38.218055999999997</v>
      </c>
      <c r="BB2228">
        <f>VLOOKUP(Sheet1[[#This Row],[NPDES ID2]],Combined_Sheet__Major_Only___2[[NPDES ID2]:[ECHO BFR]],18,FALSE)</f>
        <v>-84.875</v>
      </c>
      <c r="BC2228" s="2" t="str">
        <f>IF(ISNUMBER(SEARCH("aerobic",$AW2228)),"aerobic","")</f>
        <v>aerobic</v>
      </c>
      <c r="BD2228" s="2" t="str">
        <f>IF(ISNUMBER(SEARCH("anaer",$AW2228)),"anaer","")</f>
        <v/>
      </c>
      <c r="BE2228" s="2" t="str">
        <f>IF(ISNUMBER(SEARCH("thickening",$AZ2228)),"thickening","")</f>
        <v>thickening</v>
      </c>
      <c r="BF2228" s="3" t="str">
        <f>IF(ISNUMBER(SEARCH("airDry",$AW2228)),"airDry","")</f>
        <v/>
      </c>
      <c r="BG2228" s="3" t="str">
        <f>IF(ISNUMBER(SEARCH("heatDry",$AY2228)),"heatDry","")</f>
        <v/>
      </c>
      <c r="BH2228" s="3" t="str">
        <f>IF(AND(ISNUMBER(SEARCH("aerobic",$AW2228)),ISNUMBER(SEARCH("anaer",$AW2228))),"Combined Aer and Anaer.","")</f>
        <v/>
      </c>
    </row>
    <row r="2229" spans="1:60" x14ac:dyDescent="0.25">
      <c r="A2229" s="5">
        <v>2004</v>
      </c>
      <c r="B2229" t="s">
        <v>9437</v>
      </c>
      <c r="C2229">
        <v>1700.28</v>
      </c>
      <c r="D2229">
        <v>408.66072188059547</v>
      </c>
      <c r="E2229">
        <v>409.87077284613889</v>
      </c>
      <c r="F2229">
        <v>343.38448636343543</v>
      </c>
      <c r="G2229">
        <v>479.35341946376559</v>
      </c>
      <c r="H2229">
        <v>-137.97744762212301</v>
      </c>
      <c r="I2229">
        <v>-139.34285096448991</v>
      </c>
      <c r="J2229">
        <v>-158.23288392828351</v>
      </c>
      <c r="K2229">
        <v>-114.93971990445679</v>
      </c>
      <c r="L2229">
        <v>1292.867517704181</v>
      </c>
      <c r="M2229">
        <v>1285.197200253421</v>
      </c>
      <c r="N2229">
        <v>1258.385498825219</v>
      </c>
      <c r="O2229">
        <v>1349.693455760256</v>
      </c>
      <c r="P2229">
        <v>53.283318983380049</v>
      </c>
      <c r="Q2229">
        <v>53.069341681016517</v>
      </c>
      <c r="R2229">
        <v>44.68659383923525</v>
      </c>
      <c r="S2229">
        <v>59.961411222863028</v>
      </c>
      <c r="T2229">
        <v>44113.079956927679</v>
      </c>
      <c r="U2229">
        <v>44113.155288680908</v>
      </c>
      <c r="V2229">
        <v>44082.564732718143</v>
      </c>
      <c r="W2229">
        <v>44143.706711255363</v>
      </c>
      <c r="X2229">
        <v>3460.3429549992829</v>
      </c>
      <c r="Y2229">
        <v>3479.0117615316499</v>
      </c>
      <c r="Z2229">
        <v>3311.2578892939309</v>
      </c>
      <c r="AA2229">
        <v>3553.8003156935602</v>
      </c>
      <c r="AB2229">
        <v>658.95425755978226</v>
      </c>
      <c r="AC2229">
        <v>649.79285776408005</v>
      </c>
      <c r="AD2229">
        <v>553.40944970649662</v>
      </c>
      <c r="AE2229">
        <v>796.35266842044985</v>
      </c>
      <c r="AF2229">
        <v>56.25315222946471</v>
      </c>
      <c r="AG2229">
        <v>55.919922090536858</v>
      </c>
      <c r="AH2229">
        <v>54.752539817000148</v>
      </c>
      <c r="AI2229">
        <v>58.725005164873487</v>
      </c>
      <c r="AJ2229">
        <v>0.46377709676930051</v>
      </c>
      <c r="AK2229">
        <v>0.46377703534926651</v>
      </c>
      <c r="AL2229">
        <v>0.46374343477206409</v>
      </c>
      <c r="AM2229">
        <v>0.46381019905240378</v>
      </c>
      <c r="AN2229">
        <v>0.94581096319831193</v>
      </c>
      <c r="AO2229">
        <v>0.94581096319831193</v>
      </c>
      <c r="AP2229">
        <v>0.94581096319831193</v>
      </c>
      <c r="AQ2229">
        <v>0.94581096319831193</v>
      </c>
      <c r="AR2229">
        <v>11.80954201305398</v>
      </c>
      <c r="AS2229">
        <v>11.80954201305398</v>
      </c>
      <c r="AT2229">
        <v>11.80954201305398</v>
      </c>
      <c r="AU2229">
        <v>11.80954201305398</v>
      </c>
      <c r="AV2229" t="str">
        <f>VLOOKUP(Sheet1[[#This Row],[NPDES ID2]],Combined_Sheet__Major_Only___2[[NPDES ID2]:[ECHO BFR]],3,FALSE)</f>
        <v>TX</v>
      </c>
      <c r="AW2229" t="s">
        <v>54</v>
      </c>
      <c r="AX2229" t="str">
        <f>VLOOKUP(Sheet1[[#This Row],[NPDES ID2]],Combined_Sheet__Major_Only___2[[NPDES ID2]:[ECHO BFR]],27,FALSE)</f>
        <v>-</v>
      </c>
      <c r="AY2229" t="str">
        <f>VLOOKUP(Sheet1[[#This Row],[NPDES ID2]],Combined_Sheet__Major_Only___2[[NPDES ID2]:[ECHO BFR]],28,FALSE)</f>
        <v>-</v>
      </c>
      <c r="AZ2229" t="str">
        <f>VLOOKUP(Sheet1[[#This Row],[NPDES ID2]],Combined_Sheet__Major_Only___2[[NPDES ID2]:[ECHO BFR]],29,FALSE)</f>
        <v>thickening</v>
      </c>
      <c r="BA2229">
        <f>VLOOKUP(Sheet1[[#This Row],[NPDES ID2]],Combined_Sheet__Major_Only___2[[NPDES ID2]:[ECHO BFR]],17,FALSE)</f>
        <v>32.982999999999997</v>
      </c>
      <c r="BB2229">
        <f>VLOOKUP(Sheet1[[#This Row],[NPDES ID2]],Combined_Sheet__Major_Only___2[[NPDES ID2]:[ECHO BFR]],18,FALSE)</f>
        <v>-96.516000000000005</v>
      </c>
      <c r="BC2229" s="2" t="str">
        <f>IF(ISNUMBER(SEARCH("aerobic",$AW2229)),"aerobic","")</f>
        <v/>
      </c>
      <c r="BD2229" s="2" t="str">
        <f>IF(ISNUMBER(SEARCH("anaer",$AW2229)),"anaer","")</f>
        <v/>
      </c>
      <c r="BE2229" s="2" t="str">
        <f>IF(ISNUMBER(SEARCH("thickening",$AZ2229)),"thickening","")</f>
        <v>thickening</v>
      </c>
      <c r="BF2229" s="3" t="str">
        <f>IF(ISNUMBER(SEARCH("airDry",$AW2229)),"airDry","")</f>
        <v/>
      </c>
      <c r="BG2229" s="3" t="str">
        <f>IF(ISNUMBER(SEARCH("heatDry",$AY2229)),"heatDry","")</f>
        <v/>
      </c>
      <c r="BH2229" s="3" t="str">
        <f>IF(AND(ISNUMBER(SEARCH("aerobic",$AW2229)),ISNUMBER(SEARCH("anaer",$AW2229))),"Combined Aer and Anaer.","")</f>
        <v/>
      </c>
    </row>
    <row r="2230" spans="1:60" x14ac:dyDescent="0.25">
      <c r="A2230" s="5">
        <v>376</v>
      </c>
      <c r="B2230" t="s">
        <v>1896</v>
      </c>
      <c r="C2230">
        <v>754.55</v>
      </c>
      <c r="D2230">
        <v>332.14715492217579</v>
      </c>
      <c r="E2230">
        <v>324.10491559007329</v>
      </c>
      <c r="F2230">
        <v>279.35859907942267</v>
      </c>
      <c r="G2230">
        <v>393.87896411187972</v>
      </c>
      <c r="H2230">
        <v>-106.6483005391013</v>
      </c>
      <c r="I2230">
        <v>-108.0001027203525</v>
      </c>
      <c r="J2230">
        <v>-127.5641744703553</v>
      </c>
      <c r="K2230">
        <v>-85.234176325947828</v>
      </c>
      <c r="L2230">
        <v>538.61405066222937</v>
      </c>
      <c r="M2230">
        <v>536.84694343190449</v>
      </c>
      <c r="N2230">
        <v>530.6678543862248</v>
      </c>
      <c r="O2230">
        <v>551.7081907280857</v>
      </c>
      <c r="P2230">
        <v>17.645999243458618</v>
      </c>
      <c r="Q2230">
        <v>17.86447228243226</v>
      </c>
      <c r="R2230">
        <v>14.36280095074971</v>
      </c>
      <c r="S2230">
        <v>20.78982408143446</v>
      </c>
      <c r="T2230">
        <v>44082.923511021487</v>
      </c>
      <c r="U2230">
        <v>44082.998793337283</v>
      </c>
      <c r="V2230">
        <v>44052.428312822711</v>
      </c>
      <c r="W2230">
        <v>44113.53016614532</v>
      </c>
      <c r="X2230">
        <v>2779.473689462322</v>
      </c>
      <c r="Y2230">
        <v>2788.4837637151682</v>
      </c>
      <c r="Z2230">
        <v>2711.6987576962169</v>
      </c>
      <c r="AA2230">
        <v>2821.3963135349172</v>
      </c>
      <c r="AB2230">
        <v>414.98070803539838</v>
      </c>
      <c r="AC2230">
        <v>410.24382726670541</v>
      </c>
      <c r="AD2230">
        <v>362.93428928551708</v>
      </c>
      <c r="AE2230">
        <v>476.95668233665901</v>
      </c>
      <c r="AF2230">
        <v>69.956377983783028</v>
      </c>
      <c r="AG2230">
        <v>69.727072126779845</v>
      </c>
      <c r="AH2230">
        <v>68.92418963509796</v>
      </c>
      <c r="AI2230">
        <v>71.656805937906881</v>
      </c>
      <c r="AJ2230">
        <v>0.63114452780593266</v>
      </c>
      <c r="AK2230">
        <v>0.63114450047753423</v>
      </c>
      <c r="AL2230">
        <v>0.63112938334283575</v>
      </c>
      <c r="AM2230">
        <v>0.63115941962195099</v>
      </c>
      <c r="AN2230">
        <v>0.94577677629307</v>
      </c>
      <c r="AO2230">
        <v>0.94577677629307022</v>
      </c>
      <c r="AP2230">
        <v>0.94577677629307022</v>
      </c>
      <c r="AQ2230">
        <v>0.94577677629307022</v>
      </c>
      <c r="AR2230">
        <v>16.958277818742751</v>
      </c>
      <c r="AS2230">
        <v>16.958277818742751</v>
      </c>
      <c r="AT2230">
        <v>16.958277818742751</v>
      </c>
      <c r="AU2230">
        <v>16.958277818742751</v>
      </c>
      <c r="AV2230" t="str">
        <f>VLOOKUP(Sheet1[[#This Row],[NPDES ID2]],Combined_Sheet__Major_Only___2[[NPDES ID2]:[ECHO BFR]],3,FALSE)</f>
        <v>GA</v>
      </c>
      <c r="AW2230" t="s">
        <v>12185</v>
      </c>
      <c r="AX2230" t="str">
        <f>VLOOKUP(Sheet1[[#This Row],[NPDES ID2]],Combined_Sheet__Major_Only___2[[NPDES ID2]:[ECHO BFR]],27,FALSE)</f>
        <v>methaneBioCaptureRecover</v>
      </c>
      <c r="AY2230" t="str">
        <f>VLOOKUP(Sheet1[[#This Row],[NPDES ID2]],Combined_Sheet__Major_Only___2[[NPDES ID2]:[ECHO BFR]],28,FALSE)</f>
        <v>-</v>
      </c>
      <c r="AZ2230" t="str">
        <f>VLOOKUP(Sheet1[[#This Row],[NPDES ID2]],Combined_Sheet__Major_Only___2[[NPDES ID2]:[ECHO BFR]],29,FALSE)</f>
        <v>thickening, preliminaryOps</v>
      </c>
      <c r="BA2230">
        <f>VLOOKUP(Sheet1[[#This Row],[NPDES ID2]],Combined_Sheet__Major_Only___2[[NPDES ID2]:[ECHO BFR]],17,FALSE)</f>
        <v>32.811708000000003</v>
      </c>
      <c r="BB2230">
        <f>VLOOKUP(Sheet1[[#This Row],[NPDES ID2]],Combined_Sheet__Major_Only___2[[NPDES ID2]:[ECHO BFR]],18,FALSE)</f>
        <v>-83.603778000000005</v>
      </c>
      <c r="BC2230" s="2" t="str">
        <f>IF(ISNUMBER(SEARCH("aerobic",$AW2230)),"aerobic","")</f>
        <v/>
      </c>
      <c r="BD2230" s="2" t="str">
        <f>IF(ISNUMBER(SEARCH("anaer",$AW2230)),"anaer","")</f>
        <v>anaer</v>
      </c>
      <c r="BE2230" s="2" t="str">
        <f>IF(ISNUMBER(SEARCH("thickening",$AZ2230)),"thickening","")</f>
        <v>thickening</v>
      </c>
      <c r="BF2230" s="3" t="str">
        <f>IF(ISNUMBER(SEARCH("airDry",$AW2230)),"airDry","")</f>
        <v/>
      </c>
      <c r="BG2230" s="3" t="str">
        <f>IF(ISNUMBER(SEARCH("heatDry",$AY2230)),"heatDry","")</f>
        <v/>
      </c>
      <c r="BH2230" s="3" t="str">
        <f>IF(AND(ISNUMBER(SEARCH("aerobic",$AW2230)),ISNUMBER(SEARCH("anaer",$AW2230))),"Combined Aer and Anaer.","")</f>
        <v/>
      </c>
    </row>
    <row r="2231" spans="1:60" x14ac:dyDescent="0.25">
      <c r="A2231" s="5">
        <v>1062</v>
      </c>
      <c r="B2231" t="s">
        <v>5126</v>
      </c>
      <c r="C2231">
        <v>385.59</v>
      </c>
      <c r="D2231">
        <v>361.23948206198799</v>
      </c>
      <c r="E2231">
        <v>357.7678449589136</v>
      </c>
      <c r="F2231">
        <v>281.71536205208491</v>
      </c>
      <c r="G2231">
        <v>448.64316980913031</v>
      </c>
      <c r="H2231">
        <v>-138.9436609673931</v>
      </c>
      <c r="I2231">
        <v>-140.2029850193654</v>
      </c>
      <c r="J2231">
        <v>-158.7908347443512</v>
      </c>
      <c r="K2231">
        <v>-116.0732120973184</v>
      </c>
      <c r="L2231">
        <v>289.66638074529402</v>
      </c>
      <c r="M2231">
        <v>287.93123519018638</v>
      </c>
      <c r="N2231">
        <v>281.86284320373989</v>
      </c>
      <c r="O2231">
        <v>302.52490061157891</v>
      </c>
      <c r="P2231">
        <v>11.992962709354011</v>
      </c>
      <c r="Q2231">
        <v>11.936823880697061</v>
      </c>
      <c r="R2231">
        <v>10.06359448953196</v>
      </c>
      <c r="S2231">
        <v>13.486524870364549</v>
      </c>
      <c r="T2231">
        <v>44069.446877120827</v>
      </c>
      <c r="U2231">
        <v>44069.522137343498</v>
      </c>
      <c r="V2231">
        <v>44038.960628359157</v>
      </c>
      <c r="W2231">
        <v>44100.044550098282</v>
      </c>
      <c r="X2231">
        <v>3471.965912855148</v>
      </c>
      <c r="Y2231">
        <v>3490.8625671239288</v>
      </c>
      <c r="Z2231">
        <v>3320.9541049686241</v>
      </c>
      <c r="AA2231">
        <v>3566.6850533446391</v>
      </c>
      <c r="AB2231">
        <v>665.1873104248557</v>
      </c>
      <c r="AC2231">
        <v>655.96505925636689</v>
      </c>
      <c r="AD2231">
        <v>558.00752885669203</v>
      </c>
      <c r="AE2231">
        <v>805.12525312324931</v>
      </c>
      <c r="AF2231">
        <v>56.006472511480439</v>
      </c>
      <c r="AG2231">
        <v>55.671100467971208</v>
      </c>
      <c r="AH2231">
        <v>54.497607603628509</v>
      </c>
      <c r="AI2231">
        <v>58.492493326867617</v>
      </c>
      <c r="AJ2231">
        <v>0.460771797595385</v>
      </c>
      <c r="AK2231">
        <v>0.46077178387638112</v>
      </c>
      <c r="AL2231">
        <v>0.46076418195899332</v>
      </c>
      <c r="AM2231">
        <v>0.46077928611977581</v>
      </c>
      <c r="AN2231">
        <v>0.94576148453476538</v>
      </c>
      <c r="AO2231">
        <v>0.94576148453476483</v>
      </c>
      <c r="AP2231">
        <v>0.94576148453476483</v>
      </c>
      <c r="AQ2231">
        <v>0.94576148453476483</v>
      </c>
      <c r="AR2231">
        <v>11.717991520259529</v>
      </c>
      <c r="AS2231">
        <v>11.717991520259529</v>
      </c>
      <c r="AT2231">
        <v>11.717991520259529</v>
      </c>
      <c r="AU2231">
        <v>11.717991520259529</v>
      </c>
      <c r="AV2231" t="str">
        <f>VLOOKUP(Sheet1[[#This Row],[NPDES ID2]],Combined_Sheet__Major_Only___2[[NPDES ID2]:[ECHO BFR]],3,FALSE)</f>
        <v>FL</v>
      </c>
      <c r="AW2231" t="s">
        <v>54</v>
      </c>
      <c r="AX2231" t="str">
        <f>VLOOKUP(Sheet1[[#This Row],[NPDES ID2]],Combined_Sheet__Major_Only___2[[NPDES ID2]:[ECHO BFR]],27,FALSE)</f>
        <v>other</v>
      </c>
      <c r="AY2231" t="str">
        <f>VLOOKUP(Sheet1[[#This Row],[NPDES ID2]],Combined_Sheet__Major_Only___2[[NPDES ID2]:[ECHO BFR]],28,FALSE)</f>
        <v>-</v>
      </c>
      <c r="AZ2231" t="str">
        <f>VLOOKUP(Sheet1[[#This Row],[NPDES ID2]],Combined_Sheet__Major_Only___2[[NPDES ID2]:[ECHO BFR]],29,FALSE)</f>
        <v>thickening</v>
      </c>
      <c r="BA2231">
        <f>VLOOKUP(Sheet1[[#This Row],[NPDES ID2]],Combined_Sheet__Major_Only___2[[NPDES ID2]:[ECHO BFR]],17,FALSE)</f>
        <v>30.096729</v>
      </c>
      <c r="BB2231">
        <f>VLOOKUP(Sheet1[[#This Row],[NPDES ID2]],Combined_Sheet__Major_Only___2[[NPDES ID2]:[ECHO BFR]],18,FALSE)</f>
        <v>-81.791589000000002</v>
      </c>
      <c r="BC2231" s="2" t="str">
        <f>IF(ISNUMBER(SEARCH("aerobic",$AW2231)),"aerobic","")</f>
        <v/>
      </c>
      <c r="BD2231" s="2" t="str">
        <f>IF(ISNUMBER(SEARCH("anaer",$AW2231)),"anaer","")</f>
        <v/>
      </c>
      <c r="BE2231" s="2" t="str">
        <f>IF(ISNUMBER(SEARCH("thickening",$AZ2231)),"thickening","")</f>
        <v>thickening</v>
      </c>
      <c r="BF2231" s="3" t="str">
        <f>IF(ISNUMBER(SEARCH("airDry",$AW2231)),"airDry","")</f>
        <v/>
      </c>
      <c r="BG2231" s="3" t="str">
        <f>IF(ISNUMBER(SEARCH("heatDry",$AY2231)),"heatDry","")</f>
        <v/>
      </c>
      <c r="BH2231" s="3" t="str">
        <f>IF(AND(ISNUMBER(SEARCH("aerobic",$AW2231)),ISNUMBER(SEARCH("anaer",$AW2231))),"Combined Aer and Anaer.","")</f>
        <v/>
      </c>
    </row>
    <row r="2232" spans="1:60" x14ac:dyDescent="0.25">
      <c r="A2232" s="5">
        <v>871</v>
      </c>
      <c r="B2232" t="s">
        <v>4253</v>
      </c>
      <c r="C2232">
        <v>881.08</v>
      </c>
      <c r="D2232">
        <v>344.15097469031627</v>
      </c>
      <c r="E2232">
        <v>336.70947805720732</v>
      </c>
      <c r="F2232">
        <v>292.08715376089089</v>
      </c>
      <c r="G2232">
        <v>406.63327655155513</v>
      </c>
      <c r="H2232">
        <v>-108.8236378997766</v>
      </c>
      <c r="I2232">
        <v>-110.15629005687219</v>
      </c>
      <c r="J2232">
        <v>-129.6505113140667</v>
      </c>
      <c r="K2232">
        <v>-87.293263669892141</v>
      </c>
      <c r="L2232">
        <v>617.1617389480997</v>
      </c>
      <c r="M2232">
        <v>615.00862953037449</v>
      </c>
      <c r="N2232">
        <v>607.48017786179855</v>
      </c>
      <c r="O2232">
        <v>633.11569397291032</v>
      </c>
      <c r="P2232">
        <v>20.628817599142131</v>
      </c>
      <c r="Q2232">
        <v>20.84024358167968</v>
      </c>
      <c r="R2232">
        <v>16.834855599741282</v>
      </c>
      <c r="S2232">
        <v>24.183218038184229</v>
      </c>
      <c r="T2232">
        <v>44064.003053201093</v>
      </c>
      <c r="U2232">
        <v>44064.07830449933</v>
      </c>
      <c r="V2232">
        <v>44033.520419523127</v>
      </c>
      <c r="W2232">
        <v>44094.597097882041</v>
      </c>
      <c r="X2232">
        <v>2831.3342471684218</v>
      </c>
      <c r="Y2232">
        <v>2841.0291703070229</v>
      </c>
      <c r="Z2232">
        <v>2758.0915094316611</v>
      </c>
      <c r="AA2232">
        <v>2876.7385192800612</v>
      </c>
      <c r="AB2232">
        <v>430.01698062928767</v>
      </c>
      <c r="AC2232">
        <v>424.9730872302049</v>
      </c>
      <c r="AD2232">
        <v>375.20301117992432</v>
      </c>
      <c r="AE2232">
        <v>495.8674585140414</v>
      </c>
      <c r="AF2232">
        <v>68.647336953364572</v>
      </c>
      <c r="AG2232">
        <v>68.408093332895248</v>
      </c>
      <c r="AH2232">
        <v>67.570309491142922</v>
      </c>
      <c r="AI2232">
        <v>70.421589342719258</v>
      </c>
      <c r="AJ2232">
        <v>0.61512541973549428</v>
      </c>
      <c r="AK2232">
        <v>0.61512538758682478</v>
      </c>
      <c r="AL2232">
        <v>0.6151076241704494</v>
      </c>
      <c r="AM2232">
        <v>0.61514291852591763</v>
      </c>
      <c r="AN2232">
        <v>0.94575530505376493</v>
      </c>
      <c r="AO2232">
        <v>0.94575530505376471</v>
      </c>
      <c r="AP2232">
        <v>0.94575530505376471</v>
      </c>
      <c r="AQ2232">
        <v>0.94575530505376471</v>
      </c>
      <c r="AR2232">
        <v>16.465450854433001</v>
      </c>
      <c r="AS2232">
        <v>16.465450854433001</v>
      </c>
      <c r="AT2232">
        <v>16.465450854433001</v>
      </c>
      <c r="AU2232">
        <v>16.465450854433001</v>
      </c>
      <c r="AV2232" t="str">
        <f>VLOOKUP(Sheet1[[#This Row],[NPDES ID2]],Combined_Sheet__Major_Only___2[[NPDES ID2]:[ECHO BFR]],3,FALSE)</f>
        <v>GA</v>
      </c>
      <c r="AW2232" t="s">
        <v>41</v>
      </c>
      <c r="AX2232" t="str">
        <f>VLOOKUP(Sheet1[[#This Row],[NPDES ID2]],Combined_Sheet__Major_Only___2[[NPDES ID2]:[ECHO BFR]],27,FALSE)</f>
        <v>-</v>
      </c>
      <c r="AY2232" t="str">
        <f>VLOOKUP(Sheet1[[#This Row],[NPDES ID2]],Combined_Sheet__Major_Only___2[[NPDES ID2]:[ECHO BFR]],28,FALSE)</f>
        <v>-</v>
      </c>
      <c r="AZ2232" t="str">
        <f>VLOOKUP(Sheet1[[#This Row],[NPDES ID2]],Combined_Sheet__Major_Only___2[[NPDES ID2]:[ECHO BFR]],29,FALSE)</f>
        <v>thickening</v>
      </c>
      <c r="BA2232">
        <f>VLOOKUP(Sheet1[[#This Row],[NPDES ID2]],Combined_Sheet__Major_Only___2[[NPDES ID2]:[ECHO BFR]],17,FALSE)</f>
        <v>32.5869</v>
      </c>
      <c r="BB2232">
        <f>VLOOKUP(Sheet1[[#This Row],[NPDES ID2]],Combined_Sheet__Major_Only___2[[NPDES ID2]:[ECHO BFR]],18,FALSE)</f>
        <v>-82.317490000000006</v>
      </c>
      <c r="BC2232" s="2" t="str">
        <f>IF(ISNUMBER(SEARCH("aerobic",$AW2232)),"aerobic","")</f>
        <v>aerobic</v>
      </c>
      <c r="BD2232" s="2" t="str">
        <f>IF(ISNUMBER(SEARCH("anaer",$AW2232)),"anaer","")</f>
        <v/>
      </c>
      <c r="BE2232" s="2" t="str">
        <f>IF(ISNUMBER(SEARCH("thickening",$AZ2232)),"thickening","")</f>
        <v>thickening</v>
      </c>
      <c r="BF2232" s="4" t="str">
        <f>IF(ISNUMBER(SEARCH("airDry",$AW2232)),"airDry","")</f>
        <v/>
      </c>
      <c r="BG2232" s="4" t="str">
        <f>IF(ISNUMBER(SEARCH("heatDry",$AY2232)),"heatDry","")</f>
        <v/>
      </c>
      <c r="BH2232" s="4" t="str">
        <f>IF(AND(ISNUMBER(SEARCH("aerobic",$AW2232)),ISNUMBER(SEARCH("anaer",$AW2232))),"Combined Aer and Anaer.","")</f>
        <v/>
      </c>
    </row>
    <row r="2233" spans="1:60" x14ac:dyDescent="0.25">
      <c r="A2233" s="5">
        <v>1739</v>
      </c>
      <c r="B2233" t="s">
        <v>8147</v>
      </c>
      <c r="C2233">
        <v>31.5</v>
      </c>
      <c r="D2233">
        <v>3010.958799099888</v>
      </c>
      <c r="E2233">
        <v>2981.5248905023009</v>
      </c>
      <c r="F2233">
        <v>2024.6766517991921</v>
      </c>
      <c r="G2233">
        <v>3956.4746563281119</v>
      </c>
      <c r="H2233">
        <v>-109.83029903846599</v>
      </c>
      <c r="I2233">
        <v>-111.23383369140031</v>
      </c>
      <c r="J2233">
        <v>-130.62997207044489</v>
      </c>
      <c r="K2233">
        <v>-88.329619897968868</v>
      </c>
      <c r="L2233">
        <v>21.90744481480489</v>
      </c>
      <c r="M2233">
        <v>21.829284292462759</v>
      </c>
      <c r="N2233">
        <v>21.55589238484708</v>
      </c>
      <c r="O2233">
        <v>22.48670679316135</v>
      </c>
      <c r="P2233">
        <v>0.73785416581617058</v>
      </c>
      <c r="Q2233">
        <v>0.7450581355339958</v>
      </c>
      <c r="R2233">
        <v>0.60273811015270173</v>
      </c>
      <c r="S2233">
        <v>0.86333069364735804</v>
      </c>
      <c r="T2233">
        <v>44013.974586217068</v>
      </c>
      <c r="U2233">
        <v>44014.049755500368</v>
      </c>
      <c r="V2233">
        <v>43983.525174975912</v>
      </c>
      <c r="W2233">
        <v>44044.535287036502</v>
      </c>
      <c r="X2233">
        <v>2848.4190099442449</v>
      </c>
      <c r="Y2233">
        <v>2858.35033992734</v>
      </c>
      <c r="Z2233">
        <v>2773.1140671199119</v>
      </c>
      <c r="AA2233">
        <v>2895.1404135876151</v>
      </c>
      <c r="AB2233">
        <v>435.47478667954948</v>
      </c>
      <c r="AC2233">
        <v>430.30935060599199</v>
      </c>
      <c r="AD2233">
        <v>379.62410061227177</v>
      </c>
      <c r="AE2233">
        <v>502.79427843741462</v>
      </c>
      <c r="AF2233">
        <v>68.156574229805059</v>
      </c>
      <c r="AG2233">
        <v>67.913416788022531</v>
      </c>
      <c r="AH2233">
        <v>67.062849243136029</v>
      </c>
      <c r="AI2233">
        <v>69.958713305683915</v>
      </c>
      <c r="AJ2233">
        <v>0.60912126928926191</v>
      </c>
      <c r="AK2233">
        <v>0.6091212681456506</v>
      </c>
      <c r="AL2233">
        <v>0.6091206321879904</v>
      </c>
      <c r="AM2233">
        <v>0.60912189574556175</v>
      </c>
      <c r="AN2233">
        <v>0.94569844993650987</v>
      </c>
      <c r="AO2233">
        <v>0.94569844993650964</v>
      </c>
      <c r="AP2233">
        <v>0.94569844993650964</v>
      </c>
      <c r="AQ2233">
        <v>0.94569844993650964</v>
      </c>
      <c r="AR2233">
        <v>16.281354017648731</v>
      </c>
      <c r="AS2233">
        <v>16.281354017648731</v>
      </c>
      <c r="AT2233">
        <v>16.281354017648731</v>
      </c>
      <c r="AU2233">
        <v>16.281354017648731</v>
      </c>
      <c r="AV2233" t="str">
        <f>VLOOKUP(Sheet1[[#This Row],[NPDES ID2]],Combined_Sheet__Major_Only___2[[NPDES ID2]:[ECHO BFR]],3,FALSE)</f>
        <v>GA</v>
      </c>
      <c r="AW2233" t="s">
        <v>41</v>
      </c>
      <c r="AX2233" t="str">
        <f>VLOOKUP(Sheet1[[#This Row],[NPDES ID2]],Combined_Sheet__Major_Only___2[[NPDES ID2]:[ECHO BFR]],27,FALSE)</f>
        <v>-</v>
      </c>
      <c r="AY2233" t="str">
        <f>VLOOKUP(Sheet1[[#This Row],[NPDES ID2]],Combined_Sheet__Major_Only___2[[NPDES ID2]:[ECHO BFR]],28,FALSE)</f>
        <v>-</v>
      </c>
      <c r="AZ2233" t="str">
        <f>VLOOKUP(Sheet1[[#This Row],[NPDES ID2]],Combined_Sheet__Major_Only___2[[NPDES ID2]:[ECHO BFR]],29,FALSE)</f>
        <v>thickening</v>
      </c>
      <c r="BA2233">
        <f>VLOOKUP(Sheet1[[#This Row],[NPDES ID2]],Combined_Sheet__Major_Only___2[[NPDES ID2]:[ECHO BFR]],17,FALSE)</f>
        <v>33.358753999999998</v>
      </c>
      <c r="BB2233">
        <f>VLOOKUP(Sheet1[[#This Row],[NPDES ID2]],Combined_Sheet__Major_Only___2[[NPDES ID2]:[ECHO BFR]],18,FALSE)</f>
        <v>-84.344500999999994</v>
      </c>
      <c r="BC2233" s="2" t="str">
        <f>IF(ISNUMBER(SEARCH("aerobic",$AW2233)),"aerobic","")</f>
        <v>aerobic</v>
      </c>
      <c r="BD2233" s="2" t="str">
        <f>IF(ISNUMBER(SEARCH("anaer",$AW2233)),"anaer","")</f>
        <v/>
      </c>
      <c r="BE2233" s="2" t="str">
        <f>IF(ISNUMBER(SEARCH("thickening",$AZ2233)),"thickening","")</f>
        <v>thickening</v>
      </c>
      <c r="BF2233" s="4" t="str">
        <f>IF(ISNUMBER(SEARCH("airDry",$AW2233)),"airDry","")</f>
        <v/>
      </c>
      <c r="BG2233" s="4" t="str">
        <f>IF(ISNUMBER(SEARCH("heatDry",$AY2233)),"heatDry","")</f>
        <v/>
      </c>
      <c r="BH2233" s="4" t="str">
        <f>IF(AND(ISNUMBER(SEARCH("aerobic",$AW2233)),ISNUMBER(SEARCH("anaer",$AW2233))),"Combined Aer and Anaer.","")</f>
        <v/>
      </c>
    </row>
    <row r="2234" spans="1:60" x14ac:dyDescent="0.25">
      <c r="A2234" s="5">
        <v>2079</v>
      </c>
      <c r="B2234" t="s">
        <v>9776</v>
      </c>
      <c r="C2234">
        <v>1109</v>
      </c>
      <c r="D2234">
        <v>355.87050461323997</v>
      </c>
      <c r="E2234">
        <v>352.72006109627017</v>
      </c>
      <c r="F2234">
        <v>303.02648524039768</v>
      </c>
      <c r="G2234">
        <v>418.68858506399607</v>
      </c>
      <c r="H2234">
        <v>-106.04657790623349</v>
      </c>
      <c r="I2234">
        <v>-107.42281343891131</v>
      </c>
      <c r="J2234">
        <v>-126.9822283182434</v>
      </c>
      <c r="K2234">
        <v>-84.632266386037955</v>
      </c>
      <c r="L2234">
        <v>795.34343854924339</v>
      </c>
      <c r="M2234">
        <v>792.77435733621235</v>
      </c>
      <c r="N2234">
        <v>783.79237921443939</v>
      </c>
      <c r="O2234">
        <v>814.37856083286988</v>
      </c>
      <c r="P2234">
        <v>25.927300820002859</v>
      </c>
      <c r="Q2234">
        <v>26.262728718013161</v>
      </c>
      <c r="R2234">
        <v>21.089360924420639</v>
      </c>
      <c r="S2234">
        <v>30.583228841722391</v>
      </c>
      <c r="T2234">
        <v>44012.565556795656</v>
      </c>
      <c r="U2234">
        <v>44012.640723769036</v>
      </c>
      <c r="V2234">
        <v>43982.117081249577</v>
      </c>
      <c r="W2234">
        <v>44043.125318500119</v>
      </c>
      <c r="X2234">
        <v>2762.0607820676391</v>
      </c>
      <c r="Y2234">
        <v>2770.88880776823</v>
      </c>
      <c r="Z2234">
        <v>2695.717305584516</v>
      </c>
      <c r="AA2234">
        <v>2803.0749610415442</v>
      </c>
      <c r="AB2234">
        <v>410.67970413720758</v>
      </c>
      <c r="AC2234">
        <v>406.02388226184019</v>
      </c>
      <c r="AD2234">
        <v>359.37177418324609</v>
      </c>
      <c r="AE2234">
        <v>471.64725590425769</v>
      </c>
      <c r="AF2234">
        <v>70.285559286444482</v>
      </c>
      <c r="AG2234">
        <v>70.058833358841952</v>
      </c>
      <c r="AH2234">
        <v>69.264602768602444</v>
      </c>
      <c r="AI2234">
        <v>71.967326720800429</v>
      </c>
      <c r="AJ2234">
        <v>0.63517369544911872</v>
      </c>
      <c r="AK2234">
        <v>0.63517365529163583</v>
      </c>
      <c r="AL2234">
        <v>0.63515149727341802</v>
      </c>
      <c r="AM2234">
        <v>0.63519552357956111</v>
      </c>
      <c r="AN2234">
        <v>0.94569684691185385</v>
      </c>
      <c r="AO2234">
        <v>0.94569684691185363</v>
      </c>
      <c r="AP2234">
        <v>0.94569684691185363</v>
      </c>
      <c r="AQ2234">
        <v>0.94569684691185363</v>
      </c>
      <c r="AR2234">
        <v>17.08197101714202</v>
      </c>
      <c r="AS2234">
        <v>17.08197101714202</v>
      </c>
      <c r="AT2234">
        <v>17.08197101714202</v>
      </c>
      <c r="AU2234">
        <v>17.08197101714202</v>
      </c>
      <c r="AV2234" t="str">
        <f>VLOOKUP(Sheet1[[#This Row],[NPDES ID2]],Combined_Sheet__Major_Only___2[[NPDES ID2]:[ECHO BFR]],3,FALSE)</f>
        <v>UT</v>
      </c>
      <c r="AW2234" t="s">
        <v>12185</v>
      </c>
      <c r="AX2234" t="str">
        <f>VLOOKUP(Sheet1[[#This Row],[NPDES ID2]],Combined_Sheet__Major_Only___2[[NPDES ID2]:[ECHO BFR]],27,FALSE)</f>
        <v>tempSludgeStore</v>
      </c>
      <c r="AY2234" t="str">
        <f>VLOOKUP(Sheet1[[#This Row],[NPDES ID2]],Combined_Sheet__Major_Only___2[[NPDES ID2]:[ECHO BFR]],28,FALSE)</f>
        <v>-</v>
      </c>
      <c r="AZ2234" t="str">
        <f>VLOOKUP(Sheet1[[#This Row],[NPDES ID2]],Combined_Sheet__Major_Only___2[[NPDES ID2]:[ECHO BFR]],29,FALSE)</f>
        <v>preliminaryOps, thickening</v>
      </c>
      <c r="BA2234">
        <f>VLOOKUP(Sheet1[[#This Row],[NPDES ID2]],Combined_Sheet__Major_Only___2[[NPDES ID2]:[ECHO BFR]],17,FALSE)</f>
        <v>40.215940000000003</v>
      </c>
      <c r="BB2234">
        <f>VLOOKUP(Sheet1[[#This Row],[NPDES ID2]],Combined_Sheet__Major_Only___2[[NPDES ID2]:[ECHO BFR]],18,FALSE)</f>
        <v>-111.65257</v>
      </c>
      <c r="BC2234" s="2" t="str">
        <f>IF(ISNUMBER(SEARCH("aerobic",$AW2234)),"aerobic","")</f>
        <v/>
      </c>
      <c r="BD2234" s="2" t="str">
        <f>IF(ISNUMBER(SEARCH("anaer",$AW2234)),"anaer","")</f>
        <v>anaer</v>
      </c>
      <c r="BE2234" s="2" t="str">
        <f>IF(ISNUMBER(SEARCH("thickening",$AZ2234)),"thickening","")</f>
        <v>thickening</v>
      </c>
      <c r="BF2234" s="4" t="str">
        <f>IF(ISNUMBER(SEARCH("airDry",$AW2234)),"airDry","")</f>
        <v/>
      </c>
      <c r="BG2234" s="4" t="str">
        <f>IF(ISNUMBER(SEARCH("heatDry",$AY2234)),"heatDry","")</f>
        <v/>
      </c>
      <c r="BH2234" s="4" t="str">
        <f>IF(AND(ISNUMBER(SEARCH("aerobic",$AW2234)),ISNUMBER(SEARCH("anaer",$AW2234))),"Combined Aer and Anaer.","")</f>
        <v/>
      </c>
    </row>
    <row r="2235" spans="1:60" x14ac:dyDescent="0.25">
      <c r="A2235" s="5">
        <v>2001</v>
      </c>
      <c r="B2235" t="s">
        <v>9423</v>
      </c>
      <c r="C2235">
        <v>1729.61</v>
      </c>
      <c r="D2235">
        <v>450.64582004014102</v>
      </c>
      <c r="E2235">
        <v>448.14094985747721</v>
      </c>
      <c r="F2235">
        <v>380.19704237592998</v>
      </c>
      <c r="G2235">
        <v>523.04135086798578</v>
      </c>
      <c r="H2235">
        <v>-109.3712753446396</v>
      </c>
      <c r="I2235">
        <v>-110.79207832354381</v>
      </c>
      <c r="J2235">
        <v>-130.16404738519731</v>
      </c>
      <c r="K2235">
        <v>-87.737466629958703</v>
      </c>
      <c r="L2235">
        <v>1204.2228554150049</v>
      </c>
      <c r="M2235">
        <v>1199.9399495850239</v>
      </c>
      <c r="N2235">
        <v>1184.969974467906</v>
      </c>
      <c r="O2235">
        <v>1235.951854510133</v>
      </c>
      <c r="P2235">
        <v>40.508927123435527</v>
      </c>
      <c r="Q2235">
        <v>40.907151245374699</v>
      </c>
      <c r="R2235">
        <v>33.086186308608148</v>
      </c>
      <c r="S2235">
        <v>47.414470706563257</v>
      </c>
      <c r="T2235">
        <v>43981.828961771142</v>
      </c>
      <c r="U2235">
        <v>43981.904078356019</v>
      </c>
      <c r="V2235">
        <v>43951.400897495841</v>
      </c>
      <c r="W2235">
        <v>44012.368237603667</v>
      </c>
      <c r="X2235">
        <v>2843.2069265875011</v>
      </c>
      <c r="Y2235">
        <v>2853.1003345749</v>
      </c>
      <c r="Z2235">
        <v>2768.294959246814</v>
      </c>
      <c r="AA2235">
        <v>2889.6773697355229</v>
      </c>
      <c r="AB2235">
        <v>434.2579022057804</v>
      </c>
      <c r="AC2235">
        <v>429.12141688585763</v>
      </c>
      <c r="AD2235">
        <v>378.60141777179552</v>
      </c>
      <c r="AE2235">
        <v>501.31831699761972</v>
      </c>
      <c r="AF2235">
        <v>68.23582115087487</v>
      </c>
      <c r="AG2235">
        <v>67.993624276744185</v>
      </c>
      <c r="AH2235">
        <v>67.144603342383007</v>
      </c>
      <c r="AI2235">
        <v>70.033081063186458</v>
      </c>
      <c r="AJ2235">
        <v>0.61009077051187099</v>
      </c>
      <c r="AK2235">
        <v>0.61009070694027967</v>
      </c>
      <c r="AL2235">
        <v>0.61005580825596484</v>
      </c>
      <c r="AM2235">
        <v>0.61012515082910912</v>
      </c>
      <c r="AN2235">
        <v>0.94566185493505828</v>
      </c>
      <c r="AO2235">
        <v>0.94566185493505828</v>
      </c>
      <c r="AP2235">
        <v>0.94566185493505828</v>
      </c>
      <c r="AQ2235">
        <v>0.94566185493505828</v>
      </c>
      <c r="AR2235">
        <v>16.310001810482699</v>
      </c>
      <c r="AS2235">
        <v>16.310001810482699</v>
      </c>
      <c r="AT2235">
        <v>16.310001810482699</v>
      </c>
      <c r="AU2235">
        <v>16.310001810482699</v>
      </c>
      <c r="AV2235" t="str">
        <f>VLOOKUP(Sheet1[[#This Row],[NPDES ID2]],Combined_Sheet__Major_Only___2[[NPDES ID2]:[ECHO BFR]],3,FALSE)</f>
        <v>FL</v>
      </c>
      <c r="AW2235" t="s">
        <v>12185</v>
      </c>
      <c r="AX2235" t="str">
        <f>VLOOKUP(Sheet1[[#This Row],[NPDES ID2]],Combined_Sheet__Major_Only___2[[NPDES ID2]:[ECHO BFR]],27,FALSE)</f>
        <v>-</v>
      </c>
      <c r="AY2235" t="str">
        <f>VLOOKUP(Sheet1[[#This Row],[NPDES ID2]],Combined_Sheet__Major_Only___2[[NPDES ID2]:[ECHO BFR]],28,FALSE)</f>
        <v>-</v>
      </c>
      <c r="AZ2235" t="str">
        <f>VLOOKUP(Sheet1[[#This Row],[NPDES ID2]],Combined_Sheet__Major_Only___2[[NPDES ID2]:[ECHO BFR]],29,FALSE)</f>
        <v>preliminaryOps, thickening</v>
      </c>
      <c r="BA2235">
        <f>VLOOKUP(Sheet1[[#This Row],[NPDES ID2]],Combined_Sheet__Major_Only___2[[NPDES ID2]:[ECHO BFR]],17,FALSE)</f>
        <v>27.98152</v>
      </c>
      <c r="BB2235">
        <f>VLOOKUP(Sheet1[[#This Row],[NPDES ID2]],Combined_Sheet__Major_Only___2[[NPDES ID2]:[ECHO BFR]],18,FALSE)</f>
        <v>-82.787233000000001</v>
      </c>
      <c r="BC2235" s="2" t="str">
        <f>IF(ISNUMBER(SEARCH("aerobic",$AW2235)),"aerobic","")</f>
        <v/>
      </c>
      <c r="BD2235" s="2" t="str">
        <f>IF(ISNUMBER(SEARCH("anaer",$AW2235)),"anaer","")</f>
        <v>anaer</v>
      </c>
      <c r="BE2235" s="2" t="str">
        <f>IF(ISNUMBER(SEARCH("thickening",$AZ2235)),"thickening","")</f>
        <v>thickening</v>
      </c>
      <c r="BF2235" s="4" t="str">
        <f>IF(ISNUMBER(SEARCH("airDry",$AW2235)),"airDry","")</f>
        <v/>
      </c>
      <c r="BG2235" s="4" t="str">
        <f>IF(ISNUMBER(SEARCH("heatDry",$AY2235)),"heatDry","")</f>
        <v/>
      </c>
      <c r="BH2235" s="4" t="str">
        <f>IF(AND(ISNUMBER(SEARCH("aerobic",$AW2235)),ISNUMBER(SEARCH("anaer",$AW2235))),"Combined Aer and Anaer.","")</f>
        <v/>
      </c>
    </row>
    <row r="2236" spans="1:60" x14ac:dyDescent="0.25">
      <c r="A2236" s="5">
        <v>1777</v>
      </c>
      <c r="B2236" t="s">
        <v>8316</v>
      </c>
      <c r="C2236">
        <v>12.49</v>
      </c>
      <c r="D2236">
        <v>7460.9731515071389</v>
      </c>
      <c r="E2236">
        <v>7385.4487401551332</v>
      </c>
      <c r="F2236">
        <v>4959.4811208766514</v>
      </c>
      <c r="G2236">
        <v>9832.3584805746632</v>
      </c>
      <c r="H2236">
        <v>-109.86130271907631</v>
      </c>
      <c r="I2236">
        <v>-111.26679086224939</v>
      </c>
      <c r="J2236">
        <v>-130.6600490320489</v>
      </c>
      <c r="K2236">
        <v>-88.360941844442024</v>
      </c>
      <c r="L2236">
        <v>8.684477417999533</v>
      </c>
      <c r="M2236">
        <v>8.6534710494932767</v>
      </c>
      <c r="N2236">
        <v>8.5450152847320755</v>
      </c>
      <c r="O2236">
        <v>8.9142723123556031</v>
      </c>
      <c r="P2236">
        <v>0.29256927930341847</v>
      </c>
      <c r="Q2236">
        <v>0.29542117874743762</v>
      </c>
      <c r="R2236">
        <v>0.2390013831169176</v>
      </c>
      <c r="S2236">
        <v>0.34230146109249382</v>
      </c>
      <c r="T2236">
        <v>43951.267398573793</v>
      </c>
      <c r="U2236">
        <v>43951.342465057081</v>
      </c>
      <c r="V2236">
        <v>43920.859629335762</v>
      </c>
      <c r="W2236">
        <v>43981.786305192698</v>
      </c>
      <c r="X2236">
        <v>2845.0161041625829</v>
      </c>
      <c r="Y2236">
        <v>2854.9414149659051</v>
      </c>
      <c r="Z2236">
        <v>2769.7487879677592</v>
      </c>
      <c r="AA2236">
        <v>2891.7153660285699</v>
      </c>
      <c r="AB2236">
        <v>435.04772559278388</v>
      </c>
      <c r="AC2236">
        <v>429.88551448357663</v>
      </c>
      <c r="AD2236">
        <v>379.2406642154732</v>
      </c>
      <c r="AE2236">
        <v>502.32195357700471</v>
      </c>
      <c r="AF2236">
        <v>68.140847015322876</v>
      </c>
      <c r="AG2236">
        <v>67.89756587752737</v>
      </c>
      <c r="AH2236">
        <v>67.046585980528604</v>
      </c>
      <c r="AI2236">
        <v>69.943877729175668</v>
      </c>
      <c r="AJ2236">
        <v>0.60892887103772309</v>
      </c>
      <c r="AK2236">
        <v>0.60892887058463219</v>
      </c>
      <c r="AL2236">
        <v>0.60892861858588421</v>
      </c>
      <c r="AM2236">
        <v>0.608929119271304</v>
      </c>
      <c r="AN2236">
        <v>0.945627017482085</v>
      </c>
      <c r="AO2236">
        <v>0.94562701748208511</v>
      </c>
      <c r="AP2236">
        <v>0.94562701748208511</v>
      </c>
      <c r="AQ2236">
        <v>0.94562701748208511</v>
      </c>
      <c r="AR2236">
        <v>16.27544913365174</v>
      </c>
      <c r="AS2236">
        <v>16.27544913365173</v>
      </c>
      <c r="AT2236">
        <v>16.27544913365173</v>
      </c>
      <c r="AU2236">
        <v>16.27544913365173</v>
      </c>
      <c r="AV2236" t="str">
        <f>VLOOKUP(Sheet1[[#This Row],[NPDES ID2]],Combined_Sheet__Major_Only___2[[NPDES ID2]:[ECHO BFR]],3,FALSE)</f>
        <v>GA</v>
      </c>
      <c r="AW2236" t="s">
        <v>41</v>
      </c>
      <c r="AX2236" t="str">
        <f>VLOOKUP(Sheet1[[#This Row],[NPDES ID2]],Combined_Sheet__Major_Only___2[[NPDES ID2]:[ECHO BFR]],27,FALSE)</f>
        <v>-</v>
      </c>
      <c r="AY2236" t="str">
        <f>VLOOKUP(Sheet1[[#This Row],[NPDES ID2]],Combined_Sheet__Major_Only___2[[NPDES ID2]:[ECHO BFR]],28,FALSE)</f>
        <v>-</v>
      </c>
      <c r="AZ2236" t="str">
        <f>VLOOKUP(Sheet1[[#This Row],[NPDES ID2]],Combined_Sheet__Major_Only___2[[NPDES ID2]:[ECHO BFR]],29,FALSE)</f>
        <v>thickening</v>
      </c>
      <c r="BA2236">
        <f>VLOOKUP(Sheet1[[#This Row],[NPDES ID2]],Combined_Sheet__Major_Only___2[[NPDES ID2]:[ECHO BFR]],17,FALSE)</f>
        <v>31.717167</v>
      </c>
      <c r="BB2236">
        <f>VLOOKUP(Sheet1[[#This Row],[NPDES ID2]],Combined_Sheet__Major_Only___2[[NPDES ID2]:[ECHO BFR]],18,FALSE)</f>
        <v>-84.183361000000005</v>
      </c>
      <c r="BC2236" s="2" t="str">
        <f>IF(ISNUMBER(SEARCH("aerobic",$AW2236)),"aerobic","")</f>
        <v>aerobic</v>
      </c>
      <c r="BD2236" s="2" t="str">
        <f>IF(ISNUMBER(SEARCH("anaer",$AW2236)),"anaer","")</f>
        <v/>
      </c>
      <c r="BE2236" s="2" t="str">
        <f>IF(ISNUMBER(SEARCH("thickening",$AZ2236)),"thickening","")</f>
        <v>thickening</v>
      </c>
      <c r="BF2236" s="4" t="str">
        <f>IF(ISNUMBER(SEARCH("airDry",$AW2236)),"airDry","")</f>
        <v/>
      </c>
      <c r="BG2236" s="4" t="str">
        <f>IF(ISNUMBER(SEARCH("heatDry",$AY2236)),"heatDry","")</f>
        <v/>
      </c>
      <c r="BH2236" s="4" t="str">
        <f>IF(AND(ISNUMBER(SEARCH("aerobic",$AW2236)),ISNUMBER(SEARCH("anaer",$AW2236))),"Combined Aer and Anaer.","")</f>
        <v/>
      </c>
    </row>
    <row r="2237" spans="1:60" x14ac:dyDescent="0.25">
      <c r="A2237" s="5">
        <v>2428</v>
      </c>
      <c r="B2237" t="s">
        <v>11317</v>
      </c>
      <c r="C2237">
        <v>250.71</v>
      </c>
      <c r="D2237">
        <v>487.94959432760982</v>
      </c>
      <c r="E2237">
        <v>485.16835043183232</v>
      </c>
      <c r="F2237">
        <v>364.25047416712891</v>
      </c>
      <c r="G2237">
        <v>609.70937903774347</v>
      </c>
      <c r="H2237">
        <v>-108.3887759705143</v>
      </c>
      <c r="I2237">
        <v>-109.72439067755241</v>
      </c>
      <c r="J2237">
        <v>-129.24187272251399</v>
      </c>
      <c r="K2237">
        <v>-86.935124216867067</v>
      </c>
      <c r="L2237">
        <v>176.44405895470661</v>
      </c>
      <c r="M2237">
        <v>175.83779549492061</v>
      </c>
      <c r="N2237">
        <v>173.71739161123969</v>
      </c>
      <c r="O2237">
        <v>180.93696059740739</v>
      </c>
      <c r="P2237">
        <v>5.8683600636647224</v>
      </c>
      <c r="Q2237">
        <v>5.9312783598799879</v>
      </c>
      <c r="R2237">
        <v>4.785946540316397</v>
      </c>
      <c r="S2237">
        <v>6.8879640372020017</v>
      </c>
      <c r="T2237">
        <v>43925.17312064951</v>
      </c>
      <c r="U2237">
        <v>43925.248144354759</v>
      </c>
      <c r="V2237">
        <v>43894.782679855707</v>
      </c>
      <c r="W2237">
        <v>43955.674635490461</v>
      </c>
      <c r="X2237">
        <v>2809.0963528472812</v>
      </c>
      <c r="Y2237">
        <v>2818.5914396192911</v>
      </c>
      <c r="Z2237">
        <v>2737.4757370251941</v>
      </c>
      <c r="AA2237">
        <v>2853.4713135538109</v>
      </c>
      <c r="AB2237">
        <v>424.78578900518289</v>
      </c>
      <c r="AC2237">
        <v>419.83550022401732</v>
      </c>
      <c r="AD2237">
        <v>370.86592089087111</v>
      </c>
      <c r="AE2237">
        <v>489.41426334624038</v>
      </c>
      <c r="AF2237">
        <v>68.970820965331427</v>
      </c>
      <c r="AG2237">
        <v>68.733906882307991</v>
      </c>
      <c r="AH2237">
        <v>67.904944842135251</v>
      </c>
      <c r="AI2237">
        <v>70.726976818269378</v>
      </c>
      <c r="AJ2237">
        <v>0.61908345168148382</v>
      </c>
      <c r="AK2237">
        <v>0.61908344260520387</v>
      </c>
      <c r="AL2237">
        <v>0.61907840358970989</v>
      </c>
      <c r="AM2237">
        <v>0.61908841546810445</v>
      </c>
      <c r="AN2237">
        <v>0.94559723696299769</v>
      </c>
      <c r="AO2237">
        <v>0.94559723696299758</v>
      </c>
      <c r="AP2237">
        <v>0.94559723696299758</v>
      </c>
      <c r="AQ2237">
        <v>0.94559723696299758</v>
      </c>
      <c r="AR2237">
        <v>16.587632855938729</v>
      </c>
      <c r="AS2237">
        <v>16.587632855938729</v>
      </c>
      <c r="AT2237">
        <v>16.587632855938729</v>
      </c>
      <c r="AU2237">
        <v>16.587632855938729</v>
      </c>
      <c r="AV2237" t="str">
        <f>VLOOKUP(Sheet1[[#This Row],[NPDES ID2]],Combined_Sheet__Major_Only___2[[NPDES ID2]:[ECHO BFR]],3,FALSE)</f>
        <v>CA</v>
      </c>
      <c r="AW2237" t="s">
        <v>12185</v>
      </c>
      <c r="AX2237" t="str">
        <f>VLOOKUP(Sheet1[[#This Row],[NPDES ID2]],Combined_Sheet__Major_Only___2[[NPDES ID2]:[ECHO BFR]],27,FALSE)</f>
        <v>methaneBioCaptureRecover</v>
      </c>
      <c r="AY2237" t="str">
        <f>VLOOKUP(Sheet1[[#This Row],[NPDES ID2]],Combined_Sheet__Major_Only___2[[NPDES ID2]:[ECHO BFR]],28,FALSE)</f>
        <v>-</v>
      </c>
      <c r="AZ2237" t="str">
        <f>VLOOKUP(Sheet1[[#This Row],[NPDES ID2]],Combined_Sheet__Major_Only___2[[NPDES ID2]:[ECHO BFR]],29,FALSE)</f>
        <v>preliminaryOps, thickening</v>
      </c>
      <c r="BA2237">
        <f>VLOOKUP(Sheet1[[#This Row],[NPDES ID2]],Combined_Sheet__Major_Only___2[[NPDES ID2]:[ECHO BFR]],17,FALSE)</f>
        <v>36.539721999999998</v>
      </c>
      <c r="BB2237">
        <f>VLOOKUP(Sheet1[[#This Row],[NPDES ID2]],Combined_Sheet__Major_Only___2[[NPDES ID2]:[ECHO BFR]],18,FALSE)</f>
        <v>-121.91888899999999</v>
      </c>
      <c r="BC2237" s="2" t="str">
        <f>IF(ISNUMBER(SEARCH("aerobic",$AW2237)),"aerobic","")</f>
        <v/>
      </c>
      <c r="BD2237" s="2" t="str">
        <f>IF(ISNUMBER(SEARCH("anaer",$AW2237)),"anaer","")</f>
        <v>anaer</v>
      </c>
      <c r="BE2237" s="2" t="str">
        <f>IF(ISNUMBER(SEARCH("thickening",$AZ2237)),"thickening","")</f>
        <v>thickening</v>
      </c>
      <c r="BF2237" s="3" t="str">
        <f>IF(ISNUMBER(SEARCH("airDry",$AW2237)),"airDry","")</f>
        <v/>
      </c>
      <c r="BG2237" s="3" t="str">
        <f>IF(ISNUMBER(SEARCH("heatDry",$AY2237)),"heatDry","")</f>
        <v/>
      </c>
      <c r="BH2237" s="3" t="str">
        <f>IF(AND(ISNUMBER(SEARCH("aerobic",$AW2237)),ISNUMBER(SEARCH("anaer",$AW2237))),"Combined Aer and Anaer.","")</f>
        <v/>
      </c>
    </row>
    <row r="2238" spans="1:60" x14ac:dyDescent="0.25">
      <c r="A2238" s="5">
        <v>1892</v>
      </c>
      <c r="B2238" t="s">
        <v>8930</v>
      </c>
      <c r="C2238">
        <v>4454</v>
      </c>
      <c r="D2238">
        <v>836.07216130844574</v>
      </c>
      <c r="E2238">
        <v>837.43711450774504</v>
      </c>
      <c r="F2238">
        <v>674.92251472848386</v>
      </c>
      <c r="G2238">
        <v>982.239991394085</v>
      </c>
      <c r="H2238">
        <v>-136.86599065035739</v>
      </c>
      <c r="I2238">
        <v>-138.20173735416921</v>
      </c>
      <c r="J2238">
        <v>-157.53955493019569</v>
      </c>
      <c r="K2238">
        <v>-113.4580472235638</v>
      </c>
      <c r="L2238">
        <v>3405.240289635969</v>
      </c>
      <c r="M2238">
        <v>3385.1164621719022</v>
      </c>
      <c r="N2238">
        <v>3314.8500250853449</v>
      </c>
      <c r="O2238">
        <v>3554.2413792714851</v>
      </c>
      <c r="P2238">
        <v>140.0420743697797</v>
      </c>
      <c r="Q2238">
        <v>139.48463095309441</v>
      </c>
      <c r="R2238">
        <v>117.4234496271618</v>
      </c>
      <c r="S2238">
        <v>157.652366880236</v>
      </c>
      <c r="T2238">
        <v>43915.110586577357</v>
      </c>
      <c r="U2238">
        <v>43915.185593786438</v>
      </c>
      <c r="V2238">
        <v>43884.726828017141</v>
      </c>
      <c r="W2238">
        <v>43945.605394761827</v>
      </c>
      <c r="X2238">
        <v>3438.2088398912242</v>
      </c>
      <c r="Y2238">
        <v>3456.6944166515841</v>
      </c>
      <c r="Z2238">
        <v>3290.7139772511091</v>
      </c>
      <c r="AA2238">
        <v>3530.652752176497</v>
      </c>
      <c r="AB2238">
        <v>653.05242384340795</v>
      </c>
      <c r="AC2238">
        <v>643.951676243017</v>
      </c>
      <c r="AD2238">
        <v>548.69485283308472</v>
      </c>
      <c r="AE2238">
        <v>788.58832805329268</v>
      </c>
      <c r="AF2238">
        <v>56.368267393592468</v>
      </c>
      <c r="AG2238">
        <v>56.036479022300718</v>
      </c>
      <c r="AH2238">
        <v>54.87125171030921</v>
      </c>
      <c r="AI2238">
        <v>58.833001199490333</v>
      </c>
      <c r="AJ2238">
        <v>0.46517968527164849</v>
      </c>
      <c r="AK2238">
        <v>0.46517952023212311</v>
      </c>
      <c r="AL2238">
        <v>0.46509156778176092</v>
      </c>
      <c r="AM2238">
        <v>0.46526634924568472</v>
      </c>
      <c r="AN2238">
        <v>0.94558574421506603</v>
      </c>
      <c r="AO2238">
        <v>0.94558574421506636</v>
      </c>
      <c r="AP2238">
        <v>0.94558574421506636</v>
      </c>
      <c r="AQ2238">
        <v>0.94558574421506636</v>
      </c>
      <c r="AR2238">
        <v>11.85082318272878</v>
      </c>
      <c r="AS2238">
        <v>11.85082318272878</v>
      </c>
      <c r="AT2238">
        <v>11.85082318272878</v>
      </c>
      <c r="AU2238">
        <v>11.85082318272878</v>
      </c>
      <c r="AV2238" t="str">
        <f>VLOOKUP(Sheet1[[#This Row],[NPDES ID2]],Combined_Sheet__Major_Only___2[[NPDES ID2]:[ECHO BFR]],3,FALSE)</f>
        <v>LA</v>
      </c>
      <c r="AW2238" t="s">
        <v>54</v>
      </c>
      <c r="AX2238" t="str">
        <f>VLOOKUP(Sheet1[[#This Row],[NPDES ID2]],Combined_Sheet__Major_Only___2[[NPDES ID2]:[ECHO BFR]],27,FALSE)</f>
        <v>-</v>
      </c>
      <c r="AY2238" t="str">
        <f>VLOOKUP(Sheet1[[#This Row],[NPDES ID2]],Combined_Sheet__Major_Only___2[[NPDES ID2]:[ECHO BFR]],28,FALSE)</f>
        <v>-</v>
      </c>
      <c r="AZ2238" t="str">
        <f>VLOOKUP(Sheet1[[#This Row],[NPDES ID2]],Combined_Sheet__Major_Only___2[[NPDES ID2]:[ECHO BFR]],29,FALSE)</f>
        <v>thickening</v>
      </c>
      <c r="BA2238">
        <f>VLOOKUP(Sheet1[[#This Row],[NPDES ID2]],Combined_Sheet__Major_Only___2[[NPDES ID2]:[ECHO BFR]],17,FALSE)</f>
        <v>29.976666999999999</v>
      </c>
      <c r="BB2238">
        <f>VLOOKUP(Sheet1[[#This Row],[NPDES ID2]],Combined_Sheet__Major_Only___2[[NPDES ID2]:[ECHO BFR]],18,FALSE)</f>
        <v>-89.997221999999994</v>
      </c>
      <c r="BC2238" s="2" t="str">
        <f>IF(ISNUMBER(SEARCH("aerobic",$AW2238)),"aerobic","")</f>
        <v/>
      </c>
      <c r="BD2238" s="2" t="str">
        <f>IF(ISNUMBER(SEARCH("anaer",$AW2238)),"anaer","")</f>
        <v/>
      </c>
      <c r="BE2238" s="2" t="str">
        <f>IF(ISNUMBER(SEARCH("thickening",$AZ2238)),"thickening","")</f>
        <v>thickening</v>
      </c>
      <c r="BF2238" s="3" t="str">
        <f>IF(ISNUMBER(SEARCH("airDry",$AW2238)),"airDry","")</f>
        <v/>
      </c>
      <c r="BG2238" s="3" t="str">
        <f>IF(ISNUMBER(SEARCH("heatDry",$AY2238)),"heatDry","")</f>
        <v/>
      </c>
      <c r="BH2238" s="3" t="str">
        <f>IF(AND(ISNUMBER(SEARCH("aerobic",$AW2238)),ISNUMBER(SEARCH("anaer",$AW2238))),"Combined Aer and Anaer.","")</f>
        <v/>
      </c>
    </row>
    <row r="2239" spans="1:60" x14ac:dyDescent="0.25">
      <c r="A2239" s="5">
        <v>965</v>
      </c>
      <c r="B2239" t="s">
        <v>4685</v>
      </c>
      <c r="C2239">
        <v>598.4</v>
      </c>
      <c r="D2239">
        <v>319.89425477514169</v>
      </c>
      <c r="E2239">
        <v>315.21423518149328</v>
      </c>
      <c r="F2239">
        <v>264.3596714027579</v>
      </c>
      <c r="G2239">
        <v>387.78070291536619</v>
      </c>
      <c r="H2239">
        <v>-139.04546578622561</v>
      </c>
      <c r="I2239">
        <v>-140.33320783629671</v>
      </c>
      <c r="J2239">
        <v>-158.92930004289249</v>
      </c>
      <c r="K2239">
        <v>-116.141052252862</v>
      </c>
      <c r="L2239">
        <v>447.86507444965378</v>
      </c>
      <c r="M2239">
        <v>445.17402476038592</v>
      </c>
      <c r="N2239">
        <v>435.7633016546751</v>
      </c>
      <c r="O2239">
        <v>467.806546170449</v>
      </c>
      <c r="P2239">
        <v>18.56863099006155</v>
      </c>
      <c r="Q2239">
        <v>18.478019415707902</v>
      </c>
      <c r="R2239">
        <v>15.5842481200051</v>
      </c>
      <c r="S2239">
        <v>20.884148547908438</v>
      </c>
      <c r="T2239">
        <v>43914.057236143199</v>
      </c>
      <c r="U2239">
        <v>43914.132241625441</v>
      </c>
      <c r="V2239">
        <v>43883.674177082088</v>
      </c>
      <c r="W2239">
        <v>43944.551342271952</v>
      </c>
      <c r="X2239">
        <v>3464.388622563059</v>
      </c>
      <c r="Y2239">
        <v>3483.297663399369</v>
      </c>
      <c r="Z2239">
        <v>3313.2678874868689</v>
      </c>
      <c r="AA2239">
        <v>3559.187128244605</v>
      </c>
      <c r="AB2239">
        <v>665.00854389265089</v>
      </c>
      <c r="AC2239">
        <v>655.79372545461956</v>
      </c>
      <c r="AD2239">
        <v>557.64896604557202</v>
      </c>
      <c r="AE2239">
        <v>805.26816395973344</v>
      </c>
      <c r="AF2239">
        <v>55.931802653682219</v>
      </c>
      <c r="AG2239">
        <v>55.59590844867656</v>
      </c>
      <c r="AH2239">
        <v>54.420367359366409</v>
      </c>
      <c r="AI2239">
        <v>58.421967254046713</v>
      </c>
      <c r="AJ2239">
        <v>0.45986216665901553</v>
      </c>
      <c r="AK2239">
        <v>0.45986214536525538</v>
      </c>
      <c r="AL2239">
        <v>0.45985037086169889</v>
      </c>
      <c r="AM2239">
        <v>0.45987376569537708</v>
      </c>
      <c r="AN2239">
        <v>0.94558454086846266</v>
      </c>
      <c r="AO2239">
        <v>0.94558454086846244</v>
      </c>
      <c r="AP2239">
        <v>0.94558454086846244</v>
      </c>
      <c r="AQ2239">
        <v>0.94558454086846244</v>
      </c>
      <c r="AR2239">
        <v>11.689869026197311</v>
      </c>
      <c r="AS2239">
        <v>11.6898690261973</v>
      </c>
      <c r="AT2239">
        <v>11.6898690261973</v>
      </c>
      <c r="AU2239">
        <v>11.6898690261973</v>
      </c>
      <c r="AV2239" t="str">
        <f>VLOOKUP(Sheet1[[#This Row],[NPDES ID2]],Combined_Sheet__Major_Only___2[[NPDES ID2]:[ECHO BFR]],3,FALSE)</f>
        <v>NY</v>
      </c>
      <c r="AW2239" t="s">
        <v>952</v>
      </c>
      <c r="AX2239" t="str">
        <f>VLOOKUP(Sheet1[[#This Row],[NPDES ID2]],Combined_Sheet__Major_Only___2[[NPDES ID2]:[ECHO BFR]],27,FALSE)</f>
        <v>-</v>
      </c>
      <c r="AY2239" t="str">
        <f>VLOOKUP(Sheet1[[#This Row],[NPDES ID2]],Combined_Sheet__Major_Only___2[[NPDES ID2]:[ECHO BFR]],28,FALSE)</f>
        <v>highTempCompost</v>
      </c>
      <c r="AZ2239" t="str">
        <f>VLOOKUP(Sheet1[[#This Row],[NPDES ID2]],Combined_Sheet__Major_Only___2[[NPDES ID2]:[ECHO BFR]],29,FALSE)</f>
        <v>thickening</v>
      </c>
      <c r="BA2239">
        <f>VLOOKUP(Sheet1[[#This Row],[NPDES ID2]],Combined_Sheet__Major_Only___2[[NPDES ID2]:[ECHO BFR]],17,FALSE)</f>
        <v>43.184330000000003</v>
      </c>
      <c r="BB2239">
        <f>VLOOKUP(Sheet1[[#This Row],[NPDES ID2]],Combined_Sheet__Major_Only___2[[NPDES ID2]:[ECHO BFR]],18,FALSE)</f>
        <v>-78.704120000000003</v>
      </c>
      <c r="BC2239" s="2" t="str">
        <f>IF(ISNUMBER(SEARCH("aerobic",$AW2239)),"aerobic","")</f>
        <v/>
      </c>
      <c r="BD2239" s="2" t="str">
        <f>IF(ISNUMBER(SEARCH("anaer",$AW2239)),"anaer","")</f>
        <v/>
      </c>
      <c r="BE2239" s="2" t="str">
        <f>IF(ISNUMBER(SEARCH("thickening",$AZ2239)),"thickening","")</f>
        <v>thickening</v>
      </c>
      <c r="BF2239" s="4" t="str">
        <f>IF(ISNUMBER(SEARCH("airDry",$AW2239)),"airDry","")</f>
        <v/>
      </c>
      <c r="BG2239" s="4" t="str">
        <f>IF(ISNUMBER(SEARCH("heatDry",$AY2239)),"heatDry","")</f>
        <v/>
      </c>
      <c r="BH2239" s="4" t="str">
        <f>IF(AND(ISNUMBER(SEARCH("aerobic",$AW2239)),ISNUMBER(SEARCH("anaer",$AW2239))),"Combined Aer and Anaer.","")</f>
        <v/>
      </c>
    </row>
    <row r="2240" spans="1:60" x14ac:dyDescent="0.25">
      <c r="A2240" s="5">
        <v>1333</v>
      </c>
      <c r="B2240" t="s">
        <v>6336</v>
      </c>
      <c r="C2240">
        <v>167.29</v>
      </c>
      <c r="D2240">
        <v>659.10556039352775</v>
      </c>
      <c r="E2240">
        <v>655.62222063986474</v>
      </c>
      <c r="F2240">
        <v>475.28610519259888</v>
      </c>
      <c r="G2240">
        <v>841.8955912377786</v>
      </c>
      <c r="H2240">
        <v>-109.3359659857253</v>
      </c>
      <c r="I2240">
        <v>-110.7141701284566</v>
      </c>
      <c r="J2240">
        <v>-130.1529556822546</v>
      </c>
      <c r="K2240">
        <v>-87.845696665280769</v>
      </c>
      <c r="L2240">
        <v>116.80679801628401</v>
      </c>
      <c r="M2240">
        <v>116.3952010805243</v>
      </c>
      <c r="N2240">
        <v>114.9555903740942</v>
      </c>
      <c r="O2240">
        <v>119.8571230190436</v>
      </c>
      <c r="P2240">
        <v>3.9176406135115052</v>
      </c>
      <c r="Q2240">
        <v>3.9569478009255019</v>
      </c>
      <c r="R2240">
        <v>3.1985158076053168</v>
      </c>
      <c r="S2240">
        <v>4.5886641295661406</v>
      </c>
      <c r="T2240">
        <v>43913.241802416611</v>
      </c>
      <c r="U2240">
        <v>43913.316806562063</v>
      </c>
      <c r="V2240">
        <v>43882.859284861108</v>
      </c>
      <c r="W2240">
        <v>43943.735365060609</v>
      </c>
      <c r="X2240">
        <v>2830.673730411062</v>
      </c>
      <c r="Y2240">
        <v>2840.4438194612412</v>
      </c>
      <c r="Z2240">
        <v>2756.7289043483402</v>
      </c>
      <c r="AA2240">
        <v>2876.5304521812159</v>
      </c>
      <c r="AB2240">
        <v>431.17521351676959</v>
      </c>
      <c r="AC2240">
        <v>426.09131002853752</v>
      </c>
      <c r="AD2240">
        <v>376.06673002640252</v>
      </c>
      <c r="AE2240">
        <v>497.47565037112679</v>
      </c>
      <c r="AF2240">
        <v>68.426901528389422</v>
      </c>
      <c r="AG2240">
        <v>68.185829982671777</v>
      </c>
      <c r="AH2240">
        <v>67.342413954245373</v>
      </c>
      <c r="AI2240">
        <v>70.213760261073716</v>
      </c>
      <c r="AJ2240">
        <v>0.61242843566942251</v>
      </c>
      <c r="AK2240">
        <v>0.61242842960313915</v>
      </c>
      <c r="AL2240">
        <v>0.61242505964146365</v>
      </c>
      <c r="AM2240">
        <v>0.61243175530627036</v>
      </c>
      <c r="AN2240">
        <v>0.94558360928114538</v>
      </c>
      <c r="AO2240">
        <v>0.94558360928114549</v>
      </c>
      <c r="AP2240">
        <v>0.94558360928114549</v>
      </c>
      <c r="AQ2240">
        <v>0.94558360928114549</v>
      </c>
      <c r="AR2240">
        <v>16.38298646832839</v>
      </c>
      <c r="AS2240">
        <v>16.38298646832839</v>
      </c>
      <c r="AT2240">
        <v>16.38298646832839</v>
      </c>
      <c r="AU2240">
        <v>16.38298646832839</v>
      </c>
      <c r="AV2240" t="str">
        <f>VLOOKUP(Sheet1[[#This Row],[NPDES ID2]],Combined_Sheet__Major_Only___2[[NPDES ID2]:[ECHO BFR]],3,FALSE)</f>
        <v>VA</v>
      </c>
      <c r="AW2240" t="s">
        <v>41</v>
      </c>
      <c r="AX2240" t="str">
        <f>VLOOKUP(Sheet1[[#This Row],[NPDES ID2]],Combined_Sheet__Major_Only___2[[NPDES ID2]:[ECHO BFR]],27,FALSE)</f>
        <v>-</v>
      </c>
      <c r="AY2240" t="str">
        <f>VLOOKUP(Sheet1[[#This Row],[NPDES ID2]],Combined_Sheet__Major_Only___2[[NPDES ID2]:[ECHO BFR]],28,FALSE)</f>
        <v>-</v>
      </c>
      <c r="AZ2240" t="str">
        <f>VLOOKUP(Sheet1[[#This Row],[NPDES ID2]],Combined_Sheet__Major_Only___2[[NPDES ID2]:[ECHO BFR]],29,FALSE)</f>
        <v>thickening</v>
      </c>
      <c r="BA2240">
        <f>VLOOKUP(Sheet1[[#This Row],[NPDES ID2]],Combined_Sheet__Major_Only___2[[NPDES ID2]:[ECHO BFR]],17,FALSE)</f>
        <v>36.680480000000003</v>
      </c>
      <c r="BB2240">
        <f>VLOOKUP(Sheet1[[#This Row],[NPDES ID2]],Combined_Sheet__Major_Only___2[[NPDES ID2]:[ECHO BFR]],18,FALSE)</f>
        <v>-77.541619999999995</v>
      </c>
      <c r="BC2240" s="2" t="str">
        <f>IF(ISNUMBER(SEARCH("aerobic",$AW2240)),"aerobic","")</f>
        <v>aerobic</v>
      </c>
      <c r="BD2240" s="2" t="str">
        <f>IF(ISNUMBER(SEARCH("anaer",$AW2240)),"anaer","")</f>
        <v/>
      </c>
      <c r="BE2240" s="2" t="str">
        <f>IF(ISNUMBER(SEARCH("thickening",$AZ2240)),"thickening","")</f>
        <v>thickening</v>
      </c>
      <c r="BF2240" s="4" t="str">
        <f>IF(ISNUMBER(SEARCH("airDry",$AW2240)),"airDry","")</f>
        <v/>
      </c>
      <c r="BG2240" s="4" t="str">
        <f>IF(ISNUMBER(SEARCH("heatDry",$AY2240)),"heatDry","")</f>
        <v/>
      </c>
      <c r="BH2240" s="4" t="str">
        <f>IF(AND(ISNUMBER(SEARCH("aerobic",$AW2240)),ISNUMBER(SEARCH("anaer",$AW2240))),"Combined Aer and Anaer.","")</f>
        <v/>
      </c>
    </row>
    <row r="2241" spans="1:60" x14ac:dyDescent="0.25">
      <c r="A2241" s="5">
        <v>2310</v>
      </c>
      <c r="B2241" t="s">
        <v>10794</v>
      </c>
      <c r="C2241">
        <v>402</v>
      </c>
      <c r="D2241">
        <v>385.91187525645881</v>
      </c>
      <c r="E2241">
        <v>381.1896215696774</v>
      </c>
      <c r="F2241">
        <v>301.4097371371127</v>
      </c>
      <c r="G2241">
        <v>475.30746126914312</v>
      </c>
      <c r="H2241">
        <v>-110.5749000268348</v>
      </c>
      <c r="I2241">
        <v>-111.9719146512472</v>
      </c>
      <c r="J2241">
        <v>-131.34018914367181</v>
      </c>
      <c r="K2241">
        <v>-89.006035936536847</v>
      </c>
      <c r="L2241">
        <v>277.66704276086517</v>
      </c>
      <c r="M2241">
        <v>276.65493498687829</v>
      </c>
      <c r="N2241">
        <v>273.11531627054279</v>
      </c>
      <c r="O2241">
        <v>285.167323259716</v>
      </c>
      <c r="P2241">
        <v>9.4201392645435611</v>
      </c>
      <c r="Q2241">
        <v>9.5076861285025469</v>
      </c>
      <c r="R2241">
        <v>7.7023022901520033</v>
      </c>
      <c r="S2241">
        <v>11.00238984762469</v>
      </c>
      <c r="T2241">
        <v>43906.302829770997</v>
      </c>
      <c r="U2241">
        <v>43906.377822540933</v>
      </c>
      <c r="V2241">
        <v>43875.924920183599</v>
      </c>
      <c r="W2241">
        <v>43936.791767605217</v>
      </c>
      <c r="X2241">
        <v>2861.057566914566</v>
      </c>
      <c r="Y2241">
        <v>2871.2113335659419</v>
      </c>
      <c r="Z2241">
        <v>2783.84845610823</v>
      </c>
      <c r="AA2241">
        <v>2908.9972973391059</v>
      </c>
      <c r="AB2241">
        <v>440.24543735379223</v>
      </c>
      <c r="AC2241">
        <v>434.97041235247917</v>
      </c>
      <c r="AD2241">
        <v>383.43377792773998</v>
      </c>
      <c r="AE2241">
        <v>508.95250302844539</v>
      </c>
      <c r="AF2241">
        <v>67.690990074725988</v>
      </c>
      <c r="AG2241">
        <v>67.444367681777663</v>
      </c>
      <c r="AH2241">
        <v>66.581284024171296</v>
      </c>
      <c r="AI2241">
        <v>69.519298086528551</v>
      </c>
      <c r="AJ2241">
        <v>0.60342593598538063</v>
      </c>
      <c r="AK2241">
        <v>0.60342592134147877</v>
      </c>
      <c r="AL2241">
        <v>0.6034178012327357</v>
      </c>
      <c r="AM2241">
        <v>0.60343393493344188</v>
      </c>
      <c r="AN2241">
        <v>0.94557568060313102</v>
      </c>
      <c r="AO2241">
        <v>0.94557568060313146</v>
      </c>
      <c r="AP2241">
        <v>0.94557568060313146</v>
      </c>
      <c r="AQ2241">
        <v>0.94557568060313146</v>
      </c>
      <c r="AR2241">
        <v>16.105913325423419</v>
      </c>
      <c r="AS2241">
        <v>16.105913325423419</v>
      </c>
      <c r="AT2241">
        <v>16.105913325423419</v>
      </c>
      <c r="AU2241">
        <v>16.105913325423419</v>
      </c>
      <c r="AV2241" t="str">
        <f>VLOOKUP(Sheet1[[#This Row],[NPDES ID2]],Combined_Sheet__Major_Only___2[[NPDES ID2]:[ECHO BFR]],3,FALSE)</f>
        <v>CO</v>
      </c>
      <c r="AW2241" t="s">
        <v>12185</v>
      </c>
      <c r="AX2241" t="str">
        <f>VLOOKUP(Sheet1[[#This Row],[NPDES ID2]],Combined_Sheet__Major_Only___2[[NPDES ID2]:[ECHO BFR]],27,FALSE)</f>
        <v>methaneBioCaptureRecover</v>
      </c>
      <c r="AY2241" t="str">
        <f>VLOOKUP(Sheet1[[#This Row],[NPDES ID2]],Combined_Sheet__Major_Only___2[[NPDES ID2]:[ECHO BFR]],28,FALSE)</f>
        <v>-</v>
      </c>
      <c r="AZ2241" t="str">
        <f>VLOOKUP(Sheet1[[#This Row],[NPDES ID2]],Combined_Sheet__Major_Only___2[[NPDES ID2]:[ECHO BFR]],29,FALSE)</f>
        <v>thickening</v>
      </c>
      <c r="BA2241">
        <f>VLOOKUP(Sheet1[[#This Row],[NPDES ID2]],Combined_Sheet__Major_Only___2[[NPDES ID2]:[ECHO BFR]],17,FALSE)</f>
        <v>37.269357999999997</v>
      </c>
      <c r="BB2241">
        <f>VLOOKUP(Sheet1[[#This Row],[NPDES ID2]],Combined_Sheet__Major_Only___2[[NPDES ID2]:[ECHO BFR]],18,FALSE)</f>
        <v>-107.88476799999999</v>
      </c>
      <c r="BC2241" s="2" t="str">
        <f>IF(ISNUMBER(SEARCH("aerobic",$AW2241)),"aerobic","")</f>
        <v/>
      </c>
      <c r="BD2241" s="2" t="str">
        <f>IF(ISNUMBER(SEARCH("anaer",$AW2241)),"anaer","")</f>
        <v>anaer</v>
      </c>
      <c r="BE2241" s="2" t="str">
        <f>IF(ISNUMBER(SEARCH("thickening",$AZ2241)),"thickening","")</f>
        <v>thickening</v>
      </c>
      <c r="BF2241" s="3" t="str">
        <f>IF(ISNUMBER(SEARCH("airDry",$AW2241)),"airDry","")</f>
        <v/>
      </c>
      <c r="BG2241" s="3" t="str">
        <f>IF(ISNUMBER(SEARCH("heatDry",$AY2241)),"heatDry","")</f>
        <v/>
      </c>
      <c r="BH2241" s="3" t="str">
        <f>IF(AND(ISNUMBER(SEARCH("aerobic",$AW2241)),ISNUMBER(SEARCH("anaer",$AW2241))),"Combined Aer and Anaer.","")</f>
        <v/>
      </c>
    </row>
    <row r="2242" spans="1:60" x14ac:dyDescent="0.25">
      <c r="A2242" s="5">
        <v>1602</v>
      </c>
      <c r="B2242" t="s">
        <v>7531</v>
      </c>
      <c r="C2242">
        <v>78</v>
      </c>
      <c r="D2242">
        <v>1277.8129790668249</v>
      </c>
      <c r="E2242">
        <v>1264.274965235094</v>
      </c>
      <c r="F2242">
        <v>883.02665717502498</v>
      </c>
      <c r="G2242">
        <v>1664.7366105521689</v>
      </c>
      <c r="H2242">
        <v>-110.0085682931589</v>
      </c>
      <c r="I2242">
        <v>-111.4179358743645</v>
      </c>
      <c r="J2242">
        <v>-130.80063184324749</v>
      </c>
      <c r="K2242">
        <v>-88.495516987816004</v>
      </c>
      <c r="L2242">
        <v>54.161516977351852</v>
      </c>
      <c r="M2242">
        <v>53.967324404140967</v>
      </c>
      <c r="N2242">
        <v>53.288086036489979</v>
      </c>
      <c r="O2242">
        <v>55.600698441210064</v>
      </c>
      <c r="P2242">
        <v>1.827236427567217</v>
      </c>
      <c r="Q2242">
        <v>1.8448792611466049</v>
      </c>
      <c r="R2242">
        <v>1.492953006127506</v>
      </c>
      <c r="S2242">
        <v>2.137085677789293</v>
      </c>
      <c r="T2242">
        <v>43895.970957128833</v>
      </c>
      <c r="U2242">
        <v>43896.045932961053</v>
      </c>
      <c r="V2242">
        <v>43865.59990863486</v>
      </c>
      <c r="W2242">
        <v>43926.453008793003</v>
      </c>
      <c r="X2242">
        <v>2845.2714749113161</v>
      </c>
      <c r="Y2242">
        <v>2855.2324153095378</v>
      </c>
      <c r="Z2242">
        <v>2769.6917705229398</v>
      </c>
      <c r="AA2242">
        <v>2892.171651715289</v>
      </c>
      <c r="AB2242">
        <v>435.63631643991488</v>
      </c>
      <c r="AC2242">
        <v>430.45690754163491</v>
      </c>
      <c r="AD2242">
        <v>379.68653332073927</v>
      </c>
      <c r="AE2242">
        <v>503.12660961981101</v>
      </c>
      <c r="AF2242">
        <v>68.049281606126897</v>
      </c>
      <c r="AG2242">
        <v>67.805317417946839</v>
      </c>
      <c r="AH2242">
        <v>66.95187836525821</v>
      </c>
      <c r="AI2242">
        <v>69.857460955944646</v>
      </c>
      <c r="AJ2242">
        <v>0.60780872865161317</v>
      </c>
      <c r="AK2242">
        <v>0.60780872582140821</v>
      </c>
      <c r="AL2242">
        <v>0.60780715251760575</v>
      </c>
      <c r="AM2242">
        <v>0.60781027845363222</v>
      </c>
      <c r="AN2242">
        <v>0.94556387081372706</v>
      </c>
      <c r="AO2242">
        <v>0.94556387081372706</v>
      </c>
      <c r="AP2242">
        <v>0.94556387081372706</v>
      </c>
      <c r="AQ2242">
        <v>0.94556387081372706</v>
      </c>
      <c r="AR2242">
        <v>16.240949103561469</v>
      </c>
      <c r="AS2242">
        <v>16.240949103561469</v>
      </c>
      <c r="AT2242">
        <v>16.240949103561469</v>
      </c>
      <c r="AU2242">
        <v>16.240949103561469</v>
      </c>
      <c r="AV2242" t="str">
        <f>VLOOKUP(Sheet1[[#This Row],[NPDES ID2]],Combined_Sheet__Major_Only___2[[NPDES ID2]:[ECHO BFR]],3,FALSE)</f>
        <v>KS</v>
      </c>
      <c r="AW2242" t="s">
        <v>41</v>
      </c>
      <c r="AX2242" t="str">
        <f>VLOOKUP(Sheet1[[#This Row],[NPDES ID2]],Combined_Sheet__Major_Only___2[[NPDES ID2]:[ECHO BFR]],27,FALSE)</f>
        <v>-</v>
      </c>
      <c r="AY2242" t="str">
        <f>VLOOKUP(Sheet1[[#This Row],[NPDES ID2]],Combined_Sheet__Major_Only___2[[NPDES ID2]:[ECHO BFR]],28,FALSE)</f>
        <v>-</v>
      </c>
      <c r="AZ2242" t="str">
        <f>VLOOKUP(Sheet1[[#This Row],[NPDES ID2]],Combined_Sheet__Major_Only___2[[NPDES ID2]:[ECHO BFR]],29,FALSE)</f>
        <v>thickening</v>
      </c>
      <c r="BA2242">
        <f>VLOOKUP(Sheet1[[#This Row],[NPDES ID2]],Combined_Sheet__Major_Only___2[[NPDES ID2]:[ECHO BFR]],17,FALSE)</f>
        <v>37.228839999999998</v>
      </c>
      <c r="BB2242">
        <f>VLOOKUP(Sheet1[[#This Row],[NPDES ID2]],Combined_Sheet__Major_Only___2[[NPDES ID2]:[ECHO BFR]],18,FALSE)</f>
        <v>-95.692941000000005</v>
      </c>
      <c r="BC2242" s="2" t="str">
        <f>IF(ISNUMBER(SEARCH("aerobic",$AW2242)),"aerobic","")</f>
        <v>aerobic</v>
      </c>
      <c r="BD2242" s="2" t="str">
        <f>IF(ISNUMBER(SEARCH("anaer",$AW2242)),"anaer","")</f>
        <v/>
      </c>
      <c r="BE2242" s="2" t="str">
        <f>IF(ISNUMBER(SEARCH("thickening",$AZ2242)),"thickening","")</f>
        <v>thickening</v>
      </c>
      <c r="BF2242" s="3" t="str">
        <f>IF(ISNUMBER(SEARCH("airDry",$AW2242)),"airDry","")</f>
        <v/>
      </c>
      <c r="BG2242" s="3" t="str">
        <f>IF(ISNUMBER(SEARCH("heatDry",$AY2242)),"heatDry","")</f>
        <v/>
      </c>
      <c r="BH2242" s="3" t="str">
        <f>IF(AND(ISNUMBER(SEARCH("aerobic",$AW2242)),ISNUMBER(SEARCH("anaer",$AW2242))),"Combined Aer and Anaer.","")</f>
        <v/>
      </c>
    </row>
    <row r="2243" spans="1:60" x14ac:dyDescent="0.25">
      <c r="A2243" s="5">
        <v>112</v>
      </c>
      <c r="B2243" t="s">
        <v>627</v>
      </c>
      <c r="C2243">
        <v>11590</v>
      </c>
      <c r="D2243">
        <v>2133.4229221660671</v>
      </c>
      <c r="E2243">
        <v>2145.4732232958759</v>
      </c>
      <c r="F2243">
        <v>1707.3126325670139</v>
      </c>
      <c r="G2243">
        <v>2518.0359219257039</v>
      </c>
      <c r="H2243">
        <v>-103.37378542121969</v>
      </c>
      <c r="I2243">
        <v>-104.982128469418</v>
      </c>
      <c r="J2243">
        <v>-124.20030700158721</v>
      </c>
      <c r="K2243">
        <v>-81.235323979697199</v>
      </c>
      <c r="L2243">
        <v>8374.4007005455933</v>
      </c>
      <c r="M2243">
        <v>8347.9754566380088</v>
      </c>
      <c r="N2243">
        <v>8256.0106337095312</v>
      </c>
      <c r="O2243">
        <v>8569.7118813368688</v>
      </c>
      <c r="P2243">
        <v>270.73097587663119</v>
      </c>
      <c r="Q2243">
        <v>274.52311732765992</v>
      </c>
      <c r="R2243">
        <v>219.98739678915231</v>
      </c>
      <c r="S2243">
        <v>319.70412440657663</v>
      </c>
      <c r="T2243">
        <v>43884.677461313178</v>
      </c>
      <c r="U2243">
        <v>43884.752418631222</v>
      </c>
      <c r="V2243">
        <v>43854.313912498357</v>
      </c>
      <c r="W2243">
        <v>43915.15198588762</v>
      </c>
      <c r="X2243">
        <v>2733.4983827837782</v>
      </c>
      <c r="Y2243">
        <v>2742.03479250382</v>
      </c>
      <c r="Z2243">
        <v>2669.4546570834318</v>
      </c>
      <c r="AA2243">
        <v>2773.0468110186771</v>
      </c>
      <c r="AB2243">
        <v>403.92166342241381</v>
      </c>
      <c r="AC2243">
        <v>399.42251302081343</v>
      </c>
      <c r="AD2243">
        <v>353.68506870801008</v>
      </c>
      <c r="AE2243">
        <v>463.4686230084352</v>
      </c>
      <c r="AF2243">
        <v>70.838623462475098</v>
      </c>
      <c r="AG2243">
        <v>70.61828136319626</v>
      </c>
      <c r="AH2243">
        <v>69.83535899255142</v>
      </c>
      <c r="AI2243">
        <v>72.486685802964715</v>
      </c>
      <c r="AJ2243">
        <v>0.64194410641655031</v>
      </c>
      <c r="AK2243">
        <v>0.64194365750635152</v>
      </c>
      <c r="AL2243">
        <v>0.6417131217763784</v>
      </c>
      <c r="AM2243">
        <v>0.64217132548918388</v>
      </c>
      <c r="AN2243">
        <v>0.94555095598185579</v>
      </c>
      <c r="AO2243">
        <v>0.94555095598185557</v>
      </c>
      <c r="AP2243">
        <v>0.94555095598185557</v>
      </c>
      <c r="AQ2243">
        <v>0.94555095598185557</v>
      </c>
      <c r="AR2243">
        <v>17.283087225788119</v>
      </c>
      <c r="AS2243">
        <v>17.283087225788119</v>
      </c>
      <c r="AT2243">
        <v>17.283087225788119</v>
      </c>
      <c r="AU2243">
        <v>17.283087225788119</v>
      </c>
      <c r="AV2243" t="str">
        <f>VLOOKUP(Sheet1[[#This Row],[NPDES ID2]],Combined_Sheet__Major_Only___2[[NPDES ID2]:[ECHO BFR]],3,FALSE)</f>
        <v>NM</v>
      </c>
      <c r="AW2243" t="s">
        <v>12185</v>
      </c>
      <c r="AX2243" t="str">
        <f>VLOOKUP(Sheet1[[#This Row],[NPDES ID2]],Combined_Sheet__Major_Only___2[[NPDES ID2]:[ECHO BFR]],27,FALSE)</f>
        <v>methaneBioCaptureRecover</v>
      </c>
      <c r="AY2243" t="str">
        <f>VLOOKUP(Sheet1[[#This Row],[NPDES ID2]],Combined_Sheet__Major_Only___2[[NPDES ID2]:[ECHO BFR]],28,FALSE)</f>
        <v>highTempCompost</v>
      </c>
      <c r="AZ2243" t="str">
        <f>VLOOKUP(Sheet1[[#This Row],[NPDES ID2]],Combined_Sheet__Major_Only___2[[NPDES ID2]:[ECHO BFR]],29,FALSE)</f>
        <v>thickening, preliminaryOps</v>
      </c>
      <c r="BA2243">
        <f>VLOOKUP(Sheet1[[#This Row],[NPDES ID2]],Combined_Sheet__Major_Only___2[[NPDES ID2]:[ECHO BFR]],17,FALSE)</f>
        <v>35.017699999999998</v>
      </c>
      <c r="BB2243">
        <f>VLOOKUP(Sheet1[[#This Row],[NPDES ID2]],Combined_Sheet__Major_Only___2[[NPDES ID2]:[ECHO BFR]],18,FALSE)</f>
        <v>-106.6661</v>
      </c>
      <c r="BC2243" s="2" t="str">
        <f>IF(ISNUMBER(SEARCH("aerobic",$AW2243)),"aerobic","")</f>
        <v/>
      </c>
      <c r="BD2243" s="2" t="str">
        <f>IF(ISNUMBER(SEARCH("anaer",$AW2243)),"anaer","")</f>
        <v>anaer</v>
      </c>
      <c r="BE2243" s="2" t="str">
        <f>IF(ISNUMBER(SEARCH("thickening",$AZ2243)),"thickening","")</f>
        <v>thickening</v>
      </c>
      <c r="BF2243" s="3" t="str">
        <f>IF(ISNUMBER(SEARCH("airDry",$AW2243)),"airDry","")</f>
        <v/>
      </c>
      <c r="BG2243" s="3" t="str">
        <f>IF(ISNUMBER(SEARCH("heatDry",$AY2243)),"heatDry","")</f>
        <v/>
      </c>
      <c r="BH2243" s="3" t="str">
        <f>IF(AND(ISNUMBER(SEARCH("aerobic",$AW2243)),ISNUMBER(SEARCH("anaer",$AW2243))),"Combined Aer and Anaer.","")</f>
        <v/>
      </c>
    </row>
    <row r="2244" spans="1:60" x14ac:dyDescent="0.25">
      <c r="A2244" s="5">
        <v>1524</v>
      </c>
      <c r="B2244" t="s">
        <v>7174</v>
      </c>
      <c r="C2244">
        <v>99.7</v>
      </c>
      <c r="D2244">
        <v>1052.426213767483</v>
      </c>
      <c r="E2244">
        <v>1039.091194424064</v>
      </c>
      <c r="F2244">
        <v>736.31511618751063</v>
      </c>
      <c r="G2244">
        <v>1364.016265334591</v>
      </c>
      <c r="H2244">
        <v>-113.2566888632942</v>
      </c>
      <c r="I2244">
        <v>-114.5884339008629</v>
      </c>
      <c r="J2244">
        <v>-133.9245523525083</v>
      </c>
      <c r="K2244">
        <v>-91.59588135154668</v>
      </c>
      <c r="L2244">
        <v>67.384314799604525</v>
      </c>
      <c r="M2244">
        <v>67.122056936926697</v>
      </c>
      <c r="N2244">
        <v>66.204750691872619</v>
      </c>
      <c r="O2244">
        <v>69.327926194555261</v>
      </c>
      <c r="P2244">
        <v>2.3392767990352179</v>
      </c>
      <c r="Q2244">
        <v>2.357598285776461</v>
      </c>
      <c r="R2244">
        <v>1.918228287671262</v>
      </c>
      <c r="S2244">
        <v>2.7168126496470362</v>
      </c>
      <c r="T2244">
        <v>43869.69464549001</v>
      </c>
      <c r="U2244">
        <v>43869.769578245752</v>
      </c>
      <c r="V2244">
        <v>43839.341046323498</v>
      </c>
      <c r="W2244">
        <v>43900.159184051161</v>
      </c>
      <c r="X2244">
        <v>2921.5336383987892</v>
      </c>
      <c r="Y2244">
        <v>2932.475175897267</v>
      </c>
      <c r="Z2244">
        <v>2837.5529961522789</v>
      </c>
      <c r="AA2244">
        <v>2973.8046598606288</v>
      </c>
      <c r="AB2244">
        <v>459.08117178775291</v>
      </c>
      <c r="AC2244">
        <v>453.39017393815158</v>
      </c>
      <c r="AD2244">
        <v>398.65640286962707</v>
      </c>
      <c r="AE2244">
        <v>532.50626801319481</v>
      </c>
      <c r="AF2244">
        <v>66.235589088068707</v>
      </c>
      <c r="AG2244">
        <v>65.9778306404923</v>
      </c>
      <c r="AH2244">
        <v>65.076117266575395</v>
      </c>
      <c r="AI2244">
        <v>68.146030306889614</v>
      </c>
      <c r="AJ2244">
        <v>0.58562735701546098</v>
      </c>
      <c r="AK2244">
        <v>0.58562735337911098</v>
      </c>
      <c r="AL2244">
        <v>0.58562533234425285</v>
      </c>
      <c r="AM2244">
        <v>0.58562934786308729</v>
      </c>
      <c r="AN2244">
        <v>0.94553381271673786</v>
      </c>
      <c r="AO2244">
        <v>0.9455338127167382</v>
      </c>
      <c r="AP2244">
        <v>0.9455338127167382</v>
      </c>
      <c r="AQ2244">
        <v>0.9455338127167382</v>
      </c>
      <c r="AR2244">
        <v>15.558650599624659</v>
      </c>
      <c r="AS2244">
        <v>15.55865059962467</v>
      </c>
      <c r="AT2244">
        <v>15.55865059962467</v>
      </c>
      <c r="AU2244">
        <v>15.55865059962467</v>
      </c>
      <c r="AV2244" t="str">
        <f>VLOOKUP(Sheet1[[#This Row],[NPDES ID2]],Combined_Sheet__Major_Only___2[[NPDES ID2]:[ECHO BFR]],3,FALSE)</f>
        <v>PA</v>
      </c>
      <c r="AW2244" t="s">
        <v>12186</v>
      </c>
      <c r="AX2244" t="str">
        <f>VLOOKUP(Sheet1[[#This Row],[NPDES ID2]],Combined_Sheet__Major_Only___2[[NPDES ID2]:[ECHO BFR]],27,FALSE)</f>
        <v>-</v>
      </c>
      <c r="AY2244" t="str">
        <f>VLOOKUP(Sheet1[[#This Row],[NPDES ID2]],Combined_Sheet__Major_Only___2[[NPDES ID2]:[ECHO BFR]],28,FALSE)</f>
        <v>-</v>
      </c>
      <c r="AZ2244" t="str">
        <f>VLOOKUP(Sheet1[[#This Row],[NPDES ID2]],Combined_Sheet__Major_Only___2[[NPDES ID2]:[ECHO BFR]],29,FALSE)</f>
        <v>thickening</v>
      </c>
      <c r="BA2244">
        <f>VLOOKUP(Sheet1[[#This Row],[NPDES ID2]],Combined_Sheet__Major_Only___2[[NPDES ID2]:[ECHO BFR]],17,FALSE)</f>
        <v>40.343055999999997</v>
      </c>
      <c r="BB2244">
        <f>VLOOKUP(Sheet1[[#This Row],[NPDES ID2]],Combined_Sheet__Major_Only___2[[NPDES ID2]:[ECHO BFR]],18,FALSE)</f>
        <v>-76.927333000000004</v>
      </c>
      <c r="BC2244" s="2" t="str">
        <f>IF(ISNUMBER(SEARCH("aerobic",$AW2244)),"aerobic","")</f>
        <v>aerobic</v>
      </c>
      <c r="BD2244" s="2" t="str">
        <f>IF(ISNUMBER(SEARCH("anaer",$AW2244)),"anaer","")</f>
        <v>anaer</v>
      </c>
      <c r="BE2244" s="2" t="str">
        <f>IF(ISNUMBER(SEARCH("thickening",$AZ2244)),"thickening","")</f>
        <v>thickening</v>
      </c>
      <c r="BF2244" s="3" t="str">
        <f>IF(ISNUMBER(SEARCH("airDry",$AW2244)),"airDry","")</f>
        <v/>
      </c>
      <c r="BG2244" s="3" t="str">
        <f>IF(ISNUMBER(SEARCH("heatDry",$AY2244)),"heatDry","")</f>
        <v/>
      </c>
      <c r="BH2244" s="3" t="str">
        <f>IF(AND(ISNUMBER(SEARCH("aerobic",$AW2244)),ISNUMBER(SEARCH("anaer",$AW2244))),"Combined Aer and Anaer.","")</f>
        <v>Combined Aer and Anaer.</v>
      </c>
    </row>
    <row r="2245" spans="1:60" x14ac:dyDescent="0.25">
      <c r="A2245" s="5">
        <v>2419</v>
      </c>
      <c r="B2245" t="s">
        <v>11280</v>
      </c>
      <c r="C2245">
        <v>259</v>
      </c>
      <c r="D2245">
        <v>449.02401512835672</v>
      </c>
      <c r="E2245">
        <v>445.80889931780138</v>
      </c>
      <c r="F2245">
        <v>335.40982927574072</v>
      </c>
      <c r="G2245">
        <v>558.90908348116568</v>
      </c>
      <c r="H2245">
        <v>-139.09783486379141</v>
      </c>
      <c r="I2245">
        <v>-140.33512902025899</v>
      </c>
      <c r="J2245">
        <v>-158.8982586779662</v>
      </c>
      <c r="K2245">
        <v>-116.24220966523779</v>
      </c>
      <c r="L2245">
        <v>194.08521865870171</v>
      </c>
      <c r="M2245">
        <v>192.9202862989041</v>
      </c>
      <c r="N2245">
        <v>188.8459178330082</v>
      </c>
      <c r="O2245">
        <v>202.7183338171335</v>
      </c>
      <c r="P2245">
        <v>8.043199590176437</v>
      </c>
      <c r="Q2245">
        <v>8.0044606259864537</v>
      </c>
      <c r="R2245">
        <v>6.7500371030654014</v>
      </c>
      <c r="S2245">
        <v>9.0458774088350182</v>
      </c>
      <c r="T2245">
        <v>43846.483684939441</v>
      </c>
      <c r="U2245">
        <v>43846.558579643934</v>
      </c>
      <c r="V2245">
        <v>43816.145499490689</v>
      </c>
      <c r="W2245">
        <v>43876.932753447218</v>
      </c>
      <c r="X2245">
        <v>3457.499328442042</v>
      </c>
      <c r="Y2245">
        <v>3476.3517801185649</v>
      </c>
      <c r="Z2245">
        <v>3306.823501814169</v>
      </c>
      <c r="AA2245">
        <v>3552.0174315205331</v>
      </c>
      <c r="AB2245">
        <v>663.25407258084783</v>
      </c>
      <c r="AC2245">
        <v>654.06321744655725</v>
      </c>
      <c r="AD2245">
        <v>556.25139744909438</v>
      </c>
      <c r="AE2245">
        <v>803.03640401834662</v>
      </c>
      <c r="AF2245">
        <v>55.956049475539551</v>
      </c>
      <c r="AG2245">
        <v>55.620269031333493</v>
      </c>
      <c r="AH2245">
        <v>54.445480900487482</v>
      </c>
      <c r="AI2245">
        <v>58.444932434647633</v>
      </c>
      <c r="AJ2245">
        <v>0.46015753510827762</v>
      </c>
      <c r="AK2245">
        <v>0.46015752592646159</v>
      </c>
      <c r="AL2245">
        <v>0.46015243176585402</v>
      </c>
      <c r="AM2245">
        <v>0.46016255323979932</v>
      </c>
      <c r="AN2245">
        <v>0.94550723352246624</v>
      </c>
      <c r="AO2245">
        <v>0.94550723352246635</v>
      </c>
      <c r="AP2245">
        <v>0.94550723352246635</v>
      </c>
      <c r="AQ2245">
        <v>0.94550723352246635</v>
      </c>
      <c r="AR2245">
        <v>11.69918312509172</v>
      </c>
      <c r="AS2245">
        <v>11.69918312509173</v>
      </c>
      <c r="AT2245">
        <v>11.69918312509173</v>
      </c>
      <c r="AU2245">
        <v>11.69918312509173</v>
      </c>
      <c r="AV2245" t="str">
        <f>VLOOKUP(Sheet1[[#This Row],[NPDES ID2]],Combined_Sheet__Major_Only___2[[NPDES ID2]:[ECHO BFR]],3,FALSE)</f>
        <v>NJ</v>
      </c>
      <c r="AW2245" t="s">
        <v>54</v>
      </c>
      <c r="AX2245" t="str">
        <f>VLOOKUP(Sheet1[[#This Row],[NPDES ID2]],Combined_Sheet__Major_Only___2[[NPDES ID2]:[ECHO BFR]],27,FALSE)</f>
        <v>-</v>
      </c>
      <c r="AY2245" t="str">
        <f>VLOOKUP(Sheet1[[#This Row],[NPDES ID2]],Combined_Sheet__Major_Only___2[[NPDES ID2]:[ECHO BFR]],28,FALSE)</f>
        <v>-</v>
      </c>
      <c r="AZ2245" t="str">
        <f>VLOOKUP(Sheet1[[#This Row],[NPDES ID2]],Combined_Sheet__Major_Only___2[[NPDES ID2]:[ECHO BFR]],29,FALSE)</f>
        <v>thickening</v>
      </c>
      <c r="BA2245">
        <f>VLOOKUP(Sheet1[[#This Row],[NPDES ID2]],Combined_Sheet__Major_Only___2[[NPDES ID2]:[ECHO BFR]],17,FALSE)</f>
        <v>40.783656000000001</v>
      </c>
      <c r="BB2245">
        <f>VLOOKUP(Sheet1[[#This Row],[NPDES ID2]],Combined_Sheet__Major_Only___2[[NPDES ID2]:[ECHO BFR]],18,FALSE)</f>
        <v>-74.368567999999996</v>
      </c>
      <c r="BC2245" s="2" t="str">
        <f>IF(ISNUMBER(SEARCH("aerobic",$AW2245)),"aerobic","")</f>
        <v/>
      </c>
      <c r="BD2245" s="2" t="str">
        <f>IF(ISNUMBER(SEARCH("anaer",$AW2245)),"anaer","")</f>
        <v/>
      </c>
      <c r="BE2245" s="2" t="str">
        <f>IF(ISNUMBER(SEARCH("thickening",$AZ2245)),"thickening","")</f>
        <v>thickening</v>
      </c>
      <c r="BF2245" s="4" t="str">
        <f>IF(ISNUMBER(SEARCH("airDry",$AW2245)),"airDry","")</f>
        <v/>
      </c>
      <c r="BG2245" s="4" t="str">
        <f>IF(ISNUMBER(SEARCH("heatDry",$AY2245)),"heatDry","")</f>
        <v/>
      </c>
      <c r="BH2245" s="4" t="str">
        <f>IF(AND(ISNUMBER(SEARCH("aerobic",$AW2245)),ISNUMBER(SEARCH("anaer",$AW2245))),"Combined Aer and Anaer.","")</f>
        <v/>
      </c>
    </row>
    <row r="2246" spans="1:60" x14ac:dyDescent="0.25">
      <c r="A2246" s="5">
        <v>6</v>
      </c>
      <c r="B2246" t="s">
        <v>91</v>
      </c>
      <c r="C2246">
        <v>1717</v>
      </c>
      <c r="D2246">
        <v>419.99810983171659</v>
      </c>
      <c r="E2246">
        <v>421.5554047932701</v>
      </c>
      <c r="F2246">
        <v>352.89434399552198</v>
      </c>
      <c r="G2246">
        <v>492.84958628194568</v>
      </c>
      <c r="H2246">
        <v>-138.95283981377349</v>
      </c>
      <c r="I2246">
        <v>-140.30854593625889</v>
      </c>
      <c r="J2246">
        <v>-159.10335478856351</v>
      </c>
      <c r="K2246">
        <v>-115.88493540822419</v>
      </c>
      <c r="L2246">
        <v>1277.590304963383</v>
      </c>
      <c r="M2246">
        <v>1269.8754513279509</v>
      </c>
      <c r="N2246">
        <v>1242.9081648977469</v>
      </c>
      <c r="O2246">
        <v>1334.7460876461939</v>
      </c>
      <c r="P2246">
        <v>53.083665913135363</v>
      </c>
      <c r="Q2246">
        <v>52.8084654152659</v>
      </c>
      <c r="R2246">
        <v>44.565425615080059</v>
      </c>
      <c r="S2246">
        <v>59.714473451088118</v>
      </c>
      <c r="T2246">
        <v>43823.905222077563</v>
      </c>
      <c r="U2246">
        <v>43823.980079767687</v>
      </c>
      <c r="V2246">
        <v>43793.582030323407</v>
      </c>
      <c r="W2246">
        <v>43854.33924209026</v>
      </c>
      <c r="X2246">
        <v>3464.6360690360639</v>
      </c>
      <c r="Y2246">
        <v>3483.634331006283</v>
      </c>
      <c r="Z2246">
        <v>3312.8171142453862</v>
      </c>
      <c r="AA2246">
        <v>3559.8830293167262</v>
      </c>
      <c r="AB2246">
        <v>667.0972632745079</v>
      </c>
      <c r="AC2246">
        <v>657.85743108578072</v>
      </c>
      <c r="AD2246">
        <v>559.05663073414439</v>
      </c>
      <c r="AE2246">
        <v>808.33257916453988</v>
      </c>
      <c r="AF2246">
        <v>55.816250165109153</v>
      </c>
      <c r="AG2246">
        <v>55.479710306171711</v>
      </c>
      <c r="AH2246">
        <v>54.300743941674646</v>
      </c>
      <c r="AI2246">
        <v>58.312640993443289</v>
      </c>
      <c r="AJ2246">
        <v>0.45845457168170689</v>
      </c>
      <c r="AK2246">
        <v>0.45845451001286019</v>
      </c>
      <c r="AL2246">
        <v>0.45842078190940738</v>
      </c>
      <c r="AM2246">
        <v>0.45848779965818548</v>
      </c>
      <c r="AN2246">
        <v>0.94548135370799757</v>
      </c>
      <c r="AO2246">
        <v>0.94548135370799735</v>
      </c>
      <c r="AP2246">
        <v>0.94548135370799735</v>
      </c>
      <c r="AQ2246">
        <v>0.94548135370799735</v>
      </c>
      <c r="AR2246">
        <v>11.64582056990861</v>
      </c>
      <c r="AS2246">
        <v>11.645820569908601</v>
      </c>
      <c r="AT2246">
        <v>11.645820569908601</v>
      </c>
      <c r="AU2246">
        <v>11.645820569908601</v>
      </c>
      <c r="AV2246" t="str">
        <f>VLOOKUP(Sheet1[[#This Row],[NPDES ID2]],Combined_Sheet__Major_Only___2[[NPDES ID2]:[ECHO BFR]],3,FALSE)</f>
        <v>KY</v>
      </c>
      <c r="AW2246" t="s">
        <v>54</v>
      </c>
      <c r="AX2246" t="str">
        <f>VLOOKUP(Sheet1[[#This Row],[NPDES ID2]],Combined_Sheet__Major_Only___2[[NPDES ID2]:[ECHO BFR]],27,FALSE)</f>
        <v>-</v>
      </c>
      <c r="AY2246" t="str">
        <f>VLOOKUP(Sheet1[[#This Row],[NPDES ID2]],Combined_Sheet__Major_Only___2[[NPDES ID2]:[ECHO BFR]],28,FALSE)</f>
        <v>-</v>
      </c>
      <c r="AZ2246" t="str">
        <f>VLOOKUP(Sheet1[[#This Row],[NPDES ID2]],Combined_Sheet__Major_Only___2[[NPDES ID2]:[ECHO BFR]],29,FALSE)</f>
        <v>preliminaryOps, thickening</v>
      </c>
      <c r="BA2246">
        <f>VLOOKUP(Sheet1[[#This Row],[NPDES ID2]],Combined_Sheet__Major_Only___2[[NPDES ID2]:[ECHO BFR]],17,FALSE)</f>
        <v>38.947969999999998</v>
      </c>
      <c r="BB2246">
        <f>VLOOKUP(Sheet1[[#This Row],[NPDES ID2]],Combined_Sheet__Major_Only___2[[NPDES ID2]:[ECHO BFR]],18,FALSE)</f>
        <v>-84.370490000000004</v>
      </c>
      <c r="BC2246" s="2" t="str">
        <f>IF(ISNUMBER(SEARCH("aerobic",$AW2246)),"aerobic","")</f>
        <v/>
      </c>
      <c r="BD2246" s="2" t="str">
        <f>IF(ISNUMBER(SEARCH("anaer",$AW2246)),"anaer","")</f>
        <v/>
      </c>
      <c r="BE2246" s="2" t="str">
        <f>IF(ISNUMBER(SEARCH("thickening",$AZ2246)),"thickening","")</f>
        <v>thickening</v>
      </c>
      <c r="BF2246" s="3" t="str">
        <f>IF(ISNUMBER(SEARCH("airDry",$AW2246)),"airDry","")</f>
        <v/>
      </c>
      <c r="BG2246" s="3" t="str">
        <f>IF(ISNUMBER(SEARCH("heatDry",$AY2246)),"heatDry","")</f>
        <v/>
      </c>
      <c r="BH2246" s="3" t="str">
        <f>IF(AND(ISNUMBER(SEARCH("aerobic",$AW2246)),ISNUMBER(SEARCH("anaer",$AW2246))),"Combined Aer and Anaer.","")</f>
        <v/>
      </c>
    </row>
    <row r="2247" spans="1:60" x14ac:dyDescent="0.25">
      <c r="A2247" s="5">
        <v>1806</v>
      </c>
      <c r="B2247" t="s">
        <v>8545</v>
      </c>
      <c r="C2247">
        <v>1993.4</v>
      </c>
      <c r="D2247">
        <v>452.60385952383717</v>
      </c>
      <c r="E2247">
        <v>452.13396789813561</v>
      </c>
      <c r="F2247">
        <v>375.89723087725702</v>
      </c>
      <c r="G2247">
        <v>530.40992264124031</v>
      </c>
      <c r="H2247">
        <v>-138.0830607821932</v>
      </c>
      <c r="I2247">
        <v>-139.38720092986381</v>
      </c>
      <c r="J2247">
        <v>-158.39214252782401</v>
      </c>
      <c r="K2247">
        <v>-114.9997180099539</v>
      </c>
      <c r="L2247">
        <v>1509.091826791416</v>
      </c>
      <c r="M2247">
        <v>1500.106047707696</v>
      </c>
      <c r="N2247">
        <v>1468.6997066644749</v>
      </c>
      <c r="O2247">
        <v>1575.6593592317081</v>
      </c>
      <c r="P2247">
        <v>62.296243139247927</v>
      </c>
      <c r="Q2247">
        <v>62.031491824904208</v>
      </c>
      <c r="R2247">
        <v>52.256675175846567</v>
      </c>
      <c r="S2247">
        <v>70.080637541574902</v>
      </c>
      <c r="T2247">
        <v>43804.339763597687</v>
      </c>
      <c r="U2247">
        <v>43804.414589212902</v>
      </c>
      <c r="V2247">
        <v>43774.029564690383</v>
      </c>
      <c r="W2247">
        <v>43834.760743276041</v>
      </c>
      <c r="X2247">
        <v>3441.5651911937389</v>
      </c>
      <c r="Y2247">
        <v>3460.1952421361821</v>
      </c>
      <c r="Z2247">
        <v>3292.7795697010952</v>
      </c>
      <c r="AA2247">
        <v>3534.847161292902</v>
      </c>
      <c r="AB2247">
        <v>656.84058826914259</v>
      </c>
      <c r="AC2247">
        <v>647.71429410599148</v>
      </c>
      <c r="AD2247">
        <v>551.39530218393122</v>
      </c>
      <c r="AE2247">
        <v>794.20531265116358</v>
      </c>
      <c r="AF2247">
        <v>56.165206211732112</v>
      </c>
      <c r="AG2247">
        <v>55.83136880916814</v>
      </c>
      <c r="AH2247">
        <v>54.661561577500848</v>
      </c>
      <c r="AI2247">
        <v>58.641931225180258</v>
      </c>
      <c r="AJ2247">
        <v>0.46270562509642921</v>
      </c>
      <c r="AK2247">
        <v>0.46270555312868922</v>
      </c>
      <c r="AL2247">
        <v>0.46266629306512591</v>
      </c>
      <c r="AM2247">
        <v>0.46274430368827929</v>
      </c>
      <c r="AN2247">
        <v>0.94545890756156936</v>
      </c>
      <c r="AO2247">
        <v>0.94545890756156914</v>
      </c>
      <c r="AP2247">
        <v>0.94545890756156914</v>
      </c>
      <c r="AQ2247">
        <v>0.94545890756156914</v>
      </c>
      <c r="AR2247">
        <v>11.776390486770151</v>
      </c>
      <c r="AS2247">
        <v>11.776390486770151</v>
      </c>
      <c r="AT2247">
        <v>11.776390486770151</v>
      </c>
      <c r="AU2247">
        <v>11.776390486770151</v>
      </c>
      <c r="AV2247" t="str">
        <f>VLOOKUP(Sheet1[[#This Row],[NPDES ID2]],Combined_Sheet__Major_Only___2[[NPDES ID2]:[ECHO BFR]],3,FALSE)</f>
        <v>VA</v>
      </c>
      <c r="AW2247" t="s">
        <v>54</v>
      </c>
      <c r="AX2247" t="str">
        <f>VLOOKUP(Sheet1[[#This Row],[NPDES ID2]],Combined_Sheet__Major_Only___2[[NPDES ID2]:[ECHO BFR]],27,FALSE)</f>
        <v>-</v>
      </c>
      <c r="AY2247" t="str">
        <f>VLOOKUP(Sheet1[[#This Row],[NPDES ID2]],Combined_Sheet__Major_Only___2[[NPDES ID2]:[ECHO BFR]],28,FALSE)</f>
        <v>-</v>
      </c>
      <c r="AZ2247" t="str">
        <f>VLOOKUP(Sheet1[[#This Row],[NPDES ID2]],Combined_Sheet__Major_Only___2[[NPDES ID2]:[ECHO BFR]],29,FALSE)</f>
        <v>preliminaryOps, thickening</v>
      </c>
      <c r="BA2247">
        <f>VLOOKUP(Sheet1[[#This Row],[NPDES ID2]],Combined_Sheet__Major_Only___2[[NPDES ID2]:[ECHO BFR]],17,FALSE)</f>
        <v>36.922240000000002</v>
      </c>
      <c r="BB2247">
        <f>VLOOKUP(Sheet1[[#This Row],[NPDES ID2]],Combined_Sheet__Major_Only___2[[NPDES ID2]:[ECHO BFR]],18,FALSE)</f>
        <v>-76.322370000000006</v>
      </c>
      <c r="BC2247" s="2" t="str">
        <f>IF(ISNUMBER(SEARCH("aerobic",$AW2247)),"aerobic","")</f>
        <v/>
      </c>
      <c r="BD2247" s="2" t="str">
        <f>IF(ISNUMBER(SEARCH("anaer",$AW2247)),"anaer","")</f>
        <v/>
      </c>
      <c r="BE2247" s="2" t="str">
        <f>IF(ISNUMBER(SEARCH("thickening",$AZ2247)),"thickening","")</f>
        <v>thickening</v>
      </c>
      <c r="BF2247" s="3" t="str">
        <f>IF(ISNUMBER(SEARCH("airDry",$AW2247)),"airDry","")</f>
        <v/>
      </c>
      <c r="BG2247" s="3" t="str">
        <f>IF(ISNUMBER(SEARCH("heatDry",$AY2247)),"heatDry","")</f>
        <v/>
      </c>
      <c r="BH2247" s="3" t="str">
        <f>IF(AND(ISNUMBER(SEARCH("aerobic",$AW2247)),ISNUMBER(SEARCH("anaer",$AW2247))),"Combined Aer and Anaer.","")</f>
        <v/>
      </c>
    </row>
    <row r="2248" spans="1:60" x14ac:dyDescent="0.25">
      <c r="A2248" s="5">
        <v>1326</v>
      </c>
      <c r="B2248" t="s">
        <v>6304</v>
      </c>
      <c r="C2248">
        <v>170.66</v>
      </c>
      <c r="D2248">
        <v>656.9571092597613</v>
      </c>
      <c r="E2248">
        <v>653.42786125719783</v>
      </c>
      <c r="F2248">
        <v>474.27414640026439</v>
      </c>
      <c r="G2248">
        <v>838.40473762509851</v>
      </c>
      <c r="H2248">
        <v>-110.8004936025002</v>
      </c>
      <c r="I2248">
        <v>-112.2086754892874</v>
      </c>
      <c r="J2248">
        <v>-131.56054826733001</v>
      </c>
      <c r="K2248">
        <v>-89.242840420905225</v>
      </c>
      <c r="L2248">
        <v>117.6999878790308</v>
      </c>
      <c r="M2248">
        <v>117.268989459861</v>
      </c>
      <c r="N2248">
        <v>115.7615209798583</v>
      </c>
      <c r="O2248">
        <v>120.89409487213091</v>
      </c>
      <c r="P2248">
        <v>3.9994996777799612</v>
      </c>
      <c r="Q2248">
        <v>4.0362650645600944</v>
      </c>
      <c r="R2248">
        <v>3.2708199830000102</v>
      </c>
      <c r="S2248">
        <v>4.6693946619747084</v>
      </c>
      <c r="T2248">
        <v>43797.959979655046</v>
      </c>
      <c r="U2248">
        <v>43798.034794811443</v>
      </c>
      <c r="V2248">
        <v>43767.654017375011</v>
      </c>
      <c r="W2248">
        <v>43828.376707221621</v>
      </c>
      <c r="X2248">
        <v>2858.301345043622</v>
      </c>
      <c r="Y2248">
        <v>2868.483025434984</v>
      </c>
      <c r="Z2248">
        <v>2780.820403570669</v>
      </c>
      <c r="AA2248">
        <v>2906.4181455280532</v>
      </c>
      <c r="AB2248">
        <v>440.44532971819768</v>
      </c>
      <c r="AC2248">
        <v>435.1549706317694</v>
      </c>
      <c r="AD2248">
        <v>383.53348868147373</v>
      </c>
      <c r="AE2248">
        <v>509.3223921991509</v>
      </c>
      <c r="AF2248">
        <v>67.588610617478864</v>
      </c>
      <c r="AG2248">
        <v>67.341160398693702</v>
      </c>
      <c r="AH2248">
        <v>66.475428610453463</v>
      </c>
      <c r="AI2248">
        <v>69.422748113878711</v>
      </c>
      <c r="AJ2248">
        <v>0.60217365785894972</v>
      </c>
      <c r="AK2248">
        <v>0.60217365165872783</v>
      </c>
      <c r="AL2248">
        <v>0.60217020746377514</v>
      </c>
      <c r="AM2248">
        <v>0.60217705062167737</v>
      </c>
      <c r="AN2248">
        <v>0.94545158446417377</v>
      </c>
      <c r="AO2248">
        <v>0.94545158446417377</v>
      </c>
      <c r="AP2248">
        <v>0.94545158446417377</v>
      </c>
      <c r="AQ2248">
        <v>0.94545158446417377</v>
      </c>
      <c r="AR2248">
        <v>16.067554274757441</v>
      </c>
      <c r="AS2248">
        <v>16.067554274757441</v>
      </c>
      <c r="AT2248">
        <v>16.067554274757441</v>
      </c>
      <c r="AU2248">
        <v>16.067554274757441</v>
      </c>
      <c r="AV2248" t="str">
        <f>VLOOKUP(Sheet1[[#This Row],[NPDES ID2]],Combined_Sheet__Major_Only___2[[NPDES ID2]:[ECHO BFR]],3,FALSE)</f>
        <v>NC</v>
      </c>
      <c r="AW2248" t="s">
        <v>41</v>
      </c>
      <c r="AX2248" t="str">
        <f>VLOOKUP(Sheet1[[#This Row],[NPDES ID2]],Combined_Sheet__Major_Only___2[[NPDES ID2]:[ECHO BFR]],27,FALSE)</f>
        <v>-</v>
      </c>
      <c r="AY2248" t="str">
        <f>VLOOKUP(Sheet1[[#This Row],[NPDES ID2]],Combined_Sheet__Major_Only___2[[NPDES ID2]:[ECHO BFR]],28,FALSE)</f>
        <v>-</v>
      </c>
      <c r="AZ2248" t="str">
        <f>VLOOKUP(Sheet1[[#This Row],[NPDES ID2]],Combined_Sheet__Major_Only___2[[NPDES ID2]:[ECHO BFR]],29,FALSE)</f>
        <v>thickening</v>
      </c>
      <c r="BA2248">
        <f>VLOOKUP(Sheet1[[#This Row],[NPDES ID2]],Combined_Sheet__Major_Only___2[[NPDES ID2]:[ECHO BFR]],17,FALSE)</f>
        <v>34.887658000000002</v>
      </c>
      <c r="BB2248">
        <f>VLOOKUP(Sheet1[[#This Row],[NPDES ID2]],Combined_Sheet__Major_Only___2[[NPDES ID2]:[ECHO BFR]],18,FALSE)</f>
        <v>-76.909441000000001</v>
      </c>
      <c r="BC2248" s="2" t="str">
        <f>IF(ISNUMBER(SEARCH("aerobic",$AW2248)),"aerobic","")</f>
        <v>aerobic</v>
      </c>
      <c r="BD2248" s="2" t="str">
        <f>IF(ISNUMBER(SEARCH("anaer",$AW2248)),"anaer","")</f>
        <v/>
      </c>
      <c r="BE2248" s="2" t="str">
        <f>IF(ISNUMBER(SEARCH("thickening",$AZ2248)),"thickening","")</f>
        <v>thickening</v>
      </c>
      <c r="BF2248" s="3" t="str">
        <f>IF(ISNUMBER(SEARCH("airDry",$AW2248)),"airDry","")</f>
        <v/>
      </c>
      <c r="BG2248" s="3" t="str">
        <f>IF(ISNUMBER(SEARCH("heatDry",$AY2248)),"heatDry","")</f>
        <v/>
      </c>
      <c r="BH2248" s="3" t="str">
        <f>IF(AND(ISNUMBER(SEARCH("aerobic",$AW2248)),ISNUMBER(SEARCH("anaer",$AW2248))),"Combined Aer and Anaer.","")</f>
        <v/>
      </c>
    </row>
    <row r="2249" spans="1:60" x14ac:dyDescent="0.25">
      <c r="A2249" s="5">
        <v>581</v>
      </c>
      <c r="B2249" t="s">
        <v>2847</v>
      </c>
      <c r="C2249">
        <v>109.7</v>
      </c>
      <c r="D2249">
        <v>864.49299095253639</v>
      </c>
      <c r="E2249">
        <v>850.49082084527095</v>
      </c>
      <c r="F2249">
        <v>608.36522742942316</v>
      </c>
      <c r="G2249">
        <v>1124.538130846465</v>
      </c>
      <c r="H2249">
        <v>-138.68940117645911</v>
      </c>
      <c r="I2249">
        <v>-139.91195978904179</v>
      </c>
      <c r="J2249">
        <v>-158.5034039273136</v>
      </c>
      <c r="K2249">
        <v>-115.8660131481746</v>
      </c>
      <c r="L2249">
        <v>83.033577747728941</v>
      </c>
      <c r="M2249">
        <v>82.539267809424445</v>
      </c>
      <c r="N2249">
        <v>80.810309360591674</v>
      </c>
      <c r="O2249">
        <v>86.696940580708727</v>
      </c>
      <c r="P2249">
        <v>3.4281491729143312</v>
      </c>
      <c r="Q2249">
        <v>3.4134857173232098</v>
      </c>
      <c r="R2249">
        <v>2.8755914363845712</v>
      </c>
      <c r="S2249">
        <v>3.8565645128383448</v>
      </c>
      <c r="T2249">
        <v>43786.798229901142</v>
      </c>
      <c r="U2249">
        <v>43786.873026759342</v>
      </c>
      <c r="V2249">
        <v>43756.499679811561</v>
      </c>
      <c r="W2249">
        <v>43817.20751818642</v>
      </c>
      <c r="X2249">
        <v>3440.3345145328781</v>
      </c>
      <c r="Y2249">
        <v>3458.9522162344938</v>
      </c>
      <c r="Z2249">
        <v>3291.5754902172939</v>
      </c>
      <c r="AA2249">
        <v>3533.6170711206669</v>
      </c>
      <c r="AB2249">
        <v>656.6004978170763</v>
      </c>
      <c r="AC2249">
        <v>647.48661308265901</v>
      </c>
      <c r="AD2249">
        <v>551.2147317183958</v>
      </c>
      <c r="AE2249">
        <v>794.01516908000792</v>
      </c>
      <c r="AF2249">
        <v>56.157801487885671</v>
      </c>
      <c r="AG2249">
        <v>55.823519319816683</v>
      </c>
      <c r="AH2249">
        <v>54.654127919249561</v>
      </c>
      <c r="AI2249">
        <v>58.635387735162503</v>
      </c>
      <c r="AJ2249">
        <v>0.46261538481317621</v>
      </c>
      <c r="AK2249">
        <v>0.462615380925822</v>
      </c>
      <c r="AL2249">
        <v>0.46261322099413021</v>
      </c>
      <c r="AM2249">
        <v>0.46261751248706379</v>
      </c>
      <c r="AN2249">
        <v>0.94543876760952184</v>
      </c>
      <c r="AO2249">
        <v>0.94543876760952239</v>
      </c>
      <c r="AP2249">
        <v>0.94543876760952239</v>
      </c>
      <c r="AQ2249">
        <v>0.94543876760952239</v>
      </c>
      <c r="AR2249">
        <v>11.774885314497849</v>
      </c>
      <c r="AS2249">
        <v>11.77488531449784</v>
      </c>
      <c r="AT2249">
        <v>11.77488531449784</v>
      </c>
      <c r="AU2249">
        <v>11.77488531449784</v>
      </c>
      <c r="AV2249" t="str">
        <f>VLOOKUP(Sheet1[[#This Row],[NPDES ID2]],Combined_Sheet__Major_Only___2[[NPDES ID2]:[ECHO BFR]],3,FALSE)</f>
        <v>LA</v>
      </c>
      <c r="AW2249" t="s">
        <v>87</v>
      </c>
      <c r="AX2249" t="str">
        <f>VLOOKUP(Sheet1[[#This Row],[NPDES ID2]],Combined_Sheet__Major_Only___2[[NPDES ID2]:[ECHO BFR]],27,FALSE)</f>
        <v>-</v>
      </c>
      <c r="AY2249" t="str">
        <f>VLOOKUP(Sheet1[[#This Row],[NPDES ID2]],Combined_Sheet__Major_Only___2[[NPDES ID2]:[ECHO BFR]],28,FALSE)</f>
        <v>-</v>
      </c>
      <c r="AZ2249" t="str">
        <f>VLOOKUP(Sheet1[[#This Row],[NPDES ID2]],Combined_Sheet__Major_Only___2[[NPDES ID2]:[ECHO BFR]],29,FALSE)</f>
        <v>thickening</v>
      </c>
      <c r="BA2249">
        <f>VLOOKUP(Sheet1[[#This Row],[NPDES ID2]],Combined_Sheet__Major_Only___2[[NPDES ID2]:[ECHO BFR]],17,FALSE)</f>
        <v>30.28134</v>
      </c>
      <c r="BB2249">
        <f>VLOOKUP(Sheet1[[#This Row],[NPDES ID2]],Combined_Sheet__Major_Only___2[[NPDES ID2]:[ECHO BFR]],18,FALSE)</f>
        <v>-91.975960000000001</v>
      </c>
      <c r="BC2249" s="2" t="str">
        <f>IF(ISNUMBER(SEARCH("aerobic",$AW2249)),"aerobic","")</f>
        <v/>
      </c>
      <c r="BD2249" s="2" t="str">
        <f>IF(ISNUMBER(SEARCH("anaer",$AW2249)),"anaer","")</f>
        <v/>
      </c>
      <c r="BE2249" s="2" t="str">
        <f>IF(ISNUMBER(SEARCH("thickening",$AZ2249)),"thickening","")</f>
        <v>thickening</v>
      </c>
      <c r="BF2249" s="4" t="str">
        <f>IF(ISNUMBER(SEARCH("airDry",$AW2249)),"airDry","")</f>
        <v/>
      </c>
      <c r="BG2249" s="4" t="str">
        <f>IF(ISNUMBER(SEARCH("heatDry",$AY2249)),"heatDry","")</f>
        <v/>
      </c>
      <c r="BH2249" s="4" t="str">
        <f>IF(AND(ISNUMBER(SEARCH("aerobic",$AW2249)),ISNUMBER(SEARCH("anaer",$AW2249))),"Combined Aer and Anaer.","")</f>
        <v/>
      </c>
    </row>
    <row r="2250" spans="1:60" x14ac:dyDescent="0.25">
      <c r="A2250" s="5">
        <v>718</v>
      </c>
      <c r="B2250" t="s">
        <v>3542</v>
      </c>
      <c r="C2250">
        <v>3932.5</v>
      </c>
      <c r="D2250">
        <v>821.56826498636451</v>
      </c>
      <c r="E2250">
        <v>819.80346671676693</v>
      </c>
      <c r="F2250">
        <v>662.60911162250954</v>
      </c>
      <c r="G2250">
        <v>960.93289243932361</v>
      </c>
      <c r="H2250">
        <v>-108.4732488415693</v>
      </c>
      <c r="I2250">
        <v>-110.0205500614656</v>
      </c>
      <c r="J2250">
        <v>-129.2699768088238</v>
      </c>
      <c r="K2250">
        <v>-86.68571476276864</v>
      </c>
      <c r="L2250">
        <v>2749.1449991726081</v>
      </c>
      <c r="M2250">
        <v>2739.488522647528</v>
      </c>
      <c r="N2250">
        <v>2705.7681856317249</v>
      </c>
      <c r="O2250">
        <v>2820.6467238775481</v>
      </c>
      <c r="P2250">
        <v>92.072095968030894</v>
      </c>
      <c r="Q2250">
        <v>93.001983267681993</v>
      </c>
      <c r="R2250">
        <v>75.159802554120461</v>
      </c>
      <c r="S2250">
        <v>107.8924238133167</v>
      </c>
      <c r="T2250">
        <v>43760.097098596438</v>
      </c>
      <c r="U2250">
        <v>43760.171851681727</v>
      </c>
      <c r="V2250">
        <v>43729.816279944607</v>
      </c>
      <c r="W2250">
        <v>43790.488590637353</v>
      </c>
      <c r="X2250">
        <v>2817.352056792693</v>
      </c>
      <c r="Y2250">
        <v>2827.059451496792</v>
      </c>
      <c r="Z2250">
        <v>2744.0417226744798</v>
      </c>
      <c r="AA2250">
        <v>2862.8060072166149</v>
      </c>
      <c r="AB2250">
        <v>428.71629150549808</v>
      </c>
      <c r="AC2250">
        <v>423.6836769099973</v>
      </c>
      <c r="AD2250">
        <v>373.94632334034202</v>
      </c>
      <c r="AE2250">
        <v>494.59350537548619</v>
      </c>
      <c r="AF2250">
        <v>68.519994867367117</v>
      </c>
      <c r="AG2250">
        <v>68.280421467363965</v>
      </c>
      <c r="AH2250">
        <v>67.438239982800994</v>
      </c>
      <c r="AI2250">
        <v>70.300697854298875</v>
      </c>
      <c r="AJ2250">
        <v>0.61356744700559585</v>
      </c>
      <c r="AK2250">
        <v>0.61356730062757481</v>
      </c>
      <c r="AL2250">
        <v>0.61348823762748883</v>
      </c>
      <c r="AM2250">
        <v>0.61364534439877061</v>
      </c>
      <c r="AN2250">
        <v>0.94540808268584087</v>
      </c>
      <c r="AO2250">
        <v>0.94540808268584076</v>
      </c>
      <c r="AP2250">
        <v>0.94540808268584076</v>
      </c>
      <c r="AQ2250">
        <v>0.94540808268584076</v>
      </c>
      <c r="AR2250">
        <v>16.415429382709341</v>
      </c>
      <c r="AS2250">
        <v>16.415429382709341</v>
      </c>
      <c r="AT2250">
        <v>16.415429382709341</v>
      </c>
      <c r="AU2250">
        <v>16.415429382709341</v>
      </c>
      <c r="AV2250" t="str">
        <f>VLOOKUP(Sheet1[[#This Row],[NPDES ID2]],Combined_Sheet__Major_Only___2[[NPDES ID2]:[ECHO BFR]],3,FALSE)</f>
        <v>IL</v>
      </c>
      <c r="AW2250" t="s">
        <v>12185</v>
      </c>
      <c r="AX2250" t="str">
        <f>VLOOKUP(Sheet1[[#This Row],[NPDES ID2]],Combined_Sheet__Major_Only___2[[NPDES ID2]:[ECHO BFR]],27,FALSE)</f>
        <v>methaneBioCaptureRecover, other</v>
      </c>
      <c r="AY2250" t="str">
        <f>VLOOKUP(Sheet1[[#This Row],[NPDES ID2]],Combined_Sheet__Major_Only___2[[NPDES ID2]:[ECHO BFR]],28,FALSE)</f>
        <v>-</v>
      </c>
      <c r="AZ2250" t="str">
        <f>VLOOKUP(Sheet1[[#This Row],[NPDES ID2]],Combined_Sheet__Major_Only___2[[NPDES ID2]:[ECHO BFR]],29,FALSE)</f>
        <v>thickening, preliminaryOps</v>
      </c>
      <c r="BA2250">
        <f>VLOOKUP(Sheet1[[#This Row],[NPDES ID2]],Combined_Sheet__Major_Only___2[[NPDES ID2]:[ECHO BFR]],17,FALSE)</f>
        <v>41.715404999999997</v>
      </c>
      <c r="BB2250">
        <f>VLOOKUP(Sheet1[[#This Row],[NPDES ID2]],Combined_Sheet__Major_Only___2[[NPDES ID2]:[ECHO BFR]],18,FALSE)</f>
        <v>-88.354232999999994</v>
      </c>
      <c r="BC2250" s="2" t="str">
        <f>IF(ISNUMBER(SEARCH("aerobic",$AW2250)),"aerobic","")</f>
        <v/>
      </c>
      <c r="BD2250" s="2" t="str">
        <f>IF(ISNUMBER(SEARCH("anaer",$AW2250)),"anaer","")</f>
        <v>anaer</v>
      </c>
      <c r="BE2250" s="2" t="str">
        <f>IF(ISNUMBER(SEARCH("thickening",$AZ2250)),"thickening","")</f>
        <v>thickening</v>
      </c>
      <c r="BF2250" s="3" t="str">
        <f>IF(ISNUMBER(SEARCH("airDry",$AW2250)),"airDry","")</f>
        <v/>
      </c>
      <c r="BG2250" s="3" t="str">
        <f>IF(ISNUMBER(SEARCH("heatDry",$AY2250)),"heatDry","")</f>
        <v/>
      </c>
      <c r="BH2250" s="3" t="str">
        <f>IF(AND(ISNUMBER(SEARCH("aerobic",$AW2250)),ISNUMBER(SEARCH("anaer",$AW2250))),"Combined Aer and Anaer.","")</f>
        <v/>
      </c>
    </row>
    <row r="2251" spans="1:60" x14ac:dyDescent="0.25">
      <c r="A2251" s="5">
        <v>654</v>
      </c>
      <c r="B2251" t="s">
        <v>3221</v>
      </c>
      <c r="C2251">
        <v>96.11</v>
      </c>
      <c r="D2251">
        <v>1052.058672224121</v>
      </c>
      <c r="E2251">
        <v>1040.906211339674</v>
      </c>
      <c r="F2251">
        <v>734.44264663956506</v>
      </c>
      <c r="G2251">
        <v>1365.576402490243</v>
      </c>
      <c r="H2251">
        <v>-109.31554203842759</v>
      </c>
      <c r="I2251">
        <v>-110.6953174934157</v>
      </c>
      <c r="J2251">
        <v>-130.1343621584227</v>
      </c>
      <c r="K2251">
        <v>-87.832635422934857</v>
      </c>
      <c r="L2251">
        <v>67.126202995445013</v>
      </c>
      <c r="M2251">
        <v>66.889886417749608</v>
      </c>
      <c r="N2251">
        <v>66.063314975766332</v>
      </c>
      <c r="O2251">
        <v>68.877562518249121</v>
      </c>
      <c r="P2251">
        <v>2.2506960305486592</v>
      </c>
      <c r="Q2251">
        <v>2.2733234328742502</v>
      </c>
      <c r="R2251">
        <v>1.837483575242435</v>
      </c>
      <c r="S2251">
        <v>2.6363950382388102</v>
      </c>
      <c r="T2251">
        <v>43746.010062782771</v>
      </c>
      <c r="U2251">
        <v>43746.084792774273</v>
      </c>
      <c r="V2251">
        <v>43715.738598918033</v>
      </c>
      <c r="W2251">
        <v>43776.392165845769</v>
      </c>
      <c r="X2251">
        <v>2819.079046115407</v>
      </c>
      <c r="Y2251">
        <v>2828.801699647398</v>
      </c>
      <c r="Z2251">
        <v>2745.5012814891861</v>
      </c>
      <c r="AA2251">
        <v>2864.7065957865339</v>
      </c>
      <c r="AB2251">
        <v>429.29319350905899</v>
      </c>
      <c r="AC2251">
        <v>424.2334115562947</v>
      </c>
      <c r="AD2251">
        <v>374.43981857122128</v>
      </c>
      <c r="AE2251">
        <v>495.27727281557492</v>
      </c>
      <c r="AF2251">
        <v>68.446477987337488</v>
      </c>
      <c r="AG2251">
        <v>68.205540438185892</v>
      </c>
      <c r="AH2251">
        <v>67.362669199302687</v>
      </c>
      <c r="AI2251">
        <v>70.232249650238245</v>
      </c>
      <c r="AJ2251">
        <v>0.61266794113500378</v>
      </c>
      <c r="AK2251">
        <v>0.61266793765867333</v>
      </c>
      <c r="AL2251">
        <v>0.6126660054278612</v>
      </c>
      <c r="AM2251">
        <v>0.61266984450412032</v>
      </c>
      <c r="AN2251">
        <v>0.9453918799609522</v>
      </c>
      <c r="AO2251">
        <v>0.9453918799609522</v>
      </c>
      <c r="AP2251">
        <v>0.9453918799609522</v>
      </c>
      <c r="AQ2251">
        <v>0.9453918799609522</v>
      </c>
      <c r="AR2251">
        <v>16.390402722018649</v>
      </c>
      <c r="AS2251">
        <v>16.390402722018649</v>
      </c>
      <c r="AT2251">
        <v>16.390402722018649</v>
      </c>
      <c r="AU2251">
        <v>16.390402722018649</v>
      </c>
      <c r="AV2251" t="str">
        <f>VLOOKUP(Sheet1[[#This Row],[NPDES ID2]],Combined_Sheet__Major_Only___2[[NPDES ID2]:[ECHO BFR]],3,FALSE)</f>
        <v>FL</v>
      </c>
      <c r="AW2251" t="s">
        <v>41</v>
      </c>
      <c r="AX2251" t="str">
        <f>VLOOKUP(Sheet1[[#This Row],[NPDES ID2]],Combined_Sheet__Major_Only___2[[NPDES ID2]:[ECHO BFR]],27,FALSE)</f>
        <v>-</v>
      </c>
      <c r="AY2251" t="str">
        <f>VLOOKUP(Sheet1[[#This Row],[NPDES ID2]],Combined_Sheet__Major_Only___2[[NPDES ID2]:[ECHO BFR]],28,FALSE)</f>
        <v>-</v>
      </c>
      <c r="AZ2251" t="str">
        <f>VLOOKUP(Sheet1[[#This Row],[NPDES ID2]],Combined_Sheet__Major_Only___2[[NPDES ID2]:[ECHO BFR]],29,FALSE)</f>
        <v>thickening</v>
      </c>
      <c r="BA2251">
        <f>VLOOKUP(Sheet1[[#This Row],[NPDES ID2]],Combined_Sheet__Major_Only___2[[NPDES ID2]:[ECHO BFR]],17,FALSE)</f>
        <v>26.0736810175658</v>
      </c>
      <c r="BB2251">
        <f>VLOOKUP(Sheet1[[#This Row],[NPDES ID2]],Combined_Sheet__Major_Only___2[[NPDES ID2]:[ECHO BFR]],18,FALSE)</f>
        <v>-80.226175773292695</v>
      </c>
      <c r="BC2251" s="2" t="str">
        <f>IF(ISNUMBER(SEARCH("aerobic",$AW2251)),"aerobic","")</f>
        <v>aerobic</v>
      </c>
      <c r="BD2251" s="2" t="str">
        <f>IF(ISNUMBER(SEARCH("anaer",$AW2251)),"anaer","")</f>
        <v/>
      </c>
      <c r="BE2251" s="2" t="str">
        <f>IF(ISNUMBER(SEARCH("thickening",$AZ2251)),"thickening","")</f>
        <v>thickening</v>
      </c>
      <c r="BF2251" s="3" t="str">
        <f>IF(ISNUMBER(SEARCH("airDry",$AW2251)),"airDry","")</f>
        <v/>
      </c>
      <c r="BG2251" s="3" t="str">
        <f>IF(ISNUMBER(SEARCH("heatDry",$AY2251)),"heatDry","")</f>
        <v/>
      </c>
      <c r="BH2251" s="3" t="str">
        <f>IF(AND(ISNUMBER(SEARCH("aerobic",$AW2251)),ISNUMBER(SEARCH("anaer",$AW2251))),"Combined Aer and Anaer.","")</f>
        <v/>
      </c>
    </row>
    <row r="2252" spans="1:60" x14ac:dyDescent="0.25">
      <c r="A2252" s="5">
        <v>2270</v>
      </c>
      <c r="B2252" t="s">
        <v>10617</v>
      </c>
      <c r="C2252">
        <v>478.57</v>
      </c>
      <c r="D2252">
        <v>355.79607831886761</v>
      </c>
      <c r="E2252">
        <v>351.84568822698668</v>
      </c>
      <c r="F2252">
        <v>286.83808459054382</v>
      </c>
      <c r="G2252">
        <v>433.04511980026803</v>
      </c>
      <c r="H2252">
        <v>-108.1500722272431</v>
      </c>
      <c r="I2252">
        <v>-109.4681672040839</v>
      </c>
      <c r="J2252">
        <v>-129.00945830517091</v>
      </c>
      <c r="K2252">
        <v>-86.687743382983143</v>
      </c>
      <c r="L2252">
        <v>337.37212076115208</v>
      </c>
      <c r="M2252">
        <v>336.21910513725737</v>
      </c>
      <c r="N2252">
        <v>332.18683196964332</v>
      </c>
      <c r="O2252">
        <v>345.91644822471392</v>
      </c>
      <c r="P2252">
        <v>11.20062847165519</v>
      </c>
      <c r="Q2252">
        <v>11.32293874027434</v>
      </c>
      <c r="R2252">
        <v>9.1325701770315337</v>
      </c>
      <c r="S2252">
        <v>13.152671819317179</v>
      </c>
      <c r="T2252">
        <v>43700.727924620704</v>
      </c>
      <c r="U2252">
        <v>43700.802580378222</v>
      </c>
      <c r="V2252">
        <v>43670.486531295079</v>
      </c>
      <c r="W2252">
        <v>43731.079847239736</v>
      </c>
      <c r="X2252">
        <v>2790.0543909541911</v>
      </c>
      <c r="Y2252">
        <v>2799.4392611625699</v>
      </c>
      <c r="Z2252">
        <v>2719.2886734626409</v>
      </c>
      <c r="AA2252">
        <v>2833.8908878272332</v>
      </c>
      <c r="AB2252">
        <v>421.26503197254033</v>
      </c>
      <c r="AC2252">
        <v>416.36853551643418</v>
      </c>
      <c r="AD2252">
        <v>367.86743516605418</v>
      </c>
      <c r="AE2252">
        <v>485.21849947980911</v>
      </c>
      <c r="AF2252">
        <v>69.087148882938735</v>
      </c>
      <c r="AG2252">
        <v>68.851167766783306</v>
      </c>
      <c r="AH2252">
        <v>68.025228406844619</v>
      </c>
      <c r="AI2252">
        <v>70.836687651017385</v>
      </c>
      <c r="AJ2252">
        <v>0.62050688936209453</v>
      </c>
      <c r="AK2252">
        <v>0.62050687206188981</v>
      </c>
      <c r="AL2252">
        <v>0.62049728343496435</v>
      </c>
      <c r="AM2252">
        <v>0.62051633494604885</v>
      </c>
      <c r="AN2252">
        <v>0.94533973182662878</v>
      </c>
      <c r="AO2252">
        <v>0.94533973182662867</v>
      </c>
      <c r="AP2252">
        <v>0.94533973182662867</v>
      </c>
      <c r="AQ2252">
        <v>0.94533973182662867</v>
      </c>
      <c r="AR2252">
        <v>16.631260977584969</v>
      </c>
      <c r="AS2252">
        <v>16.631260977584962</v>
      </c>
      <c r="AT2252">
        <v>16.631260977584962</v>
      </c>
      <c r="AU2252">
        <v>16.631260977584962</v>
      </c>
      <c r="AV2252" t="str">
        <f>VLOOKUP(Sheet1[[#This Row],[NPDES ID2]],Combined_Sheet__Major_Only___2[[NPDES ID2]:[ECHO BFR]],3,FALSE)</f>
        <v>AL</v>
      </c>
      <c r="AW2252" t="s">
        <v>12185</v>
      </c>
      <c r="AX2252" t="str">
        <f>VLOOKUP(Sheet1[[#This Row],[NPDES ID2]],Combined_Sheet__Major_Only___2[[NPDES ID2]:[ECHO BFR]],27,FALSE)</f>
        <v>-</v>
      </c>
      <c r="AY2252" t="str">
        <f>VLOOKUP(Sheet1[[#This Row],[NPDES ID2]],Combined_Sheet__Major_Only___2[[NPDES ID2]:[ECHO BFR]],28,FALSE)</f>
        <v>-</v>
      </c>
      <c r="AZ2252" t="str">
        <f>VLOOKUP(Sheet1[[#This Row],[NPDES ID2]],Combined_Sheet__Major_Only___2[[NPDES ID2]:[ECHO BFR]],29,FALSE)</f>
        <v>thickening</v>
      </c>
      <c r="BA2252">
        <f>VLOOKUP(Sheet1[[#This Row],[NPDES ID2]],Combined_Sheet__Major_Only___2[[NPDES ID2]:[ECHO BFR]],17,FALSE)</f>
        <v>32.432299999999998</v>
      </c>
      <c r="BB2252">
        <f>VLOOKUP(Sheet1[[#This Row],[NPDES ID2]],Combined_Sheet__Major_Only___2[[NPDES ID2]:[ECHO BFR]],18,FALSE)</f>
        <v>-84.971100000000007</v>
      </c>
      <c r="BC2252" s="2" t="str">
        <f>IF(ISNUMBER(SEARCH("aerobic",$AW2252)),"aerobic","")</f>
        <v/>
      </c>
      <c r="BD2252" s="2" t="str">
        <f>IF(ISNUMBER(SEARCH("anaer",$AW2252)),"anaer","")</f>
        <v>anaer</v>
      </c>
      <c r="BE2252" s="2" t="str">
        <f>IF(ISNUMBER(SEARCH("thickening",$AZ2252)),"thickening","")</f>
        <v>thickening</v>
      </c>
      <c r="BF2252" s="3" t="str">
        <f>IF(ISNUMBER(SEARCH("airDry",$AW2252)),"airDry","")</f>
        <v/>
      </c>
      <c r="BG2252" s="3" t="str">
        <f>IF(ISNUMBER(SEARCH("heatDry",$AY2252)),"heatDry","")</f>
        <v/>
      </c>
      <c r="BH2252" s="3" t="str">
        <f>IF(AND(ISNUMBER(SEARCH("aerobic",$AW2252)),ISNUMBER(SEARCH("anaer",$AW2252))),"Combined Aer and Anaer.","")</f>
        <v/>
      </c>
    </row>
    <row r="2253" spans="1:60" x14ac:dyDescent="0.25">
      <c r="A2253" s="5">
        <v>2530</v>
      </c>
      <c r="B2253" t="s">
        <v>11744</v>
      </c>
      <c r="C2253">
        <v>147.63999999999999</v>
      </c>
      <c r="D2253">
        <v>678.92818722534105</v>
      </c>
      <c r="E2253">
        <v>669.7212890383239</v>
      </c>
      <c r="F2253">
        <v>484.23236991221899</v>
      </c>
      <c r="G2253">
        <v>881.22115768283459</v>
      </c>
      <c r="H2253">
        <v>-139.11286074161401</v>
      </c>
      <c r="I2253">
        <v>-140.33366255258369</v>
      </c>
      <c r="J2253">
        <v>-158.8861812470233</v>
      </c>
      <c r="K2253">
        <v>-116.2732880393739</v>
      </c>
      <c r="L2253">
        <v>110.6861826253127</v>
      </c>
      <c r="M2253">
        <v>110.0220849002833</v>
      </c>
      <c r="N2253">
        <v>107.69929069384921</v>
      </c>
      <c r="O2253">
        <v>115.60781428215731</v>
      </c>
      <c r="P2253">
        <v>4.5862500185354653</v>
      </c>
      <c r="Q2253">
        <v>4.5642680988765374</v>
      </c>
      <c r="R2253">
        <v>3.8487939383979888</v>
      </c>
      <c r="S2253">
        <v>5.1579103106478073</v>
      </c>
      <c r="T2253">
        <v>43699.136208396281</v>
      </c>
      <c r="U2253">
        <v>43699.210861544423</v>
      </c>
      <c r="V2253">
        <v>43668.895872082707</v>
      </c>
      <c r="W2253">
        <v>43729.487070140029</v>
      </c>
      <c r="X2253">
        <v>3445.3124590138718</v>
      </c>
      <c r="Y2253">
        <v>3464.091572388797</v>
      </c>
      <c r="Z2253">
        <v>3295.220232497144</v>
      </c>
      <c r="AA2253">
        <v>3539.4638164591051</v>
      </c>
      <c r="AB2253">
        <v>660.75930205379541</v>
      </c>
      <c r="AC2253">
        <v>651.60283825902638</v>
      </c>
      <c r="AD2253">
        <v>554.18575050686468</v>
      </c>
      <c r="AE2253">
        <v>799.9761614160584</v>
      </c>
      <c r="AF2253">
        <v>55.964953405921108</v>
      </c>
      <c r="AG2253">
        <v>55.629217454377986</v>
      </c>
      <c r="AH2253">
        <v>54.454701546559043</v>
      </c>
      <c r="AI2253">
        <v>58.453362602063237</v>
      </c>
      <c r="AJ2253">
        <v>0.46026600143498408</v>
      </c>
      <c r="AK2253">
        <v>0.46026599621315178</v>
      </c>
      <c r="AL2253">
        <v>0.46026309589899289</v>
      </c>
      <c r="AM2253">
        <v>0.46026885844130577</v>
      </c>
      <c r="AN2253">
        <v>0.94533789695111925</v>
      </c>
      <c r="AO2253">
        <v>0.94533789695111925</v>
      </c>
      <c r="AP2253">
        <v>0.94533789695111925</v>
      </c>
      <c r="AQ2253">
        <v>0.94533789695111925</v>
      </c>
      <c r="AR2253">
        <v>11.702594602365121</v>
      </c>
      <c r="AS2253">
        <v>11.70259460236513</v>
      </c>
      <c r="AT2253">
        <v>11.70259460236513</v>
      </c>
      <c r="AU2253">
        <v>11.70259460236513</v>
      </c>
      <c r="AV2253" t="str">
        <f>VLOOKUP(Sheet1[[#This Row],[NPDES ID2]],Combined_Sheet__Major_Only___2[[NPDES ID2]:[ECHO BFR]],3,FALSE)</f>
        <v>TX</v>
      </c>
      <c r="AW2253" t="s">
        <v>54</v>
      </c>
      <c r="AX2253" t="str">
        <f>VLOOKUP(Sheet1[[#This Row],[NPDES ID2]],Combined_Sheet__Major_Only___2[[NPDES ID2]:[ECHO BFR]],27,FALSE)</f>
        <v>-</v>
      </c>
      <c r="AY2253" t="str">
        <f>VLOOKUP(Sheet1[[#This Row],[NPDES ID2]],Combined_Sheet__Major_Only___2[[NPDES ID2]:[ECHO BFR]],28,FALSE)</f>
        <v>-</v>
      </c>
      <c r="AZ2253" t="str">
        <f>VLOOKUP(Sheet1[[#This Row],[NPDES ID2]],Combined_Sheet__Major_Only___2[[NPDES ID2]:[ECHO BFR]],29,FALSE)</f>
        <v>preliminaryOps, thickening</v>
      </c>
      <c r="BA2253">
        <f>VLOOKUP(Sheet1[[#This Row],[NPDES ID2]],Combined_Sheet__Major_Only___2[[NPDES ID2]:[ECHO BFR]],17,FALSE)</f>
        <v>35.572777000000002</v>
      </c>
      <c r="BB2253">
        <f>VLOOKUP(Sheet1[[#This Row],[NPDES ID2]],Combined_Sheet__Major_Only___2[[NPDES ID2]:[ECHO BFR]],18,FALSE)</f>
        <v>-100.929166</v>
      </c>
      <c r="BC2253" s="2" t="str">
        <f>IF(ISNUMBER(SEARCH("aerobic",$AW2253)),"aerobic","")</f>
        <v/>
      </c>
      <c r="BD2253" s="2" t="str">
        <f>IF(ISNUMBER(SEARCH("anaer",$AW2253)),"anaer","")</f>
        <v/>
      </c>
      <c r="BE2253" s="2" t="str">
        <f>IF(ISNUMBER(SEARCH("thickening",$AZ2253)),"thickening","")</f>
        <v>thickening</v>
      </c>
      <c r="BF2253" s="3" t="str">
        <f>IF(ISNUMBER(SEARCH("airDry",$AW2253)),"airDry","")</f>
        <v/>
      </c>
      <c r="BG2253" s="3" t="str">
        <f>IF(ISNUMBER(SEARCH("heatDry",$AY2253)),"heatDry","")</f>
        <v/>
      </c>
      <c r="BH2253" s="3" t="str">
        <f>IF(AND(ISNUMBER(SEARCH("aerobic",$AW2253)),ISNUMBER(SEARCH("anaer",$AW2253))),"Combined Aer and Anaer.","")</f>
        <v/>
      </c>
    </row>
    <row r="2254" spans="1:60" x14ac:dyDescent="0.25">
      <c r="A2254" s="5">
        <v>65</v>
      </c>
      <c r="B2254" t="s">
        <v>365</v>
      </c>
      <c r="C2254">
        <v>59.41</v>
      </c>
      <c r="D2254">
        <v>1639.915824358789</v>
      </c>
      <c r="E2254">
        <v>1623.353187361055</v>
      </c>
      <c r="F2254">
        <v>1121.1409784331099</v>
      </c>
      <c r="G2254">
        <v>2144.4152964315308</v>
      </c>
      <c r="H2254">
        <v>-109.6750150417457</v>
      </c>
      <c r="I2254">
        <v>-111.0711012459228</v>
      </c>
      <c r="J2254">
        <v>-130.48032832453671</v>
      </c>
      <c r="K2254">
        <v>-88.178916042531412</v>
      </c>
      <c r="L2254">
        <v>41.370398065336502</v>
      </c>
      <c r="M2254">
        <v>41.223381837986338</v>
      </c>
      <c r="N2254">
        <v>40.709150758059039</v>
      </c>
      <c r="O2254">
        <v>42.459955358305187</v>
      </c>
      <c r="P2254">
        <v>1.391509482790791</v>
      </c>
      <c r="Q2254">
        <v>1.4052154391141161</v>
      </c>
      <c r="R2254">
        <v>1.1365001753626329</v>
      </c>
      <c r="S2254">
        <v>1.6286879678183359</v>
      </c>
      <c r="T2254">
        <v>43695.52940297297</v>
      </c>
      <c r="U2254">
        <v>43695.604050208211</v>
      </c>
      <c r="V2254">
        <v>43665.291461833018</v>
      </c>
      <c r="W2254">
        <v>43725.87786078894</v>
      </c>
      <c r="X2254">
        <v>2824.233975012552</v>
      </c>
      <c r="Y2254">
        <v>2834.0495165655452</v>
      </c>
      <c r="Z2254">
        <v>2749.852562731468</v>
      </c>
      <c r="AA2254">
        <v>2870.3755649043728</v>
      </c>
      <c r="AB2254">
        <v>431.26900297080749</v>
      </c>
      <c r="AC2254">
        <v>426.16323483978738</v>
      </c>
      <c r="AD2254">
        <v>376.01915131565409</v>
      </c>
      <c r="AE2254">
        <v>497.8242722892478</v>
      </c>
      <c r="AF2254">
        <v>68.2428522344062</v>
      </c>
      <c r="AG2254">
        <v>68.000357239328252</v>
      </c>
      <c r="AH2254">
        <v>67.152077278481968</v>
      </c>
      <c r="AI2254">
        <v>70.040118289213098</v>
      </c>
      <c r="AJ2254">
        <v>0.61017676159722367</v>
      </c>
      <c r="AK2254">
        <v>0.61017675944837535</v>
      </c>
      <c r="AL2254">
        <v>0.6101755647348821</v>
      </c>
      <c r="AM2254">
        <v>0.61017793846309687</v>
      </c>
      <c r="AN2254">
        <v>0.94533373869447712</v>
      </c>
      <c r="AO2254">
        <v>0.94533373869447723</v>
      </c>
      <c r="AP2254">
        <v>0.94533373869447723</v>
      </c>
      <c r="AQ2254">
        <v>0.94533373869447723</v>
      </c>
      <c r="AR2254">
        <v>16.31380107315718</v>
      </c>
      <c r="AS2254">
        <v>16.313801073157169</v>
      </c>
      <c r="AT2254">
        <v>16.313801073157169</v>
      </c>
      <c r="AU2254">
        <v>16.313801073157169</v>
      </c>
      <c r="AV2254" t="str">
        <f>VLOOKUP(Sheet1[[#This Row],[NPDES ID2]],Combined_Sheet__Major_Only___2[[NPDES ID2]:[ECHO BFR]],3,FALSE)</f>
        <v>TX</v>
      </c>
      <c r="AW2254" t="s">
        <v>41</v>
      </c>
      <c r="AX2254" t="str">
        <f>VLOOKUP(Sheet1[[#This Row],[NPDES ID2]],Combined_Sheet__Major_Only___2[[NPDES ID2]:[ECHO BFR]],27,FALSE)</f>
        <v>-</v>
      </c>
      <c r="AY2254" t="str">
        <f>VLOOKUP(Sheet1[[#This Row],[NPDES ID2]],Combined_Sheet__Major_Only___2[[NPDES ID2]:[ECHO BFR]],28,FALSE)</f>
        <v>-</v>
      </c>
      <c r="AZ2254" t="str">
        <f>VLOOKUP(Sheet1[[#This Row],[NPDES ID2]],Combined_Sheet__Major_Only___2[[NPDES ID2]:[ECHO BFR]],29,FALSE)</f>
        <v>thickening</v>
      </c>
      <c r="BA2254">
        <f>VLOOKUP(Sheet1[[#This Row],[NPDES ID2]],Combined_Sheet__Major_Only___2[[NPDES ID2]:[ECHO BFR]],17,FALSE)</f>
        <v>29.967113999999999</v>
      </c>
      <c r="BB2254">
        <f>VLOOKUP(Sheet1[[#This Row],[NPDES ID2]],Combined_Sheet__Major_Only___2[[NPDES ID2]:[ECHO BFR]],18,FALSE)</f>
        <v>-95.169899000000001</v>
      </c>
      <c r="BC2254" s="2" t="str">
        <f>IF(ISNUMBER(SEARCH("aerobic",$AW2254)),"aerobic","")</f>
        <v>aerobic</v>
      </c>
      <c r="BD2254" s="2" t="str">
        <f>IF(ISNUMBER(SEARCH("anaer",$AW2254)),"anaer","")</f>
        <v/>
      </c>
      <c r="BE2254" s="2" t="str">
        <f>IF(ISNUMBER(SEARCH("thickening",$AZ2254)),"thickening","")</f>
        <v>thickening</v>
      </c>
      <c r="BF2254" s="4" t="str">
        <f>IF(ISNUMBER(SEARCH("airDry",$AW2254)),"airDry","")</f>
        <v/>
      </c>
      <c r="BG2254" s="4" t="str">
        <f>IF(ISNUMBER(SEARCH("heatDry",$AY2254)),"heatDry","")</f>
        <v/>
      </c>
      <c r="BH2254" s="4" t="str">
        <f>IF(AND(ISNUMBER(SEARCH("aerobic",$AW2254)),ISNUMBER(SEARCH("anaer",$AW2254))),"Combined Aer and Anaer.","")</f>
        <v/>
      </c>
    </row>
    <row r="2255" spans="1:60" x14ac:dyDescent="0.25">
      <c r="A2255" s="5">
        <v>1265</v>
      </c>
      <c r="B2255" t="s">
        <v>6038</v>
      </c>
      <c r="C2255">
        <v>204.88</v>
      </c>
      <c r="D2255">
        <v>571.6624319050328</v>
      </c>
      <c r="E2255">
        <v>568.19539154153483</v>
      </c>
      <c r="F2255">
        <v>418.45349905585158</v>
      </c>
      <c r="G2255">
        <v>722.53665353305826</v>
      </c>
      <c r="H2255">
        <v>-110.648128208096</v>
      </c>
      <c r="I2255">
        <v>-112.05871947430759</v>
      </c>
      <c r="J2255">
        <v>-131.41354979672889</v>
      </c>
      <c r="K2255">
        <v>-89.094256346657133</v>
      </c>
      <c r="L2255">
        <v>141.47300971579389</v>
      </c>
      <c r="M2255">
        <v>140.95689756743229</v>
      </c>
      <c r="N2255">
        <v>139.1517598053376</v>
      </c>
      <c r="O2255">
        <v>145.29786034831599</v>
      </c>
      <c r="P2255">
        <v>4.8011092420121058</v>
      </c>
      <c r="Q2255">
        <v>4.8456399919890654</v>
      </c>
      <c r="R2255">
        <v>3.9257374053146532</v>
      </c>
      <c r="S2255">
        <v>5.6070639692342681</v>
      </c>
      <c r="T2255">
        <v>43688.620272400003</v>
      </c>
      <c r="U2255">
        <v>43688.694908308651</v>
      </c>
      <c r="V2255">
        <v>43658.386919410907</v>
      </c>
      <c r="W2255">
        <v>43718.964125295883</v>
      </c>
      <c r="X2255">
        <v>2847.6884040013601</v>
      </c>
      <c r="Y2255">
        <v>2857.8013350169408</v>
      </c>
      <c r="Z2255">
        <v>2770.7737175046782</v>
      </c>
      <c r="AA2255">
        <v>2895.4469044315151</v>
      </c>
      <c r="AB2255">
        <v>438.30389289946521</v>
      </c>
      <c r="AC2255">
        <v>433.04914646665168</v>
      </c>
      <c r="AD2255">
        <v>381.73023746360712</v>
      </c>
      <c r="AE2255">
        <v>506.73144657726948</v>
      </c>
      <c r="AF2255">
        <v>67.671127689749952</v>
      </c>
      <c r="AG2255">
        <v>67.42431250633777</v>
      </c>
      <c r="AH2255">
        <v>66.560765768601158</v>
      </c>
      <c r="AI2255">
        <v>69.500603533741454</v>
      </c>
      <c r="AJ2255">
        <v>0.6031829794518998</v>
      </c>
      <c r="AK2255">
        <v>0.60318297201768489</v>
      </c>
      <c r="AL2255">
        <v>0.60317884341819716</v>
      </c>
      <c r="AM2255">
        <v>0.60318704640611231</v>
      </c>
      <c r="AN2255">
        <v>0.9453257714470702</v>
      </c>
      <c r="AO2255">
        <v>0.94532577144706986</v>
      </c>
      <c r="AP2255">
        <v>0.94532577144706986</v>
      </c>
      <c r="AQ2255">
        <v>0.94532577144706986</v>
      </c>
      <c r="AR2255">
        <v>16.09857684899734</v>
      </c>
      <c r="AS2255">
        <v>16.09857684899734</v>
      </c>
      <c r="AT2255">
        <v>16.09857684899734</v>
      </c>
      <c r="AU2255">
        <v>16.09857684899734</v>
      </c>
      <c r="AV2255" t="str">
        <f>VLOOKUP(Sheet1[[#This Row],[NPDES ID2]],Combined_Sheet__Major_Only___2[[NPDES ID2]:[ECHO BFR]],3,FALSE)</f>
        <v>MO</v>
      </c>
      <c r="AW2255" t="s">
        <v>41</v>
      </c>
      <c r="AX2255" t="str">
        <f>VLOOKUP(Sheet1[[#This Row],[NPDES ID2]],Combined_Sheet__Major_Only___2[[NPDES ID2]:[ECHO BFR]],27,FALSE)</f>
        <v>-</v>
      </c>
      <c r="AY2255" t="str">
        <f>VLOOKUP(Sheet1[[#This Row],[NPDES ID2]],Combined_Sheet__Major_Only___2[[NPDES ID2]:[ECHO BFR]],28,FALSE)</f>
        <v>-</v>
      </c>
      <c r="AZ2255" t="str">
        <f>VLOOKUP(Sheet1[[#This Row],[NPDES ID2]],Combined_Sheet__Major_Only___2[[NPDES ID2]:[ECHO BFR]],29,FALSE)</f>
        <v>sludgeLagoon, thickening</v>
      </c>
      <c r="BA2255">
        <f>VLOOKUP(Sheet1[[#This Row],[NPDES ID2]],Combined_Sheet__Major_Only___2[[NPDES ID2]:[ECHO BFR]],17,FALSE)</f>
        <v>38.352687000000003</v>
      </c>
      <c r="BB2255">
        <f>VLOOKUP(Sheet1[[#This Row],[NPDES ID2]],Combined_Sheet__Major_Only___2[[NPDES ID2]:[ECHO BFR]],18,FALSE)</f>
        <v>-93.753184000000005</v>
      </c>
      <c r="BC2255" s="2" t="str">
        <f>IF(ISNUMBER(SEARCH("aerobic",$AW2255)),"aerobic","")</f>
        <v>aerobic</v>
      </c>
      <c r="BD2255" s="2" t="str">
        <f>IF(ISNUMBER(SEARCH("anaer",$AW2255)),"anaer","")</f>
        <v/>
      </c>
      <c r="BE2255" s="2" t="str">
        <f>IF(ISNUMBER(SEARCH("thickening",$AZ2255)),"thickening","")</f>
        <v>thickening</v>
      </c>
      <c r="BF2255" s="4" t="str">
        <f>IF(ISNUMBER(SEARCH("airDry",$AW2255)),"airDry","")</f>
        <v/>
      </c>
      <c r="BG2255" s="4" t="str">
        <f>IF(ISNUMBER(SEARCH("heatDry",$AY2255)),"heatDry","")</f>
        <v/>
      </c>
      <c r="BH2255" s="4" t="str">
        <f>IF(AND(ISNUMBER(SEARCH("aerobic",$AW2255)),ISNUMBER(SEARCH("anaer",$AW2255))),"Combined Aer and Anaer.","")</f>
        <v/>
      </c>
    </row>
    <row r="2256" spans="1:60" x14ac:dyDescent="0.25">
      <c r="A2256" s="5">
        <v>738</v>
      </c>
      <c r="B2256" t="s">
        <v>3634</v>
      </c>
      <c r="C2256">
        <v>2923</v>
      </c>
      <c r="D2256">
        <v>636.91408320282085</v>
      </c>
      <c r="E2256">
        <v>633.5190599031846</v>
      </c>
      <c r="F2256">
        <v>518.97026886839069</v>
      </c>
      <c r="G2256">
        <v>740.53564705295037</v>
      </c>
      <c r="H2256">
        <v>-107.171976979428</v>
      </c>
      <c r="I2256">
        <v>-108.5856893676763</v>
      </c>
      <c r="J2256">
        <v>-128.0367864516534</v>
      </c>
      <c r="K2256">
        <v>-85.545081013585047</v>
      </c>
      <c r="L2256">
        <v>2069.9626769782749</v>
      </c>
      <c r="M2256">
        <v>2062.9885213147199</v>
      </c>
      <c r="N2256">
        <v>2038.6245009161009</v>
      </c>
      <c r="O2256">
        <v>2121.6148255533249</v>
      </c>
      <c r="P2256">
        <v>68.385634715406738</v>
      </c>
      <c r="Q2256">
        <v>69.171474074592425</v>
      </c>
      <c r="R2256">
        <v>55.724433059922639</v>
      </c>
      <c r="S2256">
        <v>80.408298396485293</v>
      </c>
      <c r="T2256">
        <v>43671.365018969977</v>
      </c>
      <c r="U2256">
        <v>43671.43962659096</v>
      </c>
      <c r="V2256">
        <v>43641.143124688329</v>
      </c>
      <c r="W2256">
        <v>43701.69737127798</v>
      </c>
      <c r="X2256">
        <v>2775.5468749316728</v>
      </c>
      <c r="Y2256">
        <v>2784.7590664251679</v>
      </c>
      <c r="Z2256">
        <v>2706.1472221640011</v>
      </c>
      <c r="AA2256">
        <v>2818.5127309332702</v>
      </c>
      <c r="AB2256">
        <v>417.38981256158621</v>
      </c>
      <c r="AC2256">
        <v>412.57822012201677</v>
      </c>
      <c r="AD2256">
        <v>364.66773319556461</v>
      </c>
      <c r="AE2256">
        <v>480.41424785068949</v>
      </c>
      <c r="AF2256">
        <v>69.407285357018324</v>
      </c>
      <c r="AG2256">
        <v>69.174251000548779</v>
      </c>
      <c r="AH2256">
        <v>68.356033462635551</v>
      </c>
      <c r="AI2256">
        <v>71.138178452315032</v>
      </c>
      <c r="AJ2256">
        <v>0.62442447265395939</v>
      </c>
      <c r="AK2256">
        <v>0.62442436528093404</v>
      </c>
      <c r="AL2256">
        <v>0.6243659071533344</v>
      </c>
      <c r="AM2256">
        <v>0.62448206576398313</v>
      </c>
      <c r="AN2256">
        <v>0.94530586344656553</v>
      </c>
      <c r="AO2256">
        <v>0.94530586344656575</v>
      </c>
      <c r="AP2256">
        <v>0.94530586344656575</v>
      </c>
      <c r="AQ2256">
        <v>0.94530586344656575</v>
      </c>
      <c r="AR2256">
        <v>16.750089421260281</v>
      </c>
      <c r="AS2256">
        <v>16.750089421260281</v>
      </c>
      <c r="AT2256">
        <v>16.750089421260281</v>
      </c>
      <c r="AU2256">
        <v>16.750089421260281</v>
      </c>
      <c r="AV2256" t="str">
        <f>VLOOKUP(Sheet1[[#This Row],[NPDES ID2]],Combined_Sheet__Major_Only___2[[NPDES ID2]:[ECHO BFR]],3,FALSE)</f>
        <v>CA</v>
      </c>
      <c r="AW2256" t="s">
        <v>12185</v>
      </c>
      <c r="AX2256" t="str">
        <f>VLOOKUP(Sheet1[[#This Row],[NPDES ID2]],Combined_Sheet__Major_Only___2[[NPDES ID2]:[ECHO BFR]],27,FALSE)</f>
        <v>methaneBioCaptureRecover</v>
      </c>
      <c r="AY2256" t="str">
        <f>VLOOKUP(Sheet1[[#This Row],[NPDES ID2]],Combined_Sheet__Major_Only___2[[NPDES ID2]:[ECHO BFR]],28,FALSE)</f>
        <v>-</v>
      </c>
      <c r="AZ2256" t="str">
        <f>VLOOKUP(Sheet1[[#This Row],[NPDES ID2]],Combined_Sheet__Major_Only___2[[NPDES ID2]:[ECHO BFR]],29,FALSE)</f>
        <v>preliminaryOps, thickening</v>
      </c>
      <c r="BA2256">
        <f>VLOOKUP(Sheet1[[#This Row],[NPDES ID2]],Combined_Sheet__Major_Only___2[[NPDES ID2]:[ECHO BFR]],17,FALSE)</f>
        <v>33.180233000000001</v>
      </c>
      <c r="BB2256">
        <f>VLOOKUP(Sheet1[[#This Row],[NPDES ID2]],Combined_Sheet__Major_Only___2[[NPDES ID2]:[ECHO BFR]],18,FALSE)</f>
        <v>-117.370986</v>
      </c>
      <c r="BC2256" s="2" t="str">
        <f>IF(ISNUMBER(SEARCH("aerobic",$AW2256)),"aerobic","")</f>
        <v/>
      </c>
      <c r="BD2256" s="2" t="str">
        <f>IF(ISNUMBER(SEARCH("anaer",$AW2256)),"anaer","")</f>
        <v>anaer</v>
      </c>
      <c r="BE2256" s="2" t="str">
        <f>IF(ISNUMBER(SEARCH("thickening",$AZ2256)),"thickening","")</f>
        <v>thickening</v>
      </c>
      <c r="BF2256" s="3" t="str">
        <f>IF(ISNUMBER(SEARCH("airDry",$AW2256)),"airDry","")</f>
        <v/>
      </c>
      <c r="BG2256" s="3" t="str">
        <f>IF(ISNUMBER(SEARCH("heatDry",$AY2256)),"heatDry","")</f>
        <v/>
      </c>
      <c r="BH2256" s="3" t="str">
        <f>IF(AND(ISNUMBER(SEARCH("aerobic",$AW2256)),ISNUMBER(SEARCH("anaer",$AW2256))),"Combined Aer and Anaer.","")</f>
        <v/>
      </c>
    </row>
    <row r="2257" spans="1:60" x14ac:dyDescent="0.25">
      <c r="A2257" s="5">
        <v>97</v>
      </c>
      <c r="B2257" t="s">
        <v>548</v>
      </c>
      <c r="C2257">
        <v>27285.8</v>
      </c>
      <c r="D2257">
        <v>4653.3331375983662</v>
      </c>
      <c r="E2257">
        <v>4679.5829455733783</v>
      </c>
      <c r="F2257">
        <v>3724.9810910633742</v>
      </c>
      <c r="G2257">
        <v>5520.6909689902686</v>
      </c>
      <c r="H2257">
        <v>-129.82284850380699</v>
      </c>
      <c r="I2257">
        <v>-127.94568884254851</v>
      </c>
      <c r="J2257">
        <v>-152.4982070769592</v>
      </c>
      <c r="K2257">
        <v>-105.15975497087651</v>
      </c>
      <c r="L2257">
        <v>20780.253418739791</v>
      </c>
      <c r="M2257">
        <v>20656.529854448021</v>
      </c>
      <c r="N2257">
        <v>20228.404973951721</v>
      </c>
      <c r="O2257">
        <v>21691.909977786181</v>
      </c>
      <c r="P2257">
        <v>855.06706009865866</v>
      </c>
      <c r="Q2257">
        <v>851.91761991527278</v>
      </c>
      <c r="R2257">
        <v>717.41457167392457</v>
      </c>
      <c r="S2257">
        <v>962.03976905400202</v>
      </c>
      <c r="T2257">
        <v>43658.226237161529</v>
      </c>
      <c r="U2257">
        <v>43658.300823243248</v>
      </c>
      <c r="V2257">
        <v>43628.013067959313</v>
      </c>
      <c r="W2257">
        <v>43688.549832500787</v>
      </c>
      <c r="X2257">
        <v>3423.5951900038781</v>
      </c>
      <c r="Y2257">
        <v>3442.1522221872701</v>
      </c>
      <c r="Z2257">
        <v>3276.3636336677469</v>
      </c>
      <c r="AA2257">
        <v>3516.5681712605988</v>
      </c>
      <c r="AB2257">
        <v>652.27707247163551</v>
      </c>
      <c r="AC2257">
        <v>643.08736982050846</v>
      </c>
      <c r="AD2257">
        <v>547.47869830470336</v>
      </c>
      <c r="AE2257">
        <v>787.00982666678499</v>
      </c>
      <c r="AF2257">
        <v>56.338572288421808</v>
      </c>
      <c r="AG2257">
        <v>56.011269163397728</v>
      </c>
      <c r="AH2257">
        <v>54.837810932919609</v>
      </c>
      <c r="AI2257">
        <v>58.799550215187203</v>
      </c>
      <c r="AJ2257">
        <v>0.4648182192934005</v>
      </c>
      <c r="AK2257">
        <v>0.46481699271878951</v>
      </c>
      <c r="AL2257">
        <v>0.4642790560795288</v>
      </c>
      <c r="AM2257">
        <v>0.46534908201218861</v>
      </c>
      <c r="AN2257">
        <v>0.94529069504090346</v>
      </c>
      <c r="AO2257">
        <v>0.94529069504090335</v>
      </c>
      <c r="AP2257">
        <v>0.94529069504090335</v>
      </c>
      <c r="AQ2257">
        <v>0.94529069504090335</v>
      </c>
      <c r="AR2257">
        <v>11.82428920930556</v>
      </c>
      <c r="AS2257">
        <v>11.82428920930556</v>
      </c>
      <c r="AT2257">
        <v>11.82428920930556</v>
      </c>
      <c r="AU2257">
        <v>11.82428920930556</v>
      </c>
      <c r="AV2257" t="str">
        <f>VLOOKUP(Sheet1[[#This Row],[NPDES ID2]],Combined_Sheet__Major_Only___2[[NPDES ID2]:[ECHO BFR]],3,FALSE)</f>
        <v>OH</v>
      </c>
      <c r="AW2257" t="s">
        <v>54</v>
      </c>
      <c r="AX2257" t="str">
        <f>VLOOKUP(Sheet1[[#This Row],[NPDES ID2]],Combined_Sheet__Major_Only___2[[NPDES ID2]:[ECHO BFR]],27,FALSE)</f>
        <v>-</v>
      </c>
      <c r="AY2257" t="str">
        <f>VLOOKUP(Sheet1[[#This Row],[NPDES ID2]],Combined_Sheet__Major_Only___2[[NPDES ID2]:[ECHO BFR]],28,FALSE)</f>
        <v>-</v>
      </c>
      <c r="AZ2257" t="str">
        <f>VLOOKUP(Sheet1[[#This Row],[NPDES ID2]],Combined_Sheet__Major_Only___2[[NPDES ID2]:[ECHO BFR]],29,FALSE)</f>
        <v>thickening</v>
      </c>
      <c r="BA2257">
        <f>VLOOKUP(Sheet1[[#This Row],[NPDES ID2]],Combined_Sheet__Major_Only___2[[NPDES ID2]:[ECHO BFR]],17,FALSE)</f>
        <v>39.107489999999999</v>
      </c>
      <c r="BB2257">
        <f>VLOOKUP(Sheet1[[#This Row],[NPDES ID2]],Combined_Sheet__Major_Only___2[[NPDES ID2]:[ECHO BFR]],18,FALSE)</f>
        <v>-84.545559999999995</v>
      </c>
      <c r="BC2257" s="2" t="str">
        <f>IF(ISNUMBER(SEARCH("aerobic",$AW2257)),"aerobic","")</f>
        <v/>
      </c>
      <c r="BD2257" s="2" t="str">
        <f>IF(ISNUMBER(SEARCH("anaer",$AW2257)),"anaer","")</f>
        <v/>
      </c>
      <c r="BE2257" s="2" t="str">
        <f>IF(ISNUMBER(SEARCH("thickening",$AZ2257)),"thickening","")</f>
        <v>thickening</v>
      </c>
      <c r="BF2257" s="4" t="str">
        <f>IF(ISNUMBER(SEARCH("airDry",$AW2257)),"airDry","")</f>
        <v/>
      </c>
      <c r="BG2257" s="4" t="str">
        <f>IF(ISNUMBER(SEARCH("heatDry",$AY2257)),"heatDry","")</f>
        <v/>
      </c>
      <c r="BH2257" s="4" t="str">
        <f>IF(AND(ISNUMBER(SEARCH("aerobic",$AW2257)),ISNUMBER(SEARCH("anaer",$AW2257))),"Combined Aer and Anaer.","")</f>
        <v/>
      </c>
    </row>
    <row r="2258" spans="1:60" x14ac:dyDescent="0.25">
      <c r="A2258" s="5">
        <v>1114</v>
      </c>
      <c r="B2258" t="s">
        <v>5362</v>
      </c>
      <c r="C2258">
        <v>330</v>
      </c>
      <c r="D2258">
        <v>390.91583072185568</v>
      </c>
      <c r="E2258">
        <v>387.40057173260112</v>
      </c>
      <c r="F2258">
        <v>301.00297316891238</v>
      </c>
      <c r="G2258">
        <v>486.10230384126902</v>
      </c>
      <c r="H2258">
        <v>-139.17704733776009</v>
      </c>
      <c r="I2258">
        <v>-140.4226899784143</v>
      </c>
      <c r="J2258">
        <v>-158.98436508425371</v>
      </c>
      <c r="K2258">
        <v>-116.3090196468722</v>
      </c>
      <c r="L2258">
        <v>246.74029454716191</v>
      </c>
      <c r="M2258">
        <v>245.25660482510611</v>
      </c>
      <c r="N2258">
        <v>240.06752205555111</v>
      </c>
      <c r="O2258">
        <v>257.73550180841812</v>
      </c>
      <c r="P2258">
        <v>10.233851286424089</v>
      </c>
      <c r="Q2258">
        <v>10.183338544785411</v>
      </c>
      <c r="R2258">
        <v>8.5894107722969348</v>
      </c>
      <c r="S2258">
        <v>11.51065629540537</v>
      </c>
      <c r="T2258">
        <v>43658.148758123192</v>
      </c>
      <c r="U2258">
        <v>43658.223344077887</v>
      </c>
      <c r="V2258">
        <v>43627.935640372518</v>
      </c>
      <c r="W2258">
        <v>43688.472301822847</v>
      </c>
      <c r="X2258">
        <v>3445.4238640977692</v>
      </c>
      <c r="Y2258">
        <v>3464.2421426284582</v>
      </c>
      <c r="Z2258">
        <v>3295.012771055834</v>
      </c>
      <c r="AA2258">
        <v>3539.7829384717429</v>
      </c>
      <c r="AB2258">
        <v>661.695279460449</v>
      </c>
      <c r="AC2258">
        <v>652.52924073758777</v>
      </c>
      <c r="AD2258">
        <v>554.82052104837157</v>
      </c>
      <c r="AE2258">
        <v>801.36616926138151</v>
      </c>
      <c r="AF2258">
        <v>55.911266529427543</v>
      </c>
      <c r="AG2258">
        <v>55.575161202029498</v>
      </c>
      <c r="AH2258">
        <v>54.399163139558233</v>
      </c>
      <c r="AI2258">
        <v>58.402648100537213</v>
      </c>
      <c r="AJ2258">
        <v>0.45961199515531231</v>
      </c>
      <c r="AK2258">
        <v>0.45961198347177029</v>
      </c>
      <c r="AL2258">
        <v>0.45960550584719739</v>
      </c>
      <c r="AM2258">
        <v>0.45961837613319279</v>
      </c>
      <c r="AN2258">
        <v>0.94529060556827516</v>
      </c>
      <c r="AO2258">
        <v>0.94529060556827549</v>
      </c>
      <c r="AP2258">
        <v>0.94529060556827549</v>
      </c>
      <c r="AQ2258">
        <v>0.94529060556827549</v>
      </c>
      <c r="AR2258">
        <v>11.682355327057349</v>
      </c>
      <c r="AS2258">
        <v>11.682355327057349</v>
      </c>
      <c r="AT2258">
        <v>11.682355327057349</v>
      </c>
      <c r="AU2258">
        <v>11.682355327057349</v>
      </c>
      <c r="AV2258" t="str">
        <f>VLOOKUP(Sheet1[[#This Row],[NPDES ID2]],Combined_Sheet__Major_Only___2[[NPDES ID2]:[ECHO BFR]],3,FALSE)</f>
        <v>MA</v>
      </c>
      <c r="AW2258" t="s">
        <v>952</v>
      </c>
      <c r="AX2258" t="str">
        <f>VLOOKUP(Sheet1[[#This Row],[NPDES ID2]],Combined_Sheet__Major_Only___2[[NPDES ID2]:[ECHO BFR]],27,FALSE)</f>
        <v>tempSludgeStore</v>
      </c>
      <c r="AY2258" t="str">
        <f>VLOOKUP(Sheet1[[#This Row],[NPDES ID2]],Combined_Sheet__Major_Only___2[[NPDES ID2]:[ECHO BFR]],28,FALSE)</f>
        <v>highTempCompost</v>
      </c>
      <c r="AZ2258" t="str">
        <f>VLOOKUP(Sheet1[[#This Row],[NPDES ID2]],Combined_Sheet__Major_Only___2[[NPDES ID2]:[ECHO BFR]],29,FALSE)</f>
        <v>preliminaryOps, thickening</v>
      </c>
      <c r="BA2258">
        <f>VLOOKUP(Sheet1[[#This Row],[NPDES ID2]],Combined_Sheet__Major_Only___2[[NPDES ID2]:[ECHO BFR]],17,FALSE)</f>
        <v>41.994886999999999</v>
      </c>
      <c r="BB2258">
        <f>VLOOKUP(Sheet1[[#This Row],[NPDES ID2]],Combined_Sheet__Major_Only___2[[NPDES ID2]:[ECHO BFR]],18,FALSE)</f>
        <v>-70.966427999999993</v>
      </c>
      <c r="BC2258" s="2" t="str">
        <f>IF(ISNUMBER(SEARCH("aerobic",$AW2258)),"aerobic","")</f>
        <v/>
      </c>
      <c r="BD2258" s="2" t="str">
        <f>IF(ISNUMBER(SEARCH("anaer",$AW2258)),"anaer","")</f>
        <v/>
      </c>
      <c r="BE2258" s="2" t="str">
        <f>IF(ISNUMBER(SEARCH("thickening",$AZ2258)),"thickening","")</f>
        <v>thickening</v>
      </c>
      <c r="BF2258" s="3" t="str">
        <f>IF(ISNUMBER(SEARCH("airDry",$AW2258)),"airDry","")</f>
        <v/>
      </c>
      <c r="BG2258" s="3" t="str">
        <f>IF(ISNUMBER(SEARCH("heatDry",$AY2258)),"heatDry","")</f>
        <v/>
      </c>
      <c r="BH2258" s="3" t="str">
        <f>IF(AND(ISNUMBER(SEARCH("aerobic",$AW2258)),ISNUMBER(SEARCH("anaer",$AW2258))),"Combined Aer and Anaer.","")</f>
        <v/>
      </c>
    </row>
    <row r="2259" spans="1:60" x14ac:dyDescent="0.25">
      <c r="A2259" s="5">
        <v>1897</v>
      </c>
      <c r="B2259" t="s">
        <v>8955</v>
      </c>
      <c r="C2259">
        <v>4232</v>
      </c>
      <c r="D2259">
        <v>818.37699706084868</v>
      </c>
      <c r="E2259">
        <v>818.90638628702891</v>
      </c>
      <c r="F2259">
        <v>660.99262974695102</v>
      </c>
      <c r="G2259">
        <v>961.08685643497893</v>
      </c>
      <c r="H2259">
        <v>-137.9484336893957</v>
      </c>
      <c r="I2259">
        <v>-139.21487715589251</v>
      </c>
      <c r="J2259">
        <v>-158.5799793326361</v>
      </c>
      <c r="K2259">
        <v>-114.5363288484031</v>
      </c>
      <c r="L2259">
        <v>3162.7722091591359</v>
      </c>
      <c r="M2259">
        <v>3143.7326385075689</v>
      </c>
      <c r="N2259">
        <v>3077.2457372650269</v>
      </c>
      <c r="O2259">
        <v>3303.7524851798489</v>
      </c>
      <c r="P2259">
        <v>131.18286051906739</v>
      </c>
      <c r="Q2259">
        <v>130.5370143385062</v>
      </c>
      <c r="R2259">
        <v>110.11447275149889</v>
      </c>
      <c r="S2259">
        <v>147.52299210552181</v>
      </c>
      <c r="T2259">
        <v>43650.075733374913</v>
      </c>
      <c r="U2259">
        <v>43650.150306094984</v>
      </c>
      <c r="V2259">
        <v>43619.867976683083</v>
      </c>
      <c r="W2259">
        <v>43680.393896421607</v>
      </c>
      <c r="X2259">
        <v>3445.504140308507</v>
      </c>
      <c r="Y2259">
        <v>3464.3463627081978</v>
      </c>
      <c r="Z2259">
        <v>3295.0484886875938</v>
      </c>
      <c r="AA2259">
        <v>3539.857908349466</v>
      </c>
      <c r="AB2259">
        <v>661.99950378165579</v>
      </c>
      <c r="AC2259">
        <v>652.81146136179245</v>
      </c>
      <c r="AD2259">
        <v>554.98660067688638</v>
      </c>
      <c r="AE2259">
        <v>801.60488430504574</v>
      </c>
      <c r="AF2259">
        <v>55.910004158569492</v>
      </c>
      <c r="AG2259">
        <v>55.574691719787737</v>
      </c>
      <c r="AH2259">
        <v>54.397395938593043</v>
      </c>
      <c r="AI2259">
        <v>58.400536784410328</v>
      </c>
      <c r="AJ2259">
        <v>0.4595966748566962</v>
      </c>
      <c r="AK2259">
        <v>0.45959651925466449</v>
      </c>
      <c r="AL2259">
        <v>0.45951344306276187</v>
      </c>
      <c r="AM2259">
        <v>0.45967853294040539</v>
      </c>
      <c r="AN2259">
        <v>0.9452812812523973</v>
      </c>
      <c r="AO2259">
        <v>0.94528128125239774</v>
      </c>
      <c r="AP2259">
        <v>0.94528128125239774</v>
      </c>
      <c r="AQ2259">
        <v>0.94528128125239774</v>
      </c>
      <c r="AR2259">
        <v>11.67926077034932</v>
      </c>
      <c r="AS2259">
        <v>11.67926077034932</v>
      </c>
      <c r="AT2259">
        <v>11.67926077034932</v>
      </c>
      <c r="AU2259">
        <v>11.67926077034932</v>
      </c>
      <c r="AV2259" t="str">
        <f>VLOOKUP(Sheet1[[#This Row],[NPDES ID2]],Combined_Sheet__Major_Only___2[[NPDES ID2]:[ECHO BFR]],3,FALSE)</f>
        <v>MA</v>
      </c>
      <c r="AW2259" t="s">
        <v>54</v>
      </c>
      <c r="AX2259" t="str">
        <f>VLOOKUP(Sheet1[[#This Row],[NPDES ID2]],Combined_Sheet__Major_Only___2[[NPDES ID2]:[ECHO BFR]],27,FALSE)</f>
        <v>other</v>
      </c>
      <c r="AY2259" t="str">
        <f>VLOOKUP(Sheet1[[#This Row],[NPDES ID2]],Combined_Sheet__Major_Only___2[[NPDES ID2]:[ECHO BFR]],28,FALSE)</f>
        <v>-</v>
      </c>
      <c r="AZ2259" t="str">
        <f>VLOOKUP(Sheet1[[#This Row],[NPDES ID2]],Combined_Sheet__Major_Only___2[[NPDES ID2]:[ECHO BFR]],29,FALSE)</f>
        <v>preliminaryOps, thickening</v>
      </c>
      <c r="BA2259">
        <f>VLOOKUP(Sheet1[[#This Row],[NPDES ID2]],Combined_Sheet__Major_Only___2[[NPDES ID2]:[ECHO BFR]],17,FALSE)</f>
        <v>42.452930000000002</v>
      </c>
      <c r="BB2259">
        <f>VLOOKUP(Sheet1[[#This Row],[NPDES ID2]],Combined_Sheet__Major_Only___2[[NPDES ID2]:[ECHO BFR]],18,FALSE)</f>
        <v>-70.956287000000003</v>
      </c>
      <c r="BC2259" s="2" t="str">
        <f>IF(ISNUMBER(SEARCH("aerobic",$AW2259)),"aerobic","")</f>
        <v/>
      </c>
      <c r="BD2259" s="2" t="str">
        <f>IF(ISNUMBER(SEARCH("anaer",$AW2259)),"anaer","")</f>
        <v/>
      </c>
      <c r="BE2259" s="2" t="str">
        <f>IF(ISNUMBER(SEARCH("thickening",$AZ2259)),"thickening","")</f>
        <v>thickening</v>
      </c>
      <c r="BF2259" s="4" t="str">
        <f>IF(ISNUMBER(SEARCH("airDry",$AW2259)),"airDry","")</f>
        <v/>
      </c>
      <c r="BG2259" s="4" t="str">
        <f>IF(ISNUMBER(SEARCH("heatDry",$AY2259)),"heatDry","")</f>
        <v/>
      </c>
      <c r="BH2259" s="4" t="str">
        <f>IF(AND(ISNUMBER(SEARCH("aerobic",$AW2259)),ISNUMBER(SEARCH("anaer",$AW2259))),"Combined Aer and Anaer.","")</f>
        <v/>
      </c>
    </row>
    <row r="2260" spans="1:60" x14ac:dyDescent="0.25">
      <c r="A2260" s="5">
        <v>1753</v>
      </c>
      <c r="B2260" t="s">
        <v>8210</v>
      </c>
      <c r="C2260">
        <v>23.81</v>
      </c>
      <c r="D2260">
        <v>3983.308915017325</v>
      </c>
      <c r="E2260">
        <v>3942.966650059851</v>
      </c>
      <c r="F2260">
        <v>2666.2261615080211</v>
      </c>
      <c r="G2260">
        <v>5239.7273963810176</v>
      </c>
      <c r="H2260">
        <v>-110.7023740573305</v>
      </c>
      <c r="I2260">
        <v>-112.1258260276808</v>
      </c>
      <c r="J2260">
        <v>-131.46841207403531</v>
      </c>
      <c r="K2260">
        <v>-89.162808461855235</v>
      </c>
      <c r="L2260">
        <v>16.43865173410337</v>
      </c>
      <c r="M2260">
        <v>16.378654676306109</v>
      </c>
      <c r="N2260">
        <v>16.16879469792417</v>
      </c>
      <c r="O2260">
        <v>16.88330175099118</v>
      </c>
      <c r="P2260">
        <v>0.55796698414879231</v>
      </c>
      <c r="Q2260">
        <v>0.56313679939582628</v>
      </c>
      <c r="R2260">
        <v>0.45624373333354978</v>
      </c>
      <c r="S2260">
        <v>0.65160115820361442</v>
      </c>
      <c r="T2260">
        <v>43580.091345673987</v>
      </c>
      <c r="U2260">
        <v>43580.165803664051</v>
      </c>
      <c r="V2260">
        <v>43549.930063560278</v>
      </c>
      <c r="W2260">
        <v>43610.362864282557</v>
      </c>
      <c r="X2260">
        <v>2841.0546466749088</v>
      </c>
      <c r="Y2260">
        <v>2851.147213905781</v>
      </c>
      <c r="Z2260">
        <v>2764.2830470361878</v>
      </c>
      <c r="AA2260">
        <v>2888.7252163937419</v>
      </c>
      <c r="AB2260">
        <v>437.34418901000458</v>
      </c>
      <c r="AC2260">
        <v>432.09906685463312</v>
      </c>
      <c r="AD2260">
        <v>380.88833131114092</v>
      </c>
      <c r="AE2260">
        <v>505.63330069689152</v>
      </c>
      <c r="AF2260">
        <v>67.660197217321937</v>
      </c>
      <c r="AG2260">
        <v>67.413260779585983</v>
      </c>
      <c r="AH2260">
        <v>66.549483077332198</v>
      </c>
      <c r="AI2260">
        <v>69.490333086759833</v>
      </c>
      <c r="AJ2260">
        <v>0.6030492774862285</v>
      </c>
      <c r="AK2260">
        <v>0.60304927662449659</v>
      </c>
      <c r="AL2260">
        <v>0.60304879739121631</v>
      </c>
      <c r="AM2260">
        <v>0.60304974955946367</v>
      </c>
      <c r="AN2260">
        <v>0.94520031612445121</v>
      </c>
      <c r="AO2260">
        <v>0.94520031612445121</v>
      </c>
      <c r="AP2260">
        <v>0.94520031612445121</v>
      </c>
      <c r="AQ2260">
        <v>0.94520031612445121</v>
      </c>
      <c r="AR2260">
        <v>16.094589247704651</v>
      </c>
      <c r="AS2260">
        <v>16.094589247704661</v>
      </c>
      <c r="AT2260">
        <v>16.094589247704661</v>
      </c>
      <c r="AU2260">
        <v>16.094589247704661</v>
      </c>
      <c r="AV2260" t="str">
        <f>VLOOKUP(Sheet1[[#This Row],[NPDES ID2]],Combined_Sheet__Major_Only___2[[NPDES ID2]:[ECHO BFR]],3,FALSE)</f>
        <v>TX</v>
      </c>
      <c r="AW2260" t="s">
        <v>41</v>
      </c>
      <c r="AX2260" t="str">
        <f>VLOOKUP(Sheet1[[#This Row],[NPDES ID2]],Combined_Sheet__Major_Only___2[[NPDES ID2]:[ECHO BFR]],27,FALSE)</f>
        <v>-</v>
      </c>
      <c r="AY2260" t="str">
        <f>VLOOKUP(Sheet1[[#This Row],[NPDES ID2]],Combined_Sheet__Major_Only___2[[NPDES ID2]:[ECHO BFR]],28,FALSE)</f>
        <v>-</v>
      </c>
      <c r="AZ2260" t="str">
        <f>VLOOKUP(Sheet1[[#This Row],[NPDES ID2]],Combined_Sheet__Major_Only___2[[NPDES ID2]:[ECHO BFR]],29,FALSE)</f>
        <v>thickening</v>
      </c>
      <c r="BA2260">
        <f>VLOOKUP(Sheet1[[#This Row],[NPDES ID2]],Combined_Sheet__Major_Only___2[[NPDES ID2]:[ECHO BFR]],17,FALSE)</f>
        <v>26.144079000000001</v>
      </c>
      <c r="BB2260">
        <f>VLOOKUP(Sheet1[[#This Row],[NPDES ID2]],Combined_Sheet__Major_Only___2[[NPDES ID2]:[ECHO BFR]],18,FALSE)</f>
        <v>-97.836574999999996</v>
      </c>
      <c r="BC2260" s="2" t="str">
        <f>IF(ISNUMBER(SEARCH("aerobic",$AW2260)),"aerobic","")</f>
        <v>aerobic</v>
      </c>
      <c r="BD2260" s="2" t="str">
        <f>IF(ISNUMBER(SEARCH("anaer",$AW2260)),"anaer","")</f>
        <v/>
      </c>
      <c r="BE2260" s="2" t="str">
        <f>IF(ISNUMBER(SEARCH("thickening",$AZ2260)),"thickening","")</f>
        <v>thickening</v>
      </c>
      <c r="BF2260" s="4" t="str">
        <f>IF(ISNUMBER(SEARCH("airDry",$AW2260)),"airDry","")</f>
        <v/>
      </c>
      <c r="BG2260" s="4" t="str">
        <f>IF(ISNUMBER(SEARCH("heatDry",$AY2260)),"heatDry","")</f>
        <v/>
      </c>
      <c r="BH2260" s="4" t="str">
        <f>IF(AND(ISNUMBER(SEARCH("aerobic",$AW2260)),ISNUMBER(SEARCH("anaer",$AW2260))),"Combined Aer and Anaer.","")</f>
        <v/>
      </c>
    </row>
    <row r="2261" spans="1:60" x14ac:dyDescent="0.25">
      <c r="A2261" s="5">
        <v>2537</v>
      </c>
      <c r="B2261" t="s">
        <v>11774</v>
      </c>
      <c r="C2261">
        <v>136</v>
      </c>
      <c r="D2261">
        <v>794.71288654346256</v>
      </c>
      <c r="E2261">
        <v>789.1385390604753</v>
      </c>
      <c r="F2261">
        <v>566.17309061781418</v>
      </c>
      <c r="G2261">
        <v>1025.396882219288</v>
      </c>
      <c r="H2261">
        <v>-111.6272487331624</v>
      </c>
      <c r="I2261">
        <v>-113.01038912097751</v>
      </c>
      <c r="J2261">
        <v>-132.35613522240149</v>
      </c>
      <c r="K2261">
        <v>-90.035513001872232</v>
      </c>
      <c r="L2261">
        <v>93.157150354517839</v>
      </c>
      <c r="M2261">
        <v>92.808827554158142</v>
      </c>
      <c r="N2261">
        <v>91.590508538979691</v>
      </c>
      <c r="O2261">
        <v>95.738573571588603</v>
      </c>
      <c r="P2261">
        <v>3.1885113043229629</v>
      </c>
      <c r="Q2261">
        <v>3.21634786748734</v>
      </c>
      <c r="R2261">
        <v>2.6099784940386219</v>
      </c>
      <c r="S2261">
        <v>3.715941521061124</v>
      </c>
      <c r="T2261">
        <v>43542.908066683318</v>
      </c>
      <c r="U2261">
        <v>43542.982463716398</v>
      </c>
      <c r="V2261">
        <v>43512.77147689402</v>
      </c>
      <c r="W2261">
        <v>43573.154802719488</v>
      </c>
      <c r="X2261">
        <v>2861.1630900343712</v>
      </c>
      <c r="Y2261">
        <v>2871.531475472591</v>
      </c>
      <c r="Z2261">
        <v>2782.0295609406958</v>
      </c>
      <c r="AA2261">
        <v>2910.3437609939479</v>
      </c>
      <c r="AB2261">
        <v>443.77209809806618</v>
      </c>
      <c r="AC2261">
        <v>438.3854519805036</v>
      </c>
      <c r="AD2261">
        <v>386.0762505609224</v>
      </c>
      <c r="AE2261">
        <v>513.76041357238216</v>
      </c>
      <c r="AF2261">
        <v>67.128290085086093</v>
      </c>
      <c r="AG2261">
        <v>66.877330098569644</v>
      </c>
      <c r="AH2261">
        <v>65.999358796303227</v>
      </c>
      <c r="AI2261">
        <v>68.98839333961962</v>
      </c>
      <c r="AJ2261">
        <v>0.59654360526900962</v>
      </c>
      <c r="AK2261">
        <v>0.59654360033611886</v>
      </c>
      <c r="AL2261">
        <v>0.59654085942558721</v>
      </c>
      <c r="AM2261">
        <v>0.59654630524471208</v>
      </c>
      <c r="AN2261">
        <v>0.9451572011418421</v>
      </c>
      <c r="AO2261">
        <v>0.9451572011418421</v>
      </c>
      <c r="AP2261">
        <v>0.9451572011418421</v>
      </c>
      <c r="AQ2261">
        <v>0.9451572011418421</v>
      </c>
      <c r="AR2261">
        <v>15.894401957262801</v>
      </c>
      <c r="AS2261">
        <v>15.894401957262801</v>
      </c>
      <c r="AT2261">
        <v>15.894401957262801</v>
      </c>
      <c r="AU2261">
        <v>15.894401957262801</v>
      </c>
      <c r="AV2261" t="str">
        <f>VLOOKUP(Sheet1[[#This Row],[NPDES ID2]],Combined_Sheet__Major_Only___2[[NPDES ID2]:[ECHO BFR]],3,FALSE)</f>
        <v>IL</v>
      </c>
      <c r="AW2261" t="s">
        <v>41</v>
      </c>
      <c r="AX2261" t="str">
        <f>VLOOKUP(Sheet1[[#This Row],[NPDES ID2]],Combined_Sheet__Major_Only___2[[NPDES ID2]:[ECHO BFR]],27,FALSE)</f>
        <v>-</v>
      </c>
      <c r="AY2261" t="str">
        <f>VLOOKUP(Sheet1[[#This Row],[NPDES ID2]],Combined_Sheet__Major_Only___2[[NPDES ID2]:[ECHO BFR]],28,FALSE)</f>
        <v>-</v>
      </c>
      <c r="AZ2261" t="str">
        <f>VLOOKUP(Sheet1[[#This Row],[NPDES ID2]],Combined_Sheet__Major_Only___2[[NPDES ID2]:[ECHO BFR]],29,FALSE)</f>
        <v>preliminaryOps, thickening</v>
      </c>
      <c r="BA2261">
        <f>VLOOKUP(Sheet1[[#This Row],[NPDES ID2]],Combined_Sheet__Major_Only___2[[NPDES ID2]:[ECHO BFR]],17,FALSE)</f>
        <v>38.52955</v>
      </c>
      <c r="BB2261">
        <f>VLOOKUP(Sheet1[[#This Row],[NPDES ID2]],Combined_Sheet__Major_Only___2[[NPDES ID2]:[ECHO BFR]],18,FALSE)</f>
        <v>-89.980649999999997</v>
      </c>
      <c r="BC2261" s="2" t="str">
        <f>IF(ISNUMBER(SEARCH("aerobic",$AW2261)),"aerobic","")</f>
        <v>aerobic</v>
      </c>
      <c r="BD2261" s="2" t="str">
        <f>IF(ISNUMBER(SEARCH("anaer",$AW2261)),"anaer","")</f>
        <v/>
      </c>
      <c r="BE2261" s="2" t="str">
        <f>IF(ISNUMBER(SEARCH("thickening",$AZ2261)),"thickening","")</f>
        <v>thickening</v>
      </c>
      <c r="BF2261" s="4" t="str">
        <f>IF(ISNUMBER(SEARCH("airDry",$AW2261)),"airDry","")</f>
        <v/>
      </c>
      <c r="BG2261" s="4" t="str">
        <f>IF(ISNUMBER(SEARCH("heatDry",$AY2261)),"heatDry","")</f>
        <v/>
      </c>
      <c r="BH2261" s="4" t="str">
        <f>IF(AND(ISNUMBER(SEARCH("aerobic",$AW2261)),ISNUMBER(SEARCH("anaer",$AW2261))),"Combined Aer and Anaer.","")</f>
        <v/>
      </c>
    </row>
    <row r="2262" spans="1:60" x14ac:dyDescent="0.25">
      <c r="A2262" s="5">
        <v>1312</v>
      </c>
      <c r="B2262" t="s">
        <v>6242</v>
      </c>
      <c r="C2262">
        <v>175.81</v>
      </c>
      <c r="D2262">
        <v>637.09836252868899</v>
      </c>
      <c r="E2262">
        <v>633.62701637353746</v>
      </c>
      <c r="F2262">
        <v>460.92809840306148</v>
      </c>
      <c r="G2262">
        <v>811.55063637237004</v>
      </c>
      <c r="H2262">
        <v>-109.89561229858499</v>
      </c>
      <c r="I2262">
        <v>-111.2969083527361</v>
      </c>
      <c r="J2262">
        <v>-130.69064019713869</v>
      </c>
      <c r="K2262">
        <v>-88.378868441905297</v>
      </c>
      <c r="L2262">
        <v>122.1753979015179</v>
      </c>
      <c r="M2262">
        <v>121.7384212627571</v>
      </c>
      <c r="N2262">
        <v>120.21004672573569</v>
      </c>
      <c r="O2262">
        <v>125.4138052013304</v>
      </c>
      <c r="P2262">
        <v>4.1183334914285394</v>
      </c>
      <c r="Q2262">
        <v>4.1583187426122752</v>
      </c>
      <c r="R2262">
        <v>3.3645446531743248</v>
      </c>
      <c r="S2262">
        <v>4.8177111903313268</v>
      </c>
      <c r="T2262">
        <v>43540.004670600378</v>
      </c>
      <c r="U2262">
        <v>43540.079062873738</v>
      </c>
      <c r="V2262">
        <v>43509.870008871243</v>
      </c>
      <c r="W2262">
        <v>43570.249471529562</v>
      </c>
      <c r="X2262">
        <v>2819.9612556422321</v>
      </c>
      <c r="Y2262">
        <v>2829.814450386612</v>
      </c>
      <c r="Z2262">
        <v>2745.2320021782639</v>
      </c>
      <c r="AA2262">
        <v>2866.3292587458131</v>
      </c>
      <c r="AB2262">
        <v>431.44264297416049</v>
      </c>
      <c r="AC2262">
        <v>426.31956085799243</v>
      </c>
      <c r="AD2262">
        <v>376.06944994985071</v>
      </c>
      <c r="AE2262">
        <v>498.21272606210613</v>
      </c>
      <c r="AF2262">
        <v>68.103443382950758</v>
      </c>
      <c r="AG2262">
        <v>67.859911805723868</v>
      </c>
      <c r="AH2262">
        <v>67.007882348855148</v>
      </c>
      <c r="AI2262">
        <v>69.908544554669859</v>
      </c>
      <c r="AJ2262">
        <v>0.60847130173286967</v>
      </c>
      <c r="AK2262">
        <v>0.60847129537586842</v>
      </c>
      <c r="AL2262">
        <v>0.60846776415907378</v>
      </c>
      <c r="AM2262">
        <v>0.60847478021839763</v>
      </c>
      <c r="AN2262">
        <v>0.94515383172257206</v>
      </c>
      <c r="AO2262">
        <v>0.94515383172257206</v>
      </c>
      <c r="AP2262">
        <v>0.94515383172257206</v>
      </c>
      <c r="AQ2262">
        <v>0.94515383172257206</v>
      </c>
      <c r="AR2262">
        <v>16.261262328475361</v>
      </c>
      <c r="AS2262">
        <v>16.26126232847535</v>
      </c>
      <c r="AT2262">
        <v>16.26126232847535</v>
      </c>
      <c r="AU2262">
        <v>16.26126232847535</v>
      </c>
      <c r="AV2262" t="str">
        <f>VLOOKUP(Sheet1[[#This Row],[NPDES ID2]],Combined_Sheet__Major_Only___2[[NPDES ID2]:[ECHO BFR]],3,FALSE)</f>
        <v>CO</v>
      </c>
      <c r="AW2262" t="s">
        <v>41</v>
      </c>
      <c r="AX2262" t="str">
        <f>VLOOKUP(Sheet1[[#This Row],[NPDES ID2]],Combined_Sheet__Major_Only___2[[NPDES ID2]:[ECHO BFR]],27,FALSE)</f>
        <v>-</v>
      </c>
      <c r="AY2262" t="str">
        <f>VLOOKUP(Sheet1[[#This Row],[NPDES ID2]],Combined_Sheet__Major_Only___2[[NPDES ID2]:[ECHO BFR]],28,FALSE)</f>
        <v>-</v>
      </c>
      <c r="AZ2262" t="str">
        <f>VLOOKUP(Sheet1[[#This Row],[NPDES ID2]],Combined_Sheet__Major_Only___2[[NPDES ID2]:[ECHO BFR]],29,FALSE)</f>
        <v>thickening</v>
      </c>
      <c r="BA2262">
        <f>VLOOKUP(Sheet1[[#This Row],[NPDES ID2]],Combined_Sheet__Major_Only___2[[NPDES ID2]:[ECHO BFR]],17,FALSE)</f>
        <v>40.3733</v>
      </c>
      <c r="BB2262">
        <f>VLOOKUP(Sheet1[[#This Row],[NPDES ID2]],Combined_Sheet__Major_Only___2[[NPDES ID2]:[ECHO BFR]],18,FALSE)</f>
        <v>-105.48397</v>
      </c>
      <c r="BC2262" s="2" t="str">
        <f>IF(ISNUMBER(SEARCH("aerobic",$AW2262)),"aerobic","")</f>
        <v>aerobic</v>
      </c>
      <c r="BD2262" s="2" t="str">
        <f>IF(ISNUMBER(SEARCH("anaer",$AW2262)),"anaer","")</f>
        <v/>
      </c>
      <c r="BE2262" s="2" t="str">
        <f>IF(ISNUMBER(SEARCH("thickening",$AZ2262)),"thickening","")</f>
        <v>thickening</v>
      </c>
      <c r="BF2262" s="3" t="str">
        <f>IF(ISNUMBER(SEARCH("airDry",$AW2262)),"airDry","")</f>
        <v/>
      </c>
      <c r="BG2262" s="3" t="str">
        <f>IF(ISNUMBER(SEARCH("heatDry",$AY2262)),"heatDry","")</f>
        <v/>
      </c>
      <c r="BH2262" s="3" t="str">
        <f>IF(AND(ISNUMBER(SEARCH("aerobic",$AW2262)),ISNUMBER(SEARCH("anaer",$AW2262))),"Combined Aer and Anaer.","")</f>
        <v/>
      </c>
    </row>
    <row r="2263" spans="1:60" x14ac:dyDescent="0.25">
      <c r="A2263" s="5">
        <v>576</v>
      </c>
      <c r="B2263" t="s">
        <v>2823</v>
      </c>
      <c r="C2263">
        <v>136.49</v>
      </c>
      <c r="D2263">
        <v>784.09576249035013</v>
      </c>
      <c r="E2263">
        <v>779.18074806480649</v>
      </c>
      <c r="F2263">
        <v>558.79883061744738</v>
      </c>
      <c r="G2263">
        <v>1011.304979564443</v>
      </c>
      <c r="H2263">
        <v>-110.3783379357419</v>
      </c>
      <c r="I2263">
        <v>-111.8010539439381</v>
      </c>
      <c r="J2263">
        <v>-131.1552103833784</v>
      </c>
      <c r="K2263">
        <v>-88.843101455503103</v>
      </c>
      <c r="L2263">
        <v>94.472679735158948</v>
      </c>
      <c r="M2263">
        <v>94.130557977973183</v>
      </c>
      <c r="N2263">
        <v>92.933928795018033</v>
      </c>
      <c r="O2263">
        <v>97.008146264774552</v>
      </c>
      <c r="P2263">
        <v>3.1980322862614048</v>
      </c>
      <c r="Q2263">
        <v>3.228211857159716</v>
      </c>
      <c r="R2263">
        <v>2.6141047613069688</v>
      </c>
      <c r="S2263">
        <v>3.737195325085942</v>
      </c>
      <c r="T2263">
        <v>43529.088032633357</v>
      </c>
      <c r="U2263">
        <v>43529.162407010357</v>
      </c>
      <c r="V2263">
        <v>43498.960620323123</v>
      </c>
      <c r="W2263">
        <v>43559.32555764771</v>
      </c>
      <c r="X2263">
        <v>2830.5516962857841</v>
      </c>
      <c r="Y2263">
        <v>2840.5431839251942</v>
      </c>
      <c r="Z2263">
        <v>2754.6380823896639</v>
      </c>
      <c r="AA2263">
        <v>2877.67592879525</v>
      </c>
      <c r="AB2263">
        <v>434.68922129401409</v>
      </c>
      <c r="AC2263">
        <v>429.49630853237562</v>
      </c>
      <c r="AD2263">
        <v>378.70160767719523</v>
      </c>
      <c r="AE2263">
        <v>502.32983387064189</v>
      </c>
      <c r="AF2263">
        <v>67.831851183779548</v>
      </c>
      <c r="AG2263">
        <v>67.586244580577556</v>
      </c>
      <c r="AH2263">
        <v>66.726998602098305</v>
      </c>
      <c r="AI2263">
        <v>69.652279407821908</v>
      </c>
      <c r="AJ2263">
        <v>0.60514896152040565</v>
      </c>
      <c r="AK2263">
        <v>0.60514895658212486</v>
      </c>
      <c r="AL2263">
        <v>0.60514621263853718</v>
      </c>
      <c r="AM2263">
        <v>0.60515166448361057</v>
      </c>
      <c r="AN2263">
        <v>0.94514115915274555</v>
      </c>
      <c r="AO2263">
        <v>0.94514115915274599</v>
      </c>
      <c r="AP2263">
        <v>0.94514115915274599</v>
      </c>
      <c r="AQ2263">
        <v>0.94514115915274599</v>
      </c>
      <c r="AR2263">
        <v>16.159096474043789</v>
      </c>
      <c r="AS2263">
        <v>16.159096474043789</v>
      </c>
      <c r="AT2263">
        <v>16.159096474043789</v>
      </c>
      <c r="AU2263">
        <v>16.159096474043789</v>
      </c>
      <c r="AV2263" t="str">
        <f>VLOOKUP(Sheet1[[#This Row],[NPDES ID2]],Combined_Sheet__Major_Only___2[[NPDES ID2]:[ECHO BFR]],3,FALSE)</f>
        <v>PR</v>
      </c>
      <c r="AW2263" t="s">
        <v>41</v>
      </c>
      <c r="AX2263" t="str">
        <f>VLOOKUP(Sheet1[[#This Row],[NPDES ID2]],Combined_Sheet__Major_Only___2[[NPDES ID2]:[ECHO BFR]],27,FALSE)</f>
        <v>-</v>
      </c>
      <c r="AY2263" t="str">
        <f>VLOOKUP(Sheet1[[#This Row],[NPDES ID2]],Combined_Sheet__Major_Only___2[[NPDES ID2]:[ECHO BFR]],28,FALSE)</f>
        <v>highTempCompost, thermoAerobicDigest</v>
      </c>
      <c r="AZ2263" t="str">
        <f>VLOOKUP(Sheet1[[#This Row],[NPDES ID2]],Combined_Sheet__Major_Only___2[[NPDES ID2]:[ECHO BFR]],29,FALSE)</f>
        <v>thickening</v>
      </c>
      <c r="BA2263">
        <f>VLOOKUP(Sheet1[[#This Row],[NPDES ID2]],Combined_Sheet__Major_Only___2[[NPDES ID2]:[ECHO BFR]],17,FALSE)</f>
        <v>18.488446</v>
      </c>
      <c r="BB2263">
        <f>VLOOKUP(Sheet1[[#This Row],[NPDES ID2]],Combined_Sheet__Major_Only___2[[NPDES ID2]:[ECHO BFR]],18,FALSE)</f>
        <v>-66.875817999999995</v>
      </c>
      <c r="BC2263" s="2" t="str">
        <f>IF(ISNUMBER(SEARCH("aerobic",$AW2263)),"aerobic","")</f>
        <v>aerobic</v>
      </c>
      <c r="BD2263" s="2" t="str">
        <f>IF(ISNUMBER(SEARCH("anaer",$AW2263)),"anaer","")</f>
        <v/>
      </c>
      <c r="BE2263" s="2" t="str">
        <f>IF(ISNUMBER(SEARCH("thickening",$AZ2263)),"thickening","")</f>
        <v>thickening</v>
      </c>
      <c r="BF2263" s="3" t="str">
        <f>IF(ISNUMBER(SEARCH("airDry",$AW2263)),"airDry","")</f>
        <v/>
      </c>
      <c r="BG2263" s="3" t="str">
        <f>IF(ISNUMBER(SEARCH("heatDry",$AY2263)),"heatDry","")</f>
        <v/>
      </c>
      <c r="BH2263" s="3" t="str">
        <f>IF(AND(ISNUMBER(SEARCH("aerobic",$AW2263)),ISNUMBER(SEARCH("anaer",$AW2263))),"Combined Aer and Anaer.","")</f>
        <v/>
      </c>
    </row>
    <row r="2264" spans="1:60" x14ac:dyDescent="0.25">
      <c r="A2264" s="5">
        <v>1170</v>
      </c>
      <c r="B2264" t="s">
        <v>5613</v>
      </c>
      <c r="C2264">
        <v>277.39999999999998</v>
      </c>
      <c r="D2264">
        <v>431.17257803510472</v>
      </c>
      <c r="E2264">
        <v>428.63725487142989</v>
      </c>
      <c r="F2264">
        <v>324.21396488261922</v>
      </c>
      <c r="G2264">
        <v>536.59593021179228</v>
      </c>
      <c r="H2264">
        <v>-139.1904195500062</v>
      </c>
      <c r="I2264">
        <v>-140.42808762895129</v>
      </c>
      <c r="J2264">
        <v>-158.9841514466066</v>
      </c>
      <c r="K2264">
        <v>-116.3298533918371</v>
      </c>
      <c r="L2264">
        <v>207.42759945629831</v>
      </c>
      <c r="M2264">
        <v>206.18039545072111</v>
      </c>
      <c r="N2264">
        <v>201.81831093698011</v>
      </c>
      <c r="O2264">
        <v>216.67038129256139</v>
      </c>
      <c r="P2264">
        <v>8.6030744537940933</v>
      </c>
      <c r="Q2264">
        <v>8.5606428714821945</v>
      </c>
      <c r="R2264">
        <v>7.2206429939040344</v>
      </c>
      <c r="S2264">
        <v>9.6764134205180952</v>
      </c>
      <c r="T2264">
        <v>43523.65744938123</v>
      </c>
      <c r="U2264">
        <v>43523.731814855528</v>
      </c>
      <c r="V2264">
        <v>43493.533643361981</v>
      </c>
      <c r="W2264">
        <v>43553.891354923981</v>
      </c>
      <c r="X2264">
        <v>3434.7110655920801</v>
      </c>
      <c r="Y2264">
        <v>3453.469481823804</v>
      </c>
      <c r="Z2264">
        <v>3284.776407039486</v>
      </c>
      <c r="AA2264">
        <v>3528.771381012642</v>
      </c>
      <c r="AB2264">
        <v>659.60963559082199</v>
      </c>
      <c r="AC2264">
        <v>650.4726258666276</v>
      </c>
      <c r="AD2264">
        <v>553.07691318629315</v>
      </c>
      <c r="AE2264">
        <v>798.83486507060582</v>
      </c>
      <c r="AF2264">
        <v>55.912733544418352</v>
      </c>
      <c r="AG2264">
        <v>55.576628450173978</v>
      </c>
      <c r="AH2264">
        <v>54.40068641521593</v>
      </c>
      <c r="AI2264">
        <v>58.404045190092702</v>
      </c>
      <c r="AJ2264">
        <v>0.45962986522488258</v>
      </c>
      <c r="AK2264">
        <v>0.45962985542022189</v>
      </c>
      <c r="AL2264">
        <v>0.45962441665595499</v>
      </c>
      <c r="AM2264">
        <v>0.45963522282334479</v>
      </c>
      <c r="AN2264">
        <v>0.9451348528833815</v>
      </c>
      <c r="AO2264">
        <v>0.94513485288338139</v>
      </c>
      <c r="AP2264">
        <v>0.94513485288338139</v>
      </c>
      <c r="AQ2264">
        <v>0.94513485288338139</v>
      </c>
      <c r="AR2264">
        <v>11.68294057452286</v>
      </c>
      <c r="AS2264">
        <v>11.68294057452286</v>
      </c>
      <c r="AT2264">
        <v>11.68294057452286</v>
      </c>
      <c r="AU2264">
        <v>11.68294057452286</v>
      </c>
      <c r="AV2264" t="str">
        <f>VLOOKUP(Sheet1[[#This Row],[NPDES ID2]],Combined_Sheet__Major_Only___2[[NPDES ID2]:[ECHO BFR]],3,FALSE)</f>
        <v>MA</v>
      </c>
      <c r="AW2264" t="s">
        <v>54</v>
      </c>
      <c r="AX2264" t="str">
        <f>VLOOKUP(Sheet1[[#This Row],[NPDES ID2]],Combined_Sheet__Major_Only___2[[NPDES ID2]:[ECHO BFR]],27,FALSE)</f>
        <v>-</v>
      </c>
      <c r="AY2264" t="str">
        <f>VLOOKUP(Sheet1[[#This Row],[NPDES ID2]],Combined_Sheet__Major_Only___2[[NPDES ID2]:[ECHO BFR]],28,FALSE)</f>
        <v>-</v>
      </c>
      <c r="AZ2264" t="str">
        <f>VLOOKUP(Sheet1[[#This Row],[NPDES ID2]],Combined_Sheet__Major_Only___2[[NPDES ID2]:[ECHO BFR]],29,FALSE)</f>
        <v>thickening</v>
      </c>
      <c r="BA2264">
        <f>VLOOKUP(Sheet1[[#This Row],[NPDES ID2]],Combined_Sheet__Major_Only___2[[NPDES ID2]:[ECHO BFR]],17,FALSE)</f>
        <v>42.104697000000002</v>
      </c>
      <c r="BB2264">
        <f>VLOOKUP(Sheet1[[#This Row],[NPDES ID2]],Combined_Sheet__Major_Only___2[[NPDES ID2]:[ECHO BFR]],18,FALSE)</f>
        <v>-72.088065999999998</v>
      </c>
      <c r="BC2264" s="2" t="str">
        <f>IF(ISNUMBER(SEARCH("aerobic",$AW2264)),"aerobic","")</f>
        <v/>
      </c>
      <c r="BD2264" s="2" t="str">
        <f>IF(ISNUMBER(SEARCH("anaer",$AW2264)),"anaer","")</f>
        <v/>
      </c>
      <c r="BE2264" s="2" t="str">
        <f>IF(ISNUMBER(SEARCH("thickening",$AZ2264)),"thickening","")</f>
        <v>thickening</v>
      </c>
      <c r="BF2264" s="3" t="str">
        <f>IF(ISNUMBER(SEARCH("airDry",$AW2264)),"airDry","")</f>
        <v/>
      </c>
      <c r="BG2264" s="3" t="str">
        <f>IF(ISNUMBER(SEARCH("heatDry",$AY2264)),"heatDry","")</f>
        <v/>
      </c>
      <c r="BH2264" s="3" t="str">
        <f>IF(AND(ISNUMBER(SEARCH("aerobic",$AW2264)),ISNUMBER(SEARCH("anaer",$AW2264))),"Combined Aer and Anaer.","")</f>
        <v/>
      </c>
    </row>
    <row r="2265" spans="1:60" x14ac:dyDescent="0.25">
      <c r="A2265" s="5">
        <v>238</v>
      </c>
      <c r="B2265" t="s">
        <v>1239</v>
      </c>
      <c r="C2265">
        <v>2254</v>
      </c>
      <c r="D2265">
        <v>493.87180365865368</v>
      </c>
      <c r="E2265">
        <v>491.22921082170438</v>
      </c>
      <c r="F2265">
        <v>404.71168297516488</v>
      </c>
      <c r="G2265">
        <v>578.39774282428823</v>
      </c>
      <c r="H2265">
        <v>-138.20294184223911</v>
      </c>
      <c r="I2265">
        <v>-139.4471482641957</v>
      </c>
      <c r="J2265">
        <v>-158.5541018286483</v>
      </c>
      <c r="K2265">
        <v>-115.0783796002291</v>
      </c>
      <c r="L2265">
        <v>1698.765289804898</v>
      </c>
      <c r="M2265">
        <v>1688.6127059356561</v>
      </c>
      <c r="N2265">
        <v>1653.1317992933739</v>
      </c>
      <c r="O2265">
        <v>1773.972581693248</v>
      </c>
      <c r="P2265">
        <v>70.242837017817507</v>
      </c>
      <c r="Q2265">
        <v>69.927573959362491</v>
      </c>
      <c r="R2265">
        <v>58.935517637959613</v>
      </c>
      <c r="S2265">
        <v>78.993546286613281</v>
      </c>
      <c r="T2265">
        <v>43477.152619716217</v>
      </c>
      <c r="U2265">
        <v>43477.226908952092</v>
      </c>
      <c r="V2265">
        <v>43447.059696189623</v>
      </c>
      <c r="W2265">
        <v>43507.355529893837</v>
      </c>
      <c r="X2265">
        <v>3421.365414064117</v>
      </c>
      <c r="Y2265">
        <v>3439.9493308502738</v>
      </c>
      <c r="Z2265">
        <v>3272.9363639081889</v>
      </c>
      <c r="AA2265">
        <v>3514.4367018761282</v>
      </c>
      <c r="AB2265">
        <v>654.47322972907625</v>
      </c>
      <c r="AC2265">
        <v>645.38574994353098</v>
      </c>
      <c r="AD2265">
        <v>549.16477195708512</v>
      </c>
      <c r="AE2265">
        <v>791.76042376009934</v>
      </c>
      <c r="AF2265">
        <v>56.07571195523073</v>
      </c>
      <c r="AG2265">
        <v>55.741248408670472</v>
      </c>
      <c r="AH2265">
        <v>54.568986556367349</v>
      </c>
      <c r="AI2265">
        <v>58.55740403559291</v>
      </c>
      <c r="AJ2265">
        <v>0.4616153316744685</v>
      </c>
      <c r="AK2265">
        <v>0.46161525038603318</v>
      </c>
      <c r="AL2265">
        <v>0.46157101584463361</v>
      </c>
      <c r="AM2265">
        <v>0.46165891181858681</v>
      </c>
      <c r="AN2265">
        <v>0.94508078968234654</v>
      </c>
      <c r="AO2265">
        <v>0.9450807896823461</v>
      </c>
      <c r="AP2265">
        <v>0.9450807896823461</v>
      </c>
      <c r="AQ2265">
        <v>0.9450807896823461</v>
      </c>
      <c r="AR2265">
        <v>11.742683475493941</v>
      </c>
      <c r="AS2265">
        <v>11.742683475493941</v>
      </c>
      <c r="AT2265">
        <v>11.742683475493941</v>
      </c>
      <c r="AU2265">
        <v>11.742683475493941</v>
      </c>
      <c r="AV2265" t="str">
        <f>VLOOKUP(Sheet1[[#This Row],[NPDES ID2]],Combined_Sheet__Major_Only___2[[NPDES ID2]:[ECHO BFR]],3,FALSE)</f>
        <v>NC</v>
      </c>
      <c r="AW2265" t="s">
        <v>87</v>
      </c>
      <c r="AX2265" t="str">
        <f>VLOOKUP(Sheet1[[#This Row],[NPDES ID2]],Combined_Sheet__Major_Only___2[[NPDES ID2]:[ECHO BFR]],27,FALSE)</f>
        <v>-</v>
      </c>
      <c r="AY2265" t="str">
        <f>VLOOKUP(Sheet1[[#This Row],[NPDES ID2]],Combined_Sheet__Major_Only___2[[NPDES ID2]:[ECHO BFR]],28,FALSE)</f>
        <v>-</v>
      </c>
      <c r="AZ2265" t="str">
        <f>VLOOKUP(Sheet1[[#This Row],[NPDES ID2]],Combined_Sheet__Major_Only___2[[NPDES ID2]:[ECHO BFR]],29,FALSE)</f>
        <v>thickening, preliminaryOps</v>
      </c>
      <c r="BA2265">
        <f>VLOOKUP(Sheet1[[#This Row],[NPDES ID2]],Combined_Sheet__Major_Only___2[[NPDES ID2]:[ECHO BFR]],17,FALSE)</f>
        <v>36.098185000000001</v>
      </c>
      <c r="BB2265">
        <f>VLOOKUP(Sheet1[[#This Row],[NPDES ID2]],Combined_Sheet__Major_Only___2[[NPDES ID2]:[ECHO BFR]],18,FALSE)</f>
        <v>-79.376660000000001</v>
      </c>
      <c r="BC2265" s="2" t="str">
        <f>IF(ISNUMBER(SEARCH("aerobic",$AW2265)),"aerobic","")</f>
        <v/>
      </c>
      <c r="BD2265" s="2" t="str">
        <f>IF(ISNUMBER(SEARCH("anaer",$AW2265)),"anaer","")</f>
        <v/>
      </c>
      <c r="BE2265" s="2" t="str">
        <f>IF(ISNUMBER(SEARCH("thickening",$AZ2265)),"thickening","")</f>
        <v>thickening</v>
      </c>
      <c r="BF2265" s="3" t="str">
        <f>IF(ISNUMBER(SEARCH("airDry",$AW2265)),"airDry","")</f>
        <v/>
      </c>
      <c r="BG2265" s="3" t="str">
        <f>IF(ISNUMBER(SEARCH("heatDry",$AY2265)),"heatDry","")</f>
        <v/>
      </c>
      <c r="BH2265" s="3" t="str">
        <f>IF(AND(ISNUMBER(SEARCH("aerobic",$AW2265)),ISNUMBER(SEARCH("anaer",$AW2265))),"Combined Aer and Anaer.","")</f>
        <v/>
      </c>
    </row>
    <row r="2266" spans="1:60" x14ac:dyDescent="0.25">
      <c r="A2266" s="5">
        <v>604</v>
      </c>
      <c r="B2266" t="s">
        <v>2986</v>
      </c>
      <c r="C2266">
        <v>1796</v>
      </c>
      <c r="D2266">
        <v>455.06647537677708</v>
      </c>
      <c r="E2266">
        <v>452.5162563469907</v>
      </c>
      <c r="F2266">
        <v>382.10808899194058</v>
      </c>
      <c r="G2266">
        <v>527.71566010154936</v>
      </c>
      <c r="H2266">
        <v>-107.8840340531054</v>
      </c>
      <c r="I2266">
        <v>-109.23425613019781</v>
      </c>
      <c r="J2266">
        <v>-128.73566804155129</v>
      </c>
      <c r="K2266">
        <v>-86.31954719955074</v>
      </c>
      <c r="L2266">
        <v>1266.3433812032861</v>
      </c>
      <c r="M2266">
        <v>1262.017063594144</v>
      </c>
      <c r="N2266">
        <v>1246.8957918568919</v>
      </c>
      <c r="O2266">
        <v>1298.393485357848</v>
      </c>
      <c r="P2266">
        <v>42.031658823393983</v>
      </c>
      <c r="Q2266">
        <v>42.492570973848437</v>
      </c>
      <c r="R2266">
        <v>34.270311055533867</v>
      </c>
      <c r="S2266">
        <v>49.361772717837788</v>
      </c>
      <c r="T2266">
        <v>43431.85888008248</v>
      </c>
      <c r="U2266">
        <v>43431.933095065353</v>
      </c>
      <c r="V2266">
        <v>43401.79603479919</v>
      </c>
      <c r="W2266">
        <v>43462.031602083778</v>
      </c>
      <c r="X2266">
        <v>2772.3679308334858</v>
      </c>
      <c r="Y2266">
        <v>2781.687962509347</v>
      </c>
      <c r="Z2266">
        <v>2702.0958615115528</v>
      </c>
      <c r="AA2266">
        <v>2815.8965859825012</v>
      </c>
      <c r="AB2266">
        <v>418.54187751956601</v>
      </c>
      <c r="AC2266">
        <v>413.68278476150061</v>
      </c>
      <c r="AD2266">
        <v>365.48655095883498</v>
      </c>
      <c r="AE2266">
        <v>482.08735448799371</v>
      </c>
      <c r="AF2266">
        <v>69.103362708983312</v>
      </c>
      <c r="AG2266">
        <v>68.867779163067937</v>
      </c>
      <c r="AH2266">
        <v>68.041839749282332</v>
      </c>
      <c r="AI2266">
        <v>70.851672754545262</v>
      </c>
      <c r="AJ2266">
        <v>0.62070531151770614</v>
      </c>
      <c r="AK2266">
        <v>0.62070524616452083</v>
      </c>
      <c r="AL2266">
        <v>0.62066937427416513</v>
      </c>
      <c r="AM2266">
        <v>0.62074065061816619</v>
      </c>
      <c r="AN2266">
        <v>0.94502803188984974</v>
      </c>
      <c r="AO2266">
        <v>0.94502803188984985</v>
      </c>
      <c r="AP2266">
        <v>0.94502803188984985</v>
      </c>
      <c r="AQ2266">
        <v>0.94502803188984985</v>
      </c>
      <c r="AR2266">
        <v>16.636464192222459</v>
      </c>
      <c r="AS2266">
        <v>16.636464192222451</v>
      </c>
      <c r="AT2266">
        <v>16.636464192222451</v>
      </c>
      <c r="AU2266">
        <v>16.636464192222451</v>
      </c>
      <c r="AV2266" t="str">
        <f>VLOOKUP(Sheet1[[#This Row],[NPDES ID2]],Combined_Sheet__Major_Only___2[[NPDES ID2]:[ECHO BFR]],3,FALSE)</f>
        <v>OR</v>
      </c>
      <c r="AW2266" t="s">
        <v>12185</v>
      </c>
      <c r="AX2266" t="str">
        <f>VLOOKUP(Sheet1[[#This Row],[NPDES ID2]],Combined_Sheet__Major_Only___2[[NPDES ID2]:[ECHO BFR]],27,FALSE)</f>
        <v>-</v>
      </c>
      <c r="AY2266" t="str">
        <f>VLOOKUP(Sheet1[[#This Row],[NPDES ID2]],Combined_Sheet__Major_Only___2[[NPDES ID2]:[ECHO BFR]],28,FALSE)</f>
        <v>-</v>
      </c>
      <c r="AZ2266" t="str">
        <f>VLOOKUP(Sheet1[[#This Row],[NPDES ID2]],Combined_Sheet__Major_Only___2[[NPDES ID2]:[ECHO BFR]],29,FALSE)</f>
        <v>thickening, preliminaryOps</v>
      </c>
      <c r="BA2266">
        <f>VLOOKUP(Sheet1[[#This Row],[NPDES ID2]],Combined_Sheet__Major_Only___2[[NPDES ID2]:[ECHO BFR]],17,FALSE)</f>
        <v>45.421607000000002</v>
      </c>
      <c r="BB2266">
        <f>VLOOKUP(Sheet1[[#This Row],[NPDES ID2]],Combined_Sheet__Major_Only___2[[NPDES ID2]:[ECHO BFR]],18,FALSE)</f>
        <v>-122.65856100000001</v>
      </c>
      <c r="BC2266" s="2" t="str">
        <f>IF(ISNUMBER(SEARCH("aerobic",$AW2266)),"aerobic","")</f>
        <v/>
      </c>
      <c r="BD2266" s="2" t="str">
        <f>IF(ISNUMBER(SEARCH("anaer",$AW2266)),"anaer","")</f>
        <v>anaer</v>
      </c>
      <c r="BE2266" s="2" t="str">
        <f>IF(ISNUMBER(SEARCH("thickening",$AZ2266)),"thickening","")</f>
        <v>thickening</v>
      </c>
      <c r="BF2266" s="3" t="str">
        <f>IF(ISNUMBER(SEARCH("airDry",$AW2266)),"airDry","")</f>
        <v/>
      </c>
      <c r="BG2266" s="3" t="str">
        <f>IF(ISNUMBER(SEARCH("heatDry",$AY2266)),"heatDry","")</f>
        <v/>
      </c>
      <c r="BH2266" s="3" t="str">
        <f>IF(AND(ISNUMBER(SEARCH("aerobic",$AW2266)),ISNUMBER(SEARCH("anaer",$AW2266))),"Combined Aer and Anaer.","")</f>
        <v/>
      </c>
    </row>
    <row r="2267" spans="1:60" x14ac:dyDescent="0.25">
      <c r="A2267" s="5">
        <v>2422</v>
      </c>
      <c r="B2267" t="s">
        <v>11294</v>
      </c>
      <c r="C2267">
        <v>258.55</v>
      </c>
      <c r="D2267">
        <v>477.32193420832681</v>
      </c>
      <c r="E2267">
        <v>474.89504957994001</v>
      </c>
      <c r="F2267">
        <v>357.53416437669802</v>
      </c>
      <c r="G2267">
        <v>594.92568800562992</v>
      </c>
      <c r="H2267">
        <v>-108.13364069691301</v>
      </c>
      <c r="I2267">
        <v>-109.4582775813097</v>
      </c>
      <c r="J2267">
        <v>-128.9967649881707</v>
      </c>
      <c r="K2267">
        <v>-86.691398304834735</v>
      </c>
      <c r="L2267">
        <v>182.3567839184816</v>
      </c>
      <c r="M2267">
        <v>181.7345689256633</v>
      </c>
      <c r="N2267">
        <v>179.5583808736161</v>
      </c>
      <c r="O2267">
        <v>186.96789217261261</v>
      </c>
      <c r="P2267">
        <v>6.0510686378877976</v>
      </c>
      <c r="Q2267">
        <v>6.1174663478952409</v>
      </c>
      <c r="R2267">
        <v>4.9334725347812443</v>
      </c>
      <c r="S2267">
        <v>7.1065213348148646</v>
      </c>
      <c r="T2267">
        <v>43426.076430065557</v>
      </c>
      <c r="U2267">
        <v>43426.150635568913</v>
      </c>
      <c r="V2267">
        <v>43396.017424737664</v>
      </c>
      <c r="W2267">
        <v>43456.245298076858</v>
      </c>
      <c r="X2267">
        <v>2771.1542253511998</v>
      </c>
      <c r="Y2267">
        <v>2780.4623412260371</v>
      </c>
      <c r="Z2267">
        <v>2700.9741727715191</v>
      </c>
      <c r="AA2267">
        <v>2814.6254669140071</v>
      </c>
      <c r="AB2267">
        <v>418.2209526308871</v>
      </c>
      <c r="AC2267">
        <v>413.36259429954379</v>
      </c>
      <c r="AD2267">
        <v>365.23365981879368</v>
      </c>
      <c r="AE2267">
        <v>481.66720309995588</v>
      </c>
      <c r="AF2267">
        <v>69.120596851290799</v>
      </c>
      <c r="AG2267">
        <v>68.884824189224247</v>
      </c>
      <c r="AH2267">
        <v>68.059848150460908</v>
      </c>
      <c r="AI2267">
        <v>70.868301446950952</v>
      </c>
      <c r="AJ2267">
        <v>0.62091617682841405</v>
      </c>
      <c r="AK2267">
        <v>0.62091616752861356</v>
      </c>
      <c r="AL2267">
        <v>0.62091100462705318</v>
      </c>
      <c r="AM2267">
        <v>0.62092126265297087</v>
      </c>
      <c r="AN2267">
        <v>0.94502128924024664</v>
      </c>
      <c r="AO2267">
        <v>0.94502128924024664</v>
      </c>
      <c r="AP2267">
        <v>0.94502128924024664</v>
      </c>
      <c r="AQ2267">
        <v>0.94502128924024664</v>
      </c>
      <c r="AR2267">
        <v>16.644001931696181</v>
      </c>
      <c r="AS2267">
        <v>16.644001931696181</v>
      </c>
      <c r="AT2267">
        <v>16.644001931696181</v>
      </c>
      <c r="AU2267">
        <v>16.644001931696181</v>
      </c>
      <c r="AV2267" t="str">
        <f>VLOOKUP(Sheet1[[#This Row],[NPDES ID2]],Combined_Sheet__Major_Only___2[[NPDES ID2]:[ECHO BFR]],3,FALSE)</f>
        <v>AL</v>
      </c>
      <c r="AW2267" t="s">
        <v>12185</v>
      </c>
      <c r="AX2267" t="str">
        <f>VLOOKUP(Sheet1[[#This Row],[NPDES ID2]],Combined_Sheet__Major_Only___2[[NPDES ID2]:[ECHO BFR]],27,FALSE)</f>
        <v>tempSludgeStore</v>
      </c>
      <c r="AY2267" t="str">
        <f>VLOOKUP(Sheet1[[#This Row],[NPDES ID2]],Combined_Sheet__Major_Only___2[[NPDES ID2]:[ECHO BFR]],28,FALSE)</f>
        <v>-</v>
      </c>
      <c r="AZ2267" t="str">
        <f>VLOOKUP(Sheet1[[#This Row],[NPDES ID2]],Combined_Sheet__Major_Only___2[[NPDES ID2]:[ECHO BFR]],29,FALSE)</f>
        <v>thickening, preliminaryOps</v>
      </c>
      <c r="BA2267">
        <f>VLOOKUP(Sheet1[[#This Row],[NPDES ID2]],Combined_Sheet__Major_Only___2[[NPDES ID2]:[ECHO BFR]],17,FALSE)</f>
        <v>33.967945</v>
      </c>
      <c r="BB2267">
        <f>VLOOKUP(Sheet1[[#This Row],[NPDES ID2]],Combined_Sheet__Major_Only___2[[NPDES ID2]:[ECHO BFR]],18,FALSE)</f>
        <v>-85.972498999999999</v>
      </c>
      <c r="BC2267" s="2" t="str">
        <f>IF(ISNUMBER(SEARCH("aerobic",$AW2267)),"aerobic","")</f>
        <v/>
      </c>
      <c r="BD2267" s="2" t="str">
        <f>IF(ISNUMBER(SEARCH("anaer",$AW2267)),"anaer","")</f>
        <v>anaer</v>
      </c>
      <c r="BE2267" s="2" t="str">
        <f>IF(ISNUMBER(SEARCH("thickening",$AZ2267)),"thickening","")</f>
        <v>thickening</v>
      </c>
      <c r="BF2267" s="3" t="str">
        <f>IF(ISNUMBER(SEARCH("airDry",$AW2267)),"airDry","")</f>
        <v/>
      </c>
      <c r="BG2267" s="3" t="str">
        <f>IF(ISNUMBER(SEARCH("heatDry",$AY2267)),"heatDry","")</f>
        <v/>
      </c>
      <c r="BH2267" s="3" t="str">
        <f>IF(AND(ISNUMBER(SEARCH("aerobic",$AW2267)),ISNUMBER(SEARCH("anaer",$AW2267))),"Combined Aer and Anaer.","")</f>
        <v/>
      </c>
    </row>
    <row r="2268" spans="1:60" x14ac:dyDescent="0.25">
      <c r="A2268" s="5">
        <v>1361</v>
      </c>
      <c r="B2268" t="s">
        <v>6461</v>
      </c>
      <c r="C2268">
        <v>158.84</v>
      </c>
      <c r="D2268">
        <v>688.18779733745612</v>
      </c>
      <c r="E2268">
        <v>684.64407474432028</v>
      </c>
      <c r="F2268">
        <v>494.61910071585481</v>
      </c>
      <c r="G2268">
        <v>882.11931103269592</v>
      </c>
      <c r="H2268">
        <v>-109.5857401257186</v>
      </c>
      <c r="I2268">
        <v>-110.9747065384377</v>
      </c>
      <c r="J2268">
        <v>-130.3930983038149</v>
      </c>
      <c r="K2268">
        <v>-88.084797094075867</v>
      </c>
      <c r="L2268">
        <v>110.67447000978621</v>
      </c>
      <c r="M2268">
        <v>110.28189599758841</v>
      </c>
      <c r="N2268">
        <v>108.9088147000443</v>
      </c>
      <c r="O2268">
        <v>113.5838234233657</v>
      </c>
      <c r="P2268">
        <v>3.7202264848005928</v>
      </c>
      <c r="Q2268">
        <v>3.7570187686284808</v>
      </c>
      <c r="R2268">
        <v>3.0382097682172482</v>
      </c>
      <c r="S2268">
        <v>4.3550242161311816</v>
      </c>
      <c r="T2268">
        <v>43424.89962866655</v>
      </c>
      <c r="U2268">
        <v>43424.973832240663</v>
      </c>
      <c r="V2268">
        <v>43394.841404817897</v>
      </c>
      <c r="W2268">
        <v>43455.06771234233</v>
      </c>
      <c r="X2268">
        <v>2805.0768413829542</v>
      </c>
      <c r="Y2268">
        <v>2814.8117092413322</v>
      </c>
      <c r="Z2268">
        <v>2731.332340690667</v>
      </c>
      <c r="AA2268">
        <v>2850.820021631132</v>
      </c>
      <c r="AB2268">
        <v>428.10880284312771</v>
      </c>
      <c r="AC2268">
        <v>423.04529632591402</v>
      </c>
      <c r="AD2268">
        <v>373.29156624468618</v>
      </c>
      <c r="AE2268">
        <v>494.12490483049987</v>
      </c>
      <c r="AF2268">
        <v>68.283562322392584</v>
      </c>
      <c r="AG2268">
        <v>68.04139790916264</v>
      </c>
      <c r="AH2268">
        <v>67.194169010011791</v>
      </c>
      <c r="AI2268">
        <v>70.078508398649504</v>
      </c>
      <c r="AJ2268">
        <v>0.61067480340393598</v>
      </c>
      <c r="AK2268">
        <v>0.61067479767300692</v>
      </c>
      <c r="AL2268">
        <v>0.61067161379611978</v>
      </c>
      <c r="AM2268">
        <v>0.61067793973344431</v>
      </c>
      <c r="AN2268">
        <v>0.94501991682357034</v>
      </c>
      <c r="AO2268">
        <v>0.94501991682357067</v>
      </c>
      <c r="AP2268">
        <v>0.94501991682357067</v>
      </c>
      <c r="AQ2268">
        <v>0.94501991682357067</v>
      </c>
      <c r="AR2268">
        <v>16.329052363239171</v>
      </c>
      <c r="AS2268">
        <v>16.329052363239171</v>
      </c>
      <c r="AT2268">
        <v>16.329052363239171</v>
      </c>
      <c r="AU2268">
        <v>16.329052363239171</v>
      </c>
      <c r="AV2268" t="str">
        <f>VLOOKUP(Sheet1[[#This Row],[NPDES ID2]],Combined_Sheet__Major_Only___2[[NPDES ID2]:[ECHO BFR]],3,FALSE)</f>
        <v>CO</v>
      </c>
      <c r="AW2268" t="s">
        <v>41</v>
      </c>
      <c r="AX2268" t="str">
        <f>VLOOKUP(Sheet1[[#This Row],[NPDES ID2]],Combined_Sheet__Major_Only___2[[NPDES ID2]:[ECHO BFR]],27,FALSE)</f>
        <v>tempSludgeStore</v>
      </c>
      <c r="AY2268" t="str">
        <f>VLOOKUP(Sheet1[[#This Row],[NPDES ID2]],Combined_Sheet__Major_Only___2[[NPDES ID2]:[ECHO BFR]],28,FALSE)</f>
        <v>-</v>
      </c>
      <c r="AZ2268" t="str">
        <f>VLOOKUP(Sheet1[[#This Row],[NPDES ID2]],Combined_Sheet__Major_Only___2[[NPDES ID2]:[ECHO BFR]],29,FALSE)</f>
        <v>thickening</v>
      </c>
      <c r="BA2268">
        <f>VLOOKUP(Sheet1[[#This Row],[NPDES ID2]],Combined_Sheet__Major_Only___2[[NPDES ID2]:[ECHO BFR]],17,FALSE)</f>
        <v>39.557271</v>
      </c>
      <c r="BB2268">
        <f>VLOOKUP(Sheet1[[#This Row],[NPDES ID2]],Combined_Sheet__Major_Only___2[[NPDES ID2]:[ECHO BFR]],18,FALSE)</f>
        <v>-107.353458</v>
      </c>
      <c r="BC2268" s="2" t="str">
        <f>IF(ISNUMBER(SEARCH("aerobic",$AW2268)),"aerobic","")</f>
        <v>aerobic</v>
      </c>
      <c r="BD2268" s="2" t="str">
        <f>IF(ISNUMBER(SEARCH("anaer",$AW2268)),"anaer","")</f>
        <v/>
      </c>
      <c r="BE2268" s="2" t="str">
        <f>IF(ISNUMBER(SEARCH("thickening",$AZ2268)),"thickening","")</f>
        <v>thickening</v>
      </c>
      <c r="BF2268" s="4" t="str">
        <f>IF(ISNUMBER(SEARCH("airDry",$AW2268)),"airDry","")</f>
        <v/>
      </c>
      <c r="BG2268" s="4" t="str">
        <f>IF(ISNUMBER(SEARCH("heatDry",$AY2268)),"heatDry","")</f>
        <v/>
      </c>
      <c r="BH2268" s="4" t="str">
        <f>IF(AND(ISNUMBER(SEARCH("aerobic",$AW2268)),ISNUMBER(SEARCH("anaer",$AW2268))),"Combined Aer and Anaer.","")</f>
        <v/>
      </c>
    </row>
    <row r="2269" spans="1:60" x14ac:dyDescent="0.25">
      <c r="A2269" s="5">
        <v>1923</v>
      </c>
      <c r="B2269" t="s">
        <v>9072</v>
      </c>
      <c r="C2269">
        <v>3088</v>
      </c>
      <c r="D2269">
        <v>625.164101859884</v>
      </c>
      <c r="E2269">
        <v>622.03432777519038</v>
      </c>
      <c r="F2269">
        <v>509.69495832359519</v>
      </c>
      <c r="G2269">
        <v>730.3593678817324</v>
      </c>
      <c r="H2269">
        <v>-137.9468699506738</v>
      </c>
      <c r="I2269">
        <v>-139.2346893196225</v>
      </c>
      <c r="J2269">
        <v>-158.50552228384419</v>
      </c>
      <c r="K2269">
        <v>-114.70700273993231</v>
      </c>
      <c r="L2269">
        <v>2326.8775217137691</v>
      </c>
      <c r="M2269">
        <v>2312.9667008818901</v>
      </c>
      <c r="N2269">
        <v>2264.367587087183</v>
      </c>
      <c r="O2269">
        <v>2429.9065409009659</v>
      </c>
      <c r="P2269">
        <v>96.218643927116702</v>
      </c>
      <c r="Q2269">
        <v>95.786579785426952</v>
      </c>
      <c r="R2269">
        <v>80.731930759545762</v>
      </c>
      <c r="S2269">
        <v>108.20268626179551</v>
      </c>
      <c r="T2269">
        <v>43420.330772411951</v>
      </c>
      <c r="U2269">
        <v>43420.404968496026</v>
      </c>
      <c r="V2269">
        <v>43390.275582606657</v>
      </c>
      <c r="W2269">
        <v>43450.495810955239</v>
      </c>
      <c r="X2269">
        <v>3417.157571441126</v>
      </c>
      <c r="Y2269">
        <v>3435.7248327012821</v>
      </c>
      <c r="Z2269">
        <v>3268.8917711938429</v>
      </c>
      <c r="AA2269">
        <v>3510.1197914510972</v>
      </c>
      <c r="AB2269">
        <v>653.75906602871646</v>
      </c>
      <c r="AC2269">
        <v>644.67793322497505</v>
      </c>
      <c r="AD2269">
        <v>548.54201041928025</v>
      </c>
      <c r="AE2269">
        <v>790.87799164369062</v>
      </c>
      <c r="AF2269">
        <v>56.073600750192448</v>
      </c>
      <c r="AG2269">
        <v>55.739292345140981</v>
      </c>
      <c r="AH2269">
        <v>54.566704871347042</v>
      </c>
      <c r="AI2269">
        <v>58.555215210899142</v>
      </c>
      <c r="AJ2269">
        <v>0.46158962393042302</v>
      </c>
      <c r="AK2269">
        <v>0.46158951172658169</v>
      </c>
      <c r="AL2269">
        <v>0.4615289394136487</v>
      </c>
      <c r="AM2269">
        <v>0.46164930346185901</v>
      </c>
      <c r="AN2269">
        <v>0.94501458785402859</v>
      </c>
      <c r="AO2269">
        <v>0.94501458785402814</v>
      </c>
      <c r="AP2269">
        <v>0.94501458785402814</v>
      </c>
      <c r="AQ2269">
        <v>0.94501458785402814</v>
      </c>
      <c r="AR2269">
        <v>11.741333189825779</v>
      </c>
      <c r="AS2269">
        <v>11.741333189825779</v>
      </c>
      <c r="AT2269">
        <v>11.741333189825779</v>
      </c>
      <c r="AU2269">
        <v>11.741333189825779</v>
      </c>
      <c r="AV2269" t="str">
        <f>VLOOKUP(Sheet1[[#This Row],[NPDES ID2]],Combined_Sheet__Major_Only___2[[NPDES ID2]:[ECHO BFR]],3,FALSE)</f>
        <v>MA</v>
      </c>
      <c r="AW2269" t="s">
        <v>54</v>
      </c>
      <c r="AX2269" t="str">
        <f>VLOOKUP(Sheet1[[#This Row],[NPDES ID2]],Combined_Sheet__Major_Only___2[[NPDES ID2]:[ECHO BFR]],27,FALSE)</f>
        <v>other</v>
      </c>
      <c r="AY2269" t="str">
        <f>VLOOKUP(Sheet1[[#This Row],[NPDES ID2]],Combined_Sheet__Major_Only___2[[NPDES ID2]:[ECHO BFR]],28,FALSE)</f>
        <v>-</v>
      </c>
      <c r="AZ2269" t="str">
        <f>VLOOKUP(Sheet1[[#This Row],[NPDES ID2]],Combined_Sheet__Major_Only___2[[NPDES ID2]:[ECHO BFR]],29,FALSE)</f>
        <v>preliminaryOps, thickening</v>
      </c>
      <c r="BA2269">
        <f>VLOOKUP(Sheet1[[#This Row],[NPDES ID2]],Combined_Sheet__Major_Only___2[[NPDES ID2]:[ECHO BFR]],17,FALSE)</f>
        <v>41.898890999999999</v>
      </c>
      <c r="BB2269">
        <f>VLOOKUP(Sheet1[[#This Row],[NPDES ID2]],Combined_Sheet__Major_Only___2[[NPDES ID2]:[ECHO BFR]],18,FALSE)</f>
        <v>-71.337682999999998</v>
      </c>
      <c r="BC2269" s="2" t="str">
        <f>IF(ISNUMBER(SEARCH("aerobic",$AW2269)),"aerobic","")</f>
        <v/>
      </c>
      <c r="BD2269" s="2" t="str">
        <f>IF(ISNUMBER(SEARCH("anaer",$AW2269)),"anaer","")</f>
        <v/>
      </c>
      <c r="BE2269" s="2" t="str">
        <f>IF(ISNUMBER(SEARCH("thickening",$AZ2269)),"thickening","")</f>
        <v>thickening</v>
      </c>
      <c r="BF2269" s="4" t="str">
        <f>IF(ISNUMBER(SEARCH("airDry",$AW2269)),"airDry","")</f>
        <v/>
      </c>
      <c r="BG2269" s="4" t="str">
        <f>IF(ISNUMBER(SEARCH("heatDry",$AY2269)),"heatDry","")</f>
        <v/>
      </c>
      <c r="BH2269" s="4" t="str">
        <f>IF(AND(ISNUMBER(SEARCH("aerobic",$AW2269)),ISNUMBER(SEARCH("anaer",$AW2269))),"Combined Aer and Anaer.","")</f>
        <v/>
      </c>
    </row>
    <row r="2270" spans="1:60" x14ac:dyDescent="0.25">
      <c r="A2270" s="5">
        <v>2571</v>
      </c>
      <c r="B2270" t="s">
        <v>11916</v>
      </c>
      <c r="C2270">
        <v>102</v>
      </c>
      <c r="D2270">
        <v>1012.672572047712</v>
      </c>
      <c r="E2270">
        <v>1001.211152678419</v>
      </c>
      <c r="F2270">
        <v>709.31863172490728</v>
      </c>
      <c r="G2270">
        <v>1312.34896370974</v>
      </c>
      <c r="H2270">
        <v>-111.04500837627781</v>
      </c>
      <c r="I2270">
        <v>-112.4505658568056</v>
      </c>
      <c r="J2270">
        <v>-131.79670003923951</v>
      </c>
      <c r="K2270">
        <v>-89.482717987480413</v>
      </c>
      <c r="L2270">
        <v>70.211383393945539</v>
      </c>
      <c r="M2270">
        <v>69.952756614803945</v>
      </c>
      <c r="N2270">
        <v>69.048151949849796</v>
      </c>
      <c r="O2270">
        <v>72.128083382502226</v>
      </c>
      <c r="P2270">
        <v>2.3906979693065669</v>
      </c>
      <c r="Q2270">
        <v>2.4123626853831008</v>
      </c>
      <c r="R2270">
        <v>1.9556369834952849</v>
      </c>
      <c r="S2270">
        <v>2.7897146686100189</v>
      </c>
      <c r="T2270">
        <v>43419.214937247263</v>
      </c>
      <c r="U2270">
        <v>43419.289131502097</v>
      </c>
      <c r="V2270">
        <v>43389.160488435373</v>
      </c>
      <c r="W2270">
        <v>43449.379232088897</v>
      </c>
      <c r="X2270">
        <v>2839.0591511581251</v>
      </c>
      <c r="Y2270">
        <v>2849.2217095208562</v>
      </c>
      <c r="Z2270">
        <v>2761.6591420824329</v>
      </c>
      <c r="AA2270">
        <v>2887.1359699503109</v>
      </c>
      <c r="AB2270">
        <v>438.28164529954091</v>
      </c>
      <c r="AC2270">
        <v>433.00152997595899</v>
      </c>
      <c r="AD2270">
        <v>381.55198067773517</v>
      </c>
      <c r="AE2270">
        <v>507.00232007881772</v>
      </c>
      <c r="AF2270">
        <v>67.458252343591496</v>
      </c>
      <c r="AG2270">
        <v>67.209795683290963</v>
      </c>
      <c r="AH2270">
        <v>66.340617247480367</v>
      </c>
      <c r="AI2270">
        <v>69.299757705165106</v>
      </c>
      <c r="AJ2270">
        <v>0.60057920626098282</v>
      </c>
      <c r="AK2270">
        <v>0.60057920257125863</v>
      </c>
      <c r="AL2270">
        <v>0.60057715185442584</v>
      </c>
      <c r="AM2270">
        <v>0.60058122634712263</v>
      </c>
      <c r="AN2270">
        <v>0.94501328622219849</v>
      </c>
      <c r="AO2270">
        <v>0.9450132862221986</v>
      </c>
      <c r="AP2270">
        <v>0.9450132862221986</v>
      </c>
      <c r="AQ2270">
        <v>0.9450132862221986</v>
      </c>
      <c r="AR2270">
        <v>16.01855780174634</v>
      </c>
      <c r="AS2270">
        <v>16.01855780174634</v>
      </c>
      <c r="AT2270">
        <v>16.01855780174634</v>
      </c>
      <c r="AU2270">
        <v>16.01855780174634</v>
      </c>
      <c r="AV2270" t="str">
        <f>VLOOKUP(Sheet1[[#This Row],[NPDES ID2]],Combined_Sheet__Major_Only___2[[NPDES ID2]:[ECHO BFR]],3,FALSE)</f>
        <v>MO</v>
      </c>
      <c r="AW2270" t="s">
        <v>41</v>
      </c>
      <c r="AX2270" t="str">
        <f>VLOOKUP(Sheet1[[#This Row],[NPDES ID2]],Combined_Sheet__Major_Only___2[[NPDES ID2]:[ECHO BFR]],27,FALSE)</f>
        <v>-</v>
      </c>
      <c r="AY2270" t="str">
        <f>VLOOKUP(Sheet1[[#This Row],[NPDES ID2]],Combined_Sheet__Major_Only___2[[NPDES ID2]:[ECHO BFR]],28,FALSE)</f>
        <v>-</v>
      </c>
      <c r="AZ2270" t="str">
        <f>VLOOKUP(Sheet1[[#This Row],[NPDES ID2]],Combined_Sheet__Major_Only___2[[NPDES ID2]:[ECHO BFR]],29,FALSE)</f>
        <v>thickening</v>
      </c>
      <c r="BA2270">
        <f>VLOOKUP(Sheet1[[#This Row],[NPDES ID2]],Combined_Sheet__Major_Only___2[[NPDES ID2]:[ECHO BFR]],17,FALSE)</f>
        <v>36.893279</v>
      </c>
      <c r="BB2270">
        <f>VLOOKUP(Sheet1[[#This Row],[NPDES ID2]],Combined_Sheet__Major_Only___2[[NPDES ID2]:[ECHO BFR]],18,FALSE)</f>
        <v>-94.373303000000007</v>
      </c>
      <c r="BC2270" s="2" t="str">
        <f>IF(ISNUMBER(SEARCH("aerobic",$AW2270)),"aerobic","")</f>
        <v>aerobic</v>
      </c>
      <c r="BD2270" s="2" t="str">
        <f>IF(ISNUMBER(SEARCH("anaer",$AW2270)),"anaer","")</f>
        <v/>
      </c>
      <c r="BE2270" s="2" t="str">
        <f>IF(ISNUMBER(SEARCH("thickening",$AZ2270)),"thickening","")</f>
        <v>thickening</v>
      </c>
      <c r="BF2270" s="4" t="str">
        <f>IF(ISNUMBER(SEARCH("airDry",$AW2270)),"airDry","")</f>
        <v/>
      </c>
      <c r="BG2270" s="4" t="str">
        <f>IF(ISNUMBER(SEARCH("heatDry",$AY2270)),"heatDry","")</f>
        <v/>
      </c>
      <c r="BH2270" s="4" t="str">
        <f>IF(AND(ISNUMBER(SEARCH("aerobic",$AW2270)),ISNUMBER(SEARCH("anaer",$AW2270))),"Combined Aer and Anaer.","")</f>
        <v/>
      </c>
    </row>
    <row r="2271" spans="1:60" x14ac:dyDescent="0.25">
      <c r="A2271" s="5">
        <v>284</v>
      </c>
      <c r="B2271" t="s">
        <v>1453</v>
      </c>
      <c r="C2271">
        <v>1488.51</v>
      </c>
      <c r="D2271">
        <v>370.9125870236515</v>
      </c>
      <c r="E2271">
        <v>369.53962835534543</v>
      </c>
      <c r="F2271">
        <v>311.27236042503341</v>
      </c>
      <c r="G2271">
        <v>435.23348206293008</v>
      </c>
      <c r="H2271">
        <v>-136.9620381080598</v>
      </c>
      <c r="I2271">
        <v>-138.28724317104579</v>
      </c>
      <c r="J2271">
        <v>-157.28106263612369</v>
      </c>
      <c r="K2271">
        <v>-113.98636746518871</v>
      </c>
      <c r="L2271">
        <v>1159.971091767597</v>
      </c>
      <c r="M2271">
        <v>1153.225331254376</v>
      </c>
      <c r="N2271">
        <v>1129.6433985773631</v>
      </c>
      <c r="O2271">
        <v>1209.9497167746019</v>
      </c>
      <c r="P2271">
        <v>47.374412658420773</v>
      </c>
      <c r="Q2271">
        <v>47.176908148747309</v>
      </c>
      <c r="R2271">
        <v>39.684368682202518</v>
      </c>
      <c r="S2271">
        <v>53.409433219013351</v>
      </c>
      <c r="T2271">
        <v>43412.84735999503</v>
      </c>
      <c r="U2271">
        <v>43412.92154381107</v>
      </c>
      <c r="V2271">
        <v>43382.797139704329</v>
      </c>
      <c r="W2271">
        <v>43443.00741086065</v>
      </c>
      <c r="X2271">
        <v>3375.8342383716158</v>
      </c>
      <c r="Y2271">
        <v>3393.714565902726</v>
      </c>
      <c r="Z2271">
        <v>3233.1400405596219</v>
      </c>
      <c r="AA2271">
        <v>3465.2073623088868</v>
      </c>
      <c r="AB2271">
        <v>635.13503068978673</v>
      </c>
      <c r="AC2271">
        <v>626.26727212734579</v>
      </c>
      <c r="AD2271">
        <v>534.63910199618977</v>
      </c>
      <c r="AE2271">
        <v>765.29614175600307</v>
      </c>
      <c r="AF2271">
        <v>56.744298075013951</v>
      </c>
      <c r="AG2271">
        <v>56.414746199451258</v>
      </c>
      <c r="AH2271">
        <v>55.260456738921341</v>
      </c>
      <c r="AI2271">
        <v>59.188610546119072</v>
      </c>
      <c r="AJ2271">
        <v>0.46976162473471372</v>
      </c>
      <c r="AK2271">
        <v>0.46976157122422979</v>
      </c>
      <c r="AL2271">
        <v>0.46973223095727318</v>
      </c>
      <c r="AM2271">
        <v>0.46979052943469252</v>
      </c>
      <c r="AN2271">
        <v>0.94500585720624075</v>
      </c>
      <c r="AO2271">
        <v>0.94500585720624086</v>
      </c>
      <c r="AP2271">
        <v>0.94500585720624086</v>
      </c>
      <c r="AQ2271">
        <v>0.94500585720624086</v>
      </c>
      <c r="AR2271">
        <v>11.99376772814051</v>
      </c>
      <c r="AS2271">
        <v>11.99376772814051</v>
      </c>
      <c r="AT2271">
        <v>11.99376772814051</v>
      </c>
      <c r="AU2271">
        <v>11.99376772814051</v>
      </c>
      <c r="AV2271" t="str">
        <f>VLOOKUP(Sheet1[[#This Row],[NPDES ID2]],Combined_Sheet__Major_Only___2[[NPDES ID2]:[ECHO BFR]],3,FALSE)</f>
        <v>CT</v>
      </c>
      <c r="AW2271" t="s">
        <v>54</v>
      </c>
      <c r="AX2271" t="str">
        <f>VLOOKUP(Sheet1[[#This Row],[NPDES ID2]],Combined_Sheet__Major_Only___2[[NPDES ID2]:[ECHO BFR]],27,FALSE)</f>
        <v>-</v>
      </c>
      <c r="AY2271" t="str">
        <f>VLOOKUP(Sheet1[[#This Row],[NPDES ID2]],Combined_Sheet__Major_Only___2[[NPDES ID2]:[ECHO BFR]],28,FALSE)</f>
        <v>-</v>
      </c>
      <c r="AZ2271" t="str">
        <f>VLOOKUP(Sheet1[[#This Row],[NPDES ID2]],Combined_Sheet__Major_Only___2[[NPDES ID2]:[ECHO BFR]],29,FALSE)</f>
        <v>preliminaryOps, thickening</v>
      </c>
      <c r="BA2271">
        <f>VLOOKUP(Sheet1[[#This Row],[NPDES ID2]],Combined_Sheet__Major_Only___2[[NPDES ID2]:[ECHO BFR]],17,FALSE)</f>
        <v>41.777344999999997</v>
      </c>
      <c r="BB2271">
        <f>VLOOKUP(Sheet1[[#This Row],[NPDES ID2]],Combined_Sheet__Major_Only___2[[NPDES ID2]:[ECHO BFR]],18,FALSE)</f>
        <v>-72.561070999999998</v>
      </c>
      <c r="BC2271" s="2" t="str">
        <f>IF(ISNUMBER(SEARCH("aerobic",$AW2271)),"aerobic","")</f>
        <v/>
      </c>
      <c r="BD2271" s="2" t="str">
        <f>IF(ISNUMBER(SEARCH("anaer",$AW2271)),"anaer","")</f>
        <v/>
      </c>
      <c r="BE2271" s="2" t="str">
        <f>IF(ISNUMBER(SEARCH("thickening",$AZ2271)),"thickening","")</f>
        <v>thickening</v>
      </c>
      <c r="BF2271" s="3" t="str">
        <f>IF(ISNUMBER(SEARCH("airDry",$AW2271)),"airDry","")</f>
        <v/>
      </c>
      <c r="BG2271" s="3" t="str">
        <f>IF(ISNUMBER(SEARCH("heatDry",$AY2271)),"heatDry","")</f>
        <v/>
      </c>
      <c r="BH2271" s="3" t="str">
        <f>IF(AND(ISNUMBER(SEARCH("aerobic",$AW2271)),ISNUMBER(SEARCH("anaer",$AW2271))),"Combined Aer and Anaer.","")</f>
        <v/>
      </c>
    </row>
    <row r="2272" spans="1:60" x14ac:dyDescent="0.25">
      <c r="A2272" s="5">
        <v>2463</v>
      </c>
      <c r="B2272" t="s">
        <v>11469</v>
      </c>
      <c r="C2272">
        <v>213.64</v>
      </c>
      <c r="D2272">
        <v>553.89775935634418</v>
      </c>
      <c r="E2272">
        <v>550.42740282665068</v>
      </c>
      <c r="F2272">
        <v>406.93717680473151</v>
      </c>
      <c r="G2272">
        <v>699.31850277540673</v>
      </c>
      <c r="H2272">
        <v>-110.4720092079851</v>
      </c>
      <c r="I2272">
        <v>-111.88794696638109</v>
      </c>
      <c r="J2272">
        <v>-131.24411823243781</v>
      </c>
      <c r="K2272">
        <v>-88.925437999709843</v>
      </c>
      <c r="L2272">
        <v>147.7378865393342</v>
      </c>
      <c r="M2272">
        <v>147.20134967584511</v>
      </c>
      <c r="N2272">
        <v>145.3247815741199</v>
      </c>
      <c r="O2272">
        <v>151.7140950840701</v>
      </c>
      <c r="P2272">
        <v>5.0059532978664416</v>
      </c>
      <c r="Q2272">
        <v>5.0528815798030351</v>
      </c>
      <c r="R2272">
        <v>4.0924243042126474</v>
      </c>
      <c r="S2272">
        <v>5.8485362989378116</v>
      </c>
      <c r="T2272">
        <v>43371.375655284013</v>
      </c>
      <c r="U2272">
        <v>43371.44977111277</v>
      </c>
      <c r="V2272">
        <v>43341.3529751354</v>
      </c>
      <c r="W2272">
        <v>43401.508065351067</v>
      </c>
      <c r="X2272">
        <v>2822.872625097486</v>
      </c>
      <c r="Y2272">
        <v>2832.860705350728</v>
      </c>
      <c r="Z2272">
        <v>2746.9588516334202</v>
      </c>
      <c r="AA2272">
        <v>2870.0016700047299</v>
      </c>
      <c r="AB2272">
        <v>433.88413113096948</v>
      </c>
      <c r="AC2272">
        <v>428.69396339984661</v>
      </c>
      <c r="AD2272">
        <v>377.95407460835702</v>
      </c>
      <c r="AE2272">
        <v>501.48550215201698</v>
      </c>
      <c r="AF2272">
        <v>67.77020824322841</v>
      </c>
      <c r="AG2272">
        <v>67.524148674797516</v>
      </c>
      <c r="AH2272">
        <v>66.663236535762422</v>
      </c>
      <c r="AI2272">
        <v>69.594094479415702</v>
      </c>
      <c r="AJ2272">
        <v>0.6043949306145191</v>
      </c>
      <c r="AK2272">
        <v>0.60439492289230312</v>
      </c>
      <c r="AL2272">
        <v>0.60439063459916775</v>
      </c>
      <c r="AM2272">
        <v>0.60439915487960783</v>
      </c>
      <c r="AN2272">
        <v>0.94495742324971832</v>
      </c>
      <c r="AO2272">
        <v>0.94495742324971832</v>
      </c>
      <c r="AP2272">
        <v>0.94495742324971832</v>
      </c>
      <c r="AQ2272">
        <v>0.94495742324971832</v>
      </c>
      <c r="AR2272">
        <v>16.135850133492848</v>
      </c>
      <c r="AS2272">
        <v>16.135850133492848</v>
      </c>
      <c r="AT2272">
        <v>16.135850133492848</v>
      </c>
      <c r="AU2272">
        <v>16.135850133492848</v>
      </c>
      <c r="AV2272" t="str">
        <f>VLOOKUP(Sheet1[[#This Row],[NPDES ID2]],Combined_Sheet__Major_Only___2[[NPDES ID2]:[ECHO BFR]],3,FALSE)</f>
        <v>IA</v>
      </c>
      <c r="AW2272" t="s">
        <v>544</v>
      </c>
      <c r="AX2272" t="str">
        <f>VLOOKUP(Sheet1[[#This Row],[NPDES ID2]],Combined_Sheet__Major_Only___2[[NPDES ID2]:[ECHO BFR]],27,FALSE)</f>
        <v>-</v>
      </c>
      <c r="AY2272" t="str">
        <f>VLOOKUP(Sheet1[[#This Row],[NPDES ID2]],Combined_Sheet__Major_Only___2[[NPDES ID2]:[ECHO BFR]],28,FALSE)</f>
        <v>-</v>
      </c>
      <c r="AZ2272" t="str">
        <f>VLOOKUP(Sheet1[[#This Row],[NPDES ID2]],Combined_Sheet__Major_Only___2[[NPDES ID2]:[ECHO BFR]],29,FALSE)</f>
        <v>thickening</v>
      </c>
      <c r="BA2272">
        <f>VLOOKUP(Sheet1[[#This Row],[NPDES ID2]],Combined_Sheet__Major_Only___2[[NPDES ID2]:[ECHO BFR]],17,FALSE)</f>
        <v>42.041220000000003</v>
      </c>
      <c r="BB2272">
        <f>VLOOKUP(Sheet1[[#This Row],[NPDES ID2]],Combined_Sheet__Major_Only___2[[NPDES ID2]:[ECHO BFR]],18,FALSE)</f>
        <v>-93.890709999999999</v>
      </c>
      <c r="BC2272" s="2" t="str">
        <f>IF(ISNUMBER(SEARCH("aerobic",$AW2272)),"aerobic","")</f>
        <v>aerobic</v>
      </c>
      <c r="BD2272" s="2" t="str">
        <f>IF(ISNUMBER(SEARCH("anaer",$AW2272)),"anaer","")</f>
        <v/>
      </c>
      <c r="BE2272" s="2" t="str">
        <f>IF(ISNUMBER(SEARCH("thickening",$AZ2272)),"thickening","")</f>
        <v>thickening</v>
      </c>
      <c r="BF2272" s="4" t="str">
        <f>IF(ISNUMBER(SEARCH("airDry",$AW2272)),"airDry","")</f>
        <v/>
      </c>
      <c r="BG2272" s="4" t="str">
        <f>IF(ISNUMBER(SEARCH("heatDry",$AY2272)),"heatDry","")</f>
        <v/>
      </c>
      <c r="BH2272" s="4" t="str">
        <f>IF(AND(ISNUMBER(SEARCH("aerobic",$AW2272)),ISNUMBER(SEARCH("anaer",$AW2272))),"Combined Aer and Anaer.","")</f>
        <v/>
      </c>
    </row>
    <row r="2273" spans="1:60" x14ac:dyDescent="0.25">
      <c r="A2273" s="5">
        <v>1410</v>
      </c>
      <c r="B2273" t="s">
        <v>6679</v>
      </c>
      <c r="C2273">
        <v>136.6</v>
      </c>
      <c r="D2273">
        <v>782.09997583354084</v>
      </c>
      <c r="E2273">
        <v>777.24658577006335</v>
      </c>
      <c r="F2273">
        <v>557.41483722423925</v>
      </c>
      <c r="G2273">
        <v>1008.659320009355</v>
      </c>
      <c r="H2273">
        <v>-110.15536664880931</v>
      </c>
      <c r="I2273">
        <v>-111.56883269133441</v>
      </c>
      <c r="J2273">
        <v>-130.94088058413689</v>
      </c>
      <c r="K2273">
        <v>-88.630321850232832</v>
      </c>
      <c r="L2273">
        <v>94.726069582277219</v>
      </c>
      <c r="M2273">
        <v>94.385020998260316</v>
      </c>
      <c r="N2273">
        <v>93.192145411879139</v>
      </c>
      <c r="O2273">
        <v>97.253582829027422</v>
      </c>
      <c r="P2273">
        <v>3.2002529200301688</v>
      </c>
      <c r="Q2273">
        <v>3.230861769854497</v>
      </c>
      <c r="R2273">
        <v>2.6152560108922529</v>
      </c>
      <c r="S2273">
        <v>3.7416288866307452</v>
      </c>
      <c r="T2273">
        <v>43356.485436872797</v>
      </c>
      <c r="U2273">
        <v>43356.559528291051</v>
      </c>
      <c r="V2273">
        <v>43326.472644881273</v>
      </c>
      <c r="W2273">
        <v>43386.607922642543</v>
      </c>
      <c r="X2273">
        <v>2814.046069547785</v>
      </c>
      <c r="Y2273">
        <v>2823.9321702246848</v>
      </c>
      <c r="Z2273">
        <v>2738.996484934713</v>
      </c>
      <c r="AA2273">
        <v>2860.6239751116391</v>
      </c>
      <c r="AB2273">
        <v>431.39378497976071</v>
      </c>
      <c r="AC2273">
        <v>426.25480149410839</v>
      </c>
      <c r="AD2273">
        <v>375.92310859190331</v>
      </c>
      <c r="AE2273">
        <v>498.34944836288531</v>
      </c>
      <c r="AF2273">
        <v>67.959015391358477</v>
      </c>
      <c r="AG2273">
        <v>67.714376439639608</v>
      </c>
      <c r="AH2273">
        <v>66.858515423675428</v>
      </c>
      <c r="AI2273">
        <v>69.772271823808879</v>
      </c>
      <c r="AJ2273">
        <v>0.60670450751403093</v>
      </c>
      <c r="AK2273">
        <v>0.60670450258377184</v>
      </c>
      <c r="AL2273">
        <v>0.60670176308534995</v>
      </c>
      <c r="AM2273">
        <v>0.60670720609837769</v>
      </c>
      <c r="AN2273">
        <v>0.94494001244678261</v>
      </c>
      <c r="AO2273">
        <v>0.94494001244678283</v>
      </c>
      <c r="AP2273">
        <v>0.94494001244678283</v>
      </c>
      <c r="AQ2273">
        <v>0.94494001244678283</v>
      </c>
      <c r="AR2273">
        <v>16.206944111566429</v>
      </c>
      <c r="AS2273">
        <v>16.206944111566429</v>
      </c>
      <c r="AT2273">
        <v>16.206944111566429</v>
      </c>
      <c r="AU2273">
        <v>16.206944111566429</v>
      </c>
      <c r="AV2273" t="str">
        <f>VLOOKUP(Sheet1[[#This Row],[NPDES ID2]],Combined_Sheet__Major_Only___2[[NPDES ID2]:[ECHO BFR]],3,FALSE)</f>
        <v>MN</v>
      </c>
      <c r="AW2273" t="s">
        <v>41</v>
      </c>
      <c r="AX2273" t="str">
        <f>VLOOKUP(Sheet1[[#This Row],[NPDES ID2]],Combined_Sheet__Major_Only___2[[NPDES ID2]:[ECHO BFR]],27,FALSE)</f>
        <v>-</v>
      </c>
      <c r="AY2273" t="str">
        <f>VLOOKUP(Sheet1[[#This Row],[NPDES ID2]],Combined_Sheet__Major_Only___2[[NPDES ID2]:[ECHO BFR]],28,FALSE)</f>
        <v>-</v>
      </c>
      <c r="AZ2273" t="str">
        <f>VLOOKUP(Sheet1[[#This Row],[NPDES ID2]],Combined_Sheet__Major_Only___2[[NPDES ID2]:[ECHO BFR]],29,FALSE)</f>
        <v>preliminaryOps, thickening</v>
      </c>
      <c r="BA2273">
        <f>VLOOKUP(Sheet1[[#This Row],[NPDES ID2]],Combined_Sheet__Major_Only___2[[NPDES ID2]:[ECHO BFR]],17,FALSE)</f>
        <v>45.966079999999998</v>
      </c>
      <c r="BB2273">
        <f>VLOOKUP(Sheet1[[#This Row],[NPDES ID2]],Combined_Sheet__Major_Only___2[[NPDES ID2]:[ECHO BFR]],18,FALSE)</f>
        <v>-94.367810000000006</v>
      </c>
      <c r="BC2273" s="2" t="str">
        <f>IF(ISNUMBER(SEARCH("aerobic",$AW2273)),"aerobic","")</f>
        <v>aerobic</v>
      </c>
      <c r="BD2273" s="2" t="str">
        <f>IF(ISNUMBER(SEARCH("anaer",$AW2273)),"anaer","")</f>
        <v/>
      </c>
      <c r="BE2273" s="2" t="str">
        <f>IF(ISNUMBER(SEARCH("thickening",$AZ2273)),"thickening","")</f>
        <v>thickening</v>
      </c>
      <c r="BF2273" s="3" t="str">
        <f>IF(ISNUMBER(SEARCH("airDry",$AW2273)),"airDry","")</f>
        <v/>
      </c>
      <c r="BG2273" s="3" t="str">
        <f>IF(ISNUMBER(SEARCH("heatDry",$AY2273)),"heatDry","")</f>
        <v/>
      </c>
      <c r="BH2273" s="3" t="str">
        <f>IF(AND(ISNUMBER(SEARCH("aerobic",$AW2273)),ISNUMBER(SEARCH("anaer",$AW2273))),"Combined Aer and Anaer.","")</f>
        <v/>
      </c>
    </row>
    <row r="2274" spans="1:60" x14ac:dyDescent="0.25">
      <c r="A2274" s="5">
        <v>2200</v>
      </c>
      <c r="B2274" t="s">
        <v>10315</v>
      </c>
      <c r="C2274">
        <v>656.1</v>
      </c>
      <c r="D2274">
        <v>340.05345468130457</v>
      </c>
      <c r="E2274">
        <v>333.37879196851668</v>
      </c>
      <c r="F2274">
        <v>287.32546061709331</v>
      </c>
      <c r="G2274">
        <v>406.11798640059902</v>
      </c>
      <c r="H2274">
        <v>-109.32518129204961</v>
      </c>
      <c r="I2274">
        <v>-110.6864036661227</v>
      </c>
      <c r="J2274">
        <v>-130.13557193160909</v>
      </c>
      <c r="K2274">
        <v>-87.791706465073375</v>
      </c>
      <c r="L2274">
        <v>457.78930660298101</v>
      </c>
      <c r="M2274">
        <v>456.17248124053827</v>
      </c>
      <c r="N2274">
        <v>450.51860933032322</v>
      </c>
      <c r="O2274">
        <v>469.77018479342951</v>
      </c>
      <c r="P2274">
        <v>15.365074284899929</v>
      </c>
      <c r="Q2274">
        <v>15.518469183294471</v>
      </c>
      <c r="R2274">
        <v>12.5458704826753</v>
      </c>
      <c r="S2274">
        <v>17.993859518252311</v>
      </c>
      <c r="T2274">
        <v>43333.952163015187</v>
      </c>
      <c r="U2274">
        <v>43334.02621749317</v>
      </c>
      <c r="V2274">
        <v>43303.954334709582</v>
      </c>
      <c r="W2274">
        <v>43364.059630408228</v>
      </c>
      <c r="X2274">
        <v>2795.281090486038</v>
      </c>
      <c r="Y2274">
        <v>2804.9493940265029</v>
      </c>
      <c r="Z2274">
        <v>2722.1070349135789</v>
      </c>
      <c r="AA2274">
        <v>2840.6627558851192</v>
      </c>
      <c r="AB2274">
        <v>426.06639621728698</v>
      </c>
      <c r="AC2274">
        <v>421.03926528751629</v>
      </c>
      <c r="AD2274">
        <v>371.57327947274592</v>
      </c>
      <c r="AE2274">
        <v>491.65129066240303</v>
      </c>
      <c r="AF2274">
        <v>68.38046711564715</v>
      </c>
      <c r="AG2274">
        <v>68.13914401229502</v>
      </c>
      <c r="AH2274">
        <v>67.294331411216206</v>
      </c>
      <c r="AI2274">
        <v>70.16982840673451</v>
      </c>
      <c r="AJ2274">
        <v>0.61186035026075092</v>
      </c>
      <c r="AK2274">
        <v>0.61186032653364308</v>
      </c>
      <c r="AL2274">
        <v>0.61184719399169796</v>
      </c>
      <c r="AM2274">
        <v>0.611873287013593</v>
      </c>
      <c r="AN2274">
        <v>0.94491364383198517</v>
      </c>
      <c r="AO2274">
        <v>0.94491364383198539</v>
      </c>
      <c r="AP2274">
        <v>0.94491364383198539</v>
      </c>
      <c r="AQ2274">
        <v>0.94491364383198539</v>
      </c>
      <c r="AR2274">
        <v>16.36517823634723</v>
      </c>
      <c r="AS2274">
        <v>16.36517823634723</v>
      </c>
      <c r="AT2274">
        <v>16.36517823634723</v>
      </c>
      <c r="AU2274">
        <v>16.36517823634723</v>
      </c>
      <c r="AV2274" t="str">
        <f>VLOOKUP(Sheet1[[#This Row],[NPDES ID2]],Combined_Sheet__Major_Only___2[[NPDES ID2]:[ECHO BFR]],3,FALSE)</f>
        <v>TX</v>
      </c>
      <c r="AW2274" t="s">
        <v>41</v>
      </c>
      <c r="AX2274" t="str">
        <f>VLOOKUP(Sheet1[[#This Row],[NPDES ID2]],Combined_Sheet__Major_Only___2[[NPDES ID2]:[ECHO BFR]],27,FALSE)</f>
        <v>tempSludgeStore</v>
      </c>
      <c r="AY2274" t="str">
        <f>VLOOKUP(Sheet1[[#This Row],[NPDES ID2]],Combined_Sheet__Major_Only___2[[NPDES ID2]:[ECHO BFR]],28,FALSE)</f>
        <v>-</v>
      </c>
      <c r="AZ2274" t="str">
        <f>VLOOKUP(Sheet1[[#This Row],[NPDES ID2]],Combined_Sheet__Major_Only___2[[NPDES ID2]:[ECHO BFR]],29,FALSE)</f>
        <v>thickening</v>
      </c>
      <c r="BA2274">
        <f>VLOOKUP(Sheet1[[#This Row],[NPDES ID2]],Combined_Sheet__Major_Only___2[[NPDES ID2]:[ECHO BFR]],17,FALSE)</f>
        <v>31.081530000000001</v>
      </c>
      <c r="BB2274">
        <f>VLOOKUP(Sheet1[[#This Row],[NPDES ID2]],Combined_Sheet__Major_Only___2[[NPDES ID2]:[ECHO BFR]],18,FALSE)</f>
        <v>-97.669640000000001</v>
      </c>
      <c r="BC2274" s="2" t="str">
        <f>IF(ISNUMBER(SEARCH("aerobic",$AW2274)),"aerobic","")</f>
        <v>aerobic</v>
      </c>
      <c r="BD2274" s="2" t="str">
        <f>IF(ISNUMBER(SEARCH("anaer",$AW2274)),"anaer","")</f>
        <v/>
      </c>
      <c r="BE2274" s="2" t="str">
        <f>IF(ISNUMBER(SEARCH("thickening",$AZ2274)),"thickening","")</f>
        <v>thickening</v>
      </c>
      <c r="BF2274" s="3" t="str">
        <f>IF(ISNUMBER(SEARCH("airDry",$AW2274)),"airDry","")</f>
        <v/>
      </c>
      <c r="BG2274" s="3" t="str">
        <f>IF(ISNUMBER(SEARCH("heatDry",$AY2274)),"heatDry","")</f>
        <v/>
      </c>
      <c r="BH2274" s="3" t="str">
        <f>IF(AND(ISNUMBER(SEARCH("aerobic",$AW2274)),ISNUMBER(SEARCH("anaer",$AW2274))),"Combined Aer and Anaer.","")</f>
        <v/>
      </c>
    </row>
    <row r="2275" spans="1:60" x14ac:dyDescent="0.25">
      <c r="A2275" s="5">
        <v>1332</v>
      </c>
      <c r="B2275" t="s">
        <v>6332</v>
      </c>
      <c r="C2275">
        <v>167.7</v>
      </c>
      <c r="D2275">
        <v>661.53964439967069</v>
      </c>
      <c r="E2275">
        <v>658.03032521470288</v>
      </c>
      <c r="F2275">
        <v>477.07727929835693</v>
      </c>
      <c r="G2275">
        <v>845.04403820845721</v>
      </c>
      <c r="H2275">
        <v>-109.99903767261431</v>
      </c>
      <c r="I2275">
        <v>-111.4049304972519</v>
      </c>
      <c r="J2275">
        <v>-130.79016719521911</v>
      </c>
      <c r="K2275">
        <v>-88.478322612152198</v>
      </c>
      <c r="L2275">
        <v>116.43968116201459</v>
      </c>
      <c r="M2275">
        <v>116.02210274406831</v>
      </c>
      <c r="N2275">
        <v>114.5615703122651</v>
      </c>
      <c r="O2275">
        <v>119.5343355072291</v>
      </c>
      <c r="P2275">
        <v>3.9285599395461999</v>
      </c>
      <c r="Q2275">
        <v>3.9664729355962831</v>
      </c>
      <c r="R2275">
        <v>3.2098798261335841</v>
      </c>
      <c r="S2275">
        <v>4.5946728245650128</v>
      </c>
      <c r="T2275">
        <v>43329.572671965761</v>
      </c>
      <c r="U2275">
        <v>43329.646719264143</v>
      </c>
      <c r="V2275">
        <v>43299.577751951627</v>
      </c>
      <c r="W2275">
        <v>43359.677220437778</v>
      </c>
      <c r="X2275">
        <v>2808.7414252804178</v>
      </c>
      <c r="Y2275">
        <v>2818.577209939248</v>
      </c>
      <c r="Z2275">
        <v>2734.1170703186522</v>
      </c>
      <c r="AA2275">
        <v>2855.0487411324789</v>
      </c>
      <c r="AB2275">
        <v>430.07078368666231</v>
      </c>
      <c r="AC2275">
        <v>424.95740625950009</v>
      </c>
      <c r="AD2275">
        <v>374.83190184192739</v>
      </c>
      <c r="AE2275">
        <v>496.70633426255108</v>
      </c>
      <c r="AF2275">
        <v>68.045074753958303</v>
      </c>
      <c r="AG2275">
        <v>67.801097204028252</v>
      </c>
      <c r="AH2275">
        <v>66.947516793964951</v>
      </c>
      <c r="AI2275">
        <v>69.853470014147092</v>
      </c>
      <c r="AJ2275">
        <v>0.60775726717321532</v>
      </c>
      <c r="AK2275">
        <v>0.60775726112291539</v>
      </c>
      <c r="AL2275">
        <v>0.60775390006195551</v>
      </c>
      <c r="AM2275">
        <v>0.60776057804240868</v>
      </c>
      <c r="AN2275">
        <v>0.94490851598536485</v>
      </c>
      <c r="AO2275">
        <v>0.94490851598536507</v>
      </c>
      <c r="AP2275">
        <v>0.94490851598536507</v>
      </c>
      <c r="AQ2275">
        <v>0.94490851598536507</v>
      </c>
      <c r="AR2275">
        <v>16.239304961839249</v>
      </c>
      <c r="AS2275">
        <v>16.239304961839249</v>
      </c>
      <c r="AT2275">
        <v>16.239304961839249</v>
      </c>
      <c r="AU2275">
        <v>16.239304961839249</v>
      </c>
      <c r="AV2275" t="str">
        <f>VLOOKUP(Sheet1[[#This Row],[NPDES ID2]],Combined_Sheet__Major_Only___2[[NPDES ID2]:[ECHO BFR]],3,FALSE)</f>
        <v>TN</v>
      </c>
      <c r="AW2275" t="s">
        <v>41</v>
      </c>
      <c r="AX2275" t="str">
        <f>VLOOKUP(Sheet1[[#This Row],[NPDES ID2]],Combined_Sheet__Major_Only___2[[NPDES ID2]:[ECHO BFR]],27,FALSE)</f>
        <v>-</v>
      </c>
      <c r="AY2275" t="str">
        <f>VLOOKUP(Sheet1[[#This Row],[NPDES ID2]],Combined_Sheet__Major_Only___2[[NPDES ID2]:[ECHO BFR]],28,FALSE)</f>
        <v>-</v>
      </c>
      <c r="AZ2275" t="str">
        <f>VLOOKUP(Sheet1[[#This Row],[NPDES ID2]],Combined_Sheet__Major_Only___2[[NPDES ID2]:[ECHO BFR]],29,FALSE)</f>
        <v>thickening</v>
      </c>
      <c r="BA2275">
        <f>VLOOKUP(Sheet1[[#This Row],[NPDES ID2]],Combined_Sheet__Major_Only___2[[NPDES ID2]:[ECHO BFR]],17,FALSE)</f>
        <v>35.892752000000002</v>
      </c>
      <c r="BB2275">
        <f>VLOOKUP(Sheet1[[#This Row],[NPDES ID2]],Combined_Sheet__Major_Only___2[[NPDES ID2]:[ECHO BFR]],18,FALSE)</f>
        <v>-84.531959000000001</v>
      </c>
      <c r="BC2275" s="2" t="str">
        <f>IF(ISNUMBER(SEARCH("aerobic",$AW2275)),"aerobic","")</f>
        <v>aerobic</v>
      </c>
      <c r="BD2275" s="2" t="str">
        <f>IF(ISNUMBER(SEARCH("anaer",$AW2275)),"anaer","")</f>
        <v/>
      </c>
      <c r="BE2275" s="2" t="str">
        <f>IF(ISNUMBER(SEARCH("thickening",$AZ2275)),"thickening","")</f>
        <v>thickening</v>
      </c>
      <c r="BF2275" s="3" t="str">
        <f>IF(ISNUMBER(SEARCH("airDry",$AW2275)),"airDry","")</f>
        <v/>
      </c>
      <c r="BG2275" s="3" t="str">
        <f>IF(ISNUMBER(SEARCH("heatDry",$AY2275)),"heatDry","")</f>
        <v/>
      </c>
      <c r="BH2275" s="3" t="str">
        <f>IF(AND(ISNUMBER(SEARCH("aerobic",$AW2275)),ISNUMBER(SEARCH("anaer",$AW2275))),"Combined Aer and Anaer.","")</f>
        <v/>
      </c>
    </row>
    <row r="2276" spans="1:60" x14ac:dyDescent="0.25">
      <c r="A2276" s="5">
        <v>2133</v>
      </c>
      <c r="B2276" t="s">
        <v>10020</v>
      </c>
      <c r="C2276">
        <v>875</v>
      </c>
      <c r="D2276">
        <v>319.07026061874598</v>
      </c>
      <c r="E2276">
        <v>313.03580239076672</v>
      </c>
      <c r="F2276">
        <v>271.06204506552382</v>
      </c>
      <c r="G2276">
        <v>380.3619110400536</v>
      </c>
      <c r="H2276">
        <v>-138.5649494618757</v>
      </c>
      <c r="I2276">
        <v>-139.90289194457009</v>
      </c>
      <c r="J2276">
        <v>-158.56547392372039</v>
      </c>
      <c r="K2276">
        <v>-115.633195427685</v>
      </c>
      <c r="L2276">
        <v>660.57872920483908</v>
      </c>
      <c r="M2276">
        <v>656.63729800901353</v>
      </c>
      <c r="N2276">
        <v>642.85542046157991</v>
      </c>
      <c r="O2276">
        <v>689.78420396489253</v>
      </c>
      <c r="P2276">
        <v>27.298613235788569</v>
      </c>
      <c r="Q2276">
        <v>27.178222589667801</v>
      </c>
      <c r="R2276">
        <v>22.901748457691131</v>
      </c>
      <c r="S2276">
        <v>30.703847728002859</v>
      </c>
      <c r="T2276">
        <v>43308.43920822526</v>
      </c>
      <c r="U2276">
        <v>43308.513220878187</v>
      </c>
      <c r="V2276">
        <v>43278.458322324237</v>
      </c>
      <c r="W2276">
        <v>43338.529671290911</v>
      </c>
      <c r="X2276">
        <v>3405.9612417584322</v>
      </c>
      <c r="Y2276">
        <v>3424.432086963805</v>
      </c>
      <c r="Z2276">
        <v>3258.3909582806132</v>
      </c>
      <c r="AA2276">
        <v>3498.500273834773</v>
      </c>
      <c r="AB2276">
        <v>650.92115609130235</v>
      </c>
      <c r="AC2276">
        <v>641.88673161538827</v>
      </c>
      <c r="AD2276">
        <v>546.2966462775986</v>
      </c>
      <c r="AE2276">
        <v>787.36152646460789</v>
      </c>
      <c r="AF2276">
        <v>56.106997824569653</v>
      </c>
      <c r="AG2276">
        <v>55.772487650872613</v>
      </c>
      <c r="AH2276">
        <v>54.601502130256812</v>
      </c>
      <c r="AI2276">
        <v>58.587257789799907</v>
      </c>
      <c r="AJ2276">
        <v>0.4619964583186208</v>
      </c>
      <c r="AK2276">
        <v>0.46199642722216089</v>
      </c>
      <c r="AL2276">
        <v>0.46197927767507102</v>
      </c>
      <c r="AM2276">
        <v>0.46201335260310089</v>
      </c>
      <c r="AN2276">
        <v>0.9448837578678484</v>
      </c>
      <c r="AO2276">
        <v>0.94488375786784862</v>
      </c>
      <c r="AP2276">
        <v>0.94488375786784862</v>
      </c>
      <c r="AQ2276">
        <v>0.94488375786784862</v>
      </c>
      <c r="AR2276">
        <v>11.75533423958059</v>
      </c>
      <c r="AS2276">
        <v>11.75533423958059</v>
      </c>
      <c r="AT2276">
        <v>11.75533423958059</v>
      </c>
      <c r="AU2276">
        <v>11.75533423958059</v>
      </c>
      <c r="AV2276" t="str">
        <f>VLOOKUP(Sheet1[[#This Row],[NPDES ID2]],Combined_Sheet__Major_Only___2[[NPDES ID2]:[ECHO BFR]],3,FALSE)</f>
        <v>FL</v>
      </c>
      <c r="AW2276" t="s">
        <v>54</v>
      </c>
      <c r="AX2276" t="str">
        <f>VLOOKUP(Sheet1[[#This Row],[NPDES ID2]],Combined_Sheet__Major_Only___2[[NPDES ID2]:[ECHO BFR]],27,FALSE)</f>
        <v>-</v>
      </c>
      <c r="AY2276" t="str">
        <f>VLOOKUP(Sheet1[[#This Row],[NPDES ID2]],Combined_Sheet__Major_Only___2[[NPDES ID2]:[ECHO BFR]],28,FALSE)</f>
        <v>-</v>
      </c>
      <c r="AZ2276" t="str">
        <f>VLOOKUP(Sheet1[[#This Row],[NPDES ID2]],Combined_Sheet__Major_Only___2[[NPDES ID2]:[ECHO BFR]],29,FALSE)</f>
        <v>thickening</v>
      </c>
      <c r="BA2276">
        <f>VLOOKUP(Sheet1[[#This Row],[NPDES ID2]],Combined_Sheet__Major_Only___2[[NPDES ID2]:[ECHO BFR]],17,FALSE)</f>
        <v>29.293610999999999</v>
      </c>
      <c r="BB2276">
        <f>VLOOKUP(Sheet1[[#This Row],[NPDES ID2]],Combined_Sheet__Major_Only___2[[NPDES ID2]:[ECHO BFR]],18,FALSE)</f>
        <v>-81.083055999999999</v>
      </c>
      <c r="BC2276" s="2" t="str">
        <f>IF(ISNUMBER(SEARCH("aerobic",$AW2276)),"aerobic","")</f>
        <v/>
      </c>
      <c r="BD2276" s="2" t="str">
        <f>IF(ISNUMBER(SEARCH("anaer",$AW2276)),"anaer","")</f>
        <v/>
      </c>
      <c r="BE2276" s="2" t="str">
        <f>IF(ISNUMBER(SEARCH("thickening",$AZ2276)),"thickening","")</f>
        <v>thickening</v>
      </c>
      <c r="BF2276" s="4" t="str">
        <f>IF(ISNUMBER(SEARCH("airDry",$AW2276)),"airDry","")</f>
        <v/>
      </c>
      <c r="BG2276" s="4" t="str">
        <f>IF(ISNUMBER(SEARCH("heatDry",$AY2276)),"heatDry","")</f>
        <v/>
      </c>
      <c r="BH2276" s="4" t="str">
        <f>IF(AND(ISNUMBER(SEARCH("aerobic",$AW2276)),ISNUMBER(SEARCH("anaer",$AW2276))),"Combined Aer and Anaer.","")</f>
        <v/>
      </c>
    </row>
    <row r="2277" spans="1:60" x14ac:dyDescent="0.25">
      <c r="A2277" s="5">
        <v>977</v>
      </c>
      <c r="B2277" t="s">
        <v>4740</v>
      </c>
      <c r="C2277">
        <v>573</v>
      </c>
      <c r="D2277">
        <v>341.07067535305657</v>
      </c>
      <c r="E2277">
        <v>334.840587834291</v>
      </c>
      <c r="F2277">
        <v>281.99317621015223</v>
      </c>
      <c r="G2277">
        <v>410.25247516978652</v>
      </c>
      <c r="H2277">
        <v>-107.9508227217908</v>
      </c>
      <c r="I2277">
        <v>-109.25754751763679</v>
      </c>
      <c r="J2277">
        <v>-128.81686936020091</v>
      </c>
      <c r="K2277">
        <v>-86.489963998621207</v>
      </c>
      <c r="L2277">
        <v>404.57215947065168</v>
      </c>
      <c r="M2277">
        <v>403.19641334415172</v>
      </c>
      <c r="N2277">
        <v>398.38540792734699</v>
      </c>
      <c r="O2277">
        <v>414.76679579402838</v>
      </c>
      <c r="P2277">
        <v>13.40937766998141</v>
      </c>
      <c r="Q2277">
        <v>13.558255710832141</v>
      </c>
      <c r="R2277">
        <v>10.93113803845791</v>
      </c>
      <c r="S2277">
        <v>15.75296367679522</v>
      </c>
      <c r="T2277">
        <v>43288.756664218679</v>
      </c>
      <c r="U2277">
        <v>43288.830644604714</v>
      </c>
      <c r="V2277">
        <v>43258.788848917517</v>
      </c>
      <c r="W2277">
        <v>43318.834008912701</v>
      </c>
      <c r="X2277">
        <v>2759.4384192486009</v>
      </c>
      <c r="Y2277">
        <v>2768.6782797577989</v>
      </c>
      <c r="Z2277">
        <v>2689.7880081210242</v>
      </c>
      <c r="AA2277">
        <v>2802.575946747711</v>
      </c>
      <c r="AB2277">
        <v>416.05324235403009</v>
      </c>
      <c r="AC2277">
        <v>411.2286026470241</v>
      </c>
      <c r="AD2277">
        <v>363.38631113408621</v>
      </c>
      <c r="AE2277">
        <v>479.08616232139713</v>
      </c>
      <c r="AF2277">
        <v>69.195257493487404</v>
      </c>
      <c r="AG2277">
        <v>68.960118443078613</v>
      </c>
      <c r="AH2277">
        <v>68.137027657652055</v>
      </c>
      <c r="AI2277">
        <v>70.938675165034269</v>
      </c>
      <c r="AJ2277">
        <v>0.62182979039166053</v>
      </c>
      <c r="AK2277">
        <v>0.62182976977404969</v>
      </c>
      <c r="AL2277">
        <v>0.62181835014017883</v>
      </c>
      <c r="AM2277">
        <v>0.6218410397189934</v>
      </c>
      <c r="AN2277">
        <v>0.94486067949918318</v>
      </c>
      <c r="AO2277">
        <v>0.94486067949918329</v>
      </c>
      <c r="AP2277">
        <v>0.94486067949918329</v>
      </c>
      <c r="AQ2277">
        <v>0.94486067949918329</v>
      </c>
      <c r="AR2277">
        <v>16.671889764816999</v>
      </c>
      <c r="AS2277">
        <v>16.671889764816999</v>
      </c>
      <c r="AT2277">
        <v>16.671889764816999</v>
      </c>
      <c r="AU2277">
        <v>16.671889764816999</v>
      </c>
      <c r="AV2277" t="str">
        <f>VLOOKUP(Sheet1[[#This Row],[NPDES ID2]],Combined_Sheet__Major_Only___2[[NPDES ID2]:[ECHO BFR]],3,FALSE)</f>
        <v>NY</v>
      </c>
      <c r="AW2277" t="s">
        <v>41</v>
      </c>
      <c r="AX2277" t="str">
        <f>VLOOKUP(Sheet1[[#This Row],[NPDES ID2]],Combined_Sheet__Major_Only___2[[NPDES ID2]:[ECHO BFR]],27,FALSE)</f>
        <v>-</v>
      </c>
      <c r="AY2277" t="str">
        <f>VLOOKUP(Sheet1[[#This Row],[NPDES ID2]],Combined_Sheet__Major_Only___2[[NPDES ID2]:[ECHO BFR]],28,FALSE)</f>
        <v>-</v>
      </c>
      <c r="AZ2277" t="str">
        <f>VLOOKUP(Sheet1[[#This Row],[NPDES ID2]],Combined_Sheet__Major_Only___2[[NPDES ID2]:[ECHO BFR]],29,FALSE)</f>
        <v>thickening, preliminaryOps</v>
      </c>
      <c r="BA2277">
        <f>VLOOKUP(Sheet1[[#This Row],[NPDES ID2]],Combined_Sheet__Major_Only___2[[NPDES ID2]:[ECHO BFR]],17,FALSE)</f>
        <v>41.401833000000003</v>
      </c>
      <c r="BB2277">
        <f>VLOOKUP(Sheet1[[#This Row],[NPDES ID2]],Combined_Sheet__Major_Only___2[[NPDES ID2]:[ECHO BFR]],18,FALSE)</f>
        <v>-74.353082999999998</v>
      </c>
      <c r="BC2277" s="2" t="str">
        <f>IF(ISNUMBER(SEARCH("aerobic",$AW2277)),"aerobic","")</f>
        <v>aerobic</v>
      </c>
      <c r="BD2277" s="2" t="str">
        <f>IF(ISNUMBER(SEARCH("anaer",$AW2277)),"anaer","")</f>
        <v/>
      </c>
      <c r="BE2277" s="2" t="str">
        <f>IF(ISNUMBER(SEARCH("thickening",$AZ2277)),"thickening","")</f>
        <v>thickening</v>
      </c>
      <c r="BF2277" s="4" t="str">
        <f>IF(ISNUMBER(SEARCH("airDry",$AW2277)),"airDry","")</f>
        <v/>
      </c>
      <c r="BG2277" s="4" t="str">
        <f>IF(ISNUMBER(SEARCH("heatDry",$AY2277)),"heatDry","")</f>
        <v/>
      </c>
      <c r="BH2277" s="4" t="str">
        <f>IF(AND(ISNUMBER(SEARCH("aerobic",$AW2277)),ISNUMBER(SEARCH("anaer",$AW2277))),"Combined Aer and Anaer.","")</f>
        <v/>
      </c>
    </row>
    <row r="2278" spans="1:60" x14ac:dyDescent="0.25">
      <c r="A2278" s="5">
        <v>1138</v>
      </c>
      <c r="B2278" t="s">
        <v>5467</v>
      </c>
      <c r="C2278">
        <v>304.05</v>
      </c>
      <c r="D2278">
        <v>442.76461683983649</v>
      </c>
      <c r="E2278">
        <v>440.56735342874782</v>
      </c>
      <c r="F2278">
        <v>338.253711778764</v>
      </c>
      <c r="G2278">
        <v>546.43418860640986</v>
      </c>
      <c r="H2278">
        <v>-110.7615111623318</v>
      </c>
      <c r="I2278">
        <v>-112.16029096819901</v>
      </c>
      <c r="J2278">
        <v>-131.52109021713721</v>
      </c>
      <c r="K2278">
        <v>-89.193391520137268</v>
      </c>
      <c r="L2278">
        <v>209.71839384272391</v>
      </c>
      <c r="M2278">
        <v>208.9506755490543</v>
      </c>
      <c r="N2278">
        <v>206.26563923914611</v>
      </c>
      <c r="O2278">
        <v>215.40774330044661</v>
      </c>
      <c r="P2278">
        <v>7.1254763400755214</v>
      </c>
      <c r="Q2278">
        <v>7.1910248962543726</v>
      </c>
      <c r="R2278">
        <v>5.8271849190672844</v>
      </c>
      <c r="S2278">
        <v>8.3192320651737717</v>
      </c>
      <c r="T2278">
        <v>43272.385433407871</v>
      </c>
      <c r="U2278">
        <v>43272.459386955466</v>
      </c>
      <c r="V2278">
        <v>43242.42848976067</v>
      </c>
      <c r="W2278">
        <v>43302.45186671312</v>
      </c>
      <c r="X2278">
        <v>2823.6968517635928</v>
      </c>
      <c r="Y2278">
        <v>2833.7537937868801</v>
      </c>
      <c r="Z2278">
        <v>2747.178200163467</v>
      </c>
      <c r="AA2278">
        <v>2871.2150918843031</v>
      </c>
      <c r="AB2278">
        <v>435.07048397567291</v>
      </c>
      <c r="AC2278">
        <v>429.84606342927259</v>
      </c>
      <c r="AD2278">
        <v>378.85744409144468</v>
      </c>
      <c r="AE2278">
        <v>503.09924400303981</v>
      </c>
      <c r="AF2278">
        <v>67.59623231683436</v>
      </c>
      <c r="AG2278">
        <v>67.34886780707626</v>
      </c>
      <c r="AH2278">
        <v>66.483295234622915</v>
      </c>
      <c r="AI2278">
        <v>69.429908263166737</v>
      </c>
      <c r="AJ2278">
        <v>0.60226688493863623</v>
      </c>
      <c r="AK2278">
        <v>0.60226687394613188</v>
      </c>
      <c r="AL2278">
        <v>0.60226077387241195</v>
      </c>
      <c r="AM2278">
        <v>0.60227289396138994</v>
      </c>
      <c r="AN2278">
        <v>0.94484146901553345</v>
      </c>
      <c r="AO2278">
        <v>0.94484146901553345</v>
      </c>
      <c r="AP2278">
        <v>0.94484146901553345</v>
      </c>
      <c r="AQ2278">
        <v>0.94484146901553345</v>
      </c>
      <c r="AR2278">
        <v>16.070330920095842</v>
      </c>
      <c r="AS2278">
        <v>16.070330920095842</v>
      </c>
      <c r="AT2278">
        <v>16.070330920095842</v>
      </c>
      <c r="AU2278">
        <v>16.070330920095842</v>
      </c>
      <c r="AV2278" t="str">
        <f>VLOOKUP(Sheet1[[#This Row],[NPDES ID2]],Combined_Sheet__Major_Only___2[[NPDES ID2]:[ECHO BFR]],3,FALSE)</f>
        <v>CA</v>
      </c>
      <c r="AW2278" t="s">
        <v>12185</v>
      </c>
      <c r="AX2278" t="str">
        <f>VLOOKUP(Sheet1[[#This Row],[NPDES ID2]],Combined_Sheet__Major_Only___2[[NPDES ID2]:[ECHO BFR]],27,FALSE)</f>
        <v>-</v>
      </c>
      <c r="AY2278" t="str">
        <f>VLOOKUP(Sheet1[[#This Row],[NPDES ID2]],Combined_Sheet__Major_Only___2[[NPDES ID2]:[ECHO BFR]],28,FALSE)</f>
        <v>-</v>
      </c>
      <c r="AZ2278" t="str">
        <f>VLOOKUP(Sheet1[[#This Row],[NPDES ID2]],Combined_Sheet__Major_Only___2[[NPDES ID2]:[ECHO BFR]],29,FALSE)</f>
        <v>preliminaryOps, sludgeLagoon, thickening</v>
      </c>
      <c r="BA2278">
        <f>VLOOKUP(Sheet1[[#This Row],[NPDES ID2]],Combined_Sheet__Major_Only___2[[NPDES ID2]:[ECHO BFR]],17,FALSE)</f>
        <v>39.205278</v>
      </c>
      <c r="BB2278">
        <f>VLOOKUP(Sheet1[[#This Row],[NPDES ID2]],Combined_Sheet__Major_Only___2[[NPDES ID2]:[ECHO BFR]],18,FALSE)</f>
        <v>-121.068056</v>
      </c>
      <c r="BC2278" s="2" t="str">
        <f>IF(ISNUMBER(SEARCH("aerobic",$AW2278)),"aerobic","")</f>
        <v/>
      </c>
      <c r="BD2278" s="2" t="str">
        <f>IF(ISNUMBER(SEARCH("anaer",$AW2278)),"anaer","")</f>
        <v>anaer</v>
      </c>
      <c r="BE2278" s="2" t="str">
        <f>IF(ISNUMBER(SEARCH("thickening",$AZ2278)),"thickening","")</f>
        <v>thickening</v>
      </c>
      <c r="BF2278" s="3" t="str">
        <f>IF(ISNUMBER(SEARCH("airDry",$AW2278)),"airDry","")</f>
        <v/>
      </c>
      <c r="BG2278" s="3" t="str">
        <f>IF(ISNUMBER(SEARCH("heatDry",$AY2278)),"heatDry","")</f>
        <v/>
      </c>
      <c r="BH2278" s="3" t="str">
        <f>IF(AND(ISNUMBER(SEARCH("aerobic",$AW2278)),ISNUMBER(SEARCH("anaer",$AW2278))),"Combined Aer and Anaer.","")</f>
        <v/>
      </c>
    </row>
    <row r="2279" spans="1:60" x14ac:dyDescent="0.25">
      <c r="A2279" s="5">
        <v>2434</v>
      </c>
      <c r="B2279" t="s">
        <v>11345</v>
      </c>
      <c r="C2279">
        <v>247</v>
      </c>
      <c r="D2279">
        <v>500.59393842195959</v>
      </c>
      <c r="E2279">
        <v>497.09808678482523</v>
      </c>
      <c r="F2279">
        <v>373.00930574413428</v>
      </c>
      <c r="G2279">
        <v>626.16190741121375</v>
      </c>
      <c r="H2279">
        <v>-110.2556566809041</v>
      </c>
      <c r="I2279">
        <v>-111.66945591426899</v>
      </c>
      <c r="J2279">
        <v>-131.03565954035261</v>
      </c>
      <c r="K2279">
        <v>-88.715967710339953</v>
      </c>
      <c r="L2279">
        <v>171.10847762913079</v>
      </c>
      <c r="M2279">
        <v>170.4904490039666</v>
      </c>
      <c r="N2279">
        <v>168.32888925800509</v>
      </c>
      <c r="O2279">
        <v>175.68857691733069</v>
      </c>
      <c r="P2279">
        <v>5.787022118588534</v>
      </c>
      <c r="Q2279">
        <v>5.84196572187032</v>
      </c>
      <c r="R2279">
        <v>4.7298294253825803</v>
      </c>
      <c r="S2279">
        <v>6.7642044828922812</v>
      </c>
      <c r="T2279">
        <v>43239.42399461192</v>
      </c>
      <c r="U2279">
        <v>43239.497894123677</v>
      </c>
      <c r="V2279">
        <v>43209.488939688963</v>
      </c>
      <c r="W2279">
        <v>43269.468459191819</v>
      </c>
      <c r="X2279">
        <v>2809.323839719495</v>
      </c>
      <c r="Y2279">
        <v>2819.219817586526</v>
      </c>
      <c r="Z2279">
        <v>2734.1706626911919</v>
      </c>
      <c r="AA2279">
        <v>2855.9712943528712</v>
      </c>
      <c r="AB2279">
        <v>431.0857341804936</v>
      </c>
      <c r="AC2279">
        <v>425.94289333506907</v>
      </c>
      <c r="AD2279">
        <v>375.60327303586178</v>
      </c>
      <c r="AE2279">
        <v>498.08932732024391</v>
      </c>
      <c r="AF2279">
        <v>67.889811091754396</v>
      </c>
      <c r="AG2279">
        <v>67.644668550258189</v>
      </c>
      <c r="AH2279">
        <v>66.786929127642452</v>
      </c>
      <c r="AI2279">
        <v>69.706944169126459</v>
      </c>
      <c r="AJ2279">
        <v>0.60585795536475007</v>
      </c>
      <c r="AK2279">
        <v>0.60585794645175395</v>
      </c>
      <c r="AL2279">
        <v>0.60585299812100335</v>
      </c>
      <c r="AM2279">
        <v>0.6058628298206995</v>
      </c>
      <c r="AN2279">
        <v>0.9448027504591856</v>
      </c>
      <c r="AO2279">
        <v>0.94480275045918549</v>
      </c>
      <c r="AP2279">
        <v>0.94480275045918549</v>
      </c>
      <c r="AQ2279">
        <v>0.94480275045918549</v>
      </c>
      <c r="AR2279">
        <v>16.18082912770608</v>
      </c>
      <c r="AS2279">
        <v>16.18082912770608</v>
      </c>
      <c r="AT2279">
        <v>16.18082912770608</v>
      </c>
      <c r="AU2279">
        <v>16.18082912770608</v>
      </c>
      <c r="AV2279" t="str">
        <f>VLOOKUP(Sheet1[[#This Row],[NPDES ID2]],Combined_Sheet__Major_Only___2[[NPDES ID2]:[ECHO BFR]],3,FALSE)</f>
        <v>KS</v>
      </c>
      <c r="AW2279" t="s">
        <v>4408</v>
      </c>
      <c r="AX2279" t="str">
        <f>VLOOKUP(Sheet1[[#This Row],[NPDES ID2]],Combined_Sheet__Major_Only___2[[NPDES ID2]:[ECHO BFR]],27,FALSE)</f>
        <v>tempSludgeStore</v>
      </c>
      <c r="AY2279" t="str">
        <f>VLOOKUP(Sheet1[[#This Row],[NPDES ID2]],Combined_Sheet__Major_Only___2[[NPDES ID2]:[ECHO BFR]],28,FALSE)</f>
        <v>-</v>
      </c>
      <c r="AZ2279" t="str">
        <f>VLOOKUP(Sheet1[[#This Row],[NPDES ID2]],Combined_Sheet__Major_Only___2[[NPDES ID2]:[ECHO BFR]],29,FALSE)</f>
        <v>thickening</v>
      </c>
      <c r="BA2279">
        <f>VLOOKUP(Sheet1[[#This Row],[NPDES ID2]],Combined_Sheet__Major_Only___2[[NPDES ID2]:[ECHO BFR]],17,FALSE)</f>
        <v>37.798079000000001</v>
      </c>
      <c r="BB2279">
        <f>VLOOKUP(Sheet1[[#This Row],[NPDES ID2]],Combined_Sheet__Major_Only___2[[NPDES ID2]:[ECHO BFR]],18,FALSE)</f>
        <v>-96.849446</v>
      </c>
      <c r="BC2279" s="2" t="str">
        <f>IF(ISNUMBER(SEARCH("aerobic",$AW2279)),"aerobic","")</f>
        <v>aerobic</v>
      </c>
      <c r="BD2279" s="2" t="str">
        <f>IF(ISNUMBER(SEARCH("anaer",$AW2279)),"anaer","")</f>
        <v/>
      </c>
      <c r="BE2279" s="2" t="str">
        <f>IF(ISNUMBER(SEARCH("thickening",$AZ2279)),"thickening","")</f>
        <v>thickening</v>
      </c>
      <c r="BF2279" s="3" t="str">
        <f>IF(ISNUMBER(SEARCH("airDry",$AW2279)),"airDry","")</f>
        <v/>
      </c>
      <c r="BG2279" s="3" t="str">
        <f>IF(ISNUMBER(SEARCH("heatDry",$AY2279)),"heatDry","")</f>
        <v/>
      </c>
      <c r="BH2279" s="3" t="str">
        <f>IF(AND(ISNUMBER(SEARCH("aerobic",$AW2279)),ISNUMBER(SEARCH("anaer",$AW2279))),"Combined Aer and Anaer.","")</f>
        <v/>
      </c>
    </row>
    <row r="2280" spans="1:60" x14ac:dyDescent="0.25">
      <c r="A2280" s="5">
        <v>1879</v>
      </c>
      <c r="B2280" t="s">
        <v>8872</v>
      </c>
      <c r="C2280">
        <v>5684.58</v>
      </c>
      <c r="D2280">
        <v>1136.1591304635799</v>
      </c>
      <c r="E2280">
        <v>1136.1357743577701</v>
      </c>
      <c r="F2280">
        <v>913.49892587074385</v>
      </c>
      <c r="G2280">
        <v>1334.896786173357</v>
      </c>
      <c r="H2280">
        <v>-108.3169399998461</v>
      </c>
      <c r="I2280">
        <v>-109.7622486037957</v>
      </c>
      <c r="J2280">
        <v>-129.08328245811651</v>
      </c>
      <c r="K2280">
        <v>-86.380804729963543</v>
      </c>
      <c r="L2280">
        <v>3968.0889664798801</v>
      </c>
      <c r="M2280">
        <v>3954.0808316799839</v>
      </c>
      <c r="N2280">
        <v>3905.2003652238409</v>
      </c>
      <c r="O2280">
        <v>4071.7718786112632</v>
      </c>
      <c r="P2280">
        <v>133.0967643951478</v>
      </c>
      <c r="Q2280">
        <v>134.42632316308129</v>
      </c>
      <c r="R2280">
        <v>108.6717188866001</v>
      </c>
      <c r="S2280">
        <v>155.914935609905</v>
      </c>
      <c r="T2280">
        <v>43213.36691167442</v>
      </c>
      <c r="U2280">
        <v>43213.440768469103</v>
      </c>
      <c r="V2280">
        <v>43183.449160495577</v>
      </c>
      <c r="W2280">
        <v>43243.394009266747</v>
      </c>
      <c r="X2280">
        <v>2786.2979365117299</v>
      </c>
      <c r="Y2280">
        <v>2795.938928199158</v>
      </c>
      <c r="Z2280">
        <v>2713.4719409769759</v>
      </c>
      <c r="AA2280">
        <v>2831.457682401935</v>
      </c>
      <c r="AB2280">
        <v>424.60024722472849</v>
      </c>
      <c r="AC2280">
        <v>419.61094317181102</v>
      </c>
      <c r="AD2280">
        <v>370.2699029656527</v>
      </c>
      <c r="AE2280">
        <v>490.00520507128613</v>
      </c>
      <c r="AF2280">
        <v>68.422487086010378</v>
      </c>
      <c r="AG2280">
        <v>68.182532165946526</v>
      </c>
      <c r="AH2280">
        <v>67.337186445005386</v>
      </c>
      <c r="AI2280">
        <v>70.208276793488551</v>
      </c>
      <c r="AJ2280">
        <v>0.61237451099876883</v>
      </c>
      <c r="AK2280">
        <v>0.61237429793733411</v>
      </c>
      <c r="AL2280">
        <v>0.61226066529182244</v>
      </c>
      <c r="AM2280">
        <v>0.61248647834422809</v>
      </c>
      <c r="AN2280">
        <v>0.94477210369688502</v>
      </c>
      <c r="AO2280">
        <v>0.94477210369688491</v>
      </c>
      <c r="AP2280">
        <v>0.94477210369688491</v>
      </c>
      <c r="AQ2280">
        <v>0.94477210369688491</v>
      </c>
      <c r="AR2280">
        <v>16.377551558034899</v>
      </c>
      <c r="AS2280">
        <v>16.377551558034909</v>
      </c>
      <c r="AT2280">
        <v>16.377551558034909</v>
      </c>
      <c r="AU2280">
        <v>16.377551558034909</v>
      </c>
      <c r="AV2280" t="str">
        <f>VLOOKUP(Sheet1[[#This Row],[NPDES ID2]],Combined_Sheet__Major_Only___2[[NPDES ID2]:[ECHO BFR]],3,FALSE)</f>
        <v>NY</v>
      </c>
      <c r="AW2280" t="s">
        <v>12185</v>
      </c>
      <c r="AX2280" t="str">
        <f>VLOOKUP(Sheet1[[#This Row],[NPDES ID2]],Combined_Sheet__Major_Only___2[[NPDES ID2]:[ECHO BFR]],27,FALSE)</f>
        <v>methaneBioCaptureRecover</v>
      </c>
      <c r="AY2280" t="str">
        <f>VLOOKUP(Sheet1[[#This Row],[NPDES ID2]],Combined_Sheet__Major_Only___2[[NPDES ID2]:[ECHO BFR]],28,FALSE)</f>
        <v>-</v>
      </c>
      <c r="AZ2280" t="str">
        <f>VLOOKUP(Sheet1[[#This Row],[NPDES ID2]],Combined_Sheet__Major_Only___2[[NPDES ID2]:[ECHO BFR]],29,FALSE)</f>
        <v>thickening</v>
      </c>
      <c r="BA2280">
        <f>VLOOKUP(Sheet1[[#This Row],[NPDES ID2]],Combined_Sheet__Major_Only___2[[NPDES ID2]:[ECHO BFR]],17,FALSE)</f>
        <v>40.632277999999999</v>
      </c>
      <c r="BB2280">
        <f>VLOOKUP(Sheet1[[#This Row],[NPDES ID2]],Combined_Sheet__Major_Only___2[[NPDES ID2]:[ECHO BFR]],18,FALSE)</f>
        <v>-73.663111000000001</v>
      </c>
      <c r="BC2280" s="2" t="str">
        <f>IF(ISNUMBER(SEARCH("aerobic",$AW2280)),"aerobic","")</f>
        <v/>
      </c>
      <c r="BD2280" s="2" t="str">
        <f>IF(ISNUMBER(SEARCH("anaer",$AW2280)),"anaer","")</f>
        <v>anaer</v>
      </c>
      <c r="BE2280" s="2" t="str">
        <f>IF(ISNUMBER(SEARCH("thickening",$AZ2280)),"thickening","")</f>
        <v>thickening</v>
      </c>
      <c r="BF2280" s="4" t="str">
        <f>IF(ISNUMBER(SEARCH("airDry",$AW2280)),"airDry","")</f>
        <v/>
      </c>
      <c r="BG2280" s="4" t="str">
        <f>IF(ISNUMBER(SEARCH("heatDry",$AY2280)),"heatDry","")</f>
        <v/>
      </c>
      <c r="BH2280" s="4" t="str">
        <f>IF(AND(ISNUMBER(SEARCH("aerobic",$AW2280)),ISNUMBER(SEARCH("anaer",$AW2280))),"Combined Aer and Anaer.","")</f>
        <v/>
      </c>
    </row>
    <row r="2281" spans="1:60" x14ac:dyDescent="0.25">
      <c r="A2281" s="5">
        <v>1613</v>
      </c>
      <c r="B2281" t="s">
        <v>7579</v>
      </c>
      <c r="C2281">
        <v>74.3</v>
      </c>
      <c r="D2281">
        <v>1328.080849784466</v>
      </c>
      <c r="E2281">
        <v>1314.5766263735511</v>
      </c>
      <c r="F2281">
        <v>915.79098760245938</v>
      </c>
      <c r="G2281">
        <v>1731.740161385728</v>
      </c>
      <c r="H2281">
        <v>-109.3025375957051</v>
      </c>
      <c r="I2281">
        <v>-110.68252235666191</v>
      </c>
      <c r="J2281">
        <v>-130.12218732362791</v>
      </c>
      <c r="K2281">
        <v>-87.822227130897886</v>
      </c>
      <c r="L2281">
        <v>51.901005241450122</v>
      </c>
      <c r="M2281">
        <v>51.718373835517987</v>
      </c>
      <c r="N2281">
        <v>51.07957251763554</v>
      </c>
      <c r="O2281">
        <v>53.254506938881967</v>
      </c>
      <c r="P2281">
        <v>1.739937443939636</v>
      </c>
      <c r="Q2281">
        <v>1.7574475445555131</v>
      </c>
      <c r="R2281">
        <v>1.420468237031095</v>
      </c>
      <c r="S2281">
        <v>2.0381853780554571</v>
      </c>
      <c r="T2281">
        <v>43211.292469752043</v>
      </c>
      <c r="U2281">
        <v>43211.366323145943</v>
      </c>
      <c r="V2281">
        <v>43181.376096149193</v>
      </c>
      <c r="W2281">
        <v>43241.318184733442</v>
      </c>
      <c r="X2281">
        <v>2784.2135170408351</v>
      </c>
      <c r="Y2281">
        <v>2793.812811581553</v>
      </c>
      <c r="Z2281">
        <v>2711.5772830747928</v>
      </c>
      <c r="AA2281">
        <v>2829.2561773597899</v>
      </c>
      <c r="AB2281">
        <v>423.92613311244901</v>
      </c>
      <c r="AC2281">
        <v>418.93065876425919</v>
      </c>
      <c r="AD2281">
        <v>369.76578038618749</v>
      </c>
      <c r="AE2281">
        <v>489.07206930171043</v>
      </c>
      <c r="AF2281">
        <v>68.456423109869377</v>
      </c>
      <c r="AG2281">
        <v>68.215556582906061</v>
      </c>
      <c r="AH2281">
        <v>67.372957460959725</v>
      </c>
      <c r="AI2281">
        <v>70.241639145761084</v>
      </c>
      <c r="AJ2281">
        <v>0.61278961406188026</v>
      </c>
      <c r="AK2281">
        <v>0.61278961139138854</v>
      </c>
      <c r="AL2281">
        <v>0.61278812681483907</v>
      </c>
      <c r="AM2281">
        <v>0.61279107646166087</v>
      </c>
      <c r="AN2281">
        <v>0.94476966240141336</v>
      </c>
      <c r="AO2281">
        <v>0.94476966240141358</v>
      </c>
      <c r="AP2281">
        <v>0.94476966240141358</v>
      </c>
      <c r="AQ2281">
        <v>0.94476966240141358</v>
      </c>
      <c r="AR2281">
        <v>16.394160624780351</v>
      </c>
      <c r="AS2281">
        <v>16.394160624780351</v>
      </c>
      <c r="AT2281">
        <v>16.394160624780351</v>
      </c>
      <c r="AU2281">
        <v>16.394160624780351</v>
      </c>
      <c r="AV2281" t="str">
        <f>VLOOKUP(Sheet1[[#This Row],[NPDES ID2]],Combined_Sheet__Major_Only___2[[NPDES ID2]:[ECHO BFR]],3,FALSE)</f>
        <v>TX</v>
      </c>
      <c r="AW2281" t="s">
        <v>41</v>
      </c>
      <c r="AX2281" t="str">
        <f>VLOOKUP(Sheet1[[#This Row],[NPDES ID2]],Combined_Sheet__Major_Only___2[[NPDES ID2]:[ECHO BFR]],27,FALSE)</f>
        <v>-</v>
      </c>
      <c r="AY2281" t="str">
        <f>VLOOKUP(Sheet1[[#This Row],[NPDES ID2]],Combined_Sheet__Major_Only___2[[NPDES ID2]:[ECHO BFR]],28,FALSE)</f>
        <v>-</v>
      </c>
      <c r="AZ2281" t="str">
        <f>VLOOKUP(Sheet1[[#This Row],[NPDES ID2]],Combined_Sheet__Major_Only___2[[NPDES ID2]:[ECHO BFR]],29,FALSE)</f>
        <v>thickening</v>
      </c>
      <c r="BA2281">
        <f>VLOOKUP(Sheet1[[#This Row],[NPDES ID2]],Combined_Sheet__Major_Only___2[[NPDES ID2]:[ECHO BFR]],17,FALSE)</f>
        <v>30.109711000000001</v>
      </c>
      <c r="BB2281">
        <f>VLOOKUP(Sheet1[[#This Row],[NPDES ID2]],Combined_Sheet__Major_Only___2[[NPDES ID2]:[ECHO BFR]],18,FALSE)</f>
        <v>-95.607494000000003</v>
      </c>
      <c r="BC2281" s="2" t="str">
        <f>IF(ISNUMBER(SEARCH("aerobic",$AW2281)),"aerobic","")</f>
        <v>aerobic</v>
      </c>
      <c r="BD2281" s="2" t="str">
        <f>IF(ISNUMBER(SEARCH("anaer",$AW2281)),"anaer","")</f>
        <v/>
      </c>
      <c r="BE2281" s="2" t="str">
        <f>IF(ISNUMBER(SEARCH("thickening",$AZ2281)),"thickening","")</f>
        <v>thickening</v>
      </c>
      <c r="BF2281" s="4" t="str">
        <f>IF(ISNUMBER(SEARCH("airDry",$AW2281)),"airDry","")</f>
        <v/>
      </c>
      <c r="BG2281" s="4" t="str">
        <f>IF(ISNUMBER(SEARCH("heatDry",$AY2281)),"heatDry","")</f>
        <v/>
      </c>
      <c r="BH2281" s="4" t="str">
        <f>IF(AND(ISNUMBER(SEARCH("aerobic",$AW2281)),ISNUMBER(SEARCH("anaer",$AW2281))),"Combined Aer and Anaer.","")</f>
        <v/>
      </c>
    </row>
    <row r="2282" spans="1:60" x14ac:dyDescent="0.25">
      <c r="A2282" s="5">
        <v>1623</v>
      </c>
      <c r="B2282" t="s">
        <v>7624</v>
      </c>
      <c r="C2282">
        <v>72.099999999999994</v>
      </c>
      <c r="D2282">
        <v>1386.904621908978</v>
      </c>
      <c r="E2282">
        <v>1371.5487852315021</v>
      </c>
      <c r="F2282">
        <v>955.23995151023462</v>
      </c>
      <c r="G2282">
        <v>1808.633148179302</v>
      </c>
      <c r="H2282">
        <v>-111.1627582360619</v>
      </c>
      <c r="I2282">
        <v>-112.5668040433282</v>
      </c>
      <c r="J2282">
        <v>-131.91038594357889</v>
      </c>
      <c r="K2282">
        <v>-89.597957753541792</v>
      </c>
      <c r="L2282">
        <v>49.583563679487128</v>
      </c>
      <c r="M2282">
        <v>49.400399136261129</v>
      </c>
      <c r="N2282">
        <v>48.759732267620073</v>
      </c>
      <c r="O2282">
        <v>50.941017387572813</v>
      </c>
      <c r="P2282">
        <v>1.689990147710227</v>
      </c>
      <c r="Q2282">
        <v>1.7051985185241081</v>
      </c>
      <c r="R2282">
        <v>1.3826174447657</v>
      </c>
      <c r="S2282">
        <v>1.9715741957832831</v>
      </c>
      <c r="T2282">
        <v>43207.033798225631</v>
      </c>
      <c r="U2282">
        <v>43207.107644638018</v>
      </c>
      <c r="V2282">
        <v>43177.120252681583</v>
      </c>
      <c r="W2282">
        <v>43237.056674811989</v>
      </c>
      <c r="X2282">
        <v>2827.8235767538072</v>
      </c>
      <c r="Y2282">
        <v>2837.9697939682969</v>
      </c>
      <c r="Z2282">
        <v>2750.5173412320169</v>
      </c>
      <c r="AA2282">
        <v>2875.847086471183</v>
      </c>
      <c r="AB2282">
        <v>436.9347741185336</v>
      </c>
      <c r="AC2282">
        <v>431.66326986157179</v>
      </c>
      <c r="AD2282">
        <v>380.33227947764573</v>
      </c>
      <c r="AE2282">
        <v>505.53244486957351</v>
      </c>
      <c r="AF2282">
        <v>67.395316103483495</v>
      </c>
      <c r="AG2282">
        <v>67.146374266327484</v>
      </c>
      <c r="AH2282">
        <v>66.275530729499749</v>
      </c>
      <c r="AI2282">
        <v>69.240377713512871</v>
      </c>
      <c r="AJ2282">
        <v>0.59980943517653784</v>
      </c>
      <c r="AK2282">
        <v>0.59980943257465502</v>
      </c>
      <c r="AL2282">
        <v>0.59980798613538788</v>
      </c>
      <c r="AM2282">
        <v>0.59981086000870987</v>
      </c>
      <c r="AN2282">
        <v>0.94476464993103604</v>
      </c>
      <c r="AO2282">
        <v>0.94476464993103626</v>
      </c>
      <c r="AP2282">
        <v>0.94476464993103626</v>
      </c>
      <c r="AQ2282">
        <v>0.94476464993103626</v>
      </c>
      <c r="AR2282">
        <v>15.994900886232641</v>
      </c>
      <c r="AS2282">
        <v>15.994900886232641</v>
      </c>
      <c r="AT2282">
        <v>15.994900886232641</v>
      </c>
      <c r="AU2282">
        <v>15.994900886232641</v>
      </c>
      <c r="AV2282" t="str">
        <f>VLOOKUP(Sheet1[[#This Row],[NPDES ID2]],Combined_Sheet__Major_Only___2[[NPDES ID2]:[ECHO BFR]],3,FALSE)</f>
        <v>GA</v>
      </c>
      <c r="AW2282" t="s">
        <v>41</v>
      </c>
      <c r="AX2282" t="str">
        <f>VLOOKUP(Sheet1[[#This Row],[NPDES ID2]],Combined_Sheet__Major_Only___2[[NPDES ID2]:[ECHO BFR]],27,FALSE)</f>
        <v>-</v>
      </c>
      <c r="AY2282" t="str">
        <f>VLOOKUP(Sheet1[[#This Row],[NPDES ID2]],Combined_Sheet__Major_Only___2[[NPDES ID2]:[ECHO BFR]],28,FALSE)</f>
        <v>-</v>
      </c>
      <c r="AZ2282" t="str">
        <f>VLOOKUP(Sheet1[[#This Row],[NPDES ID2]],Combined_Sheet__Major_Only___2[[NPDES ID2]:[ECHO BFR]],29,FALSE)</f>
        <v>thickening</v>
      </c>
      <c r="BA2282">
        <f>VLOOKUP(Sheet1[[#This Row],[NPDES ID2]],Combined_Sheet__Major_Only___2[[NPDES ID2]:[ECHO BFR]],17,FALSE)</f>
        <v>34.874167</v>
      </c>
      <c r="BB2282">
        <f>VLOOKUP(Sheet1[[#This Row],[NPDES ID2]],Combined_Sheet__Major_Only___2[[NPDES ID2]:[ECHO BFR]],18,FALSE)</f>
        <v>-83.969667000000001</v>
      </c>
      <c r="BC2282" s="2" t="str">
        <f>IF(ISNUMBER(SEARCH("aerobic",$AW2282)),"aerobic","")</f>
        <v>aerobic</v>
      </c>
      <c r="BD2282" s="2" t="str">
        <f>IF(ISNUMBER(SEARCH("anaer",$AW2282)),"anaer","")</f>
        <v/>
      </c>
      <c r="BE2282" s="2" t="str">
        <f>IF(ISNUMBER(SEARCH("thickening",$AZ2282)),"thickening","")</f>
        <v>thickening</v>
      </c>
      <c r="BF2282" s="4" t="str">
        <f>IF(ISNUMBER(SEARCH("airDry",$AW2282)),"airDry","")</f>
        <v/>
      </c>
      <c r="BG2282" s="4" t="str">
        <f>IF(ISNUMBER(SEARCH("heatDry",$AY2282)),"heatDry","")</f>
        <v/>
      </c>
      <c r="BH2282" s="4" t="str">
        <f>IF(AND(ISNUMBER(SEARCH("aerobic",$AW2282)),ISNUMBER(SEARCH("anaer",$AW2282))),"Combined Aer and Anaer.","")</f>
        <v/>
      </c>
    </row>
    <row r="2283" spans="1:60" x14ac:dyDescent="0.25">
      <c r="A2283" s="5">
        <v>1720</v>
      </c>
      <c r="B2283" t="s">
        <v>8061</v>
      </c>
      <c r="C2283">
        <v>38.478999999999999</v>
      </c>
      <c r="D2283">
        <v>2501.5934159738772</v>
      </c>
      <c r="E2283">
        <v>2475.7105893372391</v>
      </c>
      <c r="F2283">
        <v>1689.3004429630189</v>
      </c>
      <c r="G2283">
        <v>3282.7953897812331</v>
      </c>
      <c r="H2283">
        <v>-110.77553512204921</v>
      </c>
      <c r="I2283">
        <v>-112.1953466014579</v>
      </c>
      <c r="J2283">
        <v>-131.53853969755451</v>
      </c>
      <c r="K2283">
        <v>-89.231321593165205</v>
      </c>
      <c r="L2283">
        <v>26.549382179814881</v>
      </c>
      <c r="M2283">
        <v>26.452293039019839</v>
      </c>
      <c r="N2283">
        <v>26.112693056711411</v>
      </c>
      <c r="O2283">
        <v>27.26892655414099</v>
      </c>
      <c r="P2283">
        <v>0.90175587375040489</v>
      </c>
      <c r="Q2283">
        <v>0.91007204657711027</v>
      </c>
      <c r="R2283">
        <v>0.73741957051348084</v>
      </c>
      <c r="S2283">
        <v>1.0529077640121529</v>
      </c>
      <c r="T2283">
        <v>43197.147910515727</v>
      </c>
      <c r="U2283">
        <v>43197.221740721543</v>
      </c>
      <c r="V2283">
        <v>43167.240929899592</v>
      </c>
      <c r="W2283">
        <v>43227.164198179998</v>
      </c>
      <c r="X2283">
        <v>2817.883385243143</v>
      </c>
      <c r="Y2283">
        <v>2827.9102914746541</v>
      </c>
      <c r="Z2283">
        <v>2741.5936815081582</v>
      </c>
      <c r="AA2283">
        <v>2865.257903360357</v>
      </c>
      <c r="AB2283">
        <v>434.0388888732146</v>
      </c>
      <c r="AC2283">
        <v>428.82845309426978</v>
      </c>
      <c r="AD2283">
        <v>377.977742491431</v>
      </c>
      <c r="AE2283">
        <v>501.87168105208042</v>
      </c>
      <c r="AF2283">
        <v>67.617224015532983</v>
      </c>
      <c r="AG2283">
        <v>67.369963629869261</v>
      </c>
      <c r="AH2283">
        <v>66.505037340067787</v>
      </c>
      <c r="AI2283">
        <v>69.449779836249647</v>
      </c>
      <c r="AJ2283">
        <v>0.60252364264107616</v>
      </c>
      <c r="AK2283">
        <v>0.60252364125405589</v>
      </c>
      <c r="AL2283">
        <v>0.60252286997978832</v>
      </c>
      <c r="AM2283">
        <v>0.60252440239260208</v>
      </c>
      <c r="AN2283">
        <v>0.94475301070060558</v>
      </c>
      <c r="AO2283">
        <v>0.94475301070060558</v>
      </c>
      <c r="AP2283">
        <v>0.94475301070060558</v>
      </c>
      <c r="AQ2283">
        <v>0.94475301070060558</v>
      </c>
      <c r="AR2283">
        <v>16.078411093578811</v>
      </c>
      <c r="AS2283">
        <v>16.078411093578811</v>
      </c>
      <c r="AT2283">
        <v>16.078411093578811</v>
      </c>
      <c r="AU2283">
        <v>16.078411093578811</v>
      </c>
      <c r="AV2283" t="str">
        <f>VLOOKUP(Sheet1[[#This Row],[NPDES ID2]],Combined_Sheet__Major_Only___2[[NPDES ID2]:[ECHO BFR]],3,FALSE)</f>
        <v>PA</v>
      </c>
      <c r="AW2283" t="s">
        <v>41</v>
      </c>
      <c r="AX2283" t="str">
        <f>VLOOKUP(Sheet1[[#This Row],[NPDES ID2]],Combined_Sheet__Major_Only___2[[NPDES ID2]:[ECHO BFR]],27,FALSE)</f>
        <v>-</v>
      </c>
      <c r="AY2283" t="str">
        <f>VLOOKUP(Sheet1[[#This Row],[NPDES ID2]],Combined_Sheet__Major_Only___2[[NPDES ID2]:[ECHO BFR]],28,FALSE)</f>
        <v>-</v>
      </c>
      <c r="AZ2283" t="str">
        <f>VLOOKUP(Sheet1[[#This Row],[NPDES ID2]],Combined_Sheet__Major_Only___2[[NPDES ID2]:[ECHO BFR]],29,FALSE)</f>
        <v>thickening</v>
      </c>
      <c r="BA2283">
        <f>VLOOKUP(Sheet1[[#This Row],[NPDES ID2]],Combined_Sheet__Major_Only___2[[NPDES ID2]:[ECHO BFR]],17,FALSE)</f>
        <v>41.40175</v>
      </c>
      <c r="BB2283">
        <f>VLOOKUP(Sheet1[[#This Row],[NPDES ID2]],Combined_Sheet__Major_Only___2[[NPDES ID2]:[ECHO BFR]],18,FALSE)</f>
        <v>-75.371600000000001</v>
      </c>
      <c r="BC2283" s="2" t="str">
        <f>IF(ISNUMBER(SEARCH("aerobic",$AW2283)),"aerobic","")</f>
        <v>aerobic</v>
      </c>
      <c r="BD2283" s="2" t="str">
        <f>IF(ISNUMBER(SEARCH("anaer",$AW2283)),"anaer","")</f>
        <v/>
      </c>
      <c r="BE2283" s="2" t="str">
        <f>IF(ISNUMBER(SEARCH("thickening",$AZ2283)),"thickening","")</f>
        <v>thickening</v>
      </c>
      <c r="BF2283" s="3" t="str">
        <f>IF(ISNUMBER(SEARCH("airDry",$AW2283)),"airDry","")</f>
        <v/>
      </c>
      <c r="BG2283" s="3" t="str">
        <f>IF(ISNUMBER(SEARCH("heatDry",$AY2283)),"heatDry","")</f>
        <v/>
      </c>
      <c r="BH2283" s="3" t="str">
        <f>IF(AND(ISNUMBER(SEARCH("aerobic",$AW2283)),ISNUMBER(SEARCH("anaer",$AW2283))),"Combined Aer and Anaer.","")</f>
        <v/>
      </c>
    </row>
    <row r="2284" spans="1:60" x14ac:dyDescent="0.25">
      <c r="A2284" s="5">
        <v>2467</v>
      </c>
      <c r="B2284" t="s">
        <v>11485</v>
      </c>
      <c r="C2284">
        <v>208.74</v>
      </c>
      <c r="D2284">
        <v>561.82588885605628</v>
      </c>
      <c r="E2284">
        <v>558.37351904526952</v>
      </c>
      <c r="F2284">
        <v>411.93569621547402</v>
      </c>
      <c r="G2284">
        <v>709.53081543049234</v>
      </c>
      <c r="H2284">
        <v>-110.1882158641678</v>
      </c>
      <c r="I2284">
        <v>-111.6005551262427</v>
      </c>
      <c r="J2284">
        <v>-130.9714004919276</v>
      </c>
      <c r="K2284">
        <v>-88.655123572367955</v>
      </c>
      <c r="L2284">
        <v>144.6950436511045</v>
      </c>
      <c r="M2284">
        <v>144.1734434908229</v>
      </c>
      <c r="N2284">
        <v>142.34911343207989</v>
      </c>
      <c r="O2284">
        <v>148.56056259870991</v>
      </c>
      <c r="P2284">
        <v>4.8904434779213863</v>
      </c>
      <c r="Q2284">
        <v>4.9370853727590873</v>
      </c>
      <c r="R2284">
        <v>3.996699075942078</v>
      </c>
      <c r="S2284">
        <v>5.71716809817406</v>
      </c>
      <c r="T2284">
        <v>43183.169849963902</v>
      </c>
      <c r="U2284">
        <v>43183.243657254541</v>
      </c>
      <c r="V2284">
        <v>43153.272151767567</v>
      </c>
      <c r="W2284">
        <v>43213.176821282017</v>
      </c>
      <c r="X2284">
        <v>2803.901130023005</v>
      </c>
      <c r="Y2284">
        <v>2813.7620405896978</v>
      </c>
      <c r="Z2284">
        <v>2729.033968138197</v>
      </c>
      <c r="AA2284">
        <v>2850.3677411534381</v>
      </c>
      <c r="AB2284">
        <v>429.99847783456607</v>
      </c>
      <c r="AC2284">
        <v>424.87334660484379</v>
      </c>
      <c r="AD2284">
        <v>374.68727264906101</v>
      </c>
      <c r="AE2284">
        <v>496.7747826101064</v>
      </c>
      <c r="AF2284">
        <v>67.932466718167035</v>
      </c>
      <c r="AG2284">
        <v>67.687640747240607</v>
      </c>
      <c r="AH2284">
        <v>66.831049397896209</v>
      </c>
      <c r="AI2284">
        <v>69.747203278766818</v>
      </c>
      <c r="AJ2284">
        <v>0.60637974532834338</v>
      </c>
      <c r="AK2284">
        <v>0.60637973780422039</v>
      </c>
      <c r="AL2284">
        <v>0.60637555931873866</v>
      </c>
      <c r="AM2284">
        <v>0.60638386142398637</v>
      </c>
      <c r="AN2284">
        <v>0.94473654514341721</v>
      </c>
      <c r="AO2284">
        <v>0.94473654514341732</v>
      </c>
      <c r="AP2284">
        <v>0.94473654514341732</v>
      </c>
      <c r="AQ2284">
        <v>0.94473654514341732</v>
      </c>
      <c r="AR2284">
        <v>16.19690537891864</v>
      </c>
      <c r="AS2284">
        <v>16.196905378918629</v>
      </c>
      <c r="AT2284">
        <v>16.196905378918629</v>
      </c>
      <c r="AU2284">
        <v>16.196905378918629</v>
      </c>
      <c r="AV2284" t="str">
        <f>VLOOKUP(Sheet1[[#This Row],[NPDES ID2]],Combined_Sheet__Major_Only___2[[NPDES ID2]:[ECHO BFR]],3,FALSE)</f>
        <v>WA</v>
      </c>
      <c r="AW2284" t="s">
        <v>41</v>
      </c>
      <c r="AX2284" t="str">
        <f>VLOOKUP(Sheet1[[#This Row],[NPDES ID2]],Combined_Sheet__Major_Only___2[[NPDES ID2]:[ECHO BFR]],27,FALSE)</f>
        <v>other</v>
      </c>
      <c r="AY2284" t="str">
        <f>VLOOKUP(Sheet1[[#This Row],[NPDES ID2]],Combined_Sheet__Major_Only___2[[NPDES ID2]:[ECHO BFR]],28,FALSE)</f>
        <v>highTempCompost</v>
      </c>
      <c r="AZ2284" t="str">
        <f>VLOOKUP(Sheet1[[#This Row],[NPDES ID2]],Combined_Sheet__Major_Only___2[[NPDES ID2]:[ECHO BFR]],29,FALSE)</f>
        <v>thickening</v>
      </c>
      <c r="BA2284">
        <f>VLOOKUP(Sheet1[[#This Row],[NPDES ID2]],Combined_Sheet__Major_Only___2[[NPDES ID2]:[ECHO BFR]],17,FALSE)</f>
        <v>48.138081999999997</v>
      </c>
      <c r="BB2284">
        <f>VLOOKUP(Sheet1[[#This Row],[NPDES ID2]],Combined_Sheet__Major_Only___2[[NPDES ID2]:[ECHO BFR]],18,FALSE)</f>
        <v>-122.781567</v>
      </c>
      <c r="BC2284" s="2" t="str">
        <f>IF(ISNUMBER(SEARCH("aerobic",$AW2284)),"aerobic","")</f>
        <v>aerobic</v>
      </c>
      <c r="BD2284" s="2" t="str">
        <f>IF(ISNUMBER(SEARCH("anaer",$AW2284)),"anaer","")</f>
        <v/>
      </c>
      <c r="BE2284" s="2" t="str">
        <f>IF(ISNUMBER(SEARCH("thickening",$AZ2284)),"thickening","")</f>
        <v>thickening</v>
      </c>
      <c r="BF2284" s="4" t="str">
        <f>IF(ISNUMBER(SEARCH("airDry",$AW2284)),"airDry","")</f>
        <v/>
      </c>
      <c r="BG2284" s="4" t="str">
        <f>IF(ISNUMBER(SEARCH("heatDry",$AY2284)),"heatDry","")</f>
        <v/>
      </c>
      <c r="BH2284" s="4" t="str">
        <f>IF(AND(ISNUMBER(SEARCH("aerobic",$AW2284)),ISNUMBER(SEARCH("anaer",$AW2284))),"Combined Aer and Anaer.","")</f>
        <v/>
      </c>
    </row>
    <row r="2285" spans="1:60" x14ac:dyDescent="0.25">
      <c r="A2285" s="5">
        <v>397</v>
      </c>
      <c r="B2285" t="s">
        <v>1999</v>
      </c>
      <c r="C2285">
        <v>693.93</v>
      </c>
      <c r="D2285">
        <v>342.04435017965159</v>
      </c>
      <c r="E2285">
        <v>335.87528788130692</v>
      </c>
      <c r="F2285">
        <v>288.42579630416759</v>
      </c>
      <c r="G2285">
        <v>407.50608766464228</v>
      </c>
      <c r="H2285">
        <v>-110.25413370937829</v>
      </c>
      <c r="I2285">
        <v>-111.63902349463039</v>
      </c>
      <c r="J2285">
        <v>-131.02760172217569</v>
      </c>
      <c r="K2285">
        <v>-88.673647797533562</v>
      </c>
      <c r="L2285">
        <v>480.37255380848512</v>
      </c>
      <c r="M2285">
        <v>478.63347683817108</v>
      </c>
      <c r="N2285">
        <v>472.55219071322261</v>
      </c>
      <c r="O2285">
        <v>493.25923254544301</v>
      </c>
      <c r="P2285">
        <v>16.25866295813724</v>
      </c>
      <c r="Q2285">
        <v>16.412197200559291</v>
      </c>
      <c r="R2285">
        <v>13.28979274055675</v>
      </c>
      <c r="S2285">
        <v>19.000798596769169</v>
      </c>
      <c r="T2285">
        <v>43180.224605648953</v>
      </c>
      <c r="U2285">
        <v>43180.298408111274</v>
      </c>
      <c r="V2285">
        <v>43150.328863302952</v>
      </c>
      <c r="W2285">
        <v>43210.229613968317</v>
      </c>
      <c r="X2285">
        <v>2807.496454257157</v>
      </c>
      <c r="Y2285">
        <v>2817.40633222316</v>
      </c>
      <c r="Z2285">
        <v>2732.2322682562549</v>
      </c>
      <c r="AA2285">
        <v>2854.2162355095729</v>
      </c>
      <c r="AB2285">
        <v>431.10346748487501</v>
      </c>
      <c r="AC2285">
        <v>425.9564153925121</v>
      </c>
      <c r="AD2285">
        <v>375.57910576360251</v>
      </c>
      <c r="AE2285">
        <v>498.1836168065683</v>
      </c>
      <c r="AF2285">
        <v>67.842165562131925</v>
      </c>
      <c r="AG2285">
        <v>67.596753806308982</v>
      </c>
      <c r="AH2285">
        <v>66.737599131921456</v>
      </c>
      <c r="AI2285">
        <v>69.661878833694757</v>
      </c>
      <c r="AJ2285">
        <v>0.60527513929543286</v>
      </c>
      <c r="AK2285">
        <v>0.60527511418123692</v>
      </c>
      <c r="AL2285">
        <v>0.60526121868832017</v>
      </c>
      <c r="AM2285">
        <v>0.60528882765671121</v>
      </c>
      <c r="AN2285">
        <v>0.94473307451970367</v>
      </c>
      <c r="AO2285">
        <v>0.94473307451970367</v>
      </c>
      <c r="AP2285">
        <v>0.94473307451970367</v>
      </c>
      <c r="AQ2285">
        <v>0.94473307451970367</v>
      </c>
      <c r="AR2285">
        <v>16.162595715639331</v>
      </c>
      <c r="AS2285">
        <v>16.162595715639331</v>
      </c>
      <c r="AT2285">
        <v>16.162595715639331</v>
      </c>
      <c r="AU2285">
        <v>16.162595715639331</v>
      </c>
      <c r="AV2285" t="str">
        <f>VLOOKUP(Sheet1[[#This Row],[NPDES ID2]],Combined_Sheet__Major_Only___2[[NPDES ID2]:[ECHO BFR]],3,FALSE)</f>
        <v>NC</v>
      </c>
      <c r="AW2285" t="s">
        <v>41</v>
      </c>
      <c r="AX2285" t="str">
        <f>VLOOKUP(Sheet1[[#This Row],[NPDES ID2]],Combined_Sheet__Major_Only___2[[NPDES ID2]:[ECHO BFR]],27,FALSE)</f>
        <v>-</v>
      </c>
      <c r="AY2285" t="str">
        <f>VLOOKUP(Sheet1[[#This Row],[NPDES ID2]],Combined_Sheet__Major_Only___2[[NPDES ID2]:[ECHO BFR]],28,FALSE)</f>
        <v>-</v>
      </c>
      <c r="AZ2285" t="str">
        <f>VLOOKUP(Sheet1[[#This Row],[NPDES ID2]],Combined_Sheet__Major_Only___2[[NPDES ID2]:[ECHO BFR]],29,FALSE)</f>
        <v>thickening</v>
      </c>
      <c r="BA2285">
        <f>VLOOKUP(Sheet1[[#This Row],[NPDES ID2]],Combined_Sheet__Major_Only___2[[NPDES ID2]:[ECHO BFR]],17,FALSE)</f>
        <v>34.995555000000003</v>
      </c>
      <c r="BB2285">
        <f>VLOOKUP(Sheet1[[#This Row],[NPDES ID2]],Combined_Sheet__Major_Only___2[[NPDES ID2]:[ECHO BFR]],18,FALSE)</f>
        <v>-80.489999999999995</v>
      </c>
      <c r="BC2285" s="2" t="str">
        <f>IF(ISNUMBER(SEARCH("aerobic",$AW2285)),"aerobic","")</f>
        <v>aerobic</v>
      </c>
      <c r="BD2285" s="2" t="str">
        <f>IF(ISNUMBER(SEARCH("anaer",$AW2285)),"anaer","")</f>
        <v/>
      </c>
      <c r="BE2285" s="2" t="str">
        <f>IF(ISNUMBER(SEARCH("thickening",$AZ2285)),"thickening","")</f>
        <v>thickening</v>
      </c>
      <c r="BF2285" s="4" t="str">
        <f>IF(ISNUMBER(SEARCH("airDry",$AW2285)),"airDry","")</f>
        <v/>
      </c>
      <c r="BG2285" s="4" t="str">
        <f>IF(ISNUMBER(SEARCH("heatDry",$AY2285)),"heatDry","")</f>
        <v/>
      </c>
      <c r="BH2285" s="4" t="str">
        <f>IF(AND(ISNUMBER(SEARCH("aerobic",$AW2285)),ISNUMBER(SEARCH("anaer",$AW2285))),"Combined Aer and Anaer.","")</f>
        <v/>
      </c>
    </row>
    <row r="2286" spans="1:60" x14ac:dyDescent="0.25">
      <c r="A2286" s="5">
        <v>774</v>
      </c>
      <c r="B2286" t="s">
        <v>3798</v>
      </c>
      <c r="C2286">
        <v>1820</v>
      </c>
      <c r="D2286">
        <v>446.99641502425169</v>
      </c>
      <c r="E2286">
        <v>444.0494869619796</v>
      </c>
      <c r="F2286">
        <v>374.65619412411502</v>
      </c>
      <c r="G2286">
        <v>517.66666458980933</v>
      </c>
      <c r="H2286">
        <v>-104.9067507623261</v>
      </c>
      <c r="I2286">
        <v>-106.33009299140301</v>
      </c>
      <c r="J2286">
        <v>-125.8804161793299</v>
      </c>
      <c r="K2286">
        <v>-83.493020844197375</v>
      </c>
      <c r="L2286">
        <v>1316.9699079962479</v>
      </c>
      <c r="M2286">
        <v>1312.8424563597439</v>
      </c>
      <c r="N2286">
        <v>1298.416548177807</v>
      </c>
      <c r="O2286">
        <v>1347.546446437058</v>
      </c>
      <c r="P2286">
        <v>42.524765964781743</v>
      </c>
      <c r="Q2286">
        <v>43.120364383064917</v>
      </c>
      <c r="R2286">
        <v>34.545843249693633</v>
      </c>
      <c r="S2286">
        <v>50.211491576672572</v>
      </c>
      <c r="T2286">
        <v>43153.32673645272</v>
      </c>
      <c r="U2286">
        <v>43153.400494819587</v>
      </c>
      <c r="V2286">
        <v>43123.448856192314</v>
      </c>
      <c r="W2286">
        <v>43183.313817402333</v>
      </c>
      <c r="X2286">
        <v>2684.0189108127729</v>
      </c>
      <c r="Y2286">
        <v>2692.365878645131</v>
      </c>
      <c r="Z2286">
        <v>2621.405449816893</v>
      </c>
      <c r="AA2286">
        <v>2722.6848840491871</v>
      </c>
      <c r="AB2286">
        <v>395.97864842321587</v>
      </c>
      <c r="AC2286">
        <v>391.54704181513569</v>
      </c>
      <c r="AD2286">
        <v>346.86735546565819</v>
      </c>
      <c r="AE2286">
        <v>454.10367515025638</v>
      </c>
      <c r="AF2286">
        <v>70.918167602019906</v>
      </c>
      <c r="AG2286">
        <v>70.696401872907387</v>
      </c>
      <c r="AH2286">
        <v>69.918797771964776</v>
      </c>
      <c r="AI2286">
        <v>72.564067657153018</v>
      </c>
      <c r="AJ2286">
        <v>0.64291776612455964</v>
      </c>
      <c r="AK2286">
        <v>0.64291770085171451</v>
      </c>
      <c r="AL2286">
        <v>0.64288185637232231</v>
      </c>
      <c r="AM2286">
        <v>0.6429530781082422</v>
      </c>
      <c r="AN2286">
        <v>0.94470135836611635</v>
      </c>
      <c r="AO2286">
        <v>0.94470135836611646</v>
      </c>
      <c r="AP2286">
        <v>0.94470135836611646</v>
      </c>
      <c r="AQ2286">
        <v>0.94470135836611646</v>
      </c>
      <c r="AR2286">
        <v>17.319704392604329</v>
      </c>
      <c r="AS2286">
        <v>17.319704392604329</v>
      </c>
      <c r="AT2286">
        <v>17.319704392604329</v>
      </c>
      <c r="AU2286">
        <v>17.319704392604329</v>
      </c>
      <c r="AV2286" t="str">
        <f>VLOOKUP(Sheet1[[#This Row],[NPDES ID2]],Combined_Sheet__Major_Only___2[[NPDES ID2]:[ECHO BFR]],3,FALSE)</f>
        <v>NY</v>
      </c>
      <c r="AW2286" t="s">
        <v>12185</v>
      </c>
      <c r="AX2286" t="str">
        <f>VLOOKUP(Sheet1[[#This Row],[NPDES ID2]],Combined_Sheet__Major_Only___2[[NPDES ID2]:[ECHO BFR]],27,FALSE)</f>
        <v>methaneBioCaptureRecover</v>
      </c>
      <c r="AY2286" t="str">
        <f>VLOOKUP(Sheet1[[#This Row],[NPDES ID2]],Combined_Sheet__Major_Only___2[[NPDES ID2]:[ECHO BFR]],28,FALSE)</f>
        <v>-</v>
      </c>
      <c r="AZ2286" t="str">
        <f>VLOOKUP(Sheet1[[#This Row],[NPDES ID2]],Combined_Sheet__Major_Only___2[[NPDES ID2]:[ECHO BFR]],29,FALSE)</f>
        <v>thickening, preliminaryOps</v>
      </c>
      <c r="BA2286">
        <f>VLOOKUP(Sheet1[[#This Row],[NPDES ID2]],Combined_Sheet__Major_Only___2[[NPDES ID2]:[ECHO BFR]],17,FALSE)</f>
        <v>42.838900000000002</v>
      </c>
      <c r="BB2286">
        <f>VLOOKUP(Sheet1[[#This Row],[NPDES ID2]],Combined_Sheet__Major_Only___2[[NPDES ID2]:[ECHO BFR]],18,FALSE)</f>
        <v>-73.918199999999999</v>
      </c>
      <c r="BC2286" s="2" t="str">
        <f>IF(ISNUMBER(SEARCH("aerobic",$AW2286)),"aerobic","")</f>
        <v/>
      </c>
      <c r="BD2286" s="2" t="str">
        <f>IF(ISNUMBER(SEARCH("anaer",$AW2286)),"anaer","")</f>
        <v>anaer</v>
      </c>
      <c r="BE2286" s="2" t="str">
        <f>IF(ISNUMBER(SEARCH("thickening",$AZ2286)),"thickening","")</f>
        <v>thickening</v>
      </c>
      <c r="BF2286" s="3" t="str">
        <f>IF(ISNUMBER(SEARCH("airDry",$AW2286)),"airDry","")</f>
        <v/>
      </c>
      <c r="BG2286" s="3" t="str">
        <f>IF(ISNUMBER(SEARCH("heatDry",$AY2286)),"heatDry","")</f>
        <v/>
      </c>
      <c r="BH2286" s="3" t="str">
        <f>IF(AND(ISNUMBER(SEARCH("aerobic",$AW2286)),ISNUMBER(SEARCH("anaer",$AW2286))),"Combined Aer and Anaer.","")</f>
        <v/>
      </c>
    </row>
    <row r="2287" spans="1:60" x14ac:dyDescent="0.25">
      <c r="A2287" s="5">
        <v>1253</v>
      </c>
      <c r="B2287" t="s">
        <v>5986</v>
      </c>
      <c r="C2287">
        <v>210</v>
      </c>
      <c r="D2287">
        <v>562.48072394426231</v>
      </c>
      <c r="E2287">
        <v>559.00105113060977</v>
      </c>
      <c r="F2287">
        <v>412.59741048891919</v>
      </c>
      <c r="G2287">
        <v>710.46539632891086</v>
      </c>
      <c r="H2287">
        <v>-110.84134827059481</v>
      </c>
      <c r="I2287">
        <v>-112.245060219492</v>
      </c>
      <c r="J2287">
        <v>-131.59926006149121</v>
      </c>
      <c r="K2287">
        <v>-89.27831801257112</v>
      </c>
      <c r="L2287">
        <v>144.77326008872981</v>
      </c>
      <c r="M2287">
        <v>144.24246011406109</v>
      </c>
      <c r="N2287">
        <v>142.38595355484131</v>
      </c>
      <c r="O2287">
        <v>148.7069573065416</v>
      </c>
      <c r="P2287">
        <v>4.9215618530703704</v>
      </c>
      <c r="Q2287">
        <v>4.966667353679739</v>
      </c>
      <c r="R2287">
        <v>4.0251090074083367</v>
      </c>
      <c r="S2287">
        <v>5.7452984077503739</v>
      </c>
      <c r="T2287">
        <v>43143.726372507102</v>
      </c>
      <c r="U2287">
        <v>43143.800115135469</v>
      </c>
      <c r="V2287">
        <v>43113.854867566661</v>
      </c>
      <c r="W2287">
        <v>43173.707054835577</v>
      </c>
      <c r="X2287">
        <v>2816.7455350776459</v>
      </c>
      <c r="Y2287">
        <v>2826.7904066696401</v>
      </c>
      <c r="Z2287">
        <v>2740.2988671880148</v>
      </c>
      <c r="AA2287">
        <v>2864.221815425894</v>
      </c>
      <c r="AB2287">
        <v>434.20904629149487</v>
      </c>
      <c r="AC2287">
        <v>428.99056879444032</v>
      </c>
      <c r="AD2287">
        <v>378.08244725500708</v>
      </c>
      <c r="AE2287">
        <v>502.14955835031941</v>
      </c>
      <c r="AF2287">
        <v>67.561380753149251</v>
      </c>
      <c r="AG2287">
        <v>67.31373130453342</v>
      </c>
      <c r="AH2287">
        <v>66.447262225543341</v>
      </c>
      <c r="AI2287">
        <v>69.397044707023696</v>
      </c>
      <c r="AJ2287">
        <v>0.60184059705725657</v>
      </c>
      <c r="AK2287">
        <v>0.60184058948056829</v>
      </c>
      <c r="AL2287">
        <v>0.60183638190070721</v>
      </c>
      <c r="AM2287">
        <v>0.60184474181351655</v>
      </c>
      <c r="AN2287">
        <v>0.94469002944757163</v>
      </c>
      <c r="AO2287">
        <v>0.94469002944757174</v>
      </c>
      <c r="AP2287">
        <v>0.94469002944757174</v>
      </c>
      <c r="AQ2287">
        <v>0.94469002944757174</v>
      </c>
      <c r="AR2287">
        <v>16.057283419214119</v>
      </c>
      <c r="AS2287">
        <v>16.057283419214109</v>
      </c>
      <c r="AT2287">
        <v>16.057283419214109</v>
      </c>
      <c r="AU2287">
        <v>16.057283419214109</v>
      </c>
      <c r="AV2287" t="str">
        <f>VLOOKUP(Sheet1[[#This Row],[NPDES ID2]],Combined_Sheet__Major_Only___2[[NPDES ID2]:[ECHO BFR]],3,FALSE)</f>
        <v>SC</v>
      </c>
      <c r="AW2287" t="s">
        <v>41</v>
      </c>
      <c r="AX2287" t="str">
        <f>VLOOKUP(Sheet1[[#This Row],[NPDES ID2]],Combined_Sheet__Major_Only___2[[NPDES ID2]:[ECHO BFR]],27,FALSE)</f>
        <v>-</v>
      </c>
      <c r="AY2287" t="str">
        <f>VLOOKUP(Sheet1[[#This Row],[NPDES ID2]],Combined_Sheet__Major_Only___2[[NPDES ID2]:[ECHO BFR]],28,FALSE)</f>
        <v>-</v>
      </c>
      <c r="AZ2287" t="str">
        <f>VLOOKUP(Sheet1[[#This Row],[NPDES ID2]],Combined_Sheet__Major_Only___2[[NPDES ID2]:[ECHO BFR]],29,FALSE)</f>
        <v>thickening</v>
      </c>
      <c r="BA2287">
        <f>VLOOKUP(Sheet1[[#This Row],[NPDES ID2]],Combined_Sheet__Major_Only___2[[NPDES ID2]:[ECHO BFR]],17,FALSE)</f>
        <v>35.049999999999997</v>
      </c>
      <c r="BB2287">
        <f>VLOOKUP(Sheet1[[#This Row],[NPDES ID2]],Combined_Sheet__Major_Only___2[[NPDES ID2]:[ECHO BFR]],18,FALSE)</f>
        <v>-81.616665999999995</v>
      </c>
      <c r="BC2287" s="2" t="str">
        <f>IF(ISNUMBER(SEARCH("aerobic",$AW2287)),"aerobic","")</f>
        <v>aerobic</v>
      </c>
      <c r="BD2287" s="2" t="str">
        <f>IF(ISNUMBER(SEARCH("anaer",$AW2287)),"anaer","")</f>
        <v/>
      </c>
      <c r="BE2287" s="2" t="str">
        <f>IF(ISNUMBER(SEARCH("thickening",$AZ2287)),"thickening","")</f>
        <v>thickening</v>
      </c>
      <c r="BF2287" s="4" t="str">
        <f>IF(ISNUMBER(SEARCH("airDry",$AW2287)),"airDry","")</f>
        <v/>
      </c>
      <c r="BG2287" s="4" t="str">
        <f>IF(ISNUMBER(SEARCH("heatDry",$AY2287)),"heatDry","")</f>
        <v/>
      </c>
      <c r="BH2287" s="4" t="str">
        <f>IF(AND(ISNUMBER(SEARCH("aerobic",$AW2287)),ISNUMBER(SEARCH("anaer",$AW2287))),"Combined Aer and Anaer.","")</f>
        <v/>
      </c>
    </row>
    <row r="2288" spans="1:60" x14ac:dyDescent="0.25">
      <c r="A2288" s="5">
        <v>1479</v>
      </c>
      <c r="B2288" t="s">
        <v>6977</v>
      </c>
      <c r="C2288">
        <v>111.93</v>
      </c>
      <c r="D2288">
        <v>933.13830584641266</v>
      </c>
      <c r="E2288">
        <v>923.91648132792761</v>
      </c>
      <c r="F2288">
        <v>657.16210744109583</v>
      </c>
      <c r="G2288">
        <v>1206.5947621381199</v>
      </c>
      <c r="H2288">
        <v>-110.9908031554711</v>
      </c>
      <c r="I2288">
        <v>-112.3974085995344</v>
      </c>
      <c r="J2288">
        <v>-131.74443260908811</v>
      </c>
      <c r="K2288">
        <v>-89.43007144244136</v>
      </c>
      <c r="L2288">
        <v>77.080313209187423</v>
      </c>
      <c r="M2288">
        <v>76.796763872490828</v>
      </c>
      <c r="N2288">
        <v>75.80499104920527</v>
      </c>
      <c r="O2288">
        <v>79.181711313244122</v>
      </c>
      <c r="P2288">
        <v>2.6233709177358842</v>
      </c>
      <c r="Q2288">
        <v>2.6472216350227091</v>
      </c>
      <c r="R2288">
        <v>2.1458420687813629</v>
      </c>
      <c r="S2288">
        <v>3.0615716224310421</v>
      </c>
      <c r="T2288">
        <v>43142.593772227723</v>
      </c>
      <c r="U2288">
        <v>43142.667512999338</v>
      </c>
      <c r="V2288">
        <v>43112.723019413883</v>
      </c>
      <c r="W2288">
        <v>43172.573699680637</v>
      </c>
      <c r="X2288">
        <v>2819.7388302151439</v>
      </c>
      <c r="Y2288">
        <v>2829.821513315555</v>
      </c>
      <c r="Z2288">
        <v>2742.964221087494</v>
      </c>
      <c r="AA2288">
        <v>2867.4246839781908</v>
      </c>
      <c r="AB2288">
        <v>435.11833736890179</v>
      </c>
      <c r="AC2288">
        <v>429.87988968074569</v>
      </c>
      <c r="AD2288">
        <v>378.82019468409749</v>
      </c>
      <c r="AE2288">
        <v>503.30193144323317</v>
      </c>
      <c r="AF2288">
        <v>67.487734279777783</v>
      </c>
      <c r="AG2288">
        <v>67.239503953671147</v>
      </c>
      <c r="AH2288">
        <v>66.37110701941485</v>
      </c>
      <c r="AI2288">
        <v>69.327574808586974</v>
      </c>
      <c r="AJ2288">
        <v>0.60093980351856235</v>
      </c>
      <c r="AK2288">
        <v>0.60093979948226517</v>
      </c>
      <c r="AL2288">
        <v>0.60093755630821566</v>
      </c>
      <c r="AM2288">
        <v>0.60094201318836915</v>
      </c>
      <c r="AN2288">
        <v>0.94468869261542021</v>
      </c>
      <c r="AO2288">
        <v>0.94468869261542043</v>
      </c>
      <c r="AP2288">
        <v>0.94468869261542043</v>
      </c>
      <c r="AQ2288">
        <v>0.94468869261542043</v>
      </c>
      <c r="AR2288">
        <v>16.02964292533013</v>
      </c>
      <c r="AS2288">
        <v>16.02964292533013</v>
      </c>
      <c r="AT2288">
        <v>16.02964292533013</v>
      </c>
      <c r="AU2288">
        <v>16.02964292533013</v>
      </c>
      <c r="AV2288" t="str">
        <f>VLOOKUP(Sheet1[[#This Row],[NPDES ID2]],Combined_Sheet__Major_Only___2[[NPDES ID2]:[ECHO BFR]],3,FALSE)</f>
        <v>TX</v>
      </c>
      <c r="AW2288" t="s">
        <v>544</v>
      </c>
      <c r="AX2288" t="str">
        <f>VLOOKUP(Sheet1[[#This Row],[NPDES ID2]],Combined_Sheet__Major_Only___2[[NPDES ID2]:[ECHO BFR]],27,FALSE)</f>
        <v>-</v>
      </c>
      <c r="AY2288" t="str">
        <f>VLOOKUP(Sheet1[[#This Row],[NPDES ID2]],Combined_Sheet__Major_Only___2[[NPDES ID2]:[ECHO BFR]],28,FALSE)</f>
        <v>-</v>
      </c>
      <c r="AZ2288" t="str">
        <f>VLOOKUP(Sheet1[[#This Row],[NPDES ID2]],Combined_Sheet__Major_Only___2[[NPDES ID2]:[ECHO BFR]],29,FALSE)</f>
        <v>thickening</v>
      </c>
      <c r="BA2288">
        <f>VLOOKUP(Sheet1[[#This Row],[NPDES ID2]],Combined_Sheet__Major_Only___2[[NPDES ID2]:[ECHO BFR]],17,FALSE)</f>
        <v>29.959240000000001</v>
      </c>
      <c r="BB2288">
        <f>VLOOKUP(Sheet1[[#This Row],[NPDES ID2]],Combined_Sheet__Major_Only___2[[NPDES ID2]:[ECHO BFR]],18,FALSE)</f>
        <v>-95.717799999999997</v>
      </c>
      <c r="BC2288" s="2" t="str">
        <f>IF(ISNUMBER(SEARCH("aerobic",$AW2288)),"aerobic","")</f>
        <v>aerobic</v>
      </c>
      <c r="BD2288" s="2" t="str">
        <f>IF(ISNUMBER(SEARCH("anaer",$AW2288)),"anaer","")</f>
        <v/>
      </c>
      <c r="BE2288" s="2" t="str">
        <f>IF(ISNUMBER(SEARCH("thickening",$AZ2288)),"thickening","")</f>
        <v>thickening</v>
      </c>
      <c r="BF2288" s="4" t="str">
        <f>IF(ISNUMBER(SEARCH("airDry",$AW2288)),"airDry","")</f>
        <v/>
      </c>
      <c r="BG2288" s="4" t="str">
        <f>IF(ISNUMBER(SEARCH("heatDry",$AY2288)),"heatDry","")</f>
        <v/>
      </c>
      <c r="BH2288" s="4" t="str">
        <f>IF(AND(ISNUMBER(SEARCH("aerobic",$AW2288)),ISNUMBER(SEARCH("anaer",$AW2288))),"Combined Aer and Anaer.","")</f>
        <v/>
      </c>
    </row>
    <row r="2289" spans="1:60" x14ac:dyDescent="0.25">
      <c r="A2289" s="5">
        <v>811</v>
      </c>
      <c r="B2289" t="s">
        <v>3969</v>
      </c>
      <c r="C2289">
        <v>1284.9000000000001</v>
      </c>
      <c r="D2289">
        <v>390.84424932496529</v>
      </c>
      <c r="E2289">
        <v>388.88396454074001</v>
      </c>
      <c r="F2289">
        <v>329.92780266312963</v>
      </c>
      <c r="G2289">
        <v>455.59916990950018</v>
      </c>
      <c r="H2289">
        <v>-110.47998877684979</v>
      </c>
      <c r="I2289">
        <v>-111.8561231082345</v>
      </c>
      <c r="J2289">
        <v>-131.23585402201331</v>
      </c>
      <c r="K2289">
        <v>-88.834459888011196</v>
      </c>
      <c r="L2289">
        <v>886.92119637670362</v>
      </c>
      <c r="M2289">
        <v>883.68132614396427</v>
      </c>
      <c r="N2289">
        <v>872.35481046618747</v>
      </c>
      <c r="O2289">
        <v>910.92564803982668</v>
      </c>
      <c r="P2289">
        <v>30.109417870071901</v>
      </c>
      <c r="Q2289">
        <v>30.387785072045471</v>
      </c>
      <c r="R2289">
        <v>24.62097605294198</v>
      </c>
      <c r="S2289">
        <v>35.161916160304301</v>
      </c>
      <c r="T2289">
        <v>43088.467561518053</v>
      </c>
      <c r="U2289">
        <v>43088.541213557037</v>
      </c>
      <c r="V2289">
        <v>43058.632752332393</v>
      </c>
      <c r="W2289">
        <v>43118.411413972433</v>
      </c>
      <c r="X2289">
        <v>2809.5947011383691</v>
      </c>
      <c r="Y2289">
        <v>2819.587500476081</v>
      </c>
      <c r="Z2289">
        <v>2733.6298446628489</v>
      </c>
      <c r="AA2289">
        <v>2856.764206188403</v>
      </c>
      <c r="AB2289">
        <v>432.60608448342492</v>
      </c>
      <c r="AC2289">
        <v>427.42066616365969</v>
      </c>
      <c r="AD2289">
        <v>376.7396990223545</v>
      </c>
      <c r="AE2289">
        <v>500.19685802687451</v>
      </c>
      <c r="AF2289">
        <v>67.649161216728984</v>
      </c>
      <c r="AG2289">
        <v>67.402404199896552</v>
      </c>
      <c r="AH2289">
        <v>66.537917939395371</v>
      </c>
      <c r="AI2289">
        <v>69.479617803060179</v>
      </c>
      <c r="AJ2289">
        <v>0.60291430693175796</v>
      </c>
      <c r="AK2289">
        <v>0.60291426023264694</v>
      </c>
      <c r="AL2289">
        <v>0.60288853859055269</v>
      </c>
      <c r="AM2289">
        <v>0.60293964594001803</v>
      </c>
      <c r="AN2289">
        <v>0.94462473087624388</v>
      </c>
      <c r="AO2289">
        <v>0.94462473087624377</v>
      </c>
      <c r="AP2289">
        <v>0.94462473087624377</v>
      </c>
      <c r="AQ2289">
        <v>0.94462473087624377</v>
      </c>
      <c r="AR2289">
        <v>16.0895731927273</v>
      </c>
      <c r="AS2289">
        <v>16.0895731927273</v>
      </c>
      <c r="AT2289">
        <v>16.0895731927273</v>
      </c>
      <c r="AU2289">
        <v>16.0895731927273</v>
      </c>
      <c r="AV2289" t="str">
        <f>VLOOKUP(Sheet1[[#This Row],[NPDES ID2]],Combined_Sheet__Major_Only___2[[NPDES ID2]:[ECHO BFR]],3,FALSE)</f>
        <v>KS</v>
      </c>
      <c r="AW2289" t="s">
        <v>12185</v>
      </c>
      <c r="AX2289" t="str">
        <f>VLOOKUP(Sheet1[[#This Row],[NPDES ID2]],Combined_Sheet__Major_Only___2[[NPDES ID2]:[ECHO BFR]],27,FALSE)</f>
        <v>methaneBioCaptureRecover, tempSludgeStore</v>
      </c>
      <c r="AY2289" t="str">
        <f>VLOOKUP(Sheet1[[#This Row],[NPDES ID2]],Combined_Sheet__Major_Only___2[[NPDES ID2]:[ECHO BFR]],28,FALSE)</f>
        <v>-</v>
      </c>
      <c r="AZ2289" t="str">
        <f>VLOOKUP(Sheet1[[#This Row],[NPDES ID2]],Combined_Sheet__Major_Only___2[[NPDES ID2]:[ECHO BFR]],29,FALSE)</f>
        <v>preliminaryOps, thickening</v>
      </c>
      <c r="BA2289">
        <f>VLOOKUP(Sheet1[[#This Row],[NPDES ID2]],Combined_Sheet__Major_Only___2[[NPDES ID2]:[ECHO BFR]],17,FALSE)</f>
        <v>39.076500000000003</v>
      </c>
      <c r="BB2289">
        <f>VLOOKUP(Sheet1[[#This Row],[NPDES ID2]],Combined_Sheet__Major_Only___2[[NPDES ID2]:[ECHO BFR]],18,FALSE)</f>
        <v>-95.701916999999995</v>
      </c>
      <c r="BC2289" s="2" t="str">
        <f>IF(ISNUMBER(SEARCH("aerobic",$AW2289)),"aerobic","")</f>
        <v/>
      </c>
      <c r="BD2289" s="2" t="str">
        <f>IF(ISNUMBER(SEARCH("anaer",$AW2289)),"anaer","")</f>
        <v>anaer</v>
      </c>
      <c r="BE2289" s="2" t="str">
        <f>IF(ISNUMBER(SEARCH("thickening",$AZ2289)),"thickening","")</f>
        <v>thickening</v>
      </c>
      <c r="BF2289" s="4" t="str">
        <f>IF(ISNUMBER(SEARCH("airDry",$AW2289)),"airDry","")</f>
        <v/>
      </c>
      <c r="BG2289" s="4" t="str">
        <f>IF(ISNUMBER(SEARCH("heatDry",$AY2289)),"heatDry","")</f>
        <v/>
      </c>
      <c r="BH2289" s="4" t="str">
        <f>IF(AND(ISNUMBER(SEARCH("aerobic",$AW2289)),ISNUMBER(SEARCH("anaer",$AW2289))),"Combined Aer and Anaer.","")</f>
        <v/>
      </c>
    </row>
    <row r="2290" spans="1:60" x14ac:dyDescent="0.25">
      <c r="A2290" s="5">
        <v>85</v>
      </c>
      <c r="B2290" t="s">
        <v>477</v>
      </c>
      <c r="C2290">
        <v>54113.26</v>
      </c>
      <c r="D2290">
        <v>10271.668983387101</v>
      </c>
      <c r="E2290">
        <v>10306.444642627999</v>
      </c>
      <c r="F2290">
        <v>8195.7139500627782</v>
      </c>
      <c r="G2290">
        <v>12190.3799824989</v>
      </c>
      <c r="H2290">
        <v>-101.7078788621502</v>
      </c>
      <c r="I2290">
        <v>-100.2522708456308</v>
      </c>
      <c r="J2290">
        <v>-125.6002902379872</v>
      </c>
      <c r="K2290">
        <v>-73.761578692790991</v>
      </c>
      <c r="L2290">
        <v>36709.711250569053</v>
      </c>
      <c r="M2290">
        <v>36567.054443727429</v>
      </c>
      <c r="N2290">
        <v>36075.273325873633</v>
      </c>
      <c r="O2290">
        <v>37754.260300847047</v>
      </c>
      <c r="P2290">
        <v>1266.6433445178409</v>
      </c>
      <c r="Q2290">
        <v>1276.6078300427739</v>
      </c>
      <c r="R2290">
        <v>1038.388272027885</v>
      </c>
      <c r="S2290">
        <v>1475.5541385640629</v>
      </c>
      <c r="T2290">
        <v>42984.684058233819</v>
      </c>
      <c r="U2290">
        <v>42984.757540133687</v>
      </c>
      <c r="V2290">
        <v>42954.918168627089</v>
      </c>
      <c r="W2290">
        <v>43014.558739215019</v>
      </c>
      <c r="X2290">
        <v>2851.9569411919761</v>
      </c>
      <c r="Y2290">
        <v>2862.6215082641679</v>
      </c>
      <c r="Z2290">
        <v>2771.0458946537042</v>
      </c>
      <c r="AA2290">
        <v>2902.6027008739802</v>
      </c>
      <c r="AB2290">
        <v>447.36116955945158</v>
      </c>
      <c r="AC2290">
        <v>442.05282909013027</v>
      </c>
      <c r="AD2290">
        <v>388.14474683816752</v>
      </c>
      <c r="AE2290">
        <v>518.62100759525049</v>
      </c>
      <c r="AF2290">
        <v>66.61869567841012</v>
      </c>
      <c r="AG2290">
        <v>66.37517711477652</v>
      </c>
      <c r="AH2290">
        <v>65.48250770336891</v>
      </c>
      <c r="AI2290">
        <v>68.495655858909004</v>
      </c>
      <c r="AJ2290">
        <v>0.59031259578642359</v>
      </c>
      <c r="AK2290">
        <v>0.59030980236423325</v>
      </c>
      <c r="AL2290">
        <v>0.58922165215181954</v>
      </c>
      <c r="AM2290">
        <v>0.59138759672291863</v>
      </c>
      <c r="AN2290">
        <v>0.94450167370467075</v>
      </c>
      <c r="AO2290">
        <v>0.94450167370467086</v>
      </c>
      <c r="AP2290">
        <v>0.94450167370467086</v>
      </c>
      <c r="AQ2290">
        <v>0.94450167370467086</v>
      </c>
      <c r="AR2290">
        <v>15.665551710790631</v>
      </c>
      <c r="AS2290">
        <v>15.665551710790631</v>
      </c>
      <c r="AT2290">
        <v>15.665551710790631</v>
      </c>
      <c r="AU2290">
        <v>15.665551710790631</v>
      </c>
      <c r="AV2290" t="str">
        <f>VLOOKUP(Sheet1[[#This Row],[NPDES ID2]],Combined_Sheet__Major_Only___2[[NPDES ID2]:[ECHO BFR]],3,FALSE)</f>
        <v>IN</v>
      </c>
      <c r="AW2290" t="s">
        <v>12186</v>
      </c>
      <c r="AX2290" t="str">
        <f>VLOOKUP(Sheet1[[#This Row],[NPDES ID2]],Combined_Sheet__Major_Only___2[[NPDES ID2]:[ECHO BFR]],27,FALSE)</f>
        <v>other</v>
      </c>
      <c r="AY2290" t="str">
        <f>VLOOKUP(Sheet1[[#This Row],[NPDES ID2]],Combined_Sheet__Major_Only___2[[NPDES ID2]:[ECHO BFR]],28,FALSE)</f>
        <v>-</v>
      </c>
      <c r="AZ2290" t="str">
        <f>VLOOKUP(Sheet1[[#This Row],[NPDES ID2]],Combined_Sheet__Major_Only___2[[NPDES ID2]:[ECHO BFR]],29,FALSE)</f>
        <v>thickening</v>
      </c>
      <c r="BA2290">
        <f>VLOOKUP(Sheet1[[#This Row],[NPDES ID2]],Combined_Sheet__Major_Only___2[[NPDES ID2]:[ECHO BFR]],17,FALSE)</f>
        <v>39.728012</v>
      </c>
      <c r="BB2290">
        <f>VLOOKUP(Sheet1[[#This Row],[NPDES ID2]],Combined_Sheet__Major_Only___2[[NPDES ID2]:[ECHO BFR]],18,FALSE)</f>
        <v>-86.195341999999997</v>
      </c>
      <c r="BC2290" s="2" t="str">
        <f>IF(ISNUMBER(SEARCH("aerobic",$AW2290)),"aerobic","")</f>
        <v>aerobic</v>
      </c>
      <c r="BD2290" s="2" t="str">
        <f>IF(ISNUMBER(SEARCH("anaer",$AW2290)),"anaer","")</f>
        <v>anaer</v>
      </c>
      <c r="BE2290" s="2" t="str">
        <f>IF(ISNUMBER(SEARCH("thickening",$AZ2290)),"thickening","")</f>
        <v>thickening</v>
      </c>
      <c r="BF2290" s="4" t="str">
        <f>IF(ISNUMBER(SEARCH("airDry",$AW2290)),"airDry","")</f>
        <v/>
      </c>
      <c r="BG2290" s="4" t="str">
        <f>IF(ISNUMBER(SEARCH("heatDry",$AY2290)),"heatDry","")</f>
        <v/>
      </c>
      <c r="BH2290" s="4" t="str">
        <f>IF(AND(ISNUMBER(SEARCH("aerobic",$AW2290)),ISNUMBER(SEARCH("anaer",$AW2290))),"Combined Aer and Anaer.","")</f>
        <v>Combined Aer and Anaer.</v>
      </c>
    </row>
    <row r="2291" spans="1:60" x14ac:dyDescent="0.25">
      <c r="A2291" s="5">
        <v>1119</v>
      </c>
      <c r="B2291" t="s">
        <v>5384</v>
      </c>
      <c r="C2291">
        <v>325.89999999999998</v>
      </c>
      <c r="D2291">
        <v>428.79498919509092</v>
      </c>
      <c r="E2291">
        <v>426.77194240131399</v>
      </c>
      <c r="F2291">
        <v>330.65040455214648</v>
      </c>
      <c r="G2291">
        <v>529.12123261460226</v>
      </c>
      <c r="H2291">
        <v>-111.4481178427291</v>
      </c>
      <c r="I2291">
        <v>-112.8218032778159</v>
      </c>
      <c r="J2291">
        <v>-132.1809795382072</v>
      </c>
      <c r="K2291">
        <v>-89.846755755901867</v>
      </c>
      <c r="L2291">
        <v>223.49721231305779</v>
      </c>
      <c r="M2291">
        <v>222.66448771443069</v>
      </c>
      <c r="N2291">
        <v>219.75212111575229</v>
      </c>
      <c r="O2291">
        <v>229.6682779499007</v>
      </c>
      <c r="P2291">
        <v>7.6401216121069044</v>
      </c>
      <c r="Q2291">
        <v>7.7074212602441916</v>
      </c>
      <c r="R2291">
        <v>6.2528980834490602</v>
      </c>
      <c r="S2291">
        <v>8.9067042411091375</v>
      </c>
      <c r="T2291">
        <v>42964.162956018532</v>
      </c>
      <c r="U2291">
        <v>42964.236404276831</v>
      </c>
      <c r="V2291">
        <v>42934.410693873579</v>
      </c>
      <c r="W2291">
        <v>42994.023959730948</v>
      </c>
      <c r="X2291">
        <v>2819.813813439252</v>
      </c>
      <c r="Y2291">
        <v>2830.0040294468181</v>
      </c>
      <c r="Z2291">
        <v>2742.0914541065722</v>
      </c>
      <c r="AA2291">
        <v>2868.11063877487</v>
      </c>
      <c r="AB2291">
        <v>436.86826804942058</v>
      </c>
      <c r="AC2291">
        <v>431.57577986646822</v>
      </c>
      <c r="AD2291">
        <v>380.12882947044841</v>
      </c>
      <c r="AE2291">
        <v>505.68974639326291</v>
      </c>
      <c r="AF2291">
        <v>67.207711470899881</v>
      </c>
      <c r="AG2291">
        <v>66.957395228159626</v>
      </c>
      <c r="AH2291">
        <v>66.081475369290771</v>
      </c>
      <c r="AI2291">
        <v>69.063291202241729</v>
      </c>
      <c r="AJ2291">
        <v>0.59751493616005991</v>
      </c>
      <c r="AK2291">
        <v>0.59751492440075271</v>
      </c>
      <c r="AL2291">
        <v>0.5975083999953682</v>
      </c>
      <c r="AM2291">
        <v>0.59752136318878479</v>
      </c>
      <c r="AN2291">
        <v>0.94447727683004867</v>
      </c>
      <c r="AO2291">
        <v>0.94447727683004867</v>
      </c>
      <c r="AP2291">
        <v>0.94447727683004867</v>
      </c>
      <c r="AQ2291">
        <v>0.94447727683004867</v>
      </c>
      <c r="AR2291">
        <v>15.92414983325118</v>
      </c>
      <c r="AS2291">
        <v>15.924149833251169</v>
      </c>
      <c r="AT2291">
        <v>15.924149833251169</v>
      </c>
      <c r="AU2291">
        <v>15.924149833251169</v>
      </c>
      <c r="AV2291" t="str">
        <f>VLOOKUP(Sheet1[[#This Row],[NPDES ID2]],Combined_Sheet__Major_Only___2[[NPDES ID2]:[ECHO BFR]],3,FALSE)</f>
        <v>DE</v>
      </c>
      <c r="AW2291" t="s">
        <v>41</v>
      </c>
      <c r="AX2291" t="str">
        <f>VLOOKUP(Sheet1[[#This Row],[NPDES ID2]],Combined_Sheet__Major_Only___2[[NPDES ID2]:[ECHO BFR]],27,FALSE)</f>
        <v>-</v>
      </c>
      <c r="AY2291" t="str">
        <f>VLOOKUP(Sheet1[[#This Row],[NPDES ID2]],Combined_Sheet__Major_Only___2[[NPDES ID2]:[ECHO BFR]],28,FALSE)</f>
        <v>-</v>
      </c>
      <c r="AZ2291" t="str">
        <f>VLOOKUP(Sheet1[[#This Row],[NPDES ID2]],Combined_Sheet__Major_Only___2[[NPDES ID2]:[ECHO BFR]],29,FALSE)</f>
        <v>preliminaryOps, thickening</v>
      </c>
      <c r="BA2291">
        <f>VLOOKUP(Sheet1[[#This Row],[NPDES ID2]],Combined_Sheet__Major_Only___2[[NPDES ID2]:[ECHO BFR]],17,FALSE)</f>
        <v>38.700111</v>
      </c>
      <c r="BB2291">
        <f>VLOOKUP(Sheet1[[#This Row],[NPDES ID2]],Combined_Sheet__Major_Only___2[[NPDES ID2]:[ECHO BFR]],18,FALSE)</f>
        <v>-75.093277999999998</v>
      </c>
      <c r="BC2291" s="2" t="str">
        <f>IF(ISNUMBER(SEARCH("aerobic",$AW2291)),"aerobic","")</f>
        <v>aerobic</v>
      </c>
      <c r="BD2291" s="2" t="str">
        <f>IF(ISNUMBER(SEARCH("anaer",$AW2291)),"anaer","")</f>
        <v/>
      </c>
      <c r="BE2291" s="2" t="str">
        <f>IF(ISNUMBER(SEARCH("thickening",$AZ2291)),"thickening","")</f>
        <v>thickening</v>
      </c>
      <c r="BF2291" s="4" t="str">
        <f>IF(ISNUMBER(SEARCH("airDry",$AW2291)),"airDry","")</f>
        <v/>
      </c>
      <c r="BG2291" s="4" t="str">
        <f>IF(ISNUMBER(SEARCH("heatDry",$AY2291)),"heatDry","")</f>
        <v/>
      </c>
      <c r="BH2291" s="4" t="str">
        <f>IF(AND(ISNUMBER(SEARCH("aerobic",$AW2291)),ISNUMBER(SEARCH("anaer",$AW2291))),"Combined Aer and Anaer.","")</f>
        <v/>
      </c>
    </row>
    <row r="2292" spans="1:60" x14ac:dyDescent="0.25">
      <c r="A2292" s="5">
        <v>453</v>
      </c>
      <c r="B2292" t="s">
        <v>2264</v>
      </c>
      <c r="C2292">
        <v>505</v>
      </c>
      <c r="D2292">
        <v>359.65196455082361</v>
      </c>
      <c r="E2292">
        <v>355.00756888506652</v>
      </c>
      <c r="F2292">
        <v>292.0456287284872</v>
      </c>
      <c r="G2292">
        <v>436.67116480363342</v>
      </c>
      <c r="H2292">
        <v>-111.1421395593442</v>
      </c>
      <c r="I2292">
        <v>-112.5116510815068</v>
      </c>
      <c r="J2292">
        <v>-131.88404538368081</v>
      </c>
      <c r="K2292">
        <v>-89.538043049540576</v>
      </c>
      <c r="L2292">
        <v>347.10266420152351</v>
      </c>
      <c r="M2292">
        <v>345.81821635906601</v>
      </c>
      <c r="N2292">
        <v>341.32633392841791</v>
      </c>
      <c r="O2292">
        <v>356.62092586796763</v>
      </c>
      <c r="P2292">
        <v>11.83713944201139</v>
      </c>
      <c r="Q2292">
        <v>11.94320307761472</v>
      </c>
      <c r="R2292">
        <v>9.6849424473179742</v>
      </c>
      <c r="S2292">
        <v>13.807699894076199</v>
      </c>
      <c r="T2292">
        <v>42951.376562545483</v>
      </c>
      <c r="U2292">
        <v>42951.449989842207</v>
      </c>
      <c r="V2292">
        <v>42921.632791469201</v>
      </c>
      <c r="W2292">
        <v>42981.229044155203</v>
      </c>
      <c r="X2292">
        <v>2812.6204468408541</v>
      </c>
      <c r="Y2292">
        <v>2822.7283218508778</v>
      </c>
      <c r="Z2292">
        <v>2735.608050616871</v>
      </c>
      <c r="AA2292">
        <v>2860.4638603312478</v>
      </c>
      <c r="AB2292">
        <v>434.81758149373951</v>
      </c>
      <c r="AC2292">
        <v>429.56882524860328</v>
      </c>
      <c r="AD2292">
        <v>378.45773393006698</v>
      </c>
      <c r="AE2292">
        <v>503.1420341711854</v>
      </c>
      <c r="AF2292">
        <v>67.359801407205367</v>
      </c>
      <c r="AG2292">
        <v>67.110679691344629</v>
      </c>
      <c r="AH2292">
        <v>66.238748683939022</v>
      </c>
      <c r="AI2292">
        <v>69.206762238284455</v>
      </c>
      <c r="AJ2292">
        <v>0.59937506896064274</v>
      </c>
      <c r="AK2292">
        <v>0.59937505072554775</v>
      </c>
      <c r="AL2292">
        <v>0.59936494720524169</v>
      </c>
      <c r="AM2292">
        <v>0.59938502177871777</v>
      </c>
      <c r="AN2292">
        <v>0.94446206465129212</v>
      </c>
      <c r="AO2292">
        <v>0.94446206465129245</v>
      </c>
      <c r="AP2292">
        <v>0.94446206465129245</v>
      </c>
      <c r="AQ2292">
        <v>0.94446206465129245</v>
      </c>
      <c r="AR2292">
        <v>15.98124362084857</v>
      </c>
      <c r="AS2292">
        <v>15.98124362084857</v>
      </c>
      <c r="AT2292">
        <v>15.98124362084857</v>
      </c>
      <c r="AU2292">
        <v>15.98124362084857</v>
      </c>
      <c r="AV2292" t="str">
        <f>VLOOKUP(Sheet1[[#This Row],[NPDES ID2]],Combined_Sheet__Major_Only___2[[NPDES ID2]:[ECHO BFR]],3,FALSE)</f>
        <v>PA</v>
      </c>
      <c r="AW2292" t="s">
        <v>41</v>
      </c>
      <c r="AX2292" t="str">
        <f>VLOOKUP(Sheet1[[#This Row],[NPDES ID2]],Combined_Sheet__Major_Only___2[[NPDES ID2]:[ECHO BFR]],27,FALSE)</f>
        <v>-</v>
      </c>
      <c r="AY2292" t="str">
        <f>VLOOKUP(Sheet1[[#This Row],[NPDES ID2]],Combined_Sheet__Major_Only___2[[NPDES ID2]:[ECHO BFR]],28,FALSE)</f>
        <v>-</v>
      </c>
      <c r="AZ2292" t="str">
        <f>VLOOKUP(Sheet1[[#This Row],[NPDES ID2]],Combined_Sheet__Major_Only___2[[NPDES ID2]:[ECHO BFR]],29,FALSE)</f>
        <v>thickening</v>
      </c>
      <c r="BA2292">
        <f>VLOOKUP(Sheet1[[#This Row],[NPDES ID2]],Combined_Sheet__Major_Only___2[[NPDES ID2]:[ECHO BFR]],17,FALSE)</f>
        <v>41.244722000000003</v>
      </c>
      <c r="BB2292">
        <f>VLOOKUP(Sheet1[[#This Row],[NPDES ID2]],Combined_Sheet__Major_Only___2[[NPDES ID2]:[ECHO BFR]],18,FALSE)</f>
        <v>-76.989444000000006</v>
      </c>
      <c r="BC2292" s="2" t="str">
        <f>IF(ISNUMBER(SEARCH("aerobic",$AW2292)),"aerobic","")</f>
        <v>aerobic</v>
      </c>
      <c r="BD2292" s="2" t="str">
        <f>IF(ISNUMBER(SEARCH("anaer",$AW2292)),"anaer","")</f>
        <v/>
      </c>
      <c r="BE2292" s="2" t="str">
        <f>IF(ISNUMBER(SEARCH("thickening",$AZ2292)),"thickening","")</f>
        <v>thickening</v>
      </c>
      <c r="BF2292" s="4" t="str">
        <f>IF(ISNUMBER(SEARCH("airDry",$AW2292)),"airDry","")</f>
        <v/>
      </c>
      <c r="BG2292" s="4" t="str">
        <f>IF(ISNUMBER(SEARCH("heatDry",$AY2292)),"heatDry","")</f>
        <v/>
      </c>
      <c r="BH2292" s="4" t="str">
        <f>IF(AND(ISNUMBER(SEARCH("aerobic",$AW2292)),ISNUMBER(SEARCH("anaer",$AW2292))),"Combined Aer and Anaer.","")</f>
        <v/>
      </c>
    </row>
    <row r="2293" spans="1:60" x14ac:dyDescent="0.25">
      <c r="A2293" s="5">
        <v>2081</v>
      </c>
      <c r="B2293" t="s">
        <v>9786</v>
      </c>
      <c r="C2293">
        <v>1106</v>
      </c>
      <c r="D2293">
        <v>368.96160695729219</v>
      </c>
      <c r="E2293">
        <v>365.60962483328098</v>
      </c>
      <c r="F2293">
        <v>313.75267680359059</v>
      </c>
      <c r="G2293">
        <v>434.71394822623142</v>
      </c>
      <c r="H2293">
        <v>-110.3648304118195</v>
      </c>
      <c r="I2293">
        <v>-111.735537835272</v>
      </c>
      <c r="J2293">
        <v>-131.1278977681169</v>
      </c>
      <c r="K2293">
        <v>-88.741487607830933</v>
      </c>
      <c r="L2293">
        <v>764.40054849958176</v>
      </c>
      <c r="M2293">
        <v>761.61922873488788</v>
      </c>
      <c r="N2293">
        <v>751.89505778710532</v>
      </c>
      <c r="O2293">
        <v>785.00840445463359</v>
      </c>
      <c r="P2293">
        <v>25.915444942138901</v>
      </c>
      <c r="Q2293">
        <v>26.157291466103668</v>
      </c>
      <c r="R2293">
        <v>21.187854737912659</v>
      </c>
      <c r="S2293">
        <v>30.274003129795862</v>
      </c>
      <c r="T2293">
        <v>42951.011006859531</v>
      </c>
      <c r="U2293">
        <v>42951.084433556993</v>
      </c>
      <c r="V2293">
        <v>42921.267478538073</v>
      </c>
      <c r="W2293">
        <v>42980.863244827211</v>
      </c>
      <c r="X2293">
        <v>2797.0819987865402</v>
      </c>
      <c r="Y2293">
        <v>2806.9976984940572</v>
      </c>
      <c r="Z2293">
        <v>2721.7387863856829</v>
      </c>
      <c r="AA2293">
        <v>2843.8588762193108</v>
      </c>
      <c r="AB2293">
        <v>430.16089950165662</v>
      </c>
      <c r="AC2293">
        <v>425.01407688293392</v>
      </c>
      <c r="AD2293">
        <v>374.67487486964171</v>
      </c>
      <c r="AE2293">
        <v>497.24926087340828</v>
      </c>
      <c r="AF2293">
        <v>67.734454420957675</v>
      </c>
      <c r="AG2293">
        <v>67.488308627388079</v>
      </c>
      <c r="AH2293">
        <v>66.626152139401356</v>
      </c>
      <c r="AI2293">
        <v>69.560144194919644</v>
      </c>
      <c r="AJ2293">
        <v>0.60395760022086131</v>
      </c>
      <c r="AK2293">
        <v>0.60395756015484003</v>
      </c>
      <c r="AL2293">
        <v>0.60393546124993802</v>
      </c>
      <c r="AM2293">
        <v>0.60397937017628012</v>
      </c>
      <c r="AN2293">
        <v>0.94446162962122704</v>
      </c>
      <c r="AO2293">
        <v>0.94446162962122693</v>
      </c>
      <c r="AP2293">
        <v>0.94446162962122693</v>
      </c>
      <c r="AQ2293">
        <v>0.94446162962122693</v>
      </c>
      <c r="AR2293">
        <v>16.12178821640622</v>
      </c>
      <c r="AS2293">
        <v>16.12178821640622</v>
      </c>
      <c r="AT2293">
        <v>16.12178821640622</v>
      </c>
      <c r="AU2293">
        <v>16.12178821640622</v>
      </c>
      <c r="AV2293" t="str">
        <f>VLOOKUP(Sheet1[[#This Row],[NPDES ID2]],Combined_Sheet__Major_Only___2[[NPDES ID2]:[ECHO BFR]],3,FALSE)</f>
        <v>NE</v>
      </c>
      <c r="AW2293" t="s">
        <v>41</v>
      </c>
      <c r="AX2293" t="str">
        <f>VLOOKUP(Sheet1[[#This Row],[NPDES ID2]],Combined_Sheet__Major_Only___2[[NPDES ID2]:[ECHO BFR]],27,FALSE)</f>
        <v>methaneBioCaptureRecover, tempSludgeStore</v>
      </c>
      <c r="AY2293" t="str">
        <f>VLOOKUP(Sheet1[[#This Row],[NPDES ID2]],Combined_Sheet__Major_Only___2[[NPDES ID2]:[ECHO BFR]],28,FALSE)</f>
        <v>-</v>
      </c>
      <c r="AZ2293" t="str">
        <f>VLOOKUP(Sheet1[[#This Row],[NPDES ID2]],Combined_Sheet__Major_Only___2[[NPDES ID2]:[ECHO BFR]],29,FALSE)</f>
        <v>preliminaryOps, thickening</v>
      </c>
      <c r="BA2293">
        <f>VLOOKUP(Sheet1[[#This Row],[NPDES ID2]],Combined_Sheet__Major_Only___2[[NPDES ID2]:[ECHO BFR]],17,FALSE)</f>
        <v>40.88259</v>
      </c>
      <c r="BB2293">
        <f>VLOOKUP(Sheet1[[#This Row],[NPDES ID2]],Combined_Sheet__Major_Only___2[[NPDES ID2]:[ECHO BFR]],18,FALSE)</f>
        <v>-96.624499999999998</v>
      </c>
      <c r="BC2293" s="2" t="str">
        <f>IF(ISNUMBER(SEARCH("aerobic",$AW2293)),"aerobic","")</f>
        <v>aerobic</v>
      </c>
      <c r="BD2293" s="2" t="str">
        <f>IF(ISNUMBER(SEARCH("anaer",$AW2293)),"anaer","")</f>
        <v/>
      </c>
      <c r="BE2293" s="2" t="str">
        <f>IF(ISNUMBER(SEARCH("thickening",$AZ2293)),"thickening","")</f>
        <v>thickening</v>
      </c>
      <c r="BF2293" s="4" t="str">
        <f>IF(ISNUMBER(SEARCH("airDry",$AW2293)),"airDry","")</f>
        <v/>
      </c>
      <c r="BG2293" s="4" t="str">
        <f>IF(ISNUMBER(SEARCH("heatDry",$AY2293)),"heatDry","")</f>
        <v/>
      </c>
      <c r="BH2293" s="4" t="str">
        <f>IF(AND(ISNUMBER(SEARCH("aerobic",$AW2293)),ISNUMBER(SEARCH("anaer",$AW2293))),"Combined Aer and Anaer.","")</f>
        <v/>
      </c>
    </row>
    <row r="2294" spans="1:60" x14ac:dyDescent="0.25">
      <c r="A2294" s="5">
        <v>340</v>
      </c>
      <c r="B2294" t="s">
        <v>1723</v>
      </c>
      <c r="C2294">
        <v>1032</v>
      </c>
      <c r="D2294">
        <v>349.34957717827041</v>
      </c>
      <c r="E2294">
        <v>343.66555466181939</v>
      </c>
      <c r="F2294">
        <v>297.18749860309578</v>
      </c>
      <c r="G2294">
        <v>411.49059256695318</v>
      </c>
      <c r="H2294">
        <v>-106.4509148633353</v>
      </c>
      <c r="I2294">
        <v>-107.80270135283079</v>
      </c>
      <c r="J2294">
        <v>-127.37125865260251</v>
      </c>
      <c r="K2294">
        <v>-85.02411655538279</v>
      </c>
      <c r="L2294">
        <v>737.62322533970087</v>
      </c>
      <c r="M2294">
        <v>735.21353659386932</v>
      </c>
      <c r="N2294">
        <v>726.78848527404125</v>
      </c>
      <c r="O2294">
        <v>755.47774495878969</v>
      </c>
      <c r="P2294">
        <v>24.132287520676709</v>
      </c>
      <c r="Q2294">
        <v>24.434865290108689</v>
      </c>
      <c r="R2294">
        <v>19.638671558311181</v>
      </c>
      <c r="S2294">
        <v>28.441364007505051</v>
      </c>
      <c r="T2294">
        <v>42948.318913577918</v>
      </c>
      <c r="U2294">
        <v>42948.392335862052</v>
      </c>
      <c r="V2294">
        <v>42918.577172996607</v>
      </c>
      <c r="W2294">
        <v>42978.169357271428</v>
      </c>
      <c r="X2294">
        <v>2704.409905868426</v>
      </c>
      <c r="Y2294">
        <v>2713.1428519205701</v>
      </c>
      <c r="Z2294">
        <v>2638.7389047030269</v>
      </c>
      <c r="AA2294">
        <v>2745.0241236681131</v>
      </c>
      <c r="AB2294">
        <v>403.31065155476529</v>
      </c>
      <c r="AC2294">
        <v>398.71637130559088</v>
      </c>
      <c r="AD2294">
        <v>352.78129302350419</v>
      </c>
      <c r="AE2294">
        <v>463.44590113564141</v>
      </c>
      <c r="AF2294">
        <v>70.048131910546743</v>
      </c>
      <c r="AG2294">
        <v>69.819579646879816</v>
      </c>
      <c r="AH2294">
        <v>69.019054318005644</v>
      </c>
      <c r="AI2294">
        <v>71.743319197096241</v>
      </c>
      <c r="AJ2294">
        <v>0.63226756024630992</v>
      </c>
      <c r="AK2294">
        <v>0.63226752331879732</v>
      </c>
      <c r="AL2294">
        <v>0.63224713518159648</v>
      </c>
      <c r="AM2294">
        <v>0.63228764476254284</v>
      </c>
      <c r="AN2294">
        <v>0.94445842568186056</v>
      </c>
      <c r="AO2294">
        <v>0.94445842568186056</v>
      </c>
      <c r="AP2294">
        <v>0.94445842568186056</v>
      </c>
      <c r="AQ2294">
        <v>0.94445842568186056</v>
      </c>
      <c r="AR2294">
        <v>16.99264098313645</v>
      </c>
      <c r="AS2294">
        <v>16.99264098313644</v>
      </c>
      <c r="AT2294">
        <v>16.99264098313644</v>
      </c>
      <c r="AU2294">
        <v>16.99264098313644</v>
      </c>
      <c r="AV2294" t="str">
        <f>VLOOKUP(Sheet1[[#This Row],[NPDES ID2]],Combined_Sheet__Major_Only___2[[NPDES ID2]:[ECHO BFR]],3,FALSE)</f>
        <v>UT</v>
      </c>
      <c r="AW2294" t="s">
        <v>12185</v>
      </c>
      <c r="AX2294" t="str">
        <f>VLOOKUP(Sheet1[[#This Row],[NPDES ID2]],Combined_Sheet__Major_Only___2[[NPDES ID2]:[ECHO BFR]],27,FALSE)</f>
        <v>methaneBioCaptureRecover, tempSludgeStore</v>
      </c>
      <c r="AY2294" t="str">
        <f>VLOOKUP(Sheet1[[#This Row],[NPDES ID2]],Combined_Sheet__Major_Only___2[[NPDES ID2]:[ECHO BFR]],28,FALSE)</f>
        <v>-</v>
      </c>
      <c r="AZ2294" t="str">
        <f>VLOOKUP(Sheet1[[#This Row],[NPDES ID2]],Combined_Sheet__Major_Only___2[[NPDES ID2]:[ECHO BFR]],29,FALSE)</f>
        <v>thickening, preliminaryOps</v>
      </c>
      <c r="BA2294">
        <f>VLOOKUP(Sheet1[[#This Row],[NPDES ID2]],Combined_Sheet__Major_Only___2[[NPDES ID2]:[ECHO BFR]],17,FALSE)</f>
        <v>40.276980999999999</v>
      </c>
      <c r="BB2294">
        <f>VLOOKUP(Sheet1[[#This Row],[NPDES ID2]],Combined_Sheet__Major_Only___2[[NPDES ID2]:[ECHO BFR]],18,FALSE)</f>
        <v>-111.74423400000001</v>
      </c>
      <c r="BC2294" s="2" t="str">
        <f>IF(ISNUMBER(SEARCH("aerobic",$AW2294)),"aerobic","")</f>
        <v/>
      </c>
      <c r="BD2294" s="2" t="str">
        <f>IF(ISNUMBER(SEARCH("anaer",$AW2294)),"anaer","")</f>
        <v>anaer</v>
      </c>
      <c r="BE2294" s="2" t="str">
        <f>IF(ISNUMBER(SEARCH("thickening",$AZ2294)),"thickening","")</f>
        <v>thickening</v>
      </c>
      <c r="BF2294" s="3" t="str">
        <f>IF(ISNUMBER(SEARCH("airDry",$AW2294)),"airDry","")</f>
        <v/>
      </c>
      <c r="BG2294" s="3" t="str">
        <f>IF(ISNUMBER(SEARCH("heatDry",$AY2294)),"heatDry","")</f>
        <v/>
      </c>
      <c r="BH2294" s="3" t="str">
        <f>IF(AND(ISNUMBER(SEARCH("aerobic",$AW2294)),ISNUMBER(SEARCH("anaer",$AW2294))),"Combined Aer and Anaer.","")</f>
        <v/>
      </c>
    </row>
    <row r="2295" spans="1:60" x14ac:dyDescent="0.25">
      <c r="A2295" s="5">
        <v>3</v>
      </c>
      <c r="B2295" t="s">
        <v>69</v>
      </c>
      <c r="C2295">
        <v>3859.7</v>
      </c>
      <c r="D2295">
        <v>823.91552872930504</v>
      </c>
      <c r="E2295">
        <v>821.23999558445735</v>
      </c>
      <c r="F2295">
        <v>664.73396632146216</v>
      </c>
      <c r="G2295">
        <v>962.6228567469841</v>
      </c>
      <c r="H2295">
        <v>-110.67323978567219</v>
      </c>
      <c r="I2295">
        <v>-112.0663675652619</v>
      </c>
      <c r="J2295">
        <v>-131.38229013194879</v>
      </c>
      <c r="K2295">
        <v>-88.776841272633106</v>
      </c>
      <c r="L2295">
        <v>2648.4917413943781</v>
      </c>
      <c r="M2295">
        <v>2638.6353608807999</v>
      </c>
      <c r="N2295">
        <v>2604.214802900523</v>
      </c>
      <c r="O2295">
        <v>2721.476125665778</v>
      </c>
      <c r="P2295">
        <v>90.467745109745834</v>
      </c>
      <c r="Q2295">
        <v>91.266731311350483</v>
      </c>
      <c r="R2295">
        <v>74.036637974299381</v>
      </c>
      <c r="S2295">
        <v>105.49595450025851</v>
      </c>
      <c r="T2295">
        <v>42935.39583200014</v>
      </c>
      <c r="U2295">
        <v>42935.469233098607</v>
      </c>
      <c r="V2295">
        <v>42905.66267325807</v>
      </c>
      <c r="W2295">
        <v>42965.237662488653</v>
      </c>
      <c r="X2295">
        <v>2816.254002025727</v>
      </c>
      <c r="Y2295">
        <v>2826.4336953983852</v>
      </c>
      <c r="Z2295">
        <v>2738.7773045936151</v>
      </c>
      <c r="AA2295">
        <v>2864.3921897948471</v>
      </c>
      <c r="AB2295">
        <v>436.12239695852782</v>
      </c>
      <c r="AC2295">
        <v>430.85656073300322</v>
      </c>
      <c r="AD2295">
        <v>379.47667821677493</v>
      </c>
      <c r="AE2295">
        <v>504.78963241977141</v>
      </c>
      <c r="AF2295">
        <v>67.256400691194528</v>
      </c>
      <c r="AG2295">
        <v>67.007192894026474</v>
      </c>
      <c r="AH2295">
        <v>66.131406259625109</v>
      </c>
      <c r="AI2295">
        <v>69.108389434056292</v>
      </c>
      <c r="AJ2295">
        <v>0.59811047237322246</v>
      </c>
      <c r="AK2295">
        <v>0.59811032935050079</v>
      </c>
      <c r="AL2295">
        <v>0.59803308370567254</v>
      </c>
      <c r="AM2295">
        <v>0.59818657923878227</v>
      </c>
      <c r="AN2295">
        <v>0.94444304039463456</v>
      </c>
      <c r="AO2295">
        <v>0.94444304039463467</v>
      </c>
      <c r="AP2295">
        <v>0.94444304039463467</v>
      </c>
      <c r="AQ2295">
        <v>0.94444304039463467</v>
      </c>
      <c r="AR2295">
        <v>15.94004610620977</v>
      </c>
      <c r="AS2295">
        <v>15.94004610620977</v>
      </c>
      <c r="AT2295">
        <v>15.94004610620977</v>
      </c>
      <c r="AU2295">
        <v>15.94004610620977</v>
      </c>
      <c r="AV2295" t="str">
        <f>VLOOKUP(Sheet1[[#This Row],[NPDES ID2]],Combined_Sheet__Major_Only___2[[NPDES ID2]:[ECHO BFR]],3,FALSE)</f>
        <v>MS</v>
      </c>
      <c r="AW2295" t="s">
        <v>41</v>
      </c>
      <c r="AX2295" t="str">
        <f>VLOOKUP(Sheet1[[#This Row],[NPDES ID2]],Combined_Sheet__Major_Only___2[[NPDES ID2]:[ECHO BFR]],27,FALSE)</f>
        <v>tempSludgeStore</v>
      </c>
      <c r="AY2295" t="str">
        <f>VLOOKUP(Sheet1[[#This Row],[NPDES ID2]],Combined_Sheet__Major_Only___2[[NPDES ID2]:[ECHO BFR]],28,FALSE)</f>
        <v>-</v>
      </c>
      <c r="AZ2295" t="str">
        <f>VLOOKUP(Sheet1[[#This Row],[NPDES ID2]],Combined_Sheet__Major_Only___2[[NPDES ID2]:[ECHO BFR]],29,FALSE)</f>
        <v>thickening</v>
      </c>
      <c r="BA2295">
        <f>VLOOKUP(Sheet1[[#This Row],[NPDES ID2]],Combined_Sheet__Major_Only___2[[NPDES ID2]:[ECHO BFR]],17,FALSE)</f>
        <v>32.237372000000001</v>
      </c>
      <c r="BB2295">
        <f>VLOOKUP(Sheet1[[#This Row],[NPDES ID2]],Combined_Sheet__Major_Only___2[[NPDES ID2]:[ECHO BFR]],18,FALSE)</f>
        <v>-90.208956000000001</v>
      </c>
      <c r="BC2295" s="2" t="str">
        <f>IF(ISNUMBER(SEARCH("aerobic",$AW2295)),"aerobic","")</f>
        <v>aerobic</v>
      </c>
      <c r="BD2295" s="2" t="str">
        <f>IF(ISNUMBER(SEARCH("anaer",$AW2295)),"anaer","")</f>
        <v/>
      </c>
      <c r="BE2295" s="2" t="str">
        <f>IF(ISNUMBER(SEARCH("thickening",$AZ2295)),"thickening","")</f>
        <v>thickening</v>
      </c>
      <c r="BF2295" s="4" t="str">
        <f>IF(ISNUMBER(SEARCH("airDry",$AW2295)),"airDry","")</f>
        <v/>
      </c>
      <c r="BG2295" s="4" t="str">
        <f>IF(ISNUMBER(SEARCH("heatDry",$AY2295)),"heatDry","")</f>
        <v/>
      </c>
      <c r="BH2295" s="4" t="str">
        <f>IF(AND(ISNUMBER(SEARCH("aerobic",$AW2295)),ISNUMBER(SEARCH("anaer",$AW2295))),"Combined Aer and Anaer.","")</f>
        <v/>
      </c>
    </row>
    <row r="2296" spans="1:60" x14ac:dyDescent="0.25">
      <c r="A2296" s="5">
        <v>1795</v>
      </c>
      <c r="B2296" t="s">
        <v>8389</v>
      </c>
      <c r="C2296">
        <v>0.14169999999999999</v>
      </c>
      <c r="D2296">
        <v>660591.10136633564</v>
      </c>
      <c r="E2296">
        <v>653709.32429710578</v>
      </c>
      <c r="F2296">
        <v>436650.74726712279</v>
      </c>
      <c r="G2296">
        <v>871726.09995883028</v>
      </c>
      <c r="H2296">
        <v>-111.7102514357653</v>
      </c>
      <c r="I2296">
        <v>-113.1018489053824</v>
      </c>
      <c r="J2296">
        <v>-132.43805678537939</v>
      </c>
      <c r="K2296">
        <v>-90.12763777127698</v>
      </c>
      <c r="L2296">
        <v>9.7016726083729063E-2</v>
      </c>
      <c r="M2296">
        <v>9.6653472398880017E-2</v>
      </c>
      <c r="N2296">
        <v>9.5382857163191614E-2</v>
      </c>
      <c r="O2296">
        <v>9.9708885249808241E-2</v>
      </c>
      <c r="P2296">
        <v>3.3222551710997928E-3</v>
      </c>
      <c r="Q2296">
        <v>3.3511580577066519E-3</v>
      </c>
      <c r="R2296">
        <v>2.7196216000642871E-3</v>
      </c>
      <c r="S2296">
        <v>3.8713240814064538E-3</v>
      </c>
      <c r="T2296">
        <v>42918.571481359533</v>
      </c>
      <c r="U2296">
        <v>42918.644854876737</v>
      </c>
      <c r="V2296">
        <v>42888.849495174989</v>
      </c>
      <c r="W2296">
        <v>42948.402098455903</v>
      </c>
      <c r="X2296">
        <v>2821.4425925747091</v>
      </c>
      <c r="Y2296">
        <v>2831.6788887974171</v>
      </c>
      <c r="Z2296">
        <v>2743.3010636428212</v>
      </c>
      <c r="AA2296">
        <v>2870.0090193651208</v>
      </c>
      <c r="AB2296">
        <v>437.80365699315388</v>
      </c>
      <c r="AC2296">
        <v>432.48521397131248</v>
      </c>
      <c r="AD2296">
        <v>380.8613451964344</v>
      </c>
      <c r="AE2296">
        <v>506.88122166435181</v>
      </c>
      <c r="AF2296">
        <v>67.096959820627461</v>
      </c>
      <c r="AG2296">
        <v>66.845732893023524</v>
      </c>
      <c r="AH2296">
        <v>65.966972818047964</v>
      </c>
      <c r="AI2296">
        <v>68.958862378278624</v>
      </c>
      <c r="AJ2296">
        <v>0.59616043838480115</v>
      </c>
      <c r="AK2296">
        <v>0.5961604383797019</v>
      </c>
      <c r="AL2296">
        <v>0.59616043554341169</v>
      </c>
      <c r="AM2296">
        <v>0.59616044117871192</v>
      </c>
      <c r="AN2296">
        <v>0.94442299776202598</v>
      </c>
      <c r="AO2296">
        <v>0.94442299776202587</v>
      </c>
      <c r="AP2296">
        <v>0.94442299776202587</v>
      </c>
      <c r="AQ2296">
        <v>0.94442299776202587</v>
      </c>
      <c r="AR2296">
        <v>15.88270978491979</v>
      </c>
      <c r="AS2296">
        <v>15.88270978491979</v>
      </c>
      <c r="AT2296">
        <v>15.88270978491979</v>
      </c>
      <c r="AU2296">
        <v>15.88270978491979</v>
      </c>
      <c r="AV2296" t="str">
        <f>VLOOKUP(Sheet1[[#This Row],[NPDES ID2]],Combined_Sheet__Major_Only___2[[NPDES ID2]:[ECHO BFR]],3,FALSE)</f>
        <v>IL</v>
      </c>
      <c r="AW2296" t="s">
        <v>41</v>
      </c>
      <c r="AX2296" t="str">
        <f>VLOOKUP(Sheet1[[#This Row],[NPDES ID2]],Combined_Sheet__Major_Only___2[[NPDES ID2]:[ECHO BFR]],27,FALSE)</f>
        <v>-</v>
      </c>
      <c r="AY2296" t="str">
        <f>VLOOKUP(Sheet1[[#This Row],[NPDES ID2]],Combined_Sheet__Major_Only___2[[NPDES ID2]:[ECHO BFR]],28,FALSE)</f>
        <v>-</v>
      </c>
      <c r="AZ2296" t="str">
        <f>VLOOKUP(Sheet1[[#This Row],[NPDES ID2]],Combined_Sheet__Major_Only___2[[NPDES ID2]:[ECHO BFR]],29,FALSE)</f>
        <v>thickening</v>
      </c>
      <c r="BA2296">
        <f>VLOOKUP(Sheet1[[#This Row],[NPDES ID2]],Combined_Sheet__Major_Only___2[[NPDES ID2]:[ECHO BFR]],17,FALSE)</f>
        <v>42.368333</v>
      </c>
      <c r="BB2296">
        <f>VLOOKUP(Sheet1[[#This Row],[NPDES ID2]],Combined_Sheet__Major_Only___2[[NPDES ID2]:[ECHO BFR]],18,FALSE)</f>
        <v>-88.822028000000003</v>
      </c>
      <c r="BC2296" s="2" t="str">
        <f>IF(ISNUMBER(SEARCH("aerobic",$AW2296)),"aerobic","")</f>
        <v>aerobic</v>
      </c>
      <c r="BD2296" s="2" t="str">
        <f>IF(ISNUMBER(SEARCH("anaer",$AW2296)),"anaer","")</f>
        <v/>
      </c>
      <c r="BE2296" s="2" t="str">
        <f>IF(ISNUMBER(SEARCH("thickening",$AZ2296)),"thickening","")</f>
        <v>thickening</v>
      </c>
      <c r="BF2296" s="4" t="str">
        <f>IF(ISNUMBER(SEARCH("airDry",$AW2296)),"airDry","")</f>
        <v/>
      </c>
      <c r="BG2296" s="4" t="str">
        <f>IF(ISNUMBER(SEARCH("heatDry",$AY2296)),"heatDry","")</f>
        <v/>
      </c>
      <c r="BH2296" s="4" t="str">
        <f>IF(AND(ISNUMBER(SEARCH("aerobic",$AW2296)),ISNUMBER(SEARCH("anaer",$AW2296))),"Combined Aer and Anaer.","")</f>
        <v/>
      </c>
    </row>
    <row r="2297" spans="1:60" x14ac:dyDescent="0.25">
      <c r="A2297" s="5">
        <v>1144</v>
      </c>
      <c r="B2297" t="s">
        <v>5496</v>
      </c>
      <c r="C2297">
        <v>301</v>
      </c>
      <c r="D2297">
        <v>439.5516952739352</v>
      </c>
      <c r="E2297">
        <v>437.43667672659012</v>
      </c>
      <c r="F2297">
        <v>335.20419360219472</v>
      </c>
      <c r="G2297">
        <v>542.21821399620649</v>
      </c>
      <c r="H2297">
        <v>-109.2238951048531</v>
      </c>
      <c r="I2297">
        <v>-110.5929851888574</v>
      </c>
      <c r="J2297">
        <v>-130.04339779613559</v>
      </c>
      <c r="K2297">
        <v>-87.727103113368557</v>
      </c>
      <c r="L2297">
        <v>210.32217019584741</v>
      </c>
      <c r="M2297">
        <v>209.58275901263369</v>
      </c>
      <c r="N2297">
        <v>206.9967222275217</v>
      </c>
      <c r="O2297">
        <v>215.8017461926369</v>
      </c>
      <c r="P2297">
        <v>7.0485471890945259</v>
      </c>
      <c r="Q2297">
        <v>7.1196203100963524</v>
      </c>
      <c r="R2297">
        <v>5.7541324872703408</v>
      </c>
      <c r="S2297">
        <v>8.2574903647788709</v>
      </c>
      <c r="T2297">
        <v>42901.210634066803</v>
      </c>
      <c r="U2297">
        <v>42901.283979123233</v>
      </c>
      <c r="V2297">
        <v>42871.500176711474</v>
      </c>
      <c r="W2297">
        <v>42931.029680197222</v>
      </c>
      <c r="X2297">
        <v>2763.3956464731218</v>
      </c>
      <c r="Y2297">
        <v>2772.9170932602551</v>
      </c>
      <c r="Z2297">
        <v>2691.3693892463671</v>
      </c>
      <c r="AA2297">
        <v>2808.0581700513881</v>
      </c>
      <c r="AB2297">
        <v>420.64161932156122</v>
      </c>
      <c r="AC2297">
        <v>415.68786886799381</v>
      </c>
      <c r="AD2297">
        <v>366.91320276725088</v>
      </c>
      <c r="AE2297">
        <v>485.26009423584662</v>
      </c>
      <c r="AF2297">
        <v>68.477731090797192</v>
      </c>
      <c r="AG2297">
        <v>68.237073766804627</v>
      </c>
      <c r="AH2297">
        <v>67.394967860123842</v>
      </c>
      <c r="AI2297">
        <v>70.261691352482785</v>
      </c>
      <c r="AJ2297">
        <v>0.61305031035331725</v>
      </c>
      <c r="AK2297">
        <v>0.61305029955587464</v>
      </c>
      <c r="AL2297">
        <v>0.61304430723846182</v>
      </c>
      <c r="AM2297">
        <v>0.61305621322488102</v>
      </c>
      <c r="AN2297">
        <v>0.94440230084205889</v>
      </c>
      <c r="AO2297">
        <v>0.94440230084205901</v>
      </c>
      <c r="AP2297">
        <v>0.94440230084205901</v>
      </c>
      <c r="AQ2297">
        <v>0.94440230084205901</v>
      </c>
      <c r="AR2297">
        <v>16.4020250849644</v>
      </c>
      <c r="AS2297">
        <v>16.4020250849644</v>
      </c>
      <c r="AT2297">
        <v>16.4020250849644</v>
      </c>
      <c r="AU2297">
        <v>16.4020250849644</v>
      </c>
      <c r="AV2297" t="str">
        <f>VLOOKUP(Sheet1[[#This Row],[NPDES ID2]],Combined_Sheet__Major_Only___2[[NPDES ID2]:[ECHO BFR]],3,FALSE)</f>
        <v>MN</v>
      </c>
      <c r="AW2297" t="s">
        <v>12185</v>
      </c>
      <c r="AX2297" t="str">
        <f>VLOOKUP(Sheet1[[#This Row],[NPDES ID2]],Combined_Sheet__Major_Only___2[[NPDES ID2]:[ECHO BFR]],27,FALSE)</f>
        <v>-</v>
      </c>
      <c r="AY2297" t="str">
        <f>VLOOKUP(Sheet1[[#This Row],[NPDES ID2]],Combined_Sheet__Major_Only___2[[NPDES ID2]:[ECHO BFR]],28,FALSE)</f>
        <v>-</v>
      </c>
      <c r="AZ2297" t="str">
        <f>VLOOKUP(Sheet1[[#This Row],[NPDES ID2]],Combined_Sheet__Major_Only___2[[NPDES ID2]:[ECHO BFR]],29,FALSE)</f>
        <v>thickening</v>
      </c>
      <c r="BA2297">
        <f>VLOOKUP(Sheet1[[#This Row],[NPDES ID2]],Combined_Sheet__Major_Only___2[[NPDES ID2]:[ECHO BFR]],17,FALSE)</f>
        <v>45.675060000000002</v>
      </c>
      <c r="BB2297">
        <f>VLOOKUP(Sheet1[[#This Row],[NPDES ID2]],Combined_Sheet__Major_Only___2[[NPDES ID2]:[ECHO BFR]],18,FALSE)</f>
        <v>-94.802449999999993</v>
      </c>
      <c r="BC2297" s="2" t="str">
        <f>IF(ISNUMBER(SEARCH("aerobic",$AW2297)),"aerobic","")</f>
        <v/>
      </c>
      <c r="BD2297" s="2" t="str">
        <f>IF(ISNUMBER(SEARCH("anaer",$AW2297)),"anaer","")</f>
        <v>anaer</v>
      </c>
      <c r="BE2297" s="2" t="str">
        <f>IF(ISNUMBER(SEARCH("thickening",$AZ2297)),"thickening","")</f>
        <v>thickening</v>
      </c>
      <c r="BF2297" s="3" t="str">
        <f>IF(ISNUMBER(SEARCH("airDry",$AW2297)),"airDry","")</f>
        <v/>
      </c>
      <c r="BG2297" s="3" t="str">
        <f>IF(ISNUMBER(SEARCH("heatDry",$AY2297)),"heatDry","")</f>
        <v/>
      </c>
      <c r="BH2297" s="3" t="str">
        <f>IF(AND(ISNUMBER(SEARCH("aerobic",$AW2297)),ISNUMBER(SEARCH("anaer",$AW2297))),"Combined Aer and Anaer.","")</f>
        <v/>
      </c>
    </row>
    <row r="2298" spans="1:60" x14ac:dyDescent="0.25">
      <c r="A2298" s="5">
        <v>1674</v>
      </c>
      <c r="B2298" t="s">
        <v>7858</v>
      </c>
      <c r="C2298">
        <v>54.3</v>
      </c>
      <c r="D2298">
        <v>1787.287162116022</v>
      </c>
      <c r="E2298">
        <v>1769.228155570418</v>
      </c>
      <c r="F2298">
        <v>1218.250979204855</v>
      </c>
      <c r="G2298">
        <v>2339.274748541643</v>
      </c>
      <c r="H2298">
        <v>-109.8449369944464</v>
      </c>
      <c r="I2298">
        <v>-111.2483194395238</v>
      </c>
      <c r="J2298">
        <v>-130.6437168474171</v>
      </c>
      <c r="K2298">
        <v>-88.341576319399863</v>
      </c>
      <c r="L2298">
        <v>37.758238841493309</v>
      </c>
      <c r="M2298">
        <v>37.623458609649383</v>
      </c>
      <c r="N2298">
        <v>37.152025266870133</v>
      </c>
      <c r="O2298">
        <v>38.757114801479517</v>
      </c>
      <c r="P2298">
        <v>1.2719310800007191</v>
      </c>
      <c r="Q2298">
        <v>1.2843354620834031</v>
      </c>
      <c r="R2298">
        <v>1.039037375855554</v>
      </c>
      <c r="S2298">
        <v>1.488169336419715</v>
      </c>
      <c r="T2298">
        <v>42872.509641477518</v>
      </c>
      <c r="U2298">
        <v>42872.582939482541</v>
      </c>
      <c r="V2298">
        <v>42842.818243609137</v>
      </c>
      <c r="W2298">
        <v>42902.309558460482</v>
      </c>
      <c r="X2298">
        <v>2774.9908016608442</v>
      </c>
      <c r="Y2298">
        <v>2784.6715223496958</v>
      </c>
      <c r="Z2298">
        <v>2701.590439591409</v>
      </c>
      <c r="AA2298">
        <v>2820.530748276492</v>
      </c>
      <c r="AB2298">
        <v>424.3123888280806</v>
      </c>
      <c r="AC2298">
        <v>419.27832678492513</v>
      </c>
      <c r="AD2298">
        <v>369.8856672525236</v>
      </c>
      <c r="AE2298">
        <v>489.92100507499248</v>
      </c>
      <c r="AF2298">
        <v>68.145759294016528</v>
      </c>
      <c r="AG2298">
        <v>67.902524202218729</v>
      </c>
      <c r="AH2298">
        <v>67.051661430723925</v>
      </c>
      <c r="AI2298">
        <v>69.948503026445792</v>
      </c>
      <c r="AJ2298">
        <v>0.60898896564865612</v>
      </c>
      <c r="AK2298">
        <v>0.6089889637022835</v>
      </c>
      <c r="AL2298">
        <v>0.608987881515756</v>
      </c>
      <c r="AM2298">
        <v>0.60899003166828214</v>
      </c>
      <c r="AN2298">
        <v>0.9443680508181701</v>
      </c>
      <c r="AO2298">
        <v>0.94436805081817043</v>
      </c>
      <c r="AP2298">
        <v>0.94436805081817043</v>
      </c>
      <c r="AQ2298">
        <v>0.94436805081817043</v>
      </c>
      <c r="AR2298">
        <v>16.27726917053986</v>
      </c>
      <c r="AS2298">
        <v>16.27726917053986</v>
      </c>
      <c r="AT2298">
        <v>16.27726917053986</v>
      </c>
      <c r="AU2298">
        <v>16.27726917053986</v>
      </c>
      <c r="AV2298" t="str">
        <f>VLOOKUP(Sheet1[[#This Row],[NPDES ID2]],Combined_Sheet__Major_Only___2[[NPDES ID2]:[ECHO BFR]],3,FALSE)</f>
        <v>NY</v>
      </c>
      <c r="AW2298" t="s">
        <v>41</v>
      </c>
      <c r="AX2298" t="str">
        <f>VLOOKUP(Sheet1[[#This Row],[NPDES ID2]],Combined_Sheet__Major_Only___2[[NPDES ID2]:[ECHO BFR]],27,FALSE)</f>
        <v>-</v>
      </c>
      <c r="AY2298" t="str">
        <f>VLOOKUP(Sheet1[[#This Row],[NPDES ID2]],Combined_Sheet__Major_Only___2[[NPDES ID2]:[ECHO BFR]],28,FALSE)</f>
        <v>-</v>
      </c>
      <c r="AZ2298" t="str">
        <f>VLOOKUP(Sheet1[[#This Row],[NPDES ID2]],Combined_Sheet__Major_Only___2[[NPDES ID2]:[ECHO BFR]],29,FALSE)</f>
        <v>thickening</v>
      </c>
      <c r="BA2298">
        <f>VLOOKUP(Sheet1[[#This Row],[NPDES ID2]],Combined_Sheet__Major_Only___2[[NPDES ID2]:[ECHO BFR]],17,FALSE)</f>
        <v>41.528241000000001</v>
      </c>
      <c r="BB2298">
        <f>VLOOKUP(Sheet1[[#This Row],[NPDES ID2]],Combined_Sheet__Major_Only___2[[NPDES ID2]:[ECHO BFR]],18,FALSE)</f>
        <v>-74.242238</v>
      </c>
      <c r="BC2298" s="2" t="str">
        <f>IF(ISNUMBER(SEARCH("aerobic",$AW2298)),"aerobic","")</f>
        <v>aerobic</v>
      </c>
      <c r="BD2298" s="2" t="str">
        <f>IF(ISNUMBER(SEARCH("anaer",$AW2298)),"anaer","")</f>
        <v/>
      </c>
      <c r="BE2298" s="2" t="str">
        <f>IF(ISNUMBER(SEARCH("thickening",$AZ2298)),"thickening","")</f>
        <v>thickening</v>
      </c>
      <c r="BF2298" s="3" t="str">
        <f>IF(ISNUMBER(SEARCH("airDry",$AW2298)),"airDry","")</f>
        <v/>
      </c>
      <c r="BG2298" s="3" t="str">
        <f>IF(ISNUMBER(SEARCH("heatDry",$AY2298)),"heatDry","")</f>
        <v/>
      </c>
      <c r="BH2298" s="3" t="str">
        <f>IF(AND(ISNUMBER(SEARCH("aerobic",$AW2298)),ISNUMBER(SEARCH("anaer",$AW2298))),"Combined Aer and Anaer.","")</f>
        <v/>
      </c>
    </row>
    <row r="2299" spans="1:60" x14ac:dyDescent="0.25">
      <c r="A2299" s="5">
        <v>2540</v>
      </c>
      <c r="B2299" t="s">
        <v>11788</v>
      </c>
      <c r="C2299">
        <v>132.19</v>
      </c>
      <c r="D2299">
        <v>803.47160684347909</v>
      </c>
      <c r="E2299">
        <v>798.11250231235567</v>
      </c>
      <c r="F2299">
        <v>571.73863818754398</v>
      </c>
      <c r="G2299">
        <v>1036.5078112907299</v>
      </c>
      <c r="H2299">
        <v>-110.0997683948552</v>
      </c>
      <c r="I2299">
        <v>-111.5111037889085</v>
      </c>
      <c r="J2299">
        <v>-130.88751627102039</v>
      </c>
      <c r="K2299">
        <v>-88.577739545777902</v>
      </c>
      <c r="L2299">
        <v>91.711573116583438</v>
      </c>
      <c r="M2299">
        <v>91.3818674037542</v>
      </c>
      <c r="N2299">
        <v>90.228662912762346</v>
      </c>
      <c r="O2299">
        <v>94.155027155959161</v>
      </c>
      <c r="P2299">
        <v>3.0968485707499109</v>
      </c>
      <c r="Q2299">
        <v>3.1265690005946718</v>
      </c>
      <c r="R2299">
        <v>2.5305901250256548</v>
      </c>
      <c r="S2299">
        <v>3.621184014705368</v>
      </c>
      <c r="T2299">
        <v>42822.839407246931</v>
      </c>
      <c r="U2299">
        <v>42822.912623824282</v>
      </c>
      <c r="V2299">
        <v>42793.180993923488</v>
      </c>
      <c r="W2299">
        <v>42852.606219129702</v>
      </c>
      <c r="X2299">
        <v>2778.0856140679052</v>
      </c>
      <c r="Y2299">
        <v>2787.83412607626</v>
      </c>
      <c r="Z2299">
        <v>2704.1000316860891</v>
      </c>
      <c r="AA2299">
        <v>2824.0004063286901</v>
      </c>
      <c r="AB2299">
        <v>425.69075781400443</v>
      </c>
      <c r="AC2299">
        <v>420.62337108496251</v>
      </c>
      <c r="AD2299">
        <v>370.97667155569331</v>
      </c>
      <c r="AE2299">
        <v>491.71819735445229</v>
      </c>
      <c r="AF2299">
        <v>67.991357937141672</v>
      </c>
      <c r="AG2299">
        <v>67.746964018628717</v>
      </c>
      <c r="AH2299">
        <v>66.891965646067447</v>
      </c>
      <c r="AI2299">
        <v>69.802791516562678</v>
      </c>
      <c r="AJ2299">
        <v>0.60710014895466569</v>
      </c>
      <c r="AK2299">
        <v>0.60710014421321601</v>
      </c>
      <c r="AL2299">
        <v>0.60709750951985575</v>
      </c>
      <c r="AM2299">
        <v>0.60710274429848687</v>
      </c>
      <c r="AN2299">
        <v>0.94430867756003256</v>
      </c>
      <c r="AO2299">
        <v>0.94430867756003289</v>
      </c>
      <c r="AP2299">
        <v>0.94430867756003289</v>
      </c>
      <c r="AQ2299">
        <v>0.94430867756003289</v>
      </c>
      <c r="AR2299">
        <v>16.21911734923922</v>
      </c>
      <c r="AS2299">
        <v>16.21911734923922</v>
      </c>
      <c r="AT2299">
        <v>16.21911734923922</v>
      </c>
      <c r="AU2299">
        <v>16.21911734923922</v>
      </c>
      <c r="AV2299" t="str">
        <f>VLOOKUP(Sheet1[[#This Row],[NPDES ID2]],Combined_Sheet__Major_Only___2[[NPDES ID2]:[ECHO BFR]],3,FALSE)</f>
        <v>TX</v>
      </c>
      <c r="AW2299" t="s">
        <v>41</v>
      </c>
      <c r="AX2299" t="str">
        <f>VLOOKUP(Sheet1[[#This Row],[NPDES ID2]],Combined_Sheet__Major_Only___2[[NPDES ID2]:[ECHO BFR]],27,FALSE)</f>
        <v>other</v>
      </c>
      <c r="AY2299" t="str">
        <f>VLOOKUP(Sheet1[[#This Row],[NPDES ID2]],Combined_Sheet__Major_Only___2[[NPDES ID2]:[ECHO BFR]],28,FALSE)</f>
        <v>highTempCompost</v>
      </c>
      <c r="AZ2299" t="str">
        <f>VLOOKUP(Sheet1[[#This Row],[NPDES ID2]],Combined_Sheet__Major_Only___2[[NPDES ID2]:[ECHO BFR]],29,FALSE)</f>
        <v>thickening</v>
      </c>
      <c r="BA2299">
        <f>VLOOKUP(Sheet1[[#This Row],[NPDES ID2]],Combined_Sheet__Major_Only___2[[NPDES ID2]:[ECHO BFR]],17,FALSE)</f>
        <v>30.588645</v>
      </c>
      <c r="BB2299">
        <f>VLOOKUP(Sheet1[[#This Row],[NPDES ID2]],Combined_Sheet__Major_Only___2[[NPDES ID2]:[ECHO BFR]],18,FALSE)</f>
        <v>-96.423464999999993</v>
      </c>
      <c r="BC2299" s="2" t="str">
        <f>IF(ISNUMBER(SEARCH("aerobic",$AW2299)),"aerobic","")</f>
        <v>aerobic</v>
      </c>
      <c r="BD2299" s="2" t="str">
        <f>IF(ISNUMBER(SEARCH("anaer",$AW2299)),"anaer","")</f>
        <v/>
      </c>
      <c r="BE2299" s="2" t="str">
        <f>IF(ISNUMBER(SEARCH("thickening",$AZ2299)),"thickening","")</f>
        <v>thickening</v>
      </c>
      <c r="BF2299" s="3" t="str">
        <f>IF(ISNUMBER(SEARCH("airDry",$AW2299)),"airDry","")</f>
        <v/>
      </c>
      <c r="BG2299" s="3" t="str">
        <f>IF(ISNUMBER(SEARCH("heatDry",$AY2299)),"heatDry","")</f>
        <v/>
      </c>
      <c r="BH2299" s="3" t="str">
        <f>IF(AND(ISNUMBER(SEARCH("aerobic",$AW2299)),ISNUMBER(SEARCH("anaer",$AW2299))),"Combined Aer and Anaer.","")</f>
        <v/>
      </c>
    </row>
    <row r="2300" spans="1:60" x14ac:dyDescent="0.25">
      <c r="A2300" s="5">
        <v>268</v>
      </c>
      <c r="B2300" t="s">
        <v>1378</v>
      </c>
      <c r="C2300">
        <v>1711.1</v>
      </c>
      <c r="D2300">
        <v>434.02577977119739</v>
      </c>
      <c r="E2300">
        <v>430.92387722654132</v>
      </c>
      <c r="F2300">
        <v>366.58898896436648</v>
      </c>
      <c r="G2300">
        <v>503.02249963436498</v>
      </c>
      <c r="H2300">
        <v>-105.7552799041908</v>
      </c>
      <c r="I2300">
        <v>-107.1220414281533</v>
      </c>
      <c r="J2300">
        <v>-126.695243649425</v>
      </c>
      <c r="K2300">
        <v>-84.307315070856845</v>
      </c>
      <c r="L2300">
        <v>1229.181040928501</v>
      </c>
      <c r="M2300">
        <v>1225.2321774629361</v>
      </c>
      <c r="N2300">
        <v>1211.4297118200791</v>
      </c>
      <c r="O2300">
        <v>1258.4354292220651</v>
      </c>
      <c r="P2300">
        <v>39.998798013455762</v>
      </c>
      <c r="Q2300">
        <v>40.524470045611857</v>
      </c>
      <c r="R2300">
        <v>32.527612584426812</v>
      </c>
      <c r="S2300">
        <v>47.202446880651387</v>
      </c>
      <c r="T2300">
        <v>42797.618405911213</v>
      </c>
      <c r="U2300">
        <v>42797.69158114212</v>
      </c>
      <c r="V2300">
        <v>42767.976741114631</v>
      </c>
      <c r="W2300">
        <v>42827.368408052913</v>
      </c>
      <c r="X2300">
        <v>2681.3783196211871</v>
      </c>
      <c r="Y2300">
        <v>2689.9059268387668</v>
      </c>
      <c r="Z2300">
        <v>2617.3165645170429</v>
      </c>
      <c r="AA2300">
        <v>2720.9731203773031</v>
      </c>
      <c r="AB2300">
        <v>398.1118370313003</v>
      </c>
      <c r="AC2300">
        <v>393.61080378384293</v>
      </c>
      <c r="AD2300">
        <v>348.43812587441067</v>
      </c>
      <c r="AE2300">
        <v>457.09640789151848</v>
      </c>
      <c r="AF2300">
        <v>70.403154444981368</v>
      </c>
      <c r="AG2300">
        <v>70.177444008803974</v>
      </c>
      <c r="AH2300">
        <v>69.386156624558168</v>
      </c>
      <c r="AI2300">
        <v>72.078147861105322</v>
      </c>
      <c r="AJ2300">
        <v>0.63661314678465697</v>
      </c>
      <c r="AK2300">
        <v>0.63661308551272433</v>
      </c>
      <c r="AL2300">
        <v>0.6365794161012247</v>
      </c>
      <c r="AM2300">
        <v>0.63664631586364917</v>
      </c>
      <c r="AN2300">
        <v>0.94427848112536583</v>
      </c>
      <c r="AO2300">
        <v>0.94427848112536572</v>
      </c>
      <c r="AP2300">
        <v>0.94427848112536572</v>
      </c>
      <c r="AQ2300">
        <v>0.94427848112536572</v>
      </c>
      <c r="AR2300">
        <v>17.125853287337151</v>
      </c>
      <c r="AS2300">
        <v>17.125853287337151</v>
      </c>
      <c r="AT2300">
        <v>17.125853287337151</v>
      </c>
      <c r="AU2300">
        <v>17.125853287337151</v>
      </c>
      <c r="AV2300" t="str">
        <f>VLOOKUP(Sheet1[[#This Row],[NPDES ID2]],Combined_Sheet__Major_Only___2[[NPDES ID2]:[ECHO BFR]],3,FALSE)</f>
        <v>MN</v>
      </c>
      <c r="AW2300" t="s">
        <v>12185</v>
      </c>
      <c r="AX2300" t="str">
        <f>VLOOKUP(Sheet1[[#This Row],[NPDES ID2]],Combined_Sheet__Major_Only___2[[NPDES ID2]:[ECHO BFR]],27,FALSE)</f>
        <v>methaneBioCaptureRecover</v>
      </c>
      <c r="AY2300" t="str">
        <f>VLOOKUP(Sheet1[[#This Row],[NPDES ID2]],Combined_Sheet__Major_Only___2[[NPDES ID2]:[ECHO BFR]],28,FALSE)</f>
        <v>-</v>
      </c>
      <c r="AZ2300" t="str">
        <f>VLOOKUP(Sheet1[[#This Row],[NPDES ID2]],Combined_Sheet__Major_Only___2[[NPDES ID2]:[ECHO BFR]],29,FALSE)</f>
        <v>thickening</v>
      </c>
      <c r="BA2300">
        <f>VLOOKUP(Sheet1[[#This Row],[NPDES ID2]],Combined_Sheet__Major_Only___2[[NPDES ID2]:[ECHO BFR]],17,FALSE)</f>
        <v>45.473610999999998</v>
      </c>
      <c r="BB2300">
        <f>VLOOKUP(Sheet1[[#This Row],[NPDES ID2]],Combined_Sheet__Major_Only___2[[NPDES ID2]:[ECHO BFR]],18,FALSE)</f>
        <v>-94.119444000000001</v>
      </c>
      <c r="BC2300" s="2" t="str">
        <f>IF(ISNUMBER(SEARCH("aerobic",$AW2300)),"aerobic","")</f>
        <v/>
      </c>
      <c r="BD2300" s="2" t="str">
        <f>IF(ISNUMBER(SEARCH("anaer",$AW2300)),"anaer","")</f>
        <v>anaer</v>
      </c>
      <c r="BE2300" s="2" t="str">
        <f>IF(ISNUMBER(SEARCH("thickening",$AZ2300)),"thickening","")</f>
        <v>thickening</v>
      </c>
      <c r="BF2300" s="3" t="str">
        <f>IF(ISNUMBER(SEARCH("airDry",$AW2300)),"airDry","")</f>
        <v/>
      </c>
      <c r="BG2300" s="3" t="str">
        <f>IF(ISNUMBER(SEARCH("heatDry",$AY2300)),"heatDry","")</f>
        <v/>
      </c>
      <c r="BH2300" s="3" t="str">
        <f>IF(AND(ISNUMBER(SEARCH("aerobic",$AW2300)),ISNUMBER(SEARCH("anaer",$AW2300))),"Combined Aer and Anaer.","")</f>
        <v/>
      </c>
    </row>
    <row r="2301" spans="1:60" x14ac:dyDescent="0.25">
      <c r="A2301" s="5">
        <v>2275</v>
      </c>
      <c r="B2301" t="s">
        <v>10637</v>
      </c>
      <c r="C2301">
        <v>468</v>
      </c>
      <c r="D2301">
        <v>360.25210307464579</v>
      </c>
      <c r="E2301">
        <v>356.61064352501398</v>
      </c>
      <c r="F2301">
        <v>289.01344053091458</v>
      </c>
      <c r="G2301">
        <v>439.23526091955841</v>
      </c>
      <c r="H2301">
        <v>-108.8310671318212</v>
      </c>
      <c r="I2301">
        <v>-110.17819678045841</v>
      </c>
      <c r="J2301">
        <v>-129.66367531796121</v>
      </c>
      <c r="K2301">
        <v>-87.337926281780383</v>
      </c>
      <c r="L2301">
        <v>328.01775807900788</v>
      </c>
      <c r="M2301">
        <v>326.87572588892812</v>
      </c>
      <c r="N2301">
        <v>322.88183432017382</v>
      </c>
      <c r="O2301">
        <v>336.48072695808003</v>
      </c>
      <c r="P2301">
        <v>10.957102106270719</v>
      </c>
      <c r="Q2301">
        <v>11.06988838064756</v>
      </c>
      <c r="R2301">
        <v>8.941146696450252</v>
      </c>
      <c r="S2301">
        <v>12.84693806780483</v>
      </c>
      <c r="T2301">
        <v>42792.643531479051</v>
      </c>
      <c r="U2301">
        <v>42792.71669855433</v>
      </c>
      <c r="V2301">
        <v>42763.005170350603</v>
      </c>
      <c r="W2301">
        <v>42822.390217878063</v>
      </c>
      <c r="X2301">
        <v>2747.9457912297739</v>
      </c>
      <c r="Y2301">
        <v>2757.3396040569692</v>
      </c>
      <c r="Z2301">
        <v>2676.9913762229248</v>
      </c>
      <c r="AA2301">
        <v>2791.928023179134</v>
      </c>
      <c r="AB2301">
        <v>417.10917015449678</v>
      </c>
      <c r="AC2301">
        <v>412.21980115191758</v>
      </c>
      <c r="AD2301">
        <v>363.97309110395099</v>
      </c>
      <c r="AE2301">
        <v>480.9232573566232</v>
      </c>
      <c r="AF2301">
        <v>68.688634417750976</v>
      </c>
      <c r="AG2301">
        <v>68.449616802876676</v>
      </c>
      <c r="AH2301">
        <v>67.61307156935446</v>
      </c>
      <c r="AI2301">
        <v>70.460658357403048</v>
      </c>
      <c r="AJ2301">
        <v>0.61563069579330809</v>
      </c>
      <c r="AK2301">
        <v>0.61563067902185076</v>
      </c>
      <c r="AL2301">
        <v>0.61562138269766142</v>
      </c>
      <c r="AM2301">
        <v>0.61563985343003247</v>
      </c>
      <c r="AN2301">
        <v>0.94427252097340153</v>
      </c>
      <c r="AO2301">
        <v>0.94427252097340175</v>
      </c>
      <c r="AP2301">
        <v>0.94427252097340175</v>
      </c>
      <c r="AQ2301">
        <v>0.94427252097340175</v>
      </c>
      <c r="AR2301">
        <v>16.481282751501059</v>
      </c>
      <c r="AS2301">
        <v>16.481282751501048</v>
      </c>
      <c r="AT2301">
        <v>16.481282751501048</v>
      </c>
      <c r="AU2301">
        <v>16.481282751501048</v>
      </c>
      <c r="AV2301" t="str">
        <f>VLOOKUP(Sheet1[[#This Row],[NPDES ID2]],Combined_Sheet__Major_Only___2[[NPDES ID2]:[ECHO BFR]],3,FALSE)</f>
        <v>TX</v>
      </c>
      <c r="AW2301" t="s">
        <v>41</v>
      </c>
      <c r="AX2301" t="str">
        <f>VLOOKUP(Sheet1[[#This Row],[NPDES ID2]],Combined_Sheet__Major_Only___2[[NPDES ID2]:[ECHO BFR]],27,FALSE)</f>
        <v>-</v>
      </c>
      <c r="AY2301" t="str">
        <f>VLOOKUP(Sheet1[[#This Row],[NPDES ID2]],Combined_Sheet__Major_Only___2[[NPDES ID2]:[ECHO BFR]],28,FALSE)</f>
        <v>-</v>
      </c>
      <c r="AZ2301" t="str">
        <f>VLOOKUP(Sheet1[[#This Row],[NPDES ID2]],Combined_Sheet__Major_Only___2[[NPDES ID2]:[ECHO BFR]],29,FALSE)</f>
        <v>thickening</v>
      </c>
      <c r="BA2301">
        <f>VLOOKUP(Sheet1[[#This Row],[NPDES ID2]],Combined_Sheet__Major_Only___2[[NPDES ID2]:[ECHO BFR]],17,FALSE)</f>
        <v>30.672944000000001</v>
      </c>
      <c r="BB2301">
        <f>VLOOKUP(Sheet1[[#This Row],[NPDES ID2]],Combined_Sheet__Major_Only___2[[NPDES ID2]:[ECHO BFR]],18,FALSE)</f>
        <v>-97.609750000000005</v>
      </c>
      <c r="BC2301" s="2" t="str">
        <f>IF(ISNUMBER(SEARCH("aerobic",$AW2301)),"aerobic","")</f>
        <v>aerobic</v>
      </c>
      <c r="BD2301" s="2" t="str">
        <f>IF(ISNUMBER(SEARCH("anaer",$AW2301)),"anaer","")</f>
        <v/>
      </c>
      <c r="BE2301" s="2" t="str">
        <f>IF(ISNUMBER(SEARCH("thickening",$AZ2301)),"thickening","")</f>
        <v>thickening</v>
      </c>
      <c r="BF2301" s="4" t="str">
        <f>IF(ISNUMBER(SEARCH("airDry",$AW2301)),"airDry","")</f>
        <v/>
      </c>
      <c r="BG2301" s="4" t="str">
        <f>IF(ISNUMBER(SEARCH("heatDry",$AY2301)),"heatDry","")</f>
        <v/>
      </c>
      <c r="BH2301" s="4" t="str">
        <f>IF(AND(ISNUMBER(SEARCH("aerobic",$AW2301)),ISNUMBER(SEARCH("anaer",$AW2301))),"Combined Aer and Anaer.","")</f>
        <v/>
      </c>
    </row>
    <row r="2302" spans="1:60" x14ac:dyDescent="0.25">
      <c r="A2302" s="5">
        <v>2438</v>
      </c>
      <c r="B2302" t="s">
        <v>11363</v>
      </c>
      <c r="C2302">
        <v>242</v>
      </c>
      <c r="D2302">
        <v>468.0555623910696</v>
      </c>
      <c r="E2302">
        <v>464.20367549690633</v>
      </c>
      <c r="F2302">
        <v>346.97438545391759</v>
      </c>
      <c r="G2302">
        <v>585.03975361387052</v>
      </c>
      <c r="H2302">
        <v>-138.97961240822809</v>
      </c>
      <c r="I2302">
        <v>-140.21691482148961</v>
      </c>
      <c r="J2302">
        <v>-158.78934755095059</v>
      </c>
      <c r="K2302">
        <v>-116.1298129091483</v>
      </c>
      <c r="L2302">
        <v>181.84093072199079</v>
      </c>
      <c r="M2302">
        <v>180.75191881491841</v>
      </c>
      <c r="N2302">
        <v>176.9430544109305</v>
      </c>
      <c r="O2302">
        <v>189.9114452093836</v>
      </c>
      <c r="P2302">
        <v>7.5280674055187227</v>
      </c>
      <c r="Q2302">
        <v>7.4929151147012156</v>
      </c>
      <c r="R2302">
        <v>6.3168987252676816</v>
      </c>
      <c r="S2302">
        <v>8.4655653460135643</v>
      </c>
      <c r="T2302">
        <v>42791.740171662357</v>
      </c>
      <c r="U2302">
        <v>42791.813337256688</v>
      </c>
      <c r="V2302">
        <v>42762.102410428641</v>
      </c>
      <c r="W2302">
        <v>42821.486255974058</v>
      </c>
      <c r="X2302">
        <v>3371.007033831384</v>
      </c>
      <c r="Y2302">
        <v>3389.3500812194552</v>
      </c>
      <c r="Z2302">
        <v>3224.4113325724402</v>
      </c>
      <c r="AA2302">
        <v>3462.9560566018058</v>
      </c>
      <c r="AB2302">
        <v>645.76117912726829</v>
      </c>
      <c r="AC2302">
        <v>636.80866436878864</v>
      </c>
      <c r="AD2302">
        <v>541.72675235576503</v>
      </c>
      <c r="AE2302">
        <v>781.59521364855721</v>
      </c>
      <c r="AF2302">
        <v>56.010990392088281</v>
      </c>
      <c r="AG2302">
        <v>55.67562237209863</v>
      </c>
      <c r="AH2302">
        <v>54.502296854365397</v>
      </c>
      <c r="AI2302">
        <v>58.496792066696912</v>
      </c>
      <c r="AJ2302">
        <v>0.46082683354705728</v>
      </c>
      <c r="AK2302">
        <v>0.46082682504516059</v>
      </c>
      <c r="AL2302">
        <v>0.46082210720392419</v>
      </c>
      <c r="AM2302">
        <v>0.46083148096961291</v>
      </c>
      <c r="AN2302">
        <v>0.94427143856572404</v>
      </c>
      <c r="AO2302">
        <v>0.94427143856572393</v>
      </c>
      <c r="AP2302">
        <v>0.94427143856572393</v>
      </c>
      <c r="AQ2302">
        <v>0.94427143856572393</v>
      </c>
      <c r="AR2302">
        <v>11.719783155141689</v>
      </c>
      <c r="AS2302">
        <v>11.7197831551417</v>
      </c>
      <c r="AT2302">
        <v>11.7197831551417</v>
      </c>
      <c r="AU2302">
        <v>11.7197831551417</v>
      </c>
      <c r="AV2302" t="str">
        <f>VLOOKUP(Sheet1[[#This Row],[NPDES ID2]],Combined_Sheet__Major_Only___2[[NPDES ID2]:[ECHO BFR]],3,FALSE)</f>
        <v>IL</v>
      </c>
      <c r="AW2302" t="s">
        <v>87</v>
      </c>
      <c r="AX2302" t="str">
        <f>VLOOKUP(Sheet1[[#This Row],[NPDES ID2]],Combined_Sheet__Major_Only___2[[NPDES ID2]:[ECHO BFR]],27,FALSE)</f>
        <v>-</v>
      </c>
      <c r="AY2302" t="str">
        <f>VLOOKUP(Sheet1[[#This Row],[NPDES ID2]],Combined_Sheet__Major_Only___2[[NPDES ID2]:[ECHO BFR]],28,FALSE)</f>
        <v>-</v>
      </c>
      <c r="AZ2302" t="str">
        <f>VLOOKUP(Sheet1[[#This Row],[NPDES ID2]],Combined_Sheet__Major_Only___2[[NPDES ID2]:[ECHO BFR]],29,FALSE)</f>
        <v>thickening</v>
      </c>
      <c r="BA2302">
        <f>VLOOKUP(Sheet1[[#This Row],[NPDES ID2]],Combined_Sheet__Major_Only___2[[NPDES ID2]:[ECHO BFR]],17,FALSE)</f>
        <v>38.726944000000003</v>
      </c>
      <c r="BB2302">
        <f>VLOOKUP(Sheet1[[#This Row],[NPDES ID2]],Combined_Sheet__Major_Only___2[[NPDES ID2]:[ECHO BFR]],18,FALSE)</f>
        <v>-89.871388999999994</v>
      </c>
      <c r="BC2302" s="2" t="str">
        <f>IF(ISNUMBER(SEARCH("aerobic",$AW2302)),"aerobic","")</f>
        <v/>
      </c>
      <c r="BD2302" s="2" t="str">
        <f>IF(ISNUMBER(SEARCH("anaer",$AW2302)),"anaer","")</f>
        <v/>
      </c>
      <c r="BE2302" s="2" t="str">
        <f>IF(ISNUMBER(SEARCH("thickening",$AZ2302)),"thickening","")</f>
        <v>thickening</v>
      </c>
      <c r="BF2302" s="3" t="str">
        <f>IF(ISNUMBER(SEARCH("airDry",$AW2302)),"airDry","")</f>
        <v/>
      </c>
      <c r="BG2302" s="3" t="str">
        <f>IF(ISNUMBER(SEARCH("heatDry",$AY2302)),"heatDry","")</f>
        <v/>
      </c>
      <c r="BH2302" s="3" t="str">
        <f>IF(AND(ISNUMBER(SEARCH("aerobic",$AW2302)),ISNUMBER(SEARCH("anaer",$AW2302))),"Combined Aer and Anaer.","")</f>
        <v/>
      </c>
    </row>
    <row r="2303" spans="1:60" x14ac:dyDescent="0.25">
      <c r="A2303" s="5">
        <v>649</v>
      </c>
      <c r="B2303" t="s">
        <v>3198</v>
      </c>
      <c r="C2303">
        <v>119.64</v>
      </c>
      <c r="D2303">
        <v>771.37098146502103</v>
      </c>
      <c r="E2303">
        <v>759.70777339639358</v>
      </c>
      <c r="F2303">
        <v>544.8133818769461</v>
      </c>
      <c r="G2303">
        <v>1002.35094797002</v>
      </c>
      <c r="H2303">
        <v>-136.95865882459549</v>
      </c>
      <c r="I2303">
        <v>-138.17179684727131</v>
      </c>
      <c r="J2303">
        <v>-156.9771734883704</v>
      </c>
      <c r="K2303">
        <v>-114.17847921427339</v>
      </c>
      <c r="L2303">
        <v>94.149384428463478</v>
      </c>
      <c r="M2303">
        <v>93.606318786418299</v>
      </c>
      <c r="N2303">
        <v>91.706833488579321</v>
      </c>
      <c r="O2303">
        <v>98.174070928736441</v>
      </c>
      <c r="P2303">
        <v>3.8316263561382322</v>
      </c>
      <c r="Q2303">
        <v>3.8152966395291452</v>
      </c>
      <c r="R2303">
        <v>3.208083446780071</v>
      </c>
      <c r="S2303">
        <v>4.3229298191673999</v>
      </c>
      <c r="T2303">
        <v>42784.515766183111</v>
      </c>
      <c r="U2303">
        <v>42784.588919933987</v>
      </c>
      <c r="V2303">
        <v>42754.882802465057</v>
      </c>
      <c r="W2303">
        <v>42814.257035444687</v>
      </c>
      <c r="X2303">
        <v>3315.524276418183</v>
      </c>
      <c r="Y2303">
        <v>3332.9518240017242</v>
      </c>
      <c r="Z2303">
        <v>3176.432520849271</v>
      </c>
      <c r="AA2303">
        <v>3402.6216534851478</v>
      </c>
      <c r="AB2303">
        <v>620.82817296638564</v>
      </c>
      <c r="AC2303">
        <v>612.15083828550405</v>
      </c>
      <c r="AD2303">
        <v>523.08017241286598</v>
      </c>
      <c r="AE2303">
        <v>747.13956088164196</v>
      </c>
      <c r="AF2303">
        <v>56.936184304386927</v>
      </c>
      <c r="AG2303">
        <v>56.607804465467837</v>
      </c>
      <c r="AH2303">
        <v>55.459048709531608</v>
      </c>
      <c r="AI2303">
        <v>59.370039285981257</v>
      </c>
      <c r="AJ2303">
        <v>0.47210004211335049</v>
      </c>
      <c r="AK2303">
        <v>0.47210003788720928</v>
      </c>
      <c r="AL2303">
        <v>0.47209768988045497</v>
      </c>
      <c r="AM2303">
        <v>0.47210235505457171</v>
      </c>
      <c r="AN2303">
        <v>0.94426278075454528</v>
      </c>
      <c r="AO2303">
        <v>0.94426278075454551</v>
      </c>
      <c r="AP2303">
        <v>0.94426278075454551</v>
      </c>
      <c r="AQ2303">
        <v>0.94426278075454551</v>
      </c>
      <c r="AR2303">
        <v>12.06662016745871</v>
      </c>
      <c r="AS2303">
        <v>12.0666201674587</v>
      </c>
      <c r="AT2303">
        <v>12.0666201674587</v>
      </c>
      <c r="AU2303">
        <v>12.0666201674587</v>
      </c>
      <c r="AV2303" t="str">
        <f>VLOOKUP(Sheet1[[#This Row],[NPDES ID2]],Combined_Sheet__Major_Only___2[[NPDES ID2]:[ECHO BFR]],3,FALSE)</f>
        <v>CA</v>
      </c>
      <c r="AW2303" t="s">
        <v>952</v>
      </c>
      <c r="AX2303" t="str">
        <f>VLOOKUP(Sheet1[[#This Row],[NPDES ID2]],Combined_Sheet__Major_Only___2[[NPDES ID2]:[ECHO BFR]],27,FALSE)</f>
        <v>tempSludgeStore</v>
      </c>
      <c r="AY2303" t="str">
        <f>VLOOKUP(Sheet1[[#This Row],[NPDES ID2]],Combined_Sheet__Major_Only___2[[NPDES ID2]:[ECHO BFR]],28,FALSE)</f>
        <v>-</v>
      </c>
      <c r="AZ2303" t="str">
        <f>VLOOKUP(Sheet1[[#This Row],[NPDES ID2]],Combined_Sheet__Major_Only___2[[NPDES ID2]:[ECHO BFR]],29,FALSE)</f>
        <v>thickening</v>
      </c>
      <c r="BA2303">
        <f>VLOOKUP(Sheet1[[#This Row],[NPDES ID2]],Combined_Sheet__Major_Only___2[[NPDES ID2]:[ECHO BFR]],17,FALSE)</f>
        <v>35.326239999999999</v>
      </c>
      <c r="BB2303">
        <f>VLOOKUP(Sheet1[[#This Row],[NPDES ID2]],Combined_Sheet__Major_Only___2[[NPDES ID2]:[ECHO BFR]],18,FALSE)</f>
        <v>-120.69681</v>
      </c>
      <c r="BC2303" s="2" t="str">
        <f>IF(ISNUMBER(SEARCH("aerobic",$AW2303)),"aerobic","")</f>
        <v/>
      </c>
      <c r="BD2303" s="2" t="str">
        <f>IF(ISNUMBER(SEARCH("anaer",$AW2303)),"anaer","")</f>
        <v/>
      </c>
      <c r="BE2303" s="2" t="str">
        <f>IF(ISNUMBER(SEARCH("thickening",$AZ2303)),"thickening","")</f>
        <v>thickening</v>
      </c>
      <c r="BF2303" s="4" t="str">
        <f>IF(ISNUMBER(SEARCH("airDry",$AW2303)),"airDry","")</f>
        <v/>
      </c>
      <c r="BG2303" s="4" t="str">
        <f>IF(ISNUMBER(SEARCH("heatDry",$AY2303)),"heatDry","")</f>
        <v/>
      </c>
      <c r="BH2303" s="4" t="str">
        <f>IF(AND(ISNUMBER(SEARCH("aerobic",$AW2303)),ISNUMBER(SEARCH("anaer",$AW2303))),"Combined Aer and Anaer.","")</f>
        <v/>
      </c>
    </row>
    <row r="2304" spans="1:60" x14ac:dyDescent="0.25">
      <c r="A2304" s="5">
        <v>1086</v>
      </c>
      <c r="B2304" t="s">
        <v>5237</v>
      </c>
      <c r="C2304">
        <v>351.4</v>
      </c>
      <c r="D2304">
        <v>390.46181475159318</v>
      </c>
      <c r="E2304">
        <v>387.43124307652619</v>
      </c>
      <c r="F2304">
        <v>302.45998975847863</v>
      </c>
      <c r="G2304">
        <v>480.54464432733539</v>
      </c>
      <c r="H2304">
        <v>-104.966174217608</v>
      </c>
      <c r="I2304">
        <v>-106.4565097315067</v>
      </c>
      <c r="J2304">
        <v>-125.9560508399979</v>
      </c>
      <c r="K2304">
        <v>-83.668018374143514</v>
      </c>
      <c r="L2304">
        <v>254.70629594026499</v>
      </c>
      <c r="M2304">
        <v>253.912869414158</v>
      </c>
      <c r="N2304">
        <v>251.13798557964591</v>
      </c>
      <c r="O2304">
        <v>260.5860878249236</v>
      </c>
      <c r="P2304">
        <v>8.2101097062021502</v>
      </c>
      <c r="Q2304">
        <v>8.326534619964935</v>
      </c>
      <c r="R2304">
        <v>6.6679956028695919</v>
      </c>
      <c r="S2304">
        <v>9.6932720634391547</v>
      </c>
      <c r="T2304">
        <v>42772.416303157122</v>
      </c>
      <c r="U2304">
        <v>42772.489437072567</v>
      </c>
      <c r="V2304">
        <v>42742.791374337408</v>
      </c>
      <c r="W2304">
        <v>42802.149508153627</v>
      </c>
      <c r="X2304">
        <v>2655.8339277000032</v>
      </c>
      <c r="Y2304">
        <v>2664.050587208912</v>
      </c>
      <c r="Z2304">
        <v>2594.218234461473</v>
      </c>
      <c r="AA2304">
        <v>2693.876741318014</v>
      </c>
      <c r="AB2304">
        <v>391.2289788794705</v>
      </c>
      <c r="AC2304">
        <v>386.85632724449607</v>
      </c>
      <c r="AD2304">
        <v>342.78555743271932</v>
      </c>
      <c r="AE2304">
        <v>448.51277765214508</v>
      </c>
      <c r="AF2304">
        <v>71.034473323808555</v>
      </c>
      <c r="AG2304">
        <v>70.813291443381445</v>
      </c>
      <c r="AH2304">
        <v>70.039261309096247</v>
      </c>
      <c r="AI2304">
        <v>72.674154339784451</v>
      </c>
      <c r="AJ2304">
        <v>0.64434163507943898</v>
      </c>
      <c r="AK2304">
        <v>0.64434162267563866</v>
      </c>
      <c r="AL2304">
        <v>0.64433474030877325</v>
      </c>
      <c r="AM2304">
        <v>0.64434841472454452</v>
      </c>
      <c r="AN2304">
        <v>0.94424827459086869</v>
      </c>
      <c r="AO2304">
        <v>0.94424827459086891</v>
      </c>
      <c r="AP2304">
        <v>0.94424827459086891</v>
      </c>
      <c r="AQ2304">
        <v>0.94424827459086891</v>
      </c>
      <c r="AR2304">
        <v>17.36449343484993</v>
      </c>
      <c r="AS2304">
        <v>17.36449343484993</v>
      </c>
      <c r="AT2304">
        <v>17.36449343484993</v>
      </c>
      <c r="AU2304">
        <v>17.36449343484993</v>
      </c>
      <c r="AV2304" t="str">
        <f>VLOOKUP(Sheet1[[#This Row],[NPDES ID2]],Combined_Sheet__Major_Only___2[[NPDES ID2]:[ECHO BFR]],3,FALSE)</f>
        <v>IL</v>
      </c>
      <c r="AW2304" t="s">
        <v>12185</v>
      </c>
      <c r="AX2304" t="str">
        <f>VLOOKUP(Sheet1[[#This Row],[NPDES ID2]],Combined_Sheet__Major_Only___2[[NPDES ID2]:[ECHO BFR]],27,FALSE)</f>
        <v>methaneBioCaptureRecover</v>
      </c>
      <c r="AY2304" t="str">
        <f>VLOOKUP(Sheet1[[#This Row],[NPDES ID2]],Combined_Sheet__Major_Only___2[[NPDES ID2]:[ECHO BFR]],28,FALSE)</f>
        <v>-</v>
      </c>
      <c r="AZ2304" t="str">
        <f>VLOOKUP(Sheet1[[#This Row],[NPDES ID2]],Combined_Sheet__Major_Only___2[[NPDES ID2]:[ECHO BFR]],29,FALSE)</f>
        <v>preliminaryOps, thickening</v>
      </c>
      <c r="BA2304">
        <f>VLOOKUP(Sheet1[[#This Row],[NPDES ID2]],Combined_Sheet__Major_Only___2[[NPDES ID2]:[ECHO BFR]],17,FALSE)</f>
        <v>41.882469999999998</v>
      </c>
      <c r="BB2304">
        <f>VLOOKUP(Sheet1[[#This Row],[NPDES ID2]],Combined_Sheet__Major_Only___2[[NPDES ID2]:[ECHO BFR]],18,FALSE)</f>
        <v>-88.299255000000002</v>
      </c>
      <c r="BC2304" s="2" t="str">
        <f>IF(ISNUMBER(SEARCH("aerobic",$AW2304)),"aerobic","")</f>
        <v/>
      </c>
      <c r="BD2304" s="2" t="str">
        <f>IF(ISNUMBER(SEARCH("anaer",$AW2304)),"anaer","")</f>
        <v>anaer</v>
      </c>
      <c r="BE2304" s="2" t="str">
        <f>IF(ISNUMBER(SEARCH("thickening",$AZ2304)),"thickening","")</f>
        <v>thickening</v>
      </c>
      <c r="BF2304" s="3" t="str">
        <f>IF(ISNUMBER(SEARCH("airDry",$AW2304)),"airDry","")</f>
        <v/>
      </c>
      <c r="BG2304" s="3" t="str">
        <f>IF(ISNUMBER(SEARCH("heatDry",$AY2304)),"heatDry","")</f>
        <v/>
      </c>
      <c r="BH2304" s="3" t="str">
        <f>IF(AND(ISNUMBER(SEARCH("aerobic",$AW2304)),ISNUMBER(SEARCH("anaer",$AW2304))),"Combined Aer and Anaer.","")</f>
        <v/>
      </c>
    </row>
    <row r="2305" spans="1:60" x14ac:dyDescent="0.25">
      <c r="A2305" s="5">
        <v>1952</v>
      </c>
      <c r="B2305" t="s">
        <v>9203</v>
      </c>
      <c r="C2305">
        <v>2400</v>
      </c>
      <c r="D2305">
        <v>559.1348514616443</v>
      </c>
      <c r="E2305">
        <v>554.6405867781931</v>
      </c>
      <c r="F2305">
        <v>457.77349002843539</v>
      </c>
      <c r="G2305">
        <v>650.24897342809106</v>
      </c>
      <c r="H2305">
        <v>-109.32737563174371</v>
      </c>
      <c r="I2305">
        <v>-110.7859282450228</v>
      </c>
      <c r="J2305">
        <v>-130.11246697875509</v>
      </c>
      <c r="K2305">
        <v>-87.637304848287471</v>
      </c>
      <c r="L2305">
        <v>1669.843384316599</v>
      </c>
      <c r="M2305">
        <v>1663.891140041306</v>
      </c>
      <c r="N2305">
        <v>1643.0920204416509</v>
      </c>
      <c r="O2305">
        <v>1713.932864016163</v>
      </c>
      <c r="P2305">
        <v>56.210903006416743</v>
      </c>
      <c r="Q2305">
        <v>56.760711427865061</v>
      </c>
      <c r="R2305">
        <v>45.91533382216825</v>
      </c>
      <c r="S2305">
        <v>65.783000233438869</v>
      </c>
      <c r="T2305">
        <v>42771.43711693665</v>
      </c>
      <c r="U2305">
        <v>42771.510249246858</v>
      </c>
      <c r="V2305">
        <v>42741.812838365768</v>
      </c>
      <c r="W2305">
        <v>42801.169669307732</v>
      </c>
      <c r="X2305">
        <v>2766.8367536909309</v>
      </c>
      <c r="Y2305">
        <v>2776.4856373592838</v>
      </c>
      <c r="Z2305">
        <v>2693.7883530368931</v>
      </c>
      <c r="AA2305">
        <v>2812.1535305624998</v>
      </c>
      <c r="AB2305">
        <v>422.86982162373801</v>
      </c>
      <c r="AC2305">
        <v>417.86528806188937</v>
      </c>
      <c r="AD2305">
        <v>368.63493581401951</v>
      </c>
      <c r="AE2305">
        <v>488.24267878676739</v>
      </c>
      <c r="AF2305">
        <v>68.191223673521463</v>
      </c>
      <c r="AG2305">
        <v>67.948821700472195</v>
      </c>
      <c r="AH2305">
        <v>67.098401979582505</v>
      </c>
      <c r="AI2305">
        <v>69.990845158434496</v>
      </c>
      <c r="AJ2305">
        <v>0.60954518977344274</v>
      </c>
      <c r="AK2305">
        <v>0.60954510233047299</v>
      </c>
      <c r="AL2305">
        <v>0.6094973299828379</v>
      </c>
      <c r="AM2305">
        <v>0.60959225409792872</v>
      </c>
      <c r="AN2305">
        <v>0.94424710030473702</v>
      </c>
      <c r="AO2305">
        <v>0.94424710030473702</v>
      </c>
      <c r="AP2305">
        <v>0.94424710030473702</v>
      </c>
      <c r="AQ2305">
        <v>0.94424710030473702</v>
      </c>
      <c r="AR2305">
        <v>16.292779251169119</v>
      </c>
      <c r="AS2305">
        <v>16.292779251169119</v>
      </c>
      <c r="AT2305">
        <v>16.292779251169119</v>
      </c>
      <c r="AU2305">
        <v>16.292779251169119</v>
      </c>
      <c r="AV2305" t="str">
        <f>VLOOKUP(Sheet1[[#This Row],[NPDES ID2]],Combined_Sheet__Major_Only___2[[NPDES ID2]:[ECHO BFR]],3,FALSE)</f>
        <v>CA</v>
      </c>
      <c r="AW2305" t="s">
        <v>41</v>
      </c>
      <c r="AX2305" t="str">
        <f>VLOOKUP(Sheet1[[#This Row],[NPDES ID2]],Combined_Sheet__Major_Only___2[[NPDES ID2]:[ECHO BFR]],27,FALSE)</f>
        <v>-</v>
      </c>
      <c r="AY2305" t="str">
        <f>VLOOKUP(Sheet1[[#This Row],[NPDES ID2]],Combined_Sheet__Major_Only___2[[NPDES ID2]:[ECHO BFR]],28,FALSE)</f>
        <v>-</v>
      </c>
      <c r="AZ2305" t="str">
        <f>VLOOKUP(Sheet1[[#This Row],[NPDES ID2]],Combined_Sheet__Major_Only___2[[NPDES ID2]:[ECHO BFR]],29,FALSE)</f>
        <v>thickening, preliminaryOps</v>
      </c>
      <c r="BA2305">
        <f>VLOOKUP(Sheet1[[#This Row],[NPDES ID2]],Combined_Sheet__Major_Only___2[[NPDES ID2]:[ECHO BFR]],17,FALSE)</f>
        <v>33.685745000232501</v>
      </c>
      <c r="BB2305">
        <f>VLOOKUP(Sheet1[[#This Row],[NPDES ID2]],Combined_Sheet__Major_Only___2[[NPDES ID2]:[ECHO BFR]],18,FALSE)</f>
        <v>-116.167591068173</v>
      </c>
      <c r="BC2305" s="2" t="str">
        <f>IF(ISNUMBER(SEARCH("aerobic",$AW2305)),"aerobic","")</f>
        <v>aerobic</v>
      </c>
      <c r="BD2305" s="2" t="str">
        <f>IF(ISNUMBER(SEARCH("anaer",$AW2305)),"anaer","")</f>
        <v/>
      </c>
      <c r="BE2305" s="2" t="str">
        <f>IF(ISNUMBER(SEARCH("thickening",$AZ2305)),"thickening","")</f>
        <v>thickening</v>
      </c>
      <c r="BF2305" s="3" t="str">
        <f>IF(ISNUMBER(SEARCH("airDry",$AW2305)),"airDry","")</f>
        <v/>
      </c>
      <c r="BG2305" s="3" t="str">
        <f>IF(ISNUMBER(SEARCH("heatDry",$AY2305)),"heatDry","")</f>
        <v/>
      </c>
      <c r="BH2305" s="3" t="str">
        <f>IF(AND(ISNUMBER(SEARCH("aerobic",$AW2305)),ISNUMBER(SEARCH("anaer",$AW2305))),"Combined Aer and Anaer.","")</f>
        <v/>
      </c>
    </row>
    <row r="2306" spans="1:60" x14ac:dyDescent="0.25">
      <c r="A2306" s="5">
        <v>1864</v>
      </c>
      <c r="B2306" t="s">
        <v>8807</v>
      </c>
      <c r="C2306">
        <v>7901.14</v>
      </c>
      <c r="D2306">
        <v>1511.152417527212</v>
      </c>
      <c r="E2306">
        <v>1516.0310672722121</v>
      </c>
      <c r="F2306">
        <v>1212.0284276250541</v>
      </c>
      <c r="G2306">
        <v>1780.826782891744</v>
      </c>
      <c r="H2306">
        <v>-105.97348440094081</v>
      </c>
      <c r="I2306">
        <v>-107.6559823277984</v>
      </c>
      <c r="J2306">
        <v>-126.7809057081803</v>
      </c>
      <c r="K2306">
        <v>-83.986092445687461</v>
      </c>
      <c r="L2306">
        <v>5610.2355643569581</v>
      </c>
      <c r="M2306">
        <v>5591.4807503783823</v>
      </c>
      <c r="N2306">
        <v>5526.0996671966304</v>
      </c>
      <c r="O2306">
        <v>5748.9802430749933</v>
      </c>
      <c r="P2306">
        <v>184.78832805893401</v>
      </c>
      <c r="Q2306">
        <v>186.98562029412111</v>
      </c>
      <c r="R2306">
        <v>150.52254780538351</v>
      </c>
      <c r="S2306">
        <v>217.46903093900119</v>
      </c>
      <c r="T2306">
        <v>42769.734752203447</v>
      </c>
      <c r="U2306">
        <v>42769.807881722852</v>
      </c>
      <c r="V2306">
        <v>42740.111604123027</v>
      </c>
      <c r="W2306">
        <v>42799.466169952233</v>
      </c>
      <c r="X2306">
        <v>2710.999039827901</v>
      </c>
      <c r="Y2306">
        <v>2719.9255004463448</v>
      </c>
      <c r="Z2306">
        <v>2643.7944706245512</v>
      </c>
      <c r="AA2306">
        <v>2752.5890358213169</v>
      </c>
      <c r="AB2306">
        <v>406.773156082588</v>
      </c>
      <c r="AC2306">
        <v>402.11772009984043</v>
      </c>
      <c r="AD2306">
        <v>355.46768455159042</v>
      </c>
      <c r="AE2306">
        <v>468.05510368239419</v>
      </c>
      <c r="AF2306">
        <v>69.604605241601334</v>
      </c>
      <c r="AG2306">
        <v>69.374092492087726</v>
      </c>
      <c r="AH2306">
        <v>68.559522914664527</v>
      </c>
      <c r="AI2306">
        <v>71.323196173839023</v>
      </c>
      <c r="AJ2306">
        <v>0.6268393396781976</v>
      </c>
      <c r="AK2306">
        <v>0.62683904262850998</v>
      </c>
      <c r="AL2306">
        <v>0.62668282349375737</v>
      </c>
      <c r="AM2306">
        <v>0.6269932847766595</v>
      </c>
      <c r="AN2306">
        <v>0.94424505863118269</v>
      </c>
      <c r="AO2306">
        <v>0.94424505863118291</v>
      </c>
      <c r="AP2306">
        <v>0.94424505863118291</v>
      </c>
      <c r="AQ2306">
        <v>0.94424505863118291</v>
      </c>
      <c r="AR2306">
        <v>16.82102080154505</v>
      </c>
      <c r="AS2306">
        <v>16.82102080154506</v>
      </c>
      <c r="AT2306">
        <v>16.82102080154506</v>
      </c>
      <c r="AU2306">
        <v>16.82102080154506</v>
      </c>
      <c r="AV2306" t="str">
        <f>VLOOKUP(Sheet1[[#This Row],[NPDES ID2]],Combined_Sheet__Major_Only___2[[NPDES ID2]:[ECHO BFR]],3,FALSE)</f>
        <v>NY</v>
      </c>
      <c r="AW2306" t="s">
        <v>12185</v>
      </c>
      <c r="AX2306" t="str">
        <f>VLOOKUP(Sheet1[[#This Row],[NPDES ID2]],Combined_Sheet__Major_Only___2[[NPDES ID2]:[ECHO BFR]],27,FALSE)</f>
        <v>methaneBioCaptureRecover</v>
      </c>
      <c r="AY2306" t="str">
        <f>VLOOKUP(Sheet1[[#This Row],[NPDES ID2]],Combined_Sheet__Major_Only___2[[NPDES ID2]:[ECHO BFR]],28,FALSE)</f>
        <v>-</v>
      </c>
      <c r="AZ2306" t="str">
        <f>VLOOKUP(Sheet1[[#This Row],[NPDES ID2]],Combined_Sheet__Major_Only___2[[NPDES ID2]:[ECHO BFR]],29,FALSE)</f>
        <v>thickening, preliminaryOps</v>
      </c>
      <c r="BA2306">
        <f>VLOOKUP(Sheet1[[#This Row],[NPDES ID2]],Combined_Sheet__Major_Only___2[[NPDES ID2]:[ECHO BFR]],17,FALSE)</f>
        <v>40.922331999999997</v>
      </c>
      <c r="BB2306">
        <f>VLOOKUP(Sheet1[[#This Row],[NPDES ID2]],Combined_Sheet__Major_Only___2[[NPDES ID2]:[ECHO BFR]],18,FALSE)</f>
        <v>-73.907720999999995</v>
      </c>
      <c r="BC2306" s="2" t="str">
        <f>IF(ISNUMBER(SEARCH("aerobic",$AW2306)),"aerobic","")</f>
        <v/>
      </c>
      <c r="BD2306" s="2" t="str">
        <f>IF(ISNUMBER(SEARCH("anaer",$AW2306)),"anaer","")</f>
        <v>anaer</v>
      </c>
      <c r="BE2306" s="2" t="str">
        <f>IF(ISNUMBER(SEARCH("thickening",$AZ2306)),"thickening","")</f>
        <v>thickening</v>
      </c>
      <c r="BF2306" s="3" t="str">
        <f>IF(ISNUMBER(SEARCH("airDry",$AW2306)),"airDry","")</f>
        <v/>
      </c>
      <c r="BG2306" s="3" t="str">
        <f>IF(ISNUMBER(SEARCH("heatDry",$AY2306)),"heatDry","")</f>
        <v/>
      </c>
      <c r="BH2306" s="3" t="str">
        <f>IF(AND(ISNUMBER(SEARCH("aerobic",$AW2306)),ISNUMBER(SEARCH("anaer",$AW2306))),"Combined Aer and Anaer.","")</f>
        <v/>
      </c>
    </row>
    <row r="2307" spans="1:60" x14ac:dyDescent="0.25">
      <c r="A2307" s="5">
        <v>1266</v>
      </c>
      <c r="B2307" t="s">
        <v>6041</v>
      </c>
      <c r="C2307">
        <v>204.76</v>
      </c>
      <c r="D2307">
        <v>569.07866771916042</v>
      </c>
      <c r="E2307">
        <v>565.63506380272634</v>
      </c>
      <c r="F2307">
        <v>416.57284094775503</v>
      </c>
      <c r="G2307">
        <v>719.38234777994592</v>
      </c>
      <c r="H2307">
        <v>-110.059655504855</v>
      </c>
      <c r="I2307">
        <v>-111.4668349584009</v>
      </c>
      <c r="J2307">
        <v>-130.84790678588831</v>
      </c>
      <c r="K2307">
        <v>-88.532918353482486</v>
      </c>
      <c r="L2307">
        <v>142.09089405535181</v>
      </c>
      <c r="M2307">
        <v>141.58041703805151</v>
      </c>
      <c r="N2307">
        <v>139.7949871651451</v>
      </c>
      <c r="O2307">
        <v>145.87398490565459</v>
      </c>
      <c r="P2307">
        <v>4.7968878907004342</v>
      </c>
      <c r="Q2307">
        <v>4.8429939614782249</v>
      </c>
      <c r="R2307">
        <v>3.9196614041685258</v>
      </c>
      <c r="S2307">
        <v>5.6094009251096733</v>
      </c>
      <c r="T2307">
        <v>42725.631809393301</v>
      </c>
      <c r="U2307">
        <v>42725.704866611857</v>
      </c>
      <c r="V2307">
        <v>42696.03794878297</v>
      </c>
      <c r="W2307">
        <v>42755.333832629192</v>
      </c>
      <c r="X2307">
        <v>2771.168655636573</v>
      </c>
      <c r="Y2307">
        <v>2780.8878802613208</v>
      </c>
      <c r="Z2307">
        <v>2697.416131044708</v>
      </c>
      <c r="AA2307">
        <v>2816.9375639031368</v>
      </c>
      <c r="AB2307">
        <v>424.5442694195637</v>
      </c>
      <c r="AC2307">
        <v>419.49246176317598</v>
      </c>
      <c r="AD2307">
        <v>369.98755369943831</v>
      </c>
      <c r="AE2307">
        <v>490.37528820382732</v>
      </c>
      <c r="AF2307">
        <v>68.006503787941256</v>
      </c>
      <c r="AG2307">
        <v>67.762240171990356</v>
      </c>
      <c r="AH2307">
        <v>66.907621280084598</v>
      </c>
      <c r="AI2307">
        <v>69.817065918246541</v>
      </c>
      <c r="AJ2307">
        <v>0.60728542819549558</v>
      </c>
      <c r="AK2307">
        <v>0.60728542085561688</v>
      </c>
      <c r="AL2307">
        <v>0.60728134452123017</v>
      </c>
      <c r="AM2307">
        <v>0.60728944366415871</v>
      </c>
      <c r="AN2307">
        <v>0.94419211309170803</v>
      </c>
      <c r="AO2307">
        <v>0.94419211309170847</v>
      </c>
      <c r="AP2307">
        <v>0.94419211309170847</v>
      </c>
      <c r="AQ2307">
        <v>0.94419211309170847</v>
      </c>
      <c r="AR2307">
        <v>16.224767036208728</v>
      </c>
      <c r="AS2307">
        <v>16.224767036208721</v>
      </c>
      <c r="AT2307">
        <v>16.224767036208721</v>
      </c>
      <c r="AU2307">
        <v>16.224767036208721</v>
      </c>
      <c r="AV2307" t="str">
        <f>VLOOKUP(Sheet1[[#This Row],[NPDES ID2]],Combined_Sheet__Major_Only___2[[NPDES ID2]:[ECHO BFR]],3,FALSE)</f>
        <v>TX</v>
      </c>
      <c r="AW2307" t="s">
        <v>41</v>
      </c>
      <c r="AX2307" t="str">
        <f>VLOOKUP(Sheet1[[#This Row],[NPDES ID2]],Combined_Sheet__Major_Only___2[[NPDES ID2]:[ECHO BFR]],27,FALSE)</f>
        <v>other</v>
      </c>
      <c r="AY2307" t="str">
        <f>VLOOKUP(Sheet1[[#This Row],[NPDES ID2]],Combined_Sheet__Major_Only___2[[NPDES ID2]:[ECHO BFR]],28,FALSE)</f>
        <v>-</v>
      </c>
      <c r="AZ2307" t="str">
        <f>VLOOKUP(Sheet1[[#This Row],[NPDES ID2]],Combined_Sheet__Major_Only___2[[NPDES ID2]:[ECHO BFR]],29,FALSE)</f>
        <v>thickening</v>
      </c>
      <c r="BA2307">
        <f>VLOOKUP(Sheet1[[#This Row],[NPDES ID2]],Combined_Sheet__Major_Only___2[[NPDES ID2]:[ECHO BFR]],17,FALSE)</f>
        <v>29.815079000000001</v>
      </c>
      <c r="BB2307">
        <f>VLOOKUP(Sheet1[[#This Row],[NPDES ID2]],Combined_Sheet__Major_Only___2[[NPDES ID2]:[ECHO BFR]],18,FALSE)</f>
        <v>-95.704059999999998</v>
      </c>
      <c r="BC2307" s="2" t="str">
        <f>IF(ISNUMBER(SEARCH("aerobic",$AW2307)),"aerobic","")</f>
        <v>aerobic</v>
      </c>
      <c r="BD2307" s="2" t="str">
        <f>IF(ISNUMBER(SEARCH("anaer",$AW2307)),"anaer","")</f>
        <v/>
      </c>
      <c r="BE2307" s="2" t="str">
        <f>IF(ISNUMBER(SEARCH("thickening",$AZ2307)),"thickening","")</f>
        <v>thickening</v>
      </c>
      <c r="BF2307" s="3" t="str">
        <f>IF(ISNUMBER(SEARCH("airDry",$AW2307)),"airDry","")</f>
        <v/>
      </c>
      <c r="BG2307" s="3" t="str">
        <f>IF(ISNUMBER(SEARCH("heatDry",$AY2307)),"heatDry","")</f>
        <v/>
      </c>
      <c r="BH2307" s="3" t="str">
        <f>IF(AND(ISNUMBER(SEARCH("aerobic",$AW2307)),ISNUMBER(SEARCH("anaer",$AW2307))),"Combined Aer and Anaer.","")</f>
        <v/>
      </c>
    </row>
    <row r="2308" spans="1:60" x14ac:dyDescent="0.25">
      <c r="A2308" s="5">
        <v>473</v>
      </c>
      <c r="B2308" t="s">
        <v>2357</v>
      </c>
      <c r="C2308">
        <v>443</v>
      </c>
      <c r="D2308">
        <v>365.91762389215887</v>
      </c>
      <c r="E2308">
        <v>362.07932080844188</v>
      </c>
      <c r="F2308">
        <v>290.78630134592532</v>
      </c>
      <c r="G2308">
        <v>447.77396057069808</v>
      </c>
      <c r="H2308">
        <v>-108.57883903779511</v>
      </c>
      <c r="I2308">
        <v>-109.916261744585</v>
      </c>
      <c r="J2308">
        <v>-129.42177864668739</v>
      </c>
      <c r="K2308">
        <v>-87.099809581056107</v>
      </c>
      <c r="L2308">
        <v>311.17560213045323</v>
      </c>
      <c r="M2308">
        <v>310.09975832051731</v>
      </c>
      <c r="N2308">
        <v>306.33729973612873</v>
      </c>
      <c r="O2308">
        <v>319.14813072227179</v>
      </c>
      <c r="P2308">
        <v>10.37042126539272</v>
      </c>
      <c r="Q2308">
        <v>10.479344345007661</v>
      </c>
      <c r="R2308">
        <v>8.4598555038234213</v>
      </c>
      <c r="S2308">
        <v>12.16611727553194</v>
      </c>
      <c r="T2308">
        <v>42712.563211153851</v>
      </c>
      <c r="U2308">
        <v>42712.636246948197</v>
      </c>
      <c r="V2308">
        <v>42682.9780290161</v>
      </c>
      <c r="W2308">
        <v>42742.256524198201</v>
      </c>
      <c r="X2308">
        <v>2736.8014598458672</v>
      </c>
      <c r="Y2308">
        <v>2746.1037824389</v>
      </c>
      <c r="Z2308">
        <v>2666.608353371334</v>
      </c>
      <c r="AA2308">
        <v>2780.300807525839</v>
      </c>
      <c r="AB2308">
        <v>414.58336795535439</v>
      </c>
      <c r="AC2308">
        <v>409.73912019436028</v>
      </c>
      <c r="AD2308">
        <v>361.86962106866667</v>
      </c>
      <c r="AE2308">
        <v>477.82473226308969</v>
      </c>
      <c r="AF2308">
        <v>68.839034359877857</v>
      </c>
      <c r="AG2308">
        <v>68.601156202761302</v>
      </c>
      <c r="AH2308">
        <v>67.768623715559741</v>
      </c>
      <c r="AI2308">
        <v>70.602580072559149</v>
      </c>
      <c r="AJ2308">
        <v>0.61747091586972636</v>
      </c>
      <c r="AK2308">
        <v>0.61747090002362293</v>
      </c>
      <c r="AL2308">
        <v>0.6174621148506213</v>
      </c>
      <c r="AM2308">
        <v>0.61747956996904141</v>
      </c>
      <c r="AN2308">
        <v>0.94417640493396293</v>
      </c>
      <c r="AO2308">
        <v>0.94417640493396293</v>
      </c>
      <c r="AP2308">
        <v>0.94417640493396293</v>
      </c>
      <c r="AQ2308">
        <v>0.94417640493396293</v>
      </c>
      <c r="AR2308">
        <v>16.5379041134745</v>
      </c>
      <c r="AS2308">
        <v>16.537904113474511</v>
      </c>
      <c r="AT2308">
        <v>16.537904113474511</v>
      </c>
      <c r="AU2308">
        <v>16.537904113474511</v>
      </c>
      <c r="AV2308" t="str">
        <f>VLOOKUP(Sheet1[[#This Row],[NPDES ID2]],Combined_Sheet__Major_Only___2[[NPDES ID2]:[ECHO BFR]],3,FALSE)</f>
        <v>KS</v>
      </c>
      <c r="AW2308" t="s">
        <v>41</v>
      </c>
      <c r="AX2308" t="str">
        <f>VLOOKUP(Sheet1[[#This Row],[NPDES ID2]],Combined_Sheet__Major_Only___2[[NPDES ID2]:[ECHO BFR]],27,FALSE)</f>
        <v>-</v>
      </c>
      <c r="AY2308" t="str">
        <f>VLOOKUP(Sheet1[[#This Row],[NPDES ID2]],Combined_Sheet__Major_Only___2[[NPDES ID2]:[ECHO BFR]],28,FALSE)</f>
        <v>-</v>
      </c>
      <c r="AZ2308" t="str">
        <f>VLOOKUP(Sheet1[[#This Row],[NPDES ID2]],Combined_Sheet__Major_Only___2[[NPDES ID2]:[ECHO BFR]],29,FALSE)</f>
        <v>preliminaryOps, thickening</v>
      </c>
      <c r="BA2308">
        <f>VLOOKUP(Sheet1[[#This Row],[NPDES ID2]],Combined_Sheet__Major_Only___2[[NPDES ID2]:[ECHO BFR]],17,FALSE)</f>
        <v>38.910504000000003</v>
      </c>
      <c r="BB2308">
        <f>VLOOKUP(Sheet1[[#This Row],[NPDES ID2]],Combined_Sheet__Major_Only___2[[NPDES ID2]:[ECHO BFR]],18,FALSE)</f>
        <v>-95.201504</v>
      </c>
      <c r="BC2308" s="2" t="str">
        <f>IF(ISNUMBER(SEARCH("aerobic",$AW2308)),"aerobic","")</f>
        <v>aerobic</v>
      </c>
      <c r="BD2308" s="2" t="str">
        <f>IF(ISNUMBER(SEARCH("anaer",$AW2308)),"anaer","")</f>
        <v/>
      </c>
      <c r="BE2308" s="2" t="str">
        <f>IF(ISNUMBER(SEARCH("thickening",$AZ2308)),"thickening","")</f>
        <v>thickening</v>
      </c>
      <c r="BF2308" s="4" t="str">
        <f>IF(ISNUMBER(SEARCH("airDry",$AW2308)),"airDry","")</f>
        <v/>
      </c>
      <c r="BG2308" s="4" t="str">
        <f>IF(ISNUMBER(SEARCH("heatDry",$AY2308)),"heatDry","")</f>
        <v/>
      </c>
      <c r="BH2308" s="4" t="str">
        <f>IF(AND(ISNUMBER(SEARCH("aerobic",$AW2308)),ISNUMBER(SEARCH("anaer",$AW2308))),"Combined Aer and Anaer.","")</f>
        <v/>
      </c>
    </row>
    <row r="2309" spans="1:60" x14ac:dyDescent="0.25">
      <c r="A2309" s="5">
        <v>46</v>
      </c>
      <c r="B2309" t="s">
        <v>279</v>
      </c>
      <c r="C2309">
        <v>147.72</v>
      </c>
      <c r="D2309">
        <v>680.21457262108527</v>
      </c>
      <c r="E2309">
        <v>670.98250594266119</v>
      </c>
      <c r="F2309">
        <v>485.15648931235842</v>
      </c>
      <c r="G2309">
        <v>882.90246938165978</v>
      </c>
      <c r="H2309">
        <v>-139.21993718534489</v>
      </c>
      <c r="I2309">
        <v>-140.43801720438731</v>
      </c>
      <c r="J2309">
        <v>-158.98055966062259</v>
      </c>
      <c r="K2309">
        <v>-116.377862609264</v>
      </c>
      <c r="L2309">
        <v>110.4882246499871</v>
      </c>
      <c r="M2309">
        <v>109.8240519174352</v>
      </c>
      <c r="N2309">
        <v>107.5009942283651</v>
      </c>
      <c r="O2309">
        <v>115.4104134763636</v>
      </c>
      <c r="P2309">
        <v>4.5820670975641322</v>
      </c>
      <c r="Q2309">
        <v>4.5595283240610609</v>
      </c>
      <c r="R2309">
        <v>3.8457135278345929</v>
      </c>
      <c r="S2309">
        <v>5.1537123482463079</v>
      </c>
      <c r="T2309">
        <v>42711.309906269918</v>
      </c>
      <c r="U2309">
        <v>42711.382940009637</v>
      </c>
      <c r="V2309">
        <v>42681.725556415171</v>
      </c>
      <c r="W2309">
        <v>42741.002383989362</v>
      </c>
      <c r="X2309">
        <v>3370.271950155357</v>
      </c>
      <c r="Y2309">
        <v>3388.6740400015719</v>
      </c>
      <c r="Z2309">
        <v>3223.1793964152589</v>
      </c>
      <c r="AA2309">
        <v>3462.549085512137</v>
      </c>
      <c r="AB2309">
        <v>647.14108044198792</v>
      </c>
      <c r="AC2309">
        <v>638.17704408747443</v>
      </c>
      <c r="AD2309">
        <v>542.63880684358037</v>
      </c>
      <c r="AE2309">
        <v>783.71382534810334</v>
      </c>
      <c r="AF2309">
        <v>55.917880757936388</v>
      </c>
      <c r="AG2309">
        <v>55.58178781685686</v>
      </c>
      <c r="AH2309">
        <v>54.406024510787489</v>
      </c>
      <c r="AI2309">
        <v>58.408934075158648</v>
      </c>
      <c r="AJ2309">
        <v>0.459692565598324</v>
      </c>
      <c r="AK2309">
        <v>0.45969256042089041</v>
      </c>
      <c r="AL2309">
        <v>0.45968968473620198</v>
      </c>
      <c r="AM2309">
        <v>0.45969539834274248</v>
      </c>
      <c r="AN2309">
        <v>0.94417489802531462</v>
      </c>
      <c r="AO2309">
        <v>0.94417489802531485</v>
      </c>
      <c r="AP2309">
        <v>0.94417489802531485</v>
      </c>
      <c r="AQ2309">
        <v>0.94417489802531485</v>
      </c>
      <c r="AR2309">
        <v>11.68495696848327</v>
      </c>
      <c r="AS2309">
        <v>11.68495696848327</v>
      </c>
      <c r="AT2309">
        <v>11.68495696848327</v>
      </c>
      <c r="AU2309">
        <v>11.68495696848327</v>
      </c>
      <c r="AV2309" t="str">
        <f>VLOOKUP(Sheet1[[#This Row],[NPDES ID2]],Combined_Sheet__Major_Only___2[[NPDES ID2]:[ECHO BFR]],3,FALSE)</f>
        <v>MA</v>
      </c>
      <c r="AW2309" t="s">
        <v>54</v>
      </c>
      <c r="AX2309" t="str">
        <f>VLOOKUP(Sheet1[[#This Row],[NPDES ID2]],Combined_Sheet__Major_Only___2[[NPDES ID2]:[ECHO BFR]],27,FALSE)</f>
        <v>other</v>
      </c>
      <c r="AY2309" t="str">
        <f>VLOOKUP(Sheet1[[#This Row],[NPDES ID2]],Combined_Sheet__Major_Only___2[[NPDES ID2]:[ECHO BFR]],28,FALSE)</f>
        <v>-</v>
      </c>
      <c r="AZ2309" t="str">
        <f>VLOOKUP(Sheet1[[#This Row],[NPDES ID2]],Combined_Sheet__Major_Only___2[[NPDES ID2]:[ECHO BFR]],29,FALSE)</f>
        <v>preliminaryOps, thickening</v>
      </c>
      <c r="BA2309">
        <f>VLOOKUP(Sheet1[[#This Row],[NPDES ID2]],Combined_Sheet__Major_Only___2[[NPDES ID2]:[ECHO BFR]],17,FALSE)</f>
        <v>42.251939999999998</v>
      </c>
      <c r="BB2309">
        <f>VLOOKUP(Sheet1[[#This Row],[NPDES ID2]],Combined_Sheet__Major_Only___2[[NPDES ID2]:[ECHO BFR]],18,FALSE)</f>
        <v>-72.255139999999997</v>
      </c>
      <c r="BC2309" s="2" t="str">
        <f>IF(ISNUMBER(SEARCH("aerobic",$AW2309)),"aerobic","")</f>
        <v/>
      </c>
      <c r="BD2309" s="2" t="str">
        <f>IF(ISNUMBER(SEARCH("anaer",$AW2309)),"anaer","")</f>
        <v/>
      </c>
      <c r="BE2309" s="2" t="str">
        <f>IF(ISNUMBER(SEARCH("thickening",$AZ2309)),"thickening","")</f>
        <v>thickening</v>
      </c>
      <c r="BF2309" s="3" t="str">
        <f>IF(ISNUMBER(SEARCH("airDry",$AW2309)),"airDry","")</f>
        <v/>
      </c>
      <c r="BG2309" s="3" t="str">
        <f>IF(ISNUMBER(SEARCH("heatDry",$AY2309)),"heatDry","")</f>
        <v/>
      </c>
      <c r="BH2309" s="3" t="str">
        <f>IF(AND(ISNUMBER(SEARCH("aerobic",$AW2309)),ISNUMBER(SEARCH("anaer",$AW2309))),"Combined Aer and Anaer.","")</f>
        <v/>
      </c>
    </row>
    <row r="2310" spans="1:60" x14ac:dyDescent="0.25">
      <c r="A2310" s="5">
        <v>1676</v>
      </c>
      <c r="B2310" t="s">
        <v>7867</v>
      </c>
      <c r="C2310">
        <v>53.4</v>
      </c>
      <c r="D2310">
        <v>1828.398209469118</v>
      </c>
      <c r="E2310">
        <v>1809.1822235845459</v>
      </c>
      <c r="F2310">
        <v>1245.667308339762</v>
      </c>
      <c r="G2310">
        <v>2393.1214247053958</v>
      </c>
      <c r="H2310">
        <v>-110.6712472965138</v>
      </c>
      <c r="I2310">
        <v>-112.0933932486419</v>
      </c>
      <c r="J2310">
        <v>-131.4380505368398</v>
      </c>
      <c r="K2310">
        <v>-89.130402231322819</v>
      </c>
      <c r="L2310">
        <v>36.875706161683617</v>
      </c>
      <c r="M2310">
        <v>36.741206371324779</v>
      </c>
      <c r="N2310">
        <v>36.270753717926169</v>
      </c>
      <c r="O2310">
        <v>37.872503999128199</v>
      </c>
      <c r="P2310">
        <v>1.2513661420932249</v>
      </c>
      <c r="Q2310">
        <v>1.2629785025993541</v>
      </c>
      <c r="R2310">
        <v>1.0231997106890129</v>
      </c>
      <c r="S2310">
        <v>1.4614446586938099</v>
      </c>
      <c r="T2310">
        <v>42710.802979149899</v>
      </c>
      <c r="U2310">
        <v>42710.876012058587</v>
      </c>
      <c r="V2310">
        <v>42681.21896593058</v>
      </c>
      <c r="W2310">
        <v>42740.49511900355</v>
      </c>
      <c r="X2310">
        <v>2783.7920210915149</v>
      </c>
      <c r="Y2310">
        <v>2793.67702093036</v>
      </c>
      <c r="Z2310">
        <v>2708.614213551688</v>
      </c>
      <c r="AA2310">
        <v>2830.4713289876508</v>
      </c>
      <c r="AB2310">
        <v>428.44357189373937</v>
      </c>
      <c r="AC2310">
        <v>423.30703253231451</v>
      </c>
      <c r="AD2310">
        <v>373.14709648714683</v>
      </c>
      <c r="AE2310">
        <v>495.32385562525991</v>
      </c>
      <c r="AF2310">
        <v>67.674649900722514</v>
      </c>
      <c r="AG2310">
        <v>67.427829543240421</v>
      </c>
      <c r="AH2310">
        <v>66.56442690819209</v>
      </c>
      <c r="AI2310">
        <v>69.503963725286411</v>
      </c>
      <c r="AJ2310">
        <v>0.60322606016450153</v>
      </c>
      <c r="AK2310">
        <v>0.60322605825036257</v>
      </c>
      <c r="AL2310">
        <v>0.60322499398257967</v>
      </c>
      <c r="AM2310">
        <v>0.60322710853305206</v>
      </c>
      <c r="AN2310">
        <v>0.94417428849938645</v>
      </c>
      <c r="AO2310">
        <v>0.94417428849938678</v>
      </c>
      <c r="AP2310">
        <v>0.94417428849938678</v>
      </c>
      <c r="AQ2310">
        <v>0.94417428849938678</v>
      </c>
      <c r="AR2310">
        <v>16.10000692179748</v>
      </c>
      <c r="AS2310">
        <v>16.10000692179748</v>
      </c>
      <c r="AT2310">
        <v>16.10000692179748</v>
      </c>
      <c r="AU2310">
        <v>16.10000692179748</v>
      </c>
      <c r="AV2310" t="str">
        <f>VLOOKUP(Sheet1[[#This Row],[NPDES ID2]],Combined_Sheet__Major_Only___2[[NPDES ID2]:[ECHO BFR]],3,FALSE)</f>
        <v>IA</v>
      </c>
      <c r="AW2310" t="s">
        <v>12185</v>
      </c>
      <c r="AX2310" t="str">
        <f>VLOOKUP(Sheet1[[#This Row],[NPDES ID2]],Combined_Sheet__Major_Only___2[[NPDES ID2]:[ECHO BFR]],27,FALSE)</f>
        <v>methaneBioCaptureRecover</v>
      </c>
      <c r="AY2310" t="str">
        <f>VLOOKUP(Sheet1[[#This Row],[NPDES ID2]],Combined_Sheet__Major_Only___2[[NPDES ID2]:[ECHO BFR]],28,FALSE)</f>
        <v>-</v>
      </c>
      <c r="AZ2310" t="str">
        <f>VLOOKUP(Sheet1[[#This Row],[NPDES ID2]],Combined_Sheet__Major_Only___2[[NPDES ID2]:[ECHO BFR]],29,FALSE)</f>
        <v>thickening</v>
      </c>
      <c r="BA2310">
        <f>VLOOKUP(Sheet1[[#This Row],[NPDES ID2]],Combined_Sheet__Major_Only___2[[NPDES ID2]:[ECHO BFR]],17,FALSE)</f>
        <v>41.824249999999999</v>
      </c>
      <c r="BB2310">
        <f>VLOOKUP(Sheet1[[#This Row],[NPDES ID2]],Combined_Sheet__Major_Only___2[[NPDES ID2]:[ECHO BFR]],18,FALSE)</f>
        <v>-90.537620000000004</v>
      </c>
      <c r="BC2310" s="2" t="str">
        <f>IF(ISNUMBER(SEARCH("aerobic",$AW2310)),"aerobic","")</f>
        <v/>
      </c>
      <c r="BD2310" s="2" t="str">
        <f>IF(ISNUMBER(SEARCH("anaer",$AW2310)),"anaer","")</f>
        <v>anaer</v>
      </c>
      <c r="BE2310" s="2" t="str">
        <f>IF(ISNUMBER(SEARCH("thickening",$AZ2310)),"thickening","")</f>
        <v>thickening</v>
      </c>
      <c r="BF2310" s="3" t="str">
        <f>IF(ISNUMBER(SEARCH("airDry",$AW2310)),"airDry","")</f>
        <v/>
      </c>
      <c r="BG2310" s="3" t="str">
        <f>IF(ISNUMBER(SEARCH("heatDry",$AY2310)),"heatDry","")</f>
        <v/>
      </c>
      <c r="BH2310" s="3" t="str">
        <f>IF(AND(ISNUMBER(SEARCH("aerobic",$AW2310)),ISNUMBER(SEARCH("anaer",$AW2310))),"Combined Aer and Anaer.","")</f>
        <v/>
      </c>
    </row>
    <row r="2311" spans="1:60" x14ac:dyDescent="0.25">
      <c r="A2311" s="5">
        <v>978</v>
      </c>
      <c r="B2311" t="s">
        <v>4743</v>
      </c>
      <c r="C2311">
        <v>560.91999999999996</v>
      </c>
      <c r="D2311">
        <v>344.33027088281779</v>
      </c>
      <c r="E2311">
        <v>338.38445723092138</v>
      </c>
      <c r="F2311">
        <v>283.64658245662309</v>
      </c>
      <c r="G2311">
        <v>414.82657753105428</v>
      </c>
      <c r="H2311">
        <v>-108.6458541932024</v>
      </c>
      <c r="I2311">
        <v>-109.9821958959254</v>
      </c>
      <c r="J2311">
        <v>-129.4844867795866</v>
      </c>
      <c r="K2311">
        <v>-87.153337324247602</v>
      </c>
      <c r="L2311">
        <v>393.70726744986632</v>
      </c>
      <c r="M2311">
        <v>392.34274780570752</v>
      </c>
      <c r="N2311">
        <v>387.57096538818479</v>
      </c>
      <c r="O2311">
        <v>403.81875388162598</v>
      </c>
      <c r="P2311">
        <v>13.131418206421939</v>
      </c>
      <c r="Q2311">
        <v>13.268219831114459</v>
      </c>
      <c r="R2311">
        <v>10.713312804533469</v>
      </c>
      <c r="S2311">
        <v>15.4021624664174</v>
      </c>
      <c r="T2311">
        <v>42710.384020564823</v>
      </c>
      <c r="U2311">
        <v>42710.457052786667</v>
      </c>
      <c r="V2311">
        <v>42680.800285563593</v>
      </c>
      <c r="W2311">
        <v>42740.075881183497</v>
      </c>
      <c r="X2311">
        <v>2738.740037401099</v>
      </c>
      <c r="Y2311">
        <v>2748.067981805043</v>
      </c>
      <c r="Z2311">
        <v>2668.3334253646599</v>
      </c>
      <c r="AA2311">
        <v>2782.3754195323422</v>
      </c>
      <c r="AB2311">
        <v>415.16726595322763</v>
      </c>
      <c r="AC2311">
        <v>410.31119027204193</v>
      </c>
      <c r="AD2311">
        <v>362.34350451511148</v>
      </c>
      <c r="AE2311">
        <v>478.56395680094471</v>
      </c>
      <c r="AF2311">
        <v>68.787148439711132</v>
      </c>
      <c r="AG2311">
        <v>68.548899761377669</v>
      </c>
      <c r="AH2311">
        <v>67.714947351095191</v>
      </c>
      <c r="AI2311">
        <v>70.553593204552982</v>
      </c>
      <c r="AJ2311">
        <v>0.61683605825605514</v>
      </c>
      <c r="AK2311">
        <v>0.61683603816965737</v>
      </c>
      <c r="AL2311">
        <v>0.61682491192492295</v>
      </c>
      <c r="AM2311">
        <v>0.61684701856408652</v>
      </c>
      <c r="AN2311">
        <v>0.94417378473621683</v>
      </c>
      <c r="AO2311">
        <v>0.9441737847362166</v>
      </c>
      <c r="AP2311">
        <v>0.9441737847362166</v>
      </c>
      <c r="AQ2311">
        <v>0.9441737847362166</v>
      </c>
      <c r="AR2311">
        <v>16.518296173466119</v>
      </c>
      <c r="AS2311">
        <v>16.518296173466119</v>
      </c>
      <c r="AT2311">
        <v>16.518296173466119</v>
      </c>
      <c r="AU2311">
        <v>16.518296173466119</v>
      </c>
      <c r="AV2311" t="str">
        <f>VLOOKUP(Sheet1[[#This Row],[NPDES ID2]],Combined_Sheet__Major_Only___2[[NPDES ID2]:[ECHO BFR]],3,FALSE)</f>
        <v>GA</v>
      </c>
      <c r="AW2311" t="s">
        <v>41</v>
      </c>
      <c r="AX2311" t="str">
        <f>VLOOKUP(Sheet1[[#This Row],[NPDES ID2]],Combined_Sheet__Major_Only___2[[NPDES ID2]:[ECHO BFR]],27,FALSE)</f>
        <v>tempSludgeStore</v>
      </c>
      <c r="AY2311" t="str">
        <f>VLOOKUP(Sheet1[[#This Row],[NPDES ID2]],Combined_Sheet__Major_Only___2[[NPDES ID2]:[ECHO BFR]],28,FALSE)</f>
        <v>-</v>
      </c>
      <c r="AZ2311" t="str">
        <f>VLOOKUP(Sheet1[[#This Row],[NPDES ID2]],Combined_Sheet__Major_Only___2[[NPDES ID2]:[ECHO BFR]],29,FALSE)</f>
        <v>thickening</v>
      </c>
      <c r="BA2311">
        <f>VLOOKUP(Sheet1[[#This Row],[NPDES ID2]],Combined_Sheet__Major_Only___2[[NPDES ID2]:[ECHO BFR]],17,FALSE)</f>
        <v>33.646607000000003</v>
      </c>
      <c r="BB2311">
        <f>VLOOKUP(Sheet1[[#This Row],[NPDES ID2]],Combined_Sheet__Major_Only___2[[NPDES ID2]:[ECHO BFR]],18,FALSE)</f>
        <v>-84.753021000000004</v>
      </c>
      <c r="BC2311" s="2" t="str">
        <f>IF(ISNUMBER(SEARCH("aerobic",$AW2311)),"aerobic","")</f>
        <v>aerobic</v>
      </c>
      <c r="BD2311" s="2" t="str">
        <f>IF(ISNUMBER(SEARCH("anaer",$AW2311)),"anaer","")</f>
        <v/>
      </c>
      <c r="BE2311" s="2" t="str">
        <f>IF(ISNUMBER(SEARCH("thickening",$AZ2311)),"thickening","")</f>
        <v>thickening</v>
      </c>
      <c r="BF2311" s="3" t="str">
        <f>IF(ISNUMBER(SEARCH("airDry",$AW2311)),"airDry","")</f>
        <v/>
      </c>
      <c r="BG2311" s="3" t="str">
        <f>IF(ISNUMBER(SEARCH("heatDry",$AY2311)),"heatDry","")</f>
        <v/>
      </c>
      <c r="BH2311" s="3" t="str">
        <f>IF(AND(ISNUMBER(SEARCH("aerobic",$AW2311)),ISNUMBER(SEARCH("anaer",$AW2311))),"Combined Aer and Anaer.","")</f>
        <v/>
      </c>
    </row>
    <row r="2312" spans="1:60" x14ac:dyDescent="0.25">
      <c r="A2312" s="5">
        <v>852</v>
      </c>
      <c r="B2312" t="s">
        <v>4165</v>
      </c>
      <c r="C2312">
        <v>966</v>
      </c>
      <c r="D2312">
        <v>312.33380448008438</v>
      </c>
      <c r="E2312">
        <v>307.75623416704508</v>
      </c>
      <c r="F2312">
        <v>266.2362129740788</v>
      </c>
      <c r="G2312">
        <v>370.62855616858508</v>
      </c>
      <c r="H2312">
        <v>-136.7339350679031</v>
      </c>
      <c r="I2312">
        <v>-138.12500504437989</v>
      </c>
      <c r="J2312">
        <v>-156.96234309813261</v>
      </c>
      <c r="K2312">
        <v>-113.8404915017024</v>
      </c>
      <c r="L2312">
        <v>759.5863494207058</v>
      </c>
      <c r="M2312">
        <v>755.20147707690967</v>
      </c>
      <c r="N2312">
        <v>739.86957309048194</v>
      </c>
      <c r="O2312">
        <v>792.07704800692147</v>
      </c>
      <c r="P2312">
        <v>30.920978317287979</v>
      </c>
      <c r="Q2312">
        <v>30.789852070286042</v>
      </c>
      <c r="R2312">
        <v>25.89040957867261</v>
      </c>
      <c r="S2312">
        <v>34.883388309820923</v>
      </c>
      <c r="T2312">
        <v>42676.001463747583</v>
      </c>
      <c r="U2312">
        <v>42676.074439603857</v>
      </c>
      <c r="V2312">
        <v>42646.440561193347</v>
      </c>
      <c r="W2312">
        <v>42705.670408468934</v>
      </c>
      <c r="X2312">
        <v>3308.0516402065659</v>
      </c>
      <c r="Y2312">
        <v>3325.4534379138991</v>
      </c>
      <c r="Z2312">
        <v>3169.1915239405212</v>
      </c>
      <c r="AA2312">
        <v>3394.999400924833</v>
      </c>
      <c r="AB2312">
        <v>619.68645795062707</v>
      </c>
      <c r="AC2312">
        <v>611.02272571807384</v>
      </c>
      <c r="AD2312">
        <v>522.06892217714824</v>
      </c>
      <c r="AE2312">
        <v>745.83463072178722</v>
      </c>
      <c r="AF2312">
        <v>56.922324923887707</v>
      </c>
      <c r="AG2312">
        <v>56.594013755704637</v>
      </c>
      <c r="AH2312">
        <v>55.444616834574319</v>
      </c>
      <c r="AI2312">
        <v>59.356759602938233</v>
      </c>
      <c r="AJ2312">
        <v>0.47193114981625539</v>
      </c>
      <c r="AK2312">
        <v>0.47193111545201372</v>
      </c>
      <c r="AL2312">
        <v>0.47191217681121012</v>
      </c>
      <c r="AM2312">
        <v>0.47194980665272029</v>
      </c>
      <c r="AN2312">
        <v>0.94413241153294492</v>
      </c>
      <c r="AO2312">
        <v>0.94413241153294492</v>
      </c>
      <c r="AP2312">
        <v>0.94413241153294492</v>
      </c>
      <c r="AQ2312">
        <v>0.94413241153294492</v>
      </c>
      <c r="AR2312">
        <v>12.06085699417531</v>
      </c>
      <c r="AS2312">
        <v>12.0608569941753</v>
      </c>
      <c r="AT2312">
        <v>12.0608569941753</v>
      </c>
      <c r="AU2312">
        <v>12.0608569941753</v>
      </c>
      <c r="AV2312" t="str">
        <f>VLOOKUP(Sheet1[[#This Row],[NPDES ID2]],Combined_Sheet__Major_Only___2[[NPDES ID2]:[ECHO BFR]],3,FALSE)</f>
        <v>MA</v>
      </c>
      <c r="AW2312" t="s">
        <v>54</v>
      </c>
      <c r="AX2312" t="str">
        <f>VLOOKUP(Sheet1[[#This Row],[NPDES ID2]],Combined_Sheet__Major_Only___2[[NPDES ID2]:[ECHO BFR]],27,FALSE)</f>
        <v>-</v>
      </c>
      <c r="AY2312" t="str">
        <f>VLOOKUP(Sheet1[[#This Row],[NPDES ID2]],Combined_Sheet__Major_Only___2[[NPDES ID2]:[ECHO BFR]],28,FALSE)</f>
        <v>-</v>
      </c>
      <c r="AZ2312" t="str">
        <f>VLOOKUP(Sheet1[[#This Row],[NPDES ID2]],Combined_Sheet__Major_Only___2[[NPDES ID2]:[ECHO BFR]],29,FALSE)</f>
        <v>thickening</v>
      </c>
      <c r="BA2312">
        <f>VLOOKUP(Sheet1[[#This Row],[NPDES ID2]],Combined_Sheet__Major_Only___2[[NPDES ID2]:[ECHO BFR]],17,FALSE)</f>
        <v>41.665700000000001</v>
      </c>
      <c r="BB2312">
        <f>VLOOKUP(Sheet1[[#This Row],[NPDES ID2]],Combined_Sheet__Major_Only___2[[NPDES ID2]:[ECHO BFR]],18,FALSE)</f>
        <v>-70.304299999999998</v>
      </c>
      <c r="BC2312" s="2" t="str">
        <f>IF(ISNUMBER(SEARCH("aerobic",$AW2312)),"aerobic","")</f>
        <v/>
      </c>
      <c r="BD2312" s="2" t="str">
        <f>IF(ISNUMBER(SEARCH("anaer",$AW2312)),"anaer","")</f>
        <v/>
      </c>
      <c r="BE2312" s="2" t="str">
        <f>IF(ISNUMBER(SEARCH("thickening",$AZ2312)),"thickening","")</f>
        <v>thickening</v>
      </c>
      <c r="BF2312" s="3" t="str">
        <f>IF(ISNUMBER(SEARCH("airDry",$AW2312)),"airDry","")</f>
        <v/>
      </c>
      <c r="BG2312" s="3" t="str">
        <f>IF(ISNUMBER(SEARCH("heatDry",$AY2312)),"heatDry","")</f>
        <v/>
      </c>
      <c r="BH2312" s="3" t="str">
        <f>IF(AND(ISNUMBER(SEARCH("aerobic",$AW2312)),ISNUMBER(SEARCH("anaer",$AW2312))),"Combined Aer and Anaer.","")</f>
        <v/>
      </c>
    </row>
    <row r="2313" spans="1:60" x14ac:dyDescent="0.25">
      <c r="A2313" s="5">
        <v>1154</v>
      </c>
      <c r="B2313" t="s">
        <v>5542</v>
      </c>
      <c r="C2313">
        <v>291.10000000000002</v>
      </c>
      <c r="D2313">
        <v>444.3235837905745</v>
      </c>
      <c r="E2313">
        <v>442.03012078552172</v>
      </c>
      <c r="F2313">
        <v>337.71013330742318</v>
      </c>
      <c r="G2313">
        <v>548.97160182189066</v>
      </c>
      <c r="H2313">
        <v>-108.23248242250121</v>
      </c>
      <c r="I2313">
        <v>-109.5603151548235</v>
      </c>
      <c r="J2313">
        <v>-129.0912666876535</v>
      </c>
      <c r="K2313">
        <v>-86.782987592115973</v>
      </c>
      <c r="L2313">
        <v>205.13136527793819</v>
      </c>
      <c r="M2313">
        <v>204.42941907371619</v>
      </c>
      <c r="N2313">
        <v>201.97440356465609</v>
      </c>
      <c r="O2313">
        <v>210.3333095742137</v>
      </c>
      <c r="P2313">
        <v>6.8132277125898701</v>
      </c>
      <c r="Q2313">
        <v>6.8872878904496648</v>
      </c>
      <c r="R2313">
        <v>5.5555531163309908</v>
      </c>
      <c r="S2313">
        <v>7.9997267060858954</v>
      </c>
      <c r="T2313">
        <v>42649.721506898793</v>
      </c>
      <c r="U2313">
        <v>42649.794439672623</v>
      </c>
      <c r="V2313">
        <v>42620.178056092722</v>
      </c>
      <c r="W2313">
        <v>42679.37293608761</v>
      </c>
      <c r="X2313">
        <v>2724.0448355732779</v>
      </c>
      <c r="Y2313">
        <v>2733.2188631458498</v>
      </c>
      <c r="Z2313">
        <v>2654.86544978862</v>
      </c>
      <c r="AA2313">
        <v>2766.900230025421</v>
      </c>
      <c r="AB2313">
        <v>411.44564044633239</v>
      </c>
      <c r="AC2313">
        <v>406.65994727106869</v>
      </c>
      <c r="AD2313">
        <v>359.27656189301553</v>
      </c>
      <c r="AE2313">
        <v>473.93871440991512</v>
      </c>
      <c r="AF2313">
        <v>69.059023768746229</v>
      </c>
      <c r="AG2313">
        <v>68.822788643650242</v>
      </c>
      <c r="AH2313">
        <v>67.996163253741173</v>
      </c>
      <c r="AI2313">
        <v>70.810194963474132</v>
      </c>
      <c r="AJ2313">
        <v>0.6201627323895853</v>
      </c>
      <c r="AK2313">
        <v>0.62016272200795974</v>
      </c>
      <c r="AL2313">
        <v>0.62015695981637553</v>
      </c>
      <c r="AM2313">
        <v>0.62016840856605127</v>
      </c>
      <c r="AN2313">
        <v>0.94410074697393398</v>
      </c>
      <c r="AO2313">
        <v>0.9441007469739342</v>
      </c>
      <c r="AP2313">
        <v>0.9441007469739342</v>
      </c>
      <c r="AQ2313">
        <v>0.9441007469739342</v>
      </c>
      <c r="AR2313">
        <v>16.620805994863851</v>
      </c>
      <c r="AS2313">
        <v>16.620805994863851</v>
      </c>
      <c r="AT2313">
        <v>16.620805994863851</v>
      </c>
      <c r="AU2313">
        <v>16.620805994863851</v>
      </c>
      <c r="AV2313" t="str">
        <f>VLOOKUP(Sheet1[[#This Row],[NPDES ID2]],Combined_Sheet__Major_Only___2[[NPDES ID2]:[ECHO BFR]],3,FALSE)</f>
        <v>NY</v>
      </c>
      <c r="AW2313" t="s">
        <v>12185</v>
      </c>
      <c r="AX2313" t="str">
        <f>VLOOKUP(Sheet1[[#This Row],[NPDES ID2]],Combined_Sheet__Major_Only___2[[NPDES ID2]:[ECHO BFR]],27,FALSE)</f>
        <v>methaneBioCaptureRecover, other</v>
      </c>
      <c r="AY2313" t="str">
        <f>VLOOKUP(Sheet1[[#This Row],[NPDES ID2]],Combined_Sheet__Major_Only___2[[NPDES ID2]:[ECHO BFR]],28,FALSE)</f>
        <v>-</v>
      </c>
      <c r="AZ2313" t="str">
        <f>VLOOKUP(Sheet1[[#This Row],[NPDES ID2]],Combined_Sheet__Major_Only___2[[NPDES ID2]:[ECHO BFR]],29,FALSE)</f>
        <v>thickening, preliminaryOps</v>
      </c>
      <c r="BA2313">
        <f>VLOOKUP(Sheet1[[#This Row],[NPDES ID2]],Combined_Sheet__Major_Only___2[[NPDES ID2]:[ECHO BFR]],17,FALSE)</f>
        <v>42.312269999999998</v>
      </c>
      <c r="BB2313">
        <f>VLOOKUP(Sheet1[[#This Row],[NPDES ID2]],Combined_Sheet__Major_Only___2[[NPDES ID2]:[ECHO BFR]],18,FALSE)</f>
        <v>-77.651840000000007</v>
      </c>
      <c r="BC2313" s="2" t="str">
        <f>IF(ISNUMBER(SEARCH("aerobic",$AW2313)),"aerobic","")</f>
        <v/>
      </c>
      <c r="BD2313" s="2" t="str">
        <f>IF(ISNUMBER(SEARCH("anaer",$AW2313)),"anaer","")</f>
        <v>anaer</v>
      </c>
      <c r="BE2313" s="2" t="str">
        <f>IF(ISNUMBER(SEARCH("thickening",$AZ2313)),"thickening","")</f>
        <v>thickening</v>
      </c>
      <c r="BF2313" s="3" t="str">
        <f>IF(ISNUMBER(SEARCH("airDry",$AW2313)),"airDry","")</f>
        <v/>
      </c>
      <c r="BG2313" s="3" t="str">
        <f>IF(ISNUMBER(SEARCH("heatDry",$AY2313)),"heatDry","")</f>
        <v/>
      </c>
      <c r="BH2313" s="3" t="str">
        <f>IF(AND(ISNUMBER(SEARCH("aerobic",$AW2313)),ISNUMBER(SEARCH("anaer",$AW2313))),"Combined Aer and Anaer.","")</f>
        <v/>
      </c>
    </row>
    <row r="2314" spans="1:60" x14ac:dyDescent="0.25">
      <c r="A2314" s="5">
        <v>2063</v>
      </c>
      <c r="B2314" t="s">
        <v>9705</v>
      </c>
      <c r="C2314">
        <v>1170.8399999999999</v>
      </c>
      <c r="D2314">
        <v>374.66006941101</v>
      </c>
      <c r="E2314">
        <v>371.57477812325521</v>
      </c>
      <c r="F2314">
        <v>318.29116027744482</v>
      </c>
      <c r="G2314">
        <v>439.51242852741518</v>
      </c>
      <c r="H2314">
        <v>-109.8355311962658</v>
      </c>
      <c r="I2314">
        <v>-111.2234677888538</v>
      </c>
      <c r="J2314">
        <v>-130.6184625094626</v>
      </c>
      <c r="K2314">
        <v>-88.23195817376066</v>
      </c>
      <c r="L2314">
        <v>812.75435718106223</v>
      </c>
      <c r="M2314">
        <v>809.83689390618065</v>
      </c>
      <c r="N2314">
        <v>799.63700484075957</v>
      </c>
      <c r="O2314">
        <v>834.37064132531441</v>
      </c>
      <c r="P2314">
        <v>27.427573434505739</v>
      </c>
      <c r="Q2314">
        <v>27.691679536075661</v>
      </c>
      <c r="R2314">
        <v>22.41088071566346</v>
      </c>
      <c r="S2314">
        <v>32.07723094286807</v>
      </c>
      <c r="T2314">
        <v>42645.784758360162</v>
      </c>
      <c r="U2314">
        <v>42645.857684680217</v>
      </c>
      <c r="V2314">
        <v>42616.243921833273</v>
      </c>
      <c r="W2314">
        <v>42675.433563714847</v>
      </c>
      <c r="X2314">
        <v>2765.0930921529889</v>
      </c>
      <c r="Y2314">
        <v>2774.787581439537</v>
      </c>
      <c r="Z2314">
        <v>2691.5770287894852</v>
      </c>
      <c r="AA2314">
        <v>2810.712816626542</v>
      </c>
      <c r="AB2314">
        <v>423.49890829374692</v>
      </c>
      <c r="AC2314">
        <v>418.46532231148802</v>
      </c>
      <c r="AD2314">
        <v>369.08345314364527</v>
      </c>
      <c r="AE2314">
        <v>489.15493541570697</v>
      </c>
      <c r="AF2314">
        <v>68.030923914168113</v>
      </c>
      <c r="AG2314">
        <v>67.787046567857132</v>
      </c>
      <c r="AH2314">
        <v>66.9327620645862</v>
      </c>
      <c r="AI2314">
        <v>69.839879203597974</v>
      </c>
      <c r="AJ2314">
        <v>0.60758417406439802</v>
      </c>
      <c r="AK2314">
        <v>0.60758413182857618</v>
      </c>
      <c r="AL2314">
        <v>0.60756084541648536</v>
      </c>
      <c r="AM2314">
        <v>0.60760711391302458</v>
      </c>
      <c r="AN2314">
        <v>0.94409600051830811</v>
      </c>
      <c r="AO2314">
        <v>0.94409600051830811</v>
      </c>
      <c r="AP2314">
        <v>0.94409600051830811</v>
      </c>
      <c r="AQ2314">
        <v>0.94409600051830811</v>
      </c>
      <c r="AR2314">
        <v>16.233298373315371</v>
      </c>
      <c r="AS2314">
        <v>16.233298373315371</v>
      </c>
      <c r="AT2314">
        <v>16.233298373315371</v>
      </c>
      <c r="AU2314">
        <v>16.233298373315371</v>
      </c>
      <c r="AV2314" t="str">
        <f>VLOOKUP(Sheet1[[#This Row],[NPDES ID2]],Combined_Sheet__Major_Only___2[[NPDES ID2]:[ECHO BFR]],3,FALSE)</f>
        <v>IN</v>
      </c>
      <c r="AW2314" t="s">
        <v>41</v>
      </c>
      <c r="AX2314" t="str">
        <f>VLOOKUP(Sheet1[[#This Row],[NPDES ID2]],Combined_Sheet__Major_Only___2[[NPDES ID2]:[ECHO BFR]],27,FALSE)</f>
        <v>-</v>
      </c>
      <c r="AY2314" t="str">
        <f>VLOOKUP(Sheet1[[#This Row],[NPDES ID2]],Combined_Sheet__Major_Only___2[[NPDES ID2]:[ECHO BFR]],28,FALSE)</f>
        <v>-</v>
      </c>
      <c r="AZ2314" t="str">
        <f>VLOOKUP(Sheet1[[#This Row],[NPDES ID2]],Combined_Sheet__Major_Only___2[[NPDES ID2]:[ECHO BFR]],29,FALSE)</f>
        <v>thickening</v>
      </c>
      <c r="BA2314">
        <f>VLOOKUP(Sheet1[[#This Row],[NPDES ID2]],Combined_Sheet__Major_Only___2[[NPDES ID2]:[ECHO BFR]],17,FALSE)</f>
        <v>37.924083000000003</v>
      </c>
      <c r="BB2314">
        <f>VLOOKUP(Sheet1[[#This Row],[NPDES ID2]],Combined_Sheet__Major_Only___2[[NPDES ID2]:[ECHO BFR]],18,FALSE)</f>
        <v>-87.910639000000003</v>
      </c>
      <c r="BC2314" s="2" t="str">
        <f>IF(ISNUMBER(SEARCH("aerobic",$AW2314)),"aerobic","")</f>
        <v>aerobic</v>
      </c>
      <c r="BD2314" s="2" t="str">
        <f>IF(ISNUMBER(SEARCH("anaer",$AW2314)),"anaer","")</f>
        <v/>
      </c>
      <c r="BE2314" s="2" t="str">
        <f>IF(ISNUMBER(SEARCH("thickening",$AZ2314)),"thickening","")</f>
        <v>thickening</v>
      </c>
      <c r="BF2314" s="4" t="str">
        <f>IF(ISNUMBER(SEARCH("airDry",$AW2314)),"airDry","")</f>
        <v/>
      </c>
      <c r="BG2314" s="4" t="str">
        <f>IF(ISNUMBER(SEARCH("heatDry",$AY2314)),"heatDry","")</f>
        <v/>
      </c>
      <c r="BH2314" s="4" t="str">
        <f>IF(AND(ISNUMBER(SEARCH("aerobic",$AW2314)),ISNUMBER(SEARCH("anaer",$AW2314))),"Combined Aer and Anaer.","")</f>
        <v/>
      </c>
    </row>
    <row r="2315" spans="1:60" x14ac:dyDescent="0.25">
      <c r="A2315" s="5">
        <v>967</v>
      </c>
      <c r="B2315" t="s">
        <v>4695</v>
      </c>
      <c r="C2315">
        <v>592</v>
      </c>
      <c r="D2315">
        <v>320.34959751921161</v>
      </c>
      <c r="E2315">
        <v>315.66243005939981</v>
      </c>
      <c r="F2315">
        <v>264.25627618728993</v>
      </c>
      <c r="G2315">
        <v>388.57705697370488</v>
      </c>
      <c r="H2315">
        <v>-139.04965363462989</v>
      </c>
      <c r="I2315">
        <v>-140.33540055951099</v>
      </c>
      <c r="J2315">
        <v>-158.93002272147521</v>
      </c>
      <c r="K2315">
        <v>-116.1470652718081</v>
      </c>
      <c r="L2315">
        <v>443.07516370947758</v>
      </c>
      <c r="M2315">
        <v>440.41290179227377</v>
      </c>
      <c r="N2315">
        <v>431.10280265695849</v>
      </c>
      <c r="O2315">
        <v>462.80336440518619</v>
      </c>
      <c r="P2315">
        <v>18.370047804711088</v>
      </c>
      <c r="Q2315">
        <v>18.280403139466252</v>
      </c>
      <c r="R2315">
        <v>15.41757745617541</v>
      </c>
      <c r="S2315">
        <v>20.660815658805191</v>
      </c>
      <c r="T2315">
        <v>42623.409023784217</v>
      </c>
      <c r="U2315">
        <v>42623.481913422263</v>
      </c>
      <c r="V2315">
        <v>42593.883046326016</v>
      </c>
      <c r="W2315">
        <v>42653.042915761776</v>
      </c>
      <c r="X2315">
        <v>3362.5684537664229</v>
      </c>
      <c r="Y2315">
        <v>3380.921474715954</v>
      </c>
      <c r="Z2315">
        <v>3215.8872262862542</v>
      </c>
      <c r="AA2315">
        <v>3454.581475360405</v>
      </c>
      <c r="AB2315">
        <v>645.46310874443498</v>
      </c>
      <c r="AC2315">
        <v>636.51929295768753</v>
      </c>
      <c r="AD2315">
        <v>541.25938860569613</v>
      </c>
      <c r="AE2315">
        <v>781.60019925156587</v>
      </c>
      <c r="AF2315">
        <v>55.931779138008189</v>
      </c>
      <c r="AG2315">
        <v>55.595882057320331</v>
      </c>
      <c r="AH2315">
        <v>54.420344592874287</v>
      </c>
      <c r="AI2315">
        <v>58.421948149436453</v>
      </c>
      <c r="AJ2315">
        <v>0.45986188000043249</v>
      </c>
      <c r="AK2315">
        <v>0.45986185917498029</v>
      </c>
      <c r="AL2315">
        <v>0.45985034214211479</v>
      </c>
      <c r="AM2315">
        <v>0.45987322539304792</v>
      </c>
      <c r="AN2315">
        <v>0.94406900724354681</v>
      </c>
      <c r="AO2315">
        <v>0.94406900724354714</v>
      </c>
      <c r="AP2315">
        <v>0.94406900724354714</v>
      </c>
      <c r="AQ2315">
        <v>0.94406900724354714</v>
      </c>
      <c r="AR2315">
        <v>11.689869026197311</v>
      </c>
      <c r="AS2315">
        <v>11.6898690261973</v>
      </c>
      <c r="AT2315">
        <v>11.6898690261973</v>
      </c>
      <c r="AU2315">
        <v>11.6898690261973</v>
      </c>
      <c r="AV2315" t="str">
        <f>VLOOKUP(Sheet1[[#This Row],[NPDES ID2]],Combined_Sheet__Major_Only___2[[NPDES ID2]:[ECHO BFR]],3,FALSE)</f>
        <v>UT</v>
      </c>
      <c r="AW2315" t="s">
        <v>952</v>
      </c>
      <c r="AX2315" t="str">
        <f>VLOOKUP(Sheet1[[#This Row],[NPDES ID2]],Combined_Sheet__Major_Only___2[[NPDES ID2]:[ECHO BFR]],27,FALSE)</f>
        <v>-</v>
      </c>
      <c r="AY2315" t="str">
        <f>VLOOKUP(Sheet1[[#This Row],[NPDES ID2]],Combined_Sheet__Major_Only___2[[NPDES ID2]:[ECHO BFR]],28,FALSE)</f>
        <v>highTempCompost</v>
      </c>
      <c r="AZ2315" t="str">
        <f>VLOOKUP(Sheet1[[#This Row],[NPDES ID2]],Combined_Sheet__Major_Only___2[[NPDES ID2]:[ECHO BFR]],29,FALSE)</f>
        <v>thickening</v>
      </c>
      <c r="BA2315">
        <f>VLOOKUP(Sheet1[[#This Row],[NPDES ID2]],Combined_Sheet__Major_Only___2[[NPDES ID2]:[ECHO BFR]],17,FALSE)</f>
        <v>41.736420000000003</v>
      </c>
      <c r="BB2315">
        <f>VLOOKUP(Sheet1[[#This Row],[NPDES ID2]],Combined_Sheet__Major_Only___2[[NPDES ID2]:[ECHO BFR]],18,FALSE)</f>
        <v>-111.83484</v>
      </c>
      <c r="BC2315" s="2" t="str">
        <f>IF(ISNUMBER(SEARCH("aerobic",$AW2315)),"aerobic","")</f>
        <v/>
      </c>
      <c r="BD2315" s="2" t="str">
        <f>IF(ISNUMBER(SEARCH("anaer",$AW2315)),"anaer","")</f>
        <v/>
      </c>
      <c r="BE2315" s="2" t="str">
        <f>IF(ISNUMBER(SEARCH("thickening",$AZ2315)),"thickening","")</f>
        <v>thickening</v>
      </c>
      <c r="BF2315" s="4" t="str">
        <f>IF(ISNUMBER(SEARCH("airDry",$AW2315)),"airDry","")</f>
        <v/>
      </c>
      <c r="BG2315" s="4" t="str">
        <f>IF(ISNUMBER(SEARCH("heatDry",$AY2315)),"heatDry","")</f>
        <v/>
      </c>
      <c r="BH2315" s="4" t="str">
        <f>IF(AND(ISNUMBER(SEARCH("aerobic",$AW2315)),ISNUMBER(SEARCH("anaer",$AW2315))),"Combined Aer and Anaer.","")</f>
        <v/>
      </c>
    </row>
    <row r="2316" spans="1:60" x14ac:dyDescent="0.25">
      <c r="A2316" s="5">
        <v>773</v>
      </c>
      <c r="B2316" t="s">
        <v>3793</v>
      </c>
      <c r="C2316">
        <v>1834</v>
      </c>
      <c r="D2316">
        <v>419.46290511948092</v>
      </c>
      <c r="E2316">
        <v>420.45362734551333</v>
      </c>
      <c r="F2316">
        <v>351.81994820984511</v>
      </c>
      <c r="G2316">
        <v>491.58751976197891</v>
      </c>
      <c r="H2316">
        <v>-137.10236649213701</v>
      </c>
      <c r="I2316">
        <v>-138.3819726307099</v>
      </c>
      <c r="J2316">
        <v>-157.47932886455121</v>
      </c>
      <c r="K2316">
        <v>-114.07473475831461</v>
      </c>
      <c r="L2316">
        <v>1421.2812105973101</v>
      </c>
      <c r="M2316">
        <v>1412.9779585262991</v>
      </c>
      <c r="N2316">
        <v>1383.955116563061</v>
      </c>
      <c r="O2316">
        <v>1482.7948062270029</v>
      </c>
      <c r="P2316">
        <v>58.164654797235627</v>
      </c>
      <c r="Q2316">
        <v>57.924756612522039</v>
      </c>
      <c r="R2316">
        <v>48.736293391129657</v>
      </c>
      <c r="S2316">
        <v>65.546973381009906</v>
      </c>
      <c r="T2316">
        <v>42562.324624619243</v>
      </c>
      <c r="U2316">
        <v>42562.397414117637</v>
      </c>
      <c r="V2316">
        <v>42532.839211517967</v>
      </c>
      <c r="W2316">
        <v>42591.917803981203</v>
      </c>
      <c r="X2316">
        <v>3316.2110858827882</v>
      </c>
      <c r="Y2316">
        <v>3333.8499752379262</v>
      </c>
      <c r="Z2316">
        <v>3175.4302399742751</v>
      </c>
      <c r="AA2316">
        <v>3404.4002354501922</v>
      </c>
      <c r="AB2316">
        <v>625.61289044122418</v>
      </c>
      <c r="AC2316">
        <v>616.88538491516329</v>
      </c>
      <c r="AD2316">
        <v>526.34916848511398</v>
      </c>
      <c r="AE2316">
        <v>754.35924942368285</v>
      </c>
      <c r="AF2316">
        <v>56.63396678319792</v>
      </c>
      <c r="AG2316">
        <v>56.303646692013643</v>
      </c>
      <c r="AH2316">
        <v>55.146324235504821</v>
      </c>
      <c r="AI2316">
        <v>59.084399830891783</v>
      </c>
      <c r="AJ2316">
        <v>0.46841715299511039</v>
      </c>
      <c r="AK2316">
        <v>0.468417087404851</v>
      </c>
      <c r="AL2316">
        <v>0.46838123874871979</v>
      </c>
      <c r="AM2316">
        <v>0.4684524702443793</v>
      </c>
      <c r="AN2316">
        <v>0.94399518434845375</v>
      </c>
      <c r="AO2316">
        <v>0.94399518434845364</v>
      </c>
      <c r="AP2316">
        <v>0.94399518434845364</v>
      </c>
      <c r="AQ2316">
        <v>0.94399518434845364</v>
      </c>
      <c r="AR2316">
        <v>11.952189843012009</v>
      </c>
      <c r="AS2316">
        <v>11.952189843012009</v>
      </c>
      <c r="AT2316">
        <v>11.952189843012009</v>
      </c>
      <c r="AU2316">
        <v>11.952189843012009</v>
      </c>
      <c r="AV2316" t="str">
        <f>VLOOKUP(Sheet1[[#This Row],[NPDES ID2]],Combined_Sheet__Major_Only___2[[NPDES ID2]:[ECHO BFR]],3,FALSE)</f>
        <v>CT</v>
      </c>
      <c r="AW2316" t="s">
        <v>54</v>
      </c>
      <c r="AX2316" t="str">
        <f>VLOOKUP(Sheet1[[#This Row],[NPDES ID2]],Combined_Sheet__Major_Only___2[[NPDES ID2]:[ECHO BFR]],27,FALSE)</f>
        <v>-</v>
      </c>
      <c r="AY2316" t="str">
        <f>VLOOKUP(Sheet1[[#This Row],[NPDES ID2]],Combined_Sheet__Major_Only___2[[NPDES ID2]:[ECHO BFR]],28,FALSE)</f>
        <v>-</v>
      </c>
      <c r="AZ2316" t="str">
        <f>VLOOKUP(Sheet1[[#This Row],[NPDES ID2]],Combined_Sheet__Major_Only___2[[NPDES ID2]:[ECHO BFR]],29,FALSE)</f>
        <v>thickening</v>
      </c>
      <c r="BA2316">
        <f>VLOOKUP(Sheet1[[#This Row],[NPDES ID2]],Combined_Sheet__Major_Only___2[[NPDES ID2]:[ECHO BFR]],17,FALSE)</f>
        <v>41.439320000000002</v>
      </c>
      <c r="BB2316">
        <f>VLOOKUP(Sheet1[[#This Row],[NPDES ID2]],Combined_Sheet__Major_Only___2[[NPDES ID2]:[ECHO BFR]],18,FALSE)</f>
        <v>-72.105469999999997</v>
      </c>
      <c r="BC2316" s="2" t="str">
        <f>IF(ISNUMBER(SEARCH("aerobic",$AW2316)),"aerobic","")</f>
        <v/>
      </c>
      <c r="BD2316" s="2" t="str">
        <f>IF(ISNUMBER(SEARCH("anaer",$AW2316)),"anaer","")</f>
        <v/>
      </c>
      <c r="BE2316" s="2" t="str">
        <f>IF(ISNUMBER(SEARCH("thickening",$AZ2316)),"thickening","")</f>
        <v>thickening</v>
      </c>
      <c r="BF2316" s="4" t="str">
        <f>IF(ISNUMBER(SEARCH("airDry",$AW2316)),"airDry","")</f>
        <v/>
      </c>
      <c r="BG2316" s="4" t="str">
        <f>IF(ISNUMBER(SEARCH("heatDry",$AY2316)),"heatDry","")</f>
        <v/>
      </c>
      <c r="BH2316" s="4" t="str">
        <f>IF(AND(ISNUMBER(SEARCH("aerobic",$AW2316)),ISNUMBER(SEARCH("anaer",$AW2316))),"Combined Aer and Anaer.","")</f>
        <v/>
      </c>
    </row>
    <row r="2317" spans="1:60" x14ac:dyDescent="0.25">
      <c r="A2317" s="5">
        <v>1258</v>
      </c>
      <c r="B2317" t="s">
        <v>6007</v>
      </c>
      <c r="C2317">
        <v>207.4</v>
      </c>
      <c r="D2317">
        <v>557.32217707923667</v>
      </c>
      <c r="E2317">
        <v>553.93027470992683</v>
      </c>
      <c r="F2317">
        <v>408.48425479510371</v>
      </c>
      <c r="G2317">
        <v>704.2114430276589</v>
      </c>
      <c r="H2317">
        <v>-108.69164114238031</v>
      </c>
      <c r="I2317">
        <v>-110.0415604119821</v>
      </c>
      <c r="J2317">
        <v>-129.53342692306569</v>
      </c>
      <c r="K2317">
        <v>-87.227962166814521</v>
      </c>
      <c r="L2317">
        <v>145.5981373971571</v>
      </c>
      <c r="M2317">
        <v>145.09382900411541</v>
      </c>
      <c r="N2317">
        <v>143.3299769422635</v>
      </c>
      <c r="O2317">
        <v>149.33551025168549</v>
      </c>
      <c r="P2317">
        <v>4.8553526672557599</v>
      </c>
      <c r="Q2317">
        <v>4.9059998848461017</v>
      </c>
      <c r="R2317">
        <v>3.9611570988222971</v>
      </c>
      <c r="S2317">
        <v>5.6951479315368294</v>
      </c>
      <c r="T2317">
        <v>42547.257622536148</v>
      </c>
      <c r="U2317">
        <v>42547.330387334223</v>
      </c>
      <c r="V2317">
        <v>42517.782214988809</v>
      </c>
      <c r="W2317">
        <v>42576.840759774859</v>
      </c>
      <c r="X2317">
        <v>2727.8109566945182</v>
      </c>
      <c r="Y2317">
        <v>2737.0961173330779</v>
      </c>
      <c r="Z2317">
        <v>2657.7209449978668</v>
      </c>
      <c r="AA2317">
        <v>2771.249429161212</v>
      </c>
      <c r="AB2317">
        <v>413.44043669388282</v>
      </c>
      <c r="AC2317">
        <v>408.60462244857052</v>
      </c>
      <c r="AD2317">
        <v>360.84732177517168</v>
      </c>
      <c r="AE2317">
        <v>476.55327257399711</v>
      </c>
      <c r="AF2317">
        <v>68.798086868693105</v>
      </c>
      <c r="AG2317">
        <v>68.559848216500768</v>
      </c>
      <c r="AH2317">
        <v>67.726302369546346</v>
      </c>
      <c r="AI2317">
        <v>70.563998434019595</v>
      </c>
      <c r="AJ2317">
        <v>0.61696989130197066</v>
      </c>
      <c r="AK2317">
        <v>0.61696988390909158</v>
      </c>
      <c r="AL2317">
        <v>0.61696577808548414</v>
      </c>
      <c r="AM2317">
        <v>0.61697393581917181</v>
      </c>
      <c r="AN2317">
        <v>0.94397694531281373</v>
      </c>
      <c r="AO2317">
        <v>0.94397694531281384</v>
      </c>
      <c r="AP2317">
        <v>0.94397694531281384</v>
      </c>
      <c r="AQ2317">
        <v>0.94397694531281384</v>
      </c>
      <c r="AR2317">
        <v>16.522653204180632</v>
      </c>
      <c r="AS2317">
        <v>16.522653204180632</v>
      </c>
      <c r="AT2317">
        <v>16.522653204180632</v>
      </c>
      <c r="AU2317">
        <v>16.522653204180632</v>
      </c>
      <c r="AV2317" t="str">
        <f>VLOOKUP(Sheet1[[#This Row],[NPDES ID2]],Combined_Sheet__Major_Only___2[[NPDES ID2]:[ECHO BFR]],3,FALSE)</f>
        <v>IL</v>
      </c>
      <c r="AW2317" t="s">
        <v>12185</v>
      </c>
      <c r="AX2317" t="str">
        <f>VLOOKUP(Sheet1[[#This Row],[NPDES ID2]],Combined_Sheet__Major_Only___2[[NPDES ID2]:[ECHO BFR]],27,FALSE)</f>
        <v>-</v>
      </c>
      <c r="AY2317" t="str">
        <f>VLOOKUP(Sheet1[[#This Row],[NPDES ID2]],Combined_Sheet__Major_Only___2[[NPDES ID2]:[ECHO BFR]],28,FALSE)</f>
        <v>-</v>
      </c>
      <c r="AZ2317" t="str">
        <f>VLOOKUP(Sheet1[[#This Row],[NPDES ID2]],Combined_Sheet__Major_Only___2[[NPDES ID2]:[ECHO BFR]],29,FALSE)</f>
        <v>thickening, preliminaryOps</v>
      </c>
      <c r="BA2317">
        <f>VLOOKUP(Sheet1[[#This Row],[NPDES ID2]],Combined_Sheet__Major_Only___2[[NPDES ID2]:[ECHO BFR]],17,FALSE)</f>
        <v>40.877222000000003</v>
      </c>
      <c r="BB2317">
        <f>VLOOKUP(Sheet1[[#This Row],[NPDES ID2]],Combined_Sheet__Major_Only___2[[NPDES ID2]:[ECHO BFR]],18,FALSE)</f>
        <v>-88.646111000000005</v>
      </c>
      <c r="BC2317" s="2" t="str">
        <f>IF(ISNUMBER(SEARCH("aerobic",$AW2317)),"aerobic","")</f>
        <v/>
      </c>
      <c r="BD2317" s="2" t="str">
        <f>IF(ISNUMBER(SEARCH("anaer",$AW2317)),"anaer","")</f>
        <v>anaer</v>
      </c>
      <c r="BE2317" s="2" t="str">
        <f>IF(ISNUMBER(SEARCH("thickening",$AZ2317)),"thickening","")</f>
        <v>thickening</v>
      </c>
      <c r="BF2317" s="3" t="str">
        <f>IF(ISNUMBER(SEARCH("airDry",$AW2317)),"airDry","")</f>
        <v/>
      </c>
      <c r="BG2317" s="3" t="str">
        <f>IF(ISNUMBER(SEARCH("heatDry",$AY2317)),"heatDry","")</f>
        <v/>
      </c>
      <c r="BH2317" s="3" t="str">
        <f>IF(AND(ISNUMBER(SEARCH("aerobic",$AW2317)),ISNUMBER(SEARCH("anaer",$AW2317))),"Combined Aer and Anaer.","")</f>
        <v/>
      </c>
    </row>
    <row r="2318" spans="1:60" x14ac:dyDescent="0.25">
      <c r="A2318" s="5">
        <v>1494</v>
      </c>
      <c r="B2318" t="s">
        <v>7043</v>
      </c>
      <c r="C2318">
        <v>108.5</v>
      </c>
      <c r="D2318">
        <v>959.58065404641968</v>
      </c>
      <c r="E2318">
        <v>949.58420188037644</v>
      </c>
      <c r="F2318">
        <v>674.52943748455448</v>
      </c>
      <c r="G2318">
        <v>1241.729702430745</v>
      </c>
      <c r="H2318">
        <v>-111.09101512236241</v>
      </c>
      <c r="I2318">
        <v>-112.4945804045567</v>
      </c>
      <c r="J2318">
        <v>-131.84085936150191</v>
      </c>
      <c r="K2318">
        <v>-89.526143470989211</v>
      </c>
      <c r="L2318">
        <v>74.656306179458127</v>
      </c>
      <c r="M2318">
        <v>74.38097482911823</v>
      </c>
      <c r="N2318">
        <v>73.417944401398358</v>
      </c>
      <c r="O2318">
        <v>76.696802344217886</v>
      </c>
      <c r="P2318">
        <v>2.5431046952963272</v>
      </c>
      <c r="Q2318">
        <v>2.566082791304563</v>
      </c>
      <c r="R2318">
        <v>2.0804184702096942</v>
      </c>
      <c r="S2318">
        <v>2.967255118853132</v>
      </c>
      <c r="T2318">
        <v>42512.117317774857</v>
      </c>
      <c r="U2318">
        <v>42512.190024965123</v>
      </c>
      <c r="V2318">
        <v>42482.665245872682</v>
      </c>
      <c r="W2318">
        <v>42541.677034078923</v>
      </c>
      <c r="X2318">
        <v>2780.8401013425728</v>
      </c>
      <c r="Y2318">
        <v>2790.8052235763589</v>
      </c>
      <c r="Z2318">
        <v>2704.938239538144</v>
      </c>
      <c r="AA2318">
        <v>2827.987931907543</v>
      </c>
      <c r="AB2318">
        <v>429.45479885378279</v>
      </c>
      <c r="AC2318">
        <v>424.27800748148502</v>
      </c>
      <c r="AD2318">
        <v>373.8481326933873</v>
      </c>
      <c r="AE2318">
        <v>496.82832186644572</v>
      </c>
      <c r="AF2318">
        <v>67.431772534398888</v>
      </c>
      <c r="AG2318">
        <v>67.183115527797412</v>
      </c>
      <c r="AH2318">
        <v>66.313230547993982</v>
      </c>
      <c r="AI2318">
        <v>69.274769822819323</v>
      </c>
      <c r="AJ2318">
        <v>0.60025533118067109</v>
      </c>
      <c r="AK2318">
        <v>0.60025532729509801</v>
      </c>
      <c r="AL2318">
        <v>0.60025316781852645</v>
      </c>
      <c r="AM2318">
        <v>0.60025745840266187</v>
      </c>
      <c r="AN2318">
        <v>0.94393436077349535</v>
      </c>
      <c r="AO2318">
        <v>0.94393436077349524</v>
      </c>
      <c r="AP2318">
        <v>0.94393436077349524</v>
      </c>
      <c r="AQ2318">
        <v>0.94393436077349524</v>
      </c>
      <c r="AR2318">
        <v>16.008591910701121</v>
      </c>
      <c r="AS2318">
        <v>16.008591910701121</v>
      </c>
      <c r="AT2318">
        <v>16.008591910701121</v>
      </c>
      <c r="AU2318">
        <v>16.008591910701121</v>
      </c>
      <c r="AV2318" t="str">
        <f>VLOOKUP(Sheet1[[#This Row],[NPDES ID2]],Combined_Sheet__Major_Only___2[[NPDES ID2]:[ECHO BFR]],3,FALSE)</f>
        <v>PA</v>
      </c>
      <c r="AW2318" t="s">
        <v>12185</v>
      </c>
      <c r="AX2318" t="str">
        <f>VLOOKUP(Sheet1[[#This Row],[NPDES ID2]],Combined_Sheet__Major_Only___2[[NPDES ID2]:[ECHO BFR]],27,FALSE)</f>
        <v>-</v>
      </c>
      <c r="AY2318" t="str">
        <f>VLOOKUP(Sheet1[[#This Row],[NPDES ID2]],Combined_Sheet__Major_Only___2[[NPDES ID2]:[ECHO BFR]],28,FALSE)</f>
        <v>-</v>
      </c>
      <c r="AZ2318" t="str">
        <f>VLOOKUP(Sheet1[[#This Row],[NPDES ID2]],Combined_Sheet__Major_Only___2[[NPDES ID2]:[ECHO BFR]],29,FALSE)</f>
        <v>thickening</v>
      </c>
      <c r="BA2318">
        <f>VLOOKUP(Sheet1[[#This Row],[NPDES ID2]],Combined_Sheet__Major_Only___2[[NPDES ID2]:[ECHO BFR]],17,FALSE)</f>
        <v>40.296911999999999</v>
      </c>
      <c r="BB2318">
        <f>VLOOKUP(Sheet1[[#This Row],[NPDES ID2]],Combined_Sheet__Major_Only___2[[NPDES ID2]:[ECHO BFR]],18,FALSE)</f>
        <v>-79.780017000000001</v>
      </c>
      <c r="BC2318" s="2" t="str">
        <f>IF(ISNUMBER(SEARCH("aerobic",$AW2318)),"aerobic","")</f>
        <v/>
      </c>
      <c r="BD2318" s="2" t="str">
        <f>IF(ISNUMBER(SEARCH("anaer",$AW2318)),"anaer","")</f>
        <v>anaer</v>
      </c>
      <c r="BE2318" s="2" t="str">
        <f>IF(ISNUMBER(SEARCH("thickening",$AZ2318)),"thickening","")</f>
        <v>thickening</v>
      </c>
      <c r="BF2318" s="3" t="str">
        <f>IF(ISNUMBER(SEARCH("airDry",$AW2318)),"airDry","")</f>
        <v/>
      </c>
      <c r="BG2318" s="3" t="str">
        <f>IF(ISNUMBER(SEARCH("heatDry",$AY2318)),"heatDry","")</f>
        <v/>
      </c>
      <c r="BH2318" s="3" t="str">
        <f>IF(AND(ISNUMBER(SEARCH("aerobic",$AW2318)),ISNUMBER(SEARCH("anaer",$AW2318))),"Combined Aer and Anaer.","")</f>
        <v/>
      </c>
    </row>
    <row r="2319" spans="1:60" x14ac:dyDescent="0.25">
      <c r="A2319" s="5">
        <v>686</v>
      </c>
      <c r="B2319" t="s">
        <v>3389</v>
      </c>
      <c r="C2319">
        <v>13924</v>
      </c>
      <c r="D2319">
        <v>2627.0892405932809</v>
      </c>
      <c r="E2319">
        <v>2636.0473745690279</v>
      </c>
      <c r="F2319">
        <v>2101.3735706709981</v>
      </c>
      <c r="G2319">
        <v>3100.6296690390809</v>
      </c>
      <c r="H2319">
        <v>-106.4756395473387</v>
      </c>
      <c r="I2319">
        <v>-108.4464569493492</v>
      </c>
      <c r="J2319">
        <v>-127.09373757948789</v>
      </c>
      <c r="K2319">
        <v>-83.908197179425926</v>
      </c>
      <c r="L2319">
        <v>9745.4491266578971</v>
      </c>
      <c r="M2319">
        <v>9711.2843107387671</v>
      </c>
      <c r="N2319">
        <v>9592.4804718271771</v>
      </c>
      <c r="O2319">
        <v>9997.8546536673275</v>
      </c>
      <c r="P2319">
        <v>325.85793465348542</v>
      </c>
      <c r="Q2319">
        <v>329.22587982068109</v>
      </c>
      <c r="R2319">
        <v>265.97001002942079</v>
      </c>
      <c r="S2319">
        <v>382.10612313590508</v>
      </c>
      <c r="T2319">
        <v>42504.685409470061</v>
      </c>
      <c r="U2319">
        <v>42504.758104476699</v>
      </c>
      <c r="V2319">
        <v>42475.238272880088</v>
      </c>
      <c r="W2319">
        <v>42534.240172423823</v>
      </c>
      <c r="X2319">
        <v>2733.316520777556</v>
      </c>
      <c r="Y2319">
        <v>2742.7006226304902</v>
      </c>
      <c r="Z2319">
        <v>2662.4786797542361</v>
      </c>
      <c r="AA2319">
        <v>2777.223695611096</v>
      </c>
      <c r="AB2319">
        <v>415.61850229573002</v>
      </c>
      <c r="AC2319">
        <v>410.78126974792252</v>
      </c>
      <c r="AD2319">
        <v>362.48981915221759</v>
      </c>
      <c r="AE2319">
        <v>479.54245654413342</v>
      </c>
      <c r="AF2319">
        <v>68.624792597825675</v>
      </c>
      <c r="AG2319">
        <v>68.388069860572898</v>
      </c>
      <c r="AH2319">
        <v>67.545440614016428</v>
      </c>
      <c r="AI2319">
        <v>70.397227937324516</v>
      </c>
      <c r="AJ2319">
        <v>0.61484978301686954</v>
      </c>
      <c r="AK2319">
        <v>0.61484923542418479</v>
      </c>
      <c r="AL2319">
        <v>0.61457331207707089</v>
      </c>
      <c r="AM2319">
        <v>0.61512177499514409</v>
      </c>
      <c r="AN2319">
        <v>0.94392534617084822</v>
      </c>
      <c r="AO2319">
        <v>0.94392534617084811</v>
      </c>
      <c r="AP2319">
        <v>0.94392534617084811</v>
      </c>
      <c r="AQ2319">
        <v>0.94392534617084811</v>
      </c>
      <c r="AR2319">
        <v>16.4481304572044</v>
      </c>
      <c r="AS2319">
        <v>16.44813045720441</v>
      </c>
      <c r="AT2319">
        <v>16.44813045720441</v>
      </c>
      <c r="AU2319">
        <v>16.44813045720441</v>
      </c>
      <c r="AV2319" t="str">
        <f>VLOOKUP(Sheet1[[#This Row],[NPDES ID2]],Combined_Sheet__Major_Only___2[[NPDES ID2]:[ECHO BFR]],3,FALSE)</f>
        <v>FL</v>
      </c>
      <c r="AW2319" t="s">
        <v>12185</v>
      </c>
      <c r="AX2319" t="str">
        <f>VLOOKUP(Sheet1[[#This Row],[NPDES ID2]],Combined_Sheet__Major_Only___2[[NPDES ID2]:[ECHO BFR]],27,FALSE)</f>
        <v>other</v>
      </c>
      <c r="AY2319" t="str">
        <f>VLOOKUP(Sheet1[[#This Row],[NPDES ID2]],Combined_Sheet__Major_Only___2[[NPDES ID2]:[ECHO BFR]],28,FALSE)</f>
        <v>-</v>
      </c>
      <c r="AZ2319" t="str">
        <f>VLOOKUP(Sheet1[[#This Row],[NPDES ID2]],Combined_Sheet__Major_Only___2[[NPDES ID2]:[ECHO BFR]],29,FALSE)</f>
        <v>preliminaryOps, thickening</v>
      </c>
      <c r="BA2319">
        <f>VLOOKUP(Sheet1[[#This Row],[NPDES ID2]],Combined_Sheet__Major_Only___2[[NPDES ID2]:[ECHO BFR]],17,FALSE)</f>
        <v>26.261586000000001</v>
      </c>
      <c r="BB2319">
        <f>VLOOKUP(Sheet1[[#This Row],[NPDES ID2]],Combined_Sheet__Major_Only___2[[NPDES ID2]:[ECHO BFR]],18,FALSE)</f>
        <v>-80.152721999999997</v>
      </c>
      <c r="BC2319" s="2" t="str">
        <f>IF(ISNUMBER(SEARCH("aerobic",$AW2319)),"aerobic","")</f>
        <v/>
      </c>
      <c r="BD2319" s="2" t="str">
        <f>IF(ISNUMBER(SEARCH("anaer",$AW2319)),"anaer","")</f>
        <v>anaer</v>
      </c>
      <c r="BE2319" s="2" t="str">
        <f>IF(ISNUMBER(SEARCH("thickening",$AZ2319)),"thickening","")</f>
        <v>thickening</v>
      </c>
      <c r="BF2319" s="3" t="str">
        <f>IF(ISNUMBER(SEARCH("airDry",$AW2319)),"airDry","")</f>
        <v/>
      </c>
      <c r="BG2319" s="3" t="str">
        <f>IF(ISNUMBER(SEARCH("heatDry",$AY2319)),"heatDry","")</f>
        <v/>
      </c>
      <c r="BH2319" s="3" t="str">
        <f>IF(AND(ISNUMBER(SEARCH("aerobic",$AW2319)),ISNUMBER(SEARCH("anaer",$AW2319))),"Combined Aer and Anaer.","")</f>
        <v/>
      </c>
    </row>
    <row r="2320" spans="1:60" x14ac:dyDescent="0.25">
      <c r="A2320" s="5">
        <v>353</v>
      </c>
      <c r="B2320" t="s">
        <v>1788</v>
      </c>
      <c r="C2320">
        <v>937.28</v>
      </c>
      <c r="D2320">
        <v>350.86292762617097</v>
      </c>
      <c r="E2320">
        <v>343.6610902961495</v>
      </c>
      <c r="F2320">
        <v>298.28104210697222</v>
      </c>
      <c r="G2320">
        <v>414.19808366981101</v>
      </c>
      <c r="H2320">
        <v>-109.7219109504111</v>
      </c>
      <c r="I2320">
        <v>-111.0901187211723</v>
      </c>
      <c r="J2320">
        <v>-130.51273928865109</v>
      </c>
      <c r="K2320">
        <v>-88.145035709992456</v>
      </c>
      <c r="L2320">
        <v>651.49945682982764</v>
      </c>
      <c r="M2320">
        <v>649.17072073491227</v>
      </c>
      <c r="N2320">
        <v>641.0283063618225</v>
      </c>
      <c r="O2320">
        <v>668.75461599023572</v>
      </c>
      <c r="P2320">
        <v>21.954741873492971</v>
      </c>
      <c r="Q2320">
        <v>22.168185274730789</v>
      </c>
      <c r="R2320">
        <v>17.935776852401752</v>
      </c>
      <c r="S2320">
        <v>25.685457938703529</v>
      </c>
      <c r="T2320">
        <v>42490.175405823618</v>
      </c>
      <c r="U2320">
        <v>42490.24807704307</v>
      </c>
      <c r="V2320">
        <v>42460.737904901282</v>
      </c>
      <c r="W2320">
        <v>42519.720497892376</v>
      </c>
      <c r="X2320">
        <v>2751.303712809427</v>
      </c>
      <c r="Y2320">
        <v>2760.9158279439371</v>
      </c>
      <c r="Z2320">
        <v>2678.4479651011652</v>
      </c>
      <c r="AA2320">
        <v>2796.506879436587</v>
      </c>
      <c r="AB2320">
        <v>420.85450398164602</v>
      </c>
      <c r="AC2320">
        <v>415.86162516856569</v>
      </c>
      <c r="AD2320">
        <v>366.84516501465782</v>
      </c>
      <c r="AE2320">
        <v>485.97723383900092</v>
      </c>
      <c r="AF2320">
        <v>68.121713638242824</v>
      </c>
      <c r="AG2320">
        <v>67.878478329385359</v>
      </c>
      <c r="AH2320">
        <v>67.026687616164054</v>
      </c>
      <c r="AI2320">
        <v>69.925604281447178</v>
      </c>
      <c r="AJ2320">
        <v>0.60869481895817512</v>
      </c>
      <c r="AK2320">
        <v>0.60869478528105803</v>
      </c>
      <c r="AL2320">
        <v>0.60867618452016126</v>
      </c>
      <c r="AM2320">
        <v>0.60871314266728993</v>
      </c>
      <c r="AN2320">
        <v>0.94390773776883929</v>
      </c>
      <c r="AO2320">
        <v>0.94390773776883941</v>
      </c>
      <c r="AP2320">
        <v>0.94390773776883941</v>
      </c>
      <c r="AQ2320">
        <v>0.94390773776883941</v>
      </c>
      <c r="AR2320">
        <v>16.267621485001602</v>
      </c>
      <c r="AS2320">
        <v>16.267621485001591</v>
      </c>
      <c r="AT2320">
        <v>16.267621485001591</v>
      </c>
      <c r="AU2320">
        <v>16.267621485001591</v>
      </c>
      <c r="AV2320" t="str">
        <f>VLOOKUP(Sheet1[[#This Row],[NPDES ID2]],Combined_Sheet__Major_Only___2[[NPDES ID2]:[ECHO BFR]],3,FALSE)</f>
        <v>NC</v>
      </c>
      <c r="AW2320" t="s">
        <v>41</v>
      </c>
      <c r="AX2320" t="str">
        <f>VLOOKUP(Sheet1[[#This Row],[NPDES ID2]],Combined_Sheet__Major_Only___2[[NPDES ID2]:[ECHO BFR]],27,FALSE)</f>
        <v>-</v>
      </c>
      <c r="AY2320" t="str">
        <f>VLOOKUP(Sheet1[[#This Row],[NPDES ID2]],Combined_Sheet__Major_Only___2[[NPDES ID2]:[ECHO BFR]],28,FALSE)</f>
        <v>-</v>
      </c>
      <c r="AZ2320" t="str">
        <f>VLOOKUP(Sheet1[[#This Row],[NPDES ID2]],Combined_Sheet__Major_Only___2[[NPDES ID2]:[ECHO BFR]],29,FALSE)</f>
        <v>thickening</v>
      </c>
      <c r="BA2320">
        <f>VLOOKUP(Sheet1[[#This Row],[NPDES ID2]],Combined_Sheet__Major_Only___2[[NPDES ID2]:[ECHO BFR]],17,FALSE)</f>
        <v>35.991996999999998</v>
      </c>
      <c r="BB2320">
        <f>VLOOKUP(Sheet1[[#This Row],[NPDES ID2]],Combined_Sheet__Major_Only___2[[NPDES ID2]:[ECHO BFR]],18,FALSE)</f>
        <v>-77.727395000000001</v>
      </c>
      <c r="BC2320" s="2" t="str">
        <f>IF(ISNUMBER(SEARCH("aerobic",$AW2320)),"aerobic","")</f>
        <v>aerobic</v>
      </c>
      <c r="BD2320" s="2" t="str">
        <f>IF(ISNUMBER(SEARCH("anaer",$AW2320)),"anaer","")</f>
        <v/>
      </c>
      <c r="BE2320" s="2" t="str">
        <f>IF(ISNUMBER(SEARCH("thickening",$AZ2320)),"thickening","")</f>
        <v>thickening</v>
      </c>
      <c r="BF2320" s="4" t="str">
        <f>IF(ISNUMBER(SEARCH("airDry",$AW2320)),"airDry","")</f>
        <v/>
      </c>
      <c r="BG2320" s="4" t="str">
        <f>IF(ISNUMBER(SEARCH("heatDry",$AY2320)),"heatDry","")</f>
        <v/>
      </c>
      <c r="BH2320" s="4" t="str">
        <f>IF(AND(ISNUMBER(SEARCH("aerobic",$AW2320)),ISNUMBER(SEARCH("anaer",$AW2320))),"Combined Aer and Anaer.","")</f>
        <v/>
      </c>
    </row>
    <row r="2321" spans="1:60" x14ac:dyDescent="0.25">
      <c r="A2321" s="5">
        <v>1009</v>
      </c>
      <c r="B2321" t="s">
        <v>4880</v>
      </c>
      <c r="C2321">
        <v>458.02</v>
      </c>
      <c r="D2321">
        <v>359.36454971068741</v>
      </c>
      <c r="E2321">
        <v>356.14490281487781</v>
      </c>
      <c r="F2321">
        <v>287.29108069675738</v>
      </c>
      <c r="G2321">
        <v>438.61493294948798</v>
      </c>
      <c r="H2321">
        <v>-107.7570106887249</v>
      </c>
      <c r="I2321">
        <v>-109.0594347904602</v>
      </c>
      <c r="J2321">
        <v>-128.6324436888583</v>
      </c>
      <c r="K2321">
        <v>-86.315711571469109</v>
      </c>
      <c r="L2321">
        <v>323.9884322470399</v>
      </c>
      <c r="M2321">
        <v>322.89333184343451</v>
      </c>
      <c r="N2321">
        <v>319.06355409253439</v>
      </c>
      <c r="O2321">
        <v>332.10363275082761</v>
      </c>
      <c r="P2321">
        <v>10.717442954938321</v>
      </c>
      <c r="Q2321">
        <v>10.83871337320813</v>
      </c>
      <c r="R2321">
        <v>8.7344584732184618</v>
      </c>
      <c r="S2321">
        <v>12.5967189165445</v>
      </c>
      <c r="T2321">
        <v>42482.742673332417</v>
      </c>
      <c r="U2321">
        <v>42482.81533236691</v>
      </c>
      <c r="V2321">
        <v>42453.310108269623</v>
      </c>
      <c r="W2321">
        <v>42512.282811501573</v>
      </c>
      <c r="X2321">
        <v>2703.046823211509</v>
      </c>
      <c r="Y2321">
        <v>2712.0492925818512</v>
      </c>
      <c r="Z2321">
        <v>2635.2115978914599</v>
      </c>
      <c r="AA2321">
        <v>2745.050753751128</v>
      </c>
      <c r="AB2321">
        <v>406.86647091894127</v>
      </c>
      <c r="AC2321">
        <v>402.16065324213218</v>
      </c>
      <c r="AD2321">
        <v>355.44533562265337</v>
      </c>
      <c r="AE2321">
        <v>468.35481249754599</v>
      </c>
      <c r="AF2321">
        <v>69.323127612170168</v>
      </c>
      <c r="AG2321">
        <v>69.08893713029525</v>
      </c>
      <c r="AH2321">
        <v>68.269290456402899</v>
      </c>
      <c r="AI2321">
        <v>71.05935940371667</v>
      </c>
      <c r="AJ2321">
        <v>0.62339455483831963</v>
      </c>
      <c r="AK2321">
        <v>0.62339453853892601</v>
      </c>
      <c r="AL2321">
        <v>0.62338550261536596</v>
      </c>
      <c r="AM2321">
        <v>0.62340345595075308</v>
      </c>
      <c r="AN2321">
        <v>0.94389871360141153</v>
      </c>
      <c r="AO2321">
        <v>0.94389871360141131</v>
      </c>
      <c r="AP2321">
        <v>0.94389871360141131</v>
      </c>
      <c r="AQ2321">
        <v>0.94389871360141131</v>
      </c>
      <c r="AR2321">
        <v>16.72010243598638</v>
      </c>
      <c r="AS2321">
        <v>16.72010243598638</v>
      </c>
      <c r="AT2321">
        <v>16.72010243598638</v>
      </c>
      <c r="AU2321">
        <v>16.72010243598638</v>
      </c>
      <c r="AV2321" t="str">
        <f>VLOOKUP(Sheet1[[#This Row],[NPDES ID2]],Combined_Sheet__Major_Only___2[[NPDES ID2]:[ECHO BFR]],3,FALSE)</f>
        <v>IL</v>
      </c>
      <c r="AW2321" t="s">
        <v>12185</v>
      </c>
      <c r="AX2321" t="str">
        <f>VLOOKUP(Sheet1[[#This Row],[NPDES ID2]],Combined_Sheet__Major_Only___2[[NPDES ID2]:[ECHO BFR]],27,FALSE)</f>
        <v>methaneBioCaptureRecover</v>
      </c>
      <c r="AY2321" t="str">
        <f>VLOOKUP(Sheet1[[#This Row],[NPDES ID2]],Combined_Sheet__Major_Only___2[[NPDES ID2]:[ECHO BFR]],28,FALSE)</f>
        <v>thermoAerobicDigest</v>
      </c>
      <c r="AZ2321" t="str">
        <f>VLOOKUP(Sheet1[[#This Row],[NPDES ID2]],Combined_Sheet__Major_Only___2[[NPDES ID2]:[ECHO BFR]],29,FALSE)</f>
        <v>thickening, preliminaryOps</v>
      </c>
      <c r="BA2321">
        <f>VLOOKUP(Sheet1[[#This Row],[NPDES ID2]],Combined_Sheet__Major_Only___2[[NPDES ID2]:[ECHO BFR]],17,FALSE)</f>
        <v>41.847099999999998</v>
      </c>
      <c r="BB2321">
        <f>VLOOKUP(Sheet1[[#This Row],[NPDES ID2]],Combined_Sheet__Major_Only___2[[NPDES ID2]:[ECHO BFR]],18,FALSE)</f>
        <v>-88.308160000000001</v>
      </c>
      <c r="BC2321" s="2" t="str">
        <f>IF(ISNUMBER(SEARCH("aerobic",$AW2321)),"aerobic","")</f>
        <v/>
      </c>
      <c r="BD2321" s="2" t="str">
        <f>IF(ISNUMBER(SEARCH("anaer",$AW2321)),"anaer","")</f>
        <v>anaer</v>
      </c>
      <c r="BE2321" s="2" t="str">
        <f>IF(ISNUMBER(SEARCH("thickening",$AZ2321)),"thickening","")</f>
        <v>thickening</v>
      </c>
      <c r="BF2321" s="4" t="str">
        <f>IF(ISNUMBER(SEARCH("airDry",$AW2321)),"airDry","")</f>
        <v/>
      </c>
      <c r="BG2321" s="4" t="str">
        <f>IF(ISNUMBER(SEARCH("heatDry",$AY2321)),"heatDry","")</f>
        <v/>
      </c>
      <c r="BH2321" s="4" t="str">
        <f>IF(AND(ISNUMBER(SEARCH("aerobic",$AW2321)),ISNUMBER(SEARCH("anaer",$AW2321))),"Combined Aer and Anaer.","")</f>
        <v/>
      </c>
    </row>
    <row r="2322" spans="1:60" x14ac:dyDescent="0.25">
      <c r="A2322" s="5">
        <v>1975</v>
      </c>
      <c r="B2322" t="s">
        <v>9308</v>
      </c>
      <c r="C2322">
        <v>1990.5</v>
      </c>
      <c r="D2322">
        <v>445.39234382499791</v>
      </c>
      <c r="E2322">
        <v>444.99131269244191</v>
      </c>
      <c r="F2322">
        <v>369.95545665088332</v>
      </c>
      <c r="G2322">
        <v>521.79654482181911</v>
      </c>
      <c r="H2322">
        <v>-137.41917137310489</v>
      </c>
      <c r="I2322">
        <v>-138.69670331457709</v>
      </c>
      <c r="J2322">
        <v>-157.794536017284</v>
      </c>
      <c r="K2322">
        <v>-114.35971469677</v>
      </c>
      <c r="L2322">
        <v>1529.8321082593079</v>
      </c>
      <c r="M2322">
        <v>1520.834116694479</v>
      </c>
      <c r="N2322">
        <v>1489.3847986457199</v>
      </c>
      <c r="O2322">
        <v>1596.4904449633691</v>
      </c>
      <c r="P2322">
        <v>62.798555125353268</v>
      </c>
      <c r="Q2322">
        <v>62.543321388265802</v>
      </c>
      <c r="R2322">
        <v>52.639995445784557</v>
      </c>
      <c r="S2322">
        <v>70.725343605711288</v>
      </c>
      <c r="T2322">
        <v>42458.80826901109</v>
      </c>
      <c r="U2322">
        <v>42458.880888808329</v>
      </c>
      <c r="V2322">
        <v>42429.391598083821</v>
      </c>
      <c r="W2322">
        <v>42488.332454953197</v>
      </c>
      <c r="X2322">
        <v>3317.8887872264731</v>
      </c>
      <c r="Y2322">
        <v>3335.6469600576488</v>
      </c>
      <c r="Z2322">
        <v>3176.126382246809</v>
      </c>
      <c r="AA2322">
        <v>3406.718076487618</v>
      </c>
      <c r="AB2322">
        <v>628.48189317763433</v>
      </c>
      <c r="AC2322">
        <v>619.72660624755224</v>
      </c>
      <c r="AD2322">
        <v>528.3517065598445</v>
      </c>
      <c r="AE2322">
        <v>758.55360732426004</v>
      </c>
      <c r="AF2322">
        <v>56.468462037087541</v>
      </c>
      <c r="AG2322">
        <v>56.1369185780501</v>
      </c>
      <c r="AH2322">
        <v>54.975158606919578</v>
      </c>
      <c r="AI2322">
        <v>58.928157278122647</v>
      </c>
      <c r="AJ2322">
        <v>0.46640046216169401</v>
      </c>
      <c r="AK2322">
        <v>0.46640039101574832</v>
      </c>
      <c r="AL2322">
        <v>0.46636156513679239</v>
      </c>
      <c r="AM2322">
        <v>0.46643871290337019</v>
      </c>
      <c r="AN2322">
        <v>0.94386963482172803</v>
      </c>
      <c r="AO2322">
        <v>0.94386963482172803</v>
      </c>
      <c r="AP2322">
        <v>0.94386963482172803</v>
      </c>
      <c r="AQ2322">
        <v>0.94386963482172803</v>
      </c>
      <c r="AR2322">
        <v>11.89005590950973</v>
      </c>
      <c r="AS2322">
        <v>11.89005590950973</v>
      </c>
      <c r="AT2322">
        <v>11.89005590950973</v>
      </c>
      <c r="AU2322">
        <v>11.89005590950973</v>
      </c>
      <c r="AV2322" t="str">
        <f>VLOOKUP(Sheet1[[#This Row],[NPDES ID2]],Combined_Sheet__Major_Only___2[[NPDES ID2]:[ECHO BFR]],3,FALSE)</f>
        <v>NJ</v>
      </c>
      <c r="AW2322" t="s">
        <v>54</v>
      </c>
      <c r="AX2322" t="str">
        <f>VLOOKUP(Sheet1[[#This Row],[NPDES ID2]],Combined_Sheet__Major_Only___2[[NPDES ID2]:[ECHO BFR]],27,FALSE)</f>
        <v>-</v>
      </c>
      <c r="AY2322" t="str">
        <f>VLOOKUP(Sheet1[[#This Row],[NPDES ID2]],Combined_Sheet__Major_Only___2[[NPDES ID2]:[ECHO BFR]],28,FALSE)</f>
        <v>-</v>
      </c>
      <c r="AZ2322" t="str">
        <f>VLOOKUP(Sheet1[[#This Row],[NPDES ID2]],Combined_Sheet__Major_Only___2[[NPDES ID2]:[ECHO BFR]],29,FALSE)</f>
        <v>thickening</v>
      </c>
      <c r="BA2322">
        <f>VLOOKUP(Sheet1[[#This Row],[NPDES ID2]],Combined_Sheet__Major_Only___2[[NPDES ID2]:[ECHO BFR]],17,FALSE)</f>
        <v>40.903810999999997</v>
      </c>
      <c r="BB2322">
        <f>VLOOKUP(Sheet1[[#This Row],[NPDES ID2]],Combined_Sheet__Major_Only___2[[NPDES ID2]:[ECHO BFR]],18,FALSE)</f>
        <v>-74.273994000000002</v>
      </c>
      <c r="BC2322" s="2" t="str">
        <f>IF(ISNUMBER(SEARCH("aerobic",$AW2322)),"aerobic","")</f>
        <v/>
      </c>
      <c r="BD2322" s="2" t="str">
        <f>IF(ISNUMBER(SEARCH("anaer",$AW2322)),"anaer","")</f>
        <v/>
      </c>
      <c r="BE2322" s="2" t="str">
        <f>IF(ISNUMBER(SEARCH("thickening",$AZ2322)),"thickening","")</f>
        <v>thickening</v>
      </c>
      <c r="BF2322" s="4" t="str">
        <f>IF(ISNUMBER(SEARCH("airDry",$AW2322)),"airDry","")</f>
        <v/>
      </c>
      <c r="BG2322" s="4" t="str">
        <f>IF(ISNUMBER(SEARCH("heatDry",$AY2322)),"heatDry","")</f>
        <v/>
      </c>
      <c r="BH2322" s="4" t="str">
        <f>IF(AND(ISNUMBER(SEARCH("aerobic",$AW2322)),ISNUMBER(SEARCH("anaer",$AW2322))),"Combined Aer and Anaer.","")</f>
        <v/>
      </c>
    </row>
    <row r="2323" spans="1:60" x14ac:dyDescent="0.25">
      <c r="A2323" s="5">
        <v>520</v>
      </c>
      <c r="B2323" t="s">
        <v>2567</v>
      </c>
      <c r="C2323">
        <v>303</v>
      </c>
      <c r="D2323">
        <v>443.0298638240011</v>
      </c>
      <c r="E2323">
        <v>440.82013806746119</v>
      </c>
      <c r="F2323">
        <v>338.19034512007681</v>
      </c>
      <c r="G2323">
        <v>546.73994298921775</v>
      </c>
      <c r="H2323">
        <v>-110.6012351641037</v>
      </c>
      <c r="I2323">
        <v>-112.00580434230091</v>
      </c>
      <c r="J2323">
        <v>-131.36706408965509</v>
      </c>
      <c r="K2323">
        <v>-89.040811207210979</v>
      </c>
      <c r="L2323">
        <v>209.2762072692984</v>
      </c>
      <c r="M2323">
        <v>208.51328701836499</v>
      </c>
      <c r="N2323">
        <v>205.8450273773631</v>
      </c>
      <c r="O2323">
        <v>214.93000444277979</v>
      </c>
      <c r="P2323">
        <v>7.100303784783673</v>
      </c>
      <c r="Q2323">
        <v>7.1662712202653793</v>
      </c>
      <c r="R2323">
        <v>5.8055427194536264</v>
      </c>
      <c r="S2323">
        <v>8.2927659534603855</v>
      </c>
      <c r="T2323">
        <v>42446.500735433758</v>
      </c>
      <c r="U2323">
        <v>42446.573335054461</v>
      </c>
      <c r="V2323">
        <v>42417.09223757837</v>
      </c>
      <c r="W2323">
        <v>42476.016718432227</v>
      </c>
      <c r="X2323">
        <v>2766.0670502773951</v>
      </c>
      <c r="Y2323">
        <v>2775.886132007136</v>
      </c>
      <c r="Z2323">
        <v>2691.4083601215279</v>
      </c>
      <c r="AA2323">
        <v>2812.4227530446351</v>
      </c>
      <c r="AB2323">
        <v>425.64674599036022</v>
      </c>
      <c r="AC2323">
        <v>420.54602253153507</v>
      </c>
      <c r="AD2323">
        <v>370.71785884164842</v>
      </c>
      <c r="AE2323">
        <v>492.07821040942798</v>
      </c>
      <c r="AF2323">
        <v>67.687446280707817</v>
      </c>
      <c r="AG2323">
        <v>67.440775013054491</v>
      </c>
      <c r="AH2323">
        <v>66.577631532885704</v>
      </c>
      <c r="AI2323">
        <v>69.515979233425313</v>
      </c>
      <c r="AJ2323">
        <v>0.60338258717934923</v>
      </c>
      <c r="AK2323">
        <v>0.60338257633058712</v>
      </c>
      <c r="AL2323">
        <v>0.60337655581466587</v>
      </c>
      <c r="AM2323">
        <v>0.60338851783039993</v>
      </c>
      <c r="AN2323">
        <v>0.94385467021181357</v>
      </c>
      <c r="AO2323">
        <v>0.94385467021181324</v>
      </c>
      <c r="AP2323">
        <v>0.94385467021181324</v>
      </c>
      <c r="AQ2323">
        <v>0.94385467021181324</v>
      </c>
      <c r="AR2323">
        <v>16.104651849799861</v>
      </c>
      <c r="AS2323">
        <v>16.104651849799851</v>
      </c>
      <c r="AT2323">
        <v>16.104651849799851</v>
      </c>
      <c r="AU2323">
        <v>16.104651849799851</v>
      </c>
      <c r="AV2323" t="str">
        <f>VLOOKUP(Sheet1[[#This Row],[NPDES ID2]],Combined_Sheet__Major_Only___2[[NPDES ID2]:[ECHO BFR]],3,FALSE)</f>
        <v>WY</v>
      </c>
      <c r="AW2323" t="s">
        <v>41</v>
      </c>
      <c r="AX2323" t="str">
        <f>VLOOKUP(Sheet1[[#This Row],[NPDES ID2]],Combined_Sheet__Major_Only___2[[NPDES ID2]:[ECHO BFR]],27,FALSE)</f>
        <v>tempSludgeStore</v>
      </c>
      <c r="AY2323" t="str">
        <f>VLOOKUP(Sheet1[[#This Row],[NPDES ID2]],Combined_Sheet__Major_Only___2[[NPDES ID2]:[ECHO BFR]],28,FALSE)</f>
        <v>highTempCompost</v>
      </c>
      <c r="AZ2323" t="str">
        <f>VLOOKUP(Sheet1[[#This Row],[NPDES ID2]],Combined_Sheet__Major_Only___2[[NPDES ID2]:[ECHO BFR]],29,FALSE)</f>
        <v>preliminaryOps, thickening</v>
      </c>
      <c r="BA2323">
        <f>VLOOKUP(Sheet1[[#This Row],[NPDES ID2]],Combined_Sheet__Major_Only___2[[NPDES ID2]:[ECHO BFR]],17,FALSE)</f>
        <v>41.338099999999997</v>
      </c>
      <c r="BB2323">
        <f>VLOOKUP(Sheet1[[#This Row],[NPDES ID2]],Combined_Sheet__Major_Only___2[[NPDES ID2]:[ECHO BFR]],18,FALSE)</f>
        <v>-105.599</v>
      </c>
      <c r="BC2323" s="2" t="str">
        <f>IF(ISNUMBER(SEARCH("aerobic",$AW2323)),"aerobic","")</f>
        <v>aerobic</v>
      </c>
      <c r="BD2323" s="2" t="str">
        <f>IF(ISNUMBER(SEARCH("anaer",$AW2323)),"anaer","")</f>
        <v/>
      </c>
      <c r="BE2323" s="2" t="str">
        <f>IF(ISNUMBER(SEARCH("thickening",$AZ2323)),"thickening","")</f>
        <v>thickening</v>
      </c>
      <c r="BF2323" s="3" t="str">
        <f>IF(ISNUMBER(SEARCH("airDry",$AW2323)),"airDry","")</f>
        <v/>
      </c>
      <c r="BG2323" s="3" t="str">
        <f>IF(ISNUMBER(SEARCH("heatDry",$AY2323)),"heatDry","")</f>
        <v/>
      </c>
      <c r="BH2323" s="3" t="str">
        <f>IF(AND(ISNUMBER(SEARCH("aerobic",$AW2323)),ISNUMBER(SEARCH("anaer",$AW2323))),"Combined Aer and Anaer.","")</f>
        <v/>
      </c>
    </row>
    <row r="2324" spans="1:60" x14ac:dyDescent="0.25">
      <c r="A2324" s="5">
        <v>915</v>
      </c>
      <c r="B2324" t="s">
        <v>4454</v>
      </c>
      <c r="C2324">
        <v>698</v>
      </c>
      <c r="D2324">
        <v>342.91688434723352</v>
      </c>
      <c r="E2324">
        <v>336.73340837014109</v>
      </c>
      <c r="F2324">
        <v>288.99604626542992</v>
      </c>
      <c r="G2324">
        <v>408.35046157081149</v>
      </c>
      <c r="H2324">
        <v>-110.5665616593201</v>
      </c>
      <c r="I2324">
        <v>-111.9406792271574</v>
      </c>
      <c r="J2324">
        <v>-131.32789836150801</v>
      </c>
      <c r="K2324">
        <v>-88.971626136725718</v>
      </c>
      <c r="L2324">
        <v>481.92448200762669</v>
      </c>
      <c r="M2324">
        <v>480.16557469639599</v>
      </c>
      <c r="N2324">
        <v>474.01493796457868</v>
      </c>
      <c r="O2324">
        <v>494.95811284695259</v>
      </c>
      <c r="P2324">
        <v>16.356566729875212</v>
      </c>
      <c r="Q2324">
        <v>16.50810839134822</v>
      </c>
      <c r="R2324">
        <v>13.37455892447036</v>
      </c>
      <c r="S2324">
        <v>19.10208796469005</v>
      </c>
      <c r="T2324">
        <v>42445.111373412357</v>
      </c>
      <c r="U2324">
        <v>42445.183970755388</v>
      </c>
      <c r="V2324">
        <v>42415.703798191513</v>
      </c>
      <c r="W2324">
        <v>42474.62643040414</v>
      </c>
      <c r="X2324">
        <v>2766.9564613473881</v>
      </c>
      <c r="Y2324">
        <v>2776.7893785228948</v>
      </c>
      <c r="Z2324">
        <v>2692.1966275755508</v>
      </c>
      <c r="AA2324">
        <v>2813.376518651336</v>
      </c>
      <c r="AB2324">
        <v>425.93198185648242</v>
      </c>
      <c r="AC2324">
        <v>420.82646985013258</v>
      </c>
      <c r="AD2324">
        <v>370.94528429631288</v>
      </c>
      <c r="AE2324">
        <v>492.4471092047898</v>
      </c>
      <c r="AF2324">
        <v>67.664482747918768</v>
      </c>
      <c r="AG2324">
        <v>67.417718653032466</v>
      </c>
      <c r="AH2324">
        <v>66.553834965671356</v>
      </c>
      <c r="AI2324">
        <v>69.494216921721872</v>
      </c>
      <c r="AJ2324">
        <v>0.60310170723459267</v>
      </c>
      <c r="AK2324">
        <v>0.60310168216570248</v>
      </c>
      <c r="AL2324">
        <v>0.60308781187079419</v>
      </c>
      <c r="AM2324">
        <v>0.6031153707743514</v>
      </c>
      <c r="AN2324">
        <v>0.94385298039886056</v>
      </c>
      <c r="AO2324">
        <v>0.9438529803988609</v>
      </c>
      <c r="AP2324">
        <v>0.9438529803988609</v>
      </c>
      <c r="AQ2324">
        <v>0.9438529803988609</v>
      </c>
      <c r="AR2324">
        <v>16.09574335854305</v>
      </c>
      <c r="AS2324">
        <v>16.09574335854305</v>
      </c>
      <c r="AT2324">
        <v>16.09574335854305</v>
      </c>
      <c r="AU2324">
        <v>16.09574335854305</v>
      </c>
      <c r="AV2324" t="str">
        <f>VLOOKUP(Sheet1[[#This Row],[NPDES ID2]],Combined_Sheet__Major_Only___2[[NPDES ID2]:[ECHO BFR]],3,FALSE)</f>
        <v>MT</v>
      </c>
      <c r="AW2324" t="s">
        <v>12185</v>
      </c>
      <c r="AX2324" t="str">
        <f>VLOOKUP(Sheet1[[#This Row],[NPDES ID2]],Combined_Sheet__Major_Only___2[[NPDES ID2]:[ECHO BFR]],27,FALSE)</f>
        <v>methaneBioCaptureRecover</v>
      </c>
      <c r="AY2324" t="str">
        <f>VLOOKUP(Sheet1[[#This Row],[NPDES ID2]],Combined_Sheet__Major_Only___2[[NPDES ID2]:[ECHO BFR]],28,FALSE)</f>
        <v>-</v>
      </c>
      <c r="AZ2324" t="str">
        <f>VLOOKUP(Sheet1[[#This Row],[NPDES ID2]],Combined_Sheet__Major_Only___2[[NPDES ID2]:[ECHO BFR]],29,FALSE)</f>
        <v>thickening</v>
      </c>
      <c r="BA2324">
        <f>VLOOKUP(Sheet1[[#This Row],[NPDES ID2]],Combined_Sheet__Major_Only___2[[NPDES ID2]:[ECHO BFR]],17,FALSE)</f>
        <v>48.176690000000001</v>
      </c>
      <c r="BB2324">
        <f>VLOOKUP(Sheet1[[#This Row],[NPDES ID2]],Combined_Sheet__Major_Only___2[[NPDES ID2]:[ECHO BFR]],18,FALSE)</f>
        <v>-114.30936</v>
      </c>
      <c r="BC2324" s="2" t="str">
        <f>IF(ISNUMBER(SEARCH("aerobic",$AW2324)),"aerobic","")</f>
        <v/>
      </c>
      <c r="BD2324" s="2" t="str">
        <f>IF(ISNUMBER(SEARCH("anaer",$AW2324)),"anaer","")</f>
        <v>anaer</v>
      </c>
      <c r="BE2324" s="2" t="str">
        <f>IF(ISNUMBER(SEARCH("thickening",$AZ2324)),"thickening","")</f>
        <v>thickening</v>
      </c>
      <c r="BF2324" s="4" t="str">
        <f>IF(ISNUMBER(SEARCH("airDry",$AW2324)),"airDry","")</f>
        <v/>
      </c>
      <c r="BG2324" s="4" t="str">
        <f>IF(ISNUMBER(SEARCH("heatDry",$AY2324)),"heatDry","")</f>
        <v/>
      </c>
      <c r="BH2324" s="4" t="str">
        <f>IF(AND(ISNUMBER(SEARCH("aerobic",$AW2324)),ISNUMBER(SEARCH("anaer",$AW2324))),"Combined Aer and Anaer.","")</f>
        <v/>
      </c>
    </row>
    <row r="2325" spans="1:60" x14ac:dyDescent="0.25">
      <c r="A2325" s="5">
        <v>2005</v>
      </c>
      <c r="B2325" t="s">
        <v>9441</v>
      </c>
      <c r="C2325">
        <v>1695.8</v>
      </c>
      <c r="D2325">
        <v>431.98162767008091</v>
      </c>
      <c r="E2325">
        <v>428.84835660805851</v>
      </c>
      <c r="F2325">
        <v>365.27541326220029</v>
      </c>
      <c r="G2325">
        <v>500.69440931879433</v>
      </c>
      <c r="H2325">
        <v>-105.81354552361169</v>
      </c>
      <c r="I2325">
        <v>-107.177211806684</v>
      </c>
      <c r="J2325">
        <v>-126.7514001874427</v>
      </c>
      <c r="K2325">
        <v>-84.364465373255513</v>
      </c>
      <c r="L2325">
        <v>1217.61075093559</v>
      </c>
      <c r="M2325">
        <v>1213.69279957254</v>
      </c>
      <c r="N2325">
        <v>1199.9982448233641</v>
      </c>
      <c r="O2325">
        <v>1246.636288156307</v>
      </c>
      <c r="P2325">
        <v>39.642357673430467</v>
      </c>
      <c r="Q2325">
        <v>40.161106774621082</v>
      </c>
      <c r="R2325">
        <v>32.239925403017338</v>
      </c>
      <c r="S2325">
        <v>46.776111821117581</v>
      </c>
      <c r="T2325">
        <v>42440.110220984257</v>
      </c>
      <c r="U2325">
        <v>42440.182810128579</v>
      </c>
      <c r="V2325">
        <v>42410.705966881993</v>
      </c>
      <c r="W2325">
        <v>42469.62194471914</v>
      </c>
      <c r="X2325">
        <v>2660.2461658431621</v>
      </c>
      <c r="Y2325">
        <v>2668.71898068271</v>
      </c>
      <c r="Z2325">
        <v>2596.5906564985689</v>
      </c>
      <c r="AA2325">
        <v>2699.5919321757192</v>
      </c>
      <c r="AB2325">
        <v>395.13926208445292</v>
      </c>
      <c r="AC2325">
        <v>390.66882518158468</v>
      </c>
      <c r="AD2325">
        <v>345.81713356440491</v>
      </c>
      <c r="AE2325">
        <v>453.71904038806088</v>
      </c>
      <c r="AF2325">
        <v>70.369616311320584</v>
      </c>
      <c r="AG2325">
        <v>70.143645917122456</v>
      </c>
      <c r="AH2325">
        <v>69.351472400188641</v>
      </c>
      <c r="AI2325">
        <v>72.046507722997674</v>
      </c>
      <c r="AJ2325">
        <v>0.63620261299538639</v>
      </c>
      <c r="AK2325">
        <v>0.63620255253008517</v>
      </c>
      <c r="AL2325">
        <v>0.63616932139630766</v>
      </c>
      <c r="AM2325">
        <v>0.63623535027591249</v>
      </c>
      <c r="AN2325">
        <v>0.94384689690006029</v>
      </c>
      <c r="AO2325">
        <v>0.94384689690006052</v>
      </c>
      <c r="AP2325">
        <v>0.94384689690006052</v>
      </c>
      <c r="AQ2325">
        <v>0.94384689690006052</v>
      </c>
      <c r="AR2325">
        <v>17.113240570372461</v>
      </c>
      <c r="AS2325">
        <v>17.113240570372461</v>
      </c>
      <c r="AT2325">
        <v>17.113240570372461</v>
      </c>
      <c r="AU2325">
        <v>17.113240570372461</v>
      </c>
      <c r="AV2325" t="str">
        <f>VLOOKUP(Sheet1[[#This Row],[NPDES ID2]],Combined_Sheet__Major_Only___2[[NPDES ID2]:[ECHO BFR]],3,FALSE)</f>
        <v>CA</v>
      </c>
      <c r="AW2325" t="s">
        <v>12185</v>
      </c>
      <c r="AX2325" t="str">
        <f>VLOOKUP(Sheet1[[#This Row],[NPDES ID2]],Combined_Sheet__Major_Only___2[[NPDES ID2]:[ECHO BFR]],27,FALSE)</f>
        <v>methaneBioCaptureRecover</v>
      </c>
      <c r="AY2325" t="str">
        <f>VLOOKUP(Sheet1[[#This Row],[NPDES ID2]],Combined_Sheet__Major_Only___2[[NPDES ID2]:[ECHO BFR]],28,FALSE)</f>
        <v>-</v>
      </c>
      <c r="AZ2325" t="str">
        <f>VLOOKUP(Sheet1[[#This Row],[NPDES ID2]],Combined_Sheet__Major_Only___2[[NPDES ID2]:[ECHO BFR]],29,FALSE)</f>
        <v>thickening, preliminaryOps</v>
      </c>
      <c r="BA2325">
        <f>VLOOKUP(Sheet1[[#This Row],[NPDES ID2]],Combined_Sheet__Major_Only___2[[NPDES ID2]:[ECHO BFR]],17,FALSE)</f>
        <v>34.418880000000001</v>
      </c>
      <c r="BB2325">
        <f>VLOOKUP(Sheet1[[#This Row],[NPDES ID2]],Combined_Sheet__Major_Only___2[[NPDES ID2]:[ECHO BFR]],18,FALSE)</f>
        <v>-119.68471</v>
      </c>
      <c r="BC2325" s="2" t="str">
        <f>IF(ISNUMBER(SEARCH("aerobic",$AW2325)),"aerobic","")</f>
        <v/>
      </c>
      <c r="BD2325" s="2" t="str">
        <f>IF(ISNUMBER(SEARCH("anaer",$AW2325)),"anaer","")</f>
        <v>anaer</v>
      </c>
      <c r="BE2325" s="2" t="str">
        <f>IF(ISNUMBER(SEARCH("thickening",$AZ2325)),"thickening","")</f>
        <v>thickening</v>
      </c>
      <c r="BF2325" s="4" t="str">
        <f>IF(ISNUMBER(SEARCH("airDry",$AW2325)),"airDry","")</f>
        <v/>
      </c>
      <c r="BG2325" s="4" t="str">
        <f>IF(ISNUMBER(SEARCH("heatDry",$AY2325)),"heatDry","")</f>
        <v/>
      </c>
      <c r="BH2325" s="4" t="str">
        <f>IF(AND(ISNUMBER(SEARCH("aerobic",$AW2325)),ISNUMBER(SEARCH("anaer",$AW2325))),"Combined Aer and Anaer.","")</f>
        <v/>
      </c>
    </row>
    <row r="2326" spans="1:60" x14ac:dyDescent="0.25">
      <c r="A2326" s="5">
        <v>25</v>
      </c>
      <c r="B2326" t="s">
        <v>175</v>
      </c>
      <c r="C2326">
        <v>384.07</v>
      </c>
      <c r="D2326">
        <v>400.67383551084492</v>
      </c>
      <c r="E2326">
        <v>396.01758337145742</v>
      </c>
      <c r="F2326">
        <v>310.58834378442867</v>
      </c>
      <c r="G2326">
        <v>494.02239773594869</v>
      </c>
      <c r="H2326">
        <v>-112.78924010625749</v>
      </c>
      <c r="I2326">
        <v>-114.1128272903439</v>
      </c>
      <c r="J2326">
        <v>-133.47023188651119</v>
      </c>
      <c r="K2326">
        <v>-91.12198185921342</v>
      </c>
      <c r="L2326">
        <v>260.45634975151268</v>
      </c>
      <c r="M2326">
        <v>259.45266844563503</v>
      </c>
      <c r="N2326">
        <v>255.94247795789249</v>
      </c>
      <c r="O2326">
        <v>267.89423270996588</v>
      </c>
      <c r="P2326">
        <v>9.0096505165331617</v>
      </c>
      <c r="Q2326">
        <v>9.0822280409514349</v>
      </c>
      <c r="R2326">
        <v>7.3847355346383594</v>
      </c>
      <c r="S2326">
        <v>10.472891914729431</v>
      </c>
      <c r="T2326">
        <v>42415.450093532017</v>
      </c>
      <c r="U2326">
        <v>42415.522642249372</v>
      </c>
      <c r="V2326">
        <v>42386.06221549672</v>
      </c>
      <c r="W2326">
        <v>42444.945381347017</v>
      </c>
      <c r="X2326">
        <v>2815.1888448649188</v>
      </c>
      <c r="Y2326">
        <v>2825.6490788773372</v>
      </c>
      <c r="Z2326">
        <v>2735.0370789387939</v>
      </c>
      <c r="AA2326">
        <v>2865.0571224746682</v>
      </c>
      <c r="AB2326">
        <v>440.91387487760397</v>
      </c>
      <c r="AC2326">
        <v>435.47836984850221</v>
      </c>
      <c r="AD2326">
        <v>383.0586646021888</v>
      </c>
      <c r="AE2326">
        <v>511.13410269460741</v>
      </c>
      <c r="AF2326">
        <v>66.459479606190854</v>
      </c>
      <c r="AG2326">
        <v>66.20348302090531</v>
      </c>
      <c r="AH2326">
        <v>65.307633898565115</v>
      </c>
      <c r="AI2326">
        <v>68.357231998225203</v>
      </c>
      <c r="AJ2326">
        <v>0.58836490260417751</v>
      </c>
      <c r="AK2326">
        <v>0.58836488879342042</v>
      </c>
      <c r="AL2326">
        <v>0.58835722989121952</v>
      </c>
      <c r="AM2326">
        <v>0.5883724472221914</v>
      </c>
      <c r="AN2326">
        <v>0.94381688055612623</v>
      </c>
      <c r="AO2326">
        <v>0.94381688055612634</v>
      </c>
      <c r="AP2326">
        <v>0.94381688055612634</v>
      </c>
      <c r="AQ2326">
        <v>0.94381688055612634</v>
      </c>
      <c r="AR2326">
        <v>15.64266247516308</v>
      </c>
      <c r="AS2326">
        <v>15.64266247516308</v>
      </c>
      <c r="AT2326">
        <v>15.64266247516308</v>
      </c>
      <c r="AU2326">
        <v>15.64266247516308</v>
      </c>
      <c r="AV2326" t="str">
        <f>VLOOKUP(Sheet1[[#This Row],[NPDES ID2]],Combined_Sheet__Major_Only___2[[NPDES ID2]:[ECHO BFR]],3,FALSE)</f>
        <v>TX</v>
      </c>
      <c r="AW2326" t="s">
        <v>12186</v>
      </c>
      <c r="AX2326" t="str">
        <f>VLOOKUP(Sheet1[[#This Row],[NPDES ID2]],Combined_Sheet__Major_Only___2[[NPDES ID2]:[ECHO BFR]],27,FALSE)</f>
        <v>tempSludgeStore</v>
      </c>
      <c r="AY2326" t="str">
        <f>VLOOKUP(Sheet1[[#This Row],[NPDES ID2]],Combined_Sheet__Major_Only___2[[NPDES ID2]:[ECHO BFR]],28,FALSE)</f>
        <v>-</v>
      </c>
      <c r="AZ2326" t="str">
        <f>VLOOKUP(Sheet1[[#This Row],[NPDES ID2]],Combined_Sheet__Major_Only___2[[NPDES ID2]:[ECHO BFR]],29,FALSE)</f>
        <v>thickening</v>
      </c>
      <c r="BA2326">
        <f>VLOOKUP(Sheet1[[#This Row],[NPDES ID2]],Combined_Sheet__Major_Only___2[[NPDES ID2]:[ECHO BFR]],17,FALSE)</f>
        <v>36.037806000000003</v>
      </c>
      <c r="BB2326">
        <f>VLOOKUP(Sheet1[[#This Row],[NPDES ID2]],Combined_Sheet__Major_Only___2[[NPDES ID2]:[ECHO BFR]],18,FALSE)</f>
        <v>-102.499167</v>
      </c>
      <c r="BC2326" s="2" t="str">
        <f>IF(ISNUMBER(SEARCH("aerobic",$AW2326)),"aerobic","")</f>
        <v>aerobic</v>
      </c>
      <c r="BD2326" s="2" t="str">
        <f>IF(ISNUMBER(SEARCH("anaer",$AW2326)),"anaer","")</f>
        <v>anaer</v>
      </c>
      <c r="BE2326" s="2" t="str">
        <f>IF(ISNUMBER(SEARCH("thickening",$AZ2326)),"thickening","")</f>
        <v>thickening</v>
      </c>
      <c r="BF2326" s="4" t="str">
        <f>IF(ISNUMBER(SEARCH("airDry",$AW2326)),"airDry","")</f>
        <v/>
      </c>
      <c r="BG2326" s="4" t="str">
        <f>IF(ISNUMBER(SEARCH("heatDry",$AY2326)),"heatDry","")</f>
        <v/>
      </c>
      <c r="BH2326" s="4" t="str">
        <f>IF(AND(ISNUMBER(SEARCH("aerobic",$AW2326)),ISNUMBER(SEARCH("anaer",$AW2326))),"Combined Aer and Anaer.","")</f>
        <v>Combined Aer and Anaer.</v>
      </c>
    </row>
    <row r="2327" spans="1:60" x14ac:dyDescent="0.25">
      <c r="A2327" s="5">
        <v>810</v>
      </c>
      <c r="B2327" t="s">
        <v>3965</v>
      </c>
      <c r="C2327">
        <v>1295.5</v>
      </c>
      <c r="D2327">
        <v>358.2635973812063</v>
      </c>
      <c r="E2327">
        <v>356.22845700858551</v>
      </c>
      <c r="F2327">
        <v>302.85978268720311</v>
      </c>
      <c r="G2327">
        <v>421.04859019078958</v>
      </c>
      <c r="H2327">
        <v>-138.3776407819212</v>
      </c>
      <c r="I2327">
        <v>-139.7786489510633</v>
      </c>
      <c r="J2327">
        <v>-158.49201284706911</v>
      </c>
      <c r="K2327">
        <v>-115.39096003230721</v>
      </c>
      <c r="L2327">
        <v>979.27608661727209</v>
      </c>
      <c r="M2327">
        <v>973.43869374431847</v>
      </c>
      <c r="N2327">
        <v>953.03056531983611</v>
      </c>
      <c r="O2327">
        <v>1022.526626834579</v>
      </c>
      <c r="P2327">
        <v>40.449008152715592</v>
      </c>
      <c r="Q2327">
        <v>40.273547828278602</v>
      </c>
      <c r="R2327">
        <v>33.932277731429778</v>
      </c>
      <c r="S2327">
        <v>45.49871106992142</v>
      </c>
      <c r="T2327">
        <v>42413.877463659999</v>
      </c>
      <c r="U2327">
        <v>42413.950009799228</v>
      </c>
      <c r="V2327">
        <v>42384.490629962042</v>
      </c>
      <c r="W2327">
        <v>42443.371703320678</v>
      </c>
      <c r="X2327">
        <v>3334.100095075471</v>
      </c>
      <c r="Y2327">
        <v>3352.165581605128</v>
      </c>
      <c r="Z2327">
        <v>3189.7864179198568</v>
      </c>
      <c r="AA2327">
        <v>3424.588753481687</v>
      </c>
      <c r="AB2327">
        <v>636.7914126670313</v>
      </c>
      <c r="AC2327">
        <v>627.9493623143984</v>
      </c>
      <c r="AD2327">
        <v>534.49788009642612</v>
      </c>
      <c r="AE2327">
        <v>770.13339835124009</v>
      </c>
      <c r="AF2327">
        <v>56.133415153000612</v>
      </c>
      <c r="AG2327">
        <v>55.799189485661323</v>
      </c>
      <c r="AH2327">
        <v>54.628771526444673</v>
      </c>
      <c r="AI2327">
        <v>58.612094697474937</v>
      </c>
      <c r="AJ2327">
        <v>0.46231830329072909</v>
      </c>
      <c r="AK2327">
        <v>0.46231825742165122</v>
      </c>
      <c r="AL2327">
        <v>0.46229306127835168</v>
      </c>
      <c r="AM2327">
        <v>0.46234312507827918</v>
      </c>
      <c r="AN2327">
        <v>0.94381496526017894</v>
      </c>
      <c r="AO2327">
        <v>0.94381496526017916</v>
      </c>
      <c r="AP2327">
        <v>0.94381496526017916</v>
      </c>
      <c r="AQ2327">
        <v>0.94381496526017916</v>
      </c>
      <c r="AR2327">
        <v>11.764958392424919</v>
      </c>
      <c r="AS2327">
        <v>11.764958392424919</v>
      </c>
      <c r="AT2327">
        <v>11.764958392424919</v>
      </c>
      <c r="AU2327">
        <v>11.764958392424919</v>
      </c>
      <c r="AV2327" t="str">
        <f>VLOOKUP(Sheet1[[#This Row],[NPDES ID2]],Combined_Sheet__Major_Only___2[[NPDES ID2]:[ECHO BFR]],3,FALSE)</f>
        <v>NJ</v>
      </c>
      <c r="AW2327" t="s">
        <v>54</v>
      </c>
      <c r="AX2327" t="str">
        <f>VLOOKUP(Sheet1[[#This Row],[NPDES ID2]],Combined_Sheet__Major_Only___2[[NPDES ID2]:[ECHO BFR]],27,FALSE)</f>
        <v>other</v>
      </c>
      <c r="AY2327" t="str">
        <f>VLOOKUP(Sheet1[[#This Row],[NPDES ID2]],Combined_Sheet__Major_Only___2[[NPDES ID2]:[ECHO BFR]],28,FALSE)</f>
        <v>-</v>
      </c>
      <c r="AZ2327" t="str">
        <f>VLOOKUP(Sheet1[[#This Row],[NPDES ID2]],Combined_Sheet__Major_Only___2[[NPDES ID2]:[ECHO BFR]],29,FALSE)</f>
        <v>preliminaryOps, thickening</v>
      </c>
      <c r="BA2327">
        <f>VLOOKUP(Sheet1[[#This Row],[NPDES ID2]],Combined_Sheet__Major_Only___2[[NPDES ID2]:[ECHO BFR]],17,FALSE)</f>
        <v>40.913167000000001</v>
      </c>
      <c r="BB2327">
        <f>VLOOKUP(Sheet1[[#This Row],[NPDES ID2]],Combined_Sheet__Major_Only___2[[NPDES ID2]:[ECHO BFR]],18,FALSE)</f>
        <v>-74.251163000000005</v>
      </c>
      <c r="BC2327" s="2" t="str">
        <f>IF(ISNUMBER(SEARCH("aerobic",$AW2327)),"aerobic","")</f>
        <v/>
      </c>
      <c r="BD2327" s="2" t="str">
        <f>IF(ISNUMBER(SEARCH("anaer",$AW2327)),"anaer","")</f>
        <v/>
      </c>
      <c r="BE2327" s="2" t="str">
        <f>IF(ISNUMBER(SEARCH("thickening",$AZ2327)),"thickening","")</f>
        <v>thickening</v>
      </c>
      <c r="BF2327" s="3" t="str">
        <f>IF(ISNUMBER(SEARCH("airDry",$AW2327)),"airDry","")</f>
        <v/>
      </c>
      <c r="BG2327" s="3" t="str">
        <f>IF(ISNUMBER(SEARCH("heatDry",$AY2327)),"heatDry","")</f>
        <v/>
      </c>
      <c r="BH2327" s="3" t="str">
        <f>IF(AND(ISNUMBER(SEARCH("aerobic",$AW2327)),ISNUMBER(SEARCH("anaer",$AW2327))),"Combined Aer and Anaer.","")</f>
        <v/>
      </c>
    </row>
    <row r="2328" spans="1:60" x14ac:dyDescent="0.25">
      <c r="A2328" s="5">
        <v>492</v>
      </c>
      <c r="B2328" t="s">
        <v>2441</v>
      </c>
      <c r="C2328">
        <v>388</v>
      </c>
      <c r="D2328">
        <v>361.12473530024181</v>
      </c>
      <c r="E2328">
        <v>357.62046160941571</v>
      </c>
      <c r="F2328">
        <v>281.92972484596271</v>
      </c>
      <c r="G2328">
        <v>448.49643189250509</v>
      </c>
      <c r="H2328">
        <v>-139.05210882580261</v>
      </c>
      <c r="I2328">
        <v>-140.30843540473779</v>
      </c>
      <c r="J2328">
        <v>-158.88604255063959</v>
      </c>
      <c r="K2328">
        <v>-116.1793581861467</v>
      </c>
      <c r="L2328">
        <v>290.79125736359379</v>
      </c>
      <c r="M2328">
        <v>289.0460247040125</v>
      </c>
      <c r="N2328">
        <v>282.9423465958551</v>
      </c>
      <c r="O2328">
        <v>303.72453824340602</v>
      </c>
      <c r="P2328">
        <v>12.050198391591</v>
      </c>
      <c r="Q2328">
        <v>11.9922600828603</v>
      </c>
      <c r="R2328">
        <v>10.112763248841439</v>
      </c>
      <c r="S2328">
        <v>13.55223380944947</v>
      </c>
      <c r="T2328">
        <v>42398.552724003232</v>
      </c>
      <c r="U2328">
        <v>42398.625245019619</v>
      </c>
      <c r="V2328">
        <v>42369.176067015163</v>
      </c>
      <c r="W2328">
        <v>42428.036749759172</v>
      </c>
      <c r="X2328">
        <v>3343.168880604876</v>
      </c>
      <c r="Y2328">
        <v>3361.3964174650791</v>
      </c>
      <c r="Z2328">
        <v>3197.4886415992628</v>
      </c>
      <c r="AA2328">
        <v>3434.550996112991</v>
      </c>
      <c r="AB2328">
        <v>641.28291641377984</v>
      </c>
      <c r="AC2328">
        <v>632.39586834128409</v>
      </c>
      <c r="AD2328">
        <v>537.83010667687597</v>
      </c>
      <c r="AE2328">
        <v>776.41603607715592</v>
      </c>
      <c r="AF2328">
        <v>55.958956442044347</v>
      </c>
      <c r="AG2328">
        <v>55.623223598441243</v>
      </c>
      <c r="AH2328">
        <v>54.448472257932231</v>
      </c>
      <c r="AI2328">
        <v>58.447646839104188</v>
      </c>
      <c r="AJ2328">
        <v>0.46019294965766649</v>
      </c>
      <c r="AK2328">
        <v>0.46019293606011108</v>
      </c>
      <c r="AL2328">
        <v>0.46018540122225188</v>
      </c>
      <c r="AM2328">
        <v>0.46020037210165637</v>
      </c>
      <c r="AN2328">
        <v>0.94379629451831026</v>
      </c>
      <c r="AO2328">
        <v>0.94379629451831015</v>
      </c>
      <c r="AP2328">
        <v>0.94379629451831015</v>
      </c>
      <c r="AQ2328">
        <v>0.94379629451831015</v>
      </c>
      <c r="AR2328">
        <v>11.70018886776233</v>
      </c>
      <c r="AS2328">
        <v>11.70018886776233</v>
      </c>
      <c r="AT2328">
        <v>11.70018886776233</v>
      </c>
      <c r="AU2328">
        <v>11.70018886776233</v>
      </c>
      <c r="AV2328" t="str">
        <f>VLOOKUP(Sheet1[[#This Row],[NPDES ID2]],Combined_Sheet__Major_Only___2[[NPDES ID2]:[ECHO BFR]],3,FALSE)</f>
        <v>IN</v>
      </c>
      <c r="AW2328" t="s">
        <v>54</v>
      </c>
      <c r="AX2328" t="str">
        <f>VLOOKUP(Sheet1[[#This Row],[NPDES ID2]],Combined_Sheet__Major_Only___2[[NPDES ID2]:[ECHO BFR]],27,FALSE)</f>
        <v>-</v>
      </c>
      <c r="AY2328" t="str">
        <f>VLOOKUP(Sheet1[[#This Row],[NPDES ID2]],Combined_Sheet__Major_Only___2[[NPDES ID2]:[ECHO BFR]],28,FALSE)</f>
        <v>-</v>
      </c>
      <c r="AZ2328" t="str">
        <f>VLOOKUP(Sheet1[[#This Row],[NPDES ID2]],Combined_Sheet__Major_Only___2[[NPDES ID2]:[ECHO BFR]],29,FALSE)</f>
        <v>thickening</v>
      </c>
      <c r="BA2328">
        <f>VLOOKUP(Sheet1[[#This Row],[NPDES ID2]],Combined_Sheet__Major_Only___2[[NPDES ID2]:[ECHO BFR]],17,FALSE)</f>
        <v>39.246889000000003</v>
      </c>
      <c r="BB2328">
        <f>VLOOKUP(Sheet1[[#This Row],[NPDES ID2]],Combined_Sheet__Major_Only___2[[NPDES ID2]:[ECHO BFR]],18,FALSE)</f>
        <v>-86.548582999999994</v>
      </c>
      <c r="BC2328" s="2" t="str">
        <f>IF(ISNUMBER(SEARCH("aerobic",$AW2328)),"aerobic","")</f>
        <v/>
      </c>
      <c r="BD2328" s="2" t="str">
        <f>IF(ISNUMBER(SEARCH("anaer",$AW2328)),"anaer","")</f>
        <v/>
      </c>
      <c r="BE2328" s="2" t="str">
        <f>IF(ISNUMBER(SEARCH("thickening",$AZ2328)),"thickening","")</f>
        <v>thickening</v>
      </c>
      <c r="BF2328" s="3" t="str">
        <f>IF(ISNUMBER(SEARCH("airDry",$AW2328)),"airDry","")</f>
        <v/>
      </c>
      <c r="BG2328" s="3" t="str">
        <f>IF(ISNUMBER(SEARCH("heatDry",$AY2328)),"heatDry","")</f>
        <v/>
      </c>
      <c r="BH2328" s="3" t="str">
        <f>IF(AND(ISNUMBER(SEARCH("aerobic",$AW2328)),ISNUMBER(SEARCH("anaer",$AW2328))),"Combined Aer and Anaer.","")</f>
        <v/>
      </c>
    </row>
    <row r="2329" spans="1:60" x14ac:dyDescent="0.25">
      <c r="A2329" s="5">
        <v>2482</v>
      </c>
      <c r="B2329" t="s">
        <v>11549</v>
      </c>
      <c r="C2329">
        <v>198.15</v>
      </c>
      <c r="D2329">
        <v>588.13350416627327</v>
      </c>
      <c r="E2329">
        <v>584.64945211123472</v>
      </c>
      <c r="F2329">
        <v>429.29238270371638</v>
      </c>
      <c r="G2329">
        <v>744.64448928077229</v>
      </c>
      <c r="H2329">
        <v>-111.1242539279681</v>
      </c>
      <c r="I2329">
        <v>-112.5194708058699</v>
      </c>
      <c r="J2329">
        <v>-131.87148736196499</v>
      </c>
      <c r="K2329">
        <v>-89.549629323085995</v>
      </c>
      <c r="L2329">
        <v>136.2845726169555</v>
      </c>
      <c r="M2329">
        <v>135.78129624040699</v>
      </c>
      <c r="N2329">
        <v>134.02104497615409</v>
      </c>
      <c r="O2329">
        <v>140.01430729510429</v>
      </c>
      <c r="P2329">
        <v>4.6444886196365642</v>
      </c>
      <c r="Q2329">
        <v>4.6863183196777101</v>
      </c>
      <c r="R2329">
        <v>3.7996994866922149</v>
      </c>
      <c r="S2329">
        <v>5.4185362416178329</v>
      </c>
      <c r="T2329">
        <v>42378.468002124202</v>
      </c>
      <c r="U2329">
        <v>42378.540490214393</v>
      </c>
      <c r="V2329">
        <v>42349.104682810539</v>
      </c>
      <c r="W2329">
        <v>42407.938641457862</v>
      </c>
      <c r="X2329">
        <v>2773.2747607995771</v>
      </c>
      <c r="Y2329">
        <v>2783.2239678967808</v>
      </c>
      <c r="Z2329">
        <v>2697.4848979838289</v>
      </c>
      <c r="AA2329">
        <v>2820.3551215567318</v>
      </c>
      <c r="AB2329">
        <v>428.46093762155738</v>
      </c>
      <c r="AC2329">
        <v>423.2930960108535</v>
      </c>
      <c r="AD2329">
        <v>372.96097145250332</v>
      </c>
      <c r="AE2329">
        <v>495.7196650871748</v>
      </c>
      <c r="AF2329">
        <v>67.403410373873939</v>
      </c>
      <c r="AG2329">
        <v>67.154556127697987</v>
      </c>
      <c r="AH2329">
        <v>66.283887067273312</v>
      </c>
      <c r="AI2329">
        <v>69.24798576835866</v>
      </c>
      <c r="AJ2329">
        <v>0.59990843698006979</v>
      </c>
      <c r="AK2329">
        <v>0.59990842988907622</v>
      </c>
      <c r="AL2329">
        <v>0.59990449164328674</v>
      </c>
      <c r="AM2329">
        <v>0.59991231642110532</v>
      </c>
      <c r="AN2329">
        <v>0.94377180570305941</v>
      </c>
      <c r="AO2329">
        <v>0.94377180570305907</v>
      </c>
      <c r="AP2329">
        <v>0.94377180570305907</v>
      </c>
      <c r="AQ2329">
        <v>0.94377180570305907</v>
      </c>
      <c r="AR2329">
        <v>15.99786077692435</v>
      </c>
      <c r="AS2329">
        <v>15.99786077692435</v>
      </c>
      <c r="AT2329">
        <v>15.99786077692435</v>
      </c>
      <c r="AU2329">
        <v>15.99786077692435</v>
      </c>
      <c r="AV2329" t="str">
        <f>VLOOKUP(Sheet1[[#This Row],[NPDES ID2]],Combined_Sheet__Major_Only___2[[NPDES ID2]:[ECHO BFR]],3,FALSE)</f>
        <v>CA</v>
      </c>
      <c r="AW2329" t="s">
        <v>12185</v>
      </c>
      <c r="AX2329" t="str">
        <f>VLOOKUP(Sheet1[[#This Row],[NPDES ID2]],Combined_Sheet__Major_Only___2[[NPDES ID2]:[ECHO BFR]],27,FALSE)</f>
        <v>-</v>
      </c>
      <c r="AY2329" t="str">
        <f>VLOOKUP(Sheet1[[#This Row],[NPDES ID2]],Combined_Sheet__Major_Only___2[[NPDES ID2]:[ECHO BFR]],28,FALSE)</f>
        <v>-</v>
      </c>
      <c r="AZ2329" t="str">
        <f>VLOOKUP(Sheet1[[#This Row],[NPDES ID2]],Combined_Sheet__Major_Only___2[[NPDES ID2]:[ECHO BFR]],29,FALSE)</f>
        <v>preliminaryOps, thickening</v>
      </c>
      <c r="BA2329">
        <f>VLOOKUP(Sheet1[[#This Row],[NPDES ID2]],Combined_Sheet__Major_Only___2[[NPDES ID2]:[ECHO BFR]],17,FALSE)</f>
        <v>35.586951720246603</v>
      </c>
      <c r="BB2329">
        <f>VLOOKUP(Sheet1[[#This Row],[NPDES ID2]],Combined_Sheet__Major_Only___2[[NPDES ID2]:[ECHO BFR]],18,FALSE)</f>
        <v>-119.365589143923</v>
      </c>
      <c r="BC2329" s="2" t="str">
        <f>IF(ISNUMBER(SEARCH("aerobic",$AW2329)),"aerobic","")</f>
        <v/>
      </c>
      <c r="BD2329" s="2" t="str">
        <f>IF(ISNUMBER(SEARCH("anaer",$AW2329)),"anaer","")</f>
        <v>anaer</v>
      </c>
      <c r="BE2329" s="2" t="str">
        <f>IF(ISNUMBER(SEARCH("thickening",$AZ2329)),"thickening","")</f>
        <v>thickening</v>
      </c>
      <c r="BF2329" s="3" t="str">
        <f>IF(ISNUMBER(SEARCH("airDry",$AW2329)),"airDry","")</f>
        <v/>
      </c>
      <c r="BG2329" s="3" t="str">
        <f>IF(ISNUMBER(SEARCH("heatDry",$AY2329)),"heatDry","")</f>
        <v/>
      </c>
      <c r="BH2329" s="3" t="str">
        <f>IF(AND(ISNUMBER(SEARCH("aerobic",$AW2329)),ISNUMBER(SEARCH("anaer",$AW2329))),"Combined Aer and Anaer.","")</f>
        <v/>
      </c>
    </row>
    <row r="2330" spans="1:60" x14ac:dyDescent="0.25">
      <c r="A2330" s="5">
        <v>1873</v>
      </c>
      <c r="B2330" t="s">
        <v>8845</v>
      </c>
      <c r="C2330">
        <v>6125.7</v>
      </c>
      <c r="D2330">
        <v>1080.534123991079</v>
      </c>
      <c r="E2330">
        <v>1077.5827175416371</v>
      </c>
      <c r="F2330">
        <v>870.07265891263353</v>
      </c>
      <c r="G2330">
        <v>1274.212615605597</v>
      </c>
      <c r="H2330">
        <v>-135.20201524074449</v>
      </c>
      <c r="I2330">
        <v>-136.60285255447499</v>
      </c>
      <c r="J2330">
        <v>-155.77752024914761</v>
      </c>
      <c r="K2330">
        <v>-111.62436170761259</v>
      </c>
      <c r="L2330">
        <v>4812.0778509950032</v>
      </c>
      <c r="M2330">
        <v>4784.2503330512009</v>
      </c>
      <c r="N2330">
        <v>4687.1465803181418</v>
      </c>
      <c r="O2330">
        <v>5018.0484525623087</v>
      </c>
      <c r="P2330">
        <v>195.9195124581212</v>
      </c>
      <c r="Q2330">
        <v>195.1087522584163</v>
      </c>
      <c r="R2330">
        <v>164.06881921401421</v>
      </c>
      <c r="S2330">
        <v>220.9962452233473</v>
      </c>
      <c r="T2330">
        <v>42329.535421983303</v>
      </c>
      <c r="U2330">
        <v>42329.6078298551</v>
      </c>
      <c r="V2330">
        <v>42300.204597360142</v>
      </c>
      <c r="W2330">
        <v>42358.973447861572</v>
      </c>
      <c r="X2330">
        <v>3282.4767948527478</v>
      </c>
      <c r="Y2330">
        <v>3299.7767596634958</v>
      </c>
      <c r="Z2330">
        <v>3144.6025534657711</v>
      </c>
      <c r="AA2330">
        <v>3368.8955689956429</v>
      </c>
      <c r="AB2330">
        <v>615.33670834099735</v>
      </c>
      <c r="AC2330">
        <v>606.71361121335667</v>
      </c>
      <c r="AD2330">
        <v>518.28382653901531</v>
      </c>
      <c r="AE2330">
        <v>740.66384409644036</v>
      </c>
      <c r="AF2330">
        <v>56.913659175864922</v>
      </c>
      <c r="AG2330">
        <v>56.586337790374998</v>
      </c>
      <c r="AH2330">
        <v>55.435047729648467</v>
      </c>
      <c r="AI2330">
        <v>59.347370445108332</v>
      </c>
      <c r="AJ2330">
        <v>0.47182561643765297</v>
      </c>
      <c r="AK2330">
        <v>0.47182538853022937</v>
      </c>
      <c r="AL2330">
        <v>0.4717056509373847</v>
      </c>
      <c r="AM2330">
        <v>0.47194361188919459</v>
      </c>
      <c r="AN2330">
        <v>0.94371205396801361</v>
      </c>
      <c r="AO2330">
        <v>0.94371205396801328</v>
      </c>
      <c r="AP2330">
        <v>0.94371205396801328</v>
      </c>
      <c r="AQ2330">
        <v>0.94371205396801328</v>
      </c>
      <c r="AR2330">
        <v>12.054158653221791</v>
      </c>
      <c r="AS2330">
        <v>12.054158653221799</v>
      </c>
      <c r="AT2330">
        <v>12.054158653221799</v>
      </c>
      <c r="AU2330">
        <v>12.054158653221799</v>
      </c>
      <c r="AV2330" t="str">
        <f>VLOOKUP(Sheet1[[#This Row],[NPDES ID2]],Combined_Sheet__Major_Only___2[[NPDES ID2]:[ECHO BFR]],3,FALSE)</f>
        <v>VA</v>
      </c>
      <c r="AW2330" t="s">
        <v>54</v>
      </c>
      <c r="AX2330" t="str">
        <f>VLOOKUP(Sheet1[[#This Row],[NPDES ID2]],Combined_Sheet__Major_Only___2[[NPDES ID2]:[ECHO BFR]],27,FALSE)</f>
        <v>-</v>
      </c>
      <c r="AY2330" t="str">
        <f>VLOOKUP(Sheet1[[#This Row],[NPDES ID2]],Combined_Sheet__Major_Only___2[[NPDES ID2]:[ECHO BFR]],28,FALSE)</f>
        <v>-</v>
      </c>
      <c r="AZ2330" t="str">
        <f>VLOOKUP(Sheet1[[#This Row],[NPDES ID2]],Combined_Sheet__Major_Only___2[[NPDES ID2]:[ECHO BFR]],29,FALSE)</f>
        <v>thickening</v>
      </c>
      <c r="BA2330">
        <f>VLOOKUP(Sheet1[[#This Row],[NPDES ID2]],Combined_Sheet__Major_Only___2[[NPDES ID2]:[ECHO BFR]],17,FALSE)</f>
        <v>38.619</v>
      </c>
      <c r="BB2330">
        <f>VLOOKUP(Sheet1[[#This Row],[NPDES ID2]],Combined_Sheet__Major_Only___2[[NPDES ID2]:[ECHO BFR]],18,FALSE)</f>
        <v>-77.282200000000003</v>
      </c>
      <c r="BC2330" s="2" t="str">
        <f>IF(ISNUMBER(SEARCH("aerobic",$AW2330)),"aerobic","")</f>
        <v/>
      </c>
      <c r="BD2330" s="2" t="str">
        <f>IF(ISNUMBER(SEARCH("anaer",$AW2330)),"anaer","")</f>
        <v/>
      </c>
      <c r="BE2330" s="2" t="str">
        <f>IF(ISNUMBER(SEARCH("thickening",$AZ2330)),"thickening","")</f>
        <v>thickening</v>
      </c>
      <c r="BF2330" s="4" t="str">
        <f>IF(ISNUMBER(SEARCH("airDry",$AW2330)),"airDry","")</f>
        <v/>
      </c>
      <c r="BG2330" s="4" t="str">
        <f>IF(ISNUMBER(SEARCH("heatDry",$AY2330)),"heatDry","")</f>
        <v/>
      </c>
      <c r="BH2330" s="4" t="str">
        <f>IF(AND(ISNUMBER(SEARCH("aerobic",$AW2330)),ISNUMBER(SEARCH("anaer",$AW2330))),"Combined Aer and Anaer.","")</f>
        <v/>
      </c>
    </row>
    <row r="2331" spans="1:60" x14ac:dyDescent="0.25">
      <c r="A2331" s="5">
        <v>300</v>
      </c>
      <c r="B2331" t="s">
        <v>1533</v>
      </c>
      <c r="C2331">
        <v>1310</v>
      </c>
      <c r="D2331">
        <v>349.5061943841489</v>
      </c>
      <c r="E2331">
        <v>347.69917606135482</v>
      </c>
      <c r="F2331">
        <v>295.99381262635927</v>
      </c>
      <c r="G2331">
        <v>410.47173984010232</v>
      </c>
      <c r="H2331">
        <v>-137.06190472715889</v>
      </c>
      <c r="I2331">
        <v>-138.42735646500381</v>
      </c>
      <c r="J2331">
        <v>-157.32736796021359</v>
      </c>
      <c r="K2331">
        <v>-114.1107969602937</v>
      </c>
      <c r="L2331">
        <v>1019.914800327535</v>
      </c>
      <c r="M2331">
        <v>1013.979286978956</v>
      </c>
      <c r="N2331">
        <v>993.2282589676538</v>
      </c>
      <c r="O2331">
        <v>1063.892177359289</v>
      </c>
      <c r="P2331">
        <v>41.668868182331089</v>
      </c>
      <c r="Q2331">
        <v>41.49526621778756</v>
      </c>
      <c r="R2331">
        <v>34.906387269221717</v>
      </c>
      <c r="S2331">
        <v>46.973945246723908</v>
      </c>
      <c r="T2331">
        <v>42324.985796027358</v>
      </c>
      <c r="U2331">
        <v>42325.058196440659</v>
      </c>
      <c r="V2331">
        <v>42295.65799267729</v>
      </c>
      <c r="W2331">
        <v>42354.420789590091</v>
      </c>
      <c r="X2331">
        <v>3292.311142595936</v>
      </c>
      <c r="Y2331">
        <v>3309.7602325930602</v>
      </c>
      <c r="Z2331">
        <v>3153.0448405761999</v>
      </c>
      <c r="AA2331">
        <v>3379.5411998052041</v>
      </c>
      <c r="AB2331">
        <v>619.69280782399426</v>
      </c>
      <c r="AC2331">
        <v>611.04300295533869</v>
      </c>
      <c r="AD2331">
        <v>521.59892064342796</v>
      </c>
      <c r="AE2331">
        <v>746.77842929990777</v>
      </c>
      <c r="AF2331">
        <v>56.725388482310883</v>
      </c>
      <c r="AG2331">
        <v>56.395653745297771</v>
      </c>
      <c r="AH2331">
        <v>55.240925093711532</v>
      </c>
      <c r="AI2331">
        <v>59.170808640148287</v>
      </c>
      <c r="AJ2331">
        <v>0.46953118869665211</v>
      </c>
      <c r="AK2331">
        <v>0.46953114215206521</v>
      </c>
      <c r="AL2331">
        <v>0.4695055746771738</v>
      </c>
      <c r="AM2331">
        <v>0.46955637629684382</v>
      </c>
      <c r="AN2331">
        <v>0.94370649195149736</v>
      </c>
      <c r="AO2331">
        <v>0.94370649195149714</v>
      </c>
      <c r="AP2331">
        <v>0.94370649195149714</v>
      </c>
      <c r="AQ2331">
        <v>0.94370649195149714</v>
      </c>
      <c r="AR2331">
        <v>11.986808886298549</v>
      </c>
      <c r="AS2331">
        <v>11.98680888629854</v>
      </c>
      <c r="AT2331">
        <v>11.98680888629854</v>
      </c>
      <c r="AU2331">
        <v>11.98680888629854</v>
      </c>
      <c r="AV2331" t="str">
        <f>VLOOKUP(Sheet1[[#This Row],[NPDES ID2]],Combined_Sheet__Major_Only___2[[NPDES ID2]:[ECHO BFR]],3,FALSE)</f>
        <v>WA</v>
      </c>
      <c r="AW2331" t="s">
        <v>54</v>
      </c>
      <c r="AX2331" t="str">
        <f>VLOOKUP(Sheet1[[#This Row],[NPDES ID2]],Combined_Sheet__Major_Only___2[[NPDES ID2]:[ECHO BFR]],27,FALSE)</f>
        <v>other</v>
      </c>
      <c r="AY2331" t="str">
        <f>VLOOKUP(Sheet1[[#This Row],[NPDES ID2]],Combined_Sheet__Major_Only___2[[NPDES ID2]:[ECHO BFR]],28,FALSE)</f>
        <v>-</v>
      </c>
      <c r="AZ2331" t="str">
        <f>VLOOKUP(Sheet1[[#This Row],[NPDES ID2]],Combined_Sheet__Major_Only___2[[NPDES ID2]:[ECHO BFR]],29,FALSE)</f>
        <v>thickening</v>
      </c>
      <c r="BA2331">
        <f>VLOOKUP(Sheet1[[#This Row],[NPDES ID2]],Combined_Sheet__Major_Only___2[[NPDES ID2]:[ECHO BFR]],17,FALSE)</f>
        <v>47.846297999999997</v>
      </c>
      <c r="BB2331">
        <f>VLOOKUP(Sheet1[[#This Row],[NPDES ID2]],Combined_Sheet__Major_Only___2[[NPDES ID2]:[ECHO BFR]],18,FALSE)</f>
        <v>-122.338351</v>
      </c>
      <c r="BC2331" s="2" t="str">
        <f>IF(ISNUMBER(SEARCH("aerobic",$AW2331)),"aerobic","")</f>
        <v/>
      </c>
      <c r="BD2331" s="2" t="str">
        <f>IF(ISNUMBER(SEARCH("anaer",$AW2331)),"anaer","")</f>
        <v/>
      </c>
      <c r="BE2331" s="2" t="str">
        <f>IF(ISNUMBER(SEARCH("thickening",$AZ2331)),"thickening","")</f>
        <v>thickening</v>
      </c>
      <c r="BF2331" s="3" t="str">
        <f>IF(ISNUMBER(SEARCH("airDry",$AW2331)),"airDry","")</f>
        <v/>
      </c>
      <c r="BG2331" s="3" t="str">
        <f>IF(ISNUMBER(SEARCH("heatDry",$AY2331)),"heatDry","")</f>
        <v/>
      </c>
      <c r="BH2331" s="3" t="str">
        <f>IF(AND(ISNUMBER(SEARCH("aerobic",$AW2331)),ISNUMBER(SEARCH("anaer",$AW2331))),"Combined Aer and Anaer.","")</f>
        <v/>
      </c>
    </row>
    <row r="2332" spans="1:60" x14ac:dyDescent="0.25">
      <c r="A2332" s="5">
        <v>1233</v>
      </c>
      <c r="B2332" t="s">
        <v>5898</v>
      </c>
      <c r="C2332">
        <v>224.25</v>
      </c>
      <c r="D2332">
        <v>490.88176271450232</v>
      </c>
      <c r="E2332">
        <v>487.21398571374573</v>
      </c>
      <c r="F2332">
        <v>361.1024830297178</v>
      </c>
      <c r="G2332">
        <v>617.72050325613304</v>
      </c>
      <c r="H2332">
        <v>-138.79461769101459</v>
      </c>
      <c r="I2332">
        <v>-140.03362235761421</v>
      </c>
      <c r="J2332">
        <v>-158.62158451609801</v>
      </c>
      <c r="K2332">
        <v>-115.9522386982847</v>
      </c>
      <c r="L2332">
        <v>169.21217981948021</v>
      </c>
      <c r="M2332">
        <v>168.20226502907209</v>
      </c>
      <c r="N2332">
        <v>164.67002026099561</v>
      </c>
      <c r="O2332">
        <v>176.6965460635372</v>
      </c>
      <c r="P2332">
        <v>6.9942331095037256</v>
      </c>
      <c r="Q2332">
        <v>6.9631548019966649</v>
      </c>
      <c r="R2332">
        <v>5.8677694380420498</v>
      </c>
      <c r="S2332">
        <v>7.866464737712997</v>
      </c>
      <c r="T2332">
        <v>42288.804881081363</v>
      </c>
      <c r="U2332">
        <v>42288.877222180898</v>
      </c>
      <c r="V2332">
        <v>42259.501104415147</v>
      </c>
      <c r="W2332">
        <v>42318.215760145082</v>
      </c>
      <c r="X2332">
        <v>3326.3507645147788</v>
      </c>
      <c r="Y2332">
        <v>3344.3937754897111</v>
      </c>
      <c r="Z2332">
        <v>3182.1695918538639</v>
      </c>
      <c r="AA2332">
        <v>3416.77123640933</v>
      </c>
      <c r="AB2332">
        <v>635.84724764007944</v>
      </c>
      <c r="AC2332">
        <v>627.02584364760696</v>
      </c>
      <c r="AD2332">
        <v>533.62979294713591</v>
      </c>
      <c r="AE2332">
        <v>769.20223674214253</v>
      </c>
      <c r="AF2332">
        <v>56.095546997093997</v>
      </c>
      <c r="AG2332">
        <v>55.760816004580107</v>
      </c>
      <c r="AH2332">
        <v>54.589738011285178</v>
      </c>
      <c r="AI2332">
        <v>58.576603691420289</v>
      </c>
      <c r="AJ2332">
        <v>0.46185694587900228</v>
      </c>
      <c r="AK2332">
        <v>0.46185693803216182</v>
      </c>
      <c r="AL2332">
        <v>0.46185258288033842</v>
      </c>
      <c r="AM2332">
        <v>0.46186123602022428</v>
      </c>
      <c r="AN2332">
        <v>0.94366222083772866</v>
      </c>
      <c r="AO2332">
        <v>0.9436622208377291</v>
      </c>
      <c r="AP2332">
        <v>0.9436622208377291</v>
      </c>
      <c r="AQ2332">
        <v>0.9436622208377291</v>
      </c>
      <c r="AR2332">
        <v>11.751481096423291</v>
      </c>
      <c r="AS2332">
        <v>11.751481096423291</v>
      </c>
      <c r="AT2332">
        <v>11.751481096423291</v>
      </c>
      <c r="AU2332">
        <v>11.751481096423291</v>
      </c>
      <c r="AV2332" t="str">
        <f>VLOOKUP(Sheet1[[#This Row],[NPDES ID2]],Combined_Sheet__Major_Only___2[[NPDES ID2]:[ECHO BFR]],3,FALSE)</f>
        <v>LA</v>
      </c>
      <c r="AW2332" t="s">
        <v>87</v>
      </c>
      <c r="AX2332" t="str">
        <f>VLOOKUP(Sheet1[[#This Row],[NPDES ID2]],Combined_Sheet__Major_Only___2[[NPDES ID2]:[ECHO BFR]],27,FALSE)</f>
        <v>tempSludgeStore</v>
      </c>
      <c r="AY2332" t="str">
        <f>VLOOKUP(Sheet1[[#This Row],[NPDES ID2]],Combined_Sheet__Major_Only___2[[NPDES ID2]:[ECHO BFR]],28,FALSE)</f>
        <v>-</v>
      </c>
      <c r="AZ2332" t="str">
        <f>VLOOKUP(Sheet1[[#This Row],[NPDES ID2]],Combined_Sheet__Major_Only___2[[NPDES ID2]:[ECHO BFR]],29,FALSE)</f>
        <v>thickening</v>
      </c>
      <c r="BA2332">
        <f>VLOOKUP(Sheet1[[#This Row],[NPDES ID2]],Combined_Sheet__Major_Only___2[[NPDES ID2]:[ECHO BFR]],17,FALSE)</f>
        <v>29.995795999999999</v>
      </c>
      <c r="BB2332">
        <f>VLOOKUP(Sheet1[[#This Row],[NPDES ID2]],Combined_Sheet__Major_Only___2[[NPDES ID2]:[ECHO BFR]],18,FALSE)</f>
        <v>-91.755690000000001</v>
      </c>
      <c r="BC2332" s="2" t="str">
        <f>IF(ISNUMBER(SEARCH("aerobic",$AW2332)),"aerobic","")</f>
        <v/>
      </c>
      <c r="BD2332" s="2" t="str">
        <f>IF(ISNUMBER(SEARCH("anaer",$AW2332)),"anaer","")</f>
        <v/>
      </c>
      <c r="BE2332" s="2" t="str">
        <f>IF(ISNUMBER(SEARCH("thickening",$AZ2332)),"thickening","")</f>
        <v>thickening</v>
      </c>
      <c r="BF2332" s="4" t="str">
        <f>IF(ISNUMBER(SEARCH("airDry",$AW2332)),"airDry","")</f>
        <v/>
      </c>
      <c r="BG2332" s="4" t="str">
        <f>IF(ISNUMBER(SEARCH("heatDry",$AY2332)),"heatDry","")</f>
        <v/>
      </c>
      <c r="BH2332" s="4" t="str">
        <f>IF(AND(ISNUMBER(SEARCH("aerobic",$AW2332)),ISNUMBER(SEARCH("anaer",$AW2332))),"Combined Aer and Anaer.","")</f>
        <v/>
      </c>
    </row>
    <row r="2333" spans="1:60" x14ac:dyDescent="0.25">
      <c r="A2333" s="5">
        <v>359</v>
      </c>
      <c r="B2333" t="s">
        <v>1818</v>
      </c>
      <c r="C2333">
        <v>886</v>
      </c>
      <c r="D2333">
        <v>349.55608909908091</v>
      </c>
      <c r="E2333">
        <v>342.19960569527069</v>
      </c>
      <c r="F2333">
        <v>296.79392790364238</v>
      </c>
      <c r="G2333">
        <v>413.2228270931908</v>
      </c>
      <c r="H2333">
        <v>-110.55647629780159</v>
      </c>
      <c r="I2333">
        <v>-111.9159995738118</v>
      </c>
      <c r="J2333">
        <v>-131.31544667809609</v>
      </c>
      <c r="K2333">
        <v>-88.944953918559094</v>
      </c>
      <c r="L2333">
        <v>611.59209216723934</v>
      </c>
      <c r="M2333">
        <v>609.35834248212905</v>
      </c>
      <c r="N2333">
        <v>601.54786135135873</v>
      </c>
      <c r="O2333">
        <v>628.14364599387227</v>
      </c>
      <c r="P2333">
        <v>20.762179833195859</v>
      </c>
      <c r="Q2333">
        <v>20.95421078139595</v>
      </c>
      <c r="R2333">
        <v>16.977489283454901</v>
      </c>
      <c r="S2333">
        <v>24.24597787682784</v>
      </c>
      <c r="T2333">
        <v>42264.539294606097</v>
      </c>
      <c r="U2333">
        <v>42264.611595925489</v>
      </c>
      <c r="V2333">
        <v>42235.25163200379</v>
      </c>
      <c r="W2333">
        <v>42293.934000710629</v>
      </c>
      <c r="X2333">
        <v>2755.791306627928</v>
      </c>
      <c r="Y2333">
        <v>2765.5910948104761</v>
      </c>
      <c r="Z2333">
        <v>2681.2849718500661</v>
      </c>
      <c r="AA2333">
        <v>2802.054866887685</v>
      </c>
      <c r="AB2333">
        <v>424.30425879052228</v>
      </c>
      <c r="AC2333">
        <v>419.2172195281222</v>
      </c>
      <c r="AD2333">
        <v>369.51526832337362</v>
      </c>
      <c r="AE2333">
        <v>490.58844808354559</v>
      </c>
      <c r="AF2333">
        <v>67.650079514419502</v>
      </c>
      <c r="AG2333">
        <v>67.403244438261936</v>
      </c>
      <c r="AH2333">
        <v>66.538916568242939</v>
      </c>
      <c r="AI2333">
        <v>69.480581723837304</v>
      </c>
      <c r="AJ2333">
        <v>0.60292553315408626</v>
      </c>
      <c r="AK2333">
        <v>0.60292550135146528</v>
      </c>
      <c r="AL2333">
        <v>0.60290793021241018</v>
      </c>
      <c r="AM2333">
        <v>0.60294284253879626</v>
      </c>
      <c r="AN2333">
        <v>0.94363249033659824</v>
      </c>
      <c r="AO2333">
        <v>0.94363249033659813</v>
      </c>
      <c r="AP2333">
        <v>0.94363249033659813</v>
      </c>
      <c r="AQ2333">
        <v>0.94363249033659813</v>
      </c>
      <c r="AR2333">
        <v>16.090197629282191</v>
      </c>
      <c r="AS2333">
        <v>16.090197629282201</v>
      </c>
      <c r="AT2333">
        <v>16.090197629282201</v>
      </c>
      <c r="AU2333">
        <v>16.090197629282201</v>
      </c>
      <c r="AV2333" t="str">
        <f>VLOOKUP(Sheet1[[#This Row],[NPDES ID2]],Combined_Sheet__Major_Only___2[[NPDES ID2]:[ECHO BFR]],3,FALSE)</f>
        <v>MN</v>
      </c>
      <c r="AW2333" t="s">
        <v>12185</v>
      </c>
      <c r="AX2333" t="str">
        <f>VLOOKUP(Sheet1[[#This Row],[NPDES ID2]],Combined_Sheet__Major_Only___2[[NPDES ID2]:[ECHO BFR]],27,FALSE)</f>
        <v>methaneBioCaptureRecover</v>
      </c>
      <c r="AY2333" t="str">
        <f>VLOOKUP(Sheet1[[#This Row],[NPDES ID2]],Combined_Sheet__Major_Only___2[[NPDES ID2]:[ECHO BFR]],28,FALSE)</f>
        <v>-</v>
      </c>
      <c r="AZ2333" t="str">
        <f>VLOOKUP(Sheet1[[#This Row],[NPDES ID2]],Combined_Sheet__Major_Only___2[[NPDES ID2]:[ECHO BFR]],29,FALSE)</f>
        <v>preliminaryOps, thickening</v>
      </c>
      <c r="BA2333">
        <f>VLOOKUP(Sheet1[[#This Row],[NPDES ID2]],Combined_Sheet__Major_Only___2[[NPDES ID2]:[ECHO BFR]],17,FALSE)</f>
        <v>46.895910000000001</v>
      </c>
      <c r="BB2333">
        <f>VLOOKUP(Sheet1[[#This Row],[NPDES ID2]],Combined_Sheet__Major_Only___2[[NPDES ID2]:[ECHO BFR]],18,FALSE)</f>
        <v>-96.736099999999993</v>
      </c>
      <c r="BC2333" s="2" t="str">
        <f>IF(ISNUMBER(SEARCH("aerobic",$AW2333)),"aerobic","")</f>
        <v/>
      </c>
      <c r="BD2333" s="2" t="str">
        <f>IF(ISNUMBER(SEARCH("anaer",$AW2333)),"anaer","")</f>
        <v>anaer</v>
      </c>
      <c r="BE2333" s="2" t="str">
        <f>IF(ISNUMBER(SEARCH("thickening",$AZ2333)),"thickening","")</f>
        <v>thickening</v>
      </c>
      <c r="BF2333" s="4" t="str">
        <f>IF(ISNUMBER(SEARCH("airDry",$AW2333)),"airDry","")</f>
        <v/>
      </c>
      <c r="BG2333" s="4" t="str">
        <f>IF(ISNUMBER(SEARCH("heatDry",$AY2333)),"heatDry","")</f>
        <v/>
      </c>
      <c r="BH2333" s="4" t="str">
        <f>IF(AND(ISNUMBER(SEARCH("aerobic",$AW2333)),ISNUMBER(SEARCH("anaer",$AW2333))),"Combined Aer and Anaer.","")</f>
        <v/>
      </c>
    </row>
    <row r="2334" spans="1:60" x14ac:dyDescent="0.25">
      <c r="A2334" s="5">
        <v>326</v>
      </c>
      <c r="B2334" t="s">
        <v>1654</v>
      </c>
      <c r="C2334">
        <v>1114.95</v>
      </c>
      <c r="D2334">
        <v>372.38518035568887</v>
      </c>
      <c r="E2334">
        <v>369.30082668538103</v>
      </c>
      <c r="F2334">
        <v>316.53264864984982</v>
      </c>
      <c r="G2334">
        <v>438.58101947940833</v>
      </c>
      <c r="H2334">
        <v>-111.14831374448789</v>
      </c>
      <c r="I2334">
        <v>-112.4978430752345</v>
      </c>
      <c r="J2334">
        <v>-131.88088084330741</v>
      </c>
      <c r="K2334">
        <v>-89.487793572458187</v>
      </c>
      <c r="L2334">
        <v>765.53761758343262</v>
      </c>
      <c r="M2334">
        <v>762.69537010666659</v>
      </c>
      <c r="N2334">
        <v>752.75816514093901</v>
      </c>
      <c r="O2334">
        <v>786.59692838442243</v>
      </c>
      <c r="P2334">
        <v>26.135284577137622</v>
      </c>
      <c r="Q2334">
        <v>26.367533430922411</v>
      </c>
      <c r="R2334">
        <v>21.386495907473101</v>
      </c>
      <c r="S2334">
        <v>30.478464184855369</v>
      </c>
      <c r="T2334">
        <v>42229.300661100409</v>
      </c>
      <c r="U2334">
        <v>42229.372904650787</v>
      </c>
      <c r="V2334">
        <v>42200.036399440512</v>
      </c>
      <c r="W2334">
        <v>42258.6718807344</v>
      </c>
      <c r="X2334">
        <v>2768.241053463114</v>
      </c>
      <c r="Y2334">
        <v>2778.2194224233608</v>
      </c>
      <c r="Z2334">
        <v>2692.2111058514602</v>
      </c>
      <c r="AA2334">
        <v>2815.4788236979011</v>
      </c>
      <c r="AB2334">
        <v>428.39488417455641</v>
      </c>
      <c r="AC2334">
        <v>423.21751153348288</v>
      </c>
      <c r="AD2334">
        <v>372.80947836579452</v>
      </c>
      <c r="AE2334">
        <v>495.80371039368492</v>
      </c>
      <c r="AF2334">
        <v>67.290709257992617</v>
      </c>
      <c r="AG2334">
        <v>67.041187376038891</v>
      </c>
      <c r="AH2334">
        <v>66.167219854583848</v>
      </c>
      <c r="AI2334">
        <v>69.141422373382667</v>
      </c>
      <c r="AJ2334">
        <v>0.59853003915372716</v>
      </c>
      <c r="AK2334">
        <v>0.59852999902388659</v>
      </c>
      <c r="AL2334">
        <v>0.59850786688499258</v>
      </c>
      <c r="AM2334">
        <v>0.59855184186168231</v>
      </c>
      <c r="AN2334">
        <v>0.94358925960620754</v>
      </c>
      <c r="AO2334">
        <v>0.9435892596062071</v>
      </c>
      <c r="AP2334">
        <v>0.9435892596062071</v>
      </c>
      <c r="AQ2334">
        <v>0.9435892596062071</v>
      </c>
      <c r="AR2334">
        <v>15.954839170895889</v>
      </c>
      <c r="AS2334">
        <v>15.954839170895889</v>
      </c>
      <c r="AT2334">
        <v>15.954839170895889</v>
      </c>
      <c r="AU2334">
        <v>15.954839170895889</v>
      </c>
      <c r="AV2334" t="str">
        <f>VLOOKUP(Sheet1[[#This Row],[NPDES ID2]],Combined_Sheet__Major_Only___2[[NPDES ID2]:[ECHO BFR]],3,FALSE)</f>
        <v>VA</v>
      </c>
      <c r="AW2334" t="s">
        <v>41</v>
      </c>
      <c r="AX2334" t="str">
        <f>VLOOKUP(Sheet1[[#This Row],[NPDES ID2]],Combined_Sheet__Major_Only___2[[NPDES ID2]:[ECHO BFR]],27,FALSE)</f>
        <v>-</v>
      </c>
      <c r="AY2334" t="str">
        <f>VLOOKUP(Sheet1[[#This Row],[NPDES ID2]],Combined_Sheet__Major_Only___2[[NPDES ID2]:[ECHO BFR]],28,FALSE)</f>
        <v>thermoAerobicDigest</v>
      </c>
      <c r="AZ2334" t="str">
        <f>VLOOKUP(Sheet1[[#This Row],[NPDES ID2]],Combined_Sheet__Major_Only___2[[NPDES ID2]:[ECHO BFR]],29,FALSE)</f>
        <v>thickening, preliminaryOps</v>
      </c>
      <c r="BA2334">
        <f>VLOOKUP(Sheet1[[#This Row],[NPDES ID2]],Combined_Sheet__Major_Only___2[[NPDES ID2]:[ECHO BFR]],17,FALSE)</f>
        <v>37.191389000000001</v>
      </c>
      <c r="BB2334">
        <f>VLOOKUP(Sheet1[[#This Row],[NPDES ID2]],Combined_Sheet__Major_Only___2[[NPDES ID2]:[ECHO BFR]],18,FALSE)</f>
        <v>-80.519443999999993</v>
      </c>
      <c r="BC2334" s="2" t="str">
        <f>IF(ISNUMBER(SEARCH("aerobic",$AW2334)),"aerobic","")</f>
        <v>aerobic</v>
      </c>
      <c r="BD2334" s="2" t="str">
        <f>IF(ISNUMBER(SEARCH("anaer",$AW2334)),"anaer","")</f>
        <v/>
      </c>
      <c r="BE2334" s="2" t="str">
        <f>IF(ISNUMBER(SEARCH("thickening",$AZ2334)),"thickening","")</f>
        <v>thickening</v>
      </c>
      <c r="BF2334" s="3" t="str">
        <f>IF(ISNUMBER(SEARCH("airDry",$AW2334)),"airDry","")</f>
        <v/>
      </c>
      <c r="BG2334" s="3" t="str">
        <f>IF(ISNUMBER(SEARCH("heatDry",$AY2334)),"heatDry","")</f>
        <v/>
      </c>
      <c r="BH2334" s="3" t="str">
        <f>IF(AND(ISNUMBER(SEARCH("aerobic",$AW2334)),ISNUMBER(SEARCH("anaer",$AW2334))),"Combined Aer and Anaer.","")</f>
        <v/>
      </c>
    </row>
    <row r="2335" spans="1:60" x14ac:dyDescent="0.25">
      <c r="A2335" s="5">
        <v>2173</v>
      </c>
      <c r="B2335" t="s">
        <v>10201</v>
      </c>
      <c r="C2335">
        <v>726.23</v>
      </c>
      <c r="D2335">
        <v>341.84610872833349</v>
      </c>
      <c r="E2335">
        <v>334.7085849260875</v>
      </c>
      <c r="F2335">
        <v>287.26291221822532</v>
      </c>
      <c r="G2335">
        <v>406.49687357287888</v>
      </c>
      <c r="H2335">
        <v>-110.1714685734544</v>
      </c>
      <c r="I2335">
        <v>-111.5572902262579</v>
      </c>
      <c r="J2335">
        <v>-130.9477995543495</v>
      </c>
      <c r="K2335">
        <v>-88.592621328033118</v>
      </c>
      <c r="L2335">
        <v>503.06198685177259</v>
      </c>
      <c r="M2335">
        <v>501.24446379520208</v>
      </c>
      <c r="N2335">
        <v>494.88893000863158</v>
      </c>
      <c r="O2335">
        <v>516.52988087631581</v>
      </c>
      <c r="P2335">
        <v>17.014767091640021</v>
      </c>
      <c r="Q2335">
        <v>17.176199262394711</v>
      </c>
      <c r="R2335">
        <v>13.906596583953251</v>
      </c>
      <c r="S2335">
        <v>19.88786343881479</v>
      </c>
      <c r="T2335">
        <v>42222.642482772368</v>
      </c>
      <c r="U2335">
        <v>42222.714715407557</v>
      </c>
      <c r="V2335">
        <v>42193.382642613287</v>
      </c>
      <c r="W2335">
        <v>42252.009264745371</v>
      </c>
      <c r="X2335">
        <v>2743.4344896908478</v>
      </c>
      <c r="Y2335">
        <v>2753.103339703167</v>
      </c>
      <c r="Z2335">
        <v>2670.0304830817372</v>
      </c>
      <c r="AA2335">
        <v>2788.9956541066372</v>
      </c>
      <c r="AB2335">
        <v>421.0068233343693</v>
      </c>
      <c r="AC2335">
        <v>415.98546084069</v>
      </c>
      <c r="AD2335">
        <v>366.81447915634129</v>
      </c>
      <c r="AE2335">
        <v>486.45747393025903</v>
      </c>
      <c r="AF2335">
        <v>67.886727636306119</v>
      </c>
      <c r="AG2335">
        <v>67.641660063395932</v>
      </c>
      <c r="AH2335">
        <v>66.783683549125044</v>
      </c>
      <c r="AI2335">
        <v>69.703921891361418</v>
      </c>
      <c r="AJ2335">
        <v>0.60582024394844547</v>
      </c>
      <c r="AK2335">
        <v>0.60582021795004759</v>
      </c>
      <c r="AL2335">
        <v>0.60580583582461411</v>
      </c>
      <c r="AM2335">
        <v>0.60583441170569363</v>
      </c>
      <c r="AN2335">
        <v>0.94358108390845885</v>
      </c>
      <c r="AO2335">
        <v>0.94358108390845929</v>
      </c>
      <c r="AP2335">
        <v>0.94358108390845929</v>
      </c>
      <c r="AQ2335">
        <v>0.94358108390845929</v>
      </c>
      <c r="AR2335">
        <v>16.179346080644311</v>
      </c>
      <c r="AS2335">
        <v>16.179346080644311</v>
      </c>
      <c r="AT2335">
        <v>16.179346080644311</v>
      </c>
      <c r="AU2335">
        <v>16.179346080644311</v>
      </c>
      <c r="AV2335" t="str">
        <f>VLOOKUP(Sheet1[[#This Row],[NPDES ID2]],Combined_Sheet__Major_Only___2[[NPDES ID2]:[ECHO BFR]],3,FALSE)</f>
        <v>TX</v>
      </c>
      <c r="AW2335" t="s">
        <v>41</v>
      </c>
      <c r="AX2335" t="str">
        <f>VLOOKUP(Sheet1[[#This Row],[NPDES ID2]],Combined_Sheet__Major_Only___2[[NPDES ID2]:[ECHO BFR]],27,FALSE)</f>
        <v>-</v>
      </c>
      <c r="AY2335" t="str">
        <f>VLOOKUP(Sheet1[[#This Row],[NPDES ID2]],Combined_Sheet__Major_Only___2[[NPDES ID2]:[ECHO BFR]],28,FALSE)</f>
        <v>-</v>
      </c>
      <c r="AZ2335" t="str">
        <f>VLOOKUP(Sheet1[[#This Row],[NPDES ID2]],Combined_Sheet__Major_Only___2[[NPDES ID2]:[ECHO BFR]],29,FALSE)</f>
        <v>thickening</v>
      </c>
      <c r="BA2335">
        <f>VLOOKUP(Sheet1[[#This Row],[NPDES ID2]],Combined_Sheet__Major_Only___2[[NPDES ID2]:[ECHO BFR]],17,FALSE)</f>
        <v>29.800270000000001</v>
      </c>
      <c r="BB2335">
        <f>VLOOKUP(Sheet1[[#This Row],[NPDES ID2]],Combined_Sheet__Major_Only___2[[NPDES ID2]:[ECHO BFR]],18,FALSE)</f>
        <v>-95.340980000000002</v>
      </c>
      <c r="BC2335" s="2" t="str">
        <f>IF(ISNUMBER(SEARCH("aerobic",$AW2335)),"aerobic","")</f>
        <v>aerobic</v>
      </c>
      <c r="BD2335" s="2" t="str">
        <f>IF(ISNUMBER(SEARCH("anaer",$AW2335)),"anaer","")</f>
        <v/>
      </c>
      <c r="BE2335" s="2" t="str">
        <f>IF(ISNUMBER(SEARCH("thickening",$AZ2335)),"thickening","")</f>
        <v>thickening</v>
      </c>
      <c r="BF2335" s="4" t="str">
        <f>IF(ISNUMBER(SEARCH("airDry",$AW2335)),"airDry","")</f>
        <v/>
      </c>
      <c r="BG2335" s="4" t="str">
        <f>IF(ISNUMBER(SEARCH("heatDry",$AY2335)),"heatDry","")</f>
        <v/>
      </c>
      <c r="BH2335" s="4" t="str">
        <f>IF(AND(ISNUMBER(SEARCH("aerobic",$AW2335)),ISNUMBER(SEARCH("anaer",$AW2335))),"Combined Aer and Anaer.","")</f>
        <v/>
      </c>
    </row>
    <row r="2336" spans="1:60" x14ac:dyDescent="0.25">
      <c r="A2336" s="5">
        <v>611</v>
      </c>
      <c r="B2336" t="s">
        <v>3019</v>
      </c>
      <c r="C2336">
        <v>954</v>
      </c>
      <c r="D2336">
        <v>324.47523728785222</v>
      </c>
      <c r="E2336">
        <v>319.50575007108802</v>
      </c>
      <c r="F2336">
        <v>276.63724351819963</v>
      </c>
      <c r="G2336">
        <v>385.02952024472029</v>
      </c>
      <c r="H2336">
        <v>-138.55324900081891</v>
      </c>
      <c r="I2336">
        <v>-139.90148999743499</v>
      </c>
      <c r="J2336">
        <v>-158.57087868714009</v>
      </c>
      <c r="K2336">
        <v>-115.61158570014381</v>
      </c>
      <c r="L2336">
        <v>720.05318074516686</v>
      </c>
      <c r="M2336">
        <v>715.75602175016525</v>
      </c>
      <c r="N2336">
        <v>700.73069517595252</v>
      </c>
      <c r="O2336">
        <v>751.89408027346735</v>
      </c>
      <c r="P2336">
        <v>29.758905925021441</v>
      </c>
      <c r="Q2336">
        <v>29.62731484003108</v>
      </c>
      <c r="R2336">
        <v>24.966083032222741</v>
      </c>
      <c r="S2336">
        <v>33.47043020864993</v>
      </c>
      <c r="T2336">
        <v>42221.223716871478</v>
      </c>
      <c r="U2336">
        <v>42221.295947180799</v>
      </c>
      <c r="V2336">
        <v>42191.964818873217</v>
      </c>
      <c r="W2336">
        <v>42250.589553240177</v>
      </c>
      <c r="X2336">
        <v>3320.7362653055438</v>
      </c>
      <c r="Y2336">
        <v>3338.7481516346879</v>
      </c>
      <c r="Z2336">
        <v>3176.8311290517281</v>
      </c>
      <c r="AA2336">
        <v>3410.9765311861679</v>
      </c>
      <c r="AB2336">
        <v>634.71011156886436</v>
      </c>
      <c r="AC2336">
        <v>625.90081912391122</v>
      </c>
      <c r="AD2336">
        <v>532.67835207336225</v>
      </c>
      <c r="AE2336">
        <v>767.77042886168817</v>
      </c>
      <c r="AF2336">
        <v>56.102491541655183</v>
      </c>
      <c r="AG2336">
        <v>55.767961550981227</v>
      </c>
      <c r="AH2336">
        <v>54.596833990789477</v>
      </c>
      <c r="AI2336">
        <v>58.582988194300682</v>
      </c>
      <c r="AJ2336">
        <v>0.4619415602448172</v>
      </c>
      <c r="AK2336">
        <v>0.46194152664426469</v>
      </c>
      <c r="AL2336">
        <v>0.46192300870175829</v>
      </c>
      <c r="AM2336">
        <v>0.46195980264168979</v>
      </c>
      <c r="AN2336">
        <v>0.94357934147381517</v>
      </c>
      <c r="AO2336">
        <v>0.94357934147381495</v>
      </c>
      <c r="AP2336">
        <v>0.94357934147381495</v>
      </c>
      <c r="AQ2336">
        <v>0.94357934147381495</v>
      </c>
      <c r="AR2336">
        <v>11.753598751205089</v>
      </c>
      <c r="AS2336">
        <v>11.753598751205089</v>
      </c>
      <c r="AT2336">
        <v>11.753598751205089</v>
      </c>
      <c r="AU2336">
        <v>11.753598751205089</v>
      </c>
      <c r="AV2336" t="str">
        <f>VLOOKUP(Sheet1[[#This Row],[NPDES ID2]],Combined_Sheet__Major_Only___2[[NPDES ID2]:[ECHO BFR]],3,FALSE)</f>
        <v>MN</v>
      </c>
      <c r="AW2336" t="s">
        <v>54</v>
      </c>
      <c r="AX2336" t="str">
        <f>VLOOKUP(Sheet1[[#This Row],[NPDES ID2]],Combined_Sheet__Major_Only___2[[NPDES ID2]:[ECHO BFR]],27,FALSE)</f>
        <v>-</v>
      </c>
      <c r="AY2336" t="str">
        <f>VLOOKUP(Sheet1[[#This Row],[NPDES ID2]],Combined_Sheet__Major_Only___2[[NPDES ID2]:[ECHO BFR]],28,FALSE)</f>
        <v>-</v>
      </c>
      <c r="AZ2336" t="str">
        <f>VLOOKUP(Sheet1[[#This Row],[NPDES ID2]],Combined_Sheet__Major_Only___2[[NPDES ID2]:[ECHO BFR]],29,FALSE)</f>
        <v>thickening</v>
      </c>
      <c r="BA2336">
        <f>VLOOKUP(Sheet1[[#This Row],[NPDES ID2]],Combined_Sheet__Major_Only___2[[NPDES ID2]:[ECHO BFR]],17,FALSE)</f>
        <v>45.109000000000002</v>
      </c>
      <c r="BB2336">
        <f>VLOOKUP(Sheet1[[#This Row],[NPDES ID2]],Combined_Sheet__Major_Only___2[[NPDES ID2]:[ECHO BFR]],18,FALSE)</f>
        <v>-95.035210000000006</v>
      </c>
      <c r="BC2336" s="2" t="str">
        <f>IF(ISNUMBER(SEARCH("aerobic",$AW2336)),"aerobic","")</f>
        <v/>
      </c>
      <c r="BD2336" s="2" t="str">
        <f>IF(ISNUMBER(SEARCH("anaer",$AW2336)),"anaer","")</f>
        <v/>
      </c>
      <c r="BE2336" s="2" t="str">
        <f>IF(ISNUMBER(SEARCH("thickening",$AZ2336)),"thickening","")</f>
        <v>thickening</v>
      </c>
      <c r="BF2336" s="4" t="str">
        <f>IF(ISNUMBER(SEARCH("airDry",$AW2336)),"airDry","")</f>
        <v/>
      </c>
      <c r="BG2336" s="4" t="str">
        <f>IF(ISNUMBER(SEARCH("heatDry",$AY2336)),"heatDry","")</f>
        <v/>
      </c>
      <c r="BH2336" s="4" t="str">
        <f>IF(AND(ISNUMBER(SEARCH("aerobic",$AW2336)),ISNUMBER(SEARCH("anaer",$AW2336))),"Combined Aer and Anaer.","")</f>
        <v/>
      </c>
    </row>
    <row r="2337" spans="1:60" x14ac:dyDescent="0.25">
      <c r="A2337" s="5">
        <v>1196</v>
      </c>
      <c r="B2337" t="s">
        <v>5736</v>
      </c>
      <c r="C2337">
        <v>253.91</v>
      </c>
      <c r="D2337">
        <v>503.3373066086566</v>
      </c>
      <c r="E2337">
        <v>499.63160012038389</v>
      </c>
      <c r="F2337">
        <v>376.0412388703258</v>
      </c>
      <c r="G2337">
        <v>627.59466253770654</v>
      </c>
      <c r="H2337">
        <v>-113.0698452108122</v>
      </c>
      <c r="I2337">
        <v>-114.3949856157255</v>
      </c>
      <c r="J2337">
        <v>-133.74231928730521</v>
      </c>
      <c r="K2337">
        <v>-91.402622434734994</v>
      </c>
      <c r="L2337">
        <v>171.8295034230774</v>
      </c>
      <c r="M2337">
        <v>171.16324999633781</v>
      </c>
      <c r="N2337">
        <v>168.83302475186761</v>
      </c>
      <c r="O2337">
        <v>176.7669868302674</v>
      </c>
      <c r="P2337">
        <v>5.9570575916919006</v>
      </c>
      <c r="Q2337">
        <v>6.0042171386937824</v>
      </c>
      <c r="R2337">
        <v>4.8840256386472811</v>
      </c>
      <c r="S2337">
        <v>6.9207777745500394</v>
      </c>
      <c r="T2337">
        <v>42219.658866639707</v>
      </c>
      <c r="U2337">
        <v>42219.731094383656</v>
      </c>
      <c r="V2337">
        <v>42190.401007812558</v>
      </c>
      <c r="W2337">
        <v>42249.023660039224</v>
      </c>
      <c r="X2337">
        <v>2808.057494005559</v>
      </c>
      <c r="Y2337">
        <v>2818.5441650362859</v>
      </c>
      <c r="Z2337">
        <v>2727.6298920126578</v>
      </c>
      <c r="AA2337">
        <v>2858.1089516944812</v>
      </c>
      <c r="AB2337">
        <v>440.69762997286313</v>
      </c>
      <c r="AC2337">
        <v>435.24631471424641</v>
      </c>
      <c r="AD2337">
        <v>382.76015126941172</v>
      </c>
      <c r="AE2337">
        <v>511.05444405946668</v>
      </c>
      <c r="AF2337">
        <v>66.320558104688416</v>
      </c>
      <c r="AG2337">
        <v>66.063477618874728</v>
      </c>
      <c r="AH2337">
        <v>65.163975060483835</v>
      </c>
      <c r="AI2337">
        <v>68.226173184837165</v>
      </c>
      <c r="AJ2337">
        <v>0.58666626636207697</v>
      </c>
      <c r="AK2337">
        <v>0.58666625725750121</v>
      </c>
      <c r="AL2337">
        <v>0.58666120308747238</v>
      </c>
      <c r="AM2337">
        <v>0.58667124508069923</v>
      </c>
      <c r="AN2337">
        <v>0.94357741950321328</v>
      </c>
      <c r="AO2337">
        <v>0.94357741950321294</v>
      </c>
      <c r="AP2337">
        <v>0.94357741950321294</v>
      </c>
      <c r="AQ2337">
        <v>0.94357741950321294</v>
      </c>
      <c r="AR2337">
        <v>15.590502837592229</v>
      </c>
      <c r="AS2337">
        <v>15.590502837592229</v>
      </c>
      <c r="AT2337">
        <v>15.590502837592229</v>
      </c>
      <c r="AU2337">
        <v>15.590502837592229</v>
      </c>
      <c r="AV2337" t="str">
        <f>VLOOKUP(Sheet1[[#This Row],[NPDES ID2]],Combined_Sheet__Major_Only___2[[NPDES ID2]:[ECHO BFR]],3,FALSE)</f>
        <v>KS</v>
      </c>
      <c r="AW2337" t="s">
        <v>12186</v>
      </c>
      <c r="AX2337" t="str">
        <f>VLOOKUP(Sheet1[[#This Row],[NPDES ID2]],Combined_Sheet__Major_Only___2[[NPDES ID2]:[ECHO BFR]],27,FALSE)</f>
        <v>tempSludgeStore</v>
      </c>
      <c r="AY2337" t="str">
        <f>VLOOKUP(Sheet1[[#This Row],[NPDES ID2]],Combined_Sheet__Major_Only___2[[NPDES ID2]:[ECHO BFR]],28,FALSE)</f>
        <v>-</v>
      </c>
      <c r="AZ2337" t="str">
        <f>VLOOKUP(Sheet1[[#This Row],[NPDES ID2]],Combined_Sheet__Major_Only___2[[NPDES ID2]:[ECHO BFR]],29,FALSE)</f>
        <v>thickening</v>
      </c>
      <c r="BA2337">
        <f>VLOOKUP(Sheet1[[#This Row],[NPDES ID2]],Combined_Sheet__Major_Only___2[[NPDES ID2]:[ECHO BFR]],17,FALSE)</f>
        <v>37.38597</v>
      </c>
      <c r="BB2337">
        <f>VLOOKUP(Sheet1[[#This Row],[NPDES ID2]],Combined_Sheet__Major_Only___2[[NPDES ID2]:[ECHO BFR]],18,FALSE)</f>
        <v>-94.710800000000006</v>
      </c>
      <c r="BC2337" s="2" t="str">
        <f>IF(ISNUMBER(SEARCH("aerobic",$AW2337)),"aerobic","")</f>
        <v>aerobic</v>
      </c>
      <c r="BD2337" s="2" t="str">
        <f>IF(ISNUMBER(SEARCH("anaer",$AW2337)),"anaer","")</f>
        <v>anaer</v>
      </c>
      <c r="BE2337" s="2" t="str">
        <f>IF(ISNUMBER(SEARCH("thickening",$AZ2337)),"thickening","")</f>
        <v>thickening</v>
      </c>
      <c r="BF2337" s="3" t="str">
        <f>IF(ISNUMBER(SEARCH("airDry",$AW2337)),"airDry","")</f>
        <v/>
      </c>
      <c r="BG2337" s="3" t="str">
        <f>IF(ISNUMBER(SEARCH("heatDry",$AY2337)),"heatDry","")</f>
        <v/>
      </c>
      <c r="BH2337" s="3" t="str">
        <f>IF(AND(ISNUMBER(SEARCH("aerobic",$AW2337)),ISNUMBER(SEARCH("anaer",$AW2337))),"Combined Aer and Anaer.","")</f>
        <v>Combined Aer and Anaer.</v>
      </c>
    </row>
    <row r="2338" spans="1:60" x14ac:dyDescent="0.25">
      <c r="A2338" s="5">
        <v>1846</v>
      </c>
      <c r="B2338" t="s">
        <v>8723</v>
      </c>
      <c r="C2338">
        <v>11942.6</v>
      </c>
      <c r="D2338">
        <v>2211.3016627908742</v>
      </c>
      <c r="E2338">
        <v>2222.663996572584</v>
      </c>
      <c r="F2338">
        <v>1769.5134466146419</v>
      </c>
      <c r="G2338">
        <v>2610.5426031636171</v>
      </c>
      <c r="H2338">
        <v>-104.1324739981565</v>
      </c>
      <c r="I2338">
        <v>-105.8464158858494</v>
      </c>
      <c r="J2338">
        <v>-124.9196491034176</v>
      </c>
      <c r="K2338">
        <v>-81.927787309013567</v>
      </c>
      <c r="L2338">
        <v>8567.6268457920796</v>
      </c>
      <c r="M2338">
        <v>8539.9276939998781</v>
      </c>
      <c r="N2338">
        <v>8443.53180692145</v>
      </c>
      <c r="O2338">
        <v>8772.3508948166564</v>
      </c>
      <c r="P2338">
        <v>279.09044568663739</v>
      </c>
      <c r="Q2338">
        <v>282.76479722733808</v>
      </c>
      <c r="R2338">
        <v>227.0116737618786</v>
      </c>
      <c r="S2338">
        <v>329.36158549848278</v>
      </c>
      <c r="T2338">
        <v>42185.242662839977</v>
      </c>
      <c r="U2338">
        <v>42185.314834163197</v>
      </c>
      <c r="V2338">
        <v>42156.007658803806</v>
      </c>
      <c r="W2338">
        <v>42214.584517916534</v>
      </c>
      <c r="X2338">
        <v>2646.5387540820288</v>
      </c>
      <c r="Y2338">
        <v>2654.9873798218459</v>
      </c>
      <c r="Z2338">
        <v>2583.0660370670239</v>
      </c>
      <c r="AA2338">
        <v>2685.768643329483</v>
      </c>
      <c r="AB2338">
        <v>393.53238416104222</v>
      </c>
      <c r="AC2338">
        <v>389.10566355434997</v>
      </c>
      <c r="AD2338">
        <v>344.29505996212839</v>
      </c>
      <c r="AE2338">
        <v>452.08621887844532</v>
      </c>
      <c r="AF2338">
        <v>70.334012878655216</v>
      </c>
      <c r="AG2338">
        <v>70.109858954554937</v>
      </c>
      <c r="AH2338">
        <v>69.313446140852122</v>
      </c>
      <c r="AI2338">
        <v>72.010519380224295</v>
      </c>
      <c r="AJ2338">
        <v>0.63576695411934447</v>
      </c>
      <c r="AK2338">
        <v>0.63576649869365132</v>
      </c>
      <c r="AL2338">
        <v>0.6355330221215002</v>
      </c>
      <c r="AM2338">
        <v>0.63599707465581667</v>
      </c>
      <c r="AN2338">
        <v>0.9435351159139429</v>
      </c>
      <c r="AO2338">
        <v>0.94353511591394301</v>
      </c>
      <c r="AP2338">
        <v>0.94353511591394301</v>
      </c>
      <c r="AQ2338">
        <v>0.94353511591394301</v>
      </c>
      <c r="AR2338">
        <v>17.09298168878798</v>
      </c>
      <c r="AS2338">
        <v>17.09298168878798</v>
      </c>
      <c r="AT2338">
        <v>17.09298168878798</v>
      </c>
      <c r="AU2338">
        <v>17.09298168878798</v>
      </c>
      <c r="AV2338" t="str">
        <f>VLOOKUP(Sheet1[[#This Row],[NPDES ID2]],Combined_Sheet__Major_Only___2[[NPDES ID2]:[ECHO BFR]],3,FALSE)</f>
        <v>IA</v>
      </c>
      <c r="AW2338" t="s">
        <v>12185</v>
      </c>
      <c r="AX2338" t="str">
        <f>VLOOKUP(Sheet1[[#This Row],[NPDES ID2]],Combined_Sheet__Major_Only___2[[NPDES ID2]:[ECHO BFR]],27,FALSE)</f>
        <v>tempSludgeStore, methaneBioCaptureRecover</v>
      </c>
      <c r="AY2338" t="str">
        <f>VLOOKUP(Sheet1[[#This Row],[NPDES ID2]],Combined_Sheet__Major_Only___2[[NPDES ID2]:[ECHO BFR]],28,FALSE)</f>
        <v>-</v>
      </c>
      <c r="AZ2338" t="str">
        <f>VLOOKUP(Sheet1[[#This Row],[NPDES ID2]],Combined_Sheet__Major_Only___2[[NPDES ID2]:[ECHO BFR]],29,FALSE)</f>
        <v>thickening, preliminaryOps</v>
      </c>
      <c r="BA2338">
        <f>VLOOKUP(Sheet1[[#This Row],[NPDES ID2]],Combined_Sheet__Major_Only___2[[NPDES ID2]:[ECHO BFR]],17,FALSE)</f>
        <v>41.572778</v>
      </c>
      <c r="BB2338">
        <f>VLOOKUP(Sheet1[[#This Row],[NPDES ID2]],Combined_Sheet__Major_Only___2[[NPDES ID2]:[ECHO BFR]],18,FALSE)</f>
        <v>-93.557777999999999</v>
      </c>
      <c r="BC2338" s="2" t="str">
        <f>IF(ISNUMBER(SEARCH("aerobic",$AW2338)),"aerobic","")</f>
        <v/>
      </c>
      <c r="BD2338" s="2" t="str">
        <f>IF(ISNUMBER(SEARCH("anaer",$AW2338)),"anaer","")</f>
        <v>anaer</v>
      </c>
      <c r="BE2338" s="2" t="str">
        <f>IF(ISNUMBER(SEARCH("thickening",$AZ2338)),"thickening","")</f>
        <v>thickening</v>
      </c>
      <c r="BF2338" s="3" t="str">
        <f>IF(ISNUMBER(SEARCH("airDry",$AW2338)),"airDry","")</f>
        <v/>
      </c>
      <c r="BG2338" s="3" t="str">
        <f>IF(ISNUMBER(SEARCH("heatDry",$AY2338)),"heatDry","")</f>
        <v/>
      </c>
      <c r="BH2338" s="3" t="str">
        <f>IF(AND(ISNUMBER(SEARCH("aerobic",$AW2338)),ISNUMBER(SEARCH("anaer",$AW2338))),"Combined Aer and Anaer.","")</f>
        <v/>
      </c>
    </row>
    <row r="2339" spans="1:60" x14ac:dyDescent="0.25">
      <c r="A2339" s="5">
        <v>1015</v>
      </c>
      <c r="B2339" t="s">
        <v>4906</v>
      </c>
      <c r="C2339">
        <v>446</v>
      </c>
      <c r="D2339">
        <v>340.31190124215902</v>
      </c>
      <c r="E2339">
        <v>339.52786378710073</v>
      </c>
      <c r="F2339">
        <v>271.0690009000017</v>
      </c>
      <c r="G2339">
        <v>420.42199078376183</v>
      </c>
      <c r="H2339">
        <v>-138.7645732896118</v>
      </c>
      <c r="I2339">
        <v>-140.03572793073781</v>
      </c>
      <c r="J2339">
        <v>-158.64442952180431</v>
      </c>
      <c r="K2339">
        <v>-115.8909395447689</v>
      </c>
      <c r="L2339">
        <v>336.24498894998538</v>
      </c>
      <c r="M2339">
        <v>334.23665856364562</v>
      </c>
      <c r="N2339">
        <v>327.21299453989349</v>
      </c>
      <c r="O2339">
        <v>351.12781183689782</v>
      </c>
      <c r="P2339">
        <v>13.90280028476082</v>
      </c>
      <c r="Q2339">
        <v>13.84040150535345</v>
      </c>
      <c r="R2339">
        <v>11.664206219945241</v>
      </c>
      <c r="S2339">
        <v>15.635518765610639</v>
      </c>
      <c r="T2339">
        <v>42169.932687373002</v>
      </c>
      <c r="U2339">
        <v>42170.004833597581</v>
      </c>
      <c r="V2339">
        <v>42140.707850242259</v>
      </c>
      <c r="W2339">
        <v>42199.264338385103</v>
      </c>
      <c r="X2339">
        <v>3318.047753732696</v>
      </c>
      <c r="Y2339">
        <v>3336.0583662100312</v>
      </c>
      <c r="Z2339">
        <v>3174.129226184386</v>
      </c>
      <c r="AA2339">
        <v>3408.30446825231</v>
      </c>
      <c r="AB2339">
        <v>634.54728655688086</v>
      </c>
      <c r="AC2339">
        <v>625.74427946791855</v>
      </c>
      <c r="AD2339">
        <v>532.4901640686594</v>
      </c>
      <c r="AE2339">
        <v>767.70148543110861</v>
      </c>
      <c r="AF2339">
        <v>56.078464075159268</v>
      </c>
      <c r="AG2339">
        <v>55.743648625004496</v>
      </c>
      <c r="AH2339">
        <v>54.572046886157331</v>
      </c>
      <c r="AI2339">
        <v>58.560428728044521</v>
      </c>
      <c r="AJ2339">
        <v>0.46164883302957271</v>
      </c>
      <c r="AK2339">
        <v>0.46164881740827662</v>
      </c>
      <c r="AL2339">
        <v>0.46164016587060969</v>
      </c>
      <c r="AM2339">
        <v>0.46165735554768739</v>
      </c>
      <c r="AN2339">
        <v>0.94351627685878381</v>
      </c>
      <c r="AO2339">
        <v>0.9435162768587837</v>
      </c>
      <c r="AP2339">
        <v>0.9435162768587837</v>
      </c>
      <c r="AQ2339">
        <v>0.9435162768587837</v>
      </c>
      <c r="AR2339">
        <v>11.74493255923948</v>
      </c>
      <c r="AS2339">
        <v>11.744932559239469</v>
      </c>
      <c r="AT2339">
        <v>11.744932559239469</v>
      </c>
      <c r="AU2339">
        <v>11.744932559239469</v>
      </c>
      <c r="AV2339" t="str">
        <f>VLOOKUP(Sheet1[[#This Row],[NPDES ID2]],Combined_Sheet__Major_Only___2[[NPDES ID2]:[ECHO BFR]],3,FALSE)</f>
        <v>GA</v>
      </c>
      <c r="AW2339" t="s">
        <v>54</v>
      </c>
      <c r="AX2339" t="str">
        <f>VLOOKUP(Sheet1[[#This Row],[NPDES ID2]],Combined_Sheet__Major_Only___2[[NPDES ID2]:[ECHO BFR]],27,FALSE)</f>
        <v>-</v>
      </c>
      <c r="AY2339" t="str">
        <f>VLOOKUP(Sheet1[[#This Row],[NPDES ID2]],Combined_Sheet__Major_Only___2[[NPDES ID2]:[ECHO BFR]],28,FALSE)</f>
        <v>highTempCompost</v>
      </c>
      <c r="AZ2339" t="str">
        <f>VLOOKUP(Sheet1[[#This Row],[NPDES ID2]],Combined_Sheet__Major_Only___2[[NPDES ID2]:[ECHO BFR]],29,FALSE)</f>
        <v>thickening</v>
      </c>
      <c r="BA2339">
        <f>VLOOKUP(Sheet1[[#This Row],[NPDES ID2]],Combined_Sheet__Major_Only___2[[NPDES ID2]:[ECHO BFR]],17,FALSE)</f>
        <v>31.500861</v>
      </c>
      <c r="BB2339">
        <f>VLOOKUP(Sheet1[[#This Row],[NPDES ID2]],Combined_Sheet__Major_Only___2[[NPDES ID2]:[ECHO BFR]],18,FALSE)</f>
        <v>-82.823888999999994</v>
      </c>
      <c r="BC2339" s="2" t="str">
        <f>IF(ISNUMBER(SEARCH("aerobic",$AW2339)),"aerobic","")</f>
        <v/>
      </c>
      <c r="BD2339" s="2" t="str">
        <f>IF(ISNUMBER(SEARCH("anaer",$AW2339)),"anaer","")</f>
        <v/>
      </c>
      <c r="BE2339" s="2" t="str">
        <f>IF(ISNUMBER(SEARCH("thickening",$AZ2339)),"thickening","")</f>
        <v>thickening</v>
      </c>
      <c r="BF2339" s="4" t="str">
        <f>IF(ISNUMBER(SEARCH("airDry",$AW2339)),"airDry","")</f>
        <v/>
      </c>
      <c r="BG2339" s="4" t="str">
        <f>IF(ISNUMBER(SEARCH("heatDry",$AY2339)),"heatDry","")</f>
        <v/>
      </c>
      <c r="BH2339" s="4" t="str">
        <f>IF(AND(ISNUMBER(SEARCH("aerobic",$AW2339)),ISNUMBER(SEARCH("anaer",$AW2339))),"Combined Aer and Anaer.","")</f>
        <v/>
      </c>
    </row>
    <row r="2340" spans="1:60" x14ac:dyDescent="0.25">
      <c r="A2340" s="5">
        <v>2179</v>
      </c>
      <c r="B2340" t="s">
        <v>10226</v>
      </c>
      <c r="C2340">
        <v>703</v>
      </c>
      <c r="D2340">
        <v>319.45893966992588</v>
      </c>
      <c r="E2340">
        <v>312.85250549131848</v>
      </c>
      <c r="F2340">
        <v>267.83538261485558</v>
      </c>
      <c r="G2340">
        <v>383.81480577481051</v>
      </c>
      <c r="H2340">
        <v>-139.44964602124981</v>
      </c>
      <c r="I2340">
        <v>-140.74192991335019</v>
      </c>
      <c r="J2340">
        <v>-159.30886632517959</v>
      </c>
      <c r="K2340">
        <v>-116.5207518642314</v>
      </c>
      <c r="L2340">
        <v>521.19330897236318</v>
      </c>
      <c r="M2340">
        <v>518.03728258334536</v>
      </c>
      <c r="N2340">
        <v>507.00092143313799</v>
      </c>
      <c r="O2340">
        <v>544.579932222313</v>
      </c>
      <c r="P2340">
        <v>21.686149785569469</v>
      </c>
      <c r="Q2340">
        <v>21.569242829000508</v>
      </c>
      <c r="R2340">
        <v>18.20902280126386</v>
      </c>
      <c r="S2340">
        <v>24.39242924784994</v>
      </c>
      <c r="T2340">
        <v>42155.973542618587</v>
      </c>
      <c r="U2340">
        <v>42156.045665959027</v>
      </c>
      <c r="V2340">
        <v>42126.757975346241</v>
      </c>
      <c r="W2340">
        <v>42185.295889891881</v>
      </c>
      <c r="X2340">
        <v>3337.1447033331069</v>
      </c>
      <c r="Y2340">
        <v>3355.4892480908729</v>
      </c>
      <c r="Z2340">
        <v>3190.4896869298341</v>
      </c>
      <c r="AA2340">
        <v>3429.1724487660122</v>
      </c>
      <c r="AB2340">
        <v>643.7298479244763</v>
      </c>
      <c r="AC2340">
        <v>634.82410903669268</v>
      </c>
      <c r="AD2340">
        <v>539.29275927386414</v>
      </c>
      <c r="AE2340">
        <v>780.41818110073882</v>
      </c>
      <c r="AF2340">
        <v>55.740582535164961</v>
      </c>
      <c r="AG2340">
        <v>55.403258399514193</v>
      </c>
      <c r="AH2340">
        <v>54.222618539267017</v>
      </c>
      <c r="AI2340">
        <v>58.241464565909943</v>
      </c>
      <c r="AJ2340">
        <v>0.45753284386562632</v>
      </c>
      <c r="AK2340">
        <v>0.45753281924801142</v>
      </c>
      <c r="AL2340">
        <v>0.45751921968197412</v>
      </c>
      <c r="AM2340">
        <v>0.45754624085338041</v>
      </c>
      <c r="AN2340">
        <v>0.94349908905280033</v>
      </c>
      <c r="AO2340">
        <v>0.9434990890528</v>
      </c>
      <c r="AP2340">
        <v>0.9434990890528</v>
      </c>
      <c r="AQ2340">
        <v>0.9434990890528</v>
      </c>
      <c r="AR2340">
        <v>11.618158216733329</v>
      </c>
      <c r="AS2340">
        <v>11.618158216733329</v>
      </c>
      <c r="AT2340">
        <v>11.618158216733329</v>
      </c>
      <c r="AU2340">
        <v>11.618158216733329</v>
      </c>
      <c r="AV2340" t="str">
        <f>VLOOKUP(Sheet1[[#This Row],[NPDES ID2]],Combined_Sheet__Major_Only___2[[NPDES ID2]:[ECHO BFR]],3,FALSE)</f>
        <v>NY</v>
      </c>
      <c r="AW2340" t="s">
        <v>54</v>
      </c>
      <c r="AX2340" t="str">
        <f>VLOOKUP(Sheet1[[#This Row],[NPDES ID2]],Combined_Sheet__Major_Only___2[[NPDES ID2]:[ECHO BFR]],27,FALSE)</f>
        <v>-</v>
      </c>
      <c r="AY2340" t="str">
        <f>VLOOKUP(Sheet1[[#This Row],[NPDES ID2]],Combined_Sheet__Major_Only___2[[NPDES ID2]:[ECHO BFR]],28,FALSE)</f>
        <v>-</v>
      </c>
      <c r="AZ2340" t="str">
        <f>VLOOKUP(Sheet1[[#This Row],[NPDES ID2]],Combined_Sheet__Major_Only___2[[NPDES ID2]:[ECHO BFR]],29,FALSE)</f>
        <v>thickening</v>
      </c>
      <c r="BA2340">
        <f>VLOOKUP(Sheet1[[#This Row],[NPDES ID2]],Combined_Sheet__Major_Only___2[[NPDES ID2]:[ECHO BFR]],17,FALSE)</f>
        <v>41.647820000000003</v>
      </c>
      <c r="BB2340">
        <f>VLOOKUP(Sheet1[[#This Row],[NPDES ID2]],Combined_Sheet__Major_Only___2[[NPDES ID2]:[ECHO BFR]],18,FALSE)</f>
        <v>-73.940179999999998</v>
      </c>
      <c r="BC2340" s="2" t="str">
        <f>IF(ISNUMBER(SEARCH("aerobic",$AW2340)),"aerobic","")</f>
        <v/>
      </c>
      <c r="BD2340" s="2" t="str">
        <f>IF(ISNUMBER(SEARCH("anaer",$AW2340)),"anaer","")</f>
        <v/>
      </c>
      <c r="BE2340" s="2" t="str">
        <f>IF(ISNUMBER(SEARCH("thickening",$AZ2340)),"thickening","")</f>
        <v>thickening</v>
      </c>
      <c r="BF2340" s="4" t="str">
        <f>IF(ISNUMBER(SEARCH("airDry",$AW2340)),"airDry","")</f>
        <v/>
      </c>
      <c r="BG2340" s="4" t="str">
        <f>IF(ISNUMBER(SEARCH("heatDry",$AY2340)),"heatDry","")</f>
        <v/>
      </c>
      <c r="BH2340" s="4" t="str">
        <f>IF(AND(ISNUMBER(SEARCH("aerobic",$AW2340)),ISNUMBER(SEARCH("anaer",$AW2340))),"Combined Aer and Anaer.","")</f>
        <v/>
      </c>
    </row>
    <row r="2341" spans="1:60" x14ac:dyDescent="0.25">
      <c r="A2341" s="5">
        <v>500</v>
      </c>
      <c r="B2341" t="s">
        <v>2477</v>
      </c>
      <c r="C2341">
        <v>364</v>
      </c>
      <c r="D2341">
        <v>372.84826103355721</v>
      </c>
      <c r="E2341">
        <v>369.64150828434492</v>
      </c>
      <c r="F2341">
        <v>288.02860117720479</v>
      </c>
      <c r="G2341">
        <v>463.31001608428147</v>
      </c>
      <c r="H2341">
        <v>-139.21651495993021</v>
      </c>
      <c r="I2341">
        <v>-140.46546177744449</v>
      </c>
      <c r="J2341">
        <v>-159.02592391788579</v>
      </c>
      <c r="K2341">
        <v>-116.3431811356399</v>
      </c>
      <c r="L2341">
        <v>271.87212267709918</v>
      </c>
      <c r="M2341">
        <v>270.23587893010938</v>
      </c>
      <c r="N2341">
        <v>264.51331677516657</v>
      </c>
      <c r="O2341">
        <v>283.99779002970502</v>
      </c>
      <c r="P2341">
        <v>11.28074048404066</v>
      </c>
      <c r="Q2341">
        <v>11.22441419801406</v>
      </c>
      <c r="R2341">
        <v>9.4685686638670798</v>
      </c>
      <c r="S2341">
        <v>12.68870913375299</v>
      </c>
      <c r="T2341">
        <v>42142.936152508737</v>
      </c>
      <c r="U2341">
        <v>42143.008254476117</v>
      </c>
      <c r="V2341">
        <v>42113.729242984562</v>
      </c>
      <c r="W2341">
        <v>42172.249810390633</v>
      </c>
      <c r="X2341">
        <v>3327.1309509165981</v>
      </c>
      <c r="Y2341">
        <v>3345.3175410116842</v>
      </c>
      <c r="Z2341">
        <v>3181.7606300040561</v>
      </c>
      <c r="AA2341">
        <v>3418.3302845203461</v>
      </c>
      <c r="AB2341">
        <v>639.32844288444267</v>
      </c>
      <c r="AC2341">
        <v>630.47386211778257</v>
      </c>
      <c r="AD2341">
        <v>536.00925539445529</v>
      </c>
      <c r="AE2341">
        <v>774.37837596164502</v>
      </c>
      <c r="AF2341">
        <v>55.889802060492492</v>
      </c>
      <c r="AG2341">
        <v>55.553540057644312</v>
      </c>
      <c r="AH2341">
        <v>54.376963596686842</v>
      </c>
      <c r="AI2341">
        <v>58.382382300188063</v>
      </c>
      <c r="AJ2341">
        <v>0.45935052150489197</v>
      </c>
      <c r="AK2341">
        <v>0.45935050878718697</v>
      </c>
      <c r="AL2341">
        <v>0.45934345983305919</v>
      </c>
      <c r="AM2341">
        <v>0.45935746530167382</v>
      </c>
      <c r="AN2341">
        <v>0.94348302674764783</v>
      </c>
      <c r="AO2341">
        <v>0.94348302674764795</v>
      </c>
      <c r="AP2341">
        <v>0.94348302674764795</v>
      </c>
      <c r="AQ2341">
        <v>0.94348302674764795</v>
      </c>
      <c r="AR2341">
        <v>11.67429301825865</v>
      </c>
      <c r="AS2341">
        <v>11.67429301825865</v>
      </c>
      <c r="AT2341">
        <v>11.67429301825865</v>
      </c>
      <c r="AU2341">
        <v>11.67429301825865</v>
      </c>
      <c r="AV2341" t="str">
        <f>VLOOKUP(Sheet1[[#This Row],[NPDES ID2]],Combined_Sheet__Major_Only___2[[NPDES ID2]:[ECHO BFR]],3,FALSE)</f>
        <v>AR</v>
      </c>
      <c r="AW2341" t="s">
        <v>87</v>
      </c>
      <c r="AX2341" t="str">
        <f>VLOOKUP(Sheet1[[#This Row],[NPDES ID2]],Combined_Sheet__Major_Only___2[[NPDES ID2]:[ECHO BFR]],27,FALSE)</f>
        <v>-</v>
      </c>
      <c r="AY2341" t="str">
        <f>VLOOKUP(Sheet1[[#This Row],[NPDES ID2]],Combined_Sheet__Major_Only___2[[NPDES ID2]:[ECHO BFR]],28,FALSE)</f>
        <v>-</v>
      </c>
      <c r="AZ2341" t="str">
        <f>VLOOKUP(Sheet1[[#This Row],[NPDES ID2]],Combined_Sheet__Major_Only___2[[NPDES ID2]:[ECHO BFR]],29,FALSE)</f>
        <v>thickening</v>
      </c>
      <c r="BA2341">
        <f>VLOOKUP(Sheet1[[#This Row],[NPDES ID2]],Combined_Sheet__Major_Only___2[[NPDES ID2]:[ECHO BFR]],17,FALSE)</f>
        <v>35.860138999999997</v>
      </c>
      <c r="BB2341">
        <f>VLOOKUP(Sheet1[[#This Row],[NPDES ID2]],Combined_Sheet__Major_Only___2[[NPDES ID2]:[ECHO BFR]],18,FALSE)</f>
        <v>-90.733056000000005</v>
      </c>
      <c r="BC2341" s="2" t="str">
        <f>IF(ISNUMBER(SEARCH("aerobic",$AW2341)),"aerobic","")</f>
        <v/>
      </c>
      <c r="BD2341" s="2" t="str">
        <f>IF(ISNUMBER(SEARCH("anaer",$AW2341)),"anaer","")</f>
        <v/>
      </c>
      <c r="BE2341" s="2" t="str">
        <f>IF(ISNUMBER(SEARCH("thickening",$AZ2341)),"thickening","")</f>
        <v>thickening</v>
      </c>
      <c r="BF2341" s="3" t="str">
        <f>IF(ISNUMBER(SEARCH("airDry",$AW2341)),"airDry","")</f>
        <v/>
      </c>
      <c r="BG2341" s="3" t="str">
        <f>IF(ISNUMBER(SEARCH("heatDry",$AY2341)),"heatDry","")</f>
        <v/>
      </c>
      <c r="BH2341" s="3" t="str">
        <f>IF(AND(ISNUMBER(SEARCH("aerobic",$AW2341)),ISNUMBER(SEARCH("anaer",$AW2341))),"Combined Aer and Anaer.","")</f>
        <v/>
      </c>
    </row>
    <row r="2342" spans="1:60" x14ac:dyDescent="0.25">
      <c r="A2342" s="5">
        <v>1904</v>
      </c>
      <c r="B2342" t="s">
        <v>8988</v>
      </c>
      <c r="C2342">
        <v>3997</v>
      </c>
      <c r="D2342">
        <v>813.97980830897495</v>
      </c>
      <c r="E2342">
        <v>813.36681665735045</v>
      </c>
      <c r="F2342">
        <v>656.24909149950952</v>
      </c>
      <c r="G2342">
        <v>953.21447709231131</v>
      </c>
      <c r="H2342">
        <v>-105.831792314163</v>
      </c>
      <c r="I2342">
        <v>-107.2599687640882</v>
      </c>
      <c r="J2342">
        <v>-126.73869168729399</v>
      </c>
      <c r="K2342">
        <v>-84.191722510802535</v>
      </c>
      <c r="L2342">
        <v>2859.3936160715052</v>
      </c>
      <c r="M2342">
        <v>2850.0750688314188</v>
      </c>
      <c r="N2342">
        <v>2817.535343531018</v>
      </c>
      <c r="O2342">
        <v>2928.3924814865049</v>
      </c>
      <c r="P2342">
        <v>93.450588774199588</v>
      </c>
      <c r="Q2342">
        <v>94.63690888590753</v>
      </c>
      <c r="R2342">
        <v>76.040667941542978</v>
      </c>
      <c r="S2342">
        <v>110.1735452669368</v>
      </c>
      <c r="T2342">
        <v>42118.408454414501</v>
      </c>
      <c r="U2342">
        <v>42118.480516172029</v>
      </c>
      <c r="V2342">
        <v>42089.217833014853</v>
      </c>
      <c r="W2342">
        <v>42147.705764640399</v>
      </c>
      <c r="X2342">
        <v>2649.7990072086709</v>
      </c>
      <c r="Y2342">
        <v>2658.3324004704209</v>
      </c>
      <c r="Z2342">
        <v>2585.644824229792</v>
      </c>
      <c r="AA2342">
        <v>2689.468591454226</v>
      </c>
      <c r="AB2342">
        <v>394.8945882492269</v>
      </c>
      <c r="AC2342">
        <v>390.41083180425289</v>
      </c>
      <c r="AD2342">
        <v>345.43319861097012</v>
      </c>
      <c r="AE2342">
        <v>453.75023848717029</v>
      </c>
      <c r="AF2342">
        <v>70.117364312064097</v>
      </c>
      <c r="AG2342">
        <v>69.889941564633176</v>
      </c>
      <c r="AH2342">
        <v>69.090311250633476</v>
      </c>
      <c r="AI2342">
        <v>71.807954582057192</v>
      </c>
      <c r="AJ2342">
        <v>0.63311499648970004</v>
      </c>
      <c r="AK2342">
        <v>0.63311485196601669</v>
      </c>
      <c r="AL2342">
        <v>0.63303669553042263</v>
      </c>
      <c r="AM2342">
        <v>0.63319200003014731</v>
      </c>
      <c r="AN2342">
        <v>0.94345278340525751</v>
      </c>
      <c r="AO2342">
        <v>0.94345278340525718</v>
      </c>
      <c r="AP2342">
        <v>0.94345278340525718</v>
      </c>
      <c r="AQ2342">
        <v>0.94345278340525718</v>
      </c>
      <c r="AR2342">
        <v>17.01672911373533</v>
      </c>
      <c r="AS2342">
        <v>17.01672911373532</v>
      </c>
      <c r="AT2342">
        <v>17.01672911373532</v>
      </c>
      <c r="AU2342">
        <v>17.01672911373532</v>
      </c>
      <c r="AV2342" t="str">
        <f>VLOOKUP(Sheet1[[#This Row],[NPDES ID2]],Combined_Sheet__Major_Only___2[[NPDES ID2]:[ECHO BFR]],3,FALSE)</f>
        <v>OR</v>
      </c>
      <c r="AW2342" t="s">
        <v>12185</v>
      </c>
      <c r="AX2342" t="str">
        <f>VLOOKUP(Sheet1[[#This Row],[NPDES ID2]],Combined_Sheet__Major_Only___2[[NPDES ID2]:[ECHO BFR]],27,FALSE)</f>
        <v>methaneBioCaptureRecover</v>
      </c>
      <c r="AY2342" t="str">
        <f>VLOOKUP(Sheet1[[#This Row],[NPDES ID2]],Combined_Sheet__Major_Only___2[[NPDES ID2]:[ECHO BFR]],28,FALSE)</f>
        <v>-</v>
      </c>
      <c r="AZ2342" t="str">
        <f>VLOOKUP(Sheet1[[#This Row],[NPDES ID2]],Combined_Sheet__Major_Only___2[[NPDES ID2]:[ECHO BFR]],29,FALSE)</f>
        <v>preliminaryOps, thickening</v>
      </c>
      <c r="BA2342">
        <f>VLOOKUP(Sheet1[[#This Row],[NPDES ID2]],Combined_Sheet__Major_Only___2[[NPDES ID2]:[ECHO BFR]],17,FALSE)</f>
        <v>45.401131999999997</v>
      </c>
      <c r="BB2342">
        <f>VLOOKUP(Sheet1[[#This Row],[NPDES ID2]],Combined_Sheet__Major_Only___2[[NPDES ID2]:[ECHO BFR]],18,FALSE)</f>
        <v>-122.761381</v>
      </c>
      <c r="BC2342" s="2" t="str">
        <f>IF(ISNUMBER(SEARCH("aerobic",$AW2342)),"aerobic","")</f>
        <v/>
      </c>
      <c r="BD2342" s="2" t="str">
        <f>IF(ISNUMBER(SEARCH("anaer",$AW2342)),"anaer","")</f>
        <v>anaer</v>
      </c>
      <c r="BE2342" s="2" t="str">
        <f>IF(ISNUMBER(SEARCH("thickening",$AZ2342)),"thickening","")</f>
        <v>thickening</v>
      </c>
      <c r="BF2342" s="3" t="str">
        <f>IF(ISNUMBER(SEARCH("airDry",$AW2342)),"airDry","")</f>
        <v/>
      </c>
      <c r="BG2342" s="3" t="str">
        <f>IF(ISNUMBER(SEARCH("heatDry",$AY2342)),"heatDry","")</f>
        <v/>
      </c>
      <c r="BH2342" s="3" t="str">
        <f>IF(AND(ISNUMBER(SEARCH("aerobic",$AW2342)),ISNUMBER(SEARCH("anaer",$AW2342))),"Combined Aer and Anaer.","")</f>
        <v/>
      </c>
    </row>
    <row r="2343" spans="1:60" x14ac:dyDescent="0.25">
      <c r="A2343" s="5">
        <v>781</v>
      </c>
      <c r="B2343" t="s">
        <v>3826</v>
      </c>
      <c r="C2343">
        <v>1639</v>
      </c>
      <c r="D2343">
        <v>442.0746975250841</v>
      </c>
      <c r="E2343">
        <v>439.43180768202859</v>
      </c>
      <c r="F2343">
        <v>374.03159751829628</v>
      </c>
      <c r="G2343">
        <v>513.5708405389546</v>
      </c>
      <c r="H2343">
        <v>-110.769651272744</v>
      </c>
      <c r="I2343">
        <v>-112.1540733203731</v>
      </c>
      <c r="J2343">
        <v>-131.50911537126959</v>
      </c>
      <c r="K2343">
        <v>-89.07886798943008</v>
      </c>
      <c r="L2343">
        <v>1127.9634927058789</v>
      </c>
      <c r="M2343">
        <v>1123.8047847404389</v>
      </c>
      <c r="N2343">
        <v>1109.2680786628091</v>
      </c>
      <c r="O2343">
        <v>1158.773353473724</v>
      </c>
      <c r="P2343">
        <v>38.413412996628907</v>
      </c>
      <c r="Q2343">
        <v>38.760691827525179</v>
      </c>
      <c r="R2343">
        <v>31.423993058644719</v>
      </c>
      <c r="S2343">
        <v>44.824881731176482</v>
      </c>
      <c r="T2343">
        <v>42118.251213683237</v>
      </c>
      <c r="U2343">
        <v>42118.323275182978</v>
      </c>
      <c r="V2343">
        <v>42089.060696702538</v>
      </c>
      <c r="W2343">
        <v>42147.548419108527</v>
      </c>
      <c r="X2343">
        <v>2754.5721319329668</v>
      </c>
      <c r="Y2343">
        <v>2764.4463062282639</v>
      </c>
      <c r="Z2343">
        <v>2679.432596669601</v>
      </c>
      <c r="AA2343">
        <v>2801.2440968450892</v>
      </c>
      <c r="AB2343">
        <v>425.34639232837827</v>
      </c>
      <c r="AC2343">
        <v>420.22591992004601</v>
      </c>
      <c r="AD2343">
        <v>370.26686460103667</v>
      </c>
      <c r="AE2343">
        <v>492.08451212055598</v>
      </c>
      <c r="AF2343">
        <v>67.447883686669968</v>
      </c>
      <c r="AG2343">
        <v>67.199665631269454</v>
      </c>
      <c r="AH2343">
        <v>66.329711193575747</v>
      </c>
      <c r="AI2343">
        <v>69.289610116348328</v>
      </c>
      <c r="AJ2343">
        <v>0.60045240963650803</v>
      </c>
      <c r="AK2343">
        <v>0.60045235051945456</v>
      </c>
      <c r="AL2343">
        <v>0.60041987412423281</v>
      </c>
      <c r="AM2343">
        <v>0.6004844034877439</v>
      </c>
      <c r="AN2343">
        <v>0.94345258941859289</v>
      </c>
      <c r="AO2343">
        <v>0.94345258941859234</v>
      </c>
      <c r="AP2343">
        <v>0.94345258941859234</v>
      </c>
      <c r="AQ2343">
        <v>0.94345258941859234</v>
      </c>
      <c r="AR2343">
        <v>16.01361565981901</v>
      </c>
      <c r="AS2343">
        <v>16.01361565981901</v>
      </c>
      <c r="AT2343">
        <v>16.01361565981901</v>
      </c>
      <c r="AU2343">
        <v>16.01361565981901</v>
      </c>
      <c r="AV2343" t="str">
        <f>VLOOKUP(Sheet1[[#This Row],[NPDES ID2]],Combined_Sheet__Major_Only___2[[NPDES ID2]:[ECHO BFR]],3,FALSE)</f>
        <v>NC</v>
      </c>
      <c r="AW2343" t="s">
        <v>41</v>
      </c>
      <c r="AX2343" t="str">
        <f>VLOOKUP(Sheet1[[#This Row],[NPDES ID2]],Combined_Sheet__Major_Only___2[[NPDES ID2]:[ECHO BFR]],27,FALSE)</f>
        <v>-</v>
      </c>
      <c r="AY2343" t="str">
        <f>VLOOKUP(Sheet1[[#This Row],[NPDES ID2]],Combined_Sheet__Major_Only___2[[NPDES ID2]:[ECHO BFR]],28,FALSE)</f>
        <v>-</v>
      </c>
      <c r="AZ2343" t="str">
        <f>VLOOKUP(Sheet1[[#This Row],[NPDES ID2]],Combined_Sheet__Major_Only___2[[NPDES ID2]:[ECHO BFR]],29,FALSE)</f>
        <v>thickening</v>
      </c>
      <c r="BA2343">
        <f>VLOOKUP(Sheet1[[#This Row],[NPDES ID2]],Combined_Sheet__Major_Only___2[[NPDES ID2]:[ECHO BFR]],17,FALSE)</f>
        <v>34.964309</v>
      </c>
      <c r="BB2343">
        <f>VLOOKUP(Sheet1[[#This Row],[NPDES ID2]],Combined_Sheet__Major_Only___2[[NPDES ID2]:[ECHO BFR]],18,FALSE)</f>
        <v>-78.832921999999996</v>
      </c>
      <c r="BC2343" s="2" t="str">
        <f>IF(ISNUMBER(SEARCH("aerobic",$AW2343)),"aerobic","")</f>
        <v>aerobic</v>
      </c>
      <c r="BD2343" s="2" t="str">
        <f>IF(ISNUMBER(SEARCH("anaer",$AW2343)),"anaer","")</f>
        <v/>
      </c>
      <c r="BE2343" s="2" t="str">
        <f>IF(ISNUMBER(SEARCH("thickening",$AZ2343)),"thickening","")</f>
        <v>thickening</v>
      </c>
      <c r="BF2343" s="4" t="str">
        <f>IF(ISNUMBER(SEARCH("airDry",$AW2343)),"airDry","")</f>
        <v/>
      </c>
      <c r="BG2343" s="4" t="str">
        <f>IF(ISNUMBER(SEARCH("heatDry",$AY2343)),"heatDry","")</f>
        <v/>
      </c>
      <c r="BH2343" s="4" t="str">
        <f>IF(AND(ISNUMBER(SEARCH("aerobic",$AW2343)),ISNUMBER(SEARCH("anaer",$AW2343))),"Combined Aer and Anaer.","")</f>
        <v/>
      </c>
    </row>
    <row r="2344" spans="1:60" x14ac:dyDescent="0.25">
      <c r="A2344" s="5">
        <v>2480</v>
      </c>
      <c r="B2344" t="s">
        <v>11541</v>
      </c>
      <c r="C2344">
        <v>201.11</v>
      </c>
      <c r="D2344">
        <v>580.44902576526931</v>
      </c>
      <c r="E2344">
        <v>576.97561379761112</v>
      </c>
      <c r="F2344">
        <v>424.21371331029849</v>
      </c>
      <c r="G2344">
        <v>734.36557229376467</v>
      </c>
      <c r="H2344">
        <v>-110.8537352396946</v>
      </c>
      <c r="I2344">
        <v>-112.2579368782058</v>
      </c>
      <c r="J2344">
        <v>-131.61133780600741</v>
      </c>
      <c r="K2344">
        <v>-89.291180373637829</v>
      </c>
      <c r="L2344">
        <v>138.6327336010458</v>
      </c>
      <c r="M2344">
        <v>138.12431545178879</v>
      </c>
      <c r="N2344">
        <v>136.34608231343719</v>
      </c>
      <c r="O2344">
        <v>142.40057130748639</v>
      </c>
      <c r="P2344">
        <v>4.7132414967970604</v>
      </c>
      <c r="Q2344">
        <v>4.7564108242262746</v>
      </c>
      <c r="R2344">
        <v>3.8547777696447558</v>
      </c>
      <c r="S2344">
        <v>5.501986228944368</v>
      </c>
      <c r="T2344">
        <v>42106.347638806103</v>
      </c>
      <c r="U2344">
        <v>42106.41968079155</v>
      </c>
      <c r="V2344">
        <v>42077.165026640178</v>
      </c>
      <c r="W2344">
        <v>42135.636910525332</v>
      </c>
      <c r="X2344">
        <v>2749.2517962790612</v>
      </c>
      <c r="Y2344">
        <v>2759.0592790530718</v>
      </c>
      <c r="Z2344">
        <v>2674.616721132722</v>
      </c>
      <c r="AA2344">
        <v>2795.602892364484</v>
      </c>
      <c r="AB2344">
        <v>423.83876688738928</v>
      </c>
      <c r="AC2344">
        <v>418.74431195352008</v>
      </c>
      <c r="AD2344">
        <v>369.048784511279</v>
      </c>
      <c r="AE2344">
        <v>490.16432870544622</v>
      </c>
      <c r="AF2344">
        <v>67.555606537570299</v>
      </c>
      <c r="AG2344">
        <v>67.30791080403668</v>
      </c>
      <c r="AH2344">
        <v>66.441291738064535</v>
      </c>
      <c r="AI2344">
        <v>69.391598805515613</v>
      </c>
      <c r="AJ2344">
        <v>0.60176997004969657</v>
      </c>
      <c r="AK2344">
        <v>0.60176996287885953</v>
      </c>
      <c r="AL2344">
        <v>0.60176598033814899</v>
      </c>
      <c r="AM2344">
        <v>0.60177389312458207</v>
      </c>
      <c r="AN2344">
        <v>0.9434379002058505</v>
      </c>
      <c r="AO2344">
        <v>0.9434379002058505</v>
      </c>
      <c r="AP2344">
        <v>0.9434379002058505</v>
      </c>
      <c r="AQ2344">
        <v>0.9434379002058505</v>
      </c>
      <c r="AR2344">
        <v>16.055118689514298</v>
      </c>
      <c r="AS2344">
        <v>16.055118689514291</v>
      </c>
      <c r="AT2344">
        <v>16.055118689514291</v>
      </c>
      <c r="AU2344">
        <v>16.055118689514291</v>
      </c>
      <c r="AV2344" t="str">
        <f>VLOOKUP(Sheet1[[#This Row],[NPDES ID2]],Combined_Sheet__Major_Only___2[[NPDES ID2]:[ECHO BFR]],3,FALSE)</f>
        <v>TX</v>
      </c>
      <c r="AW2344" t="s">
        <v>41</v>
      </c>
      <c r="AX2344" t="str">
        <f>VLOOKUP(Sheet1[[#This Row],[NPDES ID2]],Combined_Sheet__Major_Only___2[[NPDES ID2]:[ECHO BFR]],27,FALSE)</f>
        <v>-</v>
      </c>
      <c r="AY2344" t="str">
        <f>VLOOKUP(Sheet1[[#This Row],[NPDES ID2]],Combined_Sheet__Major_Only___2[[NPDES ID2]:[ECHO BFR]],28,FALSE)</f>
        <v>-</v>
      </c>
      <c r="AZ2344" t="str">
        <f>VLOOKUP(Sheet1[[#This Row],[NPDES ID2]],Combined_Sheet__Major_Only___2[[NPDES ID2]:[ECHO BFR]],29,FALSE)</f>
        <v>thickening</v>
      </c>
      <c r="BA2344">
        <f>VLOOKUP(Sheet1[[#This Row],[NPDES ID2]],Combined_Sheet__Major_Only___2[[NPDES ID2]:[ECHO BFR]],17,FALSE)</f>
        <v>29.467027999999999</v>
      </c>
      <c r="BB2344">
        <f>VLOOKUP(Sheet1[[#This Row],[NPDES ID2]],Combined_Sheet__Major_Only___2[[NPDES ID2]:[ECHO BFR]],18,FALSE)</f>
        <v>-95.507379</v>
      </c>
      <c r="BC2344" s="2" t="str">
        <f>IF(ISNUMBER(SEARCH("aerobic",$AW2344)),"aerobic","")</f>
        <v>aerobic</v>
      </c>
      <c r="BD2344" s="2" t="str">
        <f>IF(ISNUMBER(SEARCH("anaer",$AW2344)),"anaer","")</f>
        <v/>
      </c>
      <c r="BE2344" s="2" t="str">
        <f>IF(ISNUMBER(SEARCH("thickening",$AZ2344)),"thickening","")</f>
        <v>thickening</v>
      </c>
      <c r="BF2344" s="3" t="str">
        <f>IF(ISNUMBER(SEARCH("airDry",$AW2344)),"airDry","")</f>
        <v/>
      </c>
      <c r="BG2344" s="3" t="str">
        <f>IF(ISNUMBER(SEARCH("heatDry",$AY2344)),"heatDry","")</f>
        <v/>
      </c>
      <c r="BH2344" s="3" t="str">
        <f>IF(AND(ISNUMBER(SEARCH("aerobic",$AW2344)),ISNUMBER(SEARCH("anaer",$AW2344))),"Combined Aer and Anaer.","")</f>
        <v/>
      </c>
    </row>
    <row r="2345" spans="1:60" x14ac:dyDescent="0.25">
      <c r="A2345" s="5">
        <v>1234</v>
      </c>
      <c r="B2345" t="s">
        <v>5902</v>
      </c>
      <c r="C2345">
        <v>224</v>
      </c>
      <c r="D2345">
        <v>529.87740201993427</v>
      </c>
      <c r="E2345">
        <v>526.4360441866354</v>
      </c>
      <c r="F2345">
        <v>391.04922933218938</v>
      </c>
      <c r="G2345">
        <v>668.10463888387039</v>
      </c>
      <c r="H2345">
        <v>-109.1661544886822</v>
      </c>
      <c r="I2345">
        <v>-110.53548115183121</v>
      </c>
      <c r="J2345">
        <v>-129.9890503982738</v>
      </c>
      <c r="K2345">
        <v>-87.679063245590754</v>
      </c>
      <c r="L2345">
        <v>156.61528559054119</v>
      </c>
      <c r="M2345">
        <v>156.0657681169634</v>
      </c>
      <c r="N2345">
        <v>154.14380644711241</v>
      </c>
      <c r="O2345">
        <v>160.68768402059271</v>
      </c>
      <c r="P2345">
        <v>5.2452515513549756</v>
      </c>
      <c r="Q2345">
        <v>5.2983650660732096</v>
      </c>
      <c r="R2345">
        <v>4.2816361075914227</v>
      </c>
      <c r="S2345">
        <v>6.1458826456859894</v>
      </c>
      <c r="T2345">
        <v>42100.574518158908</v>
      </c>
      <c r="U2345">
        <v>42100.646550680089</v>
      </c>
      <c r="V2345">
        <v>42071.395739752967</v>
      </c>
      <c r="W2345">
        <v>42129.859942106108</v>
      </c>
      <c r="X2345">
        <v>2710.1521143202872</v>
      </c>
      <c r="Y2345">
        <v>2719.4757922829322</v>
      </c>
      <c r="Z2345">
        <v>2639.6448382303679</v>
      </c>
      <c r="AA2345">
        <v>2753.869277143715</v>
      </c>
      <c r="AB2345">
        <v>412.30080472916927</v>
      </c>
      <c r="AC2345">
        <v>407.44951356997802</v>
      </c>
      <c r="AD2345">
        <v>359.66699076426079</v>
      </c>
      <c r="AE2345">
        <v>475.58408761314757</v>
      </c>
      <c r="AF2345">
        <v>68.519736840820968</v>
      </c>
      <c r="AG2345">
        <v>68.279382795867747</v>
      </c>
      <c r="AH2345">
        <v>67.438421071339121</v>
      </c>
      <c r="AI2345">
        <v>70.301346468304018</v>
      </c>
      <c r="AJ2345">
        <v>0.61356423377436453</v>
      </c>
      <c r="AK2345">
        <v>0.61356422581956072</v>
      </c>
      <c r="AL2345">
        <v>0.61355980847231029</v>
      </c>
      <c r="AM2345">
        <v>0.61356858516738677</v>
      </c>
      <c r="AN2345">
        <v>0.94343077332882119</v>
      </c>
      <c r="AO2345">
        <v>0.94343077332882097</v>
      </c>
      <c r="AP2345">
        <v>0.94343077332882097</v>
      </c>
      <c r="AQ2345">
        <v>0.94343077332882097</v>
      </c>
      <c r="AR2345">
        <v>16.417886939241932</v>
      </c>
      <c r="AS2345">
        <v>16.417886939241939</v>
      </c>
      <c r="AT2345">
        <v>16.417886939241939</v>
      </c>
      <c r="AU2345">
        <v>16.417886939241939</v>
      </c>
      <c r="AV2345" t="str">
        <f>VLOOKUP(Sheet1[[#This Row],[NPDES ID2]],Combined_Sheet__Major_Only___2[[NPDES ID2]:[ECHO BFR]],3,FALSE)</f>
        <v>PA</v>
      </c>
      <c r="AW2345" t="s">
        <v>41</v>
      </c>
      <c r="AX2345" t="str">
        <f>VLOOKUP(Sheet1[[#This Row],[NPDES ID2]],Combined_Sheet__Major_Only___2[[NPDES ID2]:[ECHO BFR]],27,FALSE)</f>
        <v>tempSludgeStore</v>
      </c>
      <c r="AY2345" t="str">
        <f>VLOOKUP(Sheet1[[#This Row],[NPDES ID2]],Combined_Sheet__Major_Only___2[[NPDES ID2]:[ECHO BFR]],28,FALSE)</f>
        <v>-</v>
      </c>
      <c r="AZ2345" t="str">
        <f>VLOOKUP(Sheet1[[#This Row],[NPDES ID2]],Combined_Sheet__Major_Only___2[[NPDES ID2]:[ECHO BFR]],29,FALSE)</f>
        <v>thickening, preliminaryOps</v>
      </c>
      <c r="BA2345">
        <f>VLOOKUP(Sheet1[[#This Row],[NPDES ID2]],Combined_Sheet__Major_Only___2[[NPDES ID2]:[ECHO BFR]],17,FALSE)</f>
        <v>41.025058000000001</v>
      </c>
      <c r="BB2345">
        <f>VLOOKUP(Sheet1[[#This Row],[NPDES ID2]],Combined_Sheet__Major_Only___2[[NPDES ID2]:[ECHO BFR]],18,FALSE)</f>
        <v>-78.400019999999998</v>
      </c>
      <c r="BC2345" s="2" t="str">
        <f>IF(ISNUMBER(SEARCH("aerobic",$AW2345)),"aerobic","")</f>
        <v>aerobic</v>
      </c>
      <c r="BD2345" s="2" t="str">
        <f>IF(ISNUMBER(SEARCH("anaer",$AW2345)),"anaer","")</f>
        <v/>
      </c>
      <c r="BE2345" s="2" t="str">
        <f>IF(ISNUMBER(SEARCH("thickening",$AZ2345)),"thickening","")</f>
        <v>thickening</v>
      </c>
      <c r="BF2345" s="3" t="str">
        <f>IF(ISNUMBER(SEARCH("airDry",$AW2345)),"airDry","")</f>
        <v/>
      </c>
      <c r="BG2345" s="3" t="str">
        <f>IF(ISNUMBER(SEARCH("heatDry",$AY2345)),"heatDry","")</f>
        <v/>
      </c>
      <c r="BH2345" s="3" t="str">
        <f>IF(AND(ISNUMBER(SEARCH("aerobic",$AW2345)),ISNUMBER(SEARCH("anaer",$AW2345))),"Combined Aer and Anaer.","")</f>
        <v/>
      </c>
    </row>
    <row r="2346" spans="1:60" x14ac:dyDescent="0.25">
      <c r="A2346" s="5">
        <v>1160</v>
      </c>
      <c r="B2346" t="s">
        <v>5569</v>
      </c>
      <c r="C2346">
        <v>283.04000000000002</v>
      </c>
      <c r="D2346">
        <v>460.95682918942771</v>
      </c>
      <c r="E2346">
        <v>458.13689789064949</v>
      </c>
      <c r="F2346">
        <v>349.00215572948622</v>
      </c>
      <c r="G2346">
        <v>570.53021767517998</v>
      </c>
      <c r="H2346">
        <v>-110.611824127768</v>
      </c>
      <c r="I2346">
        <v>-112.01771955054841</v>
      </c>
      <c r="J2346">
        <v>-131.37755477448829</v>
      </c>
      <c r="K2346">
        <v>-89.05284126190945</v>
      </c>
      <c r="L2346">
        <v>195.47959913200199</v>
      </c>
      <c r="M2346">
        <v>194.7668577585651</v>
      </c>
      <c r="N2346">
        <v>192.27407316332861</v>
      </c>
      <c r="O2346">
        <v>200.76155921737501</v>
      </c>
      <c r="P2346">
        <v>6.6326009939825896</v>
      </c>
      <c r="Q2346">
        <v>6.6941992692826613</v>
      </c>
      <c r="R2346">
        <v>5.4231662223670796</v>
      </c>
      <c r="S2346">
        <v>7.7463984090246676</v>
      </c>
      <c r="T2346">
        <v>42093.896851899859</v>
      </c>
      <c r="U2346">
        <v>42093.968873473903</v>
      </c>
      <c r="V2346">
        <v>42064.722507936123</v>
      </c>
      <c r="W2346">
        <v>42123.177825197403</v>
      </c>
      <c r="X2346">
        <v>2743.2385497050818</v>
      </c>
      <c r="Y2346">
        <v>2752.9782675441079</v>
      </c>
      <c r="Z2346">
        <v>2669.183519006981</v>
      </c>
      <c r="AA2346">
        <v>2789.2195409888191</v>
      </c>
      <c r="AB2346">
        <v>422.15526351469492</v>
      </c>
      <c r="AC2346">
        <v>417.09592031544372</v>
      </c>
      <c r="AD2346">
        <v>367.67456246445681</v>
      </c>
      <c r="AE2346">
        <v>488.04641303360648</v>
      </c>
      <c r="AF2346">
        <v>67.683715365908569</v>
      </c>
      <c r="AG2346">
        <v>67.437011335499207</v>
      </c>
      <c r="AH2346">
        <v>66.5737754369448</v>
      </c>
      <c r="AI2346">
        <v>69.512463730876533</v>
      </c>
      <c r="AJ2346">
        <v>0.60333695085068773</v>
      </c>
      <c r="AK2346">
        <v>0.60333694075868294</v>
      </c>
      <c r="AL2346">
        <v>0.60333133930809346</v>
      </c>
      <c r="AM2346">
        <v>0.60334246868555697</v>
      </c>
      <c r="AN2346">
        <v>0.94342252755610845</v>
      </c>
      <c r="AO2346">
        <v>0.94342252755610823</v>
      </c>
      <c r="AP2346">
        <v>0.94342252755610823</v>
      </c>
      <c r="AQ2346">
        <v>0.94342252755610823</v>
      </c>
      <c r="AR2346">
        <v>16.103262460190521</v>
      </c>
      <c r="AS2346">
        <v>16.103262460190521</v>
      </c>
      <c r="AT2346">
        <v>16.103262460190521</v>
      </c>
      <c r="AU2346">
        <v>16.103262460190521</v>
      </c>
      <c r="AV2346" t="str">
        <f>VLOOKUP(Sheet1[[#This Row],[NPDES ID2]],Combined_Sheet__Major_Only___2[[NPDES ID2]:[ECHO BFR]],3,FALSE)</f>
        <v>TX</v>
      </c>
      <c r="AW2346" t="s">
        <v>41</v>
      </c>
      <c r="AX2346" t="str">
        <f>VLOOKUP(Sheet1[[#This Row],[NPDES ID2]],Combined_Sheet__Major_Only___2[[NPDES ID2]:[ECHO BFR]],27,FALSE)</f>
        <v>-</v>
      </c>
      <c r="AY2346" t="str">
        <f>VLOOKUP(Sheet1[[#This Row],[NPDES ID2]],Combined_Sheet__Major_Only___2[[NPDES ID2]:[ECHO BFR]],28,FALSE)</f>
        <v>-</v>
      </c>
      <c r="AZ2346" t="str">
        <f>VLOOKUP(Sheet1[[#This Row],[NPDES ID2]],Combined_Sheet__Major_Only___2[[NPDES ID2]:[ECHO BFR]],29,FALSE)</f>
        <v>thickening</v>
      </c>
      <c r="BA2346">
        <f>VLOOKUP(Sheet1[[#This Row],[NPDES ID2]],Combined_Sheet__Major_Only___2[[NPDES ID2]:[ECHO BFR]],17,FALSE)</f>
        <v>30.00338</v>
      </c>
      <c r="BB2346">
        <f>VLOOKUP(Sheet1[[#This Row],[NPDES ID2]],Combined_Sheet__Major_Only___2[[NPDES ID2]:[ECHO BFR]],18,FALSE)</f>
        <v>-95.524308000000005</v>
      </c>
      <c r="BC2346" s="2" t="str">
        <f>IF(ISNUMBER(SEARCH("aerobic",$AW2346)),"aerobic","")</f>
        <v>aerobic</v>
      </c>
      <c r="BD2346" s="2" t="str">
        <f>IF(ISNUMBER(SEARCH("anaer",$AW2346)),"anaer","")</f>
        <v/>
      </c>
      <c r="BE2346" s="2" t="str">
        <f>IF(ISNUMBER(SEARCH("thickening",$AZ2346)),"thickening","")</f>
        <v>thickening</v>
      </c>
      <c r="BF2346" s="3" t="str">
        <f>IF(ISNUMBER(SEARCH("airDry",$AW2346)),"airDry","")</f>
        <v/>
      </c>
      <c r="BG2346" s="3" t="str">
        <f>IF(ISNUMBER(SEARCH("heatDry",$AY2346)),"heatDry","")</f>
        <v/>
      </c>
      <c r="BH2346" s="3" t="str">
        <f>IF(AND(ISNUMBER(SEARCH("aerobic",$AW2346)),ISNUMBER(SEARCH("anaer",$AW2346))),"Combined Aer and Anaer.","")</f>
        <v/>
      </c>
    </row>
    <row r="2347" spans="1:60" x14ac:dyDescent="0.25">
      <c r="A2347" s="5">
        <v>2546</v>
      </c>
      <c r="B2347" t="s">
        <v>11813</v>
      </c>
      <c r="C2347">
        <v>121.46</v>
      </c>
      <c r="D2347">
        <v>867.91948005160987</v>
      </c>
      <c r="E2347">
        <v>860.59085805493771</v>
      </c>
      <c r="F2347">
        <v>614.36325566480934</v>
      </c>
      <c r="G2347">
        <v>1120.5798876149811</v>
      </c>
      <c r="H2347">
        <v>-110.7476888040285</v>
      </c>
      <c r="I2347">
        <v>-112.16185638538801</v>
      </c>
      <c r="J2347">
        <v>-131.51055199907549</v>
      </c>
      <c r="K2347">
        <v>-89.197223005425883</v>
      </c>
      <c r="L2347">
        <v>83.812128583908418</v>
      </c>
      <c r="M2347">
        <v>83.505722700435527</v>
      </c>
      <c r="N2347">
        <v>82.434008052339848</v>
      </c>
      <c r="O2347">
        <v>86.082913460298897</v>
      </c>
      <c r="P2347">
        <v>2.8463909457214811</v>
      </c>
      <c r="Q2347">
        <v>2.8726589356152101</v>
      </c>
      <c r="R2347">
        <v>2.3276334031429888</v>
      </c>
      <c r="S2347">
        <v>3.3235978327220468</v>
      </c>
      <c r="T2347">
        <v>42079.662611610001</v>
      </c>
      <c r="U2347">
        <v>42079.734609848922</v>
      </c>
      <c r="V2347">
        <v>42050.49772018753</v>
      </c>
      <c r="W2347">
        <v>42108.934097818194</v>
      </c>
      <c r="X2347">
        <v>2744.714561886301</v>
      </c>
      <c r="Y2347">
        <v>2754.4803964241319</v>
      </c>
      <c r="Z2347">
        <v>2670.4263953034192</v>
      </c>
      <c r="AA2347">
        <v>2790.8449745294461</v>
      </c>
      <c r="AB2347">
        <v>422.73024556985922</v>
      </c>
      <c r="AC2347">
        <v>417.65670880417952</v>
      </c>
      <c r="AD2347">
        <v>368.1340637514723</v>
      </c>
      <c r="AE2347">
        <v>488.78813404598418</v>
      </c>
      <c r="AF2347">
        <v>67.624115694151186</v>
      </c>
      <c r="AG2347">
        <v>67.376924785206882</v>
      </c>
      <c r="AH2347">
        <v>66.512155098312647</v>
      </c>
      <c r="AI2347">
        <v>69.456263358314317</v>
      </c>
      <c r="AJ2347">
        <v>0.6026079403483906</v>
      </c>
      <c r="AK2347">
        <v>0.60260793602266927</v>
      </c>
      <c r="AL2347">
        <v>0.60260553214335277</v>
      </c>
      <c r="AM2347">
        <v>0.60261030832410856</v>
      </c>
      <c r="AN2347">
        <v>0.94340494268436359</v>
      </c>
      <c r="AO2347">
        <v>0.94340494268436348</v>
      </c>
      <c r="AP2347">
        <v>0.94340494268436348</v>
      </c>
      <c r="AQ2347">
        <v>0.94340494268436348</v>
      </c>
      <c r="AR2347">
        <v>16.080948120946061</v>
      </c>
      <c r="AS2347">
        <v>16.080948120946051</v>
      </c>
      <c r="AT2347">
        <v>16.080948120946051</v>
      </c>
      <c r="AU2347">
        <v>16.080948120946051</v>
      </c>
      <c r="AV2347" t="str">
        <f>VLOOKUP(Sheet1[[#This Row],[NPDES ID2]],Combined_Sheet__Major_Only___2[[NPDES ID2]:[ECHO BFR]],3,FALSE)</f>
        <v>TX</v>
      </c>
      <c r="AW2347" t="s">
        <v>41</v>
      </c>
      <c r="AX2347" t="str">
        <f>VLOOKUP(Sheet1[[#This Row],[NPDES ID2]],Combined_Sheet__Major_Only___2[[NPDES ID2]:[ECHO BFR]],27,FALSE)</f>
        <v>-</v>
      </c>
      <c r="AY2347" t="str">
        <f>VLOOKUP(Sheet1[[#This Row],[NPDES ID2]],Combined_Sheet__Major_Only___2[[NPDES ID2]:[ECHO BFR]],28,FALSE)</f>
        <v>-</v>
      </c>
      <c r="AZ2347" t="str">
        <f>VLOOKUP(Sheet1[[#This Row],[NPDES ID2]],Combined_Sheet__Major_Only___2[[NPDES ID2]:[ECHO BFR]],29,FALSE)</f>
        <v>thickening</v>
      </c>
      <c r="BA2347">
        <f>VLOOKUP(Sheet1[[#This Row],[NPDES ID2]],Combined_Sheet__Major_Only___2[[NPDES ID2]:[ECHO BFR]],17,FALSE)</f>
        <v>29.859181</v>
      </c>
      <c r="BB2347">
        <f>VLOOKUP(Sheet1[[#This Row],[NPDES ID2]],Combined_Sheet__Major_Only___2[[NPDES ID2]:[ECHO BFR]],18,FALSE)</f>
        <v>-95.581406999999999</v>
      </c>
      <c r="BC2347" s="2" t="str">
        <f>IF(ISNUMBER(SEARCH("aerobic",$AW2347)),"aerobic","")</f>
        <v>aerobic</v>
      </c>
      <c r="BD2347" s="2" t="str">
        <f>IF(ISNUMBER(SEARCH("anaer",$AW2347)),"anaer","")</f>
        <v/>
      </c>
      <c r="BE2347" s="2" t="str">
        <f>IF(ISNUMBER(SEARCH("thickening",$AZ2347)),"thickening","")</f>
        <v>thickening</v>
      </c>
      <c r="BF2347" s="3" t="str">
        <f>IF(ISNUMBER(SEARCH("airDry",$AW2347)),"airDry","")</f>
        <v/>
      </c>
      <c r="BG2347" s="3" t="str">
        <f>IF(ISNUMBER(SEARCH("heatDry",$AY2347)),"heatDry","")</f>
        <v/>
      </c>
      <c r="BH2347" s="3" t="str">
        <f>IF(AND(ISNUMBER(SEARCH("aerobic",$AW2347)),ISNUMBER(SEARCH("anaer",$AW2347))),"Combined Aer and Anaer.","")</f>
        <v/>
      </c>
    </row>
    <row r="2348" spans="1:60" x14ac:dyDescent="0.25">
      <c r="A2348" s="5">
        <v>1858</v>
      </c>
      <c r="B2348" t="s">
        <v>8780</v>
      </c>
      <c r="C2348">
        <v>8865.27</v>
      </c>
      <c r="D2348">
        <v>1519.2954830996639</v>
      </c>
      <c r="E2348">
        <v>1519.5740836272021</v>
      </c>
      <c r="F2348">
        <v>1220.658692353469</v>
      </c>
      <c r="G2348">
        <v>1796.9664564357111</v>
      </c>
      <c r="H2348">
        <v>-134.29985068050641</v>
      </c>
      <c r="I2348">
        <v>-135.22350469098899</v>
      </c>
      <c r="J2348">
        <v>-154.55735638140061</v>
      </c>
      <c r="K2348">
        <v>-111.06084019212631</v>
      </c>
      <c r="L2348">
        <v>6976.1910896475811</v>
      </c>
      <c r="M2348">
        <v>6935.8845591469708</v>
      </c>
      <c r="N2348">
        <v>6795.3853660053801</v>
      </c>
      <c r="O2348">
        <v>7274.3567525458348</v>
      </c>
      <c r="P2348">
        <v>283.82114370260712</v>
      </c>
      <c r="Q2348">
        <v>282.65758246752182</v>
      </c>
      <c r="R2348">
        <v>237.67305512501059</v>
      </c>
      <c r="S2348">
        <v>320.17914025991792</v>
      </c>
      <c r="T2348">
        <v>42078.740737305052</v>
      </c>
      <c r="U2348">
        <v>42078.81273403269</v>
      </c>
      <c r="V2348">
        <v>42049.576458072253</v>
      </c>
      <c r="W2348">
        <v>42108.011609086083</v>
      </c>
      <c r="X2348">
        <v>3261.140532318183</v>
      </c>
      <c r="Y2348">
        <v>3278.3164321937952</v>
      </c>
      <c r="Z2348">
        <v>3124.3540750918341</v>
      </c>
      <c r="AA2348">
        <v>3346.9504302415148</v>
      </c>
      <c r="AB2348">
        <v>610.91542152151601</v>
      </c>
      <c r="AC2348">
        <v>602.34029683274207</v>
      </c>
      <c r="AD2348">
        <v>514.60061518928978</v>
      </c>
      <c r="AE2348">
        <v>735.09359548284237</v>
      </c>
      <c r="AF2348">
        <v>56.953653842539808</v>
      </c>
      <c r="AG2348">
        <v>56.627192840742083</v>
      </c>
      <c r="AH2348">
        <v>55.476084620523913</v>
      </c>
      <c r="AI2348">
        <v>59.384478154102737</v>
      </c>
      <c r="AJ2348">
        <v>0.47231307394864108</v>
      </c>
      <c r="AK2348">
        <v>0.47231273664493872</v>
      </c>
      <c r="AL2348">
        <v>0.47213977757328562</v>
      </c>
      <c r="AM2348">
        <v>0.47248354659609731</v>
      </c>
      <c r="AN2348">
        <v>0.94340380343098029</v>
      </c>
      <c r="AO2348">
        <v>0.94340380343098029</v>
      </c>
      <c r="AP2348">
        <v>0.94340380343098029</v>
      </c>
      <c r="AQ2348">
        <v>0.94340380343098029</v>
      </c>
      <c r="AR2348">
        <v>12.067329588919939</v>
      </c>
      <c r="AS2348">
        <v>12.067329588919939</v>
      </c>
      <c r="AT2348">
        <v>12.067329588919939</v>
      </c>
      <c r="AU2348">
        <v>12.067329588919939</v>
      </c>
      <c r="AV2348" t="str">
        <f>VLOOKUP(Sheet1[[#This Row],[NPDES ID2]],Combined_Sheet__Major_Only___2[[NPDES ID2]:[ECHO BFR]],3,FALSE)</f>
        <v>TX</v>
      </c>
      <c r="AW2348" t="s">
        <v>54</v>
      </c>
      <c r="AX2348" t="str">
        <f>VLOOKUP(Sheet1[[#This Row],[NPDES ID2]],Combined_Sheet__Major_Only___2[[NPDES ID2]:[ECHO BFR]],27,FALSE)</f>
        <v>-</v>
      </c>
      <c r="AY2348" t="str">
        <f>VLOOKUP(Sheet1[[#This Row],[NPDES ID2]],Combined_Sheet__Major_Only___2[[NPDES ID2]:[ECHO BFR]],28,FALSE)</f>
        <v>-</v>
      </c>
      <c r="AZ2348" t="str">
        <f>VLOOKUP(Sheet1[[#This Row],[NPDES ID2]],Combined_Sheet__Major_Only___2[[NPDES ID2]:[ECHO BFR]],29,FALSE)</f>
        <v>thickening</v>
      </c>
      <c r="BA2348">
        <f>VLOOKUP(Sheet1[[#This Row],[NPDES ID2]],Combined_Sheet__Major_Only___2[[NPDES ID2]:[ECHO BFR]],17,FALSE)</f>
        <v>32.365879999999997</v>
      </c>
      <c r="BB2348">
        <f>VLOOKUP(Sheet1[[#This Row],[NPDES ID2]],Combined_Sheet__Major_Only___2[[NPDES ID2]:[ECHO BFR]],18,FALSE)</f>
        <v>-96.840190000000007</v>
      </c>
      <c r="BC2348" s="2" t="str">
        <f>IF(ISNUMBER(SEARCH("aerobic",$AW2348)),"aerobic","")</f>
        <v/>
      </c>
      <c r="BD2348" s="2" t="str">
        <f>IF(ISNUMBER(SEARCH("anaer",$AW2348)),"anaer","")</f>
        <v/>
      </c>
      <c r="BE2348" s="2" t="str">
        <f>IF(ISNUMBER(SEARCH("thickening",$AZ2348)),"thickening","")</f>
        <v>thickening</v>
      </c>
      <c r="BF2348" s="3" t="str">
        <f>IF(ISNUMBER(SEARCH("airDry",$AW2348)),"airDry","")</f>
        <v/>
      </c>
      <c r="BG2348" s="3" t="str">
        <f>IF(ISNUMBER(SEARCH("heatDry",$AY2348)),"heatDry","")</f>
        <v/>
      </c>
      <c r="BH2348" s="3" t="str">
        <f>IF(AND(ISNUMBER(SEARCH("aerobic",$AW2348)),ISNUMBER(SEARCH("anaer",$AW2348))),"Combined Aer and Anaer.","")</f>
        <v/>
      </c>
    </row>
    <row r="2349" spans="1:60" x14ac:dyDescent="0.25">
      <c r="A2349" s="5">
        <v>2286</v>
      </c>
      <c r="B2349" t="s">
        <v>10686</v>
      </c>
      <c r="C2349">
        <v>448</v>
      </c>
      <c r="D2349">
        <v>342.09652034157563</v>
      </c>
      <c r="E2349">
        <v>341.28006532296541</v>
      </c>
      <c r="F2349">
        <v>272.54146501725688</v>
      </c>
      <c r="G2349">
        <v>422.55175884384232</v>
      </c>
      <c r="H2349">
        <v>-139.0704865962343</v>
      </c>
      <c r="I2349">
        <v>-140.33478602408559</v>
      </c>
      <c r="J2349">
        <v>-158.91550676521149</v>
      </c>
      <c r="K2349">
        <v>-116.1887110294289</v>
      </c>
      <c r="L2349">
        <v>335.48744652827298</v>
      </c>
      <c r="M2349">
        <v>333.47261015431832</v>
      </c>
      <c r="N2349">
        <v>326.4261966485862</v>
      </c>
      <c r="O2349">
        <v>350.41847814992661</v>
      </c>
      <c r="P2349">
        <v>13.906579685637389</v>
      </c>
      <c r="Q2349">
        <v>13.83911624279534</v>
      </c>
      <c r="R2349">
        <v>11.6711409653528</v>
      </c>
      <c r="S2349">
        <v>15.64049584012875</v>
      </c>
      <c r="T2349">
        <v>42077.210930860281</v>
      </c>
      <c r="U2349">
        <v>42077.282925080013</v>
      </c>
      <c r="V2349">
        <v>42048.047667527062</v>
      </c>
      <c r="W2349">
        <v>42106.480783028732</v>
      </c>
      <c r="X2349">
        <v>3318.8034332142088</v>
      </c>
      <c r="Y2349">
        <v>3336.9092976656439</v>
      </c>
      <c r="Z2349">
        <v>3174.0931380861371</v>
      </c>
      <c r="AA2349">
        <v>3409.5791638429978</v>
      </c>
      <c r="AB2349">
        <v>636.87504192997392</v>
      </c>
      <c r="AC2349">
        <v>628.05007994057928</v>
      </c>
      <c r="AD2349">
        <v>534.0896924041358</v>
      </c>
      <c r="AE2349">
        <v>771.15357968655212</v>
      </c>
      <c r="AF2349">
        <v>55.942749287150299</v>
      </c>
      <c r="AG2349">
        <v>55.606905556870458</v>
      </c>
      <c r="AH2349">
        <v>54.431705796018207</v>
      </c>
      <c r="AI2349">
        <v>58.432336285029258</v>
      </c>
      <c r="AJ2349">
        <v>0.45999551524067828</v>
      </c>
      <c r="AK2349">
        <v>0.45999549957812441</v>
      </c>
      <c r="AL2349">
        <v>0.45998682542350622</v>
      </c>
      <c r="AM2349">
        <v>0.4600040600400212</v>
      </c>
      <c r="AN2349">
        <v>0.94340191279310981</v>
      </c>
      <c r="AO2349">
        <v>0.9434019127931097</v>
      </c>
      <c r="AP2349">
        <v>0.9434019127931097</v>
      </c>
      <c r="AQ2349">
        <v>0.9434019127931097</v>
      </c>
      <c r="AR2349">
        <v>11.694076908708629</v>
      </c>
      <c r="AS2349">
        <v>11.69407690870862</v>
      </c>
      <c r="AT2349">
        <v>11.69407690870862</v>
      </c>
      <c r="AU2349">
        <v>11.69407690870862</v>
      </c>
      <c r="AV2349" t="str">
        <f>VLOOKUP(Sheet1[[#This Row],[NPDES ID2]],Combined_Sheet__Major_Only___2[[NPDES ID2]:[ECHO BFR]],3,FALSE)</f>
        <v>MA</v>
      </c>
      <c r="AW2349" t="s">
        <v>54</v>
      </c>
      <c r="AX2349" t="str">
        <f>VLOOKUP(Sheet1[[#This Row],[NPDES ID2]],Combined_Sheet__Major_Only___2[[NPDES ID2]:[ECHO BFR]],27,FALSE)</f>
        <v>-</v>
      </c>
      <c r="AY2349" t="str">
        <f>VLOOKUP(Sheet1[[#This Row],[NPDES ID2]],Combined_Sheet__Major_Only___2[[NPDES ID2]:[ECHO BFR]],28,FALSE)</f>
        <v>-</v>
      </c>
      <c r="AZ2349" t="str">
        <f>VLOOKUP(Sheet1[[#This Row],[NPDES ID2]],Combined_Sheet__Major_Only___2[[NPDES ID2]:[ECHO BFR]],29,FALSE)</f>
        <v>thickening</v>
      </c>
      <c r="BA2349">
        <f>VLOOKUP(Sheet1[[#This Row],[NPDES ID2]],Combined_Sheet__Major_Only___2[[NPDES ID2]:[ECHO BFR]],17,FALSE)</f>
        <v>42.205371</v>
      </c>
      <c r="BB2349">
        <f>VLOOKUP(Sheet1[[#This Row],[NPDES ID2]],Combined_Sheet__Major_Only___2[[NPDES ID2]:[ECHO BFR]],18,FALSE)</f>
        <v>-72.588139999999996</v>
      </c>
      <c r="BC2349" s="2" t="str">
        <f>IF(ISNUMBER(SEARCH("aerobic",$AW2349)),"aerobic","")</f>
        <v/>
      </c>
      <c r="BD2349" s="2" t="str">
        <f>IF(ISNUMBER(SEARCH("anaer",$AW2349)),"anaer","")</f>
        <v/>
      </c>
      <c r="BE2349" s="2" t="str">
        <f>IF(ISNUMBER(SEARCH("thickening",$AZ2349)),"thickening","")</f>
        <v>thickening</v>
      </c>
      <c r="BF2349" s="3" t="str">
        <f>IF(ISNUMBER(SEARCH("airDry",$AW2349)),"airDry","")</f>
        <v/>
      </c>
      <c r="BG2349" s="3" t="str">
        <f>IF(ISNUMBER(SEARCH("heatDry",$AY2349)),"heatDry","")</f>
        <v/>
      </c>
      <c r="BH2349" s="3" t="str">
        <f>IF(AND(ISNUMBER(SEARCH("aerobic",$AW2349)),ISNUMBER(SEARCH("anaer",$AW2349))),"Combined Aer and Anaer.","")</f>
        <v/>
      </c>
    </row>
    <row r="2350" spans="1:60" x14ac:dyDescent="0.25">
      <c r="A2350" s="5">
        <v>237</v>
      </c>
      <c r="B2350" t="s">
        <v>1234</v>
      </c>
      <c r="C2350">
        <v>2258</v>
      </c>
      <c r="D2350">
        <v>536.43543293713822</v>
      </c>
      <c r="E2350">
        <v>532.13618103213753</v>
      </c>
      <c r="F2350">
        <v>440.4210328401839</v>
      </c>
      <c r="G2350">
        <v>624.59237724689774</v>
      </c>
      <c r="H2350">
        <v>-109.5667874203163</v>
      </c>
      <c r="I2350">
        <v>-111.011668836986</v>
      </c>
      <c r="J2350">
        <v>-130.34465550253921</v>
      </c>
      <c r="K2350">
        <v>-87.87913132289917</v>
      </c>
      <c r="L2350">
        <v>1568.256148959561</v>
      </c>
      <c r="M2350">
        <v>1562.635014390472</v>
      </c>
      <c r="N2350">
        <v>1542.9915567154901</v>
      </c>
      <c r="O2350">
        <v>1609.8945651522779</v>
      </c>
      <c r="P2350">
        <v>52.891025164628253</v>
      </c>
      <c r="Q2350">
        <v>53.401981132610118</v>
      </c>
      <c r="R2350">
        <v>43.213945340267841</v>
      </c>
      <c r="S2350">
        <v>61.868499758176462</v>
      </c>
      <c r="T2350">
        <v>42066.697275373153</v>
      </c>
      <c r="U2350">
        <v>42066.769252357153</v>
      </c>
      <c r="V2350">
        <v>42037.540993849987</v>
      </c>
      <c r="W2350">
        <v>42095.960120213691</v>
      </c>
      <c r="X2350">
        <v>2726.0916907628462</v>
      </c>
      <c r="Y2350">
        <v>2735.6420401927812</v>
      </c>
      <c r="Z2350">
        <v>2653.7313808474669</v>
      </c>
      <c r="AA2350">
        <v>2770.9903992786421</v>
      </c>
      <c r="AB2350">
        <v>417.33254304931222</v>
      </c>
      <c r="AC2350">
        <v>412.37989724585032</v>
      </c>
      <c r="AD2350">
        <v>363.7252961057884</v>
      </c>
      <c r="AE2350">
        <v>482.00322755974128</v>
      </c>
      <c r="AF2350">
        <v>68.069822857056465</v>
      </c>
      <c r="AG2350">
        <v>67.826463965262064</v>
      </c>
      <c r="AH2350">
        <v>66.972864569364575</v>
      </c>
      <c r="AI2350">
        <v>69.876329418763675</v>
      </c>
      <c r="AJ2350">
        <v>0.6080600450828878</v>
      </c>
      <c r="AK2350">
        <v>0.60805996352871139</v>
      </c>
      <c r="AL2350">
        <v>0.60801535753988589</v>
      </c>
      <c r="AM2350">
        <v>0.60810398963074774</v>
      </c>
      <c r="AN2350">
        <v>0.94338891589141682</v>
      </c>
      <c r="AO2350">
        <v>0.94338891589141693</v>
      </c>
      <c r="AP2350">
        <v>0.94338891589141693</v>
      </c>
      <c r="AQ2350">
        <v>0.94338891589141693</v>
      </c>
      <c r="AR2350">
        <v>16.247205698555209</v>
      </c>
      <c r="AS2350">
        <v>16.247205698555209</v>
      </c>
      <c r="AT2350">
        <v>16.247205698555209</v>
      </c>
      <c r="AU2350">
        <v>16.247205698555209</v>
      </c>
      <c r="AV2350" t="str">
        <f>VLOOKUP(Sheet1[[#This Row],[NPDES ID2]],Combined_Sheet__Major_Only___2[[NPDES ID2]:[ECHO BFR]],3,FALSE)</f>
        <v>TX</v>
      </c>
      <c r="AW2350" t="s">
        <v>41</v>
      </c>
      <c r="AX2350" t="str">
        <f>VLOOKUP(Sheet1[[#This Row],[NPDES ID2]],Combined_Sheet__Major_Only___2[[NPDES ID2]:[ECHO BFR]],27,FALSE)</f>
        <v>-</v>
      </c>
      <c r="AY2350" t="str">
        <f>VLOOKUP(Sheet1[[#This Row],[NPDES ID2]],Combined_Sheet__Major_Only___2[[NPDES ID2]:[ECHO BFR]],28,FALSE)</f>
        <v>-</v>
      </c>
      <c r="AZ2350" t="str">
        <f>VLOOKUP(Sheet1[[#This Row],[NPDES ID2]],Combined_Sheet__Major_Only___2[[NPDES ID2]:[ECHO BFR]],29,FALSE)</f>
        <v>thickening</v>
      </c>
      <c r="BA2350">
        <f>VLOOKUP(Sheet1[[#This Row],[NPDES ID2]],Combined_Sheet__Major_Only___2[[NPDES ID2]:[ECHO BFR]],17,FALSE)</f>
        <v>33.772798000000002</v>
      </c>
      <c r="BB2350">
        <f>VLOOKUP(Sheet1[[#This Row],[NPDES ID2]],Combined_Sheet__Major_Only___2[[NPDES ID2]:[ECHO BFR]],18,FALSE)</f>
        <v>-96.501863999999998</v>
      </c>
      <c r="BC2350" s="2" t="str">
        <f>IF(ISNUMBER(SEARCH("aerobic",$AW2350)),"aerobic","")</f>
        <v>aerobic</v>
      </c>
      <c r="BD2350" s="2" t="str">
        <f>IF(ISNUMBER(SEARCH("anaer",$AW2350)),"anaer","")</f>
        <v/>
      </c>
      <c r="BE2350" s="2" t="str">
        <f>IF(ISNUMBER(SEARCH("thickening",$AZ2350)),"thickening","")</f>
        <v>thickening</v>
      </c>
      <c r="BF2350" s="4" t="str">
        <f>IF(ISNUMBER(SEARCH("airDry",$AW2350)),"airDry","")</f>
        <v/>
      </c>
      <c r="BG2350" s="4" t="str">
        <f>IF(ISNUMBER(SEARCH("heatDry",$AY2350)),"heatDry","")</f>
        <v/>
      </c>
      <c r="BH2350" s="4" t="str">
        <f>IF(AND(ISNUMBER(SEARCH("aerobic",$AW2350)),ISNUMBER(SEARCH("anaer",$AW2350))),"Combined Aer and Anaer.","")</f>
        <v/>
      </c>
    </row>
    <row r="2351" spans="1:60" x14ac:dyDescent="0.25">
      <c r="A2351" s="5">
        <v>764</v>
      </c>
      <c r="B2351" t="s">
        <v>3751</v>
      </c>
      <c r="C2351">
        <v>1997.7</v>
      </c>
      <c r="D2351">
        <v>443.69460810960362</v>
      </c>
      <c r="E2351">
        <v>443.25004031950101</v>
      </c>
      <c r="F2351">
        <v>368.38447557776448</v>
      </c>
      <c r="G2351">
        <v>519.72887809817314</v>
      </c>
      <c r="H2351">
        <v>-137.14789824309929</v>
      </c>
      <c r="I2351">
        <v>-138.40476366011231</v>
      </c>
      <c r="J2351">
        <v>-157.5527609206174</v>
      </c>
      <c r="K2351">
        <v>-114.0966799264089</v>
      </c>
      <c r="L2351">
        <v>1544.8524245043659</v>
      </c>
      <c r="M2351">
        <v>1535.811408327691</v>
      </c>
      <c r="N2351">
        <v>1504.211727651902</v>
      </c>
      <c r="O2351">
        <v>1611.8294762747901</v>
      </c>
      <c r="P2351">
        <v>63.270921980722029</v>
      </c>
      <c r="Q2351">
        <v>63.011075054069323</v>
      </c>
      <c r="R2351">
        <v>53.020376218611531</v>
      </c>
      <c r="S2351">
        <v>71.289947557720737</v>
      </c>
      <c r="T2351">
        <v>42056.695601094521</v>
      </c>
      <c r="U2351">
        <v>42056.767561682122</v>
      </c>
      <c r="V2351">
        <v>42027.545961389762</v>
      </c>
      <c r="W2351">
        <v>42085.951779841504</v>
      </c>
      <c r="X2351">
        <v>3279.2888531089761</v>
      </c>
      <c r="Y2351">
        <v>3296.759656656689</v>
      </c>
      <c r="Z2351">
        <v>3139.8447671120671</v>
      </c>
      <c r="AA2351">
        <v>3366.6457777353962</v>
      </c>
      <c r="AB2351">
        <v>619.29461009515671</v>
      </c>
      <c r="AC2351">
        <v>610.65790022687588</v>
      </c>
      <c r="AD2351">
        <v>520.92832761528018</v>
      </c>
      <c r="AE2351">
        <v>746.92950866449098</v>
      </c>
      <c r="AF2351">
        <v>56.591757275576811</v>
      </c>
      <c r="AG2351">
        <v>56.261148760970279</v>
      </c>
      <c r="AH2351">
        <v>55.102657396860927</v>
      </c>
      <c r="AI2351">
        <v>59.04452553608904</v>
      </c>
      <c r="AJ2351">
        <v>0.46790281451586702</v>
      </c>
      <c r="AK2351">
        <v>0.46790274331042953</v>
      </c>
      <c r="AL2351">
        <v>0.46786388325222461</v>
      </c>
      <c r="AM2351">
        <v>0.46794109891882352</v>
      </c>
      <c r="AN2351">
        <v>0.94337654635567458</v>
      </c>
      <c r="AO2351">
        <v>0.94337654635567436</v>
      </c>
      <c r="AP2351">
        <v>0.94337654635567436</v>
      </c>
      <c r="AQ2351">
        <v>0.94337654635567436</v>
      </c>
      <c r="AR2351">
        <v>11.936266025938981</v>
      </c>
      <c r="AS2351">
        <v>11.936266025938981</v>
      </c>
      <c r="AT2351">
        <v>11.936266025938981</v>
      </c>
      <c r="AU2351">
        <v>11.936266025938981</v>
      </c>
      <c r="AV2351" t="str">
        <f>VLOOKUP(Sheet1[[#This Row],[NPDES ID2]],Combined_Sheet__Major_Only___2[[NPDES ID2]:[ECHO BFR]],3,FALSE)</f>
        <v>RI</v>
      </c>
      <c r="AW2351" t="s">
        <v>54</v>
      </c>
      <c r="AX2351" t="str">
        <f>VLOOKUP(Sheet1[[#This Row],[NPDES ID2]],Combined_Sheet__Major_Only___2[[NPDES ID2]:[ECHO BFR]],27,FALSE)</f>
        <v>-</v>
      </c>
      <c r="AY2351" t="str">
        <f>VLOOKUP(Sheet1[[#This Row],[NPDES ID2]],Combined_Sheet__Major_Only___2[[NPDES ID2]:[ECHO BFR]],28,FALSE)</f>
        <v>-</v>
      </c>
      <c r="AZ2351" t="str">
        <f>VLOOKUP(Sheet1[[#This Row],[NPDES ID2]],Combined_Sheet__Major_Only___2[[NPDES ID2]:[ECHO BFR]],29,FALSE)</f>
        <v>thickening</v>
      </c>
      <c r="BA2351">
        <f>VLOOKUP(Sheet1[[#This Row],[NPDES ID2]],Combined_Sheet__Major_Only___2[[NPDES ID2]:[ECHO BFR]],17,FALSE)</f>
        <v>41.736483</v>
      </c>
      <c r="BB2351">
        <f>VLOOKUP(Sheet1[[#This Row],[NPDES ID2]],Combined_Sheet__Major_Only___2[[NPDES ID2]:[ECHO BFR]],18,FALSE)</f>
        <v>-71.451443999999995</v>
      </c>
      <c r="BC2351" s="2" t="str">
        <f>IF(ISNUMBER(SEARCH("aerobic",$AW2351)),"aerobic","")</f>
        <v/>
      </c>
      <c r="BD2351" s="2" t="str">
        <f>IF(ISNUMBER(SEARCH("anaer",$AW2351)),"anaer","")</f>
        <v/>
      </c>
      <c r="BE2351" s="2" t="str">
        <f>IF(ISNUMBER(SEARCH("thickening",$AZ2351)),"thickening","")</f>
        <v>thickening</v>
      </c>
      <c r="BF2351" s="3" t="str">
        <f>IF(ISNUMBER(SEARCH("airDry",$AW2351)),"airDry","")</f>
        <v/>
      </c>
      <c r="BG2351" s="3" t="str">
        <f>IF(ISNUMBER(SEARCH("heatDry",$AY2351)),"heatDry","")</f>
        <v/>
      </c>
      <c r="BH2351" s="3" t="str">
        <f>IF(AND(ISNUMBER(SEARCH("aerobic",$AW2351)),ISNUMBER(SEARCH("anaer",$AW2351))),"Combined Aer and Anaer.","")</f>
        <v/>
      </c>
    </row>
    <row r="2352" spans="1:60" x14ac:dyDescent="0.25">
      <c r="A2352" s="5">
        <v>38</v>
      </c>
      <c r="B2352" t="s">
        <v>242</v>
      </c>
      <c r="C2352">
        <v>194.74</v>
      </c>
      <c r="D2352">
        <v>590.74861820719229</v>
      </c>
      <c r="E2352">
        <v>587.30356055229504</v>
      </c>
      <c r="F2352">
        <v>430.65480165463163</v>
      </c>
      <c r="G2352">
        <v>748.8015963342325</v>
      </c>
      <c r="H2352">
        <v>-110.1242222638601</v>
      </c>
      <c r="I2352">
        <v>-111.5344783802631</v>
      </c>
      <c r="J2352">
        <v>-130.91013321914949</v>
      </c>
      <c r="K2352">
        <v>-88.595565525537225</v>
      </c>
      <c r="L2352">
        <v>135.06676839228939</v>
      </c>
      <c r="M2352">
        <v>134.58073348142511</v>
      </c>
      <c r="N2352">
        <v>132.88078333838641</v>
      </c>
      <c r="O2352">
        <v>138.66873083387219</v>
      </c>
      <c r="P2352">
        <v>4.5622952786550126</v>
      </c>
      <c r="Q2352">
        <v>4.6059835774664428</v>
      </c>
      <c r="R2352">
        <v>3.728234998122002</v>
      </c>
      <c r="S2352">
        <v>5.3343348358623777</v>
      </c>
      <c r="T2352">
        <v>42051.097478026088</v>
      </c>
      <c r="U2352">
        <v>42051.169429436311</v>
      </c>
      <c r="V2352">
        <v>42021.951555870583</v>
      </c>
      <c r="W2352">
        <v>42080.349925636539</v>
      </c>
      <c r="X2352">
        <v>2728.8511875968989</v>
      </c>
      <c r="Y2352">
        <v>2738.435597975526</v>
      </c>
      <c r="Z2352">
        <v>2656.1096317976398</v>
      </c>
      <c r="AA2352">
        <v>2773.9950376537199</v>
      </c>
      <c r="AB2352">
        <v>418.26680548861827</v>
      </c>
      <c r="AC2352">
        <v>413.28578469548728</v>
      </c>
      <c r="AD2352">
        <v>364.49201801193061</v>
      </c>
      <c r="AE2352">
        <v>483.17082677851403</v>
      </c>
      <c r="AF2352">
        <v>67.97081631258223</v>
      </c>
      <c r="AG2352">
        <v>67.726278727220318</v>
      </c>
      <c r="AH2352">
        <v>66.870713630711748</v>
      </c>
      <c r="AI2352">
        <v>69.783393941231182</v>
      </c>
      <c r="AJ2352">
        <v>0.60684886683769113</v>
      </c>
      <c r="AK2352">
        <v>0.60684885991031656</v>
      </c>
      <c r="AL2352">
        <v>0.60684501233695531</v>
      </c>
      <c r="AM2352">
        <v>0.60685265695885882</v>
      </c>
      <c r="AN2352">
        <v>0.94336962053671936</v>
      </c>
      <c r="AO2352">
        <v>0.9433696205367198</v>
      </c>
      <c r="AP2352">
        <v>0.9433696205367198</v>
      </c>
      <c r="AQ2352">
        <v>0.9433696205367198</v>
      </c>
      <c r="AR2352">
        <v>16.211346554350509</v>
      </c>
      <c r="AS2352">
        <v>16.21134655435052</v>
      </c>
      <c r="AT2352">
        <v>16.21134655435052</v>
      </c>
      <c r="AU2352">
        <v>16.21134655435052</v>
      </c>
      <c r="AV2352" t="str">
        <f>VLOOKUP(Sheet1[[#This Row],[NPDES ID2]],Combined_Sheet__Major_Only___2[[NPDES ID2]:[ECHO BFR]],3,FALSE)</f>
        <v>TX</v>
      </c>
      <c r="AW2352" t="s">
        <v>41</v>
      </c>
      <c r="AX2352" t="str">
        <f>VLOOKUP(Sheet1[[#This Row],[NPDES ID2]],Combined_Sheet__Major_Only___2[[NPDES ID2]:[ECHO BFR]],27,FALSE)</f>
        <v>-</v>
      </c>
      <c r="AY2352" t="str">
        <f>VLOOKUP(Sheet1[[#This Row],[NPDES ID2]],Combined_Sheet__Major_Only___2[[NPDES ID2]:[ECHO BFR]],28,FALSE)</f>
        <v>-</v>
      </c>
      <c r="AZ2352" t="str">
        <f>VLOOKUP(Sheet1[[#This Row],[NPDES ID2]],Combined_Sheet__Major_Only___2[[NPDES ID2]:[ECHO BFR]],29,FALSE)</f>
        <v>thickening</v>
      </c>
      <c r="BA2352">
        <f>VLOOKUP(Sheet1[[#This Row],[NPDES ID2]],Combined_Sheet__Major_Only___2[[NPDES ID2]:[ECHO BFR]],17,FALSE)</f>
        <v>29.590377</v>
      </c>
      <c r="BB2352">
        <f>VLOOKUP(Sheet1[[#This Row],[NPDES ID2]],Combined_Sheet__Major_Only___2[[NPDES ID2]:[ECHO BFR]],18,FALSE)</f>
        <v>-95.156091000000004</v>
      </c>
      <c r="BC2352" s="2" t="str">
        <f>IF(ISNUMBER(SEARCH("aerobic",$AW2352)),"aerobic","")</f>
        <v>aerobic</v>
      </c>
      <c r="BD2352" s="2" t="str">
        <f>IF(ISNUMBER(SEARCH("anaer",$AW2352)),"anaer","")</f>
        <v/>
      </c>
      <c r="BE2352" s="2" t="str">
        <f>IF(ISNUMBER(SEARCH("thickening",$AZ2352)),"thickening","")</f>
        <v>thickening</v>
      </c>
      <c r="BF2352" s="3" t="str">
        <f>IF(ISNUMBER(SEARCH("airDry",$AW2352)),"airDry","")</f>
        <v/>
      </c>
      <c r="BG2352" s="3" t="str">
        <f>IF(ISNUMBER(SEARCH("heatDry",$AY2352)),"heatDry","")</f>
        <v/>
      </c>
      <c r="BH2352" s="3" t="str">
        <f>IF(AND(ISNUMBER(SEARCH("aerobic",$AW2352)),ISNUMBER(SEARCH("anaer",$AW2352))),"Combined Aer and Anaer.","")</f>
        <v/>
      </c>
    </row>
    <row r="2353" spans="1:60" x14ac:dyDescent="0.25">
      <c r="A2353" s="5">
        <v>895</v>
      </c>
      <c r="B2353" t="s">
        <v>4363</v>
      </c>
      <c r="C2353">
        <v>774</v>
      </c>
      <c r="D2353">
        <v>342.14761974410362</v>
      </c>
      <c r="E2353">
        <v>333.47659059839287</v>
      </c>
      <c r="F2353">
        <v>288.28277669763281</v>
      </c>
      <c r="G2353">
        <v>405.89499606146143</v>
      </c>
      <c r="H2353">
        <v>-109.9396485676037</v>
      </c>
      <c r="I2353">
        <v>-111.3225009707414</v>
      </c>
      <c r="J2353">
        <v>-130.72436831758279</v>
      </c>
      <c r="K2353">
        <v>-88.367542862200295</v>
      </c>
      <c r="L2353">
        <v>537.16099816845531</v>
      </c>
      <c r="M2353">
        <v>535.23158208291534</v>
      </c>
      <c r="N2353">
        <v>528.48491187196396</v>
      </c>
      <c r="O2353">
        <v>551.45787173916619</v>
      </c>
      <c r="P2353">
        <v>18.131903966288679</v>
      </c>
      <c r="Q2353">
        <v>18.30625441856434</v>
      </c>
      <c r="R2353">
        <v>14.81588521538548</v>
      </c>
      <c r="S2353">
        <v>21.20413572616097</v>
      </c>
      <c r="T2353">
        <v>42037.165354201723</v>
      </c>
      <c r="U2353">
        <v>42037.237282772097</v>
      </c>
      <c r="V2353">
        <v>42008.02868396078</v>
      </c>
      <c r="W2353">
        <v>42066.408516082753</v>
      </c>
      <c r="X2353">
        <v>2726.2484971324452</v>
      </c>
      <c r="Y2353">
        <v>2735.8112154697619</v>
      </c>
      <c r="Z2353">
        <v>2653.7137654850299</v>
      </c>
      <c r="AA2353">
        <v>2771.2603820608379</v>
      </c>
      <c r="AB2353">
        <v>417.63231163300799</v>
      </c>
      <c r="AC2353">
        <v>412.66545323700819</v>
      </c>
      <c r="AD2353">
        <v>363.96359992183369</v>
      </c>
      <c r="AE2353">
        <v>482.39225412489111</v>
      </c>
      <c r="AF2353">
        <v>68.014539379684663</v>
      </c>
      <c r="AG2353">
        <v>67.770453888692941</v>
      </c>
      <c r="AH2353">
        <v>66.915864683466111</v>
      </c>
      <c r="AI2353">
        <v>69.824514346408705</v>
      </c>
      <c r="AJ2353">
        <v>0.60738373581208993</v>
      </c>
      <c r="AK2353">
        <v>0.60738370816808684</v>
      </c>
      <c r="AL2353">
        <v>0.60736842073259978</v>
      </c>
      <c r="AM2353">
        <v>0.60739879541933839</v>
      </c>
      <c r="AN2353">
        <v>0.94335237680107187</v>
      </c>
      <c r="AO2353">
        <v>0.94335237680107198</v>
      </c>
      <c r="AP2353">
        <v>0.94335237680107198</v>
      </c>
      <c r="AQ2353">
        <v>0.94335237680107198</v>
      </c>
      <c r="AR2353">
        <v>16.22740697175276</v>
      </c>
      <c r="AS2353">
        <v>16.22740697175276</v>
      </c>
      <c r="AT2353">
        <v>16.22740697175276</v>
      </c>
      <c r="AU2353">
        <v>16.22740697175276</v>
      </c>
      <c r="AV2353" t="str">
        <f>VLOOKUP(Sheet1[[#This Row],[NPDES ID2]],Combined_Sheet__Major_Only___2[[NPDES ID2]:[ECHO BFR]],3,FALSE)</f>
        <v>NC</v>
      </c>
      <c r="AW2353" t="s">
        <v>12185</v>
      </c>
      <c r="AX2353" t="str">
        <f>VLOOKUP(Sheet1[[#This Row],[NPDES ID2]],Combined_Sheet__Major_Only___2[[NPDES ID2]:[ECHO BFR]],27,FALSE)</f>
        <v>-</v>
      </c>
      <c r="AY2353" t="str">
        <f>VLOOKUP(Sheet1[[#This Row],[NPDES ID2]],Combined_Sheet__Major_Only___2[[NPDES ID2]:[ECHO BFR]],28,FALSE)</f>
        <v>-</v>
      </c>
      <c r="AZ2353" t="str">
        <f>VLOOKUP(Sheet1[[#This Row],[NPDES ID2]],Combined_Sheet__Major_Only___2[[NPDES ID2]:[ECHO BFR]],29,FALSE)</f>
        <v>preliminaryOps, thickening</v>
      </c>
      <c r="BA2353">
        <f>VLOOKUP(Sheet1[[#This Row],[NPDES ID2]],Combined_Sheet__Major_Only___2[[NPDES ID2]:[ECHO BFR]],17,FALSE)</f>
        <v>34.164444000000003</v>
      </c>
      <c r="BB2353">
        <f>VLOOKUP(Sheet1[[#This Row],[NPDES ID2]],Combined_Sheet__Major_Only___2[[NPDES ID2]:[ECHO BFR]],18,FALSE)</f>
        <v>-77.943332999999996</v>
      </c>
      <c r="BC2353" s="2" t="str">
        <f>IF(ISNUMBER(SEARCH("aerobic",$AW2353)),"aerobic","")</f>
        <v/>
      </c>
      <c r="BD2353" s="2" t="str">
        <f>IF(ISNUMBER(SEARCH("anaer",$AW2353)),"anaer","")</f>
        <v>anaer</v>
      </c>
      <c r="BE2353" s="2" t="str">
        <f>IF(ISNUMBER(SEARCH("thickening",$AZ2353)),"thickening","")</f>
        <v>thickening</v>
      </c>
      <c r="BF2353" s="4" t="str">
        <f>IF(ISNUMBER(SEARCH("airDry",$AW2353)),"airDry","")</f>
        <v/>
      </c>
      <c r="BG2353" s="4" t="str">
        <f>IF(ISNUMBER(SEARCH("heatDry",$AY2353)),"heatDry","")</f>
        <v/>
      </c>
      <c r="BH2353" s="4" t="str">
        <f>IF(AND(ISNUMBER(SEARCH("aerobic",$AW2353)),ISNUMBER(SEARCH("anaer",$AW2353))),"Combined Aer and Anaer.","")</f>
        <v/>
      </c>
    </row>
    <row r="2354" spans="1:60" x14ac:dyDescent="0.25">
      <c r="A2354" s="5">
        <v>2083</v>
      </c>
      <c r="B2354" t="s">
        <v>9793</v>
      </c>
      <c r="C2354">
        <v>1103.8</v>
      </c>
      <c r="D2354">
        <v>340.18167961184469</v>
      </c>
      <c r="E2354">
        <v>337.48092540874637</v>
      </c>
      <c r="F2354">
        <v>288.43294504767113</v>
      </c>
      <c r="G2354">
        <v>403.69581812386912</v>
      </c>
      <c r="H2354">
        <v>-138.83256909984101</v>
      </c>
      <c r="I2354">
        <v>-140.1958142882965</v>
      </c>
      <c r="J2354">
        <v>-158.85181467114501</v>
      </c>
      <c r="K2354">
        <v>-115.8617749360638</v>
      </c>
      <c r="L2354">
        <v>827.15415085554048</v>
      </c>
      <c r="M2354">
        <v>822.18868624169943</v>
      </c>
      <c r="N2354">
        <v>804.82757625977456</v>
      </c>
      <c r="O2354">
        <v>863.94589861541283</v>
      </c>
      <c r="P2354">
        <v>34.277365334793629</v>
      </c>
      <c r="Q2354">
        <v>34.112563568352073</v>
      </c>
      <c r="R2354">
        <v>28.76680564488349</v>
      </c>
      <c r="S2354">
        <v>38.548785279212012</v>
      </c>
      <c r="T2354">
        <v>42016.895230046051</v>
      </c>
      <c r="U2354">
        <v>42016.967125386313</v>
      </c>
      <c r="V2354">
        <v>41987.772020599739</v>
      </c>
      <c r="W2354">
        <v>42046.124881934607</v>
      </c>
      <c r="X2354">
        <v>3313.2453490036278</v>
      </c>
      <c r="Y2354">
        <v>3331.3142660105</v>
      </c>
      <c r="Z2354">
        <v>3168.8569756014422</v>
      </c>
      <c r="AA2354">
        <v>3403.8112656196372</v>
      </c>
      <c r="AB2354">
        <v>635.60551464606715</v>
      </c>
      <c r="AC2354">
        <v>626.79416309679857</v>
      </c>
      <c r="AD2354">
        <v>533.05123384923263</v>
      </c>
      <c r="AE2354">
        <v>769.52326311463605</v>
      </c>
      <c r="AF2354">
        <v>55.957950744012933</v>
      </c>
      <c r="AG2354">
        <v>55.622355154521372</v>
      </c>
      <c r="AH2354">
        <v>54.447348984588892</v>
      </c>
      <c r="AI2354">
        <v>58.446531644044803</v>
      </c>
      <c r="AJ2354">
        <v>0.46018070861155919</v>
      </c>
      <c r="AK2354">
        <v>0.46018066979187061</v>
      </c>
      <c r="AL2354">
        <v>0.46015930650424242</v>
      </c>
      <c r="AM2354">
        <v>0.46020175422415899</v>
      </c>
      <c r="AN2354">
        <v>0.94332726978485637</v>
      </c>
      <c r="AO2354">
        <v>0.94332726978485637</v>
      </c>
      <c r="AP2354">
        <v>0.94332726978485637</v>
      </c>
      <c r="AQ2354">
        <v>0.94332726978485637</v>
      </c>
      <c r="AR2354">
        <v>11.69933876743435</v>
      </c>
      <c r="AS2354">
        <v>11.699338767434361</v>
      </c>
      <c r="AT2354">
        <v>11.699338767434361</v>
      </c>
      <c r="AU2354">
        <v>11.699338767434361</v>
      </c>
      <c r="AV2354" t="str">
        <f>VLOOKUP(Sheet1[[#This Row],[NPDES ID2]],Combined_Sheet__Major_Only___2[[NPDES ID2]:[ECHO BFR]],3,FALSE)</f>
        <v>MA</v>
      </c>
      <c r="AW2354" t="s">
        <v>54</v>
      </c>
      <c r="AX2354" t="str">
        <f>VLOOKUP(Sheet1[[#This Row],[NPDES ID2]],Combined_Sheet__Major_Only___2[[NPDES ID2]:[ECHO BFR]],27,FALSE)</f>
        <v>-</v>
      </c>
      <c r="AY2354" t="str">
        <f>VLOOKUP(Sheet1[[#This Row],[NPDES ID2]],Combined_Sheet__Major_Only___2[[NPDES ID2]:[ECHO BFR]],28,FALSE)</f>
        <v>-</v>
      </c>
      <c r="AZ2354" t="str">
        <f>VLOOKUP(Sheet1[[#This Row],[NPDES ID2]],Combined_Sheet__Major_Only___2[[NPDES ID2]:[ECHO BFR]],29,FALSE)</f>
        <v>preliminaryOps, thickening</v>
      </c>
      <c r="BA2354">
        <f>VLOOKUP(Sheet1[[#This Row],[NPDES ID2]],Combined_Sheet__Major_Only___2[[NPDES ID2]:[ECHO BFR]],17,FALSE)</f>
        <v>42.521521999999997</v>
      </c>
      <c r="BB2354">
        <f>VLOOKUP(Sheet1[[#This Row],[NPDES ID2]],Combined_Sheet__Major_Only___2[[NPDES ID2]:[ECHO BFR]],18,FALSE)</f>
        <v>-71.739264000000006</v>
      </c>
      <c r="BC2354" s="2" t="str">
        <f>IF(ISNUMBER(SEARCH("aerobic",$AW2354)),"aerobic","")</f>
        <v/>
      </c>
      <c r="BD2354" s="2" t="str">
        <f>IF(ISNUMBER(SEARCH("anaer",$AW2354)),"anaer","")</f>
        <v/>
      </c>
      <c r="BE2354" s="2" t="str">
        <f>IF(ISNUMBER(SEARCH("thickening",$AZ2354)),"thickening","")</f>
        <v>thickening</v>
      </c>
      <c r="BF2354" s="4" t="str">
        <f>IF(ISNUMBER(SEARCH("airDry",$AW2354)),"airDry","")</f>
        <v/>
      </c>
      <c r="BG2354" s="4" t="str">
        <f>IF(ISNUMBER(SEARCH("heatDry",$AY2354)),"heatDry","")</f>
        <v/>
      </c>
      <c r="BH2354" s="4" t="str">
        <f>IF(AND(ISNUMBER(SEARCH("aerobic",$AW2354)),ISNUMBER(SEARCH("anaer",$AW2354))),"Combined Aer and Anaer.","")</f>
        <v/>
      </c>
    </row>
    <row r="2355" spans="1:60" x14ac:dyDescent="0.25">
      <c r="A2355" s="5">
        <v>2372</v>
      </c>
      <c r="B2355" t="s">
        <v>11061</v>
      </c>
      <c r="C2355">
        <v>317</v>
      </c>
      <c r="D2355">
        <v>430.84579577915781</v>
      </c>
      <c r="E2355">
        <v>429.06401685513538</v>
      </c>
      <c r="F2355">
        <v>331.05586673397681</v>
      </c>
      <c r="G2355">
        <v>531.5519198616696</v>
      </c>
      <c r="H2355">
        <v>-110.2542933249354</v>
      </c>
      <c r="I2355">
        <v>-111.66575327820379</v>
      </c>
      <c r="J2355">
        <v>-131.03338249060951</v>
      </c>
      <c r="K2355">
        <v>-88.708673481445231</v>
      </c>
      <c r="L2355">
        <v>219.5797150580886</v>
      </c>
      <c r="M2355">
        <v>218.7863671420337</v>
      </c>
      <c r="N2355">
        <v>216.0117038756762</v>
      </c>
      <c r="O2355">
        <v>225.45898641369479</v>
      </c>
      <c r="P2355">
        <v>7.4270921896704047</v>
      </c>
      <c r="Q2355">
        <v>7.4975562819181238</v>
      </c>
      <c r="R2355">
        <v>6.0703663890963258</v>
      </c>
      <c r="S2355">
        <v>8.6810158866213438</v>
      </c>
      <c r="T2355">
        <v>42010.928184277982</v>
      </c>
      <c r="U2355">
        <v>42011.000069836053</v>
      </c>
      <c r="V2355">
        <v>41981.808937371658</v>
      </c>
      <c r="W2355">
        <v>42040.153859143858</v>
      </c>
      <c r="X2355">
        <v>2729.768695633019</v>
      </c>
      <c r="Y2355">
        <v>2739.3885616567841</v>
      </c>
      <c r="Z2355">
        <v>2656.7214184599061</v>
      </c>
      <c r="AA2355">
        <v>2775.108795709933</v>
      </c>
      <c r="AB2355">
        <v>418.91685466069708</v>
      </c>
      <c r="AC2355">
        <v>413.91879508941639</v>
      </c>
      <c r="AD2355">
        <v>364.99564228510098</v>
      </c>
      <c r="AE2355">
        <v>484.03878163920268</v>
      </c>
      <c r="AF2355">
        <v>67.883469513134685</v>
      </c>
      <c r="AG2355">
        <v>67.638292426284409</v>
      </c>
      <c r="AH2355">
        <v>66.780362607636491</v>
      </c>
      <c r="AI2355">
        <v>69.700944541004375</v>
      </c>
      <c r="AJ2355">
        <v>0.60578038269592926</v>
      </c>
      <c r="AK2355">
        <v>0.60578037141008934</v>
      </c>
      <c r="AL2355">
        <v>0.60577410885827032</v>
      </c>
      <c r="AM2355">
        <v>0.60578655177362684</v>
      </c>
      <c r="AN2355">
        <v>0.94331987463170042</v>
      </c>
      <c r="AO2355">
        <v>0.94331987463170019</v>
      </c>
      <c r="AP2355">
        <v>0.94331987463170019</v>
      </c>
      <c r="AQ2355">
        <v>0.94331987463170019</v>
      </c>
      <c r="AR2355">
        <v>16.178398040936312</v>
      </c>
      <c r="AS2355">
        <v>16.178398040936301</v>
      </c>
      <c r="AT2355">
        <v>16.178398040936301</v>
      </c>
      <c r="AU2355">
        <v>16.178398040936301</v>
      </c>
      <c r="AV2355" t="str">
        <f>VLOOKUP(Sheet1[[#This Row],[NPDES ID2]],Combined_Sheet__Major_Only___2[[NPDES ID2]:[ECHO BFR]],3,FALSE)</f>
        <v>WA</v>
      </c>
      <c r="AW2355" t="s">
        <v>41</v>
      </c>
      <c r="AX2355" t="str">
        <f>VLOOKUP(Sheet1[[#This Row],[NPDES ID2]],Combined_Sheet__Major_Only___2[[NPDES ID2]:[ECHO BFR]],27,FALSE)</f>
        <v>-</v>
      </c>
      <c r="AY2355" t="str">
        <f>VLOOKUP(Sheet1[[#This Row],[NPDES ID2]],Combined_Sheet__Major_Only___2[[NPDES ID2]:[ECHO BFR]],28,FALSE)</f>
        <v>highTempCompost</v>
      </c>
      <c r="AZ2355" t="str">
        <f>VLOOKUP(Sheet1[[#This Row],[NPDES ID2]],Combined_Sheet__Major_Only___2[[NPDES ID2]:[ECHO BFR]],29,FALSE)</f>
        <v>thickening</v>
      </c>
      <c r="BA2355">
        <f>VLOOKUP(Sheet1[[#This Row],[NPDES ID2]],Combined_Sheet__Major_Only___2[[NPDES ID2]:[ECHO BFR]],17,FALSE)</f>
        <v>48.938274</v>
      </c>
      <c r="BB2355">
        <f>VLOOKUP(Sheet1[[#This Row],[NPDES ID2]],Combined_Sheet__Major_Only___2[[NPDES ID2]:[ECHO BFR]],18,FALSE)</f>
        <v>-122.451376</v>
      </c>
      <c r="BC2355" s="2" t="str">
        <f>IF(ISNUMBER(SEARCH("aerobic",$AW2355)),"aerobic","")</f>
        <v>aerobic</v>
      </c>
      <c r="BD2355" s="2" t="str">
        <f>IF(ISNUMBER(SEARCH("anaer",$AW2355)),"anaer","")</f>
        <v/>
      </c>
      <c r="BE2355" s="2" t="str">
        <f>IF(ISNUMBER(SEARCH("thickening",$AZ2355)),"thickening","")</f>
        <v>thickening</v>
      </c>
      <c r="BF2355" s="3" t="str">
        <f>IF(ISNUMBER(SEARCH("airDry",$AW2355)),"airDry","")</f>
        <v/>
      </c>
      <c r="BG2355" s="3" t="str">
        <f>IF(ISNUMBER(SEARCH("heatDry",$AY2355)),"heatDry","")</f>
        <v/>
      </c>
      <c r="BH2355" s="3" t="str">
        <f>IF(AND(ISNUMBER(SEARCH("aerobic",$AW2355)),ISNUMBER(SEARCH("anaer",$AW2355))),"Combined Aer and Anaer.","")</f>
        <v/>
      </c>
    </row>
    <row r="2356" spans="1:60" x14ac:dyDescent="0.25">
      <c r="A2356" s="5">
        <v>2130</v>
      </c>
      <c r="B2356" t="s">
        <v>10005</v>
      </c>
      <c r="C2356">
        <v>881.5</v>
      </c>
      <c r="D2356">
        <v>345.7483729988524</v>
      </c>
      <c r="E2356">
        <v>338.32374762354931</v>
      </c>
      <c r="F2356">
        <v>293.4577535203473</v>
      </c>
      <c r="G2356">
        <v>408.59683011524481</v>
      </c>
      <c r="H2356">
        <v>-109.3624478914999</v>
      </c>
      <c r="I2356">
        <v>-110.71798641524769</v>
      </c>
      <c r="J2356">
        <v>-130.1683036325874</v>
      </c>
      <c r="K2356">
        <v>-87.808135383324185</v>
      </c>
      <c r="L2356">
        <v>614.65511856102432</v>
      </c>
      <c r="M2356">
        <v>612.47967101473182</v>
      </c>
      <c r="N2356">
        <v>604.8730398796821</v>
      </c>
      <c r="O2356">
        <v>630.77467641029432</v>
      </c>
      <c r="P2356">
        <v>20.644320240215539</v>
      </c>
      <c r="Q2356">
        <v>20.849466383248849</v>
      </c>
      <c r="R2356">
        <v>16.85800754726657</v>
      </c>
      <c r="S2356">
        <v>24.172306290672939</v>
      </c>
      <c r="T2356">
        <v>42007.11358154389</v>
      </c>
      <c r="U2356">
        <v>42007.185460848443</v>
      </c>
      <c r="V2356">
        <v>41977.996867803296</v>
      </c>
      <c r="W2356">
        <v>42036.336713985569</v>
      </c>
      <c r="X2356">
        <v>2711.482317749515</v>
      </c>
      <c r="Y2356">
        <v>2720.8793150166039</v>
      </c>
      <c r="Z2356">
        <v>2640.3587266103991</v>
      </c>
      <c r="AA2356">
        <v>2755.594759536732</v>
      </c>
      <c r="AB2356">
        <v>413.54968855723098</v>
      </c>
      <c r="AC2356">
        <v>408.66627709905691</v>
      </c>
      <c r="AD2356">
        <v>360.62518849293849</v>
      </c>
      <c r="AE2356">
        <v>477.26834098505577</v>
      </c>
      <c r="AF2356">
        <v>68.335914862286131</v>
      </c>
      <c r="AG2356">
        <v>68.094296994215597</v>
      </c>
      <c r="AH2356">
        <v>67.248228546858243</v>
      </c>
      <c r="AI2356">
        <v>70.127738397257971</v>
      </c>
      <c r="AJ2356">
        <v>0.61131529444555222</v>
      </c>
      <c r="AK2356">
        <v>0.6113152629940044</v>
      </c>
      <c r="AL2356">
        <v>0.61129788297927046</v>
      </c>
      <c r="AM2356">
        <v>0.61133241553395534</v>
      </c>
      <c r="AN2356">
        <v>0.94331514605959166</v>
      </c>
      <c r="AO2356">
        <v>0.94331514605959199</v>
      </c>
      <c r="AP2356">
        <v>0.94331514605959199</v>
      </c>
      <c r="AQ2356">
        <v>0.94331514605959199</v>
      </c>
      <c r="AR2356">
        <v>16.34826724810528</v>
      </c>
      <c r="AS2356">
        <v>16.34826724810528</v>
      </c>
      <c r="AT2356">
        <v>16.34826724810528</v>
      </c>
      <c r="AU2356">
        <v>16.34826724810528</v>
      </c>
      <c r="AV2356" t="str">
        <f>VLOOKUP(Sheet1[[#This Row],[NPDES ID2]],Combined_Sheet__Major_Only___2[[NPDES ID2]:[ECHO BFR]],3,FALSE)</f>
        <v>CO</v>
      </c>
      <c r="AW2356" t="s">
        <v>41</v>
      </c>
      <c r="AX2356" t="str">
        <f>VLOOKUP(Sheet1[[#This Row],[NPDES ID2]],Combined_Sheet__Major_Only___2[[NPDES ID2]:[ECHO BFR]],27,FALSE)</f>
        <v>-</v>
      </c>
      <c r="AY2356" t="str">
        <f>VLOOKUP(Sheet1[[#This Row],[NPDES ID2]],Combined_Sheet__Major_Only___2[[NPDES ID2]:[ECHO BFR]],28,FALSE)</f>
        <v>thermoAerobicDigest</v>
      </c>
      <c r="AZ2356" t="str">
        <f>VLOOKUP(Sheet1[[#This Row],[NPDES ID2]],Combined_Sheet__Major_Only___2[[NPDES ID2]:[ECHO BFR]],29,FALSE)</f>
        <v>thickening</v>
      </c>
      <c r="BA2356">
        <f>VLOOKUP(Sheet1[[#This Row],[NPDES ID2]],Combined_Sheet__Major_Only___2[[NPDES ID2]:[ECHO BFR]],17,FALSE)</f>
        <v>39.427005999999999</v>
      </c>
      <c r="BB2356">
        <f>VLOOKUP(Sheet1[[#This Row],[NPDES ID2]],Combined_Sheet__Major_Only___2[[NPDES ID2]:[ECHO BFR]],18,FALSE)</f>
        <v>-104.90484600000001</v>
      </c>
      <c r="BC2356" s="2" t="str">
        <f>IF(ISNUMBER(SEARCH("aerobic",$AW2356)),"aerobic","")</f>
        <v>aerobic</v>
      </c>
      <c r="BD2356" s="2" t="str">
        <f>IF(ISNUMBER(SEARCH("anaer",$AW2356)),"anaer","")</f>
        <v/>
      </c>
      <c r="BE2356" s="2" t="str">
        <f>IF(ISNUMBER(SEARCH("thickening",$AZ2356)),"thickening","")</f>
        <v>thickening</v>
      </c>
      <c r="BF2356" s="3" t="str">
        <f>IF(ISNUMBER(SEARCH("airDry",$AW2356)),"airDry","")</f>
        <v/>
      </c>
      <c r="BG2356" s="3" t="str">
        <f>IF(ISNUMBER(SEARCH("heatDry",$AY2356)),"heatDry","")</f>
        <v/>
      </c>
      <c r="BH2356" s="3" t="str">
        <f>IF(AND(ISNUMBER(SEARCH("aerobic",$AW2356)),ISNUMBER(SEARCH("anaer",$AW2356))),"Combined Aer and Anaer.","")</f>
        <v/>
      </c>
    </row>
    <row r="2357" spans="1:60" x14ac:dyDescent="0.25">
      <c r="A2357" s="5">
        <v>1960</v>
      </c>
      <c r="B2357" t="s">
        <v>9240</v>
      </c>
      <c r="C2357">
        <v>2250.4</v>
      </c>
      <c r="D2357">
        <v>531.47149775824789</v>
      </c>
      <c r="E2357">
        <v>527.26357683828928</v>
      </c>
      <c r="F2357">
        <v>436.44461257049738</v>
      </c>
      <c r="G2357">
        <v>618.69701271246606</v>
      </c>
      <c r="H2357">
        <v>-108.7549711248771</v>
      </c>
      <c r="I2357">
        <v>-110.1874989065462</v>
      </c>
      <c r="J2357">
        <v>-129.5655156097566</v>
      </c>
      <c r="K2357">
        <v>-87.10932464588204</v>
      </c>
      <c r="L2357">
        <v>1573.862016035087</v>
      </c>
      <c r="M2357">
        <v>1568.34267244682</v>
      </c>
      <c r="N2357">
        <v>1549.054919887217</v>
      </c>
      <c r="O2357">
        <v>1614.7464297525139</v>
      </c>
      <c r="P2357">
        <v>52.691111656338009</v>
      </c>
      <c r="Q2357">
        <v>53.225178642833207</v>
      </c>
      <c r="R2357">
        <v>43.009817635729561</v>
      </c>
      <c r="S2357">
        <v>61.747499641868643</v>
      </c>
      <c r="T2357">
        <v>41992.933101674702</v>
      </c>
      <c r="U2357">
        <v>41993.004957732257</v>
      </c>
      <c r="V2357">
        <v>41963.825804774649</v>
      </c>
      <c r="W2357">
        <v>42022.14678285821</v>
      </c>
      <c r="X2357">
        <v>2702.469905575028</v>
      </c>
      <c r="Y2357">
        <v>2711.7695618663429</v>
      </c>
      <c r="Z2357">
        <v>2632.2287015130082</v>
      </c>
      <c r="AA2357">
        <v>2746.019202607486</v>
      </c>
      <c r="AB2357">
        <v>411.05446976350129</v>
      </c>
      <c r="AC2357">
        <v>406.22647852328322</v>
      </c>
      <c r="AD2357">
        <v>358.575165744461</v>
      </c>
      <c r="AE2357">
        <v>474.15493500846549</v>
      </c>
      <c r="AF2357">
        <v>68.543761683644064</v>
      </c>
      <c r="AG2357">
        <v>68.304006780416756</v>
      </c>
      <c r="AH2357">
        <v>67.463029007481268</v>
      </c>
      <c r="AI2357">
        <v>70.323539308209618</v>
      </c>
      <c r="AJ2357">
        <v>0.61385820150273163</v>
      </c>
      <c r="AK2357">
        <v>0.61385812048885469</v>
      </c>
      <c r="AL2357">
        <v>0.61381379836732519</v>
      </c>
      <c r="AM2357">
        <v>0.61390186631350907</v>
      </c>
      <c r="AN2357">
        <v>0.94329756105177875</v>
      </c>
      <c r="AO2357">
        <v>0.94329756105177898</v>
      </c>
      <c r="AP2357">
        <v>0.94329756105177898</v>
      </c>
      <c r="AQ2357">
        <v>0.94329756105177898</v>
      </c>
      <c r="AR2357">
        <v>16.425562576496631</v>
      </c>
      <c r="AS2357">
        <v>16.425562576496631</v>
      </c>
      <c r="AT2357">
        <v>16.425562576496631</v>
      </c>
      <c r="AU2357">
        <v>16.425562576496631</v>
      </c>
      <c r="AV2357" t="str">
        <f>VLOOKUP(Sheet1[[#This Row],[NPDES ID2]],Combined_Sheet__Major_Only___2[[NPDES ID2]:[ECHO BFR]],3,FALSE)</f>
        <v>IA</v>
      </c>
      <c r="AW2357" t="s">
        <v>12185</v>
      </c>
      <c r="AX2357" t="str">
        <f>VLOOKUP(Sheet1[[#This Row],[NPDES ID2]],Combined_Sheet__Major_Only___2[[NPDES ID2]:[ECHO BFR]],27,FALSE)</f>
        <v>tempSludgeStore, methaneBioCaptureRecover</v>
      </c>
      <c r="AY2357" t="str">
        <f>VLOOKUP(Sheet1[[#This Row],[NPDES ID2]],Combined_Sheet__Major_Only___2[[NPDES ID2]:[ECHO BFR]],28,FALSE)</f>
        <v>-</v>
      </c>
      <c r="AZ2357" t="str">
        <f>VLOOKUP(Sheet1[[#This Row],[NPDES ID2]],Combined_Sheet__Major_Only___2[[NPDES ID2]:[ECHO BFR]],29,FALSE)</f>
        <v>preliminaryOps, thickening</v>
      </c>
      <c r="BA2357">
        <f>VLOOKUP(Sheet1[[#This Row],[NPDES ID2]],Combined_Sheet__Major_Only___2[[NPDES ID2]:[ECHO BFR]],17,FALSE)</f>
        <v>40.386833000000003</v>
      </c>
      <c r="BB2357">
        <f>VLOOKUP(Sheet1[[#This Row],[NPDES ID2]],Combined_Sheet__Major_Only___2[[NPDES ID2]:[ECHO BFR]],18,FALSE)</f>
        <v>-91.392972</v>
      </c>
      <c r="BC2357" s="2" t="str">
        <f>IF(ISNUMBER(SEARCH("aerobic",$AW2357)),"aerobic","")</f>
        <v/>
      </c>
      <c r="BD2357" s="2" t="str">
        <f>IF(ISNUMBER(SEARCH("anaer",$AW2357)),"anaer","")</f>
        <v>anaer</v>
      </c>
      <c r="BE2357" s="2" t="str">
        <f>IF(ISNUMBER(SEARCH("thickening",$AZ2357)),"thickening","")</f>
        <v>thickening</v>
      </c>
      <c r="BF2357" s="3" t="str">
        <f>IF(ISNUMBER(SEARCH("airDry",$AW2357)),"airDry","")</f>
        <v/>
      </c>
      <c r="BG2357" s="3" t="str">
        <f>IF(ISNUMBER(SEARCH("heatDry",$AY2357)),"heatDry","")</f>
        <v/>
      </c>
      <c r="BH2357" s="3" t="str">
        <f>IF(AND(ISNUMBER(SEARCH("aerobic",$AW2357)),ISNUMBER(SEARCH("anaer",$AW2357))),"Combined Aer and Anaer.","")</f>
        <v/>
      </c>
    </row>
    <row r="2358" spans="1:60" x14ac:dyDescent="0.25">
      <c r="A2358" s="5">
        <v>447</v>
      </c>
      <c r="B2358" t="s">
        <v>2234</v>
      </c>
      <c r="C2358">
        <v>520</v>
      </c>
      <c r="D2358">
        <v>328.11045525928358</v>
      </c>
      <c r="E2358">
        <v>324.7668534448074</v>
      </c>
      <c r="F2358">
        <v>264.81670656577501</v>
      </c>
      <c r="G2358">
        <v>401.24327615473447</v>
      </c>
      <c r="H2358">
        <v>-139.0751163524709</v>
      </c>
      <c r="I2358">
        <v>-140.34952476898439</v>
      </c>
      <c r="J2358">
        <v>-158.9356617823934</v>
      </c>
      <c r="K2358">
        <v>-116.1828187084805</v>
      </c>
      <c r="L2358">
        <v>389.17321341300402</v>
      </c>
      <c r="M2358">
        <v>386.83478882357753</v>
      </c>
      <c r="N2358">
        <v>378.65692975410479</v>
      </c>
      <c r="O2358">
        <v>406.50195021418511</v>
      </c>
      <c r="P2358">
        <v>16.135526849804229</v>
      </c>
      <c r="Q2358">
        <v>16.056742545660281</v>
      </c>
      <c r="R2358">
        <v>13.54219747990712</v>
      </c>
      <c r="S2358">
        <v>18.147744610600231</v>
      </c>
      <c r="T2358">
        <v>41983.337203814292</v>
      </c>
      <c r="U2358">
        <v>41983.409044140659</v>
      </c>
      <c r="V2358">
        <v>41954.236279268407</v>
      </c>
      <c r="W2358">
        <v>42012.544489353313</v>
      </c>
      <c r="X2358">
        <v>3312.115101452418</v>
      </c>
      <c r="Y2358">
        <v>3330.192830601115</v>
      </c>
      <c r="Z2358">
        <v>3167.6292770006821</v>
      </c>
      <c r="AA2358">
        <v>3402.7513626037039</v>
      </c>
      <c r="AB2358">
        <v>635.7880585611033</v>
      </c>
      <c r="AC2358">
        <v>626.97875402022476</v>
      </c>
      <c r="AD2358">
        <v>533.14557851779932</v>
      </c>
      <c r="AE2358">
        <v>769.89094796500819</v>
      </c>
      <c r="AF2358">
        <v>55.930874126480887</v>
      </c>
      <c r="AG2358">
        <v>55.594954910930028</v>
      </c>
      <c r="AH2358">
        <v>54.419417514900907</v>
      </c>
      <c r="AI2358">
        <v>58.421111468399069</v>
      </c>
      <c r="AJ2358">
        <v>0.45985085416391458</v>
      </c>
      <c r="AK2358">
        <v>0.45985083598833421</v>
      </c>
      <c r="AL2358">
        <v>0.45984077707190207</v>
      </c>
      <c r="AM2358">
        <v>0.45986076312138507</v>
      </c>
      <c r="AN2358">
        <v>0.94328565512677942</v>
      </c>
      <c r="AO2358">
        <v>0.94328565512677942</v>
      </c>
      <c r="AP2358">
        <v>0.94328565512677942</v>
      </c>
      <c r="AQ2358">
        <v>0.94328565512677942</v>
      </c>
      <c r="AR2358">
        <v>11.689579814345761</v>
      </c>
      <c r="AS2358">
        <v>11.68957981434577</v>
      </c>
      <c r="AT2358">
        <v>11.68957981434577</v>
      </c>
      <c r="AU2358">
        <v>11.68957981434577</v>
      </c>
      <c r="AV2358" t="str">
        <f>VLOOKUP(Sheet1[[#This Row],[NPDES ID2]],Combined_Sheet__Major_Only___2[[NPDES ID2]:[ECHO BFR]],3,FALSE)</f>
        <v>NY</v>
      </c>
      <c r="AW2358" t="s">
        <v>952</v>
      </c>
      <c r="AX2358" t="str">
        <f>VLOOKUP(Sheet1[[#This Row],[NPDES ID2]],Combined_Sheet__Major_Only___2[[NPDES ID2]:[ECHO BFR]],27,FALSE)</f>
        <v>-</v>
      </c>
      <c r="AY2358" t="str">
        <f>VLOOKUP(Sheet1[[#This Row],[NPDES ID2]],Combined_Sheet__Major_Only___2[[NPDES ID2]:[ECHO BFR]],28,FALSE)</f>
        <v>highTempCompost</v>
      </c>
      <c r="AZ2358" t="str">
        <f>VLOOKUP(Sheet1[[#This Row],[NPDES ID2]],Combined_Sheet__Major_Only___2[[NPDES ID2]:[ECHO BFR]],29,FALSE)</f>
        <v>thickening, preliminaryOps</v>
      </c>
      <c r="BA2358">
        <f>VLOOKUP(Sheet1[[#This Row],[NPDES ID2]],Combined_Sheet__Major_Only___2[[NPDES ID2]:[ECHO BFR]],17,FALSE)</f>
        <v>42.085360999999999</v>
      </c>
      <c r="BB2358">
        <f>VLOOKUP(Sheet1[[#This Row],[NPDES ID2]],Combined_Sheet__Major_Only___2[[NPDES ID2]:[ECHO BFR]],18,FALSE)</f>
        <v>-76.088860999999994</v>
      </c>
      <c r="BC2358" s="2" t="str">
        <f>IF(ISNUMBER(SEARCH("aerobic",$AW2358)),"aerobic","")</f>
        <v/>
      </c>
      <c r="BD2358" s="2" t="str">
        <f>IF(ISNUMBER(SEARCH("anaer",$AW2358)),"anaer","")</f>
        <v/>
      </c>
      <c r="BE2358" s="2" t="str">
        <f>IF(ISNUMBER(SEARCH("thickening",$AZ2358)),"thickening","")</f>
        <v>thickening</v>
      </c>
      <c r="BF2358" s="4" t="str">
        <f>IF(ISNUMBER(SEARCH("airDry",$AW2358)),"airDry","")</f>
        <v/>
      </c>
      <c r="BG2358" s="4" t="str">
        <f>IF(ISNUMBER(SEARCH("heatDry",$AY2358)),"heatDry","")</f>
        <v/>
      </c>
      <c r="BH2358" s="4" t="str">
        <f>IF(AND(ISNUMBER(SEARCH("aerobic",$AW2358)),ISNUMBER(SEARCH("anaer",$AW2358))),"Combined Aer and Anaer.","")</f>
        <v/>
      </c>
    </row>
    <row r="2359" spans="1:60" x14ac:dyDescent="0.25">
      <c r="A2359" s="5">
        <v>2459</v>
      </c>
      <c r="B2359" t="s">
        <v>11453</v>
      </c>
      <c r="C2359">
        <v>217.48</v>
      </c>
      <c r="D2359">
        <v>542.58116512421964</v>
      </c>
      <c r="E2359">
        <v>539.14109024641402</v>
      </c>
      <c r="F2359">
        <v>399.31180250250441</v>
      </c>
      <c r="G2359">
        <v>684.56778076417152</v>
      </c>
      <c r="H2359">
        <v>-109.52186504786749</v>
      </c>
      <c r="I2359">
        <v>-110.9062880742988</v>
      </c>
      <c r="J2359">
        <v>-130.33092248765689</v>
      </c>
      <c r="K2359">
        <v>-88.018911908685396</v>
      </c>
      <c r="L2359">
        <v>151.6011650927851</v>
      </c>
      <c r="M2359">
        <v>151.06417629127</v>
      </c>
      <c r="N2359">
        <v>149.1860285565418</v>
      </c>
      <c r="O2359">
        <v>155.5807216968665</v>
      </c>
      <c r="P2359">
        <v>5.0934981645097377</v>
      </c>
      <c r="Q2359">
        <v>5.1440275864077041</v>
      </c>
      <c r="R2359">
        <v>4.1594691333335856</v>
      </c>
      <c r="S2359">
        <v>5.9633436985998598</v>
      </c>
      <c r="T2359">
        <v>41981.260484649887</v>
      </c>
      <c r="U2359">
        <v>41981.332321571768</v>
      </c>
      <c r="V2359">
        <v>41952.160939192261</v>
      </c>
      <c r="W2359">
        <v>42010.466386060223</v>
      </c>
      <c r="X2359">
        <v>2710.6006749774651</v>
      </c>
      <c r="Y2359">
        <v>2719.998702186414</v>
      </c>
      <c r="Z2359">
        <v>2639.4354057143869</v>
      </c>
      <c r="AA2359">
        <v>2754.7408915290262</v>
      </c>
      <c r="AB2359">
        <v>413.51741001640801</v>
      </c>
      <c r="AC2359">
        <v>408.63007295682729</v>
      </c>
      <c r="AD2359">
        <v>360.58931210694811</v>
      </c>
      <c r="AE2359">
        <v>477.24548784618833</v>
      </c>
      <c r="AF2359">
        <v>68.314466902025799</v>
      </c>
      <c r="AG2359">
        <v>68.072549201806908</v>
      </c>
      <c r="AH2359">
        <v>67.226124898816494</v>
      </c>
      <c r="AI2359">
        <v>70.107656639220565</v>
      </c>
      <c r="AJ2359">
        <v>0.61105288936419622</v>
      </c>
      <c r="AK2359">
        <v>0.61105288164458804</v>
      </c>
      <c r="AL2359">
        <v>0.61104859472080864</v>
      </c>
      <c r="AM2359">
        <v>0.61105711227984771</v>
      </c>
      <c r="AN2359">
        <v>0.94328307781943066</v>
      </c>
      <c r="AO2359">
        <v>0.94328307781943077</v>
      </c>
      <c r="AP2359">
        <v>0.94328307781943077</v>
      </c>
      <c r="AQ2359">
        <v>0.94328307781943077</v>
      </c>
      <c r="AR2359">
        <v>16.34064424283962</v>
      </c>
      <c r="AS2359">
        <v>16.34064424283962</v>
      </c>
      <c r="AT2359">
        <v>16.34064424283962</v>
      </c>
      <c r="AU2359">
        <v>16.34064424283962</v>
      </c>
      <c r="AV2359" t="str">
        <f>VLOOKUP(Sheet1[[#This Row],[NPDES ID2]],Combined_Sheet__Major_Only___2[[NPDES ID2]:[ECHO BFR]],3,FALSE)</f>
        <v>TX</v>
      </c>
      <c r="AW2359" t="s">
        <v>41</v>
      </c>
      <c r="AX2359" t="str">
        <f>VLOOKUP(Sheet1[[#This Row],[NPDES ID2]],Combined_Sheet__Major_Only___2[[NPDES ID2]:[ECHO BFR]],27,FALSE)</f>
        <v>-</v>
      </c>
      <c r="AY2359" t="str">
        <f>VLOOKUP(Sheet1[[#This Row],[NPDES ID2]],Combined_Sheet__Major_Only___2[[NPDES ID2]:[ECHO BFR]],28,FALSE)</f>
        <v>-</v>
      </c>
      <c r="AZ2359" t="str">
        <f>VLOOKUP(Sheet1[[#This Row],[NPDES ID2]],Combined_Sheet__Major_Only___2[[NPDES ID2]:[ECHO BFR]],29,FALSE)</f>
        <v>thickening</v>
      </c>
      <c r="BA2359">
        <f>VLOOKUP(Sheet1[[#This Row],[NPDES ID2]],Combined_Sheet__Major_Only___2[[NPDES ID2]:[ECHO BFR]],17,FALSE)</f>
        <v>29.848697999999999</v>
      </c>
      <c r="BB2359">
        <f>VLOOKUP(Sheet1[[#This Row],[NPDES ID2]],Combined_Sheet__Major_Only___2[[NPDES ID2]:[ECHO BFR]],18,FALSE)</f>
        <v>-95.702392000000003</v>
      </c>
      <c r="BC2359" s="2" t="str">
        <f>IF(ISNUMBER(SEARCH("aerobic",$AW2359)),"aerobic","")</f>
        <v>aerobic</v>
      </c>
      <c r="BD2359" s="2" t="str">
        <f>IF(ISNUMBER(SEARCH("anaer",$AW2359)),"anaer","")</f>
        <v/>
      </c>
      <c r="BE2359" s="2" t="str">
        <f>IF(ISNUMBER(SEARCH("thickening",$AZ2359)),"thickening","")</f>
        <v>thickening</v>
      </c>
      <c r="BF2359" s="4" t="str">
        <f>IF(ISNUMBER(SEARCH("airDry",$AW2359)),"airDry","")</f>
        <v/>
      </c>
      <c r="BG2359" s="4" t="str">
        <f>IF(ISNUMBER(SEARCH("heatDry",$AY2359)),"heatDry","")</f>
        <v/>
      </c>
      <c r="BH2359" s="4" t="str">
        <f>IF(AND(ISNUMBER(SEARCH("aerobic",$AW2359)),ISNUMBER(SEARCH("anaer",$AW2359))),"Combined Aer and Anaer.","")</f>
        <v/>
      </c>
    </row>
    <row r="2360" spans="1:60" x14ac:dyDescent="0.25">
      <c r="A2360" s="5">
        <v>932</v>
      </c>
      <c r="B2360" t="s">
        <v>4532</v>
      </c>
      <c r="C2360">
        <v>668.31</v>
      </c>
      <c r="D2360">
        <v>343.5134749734197</v>
      </c>
      <c r="E2360">
        <v>337.0872121295821</v>
      </c>
      <c r="F2360">
        <v>290.46053089394991</v>
      </c>
      <c r="G2360">
        <v>410.06698917378338</v>
      </c>
      <c r="H2360">
        <v>-110.6360190952433</v>
      </c>
      <c r="I2360">
        <v>-112.01040524894189</v>
      </c>
      <c r="J2360">
        <v>-131.39515548021819</v>
      </c>
      <c r="K2360">
        <v>-89.040913881874133</v>
      </c>
      <c r="L2360">
        <v>461.18187267686312</v>
      </c>
      <c r="M2360">
        <v>459.49593846603159</v>
      </c>
      <c r="N2360">
        <v>453.6003946590339</v>
      </c>
      <c r="O2360">
        <v>473.67486227194797</v>
      </c>
      <c r="P2360">
        <v>15.66133636740491</v>
      </c>
      <c r="Q2360">
        <v>15.80587767850685</v>
      </c>
      <c r="R2360">
        <v>12.80698812304707</v>
      </c>
      <c r="S2360">
        <v>18.287611535173049</v>
      </c>
      <c r="T2360">
        <v>41943.418750108263</v>
      </c>
      <c r="U2360">
        <v>41943.4905249937</v>
      </c>
      <c r="V2360">
        <v>41914.344334236062</v>
      </c>
      <c r="W2360">
        <v>41972.59943008703</v>
      </c>
      <c r="X2360">
        <v>2735.6973575116049</v>
      </c>
      <c r="Y2360">
        <v>2745.4326487387548</v>
      </c>
      <c r="Z2360">
        <v>2661.6654169914259</v>
      </c>
      <c r="AA2360">
        <v>2781.667932905244</v>
      </c>
      <c r="AB2360">
        <v>421.33029130107678</v>
      </c>
      <c r="AC2360">
        <v>416.27580829279418</v>
      </c>
      <c r="AD2360">
        <v>366.91235380086778</v>
      </c>
      <c r="AE2360">
        <v>487.17423441663641</v>
      </c>
      <c r="AF2360">
        <v>67.628685144209399</v>
      </c>
      <c r="AG2360">
        <v>67.381641728759092</v>
      </c>
      <c r="AH2360">
        <v>66.516816145900776</v>
      </c>
      <c r="AI2360">
        <v>69.460446032468454</v>
      </c>
      <c r="AJ2360">
        <v>0.60266384041684906</v>
      </c>
      <c r="AK2360">
        <v>0.60266381655374945</v>
      </c>
      <c r="AL2360">
        <v>0.60265061011094956</v>
      </c>
      <c r="AM2360">
        <v>0.60267684997796389</v>
      </c>
      <c r="AN2360">
        <v>0.94323607336822779</v>
      </c>
      <c r="AO2360">
        <v>0.94323607336822779</v>
      </c>
      <c r="AP2360">
        <v>0.94323607336822779</v>
      </c>
      <c r="AQ2360">
        <v>0.94323607336822779</v>
      </c>
      <c r="AR2360">
        <v>16.082297621960802</v>
      </c>
      <c r="AS2360">
        <v>16.082297621960791</v>
      </c>
      <c r="AT2360">
        <v>16.082297621960791</v>
      </c>
      <c r="AU2360">
        <v>16.082297621960791</v>
      </c>
      <c r="AV2360" t="str">
        <f>VLOOKUP(Sheet1[[#This Row],[NPDES ID2]],Combined_Sheet__Major_Only___2[[NPDES ID2]:[ECHO BFR]],3,FALSE)</f>
        <v>VA</v>
      </c>
      <c r="AW2360" t="s">
        <v>41</v>
      </c>
      <c r="AX2360" t="str">
        <f>VLOOKUP(Sheet1[[#This Row],[NPDES ID2]],Combined_Sheet__Major_Only___2[[NPDES ID2]:[ECHO BFR]],27,FALSE)</f>
        <v>-</v>
      </c>
      <c r="AY2360" t="str">
        <f>VLOOKUP(Sheet1[[#This Row],[NPDES ID2]],Combined_Sheet__Major_Only___2[[NPDES ID2]:[ECHO BFR]],28,FALSE)</f>
        <v>-</v>
      </c>
      <c r="AZ2360" t="str">
        <f>VLOOKUP(Sheet1[[#This Row],[NPDES ID2]],Combined_Sheet__Major_Only___2[[NPDES ID2]:[ECHO BFR]],29,FALSE)</f>
        <v>thickening</v>
      </c>
      <c r="BA2360">
        <f>VLOOKUP(Sheet1[[#This Row],[NPDES ID2]],Combined_Sheet__Major_Only___2[[NPDES ID2]:[ECHO BFR]],17,FALSE)</f>
        <v>38.627679999999998</v>
      </c>
      <c r="BB2360">
        <f>VLOOKUP(Sheet1[[#This Row],[NPDES ID2]],Combined_Sheet__Major_Only___2[[NPDES ID2]:[ECHO BFR]],18,FALSE)</f>
        <v>-77.310429999999997</v>
      </c>
      <c r="BC2360" s="2" t="str">
        <f>IF(ISNUMBER(SEARCH("aerobic",$AW2360)),"aerobic","")</f>
        <v>aerobic</v>
      </c>
      <c r="BD2360" s="2" t="str">
        <f>IF(ISNUMBER(SEARCH("anaer",$AW2360)),"anaer","")</f>
        <v/>
      </c>
      <c r="BE2360" s="2" t="str">
        <f>IF(ISNUMBER(SEARCH("thickening",$AZ2360)),"thickening","")</f>
        <v>thickening</v>
      </c>
      <c r="BF2360" s="3" t="str">
        <f>IF(ISNUMBER(SEARCH("airDry",$AW2360)),"airDry","")</f>
        <v/>
      </c>
      <c r="BG2360" s="3" t="str">
        <f>IF(ISNUMBER(SEARCH("heatDry",$AY2360)),"heatDry","")</f>
        <v/>
      </c>
      <c r="BH2360" s="3" t="str">
        <f>IF(AND(ISNUMBER(SEARCH("aerobic",$AW2360)),ISNUMBER(SEARCH("anaer",$AW2360))),"Combined Aer and Anaer.","")</f>
        <v/>
      </c>
    </row>
    <row r="2361" spans="1:60" x14ac:dyDescent="0.25">
      <c r="A2361" s="5">
        <v>1375</v>
      </c>
      <c r="B2361" t="s">
        <v>6525</v>
      </c>
      <c r="C2361">
        <v>150</v>
      </c>
      <c r="D2361">
        <v>671.33974694853839</v>
      </c>
      <c r="E2361">
        <v>662.31612298234722</v>
      </c>
      <c r="F2361">
        <v>479.23964682621022</v>
      </c>
      <c r="G2361">
        <v>870.4734182024979</v>
      </c>
      <c r="H2361">
        <v>-139.18938510979399</v>
      </c>
      <c r="I2361">
        <v>-140.4083716232731</v>
      </c>
      <c r="J2361">
        <v>-158.95383463659951</v>
      </c>
      <c r="K2361">
        <v>-116.34789114438129</v>
      </c>
      <c r="L2361">
        <v>112.2674681959909</v>
      </c>
      <c r="M2361">
        <v>111.5929624940301</v>
      </c>
      <c r="N2361">
        <v>109.2337646436972</v>
      </c>
      <c r="O2361">
        <v>117.26623340419791</v>
      </c>
      <c r="P2361">
        <v>4.6546998097230574</v>
      </c>
      <c r="Q2361">
        <v>4.6319693385233061</v>
      </c>
      <c r="R2361">
        <v>3.9065506350659271</v>
      </c>
      <c r="S2361">
        <v>5.2352609711850659</v>
      </c>
      <c r="T2361">
        <v>41937.270978409193</v>
      </c>
      <c r="U2361">
        <v>41937.342743216177</v>
      </c>
      <c r="V2361">
        <v>41908.200645091747</v>
      </c>
      <c r="W2361">
        <v>41966.447560911853</v>
      </c>
      <c r="X2361">
        <v>3308.4054690607531</v>
      </c>
      <c r="Y2361">
        <v>3326.4607101429301</v>
      </c>
      <c r="Z2361">
        <v>3164.0861197700779</v>
      </c>
      <c r="AA2361">
        <v>3398.9402239548899</v>
      </c>
      <c r="AB2361">
        <v>635.04708232313021</v>
      </c>
      <c r="AC2361">
        <v>626.24962611025558</v>
      </c>
      <c r="AD2361">
        <v>532.53269173843353</v>
      </c>
      <c r="AE2361">
        <v>769.00439929993615</v>
      </c>
      <c r="AF2361">
        <v>55.931178829695988</v>
      </c>
      <c r="AG2361">
        <v>55.595186923705342</v>
      </c>
      <c r="AH2361">
        <v>54.419775713593552</v>
      </c>
      <c r="AI2361">
        <v>58.421484972482773</v>
      </c>
      <c r="AJ2361">
        <v>0.45985456064440461</v>
      </c>
      <c r="AK2361">
        <v>0.45985455542243392</v>
      </c>
      <c r="AL2361">
        <v>0.45985165503524678</v>
      </c>
      <c r="AM2361">
        <v>0.45985741772269018</v>
      </c>
      <c r="AN2361">
        <v>0.94322842966292153</v>
      </c>
      <c r="AO2361">
        <v>0.94322842966292153</v>
      </c>
      <c r="AP2361">
        <v>0.94322842966292153</v>
      </c>
      <c r="AQ2361">
        <v>0.94322842966292153</v>
      </c>
      <c r="AR2361">
        <v>11.689938974599929</v>
      </c>
      <c r="AS2361">
        <v>11.689938974599929</v>
      </c>
      <c r="AT2361">
        <v>11.689938974599929</v>
      </c>
      <c r="AU2361">
        <v>11.689938974599929</v>
      </c>
      <c r="AV2361" t="str">
        <f>VLOOKUP(Sheet1[[#This Row],[NPDES ID2]],Combined_Sheet__Major_Only___2[[NPDES ID2]:[ECHO BFR]],3,FALSE)</f>
        <v>NC</v>
      </c>
      <c r="AW2361" t="s">
        <v>87</v>
      </c>
      <c r="AX2361" t="str">
        <f>VLOOKUP(Sheet1[[#This Row],[NPDES ID2]],Combined_Sheet__Major_Only___2[[NPDES ID2]:[ECHO BFR]],27,FALSE)</f>
        <v>-</v>
      </c>
      <c r="AY2361" t="str">
        <f>VLOOKUP(Sheet1[[#This Row],[NPDES ID2]],Combined_Sheet__Major_Only___2[[NPDES ID2]:[ECHO BFR]],28,FALSE)</f>
        <v>-</v>
      </c>
      <c r="AZ2361" t="str">
        <f>VLOOKUP(Sheet1[[#This Row],[NPDES ID2]],Combined_Sheet__Major_Only___2[[NPDES ID2]:[ECHO BFR]],29,FALSE)</f>
        <v>thickening</v>
      </c>
      <c r="BA2361">
        <f>VLOOKUP(Sheet1[[#This Row],[NPDES ID2]],Combined_Sheet__Major_Only___2[[NPDES ID2]:[ECHO BFR]],17,FALSE)</f>
        <v>35.517809999999997</v>
      </c>
      <c r="BB2361">
        <f>VLOOKUP(Sheet1[[#This Row],[NPDES ID2]],Combined_Sheet__Major_Only___2[[NPDES ID2]:[ECHO BFR]],18,FALSE)</f>
        <v>-83.094809999999995</v>
      </c>
      <c r="BC2361" s="2" t="str">
        <f>IF(ISNUMBER(SEARCH("aerobic",$AW2361)),"aerobic","")</f>
        <v/>
      </c>
      <c r="BD2361" s="2" t="str">
        <f>IF(ISNUMBER(SEARCH("anaer",$AW2361)),"anaer","")</f>
        <v/>
      </c>
      <c r="BE2361" s="2" t="str">
        <f>IF(ISNUMBER(SEARCH("thickening",$AZ2361)),"thickening","")</f>
        <v>thickening</v>
      </c>
      <c r="BF2361" s="4" t="str">
        <f>IF(ISNUMBER(SEARCH("airDry",$AW2361)),"airDry","")</f>
        <v/>
      </c>
      <c r="BG2361" s="4" t="str">
        <f>IF(ISNUMBER(SEARCH("heatDry",$AY2361)),"heatDry","")</f>
        <v/>
      </c>
      <c r="BH2361" s="4" t="str">
        <f>IF(AND(ISNUMBER(SEARCH("aerobic",$AW2361)),ISNUMBER(SEARCH("anaer",$AW2361))),"Combined Aer and Anaer.","")</f>
        <v/>
      </c>
    </row>
    <row r="2362" spans="1:60" x14ac:dyDescent="0.25">
      <c r="A2362" s="5">
        <v>1282</v>
      </c>
      <c r="B2362" t="s">
        <v>6111</v>
      </c>
      <c r="C2362">
        <v>191</v>
      </c>
      <c r="D2362">
        <v>533.19194321753764</v>
      </c>
      <c r="E2362">
        <v>528.29996640681657</v>
      </c>
      <c r="F2362">
        <v>386.9169994975399</v>
      </c>
      <c r="G2362">
        <v>679.40140010083201</v>
      </c>
      <c r="H2362">
        <v>-137.3220005289264</v>
      </c>
      <c r="I2362">
        <v>-138.5445775527314</v>
      </c>
      <c r="J2362">
        <v>-157.31308569060161</v>
      </c>
      <c r="K2362">
        <v>-114.52244091192109</v>
      </c>
      <c r="L2362">
        <v>148.98931294686929</v>
      </c>
      <c r="M2362">
        <v>148.12377389012309</v>
      </c>
      <c r="N2362">
        <v>145.0964535591398</v>
      </c>
      <c r="O2362">
        <v>155.40377150820231</v>
      </c>
      <c r="P2362">
        <v>6.082990617728294</v>
      </c>
      <c r="Q2362">
        <v>6.0574407885086146</v>
      </c>
      <c r="R2362">
        <v>5.0952047159797083</v>
      </c>
      <c r="S2362">
        <v>6.8585092764547522</v>
      </c>
      <c r="T2362">
        <v>41877.153398660819</v>
      </c>
      <c r="U2362">
        <v>41877.225064913117</v>
      </c>
      <c r="V2362">
        <v>41848.122987663897</v>
      </c>
      <c r="W2362">
        <v>41906.289912930843</v>
      </c>
      <c r="X2362">
        <v>3255.249982259118</v>
      </c>
      <c r="Y2362">
        <v>3272.4735998020828</v>
      </c>
      <c r="Z2362">
        <v>3117.7509503192759</v>
      </c>
      <c r="AA2362">
        <v>3341.376023119195</v>
      </c>
      <c r="AB2362">
        <v>612.11855956854242</v>
      </c>
      <c r="AC2362">
        <v>603.57629954760523</v>
      </c>
      <c r="AD2362">
        <v>515.33007356179075</v>
      </c>
      <c r="AE2362">
        <v>737.47644726374381</v>
      </c>
      <c r="AF2362">
        <v>56.761152117741688</v>
      </c>
      <c r="AG2362">
        <v>56.431459618838531</v>
      </c>
      <c r="AH2362">
        <v>55.278039791276207</v>
      </c>
      <c r="AI2362">
        <v>59.204825153663833</v>
      </c>
      <c r="AJ2362">
        <v>0.46996699118083141</v>
      </c>
      <c r="AK2362">
        <v>0.46996698449245528</v>
      </c>
      <c r="AL2362">
        <v>0.4699632710017364</v>
      </c>
      <c r="AM2362">
        <v>0.46997064923044302</v>
      </c>
      <c r="AN2362">
        <v>0.94315357507587061</v>
      </c>
      <c r="AO2362">
        <v>0.94315357507587083</v>
      </c>
      <c r="AP2362">
        <v>0.94315357507587083</v>
      </c>
      <c r="AQ2362">
        <v>0.94315357507587083</v>
      </c>
      <c r="AR2362">
        <v>12.0009622798568</v>
      </c>
      <c r="AS2362">
        <v>12.00096227985679</v>
      </c>
      <c r="AT2362">
        <v>12.00096227985679</v>
      </c>
      <c r="AU2362">
        <v>12.00096227985679</v>
      </c>
      <c r="AV2362" t="str">
        <f>VLOOKUP(Sheet1[[#This Row],[NPDES ID2]],Combined_Sheet__Major_Only___2[[NPDES ID2]:[ECHO BFR]],3,FALSE)</f>
        <v>CT</v>
      </c>
      <c r="AW2362" t="s">
        <v>54</v>
      </c>
      <c r="AX2362" t="str">
        <f>VLOOKUP(Sheet1[[#This Row],[NPDES ID2]],Combined_Sheet__Major_Only___2[[NPDES ID2]:[ECHO BFR]],27,FALSE)</f>
        <v>other</v>
      </c>
      <c r="AY2362" t="str">
        <f>VLOOKUP(Sheet1[[#This Row],[NPDES ID2]],Combined_Sheet__Major_Only___2[[NPDES ID2]:[ECHO BFR]],28,FALSE)</f>
        <v>-</v>
      </c>
      <c r="AZ2362" t="str">
        <f>VLOOKUP(Sheet1[[#This Row],[NPDES ID2]],Combined_Sheet__Major_Only___2[[NPDES ID2]:[ECHO BFR]],29,FALSE)</f>
        <v>thickening</v>
      </c>
      <c r="BA2362">
        <f>VLOOKUP(Sheet1[[#This Row],[NPDES ID2]],Combined_Sheet__Major_Only___2[[NPDES ID2]:[ECHO BFR]],17,FALSE)</f>
        <v>41.668987000000001</v>
      </c>
      <c r="BB2362">
        <f>VLOOKUP(Sheet1[[#This Row],[NPDES ID2]],Combined_Sheet__Major_Only___2[[NPDES ID2]:[ECHO BFR]],18,FALSE)</f>
        <v>-72.991771</v>
      </c>
      <c r="BC2362" s="2" t="str">
        <f>IF(ISNUMBER(SEARCH("aerobic",$AW2362)),"aerobic","")</f>
        <v/>
      </c>
      <c r="BD2362" s="2" t="str">
        <f>IF(ISNUMBER(SEARCH("anaer",$AW2362)),"anaer","")</f>
        <v/>
      </c>
      <c r="BE2362" s="2" t="str">
        <f>IF(ISNUMBER(SEARCH("thickening",$AZ2362)),"thickening","")</f>
        <v>thickening</v>
      </c>
      <c r="BF2362" s="3" t="str">
        <f>IF(ISNUMBER(SEARCH("airDry",$AW2362)),"airDry","")</f>
        <v/>
      </c>
      <c r="BG2362" s="3" t="str">
        <f>IF(ISNUMBER(SEARCH("heatDry",$AY2362)),"heatDry","")</f>
        <v/>
      </c>
      <c r="BH2362" s="3" t="str">
        <f>IF(AND(ISNUMBER(SEARCH("aerobic",$AW2362)),ISNUMBER(SEARCH("anaer",$AW2362))),"Combined Aer and Anaer.","")</f>
        <v/>
      </c>
    </row>
    <row r="2363" spans="1:60" x14ac:dyDescent="0.25">
      <c r="A2363" s="5">
        <v>196</v>
      </c>
      <c r="B2363" t="s">
        <v>1045</v>
      </c>
      <c r="C2363">
        <v>3245.25</v>
      </c>
      <c r="D2363">
        <v>650.10234076293239</v>
      </c>
      <c r="E2363">
        <v>646.68692653093854</v>
      </c>
      <c r="F2363">
        <v>527.91942228002142</v>
      </c>
      <c r="G2363">
        <v>759.99638827867898</v>
      </c>
      <c r="H2363">
        <v>-137.88447329798129</v>
      </c>
      <c r="I2363">
        <v>-139.18948729224849</v>
      </c>
      <c r="J2363">
        <v>-158.47410418051689</v>
      </c>
      <c r="K2363">
        <v>-114.6299022894362</v>
      </c>
      <c r="L2363">
        <v>2446.8205078335582</v>
      </c>
      <c r="M2363">
        <v>2432.1993929290188</v>
      </c>
      <c r="N2363">
        <v>2381.1210559069618</v>
      </c>
      <c r="O2363">
        <v>2555.107655564756</v>
      </c>
      <c r="P2363">
        <v>101.15545617001941</v>
      </c>
      <c r="Q2363">
        <v>100.7045688003986</v>
      </c>
      <c r="R2363">
        <v>84.871920134110638</v>
      </c>
      <c r="S2363">
        <v>113.75927186595661</v>
      </c>
      <c r="T2363">
        <v>41865.077607731211</v>
      </c>
      <c r="U2363">
        <v>41865.149254186879</v>
      </c>
      <c r="V2363">
        <v>41836.055215912689</v>
      </c>
      <c r="W2363">
        <v>41894.206073513538</v>
      </c>
      <c r="X2363">
        <v>3294.0594096777399</v>
      </c>
      <c r="Y2363">
        <v>3311.950050234454</v>
      </c>
      <c r="Z2363">
        <v>3151.1988577954362</v>
      </c>
      <c r="AA2363">
        <v>3383.6288142237058</v>
      </c>
      <c r="AB2363">
        <v>630.02198004460354</v>
      </c>
      <c r="AC2363">
        <v>621.26929450076932</v>
      </c>
      <c r="AD2363">
        <v>528.65442589989823</v>
      </c>
      <c r="AE2363">
        <v>762.10161880513999</v>
      </c>
      <c r="AF2363">
        <v>56.085794462896899</v>
      </c>
      <c r="AG2363">
        <v>55.751601705887261</v>
      </c>
      <c r="AH2363">
        <v>54.579300870253853</v>
      </c>
      <c r="AI2363">
        <v>58.56669738465299</v>
      </c>
      <c r="AJ2363">
        <v>0.4617381774510036</v>
      </c>
      <c r="AK2363">
        <v>0.46173806101336301</v>
      </c>
      <c r="AL2363">
        <v>0.46167527027705002</v>
      </c>
      <c r="AM2363">
        <v>0.46180004317039069</v>
      </c>
      <c r="AN2363">
        <v>0.94313851525505943</v>
      </c>
      <c r="AO2363">
        <v>0.94313851525505976</v>
      </c>
      <c r="AP2363">
        <v>0.94313851525505976</v>
      </c>
      <c r="AQ2363">
        <v>0.94313851525505976</v>
      </c>
      <c r="AR2363">
        <v>11.745826613123979</v>
      </c>
      <c r="AS2363">
        <v>11.745826613123979</v>
      </c>
      <c r="AT2363">
        <v>11.745826613123979</v>
      </c>
      <c r="AU2363">
        <v>11.745826613123979</v>
      </c>
      <c r="AV2363" t="str">
        <f>VLOOKUP(Sheet1[[#This Row],[NPDES ID2]],Combined_Sheet__Major_Only___2[[NPDES ID2]:[ECHO BFR]],3,FALSE)</f>
        <v>TX</v>
      </c>
      <c r="AW2363" t="s">
        <v>54</v>
      </c>
      <c r="AX2363" t="str">
        <f>VLOOKUP(Sheet1[[#This Row],[NPDES ID2]],Combined_Sheet__Major_Only___2[[NPDES ID2]:[ECHO BFR]],27,FALSE)</f>
        <v>-</v>
      </c>
      <c r="AY2363" t="str">
        <f>VLOOKUP(Sheet1[[#This Row],[NPDES ID2]],Combined_Sheet__Major_Only___2[[NPDES ID2]:[ECHO BFR]],28,FALSE)</f>
        <v>-</v>
      </c>
      <c r="AZ2363" t="str">
        <f>VLOOKUP(Sheet1[[#This Row],[NPDES ID2]],Combined_Sheet__Major_Only___2[[NPDES ID2]:[ECHO BFR]],29,FALSE)</f>
        <v>preliminaryOps, thickening</v>
      </c>
      <c r="BA2363">
        <f>VLOOKUP(Sheet1[[#This Row],[NPDES ID2]],Combined_Sheet__Major_Only___2[[NPDES ID2]:[ECHO BFR]],17,FALSE)</f>
        <v>32.563831</v>
      </c>
      <c r="BB2363">
        <f>VLOOKUP(Sheet1[[#This Row],[NPDES ID2]],Combined_Sheet__Major_Only___2[[NPDES ID2]:[ECHO BFR]],18,FALSE)</f>
        <v>-96.633251000000001</v>
      </c>
      <c r="BC2363" s="2" t="str">
        <f>IF(ISNUMBER(SEARCH("aerobic",$AW2363)),"aerobic","")</f>
        <v/>
      </c>
      <c r="BD2363" s="2" t="str">
        <f>IF(ISNUMBER(SEARCH("anaer",$AW2363)),"anaer","")</f>
        <v/>
      </c>
      <c r="BE2363" s="2" t="str">
        <f>IF(ISNUMBER(SEARCH("thickening",$AZ2363)),"thickening","")</f>
        <v>thickening</v>
      </c>
      <c r="BF2363" s="3" t="str">
        <f>IF(ISNUMBER(SEARCH("airDry",$AW2363)),"airDry","")</f>
        <v/>
      </c>
      <c r="BG2363" s="3" t="str">
        <f>IF(ISNUMBER(SEARCH("heatDry",$AY2363)),"heatDry","")</f>
        <v/>
      </c>
      <c r="BH2363" s="3" t="str">
        <f>IF(AND(ISNUMBER(SEARCH("aerobic",$AW2363)),ISNUMBER(SEARCH("anaer",$AW2363))),"Combined Aer and Anaer.","")</f>
        <v/>
      </c>
    </row>
    <row r="2364" spans="1:60" x14ac:dyDescent="0.25">
      <c r="A2364" s="5">
        <v>190</v>
      </c>
      <c r="B2364" t="s">
        <v>1016</v>
      </c>
      <c r="C2364">
        <v>3375</v>
      </c>
      <c r="D2364">
        <v>670.87277782186254</v>
      </c>
      <c r="E2364">
        <v>667.22977774268338</v>
      </c>
      <c r="F2364">
        <v>543.12921553482784</v>
      </c>
      <c r="G2364">
        <v>784.18441085329994</v>
      </c>
      <c r="H2364">
        <v>-137.8307039193663</v>
      </c>
      <c r="I2364">
        <v>-139.13821614718199</v>
      </c>
      <c r="J2364">
        <v>-158.45327208844151</v>
      </c>
      <c r="K2364">
        <v>-114.5591942831205</v>
      </c>
      <c r="L2364">
        <v>2545.4305935527282</v>
      </c>
      <c r="M2364">
        <v>2530.223678783354</v>
      </c>
      <c r="N2364">
        <v>2477.101511097625</v>
      </c>
      <c r="O2364">
        <v>2658.053296153983</v>
      </c>
      <c r="P2364">
        <v>105.2195133763644</v>
      </c>
      <c r="Q2364">
        <v>104.7523825419883</v>
      </c>
      <c r="R2364">
        <v>88.28068090246623</v>
      </c>
      <c r="S2364">
        <v>118.33224107356681</v>
      </c>
      <c r="T2364">
        <v>41798.903749354009</v>
      </c>
      <c r="U2364">
        <v>41798.975287326517</v>
      </c>
      <c r="V2364">
        <v>41769.925301652896</v>
      </c>
      <c r="W2364">
        <v>41827.988110407503</v>
      </c>
      <c r="X2364">
        <v>3288.4926093208969</v>
      </c>
      <c r="Y2364">
        <v>3306.3494023405419</v>
      </c>
      <c r="Z2364">
        <v>3145.9080446398239</v>
      </c>
      <c r="AA2364">
        <v>3377.8868631541091</v>
      </c>
      <c r="AB2364">
        <v>628.8630844559051</v>
      </c>
      <c r="AC2364">
        <v>620.1254751870656</v>
      </c>
      <c r="AD2364">
        <v>527.69593602314694</v>
      </c>
      <c r="AE2364">
        <v>760.66592510357157</v>
      </c>
      <c r="AF2364">
        <v>56.092253438778783</v>
      </c>
      <c r="AG2364">
        <v>55.758135560219401</v>
      </c>
      <c r="AH2364">
        <v>54.585965093733982</v>
      </c>
      <c r="AI2364">
        <v>58.572763841087287</v>
      </c>
      <c r="AJ2364">
        <v>0.46181686713440001</v>
      </c>
      <c r="AK2364">
        <v>0.46181674596162059</v>
      </c>
      <c r="AL2364">
        <v>0.46175147987644671</v>
      </c>
      <c r="AM2364">
        <v>0.46188117227477088</v>
      </c>
      <c r="AN2364">
        <v>0.94305584740290405</v>
      </c>
      <c r="AO2364">
        <v>0.94305584740290394</v>
      </c>
      <c r="AP2364">
        <v>0.94305584740290394</v>
      </c>
      <c r="AQ2364">
        <v>0.94305584740290394</v>
      </c>
      <c r="AR2364">
        <v>11.74816227514299</v>
      </c>
      <c r="AS2364">
        <v>11.74816227514299</v>
      </c>
      <c r="AT2364">
        <v>11.74816227514299</v>
      </c>
      <c r="AU2364">
        <v>11.74816227514299</v>
      </c>
      <c r="AV2364" t="str">
        <f>VLOOKUP(Sheet1[[#This Row],[NPDES ID2]],Combined_Sheet__Major_Only___2[[NPDES ID2]:[ECHO BFR]],3,FALSE)</f>
        <v>MA</v>
      </c>
      <c r="AW2364" t="s">
        <v>54</v>
      </c>
      <c r="AX2364" t="str">
        <f>VLOOKUP(Sheet1[[#This Row],[NPDES ID2]],Combined_Sheet__Major_Only___2[[NPDES ID2]:[ECHO BFR]],27,FALSE)</f>
        <v>-</v>
      </c>
      <c r="AY2364" t="str">
        <f>VLOOKUP(Sheet1[[#This Row],[NPDES ID2]],Combined_Sheet__Major_Only___2[[NPDES ID2]:[ECHO BFR]],28,FALSE)</f>
        <v>-</v>
      </c>
      <c r="AZ2364" t="str">
        <f>VLOOKUP(Sheet1[[#This Row],[NPDES ID2]],Combined_Sheet__Major_Only___2[[NPDES ID2]:[ECHO BFR]],29,FALSE)</f>
        <v>preliminaryOps, thickening</v>
      </c>
      <c r="BA2364">
        <f>VLOOKUP(Sheet1[[#This Row],[NPDES ID2]],Combined_Sheet__Major_Only___2[[NPDES ID2]:[ECHO BFR]],17,FALSE)</f>
        <v>42.759410000000003</v>
      </c>
      <c r="BB2364">
        <f>VLOOKUP(Sheet1[[#This Row],[NPDES ID2]],Combined_Sheet__Major_Only___2[[NPDES ID2]:[ECHO BFR]],18,FALSE)</f>
        <v>-71.061606999999995</v>
      </c>
      <c r="BC2364" s="2" t="str">
        <f>IF(ISNUMBER(SEARCH("aerobic",$AW2364)),"aerobic","")</f>
        <v/>
      </c>
      <c r="BD2364" s="2" t="str">
        <f>IF(ISNUMBER(SEARCH("anaer",$AW2364)),"anaer","")</f>
        <v/>
      </c>
      <c r="BE2364" s="2" t="str">
        <f>IF(ISNUMBER(SEARCH("thickening",$AZ2364)),"thickening","")</f>
        <v>thickening</v>
      </c>
      <c r="BF2364" s="3" t="str">
        <f>IF(ISNUMBER(SEARCH("airDry",$AW2364)),"airDry","")</f>
        <v/>
      </c>
      <c r="BG2364" s="3" t="str">
        <f>IF(ISNUMBER(SEARCH("heatDry",$AY2364)),"heatDry","")</f>
        <v/>
      </c>
      <c r="BH2364" s="3" t="str">
        <f>IF(AND(ISNUMBER(SEARCH("aerobic",$AW2364)),ISNUMBER(SEARCH("anaer",$AW2364))),"Combined Aer and Anaer.","")</f>
        <v/>
      </c>
    </row>
    <row r="2365" spans="1:60" x14ac:dyDescent="0.25">
      <c r="A2365" s="5">
        <v>132</v>
      </c>
      <c r="B2365" t="s">
        <v>735</v>
      </c>
      <c r="C2365">
        <v>7640.5</v>
      </c>
      <c r="D2365">
        <v>1309.94559424774</v>
      </c>
      <c r="E2365">
        <v>1308.348060406003</v>
      </c>
      <c r="F2365">
        <v>1053.276081334014</v>
      </c>
      <c r="G2365">
        <v>1547.81246742912</v>
      </c>
      <c r="H2365">
        <v>-134.30102713587331</v>
      </c>
      <c r="I2365">
        <v>-135.58117643866521</v>
      </c>
      <c r="J2365">
        <v>-154.73695626109301</v>
      </c>
      <c r="K2365">
        <v>-110.7856985564725</v>
      </c>
      <c r="L2365">
        <v>6067.4312523037197</v>
      </c>
      <c r="M2365">
        <v>6032.6404785288432</v>
      </c>
      <c r="N2365">
        <v>5911.3087979056763</v>
      </c>
      <c r="O2365">
        <v>6324.8616914454933</v>
      </c>
      <c r="P2365">
        <v>246.0439428139546</v>
      </c>
      <c r="Q2365">
        <v>245.01410166113291</v>
      </c>
      <c r="R2365">
        <v>205.94430160842299</v>
      </c>
      <c r="S2365">
        <v>277.75319092447029</v>
      </c>
      <c r="T2365">
        <v>41669.60648095022</v>
      </c>
      <c r="U2365">
        <v>41669.677806957261</v>
      </c>
      <c r="V2365">
        <v>41640.713895770758</v>
      </c>
      <c r="W2365">
        <v>41698.604665663093</v>
      </c>
      <c r="X2365">
        <v>3219.1373333300589</v>
      </c>
      <c r="Y2365">
        <v>3235.9722844012772</v>
      </c>
      <c r="Z2365">
        <v>3085.0573002010642</v>
      </c>
      <c r="AA2365">
        <v>3303.2028875470291</v>
      </c>
      <c r="AB2365">
        <v>600.41660185380158</v>
      </c>
      <c r="AC2365">
        <v>591.98035066722605</v>
      </c>
      <c r="AD2365">
        <v>506.18600048535859</v>
      </c>
      <c r="AE2365">
        <v>721.72445549533631</v>
      </c>
      <c r="AF2365">
        <v>57.132029612879087</v>
      </c>
      <c r="AG2365">
        <v>56.806666711059108</v>
      </c>
      <c r="AH2365">
        <v>55.660690287100209</v>
      </c>
      <c r="AI2365">
        <v>59.553122911461848</v>
      </c>
      <c r="AJ2365">
        <v>0.47448702975695239</v>
      </c>
      <c r="AK2365">
        <v>0.47448674308066119</v>
      </c>
      <c r="AL2365">
        <v>0.47433806647222859</v>
      </c>
      <c r="AM2365">
        <v>0.47463355686637509</v>
      </c>
      <c r="AN2365">
        <v>0.94289362683044298</v>
      </c>
      <c r="AO2365">
        <v>0.9428936268304432</v>
      </c>
      <c r="AP2365">
        <v>0.9428936268304432</v>
      </c>
      <c r="AQ2365">
        <v>0.9428936268304432</v>
      </c>
      <c r="AR2365">
        <v>12.13503064262572</v>
      </c>
      <c r="AS2365">
        <v>12.13503064262572</v>
      </c>
      <c r="AT2365">
        <v>12.13503064262572</v>
      </c>
      <c r="AU2365">
        <v>12.13503064262572</v>
      </c>
      <c r="AV2365" t="str">
        <f>VLOOKUP(Sheet1[[#This Row],[NPDES ID2]],Combined_Sheet__Major_Only___2[[NPDES ID2]:[ECHO BFR]],3,FALSE)</f>
        <v>WA</v>
      </c>
      <c r="AW2365" t="s">
        <v>54</v>
      </c>
      <c r="AX2365" t="str">
        <f>VLOOKUP(Sheet1[[#This Row],[NPDES ID2]],Combined_Sheet__Major_Only___2[[NPDES ID2]:[ECHO BFR]],27,FALSE)</f>
        <v>other</v>
      </c>
      <c r="AY2365" t="str">
        <f>VLOOKUP(Sheet1[[#This Row],[NPDES ID2]],Combined_Sheet__Major_Only___2[[NPDES ID2]:[ECHO BFR]],28,FALSE)</f>
        <v>-</v>
      </c>
      <c r="AZ2365" t="str">
        <f>VLOOKUP(Sheet1[[#This Row],[NPDES ID2]],Combined_Sheet__Major_Only___2[[NPDES ID2]:[ECHO BFR]],29,FALSE)</f>
        <v>preliminaryOps, thickening</v>
      </c>
      <c r="BA2365">
        <f>VLOOKUP(Sheet1[[#This Row],[NPDES ID2]],Combined_Sheet__Major_Only___2[[NPDES ID2]:[ECHO BFR]],17,FALSE)</f>
        <v>45.634881999999998</v>
      </c>
      <c r="BB2365">
        <f>VLOOKUP(Sheet1[[#This Row],[NPDES ID2]],Combined_Sheet__Major_Only___2[[NPDES ID2]:[ECHO BFR]],18,FALSE)</f>
        <v>-122.69365000000001</v>
      </c>
      <c r="BC2365" s="2" t="str">
        <f>IF(ISNUMBER(SEARCH("aerobic",$AW2365)),"aerobic","")</f>
        <v/>
      </c>
      <c r="BD2365" s="2" t="str">
        <f>IF(ISNUMBER(SEARCH("anaer",$AW2365)),"anaer","")</f>
        <v/>
      </c>
      <c r="BE2365" s="2" t="str">
        <f>IF(ISNUMBER(SEARCH("thickening",$AZ2365)),"thickening","")</f>
        <v>thickening</v>
      </c>
      <c r="BF2365" s="3" t="str">
        <f>IF(ISNUMBER(SEARCH("airDry",$AW2365)),"airDry","")</f>
        <v/>
      </c>
      <c r="BG2365" s="3" t="str">
        <f>IF(ISNUMBER(SEARCH("heatDry",$AY2365)),"heatDry","")</f>
        <v/>
      </c>
      <c r="BH2365" s="3" t="str">
        <f>IF(AND(ISNUMBER(SEARCH("aerobic",$AW2365)),ISNUMBER(SEARCH("anaer",$AW2365))),"Combined Aer and Anaer.","")</f>
        <v/>
      </c>
    </row>
    <row r="2366" spans="1:60" x14ac:dyDescent="0.25">
      <c r="A2366" s="5">
        <v>901</v>
      </c>
      <c r="B2366" t="s">
        <v>4389</v>
      </c>
      <c r="C2366">
        <v>751.5</v>
      </c>
      <c r="D2366">
        <v>322.28062343698639</v>
      </c>
      <c r="E2366">
        <v>314.79279868699018</v>
      </c>
      <c r="F2366">
        <v>271.42273301034658</v>
      </c>
      <c r="G2366">
        <v>386.57807551334241</v>
      </c>
      <c r="H2366">
        <v>-139.78128402832431</v>
      </c>
      <c r="I2366">
        <v>-141.07114377766641</v>
      </c>
      <c r="J2366">
        <v>-159.61306945115169</v>
      </c>
      <c r="K2366">
        <v>-116.8371186534519</v>
      </c>
      <c r="L2366">
        <v>552.99748597270843</v>
      </c>
      <c r="M2366">
        <v>549.62828127241619</v>
      </c>
      <c r="N2366">
        <v>537.84665721966257</v>
      </c>
      <c r="O2366">
        <v>577.96356000840342</v>
      </c>
      <c r="P2366">
        <v>23.074866995191329</v>
      </c>
      <c r="Q2366">
        <v>22.941126925887701</v>
      </c>
      <c r="R2366">
        <v>19.382064311709641</v>
      </c>
      <c r="S2366">
        <v>25.940740291480822</v>
      </c>
      <c r="T2366">
        <v>41630.732876127848</v>
      </c>
      <c r="U2366">
        <v>41630.804138406827</v>
      </c>
      <c r="V2366">
        <v>41601.866105768568</v>
      </c>
      <c r="W2366">
        <v>41659.705151669907</v>
      </c>
      <c r="X2366">
        <v>3304.5776790930299</v>
      </c>
      <c r="Y2366">
        <v>3322.8456783934839</v>
      </c>
      <c r="Z2366">
        <v>3158.4993515708552</v>
      </c>
      <c r="AA2366">
        <v>3396.2685111846959</v>
      </c>
      <c r="AB2366">
        <v>639.95179557528922</v>
      </c>
      <c r="AC2366">
        <v>631.10941497043996</v>
      </c>
      <c r="AD2366">
        <v>535.71859936072292</v>
      </c>
      <c r="AE2366">
        <v>776.57342805282281</v>
      </c>
      <c r="AF2366">
        <v>55.589061090392427</v>
      </c>
      <c r="AG2366">
        <v>55.250597763582647</v>
      </c>
      <c r="AH2366">
        <v>54.065927754676977</v>
      </c>
      <c r="AI2366">
        <v>58.098442013877658</v>
      </c>
      <c r="AJ2366">
        <v>0.45568724283670259</v>
      </c>
      <c r="AK2366">
        <v>0.45568721666253742</v>
      </c>
      <c r="AL2366">
        <v>0.455672763824642</v>
      </c>
      <c r="AM2366">
        <v>0.45570148043052638</v>
      </c>
      <c r="AN2366">
        <v>0.94284467386921678</v>
      </c>
      <c r="AO2366">
        <v>0.94284467386921667</v>
      </c>
      <c r="AP2366">
        <v>0.94284467386921667</v>
      </c>
      <c r="AQ2366">
        <v>0.94284467386921667</v>
      </c>
      <c r="AR2366">
        <v>11.561359623945609</v>
      </c>
      <c r="AS2366">
        <v>11.5613596239456</v>
      </c>
      <c r="AT2366">
        <v>11.5613596239456</v>
      </c>
      <c r="AU2366">
        <v>11.5613596239456</v>
      </c>
      <c r="AV2366" t="str">
        <f>VLOOKUP(Sheet1[[#This Row],[NPDES ID2]],Combined_Sheet__Major_Only___2[[NPDES ID2]:[ECHO BFR]],3,FALSE)</f>
        <v>NY</v>
      </c>
      <c r="AW2366" t="s">
        <v>54</v>
      </c>
      <c r="AX2366" t="str">
        <f>VLOOKUP(Sheet1[[#This Row],[NPDES ID2]],Combined_Sheet__Major_Only___2[[NPDES ID2]:[ECHO BFR]],27,FALSE)</f>
        <v>-</v>
      </c>
      <c r="AY2366" t="str">
        <f>VLOOKUP(Sheet1[[#This Row],[NPDES ID2]],Combined_Sheet__Major_Only___2[[NPDES ID2]:[ECHO BFR]],28,FALSE)</f>
        <v>-</v>
      </c>
      <c r="AZ2366" t="str">
        <f>VLOOKUP(Sheet1[[#This Row],[NPDES ID2]],Combined_Sheet__Major_Only___2[[NPDES ID2]:[ECHO BFR]],29,FALSE)</f>
        <v>thickening</v>
      </c>
      <c r="BA2366">
        <f>VLOOKUP(Sheet1[[#This Row],[NPDES ID2]],Combined_Sheet__Major_Only___2[[NPDES ID2]:[ECHO BFR]],17,FALSE)</f>
        <v>41.213500000000003</v>
      </c>
      <c r="BB2366">
        <f>VLOOKUP(Sheet1[[#This Row],[NPDES ID2]],Combined_Sheet__Major_Only___2[[NPDES ID2]:[ECHO BFR]],18,FALSE)</f>
        <v>-73.963555999999997</v>
      </c>
      <c r="BC2366" s="2" t="str">
        <f>IF(ISNUMBER(SEARCH("aerobic",$AW2366)),"aerobic","")</f>
        <v/>
      </c>
      <c r="BD2366" s="2" t="str">
        <f>IF(ISNUMBER(SEARCH("anaer",$AW2366)),"anaer","")</f>
        <v/>
      </c>
      <c r="BE2366" s="2" t="str">
        <f>IF(ISNUMBER(SEARCH("thickening",$AZ2366)),"thickening","")</f>
        <v>thickening</v>
      </c>
      <c r="BF2366" s="4" t="str">
        <f>IF(ISNUMBER(SEARCH("airDry",$AW2366)),"airDry","")</f>
        <v/>
      </c>
      <c r="BG2366" s="4" t="str">
        <f>IF(ISNUMBER(SEARCH("heatDry",$AY2366)),"heatDry","")</f>
        <v/>
      </c>
      <c r="BH2366" s="4" t="str">
        <f>IF(AND(ISNUMBER(SEARCH("aerobic",$AW2366)),ISNUMBER(SEARCH("anaer",$AW2366))),"Combined Aer and Anaer.","")</f>
        <v/>
      </c>
    </row>
    <row r="2367" spans="1:60" x14ac:dyDescent="0.25">
      <c r="A2367" s="5">
        <v>356</v>
      </c>
      <c r="B2367" t="s">
        <v>1802</v>
      </c>
      <c r="C2367">
        <v>908</v>
      </c>
      <c r="D2367">
        <v>316.89281408676561</v>
      </c>
      <c r="E2367">
        <v>311.97683972095331</v>
      </c>
      <c r="F2367">
        <v>269.69427972245461</v>
      </c>
      <c r="G2367">
        <v>375.79635668736751</v>
      </c>
      <c r="H2367">
        <v>-137.9632919458449</v>
      </c>
      <c r="I2367">
        <v>-139.31736169500309</v>
      </c>
      <c r="J2367">
        <v>-158.0365366781844</v>
      </c>
      <c r="K2367">
        <v>-115.0451677911479</v>
      </c>
      <c r="L2367">
        <v>694.6423301896217</v>
      </c>
      <c r="M2367">
        <v>690.542133949868</v>
      </c>
      <c r="N2367">
        <v>676.20522121445856</v>
      </c>
      <c r="O2367">
        <v>725.02410321342154</v>
      </c>
      <c r="P2367">
        <v>28.564679873933791</v>
      </c>
      <c r="Q2367">
        <v>28.44891282584414</v>
      </c>
      <c r="R2367">
        <v>23.948714827082629</v>
      </c>
      <c r="S2367">
        <v>32.159648231775023</v>
      </c>
      <c r="T2367">
        <v>41559.461471153103</v>
      </c>
      <c r="U2367">
        <v>41559.532616592223</v>
      </c>
      <c r="V2367">
        <v>41530.642030042392</v>
      </c>
      <c r="W2367">
        <v>41588.386244462927</v>
      </c>
      <c r="X2367">
        <v>3252.9243469474591</v>
      </c>
      <c r="Y2367">
        <v>3270.3906476207849</v>
      </c>
      <c r="Z2367">
        <v>3113.4318401491478</v>
      </c>
      <c r="AA2367">
        <v>3340.3544383253138</v>
      </c>
      <c r="AB2367">
        <v>617.55335348772235</v>
      </c>
      <c r="AC2367">
        <v>608.96210655112827</v>
      </c>
      <c r="AD2367">
        <v>518.95386449678324</v>
      </c>
      <c r="AE2367">
        <v>745.81242339302764</v>
      </c>
      <c r="AF2367">
        <v>56.373580353044311</v>
      </c>
      <c r="AG2367">
        <v>56.041094925725638</v>
      </c>
      <c r="AH2367">
        <v>54.877170221873882</v>
      </c>
      <c r="AI2367">
        <v>58.838860985988433</v>
      </c>
      <c r="AJ2367">
        <v>0.46524436633853988</v>
      </c>
      <c r="AK2367">
        <v>0.46524433450079627</v>
      </c>
      <c r="AL2367">
        <v>0.46522677861246092</v>
      </c>
      <c r="AM2367">
        <v>0.46526166093273469</v>
      </c>
      <c r="AN2367">
        <v>0.94275470449592946</v>
      </c>
      <c r="AO2367">
        <v>0.94275470449592969</v>
      </c>
      <c r="AP2367">
        <v>0.94275470449592969</v>
      </c>
      <c r="AQ2367">
        <v>0.94275470449592969</v>
      </c>
      <c r="AR2367">
        <v>11.85522365802686</v>
      </c>
      <c r="AS2367">
        <v>11.85522365802685</v>
      </c>
      <c r="AT2367">
        <v>11.85522365802685</v>
      </c>
      <c r="AU2367">
        <v>11.85522365802685</v>
      </c>
      <c r="AV2367" t="str">
        <f>VLOOKUP(Sheet1[[#This Row],[NPDES ID2]],Combined_Sheet__Major_Only___2[[NPDES ID2]:[ECHO BFR]],3,FALSE)</f>
        <v>MA</v>
      </c>
      <c r="AW2367" t="s">
        <v>54</v>
      </c>
      <c r="AX2367" t="str">
        <f>VLOOKUP(Sheet1[[#This Row],[NPDES ID2]],Combined_Sheet__Major_Only___2[[NPDES ID2]:[ECHO BFR]],27,FALSE)</f>
        <v>-</v>
      </c>
      <c r="AY2367" t="str">
        <f>VLOOKUP(Sheet1[[#This Row],[NPDES ID2]],Combined_Sheet__Major_Only___2[[NPDES ID2]:[ECHO BFR]],28,FALSE)</f>
        <v>highTempCompost</v>
      </c>
      <c r="AZ2367" t="str">
        <f>VLOOKUP(Sheet1[[#This Row],[NPDES ID2]],Combined_Sheet__Major_Only___2[[NPDES ID2]:[ECHO BFR]],29,FALSE)</f>
        <v>thickening, preliminaryOps</v>
      </c>
      <c r="BA2367">
        <f>VLOOKUP(Sheet1[[#This Row],[NPDES ID2]],Combined_Sheet__Major_Only___2[[NPDES ID2]:[ECHO BFR]],17,FALSE)</f>
        <v>41.590099000000002</v>
      </c>
      <c r="BB2367">
        <f>VLOOKUP(Sheet1[[#This Row],[NPDES ID2]],Combined_Sheet__Major_Only___2[[NPDES ID2]:[ECHO BFR]],18,FALSE)</f>
        <v>-70.992129000000006</v>
      </c>
      <c r="BC2367" s="2" t="str">
        <f>IF(ISNUMBER(SEARCH("aerobic",$AW2367)),"aerobic","")</f>
        <v/>
      </c>
      <c r="BD2367" s="2" t="str">
        <f>IF(ISNUMBER(SEARCH("anaer",$AW2367)),"anaer","")</f>
        <v/>
      </c>
      <c r="BE2367" s="2" t="str">
        <f>IF(ISNUMBER(SEARCH("thickening",$AZ2367)),"thickening","")</f>
        <v>thickening</v>
      </c>
      <c r="BF2367" s="3" t="str">
        <f>IF(ISNUMBER(SEARCH("airDry",$AW2367)),"airDry","")</f>
        <v/>
      </c>
      <c r="BG2367" s="3" t="str">
        <f>IF(ISNUMBER(SEARCH("heatDry",$AY2367)),"heatDry","")</f>
        <v/>
      </c>
      <c r="BH2367" s="3" t="str">
        <f>IF(AND(ISNUMBER(SEARCH("aerobic",$AW2367)),ISNUMBER(SEARCH("anaer",$AW2367))),"Combined Aer and Anaer.","")</f>
        <v/>
      </c>
    </row>
    <row r="2368" spans="1:60" x14ac:dyDescent="0.25">
      <c r="A2368" s="5">
        <v>105</v>
      </c>
      <c r="B2368" t="s">
        <v>593</v>
      </c>
      <c r="C2368">
        <v>17302</v>
      </c>
      <c r="D2368">
        <v>3042.7301178964331</v>
      </c>
      <c r="E2368">
        <v>3057.458324816223</v>
      </c>
      <c r="F2368">
        <v>2438.7201351995682</v>
      </c>
      <c r="G2368">
        <v>3603.9633726555571</v>
      </c>
      <c r="H2368">
        <v>-133.93978767355</v>
      </c>
      <c r="I2368">
        <v>-133.14174732065899</v>
      </c>
      <c r="J2368">
        <v>-155.25782250960131</v>
      </c>
      <c r="K2368">
        <v>-112.63936020499099</v>
      </c>
      <c r="L2368">
        <v>12907.20490692931</v>
      </c>
      <c r="M2368">
        <v>12829.202785691899</v>
      </c>
      <c r="N2368">
        <v>12558.182846469261</v>
      </c>
      <c r="O2368">
        <v>13483.22312578357</v>
      </c>
      <c r="P2368">
        <v>535.45112965155124</v>
      </c>
      <c r="Q2368">
        <v>532.82904903666099</v>
      </c>
      <c r="R2368">
        <v>449.60764078126567</v>
      </c>
      <c r="S2368">
        <v>601.79835016410448</v>
      </c>
      <c r="T2368">
        <v>41520.005145355783</v>
      </c>
      <c r="U2368">
        <v>41520.076226111552</v>
      </c>
      <c r="V2368">
        <v>41491.211906033132</v>
      </c>
      <c r="W2368">
        <v>41548.903621112571</v>
      </c>
      <c r="X2368">
        <v>3279.9289161427332</v>
      </c>
      <c r="Y2368">
        <v>3297.9422262438679</v>
      </c>
      <c r="Z2368">
        <v>3136.5413263760811</v>
      </c>
      <c r="AA2368">
        <v>3370.2101341590451</v>
      </c>
      <c r="AB2368">
        <v>631.1774283152339</v>
      </c>
      <c r="AC2368">
        <v>622.3620574231918</v>
      </c>
      <c r="AD2368">
        <v>528.85475531030545</v>
      </c>
      <c r="AE2368">
        <v>763.9031538067419</v>
      </c>
      <c r="AF2368">
        <v>55.900299714406742</v>
      </c>
      <c r="AG2368">
        <v>55.567535634405829</v>
      </c>
      <c r="AH2368">
        <v>54.385844091704868</v>
      </c>
      <c r="AI2368">
        <v>58.388363444656008</v>
      </c>
      <c r="AJ2368">
        <v>0.45947864725858312</v>
      </c>
      <c r="AK2368">
        <v>0.45947794702313127</v>
      </c>
      <c r="AL2368">
        <v>0.45914450242552479</v>
      </c>
      <c r="AM2368">
        <v>0.45980748389301801</v>
      </c>
      <c r="AN2368">
        <v>0.94270477493595872</v>
      </c>
      <c r="AO2368">
        <v>0.94270477493595894</v>
      </c>
      <c r="AP2368">
        <v>0.94270477493595894</v>
      </c>
      <c r="AQ2368">
        <v>0.94270477493595894</v>
      </c>
      <c r="AR2368">
        <v>11.66705421102213</v>
      </c>
      <c r="AS2368">
        <v>11.66705421102213</v>
      </c>
      <c r="AT2368">
        <v>11.66705421102213</v>
      </c>
      <c r="AU2368">
        <v>11.66705421102213</v>
      </c>
      <c r="AV2368" t="str">
        <f>VLOOKUP(Sheet1[[#This Row],[NPDES ID2]],Combined_Sheet__Major_Only___2[[NPDES ID2]:[ECHO BFR]],3,FALSE)</f>
        <v>KY</v>
      </c>
      <c r="AW2368" t="s">
        <v>54</v>
      </c>
      <c r="AX2368" t="str">
        <f>VLOOKUP(Sheet1[[#This Row],[NPDES ID2]],Combined_Sheet__Major_Only___2[[NPDES ID2]:[ECHO BFR]],27,FALSE)</f>
        <v>-</v>
      </c>
      <c r="AY2368" t="str">
        <f>VLOOKUP(Sheet1[[#This Row],[NPDES ID2]],Combined_Sheet__Major_Only___2[[NPDES ID2]:[ECHO BFR]],28,FALSE)</f>
        <v>-</v>
      </c>
      <c r="AZ2368" t="str">
        <f>VLOOKUP(Sheet1[[#This Row],[NPDES ID2]],Combined_Sheet__Major_Only___2[[NPDES ID2]:[ECHO BFR]],29,FALSE)</f>
        <v>thickening, preliminaryOps</v>
      </c>
      <c r="BA2368">
        <f>VLOOKUP(Sheet1[[#This Row],[NPDES ID2]],Combined_Sheet__Major_Only___2[[NPDES ID2]:[ECHO BFR]],17,FALSE)</f>
        <v>39.00703</v>
      </c>
      <c r="BB2368">
        <f>VLOOKUP(Sheet1[[#This Row],[NPDES ID2]],Combined_Sheet__Major_Only___2[[NPDES ID2]:[ECHO BFR]],18,FALSE)</f>
        <v>-84.841210000000004</v>
      </c>
      <c r="BC2368" s="2" t="str">
        <f>IF(ISNUMBER(SEARCH("aerobic",$AW2368)),"aerobic","")</f>
        <v/>
      </c>
      <c r="BD2368" s="2" t="str">
        <f>IF(ISNUMBER(SEARCH("anaer",$AW2368)),"anaer","")</f>
        <v/>
      </c>
      <c r="BE2368" s="2" t="str">
        <f>IF(ISNUMBER(SEARCH("thickening",$AZ2368)),"thickening","")</f>
        <v>thickening</v>
      </c>
      <c r="BF2368" s="4" t="str">
        <f>IF(ISNUMBER(SEARCH("airDry",$AW2368)),"airDry","")</f>
        <v/>
      </c>
      <c r="BG2368" s="4" t="str">
        <f>IF(ISNUMBER(SEARCH("heatDry",$AY2368)),"heatDry","")</f>
        <v/>
      </c>
      <c r="BH2368" s="4" t="str">
        <f>IF(AND(ISNUMBER(SEARCH("aerobic",$AW2368)),ISNUMBER(SEARCH("anaer",$AW2368))),"Combined Aer and Anaer.","")</f>
        <v/>
      </c>
    </row>
    <row r="2369" spans="1:60" x14ac:dyDescent="0.25">
      <c r="A2369" s="5">
        <v>863</v>
      </c>
      <c r="B2369" t="s">
        <v>4218</v>
      </c>
      <c r="C2369">
        <v>930.33</v>
      </c>
      <c r="D2369">
        <v>327.23026419473888</v>
      </c>
      <c r="E2369">
        <v>322.22587460540552</v>
      </c>
      <c r="F2369">
        <v>278.88133367448353</v>
      </c>
      <c r="G2369">
        <v>388.13194489783262</v>
      </c>
      <c r="H2369">
        <v>-139.19186022138351</v>
      </c>
      <c r="I2369">
        <v>-140.52179313638459</v>
      </c>
      <c r="J2369">
        <v>-159.13051125348721</v>
      </c>
      <c r="K2369">
        <v>-116.237277790299</v>
      </c>
      <c r="L2369">
        <v>692.54924218367921</v>
      </c>
      <c r="M2369">
        <v>688.36936526579871</v>
      </c>
      <c r="N2369">
        <v>673.75394780164356</v>
      </c>
      <c r="O2369">
        <v>723.52131080607376</v>
      </c>
      <c r="P2369">
        <v>28.771407697148831</v>
      </c>
      <c r="Q2369">
        <v>28.62271182551358</v>
      </c>
      <c r="R2369">
        <v>24.153614995012671</v>
      </c>
      <c r="S2369">
        <v>32.366050172477671</v>
      </c>
      <c r="T2369">
        <v>41492.861134729377</v>
      </c>
      <c r="U2369">
        <v>41492.932170986198</v>
      </c>
      <c r="V2369">
        <v>41464.085920947648</v>
      </c>
      <c r="W2369">
        <v>41521.741519063718</v>
      </c>
      <c r="X2369">
        <v>3279.7946251928852</v>
      </c>
      <c r="Y2369">
        <v>3297.769612386709</v>
      </c>
      <c r="Z2369">
        <v>3136.1187415046388</v>
      </c>
      <c r="AA2369">
        <v>3369.9370208938949</v>
      </c>
      <c r="AB2369">
        <v>631.33680321005249</v>
      </c>
      <c r="AC2369">
        <v>622.59547796121478</v>
      </c>
      <c r="AD2369">
        <v>529.12414870603743</v>
      </c>
      <c r="AE2369">
        <v>764.9923336165416</v>
      </c>
      <c r="AF2369">
        <v>55.823505414330377</v>
      </c>
      <c r="AG2369">
        <v>55.486854738402627</v>
      </c>
      <c r="AH2369">
        <v>54.308341839952291</v>
      </c>
      <c r="AI2369">
        <v>58.319678764212092</v>
      </c>
      <c r="AJ2369">
        <v>0.45854293808196422</v>
      </c>
      <c r="AK2369">
        <v>0.45854290560440891</v>
      </c>
      <c r="AL2369">
        <v>0.45852500228751591</v>
      </c>
      <c r="AM2369">
        <v>0.45856057496995228</v>
      </c>
      <c r="AN2369">
        <v>0.94267037525522879</v>
      </c>
      <c r="AO2369">
        <v>0.94267037525522845</v>
      </c>
      <c r="AP2369">
        <v>0.94267037525522845</v>
      </c>
      <c r="AQ2369">
        <v>0.94267037525522845</v>
      </c>
      <c r="AR2369">
        <v>11.64908060624369</v>
      </c>
      <c r="AS2369">
        <v>11.64908060624369</v>
      </c>
      <c r="AT2369">
        <v>11.64908060624369</v>
      </c>
      <c r="AU2369">
        <v>11.64908060624369</v>
      </c>
      <c r="AV2369" t="str">
        <f>VLOOKUP(Sheet1[[#This Row],[NPDES ID2]],Combined_Sheet__Major_Only___2[[NPDES ID2]:[ECHO BFR]],3,FALSE)</f>
        <v>NY</v>
      </c>
      <c r="AW2369" t="s">
        <v>54</v>
      </c>
      <c r="AX2369" t="str">
        <f>VLOOKUP(Sheet1[[#This Row],[NPDES ID2]],Combined_Sheet__Major_Only___2[[NPDES ID2]:[ECHO BFR]],27,FALSE)</f>
        <v>-</v>
      </c>
      <c r="AY2369" t="str">
        <f>VLOOKUP(Sheet1[[#This Row],[NPDES ID2]],Combined_Sheet__Major_Only___2[[NPDES ID2]:[ECHO BFR]],28,FALSE)</f>
        <v>-</v>
      </c>
      <c r="AZ2369" t="str">
        <f>VLOOKUP(Sheet1[[#This Row],[NPDES ID2]],Combined_Sheet__Major_Only___2[[NPDES ID2]:[ECHO BFR]],29,FALSE)</f>
        <v>thickening</v>
      </c>
      <c r="BA2369">
        <f>VLOOKUP(Sheet1[[#This Row],[NPDES ID2]],Combined_Sheet__Major_Only___2[[NPDES ID2]:[ECHO BFR]],17,FALSE)</f>
        <v>41.152500000000003</v>
      </c>
      <c r="BB2369">
        <f>VLOOKUP(Sheet1[[#This Row],[NPDES ID2]],Combined_Sheet__Major_Only___2[[NPDES ID2]:[ECHO BFR]],18,FALSE)</f>
        <v>-73.873582999999996</v>
      </c>
      <c r="BC2369" s="2" t="str">
        <f>IF(ISNUMBER(SEARCH("aerobic",$AW2369)),"aerobic","")</f>
        <v/>
      </c>
      <c r="BD2369" s="2" t="str">
        <f>IF(ISNUMBER(SEARCH("anaer",$AW2369)),"anaer","")</f>
        <v/>
      </c>
      <c r="BE2369" s="2" t="str">
        <f>IF(ISNUMBER(SEARCH("thickening",$AZ2369)),"thickening","")</f>
        <v>thickening</v>
      </c>
      <c r="BF2369" s="4" t="str">
        <f>IF(ISNUMBER(SEARCH("airDry",$AW2369)),"airDry","")</f>
        <v/>
      </c>
      <c r="BG2369" s="4" t="str">
        <f>IF(ISNUMBER(SEARCH("heatDry",$AY2369)),"heatDry","")</f>
        <v/>
      </c>
      <c r="BH2369" s="4" t="str">
        <f>IF(AND(ISNUMBER(SEARCH("aerobic",$AW2369)),ISNUMBER(SEARCH("anaer",$AW2369))),"Combined Aer and Anaer.","")</f>
        <v/>
      </c>
    </row>
    <row r="2370" spans="1:60" x14ac:dyDescent="0.25">
      <c r="A2370" s="5">
        <v>357</v>
      </c>
      <c r="B2370" t="s">
        <v>1807</v>
      </c>
      <c r="C2370">
        <v>908</v>
      </c>
      <c r="D2370">
        <v>316.89280275559832</v>
      </c>
      <c r="E2370">
        <v>311.9768324810737</v>
      </c>
      <c r="F2370">
        <v>269.69426593701382</v>
      </c>
      <c r="G2370">
        <v>375.79633544170468</v>
      </c>
      <c r="H2370">
        <v>-137.9640406567782</v>
      </c>
      <c r="I2370">
        <v>-139.31775361818819</v>
      </c>
      <c r="J2370">
        <v>-158.03666582847021</v>
      </c>
      <c r="K2370">
        <v>-115.0462424921962</v>
      </c>
      <c r="L2370">
        <v>694.64235544036501</v>
      </c>
      <c r="M2370">
        <v>690.5421610212959</v>
      </c>
      <c r="N2370">
        <v>676.20524114413604</v>
      </c>
      <c r="O2370">
        <v>725.02413035389816</v>
      </c>
      <c r="P2370">
        <v>28.564683181426471</v>
      </c>
      <c r="Q2370">
        <v>28.448914821273402</v>
      </c>
      <c r="R2370">
        <v>23.948716449232951</v>
      </c>
      <c r="S2370">
        <v>32.159652993739577</v>
      </c>
      <c r="T2370">
        <v>41262.676010646654</v>
      </c>
      <c r="U2370">
        <v>41262.746669545922</v>
      </c>
      <c r="V2370">
        <v>41234.053656050877</v>
      </c>
      <c r="W2370">
        <v>41291.40297710985</v>
      </c>
      <c r="X2370">
        <v>3229.6943664395721</v>
      </c>
      <c r="Y2370">
        <v>3247.0358738534169</v>
      </c>
      <c r="Z2370">
        <v>3091.1975288988051</v>
      </c>
      <c r="AA2370">
        <v>3316.5002548937068</v>
      </c>
      <c r="AB2370">
        <v>613.14316009259448</v>
      </c>
      <c r="AC2370">
        <v>604.61330247717831</v>
      </c>
      <c r="AD2370">
        <v>515.24789586803172</v>
      </c>
      <c r="AE2370">
        <v>740.48621413198407</v>
      </c>
      <c r="AF2370">
        <v>56.373576067013673</v>
      </c>
      <c r="AG2370">
        <v>56.041090115567648</v>
      </c>
      <c r="AH2370">
        <v>54.877166072409523</v>
      </c>
      <c r="AI2370">
        <v>58.838857504013028</v>
      </c>
      <c r="AJ2370">
        <v>0.46524431408145028</v>
      </c>
      <c r="AK2370">
        <v>0.46524428232955978</v>
      </c>
      <c r="AL2370">
        <v>0.46522677337713569</v>
      </c>
      <c r="AM2370">
        <v>0.46526156243557859</v>
      </c>
      <c r="AN2370">
        <v>0.94237699212133696</v>
      </c>
      <c r="AO2370">
        <v>0.94237699212133663</v>
      </c>
      <c r="AP2370">
        <v>0.94237699212133663</v>
      </c>
      <c r="AQ2370">
        <v>0.94237699212133663</v>
      </c>
      <c r="AR2370">
        <v>11.85522365802686</v>
      </c>
      <c r="AS2370">
        <v>11.85522365802686</v>
      </c>
      <c r="AT2370">
        <v>11.85522365802686</v>
      </c>
      <c r="AU2370">
        <v>11.85522365802686</v>
      </c>
      <c r="AV2370" t="str">
        <f>VLOOKUP(Sheet1[[#This Row],[NPDES ID2]],Combined_Sheet__Major_Only___2[[NPDES ID2]:[ECHO BFR]],3,FALSE)</f>
        <v>MN</v>
      </c>
      <c r="AW2370" t="s">
        <v>54</v>
      </c>
      <c r="AX2370" t="str">
        <f>VLOOKUP(Sheet1[[#This Row],[NPDES ID2]],Combined_Sheet__Major_Only___2[[NPDES ID2]:[ECHO BFR]],27,FALSE)</f>
        <v>-</v>
      </c>
      <c r="AY2370" t="str">
        <f>VLOOKUP(Sheet1[[#This Row],[NPDES ID2]],Combined_Sheet__Major_Only___2[[NPDES ID2]:[ECHO BFR]],28,FALSE)</f>
        <v>-</v>
      </c>
      <c r="AZ2370" t="str">
        <f>VLOOKUP(Sheet1[[#This Row],[NPDES ID2]],Combined_Sheet__Major_Only___2[[NPDES ID2]:[ECHO BFR]],29,FALSE)</f>
        <v>thickening, preliminaryOps</v>
      </c>
      <c r="BA2370">
        <f>VLOOKUP(Sheet1[[#This Row],[NPDES ID2]],Combined_Sheet__Major_Only___2[[NPDES ID2]:[ECHO BFR]],17,FALSE)</f>
        <v>45.038490000000003</v>
      </c>
      <c r="BB2370">
        <f>VLOOKUP(Sheet1[[#This Row],[NPDES ID2]],Combined_Sheet__Major_Only___2[[NPDES ID2]:[ECHO BFR]],18,FALSE)</f>
        <v>-92.792429999999996</v>
      </c>
      <c r="BC2370" s="2" t="str">
        <f>IF(ISNUMBER(SEARCH("aerobic",$AW2370)),"aerobic","")</f>
        <v/>
      </c>
      <c r="BD2370" s="2" t="str">
        <f>IF(ISNUMBER(SEARCH("anaer",$AW2370)),"anaer","")</f>
        <v/>
      </c>
      <c r="BE2370" s="2" t="str">
        <f>IF(ISNUMBER(SEARCH("thickening",$AZ2370)),"thickening","")</f>
        <v>thickening</v>
      </c>
      <c r="BF2370" s="4" t="str">
        <f>IF(ISNUMBER(SEARCH("airDry",$AW2370)),"airDry","")</f>
        <v/>
      </c>
      <c r="BG2370" s="4" t="str">
        <f>IF(ISNUMBER(SEARCH("heatDry",$AY2370)),"heatDry","")</f>
        <v/>
      </c>
      <c r="BH2370" s="4" t="str">
        <f>IF(AND(ISNUMBER(SEARCH("aerobic",$AW2370)),ISNUMBER(SEARCH("anaer",$AW2370))),"Combined Aer and Anaer.","")</f>
        <v/>
      </c>
    </row>
    <row r="2371" spans="1:60" x14ac:dyDescent="0.25">
      <c r="A2371" s="5">
        <v>862</v>
      </c>
      <c r="B2371" t="s">
        <v>4213</v>
      </c>
      <c r="C2371">
        <v>930.6</v>
      </c>
      <c r="D2371">
        <v>327.24972604240531</v>
      </c>
      <c r="E2371">
        <v>322.24134097013092</v>
      </c>
      <c r="F2371">
        <v>278.90229510142029</v>
      </c>
      <c r="G2371">
        <v>388.1573633725755</v>
      </c>
      <c r="H2371">
        <v>-139.192516688761</v>
      </c>
      <c r="I2371">
        <v>-140.52213687507651</v>
      </c>
      <c r="J2371">
        <v>-159.13062454681591</v>
      </c>
      <c r="K2371">
        <v>-116.2382204254032</v>
      </c>
      <c r="L2371">
        <v>692.75025561687357</v>
      </c>
      <c r="M2371">
        <v>688.56916720764548</v>
      </c>
      <c r="N2371">
        <v>673.94950181975685</v>
      </c>
      <c r="O2371">
        <v>723.73131459460114</v>
      </c>
      <c r="P2371">
        <v>28.779760615099121</v>
      </c>
      <c r="Q2371">
        <v>28.631021050105751</v>
      </c>
      <c r="R2371">
        <v>24.16062626565968</v>
      </c>
      <c r="S2371">
        <v>32.375450048955187</v>
      </c>
      <c r="T2371">
        <v>41208.90113393026</v>
      </c>
      <c r="U2371">
        <v>41208.97170467284</v>
      </c>
      <c r="V2371">
        <v>41180.314489652068</v>
      </c>
      <c r="W2371">
        <v>41237.592259558223</v>
      </c>
      <c r="X2371">
        <v>3257.3489630126742</v>
      </c>
      <c r="Y2371">
        <v>3275.200877190126</v>
      </c>
      <c r="Z2371">
        <v>3114.6558755469382</v>
      </c>
      <c r="AA2371">
        <v>3346.874609794831</v>
      </c>
      <c r="AB2371">
        <v>627.01610044216875</v>
      </c>
      <c r="AC2371">
        <v>618.33463280230592</v>
      </c>
      <c r="AD2371">
        <v>525.50304403655002</v>
      </c>
      <c r="AE2371">
        <v>759.75685302092893</v>
      </c>
      <c r="AF2371">
        <v>55.823501745605</v>
      </c>
      <c r="AG2371">
        <v>55.486850621047353</v>
      </c>
      <c r="AH2371">
        <v>54.308338288156293</v>
      </c>
      <c r="AI2371">
        <v>58.319675783698621</v>
      </c>
      <c r="AJ2371">
        <v>0.45854289336190618</v>
      </c>
      <c r="AK2371">
        <v>0.45854286095786528</v>
      </c>
      <c r="AL2371">
        <v>0.45852499780729689</v>
      </c>
      <c r="AM2371">
        <v>0.45856049067888921</v>
      </c>
      <c r="AN2371">
        <v>0.94230801998809288</v>
      </c>
      <c r="AO2371">
        <v>0.94230801998809266</v>
      </c>
      <c r="AP2371">
        <v>0.94230801998809266</v>
      </c>
      <c r="AQ2371">
        <v>0.94230801998809266</v>
      </c>
      <c r="AR2371">
        <v>11.64908060624369</v>
      </c>
      <c r="AS2371">
        <v>11.64908060624369</v>
      </c>
      <c r="AT2371">
        <v>11.64908060624369</v>
      </c>
      <c r="AU2371">
        <v>11.64908060624369</v>
      </c>
      <c r="AV2371" t="str">
        <f>VLOOKUP(Sheet1[[#This Row],[NPDES ID2]],Combined_Sheet__Major_Only___2[[NPDES ID2]:[ECHO BFR]],3,FALSE)</f>
        <v>SC</v>
      </c>
      <c r="AW2371" t="s">
        <v>54</v>
      </c>
      <c r="AX2371" t="str">
        <f>VLOOKUP(Sheet1[[#This Row],[NPDES ID2]],Combined_Sheet__Major_Only___2[[NPDES ID2]:[ECHO BFR]],27,FALSE)</f>
        <v>-</v>
      </c>
      <c r="AY2371" t="str">
        <f>VLOOKUP(Sheet1[[#This Row],[NPDES ID2]],Combined_Sheet__Major_Only___2[[NPDES ID2]:[ECHO BFR]],28,FALSE)</f>
        <v>-</v>
      </c>
      <c r="AZ2371" t="str">
        <f>VLOOKUP(Sheet1[[#This Row],[NPDES ID2]],Combined_Sheet__Major_Only___2[[NPDES ID2]:[ECHO BFR]],29,FALSE)</f>
        <v>thickening</v>
      </c>
      <c r="BA2371">
        <f>VLOOKUP(Sheet1[[#This Row],[NPDES ID2]],Combined_Sheet__Major_Only___2[[NPDES ID2]:[ECHO BFR]],17,FALSE)</f>
        <v>34.208055999999999</v>
      </c>
      <c r="BB2371">
        <f>VLOOKUP(Sheet1[[#This Row],[NPDES ID2]],Combined_Sheet__Major_Only___2[[NPDES ID2]:[ECHO BFR]],18,FALSE)</f>
        <v>-82.059443999999999</v>
      </c>
      <c r="BC2371" s="2" t="str">
        <f>IF(ISNUMBER(SEARCH("aerobic",$AW2371)),"aerobic","")</f>
        <v/>
      </c>
      <c r="BD2371" s="2" t="str">
        <f>IF(ISNUMBER(SEARCH("anaer",$AW2371)),"anaer","")</f>
        <v/>
      </c>
      <c r="BE2371" s="2" t="str">
        <f>IF(ISNUMBER(SEARCH("thickening",$AZ2371)),"thickening","")</f>
        <v>thickening</v>
      </c>
      <c r="BF2371" s="3" t="str">
        <f>IF(ISNUMBER(SEARCH("airDry",$AW2371)),"airDry","")</f>
        <v/>
      </c>
      <c r="BG2371" s="3" t="str">
        <f>IF(ISNUMBER(SEARCH("heatDry",$AY2371)),"heatDry","")</f>
        <v/>
      </c>
      <c r="BH2371" s="3" t="str">
        <f>IF(AND(ISNUMBER(SEARCH("aerobic",$AW2371)),ISNUMBER(SEARCH("anaer",$AW2371))),"Combined Aer and Anaer.","")</f>
        <v/>
      </c>
    </row>
    <row r="2372" spans="1:60" x14ac:dyDescent="0.25">
      <c r="A2372" s="5">
        <v>877</v>
      </c>
      <c r="B2372" t="s">
        <v>4280</v>
      </c>
      <c r="C2372">
        <v>847.32960000000003</v>
      </c>
      <c r="D2372">
        <v>317.61779916585391</v>
      </c>
      <c r="E2372">
        <v>311.27199557129711</v>
      </c>
      <c r="F2372">
        <v>269.3779690310505</v>
      </c>
      <c r="G2372">
        <v>379.40061396451068</v>
      </c>
      <c r="H2372">
        <v>-138.58749434830821</v>
      </c>
      <c r="I2372">
        <v>-139.9185838903899</v>
      </c>
      <c r="J2372">
        <v>-158.57547519069121</v>
      </c>
      <c r="K2372">
        <v>-115.6616007533206</v>
      </c>
      <c r="L2372">
        <v>639.56838420618067</v>
      </c>
      <c r="M2372">
        <v>635.75175910786106</v>
      </c>
      <c r="N2372">
        <v>622.40605477229678</v>
      </c>
      <c r="O2372">
        <v>667.84932709594989</v>
      </c>
      <c r="P2372">
        <v>26.432267151483419</v>
      </c>
      <c r="Q2372">
        <v>26.315417323909699</v>
      </c>
      <c r="R2372">
        <v>22.17512203003524</v>
      </c>
      <c r="S2372">
        <v>29.729030371371529</v>
      </c>
      <c r="T2372">
        <v>41098.041870502377</v>
      </c>
      <c r="U2372">
        <v>41098.112259506102</v>
      </c>
      <c r="V2372">
        <v>41069.52884460779</v>
      </c>
      <c r="W2372">
        <v>41126.659108678847</v>
      </c>
      <c r="X2372">
        <v>3232.3441308416968</v>
      </c>
      <c r="Y2372">
        <v>3249.875363268407</v>
      </c>
      <c r="Z2372">
        <v>3092.271953562627</v>
      </c>
      <c r="AA2372">
        <v>3320.1810142571571</v>
      </c>
      <c r="AB2372">
        <v>617.79847344161874</v>
      </c>
      <c r="AC2372">
        <v>609.22443464460605</v>
      </c>
      <c r="AD2372">
        <v>518.48935504187705</v>
      </c>
      <c r="AE2372">
        <v>747.31374737101248</v>
      </c>
      <c r="AF2372">
        <v>56.103105932789497</v>
      </c>
      <c r="AG2372">
        <v>55.768557183346942</v>
      </c>
      <c r="AH2372">
        <v>54.597482789220933</v>
      </c>
      <c r="AI2372">
        <v>58.583594903529217</v>
      </c>
      <c r="AJ2372">
        <v>0.4619490435576224</v>
      </c>
      <c r="AK2372">
        <v>0.46194901404546101</v>
      </c>
      <c r="AL2372">
        <v>0.46193273123870132</v>
      </c>
      <c r="AM2372">
        <v>0.4619650839556762</v>
      </c>
      <c r="AN2372">
        <v>0.94216530856980218</v>
      </c>
      <c r="AO2372">
        <v>0.94216530856980241</v>
      </c>
      <c r="AP2372">
        <v>0.94216530856980241</v>
      </c>
      <c r="AQ2372">
        <v>0.94216530856980241</v>
      </c>
      <c r="AR2372">
        <v>11.753905478151241</v>
      </c>
      <c r="AS2372">
        <v>11.753905478151241</v>
      </c>
      <c r="AT2372">
        <v>11.753905478151241</v>
      </c>
      <c r="AU2372">
        <v>11.753905478151241</v>
      </c>
      <c r="AV2372" t="str">
        <f>VLOOKUP(Sheet1[[#This Row],[NPDES ID2]],Combined_Sheet__Major_Only___2[[NPDES ID2]:[ECHO BFR]],3,FALSE)</f>
        <v>NY</v>
      </c>
      <c r="AW2372" t="s">
        <v>54</v>
      </c>
      <c r="AX2372" t="str">
        <f>VLOOKUP(Sheet1[[#This Row],[NPDES ID2]],Combined_Sheet__Major_Only___2[[NPDES ID2]:[ECHO BFR]],27,FALSE)</f>
        <v>-</v>
      </c>
      <c r="AY2372" t="str">
        <f>VLOOKUP(Sheet1[[#This Row],[NPDES ID2]],Combined_Sheet__Major_Only___2[[NPDES ID2]:[ECHO BFR]],28,FALSE)</f>
        <v>-</v>
      </c>
      <c r="AZ2372" t="str">
        <f>VLOOKUP(Sheet1[[#This Row],[NPDES ID2]],Combined_Sheet__Major_Only___2[[NPDES ID2]:[ECHO BFR]],29,FALSE)</f>
        <v>thickening</v>
      </c>
      <c r="BA2372">
        <f>VLOOKUP(Sheet1[[#This Row],[NPDES ID2]],Combined_Sheet__Major_Only___2[[NPDES ID2]:[ECHO BFR]],17,FALSE)</f>
        <v>42.920999999999999</v>
      </c>
      <c r="BB2372">
        <f>VLOOKUP(Sheet1[[#This Row],[NPDES ID2]],Combined_Sheet__Major_Only___2[[NPDES ID2]:[ECHO BFR]],18,FALSE)</f>
        <v>-74.166499999999999</v>
      </c>
      <c r="BC2372" s="2" t="str">
        <f>IF(ISNUMBER(SEARCH("aerobic",$AW2372)),"aerobic","")</f>
        <v/>
      </c>
      <c r="BD2372" s="2" t="str">
        <f>IF(ISNUMBER(SEARCH("anaer",$AW2372)),"anaer","")</f>
        <v/>
      </c>
      <c r="BE2372" s="2" t="str">
        <f>IF(ISNUMBER(SEARCH("thickening",$AZ2372)),"thickening","")</f>
        <v>thickening</v>
      </c>
      <c r="BF2372" s="4" t="str">
        <f>IF(ISNUMBER(SEARCH("airDry",$AW2372)),"airDry","")</f>
        <v/>
      </c>
      <c r="BG2372" s="4" t="str">
        <f>IF(ISNUMBER(SEARCH("heatDry",$AY2372)),"heatDry","")</f>
        <v/>
      </c>
      <c r="BH2372" s="4" t="str">
        <f>IF(AND(ISNUMBER(SEARCH("aerobic",$AW2372)),ISNUMBER(SEARCH("anaer",$AW2372))),"Combined Aer and Anaer.","")</f>
        <v/>
      </c>
    </row>
    <row r="2373" spans="1:60" x14ac:dyDescent="0.25">
      <c r="A2373" s="5">
        <v>2256</v>
      </c>
      <c r="B2373" t="s">
        <v>10562</v>
      </c>
      <c r="C2373">
        <v>519.52</v>
      </c>
      <c r="D2373">
        <v>328.40174148990388</v>
      </c>
      <c r="E2373">
        <v>325.05863153096328</v>
      </c>
      <c r="F2373">
        <v>265.00794377216067</v>
      </c>
      <c r="G2373">
        <v>401.62929962195392</v>
      </c>
      <c r="H2373">
        <v>-139.1074741200992</v>
      </c>
      <c r="I2373">
        <v>-140.3804063459863</v>
      </c>
      <c r="J2373">
        <v>-158.96315556117739</v>
      </c>
      <c r="K2373">
        <v>-116.2150851438884</v>
      </c>
      <c r="L2373">
        <v>388.55261677499561</v>
      </c>
      <c r="M2373">
        <v>386.21664146456351</v>
      </c>
      <c r="N2373">
        <v>378.04733150226821</v>
      </c>
      <c r="O2373">
        <v>405.86322206715408</v>
      </c>
      <c r="P2373">
        <v>16.113878942437029</v>
      </c>
      <c r="Q2373">
        <v>16.03461440015581</v>
      </c>
      <c r="R2373">
        <v>13.524463720513401</v>
      </c>
      <c r="S2373">
        <v>18.123914997202689</v>
      </c>
      <c r="T2373">
        <v>40975.307951870353</v>
      </c>
      <c r="U2373">
        <v>40975.378139668319</v>
      </c>
      <c r="V2373">
        <v>40946.876429969408</v>
      </c>
      <c r="W2373">
        <v>41003.843388164147</v>
      </c>
      <c r="X2373">
        <v>3233.377121588157</v>
      </c>
      <c r="Y2373">
        <v>3251.0338037848242</v>
      </c>
      <c r="Z2373">
        <v>3092.2503054818289</v>
      </c>
      <c r="AA2373">
        <v>3321.9079593080351</v>
      </c>
      <c r="AB2373">
        <v>620.88787202746698</v>
      </c>
      <c r="AC2373">
        <v>612.28613147257613</v>
      </c>
      <c r="AD2373">
        <v>520.61639502677156</v>
      </c>
      <c r="AE2373">
        <v>751.91015032789255</v>
      </c>
      <c r="AF2373">
        <v>55.917286211611689</v>
      </c>
      <c r="AG2373">
        <v>55.581262971231752</v>
      </c>
      <c r="AH2373">
        <v>54.405367045485889</v>
      </c>
      <c r="AI2373">
        <v>58.408287915421823</v>
      </c>
      <c r="AJ2373">
        <v>0.45968532826976449</v>
      </c>
      <c r="AK2373">
        <v>0.45968531027657661</v>
      </c>
      <c r="AL2373">
        <v>0.45967535181889507</v>
      </c>
      <c r="AM2373">
        <v>0.4596951382628891</v>
      </c>
      <c r="AN2373">
        <v>0.94200648486479566</v>
      </c>
      <c r="AO2373">
        <v>0.94200648486479566</v>
      </c>
      <c r="AP2373">
        <v>0.94200648486479566</v>
      </c>
      <c r="AQ2373">
        <v>0.94200648486479566</v>
      </c>
      <c r="AR2373">
        <v>11.684491796232081</v>
      </c>
      <c r="AS2373">
        <v>11.684491796232081</v>
      </c>
      <c r="AT2373">
        <v>11.684491796232081</v>
      </c>
      <c r="AU2373">
        <v>11.684491796232081</v>
      </c>
      <c r="AV2373" t="str">
        <f>VLOOKUP(Sheet1[[#This Row],[NPDES ID2]],Combined_Sheet__Major_Only___2[[NPDES ID2]:[ECHO BFR]],3,FALSE)</f>
        <v>FL</v>
      </c>
      <c r="AW2373" t="s">
        <v>54</v>
      </c>
      <c r="AX2373" t="str">
        <f>VLOOKUP(Sheet1[[#This Row],[NPDES ID2]],Combined_Sheet__Major_Only___2[[NPDES ID2]:[ECHO BFR]],27,FALSE)</f>
        <v>-</v>
      </c>
      <c r="AY2373" t="str">
        <f>VLOOKUP(Sheet1[[#This Row],[NPDES ID2]],Combined_Sheet__Major_Only___2[[NPDES ID2]:[ECHO BFR]],28,FALSE)</f>
        <v>-</v>
      </c>
      <c r="AZ2373" t="str">
        <f>VLOOKUP(Sheet1[[#This Row],[NPDES ID2]],Combined_Sheet__Major_Only___2[[NPDES ID2]:[ECHO BFR]],29,FALSE)</f>
        <v>thickening</v>
      </c>
      <c r="BA2373">
        <f>VLOOKUP(Sheet1[[#This Row],[NPDES ID2]],Combined_Sheet__Major_Only___2[[NPDES ID2]:[ECHO BFR]],17,FALSE)</f>
        <v>29.158349999999999</v>
      </c>
      <c r="BB2373">
        <f>VLOOKUP(Sheet1[[#This Row],[NPDES ID2]],Combined_Sheet__Major_Only___2[[NPDES ID2]:[ECHO BFR]],18,FALSE)</f>
        <v>-82.231399999999994</v>
      </c>
      <c r="BC2373" s="2" t="str">
        <f>IF(ISNUMBER(SEARCH("aerobic",$AW2373)),"aerobic","")</f>
        <v/>
      </c>
      <c r="BD2373" s="2" t="str">
        <f>IF(ISNUMBER(SEARCH("anaer",$AW2373)),"anaer","")</f>
        <v/>
      </c>
      <c r="BE2373" s="2" t="str">
        <f>IF(ISNUMBER(SEARCH("thickening",$AZ2373)),"thickening","")</f>
        <v>thickening</v>
      </c>
      <c r="BF2373" s="3" t="str">
        <f>IF(ISNUMBER(SEARCH("airDry",$AW2373)),"airDry","")</f>
        <v/>
      </c>
      <c r="BG2373" s="3" t="str">
        <f>IF(ISNUMBER(SEARCH("heatDry",$AY2373)),"heatDry","")</f>
        <v/>
      </c>
      <c r="BH2373" s="3" t="str">
        <f>IF(AND(ISNUMBER(SEARCH("aerobic",$AW2373)),ISNUMBER(SEARCH("anaer",$AW2373))),"Combined Aer and Anaer.","")</f>
        <v/>
      </c>
    </row>
    <row r="2374" spans="1:60" x14ac:dyDescent="0.25">
      <c r="A2374" s="5">
        <v>1955</v>
      </c>
      <c r="B2374" t="s">
        <v>9216</v>
      </c>
      <c r="C2374">
        <v>2356.6999999999998</v>
      </c>
      <c r="D2374">
        <v>514.9597982838543</v>
      </c>
      <c r="E2374">
        <v>511.4884600316559</v>
      </c>
      <c r="F2374">
        <v>421.0769307154842</v>
      </c>
      <c r="G2374">
        <v>603.07363017250282</v>
      </c>
      <c r="H2374">
        <v>-138.65624326630351</v>
      </c>
      <c r="I2374">
        <v>-139.88197338557549</v>
      </c>
      <c r="J2374">
        <v>-158.96993905591</v>
      </c>
      <c r="K2374">
        <v>-115.51038234317041</v>
      </c>
      <c r="L2374">
        <v>1757.814529558575</v>
      </c>
      <c r="M2374">
        <v>1747.2195269006711</v>
      </c>
      <c r="N2374">
        <v>1710.1931738848959</v>
      </c>
      <c r="O2374">
        <v>1836.298326092706</v>
      </c>
      <c r="P2374">
        <v>72.968763608806071</v>
      </c>
      <c r="Q2374">
        <v>72.600401030608282</v>
      </c>
      <c r="R2374">
        <v>61.25320325181638</v>
      </c>
      <c r="S2374">
        <v>82.072673533783899</v>
      </c>
      <c r="T2374">
        <v>40957.708455396278</v>
      </c>
      <c r="U2374">
        <v>40957.778614342242</v>
      </c>
      <c r="V2374">
        <v>40929.28862080448</v>
      </c>
      <c r="W2374">
        <v>40986.232161664979</v>
      </c>
      <c r="X2374">
        <v>3235.2253174403891</v>
      </c>
      <c r="Y2374">
        <v>3252.9354088045352</v>
      </c>
      <c r="Z2374">
        <v>3093.7238756893689</v>
      </c>
      <c r="AA2374">
        <v>3323.9850012259631</v>
      </c>
      <c r="AB2374">
        <v>622.1673983047483</v>
      </c>
      <c r="AC2374">
        <v>613.5439550697879</v>
      </c>
      <c r="AD2374">
        <v>521.52099093330833</v>
      </c>
      <c r="AE2374">
        <v>753.63728279521331</v>
      </c>
      <c r="AF2374">
        <v>55.866231654018947</v>
      </c>
      <c r="AG2374">
        <v>55.530190240570683</v>
      </c>
      <c r="AH2374">
        <v>54.352360178331693</v>
      </c>
      <c r="AI2374">
        <v>58.359678222405471</v>
      </c>
      <c r="AJ2374">
        <v>0.45906342493568209</v>
      </c>
      <c r="AK2374">
        <v>0.45906334191165449</v>
      </c>
      <c r="AL2374">
        <v>0.45901818881218109</v>
      </c>
      <c r="AM2374">
        <v>0.45910791022568159</v>
      </c>
      <c r="AN2374">
        <v>0.94198363871451529</v>
      </c>
      <c r="AO2374">
        <v>0.94198363871451529</v>
      </c>
      <c r="AP2374">
        <v>0.94198363871451529</v>
      </c>
      <c r="AQ2374">
        <v>0.94198363871451529</v>
      </c>
      <c r="AR2374">
        <v>11.66415718572113</v>
      </c>
      <c r="AS2374">
        <v>11.66415718572113</v>
      </c>
      <c r="AT2374">
        <v>11.66415718572113</v>
      </c>
      <c r="AU2374">
        <v>11.66415718572113</v>
      </c>
      <c r="AV2374" t="str">
        <f>VLOOKUP(Sheet1[[#This Row],[NPDES ID2]],Combined_Sheet__Major_Only___2[[NPDES ID2]:[ECHO BFR]],3,FALSE)</f>
        <v>TX</v>
      </c>
      <c r="AW2374" t="s">
        <v>54</v>
      </c>
      <c r="AX2374" t="str">
        <f>VLOOKUP(Sheet1[[#This Row],[NPDES ID2]],Combined_Sheet__Major_Only___2[[NPDES ID2]:[ECHO BFR]],27,FALSE)</f>
        <v>-</v>
      </c>
      <c r="AY2374" t="str">
        <f>VLOOKUP(Sheet1[[#This Row],[NPDES ID2]],Combined_Sheet__Major_Only___2[[NPDES ID2]:[ECHO BFR]],28,FALSE)</f>
        <v>-</v>
      </c>
      <c r="AZ2374" t="str">
        <f>VLOOKUP(Sheet1[[#This Row],[NPDES ID2]],Combined_Sheet__Major_Only___2[[NPDES ID2]:[ECHO BFR]],29,FALSE)</f>
        <v>thickening</v>
      </c>
      <c r="BA2374">
        <f>VLOOKUP(Sheet1[[#This Row],[NPDES ID2]],Combined_Sheet__Major_Only___2[[NPDES ID2]:[ECHO BFR]],17,FALSE)</f>
        <v>33.121066999999996</v>
      </c>
      <c r="BB2374">
        <f>VLOOKUP(Sheet1[[#This Row],[NPDES ID2]],Combined_Sheet__Major_Only___2[[NPDES ID2]:[ECHO BFR]],18,FALSE)</f>
        <v>-96.858082999999993</v>
      </c>
      <c r="BC2374" s="2" t="str">
        <f>IF(ISNUMBER(SEARCH("aerobic",$AW2374)),"aerobic","")</f>
        <v/>
      </c>
      <c r="BD2374" s="2" t="str">
        <f>IF(ISNUMBER(SEARCH("anaer",$AW2374)),"anaer","")</f>
        <v/>
      </c>
      <c r="BE2374" s="2" t="str">
        <f>IF(ISNUMBER(SEARCH("thickening",$AZ2374)),"thickening","")</f>
        <v>thickening</v>
      </c>
      <c r="BF2374" s="4" t="str">
        <f>IF(ISNUMBER(SEARCH("airDry",$AW2374)),"airDry","")</f>
        <v/>
      </c>
      <c r="BG2374" s="4" t="str">
        <f>IF(ISNUMBER(SEARCH("heatDry",$AY2374)),"heatDry","")</f>
        <v/>
      </c>
      <c r="BH2374" s="4" t="str">
        <f>IF(AND(ISNUMBER(SEARCH("aerobic",$AW2374)),ISNUMBER(SEARCH("anaer",$AW2374))),"Combined Aer and Anaer.","")</f>
        <v/>
      </c>
    </row>
    <row r="2375" spans="1:60" x14ac:dyDescent="0.25">
      <c r="A2375" s="5">
        <v>739</v>
      </c>
      <c r="B2375" t="s">
        <v>3639</v>
      </c>
      <c r="C2375">
        <v>2916.1</v>
      </c>
      <c r="D2375">
        <v>584.13011154060985</v>
      </c>
      <c r="E2375">
        <v>580.50740279239221</v>
      </c>
      <c r="F2375">
        <v>476.59519480923228</v>
      </c>
      <c r="G2375">
        <v>682.22579072882263</v>
      </c>
      <c r="H2375">
        <v>-137.01020927190871</v>
      </c>
      <c r="I2375">
        <v>-138.3141687976694</v>
      </c>
      <c r="J2375">
        <v>-157.61515370517279</v>
      </c>
      <c r="K2375">
        <v>-113.8364608272618</v>
      </c>
      <c r="L2375">
        <v>2248.1509239297902</v>
      </c>
      <c r="M2375">
        <v>2234.9589547822611</v>
      </c>
      <c r="N2375">
        <v>2188.8669615805288</v>
      </c>
      <c r="O2375">
        <v>2345.8607084850341</v>
      </c>
      <c r="P2375">
        <v>92.176530773458666</v>
      </c>
      <c r="Q2375">
        <v>91.801445856715787</v>
      </c>
      <c r="R2375">
        <v>77.255587552298692</v>
      </c>
      <c r="S2375">
        <v>103.8342907744948</v>
      </c>
      <c r="T2375">
        <v>40719.768328415557</v>
      </c>
      <c r="U2375">
        <v>40719.838097290667</v>
      </c>
      <c r="V2375">
        <v>40691.506502879587</v>
      </c>
      <c r="W2375">
        <v>40748.133448121007</v>
      </c>
      <c r="X2375">
        <v>3178.5304862439561</v>
      </c>
      <c r="Y2375">
        <v>3195.5065957113379</v>
      </c>
      <c r="Z2375">
        <v>3043.048493551802</v>
      </c>
      <c r="AA2375">
        <v>3263.4069633471358</v>
      </c>
      <c r="AB2375">
        <v>601.19593920013779</v>
      </c>
      <c r="AC2375">
        <v>592.81265119317129</v>
      </c>
      <c r="AD2375">
        <v>505.54713514604282</v>
      </c>
      <c r="AE2375">
        <v>725.3231979898959</v>
      </c>
      <c r="AF2375">
        <v>56.53215029819399</v>
      </c>
      <c r="AG2375">
        <v>56.201269688134417</v>
      </c>
      <c r="AH2375">
        <v>55.040914647624078</v>
      </c>
      <c r="AI2375">
        <v>58.988061216793938</v>
      </c>
      <c r="AJ2375">
        <v>0.46717650671611011</v>
      </c>
      <c r="AK2375">
        <v>0.46717640320603931</v>
      </c>
      <c r="AL2375">
        <v>0.4671203818493137</v>
      </c>
      <c r="AM2375">
        <v>0.46723170138910108</v>
      </c>
      <c r="AN2375">
        <v>0.94167298914038555</v>
      </c>
      <c r="AO2375">
        <v>0.94167298914038522</v>
      </c>
      <c r="AP2375">
        <v>0.94167298914038522</v>
      </c>
      <c r="AQ2375">
        <v>0.94167298914038522</v>
      </c>
      <c r="AR2375">
        <v>11.913337581860089</v>
      </c>
      <c r="AS2375">
        <v>11.913337581860089</v>
      </c>
      <c r="AT2375">
        <v>11.913337581860089</v>
      </c>
      <c r="AU2375">
        <v>11.913337581860089</v>
      </c>
      <c r="AV2375" t="str">
        <f>VLOOKUP(Sheet1[[#This Row],[NPDES ID2]],Combined_Sheet__Major_Only___2[[NPDES ID2]:[ECHO BFR]],3,FALSE)</f>
        <v>NY</v>
      </c>
      <c r="AW2375" t="s">
        <v>54</v>
      </c>
      <c r="AX2375" t="str">
        <f>VLOOKUP(Sheet1[[#This Row],[NPDES ID2]],Combined_Sheet__Major_Only___2[[NPDES ID2]:[ECHO BFR]],27,FALSE)</f>
        <v>other</v>
      </c>
      <c r="AY2375" t="str">
        <f>VLOOKUP(Sheet1[[#This Row],[NPDES ID2]],Combined_Sheet__Major_Only___2[[NPDES ID2]:[ECHO BFR]],28,FALSE)</f>
        <v>-</v>
      </c>
      <c r="AZ2375" t="str">
        <f>VLOOKUP(Sheet1[[#This Row],[NPDES ID2]],Combined_Sheet__Major_Only___2[[NPDES ID2]:[ECHO BFR]],29,FALSE)</f>
        <v>thickening</v>
      </c>
      <c r="BA2375">
        <f>VLOOKUP(Sheet1[[#This Row],[NPDES ID2]],Combined_Sheet__Major_Only___2[[NPDES ID2]:[ECHO BFR]],17,FALSE)</f>
        <v>42.784469999999999</v>
      </c>
      <c r="BB2375">
        <f>VLOOKUP(Sheet1[[#This Row],[NPDES ID2]],Combined_Sheet__Major_Only___2[[NPDES ID2]:[ECHO BFR]],18,FALSE)</f>
        <v>-78.848619999999997</v>
      </c>
      <c r="BC2375" s="2" t="str">
        <f>IF(ISNUMBER(SEARCH("aerobic",$AW2375)),"aerobic","")</f>
        <v/>
      </c>
      <c r="BD2375" s="2" t="str">
        <f>IF(ISNUMBER(SEARCH("anaer",$AW2375)),"anaer","")</f>
        <v/>
      </c>
      <c r="BE2375" s="2" t="str">
        <f>IF(ISNUMBER(SEARCH("thickening",$AZ2375)),"thickening","")</f>
        <v>thickening</v>
      </c>
      <c r="BF2375" s="4" t="str">
        <f>IF(ISNUMBER(SEARCH("airDry",$AW2375)),"airDry","")</f>
        <v/>
      </c>
      <c r="BG2375" s="4" t="str">
        <f>IF(ISNUMBER(SEARCH("heatDry",$AY2375)),"heatDry","")</f>
        <v/>
      </c>
      <c r="BH2375" s="4" t="str">
        <f>IF(AND(ISNUMBER(SEARCH("aerobic",$AW2375)),ISNUMBER(SEARCH("anaer",$AW2375))),"Combined Aer and Anaer.","")</f>
        <v/>
      </c>
    </row>
    <row r="2376" spans="1:60" x14ac:dyDescent="0.25">
      <c r="A2376" s="5">
        <v>307</v>
      </c>
      <c r="B2376" t="s">
        <v>1567</v>
      </c>
      <c r="C2376">
        <v>1281.8</v>
      </c>
      <c r="D2376">
        <v>355.92853803040367</v>
      </c>
      <c r="E2376">
        <v>353.65516509898191</v>
      </c>
      <c r="F2376">
        <v>300.68643886878181</v>
      </c>
      <c r="G2376">
        <v>418.31576069508418</v>
      </c>
      <c r="H2376">
        <v>-138.29721327156881</v>
      </c>
      <c r="I2376">
        <v>-139.6952006106755</v>
      </c>
      <c r="J2376">
        <v>-158.413166905102</v>
      </c>
      <c r="K2376">
        <v>-115.31762070036341</v>
      </c>
      <c r="L2376">
        <v>970.87744825774541</v>
      </c>
      <c r="M2376">
        <v>965.09966101075315</v>
      </c>
      <c r="N2376">
        <v>944.89965972109019</v>
      </c>
      <c r="O2376">
        <v>1013.686653493638</v>
      </c>
      <c r="P2376">
        <v>40.071905619711252</v>
      </c>
      <c r="Q2376">
        <v>39.902421184638698</v>
      </c>
      <c r="R2376">
        <v>33.612661858708307</v>
      </c>
      <c r="S2376">
        <v>45.081348702199243</v>
      </c>
      <c r="T2376">
        <v>40702.850662818513</v>
      </c>
      <c r="U2376">
        <v>40702.920403959382</v>
      </c>
      <c r="V2376">
        <v>40674.600071807792</v>
      </c>
      <c r="W2376">
        <v>40731.204506937618</v>
      </c>
      <c r="X2376">
        <v>3197.2784865006038</v>
      </c>
      <c r="Y2376">
        <v>3214.5760095037858</v>
      </c>
      <c r="Z2376">
        <v>3059.101948448189</v>
      </c>
      <c r="AA2376">
        <v>3283.9119126775608</v>
      </c>
      <c r="AB2376">
        <v>610.0365215379768</v>
      </c>
      <c r="AC2376">
        <v>601.56326892850325</v>
      </c>
      <c r="AD2376">
        <v>512.14193625574103</v>
      </c>
      <c r="AE2376">
        <v>737.59670146709902</v>
      </c>
      <c r="AF2376">
        <v>56.173961048972153</v>
      </c>
      <c r="AG2376">
        <v>55.840035983436593</v>
      </c>
      <c r="AH2376">
        <v>54.670703462665429</v>
      </c>
      <c r="AI2376">
        <v>58.65037080654303</v>
      </c>
      <c r="AJ2376">
        <v>0.46281227536162461</v>
      </c>
      <c r="AK2376">
        <v>0.46281223067021238</v>
      </c>
      <c r="AL2376">
        <v>0.46278767335520482</v>
      </c>
      <c r="AM2376">
        <v>0.4628364677577998</v>
      </c>
      <c r="AN2376">
        <v>0.94165077507149231</v>
      </c>
      <c r="AO2376">
        <v>0.94165077507149197</v>
      </c>
      <c r="AP2376">
        <v>0.94165077507149197</v>
      </c>
      <c r="AQ2376">
        <v>0.94165077507149197</v>
      </c>
      <c r="AR2376">
        <v>11.7801744988396</v>
      </c>
      <c r="AS2376">
        <v>11.7801744988396</v>
      </c>
      <c r="AT2376">
        <v>11.7801744988396</v>
      </c>
      <c r="AU2376">
        <v>11.7801744988396</v>
      </c>
      <c r="AV2376" t="str">
        <f>VLOOKUP(Sheet1[[#This Row],[NPDES ID2]],Combined_Sheet__Major_Only___2[[NPDES ID2]:[ECHO BFR]],3,FALSE)</f>
        <v>NY</v>
      </c>
      <c r="AW2376" t="s">
        <v>54</v>
      </c>
      <c r="AX2376" t="str">
        <f>VLOOKUP(Sheet1[[#This Row],[NPDES ID2]],Combined_Sheet__Major_Only___2[[NPDES ID2]:[ECHO BFR]],27,FALSE)</f>
        <v>-</v>
      </c>
      <c r="AY2376" t="str">
        <f>VLOOKUP(Sheet1[[#This Row],[NPDES ID2]],Combined_Sheet__Major_Only___2[[NPDES ID2]:[ECHO BFR]],28,FALSE)</f>
        <v>-</v>
      </c>
      <c r="AZ2376" t="str">
        <f>VLOOKUP(Sheet1[[#This Row],[NPDES ID2]],Combined_Sheet__Major_Only___2[[NPDES ID2]:[ECHO BFR]],29,FALSE)</f>
        <v>preliminaryOps, thickening</v>
      </c>
      <c r="BA2376">
        <f>VLOOKUP(Sheet1[[#This Row],[NPDES ID2]],Combined_Sheet__Major_Only___2[[NPDES ID2]:[ECHO BFR]],17,FALSE)</f>
        <v>41.713813999999999</v>
      </c>
      <c r="BB2376">
        <f>VLOOKUP(Sheet1[[#This Row],[NPDES ID2]],Combined_Sheet__Major_Only___2[[NPDES ID2]:[ECHO BFR]],18,FALSE)</f>
        <v>-73.937574999999995</v>
      </c>
      <c r="BC2376" s="2" t="str">
        <f>IF(ISNUMBER(SEARCH("aerobic",$AW2376)),"aerobic","")</f>
        <v/>
      </c>
      <c r="BD2376" s="2" t="str">
        <f>IF(ISNUMBER(SEARCH("anaer",$AW2376)),"anaer","")</f>
        <v/>
      </c>
      <c r="BE2376" s="2" t="str">
        <f>IF(ISNUMBER(SEARCH("thickening",$AZ2376)),"thickening","")</f>
        <v>thickening</v>
      </c>
      <c r="BF2376" s="4" t="str">
        <f>IF(ISNUMBER(SEARCH("airDry",$AW2376)),"airDry","")</f>
        <v/>
      </c>
      <c r="BG2376" s="4" t="str">
        <f>IF(ISNUMBER(SEARCH("heatDry",$AY2376)),"heatDry","")</f>
        <v/>
      </c>
      <c r="BH2376" s="4" t="str">
        <f>IF(AND(ISNUMBER(SEARCH("aerobic",$AW2376)),ISNUMBER(SEARCH("anaer",$AW2376))),"Combined Aer and Anaer.","")</f>
        <v/>
      </c>
    </row>
    <row r="2377" spans="1:60" x14ac:dyDescent="0.25">
      <c r="A2377" s="5">
        <v>2258</v>
      </c>
      <c r="B2377" t="s">
        <v>10570</v>
      </c>
      <c r="C2377">
        <v>512.78</v>
      </c>
      <c r="D2377">
        <v>329.97103034506472</v>
      </c>
      <c r="E2377">
        <v>326.65322781225228</v>
      </c>
      <c r="F2377">
        <v>265.70204345596142</v>
      </c>
      <c r="G2377">
        <v>403.91298747501452</v>
      </c>
      <c r="H2377">
        <v>-139.18651971524301</v>
      </c>
      <c r="I2377">
        <v>-140.45646661992069</v>
      </c>
      <c r="J2377">
        <v>-159.0312956630263</v>
      </c>
      <c r="K2377">
        <v>-116.2932791550798</v>
      </c>
      <c r="L2377">
        <v>382.87154004104781</v>
      </c>
      <c r="M2377">
        <v>380.56658071180061</v>
      </c>
      <c r="N2377">
        <v>372.50571306110822</v>
      </c>
      <c r="O2377">
        <v>399.95233280264318</v>
      </c>
      <c r="P2377">
        <v>15.888279962256091</v>
      </c>
      <c r="Q2377">
        <v>15.8086899649262</v>
      </c>
      <c r="R2377">
        <v>13.33618408964935</v>
      </c>
      <c r="S2377">
        <v>17.87144007548839</v>
      </c>
      <c r="T2377">
        <v>40641.748404381433</v>
      </c>
      <c r="U2377">
        <v>40641.818045353371</v>
      </c>
      <c r="V2377">
        <v>40613.538389587447</v>
      </c>
      <c r="W2377">
        <v>40670.061523981742</v>
      </c>
      <c r="X2377">
        <v>3208.9967690552439</v>
      </c>
      <c r="Y2377">
        <v>3226.5422067035051</v>
      </c>
      <c r="Z2377">
        <v>3068.7504022465978</v>
      </c>
      <c r="AA2377">
        <v>3296.9806133431839</v>
      </c>
      <c r="AB2377">
        <v>616.73587919580632</v>
      </c>
      <c r="AC2377">
        <v>608.1941916277442</v>
      </c>
      <c r="AD2377">
        <v>517.04916465229121</v>
      </c>
      <c r="AE2377">
        <v>747.0368715265771</v>
      </c>
      <c r="AF2377">
        <v>55.883524794393367</v>
      </c>
      <c r="AG2377">
        <v>55.547244016819889</v>
      </c>
      <c r="AH2377">
        <v>54.370455814042998</v>
      </c>
      <c r="AI2377">
        <v>58.376424600008413</v>
      </c>
      <c r="AJ2377">
        <v>0.45927405615215272</v>
      </c>
      <c r="AK2377">
        <v>0.45927403845142861</v>
      </c>
      <c r="AL2377">
        <v>0.45926424111261249</v>
      </c>
      <c r="AM2377">
        <v>0.45928370742341867</v>
      </c>
      <c r="AN2377">
        <v>0.94157040245336687</v>
      </c>
      <c r="AO2377">
        <v>0.94157040245336698</v>
      </c>
      <c r="AP2377">
        <v>0.94157040245336698</v>
      </c>
      <c r="AQ2377">
        <v>0.94157040245336698</v>
      </c>
      <c r="AR2377">
        <v>11.67184687693725</v>
      </c>
      <c r="AS2377">
        <v>11.67184687693724</v>
      </c>
      <c r="AT2377">
        <v>11.67184687693724</v>
      </c>
      <c r="AU2377">
        <v>11.67184687693724</v>
      </c>
      <c r="AV2377" t="str">
        <f>VLOOKUP(Sheet1[[#This Row],[NPDES ID2]],Combined_Sheet__Major_Only___2[[NPDES ID2]:[ECHO BFR]],3,FALSE)</f>
        <v>AL</v>
      </c>
      <c r="AW2377" t="s">
        <v>54</v>
      </c>
      <c r="AX2377" t="str">
        <f>VLOOKUP(Sheet1[[#This Row],[NPDES ID2]],Combined_Sheet__Major_Only___2[[NPDES ID2]:[ECHO BFR]],27,FALSE)</f>
        <v>-</v>
      </c>
      <c r="AY2377" t="str">
        <f>VLOOKUP(Sheet1[[#This Row],[NPDES ID2]],Combined_Sheet__Major_Only___2[[NPDES ID2]:[ECHO BFR]],28,FALSE)</f>
        <v>-</v>
      </c>
      <c r="AZ2377" t="str">
        <f>VLOOKUP(Sheet1[[#This Row],[NPDES ID2]],Combined_Sheet__Major_Only___2[[NPDES ID2]:[ECHO BFR]],29,FALSE)</f>
        <v>thickening</v>
      </c>
      <c r="BA2377">
        <f>VLOOKUP(Sheet1[[#This Row],[NPDES ID2]],Combined_Sheet__Major_Only___2[[NPDES ID2]:[ECHO BFR]],17,FALSE)</f>
        <v>31.26258</v>
      </c>
      <c r="BB2377">
        <f>VLOOKUP(Sheet1[[#This Row],[NPDES ID2]],Combined_Sheet__Major_Only___2[[NPDES ID2]:[ECHO BFR]],18,FALSE)</f>
        <v>-85.329729999999998</v>
      </c>
      <c r="BC2377" s="2" t="str">
        <f>IF(ISNUMBER(SEARCH("aerobic",$AW2377)),"aerobic","")</f>
        <v/>
      </c>
      <c r="BD2377" s="2" t="str">
        <f>IF(ISNUMBER(SEARCH("anaer",$AW2377)),"anaer","")</f>
        <v/>
      </c>
      <c r="BE2377" s="2" t="str">
        <f>IF(ISNUMBER(SEARCH("thickening",$AZ2377)),"thickening","")</f>
        <v>thickening</v>
      </c>
      <c r="BF2377" s="3" t="str">
        <f>IF(ISNUMBER(SEARCH("airDry",$AW2377)),"airDry","")</f>
        <v/>
      </c>
      <c r="BG2377" s="3" t="str">
        <f>IF(ISNUMBER(SEARCH("heatDry",$AY2377)),"heatDry","")</f>
        <v/>
      </c>
      <c r="BH2377" s="3" t="str">
        <f>IF(AND(ISNUMBER(SEARCH("aerobic",$AW2377)),ISNUMBER(SEARCH("anaer",$AW2377))),"Combined Aer and Anaer.","")</f>
        <v/>
      </c>
    </row>
    <row r="2378" spans="1:60" x14ac:dyDescent="0.25">
      <c r="A2378" s="5">
        <v>93</v>
      </c>
      <c r="B2378" t="s">
        <v>523</v>
      </c>
      <c r="C2378">
        <v>28193.9</v>
      </c>
      <c r="D2378">
        <v>4671.8115080948564</v>
      </c>
      <c r="E2378">
        <v>4698.4182806493973</v>
      </c>
      <c r="F2378">
        <v>3739.017048443764</v>
      </c>
      <c r="G2378">
        <v>5542.7940750562157</v>
      </c>
      <c r="H2378">
        <v>-128.70059015111801</v>
      </c>
      <c r="I2378">
        <v>-126.8604028151308</v>
      </c>
      <c r="J2378">
        <v>-151.38291403383701</v>
      </c>
      <c r="K2378">
        <v>-103.92046887484059</v>
      </c>
      <c r="L2378">
        <v>22086.13149082553</v>
      </c>
      <c r="M2378">
        <v>21957.603133276891</v>
      </c>
      <c r="N2378">
        <v>21512.89158950371</v>
      </c>
      <c r="O2378">
        <v>23033.146934237331</v>
      </c>
      <c r="P2378">
        <v>899.39078751204431</v>
      </c>
      <c r="Q2378">
        <v>896.04841685198289</v>
      </c>
      <c r="R2378">
        <v>753.58706473486666</v>
      </c>
      <c r="S2378">
        <v>1014.033669314138</v>
      </c>
      <c r="T2378">
        <v>40626.479833027443</v>
      </c>
      <c r="U2378">
        <v>40626.549448968603</v>
      </c>
      <c r="V2378">
        <v>40598.279957643623</v>
      </c>
      <c r="W2378">
        <v>40654.782776159052</v>
      </c>
      <c r="X2378">
        <v>3154.1501882615371</v>
      </c>
      <c r="Y2378">
        <v>3170.8897446530932</v>
      </c>
      <c r="Z2378">
        <v>3021.444704693532</v>
      </c>
      <c r="AA2378">
        <v>3237.9160302725491</v>
      </c>
      <c r="AB2378">
        <v>592.69950165807541</v>
      </c>
      <c r="AC2378">
        <v>584.30949458905911</v>
      </c>
      <c r="AD2378">
        <v>498.78656366513189</v>
      </c>
      <c r="AE2378">
        <v>712.8011297136602</v>
      </c>
      <c r="AF2378">
        <v>56.903124448829537</v>
      </c>
      <c r="AG2378">
        <v>56.580153052704553</v>
      </c>
      <c r="AH2378">
        <v>55.421582130883692</v>
      </c>
      <c r="AI2378">
        <v>59.332325520623073</v>
      </c>
      <c r="AJ2378">
        <v>0.47169755215558729</v>
      </c>
      <c r="AK2378">
        <v>0.47169631531515782</v>
      </c>
      <c r="AL2378">
        <v>0.47115327389261241</v>
      </c>
      <c r="AM2378">
        <v>0.47223344742586187</v>
      </c>
      <c r="AN2378">
        <v>0.94155028390829498</v>
      </c>
      <c r="AO2378">
        <v>0.94155028390829465</v>
      </c>
      <c r="AP2378">
        <v>0.94155028390829465</v>
      </c>
      <c r="AQ2378">
        <v>0.94155028390829465</v>
      </c>
      <c r="AR2378">
        <v>12.03571774055515</v>
      </c>
      <c r="AS2378">
        <v>12.03571774055515</v>
      </c>
      <c r="AT2378">
        <v>12.03571774055515</v>
      </c>
      <c r="AU2378">
        <v>12.03571774055515</v>
      </c>
      <c r="AV2378" t="str">
        <f>VLOOKUP(Sheet1[[#This Row],[NPDES ID2]],Combined_Sheet__Major_Only___2[[NPDES ID2]:[ECHO BFR]],3,FALSE)</f>
        <v>NJ</v>
      </c>
      <c r="AW2378" t="s">
        <v>87</v>
      </c>
      <c r="AX2378" t="str">
        <f>VLOOKUP(Sheet1[[#This Row],[NPDES ID2]],Combined_Sheet__Major_Only___2[[NPDES ID2]:[ECHO BFR]],27,FALSE)</f>
        <v>other</v>
      </c>
      <c r="AY2378" t="str">
        <f>VLOOKUP(Sheet1[[#This Row],[NPDES ID2]],Combined_Sheet__Major_Only___2[[NPDES ID2]:[ECHO BFR]],28,FALSE)</f>
        <v>-</v>
      </c>
      <c r="AZ2378" t="str">
        <f>VLOOKUP(Sheet1[[#This Row],[NPDES ID2]],Combined_Sheet__Major_Only___2[[NPDES ID2]:[ECHO BFR]],29,FALSE)</f>
        <v>thickening</v>
      </c>
      <c r="BA2378">
        <f>VLOOKUP(Sheet1[[#This Row],[NPDES ID2]],Combined_Sheet__Major_Only___2[[NPDES ID2]:[ECHO BFR]],17,FALSE)</f>
        <v>40.491100000000003</v>
      </c>
      <c r="BB2378">
        <f>VLOOKUP(Sheet1[[#This Row],[NPDES ID2]],Combined_Sheet__Major_Only___2[[NPDES ID2]:[ECHO BFR]],18,FALSE)</f>
        <v>-74.304199999999994</v>
      </c>
      <c r="BC2378" s="2" t="str">
        <f>IF(ISNUMBER(SEARCH("aerobic",$AW2378)),"aerobic","")</f>
        <v/>
      </c>
      <c r="BD2378" s="2" t="str">
        <f>IF(ISNUMBER(SEARCH("anaer",$AW2378)),"anaer","")</f>
        <v/>
      </c>
      <c r="BE2378" s="2" t="str">
        <f>IF(ISNUMBER(SEARCH("thickening",$AZ2378)),"thickening","")</f>
        <v>thickening</v>
      </c>
      <c r="BF2378" s="4" t="str">
        <f>IF(ISNUMBER(SEARCH("airDry",$AW2378)),"airDry","")</f>
        <v/>
      </c>
      <c r="BG2378" s="4" t="str">
        <f>IF(ISNUMBER(SEARCH("heatDry",$AY2378)),"heatDry","")</f>
        <v/>
      </c>
      <c r="BH2378" s="4" t="str">
        <f>IF(AND(ISNUMBER(SEARCH("aerobic",$AW2378)),ISNUMBER(SEARCH("anaer",$AW2378))),"Combined Aer and Anaer.","")</f>
        <v/>
      </c>
    </row>
    <row r="2379" spans="1:60" x14ac:dyDescent="0.25">
      <c r="A2379" s="5">
        <v>731</v>
      </c>
      <c r="B2379" t="s">
        <v>3601</v>
      </c>
      <c r="C2379">
        <v>3264.15</v>
      </c>
      <c r="D2379">
        <v>651.94289464105213</v>
      </c>
      <c r="E2379">
        <v>648.50296058151423</v>
      </c>
      <c r="F2379">
        <v>529.16280005523265</v>
      </c>
      <c r="G2379">
        <v>762.10468117364951</v>
      </c>
      <c r="H2379">
        <v>-137.80706198306919</v>
      </c>
      <c r="I2379">
        <v>-139.11630770392409</v>
      </c>
      <c r="J2379">
        <v>-158.40103499379211</v>
      </c>
      <c r="K2379">
        <v>-114.5575689166488</v>
      </c>
      <c r="L2379">
        <v>2465.635237809151</v>
      </c>
      <c r="M2379">
        <v>2450.923975403352</v>
      </c>
      <c r="N2379">
        <v>2399.5303780204072</v>
      </c>
      <c r="O2379">
        <v>2574.5904168188058</v>
      </c>
      <c r="P2379">
        <v>101.8626413248746</v>
      </c>
      <c r="Q2379">
        <v>101.41875252734231</v>
      </c>
      <c r="R2379">
        <v>85.457651429364915</v>
      </c>
      <c r="S2379">
        <v>114.5704808465611</v>
      </c>
      <c r="T2379">
        <v>40626.050757718942</v>
      </c>
      <c r="U2379">
        <v>40626.120372956713</v>
      </c>
      <c r="V2379">
        <v>40597.851167271467</v>
      </c>
      <c r="W2379">
        <v>40654.353414872821</v>
      </c>
      <c r="X2379">
        <v>3194.4376943575362</v>
      </c>
      <c r="Y2379">
        <v>3211.76289998113</v>
      </c>
      <c r="Z2379">
        <v>3056.0958729994359</v>
      </c>
      <c r="AA2379">
        <v>3281.1675300961442</v>
      </c>
      <c r="AB2379">
        <v>610.39417294313682</v>
      </c>
      <c r="AC2379">
        <v>601.91162373468592</v>
      </c>
      <c r="AD2379">
        <v>512.27773720271568</v>
      </c>
      <c r="AE2379">
        <v>738.1929031533316</v>
      </c>
      <c r="AF2379">
        <v>56.123081740310042</v>
      </c>
      <c r="AG2379">
        <v>55.789168253578133</v>
      </c>
      <c r="AH2379">
        <v>54.617861139821677</v>
      </c>
      <c r="AI2379">
        <v>58.601894095757523</v>
      </c>
      <c r="AJ2379">
        <v>0.46219244025380701</v>
      </c>
      <c r="AK2379">
        <v>0.4621923244242222</v>
      </c>
      <c r="AL2379">
        <v>0.46212985012176089</v>
      </c>
      <c r="AM2379">
        <v>0.46225399412195572</v>
      </c>
      <c r="AN2379">
        <v>0.94154971833954582</v>
      </c>
      <c r="AO2379">
        <v>0.9415497183395457</v>
      </c>
      <c r="AP2379">
        <v>0.9415497183395457</v>
      </c>
      <c r="AQ2379">
        <v>0.9415497183395457</v>
      </c>
      <c r="AR2379">
        <v>11.759810250326209</v>
      </c>
      <c r="AS2379">
        <v>11.75981025032622</v>
      </c>
      <c r="AT2379">
        <v>11.75981025032622</v>
      </c>
      <c r="AU2379">
        <v>11.75981025032622</v>
      </c>
      <c r="AV2379" t="str">
        <f>VLOOKUP(Sheet1[[#This Row],[NPDES ID2]],Combined_Sheet__Major_Only___2[[NPDES ID2]:[ECHO BFR]],3,FALSE)</f>
        <v>MD</v>
      </c>
      <c r="AW2379" t="s">
        <v>87</v>
      </c>
      <c r="AX2379" t="str">
        <f>VLOOKUP(Sheet1[[#This Row],[NPDES ID2]],Combined_Sheet__Major_Only___2[[NPDES ID2]:[ECHO BFR]],27,FALSE)</f>
        <v>-</v>
      </c>
      <c r="AY2379" t="str">
        <f>VLOOKUP(Sheet1[[#This Row],[NPDES ID2]],Combined_Sheet__Major_Only___2[[NPDES ID2]:[ECHO BFR]],28,FALSE)</f>
        <v>-</v>
      </c>
      <c r="AZ2379" t="str">
        <f>VLOOKUP(Sheet1[[#This Row],[NPDES ID2]],Combined_Sheet__Major_Only___2[[NPDES ID2]:[ECHO BFR]],29,FALSE)</f>
        <v>thickening</v>
      </c>
      <c r="BA2379">
        <f>VLOOKUP(Sheet1[[#This Row],[NPDES ID2]],Combined_Sheet__Major_Only___2[[NPDES ID2]:[ECHO BFR]],17,FALSE)</f>
        <v>39.018056000000001</v>
      </c>
      <c r="BB2379">
        <f>VLOOKUP(Sheet1[[#This Row],[NPDES ID2]],Combined_Sheet__Major_Only___2[[NPDES ID2]:[ECHO BFR]],18,FALSE)</f>
        <v>-76.700582999999995</v>
      </c>
      <c r="BC2379" s="2" t="str">
        <f>IF(ISNUMBER(SEARCH("aerobic",$AW2379)),"aerobic","")</f>
        <v/>
      </c>
      <c r="BD2379" s="2" t="str">
        <f>IF(ISNUMBER(SEARCH("anaer",$AW2379)),"anaer","")</f>
        <v/>
      </c>
      <c r="BE2379" s="2" t="str">
        <f>IF(ISNUMBER(SEARCH("thickening",$AZ2379)),"thickening","")</f>
        <v>thickening</v>
      </c>
      <c r="BF2379" s="4" t="str">
        <f>IF(ISNUMBER(SEARCH("airDry",$AW2379)),"airDry","")</f>
        <v/>
      </c>
      <c r="BG2379" s="4" t="str">
        <f>IF(ISNUMBER(SEARCH("heatDry",$AY2379)),"heatDry","")</f>
        <v/>
      </c>
      <c r="BH2379" s="4" t="str">
        <f>IF(AND(ISNUMBER(SEARCH("aerobic",$AW2379)),ISNUMBER(SEARCH("anaer",$AW2379))),"Combined Aer and Anaer.","")</f>
        <v/>
      </c>
    </row>
    <row r="2380" spans="1:60" x14ac:dyDescent="0.25">
      <c r="A2380" s="5">
        <v>2449</v>
      </c>
      <c r="B2380" t="s">
        <v>11412</v>
      </c>
      <c r="C2380">
        <v>227</v>
      </c>
      <c r="D2380">
        <v>488.12729552189103</v>
      </c>
      <c r="E2380">
        <v>484.41091861379499</v>
      </c>
      <c r="F2380">
        <v>359.49140134046729</v>
      </c>
      <c r="G2380">
        <v>613.63086229092437</v>
      </c>
      <c r="H2380">
        <v>-138.92249252116241</v>
      </c>
      <c r="I2380">
        <v>-140.15836693549039</v>
      </c>
      <c r="J2380">
        <v>-158.73447711343741</v>
      </c>
      <c r="K2380">
        <v>-116.0769704918016</v>
      </c>
      <c r="L2380">
        <v>170.80689936213921</v>
      </c>
      <c r="M2380">
        <v>169.7851302115624</v>
      </c>
      <c r="N2380">
        <v>166.21142297259141</v>
      </c>
      <c r="O2380">
        <v>178.379118149085</v>
      </c>
      <c r="P2380">
        <v>7.0675865164285288</v>
      </c>
      <c r="Q2380">
        <v>7.0351125400715784</v>
      </c>
      <c r="R2380">
        <v>5.9301063059922701</v>
      </c>
      <c r="S2380">
        <v>7.9472953978279408</v>
      </c>
      <c r="T2380">
        <v>40583.431148602707</v>
      </c>
      <c r="U2380">
        <v>40583.500693971357</v>
      </c>
      <c r="V2380">
        <v>40555.259860586943</v>
      </c>
      <c r="W2380">
        <v>40611.705399882303</v>
      </c>
      <c r="X2380">
        <v>3195.44070907893</v>
      </c>
      <c r="Y2380">
        <v>3212.809868320739</v>
      </c>
      <c r="Z2380">
        <v>3056.627059279841</v>
      </c>
      <c r="AA2380">
        <v>3282.5031136195839</v>
      </c>
      <c r="AB2380">
        <v>611.69530064540857</v>
      </c>
      <c r="AC2380">
        <v>603.21327780917727</v>
      </c>
      <c r="AD2380">
        <v>513.21970578726518</v>
      </c>
      <c r="AE2380">
        <v>740.2373956396375</v>
      </c>
      <c r="AF2380">
        <v>56.03895740895004</v>
      </c>
      <c r="AG2380">
        <v>55.703797379072441</v>
      </c>
      <c r="AH2380">
        <v>54.531219476292627</v>
      </c>
      <c r="AI2380">
        <v>58.52319280186007</v>
      </c>
      <c r="AJ2380">
        <v>0.46116753787527159</v>
      </c>
      <c r="AK2380">
        <v>0.46116753005607491</v>
      </c>
      <c r="AL2380">
        <v>0.46116319022789087</v>
      </c>
      <c r="AM2380">
        <v>0.46117181292146608</v>
      </c>
      <c r="AN2380">
        <v>0.94149348638797092</v>
      </c>
      <c r="AO2380">
        <v>0.94149348638797081</v>
      </c>
      <c r="AP2380">
        <v>0.94149348638797081</v>
      </c>
      <c r="AQ2380">
        <v>0.94149348638797081</v>
      </c>
      <c r="AR2380">
        <v>11.730275922711391</v>
      </c>
      <c r="AS2380">
        <v>11.730275922711391</v>
      </c>
      <c r="AT2380">
        <v>11.730275922711391</v>
      </c>
      <c r="AU2380">
        <v>11.730275922711391</v>
      </c>
      <c r="AV2380" t="str">
        <f>VLOOKUP(Sheet1[[#This Row],[NPDES ID2]],Combined_Sheet__Major_Only___2[[NPDES ID2]:[ECHO BFR]],3,FALSE)</f>
        <v>CA</v>
      </c>
      <c r="AW2380" t="s">
        <v>54</v>
      </c>
      <c r="AX2380" t="str">
        <f>VLOOKUP(Sheet1[[#This Row],[NPDES ID2]],Combined_Sheet__Major_Only___2[[NPDES ID2]:[ECHO BFR]],27,FALSE)</f>
        <v>-</v>
      </c>
      <c r="AY2380" t="str">
        <f>VLOOKUP(Sheet1[[#This Row],[NPDES ID2]],Combined_Sheet__Major_Only___2[[NPDES ID2]:[ECHO BFR]],28,FALSE)</f>
        <v>-</v>
      </c>
      <c r="AZ2380" t="str">
        <f>VLOOKUP(Sheet1[[#This Row],[NPDES ID2]],Combined_Sheet__Major_Only___2[[NPDES ID2]:[ECHO BFR]],29,FALSE)</f>
        <v>thickening</v>
      </c>
      <c r="BA2380">
        <f>VLOOKUP(Sheet1[[#This Row],[NPDES ID2]],Combined_Sheet__Major_Only___2[[NPDES ID2]:[ECHO BFR]],17,FALSE)</f>
        <v>35.305498</v>
      </c>
      <c r="BB2380">
        <f>VLOOKUP(Sheet1[[#This Row],[NPDES ID2]],Combined_Sheet__Major_Only___2[[NPDES ID2]:[ECHO BFR]],18,FALSE)</f>
        <v>-120.800669</v>
      </c>
      <c r="BC2380" s="2" t="str">
        <f>IF(ISNUMBER(SEARCH("aerobic",$AW2380)),"aerobic","")</f>
        <v/>
      </c>
      <c r="BD2380" s="2" t="str">
        <f>IF(ISNUMBER(SEARCH("anaer",$AW2380)),"anaer","")</f>
        <v/>
      </c>
      <c r="BE2380" s="2" t="str">
        <f>IF(ISNUMBER(SEARCH("thickening",$AZ2380)),"thickening","")</f>
        <v>thickening</v>
      </c>
      <c r="BF2380" s="4" t="str">
        <f>IF(ISNUMBER(SEARCH("airDry",$AW2380)),"airDry","")</f>
        <v/>
      </c>
      <c r="BG2380" s="4" t="str">
        <f>IF(ISNUMBER(SEARCH("heatDry",$AY2380)),"heatDry","")</f>
        <v/>
      </c>
      <c r="BH2380" s="4" t="str">
        <f>IF(AND(ISNUMBER(SEARCH("aerobic",$AW2380)),ISNUMBER(SEARCH("anaer",$AW2380))),"Combined Aer and Anaer.","")</f>
        <v/>
      </c>
    </row>
    <row r="2381" spans="1:60" x14ac:dyDescent="0.25">
      <c r="A2381" s="5">
        <v>2217</v>
      </c>
      <c r="B2381" t="s">
        <v>10391</v>
      </c>
      <c r="C2381">
        <v>613.09</v>
      </c>
      <c r="D2381">
        <v>308.03238630323182</v>
      </c>
      <c r="E2381">
        <v>303.34831142973019</v>
      </c>
      <c r="F2381">
        <v>255.41398334624941</v>
      </c>
      <c r="G2381">
        <v>372.63462116128193</v>
      </c>
      <c r="H2381">
        <v>-137.48150716087301</v>
      </c>
      <c r="I2381">
        <v>-138.80225720785921</v>
      </c>
      <c r="J2381">
        <v>-157.54420758236199</v>
      </c>
      <c r="K2381">
        <v>-114.6191882634036</v>
      </c>
      <c r="L2381">
        <v>475.13817572259461</v>
      </c>
      <c r="M2381">
        <v>472.36309546072818</v>
      </c>
      <c r="N2381">
        <v>462.65850761231769</v>
      </c>
      <c r="O2381">
        <v>495.70234548503868</v>
      </c>
      <c r="P2381">
        <v>19.445276091373071</v>
      </c>
      <c r="Q2381">
        <v>19.364621957196</v>
      </c>
      <c r="R2381">
        <v>16.29282867218522</v>
      </c>
      <c r="S2381">
        <v>21.913676122054781</v>
      </c>
      <c r="T2381">
        <v>40530.746320932383</v>
      </c>
      <c r="U2381">
        <v>40530.815779931319</v>
      </c>
      <c r="V2381">
        <v>40502.610019364583</v>
      </c>
      <c r="W2381">
        <v>40558.985457891969</v>
      </c>
      <c r="X2381">
        <v>3157.846321377916</v>
      </c>
      <c r="Y2381">
        <v>3174.6373893605041</v>
      </c>
      <c r="Z2381">
        <v>3023.7848861528191</v>
      </c>
      <c r="AA2381">
        <v>3241.8347836106868</v>
      </c>
      <c r="AB2381">
        <v>595.69081238856029</v>
      </c>
      <c r="AC2381">
        <v>587.38592550720932</v>
      </c>
      <c r="AD2381">
        <v>501.19414588097533</v>
      </c>
      <c r="AE2381">
        <v>718.28154657979746</v>
      </c>
      <c r="AF2381">
        <v>56.632089827441533</v>
      </c>
      <c r="AG2381">
        <v>56.301503266838381</v>
      </c>
      <c r="AH2381">
        <v>55.144528346130308</v>
      </c>
      <c r="AI2381">
        <v>59.082917352526529</v>
      </c>
      <c r="AJ2381">
        <v>0.46839426319358679</v>
      </c>
      <c r="AK2381">
        <v>0.46839424191981888</v>
      </c>
      <c r="AL2381">
        <v>0.46838247715299708</v>
      </c>
      <c r="AM2381">
        <v>0.46840585262945922</v>
      </c>
      <c r="AN2381">
        <v>0.94142382475344666</v>
      </c>
      <c r="AO2381">
        <v>0.94142382475344688</v>
      </c>
      <c r="AP2381">
        <v>0.94142382475344688</v>
      </c>
      <c r="AQ2381">
        <v>0.94142382475344688</v>
      </c>
      <c r="AR2381">
        <v>11.952310563704559</v>
      </c>
      <c r="AS2381">
        <v>11.952310563704559</v>
      </c>
      <c r="AT2381">
        <v>11.952310563704559</v>
      </c>
      <c r="AU2381">
        <v>11.952310563704559</v>
      </c>
      <c r="AV2381" t="str">
        <f>VLOOKUP(Sheet1[[#This Row],[NPDES ID2]],Combined_Sheet__Major_Only___2[[NPDES ID2]:[ECHO BFR]],3,FALSE)</f>
        <v>CA</v>
      </c>
      <c r="AW2381" t="s">
        <v>54</v>
      </c>
      <c r="AX2381" t="str">
        <f>VLOOKUP(Sheet1[[#This Row],[NPDES ID2]],Combined_Sheet__Major_Only___2[[NPDES ID2]:[ECHO BFR]],27,FALSE)</f>
        <v>tempSludgeStore</v>
      </c>
      <c r="AY2381" t="str">
        <f>VLOOKUP(Sheet1[[#This Row],[NPDES ID2]],Combined_Sheet__Major_Only___2[[NPDES ID2]:[ECHO BFR]],28,FALSE)</f>
        <v>-</v>
      </c>
      <c r="AZ2381" t="str">
        <f>VLOOKUP(Sheet1[[#This Row],[NPDES ID2]],Combined_Sheet__Major_Only___2[[NPDES ID2]:[ECHO BFR]],29,FALSE)</f>
        <v>thickening, preliminaryOps</v>
      </c>
      <c r="BA2381">
        <f>VLOOKUP(Sheet1[[#This Row],[NPDES ID2]],Combined_Sheet__Major_Only___2[[NPDES ID2]:[ECHO BFR]],17,FALSE)</f>
        <v>34.278962</v>
      </c>
      <c r="BB2381">
        <f>VLOOKUP(Sheet1[[#This Row],[NPDES ID2]],Combined_Sheet__Major_Only___2[[NPDES ID2]:[ECHO BFR]],18,FALSE)</f>
        <v>-118.89407799999999</v>
      </c>
      <c r="BC2381" s="2" t="str">
        <f>IF(ISNUMBER(SEARCH("aerobic",$AW2381)),"aerobic","")</f>
        <v/>
      </c>
      <c r="BD2381" s="2" t="str">
        <f>IF(ISNUMBER(SEARCH("anaer",$AW2381)),"anaer","")</f>
        <v/>
      </c>
      <c r="BE2381" s="2" t="str">
        <f>IF(ISNUMBER(SEARCH("thickening",$AZ2381)),"thickening","")</f>
        <v>thickening</v>
      </c>
      <c r="BF2381" s="4" t="str">
        <f>IF(ISNUMBER(SEARCH("airDry",$AW2381)),"airDry","")</f>
        <v/>
      </c>
      <c r="BG2381" s="4" t="str">
        <f>IF(ISNUMBER(SEARCH("heatDry",$AY2381)),"heatDry","")</f>
        <v/>
      </c>
      <c r="BH2381" s="4" t="str">
        <f>IF(AND(ISNUMBER(SEARCH("aerobic",$AW2381)),ISNUMBER(SEARCH("anaer",$AW2381))),"Combined Aer and Anaer.","")</f>
        <v/>
      </c>
    </row>
    <row r="2382" spans="1:60" x14ac:dyDescent="0.25">
      <c r="A2382" s="5">
        <v>2180</v>
      </c>
      <c r="B2382" t="s">
        <v>10230</v>
      </c>
      <c r="C2382">
        <v>702</v>
      </c>
      <c r="D2382">
        <v>319.46182979650388</v>
      </c>
      <c r="E2382">
        <v>312.90117101217152</v>
      </c>
      <c r="F2382">
        <v>267.81100871980618</v>
      </c>
      <c r="G2382">
        <v>383.82318288313331</v>
      </c>
      <c r="H2382">
        <v>-139.4531793860622</v>
      </c>
      <c r="I2382">
        <v>-140.74378014270621</v>
      </c>
      <c r="J2382">
        <v>-159.30947616401821</v>
      </c>
      <c r="K2382">
        <v>-116.52582579472281</v>
      </c>
      <c r="L2382">
        <v>520.45201370146583</v>
      </c>
      <c r="M2382">
        <v>517.30048311370319</v>
      </c>
      <c r="N2382">
        <v>506.279795668026</v>
      </c>
      <c r="O2382">
        <v>543.80537675124901</v>
      </c>
      <c r="P2382">
        <v>21.655313469549451</v>
      </c>
      <c r="Q2382">
        <v>21.538570630901049</v>
      </c>
      <c r="R2382">
        <v>18.183126654178551</v>
      </c>
      <c r="S2382">
        <v>24.357741009204879</v>
      </c>
      <c r="T2382">
        <v>40525.484882140903</v>
      </c>
      <c r="U2382">
        <v>40525.554332514417</v>
      </c>
      <c r="V2382">
        <v>40497.35207454022</v>
      </c>
      <c r="W2382">
        <v>40553.720512363303</v>
      </c>
      <c r="X2382">
        <v>3208.071666437726</v>
      </c>
      <c r="Y2382">
        <v>3225.7063554664842</v>
      </c>
      <c r="Z2382">
        <v>3067.0862871339682</v>
      </c>
      <c r="AA2382">
        <v>3296.5408405160538</v>
      </c>
      <c r="AB2382">
        <v>618.83147001111934</v>
      </c>
      <c r="AC2382">
        <v>610.27038112106902</v>
      </c>
      <c r="AD2382">
        <v>518.43428143278857</v>
      </c>
      <c r="AE2382">
        <v>750.23247617516847</v>
      </c>
      <c r="AF2382">
        <v>55.740562860613267</v>
      </c>
      <c r="AG2382">
        <v>55.403236319033041</v>
      </c>
      <c r="AH2382">
        <v>54.222599491646108</v>
      </c>
      <c r="AI2382">
        <v>58.241448581895128</v>
      </c>
      <c r="AJ2382">
        <v>0.45753260405067941</v>
      </c>
      <c r="AK2382">
        <v>0.45753257982558992</v>
      </c>
      <c r="AL2382">
        <v>0.45751919565580801</v>
      </c>
      <c r="AM2382">
        <v>0.4575457888409733</v>
      </c>
      <c r="AN2382">
        <v>0.9414168587921955</v>
      </c>
      <c r="AO2382">
        <v>0.94141685879219561</v>
      </c>
      <c r="AP2382">
        <v>0.94141685879219561</v>
      </c>
      <c r="AQ2382">
        <v>0.94141685879219561</v>
      </c>
      <c r="AR2382">
        <v>11.618158216733329</v>
      </c>
      <c r="AS2382">
        <v>11.618158216733329</v>
      </c>
      <c r="AT2382">
        <v>11.618158216733329</v>
      </c>
      <c r="AU2382">
        <v>11.618158216733329</v>
      </c>
      <c r="AV2382" t="str">
        <f>VLOOKUP(Sheet1[[#This Row],[NPDES ID2]],Combined_Sheet__Major_Only___2[[NPDES ID2]:[ECHO BFR]],3,FALSE)</f>
        <v>CT</v>
      </c>
      <c r="AW2382" t="s">
        <v>54</v>
      </c>
      <c r="AX2382" t="str">
        <f>VLOOKUP(Sheet1[[#This Row],[NPDES ID2]],Combined_Sheet__Major_Only___2[[NPDES ID2]:[ECHO BFR]],27,FALSE)</f>
        <v>-</v>
      </c>
      <c r="AY2382" t="str">
        <f>VLOOKUP(Sheet1[[#This Row],[NPDES ID2]],Combined_Sheet__Major_Only___2[[NPDES ID2]:[ECHO BFR]],28,FALSE)</f>
        <v>-</v>
      </c>
      <c r="AZ2382" t="str">
        <f>VLOOKUP(Sheet1[[#This Row],[NPDES ID2]],Combined_Sheet__Major_Only___2[[NPDES ID2]:[ECHO BFR]],29,FALSE)</f>
        <v>thickening</v>
      </c>
      <c r="BA2382">
        <f>VLOOKUP(Sheet1[[#This Row],[NPDES ID2]],Combined_Sheet__Major_Only___2[[NPDES ID2]:[ECHO BFR]],17,FALSE)</f>
        <v>41.336869999999998</v>
      </c>
      <c r="BB2382">
        <f>VLOOKUP(Sheet1[[#This Row],[NPDES ID2]],Combined_Sheet__Major_Only___2[[NPDES ID2]:[ECHO BFR]],18,FALSE)</f>
        <v>-72.020110000000003</v>
      </c>
      <c r="BC2382" s="2" t="str">
        <f>IF(ISNUMBER(SEARCH("aerobic",$AW2382)),"aerobic","")</f>
        <v/>
      </c>
      <c r="BD2382" s="2" t="str">
        <f>IF(ISNUMBER(SEARCH("anaer",$AW2382)),"anaer","")</f>
        <v/>
      </c>
      <c r="BE2382" s="2" t="str">
        <f>IF(ISNUMBER(SEARCH("thickening",$AZ2382)),"thickening","")</f>
        <v>thickening</v>
      </c>
      <c r="BF2382" s="3" t="str">
        <f>IF(ISNUMBER(SEARCH("airDry",$AW2382)),"airDry","")</f>
        <v/>
      </c>
      <c r="BG2382" s="3" t="str">
        <f>IF(ISNUMBER(SEARCH("heatDry",$AY2382)),"heatDry","")</f>
        <v/>
      </c>
      <c r="BH2382" s="3" t="str">
        <f>IF(AND(ISNUMBER(SEARCH("aerobic",$AW2382)),ISNUMBER(SEARCH("anaer",$AW2382))),"Combined Aer and Anaer.","")</f>
        <v/>
      </c>
    </row>
    <row r="2383" spans="1:60" x14ac:dyDescent="0.25">
      <c r="A2383" s="5">
        <v>2210</v>
      </c>
      <c r="B2383" t="s">
        <v>10359</v>
      </c>
      <c r="C2383">
        <v>632</v>
      </c>
      <c r="D2383">
        <v>316.4719048974772</v>
      </c>
      <c r="E2383">
        <v>311.80574299956271</v>
      </c>
      <c r="F2383">
        <v>263.58217446540323</v>
      </c>
      <c r="G2383">
        <v>382.41819587615208</v>
      </c>
      <c r="H2383">
        <v>-138.81918433148871</v>
      </c>
      <c r="I2383">
        <v>-140.11411921926961</v>
      </c>
      <c r="J2383">
        <v>-158.7321173186086</v>
      </c>
      <c r="K2383">
        <v>-115.91862551314939</v>
      </c>
      <c r="L2383">
        <v>475.32063288707178</v>
      </c>
      <c r="M2383">
        <v>472.47592607562018</v>
      </c>
      <c r="N2383">
        <v>462.52791355557139</v>
      </c>
      <c r="O2383">
        <v>496.40068481226939</v>
      </c>
      <c r="P2383">
        <v>19.67091166624628</v>
      </c>
      <c r="Q2383">
        <v>19.580090566790339</v>
      </c>
      <c r="R2383">
        <v>16.505520849374811</v>
      </c>
      <c r="S2383">
        <v>22.119336648076729</v>
      </c>
      <c r="T2383">
        <v>40387.236085225653</v>
      </c>
      <c r="U2383">
        <v>40387.305308958857</v>
      </c>
      <c r="V2383">
        <v>40359.195084593986</v>
      </c>
      <c r="W2383">
        <v>40415.379572933642</v>
      </c>
      <c r="X2383">
        <v>3180.559499994918</v>
      </c>
      <c r="Y2383">
        <v>3197.855566335923</v>
      </c>
      <c r="Z2383">
        <v>3042.341108597011</v>
      </c>
      <c r="AA2383">
        <v>3267.246769325227</v>
      </c>
      <c r="AB2383">
        <v>609.00850910563736</v>
      </c>
      <c r="AC2383">
        <v>600.56276349348809</v>
      </c>
      <c r="AD2383">
        <v>510.93540836280391</v>
      </c>
      <c r="AE2383">
        <v>737.01320016791999</v>
      </c>
      <c r="AF2383">
        <v>56.030038402641097</v>
      </c>
      <c r="AG2383">
        <v>55.694891666326541</v>
      </c>
      <c r="AH2383">
        <v>54.521949945081083</v>
      </c>
      <c r="AI2383">
        <v>58.514682088403539</v>
      </c>
      <c r="AJ2383">
        <v>0.46105888857310767</v>
      </c>
      <c r="AK2383">
        <v>0.4610588667590218</v>
      </c>
      <c r="AL2383">
        <v>0.46104680607545251</v>
      </c>
      <c r="AM2383">
        <v>0.46107076953506798</v>
      </c>
      <c r="AN2383">
        <v>0.94123322663852138</v>
      </c>
      <c r="AO2383">
        <v>0.94123322663852138</v>
      </c>
      <c r="AP2383">
        <v>0.94123322663852138</v>
      </c>
      <c r="AQ2383">
        <v>0.94123322663852138</v>
      </c>
      <c r="AR2383">
        <v>11.72666953813377</v>
      </c>
      <c r="AS2383">
        <v>11.72666953813377</v>
      </c>
      <c r="AT2383">
        <v>11.72666953813377</v>
      </c>
      <c r="AU2383">
        <v>11.72666953813377</v>
      </c>
      <c r="AV2383" t="str">
        <f>VLOOKUP(Sheet1[[#This Row],[NPDES ID2]],Combined_Sheet__Major_Only___2[[NPDES ID2]:[ECHO BFR]],3,FALSE)</f>
        <v>FL</v>
      </c>
      <c r="AW2383" t="s">
        <v>54</v>
      </c>
      <c r="AX2383" t="str">
        <f>VLOOKUP(Sheet1[[#This Row],[NPDES ID2]],Combined_Sheet__Major_Only___2[[NPDES ID2]:[ECHO BFR]],27,FALSE)</f>
        <v>-</v>
      </c>
      <c r="AY2383" t="str">
        <f>VLOOKUP(Sheet1[[#This Row],[NPDES ID2]],Combined_Sheet__Major_Only___2[[NPDES ID2]:[ECHO BFR]],28,FALSE)</f>
        <v>-</v>
      </c>
      <c r="AZ2383" t="str">
        <f>VLOOKUP(Sheet1[[#This Row],[NPDES ID2]],Combined_Sheet__Major_Only___2[[NPDES ID2]:[ECHO BFR]],29,FALSE)</f>
        <v>thickening</v>
      </c>
      <c r="BA2383">
        <f>VLOOKUP(Sheet1[[#This Row],[NPDES ID2]],Combined_Sheet__Major_Only___2[[NPDES ID2]:[ECHO BFR]],17,FALSE)</f>
        <v>26.491658000000001</v>
      </c>
      <c r="BB2383">
        <f>VLOOKUP(Sheet1[[#This Row],[NPDES ID2]],Combined_Sheet__Major_Only___2[[NPDES ID2]:[ECHO BFR]],18,FALSE)</f>
        <v>-81.933430000000001</v>
      </c>
      <c r="BC2383" s="2" t="str">
        <f>IF(ISNUMBER(SEARCH("aerobic",$AW2383)),"aerobic","")</f>
        <v/>
      </c>
      <c r="BD2383" s="2" t="str">
        <f>IF(ISNUMBER(SEARCH("anaer",$AW2383)),"anaer","")</f>
        <v/>
      </c>
      <c r="BE2383" s="2" t="str">
        <f>IF(ISNUMBER(SEARCH("thickening",$AZ2383)),"thickening","")</f>
        <v>thickening</v>
      </c>
      <c r="BF2383" s="3" t="str">
        <f>IF(ISNUMBER(SEARCH("airDry",$AW2383)),"airDry","")</f>
        <v/>
      </c>
      <c r="BG2383" s="3" t="str">
        <f>IF(ISNUMBER(SEARCH("heatDry",$AY2383)),"heatDry","")</f>
        <v/>
      </c>
      <c r="BH2383" s="3" t="str">
        <f>IF(AND(ISNUMBER(SEARCH("aerobic",$AW2383)),ISNUMBER(SEARCH("anaer",$AW2383))),"Combined Aer and Anaer.","")</f>
        <v/>
      </c>
    </row>
    <row r="2384" spans="1:60" x14ac:dyDescent="0.25">
      <c r="A2384" s="5">
        <v>537</v>
      </c>
      <c r="B2384" t="s">
        <v>2646</v>
      </c>
      <c r="C2384">
        <v>270</v>
      </c>
      <c r="D2384">
        <v>436.40422698509042</v>
      </c>
      <c r="E2384">
        <v>433.61000889181167</v>
      </c>
      <c r="F2384">
        <v>327.60378624481001</v>
      </c>
      <c r="G2384">
        <v>543.11193791344886</v>
      </c>
      <c r="H2384">
        <v>-138.98897376579549</v>
      </c>
      <c r="I2384">
        <v>-140.22922790356481</v>
      </c>
      <c r="J2384">
        <v>-158.80261163908699</v>
      </c>
      <c r="K2384">
        <v>-116.1357060272708</v>
      </c>
      <c r="L2384">
        <v>202.80747358743429</v>
      </c>
      <c r="M2384">
        <v>201.59253572262031</v>
      </c>
      <c r="N2384">
        <v>197.34327693796871</v>
      </c>
      <c r="O2384">
        <v>211.81116568100069</v>
      </c>
      <c r="P2384">
        <v>8.3971915076393309</v>
      </c>
      <c r="Q2384">
        <v>8.3578198475196537</v>
      </c>
      <c r="R2384">
        <v>7.0463164018677373</v>
      </c>
      <c r="S2384">
        <v>9.4430568245614754</v>
      </c>
      <c r="T2384">
        <v>40351.345139795783</v>
      </c>
      <c r="U2384">
        <v>40351.41430469061</v>
      </c>
      <c r="V2384">
        <v>40323.327973287727</v>
      </c>
      <c r="W2384">
        <v>40379.464706268787</v>
      </c>
      <c r="X2384">
        <v>3179.173002818442</v>
      </c>
      <c r="Y2384">
        <v>3196.476535837478</v>
      </c>
      <c r="Z2384">
        <v>3040.8770271291428</v>
      </c>
      <c r="AA2384">
        <v>3265.9158497060562</v>
      </c>
      <c r="AB2384">
        <v>609.12520741464425</v>
      </c>
      <c r="AC2384">
        <v>600.68123560450715</v>
      </c>
      <c r="AD2384">
        <v>510.97496361345958</v>
      </c>
      <c r="AE2384">
        <v>737.28323822912182</v>
      </c>
      <c r="AF2384">
        <v>56.003788306161553</v>
      </c>
      <c r="AG2384">
        <v>55.668370230164527</v>
      </c>
      <c r="AH2384">
        <v>54.49484666745299</v>
      </c>
      <c r="AI2384">
        <v>58.489989312300388</v>
      </c>
      <c r="AJ2384">
        <v>0.46073909604492658</v>
      </c>
      <c r="AK2384">
        <v>0.46073908676264802</v>
      </c>
      <c r="AL2384">
        <v>0.46073393699117648</v>
      </c>
      <c r="AM2384">
        <v>0.46074416895818271</v>
      </c>
      <c r="AN2384">
        <v>0.94118536528072982</v>
      </c>
      <c r="AO2384">
        <v>0.94118536528072994</v>
      </c>
      <c r="AP2384">
        <v>0.94118536528072994</v>
      </c>
      <c r="AQ2384">
        <v>0.94118536528072994</v>
      </c>
      <c r="AR2384">
        <v>11.717069620262841</v>
      </c>
      <c r="AS2384">
        <v>11.71706962026283</v>
      </c>
      <c r="AT2384">
        <v>11.71706962026283</v>
      </c>
      <c r="AU2384">
        <v>11.71706962026283</v>
      </c>
      <c r="AV2384" t="str">
        <f>VLOOKUP(Sheet1[[#This Row],[NPDES ID2]],Combined_Sheet__Major_Only___2[[NPDES ID2]:[ECHO BFR]],3,FALSE)</f>
        <v>SC</v>
      </c>
      <c r="AW2384" t="s">
        <v>54</v>
      </c>
      <c r="AX2384" t="str">
        <f>VLOOKUP(Sheet1[[#This Row],[NPDES ID2]],Combined_Sheet__Major_Only___2[[NPDES ID2]:[ECHO BFR]],27,FALSE)</f>
        <v>-</v>
      </c>
      <c r="AY2384" t="str">
        <f>VLOOKUP(Sheet1[[#This Row],[NPDES ID2]],Combined_Sheet__Major_Only___2[[NPDES ID2]:[ECHO BFR]],28,FALSE)</f>
        <v>-</v>
      </c>
      <c r="AZ2384" t="str">
        <f>VLOOKUP(Sheet1[[#This Row],[NPDES ID2]],Combined_Sheet__Major_Only___2[[NPDES ID2]:[ECHO BFR]],29,FALSE)</f>
        <v>thickening</v>
      </c>
      <c r="BA2384">
        <f>VLOOKUP(Sheet1[[#This Row],[NPDES ID2]],Combined_Sheet__Major_Only___2[[NPDES ID2]:[ECHO BFR]],17,FALSE)</f>
        <v>34.680030000000002</v>
      </c>
      <c r="BB2384">
        <f>VLOOKUP(Sheet1[[#This Row],[NPDES ID2]],Combined_Sheet__Major_Only___2[[NPDES ID2]:[ECHO BFR]],18,FALSE)</f>
        <v>-82.465689999999995</v>
      </c>
      <c r="BC2384" s="2" t="str">
        <f>IF(ISNUMBER(SEARCH("aerobic",$AW2384)),"aerobic","")</f>
        <v/>
      </c>
      <c r="BD2384" s="2" t="str">
        <f>IF(ISNUMBER(SEARCH("anaer",$AW2384)),"anaer","")</f>
        <v/>
      </c>
      <c r="BE2384" s="2" t="str">
        <f>IF(ISNUMBER(SEARCH("thickening",$AZ2384)),"thickening","")</f>
        <v>thickening</v>
      </c>
      <c r="BF2384" s="4" t="str">
        <f>IF(ISNUMBER(SEARCH("airDry",$AW2384)),"airDry","")</f>
        <v/>
      </c>
      <c r="BG2384" s="4" t="str">
        <f>IF(ISNUMBER(SEARCH("heatDry",$AY2384)),"heatDry","")</f>
        <v/>
      </c>
      <c r="BH2384" s="4" t="str">
        <f>IF(AND(ISNUMBER(SEARCH("aerobic",$AW2384)),ISNUMBER(SEARCH("anaer",$AW2384))),"Combined Aer and Anaer.","")</f>
        <v/>
      </c>
    </row>
    <row r="2385" spans="1:60" x14ac:dyDescent="0.25">
      <c r="A2385" s="5">
        <v>1497</v>
      </c>
      <c r="B2385" t="s">
        <v>7055</v>
      </c>
      <c r="C2385">
        <v>108.29</v>
      </c>
      <c r="D2385">
        <v>888.35062628126457</v>
      </c>
      <c r="E2385">
        <v>873.75631133315301</v>
      </c>
      <c r="F2385">
        <v>624.79142209843064</v>
      </c>
      <c r="G2385">
        <v>1155.9137122783929</v>
      </c>
      <c r="H2385">
        <v>-139.41697876553391</v>
      </c>
      <c r="I2385">
        <v>-140.6135604445254</v>
      </c>
      <c r="J2385">
        <v>-159.14531358097659</v>
      </c>
      <c r="K2385">
        <v>-116.5761069272604</v>
      </c>
      <c r="L2385">
        <v>80.672682462332943</v>
      </c>
      <c r="M2385">
        <v>80.186154269481648</v>
      </c>
      <c r="N2385">
        <v>78.484410899386305</v>
      </c>
      <c r="O2385">
        <v>84.278378035763637</v>
      </c>
      <c r="P2385">
        <v>3.350643485601422</v>
      </c>
      <c r="Q2385">
        <v>3.333435797439996</v>
      </c>
      <c r="R2385">
        <v>2.8127217834634339</v>
      </c>
      <c r="S2385">
        <v>3.7693038081121868</v>
      </c>
      <c r="T2385">
        <v>40278.246925438711</v>
      </c>
      <c r="U2385">
        <v>40278.315970498857</v>
      </c>
      <c r="V2385">
        <v>40250.278301309707</v>
      </c>
      <c r="W2385">
        <v>40306.317772115108</v>
      </c>
      <c r="X2385">
        <v>3182.8970016335711</v>
      </c>
      <c r="Y2385">
        <v>3200.3277074363218</v>
      </c>
      <c r="Z2385">
        <v>3043.5426442589669</v>
      </c>
      <c r="AA2385">
        <v>3270.3316479445248</v>
      </c>
      <c r="AB2385">
        <v>612.4232492465145</v>
      </c>
      <c r="AC2385">
        <v>603.94636962925779</v>
      </c>
      <c r="AD2385">
        <v>513.32340646064893</v>
      </c>
      <c r="AE2385">
        <v>742.0386536905454</v>
      </c>
      <c r="AF2385">
        <v>55.836911599739373</v>
      </c>
      <c r="AG2385">
        <v>55.500196535105083</v>
      </c>
      <c r="AH2385">
        <v>54.322300386522429</v>
      </c>
      <c r="AI2385">
        <v>58.33252217809008</v>
      </c>
      <c r="AJ2385">
        <v>0.4587062315469923</v>
      </c>
      <c r="AK2385">
        <v>0.45870622783693438</v>
      </c>
      <c r="AL2385">
        <v>0.45870416633323507</v>
      </c>
      <c r="AM2385">
        <v>0.45870826226231759</v>
      </c>
      <c r="AN2385">
        <v>0.94108764574004411</v>
      </c>
      <c r="AO2385">
        <v>0.94108764574004433</v>
      </c>
      <c r="AP2385">
        <v>0.94108764574004433</v>
      </c>
      <c r="AQ2385">
        <v>0.94108764574004433</v>
      </c>
      <c r="AR2385">
        <v>11.65464591893137</v>
      </c>
      <c r="AS2385">
        <v>11.65464591893137</v>
      </c>
      <c r="AT2385">
        <v>11.65464591893137</v>
      </c>
      <c r="AU2385">
        <v>11.65464591893137</v>
      </c>
      <c r="AV2385" t="str">
        <f>VLOOKUP(Sheet1[[#This Row],[NPDES ID2]],Combined_Sheet__Major_Only___2[[NPDES ID2]:[ECHO BFR]],3,FALSE)</f>
        <v>NY</v>
      </c>
      <c r="AW2385" t="s">
        <v>54</v>
      </c>
      <c r="AX2385" t="str">
        <f>VLOOKUP(Sheet1[[#This Row],[NPDES ID2]],Combined_Sheet__Major_Only___2[[NPDES ID2]:[ECHO BFR]],27,FALSE)</f>
        <v>tempSludgeStore</v>
      </c>
      <c r="AY2385" t="str">
        <f>VLOOKUP(Sheet1[[#This Row],[NPDES ID2]],Combined_Sheet__Major_Only___2[[NPDES ID2]:[ECHO BFR]],28,FALSE)</f>
        <v>-</v>
      </c>
      <c r="AZ2385" t="str">
        <f>VLOOKUP(Sheet1[[#This Row],[NPDES ID2]],Combined_Sheet__Major_Only___2[[NPDES ID2]:[ECHO BFR]],29,FALSE)</f>
        <v>thickening</v>
      </c>
      <c r="BA2385">
        <f>VLOOKUP(Sheet1[[#This Row],[NPDES ID2]],Combined_Sheet__Major_Only___2[[NPDES ID2]:[ECHO BFR]],17,FALSE)</f>
        <v>43.849890000000002</v>
      </c>
      <c r="BB2385">
        <f>VLOOKUP(Sheet1[[#This Row],[NPDES ID2]],Combined_Sheet__Major_Only___2[[NPDES ID2]:[ECHO BFR]],18,FALSE)</f>
        <v>-73.414929999999998</v>
      </c>
      <c r="BC2385" s="2" t="str">
        <f>IF(ISNUMBER(SEARCH("aerobic",$AW2385)),"aerobic","")</f>
        <v/>
      </c>
      <c r="BD2385" s="2" t="str">
        <f>IF(ISNUMBER(SEARCH("anaer",$AW2385)),"anaer","")</f>
        <v/>
      </c>
      <c r="BE2385" s="2" t="str">
        <f>IF(ISNUMBER(SEARCH("thickening",$AZ2385)),"thickening","")</f>
        <v>thickening</v>
      </c>
      <c r="BF2385" s="4" t="str">
        <f>IF(ISNUMBER(SEARCH("airDry",$AW2385)),"airDry","")</f>
        <v/>
      </c>
      <c r="BG2385" s="4" t="str">
        <f>IF(ISNUMBER(SEARCH("heatDry",$AY2385)),"heatDry","")</f>
        <v/>
      </c>
      <c r="BH2385" s="4" t="str">
        <f>IF(AND(ISNUMBER(SEARCH("aerobic",$AW2385)),ISNUMBER(SEARCH("anaer",$AW2385))),"Combined Aer and Anaer.","")</f>
        <v/>
      </c>
    </row>
    <row r="2386" spans="1:60" x14ac:dyDescent="0.25">
      <c r="A2386" s="5">
        <v>838</v>
      </c>
      <c r="B2386" t="s">
        <v>4097</v>
      </c>
      <c r="C2386">
        <v>1037.26</v>
      </c>
      <c r="D2386">
        <v>332.61310959999378</v>
      </c>
      <c r="E2386">
        <v>329.2601263406392</v>
      </c>
      <c r="F2386">
        <v>282.70490618596369</v>
      </c>
      <c r="G2386">
        <v>395.30206824215708</v>
      </c>
      <c r="H2386">
        <v>-138.69572891899111</v>
      </c>
      <c r="I2386">
        <v>-140.04999620859849</v>
      </c>
      <c r="J2386">
        <v>-158.7116221902472</v>
      </c>
      <c r="K2386">
        <v>-115.7408542592208</v>
      </c>
      <c r="L2386">
        <v>780.08832286061352</v>
      </c>
      <c r="M2386">
        <v>775.41917418361959</v>
      </c>
      <c r="N2386">
        <v>759.09356539842054</v>
      </c>
      <c r="O2386">
        <v>814.68511227775355</v>
      </c>
      <c r="P2386">
        <v>32.283452282760528</v>
      </c>
      <c r="Q2386">
        <v>32.134467706008103</v>
      </c>
      <c r="R2386">
        <v>27.088732734593709</v>
      </c>
      <c r="S2386">
        <v>36.301070936752893</v>
      </c>
      <c r="T2386">
        <v>40157.507872427559</v>
      </c>
      <c r="U2386">
        <v>40157.576719552257</v>
      </c>
      <c r="V2386">
        <v>40129.619427560487</v>
      </c>
      <c r="W2386">
        <v>40185.498246794763</v>
      </c>
      <c r="X2386">
        <v>3162.515447668563</v>
      </c>
      <c r="Y2386">
        <v>3179.7152938926238</v>
      </c>
      <c r="Z2386">
        <v>3025.078795276439</v>
      </c>
      <c r="AA2386">
        <v>3248.7091969145908</v>
      </c>
      <c r="AB2386">
        <v>605.57484281625216</v>
      </c>
      <c r="AC2386">
        <v>597.17508877561522</v>
      </c>
      <c r="AD2386">
        <v>508.04740988254861</v>
      </c>
      <c r="AE2386">
        <v>732.8443544427405</v>
      </c>
      <c r="AF2386">
        <v>56.030238901062162</v>
      </c>
      <c r="AG2386">
        <v>55.695174277476063</v>
      </c>
      <c r="AH2386">
        <v>54.522110939871091</v>
      </c>
      <c r="AI2386">
        <v>58.514778988728843</v>
      </c>
      <c r="AJ2386">
        <v>0.46106133690536438</v>
      </c>
      <c r="AK2386">
        <v>0.46106130104006632</v>
      </c>
      <c r="AL2386">
        <v>0.46104154743077819</v>
      </c>
      <c r="AM2386">
        <v>0.46108079666651131</v>
      </c>
      <c r="AN2386">
        <v>0.94092552563516374</v>
      </c>
      <c r="AO2386">
        <v>0.94092552563516363</v>
      </c>
      <c r="AP2386">
        <v>0.94092552563516363</v>
      </c>
      <c r="AQ2386">
        <v>0.94092552563516363</v>
      </c>
      <c r="AR2386">
        <v>11.726481391726731</v>
      </c>
      <c r="AS2386">
        <v>11.726481391726731</v>
      </c>
      <c r="AT2386">
        <v>11.726481391726731</v>
      </c>
      <c r="AU2386">
        <v>11.726481391726731</v>
      </c>
      <c r="AV2386" t="str">
        <f>VLOOKUP(Sheet1[[#This Row],[NPDES ID2]],Combined_Sheet__Major_Only___2[[NPDES ID2]:[ECHO BFR]],3,FALSE)</f>
        <v>PA</v>
      </c>
      <c r="AW2386" t="s">
        <v>87</v>
      </c>
      <c r="AX2386" t="str">
        <f>VLOOKUP(Sheet1[[#This Row],[NPDES ID2]],Combined_Sheet__Major_Only___2[[NPDES ID2]:[ECHO BFR]],27,FALSE)</f>
        <v>tempSludgeStore</v>
      </c>
      <c r="AY2386" t="str">
        <f>VLOOKUP(Sheet1[[#This Row],[NPDES ID2]],Combined_Sheet__Major_Only___2[[NPDES ID2]:[ECHO BFR]],28,FALSE)</f>
        <v>-</v>
      </c>
      <c r="AZ2386" t="str">
        <f>VLOOKUP(Sheet1[[#This Row],[NPDES ID2]],Combined_Sheet__Major_Only___2[[NPDES ID2]:[ECHO BFR]],29,FALSE)</f>
        <v>thickening, preliminaryOps</v>
      </c>
      <c r="BA2386">
        <f>VLOOKUP(Sheet1[[#This Row],[NPDES ID2]],Combined_Sheet__Major_Only___2[[NPDES ID2]:[ECHO BFR]],17,FALSE)</f>
        <v>40.152667000000001</v>
      </c>
      <c r="BB2386">
        <f>VLOOKUP(Sheet1[[#This Row],[NPDES ID2]],Combined_Sheet__Major_Only___2[[NPDES ID2]:[ECHO BFR]],18,FALSE)</f>
        <v>-76.404443999999998</v>
      </c>
      <c r="BC2386" s="2" t="str">
        <f>IF(ISNUMBER(SEARCH("aerobic",$AW2386)),"aerobic","")</f>
        <v/>
      </c>
      <c r="BD2386" s="2" t="str">
        <f>IF(ISNUMBER(SEARCH("anaer",$AW2386)),"anaer","")</f>
        <v/>
      </c>
      <c r="BE2386" s="2" t="str">
        <f>IF(ISNUMBER(SEARCH("thickening",$AZ2386)),"thickening","")</f>
        <v>thickening</v>
      </c>
      <c r="BF2386" s="3" t="str">
        <f>IF(ISNUMBER(SEARCH("airDry",$AW2386)),"airDry","")</f>
        <v/>
      </c>
      <c r="BG2386" s="3" t="str">
        <f>IF(ISNUMBER(SEARCH("heatDry",$AY2386)),"heatDry","")</f>
        <v/>
      </c>
      <c r="BH2386" s="3" t="str">
        <f>IF(AND(ISNUMBER(SEARCH("aerobic",$AW2386)),ISNUMBER(SEARCH("anaer",$AW2386))),"Combined Aer and Anaer.","")</f>
        <v/>
      </c>
    </row>
    <row r="2387" spans="1:60" x14ac:dyDescent="0.25">
      <c r="A2387" s="5">
        <v>187</v>
      </c>
      <c r="B2387" t="s">
        <v>1002</v>
      </c>
      <c r="C2387">
        <v>3483</v>
      </c>
      <c r="D2387">
        <v>687.49415393774461</v>
      </c>
      <c r="E2387">
        <v>684.16532946245593</v>
      </c>
      <c r="F2387">
        <v>556.306401114663</v>
      </c>
      <c r="G2387">
        <v>803.52017182171244</v>
      </c>
      <c r="H2387">
        <v>-137.75517763468261</v>
      </c>
      <c r="I2387">
        <v>-139.06606403408591</v>
      </c>
      <c r="J2387">
        <v>-158.39767593291469</v>
      </c>
      <c r="K2387">
        <v>-114.47789007725289</v>
      </c>
      <c r="L2387">
        <v>2630.2864804619908</v>
      </c>
      <c r="M2387">
        <v>2614.5890205109508</v>
      </c>
      <c r="N2387">
        <v>2559.7544524716968</v>
      </c>
      <c r="O2387">
        <v>2746.5407849851158</v>
      </c>
      <c r="P2387">
        <v>108.6742453415571</v>
      </c>
      <c r="Q2387">
        <v>108.19941219751151</v>
      </c>
      <c r="R2387">
        <v>91.173696937148421</v>
      </c>
      <c r="S2387">
        <v>122.22926253311741</v>
      </c>
      <c r="T2387">
        <v>40151.499737640268</v>
      </c>
      <c r="U2387">
        <v>40151.568574915444</v>
      </c>
      <c r="V2387">
        <v>40123.615282599203</v>
      </c>
      <c r="W2387">
        <v>40179.486107599048</v>
      </c>
      <c r="X2387">
        <v>3157.4151524274962</v>
      </c>
      <c r="Y2387">
        <v>3174.54348586685</v>
      </c>
      <c r="Z2387">
        <v>3020.649713263711</v>
      </c>
      <c r="AA2387">
        <v>3243.1556240953282</v>
      </c>
      <c r="AB2387">
        <v>603.40263728259958</v>
      </c>
      <c r="AC2387">
        <v>595.01680346155808</v>
      </c>
      <c r="AD2387">
        <v>506.39480730313392</v>
      </c>
      <c r="AE2387">
        <v>729.75138585337334</v>
      </c>
      <c r="AF2387">
        <v>56.118439228458037</v>
      </c>
      <c r="AG2387">
        <v>55.784531419649532</v>
      </c>
      <c r="AH2387">
        <v>54.613036838928188</v>
      </c>
      <c r="AI2387">
        <v>58.597465493513234</v>
      </c>
      <c r="AJ2387">
        <v>0.46213588405011341</v>
      </c>
      <c r="AK2387">
        <v>0.46213576075437679</v>
      </c>
      <c r="AL2387">
        <v>0.46206938545119031</v>
      </c>
      <c r="AM2387">
        <v>0.46220128231314861</v>
      </c>
      <c r="AN2387">
        <v>0.94091743501633474</v>
      </c>
      <c r="AO2387">
        <v>0.94091743501633518</v>
      </c>
      <c r="AP2387">
        <v>0.94091743501633518</v>
      </c>
      <c r="AQ2387">
        <v>0.94091743501633518</v>
      </c>
      <c r="AR2387">
        <v>11.75793701906851</v>
      </c>
      <c r="AS2387">
        <v>11.75793701906851</v>
      </c>
      <c r="AT2387">
        <v>11.75793701906851</v>
      </c>
      <c r="AU2387">
        <v>11.75793701906851</v>
      </c>
      <c r="AV2387" t="str">
        <f>VLOOKUP(Sheet1[[#This Row],[NPDES ID2]],Combined_Sheet__Major_Only___2[[NPDES ID2]:[ECHO BFR]],3,FALSE)</f>
        <v>MN</v>
      </c>
      <c r="AW2387" t="s">
        <v>87</v>
      </c>
      <c r="AX2387" t="str">
        <f>VLOOKUP(Sheet1[[#This Row],[NPDES ID2]],Combined_Sheet__Major_Only___2[[NPDES ID2]:[ECHO BFR]],27,FALSE)</f>
        <v>other</v>
      </c>
      <c r="AY2387" t="str">
        <f>VLOOKUP(Sheet1[[#This Row],[NPDES ID2]],Combined_Sheet__Major_Only___2[[NPDES ID2]:[ECHO BFR]],28,FALSE)</f>
        <v>pasteurize</v>
      </c>
      <c r="AZ2387" t="str">
        <f>VLOOKUP(Sheet1[[#This Row],[NPDES ID2]],Combined_Sheet__Major_Only___2[[NPDES ID2]:[ECHO BFR]],29,FALSE)</f>
        <v>thickening</v>
      </c>
      <c r="BA2387">
        <f>VLOOKUP(Sheet1[[#This Row],[NPDES ID2]],Combined_Sheet__Major_Only___2[[NPDES ID2]:[ECHO BFR]],17,FALSE)</f>
        <v>44.471094000000001</v>
      </c>
      <c r="BB2387">
        <f>VLOOKUP(Sheet1[[#This Row],[NPDES ID2]],Combined_Sheet__Major_Only___2[[NPDES ID2]:[ECHO BFR]],18,FALSE)</f>
        <v>-93.156441000000001</v>
      </c>
      <c r="BC2387" s="2" t="str">
        <f>IF(ISNUMBER(SEARCH("aerobic",$AW2387)),"aerobic","")</f>
        <v/>
      </c>
      <c r="BD2387" s="2" t="str">
        <f>IF(ISNUMBER(SEARCH("anaer",$AW2387)),"anaer","")</f>
        <v/>
      </c>
      <c r="BE2387" s="2" t="str">
        <f>IF(ISNUMBER(SEARCH("thickening",$AZ2387)),"thickening","")</f>
        <v>thickening</v>
      </c>
      <c r="BF2387" s="4" t="str">
        <f>IF(ISNUMBER(SEARCH("airDry",$AW2387)),"airDry","")</f>
        <v/>
      </c>
      <c r="BG2387" s="4" t="str">
        <f>IF(ISNUMBER(SEARCH("heatDry",$AY2387)),"heatDry","")</f>
        <v/>
      </c>
      <c r="BH2387" s="4" t="str">
        <f>IF(AND(ISNUMBER(SEARCH("aerobic",$AW2387)),ISNUMBER(SEARCH("anaer",$AW2387))),"Combined Aer and Anaer.","")</f>
        <v/>
      </c>
    </row>
    <row r="2388" spans="1:60" x14ac:dyDescent="0.25">
      <c r="A2388" s="5">
        <v>166</v>
      </c>
      <c r="B2388" t="s">
        <v>901</v>
      </c>
      <c r="C2388">
        <v>4645.8900000000003</v>
      </c>
      <c r="D2388">
        <v>855.0786891355134</v>
      </c>
      <c r="E2388">
        <v>856.82770961083042</v>
      </c>
      <c r="F2388">
        <v>689.98237302240102</v>
      </c>
      <c r="G2388">
        <v>1004.950918384123</v>
      </c>
      <c r="H2388">
        <v>-136.23432146095431</v>
      </c>
      <c r="I2388">
        <v>-137.6143806592078</v>
      </c>
      <c r="J2388">
        <v>-156.9466117029595</v>
      </c>
      <c r="K2388">
        <v>-112.8441567870604</v>
      </c>
      <c r="L2388">
        <v>3602.9193640528579</v>
      </c>
      <c r="M2388">
        <v>3581.8720647910618</v>
      </c>
      <c r="N2388">
        <v>3508.3824000110321</v>
      </c>
      <c r="O2388">
        <v>3758.756595149845</v>
      </c>
      <c r="P2388">
        <v>147.39274086027311</v>
      </c>
      <c r="Q2388">
        <v>146.79158441558221</v>
      </c>
      <c r="R2388">
        <v>123.5029882791583</v>
      </c>
      <c r="S2388">
        <v>166.1031386206534</v>
      </c>
      <c r="T2388">
        <v>40148.180122643324</v>
      </c>
      <c r="U2388">
        <v>40148.248954476418</v>
      </c>
      <c r="V2388">
        <v>40120.297872061157</v>
      </c>
      <c r="W2388">
        <v>40176.164280086123</v>
      </c>
      <c r="X2388">
        <v>3127.4194602107968</v>
      </c>
      <c r="Y2388">
        <v>3144.0552666788149</v>
      </c>
      <c r="Z2388">
        <v>2994.7304944120888</v>
      </c>
      <c r="AA2388">
        <v>3210.5678256419392</v>
      </c>
      <c r="AB2388">
        <v>589.87374671567898</v>
      </c>
      <c r="AC2388">
        <v>581.63291547215408</v>
      </c>
      <c r="AD2388">
        <v>496.27513417894681</v>
      </c>
      <c r="AE2388">
        <v>711.11268584308641</v>
      </c>
      <c r="AF2388">
        <v>56.653649137910541</v>
      </c>
      <c r="AG2388">
        <v>56.324033470137991</v>
      </c>
      <c r="AH2388">
        <v>55.166358005676173</v>
      </c>
      <c r="AI2388">
        <v>59.102339793572938</v>
      </c>
      <c r="AJ2388">
        <v>0.4686570338649696</v>
      </c>
      <c r="AK2388">
        <v>0.46865686709063697</v>
      </c>
      <c r="AL2388">
        <v>0.46856800090685841</v>
      </c>
      <c r="AM2388">
        <v>0.46874459826162401</v>
      </c>
      <c r="AN2388">
        <v>0.94091296383656509</v>
      </c>
      <c r="AO2388">
        <v>0.94091296383656475</v>
      </c>
      <c r="AP2388">
        <v>0.94091296383656475</v>
      </c>
      <c r="AQ2388">
        <v>0.94091296383656475</v>
      </c>
      <c r="AR2388">
        <v>11.9577526517478</v>
      </c>
      <c r="AS2388">
        <v>11.9577526517478</v>
      </c>
      <c r="AT2388">
        <v>11.9577526517478</v>
      </c>
      <c r="AU2388">
        <v>11.9577526517478</v>
      </c>
      <c r="AV2388" t="str">
        <f>VLOOKUP(Sheet1[[#This Row],[NPDES ID2]],Combined_Sheet__Major_Only___2[[NPDES ID2]:[ECHO BFR]],3,FALSE)</f>
        <v>TX</v>
      </c>
      <c r="AW2388" t="s">
        <v>54</v>
      </c>
      <c r="AX2388" t="str">
        <f>VLOOKUP(Sheet1[[#This Row],[NPDES ID2]],Combined_Sheet__Major_Only___2[[NPDES ID2]:[ECHO BFR]],27,FALSE)</f>
        <v>-</v>
      </c>
      <c r="AY2388" t="str">
        <f>VLOOKUP(Sheet1[[#This Row],[NPDES ID2]],Combined_Sheet__Major_Only___2[[NPDES ID2]:[ECHO BFR]],28,FALSE)</f>
        <v>-</v>
      </c>
      <c r="AZ2388" t="str">
        <f>VLOOKUP(Sheet1[[#This Row],[NPDES ID2]],Combined_Sheet__Major_Only___2[[NPDES ID2]:[ECHO BFR]],29,FALSE)</f>
        <v>preliminaryOps, thickening</v>
      </c>
      <c r="BA2388">
        <f>VLOOKUP(Sheet1[[#This Row],[NPDES ID2]],Combined_Sheet__Major_Only___2[[NPDES ID2]:[ECHO BFR]],17,FALSE)</f>
        <v>29.665289999999999</v>
      </c>
      <c r="BB2388">
        <f>VLOOKUP(Sheet1[[#This Row],[NPDES ID2]],Combined_Sheet__Major_Only___2[[NPDES ID2]:[ECHO BFR]],18,FALSE)</f>
        <v>-95.298680000000004</v>
      </c>
      <c r="BC2388" s="2" t="str">
        <f>IF(ISNUMBER(SEARCH("aerobic",$AW2388)),"aerobic","")</f>
        <v/>
      </c>
      <c r="BD2388" s="2" t="str">
        <f>IF(ISNUMBER(SEARCH("anaer",$AW2388)),"anaer","")</f>
        <v/>
      </c>
      <c r="BE2388" s="2" t="str">
        <f>IF(ISNUMBER(SEARCH("thickening",$AZ2388)),"thickening","")</f>
        <v>thickening</v>
      </c>
      <c r="BF2388" s="3" t="str">
        <f>IF(ISNUMBER(SEARCH("airDry",$AW2388)),"airDry","")</f>
        <v/>
      </c>
      <c r="BG2388" s="3" t="str">
        <f>IF(ISNUMBER(SEARCH("heatDry",$AY2388)),"heatDry","")</f>
        <v/>
      </c>
      <c r="BH2388" s="3" t="str">
        <f>IF(AND(ISNUMBER(SEARCH("aerobic",$AW2388)),ISNUMBER(SEARCH("anaer",$AW2388))),"Combined Aer and Anaer.","")</f>
        <v/>
      </c>
    </row>
    <row r="2389" spans="1:60" x14ac:dyDescent="0.25">
      <c r="A2389" s="5">
        <v>1288</v>
      </c>
      <c r="B2389" t="s">
        <v>6136</v>
      </c>
      <c r="C2389">
        <v>188</v>
      </c>
      <c r="D2389">
        <v>555.8462623894477</v>
      </c>
      <c r="E2389">
        <v>550.3289437380522</v>
      </c>
      <c r="F2389">
        <v>402.78437362237179</v>
      </c>
      <c r="G2389">
        <v>709.45905794806754</v>
      </c>
      <c r="H2389">
        <v>-138.6474670141636</v>
      </c>
      <c r="I2389">
        <v>-139.8842740016116</v>
      </c>
      <c r="J2389">
        <v>-158.48256462017079</v>
      </c>
      <c r="K2389">
        <v>-115.8146295707777</v>
      </c>
      <c r="L2389">
        <v>142.36002391946499</v>
      </c>
      <c r="M2389">
        <v>141.51281518179141</v>
      </c>
      <c r="N2389">
        <v>138.5495993545635</v>
      </c>
      <c r="O2389">
        <v>148.63864652448669</v>
      </c>
      <c r="P2389">
        <v>5.8765759316311934</v>
      </c>
      <c r="Q2389">
        <v>5.8515770944293628</v>
      </c>
      <c r="R2389">
        <v>4.9292820927299212</v>
      </c>
      <c r="S2389">
        <v>6.6111731362915478</v>
      </c>
      <c r="T2389">
        <v>39933.696104718088</v>
      </c>
      <c r="U2389">
        <v>39933.764584933502</v>
      </c>
      <c r="V2389">
        <v>39905.956286678069</v>
      </c>
      <c r="W2389">
        <v>39961.53730904196</v>
      </c>
      <c r="X2389">
        <v>3137.1229771891872</v>
      </c>
      <c r="Y2389">
        <v>3154.0940962833251</v>
      </c>
      <c r="Z2389">
        <v>3001.513653021364</v>
      </c>
      <c r="AA2389">
        <v>3222.1558050596641</v>
      </c>
      <c r="AB2389">
        <v>598.60629457653044</v>
      </c>
      <c r="AC2389">
        <v>590.29679007437016</v>
      </c>
      <c r="AD2389">
        <v>502.54882507245219</v>
      </c>
      <c r="AE2389">
        <v>723.84205275717034</v>
      </c>
      <c r="AF2389">
        <v>56.166436151228851</v>
      </c>
      <c r="AG2389">
        <v>55.832234264514447</v>
      </c>
      <c r="AH2389">
        <v>54.663048406633827</v>
      </c>
      <c r="AI2389">
        <v>58.643520391065728</v>
      </c>
      <c r="AJ2389">
        <v>0.46272058276576078</v>
      </c>
      <c r="AK2389">
        <v>0.46272057632456087</v>
      </c>
      <c r="AL2389">
        <v>0.46271699992745779</v>
      </c>
      <c r="AM2389">
        <v>0.46272410576756279</v>
      </c>
      <c r="AN2389">
        <v>0.9406226344919274</v>
      </c>
      <c r="AO2389">
        <v>0.9406226344919274</v>
      </c>
      <c r="AP2389">
        <v>0.9406226344919274</v>
      </c>
      <c r="AQ2389">
        <v>0.9406226344919274</v>
      </c>
      <c r="AR2389">
        <v>11.778072620302829</v>
      </c>
      <c r="AS2389">
        <v>11.778072620302829</v>
      </c>
      <c r="AT2389">
        <v>11.778072620302829</v>
      </c>
      <c r="AU2389">
        <v>11.778072620302829</v>
      </c>
      <c r="AV2389" t="str">
        <f>VLOOKUP(Sheet1[[#This Row],[NPDES ID2]],Combined_Sheet__Major_Only___2[[NPDES ID2]:[ECHO BFR]],3,FALSE)</f>
        <v>IL</v>
      </c>
      <c r="AW2389" t="s">
        <v>87</v>
      </c>
      <c r="AX2389" t="str">
        <f>VLOOKUP(Sheet1[[#This Row],[NPDES ID2]],Combined_Sheet__Major_Only___2[[NPDES ID2]:[ECHO BFR]],27,FALSE)</f>
        <v>-</v>
      </c>
      <c r="AY2389" t="str">
        <f>VLOOKUP(Sheet1[[#This Row],[NPDES ID2]],Combined_Sheet__Major_Only___2[[NPDES ID2]:[ECHO BFR]],28,FALSE)</f>
        <v>-</v>
      </c>
      <c r="AZ2389" t="str">
        <f>VLOOKUP(Sheet1[[#This Row],[NPDES ID2]],Combined_Sheet__Major_Only___2[[NPDES ID2]:[ECHO BFR]],29,FALSE)</f>
        <v>thickening</v>
      </c>
      <c r="BA2389">
        <f>VLOOKUP(Sheet1[[#This Row],[NPDES ID2]],Combined_Sheet__Major_Only___2[[NPDES ID2]:[ECHO BFR]],17,FALSE)</f>
        <v>40.010672999999997</v>
      </c>
      <c r="BB2389">
        <f>VLOOKUP(Sheet1[[#This Row],[NPDES ID2]],Combined_Sheet__Major_Only___2[[NPDES ID2]:[ECHO BFR]],18,FALSE)</f>
        <v>-90.440742999999998</v>
      </c>
      <c r="BC2389" s="2" t="str">
        <f>IF(ISNUMBER(SEARCH("aerobic",$AW2389)),"aerobic","")</f>
        <v/>
      </c>
      <c r="BD2389" s="2" t="str">
        <f>IF(ISNUMBER(SEARCH("anaer",$AW2389)),"anaer","")</f>
        <v/>
      </c>
      <c r="BE2389" s="2" t="str">
        <f>IF(ISNUMBER(SEARCH("thickening",$AZ2389)),"thickening","")</f>
        <v>thickening</v>
      </c>
      <c r="BF2389" s="3" t="str">
        <f>IF(ISNUMBER(SEARCH("airDry",$AW2389)),"airDry","")</f>
        <v/>
      </c>
      <c r="BG2389" s="3" t="str">
        <f>IF(ISNUMBER(SEARCH("heatDry",$AY2389)),"heatDry","")</f>
        <v/>
      </c>
      <c r="BH2389" s="3" t="str">
        <f>IF(AND(ISNUMBER(SEARCH("aerobic",$AW2389)),ISNUMBER(SEARCH("anaer",$AW2389))),"Combined Aer and Anaer.","")</f>
        <v/>
      </c>
    </row>
    <row r="2390" spans="1:60" x14ac:dyDescent="0.25">
      <c r="A2390" s="5">
        <v>487</v>
      </c>
      <c r="B2390" t="s">
        <v>2422</v>
      </c>
      <c r="C2390">
        <v>396.28</v>
      </c>
      <c r="D2390">
        <v>354.08608401889171</v>
      </c>
      <c r="E2390">
        <v>350.68141625300211</v>
      </c>
      <c r="F2390">
        <v>277.39648874113021</v>
      </c>
      <c r="G2390">
        <v>439.60357360760202</v>
      </c>
      <c r="H2390">
        <v>-138.562638015494</v>
      </c>
      <c r="I2390">
        <v>-139.83029193693099</v>
      </c>
      <c r="J2390">
        <v>-158.45288797193609</v>
      </c>
      <c r="K2390">
        <v>-115.7025982151517</v>
      </c>
      <c r="L2390">
        <v>300.21615191725567</v>
      </c>
      <c r="M2390">
        <v>298.430122256255</v>
      </c>
      <c r="N2390">
        <v>292.18376236929771</v>
      </c>
      <c r="O2390">
        <v>313.45176517735672</v>
      </c>
      <c r="P2390">
        <v>12.39057779454941</v>
      </c>
      <c r="Q2390">
        <v>12.338202395515641</v>
      </c>
      <c r="R2390">
        <v>10.393048042061221</v>
      </c>
      <c r="S2390">
        <v>13.939901835070289</v>
      </c>
      <c r="T2390">
        <v>39862.160878905997</v>
      </c>
      <c r="U2390">
        <v>39862.229241849032</v>
      </c>
      <c r="V2390">
        <v>39834.468565310177</v>
      </c>
      <c r="W2390">
        <v>39889.95440516161</v>
      </c>
      <c r="X2390">
        <v>3130.987298778693</v>
      </c>
      <c r="Y2390">
        <v>3147.9201000006342</v>
      </c>
      <c r="Z2390">
        <v>2995.6927715298661</v>
      </c>
      <c r="AA2390">
        <v>3215.8196305178831</v>
      </c>
      <c r="AB2390">
        <v>597.30165166744268</v>
      </c>
      <c r="AC2390">
        <v>589.00873453780457</v>
      </c>
      <c r="AD2390">
        <v>501.47318611028982</v>
      </c>
      <c r="AE2390">
        <v>722.21583825762968</v>
      </c>
      <c r="AF2390">
        <v>56.176204253857733</v>
      </c>
      <c r="AG2390">
        <v>55.842117862336693</v>
      </c>
      <c r="AH2390">
        <v>54.673125670028817</v>
      </c>
      <c r="AI2390">
        <v>58.652692320955339</v>
      </c>
      <c r="AJ2390">
        <v>0.46283959189083751</v>
      </c>
      <c r="AK2390">
        <v>0.46283957829462269</v>
      </c>
      <c r="AL2390">
        <v>0.46283204403497119</v>
      </c>
      <c r="AM2390">
        <v>0.46284701376414028</v>
      </c>
      <c r="AN2390">
        <v>0.9405251676330475</v>
      </c>
      <c r="AO2390">
        <v>0.94052516763304761</v>
      </c>
      <c r="AP2390">
        <v>0.94052516763304761</v>
      </c>
      <c r="AQ2390">
        <v>0.94052516763304761</v>
      </c>
      <c r="AR2390">
        <v>11.78159771498372</v>
      </c>
      <c r="AS2390">
        <v>11.78159771498372</v>
      </c>
      <c r="AT2390">
        <v>11.78159771498372</v>
      </c>
      <c r="AU2390">
        <v>11.78159771498372</v>
      </c>
      <c r="AV2390" t="str">
        <f>VLOOKUP(Sheet1[[#This Row],[NPDES ID2]],Combined_Sheet__Major_Only___2[[NPDES ID2]:[ECHO BFR]],3,FALSE)</f>
        <v>CO</v>
      </c>
      <c r="AW2390" t="s">
        <v>54</v>
      </c>
      <c r="AX2390" t="str">
        <f>VLOOKUP(Sheet1[[#This Row],[NPDES ID2]],Combined_Sheet__Major_Only___2[[NPDES ID2]:[ECHO BFR]],27,FALSE)</f>
        <v>other</v>
      </c>
      <c r="AY2390" t="str">
        <f>VLOOKUP(Sheet1[[#This Row],[NPDES ID2]],Combined_Sheet__Major_Only___2[[NPDES ID2]:[ECHO BFR]],28,FALSE)</f>
        <v>highTempCompost, thermoAerobicDigest</v>
      </c>
      <c r="AZ2390" t="str">
        <f>VLOOKUP(Sheet1[[#This Row],[NPDES ID2]],Combined_Sheet__Major_Only___2[[NPDES ID2]:[ECHO BFR]],29,FALSE)</f>
        <v>thickening</v>
      </c>
      <c r="BA2390">
        <f>VLOOKUP(Sheet1[[#This Row],[NPDES ID2]],Combined_Sheet__Major_Only___2[[NPDES ID2]:[ECHO BFR]],17,FALSE)</f>
        <v>40.483499999999999</v>
      </c>
      <c r="BB2390">
        <f>VLOOKUP(Sheet1[[#This Row],[NPDES ID2]],Combined_Sheet__Major_Only___2[[NPDES ID2]:[ECHO BFR]],18,FALSE)</f>
        <v>-105.02997000000001</v>
      </c>
      <c r="BC2390" s="2" t="str">
        <f>IF(ISNUMBER(SEARCH("aerobic",$AW2390)),"aerobic","")</f>
        <v/>
      </c>
      <c r="BD2390" s="2" t="str">
        <f>IF(ISNUMBER(SEARCH("anaer",$AW2390)),"anaer","")</f>
        <v/>
      </c>
      <c r="BE2390" s="2" t="str">
        <f>IF(ISNUMBER(SEARCH("thickening",$AZ2390)),"thickening","")</f>
        <v>thickening</v>
      </c>
      <c r="BF2390" s="4" t="str">
        <f>IF(ISNUMBER(SEARCH("airDry",$AW2390)),"airDry","")</f>
        <v/>
      </c>
      <c r="BG2390" s="4" t="str">
        <f>IF(ISNUMBER(SEARCH("heatDry",$AY2390)),"heatDry","")</f>
        <v/>
      </c>
      <c r="BH2390" s="4" t="str">
        <f>IF(AND(ISNUMBER(SEARCH("aerobic",$AW2390)),ISNUMBER(SEARCH("anaer",$AW2390))),"Combined Aer and Anaer.","")</f>
        <v/>
      </c>
    </row>
    <row r="2391" spans="1:60" x14ac:dyDescent="0.25">
      <c r="A2391" s="5">
        <v>1948</v>
      </c>
      <c r="B2391" t="s">
        <v>9183</v>
      </c>
      <c r="C2391">
        <v>2407.4</v>
      </c>
      <c r="D2391">
        <v>499.48350101096878</v>
      </c>
      <c r="E2391">
        <v>495.88026349794421</v>
      </c>
      <c r="F2391">
        <v>408.09258603941868</v>
      </c>
      <c r="G2391">
        <v>584.31206179345781</v>
      </c>
      <c r="H2391">
        <v>-136.6176642841763</v>
      </c>
      <c r="I2391">
        <v>-137.83505453021209</v>
      </c>
      <c r="J2391">
        <v>-157.155067535016</v>
      </c>
      <c r="K2391">
        <v>-113.531469459524</v>
      </c>
      <c r="L2391">
        <v>1879.6621143618411</v>
      </c>
      <c r="M2391">
        <v>1868.7463183015061</v>
      </c>
      <c r="N2391">
        <v>1830.599402340921</v>
      </c>
      <c r="O2391">
        <v>1960.521640482777</v>
      </c>
      <c r="P2391">
        <v>76.710633753225309</v>
      </c>
      <c r="Q2391">
        <v>76.391022666643352</v>
      </c>
      <c r="R2391">
        <v>64.253749283369274</v>
      </c>
      <c r="S2391">
        <v>86.494221261377788</v>
      </c>
      <c r="T2391">
        <v>39781.595785304693</v>
      </c>
      <c r="U2391">
        <v>39781.664016172079</v>
      </c>
      <c r="V2391">
        <v>39753.956972623302</v>
      </c>
      <c r="W2391">
        <v>39809.335615105338</v>
      </c>
      <c r="X2391">
        <v>3091.3919085981911</v>
      </c>
      <c r="Y2391">
        <v>3107.7446710144231</v>
      </c>
      <c r="Z2391">
        <v>2960.9130990885369</v>
      </c>
      <c r="AA2391">
        <v>3173.1001408632328</v>
      </c>
      <c r="AB2391">
        <v>581.10378802869377</v>
      </c>
      <c r="AC2391">
        <v>572.98451799671147</v>
      </c>
      <c r="AD2391">
        <v>489.2320790519488</v>
      </c>
      <c r="AE2391">
        <v>700.01476126433079</v>
      </c>
      <c r="AF2391">
        <v>56.784464544163747</v>
      </c>
      <c r="AG2391">
        <v>56.455390887609141</v>
      </c>
      <c r="AH2391">
        <v>55.301892869551637</v>
      </c>
      <c r="AI2391">
        <v>59.226321186406487</v>
      </c>
      <c r="AJ2391">
        <v>0.47025111377593398</v>
      </c>
      <c r="AK2391">
        <v>0.47025102933880469</v>
      </c>
      <c r="AL2391">
        <v>0.47020510054113701</v>
      </c>
      <c r="AM2391">
        <v>0.47029636324262869</v>
      </c>
      <c r="AN2391">
        <v>0.94041501373949965</v>
      </c>
      <c r="AO2391">
        <v>0.94041501373949976</v>
      </c>
      <c r="AP2391">
        <v>0.94041501373949976</v>
      </c>
      <c r="AQ2391">
        <v>0.94041501373949976</v>
      </c>
      <c r="AR2391">
        <v>12.00825595016714</v>
      </c>
      <c r="AS2391">
        <v>12.00825595016714</v>
      </c>
      <c r="AT2391">
        <v>12.00825595016714</v>
      </c>
      <c r="AU2391">
        <v>12.00825595016714</v>
      </c>
      <c r="AV2391" t="str">
        <f>VLOOKUP(Sheet1[[#This Row],[NPDES ID2]],Combined_Sheet__Major_Only___2[[NPDES ID2]:[ECHO BFR]],3,FALSE)</f>
        <v>TX</v>
      </c>
      <c r="AW2391" t="s">
        <v>54</v>
      </c>
      <c r="AX2391" t="str">
        <f>VLOOKUP(Sheet1[[#This Row],[NPDES ID2]],Combined_Sheet__Major_Only___2[[NPDES ID2]:[ECHO BFR]],27,FALSE)</f>
        <v>-</v>
      </c>
      <c r="AY2391" t="str">
        <f>VLOOKUP(Sheet1[[#This Row],[NPDES ID2]],Combined_Sheet__Major_Only___2[[NPDES ID2]:[ECHO BFR]],28,FALSE)</f>
        <v>-</v>
      </c>
      <c r="AZ2391" t="str">
        <f>VLOOKUP(Sheet1[[#This Row],[NPDES ID2]],Combined_Sheet__Major_Only___2[[NPDES ID2]:[ECHO BFR]],29,FALSE)</f>
        <v>thickening</v>
      </c>
      <c r="BA2391">
        <f>VLOOKUP(Sheet1[[#This Row],[NPDES ID2]],Combined_Sheet__Major_Only___2[[NPDES ID2]:[ECHO BFR]],17,FALSE)</f>
        <v>28.752361000000001</v>
      </c>
      <c r="BB2391">
        <f>VLOOKUP(Sheet1[[#This Row],[NPDES ID2]],Combined_Sheet__Major_Only___2[[NPDES ID2]:[ECHO BFR]],18,FALSE)</f>
        <v>-97.006583000000006</v>
      </c>
      <c r="BC2391" s="2" t="str">
        <f>IF(ISNUMBER(SEARCH("aerobic",$AW2391)),"aerobic","")</f>
        <v/>
      </c>
      <c r="BD2391" s="2" t="str">
        <f>IF(ISNUMBER(SEARCH("anaer",$AW2391)),"anaer","")</f>
        <v/>
      </c>
      <c r="BE2391" s="2" t="str">
        <f>IF(ISNUMBER(SEARCH("thickening",$AZ2391)),"thickening","")</f>
        <v>thickening</v>
      </c>
      <c r="BF2391" s="3" t="str">
        <f>IF(ISNUMBER(SEARCH("airDry",$AW2391)),"airDry","")</f>
        <v/>
      </c>
      <c r="BG2391" s="3" t="str">
        <f>IF(ISNUMBER(SEARCH("heatDry",$AY2391)),"heatDry","")</f>
        <v/>
      </c>
      <c r="BH2391" s="3" t="str">
        <f>IF(AND(ISNUMBER(SEARCH("aerobic",$AW2391)),ISNUMBER(SEARCH("anaer",$AW2391))),"Combined Aer and Anaer.","")</f>
        <v/>
      </c>
    </row>
    <row r="2392" spans="1:60" x14ac:dyDescent="0.25">
      <c r="A2392" s="5">
        <v>443</v>
      </c>
      <c r="B2392" t="s">
        <v>2215</v>
      </c>
      <c r="C2392">
        <v>536.16</v>
      </c>
      <c r="D2392">
        <v>323.7963640777254</v>
      </c>
      <c r="E2392">
        <v>320.40062317456358</v>
      </c>
      <c r="F2392">
        <v>262.70622638787017</v>
      </c>
      <c r="G2392">
        <v>395.12490500569129</v>
      </c>
      <c r="H2392">
        <v>-138.77846071154451</v>
      </c>
      <c r="I2392">
        <v>-140.0604194506717</v>
      </c>
      <c r="J2392">
        <v>-158.6742037181981</v>
      </c>
      <c r="K2392">
        <v>-115.8931348060447</v>
      </c>
      <c r="L2392">
        <v>403.87519761214787</v>
      </c>
      <c r="M2392">
        <v>401.46122117567307</v>
      </c>
      <c r="N2392">
        <v>393.01916267039729</v>
      </c>
      <c r="O2392">
        <v>421.76378583202819</v>
      </c>
      <c r="P2392">
        <v>16.704379715412092</v>
      </c>
      <c r="Q2392">
        <v>16.628656162501219</v>
      </c>
      <c r="R2392">
        <v>14.015272603413869</v>
      </c>
      <c r="S2392">
        <v>18.785051423169609</v>
      </c>
      <c r="T2392">
        <v>39678.050972939673</v>
      </c>
      <c r="U2392">
        <v>39678.119034059258</v>
      </c>
      <c r="V2392">
        <v>39650.480921329581</v>
      </c>
      <c r="W2392">
        <v>39705.721790354131</v>
      </c>
      <c r="X2392">
        <v>3122.935512415972</v>
      </c>
      <c r="Y2392">
        <v>3139.8976894361572</v>
      </c>
      <c r="Z2392">
        <v>2987.3864390091298</v>
      </c>
      <c r="AA2392">
        <v>3207.9440923515099</v>
      </c>
      <c r="AB2392">
        <v>597.49335658469454</v>
      </c>
      <c r="AC2392">
        <v>589.20550662517485</v>
      </c>
      <c r="AD2392">
        <v>501.35349257614098</v>
      </c>
      <c r="AE2392">
        <v>722.94230198053083</v>
      </c>
      <c r="AF2392">
        <v>56.061543915517497</v>
      </c>
      <c r="AG2392">
        <v>55.726616123145853</v>
      </c>
      <c r="AH2392">
        <v>54.554540812503248</v>
      </c>
      <c r="AI2392">
        <v>58.544440733609967</v>
      </c>
      <c r="AJ2392">
        <v>0.46144270248447228</v>
      </c>
      <c r="AK2392">
        <v>0.46144268411042949</v>
      </c>
      <c r="AL2392">
        <v>0.46143251573742411</v>
      </c>
      <c r="AM2392">
        <v>0.46145271926927123</v>
      </c>
      <c r="AN2392">
        <v>0.94027283982491572</v>
      </c>
      <c r="AO2392">
        <v>0.94027283982491572</v>
      </c>
      <c r="AP2392">
        <v>0.94027283982491572</v>
      </c>
      <c r="AQ2392">
        <v>0.94027283982491572</v>
      </c>
      <c r="AR2392">
        <v>11.738540184856699</v>
      </c>
      <c r="AS2392">
        <v>11.738540184856699</v>
      </c>
      <c r="AT2392">
        <v>11.738540184856699</v>
      </c>
      <c r="AU2392">
        <v>11.738540184856699</v>
      </c>
      <c r="AV2392" t="str">
        <f>VLOOKUP(Sheet1[[#This Row],[NPDES ID2]],Combined_Sheet__Major_Only___2[[NPDES ID2]:[ECHO BFR]],3,FALSE)</f>
        <v>NJ</v>
      </c>
      <c r="AW2392" t="s">
        <v>54</v>
      </c>
      <c r="AX2392" t="str">
        <f>VLOOKUP(Sheet1[[#This Row],[NPDES ID2]],Combined_Sheet__Major_Only___2[[NPDES ID2]:[ECHO BFR]],27,FALSE)</f>
        <v>-</v>
      </c>
      <c r="AY2392" t="str">
        <f>VLOOKUP(Sheet1[[#This Row],[NPDES ID2]],Combined_Sheet__Major_Only___2[[NPDES ID2]:[ECHO BFR]],28,FALSE)</f>
        <v>-</v>
      </c>
      <c r="AZ2392" t="str">
        <f>VLOOKUP(Sheet1[[#This Row],[NPDES ID2]],Combined_Sheet__Major_Only___2[[NPDES ID2]:[ECHO BFR]],29,FALSE)</f>
        <v>thickening</v>
      </c>
      <c r="BA2392">
        <f>VLOOKUP(Sheet1[[#This Row],[NPDES ID2]],Combined_Sheet__Major_Only___2[[NPDES ID2]:[ECHO BFR]],17,FALSE)</f>
        <v>40.841515999999999</v>
      </c>
      <c r="BB2392">
        <f>VLOOKUP(Sheet1[[#This Row],[NPDES ID2]],Combined_Sheet__Major_Only___2[[NPDES ID2]:[ECHO BFR]],18,FALSE)</f>
        <v>-74.642297999999997</v>
      </c>
      <c r="BC2392" s="2" t="str">
        <f>IF(ISNUMBER(SEARCH("aerobic",$AW2392)),"aerobic","")</f>
        <v/>
      </c>
      <c r="BD2392" s="2" t="str">
        <f>IF(ISNUMBER(SEARCH("anaer",$AW2392)),"anaer","")</f>
        <v/>
      </c>
      <c r="BE2392" s="2" t="str">
        <f>IF(ISNUMBER(SEARCH("thickening",$AZ2392)),"thickening","")</f>
        <v>thickening</v>
      </c>
      <c r="BF2392" s="4" t="str">
        <f>IF(ISNUMBER(SEARCH("airDry",$AW2392)),"airDry","")</f>
        <v/>
      </c>
      <c r="BG2392" s="4" t="str">
        <f>IF(ISNUMBER(SEARCH("heatDry",$AY2392)),"heatDry","")</f>
        <v/>
      </c>
      <c r="BH2392" s="4" t="str">
        <f>IF(AND(ISNUMBER(SEARCH("aerobic",$AW2392)),ISNUMBER(SEARCH("anaer",$AW2392))),"Combined Aer and Anaer.","")</f>
        <v/>
      </c>
    </row>
    <row r="2393" spans="1:60" x14ac:dyDescent="0.25">
      <c r="A2393" s="5">
        <v>1867</v>
      </c>
      <c r="B2393" t="s">
        <v>8819</v>
      </c>
      <c r="C2393">
        <v>7358.43</v>
      </c>
      <c r="D2393">
        <v>1285.6162461832359</v>
      </c>
      <c r="E2393">
        <v>1284.0236771589121</v>
      </c>
      <c r="F2393">
        <v>1034.0262312575389</v>
      </c>
      <c r="G2393">
        <v>1519.005802576632</v>
      </c>
      <c r="H2393">
        <v>-135.10834406222821</v>
      </c>
      <c r="I2393">
        <v>-136.4049458376262</v>
      </c>
      <c r="J2393">
        <v>-155.54302466015989</v>
      </c>
      <c r="K2393">
        <v>-111.47293216288131</v>
      </c>
      <c r="L2393">
        <v>5749.6792902440329</v>
      </c>
      <c r="M2393">
        <v>5716.279290385577</v>
      </c>
      <c r="N2393">
        <v>5599.777964055982</v>
      </c>
      <c r="O2393">
        <v>5996.8415483148419</v>
      </c>
      <c r="P2393">
        <v>234.5413815397969</v>
      </c>
      <c r="Q2393">
        <v>233.58399479632661</v>
      </c>
      <c r="R2393">
        <v>196.4656878157229</v>
      </c>
      <c r="S2393">
        <v>264.45382098151401</v>
      </c>
      <c r="T2393">
        <v>39492.927531894878</v>
      </c>
      <c r="U2393">
        <v>39492.995289529477</v>
      </c>
      <c r="V2393">
        <v>39465.480415329439</v>
      </c>
      <c r="W2393">
        <v>39520.474964949317</v>
      </c>
      <c r="X2393">
        <v>3068.28785610055</v>
      </c>
      <c r="Y2393">
        <v>3084.5269325824838</v>
      </c>
      <c r="Z2393">
        <v>2938.8742324681348</v>
      </c>
      <c r="AA2393">
        <v>3149.4422017331549</v>
      </c>
      <c r="AB2393">
        <v>576.68791348563695</v>
      </c>
      <c r="AC2393">
        <v>568.61018348258335</v>
      </c>
      <c r="AD2393">
        <v>485.4818108697221</v>
      </c>
      <c r="AE2393">
        <v>694.52079523867883</v>
      </c>
      <c r="AF2393">
        <v>56.809494366431117</v>
      </c>
      <c r="AG2393">
        <v>56.481596113369328</v>
      </c>
      <c r="AH2393">
        <v>55.327208128973083</v>
      </c>
      <c r="AI2393">
        <v>59.248813999870393</v>
      </c>
      <c r="AJ2393">
        <v>0.47055620725560787</v>
      </c>
      <c r="AK2393">
        <v>0.47055593810799401</v>
      </c>
      <c r="AL2393">
        <v>0.47041587769075932</v>
      </c>
      <c r="AM2393">
        <v>0.47069423934356769</v>
      </c>
      <c r="AN2393">
        <v>0.9400169549265105</v>
      </c>
      <c r="AO2393">
        <v>0.94001695492651061</v>
      </c>
      <c r="AP2393">
        <v>0.94001695492651061</v>
      </c>
      <c r="AQ2393">
        <v>0.94001695492651061</v>
      </c>
      <c r="AR2393">
        <v>12.014416458689711</v>
      </c>
      <c r="AS2393">
        <v>12.014416458689711</v>
      </c>
      <c r="AT2393">
        <v>12.014416458689711</v>
      </c>
      <c r="AU2393">
        <v>12.014416458689711</v>
      </c>
      <c r="AV2393" t="str">
        <f>VLOOKUP(Sheet1[[#This Row],[NPDES ID2]],Combined_Sheet__Major_Only___2[[NPDES ID2]:[ECHO BFR]],3,FALSE)</f>
        <v>TX</v>
      </c>
      <c r="AW2393" t="s">
        <v>54</v>
      </c>
      <c r="AX2393" t="str">
        <f>VLOOKUP(Sheet1[[#This Row],[NPDES ID2]],Combined_Sheet__Major_Only___2[[NPDES ID2]:[ECHO BFR]],27,FALSE)</f>
        <v>-</v>
      </c>
      <c r="AY2393" t="str">
        <f>VLOOKUP(Sheet1[[#This Row],[NPDES ID2]],Combined_Sheet__Major_Only___2[[NPDES ID2]:[ECHO BFR]],28,FALSE)</f>
        <v>-</v>
      </c>
      <c r="AZ2393" t="str">
        <f>VLOOKUP(Sheet1[[#This Row],[NPDES ID2]],Combined_Sheet__Major_Only___2[[NPDES ID2]:[ECHO BFR]],29,FALSE)</f>
        <v>thickening</v>
      </c>
      <c r="BA2393">
        <f>VLOOKUP(Sheet1[[#This Row],[NPDES ID2]],Combined_Sheet__Major_Only___2[[NPDES ID2]:[ECHO BFR]],17,FALSE)</f>
        <v>32.709733</v>
      </c>
      <c r="BB2393">
        <f>VLOOKUP(Sheet1[[#This Row],[NPDES ID2]],Combined_Sheet__Major_Only___2[[NPDES ID2]:[ECHO BFR]],18,FALSE)</f>
        <v>-96.541832999999997</v>
      </c>
      <c r="BC2393" s="2" t="str">
        <f>IF(ISNUMBER(SEARCH("aerobic",$AW2393)),"aerobic","")</f>
        <v/>
      </c>
      <c r="BD2393" s="2" t="str">
        <f>IF(ISNUMBER(SEARCH("anaer",$AW2393)),"anaer","")</f>
        <v/>
      </c>
      <c r="BE2393" s="2" t="str">
        <f>IF(ISNUMBER(SEARCH("thickening",$AZ2393)),"thickening","")</f>
        <v>thickening</v>
      </c>
      <c r="BF2393" s="4" t="str">
        <f>IF(ISNUMBER(SEARCH("airDry",$AW2393)),"airDry","")</f>
        <v/>
      </c>
      <c r="BG2393" s="4" t="str">
        <f>IF(ISNUMBER(SEARCH("heatDry",$AY2393)),"heatDry","")</f>
        <v/>
      </c>
      <c r="BH2393" s="4" t="str">
        <f>IF(AND(ISNUMBER(SEARCH("aerobic",$AW2393)),ISNUMBER(SEARCH("anaer",$AW2393))),"Combined Aer and Anaer.","")</f>
        <v/>
      </c>
    </row>
    <row r="2394" spans="1:60" x14ac:dyDescent="0.25">
      <c r="A2394" s="5">
        <v>1109</v>
      </c>
      <c r="B2394" t="s">
        <v>5339</v>
      </c>
      <c r="C2394">
        <v>334.32</v>
      </c>
      <c r="D2394">
        <v>383.9720426430581</v>
      </c>
      <c r="E2394">
        <v>380.19276254698622</v>
      </c>
      <c r="F2394">
        <v>296.18151939854698</v>
      </c>
      <c r="G2394">
        <v>477.33518611082508</v>
      </c>
      <c r="H2394">
        <v>-138.6703984309728</v>
      </c>
      <c r="I2394">
        <v>-139.92675672054619</v>
      </c>
      <c r="J2394">
        <v>-158.534414110521</v>
      </c>
      <c r="K2394">
        <v>-115.8165077338292</v>
      </c>
      <c r="L2394">
        <v>252.78177731555419</v>
      </c>
      <c r="M2394">
        <v>251.27556378207839</v>
      </c>
      <c r="N2394">
        <v>246.00768982226759</v>
      </c>
      <c r="O2394">
        <v>263.94392042880008</v>
      </c>
      <c r="P2394">
        <v>10.44050573346644</v>
      </c>
      <c r="Q2394">
        <v>10.395269220483311</v>
      </c>
      <c r="R2394">
        <v>8.7581624539801552</v>
      </c>
      <c r="S2394">
        <v>11.7442858587291</v>
      </c>
      <c r="T2394">
        <v>39448.10263003959</v>
      </c>
      <c r="U2394">
        <v>39448.170314189803</v>
      </c>
      <c r="V2394">
        <v>39420.685280376041</v>
      </c>
      <c r="W2394">
        <v>39475.620187397042</v>
      </c>
      <c r="X2394">
        <v>3100.6384465534361</v>
      </c>
      <c r="Y2394">
        <v>3117.4313795859339</v>
      </c>
      <c r="Z2394">
        <v>2966.4500331984091</v>
      </c>
      <c r="AA2394">
        <v>3184.783503704487</v>
      </c>
      <c r="AB2394">
        <v>592.09370267573661</v>
      </c>
      <c r="AC2394">
        <v>583.87620362008875</v>
      </c>
      <c r="AD2394">
        <v>497.00753380931542</v>
      </c>
      <c r="AE2394">
        <v>716.08992323613654</v>
      </c>
      <c r="AF2394">
        <v>56.13675690135053</v>
      </c>
      <c r="AG2394">
        <v>55.802358927635552</v>
      </c>
      <c r="AH2394">
        <v>54.632340823718422</v>
      </c>
      <c r="AI2394">
        <v>58.615475171123627</v>
      </c>
      <c r="AJ2394">
        <v>0.46235900146649639</v>
      </c>
      <c r="AK2394">
        <v>0.46235899004939512</v>
      </c>
      <c r="AL2394">
        <v>0.46235265955903287</v>
      </c>
      <c r="AM2394">
        <v>0.46236523750148972</v>
      </c>
      <c r="AN2394">
        <v>0.9399546661232574</v>
      </c>
      <c r="AO2394">
        <v>0.93995466612325729</v>
      </c>
      <c r="AP2394">
        <v>0.93995466612325729</v>
      </c>
      <c r="AQ2394">
        <v>0.93995466612325729</v>
      </c>
      <c r="AR2394">
        <v>11.76685632070156</v>
      </c>
      <c r="AS2394">
        <v>11.76685632070156</v>
      </c>
      <c r="AT2394">
        <v>11.76685632070156</v>
      </c>
      <c r="AU2394">
        <v>11.76685632070156</v>
      </c>
      <c r="AV2394" t="str">
        <f>VLOOKUP(Sheet1[[#This Row],[NPDES ID2]],Combined_Sheet__Major_Only___2[[NPDES ID2]:[ECHO BFR]],3,FALSE)</f>
        <v>MA</v>
      </c>
      <c r="AW2394" t="s">
        <v>54</v>
      </c>
      <c r="AX2394" t="str">
        <f>VLOOKUP(Sheet1[[#This Row],[NPDES ID2]],Combined_Sheet__Major_Only___2[[NPDES ID2]:[ECHO BFR]],27,FALSE)</f>
        <v>-</v>
      </c>
      <c r="AY2394" t="str">
        <f>VLOOKUP(Sheet1[[#This Row],[NPDES ID2]],Combined_Sheet__Major_Only___2[[NPDES ID2]:[ECHO BFR]],28,FALSE)</f>
        <v>-</v>
      </c>
      <c r="AZ2394" t="str">
        <f>VLOOKUP(Sheet1[[#This Row],[NPDES ID2]],Combined_Sheet__Major_Only___2[[NPDES ID2]:[ECHO BFR]],29,FALSE)</f>
        <v>preliminaryOps, thickening</v>
      </c>
      <c r="BA2394">
        <f>VLOOKUP(Sheet1[[#This Row],[NPDES ID2]],Combined_Sheet__Major_Only___2[[NPDES ID2]:[ECHO BFR]],17,FALSE)</f>
        <v>42.440807</v>
      </c>
      <c r="BB2394">
        <f>VLOOKUP(Sheet1[[#This Row],[NPDES ID2]],Combined_Sheet__Major_Only___2[[NPDES ID2]:[ECHO BFR]],18,FALSE)</f>
        <v>-71.440861999999996</v>
      </c>
      <c r="BC2394" s="2" t="str">
        <f>IF(ISNUMBER(SEARCH("aerobic",$AW2394)),"aerobic","")</f>
        <v/>
      </c>
      <c r="BD2394" s="2" t="str">
        <f>IF(ISNUMBER(SEARCH("anaer",$AW2394)),"anaer","")</f>
        <v/>
      </c>
      <c r="BE2394" s="2" t="str">
        <f>IF(ISNUMBER(SEARCH("thickening",$AZ2394)),"thickening","")</f>
        <v>thickening</v>
      </c>
      <c r="BF2394" s="4" t="str">
        <f>IF(ISNUMBER(SEARCH("airDry",$AW2394)),"airDry","")</f>
        <v/>
      </c>
      <c r="BG2394" s="4" t="str">
        <f>IF(ISNUMBER(SEARCH("heatDry",$AY2394)),"heatDry","")</f>
        <v/>
      </c>
      <c r="BH2394" s="4" t="str">
        <f>IF(AND(ISNUMBER(SEARCH("aerobic",$AW2394)),ISNUMBER(SEARCH("anaer",$AW2394))),"Combined Aer and Anaer.","")</f>
        <v/>
      </c>
    </row>
    <row r="2395" spans="1:60" x14ac:dyDescent="0.25">
      <c r="A2395" s="5">
        <v>2111</v>
      </c>
      <c r="B2395" t="s">
        <v>9919</v>
      </c>
      <c r="C2395">
        <v>947.69</v>
      </c>
      <c r="D2395">
        <v>324.73498607592012</v>
      </c>
      <c r="E2395">
        <v>319.66697351610031</v>
      </c>
      <c r="F2395">
        <v>276.91859977193349</v>
      </c>
      <c r="G2395">
        <v>385.29184462771713</v>
      </c>
      <c r="H2395">
        <v>-138.66549302633149</v>
      </c>
      <c r="I2395">
        <v>-140.00681809583489</v>
      </c>
      <c r="J2395">
        <v>-158.66342366927361</v>
      </c>
      <c r="K2395">
        <v>-115.725300729672</v>
      </c>
      <c r="L2395">
        <v>713.6733843121408</v>
      </c>
      <c r="M2395">
        <v>709.40645798591902</v>
      </c>
      <c r="N2395">
        <v>694.48665983776345</v>
      </c>
      <c r="O2395">
        <v>745.29047471033164</v>
      </c>
      <c r="P2395">
        <v>29.520302279914389</v>
      </c>
      <c r="Q2395">
        <v>29.386157015161501</v>
      </c>
      <c r="R2395">
        <v>24.768577764269178</v>
      </c>
      <c r="S2395">
        <v>33.196457367809217</v>
      </c>
      <c r="T2395">
        <v>39278.927877665519</v>
      </c>
      <c r="U2395">
        <v>39278.995284476463</v>
      </c>
      <c r="V2395">
        <v>39251.622871990483</v>
      </c>
      <c r="W2395">
        <v>39306.332680428313</v>
      </c>
      <c r="X2395">
        <v>3091.8404200342729</v>
      </c>
      <c r="Y2395">
        <v>3108.638618040748</v>
      </c>
      <c r="Z2395">
        <v>2957.6127524195758</v>
      </c>
      <c r="AA2395">
        <v>3176.0177689003258</v>
      </c>
      <c r="AB2395">
        <v>591.63854188630285</v>
      </c>
      <c r="AC2395">
        <v>583.43067325083894</v>
      </c>
      <c r="AD2395">
        <v>496.42175955540313</v>
      </c>
      <c r="AE2395">
        <v>715.86620726833212</v>
      </c>
      <c r="AF2395">
        <v>56.056824639206717</v>
      </c>
      <c r="AG2395">
        <v>55.721942157198711</v>
      </c>
      <c r="AH2395">
        <v>54.549614051768813</v>
      </c>
      <c r="AI2395">
        <v>58.539893640777017</v>
      </c>
      <c r="AJ2395">
        <v>0.46138521547029482</v>
      </c>
      <c r="AK2395">
        <v>0.46138518298695969</v>
      </c>
      <c r="AL2395">
        <v>0.46136727553327589</v>
      </c>
      <c r="AM2395">
        <v>0.46140285642710571</v>
      </c>
      <c r="AN2395">
        <v>0.93971841037936865</v>
      </c>
      <c r="AO2395">
        <v>0.93971841037936832</v>
      </c>
      <c r="AP2395">
        <v>0.93971841037936832</v>
      </c>
      <c r="AQ2395">
        <v>0.93971841037936832</v>
      </c>
      <c r="AR2395">
        <v>11.73650688986416</v>
      </c>
      <c r="AS2395">
        <v>11.73650688986416</v>
      </c>
      <c r="AT2395">
        <v>11.73650688986416</v>
      </c>
      <c r="AU2395">
        <v>11.73650688986416</v>
      </c>
      <c r="AV2395" t="str">
        <f>VLOOKUP(Sheet1[[#This Row],[NPDES ID2]],Combined_Sheet__Major_Only___2[[NPDES ID2]:[ECHO BFR]],3,FALSE)</f>
        <v>TX</v>
      </c>
      <c r="AW2395" t="s">
        <v>54</v>
      </c>
      <c r="AX2395" t="str">
        <f>VLOOKUP(Sheet1[[#This Row],[NPDES ID2]],Combined_Sheet__Major_Only___2[[NPDES ID2]:[ECHO BFR]],27,FALSE)</f>
        <v>-</v>
      </c>
      <c r="AY2395" t="str">
        <f>VLOOKUP(Sheet1[[#This Row],[NPDES ID2]],Combined_Sheet__Major_Only___2[[NPDES ID2]:[ECHO BFR]],28,FALSE)</f>
        <v>-</v>
      </c>
      <c r="AZ2395" t="str">
        <f>VLOOKUP(Sheet1[[#This Row],[NPDES ID2]],Combined_Sheet__Major_Only___2[[NPDES ID2]:[ECHO BFR]],29,FALSE)</f>
        <v>thickening</v>
      </c>
      <c r="BA2395">
        <f>VLOOKUP(Sheet1[[#This Row],[NPDES ID2]],Combined_Sheet__Major_Only___2[[NPDES ID2]:[ECHO BFR]],17,FALSE)</f>
        <v>33.104166999999997</v>
      </c>
      <c r="BB2395">
        <f>VLOOKUP(Sheet1[[#This Row],[NPDES ID2]],Combined_Sheet__Major_Only___2[[NPDES ID2]:[ECHO BFR]],18,FALSE)</f>
        <v>-96.889443999999997</v>
      </c>
      <c r="BC2395" s="2" t="str">
        <f>IF(ISNUMBER(SEARCH("aerobic",$AW2395)),"aerobic","")</f>
        <v/>
      </c>
      <c r="BD2395" s="2" t="str">
        <f>IF(ISNUMBER(SEARCH("anaer",$AW2395)),"anaer","")</f>
        <v/>
      </c>
      <c r="BE2395" s="2" t="str">
        <f>IF(ISNUMBER(SEARCH("thickening",$AZ2395)),"thickening","")</f>
        <v>thickening</v>
      </c>
      <c r="BF2395" s="4" t="str">
        <f>IF(ISNUMBER(SEARCH("airDry",$AW2395)),"airDry","")</f>
        <v/>
      </c>
      <c r="BG2395" s="4" t="str">
        <f>IF(ISNUMBER(SEARCH("heatDry",$AY2395)),"heatDry","")</f>
        <v/>
      </c>
      <c r="BH2395" s="4" t="str">
        <f>IF(AND(ISNUMBER(SEARCH("aerobic",$AW2395)),ISNUMBER(SEARCH("anaer",$AW2395))),"Combined Aer and Anaer.","")</f>
        <v/>
      </c>
    </row>
    <row r="2396" spans="1:60" x14ac:dyDescent="0.25">
      <c r="A2396" s="5">
        <v>1887</v>
      </c>
      <c r="B2396" t="s">
        <v>8909</v>
      </c>
      <c r="C2396">
        <v>5110.12</v>
      </c>
      <c r="D2396">
        <v>957.37488512431912</v>
      </c>
      <c r="E2396">
        <v>957.96656979104296</v>
      </c>
      <c r="F2396">
        <v>772.06936803069709</v>
      </c>
      <c r="G2396">
        <v>1127.2744667361351</v>
      </c>
      <c r="H2396">
        <v>-137.37848950767739</v>
      </c>
      <c r="I2396">
        <v>-138.66140502578949</v>
      </c>
      <c r="J2396">
        <v>-157.9551500077585</v>
      </c>
      <c r="K2396">
        <v>-113.8852402839167</v>
      </c>
      <c r="L2396">
        <v>3849.4194552834888</v>
      </c>
      <c r="M2396">
        <v>3826.3927407912429</v>
      </c>
      <c r="N2396">
        <v>3746.0041808087458</v>
      </c>
      <c r="O2396">
        <v>4019.898315971921</v>
      </c>
      <c r="P2396">
        <v>159.18397240112861</v>
      </c>
      <c r="Q2396">
        <v>158.46938305608359</v>
      </c>
      <c r="R2396">
        <v>133.56950007514601</v>
      </c>
      <c r="S2396">
        <v>179.0021747046595</v>
      </c>
      <c r="T2396">
        <v>39171.337227828837</v>
      </c>
      <c r="U2396">
        <v>39171.404458259378</v>
      </c>
      <c r="V2396">
        <v>39144.103669947042</v>
      </c>
      <c r="W2396">
        <v>39198.670321663813</v>
      </c>
      <c r="X2396">
        <v>3083.1568787269061</v>
      </c>
      <c r="Y2396">
        <v>3099.9194665693171</v>
      </c>
      <c r="Z2396">
        <v>2949.3504423666809</v>
      </c>
      <c r="AA2396">
        <v>3167.0629736249721</v>
      </c>
      <c r="AB2396">
        <v>590.00415647181285</v>
      </c>
      <c r="AC2396">
        <v>581.80171159233123</v>
      </c>
      <c r="AD2396">
        <v>495.00760416989152</v>
      </c>
      <c r="AE2396">
        <v>713.70216013950824</v>
      </c>
      <c r="AF2396">
        <v>56.071320423128469</v>
      </c>
      <c r="AG2396">
        <v>55.737370963821718</v>
      </c>
      <c r="AH2396">
        <v>54.564130071075112</v>
      </c>
      <c r="AI2396">
        <v>58.552631453551427</v>
      </c>
      <c r="AJ2396">
        <v>0.46156187061856019</v>
      </c>
      <c r="AK2396">
        <v>0.4615616887555416</v>
      </c>
      <c r="AL2396">
        <v>0.46146519830956523</v>
      </c>
      <c r="AM2396">
        <v>0.46165695048947092</v>
      </c>
      <c r="AN2396">
        <v>0.93956718840880671</v>
      </c>
      <c r="AO2396">
        <v>0.93956718840880693</v>
      </c>
      <c r="AP2396">
        <v>0.93956718840880693</v>
      </c>
      <c r="AQ2396">
        <v>0.93956718840880693</v>
      </c>
      <c r="AR2396">
        <v>11.73924936181834</v>
      </c>
      <c r="AS2396">
        <v>11.73924936181834</v>
      </c>
      <c r="AT2396">
        <v>11.73924936181834</v>
      </c>
      <c r="AU2396">
        <v>11.73924936181834</v>
      </c>
      <c r="AV2396" t="str">
        <f>VLOOKUP(Sheet1[[#This Row],[NPDES ID2]],Combined_Sheet__Major_Only___2[[NPDES ID2]:[ECHO BFR]],3,FALSE)</f>
        <v>TX</v>
      </c>
      <c r="AW2396" t="s">
        <v>54</v>
      </c>
      <c r="AX2396" t="str">
        <f>VLOOKUP(Sheet1[[#This Row],[NPDES ID2]],Combined_Sheet__Major_Only___2[[NPDES ID2]:[ECHO BFR]],27,FALSE)</f>
        <v>-</v>
      </c>
      <c r="AY2396" t="str">
        <f>VLOOKUP(Sheet1[[#This Row],[NPDES ID2]],Combined_Sheet__Major_Only___2[[NPDES ID2]:[ECHO BFR]],28,FALSE)</f>
        <v>-</v>
      </c>
      <c r="AZ2396" t="str">
        <f>VLOOKUP(Sheet1[[#This Row],[NPDES ID2]],Combined_Sheet__Major_Only___2[[NPDES ID2]:[ECHO BFR]],29,FALSE)</f>
        <v>thickening</v>
      </c>
      <c r="BA2396">
        <f>VLOOKUP(Sheet1[[#This Row],[NPDES ID2]],Combined_Sheet__Major_Only___2[[NPDES ID2]:[ECHO BFR]],17,FALSE)</f>
        <v>33.124034999999999</v>
      </c>
      <c r="BB2396">
        <f>VLOOKUP(Sheet1[[#This Row],[NPDES ID2]],Combined_Sheet__Major_Only___2[[NPDES ID2]:[ECHO BFR]],18,FALSE)</f>
        <v>-96.565557999999996</v>
      </c>
      <c r="BC2396" s="2" t="str">
        <f>IF(ISNUMBER(SEARCH("aerobic",$AW2396)),"aerobic","")</f>
        <v/>
      </c>
      <c r="BD2396" s="2" t="str">
        <f>IF(ISNUMBER(SEARCH("anaer",$AW2396)),"anaer","")</f>
        <v/>
      </c>
      <c r="BE2396" s="2" t="str">
        <f>IF(ISNUMBER(SEARCH("thickening",$AZ2396)),"thickening","")</f>
        <v>thickening</v>
      </c>
      <c r="BF2396" s="4" t="str">
        <f>IF(ISNUMBER(SEARCH("airDry",$AW2396)),"airDry","")</f>
        <v/>
      </c>
      <c r="BG2396" s="4" t="str">
        <f>IF(ISNUMBER(SEARCH("heatDry",$AY2396)),"heatDry","")</f>
        <v/>
      </c>
      <c r="BH2396" s="4" t="str">
        <f>IF(AND(ISNUMBER(SEARCH("aerobic",$AW2396)),ISNUMBER(SEARCH("anaer",$AW2396))),"Combined Aer and Anaer.","")</f>
        <v/>
      </c>
    </row>
    <row r="2397" spans="1:60" x14ac:dyDescent="0.25">
      <c r="A2397" s="5">
        <v>2118</v>
      </c>
      <c r="B2397" t="s">
        <v>9953</v>
      </c>
      <c r="C2397">
        <v>912.1</v>
      </c>
      <c r="D2397">
        <v>317.2796662491595</v>
      </c>
      <c r="E2397">
        <v>312.41028059225448</v>
      </c>
      <c r="F2397">
        <v>270.09224903343318</v>
      </c>
      <c r="G2397">
        <v>376.11587834037999</v>
      </c>
      <c r="H2397">
        <v>-137.9846861188563</v>
      </c>
      <c r="I2397">
        <v>-139.3360447194726</v>
      </c>
      <c r="J2397">
        <v>-158.05198524109781</v>
      </c>
      <c r="K2397">
        <v>-115.06825044799641</v>
      </c>
      <c r="L2397">
        <v>697.52153881805543</v>
      </c>
      <c r="M2397">
        <v>693.4031248364488</v>
      </c>
      <c r="N2397">
        <v>679.00242195967553</v>
      </c>
      <c r="O2397">
        <v>728.03840390308665</v>
      </c>
      <c r="P2397">
        <v>28.687025368075702</v>
      </c>
      <c r="Q2397">
        <v>28.570827227131751</v>
      </c>
      <c r="R2397">
        <v>24.05170607455069</v>
      </c>
      <c r="S2397">
        <v>32.296510216955127</v>
      </c>
      <c r="T2397">
        <v>39120.537471961667</v>
      </c>
      <c r="U2397">
        <v>39120.604619112863</v>
      </c>
      <c r="V2397">
        <v>39093.337648706998</v>
      </c>
      <c r="W2397">
        <v>39147.836707872812</v>
      </c>
      <c r="X2397">
        <v>3062.4285364049701</v>
      </c>
      <c r="Y2397">
        <v>3078.8760436300272</v>
      </c>
      <c r="Z2397">
        <v>2931.0631768710909</v>
      </c>
      <c r="AA2397">
        <v>3144.764632690431</v>
      </c>
      <c r="AB2397">
        <v>581.494669899163</v>
      </c>
      <c r="AC2397">
        <v>573.40586473208646</v>
      </c>
      <c r="AD2397">
        <v>488.63586513632401</v>
      </c>
      <c r="AE2397">
        <v>702.29464873305562</v>
      </c>
      <c r="AF2397">
        <v>56.366145325159479</v>
      </c>
      <c r="AG2397">
        <v>56.033600305855529</v>
      </c>
      <c r="AH2397">
        <v>54.869483575248879</v>
      </c>
      <c r="AI2397">
        <v>58.831847329895233</v>
      </c>
      <c r="AJ2397">
        <v>0.46515377645037859</v>
      </c>
      <c r="AK2397">
        <v>0.46515374517779062</v>
      </c>
      <c r="AL2397">
        <v>0.46513649832757947</v>
      </c>
      <c r="AM2397">
        <v>0.4651707665885309</v>
      </c>
      <c r="AN2397">
        <v>0.93949552378968648</v>
      </c>
      <c r="AO2397">
        <v>0.93949552378968637</v>
      </c>
      <c r="AP2397">
        <v>0.93949552378968637</v>
      </c>
      <c r="AQ2397">
        <v>0.93949552378968637</v>
      </c>
      <c r="AR2397">
        <v>11.852447761151179</v>
      </c>
      <c r="AS2397">
        <v>11.852447761151179</v>
      </c>
      <c r="AT2397">
        <v>11.852447761151179</v>
      </c>
      <c r="AU2397">
        <v>11.852447761151179</v>
      </c>
      <c r="AV2397" t="str">
        <f>VLOOKUP(Sheet1[[#This Row],[NPDES ID2]],Combined_Sheet__Major_Only___2[[NPDES ID2]:[ECHO BFR]],3,FALSE)</f>
        <v>KY</v>
      </c>
      <c r="AW2397" t="s">
        <v>54</v>
      </c>
      <c r="AX2397" t="str">
        <f>VLOOKUP(Sheet1[[#This Row],[NPDES ID2]],Combined_Sheet__Major_Only___2[[NPDES ID2]:[ECHO BFR]],27,FALSE)</f>
        <v>-</v>
      </c>
      <c r="AY2397" t="str">
        <f>VLOOKUP(Sheet1[[#This Row],[NPDES ID2]],Combined_Sheet__Major_Only___2[[NPDES ID2]:[ECHO BFR]],28,FALSE)</f>
        <v>-</v>
      </c>
      <c r="AZ2397" t="str">
        <f>VLOOKUP(Sheet1[[#This Row],[NPDES ID2]],Combined_Sheet__Major_Only___2[[NPDES ID2]:[ECHO BFR]],29,FALSE)</f>
        <v>thickening</v>
      </c>
      <c r="BA2397">
        <f>VLOOKUP(Sheet1[[#This Row],[NPDES ID2]],Combined_Sheet__Major_Only___2[[NPDES ID2]:[ECHO BFR]],17,FALSE)</f>
        <v>38.322221999999996</v>
      </c>
      <c r="BB2397">
        <f>VLOOKUP(Sheet1[[#This Row],[NPDES ID2]],Combined_Sheet__Major_Only___2[[NPDES ID2]:[ECHO BFR]],18,FALSE)</f>
        <v>-85.555000000000007</v>
      </c>
      <c r="BC2397" s="2" t="str">
        <f>IF(ISNUMBER(SEARCH("aerobic",$AW2397)),"aerobic","")</f>
        <v/>
      </c>
      <c r="BD2397" s="2" t="str">
        <f>IF(ISNUMBER(SEARCH("anaer",$AW2397)),"anaer","")</f>
        <v/>
      </c>
      <c r="BE2397" s="2" t="str">
        <f>IF(ISNUMBER(SEARCH("thickening",$AZ2397)),"thickening","")</f>
        <v>thickening</v>
      </c>
      <c r="BF2397" s="3" t="str">
        <f>IF(ISNUMBER(SEARCH("airDry",$AW2397)),"airDry","")</f>
        <v/>
      </c>
      <c r="BG2397" s="3" t="str">
        <f>IF(ISNUMBER(SEARCH("heatDry",$AY2397)),"heatDry","")</f>
        <v/>
      </c>
      <c r="BH2397" s="3" t="str">
        <f>IF(AND(ISNUMBER(SEARCH("aerobic",$AW2397)),ISNUMBER(SEARCH("anaer",$AW2397))),"Combined Aer and Anaer.","")</f>
        <v/>
      </c>
    </row>
    <row r="2398" spans="1:60" x14ac:dyDescent="0.25">
      <c r="A2398" s="5">
        <v>434</v>
      </c>
      <c r="B2398" t="s">
        <v>2174</v>
      </c>
      <c r="C2398">
        <v>564.5</v>
      </c>
      <c r="D2398">
        <v>323.65715164584469</v>
      </c>
      <c r="E2398">
        <v>319.73827594624169</v>
      </c>
      <c r="F2398">
        <v>264.83863984785398</v>
      </c>
      <c r="G2398">
        <v>393.74051195804287</v>
      </c>
      <c r="H2398">
        <v>-139.1985852167399</v>
      </c>
      <c r="I2398">
        <v>-140.4744122818222</v>
      </c>
      <c r="J2398">
        <v>-159.05165593414969</v>
      </c>
      <c r="K2398">
        <v>-116.2987639583981</v>
      </c>
      <c r="L2398">
        <v>421.2525924233268</v>
      </c>
      <c r="M2398">
        <v>418.71539068399022</v>
      </c>
      <c r="N2398">
        <v>409.84247693171449</v>
      </c>
      <c r="O2398">
        <v>440.05423766350748</v>
      </c>
      <c r="P2398">
        <v>17.484669494386949</v>
      </c>
      <c r="Q2398">
        <v>17.396560375003141</v>
      </c>
      <c r="R2398">
        <v>14.676556331649261</v>
      </c>
      <c r="S2398">
        <v>19.66751102130825</v>
      </c>
      <c r="T2398">
        <v>39038.73290853935</v>
      </c>
      <c r="U2398">
        <v>39038.799921582948</v>
      </c>
      <c r="V2398">
        <v>39011.58740929464</v>
      </c>
      <c r="W2398">
        <v>39065.977621891667</v>
      </c>
      <c r="X2398">
        <v>3083.0530782592159</v>
      </c>
      <c r="Y2398">
        <v>3099.9168749210148</v>
      </c>
      <c r="Z2398">
        <v>2948.2493728163809</v>
      </c>
      <c r="AA2398">
        <v>3167.622960882451</v>
      </c>
      <c r="AB2398">
        <v>592.70320901600576</v>
      </c>
      <c r="AC2398">
        <v>584.4951273196084</v>
      </c>
      <c r="AD2398">
        <v>496.87293847026399</v>
      </c>
      <c r="AE2398">
        <v>717.97405962894391</v>
      </c>
      <c r="AF2398">
        <v>55.872292056409691</v>
      </c>
      <c r="AG2398">
        <v>55.535934870630669</v>
      </c>
      <c r="AH2398">
        <v>54.358835193490158</v>
      </c>
      <c r="AI2398">
        <v>58.365812745378953</v>
      </c>
      <c r="AJ2398">
        <v>0.45913722408828972</v>
      </c>
      <c r="AK2398">
        <v>0.45913720487681597</v>
      </c>
      <c r="AL2398">
        <v>0.45912657578653199</v>
      </c>
      <c r="AM2398">
        <v>0.45914769474037309</v>
      </c>
      <c r="AN2398">
        <v>0.93937976191777528</v>
      </c>
      <c r="AO2398">
        <v>0.93937976191777506</v>
      </c>
      <c r="AP2398">
        <v>0.93937976191777506</v>
      </c>
      <c r="AQ2398">
        <v>0.93937976191777506</v>
      </c>
      <c r="AR2398">
        <v>11.667609535897499</v>
      </c>
      <c r="AS2398">
        <v>11.667609535897491</v>
      </c>
      <c r="AT2398">
        <v>11.667609535897491</v>
      </c>
      <c r="AU2398">
        <v>11.667609535897491</v>
      </c>
      <c r="AV2398" t="str">
        <f>VLOOKUP(Sheet1[[#This Row],[NPDES ID2]],Combined_Sheet__Major_Only___2[[NPDES ID2]:[ECHO BFR]],3,FALSE)</f>
        <v>VA</v>
      </c>
      <c r="AW2398" t="s">
        <v>952</v>
      </c>
      <c r="AX2398" t="str">
        <f>VLOOKUP(Sheet1[[#This Row],[NPDES ID2]],Combined_Sheet__Major_Only___2[[NPDES ID2]:[ECHO BFR]],27,FALSE)</f>
        <v>-</v>
      </c>
      <c r="AY2398" t="str">
        <f>VLOOKUP(Sheet1[[#This Row],[NPDES ID2]],Combined_Sheet__Major_Only___2[[NPDES ID2]:[ECHO BFR]],28,FALSE)</f>
        <v>highTempCompost</v>
      </c>
      <c r="AZ2398" t="str">
        <f>VLOOKUP(Sheet1[[#This Row],[NPDES ID2]],Combined_Sheet__Major_Only___2[[NPDES ID2]:[ECHO BFR]],29,FALSE)</f>
        <v>thickening</v>
      </c>
      <c r="BA2398">
        <f>VLOOKUP(Sheet1[[#This Row],[NPDES ID2]],Combined_Sheet__Major_Only___2[[NPDES ID2]:[ECHO BFR]],17,FALSE)</f>
        <v>38.32405</v>
      </c>
      <c r="BB2398">
        <f>VLOOKUP(Sheet1[[#This Row],[NPDES ID2]],Combined_Sheet__Major_Only___2[[NPDES ID2]:[ECHO BFR]],18,FALSE)</f>
        <v>-77.477199999999996</v>
      </c>
      <c r="BC2398" s="2" t="str">
        <f>IF(ISNUMBER(SEARCH("aerobic",$AW2398)),"aerobic","")</f>
        <v/>
      </c>
      <c r="BD2398" s="2" t="str">
        <f>IF(ISNUMBER(SEARCH("anaer",$AW2398)),"anaer","")</f>
        <v/>
      </c>
      <c r="BE2398" s="2" t="str">
        <f>IF(ISNUMBER(SEARCH("thickening",$AZ2398)),"thickening","")</f>
        <v>thickening</v>
      </c>
      <c r="BF2398" s="3" t="str">
        <f>IF(ISNUMBER(SEARCH("airDry",$AW2398)),"airDry","")</f>
        <v/>
      </c>
      <c r="BG2398" s="3" t="str">
        <f>IF(ISNUMBER(SEARCH("heatDry",$AY2398)),"heatDry","")</f>
        <v/>
      </c>
      <c r="BH2398" s="3" t="str">
        <f>IF(AND(ISNUMBER(SEARCH("aerobic",$AW2398)),ISNUMBER(SEARCH("anaer",$AW2398))),"Combined Aer and Anaer.","")</f>
        <v/>
      </c>
    </row>
    <row r="2399" spans="1:60" x14ac:dyDescent="0.25">
      <c r="A2399" s="5">
        <v>404</v>
      </c>
      <c r="B2399" t="s">
        <v>2032</v>
      </c>
      <c r="C2399">
        <v>672</v>
      </c>
      <c r="D2399">
        <v>323.03840402994427</v>
      </c>
      <c r="E2399">
        <v>317.8165045885533</v>
      </c>
      <c r="F2399">
        <v>270.24000502560108</v>
      </c>
      <c r="G2399">
        <v>389.16009266330371</v>
      </c>
      <c r="H2399">
        <v>-139.93268451749481</v>
      </c>
      <c r="I2399">
        <v>-141.19391131102711</v>
      </c>
      <c r="J2399">
        <v>-159.7257250887545</v>
      </c>
      <c r="K2399">
        <v>-116.9985550342234</v>
      </c>
      <c r="L2399">
        <v>493.20977904094639</v>
      </c>
      <c r="M2399">
        <v>490.19847076459013</v>
      </c>
      <c r="N2399">
        <v>479.66797125261883</v>
      </c>
      <c r="O2399">
        <v>515.52425369232856</v>
      </c>
      <c r="P2399">
        <v>20.600615129507219</v>
      </c>
      <c r="Q2399">
        <v>20.478283269860309</v>
      </c>
      <c r="R2399">
        <v>17.305919923418291</v>
      </c>
      <c r="S2399">
        <v>23.15488275196547</v>
      </c>
      <c r="T2399">
        <v>39028.054790600887</v>
      </c>
      <c r="U2399">
        <v>39028.121786139149</v>
      </c>
      <c r="V2399">
        <v>39000.91638238095</v>
      </c>
      <c r="W2399">
        <v>39055.292387011446</v>
      </c>
      <c r="X2399">
        <v>3100.9358564229569</v>
      </c>
      <c r="Y2399">
        <v>3118.1108811342342</v>
      </c>
      <c r="Z2399">
        <v>2963.5745181770371</v>
      </c>
      <c r="AA2399">
        <v>3187.1629214672262</v>
      </c>
      <c r="AB2399">
        <v>601.33897877458344</v>
      </c>
      <c r="AC2399">
        <v>593.0344119452518</v>
      </c>
      <c r="AD2399">
        <v>503.26175468753041</v>
      </c>
      <c r="AE2399">
        <v>729.96385185148733</v>
      </c>
      <c r="AF2399">
        <v>55.535982195888927</v>
      </c>
      <c r="AG2399">
        <v>55.197097488376031</v>
      </c>
      <c r="AH2399">
        <v>54.011050929665863</v>
      </c>
      <c r="AI2399">
        <v>58.048365786751553</v>
      </c>
      <c r="AJ2399">
        <v>0.45504074486302443</v>
      </c>
      <c r="AK2399">
        <v>0.45504072202830509</v>
      </c>
      <c r="AL2399">
        <v>0.45502810162472168</v>
      </c>
      <c r="AM2399">
        <v>0.45505317723508809</v>
      </c>
      <c r="AN2399">
        <v>0.93936461858970843</v>
      </c>
      <c r="AO2399">
        <v>0.93936461858970821</v>
      </c>
      <c r="AP2399">
        <v>0.93936461858970821</v>
      </c>
      <c r="AQ2399">
        <v>0.93936461858970821</v>
      </c>
      <c r="AR2399">
        <v>11.5415365615799</v>
      </c>
      <c r="AS2399">
        <v>11.5415365615799</v>
      </c>
      <c r="AT2399">
        <v>11.5415365615799</v>
      </c>
      <c r="AU2399">
        <v>11.5415365615799</v>
      </c>
      <c r="AV2399" t="str">
        <f>VLOOKUP(Sheet1[[#This Row],[NPDES ID2]],Combined_Sheet__Major_Only___2[[NPDES ID2]:[ECHO BFR]],3,FALSE)</f>
        <v>MA</v>
      </c>
      <c r="AW2399" t="s">
        <v>54</v>
      </c>
      <c r="AX2399" t="str">
        <f>VLOOKUP(Sheet1[[#This Row],[NPDES ID2]],Combined_Sheet__Major_Only___2[[NPDES ID2]:[ECHO BFR]],27,FALSE)</f>
        <v>-</v>
      </c>
      <c r="AY2399" t="str">
        <f>VLOOKUP(Sheet1[[#This Row],[NPDES ID2]],Combined_Sheet__Major_Only___2[[NPDES ID2]:[ECHO BFR]],28,FALSE)</f>
        <v>-</v>
      </c>
      <c r="AZ2399" t="str">
        <f>VLOOKUP(Sheet1[[#This Row],[NPDES ID2]],Combined_Sheet__Major_Only___2[[NPDES ID2]:[ECHO BFR]],29,FALSE)</f>
        <v>thickening, preliminaryOps</v>
      </c>
      <c r="BA2399">
        <f>VLOOKUP(Sheet1[[#This Row],[NPDES ID2]],Combined_Sheet__Major_Only___2[[NPDES ID2]:[ECHO BFR]],17,FALSE)</f>
        <v>42.611338000000003</v>
      </c>
      <c r="BB2399">
        <f>VLOOKUP(Sheet1[[#This Row],[NPDES ID2]],Combined_Sheet__Major_Only___2[[NPDES ID2]:[ECHO BFR]],18,FALSE)</f>
        <v>-70.680380999999997</v>
      </c>
      <c r="BC2399" s="2" t="str">
        <f>IF(ISNUMBER(SEARCH("aerobic",$AW2399)),"aerobic","")</f>
        <v/>
      </c>
      <c r="BD2399" s="2" t="str">
        <f>IF(ISNUMBER(SEARCH("anaer",$AW2399)),"anaer","")</f>
        <v/>
      </c>
      <c r="BE2399" s="2" t="str">
        <f>IF(ISNUMBER(SEARCH("thickening",$AZ2399)),"thickening","")</f>
        <v>thickening</v>
      </c>
      <c r="BF2399" s="3" t="str">
        <f>IF(ISNUMBER(SEARCH("airDry",$AW2399)),"airDry","")</f>
        <v/>
      </c>
      <c r="BG2399" s="3" t="str">
        <f>IF(ISNUMBER(SEARCH("heatDry",$AY2399)),"heatDry","")</f>
        <v/>
      </c>
      <c r="BH2399" s="3" t="str">
        <f>IF(AND(ISNUMBER(SEARCH("aerobic",$AW2399)),ISNUMBER(SEARCH("anaer",$AW2399))),"Combined Aer and Anaer.","")</f>
        <v/>
      </c>
    </row>
    <row r="2400" spans="1:60" x14ac:dyDescent="0.25">
      <c r="A2400" s="5">
        <v>1857</v>
      </c>
      <c r="B2400" t="s">
        <v>8776</v>
      </c>
      <c r="C2400">
        <v>9019</v>
      </c>
      <c r="D2400">
        <v>1544.092922177133</v>
      </c>
      <c r="E2400">
        <v>1544.5887703692049</v>
      </c>
      <c r="F2400">
        <v>1240.4725645384331</v>
      </c>
      <c r="G2400">
        <v>1826.154908935406</v>
      </c>
      <c r="H2400">
        <v>-134.32941671091351</v>
      </c>
      <c r="I2400">
        <v>-135.28236474482159</v>
      </c>
      <c r="J2400">
        <v>-154.59851377885991</v>
      </c>
      <c r="K2400">
        <v>-111.06799205536819</v>
      </c>
      <c r="L2400">
        <v>7097.173326946081</v>
      </c>
      <c r="M2400">
        <v>7056.1685879277047</v>
      </c>
      <c r="N2400">
        <v>6913.2301585002751</v>
      </c>
      <c r="O2400">
        <v>7400.5101530465636</v>
      </c>
      <c r="P2400">
        <v>288.74413587431678</v>
      </c>
      <c r="Q2400">
        <v>287.55986838015423</v>
      </c>
      <c r="R2400">
        <v>241.7951270722296</v>
      </c>
      <c r="S2400">
        <v>325.73319259810978</v>
      </c>
      <c r="T2400">
        <v>39006.654652474826</v>
      </c>
      <c r="U2400">
        <v>39006.721612930443</v>
      </c>
      <c r="V2400">
        <v>38979.530455458611</v>
      </c>
      <c r="W2400">
        <v>39033.877985741106</v>
      </c>
      <c r="X2400">
        <v>3023.0467672921109</v>
      </c>
      <c r="Y2400">
        <v>3038.9677734440602</v>
      </c>
      <c r="Z2400">
        <v>2896.241994422413</v>
      </c>
      <c r="AA2400">
        <v>3102.5964287936458</v>
      </c>
      <c r="AB2400">
        <v>566.3097979616465</v>
      </c>
      <c r="AC2400">
        <v>558.36141131881027</v>
      </c>
      <c r="AD2400">
        <v>477.02922039853212</v>
      </c>
      <c r="AE2400">
        <v>681.42304348867447</v>
      </c>
      <c r="AF2400">
        <v>56.953480292528027</v>
      </c>
      <c r="AG2400">
        <v>56.626998077791171</v>
      </c>
      <c r="AH2400">
        <v>55.475916646933037</v>
      </c>
      <c r="AI2400">
        <v>59.384337210968283</v>
      </c>
      <c r="AJ2400">
        <v>0.47231095743061402</v>
      </c>
      <c r="AK2400">
        <v>0.47231062412012281</v>
      </c>
      <c r="AL2400">
        <v>0.47213956572219018</v>
      </c>
      <c r="AM2400">
        <v>0.47247955566364219</v>
      </c>
      <c r="AN2400">
        <v>0.9393342468863165</v>
      </c>
      <c r="AO2400">
        <v>0.93933424688631639</v>
      </c>
      <c r="AP2400">
        <v>0.93933424688631639</v>
      </c>
      <c r="AQ2400">
        <v>0.93933424688631639</v>
      </c>
      <c r="AR2400">
        <v>12.067329588919939</v>
      </c>
      <c r="AS2400">
        <v>12.067329588919939</v>
      </c>
      <c r="AT2400">
        <v>12.067329588919939</v>
      </c>
      <c r="AU2400">
        <v>12.067329588919939</v>
      </c>
      <c r="AV2400" t="str">
        <f>VLOOKUP(Sheet1[[#This Row],[NPDES ID2]],Combined_Sheet__Major_Only___2[[NPDES ID2]:[ECHO BFR]],3,FALSE)</f>
        <v>GA</v>
      </c>
      <c r="AW2400" t="s">
        <v>87</v>
      </c>
      <c r="AX2400" t="str">
        <f>VLOOKUP(Sheet1[[#This Row],[NPDES ID2]],Combined_Sheet__Major_Only___2[[NPDES ID2]:[ECHO BFR]],27,FALSE)</f>
        <v>-</v>
      </c>
      <c r="AY2400" t="str">
        <f>VLOOKUP(Sheet1[[#This Row],[NPDES ID2]],Combined_Sheet__Major_Only___2[[NPDES ID2]:[ECHO BFR]],28,FALSE)</f>
        <v>-</v>
      </c>
      <c r="AZ2400" t="str">
        <f>VLOOKUP(Sheet1[[#This Row],[NPDES ID2]],Combined_Sheet__Major_Only___2[[NPDES ID2]:[ECHO BFR]],29,FALSE)</f>
        <v>thickening</v>
      </c>
      <c r="BA2400">
        <f>VLOOKUP(Sheet1[[#This Row],[NPDES ID2]],Combined_Sheet__Major_Only___2[[NPDES ID2]:[ECHO BFR]],17,FALSE)</f>
        <v>33.829833000000001</v>
      </c>
      <c r="BB2400">
        <f>VLOOKUP(Sheet1[[#This Row],[NPDES ID2]],Combined_Sheet__Major_Only___2[[NPDES ID2]:[ECHO BFR]],18,FALSE)</f>
        <v>-84.456638999999996</v>
      </c>
      <c r="BC2400" s="2" t="str">
        <f>IF(ISNUMBER(SEARCH("aerobic",$AW2400)),"aerobic","")</f>
        <v/>
      </c>
      <c r="BD2400" s="2" t="str">
        <f>IF(ISNUMBER(SEARCH("anaer",$AW2400)),"anaer","")</f>
        <v/>
      </c>
      <c r="BE2400" s="2" t="str">
        <f>IF(ISNUMBER(SEARCH("thickening",$AZ2400)),"thickening","")</f>
        <v>thickening</v>
      </c>
      <c r="BF2400" s="4" t="str">
        <f>IF(ISNUMBER(SEARCH("airDry",$AW2400)),"airDry","")</f>
        <v/>
      </c>
      <c r="BG2400" s="4" t="str">
        <f>IF(ISNUMBER(SEARCH("heatDry",$AY2400)),"heatDry","")</f>
        <v/>
      </c>
      <c r="BH2400" s="4" t="str">
        <f>IF(AND(ISNUMBER(SEARCH("aerobic",$AW2400)),ISNUMBER(SEARCH("anaer",$AW2400))),"Combined Aer and Anaer.","")</f>
        <v/>
      </c>
    </row>
    <row r="2401" spans="1:60" x14ac:dyDescent="0.25">
      <c r="A2401" s="5">
        <v>859</v>
      </c>
      <c r="B2401" t="s">
        <v>4198</v>
      </c>
      <c r="C2401">
        <v>943.54</v>
      </c>
      <c r="D2401">
        <v>326.75215522299789</v>
      </c>
      <c r="E2401">
        <v>321.58337434092971</v>
      </c>
      <c r="F2401">
        <v>278.66837725897329</v>
      </c>
      <c r="G2401">
        <v>387.66672681511398</v>
      </c>
      <c r="H2401">
        <v>-138.99231937095229</v>
      </c>
      <c r="I2401">
        <v>-140.32543839568851</v>
      </c>
      <c r="J2401">
        <v>-158.9516560701386</v>
      </c>
      <c r="K2401">
        <v>-116.0443173989986</v>
      </c>
      <c r="L2401">
        <v>705.49453489594055</v>
      </c>
      <c r="M2401">
        <v>701.25187833557675</v>
      </c>
      <c r="N2401">
        <v>686.41689849695308</v>
      </c>
      <c r="O2401">
        <v>736.93184090434431</v>
      </c>
      <c r="P2401">
        <v>29.26039301001688</v>
      </c>
      <c r="Q2401">
        <v>29.116157800847379</v>
      </c>
      <c r="R2401">
        <v>24.558903625994539</v>
      </c>
      <c r="S2401">
        <v>32.910011887626453</v>
      </c>
      <c r="T2401">
        <v>38926.278033230519</v>
      </c>
      <c r="U2401">
        <v>38926.344861919468</v>
      </c>
      <c r="V2401">
        <v>38899.207211968438</v>
      </c>
      <c r="W2401">
        <v>38953.447795659573</v>
      </c>
      <c r="X2401">
        <v>3071.991854215637</v>
      </c>
      <c r="Y2401">
        <v>3088.7717265704432</v>
      </c>
      <c r="Z2401">
        <v>2937.879331492496</v>
      </c>
      <c r="AA2401">
        <v>3156.119022714669</v>
      </c>
      <c r="AB2401">
        <v>589.98938159095246</v>
      </c>
      <c r="AC2401">
        <v>581.81458165146717</v>
      </c>
      <c r="AD2401">
        <v>494.68962073309268</v>
      </c>
      <c r="AE2401">
        <v>714.49745337972968</v>
      </c>
      <c r="AF2401">
        <v>55.912811042243241</v>
      </c>
      <c r="AG2401">
        <v>55.576835553848731</v>
      </c>
      <c r="AH2401">
        <v>54.400692383636937</v>
      </c>
      <c r="AI2401">
        <v>58.403970527352989</v>
      </c>
      <c r="AJ2401">
        <v>0.45963081853760418</v>
      </c>
      <c r="AK2401">
        <v>0.45963078633522791</v>
      </c>
      <c r="AL2401">
        <v>0.45961303300701978</v>
      </c>
      <c r="AM2401">
        <v>0.45964830765748499</v>
      </c>
      <c r="AN2401">
        <v>0.93921990177740289</v>
      </c>
      <c r="AO2401">
        <v>0.93921990177740289</v>
      </c>
      <c r="AP2401">
        <v>0.93921990177740289</v>
      </c>
      <c r="AQ2401">
        <v>0.93921990177740289</v>
      </c>
      <c r="AR2401">
        <v>11.682548169750159</v>
      </c>
      <c r="AS2401">
        <v>11.682548169750159</v>
      </c>
      <c r="AT2401">
        <v>11.682548169750159</v>
      </c>
      <c r="AU2401">
        <v>11.682548169750159</v>
      </c>
      <c r="AV2401" t="str">
        <f>VLOOKUP(Sheet1[[#This Row],[NPDES ID2]],Combined_Sheet__Major_Only___2[[NPDES ID2]:[ECHO BFR]],3,FALSE)</f>
        <v>MA</v>
      </c>
      <c r="AW2401" t="s">
        <v>54</v>
      </c>
      <c r="AX2401" t="str">
        <f>VLOOKUP(Sheet1[[#This Row],[NPDES ID2]],Combined_Sheet__Major_Only___2[[NPDES ID2]:[ECHO BFR]],27,FALSE)</f>
        <v>-</v>
      </c>
      <c r="AY2401" t="str">
        <f>VLOOKUP(Sheet1[[#This Row],[NPDES ID2]],Combined_Sheet__Major_Only___2[[NPDES ID2]:[ECHO BFR]],28,FALSE)</f>
        <v>-</v>
      </c>
      <c r="AZ2401" t="str">
        <f>VLOOKUP(Sheet1[[#This Row],[NPDES ID2]],Combined_Sheet__Major_Only___2[[NPDES ID2]:[ECHO BFR]],29,FALSE)</f>
        <v>thickening, preliminaryOps</v>
      </c>
      <c r="BA2401">
        <f>VLOOKUP(Sheet1[[#This Row],[NPDES ID2]],Combined_Sheet__Major_Only___2[[NPDES ID2]:[ECHO BFR]],17,FALSE)</f>
        <v>42.580800000000004</v>
      </c>
      <c r="BB2401">
        <f>VLOOKUP(Sheet1[[#This Row],[NPDES ID2]],Combined_Sheet__Major_Only___2[[NPDES ID2]:[ECHO BFR]],18,FALSE)</f>
        <v>-72.572320000000005</v>
      </c>
      <c r="BC2401" s="2" t="str">
        <f>IF(ISNUMBER(SEARCH("aerobic",$AW2401)),"aerobic","")</f>
        <v/>
      </c>
      <c r="BD2401" s="2" t="str">
        <f>IF(ISNUMBER(SEARCH("anaer",$AW2401)),"anaer","")</f>
        <v/>
      </c>
      <c r="BE2401" s="2" t="str">
        <f>IF(ISNUMBER(SEARCH("thickening",$AZ2401)),"thickening","")</f>
        <v>thickening</v>
      </c>
      <c r="BF2401" s="4" t="str">
        <f>IF(ISNUMBER(SEARCH("airDry",$AW2401)),"airDry","")</f>
        <v/>
      </c>
      <c r="BG2401" s="4" t="str">
        <f>IF(ISNUMBER(SEARCH("heatDry",$AY2401)),"heatDry","")</f>
        <v/>
      </c>
      <c r="BH2401" s="4" t="str">
        <f>IF(AND(ISNUMBER(SEARCH("aerobic",$AW2401)),ISNUMBER(SEARCH("anaer",$AW2401))),"Combined Aer and Anaer.","")</f>
        <v/>
      </c>
    </row>
    <row r="2402" spans="1:60" x14ac:dyDescent="0.25">
      <c r="A2402" s="5">
        <v>1237</v>
      </c>
      <c r="B2402" t="s">
        <v>5915</v>
      </c>
      <c r="C2402">
        <v>218.2</v>
      </c>
      <c r="D2402">
        <v>497.78894569766362</v>
      </c>
      <c r="E2402">
        <v>494.2100784228619</v>
      </c>
      <c r="F2402">
        <v>365.25505001208438</v>
      </c>
      <c r="G2402">
        <v>627.83032958687465</v>
      </c>
      <c r="H2402">
        <v>-138.56528873331689</v>
      </c>
      <c r="I2402">
        <v>-139.80792555555971</v>
      </c>
      <c r="J2402">
        <v>-158.4160187125882</v>
      </c>
      <c r="K2402">
        <v>-115.730599968829</v>
      </c>
      <c r="L2402">
        <v>165.49775305150229</v>
      </c>
      <c r="M2402">
        <v>164.51414791768329</v>
      </c>
      <c r="N2402">
        <v>161.07390584320899</v>
      </c>
      <c r="O2402">
        <v>172.78716081914621</v>
      </c>
      <c r="P2402">
        <v>6.8275324398567774</v>
      </c>
      <c r="Q2402">
        <v>6.7990882099449923</v>
      </c>
      <c r="R2402">
        <v>5.7265030073791303</v>
      </c>
      <c r="S2402">
        <v>7.6819350023137529</v>
      </c>
      <c r="T2402">
        <v>38798.783971455327</v>
      </c>
      <c r="U2402">
        <v>38798.850591134913</v>
      </c>
      <c r="V2402">
        <v>38771.797815258273</v>
      </c>
      <c r="W2402">
        <v>38825.868759376943</v>
      </c>
      <c r="X2402">
        <v>3046.186280122884</v>
      </c>
      <c r="Y2402">
        <v>3062.6452501209678</v>
      </c>
      <c r="Z2402">
        <v>2914.6732317966412</v>
      </c>
      <c r="AA2402">
        <v>3128.644779492864</v>
      </c>
      <c r="AB2402">
        <v>580.77859005396397</v>
      </c>
      <c r="AC2402">
        <v>572.71424360464516</v>
      </c>
      <c r="AD2402">
        <v>487.65853373657558</v>
      </c>
      <c r="AE2402">
        <v>702.1451249820384</v>
      </c>
      <c r="AF2402">
        <v>56.19924948983077</v>
      </c>
      <c r="AG2402">
        <v>55.865301877633733</v>
      </c>
      <c r="AH2402">
        <v>54.696977143049139</v>
      </c>
      <c r="AI2402">
        <v>58.674484193410201</v>
      </c>
      <c r="AJ2402">
        <v>0.46312035460493389</v>
      </c>
      <c r="AK2402">
        <v>0.46312034720265172</v>
      </c>
      <c r="AL2402">
        <v>0.4631162382609314</v>
      </c>
      <c r="AM2402">
        <v>0.46312440220776407</v>
      </c>
      <c r="AN2402">
        <v>0.93903763983527044</v>
      </c>
      <c r="AO2402">
        <v>0.93903763983527033</v>
      </c>
      <c r="AP2402">
        <v>0.93903763983527033</v>
      </c>
      <c r="AQ2402">
        <v>0.93903763983527033</v>
      </c>
      <c r="AR2402">
        <v>11.790351079435</v>
      </c>
      <c r="AS2402">
        <v>11.790351079435</v>
      </c>
      <c r="AT2402">
        <v>11.790351079435</v>
      </c>
      <c r="AU2402">
        <v>11.790351079435</v>
      </c>
      <c r="AV2402" t="str">
        <f>VLOOKUP(Sheet1[[#This Row],[NPDES ID2]],Combined_Sheet__Major_Only___2[[NPDES ID2]:[ECHO BFR]],3,FALSE)</f>
        <v>CO</v>
      </c>
      <c r="AW2402" t="s">
        <v>54</v>
      </c>
      <c r="AX2402" t="str">
        <f>VLOOKUP(Sheet1[[#This Row],[NPDES ID2]],Combined_Sheet__Major_Only___2[[NPDES ID2]:[ECHO BFR]],27,FALSE)</f>
        <v>-</v>
      </c>
      <c r="AY2402" t="str">
        <f>VLOOKUP(Sheet1[[#This Row],[NPDES ID2]],Combined_Sheet__Major_Only___2[[NPDES ID2]:[ECHO BFR]],28,FALSE)</f>
        <v>-</v>
      </c>
      <c r="AZ2402" t="str">
        <f>VLOOKUP(Sheet1[[#This Row],[NPDES ID2]],Combined_Sheet__Major_Only___2[[NPDES ID2]:[ECHO BFR]],29,FALSE)</f>
        <v>thickening</v>
      </c>
      <c r="BA2402">
        <f>VLOOKUP(Sheet1[[#This Row],[NPDES ID2]],Combined_Sheet__Major_Only___2[[NPDES ID2]:[ECHO BFR]],17,FALSE)</f>
        <v>37.321944000000002</v>
      </c>
      <c r="BB2402">
        <f>VLOOKUP(Sheet1[[#This Row],[NPDES ID2]],Combined_Sheet__Major_Only___2[[NPDES ID2]:[ECHO BFR]],18,FALSE)</f>
        <v>-108.606111</v>
      </c>
      <c r="BC2402" s="2" t="str">
        <f>IF(ISNUMBER(SEARCH("aerobic",$AW2402)),"aerobic","")</f>
        <v/>
      </c>
      <c r="BD2402" s="2" t="str">
        <f>IF(ISNUMBER(SEARCH("anaer",$AW2402)),"anaer","")</f>
        <v/>
      </c>
      <c r="BE2402" s="2" t="str">
        <f>IF(ISNUMBER(SEARCH("thickening",$AZ2402)),"thickening","")</f>
        <v>thickening</v>
      </c>
      <c r="BF2402" s="4" t="str">
        <f>IF(ISNUMBER(SEARCH("airDry",$AW2402)),"airDry","")</f>
        <v/>
      </c>
      <c r="BG2402" s="4" t="str">
        <f>IF(ISNUMBER(SEARCH("heatDry",$AY2402)),"heatDry","")</f>
        <v/>
      </c>
      <c r="BH2402" s="4" t="str">
        <f>IF(AND(ISNUMBER(SEARCH("aerobic",$AW2402)),ISNUMBER(SEARCH("anaer",$AW2402))),"Combined Aer and Anaer.","")</f>
        <v/>
      </c>
    </row>
    <row r="2403" spans="1:60" x14ac:dyDescent="0.25">
      <c r="A2403" s="5">
        <v>1997</v>
      </c>
      <c r="B2403" t="s">
        <v>9404</v>
      </c>
      <c r="C2403">
        <v>1775.2</v>
      </c>
      <c r="D2403">
        <v>426.55811004701673</v>
      </c>
      <c r="E2403">
        <v>428.05944894273642</v>
      </c>
      <c r="F2403">
        <v>358.80303188267249</v>
      </c>
      <c r="G2403">
        <v>500.39412085811028</v>
      </c>
      <c r="H2403">
        <v>-138.7695698972579</v>
      </c>
      <c r="I2403">
        <v>-140.13281119943241</v>
      </c>
      <c r="J2403">
        <v>-158.93519019151219</v>
      </c>
      <c r="K2403">
        <v>-115.7102495281991</v>
      </c>
      <c r="L2403">
        <v>1326.42485705217</v>
      </c>
      <c r="M2403">
        <v>1318.442426367196</v>
      </c>
      <c r="N2403">
        <v>1290.5395875281979</v>
      </c>
      <c r="O2403">
        <v>1385.563263266775</v>
      </c>
      <c r="P2403">
        <v>55.025990901695913</v>
      </c>
      <c r="Q2403">
        <v>54.753132662049538</v>
      </c>
      <c r="R2403">
        <v>46.186786441502207</v>
      </c>
      <c r="S2403">
        <v>61.888596863043581</v>
      </c>
      <c r="T2403">
        <v>38650.594505649591</v>
      </c>
      <c r="U2403">
        <v>38650.660882392483</v>
      </c>
      <c r="V2403">
        <v>38623.706757728047</v>
      </c>
      <c r="W2403">
        <v>38677.580525623183</v>
      </c>
      <c r="X2403">
        <v>3051.0171047160611</v>
      </c>
      <c r="Y2403">
        <v>3067.6939768528209</v>
      </c>
      <c r="Z2403">
        <v>2917.7508641243098</v>
      </c>
      <c r="AA2403">
        <v>3134.6090922618851</v>
      </c>
      <c r="AB2403">
        <v>586.19111880923151</v>
      </c>
      <c r="AC2403">
        <v>578.06660058521948</v>
      </c>
      <c r="AD2403">
        <v>491.46004295567519</v>
      </c>
      <c r="AE2403">
        <v>709.92608541083473</v>
      </c>
      <c r="AF2403">
        <v>55.90062377678985</v>
      </c>
      <c r="AG2403">
        <v>55.564718970488777</v>
      </c>
      <c r="AH2403">
        <v>54.387995934388456</v>
      </c>
      <c r="AI2403">
        <v>58.392280918109847</v>
      </c>
      <c r="AJ2403">
        <v>0.45948236802122028</v>
      </c>
      <c r="AK2403">
        <v>0.45948230712152982</v>
      </c>
      <c r="AL2403">
        <v>0.45944899163445041</v>
      </c>
      <c r="AM2403">
        <v>0.45951518944498609</v>
      </c>
      <c r="AN2403">
        <v>0.93882441385955528</v>
      </c>
      <c r="AO2403">
        <v>0.93882441385955573</v>
      </c>
      <c r="AP2403">
        <v>0.93882441385955573</v>
      </c>
      <c r="AQ2403">
        <v>0.93882441385955573</v>
      </c>
      <c r="AR2403">
        <v>11.67744898323037</v>
      </c>
      <c r="AS2403">
        <v>11.677448983230381</v>
      </c>
      <c r="AT2403">
        <v>11.677448983230381</v>
      </c>
      <c r="AU2403">
        <v>11.677448983230381</v>
      </c>
      <c r="AV2403" t="str">
        <f>VLOOKUP(Sheet1[[#This Row],[NPDES ID2]],Combined_Sheet__Major_Only___2[[NPDES ID2]:[ECHO BFR]],3,FALSE)</f>
        <v>FL</v>
      </c>
      <c r="AW2403" t="s">
        <v>54</v>
      </c>
      <c r="AX2403" t="str">
        <f>VLOOKUP(Sheet1[[#This Row],[NPDES ID2]],Combined_Sheet__Major_Only___2[[NPDES ID2]:[ECHO BFR]],27,FALSE)</f>
        <v>-</v>
      </c>
      <c r="AY2403" t="str">
        <f>VLOOKUP(Sheet1[[#This Row],[NPDES ID2]],Combined_Sheet__Major_Only___2[[NPDES ID2]:[ECHO BFR]],28,FALSE)</f>
        <v>-</v>
      </c>
      <c r="AZ2403" t="str">
        <f>VLOOKUP(Sheet1[[#This Row],[NPDES ID2]],Combined_Sheet__Major_Only___2[[NPDES ID2]:[ECHO BFR]],29,FALSE)</f>
        <v>thickening</v>
      </c>
      <c r="BA2403">
        <f>VLOOKUP(Sheet1[[#This Row],[NPDES ID2]],Combined_Sheet__Major_Only___2[[NPDES ID2]:[ECHO BFR]],17,FALSE)</f>
        <v>27.455075000000001</v>
      </c>
      <c r="BB2403">
        <f>VLOOKUP(Sheet1[[#This Row],[NPDES ID2]],Combined_Sheet__Major_Only___2[[NPDES ID2]:[ECHO BFR]],18,FALSE)</f>
        <v>-82.624504000000002</v>
      </c>
      <c r="BC2403" s="2" t="str">
        <f>IF(ISNUMBER(SEARCH("aerobic",$AW2403)),"aerobic","")</f>
        <v/>
      </c>
      <c r="BD2403" s="2" t="str">
        <f>IF(ISNUMBER(SEARCH("anaer",$AW2403)),"anaer","")</f>
        <v/>
      </c>
      <c r="BE2403" s="2" t="str">
        <f>IF(ISNUMBER(SEARCH("thickening",$AZ2403)),"thickening","")</f>
        <v>thickening</v>
      </c>
      <c r="BF2403" s="4" t="str">
        <f>IF(ISNUMBER(SEARCH("airDry",$AW2403)),"airDry","")</f>
        <v/>
      </c>
      <c r="BG2403" s="4" t="str">
        <f>IF(ISNUMBER(SEARCH("heatDry",$AY2403)),"heatDry","")</f>
        <v/>
      </c>
      <c r="BH2403" s="4" t="str">
        <f>IF(AND(ISNUMBER(SEARCH("aerobic",$AW2403)),ISNUMBER(SEARCH("anaer",$AW2403))),"Combined Aer and Anaer.","")</f>
        <v/>
      </c>
    </row>
    <row r="2404" spans="1:60" x14ac:dyDescent="0.25">
      <c r="A2404" s="5">
        <v>2285</v>
      </c>
      <c r="B2404" t="s">
        <v>10682</v>
      </c>
      <c r="C2404">
        <v>451</v>
      </c>
      <c r="D2404">
        <v>341.33685988517402</v>
      </c>
      <c r="E2404">
        <v>340.44477083878758</v>
      </c>
      <c r="F2404">
        <v>272.00399161517117</v>
      </c>
      <c r="G2404">
        <v>421.42065424708971</v>
      </c>
      <c r="H2404">
        <v>-139.07387487854459</v>
      </c>
      <c r="I2404">
        <v>-140.33656009676429</v>
      </c>
      <c r="J2404">
        <v>-158.91609146367119</v>
      </c>
      <c r="K2404">
        <v>-116.1935759886362</v>
      </c>
      <c r="L2404">
        <v>337.734069790413</v>
      </c>
      <c r="M2404">
        <v>335.70574521237882</v>
      </c>
      <c r="N2404">
        <v>328.61213019116269</v>
      </c>
      <c r="O2404">
        <v>352.76509015995572</v>
      </c>
      <c r="P2404">
        <v>13.99971137957121</v>
      </c>
      <c r="Q2404">
        <v>13.93179481667163</v>
      </c>
      <c r="R2404">
        <v>11.74929949592901</v>
      </c>
      <c r="S2404">
        <v>15.745247947659459</v>
      </c>
      <c r="T2404">
        <v>38645.700054396373</v>
      </c>
      <c r="U2404">
        <v>38645.766423115449</v>
      </c>
      <c r="V2404">
        <v>38618.815556736277</v>
      </c>
      <c r="W2404">
        <v>38672.682812229119</v>
      </c>
      <c r="X2404">
        <v>3048.1455032607591</v>
      </c>
      <c r="Y2404">
        <v>3064.7741426269681</v>
      </c>
      <c r="Z2404">
        <v>2915.2312217381618</v>
      </c>
      <c r="AA2404">
        <v>3131.5198736214061</v>
      </c>
      <c r="AB2404">
        <v>584.9356953559053</v>
      </c>
      <c r="AC2404">
        <v>576.83078102225591</v>
      </c>
      <c r="AD2404">
        <v>490.53357920141508</v>
      </c>
      <c r="AE2404">
        <v>708.26187733778056</v>
      </c>
      <c r="AF2404">
        <v>55.942730252093057</v>
      </c>
      <c r="AG2404">
        <v>55.606884194031991</v>
      </c>
      <c r="AH2404">
        <v>54.431687367284987</v>
      </c>
      <c r="AI2404">
        <v>58.432320820461513</v>
      </c>
      <c r="AJ2404">
        <v>0.45999528320020983</v>
      </c>
      <c r="AK2404">
        <v>0.45999526791557649</v>
      </c>
      <c r="AL2404">
        <v>0.45998680217554272</v>
      </c>
      <c r="AM2404">
        <v>0.46000362268707251</v>
      </c>
      <c r="AN2404">
        <v>0.93881734591188248</v>
      </c>
      <c r="AO2404">
        <v>0.93881734591188215</v>
      </c>
      <c r="AP2404">
        <v>0.93881734591188215</v>
      </c>
      <c r="AQ2404">
        <v>0.93881734591188215</v>
      </c>
      <c r="AR2404">
        <v>11.694076908708629</v>
      </c>
      <c r="AS2404">
        <v>11.69407690870862</v>
      </c>
      <c r="AT2404">
        <v>11.69407690870862</v>
      </c>
      <c r="AU2404">
        <v>11.69407690870862</v>
      </c>
      <c r="AV2404" t="str">
        <f>VLOOKUP(Sheet1[[#This Row],[NPDES ID2]],Combined_Sheet__Major_Only___2[[NPDES ID2]:[ECHO BFR]],3,FALSE)</f>
        <v>MA</v>
      </c>
      <c r="AW2404" t="s">
        <v>54</v>
      </c>
      <c r="AX2404" t="str">
        <f>VLOOKUP(Sheet1[[#This Row],[NPDES ID2]],Combined_Sheet__Major_Only___2[[NPDES ID2]:[ECHO BFR]],27,FALSE)</f>
        <v>-</v>
      </c>
      <c r="AY2404" t="str">
        <f>VLOOKUP(Sheet1[[#This Row],[NPDES ID2]],Combined_Sheet__Major_Only___2[[NPDES ID2]:[ECHO BFR]],28,FALSE)</f>
        <v>-</v>
      </c>
      <c r="AZ2404" t="str">
        <f>VLOOKUP(Sheet1[[#This Row],[NPDES ID2]],Combined_Sheet__Major_Only___2[[NPDES ID2]:[ECHO BFR]],29,FALSE)</f>
        <v>thickening</v>
      </c>
      <c r="BA2404">
        <f>VLOOKUP(Sheet1[[#This Row],[NPDES ID2]],Combined_Sheet__Major_Only___2[[NPDES ID2]:[ECHO BFR]],17,FALSE)</f>
        <v>42.038575999999999</v>
      </c>
      <c r="BB2404">
        <f>VLOOKUP(Sheet1[[#This Row],[NPDES ID2]],Combined_Sheet__Major_Only___2[[NPDES ID2]:[ECHO BFR]],18,FALSE)</f>
        <v>-71.888022000000007</v>
      </c>
      <c r="BC2404" s="2" t="str">
        <f>IF(ISNUMBER(SEARCH("aerobic",$AW2404)),"aerobic","")</f>
        <v/>
      </c>
      <c r="BD2404" s="2" t="str">
        <f>IF(ISNUMBER(SEARCH("anaer",$AW2404)),"anaer","")</f>
        <v/>
      </c>
      <c r="BE2404" s="2" t="str">
        <f>IF(ISNUMBER(SEARCH("thickening",$AZ2404)),"thickening","")</f>
        <v>thickening</v>
      </c>
      <c r="BF2404" s="4" t="str">
        <f>IF(ISNUMBER(SEARCH("airDry",$AW2404)),"airDry","")</f>
        <v/>
      </c>
      <c r="BG2404" s="4" t="str">
        <f>IF(ISNUMBER(SEARCH("heatDry",$AY2404)),"heatDry","")</f>
        <v/>
      </c>
      <c r="BH2404" s="4" t="str">
        <f>IF(AND(ISNUMBER(SEARCH("aerobic",$AW2404)),ISNUMBER(SEARCH("anaer",$AW2404))),"Combined Aer and Anaer.","")</f>
        <v/>
      </c>
    </row>
    <row r="2405" spans="1:60" x14ac:dyDescent="0.25">
      <c r="A2405" s="5">
        <v>1851</v>
      </c>
      <c r="B2405" t="s">
        <v>8747</v>
      </c>
      <c r="C2405">
        <v>10332</v>
      </c>
      <c r="D2405">
        <v>1749.030913457686</v>
      </c>
      <c r="E2405">
        <v>1751.23697359834</v>
      </c>
      <c r="F2405">
        <v>1404.1538403394291</v>
      </c>
      <c r="G2405">
        <v>2067.2450776329069</v>
      </c>
      <c r="H2405">
        <v>-133.78599663303009</v>
      </c>
      <c r="I2405">
        <v>-134.36354707652561</v>
      </c>
      <c r="J2405">
        <v>-153.92147470478329</v>
      </c>
      <c r="K2405">
        <v>-110.8136771927368</v>
      </c>
      <c r="L2405">
        <v>8163.2021392883689</v>
      </c>
      <c r="M2405">
        <v>8116.180660246122</v>
      </c>
      <c r="N2405">
        <v>7952.3481733852723</v>
      </c>
      <c r="O2405">
        <v>8510.9576737974749</v>
      </c>
      <c r="P2405">
        <v>331.61225793256432</v>
      </c>
      <c r="Q2405">
        <v>330.25055550506107</v>
      </c>
      <c r="R2405">
        <v>277.64641138129241</v>
      </c>
      <c r="S2405">
        <v>374.19844129726522</v>
      </c>
      <c r="T2405">
        <v>38617.94661720057</v>
      </c>
      <c r="U2405">
        <v>38618.012940421628</v>
      </c>
      <c r="V2405">
        <v>38591.080549783692</v>
      </c>
      <c r="W2405">
        <v>38644.910877429429</v>
      </c>
      <c r="X2405">
        <v>2988.7438073841231</v>
      </c>
      <c r="Y2405">
        <v>3004.4412149609748</v>
      </c>
      <c r="Z2405">
        <v>2863.771485399428</v>
      </c>
      <c r="AA2405">
        <v>3067.170249544537</v>
      </c>
      <c r="AB2405">
        <v>558.84785379300138</v>
      </c>
      <c r="AC2405">
        <v>550.99390956165462</v>
      </c>
      <c r="AD2405">
        <v>470.89739527367362</v>
      </c>
      <c r="AE2405">
        <v>672.09876263047454</v>
      </c>
      <c r="AF2405">
        <v>57.036119408987993</v>
      </c>
      <c r="AG2405">
        <v>56.710518045066188</v>
      </c>
      <c r="AH2405">
        <v>55.561226931564839</v>
      </c>
      <c r="AI2405">
        <v>59.462040693077917</v>
      </c>
      <c r="AJ2405">
        <v>0.47331812904446879</v>
      </c>
      <c r="AK2405">
        <v>0.47331774427207518</v>
      </c>
      <c r="AL2405">
        <v>0.47312238645508348</v>
      </c>
      <c r="AM2405">
        <v>0.47351069250473199</v>
      </c>
      <c r="AN2405">
        <v>0.93877723699986104</v>
      </c>
      <c r="AO2405">
        <v>0.93877723699986115</v>
      </c>
      <c r="AP2405">
        <v>0.93877723699986115</v>
      </c>
      <c r="AQ2405">
        <v>0.93877723699986115</v>
      </c>
      <c r="AR2405">
        <v>12.097477147786689</v>
      </c>
      <c r="AS2405">
        <v>12.09747714778668</v>
      </c>
      <c r="AT2405">
        <v>12.09747714778668</v>
      </c>
      <c r="AU2405">
        <v>12.09747714778668</v>
      </c>
      <c r="AV2405" t="str">
        <f>VLOOKUP(Sheet1[[#This Row],[NPDES ID2]],Combined_Sheet__Major_Only___2[[NPDES ID2]:[ECHO BFR]],3,FALSE)</f>
        <v>NC</v>
      </c>
      <c r="AW2405" t="s">
        <v>54</v>
      </c>
      <c r="AX2405" t="str">
        <f>VLOOKUP(Sheet1[[#This Row],[NPDES ID2]],Combined_Sheet__Major_Only___2[[NPDES ID2]:[ECHO BFR]],27,FALSE)</f>
        <v>other</v>
      </c>
      <c r="AY2405" t="str">
        <f>VLOOKUP(Sheet1[[#This Row],[NPDES ID2]],Combined_Sheet__Major_Only___2[[NPDES ID2]:[ECHO BFR]],28,FALSE)</f>
        <v>-</v>
      </c>
      <c r="AZ2405" t="str">
        <f>VLOOKUP(Sheet1[[#This Row],[NPDES ID2]],Combined_Sheet__Major_Only___2[[NPDES ID2]:[ECHO BFR]],29,FALSE)</f>
        <v>thickening</v>
      </c>
      <c r="BA2405">
        <f>VLOOKUP(Sheet1[[#This Row],[NPDES ID2]],Combined_Sheet__Major_Only___2[[NPDES ID2]:[ECHO BFR]],17,FALSE)</f>
        <v>35.639949999999999</v>
      </c>
      <c r="BB2405">
        <f>VLOOKUP(Sheet1[[#This Row],[NPDES ID2]],Combined_Sheet__Major_Only___2[[NPDES ID2]:[ECHO BFR]],18,FALSE)</f>
        <v>-82.596980000000002</v>
      </c>
      <c r="BC2405" s="2" t="str">
        <f>IF(ISNUMBER(SEARCH("aerobic",$AW2405)),"aerobic","")</f>
        <v/>
      </c>
      <c r="BD2405" s="2" t="str">
        <f>IF(ISNUMBER(SEARCH("anaer",$AW2405)),"anaer","")</f>
        <v/>
      </c>
      <c r="BE2405" s="2" t="str">
        <f>IF(ISNUMBER(SEARCH("thickening",$AZ2405)),"thickening","")</f>
        <v>thickening</v>
      </c>
      <c r="BF2405" s="4" t="str">
        <f>IF(ISNUMBER(SEARCH("airDry",$AW2405)),"airDry","")</f>
        <v/>
      </c>
      <c r="BG2405" s="4" t="str">
        <f>IF(ISNUMBER(SEARCH("heatDry",$AY2405)),"heatDry","")</f>
        <v/>
      </c>
      <c r="BH2405" s="4" t="str">
        <f>IF(AND(ISNUMBER(SEARCH("aerobic",$AW2405)),ISNUMBER(SEARCH("anaer",$AW2405))),"Combined Aer and Anaer.","")</f>
        <v/>
      </c>
    </row>
    <row r="2406" spans="1:60" x14ac:dyDescent="0.25">
      <c r="A2406" s="5">
        <v>2132</v>
      </c>
      <c r="B2406" t="s">
        <v>10015</v>
      </c>
      <c r="C2406">
        <v>875</v>
      </c>
      <c r="D2406">
        <v>319.07008547456252</v>
      </c>
      <c r="E2406">
        <v>313.03568518775347</v>
      </c>
      <c r="F2406">
        <v>271.06183176780991</v>
      </c>
      <c r="G2406">
        <v>380.36158097061258</v>
      </c>
      <c r="H2406">
        <v>-138.57644274936331</v>
      </c>
      <c r="I2406">
        <v>-139.9089091311364</v>
      </c>
      <c r="J2406">
        <v>-158.56745694530829</v>
      </c>
      <c r="K2406">
        <v>-115.6496958029993</v>
      </c>
      <c r="L2406">
        <v>660.57909773528411</v>
      </c>
      <c r="M2406">
        <v>656.63769310845407</v>
      </c>
      <c r="N2406">
        <v>642.85571131912968</v>
      </c>
      <c r="O2406">
        <v>689.78460009449816</v>
      </c>
      <c r="P2406">
        <v>27.298661514078141</v>
      </c>
      <c r="Q2406">
        <v>27.178261873175881</v>
      </c>
      <c r="R2406">
        <v>22.901772135913529</v>
      </c>
      <c r="S2406">
        <v>30.7039172338993</v>
      </c>
      <c r="T2406">
        <v>38602.988352913948</v>
      </c>
      <c r="U2406">
        <v>38603.05465161294</v>
      </c>
      <c r="V2406">
        <v>38576.13221884142</v>
      </c>
      <c r="W2406">
        <v>38629.942643493057</v>
      </c>
      <c r="X2406">
        <v>3035.902747087609</v>
      </c>
      <c r="Y2406">
        <v>3052.3657932864421</v>
      </c>
      <c r="Z2406">
        <v>2904.3586323681629</v>
      </c>
      <c r="AA2406">
        <v>3118.3897901360542</v>
      </c>
      <c r="AB2406">
        <v>580.19720320850547</v>
      </c>
      <c r="AC2406">
        <v>572.14493032868711</v>
      </c>
      <c r="AD2406">
        <v>486.94166630309138</v>
      </c>
      <c r="AE2406">
        <v>701.81192128022599</v>
      </c>
      <c r="AF2406">
        <v>56.106932790380931</v>
      </c>
      <c r="AG2406">
        <v>55.772414663876873</v>
      </c>
      <c r="AH2406">
        <v>54.601439168427788</v>
      </c>
      <c r="AI2406">
        <v>58.587204955536492</v>
      </c>
      <c r="AJ2406">
        <v>0.46199566548484589</v>
      </c>
      <c r="AK2406">
        <v>0.46199563569014368</v>
      </c>
      <c r="AL2406">
        <v>0.46197919824550648</v>
      </c>
      <c r="AM2406">
        <v>0.46201185822703011</v>
      </c>
      <c r="AN2406">
        <v>0.93875559769054917</v>
      </c>
      <c r="AO2406">
        <v>0.93875559769054928</v>
      </c>
      <c r="AP2406">
        <v>0.93875559769054928</v>
      </c>
      <c r="AQ2406">
        <v>0.93875559769054928</v>
      </c>
      <c r="AR2406">
        <v>11.75533423958059</v>
      </c>
      <c r="AS2406">
        <v>11.75533423958059</v>
      </c>
      <c r="AT2406">
        <v>11.75533423958059</v>
      </c>
      <c r="AU2406">
        <v>11.75533423958059</v>
      </c>
      <c r="AV2406" t="str">
        <f>VLOOKUP(Sheet1[[#This Row],[NPDES ID2]],Combined_Sheet__Major_Only___2[[NPDES ID2]:[ECHO BFR]],3,FALSE)</f>
        <v>CT</v>
      </c>
      <c r="AW2406" t="s">
        <v>54</v>
      </c>
      <c r="AX2406" t="str">
        <f>VLOOKUP(Sheet1[[#This Row],[NPDES ID2]],Combined_Sheet__Major_Only___2[[NPDES ID2]:[ECHO BFR]],27,FALSE)</f>
        <v>tempSludgeStore</v>
      </c>
      <c r="AY2406" t="str">
        <f>VLOOKUP(Sheet1[[#This Row],[NPDES ID2]],Combined_Sheet__Major_Only___2[[NPDES ID2]:[ECHO BFR]],28,FALSE)</f>
        <v>-</v>
      </c>
      <c r="AZ2406" t="str">
        <f>VLOOKUP(Sheet1[[#This Row],[NPDES ID2]],Combined_Sheet__Major_Only___2[[NPDES ID2]:[ECHO BFR]],29,FALSE)</f>
        <v>preliminaryOps, thickening</v>
      </c>
      <c r="BA2406">
        <f>VLOOKUP(Sheet1[[#This Row],[NPDES ID2]],Combined_Sheet__Major_Only___2[[NPDES ID2]:[ECHO BFR]],17,FALSE)</f>
        <v>41.829512000000001</v>
      </c>
      <c r="BB2406">
        <f>VLOOKUP(Sheet1[[#This Row],[NPDES ID2]],Combined_Sheet__Major_Only___2[[NPDES ID2]:[ECHO BFR]],18,FALSE)</f>
        <v>-72.635461000000006</v>
      </c>
      <c r="BC2406" s="2" t="str">
        <f>IF(ISNUMBER(SEARCH("aerobic",$AW2406)),"aerobic","")</f>
        <v/>
      </c>
      <c r="BD2406" s="2" t="str">
        <f>IF(ISNUMBER(SEARCH("anaer",$AW2406)),"anaer","")</f>
        <v/>
      </c>
      <c r="BE2406" s="2" t="str">
        <f>IF(ISNUMBER(SEARCH("thickening",$AZ2406)),"thickening","")</f>
        <v>thickening</v>
      </c>
      <c r="BF2406" s="3" t="str">
        <f>IF(ISNUMBER(SEARCH("airDry",$AW2406)),"airDry","")</f>
        <v/>
      </c>
      <c r="BG2406" s="3" t="str">
        <f>IF(ISNUMBER(SEARCH("heatDry",$AY2406)),"heatDry","")</f>
        <v/>
      </c>
      <c r="BH2406" s="3" t="str">
        <f>IF(AND(ISNUMBER(SEARCH("aerobic",$AW2406)),ISNUMBER(SEARCH("anaer",$AW2406))),"Combined Aer and Anaer.","")</f>
        <v/>
      </c>
    </row>
    <row r="2407" spans="1:60" x14ac:dyDescent="0.25">
      <c r="A2407" s="5">
        <v>235</v>
      </c>
      <c r="B2407" t="s">
        <v>1227</v>
      </c>
      <c r="C2407">
        <v>2302</v>
      </c>
      <c r="D2407">
        <v>503.01558632556868</v>
      </c>
      <c r="E2407">
        <v>499.97482052743771</v>
      </c>
      <c r="F2407">
        <v>411.77345555791283</v>
      </c>
      <c r="G2407">
        <v>589.07890395498225</v>
      </c>
      <c r="H2407">
        <v>-138.38030993557561</v>
      </c>
      <c r="I2407">
        <v>-139.6337092464243</v>
      </c>
      <c r="J2407">
        <v>-158.7012769899157</v>
      </c>
      <c r="K2407">
        <v>-115.2580070297916</v>
      </c>
      <c r="L2407">
        <v>1728.7560990079901</v>
      </c>
      <c r="M2407">
        <v>1718.394243129602</v>
      </c>
      <c r="N2407">
        <v>1682.181231073404</v>
      </c>
      <c r="O2407">
        <v>1805.5144677057499</v>
      </c>
      <c r="P2407">
        <v>71.578942989997259</v>
      </c>
      <c r="Q2407">
        <v>71.243864321483102</v>
      </c>
      <c r="R2407">
        <v>60.066764104657572</v>
      </c>
      <c r="S2407">
        <v>80.486786897985965</v>
      </c>
      <c r="T2407">
        <v>38554.652065830589</v>
      </c>
      <c r="U2407">
        <v>38554.718285288749</v>
      </c>
      <c r="V2407">
        <v>38527.828030467863</v>
      </c>
      <c r="W2407">
        <v>38581.574140382312</v>
      </c>
      <c r="X2407">
        <v>3037.9057563284769</v>
      </c>
      <c r="Y2407">
        <v>3054.450056864081</v>
      </c>
      <c r="Z2407">
        <v>2905.7363504835012</v>
      </c>
      <c r="AA2407">
        <v>3120.790258275571</v>
      </c>
      <c r="AB2407">
        <v>582.17768065319808</v>
      </c>
      <c r="AC2407">
        <v>574.09966794566844</v>
      </c>
      <c r="AD2407">
        <v>488.33223844399731</v>
      </c>
      <c r="AE2407">
        <v>704.60656046923111</v>
      </c>
      <c r="AF2407">
        <v>56.003604519418772</v>
      </c>
      <c r="AG2407">
        <v>55.668583635190288</v>
      </c>
      <c r="AH2407">
        <v>54.494427384985599</v>
      </c>
      <c r="AI2407">
        <v>58.489359119251908</v>
      </c>
      <c r="AJ2407">
        <v>0.4607368857031362</v>
      </c>
      <c r="AK2407">
        <v>0.4607368063595505</v>
      </c>
      <c r="AL2407">
        <v>0.46069360989886859</v>
      </c>
      <c r="AM2407">
        <v>0.46077944298550738</v>
      </c>
      <c r="AN2407">
        <v>0.93868556750657095</v>
      </c>
      <c r="AO2407">
        <v>0.93868556750657106</v>
      </c>
      <c r="AP2407">
        <v>0.93868556750657106</v>
      </c>
      <c r="AQ2407">
        <v>0.93868556750657106</v>
      </c>
      <c r="AR2407">
        <v>11.715698655582379</v>
      </c>
      <c r="AS2407">
        <v>11.715698655582379</v>
      </c>
      <c r="AT2407">
        <v>11.715698655582379</v>
      </c>
      <c r="AU2407">
        <v>11.715698655582379</v>
      </c>
      <c r="AV2407" t="str">
        <f>VLOOKUP(Sheet1[[#This Row],[NPDES ID2]],Combined_Sheet__Major_Only___2[[NPDES ID2]:[ECHO BFR]],3,FALSE)</f>
        <v>MN</v>
      </c>
      <c r="AW2407" t="s">
        <v>54</v>
      </c>
      <c r="AX2407" t="str">
        <f>VLOOKUP(Sheet1[[#This Row],[NPDES ID2]],Combined_Sheet__Major_Only___2[[NPDES ID2]:[ECHO BFR]],27,FALSE)</f>
        <v>-</v>
      </c>
      <c r="AY2407" t="str">
        <f>VLOOKUP(Sheet1[[#This Row],[NPDES ID2]],Combined_Sheet__Major_Only___2[[NPDES ID2]:[ECHO BFR]],28,FALSE)</f>
        <v>-</v>
      </c>
      <c r="AZ2407" t="str">
        <f>VLOOKUP(Sheet1[[#This Row],[NPDES ID2]],Combined_Sheet__Major_Only___2[[NPDES ID2]:[ECHO BFR]],29,FALSE)</f>
        <v>preliminaryOps, thickening</v>
      </c>
      <c r="BA2407">
        <f>VLOOKUP(Sheet1[[#This Row],[NPDES ID2]],Combined_Sheet__Major_Only___2[[NPDES ID2]:[ECHO BFR]],17,FALSE)</f>
        <v>44.786340000000003</v>
      </c>
      <c r="BB2407">
        <f>VLOOKUP(Sheet1[[#This Row],[NPDES ID2]],Combined_Sheet__Major_Only___2[[NPDES ID2]:[ECHO BFR]],18,FALSE)</f>
        <v>-92.919020000000003</v>
      </c>
      <c r="BC2407" s="2" t="str">
        <f>IF(ISNUMBER(SEARCH("aerobic",$AW2407)),"aerobic","")</f>
        <v/>
      </c>
      <c r="BD2407" s="2" t="str">
        <f>IF(ISNUMBER(SEARCH("anaer",$AW2407)),"anaer","")</f>
        <v/>
      </c>
      <c r="BE2407" s="2" t="str">
        <f>IF(ISNUMBER(SEARCH("thickening",$AZ2407)),"thickening","")</f>
        <v>thickening</v>
      </c>
      <c r="BF2407" s="4" t="str">
        <f>IF(ISNUMBER(SEARCH("airDry",$AW2407)),"airDry","")</f>
        <v/>
      </c>
      <c r="BG2407" s="4" t="str">
        <f>IF(ISNUMBER(SEARCH("heatDry",$AY2407)),"heatDry","")</f>
        <v/>
      </c>
      <c r="BH2407" s="4" t="str">
        <f>IF(AND(ISNUMBER(SEARCH("aerobic",$AW2407)),ISNUMBER(SEARCH("anaer",$AW2407))),"Combined Aer and Anaer.","")</f>
        <v/>
      </c>
    </row>
    <row r="2408" spans="1:60" x14ac:dyDescent="0.25">
      <c r="A2408" s="5">
        <v>623</v>
      </c>
      <c r="B2408" t="s">
        <v>3076</v>
      </c>
      <c r="C2408">
        <v>450</v>
      </c>
      <c r="D2408">
        <v>336.62885697752461</v>
      </c>
      <c r="E2408">
        <v>335.72390032177879</v>
      </c>
      <c r="F2408">
        <v>268.21850767862588</v>
      </c>
      <c r="G2408">
        <v>415.55435872906833</v>
      </c>
      <c r="H2408">
        <v>-138.41175942055901</v>
      </c>
      <c r="I2408">
        <v>-139.6896004874821</v>
      </c>
      <c r="J2408">
        <v>-158.32989894497021</v>
      </c>
      <c r="K2408">
        <v>-115.548858224386</v>
      </c>
      <c r="L2408">
        <v>341.94424481636793</v>
      </c>
      <c r="M2408">
        <v>339.91494425358928</v>
      </c>
      <c r="N2408">
        <v>332.81791309070132</v>
      </c>
      <c r="O2408">
        <v>356.98250099876452</v>
      </c>
      <c r="P2408">
        <v>14.09686897364247</v>
      </c>
      <c r="Q2408">
        <v>14.039576061724789</v>
      </c>
      <c r="R2408">
        <v>11.822565690119941</v>
      </c>
      <c r="S2408">
        <v>15.863114329652349</v>
      </c>
      <c r="T2408">
        <v>38496.931043015698</v>
      </c>
      <c r="U2408">
        <v>38496.997167847992</v>
      </c>
      <c r="V2408">
        <v>38470.145338490343</v>
      </c>
      <c r="W2408">
        <v>38523.814646634622</v>
      </c>
      <c r="X2408">
        <v>3020.4846612482688</v>
      </c>
      <c r="Y2408">
        <v>3036.7828670880249</v>
      </c>
      <c r="Z2408">
        <v>2890.269866853781</v>
      </c>
      <c r="AA2408">
        <v>3102.121724753596</v>
      </c>
      <c r="AB2408">
        <v>575.34842680514146</v>
      </c>
      <c r="AC2408">
        <v>567.35600082828591</v>
      </c>
      <c r="AD2408">
        <v>483.18238173229003</v>
      </c>
      <c r="AE2408">
        <v>695.4166351922604</v>
      </c>
      <c r="AF2408">
        <v>56.237004022145847</v>
      </c>
      <c r="AG2408">
        <v>55.903388062933182</v>
      </c>
      <c r="AH2408">
        <v>54.735992589187632</v>
      </c>
      <c r="AI2408">
        <v>58.710065873301183</v>
      </c>
      <c r="AJ2408">
        <v>0.46358033580287988</v>
      </c>
      <c r="AK2408">
        <v>0.46358032054242321</v>
      </c>
      <c r="AL2408">
        <v>0.46357186786134252</v>
      </c>
      <c r="AM2408">
        <v>0.46358866242331692</v>
      </c>
      <c r="AN2408">
        <v>0.93860173050677143</v>
      </c>
      <c r="AO2408">
        <v>0.9386017305067712</v>
      </c>
      <c r="AP2408">
        <v>0.9386017305067712</v>
      </c>
      <c r="AQ2408">
        <v>0.9386017305067712</v>
      </c>
      <c r="AR2408">
        <v>11.804351017010431</v>
      </c>
      <c r="AS2408">
        <v>11.804351017010431</v>
      </c>
      <c r="AT2408">
        <v>11.804351017010431</v>
      </c>
      <c r="AU2408">
        <v>11.804351017010431</v>
      </c>
      <c r="AV2408" t="str">
        <f>VLOOKUP(Sheet1[[#This Row],[NPDES ID2]],Combined_Sheet__Major_Only___2[[NPDES ID2]:[ECHO BFR]],3,FALSE)</f>
        <v>NJ</v>
      </c>
      <c r="AW2408" t="s">
        <v>54</v>
      </c>
      <c r="AX2408" t="str">
        <f>VLOOKUP(Sheet1[[#This Row],[NPDES ID2]],Combined_Sheet__Major_Only___2[[NPDES ID2]:[ECHO BFR]],27,FALSE)</f>
        <v>other</v>
      </c>
      <c r="AY2408" t="str">
        <f>VLOOKUP(Sheet1[[#This Row],[NPDES ID2]],Combined_Sheet__Major_Only___2[[NPDES ID2]:[ECHO BFR]],28,FALSE)</f>
        <v>-</v>
      </c>
      <c r="AZ2408" t="str">
        <f>VLOOKUP(Sheet1[[#This Row],[NPDES ID2]],Combined_Sheet__Major_Only___2[[NPDES ID2]:[ECHO BFR]],29,FALSE)</f>
        <v>preliminaryOps, thickening</v>
      </c>
      <c r="BA2408">
        <f>VLOOKUP(Sheet1[[#This Row],[NPDES ID2]],Combined_Sheet__Major_Only___2[[NPDES ID2]:[ECHO BFR]],17,FALSE)</f>
        <v>40.071944000000002</v>
      </c>
      <c r="BB2408">
        <f>VLOOKUP(Sheet1[[#This Row],[NPDES ID2]],Combined_Sheet__Major_Only___2[[NPDES ID2]:[ECHO BFR]],18,FALSE)</f>
        <v>-74.876360000000005</v>
      </c>
      <c r="BC2408" s="2" t="str">
        <f>IF(ISNUMBER(SEARCH("aerobic",$AW2408)),"aerobic","")</f>
        <v/>
      </c>
      <c r="BD2408" s="2" t="str">
        <f>IF(ISNUMBER(SEARCH("anaer",$AW2408)),"anaer","")</f>
        <v/>
      </c>
      <c r="BE2408" s="2" t="str">
        <f>IF(ISNUMBER(SEARCH("thickening",$AZ2408)),"thickening","")</f>
        <v>thickening</v>
      </c>
      <c r="BF2408" s="4" t="str">
        <f>IF(ISNUMBER(SEARCH("airDry",$AW2408)),"airDry","")</f>
        <v/>
      </c>
      <c r="BG2408" s="4" t="str">
        <f>IF(ISNUMBER(SEARCH("heatDry",$AY2408)),"heatDry","")</f>
        <v/>
      </c>
      <c r="BH2408" s="4" t="str">
        <f>IF(AND(ISNUMBER(SEARCH("aerobic",$AW2408)),ISNUMBER(SEARCH("anaer",$AW2408))),"Combined Aer and Anaer.","")</f>
        <v/>
      </c>
    </row>
    <row r="2409" spans="1:60" x14ac:dyDescent="0.25">
      <c r="A2409" s="5">
        <v>855</v>
      </c>
      <c r="B2409" t="s">
        <v>4180</v>
      </c>
      <c r="C2409">
        <v>958</v>
      </c>
      <c r="D2409">
        <v>329.28179495831188</v>
      </c>
      <c r="E2409">
        <v>324.28252985366538</v>
      </c>
      <c r="F2409">
        <v>280.66936237407111</v>
      </c>
      <c r="G2409">
        <v>390.79609320886289</v>
      </c>
      <c r="H2409">
        <v>-139.18807759123061</v>
      </c>
      <c r="I2409">
        <v>-140.51837472477129</v>
      </c>
      <c r="J2409">
        <v>-159.12759828566689</v>
      </c>
      <c r="K2409">
        <v>-116.2333102190256</v>
      </c>
      <c r="L2409">
        <v>713.19633744162468</v>
      </c>
      <c r="M2409">
        <v>708.89208617752774</v>
      </c>
      <c r="N2409">
        <v>693.84179108461615</v>
      </c>
      <c r="O2409">
        <v>745.08998250596119</v>
      </c>
      <c r="P2409">
        <v>29.628400549159519</v>
      </c>
      <c r="Q2409">
        <v>29.475386680399058</v>
      </c>
      <c r="R2409">
        <v>24.872979583348819</v>
      </c>
      <c r="S2409">
        <v>33.330013756592557</v>
      </c>
      <c r="T2409">
        <v>38485.097932489261</v>
      </c>
      <c r="U2409">
        <v>38485.164037922761</v>
      </c>
      <c r="V2409">
        <v>38458.32008598536</v>
      </c>
      <c r="W2409">
        <v>38511.973649366453</v>
      </c>
      <c r="X2409">
        <v>3041.9704644267081</v>
      </c>
      <c r="Y2409">
        <v>3058.640662885668</v>
      </c>
      <c r="Z2409">
        <v>2908.715086941771</v>
      </c>
      <c r="AA2409">
        <v>3125.5731120586961</v>
      </c>
      <c r="AB2409">
        <v>585.53651711168368</v>
      </c>
      <c r="AC2409">
        <v>577.42949232616797</v>
      </c>
      <c r="AD2409">
        <v>490.74275380425729</v>
      </c>
      <c r="AE2409">
        <v>709.48813290040255</v>
      </c>
      <c r="AF2409">
        <v>55.824904475717602</v>
      </c>
      <c r="AG2409">
        <v>55.488264800377337</v>
      </c>
      <c r="AH2409">
        <v>54.309788358657947</v>
      </c>
      <c r="AI2409">
        <v>58.320998794918481</v>
      </c>
      <c r="AJ2409">
        <v>0.45855998051499719</v>
      </c>
      <c r="AK2409">
        <v>0.45855994796780308</v>
      </c>
      <c r="AL2409">
        <v>0.45854200659768912</v>
      </c>
      <c r="AM2409">
        <v>0.45857765489217561</v>
      </c>
      <c r="AN2409">
        <v>0.93858451515890351</v>
      </c>
      <c r="AO2409">
        <v>0.9385845151589034</v>
      </c>
      <c r="AP2409">
        <v>0.9385845151589034</v>
      </c>
      <c r="AQ2409">
        <v>0.9385845151589034</v>
      </c>
      <c r="AR2409">
        <v>11.64960351613807</v>
      </c>
      <c r="AS2409">
        <v>11.64960351613807</v>
      </c>
      <c r="AT2409">
        <v>11.64960351613807</v>
      </c>
      <c r="AU2409">
        <v>11.64960351613807</v>
      </c>
      <c r="AV2409" t="str">
        <f>VLOOKUP(Sheet1[[#This Row],[NPDES ID2]],Combined_Sheet__Major_Only___2[[NPDES ID2]:[ECHO BFR]],3,FALSE)</f>
        <v>MA</v>
      </c>
      <c r="AW2409" t="s">
        <v>54</v>
      </c>
      <c r="AX2409" t="str">
        <f>VLOOKUP(Sheet1[[#This Row],[NPDES ID2]],Combined_Sheet__Major_Only___2[[NPDES ID2]:[ECHO BFR]],27,FALSE)</f>
        <v>-</v>
      </c>
      <c r="AY2409" t="str">
        <f>VLOOKUP(Sheet1[[#This Row],[NPDES ID2]],Combined_Sheet__Major_Only___2[[NPDES ID2]:[ECHO BFR]],28,FALSE)</f>
        <v>-</v>
      </c>
      <c r="AZ2409" t="str">
        <f>VLOOKUP(Sheet1[[#This Row],[NPDES ID2]],Combined_Sheet__Major_Only___2[[NPDES ID2]:[ECHO BFR]],29,FALSE)</f>
        <v>preliminaryOps, thickening</v>
      </c>
      <c r="BA2409">
        <f>VLOOKUP(Sheet1[[#This Row],[NPDES ID2]],Combined_Sheet__Major_Only___2[[NPDES ID2]:[ECHO BFR]],17,FALSE)</f>
        <v>42.120190000000001</v>
      </c>
      <c r="BB2409">
        <f>VLOOKUP(Sheet1[[#This Row],[NPDES ID2]],Combined_Sheet__Major_Only___2[[NPDES ID2]:[ECHO BFR]],18,FALSE)</f>
        <v>-72.754519999999999</v>
      </c>
      <c r="BC2409" s="2" t="str">
        <f>IF(ISNUMBER(SEARCH("aerobic",$AW2409)),"aerobic","")</f>
        <v/>
      </c>
      <c r="BD2409" s="2" t="str">
        <f>IF(ISNUMBER(SEARCH("anaer",$AW2409)),"anaer","")</f>
        <v/>
      </c>
      <c r="BE2409" s="2" t="str">
        <f>IF(ISNUMBER(SEARCH("thickening",$AZ2409)),"thickening","")</f>
        <v>thickening</v>
      </c>
      <c r="BF2409" s="4" t="str">
        <f>IF(ISNUMBER(SEARCH("airDry",$AW2409)),"airDry","")</f>
        <v/>
      </c>
      <c r="BG2409" s="4" t="str">
        <f>IF(ISNUMBER(SEARCH("heatDry",$AY2409)),"heatDry","")</f>
        <v/>
      </c>
      <c r="BH2409" s="4" t="str">
        <f>IF(AND(ISNUMBER(SEARCH("aerobic",$AW2409)),ISNUMBER(SEARCH("anaer",$AW2409))),"Combined Aer and Anaer.","")</f>
        <v/>
      </c>
    </row>
    <row r="2410" spans="1:60" x14ac:dyDescent="0.25">
      <c r="A2410" s="5">
        <v>526</v>
      </c>
      <c r="B2410" t="s">
        <v>2598</v>
      </c>
      <c r="C2410">
        <v>295.10000000000002</v>
      </c>
      <c r="D2410">
        <v>432.23424047210739</v>
      </c>
      <c r="E2410">
        <v>430.27351361542361</v>
      </c>
      <c r="F2410">
        <v>327.8977687531505</v>
      </c>
      <c r="G2410">
        <v>538.16531966154605</v>
      </c>
      <c r="H2410">
        <v>-141.01243894350969</v>
      </c>
      <c r="I2410">
        <v>-142.1261929330251</v>
      </c>
      <c r="J2410">
        <v>-160.59785935019829</v>
      </c>
      <c r="K2410">
        <v>-118.1059930719731</v>
      </c>
      <c r="L2410">
        <v>212.20959878158931</v>
      </c>
      <c r="M2410">
        <v>210.89214337774939</v>
      </c>
      <c r="N2410">
        <v>206.28436201393529</v>
      </c>
      <c r="O2410">
        <v>221.9729921404209</v>
      </c>
      <c r="P2410">
        <v>8.9334470874950611</v>
      </c>
      <c r="Q2410">
        <v>8.8719653370409155</v>
      </c>
      <c r="R2410">
        <v>7.5120444091292304</v>
      </c>
      <c r="S2410">
        <v>10.02649007329606</v>
      </c>
      <c r="T2410">
        <v>38480.015897253528</v>
      </c>
      <c r="U2410">
        <v>38480.081994355707</v>
      </c>
      <c r="V2410">
        <v>38453.24142558009</v>
      </c>
      <c r="W2410">
        <v>38506.888226965573</v>
      </c>
      <c r="X2410">
        <v>3080.4907845394519</v>
      </c>
      <c r="Y2410">
        <v>3097.815086947769</v>
      </c>
      <c r="Z2410">
        <v>2941.826621954609</v>
      </c>
      <c r="AA2410">
        <v>3167.6056831462361</v>
      </c>
      <c r="AB2410">
        <v>603.95111964815737</v>
      </c>
      <c r="AC2410">
        <v>595.64025384017896</v>
      </c>
      <c r="AD2410">
        <v>504.36728899718759</v>
      </c>
      <c r="AE2410">
        <v>735.12164710448053</v>
      </c>
      <c r="AF2410">
        <v>55.11962242689922</v>
      </c>
      <c r="AG2410">
        <v>54.77750862016422</v>
      </c>
      <c r="AH2410">
        <v>53.580545692626693</v>
      </c>
      <c r="AI2410">
        <v>57.655469990871367</v>
      </c>
      <c r="AJ2410">
        <v>0.44997003858212542</v>
      </c>
      <c r="AK2410">
        <v>0.44997002867219282</v>
      </c>
      <c r="AL2410">
        <v>0.44996453199758862</v>
      </c>
      <c r="AM2410">
        <v>0.44997545322994509</v>
      </c>
      <c r="AN2410">
        <v>0.93857711861893334</v>
      </c>
      <c r="AO2410">
        <v>0.93857711861893289</v>
      </c>
      <c r="AP2410">
        <v>0.93857711861893289</v>
      </c>
      <c r="AQ2410">
        <v>0.93857711861893289</v>
      </c>
      <c r="AR2410">
        <v>11.385809213508569</v>
      </c>
      <c r="AS2410">
        <v>11.385809213508569</v>
      </c>
      <c r="AT2410">
        <v>11.385809213508569</v>
      </c>
      <c r="AU2410">
        <v>11.385809213508569</v>
      </c>
      <c r="AV2410" t="str">
        <f>VLOOKUP(Sheet1[[#This Row],[NPDES ID2]],Combined_Sheet__Major_Only___2[[NPDES ID2]:[ECHO BFR]],3,FALSE)</f>
        <v>MA</v>
      </c>
      <c r="AW2410" t="s">
        <v>54</v>
      </c>
      <c r="AX2410" t="str">
        <f>VLOOKUP(Sheet1[[#This Row],[NPDES ID2]],Combined_Sheet__Major_Only___2[[NPDES ID2]:[ECHO BFR]],27,FALSE)</f>
        <v>-</v>
      </c>
      <c r="AY2410" t="str">
        <f>VLOOKUP(Sheet1[[#This Row],[NPDES ID2]],Combined_Sheet__Major_Only___2[[NPDES ID2]:[ECHO BFR]],28,FALSE)</f>
        <v>-</v>
      </c>
      <c r="AZ2410" t="str">
        <f>VLOOKUP(Sheet1[[#This Row],[NPDES ID2]],Combined_Sheet__Major_Only___2[[NPDES ID2]:[ECHO BFR]],29,FALSE)</f>
        <v>thickening</v>
      </c>
      <c r="BA2410">
        <f>VLOOKUP(Sheet1[[#This Row],[NPDES ID2]],Combined_Sheet__Major_Only___2[[NPDES ID2]:[ECHO BFR]],17,FALSE)</f>
        <v>42.569800000000001</v>
      </c>
      <c r="BB2410">
        <f>VLOOKUP(Sheet1[[#This Row],[NPDES ID2]],Combined_Sheet__Major_Only___2[[NPDES ID2]:[ECHO BFR]],18,FALSE)</f>
        <v>-72.020099999999999</v>
      </c>
      <c r="BC2410" s="2" t="str">
        <f>IF(ISNUMBER(SEARCH("aerobic",$AW2410)),"aerobic","")</f>
        <v/>
      </c>
      <c r="BD2410" s="2" t="str">
        <f>IF(ISNUMBER(SEARCH("anaer",$AW2410)),"anaer","")</f>
        <v/>
      </c>
      <c r="BE2410" s="2" t="str">
        <f>IF(ISNUMBER(SEARCH("thickening",$AZ2410)),"thickening","")</f>
        <v>thickening</v>
      </c>
      <c r="BF2410" s="3" t="str">
        <f>IF(ISNUMBER(SEARCH("airDry",$AW2410)),"airDry","")</f>
        <v/>
      </c>
      <c r="BG2410" s="3" t="str">
        <f>IF(ISNUMBER(SEARCH("heatDry",$AY2410)),"heatDry","")</f>
        <v/>
      </c>
      <c r="BH2410" s="3" t="str">
        <f>IF(AND(ISNUMBER(SEARCH("aerobic",$AW2410)),ISNUMBER(SEARCH("anaer",$AW2410))),"Combined Aer and Anaer.","")</f>
        <v/>
      </c>
    </row>
    <row r="2411" spans="1:60" x14ac:dyDescent="0.25">
      <c r="A2411" s="5">
        <v>197</v>
      </c>
      <c r="B2411" t="s">
        <v>1049</v>
      </c>
      <c r="C2411">
        <v>3232.09</v>
      </c>
      <c r="D2411">
        <v>647.97818424326408</v>
      </c>
      <c r="E2411">
        <v>644.58685375019786</v>
      </c>
      <c r="F2411">
        <v>526.36268631260168</v>
      </c>
      <c r="G2411">
        <v>757.52189999560107</v>
      </c>
      <c r="H2411">
        <v>-137.91940193036069</v>
      </c>
      <c r="I2411">
        <v>-139.20966725822791</v>
      </c>
      <c r="J2411">
        <v>-158.48147832488331</v>
      </c>
      <c r="K2411">
        <v>-114.6800464852422</v>
      </c>
      <c r="L2411">
        <v>2436.902396555894</v>
      </c>
      <c r="M2411">
        <v>2422.340870418629</v>
      </c>
      <c r="N2411">
        <v>2371.4684955016701</v>
      </c>
      <c r="O2411">
        <v>2544.7507322491751</v>
      </c>
      <c r="P2411">
        <v>100.745796080044</v>
      </c>
      <c r="Q2411">
        <v>100.2966362915701</v>
      </c>
      <c r="R2411">
        <v>84.528016570498508</v>
      </c>
      <c r="S2411">
        <v>113.2987392864818</v>
      </c>
      <c r="T2411">
        <v>38451.591451481057</v>
      </c>
      <c r="U2411">
        <v>38451.657501985203</v>
      </c>
      <c r="V2411">
        <v>38424.835855647929</v>
      </c>
      <c r="W2411">
        <v>38478.44483636348</v>
      </c>
      <c r="X2411">
        <v>3025.4718421929911</v>
      </c>
      <c r="Y2411">
        <v>3041.9027029743202</v>
      </c>
      <c r="Z2411">
        <v>2894.254034150561</v>
      </c>
      <c r="AA2411">
        <v>3107.7405554504462</v>
      </c>
      <c r="AB2411">
        <v>578.64823215334127</v>
      </c>
      <c r="AC2411">
        <v>570.61001217046078</v>
      </c>
      <c r="AD2411">
        <v>485.54867315428692</v>
      </c>
      <c r="AE2411">
        <v>699.9600276345376</v>
      </c>
      <c r="AF2411">
        <v>56.085597001814349</v>
      </c>
      <c r="AG2411">
        <v>55.751380101514883</v>
      </c>
      <c r="AH2411">
        <v>54.579109717715767</v>
      </c>
      <c r="AI2411">
        <v>58.566536981642997</v>
      </c>
      <c r="AJ2411">
        <v>0.46173577021641671</v>
      </c>
      <c r="AK2411">
        <v>0.46173565790603088</v>
      </c>
      <c r="AL2411">
        <v>0.46167502917419762</v>
      </c>
      <c r="AM2411">
        <v>0.46179550534274638</v>
      </c>
      <c r="AN2411">
        <v>0.93853571599323982</v>
      </c>
      <c r="AO2411">
        <v>0.93853571599323993</v>
      </c>
      <c r="AP2411">
        <v>0.93853571599323993</v>
      </c>
      <c r="AQ2411">
        <v>0.93853571599323993</v>
      </c>
      <c r="AR2411">
        <v>11.745826613123979</v>
      </c>
      <c r="AS2411">
        <v>11.745826613123979</v>
      </c>
      <c r="AT2411">
        <v>11.745826613123979</v>
      </c>
      <c r="AU2411">
        <v>11.745826613123979</v>
      </c>
      <c r="AV2411" t="str">
        <f>VLOOKUP(Sheet1[[#This Row],[NPDES ID2]],Combined_Sheet__Major_Only___2[[NPDES ID2]:[ECHO BFR]],3,FALSE)</f>
        <v>PA</v>
      </c>
      <c r="AW2411" t="s">
        <v>54</v>
      </c>
      <c r="AX2411" t="str">
        <f>VLOOKUP(Sheet1[[#This Row],[NPDES ID2]],Combined_Sheet__Major_Only___2[[NPDES ID2]:[ECHO BFR]],27,FALSE)</f>
        <v>tempSludgeStore</v>
      </c>
      <c r="AY2411" t="str">
        <f>VLOOKUP(Sheet1[[#This Row],[NPDES ID2]],Combined_Sheet__Major_Only___2[[NPDES ID2]:[ECHO BFR]],28,FALSE)</f>
        <v>-</v>
      </c>
      <c r="AZ2411" t="str">
        <f>VLOOKUP(Sheet1[[#This Row],[NPDES ID2]],Combined_Sheet__Major_Only___2[[NPDES ID2]:[ECHO BFR]],29,FALSE)</f>
        <v>thickening, preliminaryOps</v>
      </c>
      <c r="BA2411">
        <f>VLOOKUP(Sheet1[[#This Row],[NPDES ID2]],Combined_Sheet__Major_Only___2[[NPDES ID2]:[ECHO BFR]],17,FALSE)</f>
        <v>40.278506999999998</v>
      </c>
      <c r="BB2411">
        <f>VLOOKUP(Sheet1[[#This Row],[NPDES ID2]],Combined_Sheet__Major_Only___2[[NPDES ID2]:[ECHO BFR]],18,FALSE)</f>
        <v>-75.255134999999996</v>
      </c>
      <c r="BC2411" s="2" t="str">
        <f>IF(ISNUMBER(SEARCH("aerobic",$AW2411)),"aerobic","")</f>
        <v/>
      </c>
      <c r="BD2411" s="2" t="str">
        <f>IF(ISNUMBER(SEARCH("anaer",$AW2411)),"anaer","")</f>
        <v/>
      </c>
      <c r="BE2411" s="2" t="str">
        <f>IF(ISNUMBER(SEARCH("thickening",$AZ2411)),"thickening","")</f>
        <v>thickening</v>
      </c>
      <c r="BF2411" s="4" t="str">
        <f>IF(ISNUMBER(SEARCH("airDry",$AW2411)),"airDry","")</f>
        <v/>
      </c>
      <c r="BG2411" s="4" t="str">
        <f>IF(ISNUMBER(SEARCH("heatDry",$AY2411)),"heatDry","")</f>
        <v/>
      </c>
      <c r="BH2411" s="4" t="str">
        <f>IF(AND(ISNUMBER(SEARCH("aerobic",$AW2411)),ISNUMBER(SEARCH("anaer",$AW2411))),"Combined Aer and Anaer.","")</f>
        <v/>
      </c>
    </row>
    <row r="2412" spans="1:60" x14ac:dyDescent="0.25">
      <c r="A2412" s="5">
        <v>113</v>
      </c>
      <c r="B2412" t="s">
        <v>634</v>
      </c>
      <c r="C2412">
        <v>11433.47</v>
      </c>
      <c r="D2412">
        <v>1928.6161709670091</v>
      </c>
      <c r="E2412">
        <v>1932.4356334509159</v>
      </c>
      <c r="F2412">
        <v>1547.6413406378231</v>
      </c>
      <c r="G2412">
        <v>2278.5794034031751</v>
      </c>
      <c r="H2412">
        <v>-133.51622519330871</v>
      </c>
      <c r="I2412">
        <v>-133.93096353642159</v>
      </c>
      <c r="J2412">
        <v>-153.52337152374119</v>
      </c>
      <c r="K2412">
        <v>-110.7833548633526</v>
      </c>
      <c r="L2412">
        <v>9022.9232843059526</v>
      </c>
      <c r="M2412">
        <v>8970.8904422413107</v>
      </c>
      <c r="N2412">
        <v>8789.6715103178522</v>
      </c>
      <c r="O2412">
        <v>9407.6567708024886</v>
      </c>
      <c r="P2412">
        <v>366.67770400969209</v>
      </c>
      <c r="Q2412">
        <v>365.18207547764541</v>
      </c>
      <c r="R2412">
        <v>307.02849337226422</v>
      </c>
      <c r="S2412">
        <v>413.72623707670323</v>
      </c>
      <c r="T2412">
        <v>38425.73478384591</v>
      </c>
      <c r="U2412">
        <v>38425.800791961519</v>
      </c>
      <c r="V2412">
        <v>38398.996358666976</v>
      </c>
      <c r="W2412">
        <v>38452.570935317097</v>
      </c>
      <c r="X2412">
        <v>2975.1107845037632</v>
      </c>
      <c r="Y2412">
        <v>2990.7538676984268</v>
      </c>
      <c r="Z2412">
        <v>2850.5987702882371</v>
      </c>
      <c r="AA2412">
        <v>3053.2764988037429</v>
      </c>
      <c r="AB2412">
        <v>556.63494768816486</v>
      </c>
      <c r="AC2412">
        <v>548.80975740247936</v>
      </c>
      <c r="AD2412">
        <v>468.97007768227621</v>
      </c>
      <c r="AE2412">
        <v>669.48587344817918</v>
      </c>
      <c r="AF2412">
        <v>57.015097681557229</v>
      </c>
      <c r="AG2412">
        <v>56.689550690944031</v>
      </c>
      <c r="AH2412">
        <v>55.539364706373462</v>
      </c>
      <c r="AI2412">
        <v>59.441954513105742</v>
      </c>
      <c r="AJ2412">
        <v>0.47306194171939392</v>
      </c>
      <c r="AK2412">
        <v>0.4730615128300516</v>
      </c>
      <c r="AL2412">
        <v>0.47284573571852312</v>
      </c>
      <c r="AM2412">
        <v>0.47327464688705623</v>
      </c>
      <c r="AN2412">
        <v>0.93849800504528436</v>
      </c>
      <c r="AO2412">
        <v>0.93849800504528413</v>
      </c>
      <c r="AP2412">
        <v>0.93849800504528413</v>
      </c>
      <c r="AQ2412">
        <v>0.93849800504528413</v>
      </c>
      <c r="AR2412">
        <v>12.0888975727971</v>
      </c>
      <c r="AS2412">
        <v>12.0888975727971</v>
      </c>
      <c r="AT2412">
        <v>12.0888975727971</v>
      </c>
      <c r="AU2412">
        <v>12.0888975727971</v>
      </c>
      <c r="AV2412" t="str">
        <f>VLOOKUP(Sheet1[[#This Row],[NPDES ID2]],Combined_Sheet__Major_Only___2[[NPDES ID2]:[ECHO BFR]],3,FALSE)</f>
        <v>NY</v>
      </c>
      <c r="AW2412" t="s">
        <v>54</v>
      </c>
      <c r="AX2412" t="str">
        <f>VLOOKUP(Sheet1[[#This Row],[NPDES ID2]],Combined_Sheet__Major_Only___2[[NPDES ID2]:[ECHO BFR]],27,FALSE)</f>
        <v>-</v>
      </c>
      <c r="AY2412" t="str">
        <f>VLOOKUP(Sheet1[[#This Row],[NPDES ID2]],Combined_Sheet__Major_Only___2[[NPDES ID2]:[ECHO BFR]],28,FALSE)</f>
        <v>-</v>
      </c>
      <c r="AZ2412" t="str">
        <f>VLOOKUP(Sheet1[[#This Row],[NPDES ID2]],Combined_Sheet__Major_Only___2[[NPDES ID2]:[ECHO BFR]],29,FALSE)</f>
        <v>preliminaryOps, thickening</v>
      </c>
      <c r="BA2412">
        <f>VLOOKUP(Sheet1[[#This Row],[NPDES ID2]],Combined_Sheet__Major_Only___2[[NPDES ID2]:[ECHO BFR]],17,FALSE)</f>
        <v>40.674306000000001</v>
      </c>
      <c r="BB2412">
        <f>VLOOKUP(Sheet1[[#This Row],[NPDES ID2]],Combined_Sheet__Major_Only___2[[NPDES ID2]:[ECHO BFR]],18,FALSE)</f>
        <v>-73.342388999999997</v>
      </c>
      <c r="BC2412" s="2" t="str">
        <f>IF(ISNUMBER(SEARCH("aerobic",$AW2412)),"aerobic","")</f>
        <v/>
      </c>
      <c r="BD2412" s="2" t="str">
        <f>IF(ISNUMBER(SEARCH("anaer",$AW2412)),"anaer","")</f>
        <v/>
      </c>
      <c r="BE2412" s="2" t="str">
        <f>IF(ISNUMBER(SEARCH("thickening",$AZ2412)),"thickening","")</f>
        <v>thickening</v>
      </c>
      <c r="BF2412" s="4" t="str">
        <f>IF(ISNUMBER(SEARCH("airDry",$AW2412)),"airDry","")</f>
        <v/>
      </c>
      <c r="BG2412" s="4" t="str">
        <f>IF(ISNUMBER(SEARCH("heatDry",$AY2412)),"heatDry","")</f>
        <v/>
      </c>
      <c r="BH2412" s="4" t="str">
        <f>IF(AND(ISNUMBER(SEARCH("aerobic",$AW2412)),ISNUMBER(SEARCH("anaer",$AW2412))),"Combined Aer and Anaer.","")</f>
        <v/>
      </c>
    </row>
    <row r="2413" spans="1:60" x14ac:dyDescent="0.25">
      <c r="A2413" s="5">
        <v>448</v>
      </c>
      <c r="B2413" t="s">
        <v>2239</v>
      </c>
      <c r="C2413">
        <v>518</v>
      </c>
      <c r="D2413">
        <v>328.40513211547238</v>
      </c>
      <c r="E2413">
        <v>325.0701007242551</v>
      </c>
      <c r="F2413">
        <v>264.88376688144331</v>
      </c>
      <c r="G2413">
        <v>401.70633902163428</v>
      </c>
      <c r="H2413">
        <v>-139.08097575282659</v>
      </c>
      <c r="I2413">
        <v>-140.35259271092389</v>
      </c>
      <c r="J2413">
        <v>-158.93667291731219</v>
      </c>
      <c r="K2413">
        <v>-116.1912318019882</v>
      </c>
      <c r="L2413">
        <v>387.67650360870738</v>
      </c>
      <c r="M2413">
        <v>385.34708090751673</v>
      </c>
      <c r="N2413">
        <v>377.2006439559824</v>
      </c>
      <c r="O2413">
        <v>404.93859968234659</v>
      </c>
      <c r="P2413">
        <v>16.07348157496623</v>
      </c>
      <c r="Q2413">
        <v>15.99499759578414</v>
      </c>
      <c r="R2413">
        <v>13.49011918904851</v>
      </c>
      <c r="S2413">
        <v>18.077978632297562</v>
      </c>
      <c r="T2413">
        <v>38377.590308078419</v>
      </c>
      <c r="U2413">
        <v>38377.656237267627</v>
      </c>
      <c r="V2413">
        <v>38350.883854233012</v>
      </c>
      <c r="W2413">
        <v>38404.394371364033</v>
      </c>
      <c r="X2413">
        <v>3027.6526165544792</v>
      </c>
      <c r="Y2413">
        <v>3044.1770294426792</v>
      </c>
      <c r="Z2413">
        <v>2895.5701900747399</v>
      </c>
      <c r="AA2413">
        <v>3110.5063536778362</v>
      </c>
      <c r="AB2413">
        <v>581.18249707866346</v>
      </c>
      <c r="AC2413">
        <v>573.13018162012827</v>
      </c>
      <c r="AD2413">
        <v>487.35649294450968</v>
      </c>
      <c r="AE2413">
        <v>703.76648131482352</v>
      </c>
      <c r="AF2413">
        <v>55.930841226046233</v>
      </c>
      <c r="AG2413">
        <v>55.594917987147511</v>
      </c>
      <c r="AH2413">
        <v>54.419385662529251</v>
      </c>
      <c r="AI2413">
        <v>58.421084739313542</v>
      </c>
      <c r="AJ2413">
        <v>0.45985045310427453</v>
      </c>
      <c r="AK2413">
        <v>0.45985043558274658</v>
      </c>
      <c r="AL2413">
        <v>0.4598407368903471</v>
      </c>
      <c r="AM2413">
        <v>0.45986000719621878</v>
      </c>
      <c r="AN2413">
        <v>0.93842766475485473</v>
      </c>
      <c r="AO2413">
        <v>0.93842766475485506</v>
      </c>
      <c r="AP2413">
        <v>0.93842766475485506</v>
      </c>
      <c r="AQ2413">
        <v>0.93842766475485506</v>
      </c>
      <c r="AR2413">
        <v>11.68957981434577</v>
      </c>
      <c r="AS2413">
        <v>11.68957981434577</v>
      </c>
      <c r="AT2413">
        <v>11.68957981434577</v>
      </c>
      <c r="AU2413">
        <v>11.68957981434577</v>
      </c>
      <c r="AV2413" t="str">
        <f>VLOOKUP(Sheet1[[#This Row],[NPDES ID2]],Combined_Sheet__Major_Only___2[[NPDES ID2]:[ECHO BFR]],3,FALSE)</f>
        <v>AR</v>
      </c>
      <c r="AW2413" t="s">
        <v>54</v>
      </c>
      <c r="AX2413" t="str">
        <f>VLOOKUP(Sheet1[[#This Row],[NPDES ID2]],Combined_Sheet__Major_Only___2[[NPDES ID2]:[ECHO BFR]],27,FALSE)</f>
        <v>-</v>
      </c>
      <c r="AY2413" t="str">
        <f>VLOOKUP(Sheet1[[#This Row],[NPDES ID2]],Combined_Sheet__Major_Only___2[[NPDES ID2]:[ECHO BFR]],28,FALSE)</f>
        <v>-</v>
      </c>
      <c r="AZ2413" t="str">
        <f>VLOOKUP(Sheet1[[#This Row],[NPDES ID2]],Combined_Sheet__Major_Only___2[[NPDES ID2]:[ECHO BFR]],29,FALSE)</f>
        <v>thickening</v>
      </c>
      <c r="BA2413">
        <f>VLOOKUP(Sheet1[[#This Row],[NPDES ID2]],Combined_Sheet__Major_Only___2[[NPDES ID2]:[ECHO BFR]],17,FALSE)</f>
        <v>35.124721999999998</v>
      </c>
      <c r="BB2413">
        <f>VLOOKUP(Sheet1[[#This Row],[NPDES ID2]],Combined_Sheet__Major_Only___2[[NPDES ID2]:[ECHO BFR]],18,FALSE)</f>
        <v>-90.182500000000005</v>
      </c>
      <c r="BC2413" s="2" t="str">
        <f>IF(ISNUMBER(SEARCH("aerobic",$AW2413)),"aerobic","")</f>
        <v/>
      </c>
      <c r="BD2413" s="2" t="str">
        <f>IF(ISNUMBER(SEARCH("anaer",$AW2413)),"anaer","")</f>
        <v/>
      </c>
      <c r="BE2413" s="2" t="str">
        <f>IF(ISNUMBER(SEARCH("thickening",$AZ2413)),"thickening","")</f>
        <v>thickening</v>
      </c>
      <c r="BF2413" s="3" t="str">
        <f>IF(ISNUMBER(SEARCH("airDry",$AW2413)),"airDry","")</f>
        <v/>
      </c>
      <c r="BG2413" s="3" t="str">
        <f>IF(ISNUMBER(SEARCH("heatDry",$AY2413)),"heatDry","")</f>
        <v/>
      </c>
      <c r="BH2413" s="3" t="str">
        <f>IF(AND(ISNUMBER(SEARCH("aerobic",$AW2413)),ISNUMBER(SEARCH("anaer",$AW2413))),"Combined Aer and Anaer.","")</f>
        <v/>
      </c>
    </row>
    <row r="2414" spans="1:60" x14ac:dyDescent="0.25">
      <c r="A2414" s="5">
        <v>2186</v>
      </c>
      <c r="B2414" t="s">
        <v>10254</v>
      </c>
      <c r="C2414">
        <v>682.88</v>
      </c>
      <c r="D2414">
        <v>312.25817096824107</v>
      </c>
      <c r="E2414">
        <v>306.75579735150689</v>
      </c>
      <c r="F2414">
        <v>261.2404365724226</v>
      </c>
      <c r="G2414">
        <v>375.36204790984391</v>
      </c>
      <c r="H2414">
        <v>-138.4031264172618</v>
      </c>
      <c r="I2414">
        <v>-139.71290504070981</v>
      </c>
      <c r="J2414">
        <v>-158.3721303514115</v>
      </c>
      <c r="K2414">
        <v>-115.5081194540503</v>
      </c>
      <c r="L2414">
        <v>518.19587482772772</v>
      </c>
      <c r="M2414">
        <v>515.11704159865224</v>
      </c>
      <c r="N2414">
        <v>504.35044369641179</v>
      </c>
      <c r="O2414">
        <v>541.01068424342213</v>
      </c>
      <c r="P2414">
        <v>21.373659610844559</v>
      </c>
      <c r="Q2414">
        <v>21.285268119589649</v>
      </c>
      <c r="R2414">
        <v>17.92661147721731</v>
      </c>
      <c r="S2414">
        <v>24.049120250906071</v>
      </c>
      <c r="T2414">
        <v>38370.57782061983</v>
      </c>
      <c r="U2414">
        <v>38370.643738313011</v>
      </c>
      <c r="V2414">
        <v>38343.876023561563</v>
      </c>
      <c r="W2414">
        <v>38397.37721009821</v>
      </c>
      <c r="X2414">
        <v>3012.0518595033709</v>
      </c>
      <c r="Y2414">
        <v>3028.3220104176648</v>
      </c>
      <c r="Z2414">
        <v>2882.0626917090581</v>
      </c>
      <c r="AA2414">
        <v>3093.5497559127821</v>
      </c>
      <c r="AB2414">
        <v>574.14216125954397</v>
      </c>
      <c r="AC2414">
        <v>566.16751862071465</v>
      </c>
      <c r="AD2414">
        <v>482.10282236919079</v>
      </c>
      <c r="AE2414">
        <v>694.06369628381094</v>
      </c>
      <c r="AF2414">
        <v>56.210007061140288</v>
      </c>
      <c r="AG2414">
        <v>55.876232130034481</v>
      </c>
      <c r="AH2414">
        <v>54.708049048282227</v>
      </c>
      <c r="AI2414">
        <v>58.684533084606542</v>
      </c>
      <c r="AJ2414">
        <v>0.46325142399807862</v>
      </c>
      <c r="AK2414">
        <v>0.46325140082105343</v>
      </c>
      <c r="AL2414">
        <v>0.46323859098679221</v>
      </c>
      <c r="AM2414">
        <v>0.46326404297685497</v>
      </c>
      <c r="AN2414">
        <v>0.93841740590748846</v>
      </c>
      <c r="AO2414">
        <v>0.93841740590748868</v>
      </c>
      <c r="AP2414">
        <v>0.93841740590748868</v>
      </c>
      <c r="AQ2414">
        <v>0.93841740590748868</v>
      </c>
      <c r="AR2414">
        <v>11.79408470838033</v>
      </c>
      <c r="AS2414">
        <v>11.79408470838033</v>
      </c>
      <c r="AT2414">
        <v>11.79408470838033</v>
      </c>
      <c r="AU2414">
        <v>11.79408470838033</v>
      </c>
      <c r="AV2414" t="str">
        <f>VLOOKUP(Sheet1[[#This Row],[NPDES ID2]],Combined_Sheet__Major_Only___2[[NPDES ID2]:[ECHO BFR]],3,FALSE)</f>
        <v>TX</v>
      </c>
      <c r="AW2414" t="s">
        <v>54</v>
      </c>
      <c r="AX2414" t="str">
        <f>VLOOKUP(Sheet1[[#This Row],[NPDES ID2]],Combined_Sheet__Major_Only___2[[NPDES ID2]:[ECHO BFR]],27,FALSE)</f>
        <v>-</v>
      </c>
      <c r="AY2414" t="str">
        <f>VLOOKUP(Sheet1[[#This Row],[NPDES ID2]],Combined_Sheet__Major_Only___2[[NPDES ID2]:[ECHO BFR]],28,FALSE)</f>
        <v>-</v>
      </c>
      <c r="AZ2414" t="str">
        <f>VLOOKUP(Sheet1[[#This Row],[NPDES ID2]],Combined_Sheet__Major_Only___2[[NPDES ID2]:[ECHO BFR]],29,FALSE)</f>
        <v>thickening</v>
      </c>
      <c r="BA2414">
        <f>VLOOKUP(Sheet1[[#This Row],[NPDES ID2]],Combined_Sheet__Major_Only___2[[NPDES ID2]:[ECHO BFR]],17,FALSE)</f>
        <v>29.509340000000002</v>
      </c>
      <c r="BB2414">
        <f>VLOOKUP(Sheet1[[#This Row],[NPDES ID2]],Combined_Sheet__Major_Only___2[[NPDES ID2]:[ECHO BFR]],18,FALSE)</f>
        <v>-98.29974</v>
      </c>
      <c r="BC2414" s="2" t="str">
        <f>IF(ISNUMBER(SEARCH("aerobic",$AW2414)),"aerobic","")</f>
        <v/>
      </c>
      <c r="BD2414" s="2" t="str">
        <f>IF(ISNUMBER(SEARCH("anaer",$AW2414)),"anaer","")</f>
        <v/>
      </c>
      <c r="BE2414" s="2" t="str">
        <f>IF(ISNUMBER(SEARCH("thickening",$AZ2414)),"thickening","")</f>
        <v>thickening</v>
      </c>
      <c r="BF2414" s="3" t="str">
        <f>IF(ISNUMBER(SEARCH("airDry",$AW2414)),"airDry","")</f>
        <v/>
      </c>
      <c r="BG2414" s="3" t="str">
        <f>IF(ISNUMBER(SEARCH("heatDry",$AY2414)),"heatDry","")</f>
        <v/>
      </c>
      <c r="BH2414" s="3" t="str">
        <f>IF(AND(ISNUMBER(SEARCH("aerobic",$AW2414)),ISNUMBER(SEARCH("anaer",$AW2414))),"Combined Aer and Anaer.","")</f>
        <v/>
      </c>
    </row>
    <row r="2415" spans="1:60" x14ac:dyDescent="0.25">
      <c r="A2415" s="5">
        <v>2189</v>
      </c>
      <c r="B2415" t="s">
        <v>10268</v>
      </c>
      <c r="C2415">
        <v>680</v>
      </c>
      <c r="D2415">
        <v>317.3880369088933</v>
      </c>
      <c r="E2415">
        <v>311.90472336247609</v>
      </c>
      <c r="F2415">
        <v>265.46148775466253</v>
      </c>
      <c r="G2415">
        <v>381.78804425164338</v>
      </c>
      <c r="H2415">
        <v>-139.13738609725451</v>
      </c>
      <c r="I2415">
        <v>-140.43010873582199</v>
      </c>
      <c r="J2415">
        <v>-159.02182428113599</v>
      </c>
      <c r="K2415">
        <v>-116.22337235760661</v>
      </c>
      <c r="L2415">
        <v>507.7420282043235</v>
      </c>
      <c r="M2415">
        <v>504.68530882182768</v>
      </c>
      <c r="N2415">
        <v>493.99602706454539</v>
      </c>
      <c r="O2415">
        <v>530.39298690089265</v>
      </c>
      <c r="P2415">
        <v>21.06976855065821</v>
      </c>
      <c r="Q2415">
        <v>20.96428520434565</v>
      </c>
      <c r="R2415">
        <v>17.685410719394131</v>
      </c>
      <c r="S2415">
        <v>23.699467628752171</v>
      </c>
      <c r="T2415">
        <v>38365.881117960751</v>
      </c>
      <c r="U2415">
        <v>38365.947027954317</v>
      </c>
      <c r="V2415">
        <v>38339.182439844881</v>
      </c>
      <c r="W2415">
        <v>38392.677377097287</v>
      </c>
      <c r="X2415">
        <v>3029.2721385608229</v>
      </c>
      <c r="Y2415">
        <v>3045.8347263126898</v>
      </c>
      <c r="Z2415">
        <v>2896.8800763014578</v>
      </c>
      <c r="AA2415">
        <v>3112.326010038626</v>
      </c>
      <c r="AB2415">
        <v>582.19058875330563</v>
      </c>
      <c r="AC2415">
        <v>574.12688985862087</v>
      </c>
      <c r="AD2415">
        <v>488.08727564673001</v>
      </c>
      <c r="AE2415">
        <v>705.18332262527292</v>
      </c>
      <c r="AF2415">
        <v>55.884406359097348</v>
      </c>
      <c r="AG2415">
        <v>55.548162949784697</v>
      </c>
      <c r="AH2415">
        <v>54.371349785621938</v>
      </c>
      <c r="AI2415">
        <v>58.377221496415579</v>
      </c>
      <c r="AJ2415">
        <v>0.45928479724679538</v>
      </c>
      <c r="AK2415">
        <v>0.45928477422046571</v>
      </c>
      <c r="AL2415">
        <v>0.4592720478418868</v>
      </c>
      <c r="AM2415">
        <v>0.45929733401442968</v>
      </c>
      <c r="AN2415">
        <v>0.93841053300222466</v>
      </c>
      <c r="AO2415">
        <v>0.93841053300222455</v>
      </c>
      <c r="AP2415">
        <v>0.93841053300222455</v>
      </c>
      <c r="AQ2415">
        <v>0.93841053300222455</v>
      </c>
      <c r="AR2415">
        <v>11.67207695667204</v>
      </c>
      <c r="AS2415">
        <v>11.67207695667204</v>
      </c>
      <c r="AT2415">
        <v>11.67207695667204</v>
      </c>
      <c r="AU2415">
        <v>11.67207695667204</v>
      </c>
      <c r="AV2415" t="str">
        <f>VLOOKUP(Sheet1[[#This Row],[NPDES ID2]],Combined_Sheet__Major_Only___2[[NPDES ID2]:[ECHO BFR]],3,FALSE)</f>
        <v>FL</v>
      </c>
      <c r="AW2415" t="s">
        <v>54</v>
      </c>
      <c r="AX2415" t="str">
        <f>VLOOKUP(Sheet1[[#This Row],[NPDES ID2]],Combined_Sheet__Major_Only___2[[NPDES ID2]:[ECHO BFR]],27,FALSE)</f>
        <v>-</v>
      </c>
      <c r="AY2415" t="str">
        <f>VLOOKUP(Sheet1[[#This Row],[NPDES ID2]],Combined_Sheet__Major_Only___2[[NPDES ID2]:[ECHO BFR]],28,FALSE)</f>
        <v>-</v>
      </c>
      <c r="AZ2415" t="str">
        <f>VLOOKUP(Sheet1[[#This Row],[NPDES ID2]],Combined_Sheet__Major_Only___2[[NPDES ID2]:[ECHO BFR]],29,FALSE)</f>
        <v>thickening</v>
      </c>
      <c r="BA2415">
        <f>VLOOKUP(Sheet1[[#This Row],[NPDES ID2]],Combined_Sheet__Major_Only___2[[NPDES ID2]:[ECHO BFR]],17,FALSE)</f>
        <v>28.318349999999999</v>
      </c>
      <c r="BB2415">
        <f>VLOOKUP(Sheet1[[#This Row],[NPDES ID2]],Combined_Sheet__Major_Only___2[[NPDES ID2]:[ECHO BFR]],18,FALSE)</f>
        <v>-81.496420000000001</v>
      </c>
      <c r="BC2415" s="2" t="str">
        <f>IF(ISNUMBER(SEARCH("aerobic",$AW2415)),"aerobic","")</f>
        <v/>
      </c>
      <c r="BD2415" s="2" t="str">
        <f>IF(ISNUMBER(SEARCH("anaer",$AW2415)),"anaer","")</f>
        <v/>
      </c>
      <c r="BE2415" s="2" t="str">
        <f>IF(ISNUMBER(SEARCH("thickening",$AZ2415)),"thickening","")</f>
        <v>thickening</v>
      </c>
      <c r="BF2415" s="4" t="str">
        <f>IF(ISNUMBER(SEARCH("airDry",$AW2415)),"airDry","")</f>
        <v/>
      </c>
      <c r="BG2415" s="4" t="str">
        <f>IF(ISNUMBER(SEARCH("heatDry",$AY2415)),"heatDry","")</f>
        <v/>
      </c>
      <c r="BH2415" s="4" t="str">
        <f>IF(AND(ISNUMBER(SEARCH("aerobic",$AW2415)),ISNUMBER(SEARCH("anaer",$AW2415))),"Combined Aer and Anaer.","")</f>
        <v/>
      </c>
    </row>
    <row r="2416" spans="1:60" x14ac:dyDescent="0.25">
      <c r="A2416" s="5">
        <v>2328</v>
      </c>
      <c r="B2416" t="s">
        <v>10868</v>
      </c>
      <c r="C2416">
        <v>380.63</v>
      </c>
      <c r="D2416">
        <v>360.74052076243947</v>
      </c>
      <c r="E2416">
        <v>357.33436899404472</v>
      </c>
      <c r="F2416">
        <v>280.69266520016419</v>
      </c>
      <c r="G2416">
        <v>448.0167574809293</v>
      </c>
      <c r="H2416">
        <v>-138.63322861555929</v>
      </c>
      <c r="I2416">
        <v>-139.89629870931401</v>
      </c>
      <c r="J2416">
        <v>-158.51071771597091</v>
      </c>
      <c r="K2416">
        <v>-115.7743480256128</v>
      </c>
      <c r="L2416">
        <v>287.95134377483208</v>
      </c>
      <c r="M2416">
        <v>286.23630613267659</v>
      </c>
      <c r="N2416">
        <v>280.23818122586891</v>
      </c>
      <c r="O2416">
        <v>300.66091637125572</v>
      </c>
      <c r="P2416">
        <v>11.89069272168685</v>
      </c>
      <c r="Q2416">
        <v>11.83952053990059</v>
      </c>
      <c r="R2416">
        <v>9.9744239937705821</v>
      </c>
      <c r="S2416">
        <v>13.37609690740284</v>
      </c>
      <c r="T2416">
        <v>38279.466278394371</v>
      </c>
      <c r="U2416">
        <v>38279.532046722423</v>
      </c>
      <c r="V2416">
        <v>38252.824985837557</v>
      </c>
      <c r="W2416">
        <v>38306.204942233329</v>
      </c>
      <c r="X2416">
        <v>3008.205000957721</v>
      </c>
      <c r="Y2416">
        <v>3024.4907121166138</v>
      </c>
      <c r="Z2416">
        <v>2878.069447209924</v>
      </c>
      <c r="AA2416">
        <v>3089.8060417526758</v>
      </c>
      <c r="AB2416">
        <v>574.28842267564721</v>
      </c>
      <c r="AC2416">
        <v>566.31723054793372</v>
      </c>
      <c r="AD2416">
        <v>482.08638761656982</v>
      </c>
      <c r="AE2416">
        <v>694.50858871741741</v>
      </c>
      <c r="AF2416">
        <v>56.147627445879827</v>
      </c>
      <c r="AG2416">
        <v>55.813320245082068</v>
      </c>
      <c r="AH2416">
        <v>54.643577117929922</v>
      </c>
      <c r="AI2416">
        <v>58.62572551530652</v>
      </c>
      <c r="AJ2416">
        <v>0.46249143776808771</v>
      </c>
      <c r="AK2416">
        <v>0.46249142490224482</v>
      </c>
      <c r="AL2416">
        <v>0.46248429396086799</v>
      </c>
      <c r="AM2416">
        <v>0.46249846232982539</v>
      </c>
      <c r="AN2416">
        <v>0.93828380377365406</v>
      </c>
      <c r="AO2416">
        <v>0.93828380377365384</v>
      </c>
      <c r="AP2416">
        <v>0.93828380377365384</v>
      </c>
      <c r="AQ2416">
        <v>0.93828380377365384</v>
      </c>
      <c r="AR2416">
        <v>11.77090255456519</v>
      </c>
      <c r="AS2416">
        <v>11.77090255456519</v>
      </c>
      <c r="AT2416">
        <v>11.77090255456519</v>
      </c>
      <c r="AU2416">
        <v>11.77090255456519</v>
      </c>
      <c r="AV2416" t="str">
        <f>VLOOKUP(Sheet1[[#This Row],[NPDES ID2]],Combined_Sheet__Major_Only___2[[NPDES ID2]:[ECHO BFR]],3,FALSE)</f>
        <v>FL</v>
      </c>
      <c r="AW2416" t="s">
        <v>54</v>
      </c>
      <c r="AX2416" t="str">
        <f>VLOOKUP(Sheet1[[#This Row],[NPDES ID2]],Combined_Sheet__Major_Only___2[[NPDES ID2]:[ECHO BFR]],27,FALSE)</f>
        <v>other</v>
      </c>
      <c r="AY2416" t="str">
        <f>VLOOKUP(Sheet1[[#This Row],[NPDES ID2]],Combined_Sheet__Major_Only___2[[NPDES ID2]:[ECHO BFR]],28,FALSE)</f>
        <v>-</v>
      </c>
      <c r="AZ2416" t="str">
        <f>VLOOKUP(Sheet1[[#This Row],[NPDES ID2]],Combined_Sheet__Major_Only___2[[NPDES ID2]:[ECHO BFR]],29,FALSE)</f>
        <v>thickening</v>
      </c>
      <c r="BA2416">
        <f>VLOOKUP(Sheet1[[#This Row],[NPDES ID2]],Combined_Sheet__Major_Only___2[[NPDES ID2]:[ECHO BFR]],17,FALSE)</f>
        <v>28.029250000000001</v>
      </c>
      <c r="BB2416">
        <f>VLOOKUP(Sheet1[[#This Row],[NPDES ID2]],Combined_Sheet__Major_Only___2[[NPDES ID2]:[ECHO BFR]],18,FALSE)</f>
        <v>-82.654111</v>
      </c>
      <c r="BC2416" s="2" t="str">
        <f>IF(ISNUMBER(SEARCH("aerobic",$AW2416)),"aerobic","")</f>
        <v/>
      </c>
      <c r="BD2416" s="2" t="str">
        <f>IF(ISNUMBER(SEARCH("anaer",$AW2416)),"anaer","")</f>
        <v/>
      </c>
      <c r="BE2416" s="2" t="str">
        <f>IF(ISNUMBER(SEARCH("thickening",$AZ2416)),"thickening","")</f>
        <v>thickening</v>
      </c>
      <c r="BF2416" s="3" t="str">
        <f>IF(ISNUMBER(SEARCH("airDry",$AW2416)),"airDry","")</f>
        <v/>
      </c>
      <c r="BG2416" s="3" t="str">
        <f>IF(ISNUMBER(SEARCH("heatDry",$AY2416)),"heatDry","")</f>
        <v/>
      </c>
      <c r="BH2416" s="3" t="str">
        <f>IF(AND(ISNUMBER(SEARCH("aerobic",$AW2416)),ISNUMBER(SEARCH("anaer",$AW2416))),"Combined Aer and Anaer.","")</f>
        <v/>
      </c>
    </row>
    <row r="2417" spans="1:60" x14ac:dyDescent="0.25">
      <c r="A2417" s="5">
        <v>778</v>
      </c>
      <c r="B2417" t="s">
        <v>3815</v>
      </c>
      <c r="C2417">
        <v>1736.81</v>
      </c>
      <c r="D2417">
        <v>397.96375858332817</v>
      </c>
      <c r="E2417">
        <v>399.24217603616557</v>
      </c>
      <c r="F2417">
        <v>334.84247704944272</v>
      </c>
      <c r="G2417">
        <v>466.36388309121281</v>
      </c>
      <c r="H2417">
        <v>-136.28874383099691</v>
      </c>
      <c r="I2417">
        <v>-137.53320427197099</v>
      </c>
      <c r="J2417">
        <v>-156.72026413608151</v>
      </c>
      <c r="K2417">
        <v>-113.3091242347288</v>
      </c>
      <c r="L2417">
        <v>1373.008845019179</v>
      </c>
      <c r="M2417">
        <v>1365.1159853753149</v>
      </c>
      <c r="N2417">
        <v>1337.5258627535</v>
      </c>
      <c r="O2417">
        <v>1431.4840913940491</v>
      </c>
      <c r="P2417">
        <v>55.781715084361267</v>
      </c>
      <c r="Q2417">
        <v>55.543847690509118</v>
      </c>
      <c r="R2417">
        <v>46.695308750950282</v>
      </c>
      <c r="S2417">
        <v>62.954196984698093</v>
      </c>
      <c r="T2417">
        <v>38244.795211303179</v>
      </c>
      <c r="U2417">
        <v>38244.860922792679</v>
      </c>
      <c r="V2417">
        <v>38218.176942784572</v>
      </c>
      <c r="W2417">
        <v>38271.510766953354</v>
      </c>
      <c r="X2417">
        <v>2959.0482627141332</v>
      </c>
      <c r="Y2417">
        <v>2974.5539003228182</v>
      </c>
      <c r="Z2417">
        <v>2835.3464759859921</v>
      </c>
      <c r="AA2417">
        <v>3036.4823726408622</v>
      </c>
      <c r="AB2417">
        <v>552.92289979014765</v>
      </c>
      <c r="AC2417">
        <v>545.18282617699469</v>
      </c>
      <c r="AD2417">
        <v>466.03696538531682</v>
      </c>
      <c r="AE2417">
        <v>665.03168550258044</v>
      </c>
      <c r="AF2417">
        <v>57.030037466459632</v>
      </c>
      <c r="AG2417">
        <v>56.702687167016457</v>
      </c>
      <c r="AH2417">
        <v>55.555919565353143</v>
      </c>
      <c r="AI2417">
        <v>59.458254573367533</v>
      </c>
      <c r="AJ2417">
        <v>0.47324388232653741</v>
      </c>
      <c r="AK2417">
        <v>0.47324382257462211</v>
      </c>
      <c r="AL2417">
        <v>0.47321110981088133</v>
      </c>
      <c r="AM2417">
        <v>0.47327610979431289</v>
      </c>
      <c r="AN2417">
        <v>0.93823281118473445</v>
      </c>
      <c r="AO2417">
        <v>0.93823281118473456</v>
      </c>
      <c r="AP2417">
        <v>0.93823281118473456</v>
      </c>
      <c r="AQ2417">
        <v>0.93823281118473456</v>
      </c>
      <c r="AR2417">
        <v>12.100763990208611</v>
      </c>
      <c r="AS2417">
        <v>12.100763990208611</v>
      </c>
      <c r="AT2417">
        <v>12.100763990208611</v>
      </c>
      <c r="AU2417">
        <v>12.100763990208611</v>
      </c>
      <c r="AV2417" t="str">
        <f>VLOOKUP(Sheet1[[#This Row],[NPDES ID2]],Combined_Sheet__Major_Only___2[[NPDES ID2]:[ECHO BFR]],3,FALSE)</f>
        <v>MO</v>
      </c>
      <c r="AW2417" t="s">
        <v>54</v>
      </c>
      <c r="AX2417" t="str">
        <f>VLOOKUP(Sheet1[[#This Row],[NPDES ID2]],Combined_Sheet__Major_Only___2[[NPDES ID2]:[ECHO BFR]],27,FALSE)</f>
        <v>-</v>
      </c>
      <c r="AY2417" t="str">
        <f>VLOOKUP(Sheet1[[#This Row],[NPDES ID2]],Combined_Sheet__Major_Only___2[[NPDES ID2]:[ECHO BFR]],28,FALSE)</f>
        <v>-</v>
      </c>
      <c r="AZ2417" t="str">
        <f>VLOOKUP(Sheet1[[#This Row],[NPDES ID2]],Combined_Sheet__Major_Only___2[[NPDES ID2]:[ECHO BFR]],29,FALSE)</f>
        <v>thickening, preliminaryOps</v>
      </c>
      <c r="BA2417">
        <f>VLOOKUP(Sheet1[[#This Row],[NPDES ID2]],Combined_Sheet__Major_Only___2[[NPDES ID2]:[ECHO BFR]],17,FALSE)</f>
        <v>38.843583000000002</v>
      </c>
      <c r="BB2417">
        <f>VLOOKUP(Sheet1[[#This Row],[NPDES ID2]],Combined_Sheet__Major_Only___2[[NPDES ID2]:[ECHO BFR]],18,FALSE)</f>
        <v>-90.696250000000006</v>
      </c>
      <c r="BC2417" s="2" t="str">
        <f>IF(ISNUMBER(SEARCH("aerobic",$AW2417)),"aerobic","")</f>
        <v/>
      </c>
      <c r="BD2417" s="2" t="str">
        <f>IF(ISNUMBER(SEARCH("anaer",$AW2417)),"anaer","")</f>
        <v/>
      </c>
      <c r="BE2417" s="2" t="str">
        <f>IF(ISNUMBER(SEARCH("thickening",$AZ2417)),"thickening","")</f>
        <v>thickening</v>
      </c>
      <c r="BF2417" s="3" t="str">
        <f>IF(ISNUMBER(SEARCH("airDry",$AW2417)),"airDry","")</f>
        <v/>
      </c>
      <c r="BG2417" s="3" t="str">
        <f>IF(ISNUMBER(SEARCH("heatDry",$AY2417)),"heatDry","")</f>
        <v/>
      </c>
      <c r="BH2417" s="3" t="str">
        <f>IF(AND(ISNUMBER(SEARCH("aerobic",$AW2417)),ISNUMBER(SEARCH("anaer",$AW2417))),"Combined Aer and Anaer.","")</f>
        <v/>
      </c>
    </row>
    <row r="2418" spans="1:60" x14ac:dyDescent="0.25">
      <c r="A2418" s="5">
        <v>2339</v>
      </c>
      <c r="B2418" t="s">
        <v>10914</v>
      </c>
      <c r="C2418">
        <v>367.2</v>
      </c>
      <c r="D2418">
        <v>365.84903992751163</v>
      </c>
      <c r="E2418">
        <v>362.83089525185039</v>
      </c>
      <c r="F2418">
        <v>282.97468129896652</v>
      </c>
      <c r="G2418">
        <v>454.4707117828429</v>
      </c>
      <c r="H2418">
        <v>-138.54267972267769</v>
      </c>
      <c r="I2418">
        <v>-139.8060105664803</v>
      </c>
      <c r="J2418">
        <v>-158.42770801273289</v>
      </c>
      <c r="K2418">
        <v>-115.68803672106721</v>
      </c>
      <c r="L2418">
        <v>278.37382123281981</v>
      </c>
      <c r="M2418">
        <v>276.7186574564555</v>
      </c>
      <c r="N2418">
        <v>270.92990418586282</v>
      </c>
      <c r="O2418">
        <v>290.63972220657013</v>
      </c>
      <c r="P2418">
        <v>11.48620868375688</v>
      </c>
      <c r="Q2418">
        <v>11.43807047838771</v>
      </c>
      <c r="R2418">
        <v>9.6341574360551014</v>
      </c>
      <c r="S2418">
        <v>12.923108449387779</v>
      </c>
      <c r="T2418">
        <v>38220.244759478053</v>
      </c>
      <c r="U2418">
        <v>38220.31043072039</v>
      </c>
      <c r="V2418">
        <v>38193.642794194056</v>
      </c>
      <c r="W2418">
        <v>38246.943952306909</v>
      </c>
      <c r="X2418">
        <v>3001.2925812453991</v>
      </c>
      <c r="Y2418">
        <v>3017.51532333159</v>
      </c>
      <c r="Z2418">
        <v>2871.6679049410991</v>
      </c>
      <c r="AA2418">
        <v>3082.5670966713869</v>
      </c>
      <c r="AB2418">
        <v>572.36362597480093</v>
      </c>
      <c r="AC2418">
        <v>564.41628776238224</v>
      </c>
      <c r="AD2418">
        <v>480.56831402943101</v>
      </c>
      <c r="AE2418">
        <v>692.00645506361661</v>
      </c>
      <c r="AF2418">
        <v>56.189744084881553</v>
      </c>
      <c r="AG2418">
        <v>55.855753433231101</v>
      </c>
      <c r="AH2418">
        <v>54.687131027514212</v>
      </c>
      <c r="AI2418">
        <v>58.66547949231353</v>
      </c>
      <c r="AJ2418">
        <v>0.46300454986482031</v>
      </c>
      <c r="AK2418">
        <v>0.4630045374577888</v>
      </c>
      <c r="AL2418">
        <v>0.46299765991974168</v>
      </c>
      <c r="AM2418">
        <v>0.46301132479751228</v>
      </c>
      <c r="AN2418">
        <v>0.93819665253619167</v>
      </c>
      <c r="AO2418">
        <v>0.93819665253619133</v>
      </c>
      <c r="AP2418">
        <v>0.93819665253619133</v>
      </c>
      <c r="AQ2418">
        <v>0.93819665253619133</v>
      </c>
      <c r="AR2418">
        <v>11.78669419476728</v>
      </c>
      <c r="AS2418">
        <v>11.78669419476727</v>
      </c>
      <c r="AT2418">
        <v>11.78669419476727</v>
      </c>
      <c r="AU2418">
        <v>11.78669419476727</v>
      </c>
      <c r="AV2418" t="str">
        <f>VLOOKUP(Sheet1[[#This Row],[NPDES ID2]],Combined_Sheet__Major_Only___2[[NPDES ID2]:[ECHO BFR]],3,FALSE)</f>
        <v>TX</v>
      </c>
      <c r="AW2418" t="s">
        <v>54</v>
      </c>
      <c r="AX2418" t="str">
        <f>VLOOKUP(Sheet1[[#This Row],[NPDES ID2]],Combined_Sheet__Major_Only___2[[NPDES ID2]:[ECHO BFR]],27,FALSE)</f>
        <v>-</v>
      </c>
      <c r="AY2418" t="str">
        <f>VLOOKUP(Sheet1[[#This Row],[NPDES ID2]],Combined_Sheet__Major_Only___2[[NPDES ID2]:[ECHO BFR]],28,FALSE)</f>
        <v>-</v>
      </c>
      <c r="AZ2418" t="str">
        <f>VLOOKUP(Sheet1[[#This Row],[NPDES ID2]],Combined_Sheet__Major_Only___2[[NPDES ID2]:[ECHO BFR]],29,FALSE)</f>
        <v>thickening</v>
      </c>
      <c r="BA2418">
        <f>VLOOKUP(Sheet1[[#This Row],[NPDES ID2]],Combined_Sheet__Major_Only___2[[NPDES ID2]:[ECHO BFR]],17,FALSE)</f>
        <v>32.937123</v>
      </c>
      <c r="BB2418">
        <f>VLOOKUP(Sheet1[[#This Row],[NPDES ID2]],Combined_Sheet__Major_Only___2[[NPDES ID2]:[ECHO BFR]],18,FALSE)</f>
        <v>-96.738727999999995</v>
      </c>
      <c r="BC2418" s="2" t="str">
        <f>IF(ISNUMBER(SEARCH("aerobic",$AW2418)),"aerobic","")</f>
        <v/>
      </c>
      <c r="BD2418" s="2" t="str">
        <f>IF(ISNUMBER(SEARCH("anaer",$AW2418)),"anaer","")</f>
        <v/>
      </c>
      <c r="BE2418" s="2" t="str">
        <f>IF(ISNUMBER(SEARCH("thickening",$AZ2418)),"thickening","")</f>
        <v>thickening</v>
      </c>
      <c r="BF2418" s="4" t="str">
        <f>IF(ISNUMBER(SEARCH("airDry",$AW2418)),"airDry","")</f>
        <v/>
      </c>
      <c r="BG2418" s="4" t="str">
        <f>IF(ISNUMBER(SEARCH("heatDry",$AY2418)),"heatDry","")</f>
        <v/>
      </c>
      <c r="BH2418" s="4" t="str">
        <f>IF(AND(ISNUMBER(SEARCH("aerobic",$AW2418)),ISNUMBER(SEARCH("anaer",$AW2418))),"Combined Aer and Anaer.","")</f>
        <v/>
      </c>
    </row>
    <row r="2419" spans="1:60" x14ac:dyDescent="0.25">
      <c r="A2419" s="5">
        <v>2090</v>
      </c>
      <c r="B2419" t="s">
        <v>9826</v>
      </c>
      <c r="C2419">
        <v>1065.8599999999999</v>
      </c>
      <c r="D2419">
        <v>336.24388200901302</v>
      </c>
      <c r="E2419">
        <v>333.42648601967107</v>
      </c>
      <c r="F2419">
        <v>285.4875317888102</v>
      </c>
      <c r="G2419">
        <v>399.79248029419529</v>
      </c>
      <c r="H2419">
        <v>-138.82508000895331</v>
      </c>
      <c r="I2419">
        <v>-140.17782578615731</v>
      </c>
      <c r="J2419">
        <v>-158.82841145097851</v>
      </c>
      <c r="K2419">
        <v>-115.86534987055509</v>
      </c>
      <c r="L2419">
        <v>799.26733781795713</v>
      </c>
      <c r="M2419">
        <v>794.47201266222601</v>
      </c>
      <c r="N2419">
        <v>777.70528746707737</v>
      </c>
      <c r="O2419">
        <v>834.79898589860466</v>
      </c>
      <c r="P2419">
        <v>33.113343984309083</v>
      </c>
      <c r="Q2419">
        <v>32.955332468779673</v>
      </c>
      <c r="R2419">
        <v>27.788969039191969</v>
      </c>
      <c r="S2419">
        <v>37.238783988878943</v>
      </c>
      <c r="T2419">
        <v>38154.860555644569</v>
      </c>
      <c r="U2419">
        <v>38154.926119698313</v>
      </c>
      <c r="V2419">
        <v>38128.302010091611</v>
      </c>
      <c r="W2419">
        <v>38181.516170047602</v>
      </c>
      <c r="X2419">
        <v>3007.9614268979549</v>
      </c>
      <c r="Y2419">
        <v>3024.3561351157432</v>
      </c>
      <c r="Z2419">
        <v>2876.9403953245478</v>
      </c>
      <c r="AA2419">
        <v>3090.1392105569771</v>
      </c>
      <c r="AB2419">
        <v>576.83717194145584</v>
      </c>
      <c r="AC2419">
        <v>568.84021643160474</v>
      </c>
      <c r="AD2419">
        <v>483.79936956385268</v>
      </c>
      <c r="AE2419">
        <v>698.31499946879387</v>
      </c>
      <c r="AF2419">
        <v>55.971542546750527</v>
      </c>
      <c r="AG2419">
        <v>55.636034857535172</v>
      </c>
      <c r="AH2419">
        <v>54.461412772750073</v>
      </c>
      <c r="AI2419">
        <v>58.459377364446013</v>
      </c>
      <c r="AJ2419">
        <v>0.46034628362273872</v>
      </c>
      <c r="AK2419">
        <v>0.46034624744866592</v>
      </c>
      <c r="AL2419">
        <v>0.46032632574487792</v>
      </c>
      <c r="AM2419">
        <v>0.46036590899115393</v>
      </c>
      <c r="AN2419">
        <v>0.93810014586621737</v>
      </c>
      <c r="AO2419">
        <v>0.93810014586621759</v>
      </c>
      <c r="AP2419">
        <v>0.93810014586621759</v>
      </c>
      <c r="AQ2419">
        <v>0.93810014586621759</v>
      </c>
      <c r="AR2419">
        <v>11.704481106077541</v>
      </c>
      <c r="AS2419">
        <v>11.704481106077541</v>
      </c>
      <c r="AT2419">
        <v>11.704481106077541</v>
      </c>
      <c r="AU2419">
        <v>11.704481106077541</v>
      </c>
      <c r="AV2419" t="str">
        <f>VLOOKUP(Sheet1[[#This Row],[NPDES ID2]],Combined_Sheet__Major_Only___2[[NPDES ID2]:[ECHO BFR]],3,FALSE)</f>
        <v>IN</v>
      </c>
      <c r="AW2419" t="s">
        <v>87</v>
      </c>
      <c r="AX2419" t="str">
        <f>VLOOKUP(Sheet1[[#This Row],[NPDES ID2]],Combined_Sheet__Major_Only___2[[NPDES ID2]:[ECHO BFR]],27,FALSE)</f>
        <v>-</v>
      </c>
      <c r="AY2419" t="str">
        <f>VLOOKUP(Sheet1[[#This Row],[NPDES ID2]],Combined_Sheet__Major_Only___2[[NPDES ID2]:[ECHO BFR]],28,FALSE)</f>
        <v>pasteurize</v>
      </c>
      <c r="AZ2419" t="str">
        <f>VLOOKUP(Sheet1[[#This Row],[NPDES ID2]],Combined_Sheet__Major_Only___2[[NPDES ID2]:[ECHO BFR]],29,FALSE)</f>
        <v>thickening</v>
      </c>
      <c r="BA2419">
        <f>VLOOKUP(Sheet1[[#This Row],[NPDES ID2]],Combined_Sheet__Major_Only___2[[NPDES ID2]:[ECHO BFR]],17,FALSE)</f>
        <v>39.968000000000004</v>
      </c>
      <c r="BB2419">
        <f>VLOOKUP(Sheet1[[#This Row],[NPDES ID2]],Combined_Sheet__Major_Only___2[[NPDES ID2]:[ECHO BFR]],18,FALSE)</f>
        <v>-85.795305999999997</v>
      </c>
      <c r="BC2419" s="2" t="str">
        <f>IF(ISNUMBER(SEARCH("aerobic",$AW2419)),"aerobic","")</f>
        <v/>
      </c>
      <c r="BD2419" s="2" t="str">
        <f>IF(ISNUMBER(SEARCH("anaer",$AW2419)),"anaer","")</f>
        <v/>
      </c>
      <c r="BE2419" s="2" t="str">
        <f>IF(ISNUMBER(SEARCH("thickening",$AZ2419)),"thickening","")</f>
        <v>thickening</v>
      </c>
      <c r="BF2419" s="3" t="str">
        <f>IF(ISNUMBER(SEARCH("airDry",$AW2419)),"airDry","")</f>
        <v/>
      </c>
      <c r="BG2419" s="3" t="str">
        <f>IF(ISNUMBER(SEARCH("heatDry",$AY2419)),"heatDry","")</f>
        <v/>
      </c>
      <c r="BH2419" s="3" t="str">
        <f>IF(AND(ISNUMBER(SEARCH("aerobic",$AW2419)),ISNUMBER(SEARCH("anaer",$AW2419))),"Combined Aer and Anaer.","")</f>
        <v/>
      </c>
    </row>
    <row r="2420" spans="1:60" x14ac:dyDescent="0.25">
      <c r="A2420" s="5">
        <v>1938</v>
      </c>
      <c r="B2420" t="s">
        <v>9143</v>
      </c>
      <c r="C2420">
        <v>2643</v>
      </c>
      <c r="D2420">
        <v>543.47661762811117</v>
      </c>
      <c r="E2420">
        <v>539.12546956420124</v>
      </c>
      <c r="F2420">
        <v>442.53189498297792</v>
      </c>
      <c r="G2420">
        <v>635.65652700184853</v>
      </c>
      <c r="H2420">
        <v>-137.24660413339851</v>
      </c>
      <c r="I2420">
        <v>-138.50038395995901</v>
      </c>
      <c r="J2420">
        <v>-157.7565186088315</v>
      </c>
      <c r="K2420">
        <v>-114.1131245859933</v>
      </c>
      <c r="L2420">
        <v>2031.413000827217</v>
      </c>
      <c r="M2420">
        <v>2019.4640741089399</v>
      </c>
      <c r="N2420">
        <v>1977.709779002922</v>
      </c>
      <c r="O2420">
        <v>2119.922038762696</v>
      </c>
      <c r="P2420">
        <v>83.384955822321359</v>
      </c>
      <c r="Q2420">
        <v>83.046885021127252</v>
      </c>
      <c r="R2420">
        <v>69.896840672016396</v>
      </c>
      <c r="S2420">
        <v>93.909957483265941</v>
      </c>
      <c r="T2420">
        <v>38096.824348759408</v>
      </c>
      <c r="U2420">
        <v>38096.889817670577</v>
      </c>
      <c r="V2420">
        <v>38070.304343348318</v>
      </c>
      <c r="W2420">
        <v>38123.441282160151</v>
      </c>
      <c r="X2420">
        <v>2976.9954136477932</v>
      </c>
      <c r="Y2420">
        <v>2992.9297464350002</v>
      </c>
      <c r="Z2420">
        <v>2849.7974819364058</v>
      </c>
      <c r="AA2420">
        <v>3056.691902275441</v>
      </c>
      <c r="AB2420">
        <v>563.91187204808045</v>
      </c>
      <c r="AC2420">
        <v>556.05424969046692</v>
      </c>
      <c r="AD2420">
        <v>474.064335809336</v>
      </c>
      <c r="AE2420">
        <v>680.59364068590685</v>
      </c>
      <c r="AF2420">
        <v>56.470504538295238</v>
      </c>
      <c r="AG2420">
        <v>56.13908879951245</v>
      </c>
      <c r="AH2420">
        <v>54.977206156384838</v>
      </c>
      <c r="AI2420">
        <v>58.929956384746703</v>
      </c>
      <c r="AJ2420">
        <v>0.46642535746036529</v>
      </c>
      <c r="AK2420">
        <v>0.46642526620420111</v>
      </c>
      <c r="AL2420">
        <v>0.46637572407490308</v>
      </c>
      <c r="AM2420">
        <v>0.46647416746845161</v>
      </c>
      <c r="AN2420">
        <v>0.93801423195336442</v>
      </c>
      <c r="AO2420">
        <v>0.93801423195336464</v>
      </c>
      <c r="AP2420">
        <v>0.93801423195336464</v>
      </c>
      <c r="AQ2420">
        <v>0.93801423195336464</v>
      </c>
      <c r="AR2420">
        <v>11.89045466606637</v>
      </c>
      <c r="AS2420">
        <v>11.89045466606637</v>
      </c>
      <c r="AT2420">
        <v>11.89045466606637</v>
      </c>
      <c r="AU2420">
        <v>11.89045466606637</v>
      </c>
      <c r="AV2420" t="str">
        <f>VLOOKUP(Sheet1[[#This Row],[NPDES ID2]],Combined_Sheet__Major_Only___2[[NPDES ID2]:[ECHO BFR]],3,FALSE)</f>
        <v>AR</v>
      </c>
      <c r="AW2420" t="s">
        <v>54</v>
      </c>
      <c r="AX2420" t="str">
        <f>VLOOKUP(Sheet1[[#This Row],[NPDES ID2]],Combined_Sheet__Major_Only___2[[NPDES ID2]:[ECHO BFR]],27,FALSE)</f>
        <v>-</v>
      </c>
      <c r="AY2420" t="str">
        <f>VLOOKUP(Sheet1[[#This Row],[NPDES ID2]],Combined_Sheet__Major_Only___2[[NPDES ID2]:[ECHO BFR]],28,FALSE)</f>
        <v>-</v>
      </c>
      <c r="AZ2420" t="str">
        <f>VLOOKUP(Sheet1[[#This Row],[NPDES ID2]],Combined_Sheet__Major_Only___2[[NPDES ID2]:[ECHO BFR]],29,FALSE)</f>
        <v>thickening, preliminaryOps</v>
      </c>
      <c r="BA2420">
        <f>VLOOKUP(Sheet1[[#This Row],[NPDES ID2]],Combined_Sheet__Major_Only___2[[NPDES ID2]:[ECHO BFR]],17,FALSE)</f>
        <v>36.080730000000003</v>
      </c>
      <c r="BB2420">
        <f>VLOOKUP(Sheet1[[#This Row],[NPDES ID2]],Combined_Sheet__Major_Only___2[[NPDES ID2]:[ECHO BFR]],18,FALSE)</f>
        <v>-94.089280000000002</v>
      </c>
      <c r="BC2420" s="2" t="str">
        <f>IF(ISNUMBER(SEARCH("aerobic",$AW2420)),"aerobic","")</f>
        <v/>
      </c>
      <c r="BD2420" s="2" t="str">
        <f>IF(ISNUMBER(SEARCH("anaer",$AW2420)),"anaer","")</f>
        <v/>
      </c>
      <c r="BE2420" s="2" t="str">
        <f>IF(ISNUMBER(SEARCH("thickening",$AZ2420)),"thickening","")</f>
        <v>thickening</v>
      </c>
      <c r="BF2420" s="3" t="str">
        <f>IF(ISNUMBER(SEARCH("airDry",$AW2420)),"airDry","")</f>
        <v/>
      </c>
      <c r="BG2420" s="3" t="str">
        <f>IF(ISNUMBER(SEARCH("heatDry",$AY2420)),"heatDry","")</f>
        <v/>
      </c>
      <c r="BH2420" s="3" t="str">
        <f>IF(AND(ISNUMBER(SEARCH("aerobic",$AW2420)),ISNUMBER(SEARCH("anaer",$AW2420))),"Combined Aer and Anaer.","")</f>
        <v/>
      </c>
    </row>
    <row r="2421" spans="1:60" x14ac:dyDescent="0.25">
      <c r="A2421" s="5">
        <v>696</v>
      </c>
      <c r="B2421" t="s">
        <v>3439</v>
      </c>
      <c r="C2421">
        <v>6994</v>
      </c>
      <c r="D2421">
        <v>1210.7310810368419</v>
      </c>
      <c r="E2421">
        <v>1208.3827639453609</v>
      </c>
      <c r="F2421">
        <v>974.03534795316784</v>
      </c>
      <c r="G2421">
        <v>1429.480727486967</v>
      </c>
      <c r="H2421">
        <v>-134.69639707362481</v>
      </c>
      <c r="I2421">
        <v>-136.11389405532881</v>
      </c>
      <c r="J2421">
        <v>-155.22560886370769</v>
      </c>
      <c r="K2421">
        <v>-111.0534750892997</v>
      </c>
      <c r="L2421">
        <v>5536.5806324810328</v>
      </c>
      <c r="M2421">
        <v>5504.7581845174664</v>
      </c>
      <c r="N2421">
        <v>5393.7404217307958</v>
      </c>
      <c r="O2421">
        <v>5772.0905715845474</v>
      </c>
      <c r="P2421">
        <v>224.78131926210659</v>
      </c>
      <c r="Q2421">
        <v>223.84171612568949</v>
      </c>
      <c r="R2421">
        <v>188.17199185945611</v>
      </c>
      <c r="S2421">
        <v>253.6941836903797</v>
      </c>
      <c r="T2421">
        <v>38066.069341223658</v>
      </c>
      <c r="U2421">
        <v>38066.134759716129</v>
      </c>
      <c r="V2421">
        <v>38039.569759310551</v>
      </c>
      <c r="W2421">
        <v>38092.665776480557</v>
      </c>
      <c r="X2421">
        <v>2943.9534534993159</v>
      </c>
      <c r="Y2421">
        <v>2959.3818301371161</v>
      </c>
      <c r="Z2421">
        <v>2821.027684658658</v>
      </c>
      <c r="AA2421">
        <v>3021.012782067131</v>
      </c>
      <c r="AB2421">
        <v>549.88202821578966</v>
      </c>
      <c r="AC2421">
        <v>542.16372133154846</v>
      </c>
      <c r="AD2421">
        <v>463.46492594971738</v>
      </c>
      <c r="AE2421">
        <v>661.23918858314812</v>
      </c>
      <c r="AF2421">
        <v>57.067746343791278</v>
      </c>
      <c r="AG2421">
        <v>56.741716955586867</v>
      </c>
      <c r="AH2421">
        <v>55.594318116895778</v>
      </c>
      <c r="AI2421">
        <v>59.492657461553911</v>
      </c>
      <c r="AJ2421">
        <v>0.47370353901905898</v>
      </c>
      <c r="AK2421">
        <v>0.47370328728527172</v>
      </c>
      <c r="AL2421">
        <v>0.47357172132429759</v>
      </c>
      <c r="AM2421">
        <v>0.47383319561517928</v>
      </c>
      <c r="AN2421">
        <v>0.93796860702193996</v>
      </c>
      <c r="AO2421">
        <v>0.93796860702193985</v>
      </c>
      <c r="AP2421">
        <v>0.93796860702193985</v>
      </c>
      <c r="AQ2421">
        <v>0.93796860702193985</v>
      </c>
      <c r="AR2421">
        <v>12.111517084881619</v>
      </c>
      <c r="AS2421">
        <v>12.111517084881619</v>
      </c>
      <c r="AT2421">
        <v>12.111517084881619</v>
      </c>
      <c r="AU2421">
        <v>12.111517084881619</v>
      </c>
      <c r="AV2421" t="str">
        <f>VLOOKUP(Sheet1[[#This Row],[NPDES ID2]],Combined_Sheet__Major_Only___2[[NPDES ID2]:[ECHO BFR]],3,FALSE)</f>
        <v>MA</v>
      </c>
      <c r="AW2421" t="s">
        <v>54</v>
      </c>
      <c r="AX2421" t="str">
        <f>VLOOKUP(Sheet1[[#This Row],[NPDES ID2]],Combined_Sheet__Major_Only___2[[NPDES ID2]:[ECHO BFR]],27,FALSE)</f>
        <v>-</v>
      </c>
      <c r="AY2421" t="str">
        <f>VLOOKUP(Sheet1[[#This Row],[NPDES ID2]],Combined_Sheet__Major_Only___2[[NPDES ID2]:[ECHO BFR]],28,FALSE)</f>
        <v>-</v>
      </c>
      <c r="AZ2421" t="str">
        <f>VLOOKUP(Sheet1[[#This Row],[NPDES ID2]],Combined_Sheet__Major_Only___2[[NPDES ID2]:[ECHO BFR]],29,FALSE)</f>
        <v>thickening, preliminaryOps</v>
      </c>
      <c r="BA2421">
        <f>VLOOKUP(Sheet1[[#This Row],[NPDES ID2]],Combined_Sheet__Major_Only___2[[NPDES ID2]:[ECHO BFR]],17,FALSE)</f>
        <v>42.535831000000002</v>
      </c>
      <c r="BB2421">
        <f>VLOOKUP(Sheet1[[#This Row],[NPDES ID2]],Combined_Sheet__Major_Only___2[[NPDES ID2]:[ECHO BFR]],18,FALSE)</f>
        <v>-70.836397000000005</v>
      </c>
      <c r="BC2421" s="2" t="str">
        <f>IF(ISNUMBER(SEARCH("aerobic",$AW2421)),"aerobic","")</f>
        <v/>
      </c>
      <c r="BD2421" s="2" t="str">
        <f>IF(ISNUMBER(SEARCH("anaer",$AW2421)),"anaer","")</f>
        <v/>
      </c>
      <c r="BE2421" s="2" t="str">
        <f>IF(ISNUMBER(SEARCH("thickening",$AZ2421)),"thickening","")</f>
        <v>thickening</v>
      </c>
      <c r="BF2421" s="3" t="str">
        <f>IF(ISNUMBER(SEARCH("airDry",$AW2421)),"airDry","")</f>
        <v/>
      </c>
      <c r="BG2421" s="3" t="str">
        <f>IF(ISNUMBER(SEARCH("heatDry",$AY2421)),"heatDry","")</f>
        <v/>
      </c>
      <c r="BH2421" s="3" t="str">
        <f>IF(AND(ISNUMBER(SEARCH("aerobic",$AW2421)),ISNUMBER(SEARCH("anaer",$AW2421))),"Combined Aer and Anaer.","")</f>
        <v/>
      </c>
    </row>
    <row r="2422" spans="1:60" x14ac:dyDescent="0.25">
      <c r="A2422" s="5">
        <v>91</v>
      </c>
      <c r="B2422" t="s">
        <v>512</v>
      </c>
      <c r="C2422">
        <v>30217</v>
      </c>
      <c r="D2422">
        <v>5001.6228173298196</v>
      </c>
      <c r="E2422">
        <v>5030.5276699324477</v>
      </c>
      <c r="F2422">
        <v>4002.454502649759</v>
      </c>
      <c r="G2422">
        <v>5935.1972471531026</v>
      </c>
      <c r="H2422">
        <v>-128.30745061517669</v>
      </c>
      <c r="I2422">
        <v>-126.2912193320463</v>
      </c>
      <c r="J2422">
        <v>-150.89795539045659</v>
      </c>
      <c r="K2422">
        <v>-103.8037809364632</v>
      </c>
      <c r="L2422">
        <v>23670.50673014624</v>
      </c>
      <c r="M2422">
        <v>23532.723029643221</v>
      </c>
      <c r="N2422">
        <v>23056.2282144858</v>
      </c>
      <c r="O2422">
        <v>24685.443084668601</v>
      </c>
      <c r="P2422">
        <v>963.86891042665434</v>
      </c>
      <c r="Q2422">
        <v>960.31016474448052</v>
      </c>
      <c r="R2422">
        <v>807.63294264046249</v>
      </c>
      <c r="S2422">
        <v>1086.712162072547</v>
      </c>
      <c r="T2422">
        <v>38041.927030072009</v>
      </c>
      <c r="U2422">
        <v>38041.992408986407</v>
      </c>
      <c r="V2422">
        <v>38015.443480359267</v>
      </c>
      <c r="W2422">
        <v>38068.507374532441</v>
      </c>
      <c r="X2422">
        <v>2953.547253236145</v>
      </c>
      <c r="Y2422">
        <v>2969.2264804639199</v>
      </c>
      <c r="Z2422">
        <v>2829.279525317892</v>
      </c>
      <c r="AA2422">
        <v>3032.0229383604342</v>
      </c>
      <c r="AB2422">
        <v>555.04418629269389</v>
      </c>
      <c r="AC2422">
        <v>547.182514412812</v>
      </c>
      <c r="AD2422">
        <v>467.08032939434929</v>
      </c>
      <c r="AE2422">
        <v>667.46876421410116</v>
      </c>
      <c r="AF2422">
        <v>56.905427557043147</v>
      </c>
      <c r="AG2422">
        <v>56.58273732254446</v>
      </c>
      <c r="AH2422">
        <v>55.423809646216377</v>
      </c>
      <c r="AI2422">
        <v>59.334194360779883</v>
      </c>
      <c r="AJ2422">
        <v>0.47172563923637018</v>
      </c>
      <c r="AK2422">
        <v>0.47172433230090238</v>
      </c>
      <c r="AL2422">
        <v>0.47115607895781919</v>
      </c>
      <c r="AM2422">
        <v>0.47228646172331401</v>
      </c>
      <c r="AN2422">
        <v>0.9379327449165703</v>
      </c>
      <c r="AO2422">
        <v>0.93793274491657042</v>
      </c>
      <c r="AP2422">
        <v>0.93793274491657042</v>
      </c>
      <c r="AQ2422">
        <v>0.93793274491657042</v>
      </c>
      <c r="AR2422">
        <v>12.03571774055515</v>
      </c>
      <c r="AS2422">
        <v>12.03571774055515</v>
      </c>
      <c r="AT2422">
        <v>12.03571774055515</v>
      </c>
      <c r="AU2422">
        <v>12.03571774055515</v>
      </c>
      <c r="AV2422" t="str">
        <f>VLOOKUP(Sheet1[[#This Row],[NPDES ID2]],Combined_Sheet__Major_Only___2[[NPDES ID2]:[ECHO BFR]],3,FALSE)</f>
        <v>RI</v>
      </c>
      <c r="AW2422" t="s">
        <v>54</v>
      </c>
      <c r="AX2422" t="str">
        <f>VLOOKUP(Sheet1[[#This Row],[NPDES ID2]],Combined_Sheet__Major_Only___2[[NPDES ID2]:[ECHO BFR]],27,FALSE)</f>
        <v>other</v>
      </c>
      <c r="AY2422" t="str">
        <f>VLOOKUP(Sheet1[[#This Row],[NPDES ID2]],Combined_Sheet__Major_Only___2[[NPDES ID2]:[ECHO BFR]],28,FALSE)</f>
        <v>-</v>
      </c>
      <c r="AZ2422" t="str">
        <f>VLOOKUP(Sheet1[[#This Row],[NPDES ID2]],Combined_Sheet__Major_Only___2[[NPDES ID2]:[ECHO BFR]],29,FALSE)</f>
        <v>thickening</v>
      </c>
      <c r="BA2422">
        <f>VLOOKUP(Sheet1[[#This Row],[NPDES ID2]],Combined_Sheet__Major_Only___2[[NPDES ID2]:[ECHO BFR]],17,FALSE)</f>
        <v>41.999842999999998</v>
      </c>
      <c r="BB2422">
        <f>VLOOKUP(Sheet1[[#This Row],[NPDES ID2]],Combined_Sheet__Major_Only___2[[NPDES ID2]:[ECHO BFR]],18,FALSE)</f>
        <v>-71.494366999999997</v>
      </c>
      <c r="BC2422" s="2" t="str">
        <f>IF(ISNUMBER(SEARCH("aerobic",$AW2422)),"aerobic","")</f>
        <v/>
      </c>
      <c r="BD2422" s="2" t="str">
        <f>IF(ISNUMBER(SEARCH("anaer",$AW2422)),"anaer","")</f>
        <v/>
      </c>
      <c r="BE2422" s="2" t="str">
        <f>IF(ISNUMBER(SEARCH("thickening",$AZ2422)),"thickening","")</f>
        <v>thickening</v>
      </c>
      <c r="BF2422" s="4" t="str">
        <f>IF(ISNUMBER(SEARCH("airDry",$AW2422)),"airDry","")</f>
        <v/>
      </c>
      <c r="BG2422" s="4" t="str">
        <f>IF(ISNUMBER(SEARCH("heatDry",$AY2422)),"heatDry","")</f>
        <v/>
      </c>
      <c r="BH2422" s="4" t="str">
        <f>IF(AND(ISNUMBER(SEARCH("aerobic",$AW2422)),ISNUMBER(SEARCH("anaer",$AW2422))),"Combined Aer and Anaer.","")</f>
        <v/>
      </c>
    </row>
    <row r="2423" spans="1:60" x14ac:dyDescent="0.25">
      <c r="A2423" s="5">
        <v>208</v>
      </c>
      <c r="B2423" t="s">
        <v>1098</v>
      </c>
      <c r="C2423">
        <v>3002.8</v>
      </c>
      <c r="D2423">
        <v>595.31708087900279</v>
      </c>
      <c r="E2423">
        <v>591.91708647344785</v>
      </c>
      <c r="F2423">
        <v>486.02559010450682</v>
      </c>
      <c r="G2423">
        <v>694.85199875074056</v>
      </c>
      <c r="H2423">
        <v>-136.83367708720701</v>
      </c>
      <c r="I2423">
        <v>-138.13765398124249</v>
      </c>
      <c r="J2423">
        <v>-157.45989930994591</v>
      </c>
      <c r="K2423">
        <v>-113.6639031902068</v>
      </c>
      <c r="L2423">
        <v>2324.1473036393668</v>
      </c>
      <c r="M2423">
        <v>2310.552971781025</v>
      </c>
      <c r="N2423">
        <v>2263.0553974591598</v>
      </c>
      <c r="O2423">
        <v>2424.8370067128062</v>
      </c>
      <c r="P2423">
        <v>95.153679373462239</v>
      </c>
      <c r="Q2423">
        <v>94.763905891115769</v>
      </c>
      <c r="R2423">
        <v>79.735830446035592</v>
      </c>
      <c r="S2423">
        <v>107.2193633077576</v>
      </c>
      <c r="T2423">
        <v>38015.563941771223</v>
      </c>
      <c r="U2423">
        <v>38015.629277466876</v>
      </c>
      <c r="V2423">
        <v>37989.09789901178</v>
      </c>
      <c r="W2423">
        <v>38042.126715292179</v>
      </c>
      <c r="X2423">
        <v>2963.2952866425248</v>
      </c>
      <c r="Y2423">
        <v>2979.0747550031961</v>
      </c>
      <c r="Z2423">
        <v>2837.37014493583</v>
      </c>
      <c r="AA2423">
        <v>3042.171740802783</v>
      </c>
      <c r="AB2423">
        <v>559.40425887004255</v>
      </c>
      <c r="AC2423">
        <v>551.59844975816713</v>
      </c>
      <c r="AD2423">
        <v>470.5777896370854</v>
      </c>
      <c r="AE2423">
        <v>674.59258166077643</v>
      </c>
      <c r="AF2423">
        <v>56.611135205734008</v>
      </c>
      <c r="AG2423">
        <v>56.280856177551371</v>
      </c>
      <c r="AH2423">
        <v>55.122590950477097</v>
      </c>
      <c r="AI2423">
        <v>59.062605496173212</v>
      </c>
      <c r="AJ2423">
        <v>0.46813895479365608</v>
      </c>
      <c r="AK2423">
        <v>0.46813885076999739</v>
      </c>
      <c r="AL2423">
        <v>0.46808255573594321</v>
      </c>
      <c r="AM2423">
        <v>0.4681944191348455</v>
      </c>
      <c r="AN2423">
        <v>0.93789353657351304</v>
      </c>
      <c r="AO2423">
        <v>0.93789353657351293</v>
      </c>
      <c r="AP2423">
        <v>0.93789353657351293</v>
      </c>
      <c r="AQ2423">
        <v>0.93789353657351293</v>
      </c>
      <c r="AR2423">
        <v>11.94293242550166</v>
      </c>
      <c r="AS2423">
        <v>11.94293242550167</v>
      </c>
      <c r="AT2423">
        <v>11.94293242550167</v>
      </c>
      <c r="AU2423">
        <v>11.94293242550167</v>
      </c>
      <c r="AV2423" t="str">
        <f>VLOOKUP(Sheet1[[#This Row],[NPDES ID2]],Combined_Sheet__Major_Only___2[[NPDES ID2]:[ECHO BFR]],3,FALSE)</f>
        <v>CA</v>
      </c>
      <c r="AW2423" t="s">
        <v>54</v>
      </c>
      <c r="AX2423" t="str">
        <f>VLOOKUP(Sheet1[[#This Row],[NPDES ID2]],Combined_Sheet__Major_Only___2[[NPDES ID2]:[ECHO BFR]],27,FALSE)</f>
        <v>-</v>
      </c>
      <c r="AY2423" t="str">
        <f>VLOOKUP(Sheet1[[#This Row],[NPDES ID2]],Combined_Sheet__Major_Only___2[[NPDES ID2]:[ECHO BFR]],28,FALSE)</f>
        <v>-</v>
      </c>
      <c r="AZ2423" t="str">
        <f>VLOOKUP(Sheet1[[#This Row],[NPDES ID2]],Combined_Sheet__Major_Only___2[[NPDES ID2]:[ECHO BFR]],29,FALSE)</f>
        <v>preliminaryOps, thickening</v>
      </c>
      <c r="BA2423">
        <f>VLOOKUP(Sheet1[[#This Row],[NPDES ID2]],Combined_Sheet__Major_Only___2[[NPDES ID2]:[ECHO BFR]],17,FALSE)</f>
        <v>38.768307032144698</v>
      </c>
      <c r="BB2423">
        <f>VLOOKUP(Sheet1[[#This Row],[NPDES ID2]],Combined_Sheet__Major_Only___2[[NPDES ID2]:[ECHO BFR]],18,FALSE)</f>
        <v>-121.354059108241</v>
      </c>
      <c r="BC2423" s="2" t="str">
        <f>IF(ISNUMBER(SEARCH("aerobic",$AW2423)),"aerobic","")</f>
        <v/>
      </c>
      <c r="BD2423" s="2" t="str">
        <f>IF(ISNUMBER(SEARCH("anaer",$AW2423)),"anaer","")</f>
        <v/>
      </c>
      <c r="BE2423" s="2" t="str">
        <f>IF(ISNUMBER(SEARCH("thickening",$AZ2423)),"thickening","")</f>
        <v>thickening</v>
      </c>
      <c r="BF2423" s="3" t="str">
        <f>IF(ISNUMBER(SEARCH("airDry",$AW2423)),"airDry","")</f>
        <v/>
      </c>
      <c r="BG2423" s="3" t="str">
        <f>IF(ISNUMBER(SEARCH("heatDry",$AY2423)),"heatDry","")</f>
        <v/>
      </c>
      <c r="BH2423" s="3" t="str">
        <f>IF(AND(ISNUMBER(SEARCH("aerobic",$AW2423)),ISNUMBER(SEARCH("anaer",$AW2423))),"Combined Aer and Anaer.","")</f>
        <v/>
      </c>
    </row>
    <row r="2424" spans="1:60" x14ac:dyDescent="0.25">
      <c r="A2424" s="5">
        <v>1863</v>
      </c>
      <c r="B2424" t="s">
        <v>8804</v>
      </c>
      <c r="C2424">
        <v>8027.5</v>
      </c>
      <c r="D2424">
        <v>1418.5924571378721</v>
      </c>
      <c r="E2424">
        <v>1418.3782409696901</v>
      </c>
      <c r="F2424">
        <v>1140.502931583253</v>
      </c>
      <c r="G2424">
        <v>1678.003629210368</v>
      </c>
      <c r="H2424">
        <v>-135.68242610420671</v>
      </c>
      <c r="I2424">
        <v>-136.7611642097165</v>
      </c>
      <c r="J2424">
        <v>-155.9946928852311</v>
      </c>
      <c r="K2424">
        <v>-112.1503917690537</v>
      </c>
      <c r="L2424">
        <v>6164.1281745958659</v>
      </c>
      <c r="M2424">
        <v>6127.8073976919641</v>
      </c>
      <c r="N2424">
        <v>6001.1446242645798</v>
      </c>
      <c r="O2424">
        <v>6432.874319709912</v>
      </c>
      <c r="P2424">
        <v>253.06167710584171</v>
      </c>
      <c r="Q2424">
        <v>252.06185765685049</v>
      </c>
      <c r="R2424">
        <v>212.15774424711881</v>
      </c>
      <c r="S2424">
        <v>284.96553817833251</v>
      </c>
      <c r="T2424">
        <v>37991.828749269771</v>
      </c>
      <c r="U2424">
        <v>37991.894046054782</v>
      </c>
      <c r="V2424">
        <v>37965.378468355149</v>
      </c>
      <c r="W2424">
        <v>38018.375703337937</v>
      </c>
      <c r="X2424">
        <v>2969.9346991023008</v>
      </c>
      <c r="Y2424">
        <v>2985.861103689223</v>
      </c>
      <c r="Z2424">
        <v>2842.960739913955</v>
      </c>
      <c r="AA2424">
        <v>3049.6001291188641</v>
      </c>
      <c r="AB2424">
        <v>562.97954413845082</v>
      </c>
      <c r="AC2424">
        <v>555.11595979432536</v>
      </c>
      <c r="AD2424">
        <v>473.16892318868548</v>
      </c>
      <c r="AE2424">
        <v>679.35044473095263</v>
      </c>
      <c r="AF2424">
        <v>56.4623666106963</v>
      </c>
      <c r="AG2424">
        <v>56.131944867856518</v>
      </c>
      <c r="AH2424">
        <v>54.968182218827863</v>
      </c>
      <c r="AI2424">
        <v>58.92106441070424</v>
      </c>
      <c r="AJ2424">
        <v>0.4663262754759232</v>
      </c>
      <c r="AK2424">
        <v>0.46632598500823752</v>
      </c>
      <c r="AL2424">
        <v>0.46617563650075489</v>
      </c>
      <c r="AM2424">
        <v>0.46647445242159652</v>
      </c>
      <c r="AN2424">
        <v>0.93785819415266258</v>
      </c>
      <c r="AO2424">
        <v>0.93785819415266258</v>
      </c>
      <c r="AP2424">
        <v>0.93785819415266258</v>
      </c>
      <c r="AQ2424">
        <v>0.93785819415266258</v>
      </c>
      <c r="AR2424">
        <v>11.88395438894767</v>
      </c>
      <c r="AS2424">
        <v>11.88395438894767</v>
      </c>
      <c r="AT2424">
        <v>11.88395438894767</v>
      </c>
      <c r="AU2424">
        <v>11.88395438894767</v>
      </c>
      <c r="AV2424" t="str">
        <f>VLOOKUP(Sheet1[[#This Row],[NPDES ID2]],Combined_Sheet__Major_Only___2[[NPDES ID2]:[ECHO BFR]],3,FALSE)</f>
        <v>FL</v>
      </c>
      <c r="AW2424" t="s">
        <v>87</v>
      </c>
      <c r="AX2424" t="str">
        <f>VLOOKUP(Sheet1[[#This Row],[NPDES ID2]],Combined_Sheet__Major_Only___2[[NPDES ID2]:[ECHO BFR]],27,FALSE)</f>
        <v>-</v>
      </c>
      <c r="AY2424" t="str">
        <f>VLOOKUP(Sheet1[[#This Row],[NPDES ID2]],Combined_Sheet__Major_Only___2[[NPDES ID2]:[ECHO BFR]],28,FALSE)</f>
        <v>-</v>
      </c>
      <c r="AZ2424" t="str">
        <f>VLOOKUP(Sheet1[[#This Row],[NPDES ID2]],Combined_Sheet__Major_Only___2[[NPDES ID2]:[ECHO BFR]],29,FALSE)</f>
        <v>thickening</v>
      </c>
      <c r="BA2424">
        <f>VLOOKUP(Sheet1[[#This Row],[NPDES ID2]],Combined_Sheet__Major_Only___2[[NPDES ID2]:[ECHO BFR]],17,FALSE)</f>
        <v>28.504740000000002</v>
      </c>
      <c r="BB2424">
        <f>VLOOKUP(Sheet1[[#This Row],[NPDES ID2]],Combined_Sheet__Major_Only___2[[NPDES ID2]:[ECHO BFR]],18,FALSE)</f>
        <v>-81.450909999999993</v>
      </c>
      <c r="BC2424" s="2" t="str">
        <f>IF(ISNUMBER(SEARCH("aerobic",$AW2424)),"aerobic","")</f>
        <v/>
      </c>
      <c r="BD2424" s="2" t="str">
        <f>IF(ISNUMBER(SEARCH("anaer",$AW2424)),"anaer","")</f>
        <v/>
      </c>
      <c r="BE2424" s="2" t="str">
        <f>IF(ISNUMBER(SEARCH("thickening",$AZ2424)),"thickening","")</f>
        <v>thickening</v>
      </c>
      <c r="BF2424" s="4" t="str">
        <f>IF(ISNUMBER(SEARCH("airDry",$AW2424)),"airDry","")</f>
        <v/>
      </c>
      <c r="BG2424" s="4" t="str">
        <f>IF(ISNUMBER(SEARCH("heatDry",$AY2424)),"heatDry","")</f>
        <v/>
      </c>
      <c r="BH2424" s="4" t="str">
        <f>IF(AND(ISNUMBER(SEARCH("aerobic",$AW2424)),ISNUMBER(SEARCH("anaer",$AW2424))),"Combined Aer and Anaer.","")</f>
        <v/>
      </c>
    </row>
    <row r="2425" spans="1:60" x14ac:dyDescent="0.25">
      <c r="A2425" s="5">
        <v>1996</v>
      </c>
      <c r="B2425" t="s">
        <v>9399</v>
      </c>
      <c r="C2425">
        <v>1783</v>
      </c>
      <c r="D2425">
        <v>427.68020053502079</v>
      </c>
      <c r="E2425">
        <v>429.1059663468792</v>
      </c>
      <c r="F2425">
        <v>359.79486001107358</v>
      </c>
      <c r="G2425">
        <v>501.69625477514211</v>
      </c>
      <c r="H2425">
        <v>-138.77063181075141</v>
      </c>
      <c r="I2425">
        <v>-140.13462295241371</v>
      </c>
      <c r="J2425">
        <v>-158.93537343935719</v>
      </c>
      <c r="K2425">
        <v>-115.7117742537864</v>
      </c>
      <c r="L2425">
        <v>1332.253065574311</v>
      </c>
      <c r="M2425">
        <v>1324.235566067144</v>
      </c>
      <c r="N2425">
        <v>1296.2101063284649</v>
      </c>
      <c r="O2425">
        <v>1391.6513234681961</v>
      </c>
      <c r="P2425">
        <v>55.267777008928263</v>
      </c>
      <c r="Q2425">
        <v>54.993718189009833</v>
      </c>
      <c r="R2425">
        <v>46.389729640081008</v>
      </c>
      <c r="S2425">
        <v>62.160547957499112</v>
      </c>
      <c r="T2425">
        <v>37960.729006903217</v>
      </c>
      <c r="U2425">
        <v>37960.794252704392</v>
      </c>
      <c r="V2425">
        <v>37934.299378414857</v>
      </c>
      <c r="W2425">
        <v>37987.255233062548</v>
      </c>
      <c r="X2425">
        <v>2996.560055637287</v>
      </c>
      <c r="Y2425">
        <v>3012.9391213308759</v>
      </c>
      <c r="Z2425">
        <v>2865.671248177031</v>
      </c>
      <c r="AA2425">
        <v>3078.6603971468971</v>
      </c>
      <c r="AB2425">
        <v>575.72818883552429</v>
      </c>
      <c r="AC2425">
        <v>567.74876409306194</v>
      </c>
      <c r="AD2425">
        <v>482.68814411560209</v>
      </c>
      <c r="AE2425">
        <v>697.25432082759426</v>
      </c>
      <c r="AF2425">
        <v>55.900617822025382</v>
      </c>
      <c r="AG2425">
        <v>55.564712287580967</v>
      </c>
      <c r="AH2425">
        <v>54.387990169575723</v>
      </c>
      <c r="AI2425">
        <v>58.392276080567413</v>
      </c>
      <c r="AJ2425">
        <v>0.45948229543294822</v>
      </c>
      <c r="AK2425">
        <v>0.45948223465439542</v>
      </c>
      <c r="AL2425">
        <v>0.45944898436296</v>
      </c>
      <c r="AM2425">
        <v>0.45951505262062181</v>
      </c>
      <c r="AN2425">
        <v>0.93781182476710956</v>
      </c>
      <c r="AO2425">
        <v>0.93781182476710923</v>
      </c>
      <c r="AP2425">
        <v>0.93781182476710923</v>
      </c>
      <c r="AQ2425">
        <v>0.93781182476710923</v>
      </c>
      <c r="AR2425">
        <v>11.677448983230381</v>
      </c>
      <c r="AS2425">
        <v>11.677448983230381</v>
      </c>
      <c r="AT2425">
        <v>11.677448983230381</v>
      </c>
      <c r="AU2425">
        <v>11.677448983230381</v>
      </c>
      <c r="AV2425" t="str">
        <f>VLOOKUP(Sheet1[[#This Row],[NPDES ID2]],Combined_Sheet__Major_Only___2[[NPDES ID2]:[ECHO BFR]],3,FALSE)</f>
        <v>MA</v>
      </c>
      <c r="AW2425" t="s">
        <v>54</v>
      </c>
      <c r="AX2425" t="str">
        <f>VLOOKUP(Sheet1[[#This Row],[NPDES ID2]],Combined_Sheet__Major_Only___2[[NPDES ID2]:[ECHO BFR]],27,FALSE)</f>
        <v>-</v>
      </c>
      <c r="AY2425" t="str">
        <f>VLOOKUP(Sheet1[[#This Row],[NPDES ID2]],Combined_Sheet__Major_Only___2[[NPDES ID2]:[ECHO BFR]],28,FALSE)</f>
        <v>-</v>
      </c>
      <c r="AZ2425" t="str">
        <f>VLOOKUP(Sheet1[[#This Row],[NPDES ID2]],Combined_Sheet__Major_Only___2[[NPDES ID2]:[ECHO BFR]],29,FALSE)</f>
        <v>thickening</v>
      </c>
      <c r="BA2425">
        <f>VLOOKUP(Sheet1[[#This Row],[NPDES ID2]],Combined_Sheet__Major_Only___2[[NPDES ID2]:[ECHO BFR]],17,FALSE)</f>
        <v>42.14087</v>
      </c>
      <c r="BB2425">
        <f>VLOOKUP(Sheet1[[#This Row],[NPDES ID2]],Combined_Sheet__Major_Only___2[[NPDES ID2]:[ECHO BFR]],18,FALSE)</f>
        <v>-71.388959999999997</v>
      </c>
      <c r="BC2425" s="2" t="str">
        <f>IF(ISNUMBER(SEARCH("aerobic",$AW2425)),"aerobic","")</f>
        <v/>
      </c>
      <c r="BD2425" s="2" t="str">
        <f>IF(ISNUMBER(SEARCH("anaer",$AW2425)),"anaer","")</f>
        <v/>
      </c>
      <c r="BE2425" s="2" t="str">
        <f>IF(ISNUMBER(SEARCH("thickening",$AZ2425)),"thickening","")</f>
        <v>thickening</v>
      </c>
      <c r="BF2425" s="3" t="str">
        <f>IF(ISNUMBER(SEARCH("airDry",$AW2425)),"airDry","")</f>
        <v/>
      </c>
      <c r="BG2425" s="3" t="str">
        <f>IF(ISNUMBER(SEARCH("heatDry",$AY2425)),"heatDry","")</f>
        <v/>
      </c>
      <c r="BH2425" s="3" t="str">
        <f>IF(AND(ISNUMBER(SEARCH("aerobic",$AW2425)),ISNUMBER(SEARCH("anaer",$AW2425))),"Combined Aer and Anaer.","")</f>
        <v/>
      </c>
    </row>
    <row r="2426" spans="1:60" x14ac:dyDescent="0.25">
      <c r="A2426" s="5">
        <v>371</v>
      </c>
      <c r="B2426" t="s">
        <v>1872</v>
      </c>
      <c r="C2426">
        <v>776.7</v>
      </c>
      <c r="D2426">
        <v>331.45792030475792</v>
      </c>
      <c r="E2426">
        <v>323.91351356198908</v>
      </c>
      <c r="F2426">
        <v>279.75163031231273</v>
      </c>
      <c r="G2426">
        <v>397.35133536926742</v>
      </c>
      <c r="H2426">
        <v>-141.01079431488591</v>
      </c>
      <c r="I2426">
        <v>-142.21317276184999</v>
      </c>
      <c r="J2426">
        <v>-160.70372366797869</v>
      </c>
      <c r="K2426">
        <v>-118.03501309833651</v>
      </c>
      <c r="L2426">
        <v>556.78746812069664</v>
      </c>
      <c r="M2426">
        <v>553.32156922586819</v>
      </c>
      <c r="N2426">
        <v>541.20181162553968</v>
      </c>
      <c r="O2426">
        <v>582.47006290440675</v>
      </c>
      <c r="P2426">
        <v>23.467163174788951</v>
      </c>
      <c r="Q2426">
        <v>23.302911621334282</v>
      </c>
      <c r="R2426">
        <v>19.73646430536666</v>
      </c>
      <c r="S2426">
        <v>26.33276759927643</v>
      </c>
      <c r="T2426">
        <v>37959.643045457407</v>
      </c>
      <c r="U2426">
        <v>37959.708289478287</v>
      </c>
      <c r="V2426">
        <v>37933.214138124182</v>
      </c>
      <c r="W2426">
        <v>37986.168547825873</v>
      </c>
      <c r="X2426">
        <v>3042.3841386042282</v>
      </c>
      <c r="Y2426">
        <v>3059.536220185551</v>
      </c>
      <c r="Z2426">
        <v>2905.097988579068</v>
      </c>
      <c r="AA2426">
        <v>3128.6395974586831</v>
      </c>
      <c r="AB2426">
        <v>597.51622113904625</v>
      </c>
      <c r="AC2426">
        <v>589.29609961645178</v>
      </c>
      <c r="AD2426">
        <v>498.81815944491609</v>
      </c>
      <c r="AE2426">
        <v>727.57691027222006</v>
      </c>
      <c r="AF2426">
        <v>55.056653054852433</v>
      </c>
      <c r="AG2426">
        <v>54.714155458921837</v>
      </c>
      <c r="AH2426">
        <v>53.515377134208173</v>
      </c>
      <c r="AI2426">
        <v>57.59592913850431</v>
      </c>
      <c r="AJ2426">
        <v>0.44920324517172189</v>
      </c>
      <c r="AK2426">
        <v>0.44920321910548527</v>
      </c>
      <c r="AL2426">
        <v>0.44918882693030759</v>
      </c>
      <c r="AM2426">
        <v>0.44921742301344553</v>
      </c>
      <c r="AN2426">
        <v>0.93781020435971296</v>
      </c>
      <c r="AO2426">
        <v>0.93781020435971318</v>
      </c>
      <c r="AP2426">
        <v>0.93781020435971318</v>
      </c>
      <c r="AQ2426">
        <v>0.93781020435971318</v>
      </c>
      <c r="AR2426">
        <v>11.361918557807209</v>
      </c>
      <c r="AS2426">
        <v>11.361918557807209</v>
      </c>
      <c r="AT2426">
        <v>11.361918557807209</v>
      </c>
      <c r="AU2426">
        <v>11.361918557807209</v>
      </c>
      <c r="AV2426" t="str">
        <f>VLOOKUP(Sheet1[[#This Row],[NPDES ID2]],Combined_Sheet__Major_Only___2[[NPDES ID2]:[ECHO BFR]],3,FALSE)</f>
        <v>NY</v>
      </c>
      <c r="AW2426" t="s">
        <v>87</v>
      </c>
      <c r="AX2426" t="str">
        <f>VLOOKUP(Sheet1[[#This Row],[NPDES ID2]],Combined_Sheet__Major_Only___2[[NPDES ID2]:[ECHO BFR]],27,FALSE)</f>
        <v>-</v>
      </c>
      <c r="AY2426" t="str">
        <f>VLOOKUP(Sheet1[[#This Row],[NPDES ID2]],Combined_Sheet__Major_Only___2[[NPDES ID2]:[ECHO BFR]],28,FALSE)</f>
        <v>-</v>
      </c>
      <c r="AZ2426" t="str">
        <f>VLOOKUP(Sheet1[[#This Row],[NPDES ID2]],Combined_Sheet__Major_Only___2[[NPDES ID2]:[ECHO BFR]],29,FALSE)</f>
        <v>thickening</v>
      </c>
      <c r="BA2426">
        <f>VLOOKUP(Sheet1[[#This Row],[NPDES ID2]],Combined_Sheet__Major_Only___2[[NPDES ID2]:[ECHO BFR]],17,FALSE)</f>
        <v>43.01003</v>
      </c>
      <c r="BB2426">
        <f>VLOOKUP(Sheet1[[#This Row],[NPDES ID2]],Combined_Sheet__Major_Only___2[[NPDES ID2]:[ECHO BFR]],18,FALSE)</f>
        <v>-75.013030000000001</v>
      </c>
      <c r="BC2426" s="2" t="str">
        <f>IF(ISNUMBER(SEARCH("aerobic",$AW2426)),"aerobic","")</f>
        <v/>
      </c>
      <c r="BD2426" s="2" t="str">
        <f>IF(ISNUMBER(SEARCH("anaer",$AW2426)),"anaer","")</f>
        <v/>
      </c>
      <c r="BE2426" s="2" t="str">
        <f>IF(ISNUMBER(SEARCH("thickening",$AZ2426)),"thickening","")</f>
        <v>thickening</v>
      </c>
      <c r="BF2426" s="4" t="str">
        <f>IF(ISNUMBER(SEARCH("airDry",$AW2426)),"airDry","")</f>
        <v/>
      </c>
      <c r="BG2426" s="4" t="str">
        <f>IF(ISNUMBER(SEARCH("heatDry",$AY2426)),"heatDry","")</f>
        <v/>
      </c>
      <c r="BH2426" s="4" t="str">
        <f>IF(AND(ISNUMBER(SEARCH("aerobic",$AW2426)),ISNUMBER(SEARCH("anaer",$AW2426))),"Combined Aer and Anaer.","")</f>
        <v/>
      </c>
    </row>
    <row r="2427" spans="1:60" x14ac:dyDescent="0.25">
      <c r="A2427" s="5">
        <v>984</v>
      </c>
      <c r="B2427" t="s">
        <v>4770</v>
      </c>
      <c r="C2427">
        <v>535.01</v>
      </c>
      <c r="D2427">
        <v>326.39319146624678</v>
      </c>
      <c r="E2427">
        <v>322.98417341787689</v>
      </c>
      <c r="F2427">
        <v>264.68520082388852</v>
      </c>
      <c r="G2427">
        <v>398.40710897635648</v>
      </c>
      <c r="H2427">
        <v>-139.1245521422118</v>
      </c>
      <c r="I2427">
        <v>-140.39719654203029</v>
      </c>
      <c r="J2427">
        <v>-158.9784387279449</v>
      </c>
      <c r="K2427">
        <v>-116.23161505494259</v>
      </c>
      <c r="L2427">
        <v>399.98629214374313</v>
      </c>
      <c r="M2427">
        <v>397.58083422931588</v>
      </c>
      <c r="N2427">
        <v>389.16853389991849</v>
      </c>
      <c r="O2427">
        <v>417.81179147004258</v>
      </c>
      <c r="P2427">
        <v>16.590415480379509</v>
      </c>
      <c r="Q2427">
        <v>16.508467843114001</v>
      </c>
      <c r="R2427">
        <v>13.924676344572539</v>
      </c>
      <c r="S2427">
        <v>18.660191188699539</v>
      </c>
      <c r="T2427">
        <v>37902.877645422683</v>
      </c>
      <c r="U2427">
        <v>37902.942796384312</v>
      </c>
      <c r="V2427">
        <v>37876.486434325787</v>
      </c>
      <c r="W2427">
        <v>37929.365313778777</v>
      </c>
      <c r="X2427">
        <v>2991.3403390348949</v>
      </c>
      <c r="Y2427">
        <v>3007.6794100722691</v>
      </c>
      <c r="Z2427">
        <v>2860.7339676803708</v>
      </c>
      <c r="AA2427">
        <v>3073.270958818619</v>
      </c>
      <c r="AB2427">
        <v>574.52262392673288</v>
      </c>
      <c r="AC2427">
        <v>566.56401634397457</v>
      </c>
      <c r="AD2427">
        <v>481.7213962646224</v>
      </c>
      <c r="AE2427">
        <v>695.79155740687133</v>
      </c>
      <c r="AF2427">
        <v>55.909645121167571</v>
      </c>
      <c r="AG2427">
        <v>55.573564116780013</v>
      </c>
      <c r="AH2427">
        <v>54.397465419519357</v>
      </c>
      <c r="AI2427">
        <v>58.401075817451741</v>
      </c>
      <c r="AJ2427">
        <v>0.45959224615904348</v>
      </c>
      <c r="AK2427">
        <v>0.4595922281412847</v>
      </c>
      <c r="AL2427">
        <v>0.45958225616229093</v>
      </c>
      <c r="AM2427">
        <v>0.45960206947242022</v>
      </c>
      <c r="AN2427">
        <v>0.93772538465572619</v>
      </c>
      <c r="AO2427">
        <v>0.93772538465572663</v>
      </c>
      <c r="AP2427">
        <v>0.93772538465572663</v>
      </c>
      <c r="AQ2427">
        <v>0.93772538465572663</v>
      </c>
      <c r="AR2427">
        <v>11.681628193841579</v>
      </c>
      <c r="AS2427">
        <v>11.681628193841579</v>
      </c>
      <c r="AT2427">
        <v>11.681628193841579</v>
      </c>
      <c r="AU2427">
        <v>11.681628193841579</v>
      </c>
      <c r="AV2427" t="str">
        <f>VLOOKUP(Sheet1[[#This Row],[NPDES ID2]],Combined_Sheet__Major_Only___2[[NPDES ID2]:[ECHO BFR]],3,FALSE)</f>
        <v>PA</v>
      </c>
      <c r="AW2427" t="s">
        <v>87</v>
      </c>
      <c r="AX2427" t="str">
        <f>VLOOKUP(Sheet1[[#This Row],[NPDES ID2]],Combined_Sheet__Major_Only___2[[NPDES ID2]:[ECHO BFR]],27,FALSE)</f>
        <v>tempSludgeStore</v>
      </c>
      <c r="AY2427" t="str">
        <f>VLOOKUP(Sheet1[[#This Row],[NPDES ID2]],Combined_Sheet__Major_Only___2[[NPDES ID2]:[ECHO BFR]],28,FALSE)</f>
        <v>-</v>
      </c>
      <c r="AZ2427" t="str">
        <f>VLOOKUP(Sheet1[[#This Row],[NPDES ID2]],Combined_Sheet__Major_Only___2[[NPDES ID2]:[ECHO BFR]],29,FALSE)</f>
        <v>preliminaryOps, thickening</v>
      </c>
      <c r="BA2427">
        <f>VLOOKUP(Sheet1[[#This Row],[NPDES ID2]],Combined_Sheet__Major_Only___2[[NPDES ID2]:[ECHO BFR]],17,FALSE)</f>
        <v>39.763908999999998</v>
      </c>
      <c r="BB2427">
        <f>VLOOKUP(Sheet1[[#This Row],[NPDES ID2]],Combined_Sheet__Major_Only___2[[NPDES ID2]:[ECHO BFR]],18,FALSE)</f>
        <v>-76.703271999999998</v>
      </c>
      <c r="BC2427" s="2" t="str">
        <f>IF(ISNUMBER(SEARCH("aerobic",$AW2427)),"aerobic","")</f>
        <v/>
      </c>
      <c r="BD2427" s="2" t="str">
        <f>IF(ISNUMBER(SEARCH("anaer",$AW2427)),"anaer","")</f>
        <v/>
      </c>
      <c r="BE2427" s="2" t="str">
        <f>IF(ISNUMBER(SEARCH("thickening",$AZ2427)),"thickening","")</f>
        <v>thickening</v>
      </c>
      <c r="BF2427" s="3" t="str">
        <f>IF(ISNUMBER(SEARCH("airDry",$AW2427)),"airDry","")</f>
        <v/>
      </c>
      <c r="BG2427" s="3" t="str">
        <f>IF(ISNUMBER(SEARCH("heatDry",$AY2427)),"heatDry","")</f>
        <v/>
      </c>
      <c r="BH2427" s="3" t="str">
        <f>IF(AND(ISNUMBER(SEARCH("aerobic",$AW2427)),ISNUMBER(SEARCH("anaer",$AW2427))),"Combined Aer and Anaer.","")</f>
        <v/>
      </c>
    </row>
    <row r="2428" spans="1:60" x14ac:dyDescent="0.25">
      <c r="A2428" s="5">
        <v>176</v>
      </c>
      <c r="B2428" t="s">
        <v>949</v>
      </c>
      <c r="C2428">
        <v>3817</v>
      </c>
      <c r="D2428">
        <v>750.52598565105973</v>
      </c>
      <c r="E2428">
        <v>748.93450598272011</v>
      </c>
      <c r="F2428">
        <v>606.72772622128707</v>
      </c>
      <c r="G2428">
        <v>879.3804652328555</v>
      </c>
      <c r="H2428">
        <v>-138.19760979018119</v>
      </c>
      <c r="I2428">
        <v>-139.468368459147</v>
      </c>
      <c r="J2428">
        <v>-158.84807554639869</v>
      </c>
      <c r="K2428">
        <v>-114.8689671983131</v>
      </c>
      <c r="L2428">
        <v>2849.2647188640631</v>
      </c>
      <c r="M2428">
        <v>2832.0979072324449</v>
      </c>
      <c r="N2428">
        <v>2772.1362626709029</v>
      </c>
      <c r="O2428">
        <v>2976.3944729414088</v>
      </c>
      <c r="P2428">
        <v>118.2347836917572</v>
      </c>
      <c r="Q2428">
        <v>117.6444553590475</v>
      </c>
      <c r="R2428">
        <v>99.250319070211077</v>
      </c>
      <c r="S2428">
        <v>132.97287310586631</v>
      </c>
      <c r="T2428">
        <v>37756.607160561958</v>
      </c>
      <c r="U2428">
        <v>37756.672071732799</v>
      </c>
      <c r="V2428">
        <v>37730.313083401648</v>
      </c>
      <c r="W2428">
        <v>37782.997339966547</v>
      </c>
      <c r="X2428">
        <v>2981.5596620342549</v>
      </c>
      <c r="Y2428">
        <v>2997.8758771525499</v>
      </c>
      <c r="Z2428">
        <v>2851.232123165214</v>
      </c>
      <c r="AA2428">
        <v>3063.2958696452192</v>
      </c>
      <c r="AB2428">
        <v>573.18991495144382</v>
      </c>
      <c r="AC2428">
        <v>565.23909805598441</v>
      </c>
      <c r="AD2428">
        <v>480.48630040111891</v>
      </c>
      <c r="AE2428">
        <v>694.18897295858596</v>
      </c>
      <c r="AF2428">
        <v>55.884917197735277</v>
      </c>
      <c r="AG2428">
        <v>55.549288622002827</v>
      </c>
      <c r="AH2428">
        <v>54.371526468317853</v>
      </c>
      <c r="AI2428">
        <v>58.377003339414223</v>
      </c>
      <c r="AJ2428">
        <v>0.45929106395425962</v>
      </c>
      <c r="AK2428">
        <v>0.45929093165759732</v>
      </c>
      <c r="AL2428">
        <v>0.45921988671550762</v>
      </c>
      <c r="AM2428">
        <v>0.45936106433349427</v>
      </c>
      <c r="AN2428">
        <v>0.93750575516955659</v>
      </c>
      <c r="AO2428">
        <v>0.93750575516955659</v>
      </c>
      <c r="AP2428">
        <v>0.93750575516955659</v>
      </c>
      <c r="AQ2428">
        <v>0.93750575516955659</v>
      </c>
      <c r="AR2428">
        <v>11.670272453225319</v>
      </c>
      <c r="AS2428">
        <v>11.67027245322531</v>
      </c>
      <c r="AT2428">
        <v>11.67027245322531</v>
      </c>
      <c r="AU2428">
        <v>11.67027245322531</v>
      </c>
      <c r="AV2428" t="str">
        <f>VLOOKUP(Sheet1[[#This Row],[NPDES ID2]],Combined_Sheet__Major_Only___2[[NPDES ID2]:[ECHO BFR]],3,FALSE)</f>
        <v>NH</v>
      </c>
      <c r="AW2428" t="s">
        <v>952</v>
      </c>
      <c r="AX2428" t="str">
        <f>VLOOKUP(Sheet1[[#This Row],[NPDES ID2]],Combined_Sheet__Major_Only___2[[NPDES ID2]:[ECHO BFR]],27,FALSE)</f>
        <v>-</v>
      </c>
      <c r="AY2428" t="str">
        <f>VLOOKUP(Sheet1[[#This Row],[NPDES ID2]],Combined_Sheet__Major_Only___2[[NPDES ID2]:[ECHO BFR]],28,FALSE)</f>
        <v>highTempCompost</v>
      </c>
      <c r="AZ2428" t="str">
        <f>VLOOKUP(Sheet1[[#This Row],[NPDES ID2]],Combined_Sheet__Major_Only___2[[NPDES ID2]:[ECHO BFR]],29,FALSE)</f>
        <v>thickening, preliminaryOps</v>
      </c>
      <c r="BA2428">
        <f>VLOOKUP(Sheet1[[#This Row],[NPDES ID2]],Combined_Sheet__Major_Only___2[[NPDES ID2]:[ECHO BFR]],17,FALSE)</f>
        <v>42.809522999999999</v>
      </c>
      <c r="BB2428">
        <f>VLOOKUP(Sheet1[[#This Row],[NPDES ID2]],Combined_Sheet__Major_Only___2[[NPDES ID2]:[ECHO BFR]],18,FALSE)</f>
        <v>-71.475870999999998</v>
      </c>
      <c r="BC2428" s="2" t="str">
        <f>IF(ISNUMBER(SEARCH("aerobic",$AW2428)),"aerobic","")</f>
        <v/>
      </c>
      <c r="BD2428" s="2" t="str">
        <f>IF(ISNUMBER(SEARCH("anaer",$AW2428)),"anaer","")</f>
        <v/>
      </c>
      <c r="BE2428" s="2" t="str">
        <f>IF(ISNUMBER(SEARCH("thickening",$AZ2428)),"thickening","")</f>
        <v>thickening</v>
      </c>
      <c r="BF2428" s="3" t="str">
        <f>IF(ISNUMBER(SEARCH("airDry",$AW2428)),"airDry","")</f>
        <v/>
      </c>
      <c r="BG2428" s="3" t="str">
        <f>IF(ISNUMBER(SEARCH("heatDry",$AY2428)),"heatDry","")</f>
        <v/>
      </c>
      <c r="BH2428" s="3" t="str">
        <f>IF(AND(ISNUMBER(SEARCH("aerobic",$AW2428)),ISNUMBER(SEARCH("anaer",$AW2428))),"Combined Aer and Anaer.","")</f>
        <v/>
      </c>
    </row>
    <row r="2429" spans="1:60" x14ac:dyDescent="0.25">
      <c r="A2429" s="5">
        <v>82</v>
      </c>
      <c r="B2429" t="s">
        <v>460</v>
      </c>
      <c r="C2429">
        <v>68769.429999999993</v>
      </c>
      <c r="D2429">
        <v>11913.299018051441</v>
      </c>
      <c r="E2429">
        <v>11965.91630216969</v>
      </c>
      <c r="F2429">
        <v>9525.0719094823817</v>
      </c>
      <c r="G2429">
        <v>14156.54791676429</v>
      </c>
      <c r="H2429">
        <v>-118.6139483282918</v>
      </c>
      <c r="I2429">
        <v>-121.398436764355</v>
      </c>
      <c r="J2429">
        <v>-147.67435321060259</v>
      </c>
      <c r="K2429">
        <v>-77.238953156665474</v>
      </c>
      <c r="L2429">
        <v>51040.078384863322</v>
      </c>
      <c r="M2429">
        <v>50727.527332397483</v>
      </c>
      <c r="N2429">
        <v>49650.885084845293</v>
      </c>
      <c r="O2429">
        <v>53324.849923707719</v>
      </c>
      <c r="P2429">
        <v>2117.433751038534</v>
      </c>
      <c r="Q2429">
        <v>2107.477397472202</v>
      </c>
      <c r="R2429">
        <v>1780.0976622892149</v>
      </c>
      <c r="S2429">
        <v>2377.1835897381329</v>
      </c>
      <c r="T2429">
        <v>37725.440041842987</v>
      </c>
      <c r="U2429">
        <v>37725.504901919528</v>
      </c>
      <c r="V2429">
        <v>37699.166661851617</v>
      </c>
      <c r="W2429">
        <v>37751.809448432577</v>
      </c>
      <c r="X2429">
        <v>2987.1264711485519</v>
      </c>
      <c r="Y2429">
        <v>3003.786533166252</v>
      </c>
      <c r="Z2429">
        <v>2856.16150689817</v>
      </c>
      <c r="AA2429">
        <v>3070.080489871541</v>
      </c>
      <c r="AB2429">
        <v>577.75642501900688</v>
      </c>
      <c r="AC2429">
        <v>569.49011109126968</v>
      </c>
      <c r="AD2429">
        <v>483.15796035367902</v>
      </c>
      <c r="AE2429">
        <v>697.77469819055386</v>
      </c>
      <c r="AF2429">
        <v>55.898962994085423</v>
      </c>
      <c r="AG2429">
        <v>55.576117423166728</v>
      </c>
      <c r="AH2429">
        <v>54.39104276968277</v>
      </c>
      <c r="AI2429">
        <v>58.375569959608519</v>
      </c>
      <c r="AJ2429">
        <v>0.45946309769205651</v>
      </c>
      <c r="AK2429">
        <v>0.45945929351976939</v>
      </c>
      <c r="AL2429">
        <v>0.45817641116744862</v>
      </c>
      <c r="AM2429">
        <v>0.46073237516848381</v>
      </c>
      <c r="AN2429">
        <v>0.93745875644649179</v>
      </c>
      <c r="AO2429">
        <v>0.93745875644649179</v>
      </c>
      <c r="AP2429">
        <v>0.93745875644649179</v>
      </c>
      <c r="AQ2429">
        <v>0.93745875644649179</v>
      </c>
      <c r="AR2429">
        <v>11.63403140015803</v>
      </c>
      <c r="AS2429">
        <v>11.63403140015803</v>
      </c>
      <c r="AT2429">
        <v>11.63403140015803</v>
      </c>
      <c r="AU2429">
        <v>11.63403140015803</v>
      </c>
      <c r="AV2429" t="str">
        <f>VLOOKUP(Sheet1[[#This Row],[NPDES ID2]],Combined_Sheet__Major_Only___2[[NPDES ID2]:[ECHO BFR]],3,FALSE)</f>
        <v>TX</v>
      </c>
      <c r="AW2429" t="s">
        <v>87</v>
      </c>
      <c r="AX2429" t="str">
        <f>VLOOKUP(Sheet1[[#This Row],[NPDES ID2]],Combined_Sheet__Major_Only___2[[NPDES ID2]:[ECHO BFR]],27,FALSE)</f>
        <v>-</v>
      </c>
      <c r="AY2429" t="str">
        <f>VLOOKUP(Sheet1[[#This Row],[NPDES ID2]],Combined_Sheet__Major_Only___2[[NPDES ID2]:[ECHO BFR]],28,FALSE)</f>
        <v>-</v>
      </c>
      <c r="AZ2429" t="str">
        <f>VLOOKUP(Sheet1[[#This Row],[NPDES ID2]],Combined_Sheet__Major_Only___2[[NPDES ID2]:[ECHO BFR]],29,FALSE)</f>
        <v>preliminaryOps, thickening</v>
      </c>
      <c r="BA2429">
        <f>VLOOKUP(Sheet1[[#This Row],[NPDES ID2]],Combined_Sheet__Major_Only___2[[NPDES ID2]:[ECHO BFR]],17,FALSE)</f>
        <v>32.773890000000002</v>
      </c>
      <c r="BB2429">
        <f>VLOOKUP(Sheet1[[#This Row],[NPDES ID2]],Combined_Sheet__Major_Only___2[[NPDES ID2]:[ECHO BFR]],18,FALSE)</f>
        <v>-96.93083</v>
      </c>
      <c r="BC2429" s="2" t="str">
        <f>IF(ISNUMBER(SEARCH("aerobic",$AW2429)),"aerobic","")</f>
        <v/>
      </c>
      <c r="BD2429" s="2" t="str">
        <f>IF(ISNUMBER(SEARCH("anaer",$AW2429)),"anaer","")</f>
        <v/>
      </c>
      <c r="BE2429" s="2" t="str">
        <f>IF(ISNUMBER(SEARCH("thickening",$AZ2429)),"thickening","")</f>
        <v>thickening</v>
      </c>
      <c r="BF2429" s="3" t="str">
        <f>IF(ISNUMBER(SEARCH("airDry",$AW2429)),"airDry","")</f>
        <v/>
      </c>
      <c r="BG2429" s="3" t="str">
        <f>IF(ISNUMBER(SEARCH("heatDry",$AY2429)),"heatDry","")</f>
        <v/>
      </c>
      <c r="BH2429" s="3" t="str">
        <f>IF(AND(ISNUMBER(SEARCH("aerobic",$AW2429)),ISNUMBER(SEARCH("anaer",$AW2429))),"Combined Aer and Anaer.","")</f>
        <v/>
      </c>
    </row>
    <row r="2430" spans="1:60" x14ac:dyDescent="0.25">
      <c r="A2430" s="5">
        <v>1839</v>
      </c>
      <c r="B2430" t="s">
        <v>8692</v>
      </c>
      <c r="C2430">
        <v>13186.4</v>
      </c>
      <c r="D2430">
        <v>2278.794843434971</v>
      </c>
      <c r="E2430">
        <v>2287.1969696946471</v>
      </c>
      <c r="F2430">
        <v>1827.871312495259</v>
      </c>
      <c r="G2430">
        <v>2694.909441570549</v>
      </c>
      <c r="H2430">
        <v>-134.26431210188861</v>
      </c>
      <c r="I2430">
        <v>-134.0049805787055</v>
      </c>
      <c r="J2430">
        <v>-154.1616590151213</v>
      </c>
      <c r="K2430">
        <v>-111.887467775174</v>
      </c>
      <c r="L2430">
        <v>10098.82763729517</v>
      </c>
      <c r="M2430">
        <v>10039.13987200585</v>
      </c>
      <c r="N2430">
        <v>9831.3887048283268</v>
      </c>
      <c r="O2430">
        <v>10540.01611464045</v>
      </c>
      <c r="P2430">
        <v>414.92378936461603</v>
      </c>
      <c r="Q2430">
        <v>413.33042949608119</v>
      </c>
      <c r="R2430">
        <v>347.93388059257018</v>
      </c>
      <c r="S2430">
        <v>467.11377412246901</v>
      </c>
      <c r="T2430">
        <v>37693.95390424582</v>
      </c>
      <c r="U2430">
        <v>37694.018712705067</v>
      </c>
      <c r="V2430">
        <v>37667.701433274437</v>
      </c>
      <c r="W2430">
        <v>37720.302325395009</v>
      </c>
      <c r="X2430">
        <v>2949.5607528171331</v>
      </c>
      <c r="Y2430">
        <v>2965.4268058076332</v>
      </c>
      <c r="Z2430">
        <v>2823.2126987906918</v>
      </c>
      <c r="AA2430">
        <v>3028.9634406629721</v>
      </c>
      <c r="AB2430">
        <v>559.98419961636876</v>
      </c>
      <c r="AC2430">
        <v>552.14681129362634</v>
      </c>
      <c r="AD2430">
        <v>470.46789548000282</v>
      </c>
      <c r="AE2430">
        <v>675.76209767167961</v>
      </c>
      <c r="AF2430">
        <v>56.419690489784017</v>
      </c>
      <c r="AG2430">
        <v>56.089949557668398</v>
      </c>
      <c r="AH2430">
        <v>54.923470413439397</v>
      </c>
      <c r="AI2430">
        <v>58.879631507223962</v>
      </c>
      <c r="AJ2430">
        <v>0.46580635913667962</v>
      </c>
      <c r="AK2430">
        <v>0.46580586220282011</v>
      </c>
      <c r="AL2430">
        <v>0.46555959678426723</v>
      </c>
      <c r="AM2430">
        <v>0.46604914621449312</v>
      </c>
      <c r="AN2430">
        <v>0.93741120482187723</v>
      </c>
      <c r="AO2430">
        <v>0.93741120482187723</v>
      </c>
      <c r="AP2430">
        <v>0.93741120482187723</v>
      </c>
      <c r="AQ2430">
        <v>0.93741120482187723</v>
      </c>
      <c r="AR2430">
        <v>11.864676644397729</v>
      </c>
      <c r="AS2430">
        <v>11.864676644397729</v>
      </c>
      <c r="AT2430">
        <v>11.864676644397729</v>
      </c>
      <c r="AU2430">
        <v>11.864676644397729</v>
      </c>
      <c r="AV2430" t="str">
        <f>VLOOKUP(Sheet1[[#This Row],[NPDES ID2]],Combined_Sheet__Major_Only___2[[NPDES ID2]:[ECHO BFR]],3,FALSE)</f>
        <v>VA</v>
      </c>
      <c r="AW2430" t="s">
        <v>54</v>
      </c>
      <c r="AX2430" t="str">
        <f>VLOOKUP(Sheet1[[#This Row],[NPDES ID2]],Combined_Sheet__Major_Only___2[[NPDES ID2]:[ECHO BFR]],27,FALSE)</f>
        <v>other</v>
      </c>
      <c r="AY2430" t="str">
        <f>VLOOKUP(Sheet1[[#This Row],[NPDES ID2]],Combined_Sheet__Major_Only___2[[NPDES ID2]:[ECHO BFR]],28,FALSE)</f>
        <v>-</v>
      </c>
      <c r="AZ2430" t="str">
        <f>VLOOKUP(Sheet1[[#This Row],[NPDES ID2]],Combined_Sheet__Major_Only___2[[NPDES ID2]:[ECHO BFR]],29,FALSE)</f>
        <v>thickening, preliminaryOps</v>
      </c>
      <c r="BA2430">
        <f>VLOOKUP(Sheet1[[#This Row],[NPDES ID2]],Combined_Sheet__Major_Only___2[[NPDES ID2]:[ECHO BFR]],17,FALSE)</f>
        <v>38.704002000000003</v>
      </c>
      <c r="BB2430">
        <f>VLOOKUP(Sheet1[[#This Row],[NPDES ID2]],Combined_Sheet__Major_Only___2[[NPDES ID2]:[ECHO BFR]],18,FALSE)</f>
        <v>-77.207057000000006</v>
      </c>
      <c r="BC2430" s="2" t="str">
        <f>IF(ISNUMBER(SEARCH("aerobic",$AW2430)),"aerobic","")</f>
        <v/>
      </c>
      <c r="BD2430" s="2" t="str">
        <f>IF(ISNUMBER(SEARCH("anaer",$AW2430)),"anaer","")</f>
        <v/>
      </c>
      <c r="BE2430" s="2" t="str">
        <f>IF(ISNUMBER(SEARCH("thickening",$AZ2430)),"thickening","")</f>
        <v>thickening</v>
      </c>
      <c r="BF2430" s="4" t="str">
        <f>IF(ISNUMBER(SEARCH("airDry",$AW2430)),"airDry","")</f>
        <v/>
      </c>
      <c r="BG2430" s="4" t="str">
        <f>IF(ISNUMBER(SEARCH("heatDry",$AY2430)),"heatDry","")</f>
        <v/>
      </c>
      <c r="BH2430" s="4" t="str">
        <f>IF(AND(ISNUMBER(SEARCH("aerobic",$AW2430)),ISNUMBER(SEARCH("anaer",$AW2430))),"Combined Aer and Anaer.","")</f>
        <v/>
      </c>
    </row>
    <row r="2431" spans="1:60" x14ac:dyDescent="0.25">
      <c r="A2431" s="5">
        <v>2032</v>
      </c>
      <c r="B2431" t="s">
        <v>9561</v>
      </c>
      <c r="C2431">
        <v>1380</v>
      </c>
      <c r="D2431">
        <v>374.51265097229941</v>
      </c>
      <c r="E2431">
        <v>372.44589745473797</v>
      </c>
      <c r="F2431">
        <v>316.55847673345801</v>
      </c>
      <c r="G2431">
        <v>440.11241812920048</v>
      </c>
      <c r="H2431">
        <v>-139.0996328139029</v>
      </c>
      <c r="I2431">
        <v>-140.48911953257459</v>
      </c>
      <c r="J2431">
        <v>-159.13914721195511</v>
      </c>
      <c r="K2431">
        <v>-116.0889423445377</v>
      </c>
      <c r="L2431">
        <v>1026.5132418195331</v>
      </c>
      <c r="M2431">
        <v>1020.313438943153</v>
      </c>
      <c r="N2431">
        <v>998.63849244660241</v>
      </c>
      <c r="O2431">
        <v>1072.4487254069879</v>
      </c>
      <c r="P2431">
        <v>42.657188999511661</v>
      </c>
      <c r="Q2431">
        <v>42.435149456004467</v>
      </c>
      <c r="R2431">
        <v>35.812314493666953</v>
      </c>
      <c r="S2431">
        <v>47.987249297048329</v>
      </c>
      <c r="T2431">
        <v>37640.534811778307</v>
      </c>
      <c r="U2431">
        <v>37640.599532664142</v>
      </c>
      <c r="V2431">
        <v>37614.317814858608</v>
      </c>
      <c r="W2431">
        <v>37666.847629221673</v>
      </c>
      <c r="X2431">
        <v>2976.116455449926</v>
      </c>
      <c r="Y2431">
        <v>2992.4371807157959</v>
      </c>
      <c r="Z2431">
        <v>2845.6614556023169</v>
      </c>
      <c r="AA2431">
        <v>3057.9611401201742</v>
      </c>
      <c r="AB2431">
        <v>573.11644504891819</v>
      </c>
      <c r="AC2431">
        <v>565.18096572174841</v>
      </c>
      <c r="AD2431">
        <v>480.28830003320837</v>
      </c>
      <c r="AE2431">
        <v>694.49456174033594</v>
      </c>
      <c r="AF2431">
        <v>55.809056284007369</v>
      </c>
      <c r="AG2431">
        <v>55.47237719419681</v>
      </c>
      <c r="AH2431">
        <v>54.293353590959853</v>
      </c>
      <c r="AI2431">
        <v>58.30594821714427</v>
      </c>
      <c r="AJ2431">
        <v>0.45836693512764293</v>
      </c>
      <c r="AK2431">
        <v>0.45836688843148182</v>
      </c>
      <c r="AL2431">
        <v>0.45834124641711482</v>
      </c>
      <c r="AM2431">
        <v>0.458392196218809</v>
      </c>
      <c r="AN2431">
        <v>0.93733036354978727</v>
      </c>
      <c r="AO2431">
        <v>0.93733036354978705</v>
      </c>
      <c r="AP2431">
        <v>0.93733036354978705</v>
      </c>
      <c r="AQ2431">
        <v>0.93733036354978705</v>
      </c>
      <c r="AR2431">
        <v>11.64340185621036</v>
      </c>
      <c r="AS2431">
        <v>11.64340185621035</v>
      </c>
      <c r="AT2431">
        <v>11.64340185621035</v>
      </c>
      <c r="AU2431">
        <v>11.64340185621035</v>
      </c>
      <c r="AV2431" t="str">
        <f>VLOOKUP(Sheet1[[#This Row],[NPDES ID2]],Combined_Sheet__Major_Only___2[[NPDES ID2]:[ECHO BFR]],3,FALSE)</f>
        <v>FL</v>
      </c>
      <c r="AW2431" t="s">
        <v>54</v>
      </c>
      <c r="AX2431" t="str">
        <f>VLOOKUP(Sheet1[[#This Row],[NPDES ID2]],Combined_Sheet__Major_Only___2[[NPDES ID2]:[ECHO BFR]],27,FALSE)</f>
        <v>-</v>
      </c>
      <c r="AY2431" t="str">
        <f>VLOOKUP(Sheet1[[#This Row],[NPDES ID2]],Combined_Sheet__Major_Only___2[[NPDES ID2]:[ECHO BFR]],28,FALSE)</f>
        <v>-</v>
      </c>
      <c r="AZ2431" t="str">
        <f>VLOOKUP(Sheet1[[#This Row],[NPDES ID2]],Combined_Sheet__Major_Only___2[[NPDES ID2]:[ECHO BFR]],29,FALSE)</f>
        <v>thickening</v>
      </c>
      <c r="BA2431">
        <f>VLOOKUP(Sheet1[[#This Row],[NPDES ID2]],Combined_Sheet__Major_Only___2[[NPDES ID2]:[ECHO BFR]],17,FALSE)</f>
        <v>28.309260152934598</v>
      </c>
      <c r="BB2431">
        <f>VLOOKUP(Sheet1[[#This Row],[NPDES ID2]],Combined_Sheet__Major_Only___2[[NPDES ID2]:[ECHO BFR]],18,FALSE)</f>
        <v>-81.425181007396901</v>
      </c>
      <c r="BC2431" s="2" t="str">
        <f>IF(ISNUMBER(SEARCH("aerobic",$AW2431)),"aerobic","")</f>
        <v/>
      </c>
      <c r="BD2431" s="2" t="str">
        <f>IF(ISNUMBER(SEARCH("anaer",$AW2431)),"anaer","")</f>
        <v/>
      </c>
      <c r="BE2431" s="2" t="str">
        <f>IF(ISNUMBER(SEARCH("thickening",$AZ2431)),"thickening","")</f>
        <v>thickening</v>
      </c>
      <c r="BF2431" s="3" t="str">
        <f>IF(ISNUMBER(SEARCH("airDry",$AW2431)),"airDry","")</f>
        <v/>
      </c>
      <c r="BG2431" s="3" t="str">
        <f>IF(ISNUMBER(SEARCH("heatDry",$AY2431)),"heatDry","")</f>
        <v/>
      </c>
      <c r="BH2431" s="3" t="str">
        <f>IF(AND(ISNUMBER(SEARCH("aerobic",$AW2431)),ISNUMBER(SEARCH("anaer",$AW2431))),"Combined Aer and Anaer.","")</f>
        <v/>
      </c>
    </row>
    <row r="2432" spans="1:60" x14ac:dyDescent="0.25">
      <c r="A2432" s="5">
        <v>755</v>
      </c>
      <c r="B2432" t="s">
        <v>3713</v>
      </c>
      <c r="C2432">
        <v>2290</v>
      </c>
      <c r="D2432">
        <v>493.75608201596339</v>
      </c>
      <c r="E2432">
        <v>490.8932426644518</v>
      </c>
      <c r="F2432">
        <v>404.32146753578382</v>
      </c>
      <c r="G2432">
        <v>578.06894747729848</v>
      </c>
      <c r="H2432">
        <v>-137.7231782319931</v>
      </c>
      <c r="I2432">
        <v>-138.98964738415509</v>
      </c>
      <c r="J2432">
        <v>-158.10783231095141</v>
      </c>
      <c r="K2432">
        <v>-114.62560712195079</v>
      </c>
      <c r="L2432">
        <v>1745.5431860920201</v>
      </c>
      <c r="M2432">
        <v>1735.2069146109141</v>
      </c>
      <c r="N2432">
        <v>1699.0829034635469</v>
      </c>
      <c r="O2432">
        <v>1822.1125000301679</v>
      </c>
      <c r="P2432">
        <v>71.872810861967039</v>
      </c>
      <c r="Q2432">
        <v>71.585078017466174</v>
      </c>
      <c r="R2432">
        <v>60.270355566371833</v>
      </c>
      <c r="S2432">
        <v>80.895043133316562</v>
      </c>
      <c r="T2432">
        <v>37557.378836169097</v>
      </c>
      <c r="U2432">
        <v>37557.443420731877</v>
      </c>
      <c r="V2432">
        <v>37531.217060692543</v>
      </c>
      <c r="W2432">
        <v>37583.636230340417</v>
      </c>
      <c r="X2432">
        <v>2943.5343309344271</v>
      </c>
      <c r="Y2432">
        <v>2959.386456289591</v>
      </c>
      <c r="Z2432">
        <v>2816.9482303194732</v>
      </c>
      <c r="AA2432">
        <v>3022.873738777645</v>
      </c>
      <c r="AB2432">
        <v>559.86604296333087</v>
      </c>
      <c r="AC2432">
        <v>552.07762927766066</v>
      </c>
      <c r="AD2432">
        <v>470.2972295929531</v>
      </c>
      <c r="AE2432">
        <v>676.38561098153809</v>
      </c>
      <c r="AF2432">
        <v>56.303226721165217</v>
      </c>
      <c r="AG2432">
        <v>55.970471034576022</v>
      </c>
      <c r="AH2432">
        <v>54.804266802608211</v>
      </c>
      <c r="AI2432">
        <v>58.772158039142937</v>
      </c>
      <c r="AJ2432">
        <v>0.46438719596342998</v>
      </c>
      <c r="AK2432">
        <v>0.46438711763333712</v>
      </c>
      <c r="AL2432">
        <v>0.46434445472122898</v>
      </c>
      <c r="AM2432">
        <v>0.464429227467824</v>
      </c>
      <c r="AN2432">
        <v>0.93720410384560193</v>
      </c>
      <c r="AO2432">
        <v>0.93720410384560204</v>
      </c>
      <c r="AP2432">
        <v>0.93720410384560204</v>
      </c>
      <c r="AQ2432">
        <v>0.93720410384560204</v>
      </c>
      <c r="AR2432">
        <v>11.827997868642241</v>
      </c>
      <c r="AS2432">
        <v>11.82799786864223</v>
      </c>
      <c r="AT2432">
        <v>11.82799786864223</v>
      </c>
      <c r="AU2432">
        <v>11.82799786864223</v>
      </c>
      <c r="AV2432" t="str">
        <f>VLOOKUP(Sheet1[[#This Row],[NPDES ID2]],Combined_Sheet__Major_Only___2[[NPDES ID2]:[ECHO BFR]],3,FALSE)</f>
        <v>FL</v>
      </c>
      <c r="AW2432" t="s">
        <v>54</v>
      </c>
      <c r="AX2432" t="str">
        <f>VLOOKUP(Sheet1[[#This Row],[NPDES ID2]],Combined_Sheet__Major_Only___2[[NPDES ID2]:[ECHO BFR]],27,FALSE)</f>
        <v>-</v>
      </c>
      <c r="AY2432" t="str">
        <f>VLOOKUP(Sheet1[[#This Row],[NPDES ID2]],Combined_Sheet__Major_Only___2[[NPDES ID2]:[ECHO BFR]],28,FALSE)</f>
        <v>-</v>
      </c>
      <c r="AZ2432" t="str">
        <f>VLOOKUP(Sheet1[[#This Row],[NPDES ID2]],Combined_Sheet__Major_Only___2[[NPDES ID2]:[ECHO BFR]],29,FALSE)</f>
        <v>thickening</v>
      </c>
      <c r="BA2432">
        <f>VLOOKUP(Sheet1[[#This Row],[NPDES ID2]],Combined_Sheet__Major_Only___2[[NPDES ID2]:[ECHO BFR]],17,FALSE)</f>
        <v>27.720426</v>
      </c>
      <c r="BB2432">
        <f>VLOOKUP(Sheet1[[#This Row],[NPDES ID2]],Combined_Sheet__Major_Only___2[[NPDES ID2]:[ECHO BFR]],18,FALSE)</f>
        <v>-82.383962999999994</v>
      </c>
      <c r="BC2432" s="2" t="str">
        <f>IF(ISNUMBER(SEARCH("aerobic",$AW2432)),"aerobic","")</f>
        <v/>
      </c>
      <c r="BD2432" s="2" t="str">
        <f>IF(ISNUMBER(SEARCH("anaer",$AW2432)),"anaer","")</f>
        <v/>
      </c>
      <c r="BE2432" s="2" t="str">
        <f>IF(ISNUMBER(SEARCH("thickening",$AZ2432)),"thickening","")</f>
        <v>thickening</v>
      </c>
      <c r="BF2432" s="4" t="str">
        <f>IF(ISNUMBER(SEARCH("airDry",$AW2432)),"airDry","")</f>
        <v/>
      </c>
      <c r="BG2432" s="4" t="str">
        <f>IF(ISNUMBER(SEARCH("heatDry",$AY2432)),"heatDry","")</f>
        <v/>
      </c>
      <c r="BH2432" s="4" t="str">
        <f>IF(AND(ISNUMBER(SEARCH("aerobic",$AW2432)),ISNUMBER(SEARCH("anaer",$AW2432))),"Combined Aer and Anaer.","")</f>
        <v/>
      </c>
    </row>
    <row r="2433" spans="1:60" x14ac:dyDescent="0.25">
      <c r="A2433" s="5">
        <v>348</v>
      </c>
      <c r="B2433" t="s">
        <v>1763</v>
      </c>
      <c r="C2433">
        <v>977</v>
      </c>
      <c r="D2433">
        <v>327.06446549605812</v>
      </c>
      <c r="E2433">
        <v>322.38032421022928</v>
      </c>
      <c r="F2433">
        <v>278.60539713845969</v>
      </c>
      <c r="G2433">
        <v>388.28687110647149</v>
      </c>
      <c r="H2433">
        <v>-138.66854242279669</v>
      </c>
      <c r="I2433">
        <v>-140.0117294528284</v>
      </c>
      <c r="J2433">
        <v>-158.66915952327531</v>
      </c>
      <c r="K2433">
        <v>-115.72630225499459</v>
      </c>
      <c r="L2433">
        <v>735.62718084888877</v>
      </c>
      <c r="M2433">
        <v>731.2284075378227</v>
      </c>
      <c r="N2433">
        <v>715.84767228687747</v>
      </c>
      <c r="O2433">
        <v>768.22113938611346</v>
      </c>
      <c r="P2433">
        <v>30.43022000750004</v>
      </c>
      <c r="Q2433">
        <v>30.29167949095805</v>
      </c>
      <c r="R2433">
        <v>25.53223473989777</v>
      </c>
      <c r="S2433">
        <v>34.219268257411379</v>
      </c>
      <c r="T2433">
        <v>37552.088677042477</v>
      </c>
      <c r="U2433">
        <v>37552.153252932767</v>
      </c>
      <c r="V2433">
        <v>37525.930414605362</v>
      </c>
      <c r="W2433">
        <v>37578.34254533457</v>
      </c>
      <c r="X2433">
        <v>2956.084393828799</v>
      </c>
      <c r="Y2433">
        <v>2972.146688521892</v>
      </c>
      <c r="Z2433">
        <v>2827.731295326179</v>
      </c>
      <c r="AA2433">
        <v>3036.5770212482698</v>
      </c>
      <c r="AB2433">
        <v>565.70771917838431</v>
      </c>
      <c r="AC2433">
        <v>557.85991782674284</v>
      </c>
      <c r="AD2433">
        <v>474.65680476833762</v>
      </c>
      <c r="AE2433">
        <v>684.50256995476593</v>
      </c>
      <c r="AF2433">
        <v>56.053604334666822</v>
      </c>
      <c r="AG2433">
        <v>55.71870019247956</v>
      </c>
      <c r="AH2433">
        <v>54.54628239464018</v>
      </c>
      <c r="AI2433">
        <v>58.536851067159112</v>
      </c>
      <c r="AJ2433">
        <v>0.46134598420687079</v>
      </c>
      <c r="AK2433">
        <v>0.46134595124386651</v>
      </c>
      <c r="AL2433">
        <v>0.46132778173743838</v>
      </c>
      <c r="AM2433">
        <v>0.46136388333262102</v>
      </c>
      <c r="AN2433">
        <v>0.93719605432912145</v>
      </c>
      <c r="AO2433">
        <v>0.93719605432912156</v>
      </c>
      <c r="AP2433">
        <v>0.93719605432912156</v>
      </c>
      <c r="AQ2433">
        <v>0.93719605432912156</v>
      </c>
      <c r="AR2433">
        <v>11.73529118978516</v>
      </c>
      <c r="AS2433">
        <v>11.73529118978516</v>
      </c>
      <c r="AT2433">
        <v>11.73529118978516</v>
      </c>
      <c r="AU2433">
        <v>11.73529118978516</v>
      </c>
      <c r="AV2433" t="str">
        <f>VLOOKUP(Sheet1[[#This Row],[NPDES ID2]],Combined_Sheet__Major_Only___2[[NPDES ID2]:[ECHO BFR]],3,FALSE)</f>
        <v>KS</v>
      </c>
      <c r="AW2433" t="s">
        <v>54</v>
      </c>
      <c r="AX2433" t="str">
        <f>VLOOKUP(Sheet1[[#This Row],[NPDES ID2]],Combined_Sheet__Major_Only___2[[NPDES ID2]:[ECHO BFR]],27,FALSE)</f>
        <v>-</v>
      </c>
      <c r="AY2433" t="str">
        <f>VLOOKUP(Sheet1[[#This Row],[NPDES ID2]],Combined_Sheet__Major_Only___2[[NPDES ID2]:[ECHO BFR]],28,FALSE)</f>
        <v>-</v>
      </c>
      <c r="AZ2433" t="str">
        <f>VLOOKUP(Sheet1[[#This Row],[NPDES ID2]],Combined_Sheet__Major_Only___2[[NPDES ID2]:[ECHO BFR]],29,FALSE)</f>
        <v>preliminaryOps, thickening</v>
      </c>
      <c r="BA2433">
        <f>VLOOKUP(Sheet1[[#This Row],[NPDES ID2]],Combined_Sheet__Major_Only___2[[NPDES ID2]:[ECHO BFR]],17,FALSE)</f>
        <v>38.910899000000001</v>
      </c>
      <c r="BB2433">
        <f>VLOOKUP(Sheet1[[#This Row],[NPDES ID2]],Combined_Sheet__Major_Only___2[[NPDES ID2]:[ECHO BFR]],18,FALSE)</f>
        <v>-94.888805000000005</v>
      </c>
      <c r="BC2433" s="2" t="str">
        <f>IF(ISNUMBER(SEARCH("aerobic",$AW2433)),"aerobic","")</f>
        <v/>
      </c>
      <c r="BD2433" s="2" t="str">
        <f>IF(ISNUMBER(SEARCH("anaer",$AW2433)),"anaer","")</f>
        <v/>
      </c>
      <c r="BE2433" s="2" t="str">
        <f>IF(ISNUMBER(SEARCH("thickening",$AZ2433)),"thickening","")</f>
        <v>thickening</v>
      </c>
      <c r="BF2433" s="3" t="str">
        <f>IF(ISNUMBER(SEARCH("airDry",$AW2433)),"airDry","")</f>
        <v/>
      </c>
      <c r="BG2433" s="3" t="str">
        <f>IF(ISNUMBER(SEARCH("heatDry",$AY2433)),"heatDry","")</f>
        <v/>
      </c>
      <c r="BH2433" s="3" t="str">
        <f>IF(AND(ISNUMBER(SEARCH("aerobic",$AW2433)),ISNUMBER(SEARCH("anaer",$AW2433))),"Combined Aer and Anaer.","")</f>
        <v/>
      </c>
    </row>
    <row r="2434" spans="1:60" x14ac:dyDescent="0.25">
      <c r="A2434" s="5">
        <v>327</v>
      </c>
      <c r="B2434" t="s">
        <v>1659</v>
      </c>
      <c r="C2434">
        <v>1092.45</v>
      </c>
      <c r="D2434">
        <v>341.67055088467851</v>
      </c>
      <c r="E2434">
        <v>339.23361459272661</v>
      </c>
      <c r="F2434">
        <v>289.79974801183062</v>
      </c>
      <c r="G2434">
        <v>405.81765772724378</v>
      </c>
      <c r="H2434">
        <v>-139.20118611320359</v>
      </c>
      <c r="I2434">
        <v>-140.54850850362811</v>
      </c>
      <c r="J2434">
        <v>-159.1664414548101</v>
      </c>
      <c r="K2434">
        <v>-116.22843871638391</v>
      </c>
      <c r="L2434">
        <v>812.3804525225346</v>
      </c>
      <c r="M2434">
        <v>807.47301702614686</v>
      </c>
      <c r="N2434">
        <v>790.31442372067215</v>
      </c>
      <c r="O2434">
        <v>848.7426586314765</v>
      </c>
      <c r="P2434">
        <v>33.762923218914231</v>
      </c>
      <c r="Q2434">
        <v>33.586553656618193</v>
      </c>
      <c r="R2434">
        <v>28.345491066217129</v>
      </c>
      <c r="S2434">
        <v>37.982640854961097</v>
      </c>
      <c r="T2434">
        <v>37476.482561487806</v>
      </c>
      <c r="U2434">
        <v>37476.547013432049</v>
      </c>
      <c r="V2434">
        <v>37450.374506853317</v>
      </c>
      <c r="W2434">
        <v>37502.686038472733</v>
      </c>
      <c r="X2434">
        <v>2963.4536559333651</v>
      </c>
      <c r="Y2434">
        <v>2979.7074687756299</v>
      </c>
      <c r="Z2434">
        <v>2833.522697103846</v>
      </c>
      <c r="AA2434">
        <v>3044.9724734047131</v>
      </c>
      <c r="AB2434">
        <v>570.75700705229815</v>
      </c>
      <c r="AC2434">
        <v>562.8557364220112</v>
      </c>
      <c r="AD2434">
        <v>478.30076535713869</v>
      </c>
      <c r="AE2434">
        <v>691.67147534408355</v>
      </c>
      <c r="AF2434">
        <v>55.802538013691937</v>
      </c>
      <c r="AG2434">
        <v>55.465753216215496</v>
      </c>
      <c r="AH2434">
        <v>54.286645534681988</v>
      </c>
      <c r="AI2434">
        <v>58.299860549549813</v>
      </c>
      <c r="AJ2434">
        <v>0.45828753063454353</v>
      </c>
      <c r="AK2434">
        <v>0.45828749382531692</v>
      </c>
      <c r="AL2434">
        <v>0.45826722673167608</v>
      </c>
      <c r="AM2434">
        <v>0.45830749628482143</v>
      </c>
      <c r="AN2434">
        <v>0.93708078599677502</v>
      </c>
      <c r="AO2434">
        <v>0.93708078599677525</v>
      </c>
      <c r="AP2434">
        <v>0.93708078599677525</v>
      </c>
      <c r="AQ2434">
        <v>0.93708078599677525</v>
      </c>
      <c r="AR2434">
        <v>11.641143504068451</v>
      </c>
      <c r="AS2434">
        <v>11.641143504068451</v>
      </c>
      <c r="AT2434">
        <v>11.641143504068451</v>
      </c>
      <c r="AU2434">
        <v>11.641143504068451</v>
      </c>
      <c r="AV2434" t="str">
        <f>VLOOKUP(Sheet1[[#This Row],[NPDES ID2]],Combined_Sheet__Major_Only___2[[NPDES ID2]:[ECHO BFR]],3,FALSE)</f>
        <v>MO</v>
      </c>
      <c r="AW2434" t="s">
        <v>54</v>
      </c>
      <c r="AX2434" t="str">
        <f>VLOOKUP(Sheet1[[#This Row],[NPDES ID2]],Combined_Sheet__Major_Only___2[[NPDES ID2]:[ECHO BFR]],27,FALSE)</f>
        <v>-</v>
      </c>
      <c r="AY2434" t="str">
        <f>VLOOKUP(Sheet1[[#This Row],[NPDES ID2]],Combined_Sheet__Major_Only___2[[NPDES ID2]:[ECHO BFR]],28,FALSE)</f>
        <v>-</v>
      </c>
      <c r="AZ2434" t="str">
        <f>VLOOKUP(Sheet1[[#This Row],[NPDES ID2]],Combined_Sheet__Major_Only___2[[NPDES ID2]:[ECHO BFR]],29,FALSE)</f>
        <v>thickening</v>
      </c>
      <c r="BA2434">
        <f>VLOOKUP(Sheet1[[#This Row],[NPDES ID2]],Combined_Sheet__Major_Only___2[[NPDES ID2]:[ECHO BFR]],17,FALSE)</f>
        <v>39.114440999999999</v>
      </c>
      <c r="BB2434">
        <f>VLOOKUP(Sheet1[[#This Row],[NPDES ID2]],Combined_Sheet__Major_Only___2[[NPDES ID2]:[ECHO BFR]],18,FALSE)</f>
        <v>-94.461890999999994</v>
      </c>
      <c r="BC2434" s="2" t="str">
        <f>IF(ISNUMBER(SEARCH("aerobic",$AW2434)),"aerobic","")</f>
        <v/>
      </c>
      <c r="BD2434" s="2" t="str">
        <f>IF(ISNUMBER(SEARCH("anaer",$AW2434)),"anaer","")</f>
        <v/>
      </c>
      <c r="BE2434" s="2" t="str">
        <f>IF(ISNUMBER(SEARCH("thickening",$AZ2434)),"thickening","")</f>
        <v>thickening</v>
      </c>
      <c r="BF2434" s="4" t="str">
        <f>IF(ISNUMBER(SEARCH("airDry",$AW2434)),"airDry","")</f>
        <v/>
      </c>
      <c r="BG2434" s="4" t="str">
        <f>IF(ISNUMBER(SEARCH("heatDry",$AY2434)),"heatDry","")</f>
        <v/>
      </c>
      <c r="BH2434" s="4" t="str">
        <f>IF(AND(ISNUMBER(SEARCH("aerobic",$AW2434)),ISNUMBER(SEARCH("anaer",$AW2434))),"Combined Aer and Anaer.","")</f>
        <v/>
      </c>
    </row>
    <row r="2435" spans="1:60" x14ac:dyDescent="0.25">
      <c r="A2435" s="5">
        <v>1409</v>
      </c>
      <c r="B2435" t="s">
        <v>6676</v>
      </c>
      <c r="C2435">
        <v>137</v>
      </c>
      <c r="D2435">
        <v>721.92157103568081</v>
      </c>
      <c r="E2435">
        <v>711.6683735074098</v>
      </c>
      <c r="F2435">
        <v>512.87456611622247</v>
      </c>
      <c r="G2435">
        <v>937.74391509568045</v>
      </c>
      <c r="H2435">
        <v>-139.1069190060704</v>
      </c>
      <c r="I2435">
        <v>-140.32524530002061</v>
      </c>
      <c r="J2435">
        <v>-158.87681599536651</v>
      </c>
      <c r="K2435">
        <v>-116.27015986843131</v>
      </c>
      <c r="L2435">
        <v>102.7357234039327</v>
      </c>
      <c r="M2435">
        <v>102.1194583267286</v>
      </c>
      <c r="N2435">
        <v>99.963951480249094</v>
      </c>
      <c r="O2435">
        <v>107.3028846217931</v>
      </c>
      <c r="P2435">
        <v>4.2564169579296998</v>
      </c>
      <c r="Q2435">
        <v>4.2360741802797364</v>
      </c>
      <c r="R2435">
        <v>3.571951852609442</v>
      </c>
      <c r="S2435">
        <v>4.7869173856475982</v>
      </c>
      <c r="T2435">
        <v>37469.416840764206</v>
      </c>
      <c r="U2435">
        <v>37469.481281125147</v>
      </c>
      <c r="V2435">
        <v>37443.313478267497</v>
      </c>
      <c r="W2435">
        <v>37495.615608462052</v>
      </c>
      <c r="X2435">
        <v>2953.8763236092032</v>
      </c>
      <c r="Y2435">
        <v>2969.9725894010371</v>
      </c>
      <c r="Z2435">
        <v>2825.2092582692189</v>
      </c>
      <c r="AA2435">
        <v>3034.5839634968638</v>
      </c>
      <c r="AB2435">
        <v>566.43422526033964</v>
      </c>
      <c r="AC2435">
        <v>558.58511275116734</v>
      </c>
      <c r="AD2435">
        <v>475.08763377840438</v>
      </c>
      <c r="AE2435">
        <v>685.75323549080076</v>
      </c>
      <c r="AF2435">
        <v>55.97009793414265</v>
      </c>
      <c r="AG2435">
        <v>55.634397240337918</v>
      </c>
      <c r="AH2435">
        <v>54.460023578580518</v>
      </c>
      <c r="AI2435">
        <v>58.458222457722599</v>
      </c>
      <c r="AJ2435">
        <v>0.46032867217095608</v>
      </c>
      <c r="AK2435">
        <v>0.46032866759086549</v>
      </c>
      <c r="AL2435">
        <v>0.46032612325832828</v>
      </c>
      <c r="AM2435">
        <v>0.46033117850817379</v>
      </c>
      <c r="AN2435">
        <v>0.93706999204659025</v>
      </c>
      <c r="AO2435">
        <v>0.93706999204659047</v>
      </c>
      <c r="AP2435">
        <v>0.93706999204659047</v>
      </c>
      <c r="AQ2435">
        <v>0.93706999204659047</v>
      </c>
      <c r="AR2435">
        <v>11.70453450042714</v>
      </c>
      <c r="AS2435">
        <v>11.70453450042714</v>
      </c>
      <c r="AT2435">
        <v>11.70453450042714</v>
      </c>
      <c r="AU2435">
        <v>11.70453450042714</v>
      </c>
      <c r="AV2435" t="str">
        <f>VLOOKUP(Sheet1[[#This Row],[NPDES ID2]],Combined_Sheet__Major_Only___2[[NPDES ID2]:[ECHO BFR]],3,FALSE)</f>
        <v>IL</v>
      </c>
      <c r="AW2435" t="s">
        <v>54</v>
      </c>
      <c r="AX2435" t="str">
        <f>VLOOKUP(Sheet1[[#This Row],[NPDES ID2]],Combined_Sheet__Major_Only___2[[NPDES ID2]:[ECHO BFR]],27,FALSE)</f>
        <v>-</v>
      </c>
      <c r="AY2435" t="str">
        <f>VLOOKUP(Sheet1[[#This Row],[NPDES ID2]],Combined_Sheet__Major_Only___2[[NPDES ID2]:[ECHO BFR]],28,FALSE)</f>
        <v>-</v>
      </c>
      <c r="AZ2435" t="str">
        <f>VLOOKUP(Sheet1[[#This Row],[NPDES ID2]],Combined_Sheet__Major_Only___2[[NPDES ID2]:[ECHO BFR]],29,FALSE)</f>
        <v>thickening</v>
      </c>
      <c r="BA2435">
        <f>VLOOKUP(Sheet1[[#This Row],[NPDES ID2]],Combined_Sheet__Major_Only___2[[NPDES ID2]:[ECHO BFR]],17,FALSE)</f>
        <v>39.174242</v>
      </c>
      <c r="BB2435">
        <f>VLOOKUP(Sheet1[[#This Row],[NPDES ID2]],Combined_Sheet__Major_Only___2[[NPDES ID2]:[ECHO BFR]],18,FALSE)</f>
        <v>-89.637479999999996</v>
      </c>
      <c r="BC2435" s="2" t="str">
        <f>IF(ISNUMBER(SEARCH("aerobic",$AW2435)),"aerobic","")</f>
        <v/>
      </c>
      <c r="BD2435" s="2" t="str">
        <f>IF(ISNUMBER(SEARCH("anaer",$AW2435)),"anaer","")</f>
        <v/>
      </c>
      <c r="BE2435" s="2" t="str">
        <f>IF(ISNUMBER(SEARCH("thickening",$AZ2435)),"thickening","")</f>
        <v>thickening</v>
      </c>
      <c r="BF2435" s="4" t="str">
        <f>IF(ISNUMBER(SEARCH("airDry",$AW2435)),"airDry","")</f>
        <v/>
      </c>
      <c r="BG2435" s="4" t="str">
        <f>IF(ISNUMBER(SEARCH("heatDry",$AY2435)),"heatDry","")</f>
        <v/>
      </c>
      <c r="BH2435" s="4" t="str">
        <f>IF(AND(ISNUMBER(SEARCH("aerobic",$AW2435)),ISNUMBER(SEARCH("anaer",$AW2435))),"Combined Aer and Anaer.","")</f>
        <v/>
      </c>
    </row>
    <row r="2436" spans="1:60" x14ac:dyDescent="0.25">
      <c r="A2436" s="5">
        <v>1484</v>
      </c>
      <c r="B2436" t="s">
        <v>6998</v>
      </c>
      <c r="C2436">
        <v>111</v>
      </c>
      <c r="D2436">
        <v>873.73408341340303</v>
      </c>
      <c r="E2436">
        <v>859.55485681051675</v>
      </c>
      <c r="F2436">
        <v>615.04532943197557</v>
      </c>
      <c r="G2436">
        <v>1136.8353236807379</v>
      </c>
      <c r="H2436">
        <v>-139.64549514366311</v>
      </c>
      <c r="I2436">
        <v>-140.82519293451369</v>
      </c>
      <c r="J2436">
        <v>-159.3472964259347</v>
      </c>
      <c r="K2436">
        <v>-116.7989977926505</v>
      </c>
      <c r="L2436">
        <v>82.282858480654141</v>
      </c>
      <c r="M2436">
        <v>81.784605806164109</v>
      </c>
      <c r="N2436">
        <v>80.041853254722483</v>
      </c>
      <c r="O2436">
        <v>85.975445184551674</v>
      </c>
      <c r="P2436">
        <v>3.4239286512114662</v>
      </c>
      <c r="Q2436">
        <v>3.4054267240534069</v>
      </c>
      <c r="R2436">
        <v>2.874925553709621</v>
      </c>
      <c r="S2436">
        <v>3.8511407633827708</v>
      </c>
      <c r="T2436">
        <v>37417.073780826133</v>
      </c>
      <c r="U2436">
        <v>37417.138135377652</v>
      </c>
      <c r="V2436">
        <v>37391.005177819483</v>
      </c>
      <c r="W2436">
        <v>37443.237661991421</v>
      </c>
      <c r="X2436">
        <v>2962.1293437211448</v>
      </c>
      <c r="Y2436">
        <v>2978.4109775006741</v>
      </c>
      <c r="Z2436">
        <v>2831.9319713870991</v>
      </c>
      <c r="AA2436">
        <v>3043.8320654715799</v>
      </c>
      <c r="AB2436">
        <v>571.41229020327989</v>
      </c>
      <c r="AC2436">
        <v>563.51005351826166</v>
      </c>
      <c r="AD2436">
        <v>478.71049547801567</v>
      </c>
      <c r="AE2436">
        <v>692.7768099872909</v>
      </c>
      <c r="AF2436">
        <v>55.736679963442739</v>
      </c>
      <c r="AG2436">
        <v>55.399205316108016</v>
      </c>
      <c r="AH2436">
        <v>54.218652472918443</v>
      </c>
      <c r="AI2436">
        <v>58.237919706072049</v>
      </c>
      <c r="AJ2436">
        <v>0.45748529852234271</v>
      </c>
      <c r="AK2436">
        <v>0.45748529482020772</v>
      </c>
      <c r="AL2436">
        <v>0.45748323771998362</v>
      </c>
      <c r="AM2436">
        <v>0.45748732489996591</v>
      </c>
      <c r="AN2436">
        <v>0.93698991467156578</v>
      </c>
      <c r="AO2436">
        <v>0.93698991467156545</v>
      </c>
      <c r="AP2436">
        <v>0.93698991467156545</v>
      </c>
      <c r="AQ2436">
        <v>0.93698991467156545</v>
      </c>
      <c r="AR2436">
        <v>11.617091040706461</v>
      </c>
      <c r="AS2436">
        <v>11.61709104070645</v>
      </c>
      <c r="AT2436">
        <v>11.61709104070645</v>
      </c>
      <c r="AU2436">
        <v>11.61709104070645</v>
      </c>
      <c r="AV2436" t="str">
        <f>VLOOKUP(Sheet1[[#This Row],[NPDES ID2]],Combined_Sheet__Major_Only___2[[NPDES ID2]:[ECHO BFR]],3,FALSE)</f>
        <v>UT</v>
      </c>
      <c r="AW2436" t="s">
        <v>54</v>
      </c>
      <c r="AX2436" t="str">
        <f>VLOOKUP(Sheet1[[#This Row],[NPDES ID2]],Combined_Sheet__Major_Only___2[[NPDES ID2]:[ECHO BFR]],27,FALSE)</f>
        <v>-</v>
      </c>
      <c r="AY2436" t="str">
        <f>VLOOKUP(Sheet1[[#This Row],[NPDES ID2]],Combined_Sheet__Major_Only___2[[NPDES ID2]:[ECHO BFR]],28,FALSE)</f>
        <v>-</v>
      </c>
      <c r="AZ2436" t="str">
        <f>VLOOKUP(Sheet1[[#This Row],[NPDES ID2]],Combined_Sheet__Major_Only___2[[NPDES ID2]:[ECHO BFR]],29,FALSE)</f>
        <v>thickening</v>
      </c>
      <c r="BA2436">
        <f>VLOOKUP(Sheet1[[#This Row],[NPDES ID2]],Combined_Sheet__Major_Only___2[[NPDES ID2]:[ECHO BFR]],17,FALSE)</f>
        <v>40.57741</v>
      </c>
      <c r="BB2436">
        <f>VLOOKUP(Sheet1[[#This Row],[NPDES ID2]],Combined_Sheet__Major_Only___2[[NPDES ID2]:[ECHO BFR]],18,FALSE)</f>
        <v>-111.42786</v>
      </c>
      <c r="BC2436" s="2" t="str">
        <f>IF(ISNUMBER(SEARCH("aerobic",$AW2436)),"aerobic","")</f>
        <v/>
      </c>
      <c r="BD2436" s="2" t="str">
        <f>IF(ISNUMBER(SEARCH("anaer",$AW2436)),"anaer","")</f>
        <v/>
      </c>
      <c r="BE2436" s="2" t="str">
        <f>IF(ISNUMBER(SEARCH("thickening",$AZ2436)),"thickening","")</f>
        <v>thickening</v>
      </c>
      <c r="BF2436" s="3" t="str">
        <f>IF(ISNUMBER(SEARCH("airDry",$AW2436)),"airDry","")</f>
        <v/>
      </c>
      <c r="BG2436" s="3" t="str">
        <f>IF(ISNUMBER(SEARCH("heatDry",$AY2436)),"heatDry","")</f>
        <v/>
      </c>
      <c r="BH2436" s="3" t="str">
        <f>IF(AND(ISNUMBER(SEARCH("aerobic",$AW2436)),ISNUMBER(SEARCH("anaer",$AW2436))),"Combined Aer and Anaer.","")</f>
        <v/>
      </c>
    </row>
    <row r="2437" spans="1:60" x14ac:dyDescent="0.25">
      <c r="A2437" s="5">
        <v>727</v>
      </c>
      <c r="B2437" t="s">
        <v>3584</v>
      </c>
      <c r="C2437">
        <v>3469.86</v>
      </c>
      <c r="D2437">
        <v>683.73395063558928</v>
      </c>
      <c r="E2437">
        <v>680.34301316160008</v>
      </c>
      <c r="F2437">
        <v>553.28188479701919</v>
      </c>
      <c r="G2437">
        <v>799.09259155861412</v>
      </c>
      <c r="H2437">
        <v>-137.68044011479691</v>
      </c>
      <c r="I2437">
        <v>-139.00013922371221</v>
      </c>
      <c r="J2437">
        <v>-158.30924598321721</v>
      </c>
      <c r="K2437">
        <v>-114.4202973074494</v>
      </c>
      <c r="L2437">
        <v>2626.6047696506521</v>
      </c>
      <c r="M2437">
        <v>2610.9599259030251</v>
      </c>
      <c r="N2437">
        <v>2556.3070460683398</v>
      </c>
      <c r="O2437">
        <v>2742.4718059885199</v>
      </c>
      <c r="P2437">
        <v>108.4260161588055</v>
      </c>
      <c r="Q2437">
        <v>107.96605104396031</v>
      </c>
      <c r="R2437">
        <v>90.954904327671926</v>
      </c>
      <c r="S2437">
        <v>121.9719201249074</v>
      </c>
      <c r="T2437">
        <v>37344.415916994993</v>
      </c>
      <c r="U2437">
        <v>37344.480152433724</v>
      </c>
      <c r="V2437">
        <v>37318.39556394353</v>
      </c>
      <c r="W2437">
        <v>37370.531371856297</v>
      </c>
      <c r="X2437">
        <v>2934.1598310649611</v>
      </c>
      <c r="Y2437">
        <v>2950.0478188577549</v>
      </c>
      <c r="Z2437">
        <v>2807.2955789721668</v>
      </c>
      <c r="AA2437">
        <v>3013.6852663892769</v>
      </c>
      <c r="AB2437">
        <v>560.06040887968095</v>
      </c>
      <c r="AC2437">
        <v>552.27435324439693</v>
      </c>
      <c r="AD2437">
        <v>470.13119655200569</v>
      </c>
      <c r="AE2437">
        <v>677.14083982745422</v>
      </c>
      <c r="AF2437">
        <v>56.166123001993618</v>
      </c>
      <c r="AG2437">
        <v>55.832556513017558</v>
      </c>
      <c r="AH2437">
        <v>54.662357680548673</v>
      </c>
      <c r="AI2437">
        <v>58.642493906380487</v>
      </c>
      <c r="AJ2437">
        <v>0.46271681341313697</v>
      </c>
      <c r="AK2437">
        <v>0.46271669379085612</v>
      </c>
      <c r="AL2437">
        <v>0.46265223370407688</v>
      </c>
      <c r="AM2437">
        <v>0.46278032422130888</v>
      </c>
      <c r="AN2437">
        <v>0.9368784201779603</v>
      </c>
      <c r="AO2437">
        <v>0.93687842017796019</v>
      </c>
      <c r="AP2437">
        <v>0.93687842017796019</v>
      </c>
      <c r="AQ2437">
        <v>0.93687842017796019</v>
      </c>
      <c r="AR2437">
        <v>11.77587158507496</v>
      </c>
      <c r="AS2437">
        <v>11.77587158507496</v>
      </c>
      <c r="AT2437">
        <v>11.77587158507496</v>
      </c>
      <c r="AU2437">
        <v>11.77587158507496</v>
      </c>
      <c r="AV2437" t="str">
        <f>VLOOKUP(Sheet1[[#This Row],[NPDES ID2]],Combined_Sheet__Major_Only___2[[NPDES ID2]:[ECHO BFR]],3,FALSE)</f>
        <v>AR</v>
      </c>
      <c r="AW2437" t="s">
        <v>54</v>
      </c>
      <c r="AX2437" t="str">
        <f>VLOOKUP(Sheet1[[#This Row],[NPDES ID2]],Combined_Sheet__Major_Only___2[[NPDES ID2]:[ECHO BFR]],27,FALSE)</f>
        <v>-</v>
      </c>
      <c r="AY2437" t="str">
        <f>VLOOKUP(Sheet1[[#This Row],[NPDES ID2]],Combined_Sheet__Major_Only___2[[NPDES ID2]:[ECHO BFR]],28,FALSE)</f>
        <v>-</v>
      </c>
      <c r="AZ2437" t="str">
        <f>VLOOKUP(Sheet1[[#This Row],[NPDES ID2]],Combined_Sheet__Major_Only___2[[NPDES ID2]:[ECHO BFR]],29,FALSE)</f>
        <v>thickening, preliminaryOps</v>
      </c>
      <c r="BA2437">
        <f>VLOOKUP(Sheet1[[#This Row],[NPDES ID2]],Combined_Sheet__Major_Only___2[[NPDES ID2]:[ECHO BFR]],17,FALSE)</f>
        <v>34.735278000000001</v>
      </c>
      <c r="BB2437">
        <f>VLOOKUP(Sheet1[[#This Row],[NPDES ID2]],Combined_Sheet__Major_Only___2[[NPDES ID2]:[ECHO BFR]],18,FALSE)</f>
        <v>-92.216389000000007</v>
      </c>
      <c r="BC2437" s="2" t="str">
        <f>IF(ISNUMBER(SEARCH("aerobic",$AW2437)),"aerobic","")</f>
        <v/>
      </c>
      <c r="BD2437" s="2" t="str">
        <f>IF(ISNUMBER(SEARCH("anaer",$AW2437)),"anaer","")</f>
        <v/>
      </c>
      <c r="BE2437" s="2" t="str">
        <f>IF(ISNUMBER(SEARCH("thickening",$AZ2437)),"thickening","")</f>
        <v>thickening</v>
      </c>
      <c r="BF2437" s="4" t="str">
        <f>IF(ISNUMBER(SEARCH("airDry",$AW2437)),"airDry","")</f>
        <v/>
      </c>
      <c r="BG2437" s="4" t="str">
        <f>IF(ISNUMBER(SEARCH("heatDry",$AY2437)),"heatDry","")</f>
        <v/>
      </c>
      <c r="BH2437" s="4" t="str">
        <f>IF(AND(ISNUMBER(SEARCH("aerobic",$AW2437)),ISNUMBER(SEARCH("anaer",$AW2437))),"Combined Aer and Anaer.","")</f>
        <v/>
      </c>
    </row>
    <row r="2438" spans="1:60" x14ac:dyDescent="0.25">
      <c r="A2438" s="5">
        <v>2326</v>
      </c>
      <c r="B2438" t="s">
        <v>10860</v>
      </c>
      <c r="C2438">
        <v>384</v>
      </c>
      <c r="D2438">
        <v>365.39824959001982</v>
      </c>
      <c r="E2438">
        <v>361.95985993249968</v>
      </c>
      <c r="F2438">
        <v>284.7945738162428</v>
      </c>
      <c r="G2438">
        <v>453.89585234847408</v>
      </c>
      <c r="H2438">
        <v>-139.39316547415979</v>
      </c>
      <c r="I2438">
        <v>-140.63848346308919</v>
      </c>
      <c r="J2438">
        <v>-159.1829885403578</v>
      </c>
      <c r="K2438">
        <v>-116.5148517902869</v>
      </c>
      <c r="L2438">
        <v>285.70210088433259</v>
      </c>
      <c r="M2438">
        <v>283.97717560638921</v>
      </c>
      <c r="N2438">
        <v>277.94446817991559</v>
      </c>
      <c r="O2438">
        <v>298.48494950171488</v>
      </c>
      <c r="P2438">
        <v>11.871913498306849</v>
      </c>
      <c r="Q2438">
        <v>11.81015156722666</v>
      </c>
      <c r="R2438">
        <v>9.9666261278713204</v>
      </c>
      <c r="S2438">
        <v>13.35584434502162</v>
      </c>
      <c r="T2438">
        <v>37249.97254243958</v>
      </c>
      <c r="U2438">
        <v>37250.036623051099</v>
      </c>
      <c r="V2438">
        <v>37224.014906461663</v>
      </c>
      <c r="W2438">
        <v>37276.02505100266</v>
      </c>
      <c r="X2438">
        <v>2944.9703385333742</v>
      </c>
      <c r="Y2438">
        <v>2961.1139790313368</v>
      </c>
      <c r="Z2438">
        <v>2815.8994467282942</v>
      </c>
      <c r="AA2438">
        <v>3025.9529971807742</v>
      </c>
      <c r="AB2438">
        <v>567.02635690284126</v>
      </c>
      <c r="AC2438">
        <v>559.17879535142083</v>
      </c>
      <c r="AD2438">
        <v>475.20843840114787</v>
      </c>
      <c r="AE2438">
        <v>687.13197509145186</v>
      </c>
      <c r="AF2438">
        <v>55.811570915119603</v>
      </c>
      <c r="AG2438">
        <v>55.474716708776043</v>
      </c>
      <c r="AH2438">
        <v>54.296065575598377</v>
      </c>
      <c r="AI2438">
        <v>58.308544091901418</v>
      </c>
      <c r="AJ2438">
        <v>0.45839755252641828</v>
      </c>
      <c r="AK2438">
        <v>0.45839753969936609</v>
      </c>
      <c r="AL2438">
        <v>0.45839043040616317</v>
      </c>
      <c r="AM2438">
        <v>0.45840455576392408</v>
      </c>
      <c r="AN2438">
        <v>0.93673290438822232</v>
      </c>
      <c r="AO2438">
        <v>0.93673290438822254</v>
      </c>
      <c r="AP2438">
        <v>0.93673290438822254</v>
      </c>
      <c r="AQ2438">
        <v>0.93673290438822254</v>
      </c>
      <c r="AR2438">
        <v>11.644978305791691</v>
      </c>
      <c r="AS2438">
        <v>11.644978305791691</v>
      </c>
      <c r="AT2438">
        <v>11.644978305791691</v>
      </c>
      <c r="AU2438">
        <v>11.644978305791691</v>
      </c>
      <c r="AV2438" t="str">
        <f>VLOOKUP(Sheet1[[#This Row],[NPDES ID2]],Combined_Sheet__Major_Only___2[[NPDES ID2]:[ECHO BFR]],3,FALSE)</f>
        <v>CA</v>
      </c>
      <c r="AW2438" t="s">
        <v>54</v>
      </c>
      <c r="AX2438" t="str">
        <f>VLOOKUP(Sheet1[[#This Row],[NPDES ID2]],Combined_Sheet__Major_Only___2[[NPDES ID2]:[ECHO BFR]],27,FALSE)</f>
        <v>-</v>
      </c>
      <c r="AY2438" t="str">
        <f>VLOOKUP(Sheet1[[#This Row],[NPDES ID2]],Combined_Sheet__Major_Only___2[[NPDES ID2]:[ECHO BFR]],28,FALSE)</f>
        <v>-</v>
      </c>
      <c r="AZ2438" t="str">
        <f>VLOOKUP(Sheet1[[#This Row],[NPDES ID2]],Combined_Sheet__Major_Only___2[[NPDES ID2]:[ECHO BFR]],29,FALSE)</f>
        <v>thickening</v>
      </c>
      <c r="BA2438">
        <f>VLOOKUP(Sheet1[[#This Row],[NPDES ID2]],Combined_Sheet__Major_Only___2[[NPDES ID2]:[ECHO BFR]],17,FALSE)</f>
        <v>38.584615999999997</v>
      </c>
      <c r="BB2438">
        <f>VLOOKUP(Sheet1[[#This Row],[NPDES ID2]],Combined_Sheet__Major_Only___2[[NPDES ID2]:[ECHO BFR]],18,FALSE)</f>
        <v>-122.864284</v>
      </c>
      <c r="BC2438" s="2" t="str">
        <f>IF(ISNUMBER(SEARCH("aerobic",$AW2438)),"aerobic","")</f>
        <v/>
      </c>
      <c r="BD2438" s="2" t="str">
        <f>IF(ISNUMBER(SEARCH("anaer",$AW2438)),"anaer","")</f>
        <v/>
      </c>
      <c r="BE2438" s="2" t="str">
        <f>IF(ISNUMBER(SEARCH("thickening",$AZ2438)),"thickening","")</f>
        <v>thickening</v>
      </c>
      <c r="BF2438" s="3" t="str">
        <f>IF(ISNUMBER(SEARCH("airDry",$AW2438)),"airDry","")</f>
        <v/>
      </c>
      <c r="BG2438" s="3" t="str">
        <f>IF(ISNUMBER(SEARCH("heatDry",$AY2438)),"heatDry","")</f>
        <v/>
      </c>
      <c r="BH2438" s="3" t="str">
        <f>IF(AND(ISNUMBER(SEARCH("aerobic",$AW2438)),ISNUMBER(SEARCH("anaer",$AW2438))),"Combined Aer and Anaer.","")</f>
        <v/>
      </c>
    </row>
    <row r="2439" spans="1:60" x14ac:dyDescent="0.25">
      <c r="A2439" s="5">
        <v>232</v>
      </c>
      <c r="B2439" t="s">
        <v>1212</v>
      </c>
      <c r="C2439">
        <v>2373.88</v>
      </c>
      <c r="D2439">
        <v>515.215404497284</v>
      </c>
      <c r="E2439">
        <v>511.66947195467691</v>
      </c>
      <c r="F2439">
        <v>421.15437765956489</v>
      </c>
      <c r="G2439">
        <v>603.28660465651274</v>
      </c>
      <c r="H2439">
        <v>-138.463203832528</v>
      </c>
      <c r="I2439">
        <v>-139.70586615029509</v>
      </c>
      <c r="J2439">
        <v>-158.784273538847</v>
      </c>
      <c r="K2439">
        <v>-115.3322513385482</v>
      </c>
      <c r="L2439">
        <v>1778.949358902694</v>
      </c>
      <c r="M2439">
        <v>1768.268053160079</v>
      </c>
      <c r="N2439">
        <v>1730.9392173076301</v>
      </c>
      <c r="O2439">
        <v>1858.073457357418</v>
      </c>
      <c r="P2439">
        <v>73.715973493537021</v>
      </c>
      <c r="Q2439">
        <v>73.362461455347756</v>
      </c>
      <c r="R2439">
        <v>61.866450698295729</v>
      </c>
      <c r="S2439">
        <v>82.897005312326058</v>
      </c>
      <c r="T2439">
        <v>37238.099023577553</v>
      </c>
      <c r="U2439">
        <v>37238.163084724023</v>
      </c>
      <c r="V2439">
        <v>37212.149272455063</v>
      </c>
      <c r="W2439">
        <v>37264.143618466813</v>
      </c>
      <c r="X2439">
        <v>2936.424738818389</v>
      </c>
      <c r="Y2439">
        <v>2952.4418128404809</v>
      </c>
      <c r="Z2439">
        <v>2808.4557821351218</v>
      </c>
      <c r="AA2439">
        <v>3016.680310130711</v>
      </c>
      <c r="AB2439">
        <v>563.34368764312899</v>
      </c>
      <c r="AC2439">
        <v>555.52983626364812</v>
      </c>
      <c r="AD2439">
        <v>472.43468311117277</v>
      </c>
      <c r="AE2439">
        <v>681.98779659628906</v>
      </c>
      <c r="AF2439">
        <v>55.96078483300704</v>
      </c>
      <c r="AG2439">
        <v>55.62544779852599</v>
      </c>
      <c r="AH2439">
        <v>54.450143295692051</v>
      </c>
      <c r="AI2439">
        <v>58.448934854216319</v>
      </c>
      <c r="AJ2439">
        <v>0.46021525057443108</v>
      </c>
      <c r="AK2439">
        <v>0.46021516973333132</v>
      </c>
      <c r="AL2439">
        <v>0.46017117630330212</v>
      </c>
      <c r="AM2439">
        <v>0.46025859315833662</v>
      </c>
      <c r="AN2439">
        <v>0.93671456250190099</v>
      </c>
      <c r="AO2439">
        <v>0.93671456250190077</v>
      </c>
      <c r="AP2439">
        <v>0.93671456250190077</v>
      </c>
      <c r="AQ2439">
        <v>0.93671456250190077</v>
      </c>
      <c r="AR2439">
        <v>11.699626236801331</v>
      </c>
      <c r="AS2439">
        <v>11.699626236801331</v>
      </c>
      <c r="AT2439">
        <v>11.699626236801331</v>
      </c>
      <c r="AU2439">
        <v>11.699626236801331</v>
      </c>
      <c r="AV2439" t="str">
        <f>VLOOKUP(Sheet1[[#This Row],[NPDES ID2]],Combined_Sheet__Major_Only___2[[NPDES ID2]:[ECHO BFR]],3,FALSE)</f>
        <v>MD</v>
      </c>
      <c r="AW2439" t="s">
        <v>87</v>
      </c>
      <c r="AX2439" t="str">
        <f>VLOOKUP(Sheet1[[#This Row],[NPDES ID2]],Combined_Sheet__Major_Only___2[[NPDES ID2]:[ECHO BFR]],27,FALSE)</f>
        <v>-</v>
      </c>
      <c r="AY2439" t="str">
        <f>VLOOKUP(Sheet1[[#This Row],[NPDES ID2]],Combined_Sheet__Major_Only___2[[NPDES ID2]:[ECHO BFR]],28,FALSE)</f>
        <v>-</v>
      </c>
      <c r="AZ2439" t="str">
        <f>VLOOKUP(Sheet1[[#This Row],[NPDES ID2]],Combined_Sheet__Major_Only___2[[NPDES ID2]:[ECHO BFR]],29,FALSE)</f>
        <v>thickening</v>
      </c>
      <c r="BA2439">
        <f>VLOOKUP(Sheet1[[#This Row],[NPDES ID2]],Combined_Sheet__Major_Only___2[[NPDES ID2]:[ECHO BFR]],17,FALSE)</f>
        <v>39.061669999999999</v>
      </c>
      <c r="BB2439">
        <f>VLOOKUP(Sheet1[[#This Row],[NPDES ID2]],Combined_Sheet__Major_Only___2[[NPDES ID2]:[ECHO BFR]],18,FALSE)</f>
        <v>-76.832633000000001</v>
      </c>
      <c r="BC2439" s="2" t="str">
        <f>IF(ISNUMBER(SEARCH("aerobic",$AW2439)),"aerobic","")</f>
        <v/>
      </c>
      <c r="BD2439" s="2" t="str">
        <f>IF(ISNUMBER(SEARCH("anaer",$AW2439)),"anaer","")</f>
        <v/>
      </c>
      <c r="BE2439" s="2" t="str">
        <f>IF(ISNUMBER(SEARCH("thickening",$AZ2439)),"thickening","")</f>
        <v>thickening</v>
      </c>
      <c r="BF2439" s="3" t="str">
        <f>IF(ISNUMBER(SEARCH("airDry",$AW2439)),"airDry","")</f>
        <v/>
      </c>
      <c r="BG2439" s="3" t="str">
        <f>IF(ISNUMBER(SEARCH("heatDry",$AY2439)),"heatDry","")</f>
        <v/>
      </c>
      <c r="BH2439" s="3" t="str">
        <f>IF(AND(ISNUMBER(SEARCH("aerobic",$AW2439)),ISNUMBER(SEARCH("anaer",$AW2439))),"Combined Aer and Anaer.","")</f>
        <v/>
      </c>
    </row>
    <row r="2440" spans="1:60" x14ac:dyDescent="0.25">
      <c r="A2440" s="5">
        <v>39</v>
      </c>
      <c r="B2440" t="s">
        <v>245</v>
      </c>
      <c r="C2440">
        <v>189</v>
      </c>
      <c r="D2440">
        <v>557.15034961116123</v>
      </c>
      <c r="E2440">
        <v>551.65438200120411</v>
      </c>
      <c r="F2440">
        <v>403.87546638566431</v>
      </c>
      <c r="G2440">
        <v>710.91574377646646</v>
      </c>
      <c r="H2440">
        <v>-138.93575763795261</v>
      </c>
      <c r="I2440">
        <v>-140.16518394690439</v>
      </c>
      <c r="J2440">
        <v>-158.736564622185</v>
      </c>
      <c r="K2440">
        <v>-116.0961461671215</v>
      </c>
      <c r="L2440">
        <v>142.21465177341679</v>
      </c>
      <c r="M2440">
        <v>141.36393344495119</v>
      </c>
      <c r="N2440">
        <v>138.38843807865521</v>
      </c>
      <c r="O2440">
        <v>148.5192887025317</v>
      </c>
      <c r="P2440">
        <v>5.8845014202177399</v>
      </c>
      <c r="Q2440">
        <v>5.8574632010989234</v>
      </c>
      <c r="R2440">
        <v>4.9374250059456237</v>
      </c>
      <c r="S2440">
        <v>6.6169575732153492</v>
      </c>
      <c r="T2440">
        <v>37199.420825177629</v>
      </c>
      <c r="U2440">
        <v>37199.484822916391</v>
      </c>
      <c r="V2440">
        <v>37173.496759111658</v>
      </c>
      <c r="W2440">
        <v>37225.439641134042</v>
      </c>
      <c r="X2440">
        <v>2928.983486931068</v>
      </c>
      <c r="Y2440">
        <v>2944.903441932041</v>
      </c>
      <c r="Z2440">
        <v>2801.739976709011</v>
      </c>
      <c r="AA2440">
        <v>3008.787600213253</v>
      </c>
      <c r="AB2440">
        <v>560.68489765628351</v>
      </c>
      <c r="AC2440">
        <v>552.91067033141712</v>
      </c>
      <c r="AD2440">
        <v>470.42285027204042</v>
      </c>
      <c r="AE2440">
        <v>678.50675983468102</v>
      </c>
      <c r="AF2440">
        <v>56.039006327732139</v>
      </c>
      <c r="AG2440">
        <v>55.703837900673058</v>
      </c>
      <c r="AH2440">
        <v>54.531275101951799</v>
      </c>
      <c r="AI2440">
        <v>58.523249016462309</v>
      </c>
      <c r="AJ2440">
        <v>0.46116813319711142</v>
      </c>
      <c r="AK2440">
        <v>0.46116812688844422</v>
      </c>
      <c r="AL2440">
        <v>0.46116462397073732</v>
      </c>
      <c r="AM2440">
        <v>0.46117158381583689</v>
      </c>
      <c r="AN2440">
        <v>0.93665473966347224</v>
      </c>
      <c r="AO2440">
        <v>0.93665473966347246</v>
      </c>
      <c r="AP2440">
        <v>0.93665473966347246</v>
      </c>
      <c r="AQ2440">
        <v>0.93665473966347246</v>
      </c>
      <c r="AR2440">
        <v>11.730322895204891</v>
      </c>
      <c r="AS2440">
        <v>11.7303228952049</v>
      </c>
      <c r="AT2440">
        <v>11.7303228952049</v>
      </c>
      <c r="AU2440">
        <v>11.7303228952049</v>
      </c>
      <c r="AV2440" t="str">
        <f>VLOOKUP(Sheet1[[#This Row],[NPDES ID2]],Combined_Sheet__Major_Only___2[[NPDES ID2]:[ECHO BFR]],3,FALSE)</f>
        <v>MA</v>
      </c>
      <c r="AW2440" t="s">
        <v>54</v>
      </c>
      <c r="AX2440" t="str">
        <f>VLOOKUP(Sheet1[[#This Row],[NPDES ID2]],Combined_Sheet__Major_Only___2[[NPDES ID2]:[ECHO BFR]],27,FALSE)</f>
        <v>-</v>
      </c>
      <c r="AY2440" t="str">
        <f>VLOOKUP(Sheet1[[#This Row],[NPDES ID2]],Combined_Sheet__Major_Only___2[[NPDES ID2]:[ECHO BFR]],28,FALSE)</f>
        <v>-</v>
      </c>
      <c r="AZ2440" t="str">
        <f>VLOOKUP(Sheet1[[#This Row],[NPDES ID2]],Combined_Sheet__Major_Only___2[[NPDES ID2]:[ECHO BFR]],29,FALSE)</f>
        <v>thickening, preliminaryOps</v>
      </c>
      <c r="BA2440">
        <f>VLOOKUP(Sheet1[[#This Row],[NPDES ID2]],Combined_Sheet__Major_Only___2[[NPDES ID2]:[ECHO BFR]],17,FALSE)</f>
        <v>42.286285999999997</v>
      </c>
      <c r="BB2440">
        <f>VLOOKUP(Sheet1[[#This Row],[NPDES ID2]],Combined_Sheet__Major_Only___2[[NPDES ID2]:[ECHO BFR]],18,FALSE)</f>
        <v>-73.241279000000006</v>
      </c>
      <c r="BC2440" s="2" t="str">
        <f>IF(ISNUMBER(SEARCH("aerobic",$AW2440)),"aerobic","")</f>
        <v/>
      </c>
      <c r="BD2440" s="2" t="str">
        <f>IF(ISNUMBER(SEARCH("anaer",$AW2440)),"anaer","")</f>
        <v/>
      </c>
      <c r="BE2440" s="2" t="str">
        <f>IF(ISNUMBER(SEARCH("thickening",$AZ2440)),"thickening","")</f>
        <v>thickening</v>
      </c>
      <c r="BF2440" s="4" t="str">
        <f>IF(ISNUMBER(SEARCH("airDry",$AW2440)),"airDry","")</f>
        <v/>
      </c>
      <c r="BG2440" s="4" t="str">
        <f>IF(ISNUMBER(SEARCH("heatDry",$AY2440)),"heatDry","")</f>
        <v/>
      </c>
      <c r="BH2440" s="4" t="str">
        <f>IF(AND(ISNUMBER(SEARCH("aerobic",$AW2440)),ISNUMBER(SEARCH("anaer",$AW2440))),"Combined Aer and Anaer.","")</f>
        <v/>
      </c>
    </row>
    <row r="2441" spans="1:60" x14ac:dyDescent="0.25">
      <c r="A2441" s="5">
        <v>769</v>
      </c>
      <c r="B2441" t="s">
        <v>3775</v>
      </c>
      <c r="C2441">
        <v>1939.56</v>
      </c>
      <c r="D2441">
        <v>449.32356613405392</v>
      </c>
      <c r="E2441">
        <v>449.29893796100049</v>
      </c>
      <c r="F2441">
        <v>374.38208121945928</v>
      </c>
      <c r="G2441">
        <v>526.7721516358946</v>
      </c>
      <c r="H2441">
        <v>-138.60233932251401</v>
      </c>
      <c r="I2441">
        <v>-139.93747528025489</v>
      </c>
      <c r="J2441">
        <v>-158.81662316630681</v>
      </c>
      <c r="K2441">
        <v>-115.5282758991539</v>
      </c>
      <c r="L2441">
        <v>1453.227909372888</v>
      </c>
      <c r="M2441">
        <v>1444.501783917952</v>
      </c>
      <c r="N2441">
        <v>1414.000931271421</v>
      </c>
      <c r="O2441">
        <v>1517.874215357911</v>
      </c>
      <c r="P2441">
        <v>60.22360041077863</v>
      </c>
      <c r="Q2441">
        <v>59.933995504609207</v>
      </c>
      <c r="R2441">
        <v>50.542925712830673</v>
      </c>
      <c r="S2441">
        <v>67.726125198777908</v>
      </c>
      <c r="T2441">
        <v>37178.352613531373</v>
      </c>
      <c r="U2441">
        <v>37178.416576731637</v>
      </c>
      <c r="V2441">
        <v>37152.442538246498</v>
      </c>
      <c r="W2441">
        <v>37204.357387571778</v>
      </c>
      <c r="X2441">
        <v>2931.8830050647289</v>
      </c>
      <c r="Y2441">
        <v>2947.875837939343</v>
      </c>
      <c r="Z2441">
        <v>2804.0935107409391</v>
      </c>
      <c r="AA2441">
        <v>3012.0296184401768</v>
      </c>
      <c r="AB2441">
        <v>562.51014533651028</v>
      </c>
      <c r="AC2441">
        <v>554.70974700236911</v>
      </c>
      <c r="AD2441">
        <v>471.73331500321427</v>
      </c>
      <c r="AE2441">
        <v>681.008780497217</v>
      </c>
      <c r="AF2441">
        <v>55.956465927173753</v>
      </c>
      <c r="AG2441">
        <v>55.621011615844047</v>
      </c>
      <c r="AH2441">
        <v>54.445725820755897</v>
      </c>
      <c r="AI2441">
        <v>58.444955427020432</v>
      </c>
      <c r="AJ2441">
        <v>0.46016263149412978</v>
      </c>
      <c r="AK2441">
        <v>0.46016256574516168</v>
      </c>
      <c r="AL2441">
        <v>0.46012664287416699</v>
      </c>
      <c r="AM2441">
        <v>0.46019802194328141</v>
      </c>
      <c r="AN2441">
        <v>0.93662210625280162</v>
      </c>
      <c r="AO2441">
        <v>0.93662210625280162</v>
      </c>
      <c r="AP2441">
        <v>0.93662210625280162</v>
      </c>
      <c r="AQ2441">
        <v>0.93662210625280162</v>
      </c>
      <c r="AR2441">
        <v>11.698284106962729</v>
      </c>
      <c r="AS2441">
        <v>11.698284106962729</v>
      </c>
      <c r="AT2441">
        <v>11.698284106962729</v>
      </c>
      <c r="AU2441">
        <v>11.698284106962729</v>
      </c>
      <c r="AV2441" t="str">
        <f>VLOOKUP(Sheet1[[#This Row],[NPDES ID2]],Combined_Sheet__Major_Only___2[[NPDES ID2]:[ECHO BFR]],3,FALSE)</f>
        <v>MA</v>
      </c>
      <c r="AW2441" t="s">
        <v>54</v>
      </c>
      <c r="AX2441" t="str">
        <f>VLOOKUP(Sheet1[[#This Row],[NPDES ID2]],Combined_Sheet__Major_Only___2[[NPDES ID2]:[ECHO BFR]],27,FALSE)</f>
        <v>-</v>
      </c>
      <c r="AY2441" t="str">
        <f>VLOOKUP(Sheet1[[#This Row],[NPDES ID2]],Combined_Sheet__Major_Only___2[[NPDES ID2]:[ECHO BFR]],28,FALSE)</f>
        <v>-</v>
      </c>
      <c r="AZ2441" t="str">
        <f>VLOOKUP(Sheet1[[#This Row],[NPDES ID2]],Combined_Sheet__Major_Only___2[[NPDES ID2]:[ECHO BFR]],29,FALSE)</f>
        <v>preliminaryOps, thickening</v>
      </c>
      <c r="BA2441">
        <f>VLOOKUP(Sheet1[[#This Row],[NPDES ID2]],Combined_Sheet__Major_Only___2[[NPDES ID2]:[ECHO BFR]],17,FALSE)</f>
        <v>42.280189999999997</v>
      </c>
      <c r="BB2441">
        <f>VLOOKUP(Sheet1[[#This Row],[NPDES ID2]],Combined_Sheet__Major_Only___2[[NPDES ID2]:[ECHO BFR]],18,FALSE)</f>
        <v>-71.632480000000001</v>
      </c>
      <c r="BC2441" s="2" t="str">
        <f>IF(ISNUMBER(SEARCH("aerobic",$AW2441)),"aerobic","")</f>
        <v/>
      </c>
      <c r="BD2441" s="2" t="str">
        <f>IF(ISNUMBER(SEARCH("anaer",$AW2441)),"anaer","")</f>
        <v/>
      </c>
      <c r="BE2441" s="2" t="str">
        <f>IF(ISNUMBER(SEARCH("thickening",$AZ2441)),"thickening","")</f>
        <v>thickening</v>
      </c>
      <c r="BF2441" s="4" t="str">
        <f>IF(ISNUMBER(SEARCH("airDry",$AW2441)),"airDry","")</f>
        <v/>
      </c>
      <c r="BG2441" s="4" t="str">
        <f>IF(ISNUMBER(SEARCH("heatDry",$AY2441)),"heatDry","")</f>
        <v/>
      </c>
      <c r="BH2441" s="4" t="str">
        <f>IF(AND(ISNUMBER(SEARCH("aerobic",$AW2441)),ISNUMBER(SEARCH("anaer",$AW2441))),"Combined Aer and Anaer.","")</f>
        <v/>
      </c>
    </row>
    <row r="2442" spans="1:60" x14ac:dyDescent="0.25">
      <c r="A2442" s="5">
        <v>1868</v>
      </c>
      <c r="B2442" t="s">
        <v>8823</v>
      </c>
      <c r="C2442">
        <v>7302.3</v>
      </c>
      <c r="D2442">
        <v>1276.5213943078629</v>
      </c>
      <c r="E2442">
        <v>1274.85569459475</v>
      </c>
      <c r="F2442">
        <v>1026.758985772904</v>
      </c>
      <c r="G2442">
        <v>1508.152983283396</v>
      </c>
      <c r="H2442">
        <v>-135.17233314797511</v>
      </c>
      <c r="I2442">
        <v>-136.5177977141152</v>
      </c>
      <c r="J2442">
        <v>-155.63210888346589</v>
      </c>
      <c r="K2442">
        <v>-111.488412085878</v>
      </c>
      <c r="L2442">
        <v>5705.8385481303676</v>
      </c>
      <c r="M2442">
        <v>5672.6946016905167</v>
      </c>
      <c r="N2442">
        <v>5557.0769318127077</v>
      </c>
      <c r="O2442">
        <v>5951.1167813472712</v>
      </c>
      <c r="P2442">
        <v>232.75462513123901</v>
      </c>
      <c r="Q2442">
        <v>231.8036203313867</v>
      </c>
      <c r="R2442">
        <v>194.96818908700541</v>
      </c>
      <c r="S2442">
        <v>262.43991420551498</v>
      </c>
      <c r="T2442">
        <v>37146.587541136032</v>
      </c>
      <c r="U2442">
        <v>37146.651452261744</v>
      </c>
      <c r="V2442">
        <v>37120.698560103578</v>
      </c>
      <c r="W2442">
        <v>37172.571143826637</v>
      </c>
      <c r="X2442">
        <v>2885.9869019842672</v>
      </c>
      <c r="Y2442">
        <v>2901.259953726109</v>
      </c>
      <c r="Z2442">
        <v>2764.2580582657852</v>
      </c>
      <c r="AA2442">
        <v>2962.3203253841539</v>
      </c>
      <c r="AB2442">
        <v>542.41788382072821</v>
      </c>
      <c r="AC2442">
        <v>534.82116351825675</v>
      </c>
      <c r="AD2442">
        <v>456.63498839168568</v>
      </c>
      <c r="AE2442">
        <v>653.25435766090982</v>
      </c>
      <c r="AF2442">
        <v>56.80912107988766</v>
      </c>
      <c r="AG2442">
        <v>56.48117719551702</v>
      </c>
      <c r="AH2442">
        <v>55.326846815011351</v>
      </c>
      <c r="AI2442">
        <v>59.248510824005493</v>
      </c>
      <c r="AJ2442">
        <v>0.47055165514045649</v>
      </c>
      <c r="AK2442">
        <v>0.47055139434023868</v>
      </c>
      <c r="AL2442">
        <v>0.47041542196182612</v>
      </c>
      <c r="AM2442">
        <v>0.47068565656560851</v>
      </c>
      <c r="AN2442">
        <v>0.93657284042540612</v>
      </c>
      <c r="AO2442">
        <v>0.93657284042540589</v>
      </c>
      <c r="AP2442">
        <v>0.93657284042540589</v>
      </c>
      <c r="AQ2442">
        <v>0.93657284042540589</v>
      </c>
      <c r="AR2442">
        <v>12.014416458689711</v>
      </c>
      <c r="AS2442">
        <v>12.014416458689711</v>
      </c>
      <c r="AT2442">
        <v>12.014416458689711</v>
      </c>
      <c r="AU2442">
        <v>12.014416458689711</v>
      </c>
      <c r="AV2442" t="str">
        <f>VLOOKUP(Sheet1[[#This Row],[NPDES ID2]],Combined_Sheet__Major_Only___2[[NPDES ID2]:[ECHO BFR]],3,FALSE)</f>
        <v>KY</v>
      </c>
      <c r="AW2442" t="s">
        <v>54</v>
      </c>
      <c r="AX2442" t="str">
        <f>VLOOKUP(Sheet1[[#This Row],[NPDES ID2]],Combined_Sheet__Major_Only___2[[NPDES ID2]:[ECHO BFR]],27,FALSE)</f>
        <v>-</v>
      </c>
      <c r="AY2442" t="str">
        <f>VLOOKUP(Sheet1[[#This Row],[NPDES ID2]],Combined_Sheet__Major_Only___2[[NPDES ID2]:[ECHO BFR]],28,FALSE)</f>
        <v>-</v>
      </c>
      <c r="AZ2442" t="str">
        <f>VLOOKUP(Sheet1[[#This Row],[NPDES ID2]],Combined_Sheet__Major_Only___2[[NPDES ID2]:[ECHO BFR]],29,FALSE)</f>
        <v>thickening</v>
      </c>
      <c r="BA2442">
        <f>VLOOKUP(Sheet1[[#This Row],[NPDES ID2]],Combined_Sheet__Major_Only___2[[NPDES ID2]:[ECHO BFR]],17,FALSE)</f>
        <v>38.08614</v>
      </c>
      <c r="BB2442">
        <f>VLOOKUP(Sheet1[[#This Row],[NPDES ID2]],Combined_Sheet__Major_Only___2[[NPDES ID2]:[ECHO BFR]],18,FALSE)</f>
        <v>-85.898780000000002</v>
      </c>
      <c r="BC2442" s="2" t="str">
        <f>IF(ISNUMBER(SEARCH("aerobic",$AW2442)),"aerobic","")</f>
        <v/>
      </c>
      <c r="BD2442" s="2" t="str">
        <f>IF(ISNUMBER(SEARCH("anaer",$AW2442)),"anaer","")</f>
        <v/>
      </c>
      <c r="BE2442" s="2" t="str">
        <f>IF(ISNUMBER(SEARCH("thickening",$AZ2442)),"thickening","")</f>
        <v>thickening</v>
      </c>
      <c r="BF2442" s="3" t="str">
        <f>IF(ISNUMBER(SEARCH("airDry",$AW2442)),"airDry","")</f>
        <v/>
      </c>
      <c r="BG2442" s="3" t="str">
        <f>IF(ISNUMBER(SEARCH("heatDry",$AY2442)),"heatDry","")</f>
        <v/>
      </c>
      <c r="BH2442" s="3" t="str">
        <f>IF(AND(ISNUMBER(SEARCH("aerobic",$AW2442)),ISNUMBER(SEARCH("anaer",$AW2442))),"Combined Aer and Anaer.","")</f>
        <v/>
      </c>
    </row>
    <row r="2443" spans="1:60" x14ac:dyDescent="0.25">
      <c r="A2443" s="5">
        <v>719</v>
      </c>
      <c r="B2443" t="s">
        <v>3547</v>
      </c>
      <c r="C2443">
        <v>3922</v>
      </c>
      <c r="D2443">
        <v>754.77441566003665</v>
      </c>
      <c r="E2443">
        <v>753.75526968454847</v>
      </c>
      <c r="F2443">
        <v>609.9709118472631</v>
      </c>
      <c r="G2443">
        <v>885.07098219838201</v>
      </c>
      <c r="H2443">
        <v>-137.40358283750399</v>
      </c>
      <c r="I2443">
        <v>-138.72807163245301</v>
      </c>
      <c r="J2443">
        <v>-158.14583287663729</v>
      </c>
      <c r="K2443">
        <v>-114.0905019488327</v>
      </c>
      <c r="L2443">
        <v>2978.4929164701039</v>
      </c>
      <c r="M2443">
        <v>2960.7974309174228</v>
      </c>
      <c r="N2443">
        <v>2898.9912225147691</v>
      </c>
      <c r="O2443">
        <v>3109.5354782477821</v>
      </c>
      <c r="P2443">
        <v>122.8013418551283</v>
      </c>
      <c r="Q2443">
        <v>122.30228328502361</v>
      </c>
      <c r="R2443">
        <v>102.99875838865179</v>
      </c>
      <c r="S2443">
        <v>138.1758865042915</v>
      </c>
      <c r="T2443">
        <v>37137.830662384287</v>
      </c>
      <c r="U2443">
        <v>37137.894559154272</v>
      </c>
      <c r="V2443">
        <v>37111.947496538043</v>
      </c>
      <c r="W2443">
        <v>37163.808428634758</v>
      </c>
      <c r="X2443">
        <v>2914.552188159023</v>
      </c>
      <c r="Y2443">
        <v>2930.2972285319702</v>
      </c>
      <c r="Z2443">
        <v>2788.8544801459052</v>
      </c>
      <c r="AA2443">
        <v>2993.3337445082771</v>
      </c>
      <c r="AB2443">
        <v>555.42343539504895</v>
      </c>
      <c r="AC2443">
        <v>547.69584900097107</v>
      </c>
      <c r="AD2443">
        <v>466.37916307123709</v>
      </c>
      <c r="AE2443">
        <v>671.25721960011037</v>
      </c>
      <c r="AF2443">
        <v>56.232135197737243</v>
      </c>
      <c r="AG2443">
        <v>55.899155858306408</v>
      </c>
      <c r="AH2443">
        <v>54.730570235793877</v>
      </c>
      <c r="AI2443">
        <v>58.704698557776247</v>
      </c>
      <c r="AJ2443">
        <v>0.46352106499284418</v>
      </c>
      <c r="AK2443">
        <v>0.46352092944860701</v>
      </c>
      <c r="AL2443">
        <v>0.46344817743736361</v>
      </c>
      <c r="AM2443">
        <v>0.46359274759784708</v>
      </c>
      <c r="AN2443">
        <v>0.9365592455320525</v>
      </c>
      <c r="AO2443">
        <v>0.93655924553205261</v>
      </c>
      <c r="AP2443">
        <v>0.93655924553205261</v>
      </c>
      <c r="AQ2443">
        <v>0.93655924553205261</v>
      </c>
      <c r="AR2443">
        <v>11.80032580433725</v>
      </c>
      <c r="AS2443">
        <v>11.80032580433725</v>
      </c>
      <c r="AT2443">
        <v>11.80032580433725</v>
      </c>
      <c r="AU2443">
        <v>11.80032580433725</v>
      </c>
      <c r="AV2443" t="str">
        <f>VLOOKUP(Sheet1[[#This Row],[NPDES ID2]],Combined_Sheet__Major_Only___2[[NPDES ID2]:[ECHO BFR]],3,FALSE)</f>
        <v>PA</v>
      </c>
      <c r="AW2443" t="s">
        <v>54</v>
      </c>
      <c r="AX2443" t="str">
        <f>VLOOKUP(Sheet1[[#This Row],[NPDES ID2]],Combined_Sheet__Major_Only___2[[NPDES ID2]:[ECHO BFR]],27,FALSE)</f>
        <v>-</v>
      </c>
      <c r="AY2443" t="str">
        <f>VLOOKUP(Sheet1[[#This Row],[NPDES ID2]],Combined_Sheet__Major_Only___2[[NPDES ID2]:[ECHO BFR]],28,FALSE)</f>
        <v>-</v>
      </c>
      <c r="AZ2443" t="str">
        <f>VLOOKUP(Sheet1[[#This Row],[NPDES ID2]],Combined_Sheet__Major_Only___2[[NPDES ID2]:[ECHO BFR]],29,FALSE)</f>
        <v>thickening, preliminaryOps</v>
      </c>
      <c r="BA2443">
        <f>VLOOKUP(Sheet1[[#This Row],[NPDES ID2]],Combined_Sheet__Major_Only___2[[NPDES ID2]:[ECHO BFR]],17,FALSE)</f>
        <v>40.970672</v>
      </c>
      <c r="BB2443">
        <f>VLOOKUP(Sheet1[[#This Row],[NPDES ID2]],Combined_Sheet__Major_Only___2[[NPDES ID2]:[ECHO BFR]],18,FALSE)</f>
        <v>-76.023133000000001</v>
      </c>
      <c r="BC2443" s="2" t="str">
        <f>IF(ISNUMBER(SEARCH("aerobic",$AW2443)),"aerobic","")</f>
        <v/>
      </c>
      <c r="BD2443" s="2" t="str">
        <f>IF(ISNUMBER(SEARCH("anaer",$AW2443)),"anaer","")</f>
        <v/>
      </c>
      <c r="BE2443" s="2" t="str">
        <f>IF(ISNUMBER(SEARCH("thickening",$AZ2443)),"thickening","")</f>
        <v>thickening</v>
      </c>
      <c r="BF2443" s="4" t="str">
        <f>IF(ISNUMBER(SEARCH("airDry",$AW2443)),"airDry","")</f>
        <v/>
      </c>
      <c r="BG2443" s="4" t="str">
        <f>IF(ISNUMBER(SEARCH("heatDry",$AY2443)),"heatDry","")</f>
        <v/>
      </c>
      <c r="BH2443" s="4" t="str">
        <f>IF(AND(ISNUMBER(SEARCH("aerobic",$AW2443)),ISNUMBER(SEARCH("anaer",$AW2443))),"Combined Aer and Anaer.","")</f>
        <v/>
      </c>
    </row>
    <row r="2444" spans="1:60" x14ac:dyDescent="0.25">
      <c r="A2444" s="5">
        <v>428</v>
      </c>
      <c r="B2444" t="s">
        <v>2147</v>
      </c>
      <c r="C2444">
        <v>594.78</v>
      </c>
      <c r="D2444">
        <v>308.41321191339313</v>
      </c>
      <c r="E2444">
        <v>303.71313117075852</v>
      </c>
      <c r="F2444">
        <v>254.76287850601909</v>
      </c>
      <c r="G2444">
        <v>373.72980035460671</v>
      </c>
      <c r="H2444">
        <v>-137.38518262330319</v>
      </c>
      <c r="I2444">
        <v>-138.69587534327621</v>
      </c>
      <c r="J2444">
        <v>-157.4509192208364</v>
      </c>
      <c r="K2444">
        <v>-114.5307151817609</v>
      </c>
      <c r="L2444">
        <v>462.07589243660129</v>
      </c>
      <c r="M2444">
        <v>459.3824638473734</v>
      </c>
      <c r="N2444">
        <v>449.96328006510481</v>
      </c>
      <c r="O2444">
        <v>482.03515356278803</v>
      </c>
      <c r="P2444">
        <v>18.893718335034119</v>
      </c>
      <c r="Q2444">
        <v>18.81502102000659</v>
      </c>
      <c r="R2444">
        <v>15.828836337136149</v>
      </c>
      <c r="S2444">
        <v>21.295968914230141</v>
      </c>
      <c r="T2444">
        <v>36992.865788972536</v>
      </c>
      <c r="U2444">
        <v>36992.929448092109</v>
      </c>
      <c r="V2444">
        <v>36967.078890044642</v>
      </c>
      <c r="W2444">
        <v>37018.746936458629</v>
      </c>
      <c r="X2444">
        <v>2879.7125038325689</v>
      </c>
      <c r="Y2444">
        <v>2894.9959526685129</v>
      </c>
      <c r="Z2444">
        <v>2757.684754909325</v>
      </c>
      <c r="AA2444">
        <v>2956.153496778817</v>
      </c>
      <c r="AB2444">
        <v>542.57809381063316</v>
      </c>
      <c r="AC2444">
        <v>535.01081947963166</v>
      </c>
      <c r="AD2444">
        <v>456.61101744282712</v>
      </c>
      <c r="AE2444">
        <v>654.03119110374155</v>
      </c>
      <c r="AF2444">
        <v>56.680831620296793</v>
      </c>
      <c r="AG2444">
        <v>56.350607040940389</v>
      </c>
      <c r="AH2444">
        <v>55.194936395446483</v>
      </c>
      <c r="AI2444">
        <v>59.128929344024947</v>
      </c>
      <c r="AJ2444">
        <v>0.46898821294987852</v>
      </c>
      <c r="AK2444">
        <v>0.46898819297994521</v>
      </c>
      <c r="AL2444">
        <v>0.46897714529123791</v>
      </c>
      <c r="AM2444">
        <v>0.4689990959676526</v>
      </c>
      <c r="AN2444">
        <v>0.93633334042438987</v>
      </c>
      <c r="AO2444">
        <v>0.93633334042438998</v>
      </c>
      <c r="AP2444">
        <v>0.93633334042438998</v>
      </c>
      <c r="AQ2444">
        <v>0.93633334042438998</v>
      </c>
      <c r="AR2444">
        <v>11.970604591830959</v>
      </c>
      <c r="AS2444">
        <v>11.970604591830959</v>
      </c>
      <c r="AT2444">
        <v>11.970604591830959</v>
      </c>
      <c r="AU2444">
        <v>11.970604591830959</v>
      </c>
      <c r="AV2444" t="str">
        <f>VLOOKUP(Sheet1[[#This Row],[NPDES ID2]],Combined_Sheet__Major_Only___2[[NPDES ID2]:[ECHO BFR]],3,FALSE)</f>
        <v>SC</v>
      </c>
      <c r="AW2444" t="s">
        <v>54</v>
      </c>
      <c r="AX2444" t="str">
        <f>VLOOKUP(Sheet1[[#This Row],[NPDES ID2]],Combined_Sheet__Major_Only___2[[NPDES ID2]:[ECHO BFR]],27,FALSE)</f>
        <v>-</v>
      </c>
      <c r="AY2444" t="str">
        <f>VLOOKUP(Sheet1[[#This Row],[NPDES ID2]],Combined_Sheet__Major_Only___2[[NPDES ID2]:[ECHO BFR]],28,FALSE)</f>
        <v>-</v>
      </c>
      <c r="AZ2444" t="str">
        <f>VLOOKUP(Sheet1[[#This Row],[NPDES ID2]],Combined_Sheet__Major_Only___2[[NPDES ID2]:[ECHO BFR]],29,FALSE)</f>
        <v>thickening</v>
      </c>
      <c r="BA2444">
        <f>VLOOKUP(Sheet1[[#This Row],[NPDES ID2]],Combined_Sheet__Major_Only___2[[NPDES ID2]:[ECHO BFR]],17,FALSE)</f>
        <v>34.708333000000003</v>
      </c>
      <c r="BB2444">
        <f>VLOOKUP(Sheet1[[#This Row],[NPDES ID2]],Combined_Sheet__Major_Only___2[[NPDES ID2]:[ECHO BFR]],18,FALSE)</f>
        <v>-82.167221999999995</v>
      </c>
      <c r="BC2444" s="2" t="str">
        <f>IF(ISNUMBER(SEARCH("aerobic",$AW2444)),"aerobic","")</f>
        <v/>
      </c>
      <c r="BD2444" s="2" t="str">
        <f>IF(ISNUMBER(SEARCH("anaer",$AW2444)),"anaer","")</f>
        <v/>
      </c>
      <c r="BE2444" s="2" t="str">
        <f>IF(ISNUMBER(SEARCH("thickening",$AZ2444)),"thickening","")</f>
        <v>thickening</v>
      </c>
      <c r="BF2444" s="3" t="str">
        <f>IF(ISNUMBER(SEARCH("airDry",$AW2444)),"airDry","")</f>
        <v/>
      </c>
      <c r="BG2444" s="3" t="str">
        <f>IF(ISNUMBER(SEARCH("heatDry",$AY2444)),"heatDry","")</f>
        <v/>
      </c>
      <c r="BH2444" s="3" t="str">
        <f>IF(AND(ISNUMBER(SEARCH("aerobic",$AW2444)),ISNUMBER(SEARCH("anaer",$AW2444))),"Combined Aer and Anaer.","")</f>
        <v/>
      </c>
    </row>
    <row r="2445" spans="1:60" x14ac:dyDescent="0.25">
      <c r="A2445" s="5">
        <v>1301</v>
      </c>
      <c r="B2445" t="s">
        <v>6193</v>
      </c>
      <c r="C2445">
        <v>179.5</v>
      </c>
      <c r="D2445">
        <v>606.16281356440857</v>
      </c>
      <c r="E2445">
        <v>599.05040220104866</v>
      </c>
      <c r="F2445">
        <v>437.58522897590967</v>
      </c>
      <c r="G2445">
        <v>775.78555212499498</v>
      </c>
      <c r="H2445">
        <v>-141.0382396852479</v>
      </c>
      <c r="I2445">
        <v>-142.12832400194901</v>
      </c>
      <c r="J2445">
        <v>-160.5942686531497</v>
      </c>
      <c r="K2445">
        <v>-118.14826022990511</v>
      </c>
      <c r="L2445">
        <v>129.11123984178201</v>
      </c>
      <c r="M2445">
        <v>128.30985631687321</v>
      </c>
      <c r="N2445">
        <v>125.5069047062246</v>
      </c>
      <c r="O2445">
        <v>135.05027118374261</v>
      </c>
      <c r="P2445">
        <v>5.4347555650724937</v>
      </c>
      <c r="Q2445">
        <v>5.3974021251870239</v>
      </c>
      <c r="R2445">
        <v>4.5699673986206459</v>
      </c>
      <c r="S2445">
        <v>6.0998130488095734</v>
      </c>
      <c r="T2445">
        <v>36961.217644109543</v>
      </c>
      <c r="U2445">
        <v>36961.281251346227</v>
      </c>
      <c r="V2445">
        <v>36935.451761785887</v>
      </c>
      <c r="W2445">
        <v>36987.077698177753</v>
      </c>
      <c r="X2445">
        <v>2958.638662940446</v>
      </c>
      <c r="Y2445">
        <v>2975.2739650973781</v>
      </c>
      <c r="Z2445">
        <v>2825.4814870811042</v>
      </c>
      <c r="AA2445">
        <v>3042.2930314502141</v>
      </c>
      <c r="AB2445">
        <v>579.98226777727643</v>
      </c>
      <c r="AC2445">
        <v>572.00155544966503</v>
      </c>
      <c r="AD2445">
        <v>484.36495391128142</v>
      </c>
      <c r="AE2445">
        <v>705.92802225494938</v>
      </c>
      <c r="AF2445">
        <v>55.124262518763572</v>
      </c>
      <c r="AG2445">
        <v>54.782160815940337</v>
      </c>
      <c r="AH2445">
        <v>53.585357138007161</v>
      </c>
      <c r="AI2445">
        <v>57.659875968472512</v>
      </c>
      <c r="AJ2445">
        <v>0.450026541811757</v>
      </c>
      <c r="AK2445">
        <v>0.45002653587316721</v>
      </c>
      <c r="AL2445">
        <v>0.45002323823851459</v>
      </c>
      <c r="AM2445">
        <v>0.45002979021096312</v>
      </c>
      <c r="AN2445">
        <v>0.93628380761016661</v>
      </c>
      <c r="AO2445">
        <v>0.9362838076101665</v>
      </c>
      <c r="AP2445">
        <v>0.9362838076101665</v>
      </c>
      <c r="AQ2445">
        <v>0.9362838076101665</v>
      </c>
      <c r="AR2445">
        <v>11.38762252087731</v>
      </c>
      <c r="AS2445">
        <v>11.38762252087731</v>
      </c>
      <c r="AT2445">
        <v>11.38762252087731</v>
      </c>
      <c r="AU2445">
        <v>11.38762252087731</v>
      </c>
      <c r="AV2445" t="str">
        <f>VLOOKUP(Sheet1[[#This Row],[NPDES ID2]],Combined_Sheet__Major_Only___2[[NPDES ID2]:[ECHO BFR]],3,FALSE)</f>
        <v>MO</v>
      </c>
      <c r="AW2445" t="s">
        <v>87</v>
      </c>
      <c r="AX2445" t="str">
        <f>VLOOKUP(Sheet1[[#This Row],[NPDES ID2]],Combined_Sheet__Major_Only___2[[NPDES ID2]:[ECHO BFR]],27,FALSE)</f>
        <v>-</v>
      </c>
      <c r="AY2445" t="str">
        <f>VLOOKUP(Sheet1[[#This Row],[NPDES ID2]],Combined_Sheet__Major_Only___2[[NPDES ID2]:[ECHO BFR]],28,FALSE)</f>
        <v>-</v>
      </c>
      <c r="AZ2445" t="str">
        <f>VLOOKUP(Sheet1[[#This Row],[NPDES ID2]],Combined_Sheet__Major_Only___2[[NPDES ID2]:[ECHO BFR]],29,FALSE)</f>
        <v>thickening</v>
      </c>
      <c r="BA2445">
        <f>VLOOKUP(Sheet1[[#This Row],[NPDES ID2]],Combined_Sheet__Major_Only___2[[NPDES ID2]:[ECHO BFR]],17,FALSE)</f>
        <v>37.725296</v>
      </c>
      <c r="BB2445">
        <f>VLOOKUP(Sheet1[[#This Row],[NPDES ID2]],Combined_Sheet__Major_Only___2[[NPDES ID2]:[ECHO BFR]],18,FALSE)</f>
        <v>-89.821511000000001</v>
      </c>
      <c r="BC2445" s="2" t="str">
        <f>IF(ISNUMBER(SEARCH("aerobic",$AW2445)),"aerobic","")</f>
        <v/>
      </c>
      <c r="BD2445" s="2" t="str">
        <f>IF(ISNUMBER(SEARCH("anaer",$AW2445)),"anaer","")</f>
        <v/>
      </c>
      <c r="BE2445" s="2" t="str">
        <f>IF(ISNUMBER(SEARCH("thickening",$AZ2445)),"thickening","")</f>
        <v>thickening</v>
      </c>
      <c r="BF2445" s="4" t="str">
        <f>IF(ISNUMBER(SEARCH("airDry",$AW2445)),"airDry","")</f>
        <v/>
      </c>
      <c r="BG2445" s="4" t="str">
        <f>IF(ISNUMBER(SEARCH("heatDry",$AY2445)),"heatDry","")</f>
        <v/>
      </c>
      <c r="BH2445" s="4" t="str">
        <f>IF(AND(ISNUMBER(SEARCH("aerobic",$AW2445)),ISNUMBER(SEARCH("anaer",$AW2445))),"Combined Aer and Anaer.","")</f>
        <v/>
      </c>
    </row>
    <row r="2446" spans="1:60" x14ac:dyDescent="0.25">
      <c r="A2446" s="5">
        <v>1245</v>
      </c>
      <c r="B2446" t="s">
        <v>5950</v>
      </c>
      <c r="C2446">
        <v>214</v>
      </c>
      <c r="D2446">
        <v>508.53578977411939</v>
      </c>
      <c r="E2446">
        <v>504.85757884061343</v>
      </c>
      <c r="F2446">
        <v>372.46361328214141</v>
      </c>
      <c r="G2446">
        <v>642.51675088764807</v>
      </c>
      <c r="H2446">
        <v>-138.91176751231541</v>
      </c>
      <c r="I2446">
        <v>-140.14509406698099</v>
      </c>
      <c r="J2446">
        <v>-158.72059173622131</v>
      </c>
      <c r="K2446">
        <v>-116.0693705943192</v>
      </c>
      <c r="L2446">
        <v>161.08490834850721</v>
      </c>
      <c r="M2446">
        <v>160.12159203600999</v>
      </c>
      <c r="N2446">
        <v>156.7523017029992</v>
      </c>
      <c r="O2446">
        <v>168.22396904765961</v>
      </c>
      <c r="P2446">
        <v>6.6643885278326236</v>
      </c>
      <c r="Q2446">
        <v>6.6338995314040767</v>
      </c>
      <c r="R2446">
        <v>5.5916985409037192</v>
      </c>
      <c r="S2446">
        <v>7.4941215114017519</v>
      </c>
      <c r="T2446">
        <v>36960.561730199937</v>
      </c>
      <c r="U2446">
        <v>36960.625336361343</v>
      </c>
      <c r="V2446">
        <v>36934.796283449483</v>
      </c>
      <c r="W2446">
        <v>36986.421347102987</v>
      </c>
      <c r="X2446">
        <v>2909.794009866841</v>
      </c>
      <c r="Y2446">
        <v>2925.6053716820129</v>
      </c>
      <c r="Z2446">
        <v>2783.419819191909</v>
      </c>
      <c r="AA2446">
        <v>2989.0515175027681</v>
      </c>
      <c r="AB2446">
        <v>556.90867583700572</v>
      </c>
      <c r="AC2446">
        <v>549.18624782599272</v>
      </c>
      <c r="AD2446">
        <v>467.27100806940479</v>
      </c>
      <c r="AE2446">
        <v>673.90591904515065</v>
      </c>
      <c r="AF2446">
        <v>56.046413721837148</v>
      </c>
      <c r="AG2446">
        <v>55.711306196727961</v>
      </c>
      <c r="AH2446">
        <v>54.538932260315143</v>
      </c>
      <c r="AI2446">
        <v>58.53023490068783</v>
      </c>
      <c r="AJ2446">
        <v>0.46125837386172708</v>
      </c>
      <c r="AK2446">
        <v>0.4612583667324921</v>
      </c>
      <c r="AL2446">
        <v>0.46125440908999238</v>
      </c>
      <c r="AM2446">
        <v>0.46126227242216739</v>
      </c>
      <c r="AN2446">
        <v>0.93628278021778799</v>
      </c>
      <c r="AO2446">
        <v>0.93628278021778766</v>
      </c>
      <c r="AP2446">
        <v>0.93628278021778766</v>
      </c>
      <c r="AQ2446">
        <v>0.93628278021778766</v>
      </c>
      <c r="AR2446">
        <v>11.73308306119355</v>
      </c>
      <c r="AS2446">
        <v>11.73308306119355</v>
      </c>
      <c r="AT2446">
        <v>11.73308306119355</v>
      </c>
      <c r="AU2446">
        <v>11.73308306119355</v>
      </c>
      <c r="AV2446" t="str">
        <f>VLOOKUP(Sheet1[[#This Row],[NPDES ID2]],Combined_Sheet__Major_Only___2[[NPDES ID2]:[ECHO BFR]],3,FALSE)</f>
        <v>GU</v>
      </c>
      <c r="AW2446" t="s">
        <v>54</v>
      </c>
      <c r="AX2446" t="str">
        <f>VLOOKUP(Sheet1[[#This Row],[NPDES ID2]],Combined_Sheet__Major_Only___2[[NPDES ID2]:[ECHO BFR]],27,FALSE)</f>
        <v>-</v>
      </c>
      <c r="AY2446" t="str">
        <f>VLOOKUP(Sheet1[[#This Row],[NPDES ID2]],Combined_Sheet__Major_Only___2[[NPDES ID2]:[ECHO BFR]],28,FALSE)</f>
        <v>-</v>
      </c>
      <c r="AZ2446" t="str">
        <f>VLOOKUP(Sheet1[[#This Row],[NPDES ID2]],Combined_Sheet__Major_Only___2[[NPDES ID2]:[ECHO BFR]],29,FALSE)</f>
        <v>thickening, preliminaryOps</v>
      </c>
      <c r="BA2446">
        <f>VLOOKUP(Sheet1[[#This Row],[NPDES ID2]],Combined_Sheet__Major_Only___2[[NPDES ID2]:[ECHO BFR]],17,FALSE)</f>
        <v>13.4809</v>
      </c>
      <c r="BB2446">
        <f>VLOOKUP(Sheet1[[#This Row],[NPDES ID2]],Combined_Sheet__Major_Only___2[[NPDES ID2]:[ECHO BFR]],18,FALSE)</f>
        <v>144.7475</v>
      </c>
      <c r="BC2446" s="2" t="str">
        <f>IF(ISNUMBER(SEARCH("aerobic",$AW2446)),"aerobic","")</f>
        <v/>
      </c>
      <c r="BD2446" s="2" t="str">
        <f>IF(ISNUMBER(SEARCH("anaer",$AW2446)),"anaer","")</f>
        <v/>
      </c>
      <c r="BE2446" s="2" t="str">
        <f>IF(ISNUMBER(SEARCH("thickening",$AZ2446)),"thickening","")</f>
        <v>thickening</v>
      </c>
      <c r="BF2446" s="4" t="str">
        <f>IF(ISNUMBER(SEARCH("airDry",$AW2446)),"airDry","")</f>
        <v/>
      </c>
      <c r="BG2446" s="4" t="str">
        <f>IF(ISNUMBER(SEARCH("heatDry",$AY2446)),"heatDry","")</f>
        <v/>
      </c>
      <c r="BH2446" s="4" t="str">
        <f>IF(AND(ISNUMBER(SEARCH("aerobic",$AW2446)),ISNUMBER(SEARCH("anaer",$AW2446))),"Combined Aer and Anaer.","")</f>
        <v/>
      </c>
    </row>
    <row r="2447" spans="1:60" x14ac:dyDescent="0.25">
      <c r="A2447" s="5">
        <v>377</v>
      </c>
      <c r="B2447" t="s">
        <v>1901</v>
      </c>
      <c r="C2447">
        <v>753</v>
      </c>
      <c r="D2447">
        <v>304.78687681340313</v>
      </c>
      <c r="E2447">
        <v>298.05109825449478</v>
      </c>
      <c r="F2447">
        <v>256.68525510313509</v>
      </c>
      <c r="G2447">
        <v>365.17180620025613</v>
      </c>
      <c r="H2447">
        <v>-137.26890919996009</v>
      </c>
      <c r="I2447">
        <v>-138.61273005422959</v>
      </c>
      <c r="J2447">
        <v>-157.38088023151701</v>
      </c>
      <c r="K2447">
        <v>-114.39629840082991</v>
      </c>
      <c r="L2447">
        <v>585.9277974095022</v>
      </c>
      <c r="M2447">
        <v>582.51675213771762</v>
      </c>
      <c r="N2447">
        <v>570.58869408385374</v>
      </c>
      <c r="O2447">
        <v>611.20405377227326</v>
      </c>
      <c r="P2447">
        <v>23.943698959473991</v>
      </c>
      <c r="Q2447">
        <v>23.843771599558799</v>
      </c>
      <c r="R2447">
        <v>20.058160674776619</v>
      </c>
      <c r="S2447">
        <v>26.991168056107728</v>
      </c>
      <c r="T2447">
        <v>36927.604014142868</v>
      </c>
      <c r="U2447">
        <v>36927.66756627454</v>
      </c>
      <c r="V2447">
        <v>36901.860453644476</v>
      </c>
      <c r="W2447">
        <v>36953.441664801772</v>
      </c>
      <c r="X2447">
        <v>2873.019654485252</v>
      </c>
      <c r="Y2447">
        <v>2888.249931005917</v>
      </c>
      <c r="Z2447">
        <v>2751.426429931279</v>
      </c>
      <c r="AA2447">
        <v>2949.1829696175992</v>
      </c>
      <c r="AB2447">
        <v>540.90299040491186</v>
      </c>
      <c r="AC2447">
        <v>533.35636917771444</v>
      </c>
      <c r="AD2447">
        <v>455.26615306295349</v>
      </c>
      <c r="AE2447">
        <v>651.87792862404558</v>
      </c>
      <c r="AF2447">
        <v>56.712964828411607</v>
      </c>
      <c r="AG2447">
        <v>56.383014560327027</v>
      </c>
      <c r="AH2447">
        <v>55.22814760153328</v>
      </c>
      <c r="AI2447">
        <v>59.159222026163391</v>
      </c>
      <c r="AJ2447">
        <v>0.46937978573942568</v>
      </c>
      <c r="AK2447">
        <v>0.46937976043156132</v>
      </c>
      <c r="AL2447">
        <v>0.46936577974763238</v>
      </c>
      <c r="AM2447">
        <v>0.46939355816929662</v>
      </c>
      <c r="AN2447">
        <v>0.93623111412480531</v>
      </c>
      <c r="AO2447">
        <v>0.93623111412480531</v>
      </c>
      <c r="AP2447">
        <v>0.93623111412480531</v>
      </c>
      <c r="AQ2447">
        <v>0.93623111412480531</v>
      </c>
      <c r="AR2447">
        <v>11.98254864730789</v>
      </c>
      <c r="AS2447">
        <v>11.98254864730789</v>
      </c>
      <c r="AT2447">
        <v>11.98254864730789</v>
      </c>
      <c r="AU2447">
        <v>11.98254864730789</v>
      </c>
      <c r="AV2447" t="str">
        <f>VLOOKUP(Sheet1[[#This Row],[NPDES ID2]],Combined_Sheet__Major_Only___2[[NPDES ID2]:[ECHO BFR]],3,FALSE)</f>
        <v>AR</v>
      </c>
      <c r="AW2447" t="s">
        <v>87</v>
      </c>
      <c r="AX2447" t="str">
        <f>VLOOKUP(Sheet1[[#This Row],[NPDES ID2]],Combined_Sheet__Major_Only___2[[NPDES ID2]:[ECHO BFR]],27,FALSE)</f>
        <v>other</v>
      </c>
      <c r="AY2447" t="str">
        <f>VLOOKUP(Sheet1[[#This Row],[NPDES ID2]],Combined_Sheet__Major_Only___2[[NPDES ID2]:[ECHO BFR]],28,FALSE)</f>
        <v>-</v>
      </c>
      <c r="AZ2447" t="str">
        <f>VLOOKUP(Sheet1[[#This Row],[NPDES ID2]],Combined_Sheet__Major_Only___2[[NPDES ID2]:[ECHO BFR]],29,FALSE)</f>
        <v>thickening</v>
      </c>
      <c r="BA2447">
        <f>VLOOKUP(Sheet1[[#This Row],[NPDES ID2]],Combined_Sheet__Major_Only___2[[NPDES ID2]:[ECHO BFR]],17,FALSE)</f>
        <v>35.247222000000001</v>
      </c>
      <c r="BB2447">
        <f>VLOOKUP(Sheet1[[#This Row],[NPDES ID2]],Combined_Sheet__Major_Only___2[[NPDES ID2]:[ECHO BFR]],18,FALSE)</f>
        <v>-93.112499999999997</v>
      </c>
      <c r="BC2447" s="2" t="str">
        <f>IF(ISNUMBER(SEARCH("aerobic",$AW2447)),"aerobic","")</f>
        <v/>
      </c>
      <c r="BD2447" s="2" t="str">
        <f>IF(ISNUMBER(SEARCH("anaer",$AW2447)),"anaer","")</f>
        <v/>
      </c>
      <c r="BE2447" s="2" t="str">
        <f>IF(ISNUMBER(SEARCH("thickening",$AZ2447)),"thickening","")</f>
        <v>thickening</v>
      </c>
      <c r="BF2447" s="4" t="str">
        <f>IF(ISNUMBER(SEARCH("airDry",$AW2447)),"airDry","")</f>
        <v/>
      </c>
      <c r="BG2447" s="4" t="str">
        <f>IF(ISNUMBER(SEARCH("heatDry",$AY2447)),"heatDry","")</f>
        <v/>
      </c>
      <c r="BH2447" s="4" t="str">
        <f>IF(AND(ISNUMBER(SEARCH("aerobic",$AW2447)),ISNUMBER(SEARCH("anaer",$AW2447))),"Combined Aer and Anaer.","")</f>
        <v/>
      </c>
    </row>
    <row r="2448" spans="1:60" x14ac:dyDescent="0.25">
      <c r="A2448" s="5">
        <v>2134</v>
      </c>
      <c r="B2448" t="s">
        <v>10025</v>
      </c>
      <c r="C2448">
        <v>870.97</v>
      </c>
      <c r="D2448">
        <v>318.83718594442661</v>
      </c>
      <c r="E2448">
        <v>312.66718768826888</v>
      </c>
      <c r="F2448">
        <v>270.80057200664061</v>
      </c>
      <c r="G2448">
        <v>380.32711483663059</v>
      </c>
      <c r="H2448">
        <v>-138.5826332678177</v>
      </c>
      <c r="I2448">
        <v>-139.91215011234311</v>
      </c>
      <c r="J2448">
        <v>-158.56852504214169</v>
      </c>
      <c r="K2448">
        <v>-115.6585832452345</v>
      </c>
      <c r="L2448">
        <v>657.53685673198186</v>
      </c>
      <c r="M2448">
        <v>653.6136193334537</v>
      </c>
      <c r="N2448">
        <v>639.89505752627633</v>
      </c>
      <c r="O2448">
        <v>686.60786168878383</v>
      </c>
      <c r="P2448">
        <v>27.172957562693838</v>
      </c>
      <c r="Q2448">
        <v>27.053107625673579</v>
      </c>
      <c r="R2448">
        <v>22.79630581166618</v>
      </c>
      <c r="S2448">
        <v>30.562541028572561</v>
      </c>
      <c r="T2448">
        <v>36559.397863821621</v>
      </c>
      <c r="U2448">
        <v>36559.46081232882</v>
      </c>
      <c r="V2448">
        <v>36533.89881822242</v>
      </c>
      <c r="W2448">
        <v>36584.990105903649</v>
      </c>
      <c r="X2448">
        <v>2875.1852676257072</v>
      </c>
      <c r="Y2448">
        <v>2890.776317595099</v>
      </c>
      <c r="Z2448">
        <v>2750.601363243894</v>
      </c>
      <c r="AA2448">
        <v>2953.3067098996312</v>
      </c>
      <c r="AB2448">
        <v>549.48155727308563</v>
      </c>
      <c r="AC2448">
        <v>541.85583946975453</v>
      </c>
      <c r="AD2448">
        <v>461.16361507811081</v>
      </c>
      <c r="AE2448">
        <v>664.65747715428586</v>
      </c>
      <c r="AF2448">
        <v>56.106897761726493</v>
      </c>
      <c r="AG2448">
        <v>55.772375351681227</v>
      </c>
      <c r="AH2448">
        <v>54.601405255950667</v>
      </c>
      <c r="AI2448">
        <v>58.587176497959987</v>
      </c>
      <c r="AJ2448">
        <v>0.46199523844946738</v>
      </c>
      <c r="AK2448">
        <v>0.46199520935553873</v>
      </c>
      <c r="AL2448">
        <v>0.46197915546308999</v>
      </c>
      <c r="AM2448">
        <v>0.46201105332877368</v>
      </c>
      <c r="AN2448">
        <v>0.93564814737021773</v>
      </c>
      <c r="AO2448">
        <v>0.93564814737021784</v>
      </c>
      <c r="AP2448">
        <v>0.93564814737021784</v>
      </c>
      <c r="AQ2448">
        <v>0.93564814737021784</v>
      </c>
      <c r="AR2448">
        <v>11.75533423958059</v>
      </c>
      <c r="AS2448">
        <v>11.75533423958059</v>
      </c>
      <c r="AT2448">
        <v>11.75533423958059</v>
      </c>
      <c r="AU2448">
        <v>11.75533423958059</v>
      </c>
      <c r="AV2448" t="str">
        <f>VLOOKUP(Sheet1[[#This Row],[NPDES ID2]],Combined_Sheet__Major_Only___2[[NPDES ID2]:[ECHO BFR]],3,FALSE)</f>
        <v>KY</v>
      </c>
      <c r="AW2448" t="s">
        <v>54</v>
      </c>
      <c r="AX2448" t="str">
        <f>VLOOKUP(Sheet1[[#This Row],[NPDES ID2]],Combined_Sheet__Major_Only___2[[NPDES ID2]:[ECHO BFR]],27,FALSE)</f>
        <v>other</v>
      </c>
      <c r="AY2448" t="str">
        <f>VLOOKUP(Sheet1[[#This Row],[NPDES ID2]],Combined_Sheet__Major_Only___2[[NPDES ID2]:[ECHO BFR]],28,FALSE)</f>
        <v>-</v>
      </c>
      <c r="AZ2448" t="str">
        <f>VLOOKUP(Sheet1[[#This Row],[NPDES ID2]],Combined_Sheet__Major_Only___2[[NPDES ID2]:[ECHO BFR]],29,FALSE)</f>
        <v>thickening</v>
      </c>
      <c r="BA2448">
        <f>VLOOKUP(Sheet1[[#This Row],[NPDES ID2]],Combined_Sheet__Major_Only___2[[NPDES ID2]:[ECHO BFR]],17,FALSE)</f>
        <v>37.648448999999999</v>
      </c>
      <c r="BB2448">
        <f>VLOOKUP(Sheet1[[#This Row],[NPDES ID2]],Combined_Sheet__Major_Only___2[[NPDES ID2]:[ECHO BFR]],18,FALSE)</f>
        <v>-87.513176999999999</v>
      </c>
      <c r="BC2448" s="2" t="str">
        <f>IF(ISNUMBER(SEARCH("aerobic",$AW2448)),"aerobic","")</f>
        <v/>
      </c>
      <c r="BD2448" s="2" t="str">
        <f>IF(ISNUMBER(SEARCH("anaer",$AW2448)),"anaer","")</f>
        <v/>
      </c>
      <c r="BE2448" s="2" t="str">
        <f>IF(ISNUMBER(SEARCH("thickening",$AZ2448)),"thickening","")</f>
        <v>thickening</v>
      </c>
      <c r="BF2448" s="3" t="str">
        <f>IF(ISNUMBER(SEARCH("airDry",$AW2448)),"airDry","")</f>
        <v/>
      </c>
      <c r="BG2448" s="3" t="str">
        <f>IF(ISNUMBER(SEARCH("heatDry",$AY2448)),"heatDry","")</f>
        <v/>
      </c>
      <c r="BH2448" s="3" t="str">
        <f>IF(AND(ISNUMBER(SEARCH("aerobic",$AW2448)),ISNUMBER(SEARCH("anaer",$AW2448))),"Combined Aer and Anaer.","")</f>
        <v/>
      </c>
    </row>
    <row r="2449" spans="1:60" x14ac:dyDescent="0.25">
      <c r="A2449" s="5">
        <v>2283</v>
      </c>
      <c r="B2449" t="s">
        <v>10674</v>
      </c>
      <c r="C2449">
        <v>451.4</v>
      </c>
      <c r="D2449">
        <v>344.40634220991637</v>
      </c>
      <c r="E2449">
        <v>343.52892806151237</v>
      </c>
      <c r="F2449">
        <v>274.46663547570688</v>
      </c>
      <c r="G2449">
        <v>425.26096588986837</v>
      </c>
      <c r="H2449">
        <v>-139.50045529030231</v>
      </c>
      <c r="I2449">
        <v>-140.75076081231069</v>
      </c>
      <c r="J2449">
        <v>-159.29172651145529</v>
      </c>
      <c r="K2449">
        <v>-116.61049150327869</v>
      </c>
      <c r="L2449">
        <v>334.92626643362661</v>
      </c>
      <c r="M2449">
        <v>332.89957604240402</v>
      </c>
      <c r="N2449">
        <v>325.81165144161889</v>
      </c>
      <c r="O2449">
        <v>349.94520480179489</v>
      </c>
      <c r="P2449">
        <v>13.931798722159639</v>
      </c>
      <c r="Q2449">
        <v>13.85725524417763</v>
      </c>
      <c r="R2449">
        <v>11.697485757792039</v>
      </c>
      <c r="S2449">
        <v>15.67120191462622</v>
      </c>
      <c r="T2449">
        <v>36385.26021617985</v>
      </c>
      <c r="U2449">
        <v>36385.322879211788</v>
      </c>
      <c r="V2449">
        <v>36359.876810282251</v>
      </c>
      <c r="W2449">
        <v>36410.736395908607</v>
      </c>
      <c r="X2449">
        <v>2879.4861135744809</v>
      </c>
      <c r="Y2449">
        <v>2895.303465637945</v>
      </c>
      <c r="Z2449">
        <v>2753.011864611301</v>
      </c>
      <c r="AA2449">
        <v>2958.8467026801668</v>
      </c>
      <c r="AB2449">
        <v>555.21169554027131</v>
      </c>
      <c r="AC2449">
        <v>547.53111662936681</v>
      </c>
      <c r="AD2449">
        <v>465.17745906460812</v>
      </c>
      <c r="AE2449">
        <v>673.04421046526772</v>
      </c>
      <c r="AF2449">
        <v>55.756051096767521</v>
      </c>
      <c r="AG2449">
        <v>55.418788513041207</v>
      </c>
      <c r="AH2449">
        <v>54.238646323650421</v>
      </c>
      <c r="AI2449">
        <v>58.256128182066071</v>
      </c>
      <c r="AJ2449">
        <v>0.45772126103191718</v>
      </c>
      <c r="AK2449">
        <v>0.45772124607103698</v>
      </c>
      <c r="AL2449">
        <v>0.45771295907826293</v>
      </c>
      <c r="AM2449">
        <v>0.45772942443342518</v>
      </c>
      <c r="AN2449">
        <v>0.93536871327445281</v>
      </c>
      <c r="AO2449">
        <v>0.93536871327445248</v>
      </c>
      <c r="AP2449">
        <v>0.93536871327445248</v>
      </c>
      <c r="AQ2449">
        <v>0.93536871327445248</v>
      </c>
      <c r="AR2449">
        <v>11.62413573012414</v>
      </c>
      <c r="AS2449">
        <v>11.62413573012414</v>
      </c>
      <c r="AT2449">
        <v>11.62413573012414</v>
      </c>
      <c r="AU2449">
        <v>11.62413573012414</v>
      </c>
      <c r="AV2449" t="str">
        <f>VLOOKUP(Sheet1[[#This Row],[NPDES ID2]],Combined_Sheet__Major_Only___2[[NPDES ID2]:[ECHO BFR]],3,FALSE)</f>
        <v>CA</v>
      </c>
      <c r="AW2449" t="s">
        <v>54</v>
      </c>
      <c r="AX2449" t="str">
        <f>VLOOKUP(Sheet1[[#This Row],[NPDES ID2]],Combined_Sheet__Major_Only___2[[NPDES ID2]:[ECHO BFR]],27,FALSE)</f>
        <v>other</v>
      </c>
      <c r="AY2449" t="str">
        <f>VLOOKUP(Sheet1[[#This Row],[NPDES ID2]],Combined_Sheet__Major_Only___2[[NPDES ID2]:[ECHO BFR]],28,FALSE)</f>
        <v>highTempCompost</v>
      </c>
      <c r="AZ2449" t="str">
        <f>VLOOKUP(Sheet1[[#This Row],[NPDES ID2]],Combined_Sheet__Major_Only___2[[NPDES ID2]:[ECHO BFR]],29,FALSE)</f>
        <v>thickening</v>
      </c>
      <c r="BA2449">
        <f>VLOOKUP(Sheet1[[#This Row],[NPDES ID2]],Combined_Sheet__Major_Only___2[[NPDES ID2]:[ECHO BFR]],17,FALSE)</f>
        <v>34.348210000000002</v>
      </c>
      <c r="BB2449">
        <f>VLOOKUP(Sheet1[[#This Row],[NPDES ID2]],Combined_Sheet__Major_Only___2[[NPDES ID2]:[ECHO BFR]],18,FALSE)</f>
        <v>-119.29794</v>
      </c>
      <c r="BC2449" s="2" t="str">
        <f>IF(ISNUMBER(SEARCH("aerobic",$AW2449)),"aerobic","")</f>
        <v/>
      </c>
      <c r="BD2449" s="2" t="str">
        <f>IF(ISNUMBER(SEARCH("anaer",$AW2449)),"anaer","")</f>
        <v/>
      </c>
      <c r="BE2449" s="2" t="str">
        <f>IF(ISNUMBER(SEARCH("thickening",$AZ2449)),"thickening","")</f>
        <v>thickening</v>
      </c>
      <c r="BF2449" s="4" t="str">
        <f>IF(ISNUMBER(SEARCH("airDry",$AW2449)),"airDry","")</f>
        <v/>
      </c>
      <c r="BG2449" s="4" t="str">
        <f>IF(ISNUMBER(SEARCH("heatDry",$AY2449)),"heatDry","")</f>
        <v/>
      </c>
      <c r="BH2449" s="4" t="str">
        <f>IF(AND(ISNUMBER(SEARCH("aerobic",$AW2449)),ISNUMBER(SEARCH("anaer",$AW2449))),"Combined Aer and Anaer.","")</f>
        <v/>
      </c>
    </row>
    <row r="2450" spans="1:60" x14ac:dyDescent="0.25">
      <c r="A2450" s="5">
        <v>2559</v>
      </c>
      <c r="B2450" t="s">
        <v>11866</v>
      </c>
      <c r="C2450">
        <v>113</v>
      </c>
      <c r="D2450">
        <v>859.52003600058777</v>
      </c>
      <c r="E2450">
        <v>845.7221630931233</v>
      </c>
      <c r="F2450">
        <v>605.45079382184565</v>
      </c>
      <c r="G2450">
        <v>1118.218944379541</v>
      </c>
      <c r="H2450">
        <v>-139.60415213817791</v>
      </c>
      <c r="I2450">
        <v>-140.78704888459711</v>
      </c>
      <c r="J2450">
        <v>-159.31092945835931</v>
      </c>
      <c r="K2450">
        <v>-116.7585550394592</v>
      </c>
      <c r="L2450">
        <v>83.839946025502073</v>
      </c>
      <c r="M2450">
        <v>83.332633509379804</v>
      </c>
      <c r="N2450">
        <v>81.55819266109647</v>
      </c>
      <c r="O2450">
        <v>87.5996752248804</v>
      </c>
      <c r="P2450">
        <v>3.4875473974180098</v>
      </c>
      <c r="Q2450">
        <v>3.4688695971389318</v>
      </c>
      <c r="R2450">
        <v>2.9282184262477609</v>
      </c>
      <c r="S2450">
        <v>3.9229437272624121</v>
      </c>
      <c r="T2450">
        <v>36318.428549068063</v>
      </c>
      <c r="U2450">
        <v>36318.49110253845</v>
      </c>
      <c r="V2450">
        <v>36293.089524119358</v>
      </c>
      <c r="W2450">
        <v>36343.860185639933</v>
      </c>
      <c r="X2450">
        <v>2874.224567648062</v>
      </c>
      <c r="Y2450">
        <v>2890.0122660175421</v>
      </c>
      <c r="Z2450">
        <v>2747.9768895858779</v>
      </c>
      <c r="AA2450">
        <v>2953.4454239572442</v>
      </c>
      <c r="AB2450">
        <v>554.19842609131297</v>
      </c>
      <c r="AC2450">
        <v>546.53318293983273</v>
      </c>
      <c r="AD2450">
        <v>464.3311881600996</v>
      </c>
      <c r="AE2450">
        <v>671.83084527283063</v>
      </c>
      <c r="AF2450">
        <v>55.754679477869693</v>
      </c>
      <c r="AG2450">
        <v>55.417341393331242</v>
      </c>
      <c r="AH2450">
        <v>54.237265376646192</v>
      </c>
      <c r="AI2450">
        <v>58.25490817466784</v>
      </c>
      <c r="AJ2450">
        <v>0.45770454874749161</v>
      </c>
      <c r="AK2450">
        <v>0.45770454501642199</v>
      </c>
      <c r="AL2450">
        <v>0.4577024718544096</v>
      </c>
      <c r="AM2450">
        <v>0.45770659094712712</v>
      </c>
      <c r="AN2450">
        <v>0.93526082478179662</v>
      </c>
      <c r="AO2450">
        <v>0.93526082478179695</v>
      </c>
      <c r="AP2450">
        <v>0.93526082478179695</v>
      </c>
      <c r="AQ2450">
        <v>0.93526082478179695</v>
      </c>
      <c r="AR2450">
        <v>11.623834471204569</v>
      </c>
      <c r="AS2450">
        <v>11.623834471204569</v>
      </c>
      <c r="AT2450">
        <v>11.623834471204569</v>
      </c>
      <c r="AU2450">
        <v>11.623834471204569</v>
      </c>
      <c r="AV2450" t="str">
        <f>VLOOKUP(Sheet1[[#This Row],[NPDES ID2]],Combined_Sheet__Major_Only___2[[NPDES ID2]:[ECHO BFR]],3,FALSE)</f>
        <v>KS</v>
      </c>
      <c r="AW2450" t="s">
        <v>54</v>
      </c>
      <c r="AX2450" t="str">
        <f>VLOOKUP(Sheet1[[#This Row],[NPDES ID2]],Combined_Sheet__Major_Only___2[[NPDES ID2]:[ECHO BFR]],27,FALSE)</f>
        <v>tempSludgeStore</v>
      </c>
      <c r="AY2450" t="str">
        <f>VLOOKUP(Sheet1[[#This Row],[NPDES ID2]],Combined_Sheet__Major_Only___2[[NPDES ID2]:[ECHO BFR]],28,FALSE)</f>
        <v>-</v>
      </c>
      <c r="AZ2450" t="str">
        <f>VLOOKUP(Sheet1[[#This Row],[NPDES ID2]],Combined_Sheet__Major_Only___2[[NPDES ID2]:[ECHO BFR]],29,FALSE)</f>
        <v>thickening</v>
      </c>
      <c r="BA2450">
        <f>VLOOKUP(Sheet1[[#This Row],[NPDES ID2]],Combined_Sheet__Major_Only___2[[NPDES ID2]:[ECHO BFR]],17,FALSE)</f>
        <v>38.355983999999999</v>
      </c>
      <c r="BB2450">
        <f>VLOOKUP(Sheet1[[#This Row],[NPDES ID2]],Combined_Sheet__Major_Only___2[[NPDES ID2]:[ECHO BFR]],18,FALSE)</f>
        <v>-97.655362999999994</v>
      </c>
      <c r="BC2450" s="2" t="str">
        <f>IF(ISNUMBER(SEARCH("aerobic",$AW2450)),"aerobic","")</f>
        <v/>
      </c>
      <c r="BD2450" s="2" t="str">
        <f>IF(ISNUMBER(SEARCH("anaer",$AW2450)),"anaer","")</f>
        <v/>
      </c>
      <c r="BE2450" s="2" t="str">
        <f>IF(ISNUMBER(SEARCH("thickening",$AZ2450)),"thickening","")</f>
        <v>thickening</v>
      </c>
      <c r="BF2450" s="4" t="str">
        <f>IF(ISNUMBER(SEARCH("airDry",$AW2450)),"airDry","")</f>
        <v/>
      </c>
      <c r="BG2450" s="4" t="str">
        <f>IF(ISNUMBER(SEARCH("heatDry",$AY2450)),"heatDry","")</f>
        <v/>
      </c>
      <c r="BH2450" s="4" t="str">
        <f>IF(AND(ISNUMBER(SEARCH("aerobic",$AW2450)),ISNUMBER(SEARCH("anaer",$AW2450))),"Combined Aer and Anaer.","")</f>
        <v/>
      </c>
    </row>
    <row r="2451" spans="1:60" x14ac:dyDescent="0.25">
      <c r="A2451" s="5">
        <v>153</v>
      </c>
      <c r="B2451" t="s">
        <v>841</v>
      </c>
      <c r="C2451">
        <v>5801</v>
      </c>
      <c r="D2451">
        <v>1065.210258797475</v>
      </c>
      <c r="E2451">
        <v>1063.4571417920729</v>
      </c>
      <c r="F2451">
        <v>858.2078935379227</v>
      </c>
      <c r="G2451">
        <v>1256.188349464247</v>
      </c>
      <c r="H2451">
        <v>-136.91133075581359</v>
      </c>
      <c r="I2451">
        <v>-138.20946594350119</v>
      </c>
      <c r="J2451">
        <v>-157.4493574619456</v>
      </c>
      <c r="K2451">
        <v>-113.35844075663989</v>
      </c>
      <c r="L2451">
        <v>4399.9693647732083</v>
      </c>
      <c r="M2451">
        <v>4373.7936388414819</v>
      </c>
      <c r="N2451">
        <v>4282.430307588721</v>
      </c>
      <c r="O2451">
        <v>4593.7406690921916</v>
      </c>
      <c r="P2451">
        <v>181.48016578193091</v>
      </c>
      <c r="Q2451">
        <v>180.73349867008179</v>
      </c>
      <c r="R2451">
        <v>152.2294332101807</v>
      </c>
      <c r="S2451">
        <v>204.17776589685741</v>
      </c>
      <c r="T2451">
        <v>36287.761537591563</v>
      </c>
      <c r="U2451">
        <v>36287.824040787513</v>
      </c>
      <c r="V2451">
        <v>36262.442877705253</v>
      </c>
      <c r="W2451">
        <v>36313.172734668777</v>
      </c>
      <c r="X2451">
        <v>2849.16251077588</v>
      </c>
      <c r="Y2451">
        <v>2864.574649047237</v>
      </c>
      <c r="Z2451">
        <v>2726.1688003920549</v>
      </c>
      <c r="AA2451">
        <v>2926.2953813632321</v>
      </c>
      <c r="AB2451">
        <v>543.34978692457832</v>
      </c>
      <c r="AC2451">
        <v>535.78523887470601</v>
      </c>
      <c r="AD2451">
        <v>456.16351830507881</v>
      </c>
      <c r="AE2451">
        <v>656.70000168049125</v>
      </c>
      <c r="AF2451">
        <v>56.210669879959013</v>
      </c>
      <c r="AG2451">
        <v>55.877883878925807</v>
      </c>
      <c r="AH2451">
        <v>54.708167980399843</v>
      </c>
      <c r="AI2451">
        <v>58.684030560378019</v>
      </c>
      <c r="AJ2451">
        <v>0.46325957004450791</v>
      </c>
      <c r="AK2451">
        <v>0.46325936790645539</v>
      </c>
      <c r="AL2451">
        <v>0.46315262383115868</v>
      </c>
      <c r="AM2451">
        <v>0.46336475717514169</v>
      </c>
      <c r="AN2451">
        <v>0.93521119739151803</v>
      </c>
      <c r="AO2451">
        <v>0.93521119739151781</v>
      </c>
      <c r="AP2451">
        <v>0.93521119739151781</v>
      </c>
      <c r="AQ2451">
        <v>0.93521119739151781</v>
      </c>
      <c r="AR2451">
        <v>11.791118201544769</v>
      </c>
      <c r="AS2451">
        <v>11.79111820154476</v>
      </c>
      <c r="AT2451">
        <v>11.79111820154476</v>
      </c>
      <c r="AU2451">
        <v>11.79111820154476</v>
      </c>
      <c r="AV2451" t="str">
        <f>VLOOKUP(Sheet1[[#This Row],[NPDES ID2]],Combined_Sheet__Major_Only___2[[NPDES ID2]:[ECHO BFR]],3,FALSE)</f>
        <v>IN</v>
      </c>
      <c r="AW2451" t="s">
        <v>54</v>
      </c>
      <c r="AX2451" t="str">
        <f>VLOOKUP(Sheet1[[#This Row],[NPDES ID2]],Combined_Sheet__Major_Only___2[[NPDES ID2]:[ECHO BFR]],27,FALSE)</f>
        <v>-</v>
      </c>
      <c r="AY2451" t="str">
        <f>VLOOKUP(Sheet1[[#This Row],[NPDES ID2]],Combined_Sheet__Major_Only___2[[NPDES ID2]:[ECHO BFR]],28,FALSE)</f>
        <v>-</v>
      </c>
      <c r="AZ2451" t="str">
        <f>VLOOKUP(Sheet1[[#This Row],[NPDES ID2]],Combined_Sheet__Major_Only___2[[NPDES ID2]:[ECHO BFR]],29,FALSE)</f>
        <v>thickening</v>
      </c>
      <c r="BA2451">
        <f>VLOOKUP(Sheet1[[#This Row],[NPDES ID2]],Combined_Sheet__Major_Only___2[[NPDES ID2]:[ECHO BFR]],17,FALSE)</f>
        <v>38.277971999999998</v>
      </c>
      <c r="BB2451">
        <f>VLOOKUP(Sheet1[[#This Row],[NPDES ID2]],Combined_Sheet__Major_Only___2[[NPDES ID2]:[ECHO BFR]],18,FALSE)</f>
        <v>-85.831889000000004</v>
      </c>
      <c r="BC2451" s="2" t="str">
        <f>IF(ISNUMBER(SEARCH("aerobic",$AW2451)),"aerobic","")</f>
        <v/>
      </c>
      <c r="BD2451" s="2" t="str">
        <f>IF(ISNUMBER(SEARCH("anaer",$AW2451)),"anaer","")</f>
        <v/>
      </c>
      <c r="BE2451" s="2" t="str">
        <f>IF(ISNUMBER(SEARCH("thickening",$AZ2451)),"thickening","")</f>
        <v>thickening</v>
      </c>
      <c r="BF2451" s="4" t="str">
        <f>IF(ISNUMBER(SEARCH("airDry",$AW2451)),"airDry","")</f>
        <v/>
      </c>
      <c r="BG2451" s="4" t="str">
        <f>IF(ISNUMBER(SEARCH("heatDry",$AY2451)),"heatDry","")</f>
        <v/>
      </c>
      <c r="BH2451" s="4" t="str">
        <f>IF(AND(ISNUMBER(SEARCH("aerobic",$AW2451)),ISNUMBER(SEARCH("anaer",$AW2451))),"Combined Aer and Anaer.","")</f>
        <v/>
      </c>
    </row>
    <row r="2452" spans="1:60" x14ac:dyDescent="0.25">
      <c r="A2452" s="5">
        <v>1106</v>
      </c>
      <c r="B2452" t="s">
        <v>5326</v>
      </c>
      <c r="C2452">
        <v>335</v>
      </c>
      <c r="D2452">
        <v>383.57198331242807</v>
      </c>
      <c r="E2452">
        <v>379.75539368736469</v>
      </c>
      <c r="F2452">
        <v>295.88088845237479</v>
      </c>
      <c r="G2452">
        <v>476.83094953596873</v>
      </c>
      <c r="H2452">
        <v>-138.67319642995861</v>
      </c>
      <c r="I2452">
        <v>-139.92822157681971</v>
      </c>
      <c r="J2452">
        <v>-158.53489686610541</v>
      </c>
      <c r="K2452">
        <v>-115.8205246473442</v>
      </c>
      <c r="L2452">
        <v>253.29596465161021</v>
      </c>
      <c r="M2452">
        <v>251.7866899911094</v>
      </c>
      <c r="N2452">
        <v>246.50809155299871</v>
      </c>
      <c r="O2452">
        <v>264.480813910493</v>
      </c>
      <c r="P2452">
        <v>10.46174601408037</v>
      </c>
      <c r="Q2452">
        <v>10.41641665132193</v>
      </c>
      <c r="R2452">
        <v>8.7759785865510693</v>
      </c>
      <c r="S2452">
        <v>11.76817998292557</v>
      </c>
      <c r="T2452">
        <v>36232.294349418531</v>
      </c>
      <c r="U2452">
        <v>36232.356761683492</v>
      </c>
      <c r="V2452">
        <v>36207.012523664162</v>
      </c>
      <c r="W2452">
        <v>36257.66857773871</v>
      </c>
      <c r="X2452">
        <v>2847.8741035611479</v>
      </c>
      <c r="Y2452">
        <v>2863.2974472685792</v>
      </c>
      <c r="Z2452">
        <v>2724.619240146792</v>
      </c>
      <c r="AA2452">
        <v>2925.1612805282198</v>
      </c>
      <c r="AB2452">
        <v>543.82588816201974</v>
      </c>
      <c r="AC2452">
        <v>536.27861312019309</v>
      </c>
      <c r="AD2452">
        <v>456.49189161683518</v>
      </c>
      <c r="AE2452">
        <v>657.71231066302687</v>
      </c>
      <c r="AF2452">
        <v>56.136741048459143</v>
      </c>
      <c r="AG2452">
        <v>55.802341136080287</v>
      </c>
      <c r="AH2452">
        <v>54.632325475677547</v>
      </c>
      <c r="AI2452">
        <v>58.615462291824798</v>
      </c>
      <c r="AJ2452">
        <v>0.46235880820098829</v>
      </c>
      <c r="AK2452">
        <v>0.46235879709791611</v>
      </c>
      <c r="AL2452">
        <v>0.46235264019563138</v>
      </c>
      <c r="AM2452">
        <v>0.46236487323438991</v>
      </c>
      <c r="AN2452">
        <v>0.93512124318231182</v>
      </c>
      <c r="AO2452">
        <v>0.93512124318231171</v>
      </c>
      <c r="AP2452">
        <v>0.93512124318231171</v>
      </c>
      <c r="AQ2452">
        <v>0.93512124318231171</v>
      </c>
      <c r="AR2452">
        <v>11.76685632070156</v>
      </c>
      <c r="AS2452">
        <v>11.76685632070156</v>
      </c>
      <c r="AT2452">
        <v>11.76685632070156</v>
      </c>
      <c r="AU2452">
        <v>11.76685632070156</v>
      </c>
      <c r="AV2452" t="str">
        <f>VLOOKUP(Sheet1[[#This Row],[NPDES ID2]],Combined_Sheet__Major_Only___2[[NPDES ID2]:[ECHO BFR]],3,FALSE)</f>
        <v>CT</v>
      </c>
      <c r="AW2452" t="s">
        <v>54</v>
      </c>
      <c r="AX2452" t="str">
        <f>VLOOKUP(Sheet1[[#This Row],[NPDES ID2]],Combined_Sheet__Major_Only___2[[NPDES ID2]:[ECHO BFR]],27,FALSE)</f>
        <v>other</v>
      </c>
      <c r="AY2452" t="str">
        <f>VLOOKUP(Sheet1[[#This Row],[NPDES ID2]],Combined_Sheet__Major_Only___2[[NPDES ID2]:[ECHO BFR]],28,FALSE)</f>
        <v>-</v>
      </c>
      <c r="AZ2452" t="str">
        <f>VLOOKUP(Sheet1[[#This Row],[NPDES ID2]],Combined_Sheet__Major_Only___2[[NPDES ID2]:[ECHO BFR]],29,FALSE)</f>
        <v>thickening, preliminaryOps</v>
      </c>
      <c r="BA2452">
        <f>VLOOKUP(Sheet1[[#This Row],[NPDES ID2]],Combined_Sheet__Major_Only___2[[NPDES ID2]:[ECHO BFR]],17,FALSE)</f>
        <v>41.569310000000002</v>
      </c>
      <c r="BB2452">
        <f>VLOOKUP(Sheet1[[#This Row],[NPDES ID2]],Combined_Sheet__Major_Only___2[[NPDES ID2]:[ECHO BFR]],18,FALSE)</f>
        <v>-73.409149999999997</v>
      </c>
      <c r="BC2452" s="2" t="str">
        <f>IF(ISNUMBER(SEARCH("aerobic",$AW2452)),"aerobic","")</f>
        <v/>
      </c>
      <c r="BD2452" s="2" t="str">
        <f>IF(ISNUMBER(SEARCH("anaer",$AW2452)),"anaer","")</f>
        <v/>
      </c>
      <c r="BE2452" s="2" t="str">
        <f>IF(ISNUMBER(SEARCH("thickening",$AZ2452)),"thickening","")</f>
        <v>thickening</v>
      </c>
      <c r="BF2452" s="3" t="str">
        <f>IF(ISNUMBER(SEARCH("airDry",$AW2452)),"airDry","")</f>
        <v/>
      </c>
      <c r="BG2452" s="3" t="str">
        <f>IF(ISNUMBER(SEARCH("heatDry",$AY2452)),"heatDry","")</f>
        <v/>
      </c>
      <c r="BH2452" s="3" t="str">
        <f>IF(AND(ISNUMBER(SEARCH("aerobic",$AW2452)),ISNUMBER(SEARCH("anaer",$AW2452))),"Combined Aer and Anaer.","")</f>
        <v/>
      </c>
    </row>
    <row r="2453" spans="1:60" x14ac:dyDescent="0.25">
      <c r="A2453" s="5">
        <v>135</v>
      </c>
      <c r="B2453" t="s">
        <v>750</v>
      </c>
      <c r="C2453">
        <v>7439</v>
      </c>
      <c r="D2453">
        <v>1277.807073136345</v>
      </c>
      <c r="E2453">
        <v>1275.95619514296</v>
      </c>
      <c r="F2453">
        <v>1027.59770131954</v>
      </c>
      <c r="G2453">
        <v>1509.4714270368061</v>
      </c>
      <c r="H2453">
        <v>-134.47312190420459</v>
      </c>
      <c r="I2453">
        <v>-135.8845747080029</v>
      </c>
      <c r="J2453">
        <v>-154.9764912392246</v>
      </c>
      <c r="K2453">
        <v>-110.8273262553589</v>
      </c>
      <c r="L2453">
        <v>5907.4665778762264</v>
      </c>
      <c r="M2453">
        <v>5873.5968899077388</v>
      </c>
      <c r="N2453">
        <v>5755.4510800557646</v>
      </c>
      <c r="O2453">
        <v>6158.1115903194486</v>
      </c>
      <c r="P2453">
        <v>239.56158554126151</v>
      </c>
      <c r="Q2453">
        <v>238.55633948766589</v>
      </c>
      <c r="R2453">
        <v>200.5161820150135</v>
      </c>
      <c r="S2453">
        <v>270.43742223901211</v>
      </c>
      <c r="T2453">
        <v>36202.645960575988</v>
      </c>
      <c r="U2453">
        <v>36202.70832423641</v>
      </c>
      <c r="V2453">
        <v>36177.383823446602</v>
      </c>
      <c r="W2453">
        <v>36228.000428311207</v>
      </c>
      <c r="X2453">
        <v>2796.7703803846398</v>
      </c>
      <c r="Y2453">
        <v>2811.3935860541728</v>
      </c>
      <c r="Z2453">
        <v>2680.2727935428838</v>
      </c>
      <c r="AA2453">
        <v>2869.805904148674</v>
      </c>
      <c r="AB2453">
        <v>521.62237334548786</v>
      </c>
      <c r="AC2453">
        <v>514.2956981203879</v>
      </c>
      <c r="AD2453">
        <v>439.76611251809521</v>
      </c>
      <c r="AE2453">
        <v>627.01040008229609</v>
      </c>
      <c r="AF2453">
        <v>57.13101171966661</v>
      </c>
      <c r="AG2453">
        <v>56.805524388815023</v>
      </c>
      <c r="AH2453">
        <v>55.659705043945102</v>
      </c>
      <c r="AI2453">
        <v>59.552296212468143</v>
      </c>
      <c r="AJ2453">
        <v>0.47447461520031048</v>
      </c>
      <c r="AK2453">
        <v>0.47447435136597432</v>
      </c>
      <c r="AL2453">
        <v>0.47433682363378438</v>
      </c>
      <c r="AM2453">
        <v>0.47461014962305059</v>
      </c>
      <c r="AN2453">
        <v>0.93507305823031861</v>
      </c>
      <c r="AO2453">
        <v>0.93507305823031861</v>
      </c>
      <c r="AP2453">
        <v>0.93507305823031861</v>
      </c>
      <c r="AQ2453">
        <v>0.93507305823031861</v>
      </c>
      <c r="AR2453">
        <v>12.13503064262572</v>
      </c>
      <c r="AS2453">
        <v>12.13503064262572</v>
      </c>
      <c r="AT2453">
        <v>12.13503064262572</v>
      </c>
      <c r="AU2453">
        <v>12.13503064262572</v>
      </c>
      <c r="AV2453" t="str">
        <f>VLOOKUP(Sheet1[[#This Row],[NPDES ID2]],Combined_Sheet__Major_Only___2[[NPDES ID2]:[ECHO BFR]],3,FALSE)</f>
        <v>MO</v>
      </c>
      <c r="AW2453" t="s">
        <v>87</v>
      </c>
      <c r="AX2453" t="str">
        <f>VLOOKUP(Sheet1[[#This Row],[NPDES ID2]],Combined_Sheet__Major_Only___2[[NPDES ID2]:[ECHO BFR]],27,FALSE)</f>
        <v>other</v>
      </c>
      <c r="AY2453" t="str">
        <f>VLOOKUP(Sheet1[[#This Row],[NPDES ID2]],Combined_Sheet__Major_Only___2[[NPDES ID2]:[ECHO BFR]],28,FALSE)</f>
        <v>-</v>
      </c>
      <c r="AZ2453" t="str">
        <f>VLOOKUP(Sheet1[[#This Row],[NPDES ID2]],Combined_Sheet__Major_Only___2[[NPDES ID2]:[ECHO BFR]],29,FALSE)</f>
        <v>thickening, preliminaryOps</v>
      </c>
      <c r="BA2453">
        <f>VLOOKUP(Sheet1[[#This Row],[NPDES ID2]],Combined_Sheet__Major_Only___2[[NPDES ID2]:[ECHO BFR]],17,FALSE)</f>
        <v>39.163077999999999</v>
      </c>
      <c r="BB2453">
        <f>VLOOKUP(Sheet1[[#This Row],[NPDES ID2]],Combined_Sheet__Major_Only___2[[NPDES ID2]:[ECHO BFR]],18,FALSE)</f>
        <v>-94.324898000000005</v>
      </c>
      <c r="BC2453" s="2" t="str">
        <f>IF(ISNUMBER(SEARCH("aerobic",$AW2453)),"aerobic","")</f>
        <v/>
      </c>
      <c r="BD2453" s="2" t="str">
        <f>IF(ISNUMBER(SEARCH("anaer",$AW2453)),"anaer","")</f>
        <v/>
      </c>
      <c r="BE2453" s="2" t="str">
        <f>IF(ISNUMBER(SEARCH("thickening",$AZ2453)),"thickening","")</f>
        <v>thickening</v>
      </c>
      <c r="BF2453" s="4" t="str">
        <f>IF(ISNUMBER(SEARCH("airDry",$AW2453)),"airDry","")</f>
        <v/>
      </c>
      <c r="BG2453" s="4" t="str">
        <f>IF(ISNUMBER(SEARCH("heatDry",$AY2453)),"heatDry","")</f>
        <v/>
      </c>
      <c r="BH2453" s="4" t="str">
        <f>IF(AND(ISNUMBER(SEARCH("aerobic",$AW2453)),ISNUMBER(SEARCH("anaer",$AW2453))),"Combined Aer and Anaer.","")</f>
        <v/>
      </c>
    </row>
    <row r="2454" spans="1:60" x14ac:dyDescent="0.25">
      <c r="A2454" s="5">
        <v>2084</v>
      </c>
      <c r="B2454" t="s">
        <v>9798</v>
      </c>
      <c r="C2454">
        <v>1102.3</v>
      </c>
      <c r="D2454">
        <v>340.03115231260881</v>
      </c>
      <c r="E2454">
        <v>337.3657516587906</v>
      </c>
      <c r="F2454">
        <v>288.32074120660877</v>
      </c>
      <c r="G2454">
        <v>403.55800852239719</v>
      </c>
      <c r="H2454">
        <v>-138.85118273694289</v>
      </c>
      <c r="I2454">
        <v>-140.20555999654931</v>
      </c>
      <c r="J2454">
        <v>-158.85502661900239</v>
      </c>
      <c r="K2454">
        <v>-115.8885001986569</v>
      </c>
      <c r="L2454">
        <v>826.03084271034265</v>
      </c>
      <c r="M2454">
        <v>821.0721796694869</v>
      </c>
      <c r="N2454">
        <v>803.73445133659425</v>
      </c>
      <c r="O2454">
        <v>862.77264853163854</v>
      </c>
      <c r="P2454">
        <v>34.23088215429172</v>
      </c>
      <c r="Q2454">
        <v>34.066286125941588</v>
      </c>
      <c r="R2454">
        <v>28.727761178743879</v>
      </c>
      <c r="S2454">
        <v>38.496623353731799</v>
      </c>
      <c r="T2454">
        <v>36136.696525567699</v>
      </c>
      <c r="U2454">
        <v>36136.758781112891</v>
      </c>
      <c r="V2454">
        <v>36111.478183522762</v>
      </c>
      <c r="W2454">
        <v>36162.007038151773</v>
      </c>
      <c r="X2454">
        <v>2849.5593009544268</v>
      </c>
      <c r="Y2454">
        <v>2865.0982437474531</v>
      </c>
      <c r="Z2454">
        <v>2725.368427037532</v>
      </c>
      <c r="AA2454">
        <v>2927.4537603084282</v>
      </c>
      <c r="AB2454">
        <v>546.65117919117529</v>
      </c>
      <c r="AC2454">
        <v>539.07373223158493</v>
      </c>
      <c r="AD2454">
        <v>458.45139323451752</v>
      </c>
      <c r="AE2454">
        <v>661.82571612974505</v>
      </c>
      <c r="AF2454">
        <v>55.957846104397859</v>
      </c>
      <c r="AG2454">
        <v>55.622237719119148</v>
      </c>
      <c r="AH2454">
        <v>54.447247680388308</v>
      </c>
      <c r="AI2454">
        <v>58.446446634480637</v>
      </c>
      <c r="AJ2454">
        <v>0.46017943302875453</v>
      </c>
      <c r="AK2454">
        <v>0.46017939631185523</v>
      </c>
      <c r="AL2454">
        <v>0.4601591787138628</v>
      </c>
      <c r="AM2454">
        <v>0.46019934991052119</v>
      </c>
      <c r="AN2454">
        <v>0.9349656192440553</v>
      </c>
      <c r="AO2454">
        <v>0.93496561924405541</v>
      </c>
      <c r="AP2454">
        <v>0.93496561924405541</v>
      </c>
      <c r="AQ2454">
        <v>0.93496561924405541</v>
      </c>
      <c r="AR2454">
        <v>11.69933876743435</v>
      </c>
      <c r="AS2454">
        <v>11.699338767434361</v>
      </c>
      <c r="AT2454">
        <v>11.699338767434361</v>
      </c>
      <c r="AU2454">
        <v>11.699338767434361</v>
      </c>
      <c r="AV2454" t="str">
        <f>VLOOKUP(Sheet1[[#This Row],[NPDES ID2]],Combined_Sheet__Major_Only___2[[NPDES ID2]:[ECHO BFR]],3,FALSE)</f>
        <v>CT</v>
      </c>
      <c r="AW2454" t="s">
        <v>54</v>
      </c>
      <c r="AX2454" t="str">
        <f>VLOOKUP(Sheet1[[#This Row],[NPDES ID2]],Combined_Sheet__Major_Only___2[[NPDES ID2]:[ECHO BFR]],27,FALSE)</f>
        <v>-</v>
      </c>
      <c r="AY2454" t="str">
        <f>VLOOKUP(Sheet1[[#This Row],[NPDES ID2]],Combined_Sheet__Major_Only___2[[NPDES ID2]:[ECHO BFR]],28,FALSE)</f>
        <v>-</v>
      </c>
      <c r="AZ2454" t="str">
        <f>VLOOKUP(Sheet1[[#This Row],[NPDES ID2]],Combined_Sheet__Major_Only___2[[NPDES ID2]:[ECHO BFR]],29,FALSE)</f>
        <v>thickening</v>
      </c>
      <c r="BA2454">
        <f>VLOOKUP(Sheet1[[#This Row],[NPDES ID2]],Combined_Sheet__Major_Only___2[[NPDES ID2]:[ECHO BFR]],17,FALSE)</f>
        <v>41.793320000000001</v>
      </c>
      <c r="BB2454">
        <f>VLOOKUP(Sheet1[[#This Row],[NPDES ID2]],Combined_Sheet__Major_Only___2[[NPDES ID2]:[ECHO BFR]],18,FALSE)</f>
        <v>-71.884929999999997</v>
      </c>
      <c r="BC2454" s="2" t="str">
        <f>IF(ISNUMBER(SEARCH("aerobic",$AW2454)),"aerobic","")</f>
        <v/>
      </c>
      <c r="BD2454" s="2" t="str">
        <f>IF(ISNUMBER(SEARCH("anaer",$AW2454)),"anaer","")</f>
        <v/>
      </c>
      <c r="BE2454" s="2" t="str">
        <f>IF(ISNUMBER(SEARCH("thickening",$AZ2454)),"thickening","")</f>
        <v>thickening</v>
      </c>
      <c r="BF2454" s="3" t="str">
        <f>IF(ISNUMBER(SEARCH("airDry",$AW2454)),"airDry","")</f>
        <v/>
      </c>
      <c r="BG2454" s="3" t="str">
        <f>IF(ISNUMBER(SEARCH("heatDry",$AY2454)),"heatDry","")</f>
        <v/>
      </c>
      <c r="BH2454" s="3" t="str">
        <f>IF(AND(ISNUMBER(SEARCH("aerobic",$AW2454)),ISNUMBER(SEARCH("anaer",$AW2454))),"Combined Aer and Anaer.","")</f>
        <v/>
      </c>
    </row>
    <row r="2455" spans="1:60" x14ac:dyDescent="0.25">
      <c r="A2455" s="5">
        <v>1998</v>
      </c>
      <c r="B2455" t="s">
        <v>9408</v>
      </c>
      <c r="C2455">
        <v>1762.73</v>
      </c>
      <c r="D2455">
        <v>424.76772381089847</v>
      </c>
      <c r="E2455">
        <v>426.39054413169248</v>
      </c>
      <c r="F2455">
        <v>357.21974048732778</v>
      </c>
      <c r="G2455">
        <v>498.31641943939309</v>
      </c>
      <c r="H2455">
        <v>-138.7860833844382</v>
      </c>
      <c r="I2455">
        <v>-140.160985194277</v>
      </c>
      <c r="J2455">
        <v>-158.93803982436521</v>
      </c>
      <c r="K2455">
        <v>-115.7339600729081</v>
      </c>
      <c r="L2455">
        <v>1317.1083608034421</v>
      </c>
      <c r="M2455">
        <v>1309.1820792784099</v>
      </c>
      <c r="N2455">
        <v>1281.474947027865</v>
      </c>
      <c r="O2455">
        <v>1375.8314247907699</v>
      </c>
      <c r="P2455">
        <v>54.639595786914242</v>
      </c>
      <c r="Q2455">
        <v>54.368628484677963</v>
      </c>
      <c r="R2455">
        <v>45.862412387674382</v>
      </c>
      <c r="S2455">
        <v>61.454173004038452</v>
      </c>
      <c r="T2455">
        <v>36078.969037295792</v>
      </c>
      <c r="U2455">
        <v>36079.031198204517</v>
      </c>
      <c r="V2455">
        <v>36053.789030381769</v>
      </c>
      <c r="W2455">
        <v>36104.241074637852</v>
      </c>
      <c r="X2455">
        <v>2848.0147736640938</v>
      </c>
      <c r="Y2455">
        <v>2863.5813523688539</v>
      </c>
      <c r="Z2455">
        <v>2723.6109545711652</v>
      </c>
      <c r="AA2455">
        <v>2926.04659593733</v>
      </c>
      <c r="AB2455">
        <v>547.1866943002326</v>
      </c>
      <c r="AC2455">
        <v>539.60321629179316</v>
      </c>
      <c r="AD2455">
        <v>458.7601033094877</v>
      </c>
      <c r="AE2455">
        <v>662.68881034509491</v>
      </c>
      <c r="AF2455">
        <v>55.900531176285277</v>
      </c>
      <c r="AG2455">
        <v>55.564615046858897</v>
      </c>
      <c r="AH2455">
        <v>54.387906287677318</v>
      </c>
      <c r="AI2455">
        <v>58.39220569106341</v>
      </c>
      <c r="AJ2455">
        <v>0.45948123922587242</v>
      </c>
      <c r="AK2455">
        <v>0.45948118020908391</v>
      </c>
      <c r="AL2455">
        <v>0.45944887855767308</v>
      </c>
      <c r="AM2455">
        <v>0.45951306173887491</v>
      </c>
      <c r="AN2455">
        <v>0.93487128246068285</v>
      </c>
      <c r="AO2455">
        <v>0.93487128246068296</v>
      </c>
      <c r="AP2455">
        <v>0.93487128246068296</v>
      </c>
      <c r="AQ2455">
        <v>0.93487128246068296</v>
      </c>
      <c r="AR2455">
        <v>11.67744898323037</v>
      </c>
      <c r="AS2455">
        <v>11.677448983230381</v>
      </c>
      <c r="AT2455">
        <v>11.677448983230381</v>
      </c>
      <c r="AU2455">
        <v>11.677448983230381</v>
      </c>
      <c r="AV2455" t="str">
        <f>VLOOKUP(Sheet1[[#This Row],[NPDES ID2]],Combined_Sheet__Major_Only___2[[NPDES ID2]:[ECHO BFR]],3,FALSE)</f>
        <v>FL</v>
      </c>
      <c r="AW2455" t="s">
        <v>54</v>
      </c>
      <c r="AX2455" t="str">
        <f>VLOOKUP(Sheet1[[#This Row],[NPDES ID2]],Combined_Sheet__Major_Only___2[[NPDES ID2]:[ECHO BFR]],27,FALSE)</f>
        <v>other</v>
      </c>
      <c r="AY2455" t="str">
        <f>VLOOKUP(Sheet1[[#This Row],[NPDES ID2]],Combined_Sheet__Major_Only___2[[NPDES ID2]:[ECHO BFR]],28,FALSE)</f>
        <v>-</v>
      </c>
      <c r="AZ2455" t="str">
        <f>VLOOKUP(Sheet1[[#This Row],[NPDES ID2]],Combined_Sheet__Major_Only___2[[NPDES ID2]:[ECHO BFR]],29,FALSE)</f>
        <v>preliminaryOps, thickening</v>
      </c>
      <c r="BA2455">
        <f>VLOOKUP(Sheet1[[#This Row],[NPDES ID2]],Combined_Sheet__Major_Only___2[[NPDES ID2]:[ECHO BFR]],17,FALSE)</f>
        <v>26.13137</v>
      </c>
      <c r="BB2455">
        <f>VLOOKUP(Sheet1[[#This Row],[NPDES ID2]],Combined_Sheet__Major_Only___2[[NPDES ID2]:[ECHO BFR]],18,FALSE)</f>
        <v>-80.337000000000003</v>
      </c>
      <c r="BC2455" s="2" t="str">
        <f>IF(ISNUMBER(SEARCH("aerobic",$AW2455)),"aerobic","")</f>
        <v/>
      </c>
      <c r="BD2455" s="2" t="str">
        <f>IF(ISNUMBER(SEARCH("anaer",$AW2455)),"anaer","")</f>
        <v/>
      </c>
      <c r="BE2455" s="2" t="str">
        <f>IF(ISNUMBER(SEARCH("thickening",$AZ2455)),"thickening","")</f>
        <v>thickening</v>
      </c>
      <c r="BF2455" s="3" t="str">
        <f>IF(ISNUMBER(SEARCH("airDry",$AW2455)),"airDry","")</f>
        <v/>
      </c>
      <c r="BG2455" s="3" t="str">
        <f>IF(ISNUMBER(SEARCH("heatDry",$AY2455)),"heatDry","")</f>
        <v/>
      </c>
      <c r="BH2455" s="3" t="str">
        <f>IF(AND(ISNUMBER(SEARCH("aerobic",$AW2455)),ISNUMBER(SEARCH("anaer",$AW2455))),"Combined Aer and Anaer.","")</f>
        <v/>
      </c>
    </row>
    <row r="2456" spans="1:60" x14ac:dyDescent="0.25">
      <c r="A2456" s="5">
        <v>792</v>
      </c>
      <c r="B2456" t="s">
        <v>3879</v>
      </c>
      <c r="C2456">
        <v>1470.58</v>
      </c>
      <c r="D2456">
        <v>383.39955170236061</v>
      </c>
      <c r="E2456">
        <v>381.74254643153728</v>
      </c>
      <c r="F2456">
        <v>322.30915654124021</v>
      </c>
      <c r="G2456">
        <v>450.29412898990489</v>
      </c>
      <c r="H2456">
        <v>-138.744540295153</v>
      </c>
      <c r="I2456">
        <v>-140.15097880969699</v>
      </c>
      <c r="J2456">
        <v>-158.83859625086561</v>
      </c>
      <c r="K2456">
        <v>-115.7341068111877</v>
      </c>
      <c r="L2456">
        <v>1101.936273223439</v>
      </c>
      <c r="M2456">
        <v>1095.320565755793</v>
      </c>
      <c r="N2456">
        <v>1072.192190574204</v>
      </c>
      <c r="O2456">
        <v>1150.9525839746959</v>
      </c>
      <c r="P2456">
        <v>45.664975190965343</v>
      </c>
      <c r="Q2456">
        <v>45.445389118662348</v>
      </c>
      <c r="R2456">
        <v>38.324033278050003</v>
      </c>
      <c r="S2456">
        <v>51.354835558113912</v>
      </c>
      <c r="T2456">
        <v>36051.022940766197</v>
      </c>
      <c r="U2456">
        <v>36051.085055861069</v>
      </c>
      <c r="V2456">
        <v>36025.86149203479</v>
      </c>
      <c r="W2456">
        <v>36076.276352097339</v>
      </c>
      <c r="X2456">
        <v>2842.8808153457189</v>
      </c>
      <c r="Y2456">
        <v>2858.3853103378151</v>
      </c>
      <c r="Z2456">
        <v>2718.975488655416</v>
      </c>
      <c r="AA2456">
        <v>2920.593784548038</v>
      </c>
      <c r="AB2456">
        <v>545.39775726819255</v>
      </c>
      <c r="AC2456">
        <v>537.83644093349835</v>
      </c>
      <c r="AD2456">
        <v>457.39267556505558</v>
      </c>
      <c r="AE2456">
        <v>660.30077643111554</v>
      </c>
      <c r="AF2456">
        <v>55.957237681076158</v>
      </c>
      <c r="AG2456">
        <v>55.621695225723037</v>
      </c>
      <c r="AH2456">
        <v>54.446577949817268</v>
      </c>
      <c r="AI2456">
        <v>58.445791552954191</v>
      </c>
      <c r="AJ2456">
        <v>0.4601720262658005</v>
      </c>
      <c r="AK2456">
        <v>0.4601719771566577</v>
      </c>
      <c r="AL2456">
        <v>0.46014502627070369</v>
      </c>
      <c r="AM2456">
        <v>0.46019857689399812</v>
      </c>
      <c r="AN2456">
        <v>0.93482551528065583</v>
      </c>
      <c r="AO2456">
        <v>0.93482551528065627</v>
      </c>
      <c r="AP2456">
        <v>0.93482551528065627</v>
      </c>
      <c r="AQ2456">
        <v>0.93482551528065627</v>
      </c>
      <c r="AR2456">
        <v>11.69888034748422</v>
      </c>
      <c r="AS2456">
        <v>11.69888034748422</v>
      </c>
      <c r="AT2456">
        <v>11.69888034748422</v>
      </c>
      <c r="AU2456">
        <v>11.69888034748422</v>
      </c>
      <c r="AV2456" t="str">
        <f>VLOOKUP(Sheet1[[#This Row],[NPDES ID2]],Combined_Sheet__Major_Only___2[[NPDES ID2]:[ECHO BFR]],3,FALSE)</f>
        <v>CT</v>
      </c>
      <c r="AW2456" t="s">
        <v>54</v>
      </c>
      <c r="AX2456" t="str">
        <f>VLOOKUP(Sheet1[[#This Row],[NPDES ID2]],Combined_Sheet__Major_Only___2[[NPDES ID2]:[ECHO BFR]],27,FALSE)</f>
        <v>-</v>
      </c>
      <c r="AY2456" t="str">
        <f>VLOOKUP(Sheet1[[#This Row],[NPDES ID2]],Combined_Sheet__Major_Only___2[[NPDES ID2]:[ECHO BFR]],28,FALSE)</f>
        <v>-</v>
      </c>
      <c r="AZ2456" t="str">
        <f>VLOOKUP(Sheet1[[#This Row],[NPDES ID2]],Combined_Sheet__Major_Only___2[[NPDES ID2]:[ECHO BFR]],29,FALSE)</f>
        <v>thickening, preliminaryOps</v>
      </c>
      <c r="BA2456">
        <f>VLOOKUP(Sheet1[[#This Row],[NPDES ID2]],Combined_Sheet__Major_Only___2[[NPDES ID2]:[ECHO BFR]],17,FALSE)</f>
        <v>41.013328999999999</v>
      </c>
      <c r="BB2456">
        <f>VLOOKUP(Sheet1[[#This Row],[NPDES ID2]],Combined_Sheet__Major_Only___2[[NPDES ID2]:[ECHO BFR]],18,FALSE)</f>
        <v>-73.624832999999995</v>
      </c>
      <c r="BC2456" s="2" t="str">
        <f>IF(ISNUMBER(SEARCH("aerobic",$AW2456)),"aerobic","")</f>
        <v/>
      </c>
      <c r="BD2456" s="2" t="str">
        <f>IF(ISNUMBER(SEARCH("anaer",$AW2456)),"anaer","")</f>
        <v/>
      </c>
      <c r="BE2456" s="2" t="str">
        <f>IF(ISNUMBER(SEARCH("thickening",$AZ2456)),"thickening","")</f>
        <v>thickening</v>
      </c>
      <c r="BF2456" s="3" t="str">
        <f>IF(ISNUMBER(SEARCH("airDry",$AW2456)),"airDry","")</f>
        <v/>
      </c>
      <c r="BG2456" s="3" t="str">
        <f>IF(ISNUMBER(SEARCH("heatDry",$AY2456)),"heatDry","")</f>
        <v/>
      </c>
      <c r="BH2456" s="3" t="str">
        <f>IF(AND(ISNUMBER(SEARCH("aerobic",$AW2456)),ISNUMBER(SEARCH("anaer",$AW2456))),"Combined Aer and Anaer.","")</f>
        <v/>
      </c>
    </row>
    <row r="2457" spans="1:60" x14ac:dyDescent="0.25">
      <c r="A2457" s="5">
        <v>1984</v>
      </c>
      <c r="B2457" t="s">
        <v>9347</v>
      </c>
      <c r="C2457">
        <v>1870</v>
      </c>
      <c r="D2457">
        <v>424.38308966980009</v>
      </c>
      <c r="E2457">
        <v>425.05090226150998</v>
      </c>
      <c r="F2457">
        <v>355.11087470744963</v>
      </c>
      <c r="G2457">
        <v>497.28841537111589</v>
      </c>
      <c r="H2457">
        <v>-137.11018855995161</v>
      </c>
      <c r="I2457">
        <v>-138.40292891874961</v>
      </c>
      <c r="J2457">
        <v>-157.46993550342259</v>
      </c>
      <c r="K2457">
        <v>-114.0929344531323</v>
      </c>
      <c r="L2457">
        <v>1449.6770453689239</v>
      </c>
      <c r="M2457">
        <v>1441.2103753840061</v>
      </c>
      <c r="N2457">
        <v>1411.615471002247</v>
      </c>
      <c r="O2457">
        <v>1512.4022792248629</v>
      </c>
      <c r="P2457">
        <v>59.319401857040823</v>
      </c>
      <c r="Q2457">
        <v>59.074518521547432</v>
      </c>
      <c r="R2457">
        <v>49.702976121336057</v>
      </c>
      <c r="S2457">
        <v>66.850042653264339</v>
      </c>
      <c r="T2457">
        <v>36005.439826476373</v>
      </c>
      <c r="U2457">
        <v>36005.50186684385</v>
      </c>
      <c r="V2457">
        <v>35980.308648153492</v>
      </c>
      <c r="W2457">
        <v>36030.662856763644</v>
      </c>
      <c r="X2457">
        <v>2804.9940961425641</v>
      </c>
      <c r="Y2457">
        <v>2819.9086364904911</v>
      </c>
      <c r="Z2457">
        <v>2685.9368326902381</v>
      </c>
      <c r="AA2457">
        <v>2879.571045154039</v>
      </c>
      <c r="AB2457">
        <v>529.07999251762863</v>
      </c>
      <c r="AC2457">
        <v>521.69951755451427</v>
      </c>
      <c r="AD2457">
        <v>445.14892247273252</v>
      </c>
      <c r="AE2457">
        <v>637.93019788483718</v>
      </c>
      <c r="AF2457">
        <v>56.640667556630859</v>
      </c>
      <c r="AG2457">
        <v>56.310383125231823</v>
      </c>
      <c r="AH2457">
        <v>55.153262189547682</v>
      </c>
      <c r="AI2457">
        <v>59.090741491733723</v>
      </c>
      <c r="AJ2457">
        <v>0.46849880451311882</v>
      </c>
      <c r="AK2457">
        <v>0.46849874161124078</v>
      </c>
      <c r="AL2457">
        <v>0.46846433807385451</v>
      </c>
      <c r="AM2457">
        <v>0.46853269790085722</v>
      </c>
      <c r="AN2457">
        <v>0.93475072586316044</v>
      </c>
      <c r="AO2457">
        <v>0.93475072586316044</v>
      </c>
      <c r="AP2457">
        <v>0.93475072586316044</v>
      </c>
      <c r="AQ2457">
        <v>0.93475072586316044</v>
      </c>
      <c r="AR2457">
        <v>11.954750876704299</v>
      </c>
      <c r="AS2457">
        <v>11.95475087670429</v>
      </c>
      <c r="AT2457">
        <v>11.95475087670429</v>
      </c>
      <c r="AU2457">
        <v>11.95475087670429</v>
      </c>
      <c r="AV2457" t="str">
        <f>VLOOKUP(Sheet1[[#This Row],[NPDES ID2]],Combined_Sheet__Major_Only___2[[NPDES ID2]:[ECHO BFR]],3,FALSE)</f>
        <v>RI</v>
      </c>
      <c r="AW2457" t="s">
        <v>54</v>
      </c>
      <c r="AX2457" t="str">
        <f>VLOOKUP(Sheet1[[#This Row],[NPDES ID2]],Combined_Sheet__Major_Only___2[[NPDES ID2]:[ECHO BFR]],27,FALSE)</f>
        <v>-</v>
      </c>
      <c r="AY2457" t="str">
        <f>VLOOKUP(Sheet1[[#This Row],[NPDES ID2]],Combined_Sheet__Major_Only___2[[NPDES ID2]:[ECHO BFR]],28,FALSE)</f>
        <v>-</v>
      </c>
      <c r="AZ2457" t="str">
        <f>VLOOKUP(Sheet1[[#This Row],[NPDES ID2]],Combined_Sheet__Major_Only___2[[NPDES ID2]:[ECHO BFR]],29,FALSE)</f>
        <v>thickening, preliminaryOps</v>
      </c>
      <c r="BA2457">
        <f>VLOOKUP(Sheet1[[#This Row],[NPDES ID2]],Combined_Sheet__Major_Only___2[[NPDES ID2]:[ECHO BFR]],17,FALSE)</f>
        <v>41.773887999999999</v>
      </c>
      <c r="BB2457">
        <f>VLOOKUP(Sheet1[[#This Row],[NPDES ID2]],Combined_Sheet__Major_Only___2[[NPDES ID2]:[ECHO BFR]],18,FALSE)</f>
        <v>-71.364976999999996</v>
      </c>
      <c r="BC2457" s="2" t="str">
        <f>IF(ISNUMBER(SEARCH("aerobic",$AW2457)),"aerobic","")</f>
        <v/>
      </c>
      <c r="BD2457" s="2" t="str">
        <f>IF(ISNUMBER(SEARCH("anaer",$AW2457)),"anaer","")</f>
        <v/>
      </c>
      <c r="BE2457" s="2" t="str">
        <f>IF(ISNUMBER(SEARCH("thickening",$AZ2457)),"thickening","")</f>
        <v>thickening</v>
      </c>
      <c r="BF2457" s="3" t="str">
        <f>IF(ISNUMBER(SEARCH("airDry",$AW2457)),"airDry","")</f>
        <v/>
      </c>
      <c r="BG2457" s="3" t="str">
        <f>IF(ISNUMBER(SEARCH("heatDry",$AY2457)),"heatDry","")</f>
        <v/>
      </c>
      <c r="BH2457" s="3" t="str">
        <f>IF(AND(ISNUMBER(SEARCH("aerobic",$AW2457)),ISNUMBER(SEARCH("anaer",$AW2457))),"Combined Aer and Anaer.","")</f>
        <v/>
      </c>
    </row>
    <row r="2458" spans="1:60" x14ac:dyDescent="0.25">
      <c r="A2458" s="5">
        <v>1900</v>
      </c>
      <c r="B2458" t="s">
        <v>8971</v>
      </c>
      <c r="C2458">
        <v>4156</v>
      </c>
      <c r="D2458">
        <v>805.75201412721174</v>
      </c>
      <c r="E2458">
        <v>805.89884170211008</v>
      </c>
      <c r="F2458">
        <v>650.89478138160132</v>
      </c>
      <c r="G2458">
        <v>945.99396838584244</v>
      </c>
      <c r="H2458">
        <v>-138.0625196605537</v>
      </c>
      <c r="I2458">
        <v>-139.33369127529389</v>
      </c>
      <c r="J2458">
        <v>-158.73597902243591</v>
      </c>
      <c r="K2458">
        <v>-114.70012927030611</v>
      </c>
      <c r="L2458">
        <v>3105.991038594721</v>
      </c>
      <c r="M2458">
        <v>3087.2946280141618</v>
      </c>
      <c r="N2458">
        <v>3021.99686153018</v>
      </c>
      <c r="O2458">
        <v>3244.4408211463042</v>
      </c>
      <c r="P2458">
        <v>128.82927758516919</v>
      </c>
      <c r="Q2458">
        <v>128.19460993181559</v>
      </c>
      <c r="R2458">
        <v>108.1380966377284</v>
      </c>
      <c r="S2458">
        <v>144.8788669092983</v>
      </c>
      <c r="T2458">
        <v>35939.443270930024</v>
      </c>
      <c r="U2458">
        <v>35939.505203105007</v>
      </c>
      <c r="V2458">
        <v>35914.355918982968</v>
      </c>
      <c r="W2458">
        <v>35964.622314660402</v>
      </c>
      <c r="X2458">
        <v>2836.852348090978</v>
      </c>
      <c r="Y2458">
        <v>2852.3634425352161</v>
      </c>
      <c r="Z2458">
        <v>2712.9623678408602</v>
      </c>
      <c r="AA2458">
        <v>2914.5447696130682</v>
      </c>
      <c r="AB2458">
        <v>545.04534310163183</v>
      </c>
      <c r="AC2458">
        <v>537.48256941760587</v>
      </c>
      <c r="AD2458">
        <v>456.94445468683801</v>
      </c>
      <c r="AE2458">
        <v>659.99564300479847</v>
      </c>
      <c r="AF2458">
        <v>55.909364148626373</v>
      </c>
      <c r="AG2458">
        <v>55.573973461815037</v>
      </c>
      <c r="AH2458">
        <v>54.39677639884016</v>
      </c>
      <c r="AI2458">
        <v>58.400016905571242</v>
      </c>
      <c r="AJ2458">
        <v>0.45958887312920099</v>
      </c>
      <c r="AK2458">
        <v>0.45958873113340087</v>
      </c>
      <c r="AL2458">
        <v>0.45951266174521171</v>
      </c>
      <c r="AM2458">
        <v>0.45966382535448591</v>
      </c>
      <c r="AN2458">
        <v>0.93464213890891512</v>
      </c>
      <c r="AO2458">
        <v>0.93464213890891534</v>
      </c>
      <c r="AP2458">
        <v>0.93464213890891534</v>
      </c>
      <c r="AQ2458">
        <v>0.93464213890891534</v>
      </c>
      <c r="AR2458">
        <v>11.67926077034933</v>
      </c>
      <c r="AS2458">
        <v>11.67926077034932</v>
      </c>
      <c r="AT2458">
        <v>11.67926077034932</v>
      </c>
      <c r="AU2458">
        <v>11.67926077034932</v>
      </c>
      <c r="AV2458" t="str">
        <f>VLOOKUP(Sheet1[[#This Row],[NPDES ID2]],Combined_Sheet__Major_Only___2[[NPDES ID2]:[ECHO BFR]],3,FALSE)</f>
        <v>NH</v>
      </c>
      <c r="AW2458" t="s">
        <v>54</v>
      </c>
      <c r="AX2458" t="str">
        <f>VLOOKUP(Sheet1[[#This Row],[NPDES ID2]],Combined_Sheet__Major_Only___2[[NPDES ID2]:[ECHO BFR]],27,FALSE)</f>
        <v>other</v>
      </c>
      <c r="AY2458" t="str">
        <f>VLOOKUP(Sheet1[[#This Row],[NPDES ID2]],Combined_Sheet__Major_Only___2[[NPDES ID2]:[ECHO BFR]],28,FALSE)</f>
        <v>-</v>
      </c>
      <c r="AZ2458" t="str">
        <f>VLOOKUP(Sheet1[[#This Row],[NPDES ID2]],Combined_Sheet__Major_Only___2[[NPDES ID2]:[ECHO BFR]],29,FALSE)</f>
        <v>thickening, preliminaryOps</v>
      </c>
      <c r="BA2458">
        <f>VLOOKUP(Sheet1[[#This Row],[NPDES ID2]],Combined_Sheet__Major_Only___2[[NPDES ID2]:[ECHO BFR]],17,FALSE)</f>
        <v>42.944470000000003</v>
      </c>
      <c r="BB2458">
        <f>VLOOKUP(Sheet1[[#This Row],[NPDES ID2]],Combined_Sheet__Major_Only___2[[NPDES ID2]:[ECHO BFR]],18,FALSE)</f>
        <v>-71.457939999999994</v>
      </c>
      <c r="BC2458" s="2" t="str">
        <f>IF(ISNUMBER(SEARCH("aerobic",$AW2458)),"aerobic","")</f>
        <v/>
      </c>
      <c r="BD2458" s="2" t="str">
        <f>IF(ISNUMBER(SEARCH("anaer",$AW2458)),"anaer","")</f>
        <v/>
      </c>
      <c r="BE2458" s="2" t="str">
        <f>IF(ISNUMBER(SEARCH("thickening",$AZ2458)),"thickening","")</f>
        <v>thickening</v>
      </c>
      <c r="BF2458" s="3" t="str">
        <f>IF(ISNUMBER(SEARCH("airDry",$AW2458)),"airDry","")</f>
        <v/>
      </c>
      <c r="BG2458" s="3" t="str">
        <f>IF(ISNUMBER(SEARCH("heatDry",$AY2458)),"heatDry","")</f>
        <v/>
      </c>
      <c r="BH2458" s="3" t="str">
        <f>IF(AND(ISNUMBER(SEARCH("aerobic",$AW2458)),ISNUMBER(SEARCH("anaer",$AW2458))),"Combined Aer and Anaer.","")</f>
        <v/>
      </c>
    </row>
    <row r="2459" spans="1:60" x14ac:dyDescent="0.25">
      <c r="A2459" s="5">
        <v>1991</v>
      </c>
      <c r="B2459" t="s">
        <v>9378</v>
      </c>
      <c r="C2459">
        <v>1802</v>
      </c>
      <c r="D2459">
        <v>426.66101275338491</v>
      </c>
      <c r="E2459">
        <v>427.91430704099542</v>
      </c>
      <c r="F2459">
        <v>358.65228963958828</v>
      </c>
      <c r="G2459">
        <v>500.37222015444672</v>
      </c>
      <c r="H2459">
        <v>-138.37804872505069</v>
      </c>
      <c r="I2459">
        <v>-139.7504412025099</v>
      </c>
      <c r="J2459">
        <v>-158.58290876514889</v>
      </c>
      <c r="K2459">
        <v>-115.3326642769624</v>
      </c>
      <c r="L2459">
        <v>1358.307149351079</v>
      </c>
      <c r="M2459">
        <v>1350.191142203337</v>
      </c>
      <c r="N2459">
        <v>1321.821202387436</v>
      </c>
      <c r="O2459">
        <v>1418.435371253315</v>
      </c>
      <c r="P2459">
        <v>56.163282732084276</v>
      </c>
      <c r="Q2459">
        <v>55.911344111308672</v>
      </c>
      <c r="R2459">
        <v>47.121558059418888</v>
      </c>
      <c r="S2459">
        <v>63.161135482064132</v>
      </c>
      <c r="T2459">
        <v>35939.161291363947</v>
      </c>
      <c r="U2459">
        <v>35939.223223076689</v>
      </c>
      <c r="V2459">
        <v>35914.074126671258</v>
      </c>
      <c r="W2459">
        <v>35964.340147155577</v>
      </c>
      <c r="X2459">
        <v>2828.0099223431648</v>
      </c>
      <c r="Y2459">
        <v>2843.3659254254658</v>
      </c>
      <c r="Z2459">
        <v>2705.3230857581739</v>
      </c>
      <c r="AA2459">
        <v>2904.939496885871</v>
      </c>
      <c r="AB2459">
        <v>540.9144932281722</v>
      </c>
      <c r="AC2459">
        <v>533.40643564971845</v>
      </c>
      <c r="AD2459">
        <v>453.89352981998047</v>
      </c>
      <c r="AE2459">
        <v>654.38603039624616</v>
      </c>
      <c r="AF2459">
        <v>56.077466847167273</v>
      </c>
      <c r="AG2459">
        <v>55.742899084291651</v>
      </c>
      <c r="AH2459">
        <v>54.570868885182684</v>
      </c>
      <c r="AI2459">
        <v>58.559195050743888</v>
      </c>
      <c r="AJ2459">
        <v>0.46163670246064292</v>
      </c>
      <c r="AK2459">
        <v>0.46163664212122851</v>
      </c>
      <c r="AL2459">
        <v>0.46160362572703351</v>
      </c>
      <c r="AM2459">
        <v>0.46166922917671072</v>
      </c>
      <c r="AN2459">
        <v>0.93464167418047173</v>
      </c>
      <c r="AO2459">
        <v>0.93464167418047173</v>
      </c>
      <c r="AP2459">
        <v>0.93464167418047173</v>
      </c>
      <c r="AQ2459">
        <v>0.93464167418047173</v>
      </c>
      <c r="AR2459">
        <v>11.743725017209631</v>
      </c>
      <c r="AS2459">
        <v>11.743725017209631</v>
      </c>
      <c r="AT2459">
        <v>11.743725017209631</v>
      </c>
      <c r="AU2459">
        <v>11.743725017209631</v>
      </c>
      <c r="AV2459" t="str">
        <f>VLOOKUP(Sheet1[[#This Row],[NPDES ID2]],Combined_Sheet__Major_Only___2[[NPDES ID2]:[ECHO BFR]],3,FALSE)</f>
        <v>CT</v>
      </c>
      <c r="AW2459" t="s">
        <v>54</v>
      </c>
      <c r="AX2459" t="str">
        <f>VLOOKUP(Sheet1[[#This Row],[NPDES ID2]],Combined_Sheet__Major_Only___2[[NPDES ID2]:[ECHO BFR]],27,FALSE)</f>
        <v>-</v>
      </c>
      <c r="AY2459" t="str">
        <f>VLOOKUP(Sheet1[[#This Row],[NPDES ID2]],Combined_Sheet__Major_Only___2[[NPDES ID2]:[ECHO BFR]],28,FALSE)</f>
        <v>-</v>
      </c>
      <c r="AZ2459" t="str">
        <f>VLOOKUP(Sheet1[[#This Row],[NPDES ID2]],Combined_Sheet__Major_Only___2[[NPDES ID2]:[ECHO BFR]],29,FALSE)</f>
        <v>thickening, preliminaryOps</v>
      </c>
      <c r="BA2459">
        <f>VLOOKUP(Sheet1[[#This Row],[NPDES ID2]],Combined_Sheet__Major_Only___2[[NPDES ID2]:[ECHO BFR]],17,FALSE)</f>
        <v>41.660490000000003</v>
      </c>
      <c r="BB2459">
        <f>VLOOKUP(Sheet1[[#This Row],[NPDES ID2]],Combined_Sheet__Major_Only___2[[NPDES ID2]:[ECHO BFR]],18,FALSE)</f>
        <v>-72.919700000000006</v>
      </c>
      <c r="BC2459" s="2" t="str">
        <f>IF(ISNUMBER(SEARCH("aerobic",$AW2459)),"aerobic","")</f>
        <v/>
      </c>
      <c r="BD2459" s="2" t="str">
        <f>IF(ISNUMBER(SEARCH("anaer",$AW2459)),"anaer","")</f>
        <v/>
      </c>
      <c r="BE2459" s="2" t="str">
        <f>IF(ISNUMBER(SEARCH("thickening",$AZ2459)),"thickening","")</f>
        <v>thickening</v>
      </c>
      <c r="BF2459" s="4" t="str">
        <f>IF(ISNUMBER(SEARCH("airDry",$AW2459)),"airDry","")</f>
        <v/>
      </c>
      <c r="BG2459" s="4" t="str">
        <f>IF(ISNUMBER(SEARCH("heatDry",$AY2459)),"heatDry","")</f>
        <v/>
      </c>
      <c r="BH2459" s="4" t="str">
        <f>IF(AND(ISNUMBER(SEARCH("aerobic",$AW2459)),ISNUMBER(SEARCH("anaer",$AW2459))),"Combined Aer and Anaer.","")</f>
        <v/>
      </c>
    </row>
    <row r="2460" spans="1:60" x14ac:dyDescent="0.25">
      <c r="A2460" s="5">
        <v>1986</v>
      </c>
      <c r="B2460" t="s">
        <v>9357</v>
      </c>
      <c r="C2460">
        <v>1849</v>
      </c>
      <c r="D2460">
        <v>421.42476889845489</v>
      </c>
      <c r="E2460">
        <v>422.28054575312188</v>
      </c>
      <c r="F2460">
        <v>353.11602530010248</v>
      </c>
      <c r="G2460">
        <v>493.85735494664459</v>
      </c>
      <c r="H2460">
        <v>-137.11678308578931</v>
      </c>
      <c r="I2460">
        <v>-138.4136528908945</v>
      </c>
      <c r="J2460">
        <v>-157.4710727425537</v>
      </c>
      <c r="K2460">
        <v>-114.1023984770911</v>
      </c>
      <c r="L2460">
        <v>1433.397708695418</v>
      </c>
      <c r="M2460">
        <v>1425.026152063585</v>
      </c>
      <c r="N2460">
        <v>1395.763467059699</v>
      </c>
      <c r="O2460">
        <v>1495.418575858504</v>
      </c>
      <c r="P2460">
        <v>58.653308264440767</v>
      </c>
      <c r="Q2460">
        <v>58.411151108942363</v>
      </c>
      <c r="R2460">
        <v>49.144843841794199</v>
      </c>
      <c r="S2460">
        <v>66.099406807711134</v>
      </c>
      <c r="T2460">
        <v>35907.169787618943</v>
      </c>
      <c r="U2460">
        <v>35907.231666885898</v>
      </c>
      <c r="V2460">
        <v>35882.103867545069</v>
      </c>
      <c r="W2460">
        <v>35932.327321144767</v>
      </c>
      <c r="X2460">
        <v>2797.3375051118992</v>
      </c>
      <c r="Y2460">
        <v>2812.211238707006</v>
      </c>
      <c r="Z2460">
        <v>2678.6050101818992</v>
      </c>
      <c r="AA2460">
        <v>2871.7111070506362</v>
      </c>
      <c r="AB2460">
        <v>527.63516367020702</v>
      </c>
      <c r="AC2460">
        <v>520.27493089643804</v>
      </c>
      <c r="AD2460">
        <v>443.93359633936592</v>
      </c>
      <c r="AE2460">
        <v>636.18814074942429</v>
      </c>
      <c r="AF2460">
        <v>56.640629366676173</v>
      </c>
      <c r="AG2460">
        <v>56.310340265336897</v>
      </c>
      <c r="AH2460">
        <v>55.153225217443833</v>
      </c>
      <c r="AI2460">
        <v>59.090710467502703</v>
      </c>
      <c r="AJ2460">
        <v>0.46849833883233882</v>
      </c>
      <c r="AK2460">
        <v>0.4684982767077962</v>
      </c>
      <c r="AL2460">
        <v>0.46846429142460783</v>
      </c>
      <c r="AM2460">
        <v>0.46853182012104722</v>
      </c>
      <c r="AN2460">
        <v>0.93458890627564184</v>
      </c>
      <c r="AO2460">
        <v>0.93458890627564184</v>
      </c>
      <c r="AP2460">
        <v>0.93458890627564184</v>
      </c>
      <c r="AQ2460">
        <v>0.93458890627564184</v>
      </c>
      <c r="AR2460">
        <v>11.954750876704299</v>
      </c>
      <c r="AS2460">
        <v>11.954750876704299</v>
      </c>
      <c r="AT2460">
        <v>11.954750876704299</v>
      </c>
      <c r="AU2460">
        <v>11.954750876704299</v>
      </c>
      <c r="AV2460" t="str">
        <f>VLOOKUP(Sheet1[[#This Row],[NPDES ID2]],Combined_Sheet__Major_Only___2[[NPDES ID2]:[ECHO BFR]],3,FALSE)</f>
        <v>NE</v>
      </c>
      <c r="AW2460" t="s">
        <v>54</v>
      </c>
      <c r="AX2460" t="str">
        <f>VLOOKUP(Sheet1[[#This Row],[NPDES ID2]],Combined_Sheet__Major_Only___2[[NPDES ID2]:[ECHO BFR]],27,FALSE)</f>
        <v>-</v>
      </c>
      <c r="AY2460" t="str">
        <f>VLOOKUP(Sheet1[[#This Row],[NPDES ID2]],Combined_Sheet__Major_Only___2[[NPDES ID2]:[ECHO BFR]],28,FALSE)</f>
        <v>-</v>
      </c>
      <c r="AZ2460" t="str">
        <f>VLOOKUP(Sheet1[[#This Row],[NPDES ID2]],Combined_Sheet__Major_Only___2[[NPDES ID2]:[ECHO BFR]],29,FALSE)</f>
        <v>thickening</v>
      </c>
      <c r="BA2460">
        <f>VLOOKUP(Sheet1[[#This Row],[NPDES ID2]],Combined_Sheet__Major_Only___2[[NPDES ID2]:[ECHO BFR]],17,FALSE)</f>
        <v>40.922386000000003</v>
      </c>
      <c r="BB2460">
        <f>VLOOKUP(Sheet1[[#This Row],[NPDES ID2]],Combined_Sheet__Major_Only___2[[NPDES ID2]:[ECHO BFR]],18,FALSE)</f>
        <v>-98.307900000000004</v>
      </c>
      <c r="BC2460" s="2" t="str">
        <f>IF(ISNUMBER(SEARCH("aerobic",$AW2460)),"aerobic","")</f>
        <v/>
      </c>
      <c r="BD2460" s="2" t="str">
        <f>IF(ISNUMBER(SEARCH("anaer",$AW2460)),"anaer","")</f>
        <v/>
      </c>
      <c r="BE2460" s="2" t="str">
        <f>IF(ISNUMBER(SEARCH("thickening",$AZ2460)),"thickening","")</f>
        <v>thickening</v>
      </c>
      <c r="BF2460" s="3" t="str">
        <f>IF(ISNUMBER(SEARCH("airDry",$AW2460)),"airDry","")</f>
        <v/>
      </c>
      <c r="BG2460" s="3" t="str">
        <f>IF(ISNUMBER(SEARCH("heatDry",$AY2460)),"heatDry","")</f>
        <v/>
      </c>
      <c r="BH2460" s="3" t="str">
        <f>IF(AND(ISNUMBER(SEARCH("aerobic",$AW2460)),ISNUMBER(SEARCH("anaer",$AW2460))),"Combined Aer and Anaer.","")</f>
        <v/>
      </c>
    </row>
    <row r="2461" spans="1:60" x14ac:dyDescent="0.25">
      <c r="A2461" s="5">
        <v>1401</v>
      </c>
      <c r="B2461" t="s">
        <v>6640</v>
      </c>
      <c r="C2461">
        <v>140</v>
      </c>
      <c r="D2461">
        <v>715.36476214514619</v>
      </c>
      <c r="E2461">
        <v>705.29749397400883</v>
      </c>
      <c r="F2461">
        <v>508.74346534341868</v>
      </c>
      <c r="G2461">
        <v>929.15070086386959</v>
      </c>
      <c r="H2461">
        <v>-139.51253073142519</v>
      </c>
      <c r="I2461">
        <v>-140.70680121193689</v>
      </c>
      <c r="J2461">
        <v>-159.23553021749541</v>
      </c>
      <c r="K2461">
        <v>-116.6655708679518</v>
      </c>
      <c r="L2461">
        <v>104.06116185672749</v>
      </c>
      <c r="M2461">
        <v>103.4324219436012</v>
      </c>
      <c r="N2461">
        <v>101.2332824489482</v>
      </c>
      <c r="O2461">
        <v>108.7207739192267</v>
      </c>
      <c r="P2461">
        <v>4.3257285875542637</v>
      </c>
      <c r="Q2461">
        <v>4.3029876783669616</v>
      </c>
      <c r="R2461">
        <v>3.6316582396009198</v>
      </c>
      <c r="S2461">
        <v>4.8663911539609526</v>
      </c>
      <c r="T2461">
        <v>35710.821105997187</v>
      </c>
      <c r="U2461">
        <v>35710.882663376891</v>
      </c>
      <c r="V2461">
        <v>35685.885575320812</v>
      </c>
      <c r="W2461">
        <v>35735.84777356522</v>
      </c>
      <c r="X2461">
        <v>2824.275048134667</v>
      </c>
      <c r="Y2461">
        <v>2839.7672219630881</v>
      </c>
      <c r="Z2461">
        <v>2700.3963781990269</v>
      </c>
      <c r="AA2461">
        <v>2902.0035196046788</v>
      </c>
      <c r="AB2461">
        <v>544.05495976797522</v>
      </c>
      <c r="AC2461">
        <v>536.52763545863002</v>
      </c>
      <c r="AD2461">
        <v>455.91569248115292</v>
      </c>
      <c r="AE2461">
        <v>659.38271470579878</v>
      </c>
      <c r="AF2461">
        <v>55.791448280243813</v>
      </c>
      <c r="AG2461">
        <v>55.454393865305967</v>
      </c>
      <c r="AH2461">
        <v>54.275284503612191</v>
      </c>
      <c r="AI2461">
        <v>58.28960623788884</v>
      </c>
      <c r="AJ2461">
        <v>0.45815243141674439</v>
      </c>
      <c r="AK2461">
        <v>0.45815242681815033</v>
      </c>
      <c r="AL2461">
        <v>0.45814987223533371</v>
      </c>
      <c r="AM2461">
        <v>0.4581549478513624</v>
      </c>
      <c r="AN2461">
        <v>0.93426316630816009</v>
      </c>
      <c r="AO2461">
        <v>0.93426316630816031</v>
      </c>
      <c r="AP2461">
        <v>0.93426316630816031</v>
      </c>
      <c r="AQ2461">
        <v>0.93426316630816031</v>
      </c>
      <c r="AR2461">
        <v>11.63759453596839</v>
      </c>
      <c r="AS2461">
        <v>11.63759453596839</v>
      </c>
      <c r="AT2461">
        <v>11.63759453596839</v>
      </c>
      <c r="AU2461">
        <v>11.63759453596839</v>
      </c>
      <c r="AV2461" t="str">
        <f>VLOOKUP(Sheet1[[#This Row],[NPDES ID2]],Combined_Sheet__Major_Only___2[[NPDES ID2]:[ECHO BFR]],3,FALSE)</f>
        <v>CT</v>
      </c>
      <c r="AW2461" t="s">
        <v>54</v>
      </c>
      <c r="AX2461" t="str">
        <f>VLOOKUP(Sheet1[[#This Row],[NPDES ID2]],Combined_Sheet__Major_Only___2[[NPDES ID2]:[ECHO BFR]],27,FALSE)</f>
        <v>-</v>
      </c>
      <c r="AY2461" t="str">
        <f>VLOOKUP(Sheet1[[#This Row],[NPDES ID2]],Combined_Sheet__Major_Only___2[[NPDES ID2]:[ECHO BFR]],28,FALSE)</f>
        <v>-</v>
      </c>
      <c r="AZ2461" t="str">
        <f>VLOOKUP(Sheet1[[#This Row],[NPDES ID2]],Combined_Sheet__Major_Only___2[[NPDES ID2]:[ECHO BFR]],29,FALSE)</f>
        <v>thickening</v>
      </c>
      <c r="BA2461">
        <f>VLOOKUP(Sheet1[[#This Row],[NPDES ID2]],Combined_Sheet__Major_Only___2[[NPDES ID2]:[ECHO BFR]],17,FALSE)</f>
        <v>41.646386</v>
      </c>
      <c r="BB2461">
        <f>VLOOKUP(Sheet1[[#This Row],[NPDES ID2]],Combined_Sheet__Major_Only___2[[NPDES ID2]:[ECHO BFR]],18,FALSE)</f>
        <v>-73.078757999999993</v>
      </c>
      <c r="BC2461" s="2" t="str">
        <f>IF(ISNUMBER(SEARCH("aerobic",$AW2461)),"aerobic","")</f>
        <v/>
      </c>
      <c r="BD2461" s="2" t="str">
        <f>IF(ISNUMBER(SEARCH("anaer",$AW2461)),"anaer","")</f>
        <v/>
      </c>
      <c r="BE2461" s="2" t="str">
        <f>IF(ISNUMBER(SEARCH("thickening",$AZ2461)),"thickening","")</f>
        <v>thickening</v>
      </c>
      <c r="BF2461" s="4" t="str">
        <f>IF(ISNUMBER(SEARCH("airDry",$AW2461)),"airDry","")</f>
        <v/>
      </c>
      <c r="BG2461" s="4" t="str">
        <f>IF(ISNUMBER(SEARCH("heatDry",$AY2461)),"heatDry","")</f>
        <v/>
      </c>
      <c r="BH2461" s="4" t="str">
        <f>IF(AND(ISNUMBER(SEARCH("aerobic",$AW2461)),ISNUMBER(SEARCH("anaer",$AW2461))),"Combined Aer and Anaer.","")</f>
        <v/>
      </c>
    </row>
    <row r="2462" spans="1:60" x14ac:dyDescent="0.25">
      <c r="A2462" s="5">
        <v>1092</v>
      </c>
      <c r="B2462" t="s">
        <v>5262</v>
      </c>
      <c r="C2462">
        <v>348</v>
      </c>
      <c r="D2462">
        <v>375.34953763605017</v>
      </c>
      <c r="E2462">
        <v>371.88422305843392</v>
      </c>
      <c r="F2462">
        <v>289.69408603296853</v>
      </c>
      <c r="G2462">
        <v>466.4605056102385</v>
      </c>
      <c r="H2462">
        <v>-138.55428028986731</v>
      </c>
      <c r="I2462">
        <v>-139.81358472905961</v>
      </c>
      <c r="J2462">
        <v>-158.4320680829708</v>
      </c>
      <c r="K2462">
        <v>-115.7031613799781</v>
      </c>
      <c r="L2462">
        <v>263.79907544381052</v>
      </c>
      <c r="M2462">
        <v>262.23048519784498</v>
      </c>
      <c r="N2462">
        <v>256.74445654690811</v>
      </c>
      <c r="O2462">
        <v>275.42347171859723</v>
      </c>
      <c r="P2462">
        <v>10.885136088902859</v>
      </c>
      <c r="Q2462">
        <v>10.83947144827914</v>
      </c>
      <c r="R2462">
        <v>9.1300297750932664</v>
      </c>
      <c r="S2462">
        <v>12.246780228122381</v>
      </c>
      <c r="T2462">
        <v>35639.023074465877</v>
      </c>
      <c r="U2462">
        <v>35639.084514142371</v>
      </c>
      <c r="V2462">
        <v>35614.135222755278</v>
      </c>
      <c r="W2462">
        <v>35664.001888806233</v>
      </c>
      <c r="X2462">
        <v>2798.6714945472281</v>
      </c>
      <c r="Y2462">
        <v>2813.7992625539082</v>
      </c>
      <c r="Z2462">
        <v>2677.786444159336</v>
      </c>
      <c r="AA2462">
        <v>2874.46510866683</v>
      </c>
      <c r="AB2462">
        <v>533.74153937659912</v>
      </c>
      <c r="AC2462">
        <v>526.33091149666325</v>
      </c>
      <c r="AD2462">
        <v>448.13806269231452</v>
      </c>
      <c r="AE2462">
        <v>645.31615081226539</v>
      </c>
      <c r="AF2462">
        <v>56.188220971835733</v>
      </c>
      <c r="AG2462">
        <v>55.854213377441987</v>
      </c>
      <c r="AH2462">
        <v>54.685559094780302</v>
      </c>
      <c r="AI2462">
        <v>58.664048118256353</v>
      </c>
      <c r="AJ2462">
        <v>0.46298599303927929</v>
      </c>
      <c r="AK2462">
        <v>0.46298598156491327</v>
      </c>
      <c r="AL2462">
        <v>0.46297961939587678</v>
      </c>
      <c r="AM2462">
        <v>0.46299226028076929</v>
      </c>
      <c r="AN2462">
        <v>0.9341432427437788</v>
      </c>
      <c r="AO2462">
        <v>0.93414324274377891</v>
      </c>
      <c r="AP2462">
        <v>0.93414324274377891</v>
      </c>
      <c r="AQ2462">
        <v>0.93414324274377891</v>
      </c>
      <c r="AR2462">
        <v>11.786141049418729</v>
      </c>
      <c r="AS2462">
        <v>11.786141049418729</v>
      </c>
      <c r="AT2462">
        <v>11.786141049418729</v>
      </c>
      <c r="AU2462">
        <v>11.786141049418729</v>
      </c>
      <c r="AV2462" t="str">
        <f>VLOOKUP(Sheet1[[#This Row],[NPDES ID2]],Combined_Sheet__Major_Only___2[[NPDES ID2]:[ECHO BFR]],3,FALSE)</f>
        <v>CT</v>
      </c>
      <c r="AW2462" t="s">
        <v>54</v>
      </c>
      <c r="AX2462" t="str">
        <f>VLOOKUP(Sheet1[[#This Row],[NPDES ID2]],Combined_Sheet__Major_Only___2[[NPDES ID2]:[ECHO BFR]],27,FALSE)</f>
        <v>-</v>
      </c>
      <c r="AY2462" t="str">
        <f>VLOOKUP(Sheet1[[#This Row],[NPDES ID2]],Combined_Sheet__Major_Only___2[[NPDES ID2]:[ECHO BFR]],28,FALSE)</f>
        <v>-</v>
      </c>
      <c r="AZ2462" t="str">
        <f>VLOOKUP(Sheet1[[#This Row],[NPDES ID2]],Combined_Sheet__Major_Only___2[[NPDES ID2]:[ECHO BFR]],29,FALSE)</f>
        <v>thickening</v>
      </c>
      <c r="BA2462">
        <f>VLOOKUP(Sheet1[[#This Row],[NPDES ID2]],Combined_Sheet__Major_Only___2[[NPDES ID2]:[ECHO BFR]],17,FALSE)</f>
        <v>41.140659999999997</v>
      </c>
      <c r="BB2462">
        <f>VLOOKUP(Sheet1[[#This Row],[NPDES ID2]],Combined_Sheet__Major_Only___2[[NPDES ID2]:[ECHO BFR]],18,FALSE)</f>
        <v>-73.483680000000007</v>
      </c>
      <c r="BC2462" s="2" t="str">
        <f>IF(ISNUMBER(SEARCH("aerobic",$AW2462)),"aerobic","")</f>
        <v/>
      </c>
      <c r="BD2462" s="2" t="str">
        <f>IF(ISNUMBER(SEARCH("anaer",$AW2462)),"anaer","")</f>
        <v/>
      </c>
      <c r="BE2462" s="2" t="str">
        <f>IF(ISNUMBER(SEARCH("thickening",$AZ2462)),"thickening","")</f>
        <v>thickening</v>
      </c>
      <c r="BF2462" s="3" t="str">
        <f>IF(ISNUMBER(SEARCH("airDry",$AW2462)),"airDry","")</f>
        <v/>
      </c>
      <c r="BG2462" s="3" t="str">
        <f>IF(ISNUMBER(SEARCH("heatDry",$AY2462)),"heatDry","")</f>
        <v/>
      </c>
      <c r="BH2462" s="3" t="str">
        <f>IF(AND(ISNUMBER(SEARCH("aerobic",$AW2462)),ISNUMBER(SEARCH("anaer",$AW2462))),"Combined Aer and Anaer.","")</f>
        <v/>
      </c>
    </row>
    <row r="2463" spans="1:60" x14ac:dyDescent="0.25">
      <c r="A2463" s="5">
        <v>2013</v>
      </c>
      <c r="B2463" t="s">
        <v>9475</v>
      </c>
      <c r="C2463">
        <v>1571</v>
      </c>
      <c r="D2463">
        <v>390.76847276935501</v>
      </c>
      <c r="E2463">
        <v>390.09055064575023</v>
      </c>
      <c r="F2463">
        <v>327.48288930711828</v>
      </c>
      <c r="G2463">
        <v>458.59778224720378</v>
      </c>
      <c r="H2463">
        <v>-138.02753044946141</v>
      </c>
      <c r="I2463">
        <v>-139.4400716488864</v>
      </c>
      <c r="J2463">
        <v>-158.22086793826429</v>
      </c>
      <c r="K2463">
        <v>-115.02500994362821</v>
      </c>
      <c r="L2463">
        <v>1195.340111160689</v>
      </c>
      <c r="M2463">
        <v>1188.2524818926429</v>
      </c>
      <c r="N2463">
        <v>1163.4751271848211</v>
      </c>
      <c r="O2463">
        <v>1247.8519613544161</v>
      </c>
      <c r="P2463">
        <v>49.252466187497291</v>
      </c>
      <c r="Q2463">
        <v>49.055239992167472</v>
      </c>
      <c r="R2463">
        <v>41.304595978251498</v>
      </c>
      <c r="S2463">
        <v>55.428220252496352</v>
      </c>
      <c r="T2463">
        <v>35435.339368091591</v>
      </c>
      <c r="U2463">
        <v>35435.400473856032</v>
      </c>
      <c r="V2463">
        <v>35410.58677675316</v>
      </c>
      <c r="W2463">
        <v>35460.182427696527</v>
      </c>
      <c r="X2463">
        <v>2778.9864310265129</v>
      </c>
      <c r="Y2463">
        <v>2793.9696912725399</v>
      </c>
      <c r="Z2463">
        <v>2659.3034584553998</v>
      </c>
      <c r="AA2463">
        <v>2854.00789324878</v>
      </c>
      <c r="AB2463">
        <v>529.02477470071835</v>
      </c>
      <c r="AC2463">
        <v>521.67058282719108</v>
      </c>
      <c r="AD2463">
        <v>444.32306045099529</v>
      </c>
      <c r="AE2463">
        <v>639.28648841428742</v>
      </c>
      <c r="AF2463">
        <v>56.265661955101059</v>
      </c>
      <c r="AG2463">
        <v>55.932475096711833</v>
      </c>
      <c r="AH2463">
        <v>54.765505656982668</v>
      </c>
      <c r="AI2463">
        <v>58.736871247709267</v>
      </c>
      <c r="AJ2463">
        <v>0.46392950654120502</v>
      </c>
      <c r="AK2463">
        <v>0.46392945424093318</v>
      </c>
      <c r="AL2463">
        <v>0.46390077338287378</v>
      </c>
      <c r="AM2463">
        <v>0.46395776159326102</v>
      </c>
      <c r="AN2463">
        <v>0.93380063805557811</v>
      </c>
      <c r="AO2463">
        <v>0.93380063805557845</v>
      </c>
      <c r="AP2463">
        <v>0.93380063805557845</v>
      </c>
      <c r="AQ2463">
        <v>0.93380063805557845</v>
      </c>
      <c r="AR2463">
        <v>11.814398514716659</v>
      </c>
      <c r="AS2463">
        <v>11.814398514716659</v>
      </c>
      <c r="AT2463">
        <v>11.814398514716659</v>
      </c>
      <c r="AU2463">
        <v>11.814398514716659</v>
      </c>
      <c r="AV2463" t="str">
        <f>VLOOKUP(Sheet1[[#This Row],[NPDES ID2]],Combined_Sheet__Major_Only___2[[NPDES ID2]:[ECHO BFR]],3,FALSE)</f>
        <v>CT</v>
      </c>
      <c r="AW2463" t="s">
        <v>54</v>
      </c>
      <c r="AX2463" t="str">
        <f>VLOOKUP(Sheet1[[#This Row],[NPDES ID2]],Combined_Sheet__Major_Only___2[[NPDES ID2]:[ECHO BFR]],27,FALSE)</f>
        <v>-</v>
      </c>
      <c r="AY2463" t="str">
        <f>VLOOKUP(Sheet1[[#This Row],[NPDES ID2]],Combined_Sheet__Major_Only___2[[NPDES ID2]:[ECHO BFR]],28,FALSE)</f>
        <v>-</v>
      </c>
      <c r="AZ2463" t="str">
        <f>VLOOKUP(Sheet1[[#This Row],[NPDES ID2]],Combined_Sheet__Major_Only___2[[NPDES ID2]:[ECHO BFR]],29,FALSE)</f>
        <v>thickening</v>
      </c>
      <c r="BA2463">
        <f>VLOOKUP(Sheet1[[#This Row],[NPDES ID2]],Combined_Sheet__Major_Only___2[[NPDES ID2]:[ECHO BFR]],17,FALSE)</f>
        <v>41.864820000000002</v>
      </c>
      <c r="BB2463">
        <f>VLOOKUP(Sheet1[[#This Row],[NPDES ID2]],Combined_Sheet__Major_Only___2[[NPDES ID2]:[ECHO BFR]],18,FALSE)</f>
        <v>-72.487307000000001</v>
      </c>
      <c r="BC2463" s="2" t="str">
        <f>IF(ISNUMBER(SEARCH("aerobic",$AW2463)),"aerobic","")</f>
        <v/>
      </c>
      <c r="BD2463" s="2" t="str">
        <f>IF(ISNUMBER(SEARCH("anaer",$AW2463)),"anaer","")</f>
        <v/>
      </c>
      <c r="BE2463" s="2" t="str">
        <f>IF(ISNUMBER(SEARCH("thickening",$AZ2463)),"thickening","")</f>
        <v>thickening</v>
      </c>
      <c r="BF2463" s="4" t="str">
        <f>IF(ISNUMBER(SEARCH("airDry",$AW2463)),"airDry","")</f>
        <v/>
      </c>
      <c r="BG2463" s="4" t="str">
        <f>IF(ISNUMBER(SEARCH("heatDry",$AY2463)),"heatDry","")</f>
        <v/>
      </c>
      <c r="BH2463" s="4" t="str">
        <f>IF(AND(ISNUMBER(SEARCH("aerobic",$AW2463)),ISNUMBER(SEARCH("anaer",$AW2463))),"Combined Aer and Anaer.","")</f>
        <v/>
      </c>
    </row>
    <row r="2464" spans="1:60" x14ac:dyDescent="0.25">
      <c r="A2464" s="5">
        <v>2201</v>
      </c>
      <c r="B2464" t="s">
        <v>10320</v>
      </c>
      <c r="C2464">
        <v>651.5</v>
      </c>
      <c r="D2464">
        <v>313.38922413050147</v>
      </c>
      <c r="E2464">
        <v>308.31539546570087</v>
      </c>
      <c r="F2464">
        <v>262.54479580308549</v>
      </c>
      <c r="G2464">
        <v>378.02634115214153</v>
      </c>
      <c r="H2464">
        <v>-138.48332328133381</v>
      </c>
      <c r="I2464">
        <v>-139.78451086210239</v>
      </c>
      <c r="J2464">
        <v>-158.4325129314193</v>
      </c>
      <c r="K2464">
        <v>-115.5930718669149</v>
      </c>
      <c r="L2464">
        <v>493.66825295127433</v>
      </c>
      <c r="M2464">
        <v>490.73171535832063</v>
      </c>
      <c r="N2464">
        <v>480.46253004410772</v>
      </c>
      <c r="O2464">
        <v>515.42883943549191</v>
      </c>
      <c r="P2464">
        <v>20.373035458827012</v>
      </c>
      <c r="Q2464">
        <v>20.287185974411191</v>
      </c>
      <c r="R2464">
        <v>17.08853127071335</v>
      </c>
      <c r="S2464">
        <v>22.92077717834049</v>
      </c>
      <c r="T2464">
        <v>35374.532096508003</v>
      </c>
      <c r="U2464">
        <v>35374.593102587103</v>
      </c>
      <c r="V2464">
        <v>35349.819885494187</v>
      </c>
      <c r="W2464">
        <v>35399.334628202232</v>
      </c>
      <c r="X2464">
        <v>2778.306813528809</v>
      </c>
      <c r="Y2464">
        <v>2793.329908059613</v>
      </c>
      <c r="Z2464">
        <v>2658.2643560956262</v>
      </c>
      <c r="AA2464">
        <v>2853.571058645407</v>
      </c>
      <c r="AB2464">
        <v>529.9716132401802</v>
      </c>
      <c r="AC2464">
        <v>522.61281514767052</v>
      </c>
      <c r="AD2464">
        <v>444.9520422888279</v>
      </c>
      <c r="AE2464">
        <v>640.7787129777754</v>
      </c>
      <c r="AF2464">
        <v>56.180786764887358</v>
      </c>
      <c r="AG2464">
        <v>55.846780634748079</v>
      </c>
      <c r="AH2464">
        <v>54.677838225160123</v>
      </c>
      <c r="AI2464">
        <v>58.656965271338507</v>
      </c>
      <c r="AJ2464">
        <v>0.46289542469659772</v>
      </c>
      <c r="AK2464">
        <v>0.46289540321084022</v>
      </c>
      <c r="AL2464">
        <v>0.46288352270837779</v>
      </c>
      <c r="AM2464">
        <v>0.46290712815336132</v>
      </c>
      <c r="AN2464">
        <v>0.93369766561494993</v>
      </c>
      <c r="AO2464">
        <v>0.93369766561495027</v>
      </c>
      <c r="AP2464">
        <v>0.93369766561495027</v>
      </c>
      <c r="AQ2464">
        <v>0.93369766561495027</v>
      </c>
      <c r="AR2464">
        <v>11.78316624995567</v>
      </c>
      <c r="AS2464">
        <v>11.78316624995567</v>
      </c>
      <c r="AT2464">
        <v>11.78316624995567</v>
      </c>
      <c r="AU2464">
        <v>11.78316624995567</v>
      </c>
      <c r="AV2464" t="str">
        <f>VLOOKUP(Sheet1[[#This Row],[NPDES ID2]],Combined_Sheet__Major_Only___2[[NPDES ID2]:[ECHO BFR]],3,FALSE)</f>
        <v>UT</v>
      </c>
      <c r="AW2464" t="s">
        <v>54</v>
      </c>
      <c r="AX2464" t="str">
        <f>VLOOKUP(Sheet1[[#This Row],[NPDES ID2]],Combined_Sheet__Major_Only___2[[NPDES ID2]:[ECHO BFR]],27,FALSE)</f>
        <v>-</v>
      </c>
      <c r="AY2464" t="str">
        <f>VLOOKUP(Sheet1[[#This Row],[NPDES ID2]],Combined_Sheet__Major_Only___2[[NPDES ID2]:[ECHO BFR]],28,FALSE)</f>
        <v>-</v>
      </c>
      <c r="AZ2464" t="str">
        <f>VLOOKUP(Sheet1[[#This Row],[NPDES ID2]],Combined_Sheet__Major_Only___2[[NPDES ID2]:[ECHO BFR]],29,FALSE)</f>
        <v>thickening</v>
      </c>
      <c r="BA2464">
        <f>VLOOKUP(Sheet1[[#This Row],[NPDES ID2]],Combined_Sheet__Major_Only___2[[NPDES ID2]:[ECHO BFR]],17,FALSE)</f>
        <v>40.756883999999999</v>
      </c>
      <c r="BB2464">
        <f>VLOOKUP(Sheet1[[#This Row],[NPDES ID2]],Combined_Sheet__Major_Only___2[[NPDES ID2]:[ECHO BFR]],18,FALSE)</f>
        <v>-111.564117</v>
      </c>
      <c r="BC2464" s="2" t="str">
        <f>IF(ISNUMBER(SEARCH("aerobic",$AW2464)),"aerobic","")</f>
        <v/>
      </c>
      <c r="BD2464" s="2" t="str">
        <f>IF(ISNUMBER(SEARCH("anaer",$AW2464)),"anaer","")</f>
        <v/>
      </c>
      <c r="BE2464" s="2" t="str">
        <f>IF(ISNUMBER(SEARCH("thickening",$AZ2464)),"thickening","")</f>
        <v>thickening</v>
      </c>
      <c r="BF2464" s="4" t="str">
        <f>IF(ISNUMBER(SEARCH("airDry",$AW2464)),"airDry","")</f>
        <v/>
      </c>
      <c r="BG2464" s="4" t="str">
        <f>IF(ISNUMBER(SEARCH("heatDry",$AY2464)),"heatDry","")</f>
        <v/>
      </c>
      <c r="BH2464" s="4" t="str">
        <f>IF(AND(ISNUMBER(SEARCH("aerobic",$AW2464)),ISNUMBER(SEARCH("anaer",$AW2464))),"Combined Aer and Anaer.","")</f>
        <v/>
      </c>
    </row>
    <row r="2465" spans="1:60" x14ac:dyDescent="0.25">
      <c r="A2465" s="5">
        <v>606</v>
      </c>
      <c r="B2465" t="s">
        <v>2996</v>
      </c>
      <c r="C2465">
        <v>1308</v>
      </c>
      <c r="D2465">
        <v>345.51776321769381</v>
      </c>
      <c r="E2465">
        <v>343.67169424208703</v>
      </c>
      <c r="F2465">
        <v>292.69733254068012</v>
      </c>
      <c r="G2465">
        <v>405.70143744506191</v>
      </c>
      <c r="H2465">
        <v>-136.6173706856664</v>
      </c>
      <c r="I2465">
        <v>-137.9621229285016</v>
      </c>
      <c r="J2465">
        <v>-156.9146842318811</v>
      </c>
      <c r="K2465">
        <v>-113.69113881770031</v>
      </c>
      <c r="L2465">
        <v>1029.4207691730851</v>
      </c>
      <c r="M2465">
        <v>1023.482195727408</v>
      </c>
      <c r="N2465">
        <v>1002.719790590284</v>
      </c>
      <c r="O2465">
        <v>1073.4215918009149</v>
      </c>
      <c r="P2465">
        <v>41.891333581892731</v>
      </c>
      <c r="Q2465">
        <v>41.713629941529177</v>
      </c>
      <c r="R2465">
        <v>35.074679715365093</v>
      </c>
      <c r="S2465">
        <v>47.262500063527241</v>
      </c>
      <c r="T2465">
        <v>35323.916266456283</v>
      </c>
      <c r="U2465">
        <v>35323.977189557532</v>
      </c>
      <c r="V2465">
        <v>35299.237667929861</v>
      </c>
      <c r="W2465">
        <v>35348.685062812823</v>
      </c>
      <c r="X2465">
        <v>2737.3073378255408</v>
      </c>
      <c r="Y2465">
        <v>2751.696835227553</v>
      </c>
      <c r="Z2465">
        <v>2622.4732198697238</v>
      </c>
      <c r="AA2465">
        <v>2809.2032075836478</v>
      </c>
      <c r="AB2465">
        <v>512.56060985120575</v>
      </c>
      <c r="AC2465">
        <v>505.39314558674943</v>
      </c>
      <c r="AD2465">
        <v>431.85083197600301</v>
      </c>
      <c r="AE2465">
        <v>616.82903329694955</v>
      </c>
      <c r="AF2465">
        <v>56.940501027286572</v>
      </c>
      <c r="AG2465">
        <v>56.612380111794451</v>
      </c>
      <c r="AH2465">
        <v>55.463382593601366</v>
      </c>
      <c r="AI2465">
        <v>59.373854324110518</v>
      </c>
      <c r="AJ2465">
        <v>0.47215266660202893</v>
      </c>
      <c r="AK2465">
        <v>0.47215262304404843</v>
      </c>
      <c r="AL2465">
        <v>0.47212867571943079</v>
      </c>
      <c r="AM2465">
        <v>0.47217625798556462</v>
      </c>
      <c r="AN2465">
        <v>0.93361170697186369</v>
      </c>
      <c r="AO2465">
        <v>0.93361170697186402</v>
      </c>
      <c r="AP2465">
        <v>0.93361170697186402</v>
      </c>
      <c r="AQ2465">
        <v>0.93361170697186402</v>
      </c>
      <c r="AR2465">
        <v>12.067499161916571</v>
      </c>
      <c r="AS2465">
        <v>12.067499161916571</v>
      </c>
      <c r="AT2465">
        <v>12.067499161916571</v>
      </c>
      <c r="AU2465">
        <v>12.067499161916571</v>
      </c>
      <c r="AV2465" t="str">
        <f>VLOOKUP(Sheet1[[#This Row],[NPDES ID2]],Combined_Sheet__Major_Only___2[[NPDES ID2]:[ECHO BFR]],3,FALSE)</f>
        <v>CT</v>
      </c>
      <c r="AW2465" t="s">
        <v>54</v>
      </c>
      <c r="AX2465" t="str">
        <f>VLOOKUP(Sheet1[[#This Row],[NPDES ID2]],Combined_Sheet__Major_Only___2[[NPDES ID2]:[ECHO BFR]],27,FALSE)</f>
        <v>-</v>
      </c>
      <c r="AY2465" t="str">
        <f>VLOOKUP(Sheet1[[#This Row],[NPDES ID2]],Combined_Sheet__Major_Only___2[[NPDES ID2]:[ECHO BFR]],28,FALSE)</f>
        <v>-</v>
      </c>
      <c r="AZ2465" t="str">
        <f>VLOOKUP(Sheet1[[#This Row],[NPDES ID2]],Combined_Sheet__Major_Only___2[[NPDES ID2]:[ECHO BFR]],29,FALSE)</f>
        <v>thickening, preliminaryOps</v>
      </c>
      <c r="BA2465">
        <f>VLOOKUP(Sheet1[[#This Row],[NPDES ID2]],Combined_Sheet__Major_Only___2[[NPDES ID2]:[ECHO BFR]],17,FALSE)</f>
        <v>41.971980000000002</v>
      </c>
      <c r="BB2465">
        <f>VLOOKUP(Sheet1[[#This Row],[NPDES ID2]],Combined_Sheet__Major_Only___2[[NPDES ID2]:[ECHO BFR]],18,FALSE)</f>
        <v>-72.605540000000005</v>
      </c>
      <c r="BC2465" s="2" t="str">
        <f>IF(ISNUMBER(SEARCH("aerobic",$AW2465)),"aerobic","")</f>
        <v/>
      </c>
      <c r="BD2465" s="2" t="str">
        <f>IF(ISNUMBER(SEARCH("anaer",$AW2465)),"anaer","")</f>
        <v/>
      </c>
      <c r="BE2465" s="2" t="str">
        <f>IF(ISNUMBER(SEARCH("thickening",$AZ2465)),"thickening","")</f>
        <v>thickening</v>
      </c>
      <c r="BF2465" s="3" t="str">
        <f>IF(ISNUMBER(SEARCH("airDry",$AW2465)),"airDry","")</f>
        <v/>
      </c>
      <c r="BG2465" s="3" t="str">
        <f>IF(ISNUMBER(SEARCH("heatDry",$AY2465)),"heatDry","")</f>
        <v/>
      </c>
      <c r="BH2465" s="3" t="str">
        <f>IF(AND(ISNUMBER(SEARCH("aerobic",$AW2465)),ISNUMBER(SEARCH("anaer",$AW2465))),"Combined Aer and Anaer.","")</f>
        <v/>
      </c>
    </row>
    <row r="2466" spans="1:60" x14ac:dyDescent="0.25">
      <c r="A2466" s="5">
        <v>175</v>
      </c>
      <c r="B2466" t="s">
        <v>944</v>
      </c>
      <c r="C2466">
        <v>4025</v>
      </c>
      <c r="D2466">
        <v>784.96158025581985</v>
      </c>
      <c r="E2466">
        <v>784.4434549538214</v>
      </c>
      <c r="F2466">
        <v>634.27536243703298</v>
      </c>
      <c r="G2466">
        <v>921.13677476310056</v>
      </c>
      <c r="H2466">
        <v>-138.16270146796211</v>
      </c>
      <c r="I2466">
        <v>-139.43201246400221</v>
      </c>
      <c r="J2466">
        <v>-158.84070453682619</v>
      </c>
      <c r="K2466">
        <v>-114.81884598379381</v>
      </c>
      <c r="L2466">
        <v>3004.524774872637</v>
      </c>
      <c r="M2466">
        <v>2986.4221242872709</v>
      </c>
      <c r="N2466">
        <v>2923.1944261907711</v>
      </c>
      <c r="O2466">
        <v>3138.5818365532641</v>
      </c>
      <c r="P2466">
        <v>124.67709170127461</v>
      </c>
      <c r="Q2466">
        <v>124.0547188453491</v>
      </c>
      <c r="R2466">
        <v>104.6584453447183</v>
      </c>
      <c r="S2466">
        <v>140.2174461307491</v>
      </c>
      <c r="T2466">
        <v>35256.421574248488</v>
      </c>
      <c r="U2466">
        <v>35256.482386701267</v>
      </c>
      <c r="V2466">
        <v>35231.787796966491</v>
      </c>
      <c r="W2466">
        <v>35281.145385543401</v>
      </c>
      <c r="X2466">
        <v>2784.1299687621481</v>
      </c>
      <c r="Y2466">
        <v>2799.3656896280322</v>
      </c>
      <c r="Z2466">
        <v>2662.427999721916</v>
      </c>
      <c r="AA2466">
        <v>2860.4542457320958</v>
      </c>
      <c r="AB2466">
        <v>535.23842888806826</v>
      </c>
      <c r="AC2466">
        <v>527.81386851013474</v>
      </c>
      <c r="AD2466">
        <v>448.67178003672728</v>
      </c>
      <c r="AE2466">
        <v>648.22062363874704</v>
      </c>
      <c r="AF2466">
        <v>55.885112817238003</v>
      </c>
      <c r="AG2466">
        <v>55.549508158633067</v>
      </c>
      <c r="AH2466">
        <v>54.371715833692413</v>
      </c>
      <c r="AI2466">
        <v>58.377162243475759</v>
      </c>
      <c r="AJ2466">
        <v>0.45929344853197118</v>
      </c>
      <c r="AK2466">
        <v>0.45929331210530211</v>
      </c>
      <c r="AL2466">
        <v>0.45922012553376512</v>
      </c>
      <c r="AM2466">
        <v>0.45936555957997183</v>
      </c>
      <c r="AN2466">
        <v>0.93349673633191232</v>
      </c>
      <c r="AO2466">
        <v>0.93349673633191188</v>
      </c>
      <c r="AP2466">
        <v>0.93349673633191188</v>
      </c>
      <c r="AQ2466">
        <v>0.93349673633191188</v>
      </c>
      <c r="AR2466">
        <v>11.670272453225319</v>
      </c>
      <c r="AS2466">
        <v>11.67027245322531</v>
      </c>
      <c r="AT2466">
        <v>11.67027245322531</v>
      </c>
      <c r="AU2466">
        <v>11.67027245322531</v>
      </c>
      <c r="AV2466" t="str">
        <f>VLOOKUP(Sheet1[[#This Row],[NPDES ID2]],Combined_Sheet__Major_Only___2[[NPDES ID2]:[ECHO BFR]],3,FALSE)</f>
        <v>NJ</v>
      </c>
      <c r="AW2466" t="s">
        <v>54</v>
      </c>
      <c r="AX2466" t="str">
        <f>VLOOKUP(Sheet1[[#This Row],[NPDES ID2]],Combined_Sheet__Major_Only___2[[NPDES ID2]:[ECHO BFR]],27,FALSE)</f>
        <v>-</v>
      </c>
      <c r="AY2466" t="str">
        <f>VLOOKUP(Sheet1[[#This Row],[NPDES ID2]],Combined_Sheet__Major_Only___2[[NPDES ID2]:[ECHO BFR]],28,FALSE)</f>
        <v>-</v>
      </c>
      <c r="AZ2466" t="str">
        <f>VLOOKUP(Sheet1[[#This Row],[NPDES ID2]],Combined_Sheet__Major_Only___2[[NPDES ID2]:[ECHO BFR]],29,FALSE)</f>
        <v>thickening, preliminaryOps</v>
      </c>
      <c r="BA2466">
        <f>VLOOKUP(Sheet1[[#This Row],[NPDES ID2]],Combined_Sheet__Major_Only___2[[NPDES ID2]:[ECHO BFR]],17,FALSE)</f>
        <v>41.006540999999999</v>
      </c>
      <c r="BB2466">
        <f>VLOOKUP(Sheet1[[#This Row],[NPDES ID2]],Combined_Sheet__Major_Only___2[[NPDES ID2]:[ECHO BFR]],18,FALSE)</f>
        <v>-74.119142999999994</v>
      </c>
      <c r="BC2466" s="2" t="str">
        <f>IF(ISNUMBER(SEARCH("aerobic",$AW2466)),"aerobic","")</f>
        <v/>
      </c>
      <c r="BD2466" s="2" t="str">
        <f>IF(ISNUMBER(SEARCH("anaer",$AW2466)),"anaer","")</f>
        <v/>
      </c>
      <c r="BE2466" s="2" t="str">
        <f>IF(ISNUMBER(SEARCH("thickening",$AZ2466)),"thickening","")</f>
        <v>thickening</v>
      </c>
      <c r="BF2466" s="4" t="str">
        <f>IF(ISNUMBER(SEARCH("airDry",$AW2466)),"airDry","")</f>
        <v/>
      </c>
      <c r="BG2466" s="4" t="str">
        <f>IF(ISNUMBER(SEARCH("heatDry",$AY2466)),"heatDry","")</f>
        <v/>
      </c>
      <c r="BH2466" s="4" t="str">
        <f>IF(AND(ISNUMBER(SEARCH("aerobic",$AW2466)),ISNUMBER(SEARCH("anaer",$AW2466))),"Combined Aer and Anaer.","")</f>
        <v/>
      </c>
    </row>
    <row r="2467" spans="1:60" x14ac:dyDescent="0.25">
      <c r="A2467" s="5">
        <v>2091</v>
      </c>
      <c r="B2467" t="s">
        <v>9829</v>
      </c>
      <c r="C2467">
        <v>1065.26</v>
      </c>
      <c r="D2467">
        <v>336.18670790136463</v>
      </c>
      <c r="E2467">
        <v>333.35847905398418</v>
      </c>
      <c r="F2467">
        <v>285.44513527085542</v>
      </c>
      <c r="G2467">
        <v>399.72184725754812</v>
      </c>
      <c r="H2467">
        <v>-138.8340736595386</v>
      </c>
      <c r="I2467">
        <v>-140.18253464363389</v>
      </c>
      <c r="J2467">
        <v>-158.8299633694312</v>
      </c>
      <c r="K2467">
        <v>-115.8782627550799</v>
      </c>
      <c r="L2467">
        <v>798.81775837121904</v>
      </c>
      <c r="M2467">
        <v>794.02515776410996</v>
      </c>
      <c r="N2467">
        <v>777.26777235566237</v>
      </c>
      <c r="O2467">
        <v>834.32943089582125</v>
      </c>
      <c r="P2467">
        <v>33.094749313425567</v>
      </c>
      <c r="Q2467">
        <v>32.936818234260038</v>
      </c>
      <c r="R2467">
        <v>27.77334831892502</v>
      </c>
      <c r="S2467">
        <v>37.217925813805543</v>
      </c>
      <c r="T2467">
        <v>35198.809759431329</v>
      </c>
      <c r="U2467">
        <v>35198.870477437267</v>
      </c>
      <c r="V2467">
        <v>35174.214240464891</v>
      </c>
      <c r="W2467">
        <v>35223.495172580318</v>
      </c>
      <c r="X2467">
        <v>2774.9181823400609</v>
      </c>
      <c r="Y2467">
        <v>2790.0420325673308</v>
      </c>
      <c r="Z2467">
        <v>2654.0427955836099</v>
      </c>
      <c r="AA2467">
        <v>2850.730917836217</v>
      </c>
      <c r="AB2467">
        <v>532.14556662552741</v>
      </c>
      <c r="AC2467">
        <v>524.76858022130818</v>
      </c>
      <c r="AD2467">
        <v>446.31698435785228</v>
      </c>
      <c r="AE2467">
        <v>644.21085392182317</v>
      </c>
      <c r="AF2467">
        <v>55.971491957298447</v>
      </c>
      <c r="AG2467">
        <v>55.635978081758907</v>
      </c>
      <c r="AH2467">
        <v>54.461363795732822</v>
      </c>
      <c r="AI2467">
        <v>58.459336265319408</v>
      </c>
      <c r="AJ2467">
        <v>0.46034566692117979</v>
      </c>
      <c r="AK2467">
        <v>0.46034563176258247</v>
      </c>
      <c r="AL2467">
        <v>0.46032626396208448</v>
      </c>
      <c r="AM2467">
        <v>0.4603647465896159</v>
      </c>
      <c r="AN2467">
        <v>0.93339828472804587</v>
      </c>
      <c r="AO2467">
        <v>0.93339828472804598</v>
      </c>
      <c r="AP2467">
        <v>0.93339828472804598</v>
      </c>
      <c r="AQ2467">
        <v>0.93339828472804598</v>
      </c>
      <c r="AR2467">
        <v>11.704481106077541</v>
      </c>
      <c r="AS2467">
        <v>11.704481106077541</v>
      </c>
      <c r="AT2467">
        <v>11.704481106077541</v>
      </c>
      <c r="AU2467">
        <v>11.704481106077541</v>
      </c>
      <c r="AV2467" t="str">
        <f>VLOOKUP(Sheet1[[#This Row],[NPDES ID2]],Combined_Sheet__Major_Only___2[[NPDES ID2]:[ECHO BFR]],3,FALSE)</f>
        <v>TX</v>
      </c>
      <c r="AW2467" t="s">
        <v>54</v>
      </c>
      <c r="AX2467" t="str">
        <f>VLOOKUP(Sheet1[[#This Row],[NPDES ID2]],Combined_Sheet__Major_Only___2[[NPDES ID2]:[ECHO BFR]],27,FALSE)</f>
        <v>tempSludgeStore</v>
      </c>
      <c r="AY2467" t="str">
        <f>VLOOKUP(Sheet1[[#This Row],[NPDES ID2]],Combined_Sheet__Major_Only___2[[NPDES ID2]:[ECHO BFR]],28,FALSE)</f>
        <v>highTempCompost</v>
      </c>
      <c r="AZ2467" t="str">
        <f>VLOOKUP(Sheet1[[#This Row],[NPDES ID2]],Combined_Sheet__Major_Only___2[[NPDES ID2]:[ECHO BFR]],29,FALSE)</f>
        <v>thickening</v>
      </c>
      <c r="BA2467">
        <f>VLOOKUP(Sheet1[[#This Row],[NPDES ID2]],Combined_Sheet__Major_Only___2[[NPDES ID2]:[ECHO BFR]],17,FALSE)</f>
        <v>29.299154999999999</v>
      </c>
      <c r="BB2467">
        <f>VLOOKUP(Sheet1[[#This Row],[NPDES ID2]],Combined_Sheet__Major_Only___2[[NPDES ID2]:[ECHO BFR]],18,FALSE)</f>
        <v>-94.828710000000001</v>
      </c>
      <c r="BC2467" s="2" t="str">
        <f>IF(ISNUMBER(SEARCH("aerobic",$AW2467)),"aerobic","")</f>
        <v/>
      </c>
      <c r="BD2467" s="2" t="str">
        <f>IF(ISNUMBER(SEARCH("anaer",$AW2467)),"anaer","")</f>
        <v/>
      </c>
      <c r="BE2467" s="2" t="str">
        <f>IF(ISNUMBER(SEARCH("thickening",$AZ2467)),"thickening","")</f>
        <v>thickening</v>
      </c>
      <c r="BF2467" s="4" t="str">
        <f>IF(ISNUMBER(SEARCH("airDry",$AW2467)),"airDry","")</f>
        <v/>
      </c>
      <c r="BG2467" s="4" t="str">
        <f>IF(ISNUMBER(SEARCH("heatDry",$AY2467)),"heatDry","")</f>
        <v/>
      </c>
      <c r="BH2467" s="4" t="str">
        <f>IF(AND(ISNUMBER(SEARCH("aerobic",$AW2467)),ISNUMBER(SEARCH("anaer",$AW2467))),"Combined Aer and Anaer.","")</f>
        <v/>
      </c>
    </row>
    <row r="2468" spans="1:60" x14ac:dyDescent="0.25">
      <c r="A2468" s="5">
        <v>1360</v>
      </c>
      <c r="B2468" t="s">
        <v>6456</v>
      </c>
      <c r="C2468">
        <v>159</v>
      </c>
      <c r="D2468">
        <v>638.85181014495765</v>
      </c>
      <c r="E2468">
        <v>630.57150275910749</v>
      </c>
      <c r="F2468">
        <v>457.62332027960042</v>
      </c>
      <c r="G2468">
        <v>824.91396645106613</v>
      </c>
      <c r="H2468">
        <v>-139.0686420189318</v>
      </c>
      <c r="I2468">
        <v>-140.29041886642869</v>
      </c>
      <c r="J2468">
        <v>-158.84697287139201</v>
      </c>
      <c r="K2468">
        <v>-116.2302570479885</v>
      </c>
      <c r="L2468">
        <v>119.3187062403623</v>
      </c>
      <c r="M2468">
        <v>118.6033823907148</v>
      </c>
      <c r="N2468">
        <v>116.1014156206203</v>
      </c>
      <c r="O2468">
        <v>124.6199755640456</v>
      </c>
      <c r="P2468">
        <v>4.9421303183061047</v>
      </c>
      <c r="Q2468">
        <v>4.9187018114115286</v>
      </c>
      <c r="R2468">
        <v>4.147256437766214</v>
      </c>
      <c r="S2468">
        <v>5.557922668127885</v>
      </c>
      <c r="T2468">
        <v>35167.251767078393</v>
      </c>
      <c r="U2468">
        <v>35167.312433349252</v>
      </c>
      <c r="V2468">
        <v>35142.677204848573</v>
      </c>
      <c r="W2468">
        <v>35191.91614689595</v>
      </c>
      <c r="X2468">
        <v>2771.671137278181</v>
      </c>
      <c r="Y2468">
        <v>2786.7660434733698</v>
      </c>
      <c r="Z2468">
        <v>2651.0040305685461</v>
      </c>
      <c r="AA2468">
        <v>2847.3571788926902</v>
      </c>
      <c r="AB2468">
        <v>531.30076451638377</v>
      </c>
      <c r="AC2468">
        <v>523.93774056877419</v>
      </c>
      <c r="AD2468">
        <v>445.65166527720282</v>
      </c>
      <c r="AE2468">
        <v>643.16030679634821</v>
      </c>
      <c r="AF2468">
        <v>55.984559771251057</v>
      </c>
      <c r="AG2468">
        <v>55.648972298164402</v>
      </c>
      <c r="AH2468">
        <v>54.474976292987478</v>
      </c>
      <c r="AI2468">
        <v>58.471867886586608</v>
      </c>
      <c r="AJ2468">
        <v>0.46050484829038629</v>
      </c>
      <c r="AK2468">
        <v>0.46050484308696532</v>
      </c>
      <c r="AL2468">
        <v>0.46050195298169239</v>
      </c>
      <c r="AM2468">
        <v>0.46050769524014901</v>
      </c>
      <c r="AN2468">
        <v>0.93334423227825658</v>
      </c>
      <c r="AO2468">
        <v>0.93334423227825636</v>
      </c>
      <c r="AP2468">
        <v>0.93334423227825636</v>
      </c>
      <c r="AQ2468">
        <v>0.93334423227825636</v>
      </c>
      <c r="AR2468">
        <v>11.709941710896279</v>
      </c>
      <c r="AS2468">
        <v>11.70994171089627</v>
      </c>
      <c r="AT2468">
        <v>11.70994171089627</v>
      </c>
      <c r="AU2468">
        <v>11.70994171089627</v>
      </c>
      <c r="AV2468" t="str">
        <f>VLOOKUP(Sheet1[[#This Row],[NPDES ID2]],Combined_Sheet__Major_Only___2[[NPDES ID2]:[ECHO BFR]],3,FALSE)</f>
        <v>GA</v>
      </c>
      <c r="AW2468" t="s">
        <v>54</v>
      </c>
      <c r="AX2468" t="str">
        <f>VLOOKUP(Sheet1[[#This Row],[NPDES ID2]],Combined_Sheet__Major_Only___2[[NPDES ID2]:[ECHO BFR]],27,FALSE)</f>
        <v>other</v>
      </c>
      <c r="AY2468" t="str">
        <f>VLOOKUP(Sheet1[[#This Row],[NPDES ID2]],Combined_Sheet__Major_Only___2[[NPDES ID2]:[ECHO BFR]],28,FALSE)</f>
        <v>-</v>
      </c>
      <c r="AZ2468" t="str">
        <f>VLOOKUP(Sheet1[[#This Row],[NPDES ID2]],Combined_Sheet__Major_Only___2[[NPDES ID2]:[ECHO BFR]],29,FALSE)</f>
        <v>thickening</v>
      </c>
      <c r="BA2468">
        <f>VLOOKUP(Sheet1[[#This Row],[NPDES ID2]],Combined_Sheet__Major_Only___2[[NPDES ID2]:[ECHO BFR]],17,FALSE)</f>
        <v>34.221730000000001</v>
      </c>
      <c r="BB2468">
        <f>VLOOKUP(Sheet1[[#This Row],[NPDES ID2]],Combined_Sheet__Major_Only___2[[NPDES ID2]:[ECHO BFR]],18,FALSE)</f>
        <v>-85.307569000000001</v>
      </c>
      <c r="BC2468" s="2" t="str">
        <f>IF(ISNUMBER(SEARCH("aerobic",$AW2468)),"aerobic","")</f>
        <v/>
      </c>
      <c r="BD2468" s="2" t="str">
        <f>IF(ISNUMBER(SEARCH("anaer",$AW2468)),"anaer","")</f>
        <v/>
      </c>
      <c r="BE2468" s="2" t="str">
        <f>IF(ISNUMBER(SEARCH("thickening",$AZ2468)),"thickening","")</f>
        <v>thickening</v>
      </c>
      <c r="BF2468" s="3" t="str">
        <f>IF(ISNUMBER(SEARCH("airDry",$AW2468)),"airDry","")</f>
        <v/>
      </c>
      <c r="BG2468" s="3" t="str">
        <f>IF(ISNUMBER(SEARCH("heatDry",$AY2468)),"heatDry","")</f>
        <v/>
      </c>
      <c r="BH2468" s="3" t="str">
        <f>IF(AND(ISNUMBER(SEARCH("aerobic",$AW2468)),ISNUMBER(SEARCH("anaer",$AW2468))),"Combined Aer and Anaer.","")</f>
        <v/>
      </c>
    </row>
    <row r="2469" spans="1:60" x14ac:dyDescent="0.25">
      <c r="A2469" s="5">
        <v>1171</v>
      </c>
      <c r="B2469" t="s">
        <v>5617</v>
      </c>
      <c r="C2469">
        <v>275</v>
      </c>
      <c r="D2469">
        <v>433.46027956323587</v>
      </c>
      <c r="E2469">
        <v>430.8420505188891</v>
      </c>
      <c r="F2469">
        <v>325.76368137972219</v>
      </c>
      <c r="G2469">
        <v>539.45797550195618</v>
      </c>
      <c r="H2469">
        <v>-139.1976393947279</v>
      </c>
      <c r="I2469">
        <v>-140.43186794770139</v>
      </c>
      <c r="J2469">
        <v>-158.98539737856359</v>
      </c>
      <c r="K2469">
        <v>-116.3402200157517</v>
      </c>
      <c r="L2469">
        <v>205.6330563750775</v>
      </c>
      <c r="M2469">
        <v>204.3966480814434</v>
      </c>
      <c r="N2469">
        <v>200.07228292138029</v>
      </c>
      <c r="O2469">
        <v>214.7958772208658</v>
      </c>
      <c r="P2469">
        <v>8.5286521034474685</v>
      </c>
      <c r="Q2469">
        <v>8.4865858700698098</v>
      </c>
      <c r="R2469">
        <v>7.1581763074435969</v>
      </c>
      <c r="S2469">
        <v>9.5927169459346331</v>
      </c>
      <c r="T2469">
        <v>35145.120290999803</v>
      </c>
      <c r="U2469">
        <v>35145.180920989078</v>
      </c>
      <c r="V2469">
        <v>35120.56042563379</v>
      </c>
      <c r="W2469">
        <v>35169.769920237981</v>
      </c>
      <c r="X2469">
        <v>2773.50983729784</v>
      </c>
      <c r="Y2469">
        <v>2788.6556593189662</v>
      </c>
      <c r="Z2469">
        <v>2652.425402850381</v>
      </c>
      <c r="AA2469">
        <v>2849.4668945809158</v>
      </c>
      <c r="AB2469">
        <v>532.63036198125258</v>
      </c>
      <c r="AC2469">
        <v>525.25307672685426</v>
      </c>
      <c r="AD2469">
        <v>446.60757209354051</v>
      </c>
      <c r="AE2469">
        <v>645.05013019514513</v>
      </c>
      <c r="AF2469">
        <v>55.912693037427537</v>
      </c>
      <c r="AG2469">
        <v>55.576582989567783</v>
      </c>
      <c r="AH2469">
        <v>54.400647198262782</v>
      </c>
      <c r="AI2469">
        <v>58.404012280906613</v>
      </c>
      <c r="AJ2469">
        <v>0.45962937144448918</v>
      </c>
      <c r="AK2469">
        <v>0.45962936244135788</v>
      </c>
      <c r="AL2469">
        <v>0.45962436718347199</v>
      </c>
      <c r="AM2469">
        <v>0.45963429214782547</v>
      </c>
      <c r="AN2469">
        <v>0.93330627317290282</v>
      </c>
      <c r="AO2469">
        <v>0.93330627317290249</v>
      </c>
      <c r="AP2469">
        <v>0.93330627317290249</v>
      </c>
      <c r="AQ2469">
        <v>0.93330627317290249</v>
      </c>
      <c r="AR2469">
        <v>11.68294057452286</v>
      </c>
      <c r="AS2469">
        <v>11.68294057452286</v>
      </c>
      <c r="AT2469">
        <v>11.68294057452286</v>
      </c>
      <c r="AU2469">
        <v>11.68294057452286</v>
      </c>
      <c r="AV2469" t="str">
        <f>VLOOKUP(Sheet1[[#This Row],[NPDES ID2]],Combined_Sheet__Major_Only___2[[NPDES ID2]:[ECHO BFR]],3,FALSE)</f>
        <v>TX</v>
      </c>
      <c r="AW2469" t="s">
        <v>54</v>
      </c>
      <c r="AX2469" t="str">
        <f>VLOOKUP(Sheet1[[#This Row],[NPDES ID2]],Combined_Sheet__Major_Only___2[[NPDES ID2]:[ECHO BFR]],27,FALSE)</f>
        <v>other</v>
      </c>
      <c r="AY2469" t="str">
        <f>VLOOKUP(Sheet1[[#This Row],[NPDES ID2]],Combined_Sheet__Major_Only___2[[NPDES ID2]:[ECHO BFR]],28,FALSE)</f>
        <v>-</v>
      </c>
      <c r="AZ2469" t="str">
        <f>VLOOKUP(Sheet1[[#This Row],[NPDES ID2]],Combined_Sheet__Major_Only___2[[NPDES ID2]:[ECHO BFR]],29,FALSE)</f>
        <v>thickening, preliminaryOps</v>
      </c>
      <c r="BA2469">
        <f>VLOOKUP(Sheet1[[#This Row],[NPDES ID2]],Combined_Sheet__Major_Only___2[[NPDES ID2]:[ECHO BFR]],17,FALSE)</f>
        <v>31.40494</v>
      </c>
      <c r="BB2469">
        <f>VLOOKUP(Sheet1[[#This Row],[NPDES ID2]],Combined_Sheet__Major_Only___2[[NPDES ID2]:[ECHO BFR]],18,FALSE)</f>
        <v>-97.180049999999994</v>
      </c>
      <c r="BC2469" s="2" t="str">
        <f>IF(ISNUMBER(SEARCH("aerobic",$AW2469)),"aerobic","")</f>
        <v/>
      </c>
      <c r="BD2469" s="2" t="str">
        <f>IF(ISNUMBER(SEARCH("anaer",$AW2469)),"anaer","")</f>
        <v/>
      </c>
      <c r="BE2469" s="2" t="str">
        <f>IF(ISNUMBER(SEARCH("thickening",$AZ2469)),"thickening","")</f>
        <v>thickening</v>
      </c>
      <c r="BF2469" s="4" t="str">
        <f>IF(ISNUMBER(SEARCH("airDry",$AW2469)),"airDry","")</f>
        <v/>
      </c>
      <c r="BG2469" s="4" t="str">
        <f>IF(ISNUMBER(SEARCH("heatDry",$AY2469)),"heatDry","")</f>
        <v/>
      </c>
      <c r="BH2469" s="4" t="str">
        <f>IF(AND(ISNUMBER(SEARCH("aerobic",$AW2469)),ISNUMBER(SEARCH("anaer",$AW2469))),"Combined Aer and Anaer.","")</f>
        <v/>
      </c>
    </row>
    <row r="2470" spans="1:60" x14ac:dyDescent="0.25">
      <c r="A2470" s="5">
        <v>1962</v>
      </c>
      <c r="B2470" t="s">
        <v>9249</v>
      </c>
      <c r="C2470">
        <v>2171</v>
      </c>
      <c r="D2470">
        <v>477.3585391284654</v>
      </c>
      <c r="E2470">
        <v>475.41964651955828</v>
      </c>
      <c r="F2470">
        <v>392.62853470275621</v>
      </c>
      <c r="G2470">
        <v>559.08565082797156</v>
      </c>
      <c r="H2470">
        <v>-137.9168643831832</v>
      </c>
      <c r="I2470">
        <v>-139.22076356886001</v>
      </c>
      <c r="J2470">
        <v>-158.24635360995029</v>
      </c>
      <c r="K2470">
        <v>-114.8368495554392</v>
      </c>
      <c r="L2470">
        <v>1649.526061416203</v>
      </c>
      <c r="M2470">
        <v>1639.7330746255529</v>
      </c>
      <c r="N2470">
        <v>1605.505611288811</v>
      </c>
      <c r="O2470">
        <v>1722.073282683918</v>
      </c>
      <c r="P2470">
        <v>68.001101538998284</v>
      </c>
      <c r="Q2470">
        <v>67.725404766235258</v>
      </c>
      <c r="R2470">
        <v>57.032243413441577</v>
      </c>
      <c r="S2470">
        <v>76.519117684669524</v>
      </c>
      <c r="T2470">
        <v>35103.642739896008</v>
      </c>
      <c r="U2470">
        <v>35103.703301888439</v>
      </c>
      <c r="V2470">
        <v>35079.110418554497</v>
      </c>
      <c r="W2470">
        <v>35128.264724439017</v>
      </c>
      <c r="X2470">
        <v>2754.386924834836</v>
      </c>
      <c r="Y2470">
        <v>2769.2551530294199</v>
      </c>
      <c r="Z2470">
        <v>2635.6330964326021</v>
      </c>
      <c r="AA2470">
        <v>2828.8257294833311</v>
      </c>
      <c r="AB2470">
        <v>524.7291109181914</v>
      </c>
      <c r="AC2470">
        <v>517.43443976475032</v>
      </c>
      <c r="AD2470">
        <v>440.6481471981686</v>
      </c>
      <c r="AE2470">
        <v>634.1833833269493</v>
      </c>
      <c r="AF2470">
        <v>56.238315922576263</v>
      </c>
      <c r="AG2470">
        <v>55.905035173331072</v>
      </c>
      <c r="AH2470">
        <v>54.737162150176367</v>
      </c>
      <c r="AI2470">
        <v>58.710931371197702</v>
      </c>
      <c r="AJ2470">
        <v>0.46359634266245442</v>
      </c>
      <c r="AK2470">
        <v>0.46359627024174221</v>
      </c>
      <c r="AL2470">
        <v>0.46355676632498721</v>
      </c>
      <c r="AM2470">
        <v>0.46363526151799977</v>
      </c>
      <c r="AN2470">
        <v>0.93323501581585144</v>
      </c>
      <c r="AO2470">
        <v>0.93323501581585122</v>
      </c>
      <c r="AP2470">
        <v>0.93323501581585122</v>
      </c>
      <c r="AQ2470">
        <v>0.93323501581585122</v>
      </c>
      <c r="AR2470">
        <v>11.803779972541379</v>
      </c>
      <c r="AS2470">
        <v>11.803779972541379</v>
      </c>
      <c r="AT2470">
        <v>11.803779972541379</v>
      </c>
      <c r="AU2470">
        <v>11.803779972541379</v>
      </c>
      <c r="AV2470" t="str">
        <f>VLOOKUP(Sheet1[[#This Row],[NPDES ID2]],Combined_Sheet__Major_Only___2[[NPDES ID2]:[ECHO BFR]],3,FALSE)</f>
        <v>NJ</v>
      </c>
      <c r="AW2470" t="s">
        <v>54</v>
      </c>
      <c r="AX2470" t="str">
        <f>VLOOKUP(Sheet1[[#This Row],[NPDES ID2]],Combined_Sheet__Major_Only___2[[NPDES ID2]:[ECHO BFR]],27,FALSE)</f>
        <v>-</v>
      </c>
      <c r="AY2470" t="str">
        <f>VLOOKUP(Sheet1[[#This Row],[NPDES ID2]],Combined_Sheet__Major_Only___2[[NPDES ID2]:[ECHO BFR]],28,FALSE)</f>
        <v>-</v>
      </c>
      <c r="AZ2470" t="str">
        <f>VLOOKUP(Sheet1[[#This Row],[NPDES ID2]],Combined_Sheet__Major_Only___2[[NPDES ID2]:[ECHO BFR]],29,FALSE)</f>
        <v>preliminaryOps, thickening</v>
      </c>
      <c r="BA2470">
        <f>VLOOKUP(Sheet1[[#This Row],[NPDES ID2]],Combined_Sheet__Major_Only___2[[NPDES ID2]:[ECHO BFR]],17,FALSE)</f>
        <v>40.756984000000003</v>
      </c>
      <c r="BB2470">
        <f>VLOOKUP(Sheet1[[#This Row],[NPDES ID2]],Combined_Sheet__Major_Only___2[[NPDES ID2]:[ECHO BFR]],18,FALSE)</f>
        <v>-74.032199000000006</v>
      </c>
      <c r="BC2470" s="2" t="str">
        <f>IF(ISNUMBER(SEARCH("aerobic",$AW2470)),"aerobic","")</f>
        <v/>
      </c>
      <c r="BD2470" s="2" t="str">
        <f>IF(ISNUMBER(SEARCH("anaer",$AW2470)),"anaer","")</f>
        <v/>
      </c>
      <c r="BE2470" s="2" t="str">
        <f>IF(ISNUMBER(SEARCH("thickening",$AZ2470)),"thickening","")</f>
        <v>thickening</v>
      </c>
      <c r="BF2470" s="3" t="str">
        <f>IF(ISNUMBER(SEARCH("airDry",$AW2470)),"airDry","")</f>
        <v/>
      </c>
      <c r="BG2470" s="3" t="str">
        <f>IF(ISNUMBER(SEARCH("heatDry",$AY2470)),"heatDry","")</f>
        <v/>
      </c>
      <c r="BH2470" s="3" t="str">
        <f>IF(AND(ISNUMBER(SEARCH("aerobic",$AW2470)),ISNUMBER(SEARCH("anaer",$AW2470))),"Combined Aer and Anaer.","")</f>
        <v/>
      </c>
    </row>
    <row r="2471" spans="1:60" x14ac:dyDescent="0.25">
      <c r="A2471" s="5">
        <v>2510</v>
      </c>
      <c r="B2471" t="s">
        <v>11662</v>
      </c>
      <c r="C2471">
        <v>168</v>
      </c>
      <c r="D2471">
        <v>607.64024475779968</v>
      </c>
      <c r="E2471">
        <v>600.03607658714407</v>
      </c>
      <c r="F2471">
        <v>436.80996596704921</v>
      </c>
      <c r="G2471">
        <v>781.42350430552153</v>
      </c>
      <c r="H2471">
        <v>-138.77122664874469</v>
      </c>
      <c r="I2471">
        <v>-140.00127630319079</v>
      </c>
      <c r="J2471">
        <v>-158.58596182971249</v>
      </c>
      <c r="K2471">
        <v>-115.9391276747367</v>
      </c>
      <c r="L2471">
        <v>126.8918873247774</v>
      </c>
      <c r="M2471">
        <v>126.135167986402</v>
      </c>
      <c r="N2471">
        <v>123.4884221032879</v>
      </c>
      <c r="O2471">
        <v>132.49992901662901</v>
      </c>
      <c r="P2471">
        <v>5.2430520519389789</v>
      </c>
      <c r="Q2471">
        <v>5.2200282430563094</v>
      </c>
      <c r="R2471">
        <v>4.3984147467696468</v>
      </c>
      <c r="S2471">
        <v>5.897335631281277</v>
      </c>
      <c r="T2471">
        <v>35083.064795180799</v>
      </c>
      <c r="U2471">
        <v>35083.125323438449</v>
      </c>
      <c r="V2471">
        <v>35058.546139048507</v>
      </c>
      <c r="W2471">
        <v>35107.673064569623</v>
      </c>
      <c r="X2471">
        <v>2758.5878060590412</v>
      </c>
      <c r="Y2471">
        <v>2773.5386638958589</v>
      </c>
      <c r="Z2471">
        <v>2639.0961320176898</v>
      </c>
      <c r="AA2471">
        <v>2833.518567636987</v>
      </c>
      <c r="AB2471">
        <v>527.05338760210861</v>
      </c>
      <c r="AC2471">
        <v>519.74094313929527</v>
      </c>
      <c r="AD2471">
        <v>442.36968574793133</v>
      </c>
      <c r="AE2471">
        <v>637.51388076603428</v>
      </c>
      <c r="AF2471">
        <v>56.115134979598103</v>
      </c>
      <c r="AG2471">
        <v>55.780538808093347</v>
      </c>
      <c r="AH2471">
        <v>54.61000156013214</v>
      </c>
      <c r="AI2471">
        <v>58.595107057865206</v>
      </c>
      <c r="AJ2471">
        <v>0.46209558125595479</v>
      </c>
      <c r="AK2471">
        <v>0.46209557575740878</v>
      </c>
      <c r="AL2471">
        <v>0.46209252196722039</v>
      </c>
      <c r="AM2471">
        <v>0.46209858944803289</v>
      </c>
      <c r="AN2471">
        <v>0.93319960689989034</v>
      </c>
      <c r="AO2471">
        <v>0.93319960689989001</v>
      </c>
      <c r="AP2471">
        <v>0.93319960689989001</v>
      </c>
      <c r="AQ2471">
        <v>0.93319960689989001</v>
      </c>
      <c r="AR2471">
        <v>11.758865916806791</v>
      </c>
      <c r="AS2471">
        <v>11.758865916806791</v>
      </c>
      <c r="AT2471">
        <v>11.758865916806791</v>
      </c>
      <c r="AU2471">
        <v>11.758865916806791</v>
      </c>
      <c r="AV2471" t="str">
        <f>VLOOKUP(Sheet1[[#This Row],[NPDES ID2]],Combined_Sheet__Major_Only___2[[NPDES ID2]:[ECHO BFR]],3,FALSE)</f>
        <v>VT</v>
      </c>
      <c r="AW2471" t="s">
        <v>87</v>
      </c>
      <c r="AX2471" t="str">
        <f>VLOOKUP(Sheet1[[#This Row],[NPDES ID2]],Combined_Sheet__Major_Only___2[[NPDES ID2]:[ECHO BFR]],27,FALSE)</f>
        <v>tempSludgeStore</v>
      </c>
      <c r="AY2471" t="str">
        <f>VLOOKUP(Sheet1[[#This Row],[NPDES ID2]],Combined_Sheet__Major_Only___2[[NPDES ID2]:[ECHO BFR]],28,FALSE)</f>
        <v>highTempCompost</v>
      </c>
      <c r="AZ2471" t="str">
        <f>VLOOKUP(Sheet1[[#This Row],[NPDES ID2]],Combined_Sheet__Major_Only___2[[NPDES ID2]:[ECHO BFR]],29,FALSE)</f>
        <v>thickening</v>
      </c>
      <c r="BA2471">
        <f>VLOOKUP(Sheet1[[#This Row],[NPDES ID2]],Combined_Sheet__Major_Only___2[[NPDES ID2]:[ECHO BFR]],17,FALSE)</f>
        <v>44.486896000000002</v>
      </c>
      <c r="BB2471">
        <f>VLOOKUP(Sheet1[[#This Row],[NPDES ID2]],Combined_Sheet__Major_Only___2[[NPDES ID2]:[ECHO BFR]],18,FALSE)</f>
        <v>-73.193622000000005</v>
      </c>
      <c r="BC2471" s="2" t="str">
        <f>IF(ISNUMBER(SEARCH("aerobic",$AW2471)),"aerobic","")</f>
        <v/>
      </c>
      <c r="BD2471" s="2" t="str">
        <f>IF(ISNUMBER(SEARCH("anaer",$AW2471)),"anaer","")</f>
        <v/>
      </c>
      <c r="BE2471" s="2" t="str">
        <f>IF(ISNUMBER(SEARCH("thickening",$AZ2471)),"thickening","")</f>
        <v>thickening</v>
      </c>
      <c r="BF2471" s="3" t="str">
        <f>IF(ISNUMBER(SEARCH("airDry",$AW2471)),"airDry","")</f>
        <v/>
      </c>
      <c r="BG2471" s="3" t="str">
        <f>IF(ISNUMBER(SEARCH("heatDry",$AY2471)),"heatDry","")</f>
        <v/>
      </c>
      <c r="BH2471" s="3" t="str">
        <f>IF(AND(ISNUMBER(SEARCH("aerobic",$AW2471)),ISNUMBER(SEARCH("anaer",$AW2471))),"Combined Aer and Anaer.","")</f>
        <v/>
      </c>
    </row>
    <row r="2472" spans="1:60" x14ac:dyDescent="0.25">
      <c r="A2472" s="5">
        <v>220</v>
      </c>
      <c r="B2472" t="s">
        <v>1153</v>
      </c>
      <c r="C2472">
        <v>2702</v>
      </c>
      <c r="D2472">
        <v>567.78762398872902</v>
      </c>
      <c r="E2472">
        <v>563.62362537545368</v>
      </c>
      <c r="F2472">
        <v>462.47069866025458</v>
      </c>
      <c r="G2472">
        <v>664.3960137901297</v>
      </c>
      <c r="H2472">
        <v>-138.46132814147981</v>
      </c>
      <c r="I2472">
        <v>-139.6446672393491</v>
      </c>
      <c r="J2472">
        <v>-158.83886133164091</v>
      </c>
      <c r="K2472">
        <v>-115.2919754411173</v>
      </c>
      <c r="L2472">
        <v>2021.2258380558501</v>
      </c>
      <c r="M2472">
        <v>2009.07154820813</v>
      </c>
      <c r="N2472">
        <v>1966.599275891364</v>
      </c>
      <c r="O2472">
        <v>2111.256466168832</v>
      </c>
      <c r="P2472">
        <v>83.810849553643706</v>
      </c>
      <c r="Q2472">
        <v>83.401059031352432</v>
      </c>
      <c r="R2472">
        <v>70.344999915218466</v>
      </c>
      <c r="S2472">
        <v>94.254990007498947</v>
      </c>
      <c r="T2472">
        <v>35065.502919652783</v>
      </c>
      <c r="U2472">
        <v>35065.563419120102</v>
      </c>
      <c r="V2472">
        <v>35040.995925846662</v>
      </c>
      <c r="W2472">
        <v>35090.099484090773</v>
      </c>
      <c r="X2472">
        <v>2766.8971841947441</v>
      </c>
      <c r="Y2472">
        <v>2782.0102492581141</v>
      </c>
      <c r="Z2472">
        <v>2646.1446361799071</v>
      </c>
      <c r="AA2472">
        <v>2842.6287957823988</v>
      </c>
      <c r="AB2472">
        <v>531.31360238011951</v>
      </c>
      <c r="AC2472">
        <v>523.94552062586104</v>
      </c>
      <c r="AD2472">
        <v>445.49162795502377</v>
      </c>
      <c r="AE2472">
        <v>643.34300484067876</v>
      </c>
      <c r="AF2472">
        <v>55.925289594995412</v>
      </c>
      <c r="AG2472">
        <v>55.589736567725922</v>
      </c>
      <c r="AH2472">
        <v>54.413407649298598</v>
      </c>
      <c r="AI2472">
        <v>58.415372442609033</v>
      </c>
      <c r="AJ2472">
        <v>0.45978285348367098</v>
      </c>
      <c r="AK2472">
        <v>0.4597827631204891</v>
      </c>
      <c r="AL2472">
        <v>0.4597337109765447</v>
      </c>
      <c r="AM2472">
        <v>0.45983118078282231</v>
      </c>
      <c r="AN2472">
        <v>0.93316935808168255</v>
      </c>
      <c r="AO2472">
        <v>0.93316935808168233</v>
      </c>
      <c r="AP2472">
        <v>0.93316935808168233</v>
      </c>
      <c r="AQ2472">
        <v>0.93316935808168233</v>
      </c>
      <c r="AR2472">
        <v>11.686152761625429</v>
      </c>
      <c r="AS2472">
        <v>11.686152761625429</v>
      </c>
      <c r="AT2472">
        <v>11.686152761625429</v>
      </c>
      <c r="AU2472">
        <v>11.686152761625429</v>
      </c>
      <c r="AV2472" t="str">
        <f>VLOOKUP(Sheet1[[#This Row],[NPDES ID2]],Combined_Sheet__Major_Only___2[[NPDES ID2]:[ECHO BFR]],3,FALSE)</f>
        <v>IN</v>
      </c>
      <c r="AW2472" t="s">
        <v>54</v>
      </c>
      <c r="AX2472" t="str">
        <f>VLOOKUP(Sheet1[[#This Row],[NPDES ID2]],Combined_Sheet__Major_Only___2[[NPDES ID2]:[ECHO BFR]],27,FALSE)</f>
        <v>-</v>
      </c>
      <c r="AY2472" t="str">
        <f>VLOOKUP(Sheet1[[#This Row],[NPDES ID2]],Combined_Sheet__Major_Only___2[[NPDES ID2]:[ECHO BFR]],28,FALSE)</f>
        <v>-</v>
      </c>
      <c r="AZ2472" t="str">
        <f>VLOOKUP(Sheet1[[#This Row],[NPDES ID2]],Combined_Sheet__Major_Only___2[[NPDES ID2]:[ECHO BFR]],29,FALSE)</f>
        <v>thickening</v>
      </c>
      <c r="BA2472">
        <f>VLOOKUP(Sheet1[[#This Row],[NPDES ID2]],Combined_Sheet__Major_Only___2[[NPDES ID2]:[ECHO BFR]],17,FALSE)</f>
        <v>39.934277999999999</v>
      </c>
      <c r="BB2472">
        <f>VLOOKUP(Sheet1[[#This Row],[NPDES ID2]],Combined_Sheet__Major_Only___2[[NPDES ID2]:[ECHO BFR]],18,FALSE)</f>
        <v>-86.065111000000002</v>
      </c>
      <c r="BC2472" s="2" t="str">
        <f>IF(ISNUMBER(SEARCH("aerobic",$AW2472)),"aerobic","")</f>
        <v/>
      </c>
      <c r="BD2472" s="2" t="str">
        <f>IF(ISNUMBER(SEARCH("anaer",$AW2472)),"anaer","")</f>
        <v/>
      </c>
      <c r="BE2472" s="2" t="str">
        <f>IF(ISNUMBER(SEARCH("thickening",$AZ2472)),"thickening","")</f>
        <v>thickening</v>
      </c>
      <c r="BF2472" s="3" t="str">
        <f>IF(ISNUMBER(SEARCH("airDry",$AW2472)),"airDry","")</f>
        <v/>
      </c>
      <c r="BG2472" s="3" t="str">
        <f>IF(ISNUMBER(SEARCH("heatDry",$AY2472)),"heatDry","")</f>
        <v/>
      </c>
      <c r="BH2472" s="3" t="str">
        <f>IF(AND(ISNUMBER(SEARCH("aerobic",$AW2472)),ISNUMBER(SEARCH("anaer",$AW2472))),"Combined Aer and Anaer.","")</f>
        <v/>
      </c>
    </row>
    <row r="2473" spans="1:60" x14ac:dyDescent="0.25">
      <c r="A2473" s="5">
        <v>885</v>
      </c>
      <c r="B2473" t="s">
        <v>4317</v>
      </c>
      <c r="C2473">
        <v>804</v>
      </c>
      <c r="D2473">
        <v>319.65424838504953</v>
      </c>
      <c r="E2473">
        <v>312.63423227261012</v>
      </c>
      <c r="F2473">
        <v>270.31969222898402</v>
      </c>
      <c r="G2473">
        <v>382.48982561958832</v>
      </c>
      <c r="H2473">
        <v>-139.1826881209951</v>
      </c>
      <c r="I2473">
        <v>-140.4881499033946</v>
      </c>
      <c r="J2473">
        <v>-159.08359157116519</v>
      </c>
      <c r="K2473">
        <v>-116.2534740090077</v>
      </c>
      <c r="L2473">
        <v>599.33896294993269</v>
      </c>
      <c r="M2473">
        <v>595.72587152684901</v>
      </c>
      <c r="N2473">
        <v>583.09144015282743</v>
      </c>
      <c r="O2473">
        <v>626.11222333052478</v>
      </c>
      <c r="P2473">
        <v>24.886181809288761</v>
      </c>
      <c r="Q2473">
        <v>24.759392163370769</v>
      </c>
      <c r="R2473">
        <v>20.89050360501448</v>
      </c>
      <c r="S2473">
        <v>27.99401752477474</v>
      </c>
      <c r="T2473">
        <v>35017.132857300247</v>
      </c>
      <c r="U2473">
        <v>35017.193277471357</v>
      </c>
      <c r="V2473">
        <v>34992.657984633093</v>
      </c>
      <c r="W2473">
        <v>35041.697183199707</v>
      </c>
      <c r="X2473">
        <v>2766.523350447007</v>
      </c>
      <c r="Y2473">
        <v>2781.667818500644</v>
      </c>
      <c r="Z2473">
        <v>2645.4525064041968</v>
      </c>
      <c r="AA2473">
        <v>2842.477004390174</v>
      </c>
      <c r="AB2473">
        <v>532.14927052840289</v>
      </c>
      <c r="AC2473">
        <v>524.78073164266425</v>
      </c>
      <c r="AD2473">
        <v>446.06025970494619</v>
      </c>
      <c r="AE2473">
        <v>644.69741239354869</v>
      </c>
      <c r="AF2473">
        <v>55.851209800683527</v>
      </c>
      <c r="AG2473">
        <v>55.514734258460443</v>
      </c>
      <c r="AH2473">
        <v>54.337010540294358</v>
      </c>
      <c r="AI2473">
        <v>58.34586709207305</v>
      </c>
      <c r="AJ2473">
        <v>0.45888041331337048</v>
      </c>
      <c r="AK2473">
        <v>0.45888038690665139</v>
      </c>
      <c r="AL2473">
        <v>0.45886580585392178</v>
      </c>
      <c r="AM2473">
        <v>0.45889477721386529</v>
      </c>
      <c r="AN2473">
        <v>0.9330859030036146</v>
      </c>
      <c r="AO2473">
        <v>0.93308590300361449</v>
      </c>
      <c r="AP2473">
        <v>0.93308590300361449</v>
      </c>
      <c r="AQ2473">
        <v>0.93308590300361449</v>
      </c>
      <c r="AR2473">
        <v>11.659574879458919</v>
      </c>
      <c r="AS2473">
        <v>11.659574879458919</v>
      </c>
      <c r="AT2473">
        <v>11.659574879458919</v>
      </c>
      <c r="AU2473">
        <v>11.659574879458919</v>
      </c>
      <c r="AV2473" t="str">
        <f>VLOOKUP(Sheet1[[#This Row],[NPDES ID2]],Combined_Sheet__Major_Only___2[[NPDES ID2]:[ECHO BFR]],3,FALSE)</f>
        <v>NY</v>
      </c>
      <c r="AW2473" t="s">
        <v>54</v>
      </c>
      <c r="AX2473" t="str">
        <f>VLOOKUP(Sheet1[[#This Row],[NPDES ID2]],Combined_Sheet__Major_Only___2[[NPDES ID2]:[ECHO BFR]],27,FALSE)</f>
        <v>-</v>
      </c>
      <c r="AY2473" t="str">
        <f>VLOOKUP(Sheet1[[#This Row],[NPDES ID2]],Combined_Sheet__Major_Only___2[[NPDES ID2]:[ECHO BFR]],28,FALSE)</f>
        <v>-</v>
      </c>
      <c r="AZ2473" t="str">
        <f>VLOOKUP(Sheet1[[#This Row],[NPDES ID2]],Combined_Sheet__Major_Only___2[[NPDES ID2]:[ECHO BFR]],29,FALSE)</f>
        <v>thickening, preliminaryOps</v>
      </c>
      <c r="BA2473">
        <f>VLOOKUP(Sheet1[[#This Row],[NPDES ID2]],Combined_Sheet__Major_Only___2[[NPDES ID2]:[ECHO BFR]],17,FALSE)</f>
        <v>40.992027999999998</v>
      </c>
      <c r="BB2473">
        <f>VLOOKUP(Sheet1[[#This Row],[NPDES ID2]],Combined_Sheet__Major_Only___2[[NPDES ID2]:[ECHO BFR]],18,FALSE)</f>
        <v>-73.658556000000004</v>
      </c>
      <c r="BC2473" s="2" t="str">
        <f>IF(ISNUMBER(SEARCH("aerobic",$AW2473)),"aerobic","")</f>
        <v/>
      </c>
      <c r="BD2473" s="2" t="str">
        <f>IF(ISNUMBER(SEARCH("anaer",$AW2473)),"anaer","")</f>
        <v/>
      </c>
      <c r="BE2473" s="2" t="str">
        <f>IF(ISNUMBER(SEARCH("thickening",$AZ2473)),"thickening","")</f>
        <v>thickening</v>
      </c>
      <c r="BF2473" s="4" t="str">
        <f>IF(ISNUMBER(SEARCH("airDry",$AW2473)),"airDry","")</f>
        <v/>
      </c>
      <c r="BG2473" s="4" t="str">
        <f>IF(ISNUMBER(SEARCH("heatDry",$AY2473)),"heatDry","")</f>
        <v/>
      </c>
      <c r="BH2473" s="4" t="str">
        <f>IF(AND(ISNUMBER(SEARCH("aerobic",$AW2473)),ISNUMBER(SEARCH("anaer",$AW2473))),"Combined Aer and Anaer.","")</f>
        <v/>
      </c>
    </row>
    <row r="2474" spans="1:60" x14ac:dyDescent="0.25">
      <c r="A2474" s="5">
        <v>1881</v>
      </c>
      <c r="B2474" t="s">
        <v>8881</v>
      </c>
      <c r="C2474">
        <v>5409</v>
      </c>
      <c r="D2474">
        <v>967.76605358275378</v>
      </c>
      <c r="E2474">
        <v>966.77391706455865</v>
      </c>
      <c r="F2474">
        <v>779.96302651170754</v>
      </c>
      <c r="G2474">
        <v>1139.5927669741029</v>
      </c>
      <c r="H2474">
        <v>-135.6195486111009</v>
      </c>
      <c r="I2474">
        <v>-137.0271492617583</v>
      </c>
      <c r="J2474">
        <v>-156.30894938680359</v>
      </c>
      <c r="K2474">
        <v>-112.1811119594267</v>
      </c>
      <c r="L2474">
        <v>4240.2283007337483</v>
      </c>
      <c r="M2474">
        <v>4215.6713041399662</v>
      </c>
      <c r="N2474">
        <v>4129.9437804487688</v>
      </c>
      <c r="O2474">
        <v>4422.032757423035</v>
      </c>
      <c r="P2474">
        <v>172.775749708538</v>
      </c>
      <c r="Q2474">
        <v>172.0597859483068</v>
      </c>
      <c r="R2474">
        <v>144.6989034366656</v>
      </c>
      <c r="S2474">
        <v>194.8627470972373</v>
      </c>
      <c r="T2474">
        <v>34951.395148567703</v>
      </c>
      <c r="U2474">
        <v>34951.455460970668</v>
      </c>
      <c r="V2474">
        <v>34926.96393038379</v>
      </c>
      <c r="W2474">
        <v>34975.915660431099</v>
      </c>
      <c r="X2474">
        <v>2712.286842864296</v>
      </c>
      <c r="Y2474">
        <v>2726.5991900527551</v>
      </c>
      <c r="Z2474">
        <v>2598.1636577505092</v>
      </c>
      <c r="AA2474">
        <v>2783.8060264631358</v>
      </c>
      <c r="AB2474">
        <v>508.92815121143389</v>
      </c>
      <c r="AC2474">
        <v>501.80323834921609</v>
      </c>
      <c r="AD2474">
        <v>428.59180059193397</v>
      </c>
      <c r="AE2474">
        <v>612.74527393479025</v>
      </c>
      <c r="AF2474">
        <v>56.869946849317223</v>
      </c>
      <c r="AG2474">
        <v>56.542073308162259</v>
      </c>
      <c r="AH2474">
        <v>55.389972094346852</v>
      </c>
      <c r="AI2474">
        <v>59.306367510351471</v>
      </c>
      <c r="AJ2474">
        <v>0.47129288514258749</v>
      </c>
      <c r="AK2474">
        <v>0.47129269919509958</v>
      </c>
      <c r="AL2474">
        <v>0.47119404753234251</v>
      </c>
      <c r="AM2474">
        <v>0.47139009467694498</v>
      </c>
      <c r="AN2474">
        <v>0.93297214804088169</v>
      </c>
      <c r="AO2474">
        <v>0.93297214804088169</v>
      </c>
      <c r="AP2474">
        <v>0.93297214804088169</v>
      </c>
      <c r="AQ2474">
        <v>0.93297214804088169</v>
      </c>
      <c r="AR2474">
        <v>12.03849441112397</v>
      </c>
      <c r="AS2474">
        <v>12.03849441112397</v>
      </c>
      <c r="AT2474">
        <v>12.03849441112397</v>
      </c>
      <c r="AU2474">
        <v>12.03849441112397</v>
      </c>
      <c r="AV2474" t="str">
        <f>VLOOKUP(Sheet1[[#This Row],[NPDES ID2]],Combined_Sheet__Major_Only___2[[NPDES ID2]:[ECHO BFR]],3,FALSE)</f>
        <v>MA</v>
      </c>
      <c r="AW2474" t="s">
        <v>54</v>
      </c>
      <c r="AX2474" t="str">
        <f>VLOOKUP(Sheet1[[#This Row],[NPDES ID2]],Combined_Sheet__Major_Only___2[[NPDES ID2]:[ECHO BFR]],27,FALSE)</f>
        <v>-</v>
      </c>
      <c r="AY2474" t="str">
        <f>VLOOKUP(Sheet1[[#This Row],[NPDES ID2]],Combined_Sheet__Major_Only___2[[NPDES ID2]:[ECHO BFR]],28,FALSE)</f>
        <v>-</v>
      </c>
      <c r="AZ2474" t="str">
        <f>VLOOKUP(Sheet1[[#This Row],[NPDES ID2]],Combined_Sheet__Major_Only___2[[NPDES ID2]:[ECHO BFR]],29,FALSE)</f>
        <v>preliminaryOps, thickening</v>
      </c>
      <c r="BA2474">
        <f>VLOOKUP(Sheet1[[#This Row],[NPDES ID2]],Combined_Sheet__Major_Only___2[[NPDES ID2]:[ECHO BFR]],17,FALSE)</f>
        <v>41.595387000000002</v>
      </c>
      <c r="BB2474">
        <f>VLOOKUP(Sheet1[[#This Row],[NPDES ID2]],Combined_Sheet__Major_Only___2[[NPDES ID2]:[ECHO BFR]],18,FALSE)</f>
        <v>-70.905557999999999</v>
      </c>
      <c r="BC2474" s="2" t="str">
        <f>IF(ISNUMBER(SEARCH("aerobic",$AW2474)),"aerobic","")</f>
        <v/>
      </c>
      <c r="BD2474" s="2" t="str">
        <f>IF(ISNUMBER(SEARCH("anaer",$AW2474)),"anaer","")</f>
        <v/>
      </c>
      <c r="BE2474" s="2" t="str">
        <f>IF(ISNUMBER(SEARCH("thickening",$AZ2474)),"thickening","")</f>
        <v>thickening</v>
      </c>
      <c r="BF2474" s="4" t="str">
        <f>IF(ISNUMBER(SEARCH("airDry",$AW2474)),"airDry","")</f>
        <v/>
      </c>
      <c r="BG2474" s="4" t="str">
        <f>IF(ISNUMBER(SEARCH("heatDry",$AY2474)),"heatDry","")</f>
        <v/>
      </c>
      <c r="BH2474" s="4" t="str">
        <f>IF(AND(ISNUMBER(SEARCH("aerobic",$AW2474)),ISNUMBER(SEARCH("anaer",$AW2474))),"Combined Aer and Anaer.","")</f>
        <v/>
      </c>
    </row>
    <row r="2475" spans="1:60" x14ac:dyDescent="0.25">
      <c r="A2475" s="5">
        <v>1913</v>
      </c>
      <c r="B2475" t="s">
        <v>9030</v>
      </c>
      <c r="C2475">
        <v>3355</v>
      </c>
      <c r="D2475">
        <v>665.88723166834188</v>
      </c>
      <c r="E2475">
        <v>662.29339892410212</v>
      </c>
      <c r="F2475">
        <v>539.32407116308536</v>
      </c>
      <c r="G2475">
        <v>778.32548682501226</v>
      </c>
      <c r="H2475">
        <v>-137.78543283418509</v>
      </c>
      <c r="I2475">
        <v>-139.0873564988697</v>
      </c>
      <c r="J2475">
        <v>-158.3636653254909</v>
      </c>
      <c r="K2475">
        <v>-114.548956230082</v>
      </c>
      <c r="L2475">
        <v>2536.984466627297</v>
      </c>
      <c r="M2475">
        <v>2521.8609778940308</v>
      </c>
      <c r="N2475">
        <v>2469.025551127475</v>
      </c>
      <c r="O2475">
        <v>2648.9946547062159</v>
      </c>
      <c r="P2475">
        <v>104.76850644186941</v>
      </c>
      <c r="Q2475">
        <v>104.3179306770252</v>
      </c>
      <c r="R2475">
        <v>87.890862579459821</v>
      </c>
      <c r="S2475">
        <v>117.84845694806479</v>
      </c>
      <c r="T2475">
        <v>34827.172660006683</v>
      </c>
      <c r="U2475">
        <v>34827.232768763577</v>
      </c>
      <c r="V2475">
        <v>34802.823934332038</v>
      </c>
      <c r="W2475">
        <v>34851.610377858873</v>
      </c>
      <c r="X2475">
        <v>2737.4104776479162</v>
      </c>
      <c r="Y2475">
        <v>2752.243695463661</v>
      </c>
      <c r="Z2475">
        <v>2618.950687457816</v>
      </c>
      <c r="AA2475">
        <v>2811.6701449329362</v>
      </c>
      <c r="AB2475">
        <v>522.77895767955306</v>
      </c>
      <c r="AC2475">
        <v>515.51345087283562</v>
      </c>
      <c r="AD2475">
        <v>438.7939559356094</v>
      </c>
      <c r="AE2475">
        <v>632.15106496154579</v>
      </c>
      <c r="AF2475">
        <v>56.144536173949589</v>
      </c>
      <c r="AG2475">
        <v>55.810768320199969</v>
      </c>
      <c r="AH2475">
        <v>54.640056708725659</v>
      </c>
      <c r="AI2475">
        <v>58.622162903141032</v>
      </c>
      <c r="AJ2475">
        <v>0.46245381717596051</v>
      </c>
      <c r="AK2475">
        <v>0.46245370443951878</v>
      </c>
      <c r="AL2475">
        <v>0.46239284960469768</v>
      </c>
      <c r="AM2475">
        <v>0.4625137750995591</v>
      </c>
      <c r="AN2475">
        <v>0.93275612946594677</v>
      </c>
      <c r="AO2475">
        <v>0.93275612946594688</v>
      </c>
      <c r="AP2475">
        <v>0.93275612946594688</v>
      </c>
      <c r="AQ2475">
        <v>0.93275612946594688</v>
      </c>
      <c r="AR2475">
        <v>11.76790548195715</v>
      </c>
      <c r="AS2475">
        <v>11.76790548195715</v>
      </c>
      <c r="AT2475">
        <v>11.76790548195715</v>
      </c>
      <c r="AU2475">
        <v>11.76790548195715</v>
      </c>
      <c r="AV2475" t="str">
        <f>VLOOKUP(Sheet1[[#This Row],[NPDES ID2]],Combined_Sheet__Major_Only___2[[NPDES ID2]:[ECHO BFR]],3,FALSE)</f>
        <v>CA</v>
      </c>
      <c r="AW2475" t="s">
        <v>87</v>
      </c>
      <c r="AX2475" t="str">
        <f>VLOOKUP(Sheet1[[#This Row],[NPDES ID2]],Combined_Sheet__Major_Only___2[[NPDES ID2]:[ECHO BFR]],27,FALSE)</f>
        <v>tempSludgeStore</v>
      </c>
      <c r="AY2475" t="str">
        <f>VLOOKUP(Sheet1[[#This Row],[NPDES ID2]],Combined_Sheet__Major_Only___2[[NPDES ID2]:[ECHO BFR]],28,FALSE)</f>
        <v>-</v>
      </c>
      <c r="AZ2475" t="str">
        <f>VLOOKUP(Sheet1[[#This Row],[NPDES ID2]],Combined_Sheet__Major_Only___2[[NPDES ID2]:[ECHO BFR]],29,FALSE)</f>
        <v>thickening</v>
      </c>
      <c r="BA2475">
        <f>VLOOKUP(Sheet1[[#This Row],[NPDES ID2]],Combined_Sheet__Major_Only___2[[NPDES ID2]:[ECHO BFR]],17,FALSE)</f>
        <v>38.091697000000003</v>
      </c>
      <c r="BB2475">
        <f>VLOOKUP(Sheet1[[#This Row],[NPDES ID2]],Combined_Sheet__Major_Only___2[[NPDES ID2]:[ECHO BFR]],18,FALSE)</f>
        <v>-122.250298</v>
      </c>
      <c r="BC2475" s="2" t="str">
        <f>IF(ISNUMBER(SEARCH("aerobic",$AW2475)),"aerobic","")</f>
        <v/>
      </c>
      <c r="BD2475" s="2" t="str">
        <f>IF(ISNUMBER(SEARCH("anaer",$AW2475)),"anaer","")</f>
        <v/>
      </c>
      <c r="BE2475" s="2" t="str">
        <f>IF(ISNUMBER(SEARCH("thickening",$AZ2475)),"thickening","")</f>
        <v>thickening</v>
      </c>
      <c r="BF2475" s="4" t="str">
        <f>IF(ISNUMBER(SEARCH("airDry",$AW2475)),"airDry","")</f>
        <v/>
      </c>
      <c r="BG2475" s="4" t="str">
        <f>IF(ISNUMBER(SEARCH("heatDry",$AY2475)),"heatDry","")</f>
        <v/>
      </c>
      <c r="BH2475" s="4" t="str">
        <f>IF(AND(ISNUMBER(SEARCH("aerobic",$AW2475)),ISNUMBER(SEARCH("anaer",$AW2475))),"Combined Aer and Anaer.","")</f>
        <v/>
      </c>
    </row>
    <row r="2476" spans="1:60" x14ac:dyDescent="0.25">
      <c r="A2476" s="5">
        <v>2232</v>
      </c>
      <c r="B2476" t="s">
        <v>10455</v>
      </c>
      <c r="C2476">
        <v>565</v>
      </c>
      <c r="D2476">
        <v>316.67969122717892</v>
      </c>
      <c r="E2476">
        <v>312.77162925806078</v>
      </c>
      <c r="F2476">
        <v>259.25848445408968</v>
      </c>
      <c r="G2476">
        <v>385.07085283740588</v>
      </c>
      <c r="H2476">
        <v>-138.22514315070171</v>
      </c>
      <c r="I2476">
        <v>-139.52033648678051</v>
      </c>
      <c r="J2476">
        <v>-158.18524916912889</v>
      </c>
      <c r="K2476">
        <v>-115.3538860334891</v>
      </c>
      <c r="L2476">
        <v>430.84047292746959</v>
      </c>
      <c r="M2476">
        <v>428.29086205037288</v>
      </c>
      <c r="N2476">
        <v>419.37448168715753</v>
      </c>
      <c r="O2476">
        <v>449.73415464908948</v>
      </c>
      <c r="P2476">
        <v>17.73838551187432</v>
      </c>
      <c r="Q2476">
        <v>17.666768506844061</v>
      </c>
      <c r="R2476">
        <v>14.874111412782581</v>
      </c>
      <c r="S2476">
        <v>19.96609618336786</v>
      </c>
      <c r="T2476">
        <v>34744.89360515336</v>
      </c>
      <c r="U2476">
        <v>34744.953579024819</v>
      </c>
      <c r="V2476">
        <v>34720.599518584517</v>
      </c>
      <c r="W2476">
        <v>34769.276484199247</v>
      </c>
      <c r="X2476">
        <v>2722.6764434763709</v>
      </c>
      <c r="Y2476">
        <v>2737.3287035684421</v>
      </c>
      <c r="Z2476">
        <v>2605.614933798829</v>
      </c>
      <c r="AA2476">
        <v>2796.054870431492</v>
      </c>
      <c r="AB2476">
        <v>517.71308456005954</v>
      </c>
      <c r="AC2476">
        <v>510.51685818918929</v>
      </c>
      <c r="AD2476">
        <v>434.92574077586261</v>
      </c>
      <c r="AE2476">
        <v>625.48582696880146</v>
      </c>
      <c r="AF2476">
        <v>56.307757405353122</v>
      </c>
      <c r="AG2476">
        <v>55.97469653273528</v>
      </c>
      <c r="AH2476">
        <v>54.809147224301647</v>
      </c>
      <c r="AI2476">
        <v>58.776823284063717</v>
      </c>
      <c r="AJ2476">
        <v>0.46444237271742478</v>
      </c>
      <c r="AK2476">
        <v>0.46444235419693691</v>
      </c>
      <c r="AL2476">
        <v>0.4644321048553024</v>
      </c>
      <c r="AM2476">
        <v>0.46445246926429451</v>
      </c>
      <c r="AN2476">
        <v>0.93261228087206904</v>
      </c>
      <c r="AO2476">
        <v>0.93261228087206915</v>
      </c>
      <c r="AP2476">
        <v>0.93261228087206915</v>
      </c>
      <c r="AQ2476">
        <v>0.93261228087206915</v>
      </c>
      <c r="AR2476">
        <v>11.830805128895101</v>
      </c>
      <c r="AS2476">
        <v>11.830805128895101</v>
      </c>
      <c r="AT2476">
        <v>11.830805128895101</v>
      </c>
      <c r="AU2476">
        <v>11.830805128895101</v>
      </c>
      <c r="AV2476" t="str">
        <f>VLOOKUP(Sheet1[[#This Row],[NPDES ID2]],Combined_Sheet__Major_Only___2[[NPDES ID2]:[ECHO BFR]],3,FALSE)</f>
        <v>FL</v>
      </c>
      <c r="AW2476" t="s">
        <v>54</v>
      </c>
      <c r="AX2476" t="str">
        <f>VLOOKUP(Sheet1[[#This Row],[NPDES ID2]],Combined_Sheet__Major_Only___2[[NPDES ID2]:[ECHO BFR]],27,FALSE)</f>
        <v>-</v>
      </c>
      <c r="AY2476" t="str">
        <f>VLOOKUP(Sheet1[[#This Row],[NPDES ID2]],Combined_Sheet__Major_Only___2[[NPDES ID2]:[ECHO BFR]],28,FALSE)</f>
        <v>-</v>
      </c>
      <c r="AZ2476" t="str">
        <f>VLOOKUP(Sheet1[[#This Row],[NPDES ID2]],Combined_Sheet__Major_Only___2[[NPDES ID2]:[ECHO BFR]],29,FALSE)</f>
        <v>thickening</v>
      </c>
      <c r="BA2476">
        <f>VLOOKUP(Sheet1[[#This Row],[NPDES ID2]],Combined_Sheet__Major_Only___2[[NPDES ID2]:[ECHO BFR]],17,FALSE)</f>
        <v>28.149699999999999</v>
      </c>
      <c r="BB2476">
        <f>VLOOKUP(Sheet1[[#This Row],[NPDES ID2]],Combined_Sheet__Major_Only___2[[NPDES ID2]:[ECHO BFR]],18,FALSE)</f>
        <v>-81.500799999999998</v>
      </c>
      <c r="BC2476" s="2" t="str">
        <f>IF(ISNUMBER(SEARCH("aerobic",$AW2476)),"aerobic","")</f>
        <v/>
      </c>
      <c r="BD2476" s="2" t="str">
        <f>IF(ISNUMBER(SEARCH("anaer",$AW2476)),"anaer","")</f>
        <v/>
      </c>
      <c r="BE2476" s="2" t="str">
        <f>IF(ISNUMBER(SEARCH("thickening",$AZ2476)),"thickening","")</f>
        <v>thickening</v>
      </c>
      <c r="BF2476" s="3" t="str">
        <f>IF(ISNUMBER(SEARCH("airDry",$AW2476)),"airDry","")</f>
        <v/>
      </c>
      <c r="BG2476" s="3" t="str">
        <f>IF(ISNUMBER(SEARCH("heatDry",$AY2476)),"heatDry","")</f>
        <v/>
      </c>
      <c r="BH2476" s="3" t="str">
        <f>IF(AND(ISNUMBER(SEARCH("aerobic",$AW2476)),ISNUMBER(SEARCH("anaer",$AW2476))),"Combined Aer and Anaer.","")</f>
        <v/>
      </c>
    </row>
    <row r="2477" spans="1:60" x14ac:dyDescent="0.25">
      <c r="A2477" s="5">
        <v>647</v>
      </c>
      <c r="B2477" t="s">
        <v>3189</v>
      </c>
      <c r="C2477">
        <v>141.80000000000001</v>
      </c>
      <c r="D2477">
        <v>693.67314723823938</v>
      </c>
      <c r="E2477">
        <v>684.08318467833453</v>
      </c>
      <c r="F2477">
        <v>493.71433910116377</v>
      </c>
      <c r="G2477">
        <v>900.60197412260868</v>
      </c>
      <c r="H2477">
        <v>-138.59023493735901</v>
      </c>
      <c r="I2477">
        <v>-139.81642994688411</v>
      </c>
      <c r="J2477">
        <v>-158.42047194277779</v>
      </c>
      <c r="K2477">
        <v>-115.76631550890561</v>
      </c>
      <c r="L2477">
        <v>107.5504146851715</v>
      </c>
      <c r="M2477">
        <v>106.91121644576999</v>
      </c>
      <c r="N2477">
        <v>104.6754974914155</v>
      </c>
      <c r="O2477">
        <v>112.287533104649</v>
      </c>
      <c r="P2477">
        <v>4.4369613735492779</v>
      </c>
      <c r="Q2477">
        <v>4.418472327628562</v>
      </c>
      <c r="R2477">
        <v>3.7214379121247161</v>
      </c>
      <c r="S2477">
        <v>4.9922096576191484</v>
      </c>
      <c r="T2477">
        <v>34724.495720337953</v>
      </c>
      <c r="U2477">
        <v>34724.555660769824</v>
      </c>
      <c r="V2477">
        <v>34700.215179405823</v>
      </c>
      <c r="W2477">
        <v>34748.86500423916</v>
      </c>
      <c r="X2477">
        <v>2726.3053640601961</v>
      </c>
      <c r="Y2477">
        <v>2741.034980656726</v>
      </c>
      <c r="Z2477">
        <v>2608.5949368644692</v>
      </c>
      <c r="AA2477">
        <v>2800.1077745538828</v>
      </c>
      <c r="AB2477">
        <v>519.78973233746058</v>
      </c>
      <c r="AC2477">
        <v>512.57291251169124</v>
      </c>
      <c r="AD2477">
        <v>436.44999695694429</v>
      </c>
      <c r="AE2477">
        <v>628.41190279123487</v>
      </c>
      <c r="AF2477">
        <v>56.199015473412757</v>
      </c>
      <c r="AG2477">
        <v>55.865049966653878</v>
      </c>
      <c r="AH2477">
        <v>54.696744414267762</v>
      </c>
      <c r="AI2477">
        <v>58.674281787782029</v>
      </c>
      <c r="AJ2477">
        <v>0.46311750236056209</v>
      </c>
      <c r="AK2477">
        <v>0.46311749773410849</v>
      </c>
      <c r="AL2477">
        <v>0.46311492765926032</v>
      </c>
      <c r="AM2477">
        <v>0.46312003405576108</v>
      </c>
      <c r="AN2477">
        <v>0.93257652396898705</v>
      </c>
      <c r="AO2477">
        <v>0.93257652396898705</v>
      </c>
      <c r="AP2477">
        <v>0.93257652396898705</v>
      </c>
      <c r="AQ2477">
        <v>0.93257652396898705</v>
      </c>
      <c r="AR2477">
        <v>11.790316046398811</v>
      </c>
      <c r="AS2477">
        <v>11.790316046398811</v>
      </c>
      <c r="AT2477">
        <v>11.790316046398811</v>
      </c>
      <c r="AU2477">
        <v>11.790316046398811</v>
      </c>
      <c r="AV2477" t="str">
        <f>VLOOKUP(Sheet1[[#This Row],[NPDES ID2]],Combined_Sheet__Major_Only___2[[NPDES ID2]:[ECHO BFR]],3,FALSE)</f>
        <v>NC</v>
      </c>
      <c r="AW2477" t="s">
        <v>87</v>
      </c>
      <c r="AX2477" t="str">
        <f>VLOOKUP(Sheet1[[#This Row],[NPDES ID2]],Combined_Sheet__Major_Only___2[[NPDES ID2]:[ECHO BFR]],27,FALSE)</f>
        <v>-</v>
      </c>
      <c r="AY2477" t="str">
        <f>VLOOKUP(Sheet1[[#This Row],[NPDES ID2]],Combined_Sheet__Major_Only___2[[NPDES ID2]:[ECHO BFR]],28,FALSE)</f>
        <v>-</v>
      </c>
      <c r="AZ2477" t="str">
        <f>VLOOKUP(Sheet1[[#This Row],[NPDES ID2]],Combined_Sheet__Major_Only___2[[NPDES ID2]:[ECHO BFR]],29,FALSE)</f>
        <v>thickening</v>
      </c>
      <c r="BA2477">
        <f>VLOOKUP(Sheet1[[#This Row],[NPDES ID2]],Combined_Sheet__Major_Only___2[[NPDES ID2]:[ECHO BFR]],17,FALSE)</f>
        <v>34.905641000000003</v>
      </c>
      <c r="BB2477">
        <f>VLOOKUP(Sheet1[[#This Row],[NPDES ID2]],Combined_Sheet__Major_Only___2[[NPDES ID2]:[ECHO BFR]],18,FALSE)</f>
        <v>-76.893355</v>
      </c>
      <c r="BC2477" s="2" t="str">
        <f>IF(ISNUMBER(SEARCH("aerobic",$AW2477)),"aerobic","")</f>
        <v/>
      </c>
      <c r="BD2477" s="2" t="str">
        <f>IF(ISNUMBER(SEARCH("anaer",$AW2477)),"anaer","")</f>
        <v/>
      </c>
      <c r="BE2477" s="2" t="str">
        <f>IF(ISNUMBER(SEARCH("thickening",$AZ2477)),"thickening","")</f>
        <v>thickening</v>
      </c>
      <c r="BF2477" s="4" t="str">
        <f>IF(ISNUMBER(SEARCH("airDry",$AW2477)),"airDry","")</f>
        <v/>
      </c>
      <c r="BG2477" s="4" t="str">
        <f>IF(ISNUMBER(SEARCH("heatDry",$AY2477)),"heatDry","")</f>
        <v/>
      </c>
      <c r="BH2477" s="4" t="str">
        <f>IF(AND(ISNUMBER(SEARCH("aerobic",$AW2477)),ISNUMBER(SEARCH("anaer",$AW2477))),"Combined Aer and Anaer.","")</f>
        <v/>
      </c>
    </row>
    <row r="2478" spans="1:60" x14ac:dyDescent="0.25">
      <c r="A2478" s="5">
        <v>1085</v>
      </c>
      <c r="B2478" t="s">
        <v>5232</v>
      </c>
      <c r="C2478">
        <v>351.6</v>
      </c>
      <c r="D2478">
        <v>365.98624611514941</v>
      </c>
      <c r="E2478">
        <v>362.77059734259461</v>
      </c>
      <c r="F2478">
        <v>282.53918147739552</v>
      </c>
      <c r="G2478">
        <v>454.64053987468418</v>
      </c>
      <c r="H2478">
        <v>-137.65039691865189</v>
      </c>
      <c r="I2478">
        <v>-138.90939803342451</v>
      </c>
      <c r="J2478">
        <v>-157.63313399494839</v>
      </c>
      <c r="K2478">
        <v>-114.8227699501676</v>
      </c>
      <c r="L2478">
        <v>271.96982038642392</v>
      </c>
      <c r="M2478">
        <v>270.37899628730662</v>
      </c>
      <c r="N2478">
        <v>264.81520836955667</v>
      </c>
      <c r="O2478">
        <v>283.75898341543632</v>
      </c>
      <c r="P2478">
        <v>11.138409729282291</v>
      </c>
      <c r="Q2478">
        <v>11.092298642081939</v>
      </c>
      <c r="R2478">
        <v>9.3334565868229724</v>
      </c>
      <c r="S2478">
        <v>12.550605350794459</v>
      </c>
      <c r="T2478">
        <v>34704.515594908757</v>
      </c>
      <c r="U2478">
        <v>34704.575502585903</v>
      </c>
      <c r="V2478">
        <v>34680.248322191597</v>
      </c>
      <c r="W2478">
        <v>34728.871562100991</v>
      </c>
      <c r="X2478">
        <v>2705.7197992305851</v>
      </c>
      <c r="Y2478">
        <v>2720.125280479971</v>
      </c>
      <c r="Z2478">
        <v>2590.672841532366</v>
      </c>
      <c r="AA2478">
        <v>2777.799342035702</v>
      </c>
      <c r="AB2478">
        <v>510.86801670358551</v>
      </c>
      <c r="AC2478">
        <v>503.74959449868908</v>
      </c>
      <c r="AD2478">
        <v>429.75582837479419</v>
      </c>
      <c r="AE2478">
        <v>616.1527085277886</v>
      </c>
      <c r="AF2478">
        <v>56.593594520569702</v>
      </c>
      <c r="AG2478">
        <v>56.262659814315342</v>
      </c>
      <c r="AH2478">
        <v>55.104752879654541</v>
      </c>
      <c r="AI2478">
        <v>59.046649277893351</v>
      </c>
      <c r="AJ2478">
        <v>0.46792517752286827</v>
      </c>
      <c r="AK2478">
        <v>0.46792516600522233</v>
      </c>
      <c r="AL2478">
        <v>0.46791877970117612</v>
      </c>
      <c r="AM2478">
        <v>0.46793146853833639</v>
      </c>
      <c r="AN2478">
        <v>0.93254146257843107</v>
      </c>
      <c r="AO2478">
        <v>0.93254146257843118</v>
      </c>
      <c r="AP2478">
        <v>0.93254146257843118</v>
      </c>
      <c r="AQ2478">
        <v>0.93254146257843118</v>
      </c>
      <c r="AR2478">
        <v>11.93806601481227</v>
      </c>
      <c r="AS2478">
        <v>11.93806601481227</v>
      </c>
      <c r="AT2478">
        <v>11.93806601481227</v>
      </c>
      <c r="AU2478">
        <v>11.93806601481227</v>
      </c>
      <c r="AV2478" t="str">
        <f>VLOOKUP(Sheet1[[#This Row],[NPDES ID2]],Combined_Sheet__Major_Only___2[[NPDES ID2]:[ECHO BFR]],3,FALSE)</f>
        <v>LA</v>
      </c>
      <c r="AW2478" t="s">
        <v>87</v>
      </c>
      <c r="AX2478" t="str">
        <f>VLOOKUP(Sheet1[[#This Row],[NPDES ID2]],Combined_Sheet__Major_Only___2[[NPDES ID2]:[ECHO BFR]],27,FALSE)</f>
        <v>other</v>
      </c>
      <c r="AY2478" t="str">
        <f>VLOOKUP(Sheet1[[#This Row],[NPDES ID2]],Combined_Sheet__Major_Only___2[[NPDES ID2]:[ECHO BFR]],28,FALSE)</f>
        <v>-</v>
      </c>
      <c r="AZ2478" t="str">
        <f>VLOOKUP(Sheet1[[#This Row],[NPDES ID2]],Combined_Sheet__Major_Only___2[[NPDES ID2]:[ECHO BFR]],29,FALSE)</f>
        <v>thickening</v>
      </c>
      <c r="BA2478">
        <f>VLOOKUP(Sheet1[[#This Row],[NPDES ID2]],Combined_Sheet__Major_Only___2[[NPDES ID2]:[ECHO BFR]],17,FALSE)</f>
        <v>30.480782000000001</v>
      </c>
      <c r="BB2478">
        <f>VLOOKUP(Sheet1[[#This Row],[NPDES ID2]],Combined_Sheet__Major_Only___2[[NPDES ID2]:[ECHO BFR]],18,FALSE)</f>
        <v>-90.871775999999997</v>
      </c>
      <c r="BC2478" s="2" t="str">
        <f>IF(ISNUMBER(SEARCH("aerobic",$AW2478)),"aerobic","")</f>
        <v/>
      </c>
      <c r="BD2478" s="2" t="str">
        <f>IF(ISNUMBER(SEARCH("anaer",$AW2478)),"anaer","")</f>
        <v/>
      </c>
      <c r="BE2478" s="2" t="str">
        <f>IF(ISNUMBER(SEARCH("thickening",$AZ2478)),"thickening","")</f>
        <v>thickening</v>
      </c>
      <c r="BF2478" s="4" t="str">
        <f>IF(ISNUMBER(SEARCH("airDry",$AW2478)),"airDry","")</f>
        <v/>
      </c>
      <c r="BG2478" s="4" t="str">
        <f>IF(ISNUMBER(SEARCH("heatDry",$AY2478)),"heatDry","")</f>
        <v/>
      </c>
      <c r="BH2478" s="4" t="str">
        <f>IF(AND(ISNUMBER(SEARCH("aerobic",$AW2478)),ISNUMBER(SEARCH("anaer",$AW2478))),"Combined Aer and Anaer.","")</f>
        <v/>
      </c>
    </row>
    <row r="2479" spans="1:60" x14ac:dyDescent="0.25">
      <c r="A2479" s="5">
        <v>819</v>
      </c>
      <c r="B2479" t="s">
        <v>4006</v>
      </c>
      <c r="C2479">
        <v>1183.8800000000001</v>
      </c>
      <c r="D2479">
        <v>342.6364418717535</v>
      </c>
      <c r="E2479">
        <v>339.45544429732109</v>
      </c>
      <c r="F2479">
        <v>289.71778291127498</v>
      </c>
      <c r="G2479">
        <v>404.43650806557548</v>
      </c>
      <c r="H2479">
        <v>-138.05537831892539</v>
      </c>
      <c r="I2479">
        <v>-139.43583003423959</v>
      </c>
      <c r="J2479">
        <v>-158.16281818439211</v>
      </c>
      <c r="K2479">
        <v>-115.1057488440138</v>
      </c>
      <c r="L2479">
        <v>902.56560751257541</v>
      </c>
      <c r="M2479">
        <v>897.22289465734605</v>
      </c>
      <c r="N2479">
        <v>878.54281340754028</v>
      </c>
      <c r="O2479">
        <v>942.15255356226226</v>
      </c>
      <c r="P2479">
        <v>37.162318285657157</v>
      </c>
      <c r="Q2479">
        <v>37.012738576860301</v>
      </c>
      <c r="R2479">
        <v>31.16227717194791</v>
      </c>
      <c r="S2479">
        <v>41.828430009884087</v>
      </c>
      <c r="T2479">
        <v>34668.270274484566</v>
      </c>
      <c r="U2479">
        <v>34668.33012274238</v>
      </c>
      <c r="V2479">
        <v>34644.027071221062</v>
      </c>
      <c r="W2479">
        <v>34692.602084251688</v>
      </c>
      <c r="X2479">
        <v>2716.9039622150181</v>
      </c>
      <c r="Y2479">
        <v>2731.5294984105089</v>
      </c>
      <c r="Z2479">
        <v>2600.0717782949</v>
      </c>
      <c r="AA2479">
        <v>2790.1352285034282</v>
      </c>
      <c r="AB2479">
        <v>516.68766266002172</v>
      </c>
      <c r="AC2479">
        <v>509.50390134313051</v>
      </c>
      <c r="AD2479">
        <v>434.04791872630477</v>
      </c>
      <c r="AE2479">
        <v>624.24365684068141</v>
      </c>
      <c r="AF2479">
        <v>56.304473190857827</v>
      </c>
      <c r="AG2479">
        <v>55.971504862193697</v>
      </c>
      <c r="AH2479">
        <v>54.805683523773453</v>
      </c>
      <c r="AI2479">
        <v>58.7735890085631</v>
      </c>
      <c r="AJ2479">
        <v>0.46440236679497138</v>
      </c>
      <c r="AK2479">
        <v>0.46440232780072188</v>
      </c>
      <c r="AL2479">
        <v>0.46438086740288831</v>
      </c>
      <c r="AM2479">
        <v>0.46442350806667582</v>
      </c>
      <c r="AN2479">
        <v>0.93247776564336182</v>
      </c>
      <c r="AO2479">
        <v>0.93247776564336193</v>
      </c>
      <c r="AP2479">
        <v>0.93247776564336193</v>
      </c>
      <c r="AQ2479">
        <v>0.93247776564336193</v>
      </c>
      <c r="AR2479">
        <v>11.829190636501851</v>
      </c>
      <c r="AS2479">
        <v>11.829190636501851</v>
      </c>
      <c r="AT2479">
        <v>11.829190636501851</v>
      </c>
      <c r="AU2479">
        <v>11.829190636501851</v>
      </c>
      <c r="AV2479" t="str">
        <f>VLOOKUP(Sheet1[[#This Row],[NPDES ID2]],Combined_Sheet__Major_Only___2[[NPDES ID2]:[ECHO BFR]],3,FALSE)</f>
        <v>FL</v>
      </c>
      <c r="AW2479" t="s">
        <v>87</v>
      </c>
      <c r="AX2479" t="str">
        <f>VLOOKUP(Sheet1[[#This Row],[NPDES ID2]],Combined_Sheet__Major_Only___2[[NPDES ID2]:[ECHO BFR]],27,FALSE)</f>
        <v>-</v>
      </c>
      <c r="AY2479" t="str">
        <f>VLOOKUP(Sheet1[[#This Row],[NPDES ID2]],Combined_Sheet__Major_Only___2[[NPDES ID2]:[ECHO BFR]],28,FALSE)</f>
        <v>-</v>
      </c>
      <c r="AZ2479" t="str">
        <f>VLOOKUP(Sheet1[[#This Row],[NPDES ID2]],Combined_Sheet__Major_Only___2[[NPDES ID2]:[ECHO BFR]],29,FALSE)</f>
        <v>thickening</v>
      </c>
      <c r="BA2479">
        <f>VLOOKUP(Sheet1[[#This Row],[NPDES ID2]],Combined_Sheet__Major_Only___2[[NPDES ID2]:[ECHO BFR]],17,FALSE)</f>
        <v>28.120660000000001</v>
      </c>
      <c r="BB2479">
        <f>VLOOKUP(Sheet1[[#This Row],[NPDES ID2]],Combined_Sheet__Major_Only___2[[NPDES ID2]:[ECHO BFR]],18,FALSE)</f>
        <v>-80.638499999999993</v>
      </c>
      <c r="BC2479" s="2" t="str">
        <f>IF(ISNUMBER(SEARCH("aerobic",$AW2479)),"aerobic","")</f>
        <v/>
      </c>
      <c r="BD2479" s="2" t="str">
        <f>IF(ISNUMBER(SEARCH("anaer",$AW2479)),"anaer","")</f>
        <v/>
      </c>
      <c r="BE2479" s="2" t="str">
        <f>IF(ISNUMBER(SEARCH("thickening",$AZ2479)),"thickening","")</f>
        <v>thickening</v>
      </c>
      <c r="BF2479" s="4" t="str">
        <f>IF(ISNUMBER(SEARCH("airDry",$AW2479)),"airDry","")</f>
        <v/>
      </c>
      <c r="BG2479" s="4" t="str">
        <f>IF(ISNUMBER(SEARCH("heatDry",$AY2479)),"heatDry","")</f>
        <v/>
      </c>
      <c r="BH2479" s="4" t="str">
        <f>IF(AND(ISNUMBER(SEARCH("aerobic",$AW2479)),ISNUMBER(SEARCH("anaer",$AW2479))),"Combined Aer and Anaer.","")</f>
        <v/>
      </c>
    </row>
    <row r="2480" spans="1:60" x14ac:dyDescent="0.25">
      <c r="A2480" s="5">
        <v>1197</v>
      </c>
      <c r="B2480" t="s">
        <v>5741</v>
      </c>
      <c r="C2480">
        <v>253.9</v>
      </c>
      <c r="D2480">
        <v>466.15632720978209</v>
      </c>
      <c r="E2480">
        <v>462.7075514155564</v>
      </c>
      <c r="F2480">
        <v>347.3601220727902</v>
      </c>
      <c r="G2480">
        <v>580.50837765555684</v>
      </c>
      <c r="H2480">
        <v>-140.24645263310541</v>
      </c>
      <c r="I2480">
        <v>-141.4065775085293</v>
      </c>
      <c r="J2480">
        <v>-159.9085454272859</v>
      </c>
      <c r="K2480">
        <v>-117.3659505866264</v>
      </c>
      <c r="L2480">
        <v>185.6306397768038</v>
      </c>
      <c r="M2480">
        <v>184.49376505978981</v>
      </c>
      <c r="N2480">
        <v>180.5174876876217</v>
      </c>
      <c r="O2480">
        <v>194.05587114903639</v>
      </c>
      <c r="P2480">
        <v>7.7650514816835141</v>
      </c>
      <c r="Q2480">
        <v>7.7172821746732119</v>
      </c>
      <c r="R2480">
        <v>6.5243312826392454</v>
      </c>
      <c r="S2480">
        <v>8.7253981547182118</v>
      </c>
      <c r="T2480">
        <v>34605.812181069086</v>
      </c>
      <c r="U2480">
        <v>34605.871926935259</v>
      </c>
      <c r="V2480">
        <v>34581.610454392547</v>
      </c>
      <c r="W2480">
        <v>34630.102362656427</v>
      </c>
      <c r="X2480">
        <v>2753.454213442536</v>
      </c>
      <c r="Y2480">
        <v>2768.746665816629</v>
      </c>
      <c r="Z2480">
        <v>2631.1065255118251</v>
      </c>
      <c r="AA2480">
        <v>2830.26811588697</v>
      </c>
      <c r="AB2480">
        <v>535.03736749833445</v>
      </c>
      <c r="AC2480">
        <v>527.65524058519327</v>
      </c>
      <c r="AD2480">
        <v>447.6011356366987</v>
      </c>
      <c r="AE2480">
        <v>649.81702488197413</v>
      </c>
      <c r="AF2480">
        <v>55.456760848438883</v>
      </c>
      <c r="AG2480">
        <v>55.11719158333679</v>
      </c>
      <c r="AH2480">
        <v>53.929178202604547</v>
      </c>
      <c r="AI2480">
        <v>57.973689608927778</v>
      </c>
      <c r="AJ2480">
        <v>0.45407585740806589</v>
      </c>
      <c r="AK2480">
        <v>0.45407584916478372</v>
      </c>
      <c r="AL2480">
        <v>0.4540712746605175</v>
      </c>
      <c r="AM2480">
        <v>0.45408036363194909</v>
      </c>
      <c r="AN2480">
        <v>0.93236772010941127</v>
      </c>
      <c r="AO2480">
        <v>0.93236772010941116</v>
      </c>
      <c r="AP2480">
        <v>0.93236772010941116</v>
      </c>
      <c r="AQ2480">
        <v>0.93236772010941116</v>
      </c>
      <c r="AR2480">
        <v>11.512132852853579</v>
      </c>
      <c r="AS2480">
        <v>11.51213285285359</v>
      </c>
      <c r="AT2480">
        <v>11.51213285285359</v>
      </c>
      <c r="AU2480">
        <v>11.51213285285359</v>
      </c>
      <c r="AV2480" t="str">
        <f>VLOOKUP(Sheet1[[#This Row],[NPDES ID2]],Combined_Sheet__Major_Only___2[[NPDES ID2]:[ECHO BFR]],3,FALSE)</f>
        <v>RI</v>
      </c>
      <c r="AW2480" t="s">
        <v>54</v>
      </c>
      <c r="AX2480" t="str">
        <f>VLOOKUP(Sheet1[[#This Row],[NPDES ID2]],Combined_Sheet__Major_Only___2[[NPDES ID2]:[ECHO BFR]],27,FALSE)</f>
        <v>-</v>
      </c>
      <c r="AY2480" t="str">
        <f>VLOOKUP(Sheet1[[#This Row],[NPDES ID2]],Combined_Sheet__Major_Only___2[[NPDES ID2]:[ECHO BFR]],28,FALSE)</f>
        <v>-</v>
      </c>
      <c r="AZ2480" t="str">
        <f>VLOOKUP(Sheet1[[#This Row],[NPDES ID2]],Combined_Sheet__Major_Only___2[[NPDES ID2]:[ECHO BFR]],29,FALSE)</f>
        <v>thickening</v>
      </c>
      <c r="BA2480">
        <f>VLOOKUP(Sheet1[[#This Row],[NPDES ID2]],Combined_Sheet__Major_Only___2[[NPDES ID2]:[ECHO BFR]],17,FALSE)</f>
        <v>41.658470999999999</v>
      </c>
      <c r="BB2480">
        <f>VLOOKUP(Sheet1[[#This Row],[NPDES ID2]],Combined_Sheet__Major_Only___2[[NPDES ID2]:[ECHO BFR]],18,FALSE)</f>
        <v>-71.448077999999995</v>
      </c>
      <c r="BC2480" s="2" t="str">
        <f>IF(ISNUMBER(SEARCH("aerobic",$AW2480)),"aerobic","")</f>
        <v/>
      </c>
      <c r="BD2480" s="2" t="str">
        <f>IF(ISNUMBER(SEARCH("anaer",$AW2480)),"anaer","")</f>
        <v/>
      </c>
      <c r="BE2480" s="2" t="str">
        <f>IF(ISNUMBER(SEARCH("thickening",$AZ2480)),"thickening","")</f>
        <v>thickening</v>
      </c>
      <c r="BF2480" s="4" t="str">
        <f>IF(ISNUMBER(SEARCH("airDry",$AW2480)),"airDry","")</f>
        <v/>
      </c>
      <c r="BG2480" s="4" t="str">
        <f>IF(ISNUMBER(SEARCH("heatDry",$AY2480)),"heatDry","")</f>
        <v/>
      </c>
      <c r="BH2480" s="4" t="str">
        <f>IF(AND(ISNUMBER(SEARCH("aerobic",$AW2480)),ISNUMBER(SEARCH("anaer",$AW2480))),"Combined Aer and Anaer.","")</f>
        <v/>
      </c>
    </row>
    <row r="2481" spans="1:60" x14ac:dyDescent="0.25">
      <c r="A2481" s="5">
        <v>1334</v>
      </c>
      <c r="B2481" t="s">
        <v>6340</v>
      </c>
      <c r="C2481">
        <v>167</v>
      </c>
      <c r="D2481">
        <v>608.03875698771265</v>
      </c>
      <c r="E2481">
        <v>600.42050115452071</v>
      </c>
      <c r="F2481">
        <v>436.93748245337611</v>
      </c>
      <c r="G2481">
        <v>782.33567089183714</v>
      </c>
      <c r="H2481">
        <v>-138.58932947154011</v>
      </c>
      <c r="I2481">
        <v>-139.8210124182574</v>
      </c>
      <c r="J2481">
        <v>-158.4248468260914</v>
      </c>
      <c r="K2481">
        <v>-115.7620784548813</v>
      </c>
      <c r="L2481">
        <v>126.64583976529229</v>
      </c>
      <c r="M2481">
        <v>125.8930628414335</v>
      </c>
      <c r="N2481">
        <v>123.2601045014891</v>
      </c>
      <c r="O2481">
        <v>132.22466615910901</v>
      </c>
      <c r="P2481">
        <v>5.2250087599374959</v>
      </c>
      <c r="Q2481">
        <v>5.2031973076842037</v>
      </c>
      <c r="R2481">
        <v>4.3824329927944374</v>
      </c>
      <c r="S2481">
        <v>5.8788107657410613</v>
      </c>
      <c r="T2481">
        <v>34585.829667724298</v>
      </c>
      <c r="U2481">
        <v>34585.889380831817</v>
      </c>
      <c r="V2481">
        <v>34561.641210848458</v>
      </c>
      <c r="W2481">
        <v>34610.106531011123</v>
      </c>
      <c r="X2481">
        <v>2715.5566894912231</v>
      </c>
      <c r="Y2481">
        <v>2730.2298364984208</v>
      </c>
      <c r="Z2481">
        <v>2598.297212093762</v>
      </c>
      <c r="AA2481">
        <v>2789.0764908634128</v>
      </c>
      <c r="AB2481">
        <v>517.77784297950348</v>
      </c>
      <c r="AC2481">
        <v>510.58906510149768</v>
      </c>
      <c r="AD2481">
        <v>434.75448204351278</v>
      </c>
      <c r="AE2481">
        <v>625.98933100134195</v>
      </c>
      <c r="AF2481">
        <v>56.196220317702092</v>
      </c>
      <c r="AG2481">
        <v>55.862238368212658</v>
      </c>
      <c r="AH2481">
        <v>54.693851245846261</v>
      </c>
      <c r="AI2481">
        <v>58.671638206800893</v>
      </c>
      <c r="AJ2481">
        <v>0.46308344854632177</v>
      </c>
      <c r="AK2481">
        <v>0.4630834431037627</v>
      </c>
      <c r="AL2481">
        <v>0.46308042035114139</v>
      </c>
      <c r="AM2481">
        <v>0.46308642616389573</v>
      </c>
      <c r="AN2481">
        <v>0.93233243694388579</v>
      </c>
      <c r="AO2481">
        <v>0.93233243694388568</v>
      </c>
      <c r="AP2481">
        <v>0.93233243694388568</v>
      </c>
      <c r="AQ2481">
        <v>0.93233243694388568</v>
      </c>
      <c r="AR2481">
        <v>11.789253072987821</v>
      </c>
      <c r="AS2481">
        <v>11.789253072987821</v>
      </c>
      <c r="AT2481">
        <v>11.789253072987821</v>
      </c>
      <c r="AU2481">
        <v>11.789253072987821</v>
      </c>
      <c r="AV2481" t="str">
        <f>VLOOKUP(Sheet1[[#This Row],[NPDES ID2]],Combined_Sheet__Major_Only___2[[NPDES ID2]:[ECHO BFR]],3,FALSE)</f>
        <v>MO</v>
      </c>
      <c r="AW2481" t="s">
        <v>87</v>
      </c>
      <c r="AX2481" t="str">
        <f>VLOOKUP(Sheet1[[#This Row],[NPDES ID2]],Combined_Sheet__Major_Only___2[[NPDES ID2]:[ECHO BFR]],27,FALSE)</f>
        <v>tempSludgeStore</v>
      </c>
      <c r="AY2481" t="str">
        <f>VLOOKUP(Sheet1[[#This Row],[NPDES ID2]],Combined_Sheet__Major_Only___2[[NPDES ID2]:[ECHO BFR]],28,FALSE)</f>
        <v>-</v>
      </c>
      <c r="AZ2481" t="str">
        <f>VLOOKUP(Sheet1[[#This Row],[NPDES ID2]],Combined_Sheet__Major_Only___2[[NPDES ID2]:[ECHO BFR]],29,FALSE)</f>
        <v>thickening</v>
      </c>
      <c r="BA2481">
        <f>VLOOKUP(Sheet1[[#This Row],[NPDES ID2]],Combined_Sheet__Major_Only___2[[NPDES ID2]:[ECHO BFR]],17,FALSE)</f>
        <v>40.060440999999997</v>
      </c>
      <c r="BB2481">
        <f>VLOOKUP(Sheet1[[#This Row],[NPDES ID2]],Combined_Sheet__Major_Only___2[[NPDES ID2]:[ECHO BFR]],18,FALSE)</f>
        <v>-93.592861999999997</v>
      </c>
      <c r="BC2481" s="2" t="str">
        <f>IF(ISNUMBER(SEARCH("aerobic",$AW2481)),"aerobic","")</f>
        <v/>
      </c>
      <c r="BD2481" s="2" t="str">
        <f>IF(ISNUMBER(SEARCH("anaer",$AW2481)),"anaer","")</f>
        <v/>
      </c>
      <c r="BE2481" s="2" t="str">
        <f>IF(ISNUMBER(SEARCH("thickening",$AZ2481)),"thickening","")</f>
        <v>thickening</v>
      </c>
      <c r="BF2481" s="3" t="str">
        <f>IF(ISNUMBER(SEARCH("airDry",$AW2481)),"airDry","")</f>
        <v/>
      </c>
      <c r="BG2481" s="3" t="str">
        <f>IF(ISNUMBER(SEARCH("heatDry",$AY2481)),"heatDry","")</f>
        <v/>
      </c>
      <c r="BH2481" s="3" t="str">
        <f>IF(AND(ISNUMBER(SEARCH("aerobic",$AW2481)),ISNUMBER(SEARCH("anaer",$AW2481))),"Combined Aer and Anaer.","")</f>
        <v/>
      </c>
    </row>
    <row r="2482" spans="1:60" x14ac:dyDescent="0.25">
      <c r="A2482" s="5">
        <v>1595</v>
      </c>
      <c r="B2482" t="s">
        <v>7498</v>
      </c>
      <c r="C2482">
        <v>81.06</v>
      </c>
      <c r="D2482">
        <v>1140.0715543582439</v>
      </c>
      <c r="E2482">
        <v>1118.3335790442859</v>
      </c>
      <c r="F2482">
        <v>790.21451873337548</v>
      </c>
      <c r="G2482">
        <v>1484.594108027035</v>
      </c>
      <c r="H2482">
        <v>-139.0027731726459</v>
      </c>
      <c r="I2482">
        <v>-140.2156663133097</v>
      </c>
      <c r="J2482">
        <v>-158.7723235771054</v>
      </c>
      <c r="K2482">
        <v>-116.1766859147607</v>
      </c>
      <c r="L2482">
        <v>60.948852712403387</v>
      </c>
      <c r="M2482">
        <v>60.584046365257073</v>
      </c>
      <c r="N2482">
        <v>59.308037603770863</v>
      </c>
      <c r="O2482">
        <v>63.652476340805407</v>
      </c>
      <c r="P2482">
        <v>2.5226330576653822</v>
      </c>
      <c r="Q2482">
        <v>2.5109381181008201</v>
      </c>
      <c r="R2482">
        <v>2.1167011487187031</v>
      </c>
      <c r="S2482">
        <v>2.836732221894112</v>
      </c>
      <c r="T2482">
        <v>34546.748071511691</v>
      </c>
      <c r="U2482">
        <v>34546.80772055019</v>
      </c>
      <c r="V2482">
        <v>34522.585567577029</v>
      </c>
      <c r="W2482">
        <v>34570.998887001922</v>
      </c>
      <c r="X2482">
        <v>2720.847441460975</v>
      </c>
      <c r="Y2482">
        <v>2735.6435036510888</v>
      </c>
      <c r="Z2482">
        <v>2602.572043566453</v>
      </c>
      <c r="AA2482">
        <v>2795.0280859389391</v>
      </c>
      <c r="AB2482">
        <v>521.03719680001393</v>
      </c>
      <c r="AC2482">
        <v>513.81429136375471</v>
      </c>
      <c r="AD2482">
        <v>437.12768072515428</v>
      </c>
      <c r="AE2482">
        <v>630.58703267205487</v>
      </c>
      <c r="AF2482">
        <v>56.023765729548003</v>
      </c>
      <c r="AG2482">
        <v>55.688460450417352</v>
      </c>
      <c r="AH2482">
        <v>54.515527256792929</v>
      </c>
      <c r="AI2482">
        <v>58.508888891332532</v>
      </c>
      <c r="AJ2482">
        <v>0.46098246451163821</v>
      </c>
      <c r="AK2482">
        <v>0.46098246187573</v>
      </c>
      <c r="AL2482">
        <v>0.46098099678077559</v>
      </c>
      <c r="AM2482">
        <v>0.46098390772255149</v>
      </c>
      <c r="AN2482">
        <v>0.93226332397057599</v>
      </c>
      <c r="AO2482">
        <v>0.93226332397057621</v>
      </c>
      <c r="AP2482">
        <v>0.93226332397057621</v>
      </c>
      <c r="AQ2482">
        <v>0.93226332397057621</v>
      </c>
      <c r="AR2482">
        <v>11.72468164598566</v>
      </c>
      <c r="AS2482">
        <v>11.72468164598566</v>
      </c>
      <c r="AT2482">
        <v>11.72468164598566</v>
      </c>
      <c r="AU2482">
        <v>11.72468164598566</v>
      </c>
      <c r="AV2482" t="str">
        <f>VLOOKUP(Sheet1[[#This Row],[NPDES ID2]],Combined_Sheet__Major_Only___2[[NPDES ID2]:[ECHO BFR]],3,FALSE)</f>
        <v>LA</v>
      </c>
      <c r="AW2482" t="s">
        <v>87</v>
      </c>
      <c r="AX2482" t="str">
        <f>VLOOKUP(Sheet1[[#This Row],[NPDES ID2]],Combined_Sheet__Major_Only___2[[NPDES ID2]:[ECHO BFR]],27,FALSE)</f>
        <v>other</v>
      </c>
      <c r="AY2482" t="str">
        <f>VLOOKUP(Sheet1[[#This Row],[NPDES ID2]],Combined_Sheet__Major_Only___2[[NPDES ID2]:[ECHO BFR]],28,FALSE)</f>
        <v>-</v>
      </c>
      <c r="AZ2482" t="str">
        <f>VLOOKUP(Sheet1[[#This Row],[NPDES ID2]],Combined_Sheet__Major_Only___2[[NPDES ID2]:[ECHO BFR]],29,FALSE)</f>
        <v>thickening</v>
      </c>
      <c r="BA2482">
        <f>VLOOKUP(Sheet1[[#This Row],[NPDES ID2]],Combined_Sheet__Major_Only___2[[NPDES ID2]:[ECHO BFR]],17,FALSE)</f>
        <v>31.349989999999998</v>
      </c>
      <c r="BB2482">
        <f>VLOOKUP(Sheet1[[#This Row],[NPDES ID2]],Combined_Sheet__Major_Only___2[[NPDES ID2]:[ECHO BFR]],18,FALSE)</f>
        <v>-92.576329999999999</v>
      </c>
      <c r="BC2482" s="2" t="str">
        <f>IF(ISNUMBER(SEARCH("aerobic",$AW2482)),"aerobic","")</f>
        <v/>
      </c>
      <c r="BD2482" s="2" t="str">
        <f>IF(ISNUMBER(SEARCH("anaer",$AW2482)),"anaer","")</f>
        <v/>
      </c>
      <c r="BE2482" s="2" t="str">
        <f>IF(ISNUMBER(SEARCH("thickening",$AZ2482)),"thickening","")</f>
        <v>thickening</v>
      </c>
      <c r="BF2482" s="4" t="str">
        <f>IF(ISNUMBER(SEARCH("airDry",$AW2482)),"airDry","")</f>
        <v/>
      </c>
      <c r="BG2482" s="4" t="str">
        <f>IF(ISNUMBER(SEARCH("heatDry",$AY2482)),"heatDry","")</f>
        <v/>
      </c>
      <c r="BH2482" s="4" t="str">
        <f>IF(AND(ISNUMBER(SEARCH("aerobic",$AW2482)),ISNUMBER(SEARCH("anaer",$AW2482))),"Combined Aer and Anaer.","")</f>
        <v/>
      </c>
    </row>
    <row r="2483" spans="1:60" x14ac:dyDescent="0.25">
      <c r="A2483" s="5">
        <v>2476</v>
      </c>
      <c r="B2483" t="s">
        <v>11525</v>
      </c>
      <c r="C2483">
        <v>204.3</v>
      </c>
      <c r="D2483">
        <v>519.77286277659846</v>
      </c>
      <c r="E2483">
        <v>515.75429597072616</v>
      </c>
      <c r="F2483">
        <v>379.18211538932258</v>
      </c>
      <c r="G2483">
        <v>659.0893527453436</v>
      </c>
      <c r="H2483">
        <v>-138.39598334960019</v>
      </c>
      <c r="I2483">
        <v>-139.63316787779269</v>
      </c>
      <c r="J2483">
        <v>-158.26166978369091</v>
      </c>
      <c r="K2483">
        <v>-115.5686832020443</v>
      </c>
      <c r="L2483">
        <v>155.56107362985551</v>
      </c>
      <c r="M2483">
        <v>154.6394618582039</v>
      </c>
      <c r="N2483">
        <v>151.4160200687009</v>
      </c>
      <c r="O2483">
        <v>162.39108469822349</v>
      </c>
      <c r="P2483">
        <v>6.4082694833823783</v>
      </c>
      <c r="Q2483">
        <v>6.38242115522924</v>
      </c>
      <c r="R2483">
        <v>5.3738465387351653</v>
      </c>
      <c r="S2483">
        <v>7.2123077612857003</v>
      </c>
      <c r="T2483">
        <v>34500.3165385471</v>
      </c>
      <c r="U2483">
        <v>34500.376111467347</v>
      </c>
      <c r="V2483">
        <v>34476.184868430923</v>
      </c>
      <c r="W2483">
        <v>34524.536407524312</v>
      </c>
      <c r="X2483">
        <v>2704.917329206236</v>
      </c>
      <c r="Y2483">
        <v>2719.4888173863342</v>
      </c>
      <c r="Z2483">
        <v>2588.4852702305411</v>
      </c>
      <c r="AA2483">
        <v>2777.907238509405</v>
      </c>
      <c r="AB2483">
        <v>514.70380434340143</v>
      </c>
      <c r="AC2483">
        <v>507.55249133989219</v>
      </c>
      <c r="AD2483">
        <v>432.34132389694201</v>
      </c>
      <c r="AE2483">
        <v>621.96988316272302</v>
      </c>
      <c r="AF2483">
        <v>56.277667000526442</v>
      </c>
      <c r="AG2483">
        <v>55.944309418123233</v>
      </c>
      <c r="AH2483">
        <v>54.778070446566218</v>
      </c>
      <c r="AI2483">
        <v>58.748501785382537</v>
      </c>
      <c r="AJ2483">
        <v>0.46407575318170169</v>
      </c>
      <c r="AK2483">
        <v>0.46407574652349232</v>
      </c>
      <c r="AL2483">
        <v>0.46407204983649941</v>
      </c>
      <c r="AM2483">
        <v>0.4640793946788272</v>
      </c>
      <c r="AN2483">
        <v>0.9321810294417342</v>
      </c>
      <c r="AO2483">
        <v>0.93218102944173387</v>
      </c>
      <c r="AP2483">
        <v>0.93218102944173387</v>
      </c>
      <c r="AQ2483">
        <v>0.93218102944173387</v>
      </c>
      <c r="AR2483">
        <v>11.819752576298979</v>
      </c>
      <c r="AS2483">
        <v>11.819752576298979</v>
      </c>
      <c r="AT2483">
        <v>11.819752576298979</v>
      </c>
      <c r="AU2483">
        <v>11.819752576298979</v>
      </c>
      <c r="AV2483" t="str">
        <f>VLOOKUP(Sheet1[[#This Row],[NPDES ID2]],Combined_Sheet__Major_Only___2[[NPDES ID2]:[ECHO BFR]],3,FALSE)</f>
        <v>MA</v>
      </c>
      <c r="AW2483" t="s">
        <v>54</v>
      </c>
      <c r="AX2483" t="str">
        <f>VLOOKUP(Sheet1[[#This Row],[NPDES ID2]],Combined_Sheet__Major_Only___2[[NPDES ID2]:[ECHO BFR]],27,FALSE)</f>
        <v>-</v>
      </c>
      <c r="AY2483" t="str">
        <f>VLOOKUP(Sheet1[[#This Row],[NPDES ID2]],Combined_Sheet__Major_Only___2[[NPDES ID2]:[ECHO BFR]],28,FALSE)</f>
        <v>-</v>
      </c>
      <c r="AZ2483" t="str">
        <f>VLOOKUP(Sheet1[[#This Row],[NPDES ID2]],Combined_Sheet__Major_Only___2[[NPDES ID2]:[ECHO BFR]],29,FALSE)</f>
        <v>thickening, preliminaryOps</v>
      </c>
      <c r="BA2483">
        <f>VLOOKUP(Sheet1[[#This Row],[NPDES ID2]],Combined_Sheet__Major_Only___2[[NPDES ID2]:[ECHO BFR]],17,FALSE)</f>
        <v>42.471494999999997</v>
      </c>
      <c r="BB2483">
        <f>VLOOKUP(Sheet1[[#This Row],[NPDES ID2]],Combined_Sheet__Major_Only___2[[NPDES ID2]:[ECHO BFR]],18,FALSE)</f>
        <v>-71.337823</v>
      </c>
      <c r="BC2483" s="2" t="str">
        <f>IF(ISNUMBER(SEARCH("aerobic",$AW2483)),"aerobic","")</f>
        <v/>
      </c>
      <c r="BD2483" s="2" t="str">
        <f>IF(ISNUMBER(SEARCH("anaer",$AW2483)),"anaer","")</f>
        <v/>
      </c>
      <c r="BE2483" s="2" t="str">
        <f>IF(ISNUMBER(SEARCH("thickening",$AZ2483)),"thickening","")</f>
        <v>thickening</v>
      </c>
      <c r="BF2483" s="3" t="str">
        <f>IF(ISNUMBER(SEARCH("airDry",$AW2483)),"airDry","")</f>
        <v/>
      </c>
      <c r="BG2483" s="3" t="str">
        <f>IF(ISNUMBER(SEARCH("heatDry",$AY2483)),"heatDry","")</f>
        <v/>
      </c>
      <c r="BH2483" s="3" t="str">
        <f>IF(AND(ISNUMBER(SEARCH("aerobic",$AW2483)),ISNUMBER(SEARCH("anaer",$AW2483))),"Combined Aer and Anaer.","")</f>
        <v/>
      </c>
    </row>
    <row r="2484" spans="1:60" x14ac:dyDescent="0.25">
      <c r="A2484" s="5">
        <v>851</v>
      </c>
      <c r="B2484" t="s">
        <v>4160</v>
      </c>
      <c r="C2484">
        <v>968.93</v>
      </c>
      <c r="D2484">
        <v>312.55424512527009</v>
      </c>
      <c r="E2484">
        <v>308.01327129500589</v>
      </c>
      <c r="F2484">
        <v>266.39530603688098</v>
      </c>
      <c r="G2484">
        <v>370.91207996613741</v>
      </c>
      <c r="H2484">
        <v>-136.75495568434641</v>
      </c>
      <c r="I2484">
        <v>-138.13313008376761</v>
      </c>
      <c r="J2484">
        <v>-156.96596736570029</v>
      </c>
      <c r="K2484">
        <v>-113.87065382574779</v>
      </c>
      <c r="L2484">
        <v>761.89104866087689</v>
      </c>
      <c r="M2484">
        <v>757.49293255164889</v>
      </c>
      <c r="N2484">
        <v>742.1143049847102</v>
      </c>
      <c r="O2484">
        <v>794.48035377603628</v>
      </c>
      <c r="P2484">
        <v>31.014867419032981</v>
      </c>
      <c r="Q2484">
        <v>30.883303044621488</v>
      </c>
      <c r="R2484">
        <v>25.968988421053641</v>
      </c>
      <c r="S2484">
        <v>34.989340710774293</v>
      </c>
      <c r="T2484">
        <v>34456.261169238423</v>
      </c>
      <c r="U2484">
        <v>34456.320669935812</v>
      </c>
      <c r="V2484">
        <v>34432.158755000157</v>
      </c>
      <c r="W2484">
        <v>34480.451675410361</v>
      </c>
      <c r="X2484">
        <v>2670.891653681269</v>
      </c>
      <c r="Y2484">
        <v>2684.940094876637</v>
      </c>
      <c r="Z2484">
        <v>2558.7643198908149</v>
      </c>
      <c r="AA2484">
        <v>2741.0966538251942</v>
      </c>
      <c r="AB2484">
        <v>500.32742973550643</v>
      </c>
      <c r="AC2484">
        <v>493.33334488708567</v>
      </c>
      <c r="AD2484">
        <v>421.51436576512788</v>
      </c>
      <c r="AE2484">
        <v>602.17510300140623</v>
      </c>
      <c r="AF2484">
        <v>56.922201706420999</v>
      </c>
      <c r="AG2484">
        <v>56.593875470063438</v>
      </c>
      <c r="AH2484">
        <v>55.444497542380397</v>
      </c>
      <c r="AI2484">
        <v>59.356659502411809</v>
      </c>
      <c r="AJ2484">
        <v>0.47192964715037927</v>
      </c>
      <c r="AK2484">
        <v>0.47192961525600707</v>
      </c>
      <c r="AL2484">
        <v>0.47191202626852469</v>
      </c>
      <c r="AM2484">
        <v>0.47194697433846872</v>
      </c>
      <c r="AN2484">
        <v>0.93210276130083014</v>
      </c>
      <c r="AO2484">
        <v>0.93210276130083025</v>
      </c>
      <c r="AP2484">
        <v>0.93210276130083025</v>
      </c>
      <c r="AQ2484">
        <v>0.93210276130083025</v>
      </c>
      <c r="AR2484">
        <v>12.06085699417531</v>
      </c>
      <c r="AS2484">
        <v>12.06085699417531</v>
      </c>
      <c r="AT2484">
        <v>12.06085699417531</v>
      </c>
      <c r="AU2484">
        <v>12.06085699417531</v>
      </c>
      <c r="AV2484" t="str">
        <f>VLOOKUP(Sheet1[[#This Row],[NPDES ID2]],Combined_Sheet__Major_Only___2[[NPDES ID2]:[ECHO BFR]],3,FALSE)</f>
        <v>NY</v>
      </c>
      <c r="AW2484" t="s">
        <v>87</v>
      </c>
      <c r="AX2484" t="str">
        <f>VLOOKUP(Sheet1[[#This Row],[NPDES ID2]],Combined_Sheet__Major_Only___2[[NPDES ID2]:[ECHO BFR]],27,FALSE)</f>
        <v>-</v>
      </c>
      <c r="AY2484" t="str">
        <f>VLOOKUP(Sheet1[[#This Row],[NPDES ID2]],Combined_Sheet__Major_Only___2[[NPDES ID2]:[ECHO BFR]],28,FALSE)</f>
        <v>-</v>
      </c>
      <c r="AZ2484" t="str">
        <f>VLOOKUP(Sheet1[[#This Row],[NPDES ID2]],Combined_Sheet__Major_Only___2[[NPDES ID2]:[ECHO BFR]],29,FALSE)</f>
        <v>thickening</v>
      </c>
      <c r="BA2484">
        <f>VLOOKUP(Sheet1[[#This Row],[NPDES ID2]],Combined_Sheet__Major_Only___2[[NPDES ID2]:[ECHO BFR]],17,FALSE)</f>
        <v>42.790944000000003</v>
      </c>
      <c r="BB2484">
        <f>VLOOKUP(Sheet1[[#This Row],[NPDES ID2]],Combined_Sheet__Major_Only___2[[NPDES ID2]:[ECHO BFR]],18,FALSE)</f>
        <v>-73.778971999999996</v>
      </c>
      <c r="BC2484" s="2" t="str">
        <f>IF(ISNUMBER(SEARCH("aerobic",$AW2484)),"aerobic","")</f>
        <v/>
      </c>
      <c r="BD2484" s="2" t="str">
        <f>IF(ISNUMBER(SEARCH("anaer",$AW2484)),"anaer","")</f>
        <v/>
      </c>
      <c r="BE2484" s="2" t="str">
        <f>IF(ISNUMBER(SEARCH("thickening",$AZ2484)),"thickening","")</f>
        <v>thickening</v>
      </c>
      <c r="BF2484" s="4" t="str">
        <f>IF(ISNUMBER(SEARCH("airDry",$AW2484)),"airDry","")</f>
        <v/>
      </c>
      <c r="BG2484" s="4" t="str">
        <f>IF(ISNUMBER(SEARCH("heatDry",$AY2484)),"heatDry","")</f>
        <v/>
      </c>
      <c r="BH2484" s="4" t="str">
        <f>IF(AND(ISNUMBER(SEARCH("aerobic",$AW2484)),ISNUMBER(SEARCH("anaer",$AW2484))),"Combined Aer and Anaer.","")</f>
        <v/>
      </c>
    </row>
    <row r="2485" spans="1:60" x14ac:dyDescent="0.25">
      <c r="A2485" s="5">
        <v>255</v>
      </c>
      <c r="B2485" t="s">
        <v>1319</v>
      </c>
      <c r="C2485">
        <v>1906.55</v>
      </c>
      <c r="D2485">
        <v>436.47379295514008</v>
      </c>
      <c r="E2485">
        <v>436.78607942932041</v>
      </c>
      <c r="F2485">
        <v>364.39834718859112</v>
      </c>
      <c r="G2485">
        <v>511.56480401309449</v>
      </c>
      <c r="H2485">
        <v>-137.81291742414251</v>
      </c>
      <c r="I2485">
        <v>-139.15807822021759</v>
      </c>
      <c r="J2485">
        <v>-158.0965946044054</v>
      </c>
      <c r="K2485">
        <v>-114.7735345798755</v>
      </c>
      <c r="L2485">
        <v>1454.610164563901</v>
      </c>
      <c r="M2485">
        <v>1446.003839095408</v>
      </c>
      <c r="N2485">
        <v>1415.920842742644</v>
      </c>
      <c r="O2485">
        <v>1518.3699574777031</v>
      </c>
      <c r="P2485">
        <v>59.873910446081567</v>
      </c>
      <c r="Q2485">
        <v>59.633355422350093</v>
      </c>
      <c r="R2485">
        <v>50.205808203723613</v>
      </c>
      <c r="S2485">
        <v>67.394928530444318</v>
      </c>
      <c r="T2485">
        <v>34445.422887703309</v>
      </c>
      <c r="U2485">
        <v>34445.482370632788</v>
      </c>
      <c r="V2485">
        <v>34421.327670849751</v>
      </c>
      <c r="W2485">
        <v>34469.606170184823</v>
      </c>
      <c r="X2485">
        <v>2698.7299696210498</v>
      </c>
      <c r="Y2485">
        <v>2713.2516314225418</v>
      </c>
      <c r="Z2485">
        <v>2582.7488579389878</v>
      </c>
      <c r="AA2485">
        <v>2771.4210637323999</v>
      </c>
      <c r="AB2485">
        <v>513.05536198298523</v>
      </c>
      <c r="AC2485">
        <v>505.91877878873152</v>
      </c>
      <c r="AD2485">
        <v>431.01943477898737</v>
      </c>
      <c r="AE2485">
        <v>619.77670891012701</v>
      </c>
      <c r="AF2485">
        <v>56.321000082978578</v>
      </c>
      <c r="AG2485">
        <v>55.9882935088282</v>
      </c>
      <c r="AH2485">
        <v>54.822695342558582</v>
      </c>
      <c r="AI2485">
        <v>58.789031116341192</v>
      </c>
      <c r="AJ2485">
        <v>0.46460373818564449</v>
      </c>
      <c r="AK2485">
        <v>0.46460367511264772</v>
      </c>
      <c r="AL2485">
        <v>0.4645691842880767</v>
      </c>
      <c r="AM2485">
        <v>0.46463771760905848</v>
      </c>
      <c r="AN2485">
        <v>0.93208347846776873</v>
      </c>
      <c r="AO2485">
        <v>0.9320834784677684</v>
      </c>
      <c r="AP2485">
        <v>0.9320834784677684</v>
      </c>
      <c r="AQ2485">
        <v>0.9320834784677684</v>
      </c>
      <c r="AR2485">
        <v>11.8349384250418</v>
      </c>
      <c r="AS2485">
        <v>11.8349384250418</v>
      </c>
      <c r="AT2485">
        <v>11.8349384250418</v>
      </c>
      <c r="AU2485">
        <v>11.8349384250418</v>
      </c>
      <c r="AV2485" t="str">
        <f>VLOOKUP(Sheet1[[#This Row],[NPDES ID2]],Combined_Sheet__Major_Only___2[[NPDES ID2]:[ECHO BFR]],3,FALSE)</f>
        <v>MO</v>
      </c>
      <c r="AW2485" t="s">
        <v>54</v>
      </c>
      <c r="AX2485" t="str">
        <f>VLOOKUP(Sheet1[[#This Row],[NPDES ID2]],Combined_Sheet__Major_Only___2[[NPDES ID2]:[ECHO BFR]],27,FALSE)</f>
        <v>-</v>
      </c>
      <c r="AY2485" t="str">
        <f>VLOOKUP(Sheet1[[#This Row],[NPDES ID2]],Combined_Sheet__Major_Only___2[[NPDES ID2]:[ECHO BFR]],28,FALSE)</f>
        <v>-</v>
      </c>
      <c r="AZ2485" t="str">
        <f>VLOOKUP(Sheet1[[#This Row],[NPDES ID2]],Combined_Sheet__Major_Only___2[[NPDES ID2]:[ECHO BFR]],29,FALSE)</f>
        <v>thickening, preliminaryOps</v>
      </c>
      <c r="BA2485">
        <f>VLOOKUP(Sheet1[[#This Row],[NPDES ID2]],Combined_Sheet__Major_Only___2[[NPDES ID2]:[ECHO BFR]],17,FALSE)</f>
        <v>38.411805999999999</v>
      </c>
      <c r="BB2485">
        <f>VLOOKUP(Sheet1[[#This Row],[NPDES ID2]],Combined_Sheet__Major_Only___2[[NPDES ID2]:[ECHO BFR]],18,FALSE)</f>
        <v>-90.338194000000001</v>
      </c>
      <c r="BC2485" s="2" t="str">
        <f>IF(ISNUMBER(SEARCH("aerobic",$AW2485)),"aerobic","")</f>
        <v/>
      </c>
      <c r="BD2485" s="2" t="str">
        <f>IF(ISNUMBER(SEARCH("anaer",$AW2485)),"anaer","")</f>
        <v/>
      </c>
      <c r="BE2485" s="2" t="str">
        <f>IF(ISNUMBER(SEARCH("thickening",$AZ2485)),"thickening","")</f>
        <v>thickening</v>
      </c>
      <c r="BF2485" s="4" t="str">
        <f>IF(ISNUMBER(SEARCH("airDry",$AW2485)),"airDry","")</f>
        <v/>
      </c>
      <c r="BG2485" s="4" t="str">
        <f>IF(ISNUMBER(SEARCH("heatDry",$AY2485)),"heatDry","")</f>
        <v/>
      </c>
      <c r="BH2485" s="4" t="str">
        <f>IF(AND(ISNUMBER(SEARCH("aerobic",$AW2485)),ISNUMBER(SEARCH("anaer",$AW2485))),"Combined Aer and Anaer.","")</f>
        <v/>
      </c>
    </row>
    <row r="2486" spans="1:60" x14ac:dyDescent="0.25">
      <c r="A2486" s="5">
        <v>801</v>
      </c>
      <c r="B2486" t="s">
        <v>3922</v>
      </c>
      <c r="C2486">
        <v>1389</v>
      </c>
      <c r="D2486">
        <v>371.65757159912522</v>
      </c>
      <c r="E2486">
        <v>369.49755758920742</v>
      </c>
      <c r="F2486">
        <v>313.90320314644219</v>
      </c>
      <c r="G2486">
        <v>436.63782012877942</v>
      </c>
      <c r="H2486">
        <v>-138.62301264684439</v>
      </c>
      <c r="I2486">
        <v>-140.01800365561951</v>
      </c>
      <c r="J2486">
        <v>-158.70862891562379</v>
      </c>
      <c r="K2486">
        <v>-115.630262082494</v>
      </c>
      <c r="L2486">
        <v>1044.3078866940591</v>
      </c>
      <c r="M2486">
        <v>1038.05543192032</v>
      </c>
      <c r="N2486">
        <v>1016.196150963059</v>
      </c>
      <c r="O2486">
        <v>1090.6337734452441</v>
      </c>
      <c r="P2486">
        <v>43.222399785247809</v>
      </c>
      <c r="Q2486">
        <v>43.022349985963018</v>
      </c>
      <c r="R2486">
        <v>36.268209466776398</v>
      </c>
      <c r="S2486">
        <v>48.601288821766857</v>
      </c>
      <c r="T2486">
        <v>34383.023888114352</v>
      </c>
      <c r="U2486">
        <v>34383.083268749062</v>
      </c>
      <c r="V2486">
        <v>34358.970108605288</v>
      </c>
      <c r="W2486">
        <v>34407.165581801994</v>
      </c>
      <c r="X2486">
        <v>2708.0579774016728</v>
      </c>
      <c r="Y2486">
        <v>2722.7893501064568</v>
      </c>
      <c r="Z2486">
        <v>2590.3347286518519</v>
      </c>
      <c r="AA2486">
        <v>2781.8840107538981</v>
      </c>
      <c r="AB2486">
        <v>518.63898352323235</v>
      </c>
      <c r="AC2486">
        <v>511.44498661399041</v>
      </c>
      <c r="AD2486">
        <v>435.09732546482758</v>
      </c>
      <c r="AE2486">
        <v>627.64789132294209</v>
      </c>
      <c r="AF2486">
        <v>56.024780877064707</v>
      </c>
      <c r="AG2486">
        <v>55.689730555828064</v>
      </c>
      <c r="AH2486">
        <v>54.51643485194581</v>
      </c>
      <c r="AI2486">
        <v>58.509563739873492</v>
      </c>
      <c r="AJ2486">
        <v>0.46099484914561972</v>
      </c>
      <c r="AK2486">
        <v>0.46099480351253519</v>
      </c>
      <c r="AL2486">
        <v>0.46096973629619781</v>
      </c>
      <c r="AM2486">
        <v>0.46101954391698891</v>
      </c>
      <c r="AN2486">
        <v>0.93197224844019499</v>
      </c>
      <c r="AO2486">
        <v>0.93197224844019533</v>
      </c>
      <c r="AP2486">
        <v>0.93197224844019533</v>
      </c>
      <c r="AQ2486">
        <v>0.93197224844019533</v>
      </c>
      <c r="AR2486">
        <v>11.72425430215668</v>
      </c>
      <c r="AS2486">
        <v>11.724254302156689</v>
      </c>
      <c r="AT2486">
        <v>11.724254302156689</v>
      </c>
      <c r="AU2486">
        <v>11.724254302156689</v>
      </c>
      <c r="AV2486" t="str">
        <f>VLOOKUP(Sheet1[[#This Row],[NPDES ID2]],Combined_Sheet__Major_Only___2[[NPDES ID2]:[ECHO BFR]],3,FALSE)</f>
        <v>MA</v>
      </c>
      <c r="AW2486" t="s">
        <v>54</v>
      </c>
      <c r="AX2486" t="str">
        <f>VLOOKUP(Sheet1[[#This Row],[NPDES ID2]],Combined_Sheet__Major_Only___2[[NPDES ID2]:[ECHO BFR]],27,FALSE)</f>
        <v>-</v>
      </c>
      <c r="AY2486" t="str">
        <f>VLOOKUP(Sheet1[[#This Row],[NPDES ID2]],Combined_Sheet__Major_Only___2[[NPDES ID2]:[ECHO BFR]],28,FALSE)</f>
        <v>-</v>
      </c>
      <c r="AZ2486" t="str">
        <f>VLOOKUP(Sheet1[[#This Row],[NPDES ID2]],Combined_Sheet__Major_Only___2[[NPDES ID2]:[ECHO BFR]],29,FALSE)</f>
        <v>preliminaryOps, thickening</v>
      </c>
      <c r="BA2486">
        <f>VLOOKUP(Sheet1[[#This Row],[NPDES ID2]],Combined_Sheet__Major_Only___2[[NPDES ID2]:[ECHO BFR]],17,FALSE)</f>
        <v>42.600475000000003</v>
      </c>
      <c r="BB2486">
        <f>VLOOKUP(Sheet1[[#This Row],[NPDES ID2]],Combined_Sheet__Major_Only___2[[NPDES ID2]:[ECHO BFR]],18,FALSE)</f>
        <v>-71.284156999999993</v>
      </c>
      <c r="BC2486" s="2" t="str">
        <f>IF(ISNUMBER(SEARCH("aerobic",$AW2486)),"aerobic","")</f>
        <v/>
      </c>
      <c r="BD2486" s="2" t="str">
        <f>IF(ISNUMBER(SEARCH("anaer",$AW2486)),"anaer","")</f>
        <v/>
      </c>
      <c r="BE2486" s="2" t="str">
        <f>IF(ISNUMBER(SEARCH("thickening",$AZ2486)),"thickening","")</f>
        <v>thickening</v>
      </c>
      <c r="BF2486" s="4" t="str">
        <f>IF(ISNUMBER(SEARCH("airDry",$AW2486)),"airDry","")</f>
        <v/>
      </c>
      <c r="BG2486" s="4" t="str">
        <f>IF(ISNUMBER(SEARCH("heatDry",$AY2486)),"heatDry","")</f>
        <v/>
      </c>
      <c r="BH2486" s="4" t="str">
        <f>IF(AND(ISNUMBER(SEARCH("aerobic",$AW2486)),ISNUMBER(SEARCH("anaer",$AW2486))),"Combined Aer and Anaer.","")</f>
        <v/>
      </c>
    </row>
    <row r="2487" spans="1:60" x14ac:dyDescent="0.25">
      <c r="A2487" s="5">
        <v>1860</v>
      </c>
      <c r="B2487" t="s">
        <v>8790</v>
      </c>
      <c r="C2487">
        <v>8623</v>
      </c>
      <c r="D2487">
        <v>1516.951211071754</v>
      </c>
      <c r="E2487">
        <v>1517.620168248236</v>
      </c>
      <c r="F2487">
        <v>1219.104137716376</v>
      </c>
      <c r="G2487">
        <v>1794.686000064544</v>
      </c>
      <c r="H2487">
        <v>-135.59309409979741</v>
      </c>
      <c r="I2487">
        <v>-136.60355653526429</v>
      </c>
      <c r="J2487">
        <v>-155.87029724194821</v>
      </c>
      <c r="K2487">
        <v>-112.12877890521639</v>
      </c>
      <c r="L2487">
        <v>6621.3698831747679</v>
      </c>
      <c r="M2487">
        <v>6582.352669756061</v>
      </c>
      <c r="N2487">
        <v>6446.3018569273227</v>
      </c>
      <c r="O2487">
        <v>6910.0501401892489</v>
      </c>
      <c r="P2487">
        <v>271.83066323484172</v>
      </c>
      <c r="Q2487">
        <v>270.75816667049571</v>
      </c>
      <c r="R2487">
        <v>227.89429098691389</v>
      </c>
      <c r="S2487">
        <v>306.09957835862559</v>
      </c>
      <c r="T2487">
        <v>34315.538100049896</v>
      </c>
      <c r="U2487">
        <v>34315.597370050753</v>
      </c>
      <c r="V2487">
        <v>34291.529135872282</v>
      </c>
      <c r="W2487">
        <v>34339.634814610501</v>
      </c>
      <c r="X2487">
        <v>2682.5596498583682</v>
      </c>
      <c r="Y2487">
        <v>2696.9452763658078</v>
      </c>
      <c r="Z2487">
        <v>2567.8657873678781</v>
      </c>
      <c r="AA2487">
        <v>2754.5324532724972</v>
      </c>
      <c r="AB2487">
        <v>508.51315129354981</v>
      </c>
      <c r="AC2487">
        <v>501.40967175011269</v>
      </c>
      <c r="AD2487">
        <v>427.38839782552628</v>
      </c>
      <c r="AE2487">
        <v>613.61396242318358</v>
      </c>
      <c r="AF2487">
        <v>56.462879997589518</v>
      </c>
      <c r="AG2487">
        <v>56.132521008210503</v>
      </c>
      <c r="AH2487">
        <v>54.968679121941371</v>
      </c>
      <c r="AI2487">
        <v>58.921481361875493</v>
      </c>
      <c r="AJ2487">
        <v>0.46633253516140838</v>
      </c>
      <c r="AK2487">
        <v>0.46633223305082427</v>
      </c>
      <c r="AL2487">
        <v>0.46617626312029892</v>
      </c>
      <c r="AM2487">
        <v>0.46648625524390491</v>
      </c>
      <c r="AN2487">
        <v>0.93185154007926985</v>
      </c>
      <c r="AO2487">
        <v>0.93185154007926996</v>
      </c>
      <c r="AP2487">
        <v>0.93185154007926996</v>
      </c>
      <c r="AQ2487">
        <v>0.93185154007926996</v>
      </c>
      <c r="AR2487">
        <v>11.88395438894767</v>
      </c>
      <c r="AS2487">
        <v>11.88395438894767</v>
      </c>
      <c r="AT2487">
        <v>11.88395438894767</v>
      </c>
      <c r="AU2487">
        <v>11.88395438894767</v>
      </c>
      <c r="AV2487" t="str">
        <f>VLOOKUP(Sheet1[[#This Row],[NPDES ID2]],Combined_Sheet__Major_Only___2[[NPDES ID2]:[ECHO BFR]],3,FALSE)</f>
        <v>VA</v>
      </c>
      <c r="AW2487" t="s">
        <v>54</v>
      </c>
      <c r="AX2487" t="str">
        <f>VLOOKUP(Sheet1[[#This Row],[NPDES ID2]],Combined_Sheet__Major_Only___2[[NPDES ID2]:[ECHO BFR]],27,FALSE)</f>
        <v>other</v>
      </c>
      <c r="AY2487" t="str">
        <f>VLOOKUP(Sheet1[[#This Row],[NPDES ID2]],Combined_Sheet__Major_Only___2[[NPDES ID2]:[ECHO BFR]],28,FALSE)</f>
        <v>-</v>
      </c>
      <c r="AZ2487" t="str">
        <f>VLOOKUP(Sheet1[[#This Row],[NPDES ID2]],Combined_Sheet__Major_Only___2[[NPDES ID2]:[ECHO BFR]],29,FALSE)</f>
        <v>thickening</v>
      </c>
      <c r="BA2487">
        <f>VLOOKUP(Sheet1[[#This Row],[NPDES ID2]],Combined_Sheet__Major_Only___2[[NPDES ID2]:[ECHO BFR]],17,FALSE)</f>
        <v>37.293219999999998</v>
      </c>
      <c r="BB2487">
        <f>VLOOKUP(Sheet1[[#This Row],[NPDES ID2]],Combined_Sheet__Major_Only___2[[NPDES ID2]:[ECHO BFR]],18,FALSE)</f>
        <v>-77.26249</v>
      </c>
      <c r="BC2487" s="2" t="str">
        <f>IF(ISNUMBER(SEARCH("aerobic",$AW2487)),"aerobic","")</f>
        <v/>
      </c>
      <c r="BD2487" s="2" t="str">
        <f>IF(ISNUMBER(SEARCH("anaer",$AW2487)),"anaer","")</f>
        <v/>
      </c>
      <c r="BE2487" s="2" t="str">
        <f>IF(ISNUMBER(SEARCH("thickening",$AZ2487)),"thickening","")</f>
        <v>thickening</v>
      </c>
      <c r="BF2487" s="3" t="str">
        <f>IF(ISNUMBER(SEARCH("airDry",$AW2487)),"airDry","")</f>
        <v/>
      </c>
      <c r="BG2487" s="3" t="str">
        <f>IF(ISNUMBER(SEARCH("heatDry",$AY2487)),"heatDry","")</f>
        <v/>
      </c>
      <c r="BH2487" s="3" t="str">
        <f>IF(AND(ISNUMBER(SEARCH("aerobic",$AW2487)),ISNUMBER(SEARCH("anaer",$AW2487))),"Combined Aer and Anaer.","")</f>
        <v/>
      </c>
    </row>
    <row r="2488" spans="1:60" x14ac:dyDescent="0.25">
      <c r="A2488" s="5">
        <v>908</v>
      </c>
      <c r="B2488" t="s">
        <v>4422</v>
      </c>
      <c r="C2488">
        <v>716.72</v>
      </c>
      <c r="D2488">
        <v>316.59499708471242</v>
      </c>
      <c r="E2488">
        <v>309.44685964031021</v>
      </c>
      <c r="F2488">
        <v>265.78401517610268</v>
      </c>
      <c r="G2488">
        <v>380.24371719722097</v>
      </c>
      <c r="H2488">
        <v>-139.04719274443519</v>
      </c>
      <c r="I2488">
        <v>-140.3432887882785</v>
      </c>
      <c r="J2488">
        <v>-158.94402221647209</v>
      </c>
      <c r="K2488">
        <v>-116.1341870496601</v>
      </c>
      <c r="L2488">
        <v>536.18225507637214</v>
      </c>
      <c r="M2488">
        <v>532.95933890901279</v>
      </c>
      <c r="N2488">
        <v>521.68891200151813</v>
      </c>
      <c r="O2488">
        <v>560.06472110068398</v>
      </c>
      <c r="P2488">
        <v>22.23395331908975</v>
      </c>
      <c r="Q2488">
        <v>22.124935421633111</v>
      </c>
      <c r="R2488">
        <v>18.660891772165929</v>
      </c>
      <c r="S2488">
        <v>25.006931367095621</v>
      </c>
      <c r="T2488">
        <v>34259.203485008518</v>
      </c>
      <c r="U2488">
        <v>34259.262662656343</v>
      </c>
      <c r="V2488">
        <v>34235.231930995571</v>
      </c>
      <c r="W2488">
        <v>34283.262652674013</v>
      </c>
      <c r="X2488">
        <v>2703.150870609993</v>
      </c>
      <c r="Y2488">
        <v>2717.9084842454408</v>
      </c>
      <c r="Z2488">
        <v>2585.180625911692</v>
      </c>
      <c r="AA2488">
        <v>2777.1496859267668</v>
      </c>
      <c r="AB2488">
        <v>519.00447257068026</v>
      </c>
      <c r="AC2488">
        <v>511.81392693019581</v>
      </c>
      <c r="AD2488">
        <v>435.19758096950278</v>
      </c>
      <c r="AE2488">
        <v>628.49712165663209</v>
      </c>
      <c r="AF2488">
        <v>55.922965961180722</v>
      </c>
      <c r="AG2488">
        <v>55.587016693590442</v>
      </c>
      <c r="AH2488">
        <v>54.411222614086142</v>
      </c>
      <c r="AI2488">
        <v>58.413613231391167</v>
      </c>
      <c r="AJ2488">
        <v>0.4597545201753544</v>
      </c>
      <c r="AK2488">
        <v>0.45975449681349478</v>
      </c>
      <c r="AL2488">
        <v>0.45974158609735022</v>
      </c>
      <c r="AM2488">
        <v>0.45976723854153217</v>
      </c>
      <c r="AN2488">
        <v>0.93175044871830115</v>
      </c>
      <c r="AO2488">
        <v>0.93175044871830104</v>
      </c>
      <c r="AP2488">
        <v>0.93175044871830104</v>
      </c>
      <c r="AQ2488">
        <v>0.93175044871830104</v>
      </c>
      <c r="AR2488">
        <v>11.686518986050279</v>
      </c>
      <c r="AS2488">
        <v>11.686518986050279</v>
      </c>
      <c r="AT2488">
        <v>11.686518986050279</v>
      </c>
      <c r="AU2488">
        <v>11.686518986050279</v>
      </c>
      <c r="AV2488" t="str">
        <f>VLOOKUP(Sheet1[[#This Row],[NPDES ID2]],Combined_Sheet__Major_Only___2[[NPDES ID2]:[ECHO BFR]],3,FALSE)</f>
        <v>MD</v>
      </c>
      <c r="AW2488" t="s">
        <v>87</v>
      </c>
      <c r="AX2488" t="str">
        <f>VLOOKUP(Sheet1[[#This Row],[NPDES ID2]],Combined_Sheet__Major_Only___2[[NPDES ID2]:[ECHO BFR]],27,FALSE)</f>
        <v>-</v>
      </c>
      <c r="AY2488" t="str">
        <f>VLOOKUP(Sheet1[[#This Row],[NPDES ID2]],Combined_Sheet__Major_Only___2[[NPDES ID2]:[ECHO BFR]],28,FALSE)</f>
        <v>-</v>
      </c>
      <c r="AZ2488" t="str">
        <f>VLOOKUP(Sheet1[[#This Row],[NPDES ID2]],Combined_Sheet__Major_Only___2[[NPDES ID2]:[ECHO BFR]],29,FALSE)</f>
        <v>thickening</v>
      </c>
      <c r="BA2488">
        <f>VLOOKUP(Sheet1[[#This Row],[NPDES ID2]],Combined_Sheet__Major_Only___2[[NPDES ID2]:[ECHO BFR]],17,FALSE)</f>
        <v>39.081927</v>
      </c>
      <c r="BB2488">
        <f>VLOOKUP(Sheet1[[#This Row],[NPDES ID2]],Combined_Sheet__Major_Only___2[[NPDES ID2]:[ECHO BFR]],18,FALSE)</f>
        <v>-76.826856000000006</v>
      </c>
      <c r="BC2488" s="2" t="str">
        <f>IF(ISNUMBER(SEARCH("aerobic",$AW2488)),"aerobic","")</f>
        <v/>
      </c>
      <c r="BD2488" s="2" t="str">
        <f>IF(ISNUMBER(SEARCH("anaer",$AW2488)),"anaer","")</f>
        <v/>
      </c>
      <c r="BE2488" s="2" t="str">
        <f>IF(ISNUMBER(SEARCH("thickening",$AZ2488)),"thickening","")</f>
        <v>thickening</v>
      </c>
      <c r="BF2488" s="3" t="str">
        <f>IF(ISNUMBER(SEARCH("airDry",$AW2488)),"airDry","")</f>
        <v/>
      </c>
      <c r="BG2488" s="3" t="str">
        <f>IF(ISNUMBER(SEARCH("heatDry",$AY2488)),"heatDry","")</f>
        <v/>
      </c>
      <c r="BH2488" s="3" t="str">
        <f>IF(AND(ISNUMBER(SEARCH("aerobic",$AW2488)),ISNUMBER(SEARCH("anaer",$AW2488))),"Combined Aer and Anaer.","")</f>
        <v/>
      </c>
    </row>
    <row r="2489" spans="1:60" x14ac:dyDescent="0.25">
      <c r="A2489" s="5">
        <v>661</v>
      </c>
      <c r="B2489" t="s">
        <v>3251</v>
      </c>
      <c r="C2489">
        <v>35.200000000000003</v>
      </c>
      <c r="D2489">
        <v>2493.3317163153952</v>
      </c>
      <c r="E2489">
        <v>2451.6223101833871</v>
      </c>
      <c r="F2489">
        <v>1682.418740305897</v>
      </c>
      <c r="G2489">
        <v>3259.1066660316351</v>
      </c>
      <c r="H2489">
        <v>-138.84130358892889</v>
      </c>
      <c r="I2489">
        <v>-140.04731110430421</v>
      </c>
      <c r="J2489">
        <v>-158.62011389591319</v>
      </c>
      <c r="K2489">
        <v>-116.0254380376565</v>
      </c>
      <c r="L2489">
        <v>26.56875561270304</v>
      </c>
      <c r="M2489">
        <v>26.410228577038769</v>
      </c>
      <c r="N2489">
        <v>25.85572817887661</v>
      </c>
      <c r="O2489">
        <v>27.743629046979759</v>
      </c>
      <c r="P2489">
        <v>1.098081210528749</v>
      </c>
      <c r="Q2489">
        <v>1.0932175800156989</v>
      </c>
      <c r="R2489">
        <v>0.92121202167904903</v>
      </c>
      <c r="S2489">
        <v>1.235050356750901</v>
      </c>
      <c r="T2489">
        <v>34147.833387329687</v>
      </c>
      <c r="U2489">
        <v>34147.892382401224</v>
      </c>
      <c r="V2489">
        <v>34123.935790930387</v>
      </c>
      <c r="W2489">
        <v>34171.818327073801</v>
      </c>
      <c r="X2489">
        <v>2685.7057038793791</v>
      </c>
      <c r="Y2489">
        <v>2700.2683930389521</v>
      </c>
      <c r="Z2489">
        <v>2569.3069566280201</v>
      </c>
      <c r="AA2489">
        <v>2758.6990214544021</v>
      </c>
      <c r="AB2489">
        <v>513.30262931953075</v>
      </c>
      <c r="AC2489">
        <v>506.18236156750902</v>
      </c>
      <c r="AD2489">
        <v>430.8014208804164</v>
      </c>
      <c r="AE2489">
        <v>620.9362650351793</v>
      </c>
      <c r="AF2489">
        <v>56.101148854524212</v>
      </c>
      <c r="AG2489">
        <v>55.766421334581821</v>
      </c>
      <c r="AH2489">
        <v>54.595553233051447</v>
      </c>
      <c r="AI2489">
        <v>58.581935553282079</v>
      </c>
      <c r="AJ2489">
        <v>0.46192518915383118</v>
      </c>
      <c r="AK2489">
        <v>0.46192518801349219</v>
      </c>
      <c r="AL2489">
        <v>0.46192455392375931</v>
      </c>
      <c r="AM2489">
        <v>0.46192581377043318</v>
      </c>
      <c r="AN2489">
        <v>0.93154971212649396</v>
      </c>
      <c r="AO2489">
        <v>0.93154971212649396</v>
      </c>
      <c r="AP2489">
        <v>0.93154971212649396</v>
      </c>
      <c r="AQ2489">
        <v>0.93154971212649396</v>
      </c>
      <c r="AR2489">
        <v>11.753707642089241</v>
      </c>
      <c r="AS2489">
        <v>11.753707642089241</v>
      </c>
      <c r="AT2489">
        <v>11.753707642089241</v>
      </c>
      <c r="AU2489">
        <v>11.753707642089241</v>
      </c>
      <c r="AV2489" t="str">
        <f>VLOOKUP(Sheet1[[#This Row],[NPDES ID2]],Combined_Sheet__Major_Only___2[[NPDES ID2]:[ECHO BFR]],3,FALSE)</f>
        <v>WA</v>
      </c>
      <c r="AW2489" t="s">
        <v>54</v>
      </c>
      <c r="AX2489" t="str">
        <f>VLOOKUP(Sheet1[[#This Row],[NPDES ID2]],Combined_Sheet__Major_Only___2[[NPDES ID2]:[ECHO BFR]],27,FALSE)</f>
        <v>-</v>
      </c>
      <c r="AY2489" t="str">
        <f>VLOOKUP(Sheet1[[#This Row],[NPDES ID2]],Combined_Sheet__Major_Only___2[[NPDES ID2]:[ECHO BFR]],28,FALSE)</f>
        <v>-</v>
      </c>
      <c r="AZ2489" t="str">
        <f>VLOOKUP(Sheet1[[#This Row],[NPDES ID2]],Combined_Sheet__Major_Only___2[[NPDES ID2]:[ECHO BFR]],29,FALSE)</f>
        <v>thickening</v>
      </c>
      <c r="BA2489">
        <f>VLOOKUP(Sheet1[[#This Row],[NPDES ID2]],Combined_Sheet__Major_Only___2[[NPDES ID2]:[ECHO BFR]],17,FALSE)</f>
        <v>48.348092000000001</v>
      </c>
      <c r="BB2489">
        <f>VLOOKUP(Sheet1[[#This Row],[NPDES ID2]],Combined_Sheet__Major_Only___2[[NPDES ID2]:[ECHO BFR]],18,FALSE)</f>
        <v>-122.661924</v>
      </c>
      <c r="BC2489" s="2" t="str">
        <f>IF(ISNUMBER(SEARCH("aerobic",$AW2489)),"aerobic","")</f>
        <v/>
      </c>
      <c r="BD2489" s="2" t="str">
        <f>IF(ISNUMBER(SEARCH("anaer",$AW2489)),"anaer","")</f>
        <v/>
      </c>
      <c r="BE2489" s="2" t="str">
        <f>IF(ISNUMBER(SEARCH("thickening",$AZ2489)),"thickening","")</f>
        <v>thickening</v>
      </c>
      <c r="BF2489" s="4" t="str">
        <f>IF(ISNUMBER(SEARCH("airDry",$AW2489)),"airDry","")</f>
        <v/>
      </c>
      <c r="BG2489" s="4" t="str">
        <f>IF(ISNUMBER(SEARCH("heatDry",$AY2489)),"heatDry","")</f>
        <v/>
      </c>
      <c r="BH2489" s="4" t="str">
        <f>IF(AND(ISNUMBER(SEARCH("aerobic",$AW2489)),ISNUMBER(SEARCH("anaer",$AW2489))),"Combined Aer and Anaer.","")</f>
        <v/>
      </c>
    </row>
    <row r="2490" spans="1:60" x14ac:dyDescent="0.25">
      <c r="A2490" s="5">
        <v>1926</v>
      </c>
      <c r="B2490" t="s">
        <v>9087</v>
      </c>
      <c r="C2490">
        <v>3030</v>
      </c>
      <c r="D2490">
        <v>613.56123751818086</v>
      </c>
      <c r="E2490">
        <v>610.28842562979139</v>
      </c>
      <c r="F2490">
        <v>500.95456899115089</v>
      </c>
      <c r="G2490">
        <v>716.53232998982617</v>
      </c>
      <c r="H2490">
        <v>-137.8778663344809</v>
      </c>
      <c r="I2490">
        <v>-139.1375581211941</v>
      </c>
      <c r="J2490">
        <v>-158.37680063659781</v>
      </c>
      <c r="K2490">
        <v>-114.6860133776978</v>
      </c>
      <c r="L2490">
        <v>2291.7156366369759</v>
      </c>
      <c r="M2490">
        <v>2278.057452947472</v>
      </c>
      <c r="N2490">
        <v>2230.3351653722102</v>
      </c>
      <c r="O2490">
        <v>2392.880119900432</v>
      </c>
      <c r="P2490">
        <v>94.633394829955634</v>
      </c>
      <c r="Q2490">
        <v>94.227200670986932</v>
      </c>
      <c r="R2490">
        <v>79.387152775515844</v>
      </c>
      <c r="S2490">
        <v>106.45014373646831</v>
      </c>
      <c r="T2490">
        <v>34028.297292862633</v>
      </c>
      <c r="U2490">
        <v>34028.356091970803</v>
      </c>
      <c r="V2490">
        <v>34004.479076875803</v>
      </c>
      <c r="W2490">
        <v>34052.202562066726</v>
      </c>
      <c r="X2490">
        <v>2674.4051816074279</v>
      </c>
      <c r="Y2490">
        <v>2688.8934355441911</v>
      </c>
      <c r="Z2490">
        <v>2558.6887646927662</v>
      </c>
      <c r="AA2490">
        <v>2746.9462031112421</v>
      </c>
      <c r="AB2490">
        <v>510.68314530356309</v>
      </c>
      <c r="AC2490">
        <v>503.58673001672531</v>
      </c>
      <c r="AD2490">
        <v>428.65439964260668</v>
      </c>
      <c r="AE2490">
        <v>617.51927615368834</v>
      </c>
      <c r="AF2490">
        <v>56.148161921228059</v>
      </c>
      <c r="AG2490">
        <v>55.814355412615811</v>
      </c>
      <c r="AH2490">
        <v>54.643844129915323</v>
      </c>
      <c r="AI2490">
        <v>58.625660818056332</v>
      </c>
      <c r="AJ2490">
        <v>0.46249798493464578</v>
      </c>
      <c r="AK2490">
        <v>0.46249788420448629</v>
      </c>
      <c r="AL2490">
        <v>0.46244334297839518</v>
      </c>
      <c r="AM2490">
        <v>0.46255172115116999</v>
      </c>
      <c r="AN2490">
        <v>0.93133293888693158</v>
      </c>
      <c r="AO2490">
        <v>0.93133293888693158</v>
      </c>
      <c r="AP2490">
        <v>0.93133293888693158</v>
      </c>
      <c r="AQ2490">
        <v>0.93133293888693158</v>
      </c>
      <c r="AR2490">
        <v>11.76948027961253</v>
      </c>
      <c r="AS2490">
        <v>11.76948027961253</v>
      </c>
      <c r="AT2490">
        <v>11.76948027961253</v>
      </c>
      <c r="AU2490">
        <v>11.76948027961253</v>
      </c>
      <c r="AV2490" t="str">
        <f>VLOOKUP(Sheet1[[#This Row],[NPDES ID2]],Combined_Sheet__Major_Only___2[[NPDES ID2]:[ECHO BFR]],3,FALSE)</f>
        <v>CA</v>
      </c>
      <c r="AW2490" t="s">
        <v>952</v>
      </c>
      <c r="AX2490" t="str">
        <f>VLOOKUP(Sheet1[[#This Row],[NPDES ID2]],Combined_Sheet__Major_Only___2[[NPDES ID2]:[ECHO BFR]],27,FALSE)</f>
        <v>-</v>
      </c>
      <c r="AY2490" t="str">
        <f>VLOOKUP(Sheet1[[#This Row],[NPDES ID2]],Combined_Sheet__Major_Only___2[[NPDES ID2]:[ECHO BFR]],28,FALSE)</f>
        <v>-</v>
      </c>
      <c r="AZ2490" t="str">
        <f>VLOOKUP(Sheet1[[#This Row],[NPDES ID2]],Combined_Sheet__Major_Only___2[[NPDES ID2]:[ECHO BFR]],29,FALSE)</f>
        <v>thickening</v>
      </c>
      <c r="BA2490">
        <f>VLOOKUP(Sheet1[[#This Row],[NPDES ID2]],Combined_Sheet__Major_Only___2[[NPDES ID2]:[ECHO BFR]],17,FALSE)</f>
        <v>36.986846999999997</v>
      </c>
      <c r="BB2490">
        <f>VLOOKUP(Sheet1[[#This Row],[NPDES ID2]],Combined_Sheet__Major_Only___2[[NPDES ID2]:[ECHO BFR]],18,FALSE)</f>
        <v>-121.538825</v>
      </c>
      <c r="BC2490" s="2" t="str">
        <f>IF(ISNUMBER(SEARCH("aerobic",$AW2490)),"aerobic","")</f>
        <v/>
      </c>
      <c r="BD2490" s="2" t="str">
        <f>IF(ISNUMBER(SEARCH("anaer",$AW2490)),"anaer","")</f>
        <v/>
      </c>
      <c r="BE2490" s="2" t="str">
        <f>IF(ISNUMBER(SEARCH("thickening",$AZ2490)),"thickening","")</f>
        <v>thickening</v>
      </c>
      <c r="BF2490" s="3" t="str">
        <f>IF(ISNUMBER(SEARCH("airDry",$AW2490)),"airDry","")</f>
        <v/>
      </c>
      <c r="BG2490" s="3" t="str">
        <f>IF(ISNUMBER(SEARCH("heatDry",$AY2490)),"heatDry","")</f>
        <v/>
      </c>
      <c r="BH2490" s="3" t="str">
        <f>IF(AND(ISNUMBER(SEARCH("aerobic",$AW2490)),ISNUMBER(SEARCH("anaer",$AW2490))),"Combined Aer and Anaer.","")</f>
        <v/>
      </c>
    </row>
    <row r="2491" spans="1:60" x14ac:dyDescent="0.25">
      <c r="A2491" s="5">
        <v>147</v>
      </c>
      <c r="B2491" t="s">
        <v>810</v>
      </c>
      <c r="C2491">
        <v>6452</v>
      </c>
      <c r="D2491">
        <v>1138.181638366467</v>
      </c>
      <c r="E2491">
        <v>1135.441577497259</v>
      </c>
      <c r="F2491">
        <v>916.1970362408008</v>
      </c>
      <c r="G2491">
        <v>1343.0510226172989</v>
      </c>
      <c r="H2491">
        <v>-135.44635544887259</v>
      </c>
      <c r="I2491">
        <v>-136.83465742785569</v>
      </c>
      <c r="J2491">
        <v>-156.02499718033769</v>
      </c>
      <c r="K2491">
        <v>-111.8814403946096</v>
      </c>
      <c r="L2491">
        <v>5045.0025018273109</v>
      </c>
      <c r="M2491">
        <v>5015.7194241447714</v>
      </c>
      <c r="N2491">
        <v>4913.530119506454</v>
      </c>
      <c r="O2491">
        <v>5261.7539863326583</v>
      </c>
      <c r="P2491">
        <v>205.75204730164859</v>
      </c>
      <c r="Q2491">
        <v>204.9065659260832</v>
      </c>
      <c r="R2491">
        <v>172.34027315430541</v>
      </c>
      <c r="S2491">
        <v>232.0083808840256</v>
      </c>
      <c r="T2491">
        <v>34025.539279292418</v>
      </c>
      <c r="U2491">
        <v>34025.598073879199</v>
      </c>
      <c r="V2491">
        <v>34001.722894821462</v>
      </c>
      <c r="W2491">
        <v>34049.442710286632</v>
      </c>
      <c r="X2491">
        <v>2642.8242040813411</v>
      </c>
      <c r="Y2491">
        <v>2656.799267949671</v>
      </c>
      <c r="Z2491">
        <v>2531.4047188407421</v>
      </c>
      <c r="AA2491">
        <v>2712.6743141493662</v>
      </c>
      <c r="AB2491">
        <v>496.5226086394112</v>
      </c>
      <c r="AC2491">
        <v>489.5714762440216</v>
      </c>
      <c r="AD2491">
        <v>418.0372240731536</v>
      </c>
      <c r="AE2491">
        <v>597.96355567650915</v>
      </c>
      <c r="AF2491">
        <v>56.821157617146902</v>
      </c>
      <c r="AG2491">
        <v>56.493102089849643</v>
      </c>
      <c r="AH2491">
        <v>55.339410837618118</v>
      </c>
      <c r="AI2491">
        <v>59.260103964100011</v>
      </c>
      <c r="AJ2491">
        <v>0.47069832326109279</v>
      </c>
      <c r="AK2491">
        <v>0.47069810163011933</v>
      </c>
      <c r="AL2491">
        <v>0.47058150680943528</v>
      </c>
      <c r="AM2491">
        <v>0.47081322057262343</v>
      </c>
      <c r="AN2491">
        <v>0.93132792114963547</v>
      </c>
      <c r="AO2491">
        <v>0.93132792114963558</v>
      </c>
      <c r="AP2491">
        <v>0.93132792114963558</v>
      </c>
      <c r="AQ2491">
        <v>0.93132792114963558</v>
      </c>
      <c r="AR2491">
        <v>12.019591559489561</v>
      </c>
      <c r="AS2491">
        <v>12.019591559489561</v>
      </c>
      <c r="AT2491">
        <v>12.019591559489561</v>
      </c>
      <c r="AU2491">
        <v>12.019591559489561</v>
      </c>
      <c r="AV2491" t="str">
        <f>VLOOKUP(Sheet1[[#This Row],[NPDES ID2]],Combined_Sheet__Major_Only___2[[NPDES ID2]:[ECHO BFR]],3,FALSE)</f>
        <v>NV</v>
      </c>
      <c r="AW2491" t="s">
        <v>54</v>
      </c>
      <c r="AX2491" t="str">
        <f>VLOOKUP(Sheet1[[#This Row],[NPDES ID2]],Combined_Sheet__Major_Only___2[[NPDES ID2]:[ECHO BFR]],27,FALSE)</f>
        <v>-</v>
      </c>
      <c r="AY2491" t="str">
        <f>VLOOKUP(Sheet1[[#This Row],[NPDES ID2]],Combined_Sheet__Major_Only___2[[NPDES ID2]:[ECHO BFR]],28,FALSE)</f>
        <v>-</v>
      </c>
      <c r="AZ2491" t="str">
        <f>VLOOKUP(Sheet1[[#This Row],[NPDES ID2]],Combined_Sheet__Major_Only___2[[NPDES ID2]:[ECHO BFR]],29,FALSE)</f>
        <v>thickening</v>
      </c>
      <c r="BA2491">
        <f>VLOOKUP(Sheet1[[#This Row],[NPDES ID2]],Combined_Sheet__Major_Only___2[[NPDES ID2]:[ECHO BFR]],17,FALSE)</f>
        <v>36.071016</v>
      </c>
      <c r="BB2491">
        <f>VLOOKUP(Sheet1[[#This Row],[NPDES ID2]],Combined_Sheet__Major_Only___2[[NPDES ID2]:[ECHO BFR]],18,FALSE)</f>
        <v>-115.000438</v>
      </c>
      <c r="BC2491" s="2" t="str">
        <f>IF(ISNUMBER(SEARCH("aerobic",$AW2491)),"aerobic","")</f>
        <v/>
      </c>
      <c r="BD2491" s="2" t="str">
        <f>IF(ISNUMBER(SEARCH("anaer",$AW2491)),"anaer","")</f>
        <v/>
      </c>
      <c r="BE2491" s="2" t="str">
        <f>IF(ISNUMBER(SEARCH("thickening",$AZ2491)),"thickening","")</f>
        <v>thickening</v>
      </c>
      <c r="BF2491" s="4" t="str">
        <f>IF(ISNUMBER(SEARCH("airDry",$AW2491)),"airDry","")</f>
        <v/>
      </c>
      <c r="BG2491" s="4" t="str">
        <f>IF(ISNUMBER(SEARCH("heatDry",$AY2491)),"heatDry","")</f>
        <v/>
      </c>
      <c r="BH2491" s="4" t="str">
        <f>IF(AND(ISNUMBER(SEARCH("aerobic",$AW2491)),ISNUMBER(SEARCH("anaer",$AW2491))),"Combined Aer and Anaer.","")</f>
        <v/>
      </c>
    </row>
    <row r="2492" spans="1:60" x14ac:dyDescent="0.25">
      <c r="A2492" s="5">
        <v>2432</v>
      </c>
      <c r="B2492" t="s">
        <v>11335</v>
      </c>
      <c r="C2492">
        <v>248</v>
      </c>
      <c r="D2492">
        <v>459.47038838043409</v>
      </c>
      <c r="E2492">
        <v>455.79897469034722</v>
      </c>
      <c r="F2492">
        <v>341.53189211123151</v>
      </c>
      <c r="G2492">
        <v>572.98111547890812</v>
      </c>
      <c r="H2492">
        <v>-138.87768003094871</v>
      </c>
      <c r="I2492">
        <v>-140.11548694606611</v>
      </c>
      <c r="J2492">
        <v>-158.69622774668409</v>
      </c>
      <c r="K2492">
        <v>-116.0324069465115</v>
      </c>
      <c r="L2492">
        <v>186.7843890210917</v>
      </c>
      <c r="M2492">
        <v>185.66789946445539</v>
      </c>
      <c r="N2492">
        <v>181.7629105078328</v>
      </c>
      <c r="O2492">
        <v>195.05855966325231</v>
      </c>
      <c r="P2492">
        <v>7.7259634217979878</v>
      </c>
      <c r="Q2492">
        <v>7.6908573743928246</v>
      </c>
      <c r="R2492">
        <v>6.4822299827823642</v>
      </c>
      <c r="S2492">
        <v>8.6882334695825012</v>
      </c>
      <c r="T2492">
        <v>33985.18319513536</v>
      </c>
      <c r="U2492">
        <v>33985.241923563757</v>
      </c>
      <c r="V2492">
        <v>33961.393609955623</v>
      </c>
      <c r="W2492">
        <v>34009.05972888961</v>
      </c>
      <c r="X2492">
        <v>2675.0018542891489</v>
      </c>
      <c r="Y2492">
        <v>2689.530670658201</v>
      </c>
      <c r="Z2492">
        <v>2558.871237470335</v>
      </c>
      <c r="AA2492">
        <v>2747.831379146568</v>
      </c>
      <c r="AB2492">
        <v>511.82362489506693</v>
      </c>
      <c r="AC2492">
        <v>504.72586549056263</v>
      </c>
      <c r="AD2492">
        <v>429.46691888386891</v>
      </c>
      <c r="AE2492">
        <v>619.30336555010433</v>
      </c>
      <c r="AF2492">
        <v>56.057968070627041</v>
      </c>
      <c r="AG2492">
        <v>55.72295336813351</v>
      </c>
      <c r="AH2492">
        <v>54.550877453009598</v>
      </c>
      <c r="AI2492">
        <v>58.541134250299393</v>
      </c>
      <c r="AJ2492">
        <v>0.46139913526907878</v>
      </c>
      <c r="AK2492">
        <v>0.46139912723409149</v>
      </c>
      <c r="AL2492">
        <v>0.46139466789904848</v>
      </c>
      <c r="AM2492">
        <v>0.46140352803996731</v>
      </c>
      <c r="AN2492">
        <v>0.93125441614915883</v>
      </c>
      <c r="AO2492">
        <v>0.93125441614915883</v>
      </c>
      <c r="AP2492">
        <v>0.93125441614915883</v>
      </c>
      <c r="AQ2492">
        <v>0.93125441614915883</v>
      </c>
      <c r="AR2492">
        <v>11.737395600730091</v>
      </c>
      <c r="AS2492">
        <v>11.737395600730091</v>
      </c>
      <c r="AT2492">
        <v>11.737395600730091</v>
      </c>
      <c r="AU2492">
        <v>11.737395600730091</v>
      </c>
      <c r="AV2492" t="str">
        <f>VLOOKUP(Sheet1[[#This Row],[NPDES ID2]],Combined_Sheet__Major_Only___2[[NPDES ID2]:[ECHO BFR]],3,FALSE)</f>
        <v>IA</v>
      </c>
      <c r="AW2492" t="s">
        <v>87</v>
      </c>
      <c r="AX2492" t="str">
        <f>VLOOKUP(Sheet1[[#This Row],[NPDES ID2]],Combined_Sheet__Major_Only___2[[NPDES ID2]:[ECHO BFR]],27,FALSE)</f>
        <v>-</v>
      </c>
      <c r="AY2492" t="str">
        <f>VLOOKUP(Sheet1[[#This Row],[NPDES ID2]],Combined_Sheet__Major_Only___2[[NPDES ID2]:[ECHO BFR]],28,FALSE)</f>
        <v>-</v>
      </c>
      <c r="AZ2492" t="str">
        <f>VLOOKUP(Sheet1[[#This Row],[NPDES ID2]],Combined_Sheet__Major_Only___2[[NPDES ID2]:[ECHO BFR]],29,FALSE)</f>
        <v>preliminaryOps, thickening</v>
      </c>
      <c r="BA2492">
        <f>VLOOKUP(Sheet1[[#This Row],[NPDES ID2]],Combined_Sheet__Major_Only___2[[NPDES ID2]:[ECHO BFR]],17,FALSE)</f>
        <v>40.628528000000003</v>
      </c>
      <c r="BB2492">
        <f>VLOOKUP(Sheet1[[#This Row],[NPDES ID2]],Combined_Sheet__Major_Only___2[[NPDES ID2]:[ECHO BFR]],18,FALSE)</f>
        <v>-91.304389</v>
      </c>
      <c r="BC2492" s="2" t="str">
        <f>IF(ISNUMBER(SEARCH("aerobic",$AW2492)),"aerobic","")</f>
        <v/>
      </c>
      <c r="BD2492" s="2" t="str">
        <f>IF(ISNUMBER(SEARCH("anaer",$AW2492)),"anaer","")</f>
        <v/>
      </c>
      <c r="BE2492" s="2" t="str">
        <f>IF(ISNUMBER(SEARCH("thickening",$AZ2492)),"thickening","")</f>
        <v>thickening</v>
      </c>
      <c r="BF2492" s="3" t="str">
        <f>IF(ISNUMBER(SEARCH("airDry",$AW2492)),"airDry","")</f>
        <v/>
      </c>
      <c r="BG2492" s="3" t="str">
        <f>IF(ISNUMBER(SEARCH("heatDry",$AY2492)),"heatDry","")</f>
        <v/>
      </c>
      <c r="BH2492" s="3" t="str">
        <f>IF(AND(ISNUMBER(SEARCH("aerobic",$AW2492)),ISNUMBER(SEARCH("anaer",$AW2492))),"Combined Aer and Anaer.","")</f>
        <v/>
      </c>
    </row>
    <row r="2493" spans="1:60" x14ac:dyDescent="0.25">
      <c r="A2493" s="5">
        <v>1783</v>
      </c>
      <c r="B2493" t="s">
        <v>8342</v>
      </c>
      <c r="C2493">
        <v>9.6999999999999993</v>
      </c>
      <c r="D2493">
        <v>8886.2727495017116</v>
      </c>
      <c r="E2493">
        <v>8756.6587690846045</v>
      </c>
      <c r="F2493">
        <v>5904.1102099897789</v>
      </c>
      <c r="G2493">
        <v>11660.180891369049</v>
      </c>
      <c r="H2493">
        <v>-139.11930535641389</v>
      </c>
      <c r="I2493">
        <v>-140.31991118986659</v>
      </c>
      <c r="J2493">
        <v>-158.86040093851929</v>
      </c>
      <c r="K2493">
        <v>-116.29996332502721</v>
      </c>
      <c r="L2493">
        <v>7.2781571125870332</v>
      </c>
      <c r="M2493">
        <v>7.2345201402104404</v>
      </c>
      <c r="N2493">
        <v>7.0818840805328316</v>
      </c>
      <c r="O2493">
        <v>7.6015604607002603</v>
      </c>
      <c r="P2493">
        <v>0.301475927787274</v>
      </c>
      <c r="Q2493">
        <v>0.3000440435145148</v>
      </c>
      <c r="R2493">
        <v>0.25298869754975423</v>
      </c>
      <c r="S2493">
        <v>0.33904443646639421</v>
      </c>
      <c r="T2493">
        <v>33911.914008889747</v>
      </c>
      <c r="U2493">
        <v>33911.972617203181</v>
      </c>
      <c r="V2493">
        <v>33888.173079626467</v>
      </c>
      <c r="W2493">
        <v>33935.74170889501</v>
      </c>
      <c r="X2493">
        <v>2672.8665659336448</v>
      </c>
      <c r="Y2493">
        <v>2687.4241968322008</v>
      </c>
      <c r="Z2493">
        <v>2556.4852811701271</v>
      </c>
      <c r="AA2493">
        <v>2745.8649247774001</v>
      </c>
      <c r="AB2493">
        <v>512.39463885240173</v>
      </c>
      <c r="AC2493">
        <v>505.29443707829381</v>
      </c>
      <c r="AD2493">
        <v>429.7892811308908</v>
      </c>
      <c r="AE2493">
        <v>620.28854052494489</v>
      </c>
      <c r="AF2493">
        <v>55.981401492600703</v>
      </c>
      <c r="AG2493">
        <v>55.645761630636997</v>
      </c>
      <c r="AH2493">
        <v>54.471726710774583</v>
      </c>
      <c r="AI2493">
        <v>58.468919587325722</v>
      </c>
      <c r="AJ2493">
        <v>0.46046637162190512</v>
      </c>
      <c r="AK2493">
        <v>0.46046637130867818</v>
      </c>
      <c r="AL2493">
        <v>0.46046619709761599</v>
      </c>
      <c r="AM2493">
        <v>0.46046654323003311</v>
      </c>
      <c r="AN2493">
        <v>0.93112055990118836</v>
      </c>
      <c r="AO2493">
        <v>0.93112055990118825</v>
      </c>
      <c r="AP2493">
        <v>0.93112055990118825</v>
      </c>
      <c r="AQ2493">
        <v>0.93112055990118825</v>
      </c>
      <c r="AR2493">
        <v>11.708851204219499</v>
      </c>
      <c r="AS2493">
        <v>11.708851204219499</v>
      </c>
      <c r="AT2493">
        <v>11.708851204219499</v>
      </c>
      <c r="AU2493">
        <v>11.708851204219499</v>
      </c>
      <c r="AV2493" t="str">
        <f>VLOOKUP(Sheet1[[#This Row],[NPDES ID2]],Combined_Sheet__Major_Only___2[[NPDES ID2]:[ECHO BFR]],3,FALSE)</f>
        <v>GA</v>
      </c>
      <c r="AW2493" t="s">
        <v>54</v>
      </c>
      <c r="AX2493" t="str">
        <f>VLOOKUP(Sheet1[[#This Row],[NPDES ID2]],Combined_Sheet__Major_Only___2[[NPDES ID2]:[ECHO BFR]],27,FALSE)</f>
        <v>-</v>
      </c>
      <c r="AY2493" t="str">
        <f>VLOOKUP(Sheet1[[#This Row],[NPDES ID2]],Combined_Sheet__Major_Only___2[[NPDES ID2]:[ECHO BFR]],28,FALSE)</f>
        <v>-</v>
      </c>
      <c r="AZ2493" t="str">
        <f>VLOOKUP(Sheet1[[#This Row],[NPDES ID2]],Combined_Sheet__Major_Only___2[[NPDES ID2]:[ECHO BFR]],29,FALSE)</f>
        <v>thickening</v>
      </c>
      <c r="BA2493">
        <f>VLOOKUP(Sheet1[[#This Row],[NPDES ID2]],Combined_Sheet__Major_Only___2[[NPDES ID2]:[ECHO BFR]],17,FALSE)</f>
        <v>32.06391</v>
      </c>
      <c r="BB2493">
        <f>VLOOKUP(Sheet1[[#This Row],[NPDES ID2]],Combined_Sheet__Major_Only___2[[NPDES ID2]:[ECHO BFR]],18,FALSE)</f>
        <v>-81.205550000000002</v>
      </c>
      <c r="BC2493" s="2" t="str">
        <f>IF(ISNUMBER(SEARCH("aerobic",$AW2493)),"aerobic","")</f>
        <v/>
      </c>
      <c r="BD2493" s="2" t="str">
        <f>IF(ISNUMBER(SEARCH("anaer",$AW2493)),"anaer","")</f>
        <v/>
      </c>
      <c r="BE2493" s="2" t="str">
        <f>IF(ISNUMBER(SEARCH("thickening",$AZ2493)),"thickening","")</f>
        <v>thickening</v>
      </c>
      <c r="BF2493" s="4" t="str">
        <f>IF(ISNUMBER(SEARCH("airDry",$AW2493)),"airDry","")</f>
        <v/>
      </c>
      <c r="BG2493" s="4" t="str">
        <f>IF(ISNUMBER(SEARCH("heatDry",$AY2493)),"heatDry","")</f>
        <v/>
      </c>
      <c r="BH2493" s="4" t="str">
        <f>IF(AND(ISNUMBER(SEARCH("aerobic",$AW2493)),ISNUMBER(SEARCH("anaer",$AW2493))),"Combined Aer and Anaer.","")</f>
        <v/>
      </c>
    </row>
    <row r="2494" spans="1:60" x14ac:dyDescent="0.25">
      <c r="A2494" s="5">
        <v>1023</v>
      </c>
      <c r="B2494" t="s">
        <v>4942</v>
      </c>
      <c r="C2494">
        <v>439.67</v>
      </c>
      <c r="D2494">
        <v>345.31221315635571</v>
      </c>
      <c r="E2494">
        <v>344.51895201092952</v>
      </c>
      <c r="F2494">
        <v>274.91284301216717</v>
      </c>
      <c r="G2494">
        <v>427.10014132109978</v>
      </c>
      <c r="H2494">
        <v>-139.2178752134075</v>
      </c>
      <c r="I2494">
        <v>-140.47298409529651</v>
      </c>
      <c r="J2494">
        <v>-159.03686321786259</v>
      </c>
      <c r="K2494">
        <v>-116.3382004056857</v>
      </c>
      <c r="L2494">
        <v>328.28226112207648</v>
      </c>
      <c r="M2494">
        <v>326.30597062470162</v>
      </c>
      <c r="N2494">
        <v>319.39425307793613</v>
      </c>
      <c r="O2494">
        <v>342.92777112150611</v>
      </c>
      <c r="P2494">
        <v>13.623020646347889</v>
      </c>
      <c r="Q2494">
        <v>13.5547628186282</v>
      </c>
      <c r="R2494">
        <v>11.434767835209451</v>
      </c>
      <c r="S2494">
        <v>15.32351188594289</v>
      </c>
      <c r="T2494">
        <v>33851.909123038837</v>
      </c>
      <c r="U2494">
        <v>33851.967632982327</v>
      </c>
      <c r="V2494">
        <v>33828.208041259357</v>
      </c>
      <c r="W2494">
        <v>33875.696829921682</v>
      </c>
      <c r="X2494">
        <v>2672.8843423437561</v>
      </c>
      <c r="Y2494">
        <v>2687.4970279633881</v>
      </c>
      <c r="Z2494">
        <v>2556.056425135906</v>
      </c>
      <c r="AA2494">
        <v>2746.1733857505669</v>
      </c>
      <c r="AB2494">
        <v>513.69899886461405</v>
      </c>
      <c r="AC2494">
        <v>506.58532841081848</v>
      </c>
      <c r="AD2494">
        <v>430.66901519254128</v>
      </c>
      <c r="AE2494">
        <v>622.23064265614823</v>
      </c>
      <c r="AF2494">
        <v>55.883253534920087</v>
      </c>
      <c r="AG2494">
        <v>55.546950688733602</v>
      </c>
      <c r="AH2494">
        <v>54.370186812739398</v>
      </c>
      <c r="AI2494">
        <v>58.37619150185364</v>
      </c>
      <c r="AJ2494">
        <v>0.45927075033584858</v>
      </c>
      <c r="AK2494">
        <v>0.45927073609983132</v>
      </c>
      <c r="AL2494">
        <v>0.45926284892393821</v>
      </c>
      <c r="AM2494">
        <v>0.45927851987194818</v>
      </c>
      <c r="AN2494">
        <v>0.93101054746373046</v>
      </c>
      <c r="AO2494">
        <v>0.9310105474637308</v>
      </c>
      <c r="AP2494">
        <v>0.9310105474637308</v>
      </c>
      <c r="AQ2494">
        <v>0.9310105474637308</v>
      </c>
      <c r="AR2494">
        <v>11.67181060815288</v>
      </c>
      <c r="AS2494">
        <v>11.671810608152891</v>
      </c>
      <c r="AT2494">
        <v>11.671810608152891</v>
      </c>
      <c r="AU2494">
        <v>11.671810608152891</v>
      </c>
      <c r="AV2494" t="str">
        <f>VLOOKUP(Sheet1[[#This Row],[NPDES ID2]],Combined_Sheet__Major_Only___2[[NPDES ID2]:[ECHO BFR]],3,FALSE)</f>
        <v>KY</v>
      </c>
      <c r="AW2494" t="s">
        <v>54</v>
      </c>
      <c r="AX2494" t="str">
        <f>VLOOKUP(Sheet1[[#This Row],[NPDES ID2]],Combined_Sheet__Major_Only___2[[NPDES ID2]:[ECHO BFR]],27,FALSE)</f>
        <v>-</v>
      </c>
      <c r="AY2494" t="str">
        <f>VLOOKUP(Sheet1[[#This Row],[NPDES ID2]],Combined_Sheet__Major_Only___2[[NPDES ID2]:[ECHO BFR]],28,FALSE)</f>
        <v>-</v>
      </c>
      <c r="AZ2494" t="str">
        <f>VLOOKUP(Sheet1[[#This Row],[NPDES ID2]],Combined_Sheet__Major_Only___2[[NPDES ID2]:[ECHO BFR]],29,FALSE)</f>
        <v>thickening</v>
      </c>
      <c r="BA2494">
        <f>VLOOKUP(Sheet1[[#This Row],[NPDES ID2]],Combined_Sheet__Major_Only___2[[NPDES ID2]:[ECHO BFR]],17,FALSE)</f>
        <v>37.608496000000002</v>
      </c>
      <c r="BB2494">
        <f>VLOOKUP(Sheet1[[#This Row],[NPDES ID2]],Combined_Sheet__Major_Only___2[[NPDES ID2]:[ECHO BFR]],18,FALSE)</f>
        <v>-84.287074000000004</v>
      </c>
      <c r="BC2494" s="2" t="str">
        <f>IF(ISNUMBER(SEARCH("aerobic",$AW2494)),"aerobic","")</f>
        <v/>
      </c>
      <c r="BD2494" s="2" t="str">
        <f>IF(ISNUMBER(SEARCH("anaer",$AW2494)),"anaer","")</f>
        <v/>
      </c>
      <c r="BE2494" s="2" t="str">
        <f>IF(ISNUMBER(SEARCH("thickening",$AZ2494)),"thickening","")</f>
        <v>thickening</v>
      </c>
      <c r="BF2494" s="4" t="str">
        <f>IF(ISNUMBER(SEARCH("airDry",$AW2494)),"airDry","")</f>
        <v/>
      </c>
      <c r="BG2494" s="4" t="str">
        <f>IF(ISNUMBER(SEARCH("heatDry",$AY2494)),"heatDry","")</f>
        <v/>
      </c>
      <c r="BH2494" s="4" t="str">
        <f>IF(AND(ISNUMBER(SEARCH("aerobic",$AW2494)),ISNUMBER(SEARCH("anaer",$AW2494))),"Combined Aer and Anaer.","")</f>
        <v/>
      </c>
    </row>
    <row r="2495" spans="1:60" x14ac:dyDescent="0.25">
      <c r="A2495" s="5">
        <v>752</v>
      </c>
      <c r="B2495" t="s">
        <v>3700</v>
      </c>
      <c r="C2495">
        <v>2348</v>
      </c>
      <c r="D2495">
        <v>500.64679697703582</v>
      </c>
      <c r="E2495">
        <v>497.3618067006621</v>
      </c>
      <c r="F2495">
        <v>409.47514199543861</v>
      </c>
      <c r="G2495">
        <v>586.00376543839172</v>
      </c>
      <c r="H2495">
        <v>-137.5603287197537</v>
      </c>
      <c r="I2495">
        <v>-138.8184878701918</v>
      </c>
      <c r="J2495">
        <v>-157.95762781161369</v>
      </c>
      <c r="K2495">
        <v>-114.47110285027949</v>
      </c>
      <c r="L2495">
        <v>1796.621047957269</v>
      </c>
      <c r="M2495">
        <v>1786.0154454893341</v>
      </c>
      <c r="N2495">
        <v>1748.9498311131931</v>
      </c>
      <c r="O2495">
        <v>1875.185888287604</v>
      </c>
      <c r="P2495">
        <v>73.870758582825786</v>
      </c>
      <c r="Q2495">
        <v>73.573033064988522</v>
      </c>
      <c r="R2495">
        <v>61.934412613787323</v>
      </c>
      <c r="S2495">
        <v>83.167551326390381</v>
      </c>
      <c r="T2495">
        <v>33816.720419430072</v>
      </c>
      <c r="U2495">
        <v>33816.778871686387</v>
      </c>
      <c r="V2495">
        <v>33793.042705436012</v>
      </c>
      <c r="W2495">
        <v>33840.484673120533</v>
      </c>
      <c r="X2495">
        <v>2646.7396533627721</v>
      </c>
      <c r="Y2495">
        <v>2660.9517953094378</v>
      </c>
      <c r="Z2495">
        <v>2533.2495008270389</v>
      </c>
      <c r="AA2495">
        <v>2717.8589435739309</v>
      </c>
      <c r="AB2495">
        <v>502.4554871618397</v>
      </c>
      <c r="AC2495">
        <v>495.46144560144188</v>
      </c>
      <c r="AD2495">
        <v>422.22642152078282</v>
      </c>
      <c r="AE2495">
        <v>606.74978365355935</v>
      </c>
      <c r="AF2495">
        <v>56.380051077363483</v>
      </c>
      <c r="AG2495">
        <v>56.047873198033287</v>
      </c>
      <c r="AH2495">
        <v>54.883712857975681</v>
      </c>
      <c r="AI2495">
        <v>58.844671980589339</v>
      </c>
      <c r="AJ2495">
        <v>0.46532322554308442</v>
      </c>
      <c r="AK2495">
        <v>0.46532314801747471</v>
      </c>
      <c r="AL2495">
        <v>0.46528091271032468</v>
      </c>
      <c r="AM2495">
        <v>0.46536483569900639</v>
      </c>
      <c r="AN2495">
        <v>0.93094586917877109</v>
      </c>
      <c r="AO2495">
        <v>0.93094586917877109</v>
      </c>
      <c r="AP2495">
        <v>0.93094586917877109</v>
      </c>
      <c r="AQ2495">
        <v>0.93094586917877109</v>
      </c>
      <c r="AR2495">
        <v>11.856804115359409</v>
      </c>
      <c r="AS2495">
        <v>11.85680411535942</v>
      </c>
      <c r="AT2495">
        <v>11.85680411535942</v>
      </c>
      <c r="AU2495">
        <v>11.85680411535942</v>
      </c>
      <c r="AV2495" t="str">
        <f>VLOOKUP(Sheet1[[#This Row],[NPDES ID2]],Combined_Sheet__Major_Only___2[[NPDES ID2]:[ECHO BFR]],3,FALSE)</f>
        <v>FL</v>
      </c>
      <c r="AW2495" t="s">
        <v>54</v>
      </c>
      <c r="AX2495" t="str">
        <f>VLOOKUP(Sheet1[[#This Row],[NPDES ID2]],Combined_Sheet__Major_Only___2[[NPDES ID2]:[ECHO BFR]],27,FALSE)</f>
        <v>-</v>
      </c>
      <c r="AY2495" t="str">
        <f>VLOOKUP(Sheet1[[#This Row],[NPDES ID2]],Combined_Sheet__Major_Only___2[[NPDES ID2]:[ECHO BFR]],28,FALSE)</f>
        <v>-</v>
      </c>
      <c r="AZ2495" t="str">
        <f>VLOOKUP(Sheet1[[#This Row],[NPDES ID2]],Combined_Sheet__Major_Only___2[[NPDES ID2]:[ECHO BFR]],29,FALSE)</f>
        <v>thickening</v>
      </c>
      <c r="BA2495">
        <f>VLOOKUP(Sheet1[[#This Row],[NPDES ID2]],Combined_Sheet__Major_Only___2[[NPDES ID2]:[ECHO BFR]],17,FALSE)</f>
        <v>27.958611000000001</v>
      </c>
      <c r="BB2495">
        <f>VLOOKUP(Sheet1[[#This Row],[NPDES ID2]],Combined_Sheet__Major_Only___2[[NPDES ID2]:[ECHO BFR]],18,FALSE)</f>
        <v>-82.229167000000004</v>
      </c>
      <c r="BC2495" s="2" t="str">
        <f>IF(ISNUMBER(SEARCH("aerobic",$AW2495)),"aerobic","")</f>
        <v/>
      </c>
      <c r="BD2495" s="2" t="str">
        <f>IF(ISNUMBER(SEARCH("anaer",$AW2495)),"anaer","")</f>
        <v/>
      </c>
      <c r="BE2495" s="2" t="str">
        <f>IF(ISNUMBER(SEARCH("thickening",$AZ2495)),"thickening","")</f>
        <v>thickening</v>
      </c>
      <c r="BF2495" s="3" t="str">
        <f>IF(ISNUMBER(SEARCH("airDry",$AW2495)),"airDry","")</f>
        <v/>
      </c>
      <c r="BG2495" s="3" t="str">
        <f>IF(ISNUMBER(SEARCH("heatDry",$AY2495)),"heatDry","")</f>
        <v/>
      </c>
      <c r="BH2495" s="3" t="str">
        <f>IF(AND(ISNUMBER(SEARCH("aerobic",$AW2495)),ISNUMBER(SEARCH("anaer",$AW2495))),"Combined Aer and Anaer.","")</f>
        <v/>
      </c>
    </row>
    <row r="2496" spans="1:60" x14ac:dyDescent="0.25">
      <c r="A2496" s="5">
        <v>1538</v>
      </c>
      <c r="B2496" t="s">
        <v>7240</v>
      </c>
      <c r="C2496">
        <v>95.06</v>
      </c>
      <c r="D2496">
        <v>993.887360696869</v>
      </c>
      <c r="E2496">
        <v>976.3526930249418</v>
      </c>
      <c r="F2496">
        <v>694.34991080432292</v>
      </c>
      <c r="G2496">
        <v>1293.857781442862</v>
      </c>
      <c r="H2496">
        <v>-139.2929604515235</v>
      </c>
      <c r="I2496">
        <v>-140.49526974435469</v>
      </c>
      <c r="J2496">
        <v>-159.03152595846629</v>
      </c>
      <c r="K2496">
        <v>-116.457863685766</v>
      </c>
      <c r="L2496">
        <v>71.017267737874562</v>
      </c>
      <c r="M2496">
        <v>70.58995980021534</v>
      </c>
      <c r="N2496">
        <v>69.095342002807357</v>
      </c>
      <c r="O2496">
        <v>74.184090000171324</v>
      </c>
      <c r="P2496">
        <v>2.946475106671623</v>
      </c>
      <c r="Q2496">
        <v>2.93179284644896</v>
      </c>
      <c r="R2496">
        <v>2.4731032276890308</v>
      </c>
      <c r="S2496">
        <v>3.3142429895430969</v>
      </c>
      <c r="T2496">
        <v>33705.372842380697</v>
      </c>
      <c r="U2496">
        <v>33705.431112097664</v>
      </c>
      <c r="V2496">
        <v>33681.769071045012</v>
      </c>
      <c r="W2496">
        <v>33729.062883159742</v>
      </c>
      <c r="X2496">
        <v>2660.7607128825421</v>
      </c>
      <c r="Y2496">
        <v>2675.299861994361</v>
      </c>
      <c r="Z2496">
        <v>2544.512934210431</v>
      </c>
      <c r="AA2496">
        <v>2733.686366995752</v>
      </c>
      <c r="AB2496">
        <v>511.21205554783103</v>
      </c>
      <c r="AC2496">
        <v>504.13330384694831</v>
      </c>
      <c r="AD2496">
        <v>428.61214380443289</v>
      </c>
      <c r="AE2496">
        <v>619.18570759408419</v>
      </c>
      <c r="AF2496">
        <v>55.894012508794368</v>
      </c>
      <c r="AG2496">
        <v>55.557726402473762</v>
      </c>
      <c r="AH2496">
        <v>54.381349753445598</v>
      </c>
      <c r="AI2496">
        <v>58.386420434644329</v>
      </c>
      <c r="AJ2496">
        <v>0.45940180778633632</v>
      </c>
      <c r="AK2496">
        <v>0.45940180472209219</v>
      </c>
      <c r="AL2496">
        <v>0.45940010175680462</v>
      </c>
      <c r="AM2496">
        <v>0.45940348531591829</v>
      </c>
      <c r="AN2496">
        <v>0.93074040636102151</v>
      </c>
      <c r="AO2496">
        <v>0.9307404063610214</v>
      </c>
      <c r="AP2496">
        <v>0.9307404063610214</v>
      </c>
      <c r="AQ2496">
        <v>0.9307404063610214</v>
      </c>
      <c r="AR2496">
        <v>11.67605362641463</v>
      </c>
      <c r="AS2496">
        <v>11.67605362641463</v>
      </c>
      <c r="AT2496">
        <v>11.67605362641463</v>
      </c>
      <c r="AU2496">
        <v>11.67605362641463</v>
      </c>
      <c r="AV2496" t="str">
        <f>VLOOKUP(Sheet1[[#This Row],[NPDES ID2]],Combined_Sheet__Major_Only___2[[NPDES ID2]:[ECHO BFR]],3,FALSE)</f>
        <v>TX</v>
      </c>
      <c r="AW2496" t="s">
        <v>54</v>
      </c>
      <c r="AX2496" t="str">
        <f>VLOOKUP(Sheet1[[#This Row],[NPDES ID2]],Combined_Sheet__Major_Only___2[[NPDES ID2]:[ECHO BFR]],27,FALSE)</f>
        <v>-</v>
      </c>
      <c r="AY2496" t="str">
        <f>VLOOKUP(Sheet1[[#This Row],[NPDES ID2]],Combined_Sheet__Major_Only___2[[NPDES ID2]:[ECHO BFR]],28,FALSE)</f>
        <v>highTempCompost</v>
      </c>
      <c r="AZ2496" t="str">
        <f>VLOOKUP(Sheet1[[#This Row],[NPDES ID2]],Combined_Sheet__Major_Only___2[[NPDES ID2]:[ECHO BFR]],29,FALSE)</f>
        <v>thickening</v>
      </c>
      <c r="BA2496">
        <f>VLOOKUP(Sheet1[[#This Row],[NPDES ID2]],Combined_Sheet__Major_Only___2[[NPDES ID2]:[ECHO BFR]],17,FALSE)</f>
        <v>32.193640000000002</v>
      </c>
      <c r="BB2496">
        <f>VLOOKUP(Sheet1[[#This Row],[NPDES ID2]],Combined_Sheet__Major_Only___2[[NPDES ID2]:[ECHO BFR]],18,FALSE)</f>
        <v>-95.890379999999993</v>
      </c>
      <c r="BC2496" s="2" t="str">
        <f>IF(ISNUMBER(SEARCH("aerobic",$AW2496)),"aerobic","")</f>
        <v/>
      </c>
      <c r="BD2496" s="2" t="str">
        <f>IF(ISNUMBER(SEARCH("anaer",$AW2496)),"anaer","")</f>
        <v/>
      </c>
      <c r="BE2496" s="2" t="str">
        <f>IF(ISNUMBER(SEARCH("thickening",$AZ2496)),"thickening","")</f>
        <v>thickening</v>
      </c>
      <c r="BF2496" s="3" t="str">
        <f>IF(ISNUMBER(SEARCH("airDry",$AW2496)),"airDry","")</f>
        <v/>
      </c>
      <c r="BG2496" s="3" t="str">
        <f>IF(ISNUMBER(SEARCH("heatDry",$AY2496)),"heatDry","")</f>
        <v/>
      </c>
      <c r="BH2496" s="3" t="str">
        <f>IF(AND(ISNUMBER(SEARCH("aerobic",$AW2496)),ISNUMBER(SEARCH("anaer",$AW2496))),"Combined Aer and Anaer.","")</f>
        <v/>
      </c>
    </row>
    <row r="2497" spans="1:60" x14ac:dyDescent="0.25">
      <c r="A2497" s="5">
        <v>2193</v>
      </c>
      <c r="B2497" t="s">
        <v>10286</v>
      </c>
      <c r="C2497">
        <v>673.03</v>
      </c>
      <c r="D2497">
        <v>319.66150870199891</v>
      </c>
      <c r="E2497">
        <v>314.46210668538868</v>
      </c>
      <c r="F2497">
        <v>267.44217006672608</v>
      </c>
      <c r="G2497">
        <v>384.96960788533289</v>
      </c>
      <c r="H2497">
        <v>-139.45923415522839</v>
      </c>
      <c r="I2497">
        <v>-140.73967331528979</v>
      </c>
      <c r="J2497">
        <v>-159.2990802802571</v>
      </c>
      <c r="K2497">
        <v>-116.54192909637391</v>
      </c>
      <c r="L2497">
        <v>499.14829560905929</v>
      </c>
      <c r="M2497">
        <v>496.12666864056951</v>
      </c>
      <c r="N2497">
        <v>485.55995918582568</v>
      </c>
      <c r="O2497">
        <v>521.5393770997448</v>
      </c>
      <c r="P2497">
        <v>20.766205989382879</v>
      </c>
      <c r="Q2497">
        <v>20.654634807989702</v>
      </c>
      <c r="R2497">
        <v>17.436261565716389</v>
      </c>
      <c r="S2497">
        <v>23.358230672610219</v>
      </c>
      <c r="T2497">
        <v>33635.069841564837</v>
      </c>
      <c r="U2497">
        <v>33635.127996029478</v>
      </c>
      <c r="V2497">
        <v>33611.512756388896</v>
      </c>
      <c r="W2497">
        <v>33658.713025550831</v>
      </c>
      <c r="X2497">
        <v>2662.2737109640748</v>
      </c>
      <c r="Y2497">
        <v>2676.9028460770141</v>
      </c>
      <c r="Z2497">
        <v>2545.2948132433639</v>
      </c>
      <c r="AA2497">
        <v>2735.6742444479291</v>
      </c>
      <c r="AB2497">
        <v>513.45291129037037</v>
      </c>
      <c r="AC2497">
        <v>506.35011516123501</v>
      </c>
      <c r="AD2497">
        <v>430.16924142435681</v>
      </c>
      <c r="AE2497">
        <v>622.44918673577513</v>
      </c>
      <c r="AF2497">
        <v>55.747483599969939</v>
      </c>
      <c r="AG2497">
        <v>55.410195396970927</v>
      </c>
      <c r="AH2497">
        <v>54.229764222467793</v>
      </c>
      <c r="AI2497">
        <v>58.247996811729656</v>
      </c>
      <c r="AJ2497">
        <v>0.45761690378480552</v>
      </c>
      <c r="AK2497">
        <v>0.45761688201092249</v>
      </c>
      <c r="AL2497">
        <v>0.45760484396259993</v>
      </c>
      <c r="AM2497">
        <v>0.45762876245155598</v>
      </c>
      <c r="AN2497">
        <v>0.93061004969491035</v>
      </c>
      <c r="AO2497">
        <v>0.93061004969491046</v>
      </c>
      <c r="AP2497">
        <v>0.93061004969491046</v>
      </c>
      <c r="AQ2497">
        <v>0.93061004969491046</v>
      </c>
      <c r="AR2497">
        <v>11.62079731614274</v>
      </c>
      <c r="AS2497">
        <v>11.620797316142751</v>
      </c>
      <c r="AT2497">
        <v>11.620797316142751</v>
      </c>
      <c r="AU2497">
        <v>11.620797316142751</v>
      </c>
      <c r="AV2497" t="str">
        <f>VLOOKUP(Sheet1[[#This Row],[NPDES ID2]],Combined_Sheet__Major_Only___2[[NPDES ID2]:[ECHO BFR]],3,FALSE)</f>
        <v>FL</v>
      </c>
      <c r="AW2497" t="s">
        <v>54</v>
      </c>
      <c r="AX2497" t="str">
        <f>VLOOKUP(Sheet1[[#This Row],[NPDES ID2]],Combined_Sheet__Major_Only___2[[NPDES ID2]:[ECHO BFR]],27,FALSE)</f>
        <v>other</v>
      </c>
      <c r="AY2497" t="str">
        <f>VLOOKUP(Sheet1[[#This Row],[NPDES ID2]],Combined_Sheet__Major_Only___2[[NPDES ID2]:[ECHO BFR]],28,FALSE)</f>
        <v>-</v>
      </c>
      <c r="AZ2497" t="str">
        <f>VLOOKUP(Sheet1[[#This Row],[NPDES ID2]],Combined_Sheet__Major_Only___2[[NPDES ID2]:[ECHO BFR]],29,FALSE)</f>
        <v>thickening, preliminaryOps</v>
      </c>
      <c r="BA2497">
        <f>VLOOKUP(Sheet1[[#This Row],[NPDES ID2]],Combined_Sheet__Major_Only___2[[NPDES ID2]:[ECHO BFR]],17,FALSE)</f>
        <v>26.177320000000002</v>
      </c>
      <c r="BB2497">
        <f>VLOOKUP(Sheet1[[#This Row],[NPDES ID2]],Combined_Sheet__Major_Only___2[[NPDES ID2]:[ECHO BFR]],18,FALSE)</f>
        <v>-80.263710000000003</v>
      </c>
      <c r="BC2497" s="2" t="str">
        <f>IF(ISNUMBER(SEARCH("aerobic",$AW2497)),"aerobic","")</f>
        <v/>
      </c>
      <c r="BD2497" s="2" t="str">
        <f>IF(ISNUMBER(SEARCH("anaer",$AW2497)),"anaer","")</f>
        <v/>
      </c>
      <c r="BE2497" s="2" t="str">
        <f>IF(ISNUMBER(SEARCH("thickening",$AZ2497)),"thickening","")</f>
        <v>thickening</v>
      </c>
      <c r="BF2497" s="4" t="str">
        <f>IF(ISNUMBER(SEARCH("airDry",$AW2497)),"airDry","")</f>
        <v/>
      </c>
      <c r="BG2497" s="4" t="str">
        <f>IF(ISNUMBER(SEARCH("heatDry",$AY2497)),"heatDry","")</f>
        <v/>
      </c>
      <c r="BH2497" s="4" t="str">
        <f>IF(AND(ISNUMBER(SEARCH("aerobic",$AW2497)),ISNUMBER(SEARCH("anaer",$AW2497))),"Combined Aer and Anaer.","")</f>
        <v/>
      </c>
    </row>
    <row r="2498" spans="1:60" x14ac:dyDescent="0.25">
      <c r="A2498" s="5">
        <v>1692</v>
      </c>
      <c r="B2498" t="s">
        <v>7936</v>
      </c>
      <c r="C2498">
        <v>47.36</v>
      </c>
      <c r="D2498">
        <v>1858.045841698751</v>
      </c>
      <c r="E2498">
        <v>1824.9965382925691</v>
      </c>
      <c r="F2498">
        <v>1262.8502737168351</v>
      </c>
      <c r="G2498">
        <v>2423.8675596153471</v>
      </c>
      <c r="H2498">
        <v>-138.41027768574949</v>
      </c>
      <c r="I2498">
        <v>-139.61319875321959</v>
      </c>
      <c r="J2498">
        <v>-158.24188223921209</v>
      </c>
      <c r="K2498">
        <v>-115.6036311935368</v>
      </c>
      <c r="L2498">
        <v>36.086716108664433</v>
      </c>
      <c r="M2498">
        <v>35.873049850496663</v>
      </c>
      <c r="N2498">
        <v>35.125685129399997</v>
      </c>
      <c r="O2498">
        <v>37.670232933516019</v>
      </c>
      <c r="P2498">
        <v>1.486198355253211</v>
      </c>
      <c r="Q2498">
        <v>1.4801923703999269</v>
      </c>
      <c r="R2498">
        <v>1.246251121097961</v>
      </c>
      <c r="S2498">
        <v>1.6727600404213561</v>
      </c>
      <c r="T2498">
        <v>33574.173242282377</v>
      </c>
      <c r="U2498">
        <v>33574.231296915234</v>
      </c>
      <c r="V2498">
        <v>33550.656596750967</v>
      </c>
      <c r="W2498">
        <v>33597.775838820948</v>
      </c>
      <c r="X2498">
        <v>2631.6443848669819</v>
      </c>
      <c r="Y2498">
        <v>2645.813072756398</v>
      </c>
      <c r="Z2498">
        <v>2518.4257299911351</v>
      </c>
      <c r="AA2498">
        <v>2702.6183938115601</v>
      </c>
      <c r="AB2498">
        <v>500.58282878167688</v>
      </c>
      <c r="AC2498">
        <v>493.62746413193349</v>
      </c>
      <c r="AD2498">
        <v>420.51002396918238</v>
      </c>
      <c r="AE2498">
        <v>604.85998330506106</v>
      </c>
      <c r="AF2498">
        <v>56.29138211865078</v>
      </c>
      <c r="AG2498">
        <v>55.958098662365899</v>
      </c>
      <c r="AH2498">
        <v>54.792270274312017</v>
      </c>
      <c r="AI2498">
        <v>58.76148064773168</v>
      </c>
      <c r="AJ2498">
        <v>0.46424285232323392</v>
      </c>
      <c r="AK2498">
        <v>0.46424285079553379</v>
      </c>
      <c r="AL2498">
        <v>0.4642420014020085</v>
      </c>
      <c r="AM2498">
        <v>0.4642436890276464</v>
      </c>
      <c r="AN2498">
        <v>0.93049673723286863</v>
      </c>
      <c r="AO2498">
        <v>0.93049673723286863</v>
      </c>
      <c r="AP2498">
        <v>0.93049673723286863</v>
      </c>
      <c r="AQ2498">
        <v>0.93049673723286863</v>
      </c>
      <c r="AR2498">
        <v>11.824989934878539</v>
      </c>
      <c r="AS2498">
        <v>11.824989934878539</v>
      </c>
      <c r="AT2498">
        <v>11.824989934878539</v>
      </c>
      <c r="AU2498">
        <v>11.824989934878539</v>
      </c>
      <c r="AV2498" t="str">
        <f>VLOOKUP(Sheet1[[#This Row],[NPDES ID2]],Combined_Sheet__Major_Only___2[[NPDES ID2]:[ECHO BFR]],3,FALSE)</f>
        <v>MA</v>
      </c>
      <c r="AW2498" t="s">
        <v>54</v>
      </c>
      <c r="AX2498" t="str">
        <f>VLOOKUP(Sheet1[[#This Row],[NPDES ID2]],Combined_Sheet__Major_Only___2[[NPDES ID2]:[ECHO BFR]],27,FALSE)</f>
        <v>-</v>
      </c>
      <c r="AY2498" t="str">
        <f>VLOOKUP(Sheet1[[#This Row],[NPDES ID2]],Combined_Sheet__Major_Only___2[[NPDES ID2]:[ECHO BFR]],28,FALSE)</f>
        <v>-</v>
      </c>
      <c r="AZ2498" t="str">
        <f>VLOOKUP(Sheet1[[#This Row],[NPDES ID2]],Combined_Sheet__Major_Only___2[[NPDES ID2]:[ECHO BFR]],29,FALSE)</f>
        <v>thickening</v>
      </c>
      <c r="BA2498">
        <f>VLOOKUP(Sheet1[[#This Row],[NPDES ID2]],Combined_Sheet__Major_Only___2[[NPDES ID2]:[ECHO BFR]],17,FALSE)</f>
        <v>42.596060000000001</v>
      </c>
      <c r="BB2498">
        <f>VLOOKUP(Sheet1[[#This Row],[NPDES ID2]],Combined_Sheet__Major_Only___2[[NPDES ID2]:[ECHO BFR]],18,FALSE)</f>
        <v>-72.331460000000007</v>
      </c>
      <c r="BC2498" s="2" t="str">
        <f>IF(ISNUMBER(SEARCH("aerobic",$AW2498)),"aerobic","")</f>
        <v/>
      </c>
      <c r="BD2498" s="2" t="str">
        <f>IF(ISNUMBER(SEARCH("anaer",$AW2498)),"anaer","")</f>
        <v/>
      </c>
      <c r="BE2498" s="2" t="str">
        <f>IF(ISNUMBER(SEARCH("thickening",$AZ2498)),"thickening","")</f>
        <v>thickening</v>
      </c>
      <c r="BF2498" s="3" t="str">
        <f>IF(ISNUMBER(SEARCH("airDry",$AW2498)),"airDry","")</f>
        <v/>
      </c>
      <c r="BG2498" s="3" t="str">
        <f>IF(ISNUMBER(SEARCH("heatDry",$AY2498)),"heatDry","")</f>
        <v/>
      </c>
      <c r="BH2498" s="3" t="str">
        <f>IF(AND(ISNUMBER(SEARCH("aerobic",$AW2498)),ISNUMBER(SEARCH("anaer",$AW2498))),"Combined Aer and Anaer.","")</f>
        <v/>
      </c>
    </row>
    <row r="2499" spans="1:60" x14ac:dyDescent="0.25">
      <c r="A2499" s="5">
        <v>183</v>
      </c>
      <c r="B2499" t="s">
        <v>984</v>
      </c>
      <c r="C2499">
        <v>3606.81</v>
      </c>
      <c r="D2499">
        <v>699.48880245595467</v>
      </c>
      <c r="E2499">
        <v>696.85792180371175</v>
      </c>
      <c r="F2499">
        <v>565.7577701805393</v>
      </c>
      <c r="G2499">
        <v>818.71296266881882</v>
      </c>
      <c r="H2499">
        <v>-137.27233848782669</v>
      </c>
      <c r="I2499">
        <v>-138.62074928972029</v>
      </c>
      <c r="J2499">
        <v>-157.94530425303211</v>
      </c>
      <c r="K2499">
        <v>-114.02456621658931</v>
      </c>
      <c r="L2499">
        <v>2755.3541388269959</v>
      </c>
      <c r="M2499">
        <v>2739.0640811909038</v>
      </c>
      <c r="N2499">
        <v>2682.1575012794078</v>
      </c>
      <c r="O2499">
        <v>2875.99939080891</v>
      </c>
      <c r="P2499">
        <v>113.3537198696347</v>
      </c>
      <c r="Q2499">
        <v>112.9005955734459</v>
      </c>
      <c r="R2499">
        <v>95.047024314770027</v>
      </c>
      <c r="S2499">
        <v>127.60230212150471</v>
      </c>
      <c r="T2499">
        <v>33569.77695693502</v>
      </c>
      <c r="U2499">
        <v>33569.83500436075</v>
      </c>
      <c r="V2499">
        <v>33546.263230847697</v>
      </c>
      <c r="W2499">
        <v>33593.376623359218</v>
      </c>
      <c r="X2499">
        <v>2628.9621406653</v>
      </c>
      <c r="Y2499">
        <v>2643.0996261802889</v>
      </c>
      <c r="Z2499">
        <v>2516.0944378705749</v>
      </c>
      <c r="AA2499">
        <v>2699.6901743009848</v>
      </c>
      <c r="AB2499">
        <v>499.51143878251958</v>
      </c>
      <c r="AC2499">
        <v>492.55636358050901</v>
      </c>
      <c r="AD2499">
        <v>419.67397708831231</v>
      </c>
      <c r="AE2499">
        <v>603.27179521736412</v>
      </c>
      <c r="AF2499">
        <v>56.349917513067147</v>
      </c>
      <c r="AG2499">
        <v>56.017746690082262</v>
      </c>
      <c r="AH2499">
        <v>54.852416424739182</v>
      </c>
      <c r="AI2499">
        <v>58.815961230409521</v>
      </c>
      <c r="AJ2499">
        <v>0.46495609070116989</v>
      </c>
      <c r="AK2499">
        <v>0.46495597060859167</v>
      </c>
      <c r="AL2499">
        <v>0.46489125532487391</v>
      </c>
      <c r="AM2499">
        <v>0.46501985293588621</v>
      </c>
      <c r="AN2499">
        <v>0.93048854258443103</v>
      </c>
      <c r="AO2499">
        <v>0.93048854258443114</v>
      </c>
      <c r="AP2499">
        <v>0.93048854258443114</v>
      </c>
      <c r="AQ2499">
        <v>0.93048854258443114</v>
      </c>
      <c r="AR2499">
        <v>11.84474141764502</v>
      </c>
      <c r="AS2499">
        <v>11.84474141764502</v>
      </c>
      <c r="AT2499">
        <v>11.84474141764502</v>
      </c>
      <c r="AU2499">
        <v>11.84474141764502</v>
      </c>
      <c r="AV2499" t="str">
        <f>VLOOKUP(Sheet1[[#This Row],[NPDES ID2]],Combined_Sheet__Major_Only___2[[NPDES ID2]:[ECHO BFR]],3,FALSE)</f>
        <v>PA</v>
      </c>
      <c r="AW2499" t="s">
        <v>87</v>
      </c>
      <c r="AX2499" t="str">
        <f>VLOOKUP(Sheet1[[#This Row],[NPDES ID2]],Combined_Sheet__Major_Only___2[[NPDES ID2]:[ECHO BFR]],27,FALSE)</f>
        <v>other</v>
      </c>
      <c r="AY2499" t="str">
        <f>VLOOKUP(Sheet1[[#This Row],[NPDES ID2]],Combined_Sheet__Major_Only___2[[NPDES ID2]:[ECHO BFR]],28,FALSE)</f>
        <v>-</v>
      </c>
      <c r="AZ2499" t="str">
        <f>VLOOKUP(Sheet1[[#This Row],[NPDES ID2]],Combined_Sheet__Major_Only___2[[NPDES ID2]:[ECHO BFR]],29,FALSE)</f>
        <v>thickening, preliminaryOps</v>
      </c>
      <c r="BA2499">
        <f>VLOOKUP(Sheet1[[#This Row],[NPDES ID2]],Combined_Sheet__Major_Only___2[[NPDES ID2]:[ECHO BFR]],17,FALSE)</f>
        <v>40.203620000000001</v>
      </c>
      <c r="BB2499">
        <f>VLOOKUP(Sheet1[[#This Row],[NPDES ID2]],Combined_Sheet__Major_Only___2[[NPDES ID2]:[ECHO BFR]],18,FALSE)</f>
        <v>-74.765708000000004</v>
      </c>
      <c r="BC2499" s="2" t="str">
        <f>IF(ISNUMBER(SEARCH("aerobic",$AW2499)),"aerobic","")</f>
        <v/>
      </c>
      <c r="BD2499" s="2" t="str">
        <f>IF(ISNUMBER(SEARCH("anaer",$AW2499)),"anaer","")</f>
        <v/>
      </c>
      <c r="BE2499" s="2" t="str">
        <f>IF(ISNUMBER(SEARCH("thickening",$AZ2499)),"thickening","")</f>
        <v>thickening</v>
      </c>
      <c r="BF2499" s="4" t="str">
        <f>IF(ISNUMBER(SEARCH("airDry",$AW2499)),"airDry","")</f>
        <v/>
      </c>
      <c r="BG2499" s="4" t="str">
        <f>IF(ISNUMBER(SEARCH("heatDry",$AY2499)),"heatDry","")</f>
        <v/>
      </c>
      <c r="BH2499" s="4" t="str">
        <f>IF(AND(ISNUMBER(SEARCH("aerobic",$AW2499)),ISNUMBER(SEARCH("anaer",$AW2499))),"Combined Aer and Anaer.","")</f>
        <v/>
      </c>
    </row>
    <row r="2500" spans="1:60" x14ac:dyDescent="0.25">
      <c r="A2500" s="5">
        <v>2142</v>
      </c>
      <c r="B2500" t="s">
        <v>10060</v>
      </c>
      <c r="C2500">
        <v>826</v>
      </c>
      <c r="D2500">
        <v>311.60075369032239</v>
      </c>
      <c r="E2500">
        <v>305.11093753939122</v>
      </c>
      <c r="F2500">
        <v>263.89570374981957</v>
      </c>
      <c r="G2500">
        <v>372.36288101061302</v>
      </c>
      <c r="H2500">
        <v>-137.89815813596519</v>
      </c>
      <c r="I2500">
        <v>-139.2338576859884</v>
      </c>
      <c r="J2500">
        <v>-157.94767628642609</v>
      </c>
      <c r="K2500">
        <v>-115.00202872109899</v>
      </c>
      <c r="L2500">
        <v>633.4558914065816</v>
      </c>
      <c r="M2500">
        <v>629.72436911534896</v>
      </c>
      <c r="N2500">
        <v>616.67585948157284</v>
      </c>
      <c r="O2500">
        <v>661.1066683328703</v>
      </c>
      <c r="P2500">
        <v>26.02514372728324</v>
      </c>
      <c r="Q2500">
        <v>25.919160371194909</v>
      </c>
      <c r="R2500">
        <v>21.816956618199701</v>
      </c>
      <c r="S2500">
        <v>29.305881444389609</v>
      </c>
      <c r="T2500">
        <v>33530.978898078771</v>
      </c>
      <c r="U2500">
        <v>33531.036881900312</v>
      </c>
      <c r="V2500">
        <v>33507.490936643779</v>
      </c>
      <c r="W2500">
        <v>33554.552705683403</v>
      </c>
      <c r="X2500">
        <v>2622.234600189046</v>
      </c>
      <c r="Y2500">
        <v>2636.2868867138768</v>
      </c>
      <c r="Z2500">
        <v>2509.9878232793471</v>
      </c>
      <c r="AA2500">
        <v>2692.5780564269762</v>
      </c>
      <c r="AB2500">
        <v>497.21377050162141</v>
      </c>
      <c r="AC2500">
        <v>490.29484088589498</v>
      </c>
      <c r="AD2500">
        <v>417.92760079598543</v>
      </c>
      <c r="AE2500">
        <v>600.3070444136348</v>
      </c>
      <c r="AF2500">
        <v>56.422279160904289</v>
      </c>
      <c r="AG2500">
        <v>56.090134195111332</v>
      </c>
      <c r="AH2500">
        <v>54.927545802510508</v>
      </c>
      <c r="AI2500">
        <v>58.884856942737962</v>
      </c>
      <c r="AJ2500">
        <v>0.46583772599019652</v>
      </c>
      <c r="AK2500">
        <v>0.46583769915145201</v>
      </c>
      <c r="AL2500">
        <v>0.46582287967311309</v>
      </c>
      <c r="AM2500">
        <v>0.46585232476633642</v>
      </c>
      <c r="AN2500">
        <v>0.93041613938152468</v>
      </c>
      <c r="AO2500">
        <v>0.9304161393815249</v>
      </c>
      <c r="AP2500">
        <v>0.9304161393815249</v>
      </c>
      <c r="AQ2500">
        <v>0.9304161393815249</v>
      </c>
      <c r="AR2500">
        <v>11.87356869004225</v>
      </c>
      <c r="AS2500">
        <v>11.873568690042241</v>
      </c>
      <c r="AT2500">
        <v>11.873568690042241</v>
      </c>
      <c r="AU2500">
        <v>11.873568690042241</v>
      </c>
      <c r="AV2500" t="str">
        <f>VLOOKUP(Sheet1[[#This Row],[NPDES ID2]],Combined_Sheet__Major_Only___2[[NPDES ID2]:[ECHO BFR]],3,FALSE)</f>
        <v>GA</v>
      </c>
      <c r="AW2500" t="s">
        <v>54</v>
      </c>
      <c r="AX2500" t="str">
        <f>VLOOKUP(Sheet1[[#This Row],[NPDES ID2]],Combined_Sheet__Major_Only___2[[NPDES ID2]:[ECHO BFR]],27,FALSE)</f>
        <v>other</v>
      </c>
      <c r="AY2500" t="str">
        <f>VLOOKUP(Sheet1[[#This Row],[NPDES ID2]],Combined_Sheet__Major_Only___2[[NPDES ID2]:[ECHO BFR]],28,FALSE)</f>
        <v>highTempCompost</v>
      </c>
      <c r="AZ2500" t="str">
        <f>VLOOKUP(Sheet1[[#This Row],[NPDES ID2]],Combined_Sheet__Major_Only___2[[NPDES ID2]:[ECHO BFR]],29,FALSE)</f>
        <v>thickening</v>
      </c>
      <c r="BA2500">
        <f>VLOOKUP(Sheet1[[#This Row],[NPDES ID2]],Combined_Sheet__Major_Only___2[[NPDES ID2]:[ECHO BFR]],17,FALSE)</f>
        <v>33.410820000000001</v>
      </c>
      <c r="BB2500">
        <f>VLOOKUP(Sheet1[[#This Row],[NPDES ID2]],Combined_Sheet__Major_Only___2[[NPDES ID2]:[ECHO BFR]],18,FALSE)</f>
        <v>-84.383070000000004</v>
      </c>
      <c r="BC2500" s="2" t="str">
        <f>IF(ISNUMBER(SEARCH("aerobic",$AW2500)),"aerobic","")</f>
        <v/>
      </c>
      <c r="BD2500" s="2" t="str">
        <f>IF(ISNUMBER(SEARCH("anaer",$AW2500)),"anaer","")</f>
        <v/>
      </c>
      <c r="BE2500" s="2" t="str">
        <f>IF(ISNUMBER(SEARCH("thickening",$AZ2500)),"thickening","")</f>
        <v>thickening</v>
      </c>
      <c r="BF2500" s="3" t="str">
        <f>IF(ISNUMBER(SEARCH("airDry",$AW2500)),"airDry","")</f>
        <v/>
      </c>
      <c r="BG2500" s="3" t="str">
        <f>IF(ISNUMBER(SEARCH("heatDry",$AY2500)),"heatDry","")</f>
        <v/>
      </c>
      <c r="BH2500" s="3" t="str">
        <f>IF(AND(ISNUMBER(SEARCH("aerobic",$AW2500)),ISNUMBER(SEARCH("anaer",$AW2500))),"Combined Aer and Anaer.","")</f>
        <v/>
      </c>
    </row>
    <row r="2501" spans="1:60" x14ac:dyDescent="0.25">
      <c r="A2501" s="5">
        <v>2355</v>
      </c>
      <c r="B2501" t="s">
        <v>10987</v>
      </c>
      <c r="C2501">
        <v>345</v>
      </c>
      <c r="D2501">
        <v>369.84319282140518</v>
      </c>
      <c r="E2501">
        <v>366.45882665022862</v>
      </c>
      <c r="F2501">
        <v>285.43721361656378</v>
      </c>
      <c r="G2501">
        <v>459.50470974235719</v>
      </c>
      <c r="H2501">
        <v>-137.70570544737799</v>
      </c>
      <c r="I2501">
        <v>-138.96320732639569</v>
      </c>
      <c r="J2501">
        <v>-157.67986362870309</v>
      </c>
      <c r="K2501">
        <v>-114.8780175163629</v>
      </c>
      <c r="L2501">
        <v>266.54978376018539</v>
      </c>
      <c r="M2501">
        <v>264.98917191243328</v>
      </c>
      <c r="N2501">
        <v>259.53102810332319</v>
      </c>
      <c r="O2501">
        <v>278.11507592644921</v>
      </c>
      <c r="P2501">
        <v>10.921193866748689</v>
      </c>
      <c r="Q2501">
        <v>10.876068864922759</v>
      </c>
      <c r="R2501">
        <v>9.1519529203890659</v>
      </c>
      <c r="S2501">
        <v>12.30477330057607</v>
      </c>
      <c r="T2501">
        <v>33527.094929518084</v>
      </c>
      <c r="U2501">
        <v>33527.152906972362</v>
      </c>
      <c r="V2501">
        <v>33503.609547312633</v>
      </c>
      <c r="W2501">
        <v>33550.66614846632</v>
      </c>
      <c r="X2501">
        <v>2615.0158673026031</v>
      </c>
      <c r="Y2501">
        <v>2628.950454821435</v>
      </c>
      <c r="Z2501">
        <v>2503.7212689611051</v>
      </c>
      <c r="AA2501">
        <v>2684.7467329693418</v>
      </c>
      <c r="AB2501">
        <v>494.02693684503811</v>
      </c>
      <c r="AC2501">
        <v>487.14478382652283</v>
      </c>
      <c r="AD2501">
        <v>415.54337996196671</v>
      </c>
      <c r="AE2501">
        <v>595.93168510959129</v>
      </c>
      <c r="AF2501">
        <v>56.5699676511097</v>
      </c>
      <c r="AG2501">
        <v>56.23885183498966</v>
      </c>
      <c r="AH2501">
        <v>55.080321590232757</v>
      </c>
      <c r="AI2501">
        <v>59.024352070848693</v>
      </c>
      <c r="AJ2501">
        <v>0.46763727772604369</v>
      </c>
      <c r="AK2501">
        <v>0.46763726655540688</v>
      </c>
      <c r="AL2501">
        <v>0.46763107208711607</v>
      </c>
      <c r="AM2501">
        <v>0.46764337976424869</v>
      </c>
      <c r="AN2501">
        <v>0.93040888298678226</v>
      </c>
      <c r="AO2501">
        <v>0.93040888298678226</v>
      </c>
      <c r="AP2501">
        <v>0.93040888298678226</v>
      </c>
      <c r="AQ2501">
        <v>0.93040888298678226</v>
      </c>
      <c r="AR2501">
        <v>11.929216992022001</v>
      </c>
      <c r="AS2501">
        <v>11.929216992022001</v>
      </c>
      <c r="AT2501">
        <v>11.929216992022001</v>
      </c>
      <c r="AU2501">
        <v>11.929216992022001</v>
      </c>
      <c r="AV2501" t="str">
        <f>VLOOKUP(Sheet1[[#This Row],[NPDES ID2]],Combined_Sheet__Major_Only___2[[NPDES ID2]:[ECHO BFR]],3,FALSE)</f>
        <v>CA</v>
      </c>
      <c r="AW2501" t="s">
        <v>54</v>
      </c>
      <c r="AX2501" t="str">
        <f>VLOOKUP(Sheet1[[#This Row],[NPDES ID2]],Combined_Sheet__Major_Only___2[[NPDES ID2]:[ECHO BFR]],27,FALSE)</f>
        <v>other</v>
      </c>
      <c r="AY2501" t="str">
        <f>VLOOKUP(Sheet1[[#This Row],[NPDES ID2]],Combined_Sheet__Major_Only___2[[NPDES ID2]:[ECHO BFR]],28,FALSE)</f>
        <v>-</v>
      </c>
      <c r="AZ2501" t="str">
        <f>VLOOKUP(Sheet1[[#This Row],[NPDES ID2]],Combined_Sheet__Major_Only___2[[NPDES ID2]:[ECHO BFR]],29,FALSE)</f>
        <v>thickening</v>
      </c>
      <c r="BA2501">
        <f>VLOOKUP(Sheet1[[#This Row],[NPDES ID2]],Combined_Sheet__Major_Only___2[[NPDES ID2]:[ECHO BFR]],17,FALSE)</f>
        <v>38.291400000000003</v>
      </c>
      <c r="BB2501">
        <f>VLOOKUP(Sheet1[[#This Row],[NPDES ID2]],Combined_Sheet__Major_Only___2[[NPDES ID2]:[ECHO BFR]],18,FALSE)</f>
        <v>-121.2757</v>
      </c>
      <c r="BC2501" s="2" t="str">
        <f>IF(ISNUMBER(SEARCH("aerobic",$AW2501)),"aerobic","")</f>
        <v/>
      </c>
      <c r="BD2501" s="2" t="str">
        <f>IF(ISNUMBER(SEARCH("anaer",$AW2501)),"anaer","")</f>
        <v/>
      </c>
      <c r="BE2501" s="2" t="str">
        <f>IF(ISNUMBER(SEARCH("thickening",$AZ2501)),"thickening","")</f>
        <v>thickening</v>
      </c>
      <c r="BF2501" s="4" t="str">
        <f>IF(ISNUMBER(SEARCH("airDry",$AW2501)),"airDry","")</f>
        <v/>
      </c>
      <c r="BG2501" s="4" t="str">
        <f>IF(ISNUMBER(SEARCH("heatDry",$AY2501)),"heatDry","")</f>
        <v/>
      </c>
      <c r="BH2501" s="4" t="str">
        <f>IF(AND(ISNUMBER(SEARCH("aerobic",$AW2501)),ISNUMBER(SEARCH("anaer",$AW2501))),"Combined Aer and Anaer.","")</f>
        <v/>
      </c>
    </row>
    <row r="2502" spans="1:60" x14ac:dyDescent="0.25">
      <c r="A2502" s="5">
        <v>1174</v>
      </c>
      <c r="B2502" t="s">
        <v>5631</v>
      </c>
      <c r="C2502">
        <v>273.69</v>
      </c>
      <c r="D2502">
        <v>426.80111483816728</v>
      </c>
      <c r="E2502">
        <v>424.1445620813729</v>
      </c>
      <c r="F2502">
        <v>320.77155508790929</v>
      </c>
      <c r="G2502">
        <v>531.01688349209871</v>
      </c>
      <c r="H2502">
        <v>-138.3651606691534</v>
      </c>
      <c r="I2502">
        <v>-139.6165197789808</v>
      </c>
      <c r="J2502">
        <v>-158.24816762415421</v>
      </c>
      <c r="K2502">
        <v>-115.5297438973483</v>
      </c>
      <c r="L2502">
        <v>208.45013953189701</v>
      </c>
      <c r="M2502">
        <v>207.21543160934169</v>
      </c>
      <c r="N2502">
        <v>202.89700506467489</v>
      </c>
      <c r="O2502">
        <v>217.60036883568671</v>
      </c>
      <c r="P2502">
        <v>8.5861754208604868</v>
      </c>
      <c r="Q2502">
        <v>8.55153714958821</v>
      </c>
      <c r="R2502">
        <v>7.200115756154073</v>
      </c>
      <c r="S2502">
        <v>9.6636494021670138</v>
      </c>
      <c r="T2502">
        <v>33455.092731677069</v>
      </c>
      <c r="U2502">
        <v>33455.150591093443</v>
      </c>
      <c r="V2502">
        <v>33431.655164018252</v>
      </c>
      <c r="W2502">
        <v>33478.615961321237</v>
      </c>
      <c r="X2502">
        <v>2622.731358442119</v>
      </c>
      <c r="Y2502">
        <v>2636.8573884290481</v>
      </c>
      <c r="Z2502">
        <v>2509.857517688321</v>
      </c>
      <c r="AA2502">
        <v>2693.488893825127</v>
      </c>
      <c r="AB2502">
        <v>499.00300866368337</v>
      </c>
      <c r="AC2502">
        <v>492.06942380625691</v>
      </c>
      <c r="AD2502">
        <v>419.16266373301733</v>
      </c>
      <c r="AE2502">
        <v>602.97590485548619</v>
      </c>
      <c r="AF2502">
        <v>56.282916332325442</v>
      </c>
      <c r="AG2502">
        <v>55.949611170551577</v>
      </c>
      <c r="AH2502">
        <v>54.783491473842041</v>
      </c>
      <c r="AI2502">
        <v>58.753441774993398</v>
      </c>
      <c r="AJ2502">
        <v>0.46413971040731877</v>
      </c>
      <c r="AK2502">
        <v>0.46413970157159029</v>
      </c>
      <c r="AL2502">
        <v>0.46413479884973802</v>
      </c>
      <c r="AM2502">
        <v>0.46414453995341798</v>
      </c>
      <c r="AN2502">
        <v>0.93027408710123705</v>
      </c>
      <c r="AO2502">
        <v>0.93027408710123705</v>
      </c>
      <c r="AP2502">
        <v>0.93027408710123705</v>
      </c>
      <c r="AQ2502">
        <v>0.93027408710123705</v>
      </c>
      <c r="AR2502">
        <v>11.82167855308192</v>
      </c>
      <c r="AS2502">
        <v>11.82167855308192</v>
      </c>
      <c r="AT2502">
        <v>11.82167855308192</v>
      </c>
      <c r="AU2502">
        <v>11.82167855308192</v>
      </c>
      <c r="AV2502" t="str">
        <f>VLOOKUP(Sheet1[[#This Row],[NPDES ID2]],Combined_Sheet__Major_Only___2[[NPDES ID2]:[ECHO BFR]],3,FALSE)</f>
        <v>NY</v>
      </c>
      <c r="AW2502" t="s">
        <v>54</v>
      </c>
      <c r="AX2502" t="str">
        <f>VLOOKUP(Sheet1[[#This Row],[NPDES ID2]],Combined_Sheet__Major_Only___2[[NPDES ID2]:[ECHO BFR]],27,FALSE)</f>
        <v>tempSludgeStore</v>
      </c>
      <c r="AY2502" t="str">
        <f>VLOOKUP(Sheet1[[#This Row],[NPDES ID2]],Combined_Sheet__Major_Only___2[[NPDES ID2]:[ECHO BFR]],28,FALSE)</f>
        <v>highTempCompost</v>
      </c>
      <c r="AZ2502" t="str">
        <f>VLOOKUP(Sheet1[[#This Row],[NPDES ID2]],Combined_Sheet__Major_Only___2[[NPDES ID2]:[ECHO BFR]],29,FALSE)</f>
        <v>thickening</v>
      </c>
      <c r="BA2502">
        <f>VLOOKUP(Sheet1[[#This Row],[NPDES ID2]],Combined_Sheet__Major_Only___2[[NPDES ID2]:[ECHO BFR]],17,FALSE)</f>
        <v>42.093778</v>
      </c>
      <c r="BB2502">
        <f>VLOOKUP(Sheet1[[#This Row],[NPDES ID2]],Combined_Sheet__Major_Only___2[[NPDES ID2]:[ECHO BFR]],18,FALSE)</f>
        <v>-76.268000000000001</v>
      </c>
      <c r="BC2502" s="2" t="str">
        <f>IF(ISNUMBER(SEARCH("aerobic",$AW2502)),"aerobic","")</f>
        <v/>
      </c>
      <c r="BD2502" s="2" t="str">
        <f>IF(ISNUMBER(SEARCH("anaer",$AW2502)),"anaer","")</f>
        <v/>
      </c>
      <c r="BE2502" s="2" t="str">
        <f>IF(ISNUMBER(SEARCH("thickening",$AZ2502)),"thickening","")</f>
        <v>thickening</v>
      </c>
      <c r="BF2502" s="3" t="str">
        <f>IF(ISNUMBER(SEARCH("airDry",$AW2502)),"airDry","")</f>
        <v/>
      </c>
      <c r="BG2502" s="3" t="str">
        <f>IF(ISNUMBER(SEARCH("heatDry",$AY2502)),"heatDry","")</f>
        <v/>
      </c>
      <c r="BH2502" s="3" t="str">
        <f>IF(AND(ISNUMBER(SEARCH("aerobic",$AW2502)),ISNUMBER(SEARCH("anaer",$AW2502))),"Combined Aer and Anaer.","")</f>
        <v/>
      </c>
    </row>
    <row r="2503" spans="1:60" x14ac:dyDescent="0.25">
      <c r="A2503" s="5">
        <v>98</v>
      </c>
      <c r="B2503" t="s">
        <v>554</v>
      </c>
      <c r="C2503">
        <v>23179.138029999998</v>
      </c>
      <c r="D2503">
        <v>3964.6552861458022</v>
      </c>
      <c r="E2503">
        <v>3986.213240245324</v>
      </c>
      <c r="F2503">
        <v>3174.851620181088</v>
      </c>
      <c r="G2503">
        <v>4701.3187071620086</v>
      </c>
      <c r="H2503">
        <v>-131.77910223763431</v>
      </c>
      <c r="I2503">
        <v>-130.36786779251051</v>
      </c>
      <c r="J2503">
        <v>-154.03585086637219</v>
      </c>
      <c r="K2503">
        <v>-109.7195166260308</v>
      </c>
      <c r="L2503">
        <v>17654.38744733432</v>
      </c>
      <c r="M2503">
        <v>17549.405773203311</v>
      </c>
      <c r="N2503">
        <v>17185.24206130219</v>
      </c>
      <c r="O2503">
        <v>18428.960104010352</v>
      </c>
      <c r="P2503">
        <v>726.5942913493534</v>
      </c>
      <c r="Q2503">
        <v>723.87797436531446</v>
      </c>
      <c r="R2503">
        <v>609.54740886405114</v>
      </c>
      <c r="S2503">
        <v>817.56354660401405</v>
      </c>
      <c r="T2503">
        <v>33425.416806418652</v>
      </c>
      <c r="U2503">
        <v>33425.474617185333</v>
      </c>
      <c r="V2503">
        <v>33401.998945670937</v>
      </c>
      <c r="W2503">
        <v>33448.920257124919</v>
      </c>
      <c r="X2503">
        <v>2620.9104205484291</v>
      </c>
      <c r="Y2503">
        <v>2635.093844415494</v>
      </c>
      <c r="Z2503">
        <v>2508.1740402863888</v>
      </c>
      <c r="AA2503">
        <v>2691.9705573842671</v>
      </c>
      <c r="AB2503">
        <v>499.16795850249389</v>
      </c>
      <c r="AC2503">
        <v>492.15819041965602</v>
      </c>
      <c r="AD2503">
        <v>419.04975176419401</v>
      </c>
      <c r="AE2503">
        <v>602.47171888734078</v>
      </c>
      <c r="AF2503">
        <v>56.327391723111823</v>
      </c>
      <c r="AG2503">
        <v>55.998723393501187</v>
      </c>
      <c r="AH2503">
        <v>54.826995980606497</v>
      </c>
      <c r="AI2503">
        <v>58.790476283577178</v>
      </c>
      <c r="AJ2503">
        <v>0.46468190202466642</v>
      </c>
      <c r="AK2503">
        <v>0.46468100011158647</v>
      </c>
      <c r="AL2503">
        <v>0.46426543632967388</v>
      </c>
      <c r="AM2503">
        <v>0.46509183158622458</v>
      </c>
      <c r="AN2503">
        <v>0.9302183784811604</v>
      </c>
      <c r="AO2503">
        <v>0.93021837848116029</v>
      </c>
      <c r="AP2503">
        <v>0.93021837848116029</v>
      </c>
      <c r="AQ2503">
        <v>0.93021837848116029</v>
      </c>
      <c r="AR2503">
        <v>11.82428920930556</v>
      </c>
      <c r="AS2503">
        <v>11.82428920930556</v>
      </c>
      <c r="AT2503">
        <v>11.82428920930556</v>
      </c>
      <c r="AU2503">
        <v>11.82428920930556</v>
      </c>
      <c r="AV2503" t="str">
        <f>VLOOKUP(Sheet1[[#This Row],[NPDES ID2]],Combined_Sheet__Major_Only___2[[NPDES ID2]:[ECHO BFR]],3,FALSE)</f>
        <v>MO</v>
      </c>
      <c r="AW2503" t="s">
        <v>54</v>
      </c>
      <c r="AX2503" t="str">
        <f>VLOOKUP(Sheet1[[#This Row],[NPDES ID2]],Combined_Sheet__Major_Only___2[[NPDES ID2]:[ECHO BFR]],27,FALSE)</f>
        <v>other</v>
      </c>
      <c r="AY2503" t="str">
        <f>VLOOKUP(Sheet1[[#This Row],[NPDES ID2]],Combined_Sheet__Major_Only___2[[NPDES ID2]:[ECHO BFR]],28,FALSE)</f>
        <v>-</v>
      </c>
      <c r="AZ2503" t="str">
        <f>VLOOKUP(Sheet1[[#This Row],[NPDES ID2]],Combined_Sheet__Major_Only___2[[NPDES ID2]:[ECHO BFR]],29,FALSE)</f>
        <v>preliminaryOps, thickening</v>
      </c>
      <c r="BA2503">
        <f>VLOOKUP(Sheet1[[#This Row],[NPDES ID2]],Combined_Sheet__Major_Only___2[[NPDES ID2]:[ECHO BFR]],17,FALSE)</f>
        <v>38.673609999999996</v>
      </c>
      <c r="BB2503">
        <f>VLOOKUP(Sheet1[[#This Row],[NPDES ID2]],Combined_Sheet__Major_Only___2[[NPDES ID2]:[ECHO BFR]],18,FALSE)</f>
        <v>-90.194969999999998</v>
      </c>
      <c r="BC2503" s="2" t="str">
        <f>IF(ISNUMBER(SEARCH("aerobic",$AW2503)),"aerobic","")</f>
        <v/>
      </c>
      <c r="BD2503" s="2" t="str">
        <f>IF(ISNUMBER(SEARCH("anaer",$AW2503)),"anaer","")</f>
        <v/>
      </c>
      <c r="BE2503" s="2" t="str">
        <f>IF(ISNUMBER(SEARCH("thickening",$AZ2503)),"thickening","")</f>
        <v>thickening</v>
      </c>
      <c r="BF2503" s="3" t="str">
        <f>IF(ISNUMBER(SEARCH("airDry",$AW2503)),"airDry","")</f>
        <v/>
      </c>
      <c r="BG2503" s="3" t="str">
        <f>IF(ISNUMBER(SEARCH("heatDry",$AY2503)),"heatDry","")</f>
        <v/>
      </c>
      <c r="BH2503" s="3" t="str">
        <f>IF(AND(ISNUMBER(SEARCH("aerobic",$AW2503)),ISNUMBER(SEARCH("anaer",$AW2503))),"Combined Aer and Anaer.","")</f>
        <v/>
      </c>
    </row>
    <row r="2504" spans="1:60" x14ac:dyDescent="0.25">
      <c r="A2504" s="5">
        <v>643</v>
      </c>
      <c r="B2504" t="s">
        <v>3170</v>
      </c>
      <c r="C2504">
        <v>180</v>
      </c>
      <c r="D2504">
        <v>573.58143233931753</v>
      </c>
      <c r="E2504">
        <v>567.25827646538801</v>
      </c>
      <c r="F2504">
        <v>414.303344539406</v>
      </c>
      <c r="G2504">
        <v>733.62939484192668</v>
      </c>
      <c r="H2504">
        <v>-138.5797897308519</v>
      </c>
      <c r="I2504">
        <v>-139.8137365691214</v>
      </c>
      <c r="J2504">
        <v>-158.41866985672749</v>
      </c>
      <c r="K2504">
        <v>-115.7513205449755</v>
      </c>
      <c r="L2504">
        <v>136.5237293869416</v>
      </c>
      <c r="M2504">
        <v>135.71233029791381</v>
      </c>
      <c r="N2504">
        <v>132.87434274318611</v>
      </c>
      <c r="O2504">
        <v>142.536991591006</v>
      </c>
      <c r="P2504">
        <v>5.6322409121424002</v>
      </c>
      <c r="Q2504">
        <v>5.6087727265665741</v>
      </c>
      <c r="R2504">
        <v>4.7239646933207249</v>
      </c>
      <c r="S2504">
        <v>6.3370654940026077</v>
      </c>
      <c r="T2504">
        <v>33360.563963251087</v>
      </c>
      <c r="U2504">
        <v>33360.621667700252</v>
      </c>
      <c r="V2504">
        <v>33337.189169373378</v>
      </c>
      <c r="W2504">
        <v>33384.024189682234</v>
      </c>
      <c r="X2504">
        <v>2619.2210574179162</v>
      </c>
      <c r="Y2504">
        <v>2633.3719479168858</v>
      </c>
      <c r="Z2504">
        <v>2506.1314847006201</v>
      </c>
      <c r="AA2504">
        <v>2690.125145289267</v>
      </c>
      <c r="AB2504">
        <v>499.37428670543147</v>
      </c>
      <c r="AC2504">
        <v>492.44094258161948</v>
      </c>
      <c r="AD2504">
        <v>419.30768590149682</v>
      </c>
      <c r="AE2504">
        <v>603.72819810862734</v>
      </c>
      <c r="AF2504">
        <v>56.199074814824293</v>
      </c>
      <c r="AG2504">
        <v>55.865116565071773</v>
      </c>
      <c r="AH2504">
        <v>54.696801866310743</v>
      </c>
      <c r="AI2504">
        <v>58.674329998560417</v>
      </c>
      <c r="AJ2504">
        <v>0.46311822582187823</v>
      </c>
      <c r="AK2504">
        <v>0.46311822002381792</v>
      </c>
      <c r="AL2504">
        <v>0.46311500014478152</v>
      </c>
      <c r="AM2504">
        <v>0.46312139762453569</v>
      </c>
      <c r="AN2504">
        <v>0.9300963242169884</v>
      </c>
      <c r="AO2504">
        <v>0.93009632421698829</v>
      </c>
      <c r="AP2504">
        <v>0.93009632421698829</v>
      </c>
      <c r="AQ2504">
        <v>0.93009632421698829</v>
      </c>
      <c r="AR2504">
        <v>11.790316046398811</v>
      </c>
      <c r="AS2504">
        <v>11.790316046398811</v>
      </c>
      <c r="AT2504">
        <v>11.790316046398811</v>
      </c>
      <c r="AU2504">
        <v>11.790316046398811</v>
      </c>
      <c r="AV2504" t="str">
        <f>VLOOKUP(Sheet1[[#This Row],[NPDES ID2]],Combined_Sheet__Major_Only___2[[NPDES ID2]:[ECHO BFR]],3,FALSE)</f>
        <v>LA</v>
      </c>
      <c r="AW2504" t="s">
        <v>87</v>
      </c>
      <c r="AX2504" t="str">
        <f>VLOOKUP(Sheet1[[#This Row],[NPDES ID2]],Combined_Sheet__Major_Only___2[[NPDES ID2]:[ECHO BFR]],27,FALSE)</f>
        <v>-</v>
      </c>
      <c r="AY2504" t="str">
        <f>VLOOKUP(Sheet1[[#This Row],[NPDES ID2]],Combined_Sheet__Major_Only___2[[NPDES ID2]:[ECHO BFR]],28,FALSE)</f>
        <v>-</v>
      </c>
      <c r="AZ2504" t="str">
        <f>VLOOKUP(Sheet1[[#This Row],[NPDES ID2]],Combined_Sheet__Major_Only___2[[NPDES ID2]:[ECHO BFR]],29,FALSE)</f>
        <v>thickening</v>
      </c>
      <c r="BA2504">
        <f>VLOOKUP(Sheet1[[#This Row],[NPDES ID2]],Combined_Sheet__Major_Only___2[[NPDES ID2]:[ECHO BFR]],17,FALSE)</f>
        <v>29.969881999999998</v>
      </c>
      <c r="BB2504">
        <f>VLOOKUP(Sheet1[[#This Row],[NPDES ID2]],Combined_Sheet__Major_Only___2[[NPDES ID2]:[ECHO BFR]],18,FALSE)</f>
        <v>-92.117075999999997</v>
      </c>
      <c r="BC2504" s="2" t="str">
        <f>IF(ISNUMBER(SEARCH("aerobic",$AW2504)),"aerobic","")</f>
        <v/>
      </c>
      <c r="BD2504" s="2" t="str">
        <f>IF(ISNUMBER(SEARCH("anaer",$AW2504)),"anaer","")</f>
        <v/>
      </c>
      <c r="BE2504" s="2" t="str">
        <f>IF(ISNUMBER(SEARCH("thickening",$AZ2504)),"thickening","")</f>
        <v>thickening</v>
      </c>
      <c r="BF2504" s="4" t="str">
        <f>IF(ISNUMBER(SEARCH("airDry",$AW2504)),"airDry","")</f>
        <v/>
      </c>
      <c r="BG2504" s="4" t="str">
        <f>IF(ISNUMBER(SEARCH("heatDry",$AY2504)),"heatDry","")</f>
        <v/>
      </c>
      <c r="BH2504" s="4" t="str">
        <f>IF(AND(ISNUMBER(SEARCH("aerobic",$AW2504)),ISNUMBER(SEARCH("anaer",$AW2504))),"Combined Aer and Anaer.","")</f>
        <v/>
      </c>
    </row>
    <row r="2505" spans="1:60" x14ac:dyDescent="0.25">
      <c r="A2505" s="5">
        <v>217</v>
      </c>
      <c r="B2505" t="s">
        <v>1139</v>
      </c>
      <c r="C2505">
        <v>2746</v>
      </c>
      <c r="D2505">
        <v>572.31197943774873</v>
      </c>
      <c r="E2505">
        <v>568.26593475035247</v>
      </c>
      <c r="F2505">
        <v>466.32319270337422</v>
      </c>
      <c r="G2505">
        <v>669.52802783162963</v>
      </c>
      <c r="H2505">
        <v>-138.2674289563858</v>
      </c>
      <c r="I2505">
        <v>-139.465767516602</v>
      </c>
      <c r="J2505">
        <v>-158.6646378795495</v>
      </c>
      <c r="K2505">
        <v>-115.1046969715659</v>
      </c>
      <c r="L2505">
        <v>2063.0403376923159</v>
      </c>
      <c r="M2505">
        <v>2050.6783036101419</v>
      </c>
      <c r="N2505">
        <v>2007.480032313272</v>
      </c>
      <c r="O2505">
        <v>2154.6098513053348</v>
      </c>
      <c r="P2505">
        <v>85.405745312936034</v>
      </c>
      <c r="Q2505">
        <v>85.008081673950755</v>
      </c>
      <c r="R2505">
        <v>71.668775562526079</v>
      </c>
      <c r="S2505">
        <v>96.031188513167621</v>
      </c>
      <c r="T2505">
        <v>33220.249587929713</v>
      </c>
      <c r="U2505">
        <v>33220.307062352331</v>
      </c>
      <c r="V2505">
        <v>33196.967972711049</v>
      </c>
      <c r="W2505">
        <v>33243.616295143067</v>
      </c>
      <c r="X2505">
        <v>2617.2012338519921</v>
      </c>
      <c r="Y2505">
        <v>2631.4499500428169</v>
      </c>
      <c r="Z2505">
        <v>2503.3634061496718</v>
      </c>
      <c r="AA2505">
        <v>2688.5835700450971</v>
      </c>
      <c r="AB2505">
        <v>501.45677455287063</v>
      </c>
      <c r="AC2505">
        <v>494.49775416011772</v>
      </c>
      <c r="AD2505">
        <v>420.637738614223</v>
      </c>
      <c r="AE2505">
        <v>606.86656532010136</v>
      </c>
      <c r="AF2505">
        <v>56.012529440492052</v>
      </c>
      <c r="AG2505">
        <v>55.677637038052303</v>
      </c>
      <c r="AH2505">
        <v>54.503621516973041</v>
      </c>
      <c r="AI2505">
        <v>58.497713013811428</v>
      </c>
      <c r="AJ2505">
        <v>0.46084561599057999</v>
      </c>
      <c r="AK2505">
        <v>0.4608455257218006</v>
      </c>
      <c r="AL2505">
        <v>0.46079652096243612</v>
      </c>
      <c r="AM2505">
        <v>0.46089389657893709</v>
      </c>
      <c r="AN2505">
        <v>0.92983078316225598</v>
      </c>
      <c r="AO2505">
        <v>0.92983078316225587</v>
      </c>
      <c r="AP2505">
        <v>0.92983078316225587</v>
      </c>
      <c r="AQ2505">
        <v>0.92983078316225587</v>
      </c>
      <c r="AR2505">
        <v>11.718844201261231</v>
      </c>
      <c r="AS2505">
        <v>11.718844201261231</v>
      </c>
      <c r="AT2505">
        <v>11.718844201261231</v>
      </c>
      <c r="AU2505">
        <v>11.718844201261231</v>
      </c>
      <c r="AV2505" t="str">
        <f>VLOOKUP(Sheet1[[#This Row],[NPDES ID2]],Combined_Sheet__Major_Only___2[[NPDES ID2]:[ECHO BFR]],3,FALSE)</f>
        <v>CT</v>
      </c>
      <c r="AW2505" t="s">
        <v>54</v>
      </c>
      <c r="AX2505" t="str">
        <f>VLOOKUP(Sheet1[[#This Row],[NPDES ID2]],Combined_Sheet__Major_Only___2[[NPDES ID2]:[ECHO BFR]],27,FALSE)</f>
        <v>other</v>
      </c>
      <c r="AY2505" t="str">
        <f>VLOOKUP(Sheet1[[#This Row],[NPDES ID2]],Combined_Sheet__Major_Only___2[[NPDES ID2]:[ECHO BFR]],28,FALSE)</f>
        <v>-</v>
      </c>
      <c r="AZ2505" t="str">
        <f>VLOOKUP(Sheet1[[#This Row],[NPDES ID2]],Combined_Sheet__Major_Only___2[[NPDES ID2]:[ECHO BFR]],29,FALSE)</f>
        <v>thickening, preliminaryOps</v>
      </c>
      <c r="BA2505">
        <f>VLOOKUP(Sheet1[[#This Row],[NPDES ID2]],Combined_Sheet__Major_Only___2[[NPDES ID2]:[ECHO BFR]],17,FALSE)</f>
        <v>41.472974999999998</v>
      </c>
      <c r="BB2505">
        <f>VLOOKUP(Sheet1[[#This Row],[NPDES ID2]],Combined_Sheet__Major_Only___2[[NPDES ID2]:[ECHO BFR]],18,FALSE)</f>
        <v>-73.053985999999995</v>
      </c>
      <c r="BC2505" s="2" t="str">
        <f>IF(ISNUMBER(SEARCH("aerobic",$AW2505)),"aerobic","")</f>
        <v/>
      </c>
      <c r="BD2505" s="2" t="str">
        <f>IF(ISNUMBER(SEARCH("anaer",$AW2505)),"anaer","")</f>
        <v/>
      </c>
      <c r="BE2505" s="2" t="str">
        <f>IF(ISNUMBER(SEARCH("thickening",$AZ2505)),"thickening","")</f>
        <v>thickening</v>
      </c>
      <c r="BF2505" s="4" t="str">
        <f>IF(ISNUMBER(SEARCH("airDry",$AW2505)),"airDry","")</f>
        <v/>
      </c>
      <c r="BG2505" s="4" t="str">
        <f>IF(ISNUMBER(SEARCH("heatDry",$AY2505)),"heatDry","")</f>
        <v/>
      </c>
      <c r="BH2505" s="4" t="str">
        <f>IF(AND(ISNUMBER(SEARCH("aerobic",$AW2505)),ISNUMBER(SEARCH("anaer",$AW2505))),"Combined Aer and Anaer.","")</f>
        <v/>
      </c>
    </row>
    <row r="2506" spans="1:60" x14ac:dyDescent="0.25">
      <c r="A2506" s="5">
        <v>2457</v>
      </c>
      <c r="B2506" t="s">
        <v>11447</v>
      </c>
      <c r="C2506">
        <v>222</v>
      </c>
      <c r="D2506">
        <v>500.83247329022021</v>
      </c>
      <c r="E2506">
        <v>497.02540138918329</v>
      </c>
      <c r="F2506">
        <v>368.04376397938859</v>
      </c>
      <c r="G2506">
        <v>630.93041041541562</v>
      </c>
      <c r="H2506">
        <v>-139.39621904045421</v>
      </c>
      <c r="I2506">
        <v>-140.6124930554663</v>
      </c>
      <c r="J2506">
        <v>-159.1489840615356</v>
      </c>
      <c r="K2506">
        <v>-116.5416000430895</v>
      </c>
      <c r="L2506">
        <v>165.34619827970289</v>
      </c>
      <c r="M2506">
        <v>164.34881331813949</v>
      </c>
      <c r="N2506">
        <v>160.86036472717481</v>
      </c>
      <c r="O2506">
        <v>172.73773894622789</v>
      </c>
      <c r="P2506">
        <v>6.8680092686014431</v>
      </c>
      <c r="Q2506">
        <v>6.8326612614600641</v>
      </c>
      <c r="R2506">
        <v>5.7654724972547804</v>
      </c>
      <c r="S2506">
        <v>7.7261961050457257</v>
      </c>
      <c r="T2506">
        <v>33199.815937211177</v>
      </c>
      <c r="U2506">
        <v>33199.87337813557</v>
      </c>
      <c r="V2506">
        <v>33176.547891380302</v>
      </c>
      <c r="W2506">
        <v>33223.169025441959</v>
      </c>
      <c r="X2506">
        <v>2623.7550413871868</v>
      </c>
      <c r="Y2506">
        <v>2638.1251177690128</v>
      </c>
      <c r="Z2506">
        <v>2508.8494916535919</v>
      </c>
      <c r="AA2506">
        <v>2695.8457127153861</v>
      </c>
      <c r="AB2506">
        <v>504.89906002774319</v>
      </c>
      <c r="AC2506">
        <v>497.9110427061147</v>
      </c>
      <c r="AD2506">
        <v>423.18894288550649</v>
      </c>
      <c r="AE2506">
        <v>611.76727887193181</v>
      </c>
      <c r="AF2506">
        <v>55.832604085247738</v>
      </c>
      <c r="AG2506">
        <v>55.495876230677837</v>
      </c>
      <c r="AH2506">
        <v>54.317834641537253</v>
      </c>
      <c r="AI2506">
        <v>58.328433842939312</v>
      </c>
      <c r="AJ2506">
        <v>0.4586537615475022</v>
      </c>
      <c r="AK2506">
        <v>0.45865375442067952</v>
      </c>
      <c r="AL2506">
        <v>0.45864979815899892</v>
      </c>
      <c r="AM2506">
        <v>0.45865765874801673</v>
      </c>
      <c r="AN2506">
        <v>0.92979194466613524</v>
      </c>
      <c r="AO2506">
        <v>0.92979194466613491</v>
      </c>
      <c r="AP2506">
        <v>0.92979194466613491</v>
      </c>
      <c r="AQ2506">
        <v>0.92979194466613491</v>
      </c>
      <c r="AR2506">
        <v>11.652967091395199</v>
      </c>
      <c r="AS2506">
        <v>11.652967091395199</v>
      </c>
      <c r="AT2506">
        <v>11.652967091395199</v>
      </c>
      <c r="AU2506">
        <v>11.652967091395199</v>
      </c>
      <c r="AV2506" t="str">
        <f>VLOOKUP(Sheet1[[#This Row],[NPDES ID2]],Combined_Sheet__Major_Only___2[[NPDES ID2]:[ECHO BFR]],3,FALSE)</f>
        <v>VT</v>
      </c>
      <c r="AW2506" t="s">
        <v>87</v>
      </c>
      <c r="AX2506" t="str">
        <f>VLOOKUP(Sheet1[[#This Row],[NPDES ID2]],Combined_Sheet__Major_Only___2[[NPDES ID2]:[ECHO BFR]],27,FALSE)</f>
        <v>tempSludgeStore</v>
      </c>
      <c r="AY2506" t="str">
        <f>VLOOKUP(Sheet1[[#This Row],[NPDES ID2]],Combined_Sheet__Major_Only___2[[NPDES ID2]:[ECHO BFR]],28,FALSE)</f>
        <v>highTempCompost</v>
      </c>
      <c r="AZ2506" t="str">
        <f>VLOOKUP(Sheet1[[#This Row],[NPDES ID2]],Combined_Sheet__Major_Only___2[[NPDES ID2]:[ECHO BFR]],29,FALSE)</f>
        <v>thickening</v>
      </c>
      <c r="BA2506">
        <f>VLOOKUP(Sheet1[[#This Row],[NPDES ID2]],Combined_Sheet__Major_Only___2[[NPDES ID2]:[ECHO BFR]],17,FALSE)</f>
        <v>44.527926999999998</v>
      </c>
      <c r="BB2506">
        <f>VLOOKUP(Sheet1[[#This Row],[NPDES ID2]],Combined_Sheet__Major_Only___2[[NPDES ID2]:[ECHO BFR]],18,FALSE)</f>
        <v>-73.268765999999999</v>
      </c>
      <c r="BC2506" s="2" t="str">
        <f>IF(ISNUMBER(SEARCH("aerobic",$AW2506)),"aerobic","")</f>
        <v/>
      </c>
      <c r="BD2506" s="2" t="str">
        <f>IF(ISNUMBER(SEARCH("anaer",$AW2506)),"anaer","")</f>
        <v/>
      </c>
      <c r="BE2506" s="2" t="str">
        <f>IF(ISNUMBER(SEARCH("thickening",$AZ2506)),"thickening","")</f>
        <v>thickening</v>
      </c>
      <c r="BF2506" s="4" t="str">
        <f>IF(ISNUMBER(SEARCH("airDry",$AW2506)),"airDry","")</f>
        <v/>
      </c>
      <c r="BG2506" s="4" t="str">
        <f>IF(ISNUMBER(SEARCH("heatDry",$AY2506)),"heatDry","")</f>
        <v/>
      </c>
      <c r="BH2506" s="4" t="str">
        <f>IF(AND(ISNUMBER(SEARCH("aerobic",$AW2506)),ISNUMBER(SEARCH("anaer",$AW2506))),"Combined Aer and Anaer.","")</f>
        <v/>
      </c>
    </row>
    <row r="2507" spans="1:60" x14ac:dyDescent="0.25">
      <c r="A2507" s="5">
        <v>1220</v>
      </c>
      <c r="B2507" t="s">
        <v>5845</v>
      </c>
      <c r="C2507">
        <v>233.07</v>
      </c>
      <c r="D2507">
        <v>460.32626657147682</v>
      </c>
      <c r="E2507">
        <v>457.00493545210702</v>
      </c>
      <c r="F2507">
        <v>339.97103053956829</v>
      </c>
      <c r="G2507">
        <v>576.94648156193637</v>
      </c>
      <c r="H2507">
        <v>-137.1179000972962</v>
      </c>
      <c r="I2507">
        <v>-138.34316062365519</v>
      </c>
      <c r="J2507">
        <v>-157.13800886525269</v>
      </c>
      <c r="K2507">
        <v>-114.3203691503839</v>
      </c>
      <c r="L2507">
        <v>182.6243009844396</v>
      </c>
      <c r="M2507">
        <v>181.56720872546799</v>
      </c>
      <c r="N2507">
        <v>177.86994381178121</v>
      </c>
      <c r="O2507">
        <v>190.45830987874629</v>
      </c>
      <c r="P2507">
        <v>7.443986201425064</v>
      </c>
      <c r="Q2507">
        <v>7.412493710695661</v>
      </c>
      <c r="R2507">
        <v>6.2338674021667613</v>
      </c>
      <c r="S2507">
        <v>8.3958018484922867</v>
      </c>
      <c r="T2507">
        <v>33185.015234811173</v>
      </c>
      <c r="U2507">
        <v>33185.072651471812</v>
      </c>
      <c r="V2507">
        <v>33161.757017692427</v>
      </c>
      <c r="W2507">
        <v>33208.358458406867</v>
      </c>
      <c r="X2507">
        <v>2575.51076175465</v>
      </c>
      <c r="Y2507">
        <v>2589.0907893620029</v>
      </c>
      <c r="Z2507">
        <v>2467.088018530289</v>
      </c>
      <c r="AA2507">
        <v>2643.408325114236</v>
      </c>
      <c r="AB2507">
        <v>483.25604117551279</v>
      </c>
      <c r="AC2507">
        <v>476.50728113811698</v>
      </c>
      <c r="AD2507">
        <v>407.01083548126132</v>
      </c>
      <c r="AE2507">
        <v>581.88851820773777</v>
      </c>
      <c r="AF2507">
        <v>56.850718950405863</v>
      </c>
      <c r="AG2507">
        <v>56.521710320397723</v>
      </c>
      <c r="AH2507">
        <v>55.370657965496811</v>
      </c>
      <c r="AI2507">
        <v>59.289354075432342</v>
      </c>
      <c r="AJ2507">
        <v>0.47105848966834912</v>
      </c>
      <c r="AK2507">
        <v>0.47105848214356599</v>
      </c>
      <c r="AL2507">
        <v>0.47105430519774932</v>
      </c>
      <c r="AM2507">
        <v>0.4710626042600673</v>
      </c>
      <c r="AN2507">
        <v>0.92976378592532238</v>
      </c>
      <c r="AO2507">
        <v>0.92976378592532283</v>
      </c>
      <c r="AP2507">
        <v>0.92976378592532283</v>
      </c>
      <c r="AQ2507">
        <v>0.92976378592532283</v>
      </c>
      <c r="AR2507">
        <v>12.03452012336588</v>
      </c>
      <c r="AS2507">
        <v>12.03452012336588</v>
      </c>
      <c r="AT2507">
        <v>12.03452012336588</v>
      </c>
      <c r="AU2507">
        <v>12.03452012336588</v>
      </c>
      <c r="AV2507" t="str">
        <f>VLOOKUP(Sheet1[[#This Row],[NPDES ID2]],Combined_Sheet__Major_Only___2[[NPDES ID2]:[ECHO BFR]],3,FALSE)</f>
        <v>MD</v>
      </c>
      <c r="AW2507" t="s">
        <v>87</v>
      </c>
      <c r="AX2507" t="str">
        <f>VLOOKUP(Sheet1[[#This Row],[NPDES ID2]],Combined_Sheet__Major_Only___2[[NPDES ID2]:[ECHO BFR]],27,FALSE)</f>
        <v>-</v>
      </c>
      <c r="AY2507" t="str">
        <f>VLOOKUP(Sheet1[[#This Row],[NPDES ID2]],Combined_Sheet__Major_Only___2[[NPDES ID2]:[ECHO BFR]],28,FALSE)</f>
        <v>-</v>
      </c>
      <c r="AZ2507" t="str">
        <f>VLOOKUP(Sheet1[[#This Row],[NPDES ID2]],Combined_Sheet__Major_Only___2[[NPDES ID2]:[ECHO BFR]],29,FALSE)</f>
        <v>thickening</v>
      </c>
      <c r="BA2507">
        <f>VLOOKUP(Sheet1[[#This Row],[NPDES ID2]],Combined_Sheet__Major_Only___2[[NPDES ID2]:[ECHO BFR]],17,FALSE)</f>
        <v>39.133085000000001</v>
      </c>
      <c r="BB2507">
        <f>VLOOKUP(Sheet1[[#This Row],[NPDES ID2]],Combined_Sheet__Major_Only___2[[NPDES ID2]:[ECHO BFR]],18,FALSE)</f>
        <v>-76.781056000000007</v>
      </c>
      <c r="BC2507" s="2" t="str">
        <f>IF(ISNUMBER(SEARCH("aerobic",$AW2507)),"aerobic","")</f>
        <v/>
      </c>
      <c r="BD2507" s="2" t="str">
        <f>IF(ISNUMBER(SEARCH("anaer",$AW2507)),"anaer","")</f>
        <v/>
      </c>
      <c r="BE2507" s="2" t="str">
        <f>IF(ISNUMBER(SEARCH("thickening",$AZ2507)),"thickening","")</f>
        <v>thickening</v>
      </c>
      <c r="BF2507" s="3" t="str">
        <f>IF(ISNUMBER(SEARCH("airDry",$AW2507)),"airDry","")</f>
        <v/>
      </c>
      <c r="BG2507" s="3" t="str">
        <f>IF(ISNUMBER(SEARCH("heatDry",$AY2507)),"heatDry","")</f>
        <v/>
      </c>
      <c r="BH2507" s="3" t="str">
        <f>IF(AND(ISNUMBER(SEARCH("aerobic",$AW2507)),ISNUMBER(SEARCH("anaer",$AW2507))),"Combined Aer and Anaer.","")</f>
        <v/>
      </c>
    </row>
    <row r="2508" spans="1:60" x14ac:dyDescent="0.25">
      <c r="A2508" s="5">
        <v>321</v>
      </c>
      <c r="B2508" t="s">
        <v>1629</v>
      </c>
      <c r="C2508">
        <v>1137</v>
      </c>
      <c r="D2508">
        <v>345.24561873487659</v>
      </c>
      <c r="E2508">
        <v>341.76640844224812</v>
      </c>
      <c r="F2508">
        <v>292.36853916510842</v>
      </c>
      <c r="G2508">
        <v>408.84034881357928</v>
      </c>
      <c r="H2508">
        <v>-139.07096550553311</v>
      </c>
      <c r="I2508">
        <v>-140.42101096590531</v>
      </c>
      <c r="J2508">
        <v>-159.0507295297985</v>
      </c>
      <c r="K2508">
        <v>-116.10185037327319</v>
      </c>
      <c r="L2508">
        <v>847.92099104548879</v>
      </c>
      <c r="M2508">
        <v>842.81076893586419</v>
      </c>
      <c r="N2508">
        <v>824.94313986427301</v>
      </c>
      <c r="O2508">
        <v>885.78577109805701</v>
      </c>
      <c r="P2508">
        <v>35.202123056189834</v>
      </c>
      <c r="Q2508">
        <v>35.023657019887992</v>
      </c>
      <c r="R2508">
        <v>29.549722035387649</v>
      </c>
      <c r="S2508">
        <v>39.596959662096808</v>
      </c>
      <c r="T2508">
        <v>33179.259612161659</v>
      </c>
      <c r="U2508">
        <v>33179.317019386734</v>
      </c>
      <c r="V2508">
        <v>33156.005217183018</v>
      </c>
      <c r="W2508">
        <v>33202.5989996477</v>
      </c>
      <c r="X2508">
        <v>2620.9392114686548</v>
      </c>
      <c r="Y2508">
        <v>2635.2828690468741</v>
      </c>
      <c r="Z2508">
        <v>2506.2736518188772</v>
      </c>
      <c r="AA2508">
        <v>2692.870229793109</v>
      </c>
      <c r="AB2508">
        <v>504.04606636881988</v>
      </c>
      <c r="AC2508">
        <v>497.0653157614355</v>
      </c>
      <c r="AD2508">
        <v>422.51763864423191</v>
      </c>
      <c r="AE2508">
        <v>610.60800204309237</v>
      </c>
      <c r="AF2508">
        <v>55.860124622964548</v>
      </c>
      <c r="AG2508">
        <v>55.523776162880708</v>
      </c>
      <c r="AH2508">
        <v>54.346194998735378</v>
      </c>
      <c r="AI2508">
        <v>58.354213032718633</v>
      </c>
      <c r="AJ2508">
        <v>0.45898901330692859</v>
      </c>
      <c r="AK2508">
        <v>0.45898897650648368</v>
      </c>
      <c r="AL2508">
        <v>0.45896871388926802</v>
      </c>
      <c r="AM2508">
        <v>0.45900897454494077</v>
      </c>
      <c r="AN2508">
        <v>0.92975282959522376</v>
      </c>
      <c r="AO2508">
        <v>0.92975282959522365</v>
      </c>
      <c r="AP2508">
        <v>0.92975282959522365</v>
      </c>
      <c r="AQ2508">
        <v>0.92975282959522365</v>
      </c>
      <c r="AR2508">
        <v>11.662720764063531</v>
      </c>
      <c r="AS2508">
        <v>11.662720764063531</v>
      </c>
      <c r="AT2508">
        <v>11.662720764063531</v>
      </c>
      <c r="AU2508">
        <v>11.662720764063531</v>
      </c>
      <c r="AV2508" t="str">
        <f>VLOOKUP(Sheet1[[#This Row],[NPDES ID2]],Combined_Sheet__Major_Only___2[[NPDES ID2]:[ECHO BFR]],3,FALSE)</f>
        <v>PA</v>
      </c>
      <c r="AW2508" t="s">
        <v>87</v>
      </c>
      <c r="AX2508" t="str">
        <f>VLOOKUP(Sheet1[[#This Row],[NPDES ID2]],Combined_Sheet__Major_Only___2[[NPDES ID2]:[ECHO BFR]],27,FALSE)</f>
        <v>-</v>
      </c>
      <c r="AY2508" t="str">
        <f>VLOOKUP(Sheet1[[#This Row],[NPDES ID2]],Combined_Sheet__Major_Only___2[[NPDES ID2]:[ECHO BFR]],28,FALSE)</f>
        <v>-</v>
      </c>
      <c r="AZ2508" t="str">
        <f>VLOOKUP(Sheet1[[#This Row],[NPDES ID2]],Combined_Sheet__Major_Only___2[[NPDES ID2]:[ECHO BFR]],29,FALSE)</f>
        <v>thickening</v>
      </c>
      <c r="BA2508">
        <f>VLOOKUP(Sheet1[[#This Row],[NPDES ID2]],Combined_Sheet__Major_Only___2[[NPDES ID2]:[ECHO BFR]],17,FALSE)</f>
        <v>39.793849999999999</v>
      </c>
      <c r="BB2508">
        <f>VLOOKUP(Sheet1[[#This Row],[NPDES ID2]],Combined_Sheet__Major_Only___2[[NPDES ID2]:[ECHO BFR]],18,FALSE)</f>
        <v>-76.968819999999994</v>
      </c>
      <c r="BC2508" s="2" t="str">
        <f>IF(ISNUMBER(SEARCH("aerobic",$AW2508)),"aerobic","")</f>
        <v/>
      </c>
      <c r="BD2508" s="2" t="str">
        <f>IF(ISNUMBER(SEARCH("anaer",$AW2508)),"anaer","")</f>
        <v/>
      </c>
      <c r="BE2508" s="2" t="str">
        <f>IF(ISNUMBER(SEARCH("thickening",$AZ2508)),"thickening","")</f>
        <v>thickening</v>
      </c>
      <c r="BF2508" s="4" t="str">
        <f>IF(ISNUMBER(SEARCH("airDry",$AW2508)),"airDry","")</f>
        <v/>
      </c>
      <c r="BG2508" s="4" t="str">
        <f>IF(ISNUMBER(SEARCH("heatDry",$AY2508)),"heatDry","")</f>
        <v/>
      </c>
      <c r="BH2508" s="4" t="str">
        <f>IF(AND(ISNUMBER(SEARCH("aerobic",$AW2508)),ISNUMBER(SEARCH("anaer",$AW2508))),"Combined Aer and Anaer.","")</f>
        <v/>
      </c>
    </row>
    <row r="2509" spans="1:60" x14ac:dyDescent="0.25">
      <c r="A2509" s="5">
        <v>1110</v>
      </c>
      <c r="B2509" t="s">
        <v>5344</v>
      </c>
      <c r="C2509">
        <v>334.23</v>
      </c>
      <c r="D2509">
        <v>384.02503177063932</v>
      </c>
      <c r="E2509">
        <v>380.25063192724281</v>
      </c>
      <c r="F2509">
        <v>296.22142113434143</v>
      </c>
      <c r="G2509">
        <v>477.40210451684959</v>
      </c>
      <c r="H2509">
        <v>-138.67634751143919</v>
      </c>
      <c r="I2509">
        <v>-139.9298712852397</v>
      </c>
      <c r="J2509">
        <v>-158.53544054131731</v>
      </c>
      <c r="K2509">
        <v>-115.8250484602427</v>
      </c>
      <c r="L2509">
        <v>252.71380064191709</v>
      </c>
      <c r="M2509">
        <v>251.2079978473655</v>
      </c>
      <c r="N2509">
        <v>245.94152137329439</v>
      </c>
      <c r="O2509">
        <v>263.87294433599311</v>
      </c>
      <c r="P2509">
        <v>10.43770467665709</v>
      </c>
      <c r="Q2509">
        <v>10.392478560356579</v>
      </c>
      <c r="R2509">
        <v>8.7558094178607746</v>
      </c>
      <c r="S2509">
        <v>11.741138023850031</v>
      </c>
      <c r="T2509">
        <v>33097.631404790067</v>
      </c>
      <c r="U2509">
        <v>33097.68867819666</v>
      </c>
      <c r="V2509">
        <v>33074.431216708501</v>
      </c>
      <c r="W2509">
        <v>33120.916387258192</v>
      </c>
      <c r="X2509">
        <v>2601.487842205594</v>
      </c>
      <c r="Y2509">
        <v>2615.5761569325632</v>
      </c>
      <c r="Z2509">
        <v>2488.8906394820028</v>
      </c>
      <c r="AA2509">
        <v>2672.090183660152</v>
      </c>
      <c r="AB2509">
        <v>496.77603948987291</v>
      </c>
      <c r="AC2509">
        <v>489.88207525998979</v>
      </c>
      <c r="AD2509">
        <v>416.99859684270302</v>
      </c>
      <c r="AE2509">
        <v>600.80775928565834</v>
      </c>
      <c r="AF2509">
        <v>56.136723195088543</v>
      </c>
      <c r="AG2509">
        <v>55.802321099404182</v>
      </c>
      <c r="AH2509">
        <v>54.632308190858637</v>
      </c>
      <c r="AI2509">
        <v>58.615447787278988</v>
      </c>
      <c r="AJ2509">
        <v>0.46235859054727391</v>
      </c>
      <c r="AK2509">
        <v>0.4623585797977931</v>
      </c>
      <c r="AL2509">
        <v>0.46235261838873498</v>
      </c>
      <c r="AM2509">
        <v>0.46236446300056488</v>
      </c>
      <c r="AN2509">
        <v>0.9295970743547316</v>
      </c>
      <c r="AO2509">
        <v>0.9295970743547316</v>
      </c>
      <c r="AP2509">
        <v>0.9295970743547316</v>
      </c>
      <c r="AQ2509">
        <v>0.9295970743547316</v>
      </c>
      <c r="AR2509">
        <v>11.76685632070156</v>
      </c>
      <c r="AS2509">
        <v>11.76685632070156</v>
      </c>
      <c r="AT2509">
        <v>11.76685632070156</v>
      </c>
      <c r="AU2509">
        <v>11.76685632070156</v>
      </c>
      <c r="AV2509" t="str">
        <f>VLOOKUP(Sheet1[[#This Row],[NPDES ID2]],Combined_Sheet__Major_Only___2[[NPDES ID2]:[ECHO BFR]],3,FALSE)</f>
        <v>MA</v>
      </c>
      <c r="AW2509" t="s">
        <v>54</v>
      </c>
      <c r="AX2509" t="str">
        <f>VLOOKUP(Sheet1[[#This Row],[NPDES ID2]],Combined_Sheet__Major_Only___2[[NPDES ID2]:[ECHO BFR]],27,FALSE)</f>
        <v>-</v>
      </c>
      <c r="AY2509" t="str">
        <f>VLOOKUP(Sheet1[[#This Row],[NPDES ID2]],Combined_Sheet__Major_Only___2[[NPDES ID2]:[ECHO BFR]],28,FALSE)</f>
        <v>-</v>
      </c>
      <c r="AZ2509" t="str">
        <f>VLOOKUP(Sheet1[[#This Row],[NPDES ID2]],Combined_Sheet__Major_Only___2[[NPDES ID2]:[ECHO BFR]],29,FALSE)</f>
        <v>thickening</v>
      </c>
      <c r="BA2509">
        <f>VLOOKUP(Sheet1[[#This Row],[NPDES ID2]],Combined_Sheet__Major_Only___2[[NPDES ID2]:[ECHO BFR]],17,FALSE)</f>
        <v>42.586233999999997</v>
      </c>
      <c r="BB2509">
        <f>VLOOKUP(Sheet1[[#This Row],[NPDES ID2]],Combined_Sheet__Major_Only___2[[NPDES ID2]:[ECHO BFR]],18,FALSE)</f>
        <v>-72.242981999999998</v>
      </c>
      <c r="BC2509" s="2" t="str">
        <f>IF(ISNUMBER(SEARCH("aerobic",$AW2509)),"aerobic","")</f>
        <v/>
      </c>
      <c r="BD2509" s="2" t="str">
        <f>IF(ISNUMBER(SEARCH("anaer",$AW2509)),"anaer","")</f>
        <v/>
      </c>
      <c r="BE2509" s="2" t="str">
        <f>IF(ISNUMBER(SEARCH("thickening",$AZ2509)),"thickening","")</f>
        <v>thickening</v>
      </c>
      <c r="BF2509" s="3" t="str">
        <f>IF(ISNUMBER(SEARCH("airDry",$AW2509)),"airDry","")</f>
        <v/>
      </c>
      <c r="BG2509" s="3" t="str">
        <f>IF(ISNUMBER(SEARCH("heatDry",$AY2509)),"heatDry","")</f>
        <v/>
      </c>
      <c r="BH2509" s="3" t="str">
        <f>IF(AND(ISNUMBER(SEARCH("aerobic",$AW2509)),ISNUMBER(SEARCH("anaer",$AW2509))),"Combined Aer and Anaer.","")</f>
        <v/>
      </c>
    </row>
    <row r="2510" spans="1:60" x14ac:dyDescent="0.25">
      <c r="A2510" s="5">
        <v>394</v>
      </c>
      <c r="B2510" t="s">
        <v>1984</v>
      </c>
      <c r="C2510">
        <v>712.6</v>
      </c>
      <c r="D2510">
        <v>312.9160782569582</v>
      </c>
      <c r="E2510">
        <v>306.05103873170441</v>
      </c>
      <c r="F2510">
        <v>262.58349143130857</v>
      </c>
      <c r="G2510">
        <v>375.76616859329141</v>
      </c>
      <c r="H2510">
        <v>-138.5222008549645</v>
      </c>
      <c r="I2510">
        <v>-139.82857432060609</v>
      </c>
      <c r="J2510">
        <v>-158.47647912478519</v>
      </c>
      <c r="K2510">
        <v>-115.62473128328379</v>
      </c>
      <c r="L2510">
        <v>539.34098449185512</v>
      </c>
      <c r="M2510">
        <v>536.12971244391326</v>
      </c>
      <c r="N2510">
        <v>524.8999574588496</v>
      </c>
      <c r="O2510">
        <v>563.13721886413737</v>
      </c>
      <c r="P2510">
        <v>22.267491609375831</v>
      </c>
      <c r="Q2510">
        <v>22.172279842863599</v>
      </c>
      <c r="R2510">
        <v>18.678617486673691</v>
      </c>
      <c r="S2510">
        <v>25.04996182999454</v>
      </c>
      <c r="T2510">
        <v>33084.721374642671</v>
      </c>
      <c r="U2510">
        <v>33084.778626885003</v>
      </c>
      <c r="V2510">
        <v>33061.529759733268</v>
      </c>
      <c r="W2510">
        <v>33107.997752604533</v>
      </c>
      <c r="X2510">
        <v>2599.5480098802659</v>
      </c>
      <c r="Y2510">
        <v>2613.616381342511</v>
      </c>
      <c r="Z2510">
        <v>2487.1233833970932</v>
      </c>
      <c r="AA2510">
        <v>2670.0372477349838</v>
      </c>
      <c r="AB2510">
        <v>496.16357513162501</v>
      </c>
      <c r="AC2510">
        <v>489.27569547657743</v>
      </c>
      <c r="AD2510">
        <v>416.52077242891568</v>
      </c>
      <c r="AE2510">
        <v>599.98299507888885</v>
      </c>
      <c r="AF2510">
        <v>56.157563143794562</v>
      </c>
      <c r="AG2510">
        <v>55.823389693586513</v>
      </c>
      <c r="AH2510">
        <v>54.65381791955776</v>
      </c>
      <c r="AI2510">
        <v>58.635036168771173</v>
      </c>
      <c r="AJ2510">
        <v>0.46261248897638552</v>
      </c>
      <c r="AK2510">
        <v>0.46261246598047678</v>
      </c>
      <c r="AL2510">
        <v>0.46259975573115458</v>
      </c>
      <c r="AM2510">
        <v>0.4626250098504755</v>
      </c>
      <c r="AN2510">
        <v>0.92957237737426757</v>
      </c>
      <c r="AO2510">
        <v>0.92957237737426746</v>
      </c>
      <c r="AP2510">
        <v>0.92957237737426746</v>
      </c>
      <c r="AQ2510">
        <v>0.92957237737426746</v>
      </c>
      <c r="AR2510">
        <v>11.77443493323748</v>
      </c>
      <c r="AS2510">
        <v>11.77443493323748</v>
      </c>
      <c r="AT2510">
        <v>11.77443493323748</v>
      </c>
      <c r="AU2510">
        <v>11.77443493323748</v>
      </c>
      <c r="AV2510" t="str">
        <f>VLOOKUP(Sheet1[[#This Row],[NPDES ID2]],Combined_Sheet__Major_Only___2[[NPDES ID2]:[ECHO BFR]],3,FALSE)</f>
        <v>MA</v>
      </c>
      <c r="AW2510" t="s">
        <v>54</v>
      </c>
      <c r="AX2510" t="str">
        <f>VLOOKUP(Sheet1[[#This Row],[NPDES ID2]],Combined_Sheet__Major_Only___2[[NPDES ID2]:[ECHO BFR]],27,FALSE)</f>
        <v>other</v>
      </c>
      <c r="AY2510" t="str">
        <f>VLOOKUP(Sheet1[[#This Row],[NPDES ID2]],Combined_Sheet__Major_Only___2[[NPDES ID2]:[ECHO BFR]],28,FALSE)</f>
        <v>-</v>
      </c>
      <c r="AZ2510" t="str">
        <f>VLOOKUP(Sheet1[[#This Row],[NPDES ID2]],Combined_Sheet__Major_Only___2[[NPDES ID2]:[ECHO BFR]],29,FALSE)</f>
        <v>preliminaryOps, thickening</v>
      </c>
      <c r="BA2510">
        <f>VLOOKUP(Sheet1[[#This Row],[NPDES ID2]],Combined_Sheet__Major_Only___2[[NPDES ID2]:[ECHO BFR]],17,FALSE)</f>
        <v>42.336793999999998</v>
      </c>
      <c r="BB2510">
        <f>VLOOKUP(Sheet1[[#This Row],[NPDES ID2]],Combined_Sheet__Major_Only___2[[NPDES ID2]:[ECHO BFR]],18,FALSE)</f>
        <v>-71.603678000000002</v>
      </c>
      <c r="BC2510" s="2" t="str">
        <f>IF(ISNUMBER(SEARCH("aerobic",$AW2510)),"aerobic","")</f>
        <v/>
      </c>
      <c r="BD2510" s="2" t="str">
        <f>IF(ISNUMBER(SEARCH("anaer",$AW2510)),"anaer","")</f>
        <v/>
      </c>
      <c r="BE2510" s="2" t="str">
        <f>IF(ISNUMBER(SEARCH("thickening",$AZ2510)),"thickening","")</f>
        <v>thickening</v>
      </c>
      <c r="BF2510" s="3" t="str">
        <f>IF(ISNUMBER(SEARCH("airDry",$AW2510)),"airDry","")</f>
        <v/>
      </c>
      <c r="BG2510" s="3" t="str">
        <f>IF(ISNUMBER(SEARCH("heatDry",$AY2510)),"heatDry","")</f>
        <v/>
      </c>
      <c r="BH2510" s="3" t="str">
        <f>IF(AND(ISNUMBER(SEARCH("aerobic",$AW2510)),ISNUMBER(SEARCH("anaer",$AW2510))),"Combined Aer and Anaer.","")</f>
        <v/>
      </c>
    </row>
    <row r="2511" spans="1:60" x14ac:dyDescent="0.25">
      <c r="A2511" s="5">
        <v>650</v>
      </c>
      <c r="B2511" t="s">
        <v>3202</v>
      </c>
      <c r="C2511">
        <v>112</v>
      </c>
      <c r="D2511">
        <v>816.58582626023303</v>
      </c>
      <c r="E2511">
        <v>803.73133986625407</v>
      </c>
      <c r="F2511">
        <v>575.24728913050797</v>
      </c>
      <c r="G2511">
        <v>1061.5203817654019</v>
      </c>
      <c r="H2511">
        <v>-136.96398374349801</v>
      </c>
      <c r="I2511">
        <v>-138.17715966827669</v>
      </c>
      <c r="J2511">
        <v>-156.97809159761431</v>
      </c>
      <c r="K2511">
        <v>-114.1861199327973</v>
      </c>
      <c r="L2511">
        <v>88.13719310781336</v>
      </c>
      <c r="M2511">
        <v>87.628808326855079</v>
      </c>
      <c r="N2511">
        <v>85.850614373141369</v>
      </c>
      <c r="O2511">
        <v>91.904871909702905</v>
      </c>
      <c r="P2511">
        <v>3.5869484206703901</v>
      </c>
      <c r="Q2511">
        <v>3.571660306976272</v>
      </c>
      <c r="R2511">
        <v>3.0032223437304379</v>
      </c>
      <c r="S2511">
        <v>4.0468794217137676</v>
      </c>
      <c r="T2511">
        <v>33076.283814971641</v>
      </c>
      <c r="U2511">
        <v>33076.341053381722</v>
      </c>
      <c r="V2511">
        <v>33053.097803197998</v>
      </c>
      <c r="W2511">
        <v>33099.554569318818</v>
      </c>
      <c r="X2511">
        <v>2563.1982135005642</v>
      </c>
      <c r="Y2511">
        <v>2576.669585757088</v>
      </c>
      <c r="Z2511">
        <v>2455.652679483122</v>
      </c>
      <c r="AA2511">
        <v>2630.5367166616538</v>
      </c>
      <c r="AB2511">
        <v>479.95549154436992</v>
      </c>
      <c r="AC2511">
        <v>473.24798931170773</v>
      </c>
      <c r="AD2511">
        <v>404.3893288467595</v>
      </c>
      <c r="AE2511">
        <v>577.60189903563673</v>
      </c>
      <c r="AF2511">
        <v>56.936153072616612</v>
      </c>
      <c r="AG2511">
        <v>56.607769414189818</v>
      </c>
      <c r="AH2511">
        <v>55.459018471788717</v>
      </c>
      <c r="AI2511">
        <v>59.370013912756811</v>
      </c>
      <c r="AJ2511">
        <v>0.47209966123253322</v>
      </c>
      <c r="AK2511">
        <v>0.47209965762274197</v>
      </c>
      <c r="AL2511">
        <v>0.47209765171881701</v>
      </c>
      <c r="AM2511">
        <v>0.47210163717770182</v>
      </c>
      <c r="AN2511">
        <v>0.92955622689697104</v>
      </c>
      <c r="AO2511">
        <v>0.92955622689697093</v>
      </c>
      <c r="AP2511">
        <v>0.92955622689697093</v>
      </c>
      <c r="AQ2511">
        <v>0.92955622689697093</v>
      </c>
      <c r="AR2511">
        <v>12.0666201674587</v>
      </c>
      <c r="AS2511">
        <v>12.0666201674587</v>
      </c>
      <c r="AT2511">
        <v>12.0666201674587</v>
      </c>
      <c r="AU2511">
        <v>12.0666201674587</v>
      </c>
      <c r="AV2511" t="str">
        <f>VLOOKUP(Sheet1[[#This Row],[NPDES ID2]],Combined_Sheet__Major_Only___2[[NPDES ID2]:[ECHO BFR]],3,FALSE)</f>
        <v>FL</v>
      </c>
      <c r="AW2511" t="s">
        <v>54</v>
      </c>
      <c r="AX2511" t="str">
        <f>VLOOKUP(Sheet1[[#This Row],[NPDES ID2]],Combined_Sheet__Major_Only___2[[NPDES ID2]:[ECHO BFR]],27,FALSE)</f>
        <v>-</v>
      </c>
      <c r="AY2511" t="str">
        <f>VLOOKUP(Sheet1[[#This Row],[NPDES ID2]],Combined_Sheet__Major_Only___2[[NPDES ID2]:[ECHO BFR]],28,FALSE)</f>
        <v>-</v>
      </c>
      <c r="AZ2511" t="str">
        <f>VLOOKUP(Sheet1[[#This Row],[NPDES ID2]],Combined_Sheet__Major_Only___2[[NPDES ID2]:[ECHO BFR]],29,FALSE)</f>
        <v>thickening</v>
      </c>
      <c r="BA2511">
        <f>VLOOKUP(Sheet1[[#This Row],[NPDES ID2]],Combined_Sheet__Major_Only___2[[NPDES ID2]:[ECHO BFR]],17,FALSE)</f>
        <v>28.14357</v>
      </c>
      <c r="BB2511">
        <f>VLOOKUP(Sheet1[[#This Row],[NPDES ID2]],Combined_Sheet__Major_Only___2[[NPDES ID2]:[ECHO BFR]],18,FALSE)</f>
        <v>-81.457329999999999</v>
      </c>
      <c r="BC2511" s="2" t="str">
        <f>IF(ISNUMBER(SEARCH("aerobic",$AW2511)),"aerobic","")</f>
        <v/>
      </c>
      <c r="BD2511" s="2" t="str">
        <f>IF(ISNUMBER(SEARCH("anaer",$AW2511)),"anaer","")</f>
        <v/>
      </c>
      <c r="BE2511" s="2" t="str">
        <f>IF(ISNUMBER(SEARCH("thickening",$AZ2511)),"thickening","")</f>
        <v>thickening</v>
      </c>
      <c r="BF2511" s="3" t="str">
        <f>IF(ISNUMBER(SEARCH("airDry",$AW2511)),"airDry","")</f>
        <v/>
      </c>
      <c r="BG2511" s="3" t="str">
        <f>IF(ISNUMBER(SEARCH("heatDry",$AY2511)),"heatDry","")</f>
        <v/>
      </c>
      <c r="BH2511" s="3" t="str">
        <f>IF(AND(ISNUMBER(SEARCH("aerobic",$AW2511)),ISNUMBER(SEARCH("anaer",$AW2511))),"Combined Aer and Anaer.","")</f>
        <v/>
      </c>
    </row>
    <row r="2512" spans="1:60" x14ac:dyDescent="0.25">
      <c r="A2512" s="5">
        <v>148</v>
      </c>
      <c r="B2512" t="s">
        <v>815</v>
      </c>
      <c r="C2512">
        <v>6244.07</v>
      </c>
      <c r="D2512">
        <v>1104.6305824202641</v>
      </c>
      <c r="E2512">
        <v>1101.8069079780801</v>
      </c>
      <c r="F2512">
        <v>889.3829064464345</v>
      </c>
      <c r="G2512">
        <v>1303.0136395367169</v>
      </c>
      <c r="H2512">
        <v>-135.52166292341221</v>
      </c>
      <c r="I2512">
        <v>-136.91302112362331</v>
      </c>
      <c r="J2512">
        <v>-156.12790794322621</v>
      </c>
      <c r="K2512">
        <v>-111.989497020432</v>
      </c>
      <c r="L2512">
        <v>4882.433970443255</v>
      </c>
      <c r="M2512">
        <v>4854.0958926008971</v>
      </c>
      <c r="N2512">
        <v>4755.1948152852628</v>
      </c>
      <c r="O2512">
        <v>5092.2014926809816</v>
      </c>
      <c r="P2512">
        <v>199.12356992512139</v>
      </c>
      <c r="Q2512">
        <v>198.30440855559689</v>
      </c>
      <c r="R2512">
        <v>166.78737270375521</v>
      </c>
      <c r="S2512">
        <v>224.53476349594769</v>
      </c>
      <c r="T2512">
        <v>33066.926661295227</v>
      </c>
      <c r="U2512">
        <v>33066.983884365523</v>
      </c>
      <c r="V2512">
        <v>33043.746863332774</v>
      </c>
      <c r="W2512">
        <v>33090.191179120382</v>
      </c>
      <c r="X2512">
        <v>2568.357721625257</v>
      </c>
      <c r="Y2512">
        <v>2581.938014365332</v>
      </c>
      <c r="Z2512">
        <v>2460.0754813163908</v>
      </c>
      <c r="AA2512">
        <v>2636.2372273900191</v>
      </c>
      <c r="AB2512">
        <v>482.52548841440148</v>
      </c>
      <c r="AC2512">
        <v>475.77122222243298</v>
      </c>
      <c r="AD2512">
        <v>406.25577804766601</v>
      </c>
      <c r="AE2512">
        <v>581.11370049760092</v>
      </c>
      <c r="AF2512">
        <v>56.820718087297173</v>
      </c>
      <c r="AG2512">
        <v>56.492608826854713</v>
      </c>
      <c r="AH2512">
        <v>55.338985386064223</v>
      </c>
      <c r="AI2512">
        <v>59.259746968341311</v>
      </c>
      <c r="AJ2512">
        <v>0.47069296330601129</v>
      </c>
      <c r="AK2512">
        <v>0.47069275130079358</v>
      </c>
      <c r="AL2512">
        <v>0.47058097012988198</v>
      </c>
      <c r="AM2512">
        <v>0.47080311528291408</v>
      </c>
      <c r="AN2512">
        <v>0.92953830754464439</v>
      </c>
      <c r="AO2512">
        <v>0.92953830754464417</v>
      </c>
      <c r="AP2512">
        <v>0.92953830754464417</v>
      </c>
      <c r="AQ2512">
        <v>0.92953830754464417</v>
      </c>
      <c r="AR2512">
        <v>12.019591559489561</v>
      </c>
      <c r="AS2512">
        <v>12.019591559489561</v>
      </c>
      <c r="AT2512">
        <v>12.019591559489561</v>
      </c>
      <c r="AU2512">
        <v>12.019591559489561</v>
      </c>
      <c r="AV2512" t="str">
        <f>VLOOKUP(Sheet1[[#This Row],[NPDES ID2]],Combined_Sheet__Major_Only___2[[NPDES ID2]:[ECHO BFR]],3,FALSE)</f>
        <v>VA</v>
      </c>
      <c r="AW2512" t="s">
        <v>54</v>
      </c>
      <c r="AX2512" t="str">
        <f>VLOOKUP(Sheet1[[#This Row],[NPDES ID2]],Combined_Sheet__Major_Only___2[[NPDES ID2]:[ECHO BFR]],27,FALSE)</f>
        <v>-</v>
      </c>
      <c r="AY2512" t="str">
        <f>VLOOKUP(Sheet1[[#This Row],[NPDES ID2]],Combined_Sheet__Major_Only___2[[NPDES ID2]:[ECHO BFR]],28,FALSE)</f>
        <v>-</v>
      </c>
      <c r="AZ2512" t="str">
        <f>VLOOKUP(Sheet1[[#This Row],[NPDES ID2]],Combined_Sheet__Major_Only___2[[NPDES ID2]:[ECHO BFR]],29,FALSE)</f>
        <v>thickening, preliminaryOps</v>
      </c>
      <c r="BA2512">
        <f>VLOOKUP(Sheet1[[#This Row],[NPDES ID2]],Combined_Sheet__Major_Only___2[[NPDES ID2]:[ECHO BFR]],17,FALSE)</f>
        <v>36.882330000000003</v>
      </c>
      <c r="BB2512">
        <f>VLOOKUP(Sheet1[[#This Row],[NPDES ID2]],Combined_Sheet__Major_Only___2[[NPDES ID2]:[ECHO BFR]],18,FALSE)</f>
        <v>-76.3125</v>
      </c>
      <c r="BC2512" s="2" t="str">
        <f>IF(ISNUMBER(SEARCH("aerobic",$AW2512)),"aerobic","")</f>
        <v/>
      </c>
      <c r="BD2512" s="2" t="str">
        <f>IF(ISNUMBER(SEARCH("anaer",$AW2512)),"anaer","")</f>
        <v/>
      </c>
      <c r="BE2512" s="2" t="str">
        <f>IF(ISNUMBER(SEARCH("thickening",$AZ2512)),"thickening","")</f>
        <v>thickening</v>
      </c>
      <c r="BF2512" s="3" t="str">
        <f>IF(ISNUMBER(SEARCH("airDry",$AW2512)),"airDry","")</f>
        <v/>
      </c>
      <c r="BG2512" s="3" t="str">
        <f>IF(ISNUMBER(SEARCH("heatDry",$AY2512)),"heatDry","")</f>
        <v/>
      </c>
      <c r="BH2512" s="3" t="str">
        <f>IF(AND(ISNUMBER(SEARCH("aerobic",$AW2512)),ISNUMBER(SEARCH("anaer",$AW2512))),"Combined Aer and Anaer.","")</f>
        <v/>
      </c>
    </row>
    <row r="2513" spans="1:60" x14ac:dyDescent="0.25">
      <c r="A2513" s="5">
        <v>1419</v>
      </c>
      <c r="B2513" t="s">
        <v>6715</v>
      </c>
      <c r="C2513">
        <v>133</v>
      </c>
      <c r="D2513">
        <v>749.80825297418085</v>
      </c>
      <c r="E2513">
        <v>738.89317547123323</v>
      </c>
      <c r="F2513">
        <v>531.86451009964901</v>
      </c>
      <c r="G2513">
        <v>974.41276377664201</v>
      </c>
      <c r="H2513">
        <v>-139.71384390215499</v>
      </c>
      <c r="I2513">
        <v>-140.89146140147591</v>
      </c>
      <c r="J2513">
        <v>-159.4113086503931</v>
      </c>
      <c r="K2513">
        <v>-116.86334355683231</v>
      </c>
      <c r="L2513">
        <v>98.434879069805646</v>
      </c>
      <c r="M2513">
        <v>97.838044349874963</v>
      </c>
      <c r="N2513">
        <v>95.750491431126875</v>
      </c>
      <c r="O2513">
        <v>102.8580498230375</v>
      </c>
      <c r="P2513">
        <v>4.0985018189068194</v>
      </c>
      <c r="Q2513">
        <v>4.0760031756426516</v>
      </c>
      <c r="R2513">
        <v>3.441599070280545</v>
      </c>
      <c r="S2513">
        <v>4.6093665789437512</v>
      </c>
      <c r="T2513">
        <v>32972.245204179737</v>
      </c>
      <c r="U2513">
        <v>32972.302272032517</v>
      </c>
      <c r="V2513">
        <v>32949.128281394464</v>
      </c>
      <c r="W2513">
        <v>32995.446617025184</v>
      </c>
      <c r="X2513">
        <v>2611.7630825283331</v>
      </c>
      <c r="Y2513">
        <v>2626.135187356595</v>
      </c>
      <c r="Z2513">
        <v>2496.8149768098269</v>
      </c>
      <c r="AA2513">
        <v>2683.8978380696062</v>
      </c>
      <c r="AB2513">
        <v>504.24194663151007</v>
      </c>
      <c r="AC2513">
        <v>497.27090115252031</v>
      </c>
      <c r="AD2513">
        <v>422.37016556786642</v>
      </c>
      <c r="AE2513">
        <v>611.45908732012856</v>
      </c>
      <c r="AF2513">
        <v>55.704588088890453</v>
      </c>
      <c r="AG2513">
        <v>55.366873468604417</v>
      </c>
      <c r="AH2513">
        <v>54.185464965008997</v>
      </c>
      <c r="AI2513">
        <v>58.20762641945479</v>
      </c>
      <c r="AJ2513">
        <v>0.45709439524238749</v>
      </c>
      <c r="AK2513">
        <v>0.45709439098889543</v>
      </c>
      <c r="AL2513">
        <v>0.45709202789331621</v>
      </c>
      <c r="AM2513">
        <v>0.45709672304781118</v>
      </c>
      <c r="AN2513">
        <v>0.92935647432205359</v>
      </c>
      <c r="AO2513">
        <v>0.92935647432205359</v>
      </c>
      <c r="AP2513">
        <v>0.92935647432205359</v>
      </c>
      <c r="AQ2513">
        <v>0.92935647432205359</v>
      </c>
      <c r="AR2513">
        <v>11.60505665553073</v>
      </c>
      <c r="AS2513">
        <v>11.60505665553073</v>
      </c>
      <c r="AT2513">
        <v>11.60505665553073</v>
      </c>
      <c r="AU2513">
        <v>11.60505665553073</v>
      </c>
      <c r="AV2513" t="str">
        <f>VLOOKUP(Sheet1[[#This Row],[NPDES ID2]],Combined_Sheet__Major_Only___2[[NPDES ID2]:[ECHO BFR]],3,FALSE)</f>
        <v>MN</v>
      </c>
      <c r="AW2513" t="s">
        <v>87</v>
      </c>
      <c r="AX2513" t="str">
        <f>VLOOKUP(Sheet1[[#This Row],[NPDES ID2]],Combined_Sheet__Major_Only___2[[NPDES ID2]:[ECHO BFR]],27,FALSE)</f>
        <v>tempSludgeStore</v>
      </c>
      <c r="AY2513" t="str">
        <f>VLOOKUP(Sheet1[[#This Row],[NPDES ID2]],Combined_Sheet__Major_Only___2[[NPDES ID2]:[ECHO BFR]],28,FALSE)</f>
        <v>-</v>
      </c>
      <c r="AZ2513" t="str">
        <f>VLOOKUP(Sheet1[[#This Row],[NPDES ID2]],Combined_Sheet__Major_Only___2[[NPDES ID2]:[ECHO BFR]],29,FALSE)</f>
        <v>preliminaryOps, thickening</v>
      </c>
      <c r="BA2513">
        <f>VLOOKUP(Sheet1[[#This Row],[NPDES ID2]],Combined_Sheet__Major_Only___2[[NPDES ID2]:[ECHO BFR]],17,FALSE)</f>
        <v>47.016455999999998</v>
      </c>
      <c r="BB2513">
        <f>VLOOKUP(Sheet1[[#This Row],[NPDES ID2]],Combined_Sheet__Major_Only___2[[NPDES ID2]:[ECHO BFR]],18,FALSE)</f>
        <v>-91.665121999999997</v>
      </c>
      <c r="BC2513" s="2" t="str">
        <f>IF(ISNUMBER(SEARCH("aerobic",$AW2513)),"aerobic","")</f>
        <v/>
      </c>
      <c r="BD2513" s="2" t="str">
        <f>IF(ISNUMBER(SEARCH("anaer",$AW2513)),"anaer","")</f>
        <v/>
      </c>
      <c r="BE2513" s="2" t="str">
        <f>IF(ISNUMBER(SEARCH("thickening",$AZ2513)),"thickening","")</f>
        <v>thickening</v>
      </c>
      <c r="BF2513" s="4" t="str">
        <f>IF(ISNUMBER(SEARCH("airDry",$AW2513)),"airDry","")</f>
        <v/>
      </c>
      <c r="BG2513" s="4" t="str">
        <f>IF(ISNUMBER(SEARCH("heatDry",$AY2513)),"heatDry","")</f>
        <v/>
      </c>
      <c r="BH2513" s="4" t="str">
        <f>IF(AND(ISNUMBER(SEARCH("aerobic",$AW2513)),ISNUMBER(SEARCH("anaer",$AW2513))),"Combined Aer and Anaer.","")</f>
        <v/>
      </c>
    </row>
    <row r="2514" spans="1:60" x14ac:dyDescent="0.25">
      <c r="A2514" s="5">
        <v>2033</v>
      </c>
      <c r="B2514" t="s">
        <v>9565</v>
      </c>
      <c r="C2514">
        <v>1375</v>
      </c>
      <c r="D2514">
        <v>373.88073808108987</v>
      </c>
      <c r="E2514">
        <v>371.85095495156872</v>
      </c>
      <c r="F2514">
        <v>316.12275561015372</v>
      </c>
      <c r="G2514">
        <v>439.38034521653123</v>
      </c>
      <c r="H2514">
        <v>-139.11918759250321</v>
      </c>
      <c r="I2514">
        <v>-140.49935877930119</v>
      </c>
      <c r="J2514">
        <v>-159.14252198217889</v>
      </c>
      <c r="K2514">
        <v>-116.1170215539491</v>
      </c>
      <c r="L2514">
        <v>1022.794961530972</v>
      </c>
      <c r="M2514">
        <v>1016.61769167177</v>
      </c>
      <c r="N2514">
        <v>995.02100302385611</v>
      </c>
      <c r="O2514">
        <v>1068.5640849492911</v>
      </c>
      <c r="P2514">
        <v>42.502761133519662</v>
      </c>
      <c r="Q2514">
        <v>42.28150238034911</v>
      </c>
      <c r="R2514">
        <v>35.682622101005563</v>
      </c>
      <c r="S2514">
        <v>47.813673345411239</v>
      </c>
      <c r="T2514">
        <v>32966.753536696539</v>
      </c>
      <c r="U2514">
        <v>32966.810595546463</v>
      </c>
      <c r="V2514">
        <v>32943.640260766493</v>
      </c>
      <c r="W2514">
        <v>32989.951289357858</v>
      </c>
      <c r="X2514">
        <v>2606.573099232864</v>
      </c>
      <c r="Y2514">
        <v>2620.8661634233149</v>
      </c>
      <c r="Z2514">
        <v>2492.3081626624639</v>
      </c>
      <c r="AA2514">
        <v>2678.2580127004758</v>
      </c>
      <c r="AB2514">
        <v>501.95099270915648</v>
      </c>
      <c r="AC2514">
        <v>495.00155851360142</v>
      </c>
      <c r="AD2514">
        <v>420.65124486506278</v>
      </c>
      <c r="AE2514">
        <v>608.25638163777103</v>
      </c>
      <c r="AF2514">
        <v>55.808947069845637</v>
      </c>
      <c r="AG2514">
        <v>55.4722546251067</v>
      </c>
      <c r="AH2514">
        <v>54.293247859130872</v>
      </c>
      <c r="AI2514">
        <v>58.305859491723467</v>
      </c>
      <c r="AJ2514">
        <v>0.45836560386592479</v>
      </c>
      <c r="AK2514">
        <v>0.45836555937373602</v>
      </c>
      <c r="AL2514">
        <v>0.45834111305217851</v>
      </c>
      <c r="AM2514">
        <v>0.4583896869282954</v>
      </c>
      <c r="AN2514">
        <v>0.92934589892113539</v>
      </c>
      <c r="AO2514">
        <v>0.92934589892113517</v>
      </c>
      <c r="AP2514">
        <v>0.92934589892113517</v>
      </c>
      <c r="AQ2514">
        <v>0.92934589892113517</v>
      </c>
      <c r="AR2514">
        <v>11.64340185621036</v>
      </c>
      <c r="AS2514">
        <v>11.64340185621036</v>
      </c>
      <c r="AT2514">
        <v>11.64340185621036</v>
      </c>
      <c r="AU2514">
        <v>11.64340185621036</v>
      </c>
      <c r="AV2514" t="str">
        <f>VLOOKUP(Sheet1[[#This Row],[NPDES ID2]],Combined_Sheet__Major_Only___2[[NPDES ID2]:[ECHO BFR]],3,FALSE)</f>
        <v>NJ</v>
      </c>
      <c r="AW2514" t="s">
        <v>54</v>
      </c>
      <c r="AX2514" t="str">
        <f>VLOOKUP(Sheet1[[#This Row],[NPDES ID2]],Combined_Sheet__Major_Only___2[[NPDES ID2]:[ECHO BFR]],27,FALSE)</f>
        <v>-</v>
      </c>
      <c r="AY2514" t="str">
        <f>VLOOKUP(Sheet1[[#This Row],[NPDES ID2]],Combined_Sheet__Major_Only___2[[NPDES ID2]:[ECHO BFR]],28,FALSE)</f>
        <v>-</v>
      </c>
      <c r="AZ2514" t="str">
        <f>VLOOKUP(Sheet1[[#This Row],[NPDES ID2]],Combined_Sheet__Major_Only___2[[NPDES ID2]:[ECHO BFR]],29,FALSE)</f>
        <v>preliminaryOps, thickening</v>
      </c>
      <c r="BA2514">
        <f>VLOOKUP(Sheet1[[#This Row],[NPDES ID2]],Combined_Sheet__Major_Only___2[[NPDES ID2]:[ECHO BFR]],17,FALSE)</f>
        <v>40.787823000000003</v>
      </c>
      <c r="BB2514">
        <f>VLOOKUP(Sheet1[[#This Row],[NPDES ID2]],Combined_Sheet__Major_Only___2[[NPDES ID2]:[ECHO BFR]],18,FALSE)</f>
        <v>-73.999611000000002</v>
      </c>
      <c r="BC2514" s="2" t="str">
        <f>IF(ISNUMBER(SEARCH("aerobic",$AW2514)),"aerobic","")</f>
        <v/>
      </c>
      <c r="BD2514" s="2" t="str">
        <f>IF(ISNUMBER(SEARCH("anaer",$AW2514)),"anaer","")</f>
        <v/>
      </c>
      <c r="BE2514" s="2" t="str">
        <f>IF(ISNUMBER(SEARCH("thickening",$AZ2514)),"thickening","")</f>
        <v>thickening</v>
      </c>
      <c r="BF2514" s="4" t="str">
        <f>IF(ISNUMBER(SEARCH("airDry",$AW2514)),"airDry","")</f>
        <v/>
      </c>
      <c r="BG2514" s="4" t="str">
        <f>IF(ISNUMBER(SEARCH("heatDry",$AY2514)),"heatDry","")</f>
        <v/>
      </c>
      <c r="BH2514" s="4" t="str">
        <f>IF(AND(ISNUMBER(SEARCH("aerobic",$AW2514)),ISNUMBER(SEARCH("anaer",$AW2514))),"Combined Aer and Anaer.","")</f>
        <v/>
      </c>
    </row>
    <row r="2515" spans="1:60" x14ac:dyDescent="0.25">
      <c r="A2515" s="5">
        <v>2014</v>
      </c>
      <c r="B2515" t="s">
        <v>9480</v>
      </c>
      <c r="C2515">
        <v>1570.6</v>
      </c>
      <c r="D2515">
        <v>390.7147725751397</v>
      </c>
      <c r="E2515">
        <v>390.02716297633629</v>
      </c>
      <c r="F2515">
        <v>327.43486520531269</v>
      </c>
      <c r="G2515">
        <v>458.53548055205528</v>
      </c>
      <c r="H2515">
        <v>-138.03844949053541</v>
      </c>
      <c r="I2515">
        <v>-139.45781850965821</v>
      </c>
      <c r="J2515">
        <v>-158.2227515810236</v>
      </c>
      <c r="K2515">
        <v>-115.0406841171917</v>
      </c>
      <c r="L2515">
        <v>1195.036393225208</v>
      </c>
      <c r="M2515">
        <v>1187.9506142458281</v>
      </c>
      <c r="N2515">
        <v>1163.179389051068</v>
      </c>
      <c r="O2515">
        <v>1247.5349205399541</v>
      </c>
      <c r="P2515">
        <v>49.240008754683842</v>
      </c>
      <c r="Q2515">
        <v>49.042799857935819</v>
      </c>
      <c r="R2515">
        <v>41.294119909725531</v>
      </c>
      <c r="S2515">
        <v>55.414226868711381</v>
      </c>
      <c r="T2515">
        <v>32964.717928872931</v>
      </c>
      <c r="U2515">
        <v>32964.774984385753</v>
      </c>
      <c r="V2515">
        <v>32941.606004730289</v>
      </c>
      <c r="W2515">
        <v>32987.914324806188</v>
      </c>
      <c r="X2515">
        <v>2585.2286831407259</v>
      </c>
      <c r="Y2515">
        <v>2599.1666497351221</v>
      </c>
      <c r="Z2515">
        <v>2473.8855685782341</v>
      </c>
      <c r="AA2515">
        <v>2655.0210538055262</v>
      </c>
      <c r="AB2515">
        <v>492.13888933084831</v>
      </c>
      <c r="AC2515">
        <v>485.29783420181337</v>
      </c>
      <c r="AD2515">
        <v>413.34386359356301</v>
      </c>
      <c r="AE2515">
        <v>594.71220289816233</v>
      </c>
      <c r="AF2515">
        <v>56.265599741023713</v>
      </c>
      <c r="AG2515">
        <v>55.932405274933203</v>
      </c>
      <c r="AH2515">
        <v>54.765445426564128</v>
      </c>
      <c r="AI2515">
        <v>58.736820706004607</v>
      </c>
      <c r="AJ2515">
        <v>0.46392874803569822</v>
      </c>
      <c r="AK2515">
        <v>0.46392869699482209</v>
      </c>
      <c r="AL2515">
        <v>0.46390069739763018</v>
      </c>
      <c r="AM2515">
        <v>0.46395633187760121</v>
      </c>
      <c r="AN2515">
        <v>0.92934197811085695</v>
      </c>
      <c r="AO2515">
        <v>0.92934197811085706</v>
      </c>
      <c r="AP2515">
        <v>0.92934197811085706</v>
      </c>
      <c r="AQ2515">
        <v>0.92934197811085706</v>
      </c>
      <c r="AR2515">
        <v>11.814398514716659</v>
      </c>
      <c r="AS2515">
        <v>11.814398514716659</v>
      </c>
      <c r="AT2515">
        <v>11.814398514716659</v>
      </c>
      <c r="AU2515">
        <v>11.814398514716659</v>
      </c>
      <c r="AV2515" t="str">
        <f>VLOOKUP(Sheet1[[#This Row],[NPDES ID2]],Combined_Sheet__Major_Only___2[[NPDES ID2]:[ECHO BFR]],3,FALSE)</f>
        <v>FL</v>
      </c>
      <c r="AW2515" t="s">
        <v>54</v>
      </c>
      <c r="AX2515" t="str">
        <f>VLOOKUP(Sheet1[[#This Row],[NPDES ID2]],Combined_Sheet__Major_Only___2[[NPDES ID2]:[ECHO BFR]],27,FALSE)</f>
        <v>-</v>
      </c>
      <c r="AY2515" t="str">
        <f>VLOOKUP(Sheet1[[#This Row],[NPDES ID2]],Combined_Sheet__Major_Only___2[[NPDES ID2]:[ECHO BFR]],28,FALSE)</f>
        <v>-</v>
      </c>
      <c r="AZ2515" t="str">
        <f>VLOOKUP(Sheet1[[#This Row],[NPDES ID2]],Combined_Sheet__Major_Only___2[[NPDES ID2]:[ECHO BFR]],29,FALSE)</f>
        <v>thickening</v>
      </c>
      <c r="BA2515">
        <f>VLOOKUP(Sheet1[[#This Row],[NPDES ID2]],Combined_Sheet__Major_Only___2[[NPDES ID2]:[ECHO BFR]],17,FALSE)</f>
        <v>26.924068999999999</v>
      </c>
      <c r="BB2515">
        <f>VLOOKUP(Sheet1[[#This Row],[NPDES ID2]],Combined_Sheet__Major_Only___2[[NPDES ID2]:[ECHO BFR]],18,FALSE)</f>
        <v>-80.140161000000006</v>
      </c>
      <c r="BC2515" s="2" t="str">
        <f>IF(ISNUMBER(SEARCH("aerobic",$AW2515)),"aerobic","")</f>
        <v/>
      </c>
      <c r="BD2515" s="2" t="str">
        <f>IF(ISNUMBER(SEARCH("anaer",$AW2515)),"anaer","")</f>
        <v/>
      </c>
      <c r="BE2515" s="2" t="str">
        <f>IF(ISNUMBER(SEARCH("thickening",$AZ2515)),"thickening","")</f>
        <v>thickening</v>
      </c>
      <c r="BF2515" s="3" t="str">
        <f>IF(ISNUMBER(SEARCH("airDry",$AW2515)),"airDry","")</f>
        <v/>
      </c>
      <c r="BG2515" s="3" t="str">
        <f>IF(ISNUMBER(SEARCH("heatDry",$AY2515)),"heatDry","")</f>
        <v/>
      </c>
      <c r="BH2515" s="3" t="str">
        <f>IF(AND(ISNUMBER(SEARCH("aerobic",$AW2515)),ISNUMBER(SEARCH("anaer",$AW2515))),"Combined Aer and Anaer.","")</f>
        <v/>
      </c>
    </row>
    <row r="2516" spans="1:60" x14ac:dyDescent="0.25">
      <c r="A2516" s="5">
        <v>724</v>
      </c>
      <c r="B2516" t="s">
        <v>3571</v>
      </c>
      <c r="C2516">
        <v>3663</v>
      </c>
      <c r="D2516">
        <v>699.37882695350652</v>
      </c>
      <c r="E2516">
        <v>697.07799089082937</v>
      </c>
      <c r="F2516">
        <v>565.53700324289275</v>
      </c>
      <c r="G2516">
        <v>818.91622829944038</v>
      </c>
      <c r="H2516">
        <v>-136.694310582181</v>
      </c>
      <c r="I2516">
        <v>-138.07054184950059</v>
      </c>
      <c r="J2516">
        <v>-157.43318548498959</v>
      </c>
      <c r="K2516">
        <v>-113.462047621286</v>
      </c>
      <c r="L2516">
        <v>2834.8617753321541</v>
      </c>
      <c r="M2516">
        <v>2818.2774342241828</v>
      </c>
      <c r="N2516">
        <v>2760.3435414108149</v>
      </c>
      <c r="O2516">
        <v>2957.6856924356848</v>
      </c>
      <c r="P2516">
        <v>116.0650999276921</v>
      </c>
      <c r="Q2516">
        <v>115.5907547702852</v>
      </c>
      <c r="R2516">
        <v>97.260268698188639</v>
      </c>
      <c r="S2516">
        <v>130.7807096882953</v>
      </c>
      <c r="T2516">
        <v>32872.33210412191</v>
      </c>
      <c r="U2516">
        <v>32872.389008180588</v>
      </c>
      <c r="V2516">
        <v>32849.281530694359</v>
      </c>
      <c r="W2516">
        <v>32895.466925109293</v>
      </c>
      <c r="X2516">
        <v>2562.4825105559089</v>
      </c>
      <c r="Y2516">
        <v>2576.1291150561701</v>
      </c>
      <c r="Z2516">
        <v>2453.5738244460231</v>
      </c>
      <c r="AA2516">
        <v>2630.7153241791998</v>
      </c>
      <c r="AB2516">
        <v>483.77374470950792</v>
      </c>
      <c r="AC2516">
        <v>477.02230759019523</v>
      </c>
      <c r="AD2516">
        <v>406.94835764274728</v>
      </c>
      <c r="AE2516">
        <v>583.37748034948208</v>
      </c>
      <c r="AF2516">
        <v>56.610157108037193</v>
      </c>
      <c r="AG2516">
        <v>56.279965719739472</v>
      </c>
      <c r="AH2516">
        <v>55.121524775266202</v>
      </c>
      <c r="AI2516">
        <v>59.061573363562879</v>
      </c>
      <c r="AJ2516">
        <v>0.46812704310204972</v>
      </c>
      <c r="AK2516">
        <v>0.46812692177934973</v>
      </c>
      <c r="AL2516">
        <v>0.46806155033479663</v>
      </c>
      <c r="AM2516">
        <v>0.46819145188081268</v>
      </c>
      <c r="AN2516">
        <v>0.92916357339656941</v>
      </c>
      <c r="AO2516">
        <v>0.92916357339656941</v>
      </c>
      <c r="AP2516">
        <v>0.92916357339656941</v>
      </c>
      <c r="AQ2516">
        <v>0.92916357339656941</v>
      </c>
      <c r="AR2516">
        <v>11.94225518000157</v>
      </c>
      <c r="AS2516">
        <v>11.94225518000157</v>
      </c>
      <c r="AT2516">
        <v>11.94225518000157</v>
      </c>
      <c r="AU2516">
        <v>11.94225518000157</v>
      </c>
      <c r="AV2516" t="str">
        <f>VLOOKUP(Sheet1[[#This Row],[NPDES ID2]],Combined_Sheet__Major_Only___2[[NPDES ID2]:[ECHO BFR]],3,FALSE)</f>
        <v>FL</v>
      </c>
      <c r="AW2516" t="s">
        <v>54</v>
      </c>
      <c r="AX2516" t="str">
        <f>VLOOKUP(Sheet1[[#This Row],[NPDES ID2]],Combined_Sheet__Major_Only___2[[NPDES ID2]:[ECHO BFR]],27,FALSE)</f>
        <v>-</v>
      </c>
      <c r="AY2516" t="str">
        <f>VLOOKUP(Sheet1[[#This Row],[NPDES ID2]],Combined_Sheet__Major_Only___2[[NPDES ID2]:[ECHO BFR]],28,FALSE)</f>
        <v>-</v>
      </c>
      <c r="AZ2516" t="str">
        <f>VLOOKUP(Sheet1[[#This Row],[NPDES ID2]],Combined_Sheet__Major_Only___2[[NPDES ID2]:[ECHO BFR]],29,FALSE)</f>
        <v>thickening</v>
      </c>
      <c r="BA2516">
        <f>VLOOKUP(Sheet1[[#This Row],[NPDES ID2]],Combined_Sheet__Major_Only___2[[NPDES ID2]:[ECHO BFR]],17,FALSE)</f>
        <v>27.953056</v>
      </c>
      <c r="BB2516">
        <f>VLOOKUP(Sheet1[[#This Row],[NPDES ID2]],Combined_Sheet__Major_Only___2[[NPDES ID2]:[ECHO BFR]],18,FALSE)</f>
        <v>-82.341389000000007</v>
      </c>
      <c r="BC2516" s="2" t="str">
        <f>IF(ISNUMBER(SEARCH("aerobic",$AW2516)),"aerobic","")</f>
        <v/>
      </c>
      <c r="BD2516" s="2" t="str">
        <f>IF(ISNUMBER(SEARCH("anaer",$AW2516)),"anaer","")</f>
        <v/>
      </c>
      <c r="BE2516" s="2" t="str">
        <f>IF(ISNUMBER(SEARCH("thickening",$AZ2516)),"thickening","")</f>
        <v>thickening</v>
      </c>
      <c r="BF2516" s="3" t="str">
        <f>IF(ISNUMBER(SEARCH("airDry",$AW2516)),"airDry","")</f>
        <v/>
      </c>
      <c r="BG2516" s="3" t="str">
        <f>IF(ISNUMBER(SEARCH("heatDry",$AY2516)),"heatDry","")</f>
        <v/>
      </c>
      <c r="BH2516" s="3" t="str">
        <f>IF(AND(ISNUMBER(SEARCH("aerobic",$AW2516)),ISNUMBER(SEARCH("anaer",$AW2516))),"Combined Aer and Anaer.","")</f>
        <v/>
      </c>
    </row>
    <row r="2517" spans="1:60" x14ac:dyDescent="0.25">
      <c r="A2517" s="5">
        <v>693</v>
      </c>
      <c r="B2517" t="s">
        <v>3425</v>
      </c>
      <c r="C2517">
        <v>7542.27</v>
      </c>
      <c r="D2517">
        <v>1298.368254133979</v>
      </c>
      <c r="E2517">
        <v>1296.724469111691</v>
      </c>
      <c r="F2517">
        <v>1044.0646603273331</v>
      </c>
      <c r="G2517">
        <v>1534.048587090462</v>
      </c>
      <c r="H2517">
        <v>-134.6443365800564</v>
      </c>
      <c r="I2517">
        <v>-136.05973290798971</v>
      </c>
      <c r="J2517">
        <v>-155.1531440137839</v>
      </c>
      <c r="K2517">
        <v>-110.9787878124219</v>
      </c>
      <c r="L2517">
        <v>5970.5862759560441</v>
      </c>
      <c r="M2517">
        <v>5936.2681302761684</v>
      </c>
      <c r="N2517">
        <v>5816.5517901098483</v>
      </c>
      <c r="O2517">
        <v>6224.5570595333984</v>
      </c>
      <c r="P2517">
        <v>242.40028226314351</v>
      </c>
      <c r="Q2517">
        <v>241.3878063383367</v>
      </c>
      <c r="R2517">
        <v>202.92210294758149</v>
      </c>
      <c r="S2517">
        <v>273.57879921741841</v>
      </c>
      <c r="T2517">
        <v>32868.792503720702</v>
      </c>
      <c r="U2517">
        <v>32868.849401976688</v>
      </c>
      <c r="V2517">
        <v>32845.744280837913</v>
      </c>
      <c r="W2517">
        <v>32891.924965572318</v>
      </c>
      <c r="X2517">
        <v>2542.0128847291448</v>
      </c>
      <c r="Y2517">
        <v>2555.334374027283</v>
      </c>
      <c r="Z2517">
        <v>2435.861447385716</v>
      </c>
      <c r="AA2517">
        <v>2608.568002728905</v>
      </c>
      <c r="AB2517">
        <v>474.81069941206192</v>
      </c>
      <c r="AC2517">
        <v>468.14603835033148</v>
      </c>
      <c r="AD2517">
        <v>400.19039359943912</v>
      </c>
      <c r="AE2517">
        <v>570.96244636382755</v>
      </c>
      <c r="AF2517">
        <v>57.068053430215478</v>
      </c>
      <c r="AG2517">
        <v>56.742061581862018</v>
      </c>
      <c r="AH2517">
        <v>55.594615358199079</v>
      </c>
      <c r="AI2517">
        <v>59.492906872492973</v>
      </c>
      <c r="AJ2517">
        <v>0.47370728424581088</v>
      </c>
      <c r="AK2517">
        <v>0.47370702567787037</v>
      </c>
      <c r="AL2517">
        <v>0.47357209628506208</v>
      </c>
      <c r="AM2517">
        <v>0.47384025694262838</v>
      </c>
      <c r="AN2517">
        <v>0.9291567202123524</v>
      </c>
      <c r="AO2517">
        <v>0.9291567202123524</v>
      </c>
      <c r="AP2517">
        <v>0.9291567202123524</v>
      </c>
      <c r="AQ2517">
        <v>0.9291567202123524</v>
      </c>
      <c r="AR2517">
        <v>12.11151708488161</v>
      </c>
      <c r="AS2517">
        <v>12.111517084881619</v>
      </c>
      <c r="AT2517">
        <v>12.111517084881619</v>
      </c>
      <c r="AU2517">
        <v>12.111517084881619</v>
      </c>
      <c r="AV2517" t="str">
        <f>VLOOKUP(Sheet1[[#This Row],[NPDES ID2]],Combined_Sheet__Major_Only___2[[NPDES ID2]:[ECHO BFR]],3,FALSE)</f>
        <v>MD</v>
      </c>
      <c r="AW2517" t="s">
        <v>87</v>
      </c>
      <c r="AX2517" t="str">
        <f>VLOOKUP(Sheet1[[#This Row],[NPDES ID2]],Combined_Sheet__Major_Only___2[[NPDES ID2]:[ECHO BFR]],27,FALSE)</f>
        <v>-</v>
      </c>
      <c r="AY2517" t="str">
        <f>VLOOKUP(Sheet1[[#This Row],[NPDES ID2]],Combined_Sheet__Major_Only___2[[NPDES ID2]:[ECHO BFR]],28,FALSE)</f>
        <v>-</v>
      </c>
      <c r="AZ2517" t="str">
        <f>VLOOKUP(Sheet1[[#This Row],[NPDES ID2]],Combined_Sheet__Major_Only___2[[NPDES ID2]:[ECHO BFR]],29,FALSE)</f>
        <v>thickening</v>
      </c>
      <c r="BA2517">
        <f>VLOOKUP(Sheet1[[#This Row],[NPDES ID2]],Combined_Sheet__Major_Only___2[[NPDES ID2]:[ECHO BFR]],17,FALSE)</f>
        <v>39.174556000000003</v>
      </c>
      <c r="BB2517">
        <f>VLOOKUP(Sheet1[[#This Row],[NPDES ID2]],Combined_Sheet__Major_Only___2[[NPDES ID2]:[ECHO BFR]],18,FALSE)</f>
        <v>-76.534916999999993</v>
      </c>
      <c r="BC2517" s="2" t="str">
        <f>IF(ISNUMBER(SEARCH("aerobic",$AW2517)),"aerobic","")</f>
        <v/>
      </c>
      <c r="BD2517" s="2" t="str">
        <f>IF(ISNUMBER(SEARCH("anaer",$AW2517)),"anaer","")</f>
        <v/>
      </c>
      <c r="BE2517" s="2" t="str">
        <f>IF(ISNUMBER(SEARCH("thickening",$AZ2517)),"thickening","")</f>
        <v>thickening</v>
      </c>
      <c r="BF2517" s="4" t="str">
        <f>IF(ISNUMBER(SEARCH("airDry",$AW2517)),"airDry","")</f>
        <v/>
      </c>
      <c r="BG2517" s="4" t="str">
        <f>IF(ISNUMBER(SEARCH("heatDry",$AY2517)),"heatDry","")</f>
        <v/>
      </c>
      <c r="BH2517" s="4" t="str">
        <f>IF(AND(ISNUMBER(SEARCH("aerobic",$AW2517)),ISNUMBER(SEARCH("anaer",$AW2517))),"Combined Aer and Anaer.","")</f>
        <v/>
      </c>
    </row>
    <row r="2518" spans="1:60" x14ac:dyDescent="0.25">
      <c r="A2518" s="5">
        <v>109</v>
      </c>
      <c r="B2518" t="s">
        <v>615</v>
      </c>
      <c r="C2518">
        <v>13713</v>
      </c>
      <c r="D2518">
        <v>2356.3656535602058</v>
      </c>
      <c r="E2518">
        <v>2365.7450638555661</v>
      </c>
      <c r="F2518">
        <v>1889.7813025724599</v>
      </c>
      <c r="G2518">
        <v>2787.31213277287</v>
      </c>
      <c r="H2518">
        <v>-134.11628286224499</v>
      </c>
      <c r="I2518">
        <v>-133.93356245008681</v>
      </c>
      <c r="J2518">
        <v>-154.00436358338459</v>
      </c>
      <c r="K2518">
        <v>-111.7192944795393</v>
      </c>
      <c r="L2518">
        <v>10546.775817102951</v>
      </c>
      <c r="M2518">
        <v>10484.656047073589</v>
      </c>
      <c r="N2518">
        <v>10268.432405416541</v>
      </c>
      <c r="O2518">
        <v>11005.94931764652</v>
      </c>
      <c r="P2518">
        <v>432.64934093030041</v>
      </c>
      <c r="Q2518">
        <v>430.97430348645702</v>
      </c>
      <c r="R2518">
        <v>362.72338583017438</v>
      </c>
      <c r="S2518">
        <v>487.22338168763889</v>
      </c>
      <c r="T2518">
        <v>32825.71889427054</v>
      </c>
      <c r="U2518">
        <v>32825.775721913131</v>
      </c>
      <c r="V2518">
        <v>32802.699275307757</v>
      </c>
      <c r="W2518">
        <v>32848.822647657653</v>
      </c>
      <c r="X2518">
        <v>2564.7411456625532</v>
      </c>
      <c r="Y2518">
        <v>2578.492224678314</v>
      </c>
      <c r="Z2518">
        <v>2455.2306251013802</v>
      </c>
      <c r="AA2518">
        <v>2633.5621911495532</v>
      </c>
      <c r="AB2518">
        <v>485.90246576437403</v>
      </c>
      <c r="AC2518">
        <v>479.09771713320572</v>
      </c>
      <c r="AD2518">
        <v>408.39425759723008</v>
      </c>
      <c r="AE2518">
        <v>586.072908779675</v>
      </c>
      <c r="AF2518">
        <v>56.504524488048197</v>
      </c>
      <c r="AG2518">
        <v>56.175408770670131</v>
      </c>
      <c r="AH2518">
        <v>55.011207074986487</v>
      </c>
      <c r="AI2518">
        <v>58.959720285453301</v>
      </c>
      <c r="AJ2518">
        <v>0.46684003030202731</v>
      </c>
      <c r="AK2518">
        <v>0.46683953727659372</v>
      </c>
      <c r="AL2518">
        <v>0.46659496632927899</v>
      </c>
      <c r="AM2518">
        <v>0.46708114502468989</v>
      </c>
      <c r="AN2518">
        <v>0.92907321702488943</v>
      </c>
      <c r="AO2518">
        <v>0.92907321702488921</v>
      </c>
      <c r="AP2518">
        <v>0.92907321702488921</v>
      </c>
      <c r="AQ2518">
        <v>0.92907321702488921</v>
      </c>
      <c r="AR2518">
        <v>11.896529679383701</v>
      </c>
      <c r="AS2518">
        <v>11.896529679383701</v>
      </c>
      <c r="AT2518">
        <v>11.896529679383701</v>
      </c>
      <c r="AU2518">
        <v>11.896529679383701</v>
      </c>
      <c r="AV2518" t="str">
        <f>VLOOKUP(Sheet1[[#This Row],[NPDES ID2]],Combined_Sheet__Major_Only___2[[NPDES ID2]:[ECHO BFR]],3,FALSE)</f>
        <v>IA</v>
      </c>
      <c r="AW2518" t="s">
        <v>87</v>
      </c>
      <c r="AX2518" t="str">
        <f>VLOOKUP(Sheet1[[#This Row],[NPDES ID2]],Combined_Sheet__Major_Only___2[[NPDES ID2]:[ECHO BFR]],27,FALSE)</f>
        <v>tempSludgeStore</v>
      </c>
      <c r="AY2518" t="str">
        <f>VLOOKUP(Sheet1[[#This Row],[NPDES ID2]],Combined_Sheet__Major_Only___2[[NPDES ID2]:[ECHO BFR]],28,FALSE)</f>
        <v>-</v>
      </c>
      <c r="AZ2518" t="str">
        <f>VLOOKUP(Sheet1[[#This Row],[NPDES ID2]],Combined_Sheet__Major_Only___2[[NPDES ID2]:[ECHO BFR]],29,FALSE)</f>
        <v>thickening</v>
      </c>
      <c r="BA2518">
        <f>VLOOKUP(Sheet1[[#This Row],[NPDES ID2]],Combined_Sheet__Major_Only___2[[NPDES ID2]:[ECHO BFR]],17,FALSE)</f>
        <v>41.958278</v>
      </c>
      <c r="BB2518">
        <f>VLOOKUP(Sheet1[[#This Row],[NPDES ID2]],Combined_Sheet__Major_Only___2[[NPDES ID2]:[ECHO BFR]],18,FALSE)</f>
        <v>-91.563582999999994</v>
      </c>
      <c r="BC2518" s="2" t="str">
        <f>IF(ISNUMBER(SEARCH("aerobic",$AW2518)),"aerobic","")</f>
        <v/>
      </c>
      <c r="BD2518" s="2" t="str">
        <f>IF(ISNUMBER(SEARCH("anaer",$AW2518)),"anaer","")</f>
        <v/>
      </c>
      <c r="BE2518" s="2" t="str">
        <f>IF(ISNUMBER(SEARCH("thickening",$AZ2518)),"thickening","")</f>
        <v>thickening</v>
      </c>
      <c r="BF2518" s="4" t="str">
        <f>IF(ISNUMBER(SEARCH("airDry",$AW2518)),"airDry","")</f>
        <v/>
      </c>
      <c r="BG2518" s="4" t="str">
        <f>IF(ISNUMBER(SEARCH("heatDry",$AY2518)),"heatDry","")</f>
        <v/>
      </c>
      <c r="BH2518" s="4" t="str">
        <f>IF(AND(ISNUMBER(SEARCH("aerobic",$AW2518)),ISNUMBER(SEARCH("anaer",$AW2518))),"Combined Aer and Anaer.","")</f>
        <v/>
      </c>
    </row>
    <row r="2519" spans="1:60" x14ac:dyDescent="0.25">
      <c r="A2519" s="5">
        <v>685</v>
      </c>
      <c r="B2519" t="s">
        <v>3385</v>
      </c>
      <c r="C2519">
        <v>17559.68</v>
      </c>
      <c r="D2519">
        <v>3065.8538553995668</v>
      </c>
      <c r="E2519">
        <v>3080.9226987897928</v>
      </c>
      <c r="F2519">
        <v>2457.072578620212</v>
      </c>
      <c r="G2519">
        <v>3631.5776282139941</v>
      </c>
      <c r="H2519">
        <v>-134.00434725836831</v>
      </c>
      <c r="I2519">
        <v>-133.39503140201319</v>
      </c>
      <c r="J2519">
        <v>-154.94330793715201</v>
      </c>
      <c r="K2519">
        <v>-112.437906353156</v>
      </c>
      <c r="L2519">
        <v>13188.80361105709</v>
      </c>
      <c r="M2519">
        <v>13109.556964132649</v>
      </c>
      <c r="N2519">
        <v>12834.09533769379</v>
      </c>
      <c r="O2519">
        <v>13774.146041209449</v>
      </c>
      <c r="P2519">
        <v>545.75886092299834</v>
      </c>
      <c r="Q2519">
        <v>543.28077419951887</v>
      </c>
      <c r="R2519">
        <v>458.10320910314317</v>
      </c>
      <c r="S2519">
        <v>613.48544880095324</v>
      </c>
      <c r="T2519">
        <v>32799.772819731566</v>
      </c>
      <c r="U2519">
        <v>32799.829604839069</v>
      </c>
      <c r="V2519">
        <v>32776.770430795499</v>
      </c>
      <c r="W2519">
        <v>32822.859280117962</v>
      </c>
      <c r="X2519">
        <v>2584.6675387666978</v>
      </c>
      <c r="Y2519">
        <v>2598.78517587447</v>
      </c>
      <c r="Z2519">
        <v>2472.2563401044558</v>
      </c>
      <c r="AA2519">
        <v>2655.4226000577041</v>
      </c>
      <c r="AB2519">
        <v>495.62379610792232</v>
      </c>
      <c r="AC2519">
        <v>488.69850936956209</v>
      </c>
      <c r="AD2519">
        <v>415.57173936998851</v>
      </c>
      <c r="AE2519">
        <v>599.37535205038682</v>
      </c>
      <c r="AF2519">
        <v>56.035259268770531</v>
      </c>
      <c r="AG2519">
        <v>55.703296515176163</v>
      </c>
      <c r="AH2519">
        <v>54.525532569123769</v>
      </c>
      <c r="AI2519">
        <v>58.515998056086843</v>
      </c>
      <c r="AJ2519">
        <v>0.46112271811585392</v>
      </c>
      <c r="AK2519">
        <v>0.46112206856955951</v>
      </c>
      <c r="AL2519">
        <v>0.46080975891976522</v>
      </c>
      <c r="AM2519">
        <v>0.46143068844815482</v>
      </c>
      <c r="AN2519">
        <v>0.92902282248145129</v>
      </c>
      <c r="AO2519">
        <v>0.92902282248145096</v>
      </c>
      <c r="AP2519">
        <v>0.92902282248145096</v>
      </c>
      <c r="AQ2519">
        <v>0.92902282248145096</v>
      </c>
      <c r="AR2519">
        <v>11.718348715979721</v>
      </c>
      <c r="AS2519">
        <v>11.718348715979721</v>
      </c>
      <c r="AT2519">
        <v>11.718348715979721</v>
      </c>
      <c r="AU2519">
        <v>11.718348715979721</v>
      </c>
      <c r="AV2519" t="str">
        <f>VLOOKUP(Sheet1[[#This Row],[NPDES ID2]],Combined_Sheet__Major_Only___2[[NPDES ID2]:[ECHO BFR]],3,FALSE)</f>
        <v>NY</v>
      </c>
      <c r="AW2519" t="s">
        <v>54</v>
      </c>
      <c r="AX2519" t="str">
        <f>VLOOKUP(Sheet1[[#This Row],[NPDES ID2]],Combined_Sheet__Major_Only___2[[NPDES ID2]:[ECHO BFR]],27,FALSE)</f>
        <v>other</v>
      </c>
      <c r="AY2519" t="str">
        <f>VLOOKUP(Sheet1[[#This Row],[NPDES ID2]],Combined_Sheet__Major_Only___2[[NPDES ID2]:[ECHO BFR]],28,FALSE)</f>
        <v>-</v>
      </c>
      <c r="AZ2519" t="str">
        <f>VLOOKUP(Sheet1[[#This Row],[NPDES ID2]],Combined_Sheet__Major_Only___2[[NPDES ID2]:[ECHO BFR]],29,FALSE)</f>
        <v>preliminaryOps, thickening</v>
      </c>
      <c r="BA2519">
        <f>VLOOKUP(Sheet1[[#This Row],[NPDES ID2]],Combined_Sheet__Major_Only___2[[NPDES ID2]:[ECHO BFR]],17,FALSE)</f>
        <v>43.235666999999999</v>
      </c>
      <c r="BB2519">
        <f>VLOOKUP(Sheet1[[#This Row],[NPDES ID2]],Combined_Sheet__Major_Only___2[[NPDES ID2]:[ECHO BFR]],18,FALSE)</f>
        <v>-77.577777999999995</v>
      </c>
      <c r="BC2519" s="2" t="str">
        <f>IF(ISNUMBER(SEARCH("aerobic",$AW2519)),"aerobic","")</f>
        <v/>
      </c>
      <c r="BD2519" s="2" t="str">
        <f>IF(ISNUMBER(SEARCH("anaer",$AW2519)),"anaer","")</f>
        <v/>
      </c>
      <c r="BE2519" s="2" t="str">
        <f>IF(ISNUMBER(SEARCH("thickening",$AZ2519)),"thickening","")</f>
        <v>thickening</v>
      </c>
      <c r="BF2519" s="4" t="str">
        <f>IF(ISNUMBER(SEARCH("airDry",$AW2519)),"airDry","")</f>
        <v/>
      </c>
      <c r="BG2519" s="4" t="str">
        <f>IF(ISNUMBER(SEARCH("heatDry",$AY2519)),"heatDry","")</f>
        <v/>
      </c>
      <c r="BH2519" s="4" t="str">
        <f>IF(AND(ISNUMBER(SEARCH("aerobic",$AW2519)),ISNUMBER(SEARCH("anaer",$AW2519))),"Combined Aer and Anaer.","")</f>
        <v/>
      </c>
    </row>
    <row r="2520" spans="1:60" x14ac:dyDescent="0.25">
      <c r="A2520" s="5">
        <v>2591</v>
      </c>
      <c r="B2520" t="s">
        <v>12000</v>
      </c>
      <c r="C2520">
        <v>65</v>
      </c>
      <c r="D2520">
        <v>1407.7641010121899</v>
      </c>
      <c r="E2520">
        <v>1380.1120366176081</v>
      </c>
      <c r="F2520">
        <v>966.81379645411835</v>
      </c>
      <c r="G2520">
        <v>1833.7788814773471</v>
      </c>
      <c r="H2520">
        <v>-139.3492478944321</v>
      </c>
      <c r="I2520">
        <v>-140.54214701007339</v>
      </c>
      <c r="J2520">
        <v>-159.07491137613499</v>
      </c>
      <c r="K2520">
        <v>-116.5168770002398</v>
      </c>
      <c r="L2520">
        <v>48.510053708808123</v>
      </c>
      <c r="M2520">
        <v>48.217926426412241</v>
      </c>
      <c r="N2520">
        <v>47.196125955762028</v>
      </c>
      <c r="O2520">
        <v>50.675051322453051</v>
      </c>
      <c r="P2520">
        <v>2.0134453853115999</v>
      </c>
      <c r="Q2520">
        <v>2.0032996917535471</v>
      </c>
      <c r="R2520">
        <v>1.690053944984141</v>
      </c>
      <c r="S2520">
        <v>2.2648576741588871</v>
      </c>
      <c r="T2520">
        <v>32794.226989331939</v>
      </c>
      <c r="U2520">
        <v>32794.283765347791</v>
      </c>
      <c r="V2520">
        <v>32771.228283219083</v>
      </c>
      <c r="W2520">
        <v>32817.309753434747</v>
      </c>
      <c r="X2520">
        <v>2589.7999615140311</v>
      </c>
      <c r="Y2520">
        <v>2603.9620261337309</v>
      </c>
      <c r="Z2520">
        <v>2476.5592719622618</v>
      </c>
      <c r="AA2520">
        <v>2660.841459959358</v>
      </c>
      <c r="AB2520">
        <v>497.84198391123113</v>
      </c>
      <c r="AC2520">
        <v>490.94979452157901</v>
      </c>
      <c r="AD2520">
        <v>417.36001602896022</v>
      </c>
      <c r="AE2520">
        <v>603.06927442693006</v>
      </c>
      <c r="AF2520">
        <v>55.873124925299862</v>
      </c>
      <c r="AG2520">
        <v>55.536674779632122</v>
      </c>
      <c r="AH2520">
        <v>54.359753510592427</v>
      </c>
      <c r="AI2520">
        <v>58.366712555435733</v>
      </c>
      <c r="AJ2520">
        <v>0.45914736262229688</v>
      </c>
      <c r="AK2520">
        <v>0.45914736054619809</v>
      </c>
      <c r="AL2520">
        <v>0.45914620642818382</v>
      </c>
      <c r="AM2520">
        <v>0.45914849950013059</v>
      </c>
      <c r="AN2520">
        <v>0.92901204163497642</v>
      </c>
      <c r="AO2520">
        <v>0.92901204163497642</v>
      </c>
      <c r="AP2520">
        <v>0.92901204163497642</v>
      </c>
      <c r="AQ2520">
        <v>0.92901204163497642</v>
      </c>
      <c r="AR2520">
        <v>11.668245870406899</v>
      </c>
      <c r="AS2520">
        <v>11.668245870406899</v>
      </c>
      <c r="AT2520">
        <v>11.668245870406899</v>
      </c>
      <c r="AU2520">
        <v>11.668245870406899</v>
      </c>
      <c r="AV2520" t="str">
        <f>VLOOKUP(Sheet1[[#This Row],[NPDES ID2]],Combined_Sheet__Major_Only___2[[NPDES ID2]:[ECHO BFR]],3,FALSE)</f>
        <v>WA</v>
      </c>
      <c r="AW2520" t="s">
        <v>54</v>
      </c>
      <c r="AX2520" t="str">
        <f>VLOOKUP(Sheet1[[#This Row],[NPDES ID2]],Combined_Sheet__Major_Only___2[[NPDES ID2]:[ECHO BFR]],27,FALSE)</f>
        <v>tempSludgeStore</v>
      </c>
      <c r="AY2520" t="str">
        <f>VLOOKUP(Sheet1[[#This Row],[NPDES ID2]],Combined_Sheet__Major_Only___2[[NPDES ID2]:[ECHO BFR]],28,FALSE)</f>
        <v>highTempCompost</v>
      </c>
      <c r="AZ2520" t="str">
        <f>VLOOKUP(Sheet1[[#This Row],[NPDES ID2]],Combined_Sheet__Major_Only___2[[NPDES ID2]:[ECHO BFR]],29,FALSE)</f>
        <v>thickening</v>
      </c>
      <c r="BA2520">
        <f>VLOOKUP(Sheet1[[#This Row],[NPDES ID2]],Combined_Sheet__Major_Only___2[[NPDES ID2]:[ECHO BFR]],17,FALSE)</f>
        <v>46.759084000000001</v>
      </c>
      <c r="BB2520">
        <f>VLOOKUP(Sheet1[[#This Row],[NPDES ID2]],Combined_Sheet__Major_Only___2[[NPDES ID2]:[ECHO BFR]],18,FALSE)</f>
        <v>-123.01915200000001</v>
      </c>
      <c r="BC2520" s="2" t="str">
        <f>IF(ISNUMBER(SEARCH("aerobic",$AW2520)),"aerobic","")</f>
        <v/>
      </c>
      <c r="BD2520" s="2" t="str">
        <f>IF(ISNUMBER(SEARCH("anaer",$AW2520)),"anaer","")</f>
        <v/>
      </c>
      <c r="BE2520" s="2" t="str">
        <f>IF(ISNUMBER(SEARCH("thickening",$AZ2520)),"thickening","")</f>
        <v>thickening</v>
      </c>
      <c r="BF2520" s="4" t="str">
        <f>IF(ISNUMBER(SEARCH("airDry",$AW2520)),"airDry","")</f>
        <v/>
      </c>
      <c r="BG2520" s="4" t="str">
        <f>IF(ISNUMBER(SEARCH("heatDry",$AY2520)),"heatDry","")</f>
        <v/>
      </c>
      <c r="BH2520" s="4" t="str">
        <f>IF(AND(ISNUMBER(SEARCH("aerobic",$AW2520)),ISNUMBER(SEARCH("anaer",$AW2520))),"Combined Aer and Anaer.","")</f>
        <v/>
      </c>
    </row>
    <row r="2521" spans="1:60" x14ac:dyDescent="0.25">
      <c r="A2521" s="5">
        <v>1133</v>
      </c>
      <c r="B2521" t="s">
        <v>5445</v>
      </c>
      <c r="C2521">
        <v>310</v>
      </c>
      <c r="D2521">
        <v>402.0479251717295</v>
      </c>
      <c r="E2521">
        <v>399.65232791695701</v>
      </c>
      <c r="F2521">
        <v>307.00276485388389</v>
      </c>
      <c r="G2521">
        <v>500.11592582926141</v>
      </c>
      <c r="H2521">
        <v>-138.94212178261549</v>
      </c>
      <c r="I2521">
        <v>-140.1860966834237</v>
      </c>
      <c r="J2521">
        <v>-158.76529300770451</v>
      </c>
      <c r="K2521">
        <v>-116.0873800067411</v>
      </c>
      <c r="L2521">
        <v>233.06294363503781</v>
      </c>
      <c r="M2521">
        <v>231.66777848925909</v>
      </c>
      <c r="N2521">
        <v>226.78820777708069</v>
      </c>
      <c r="O2521">
        <v>243.40222873822131</v>
      </c>
      <c r="P2521">
        <v>9.6466398157679976</v>
      </c>
      <c r="Q2521">
        <v>9.601880449024609</v>
      </c>
      <c r="R2521">
        <v>8.0944164844142978</v>
      </c>
      <c r="S2521">
        <v>10.84770185702331</v>
      </c>
      <c r="T2521">
        <v>32753.545336897609</v>
      </c>
      <c r="U2521">
        <v>32753.60204622136</v>
      </c>
      <c r="V2521">
        <v>32730.573646276309</v>
      </c>
      <c r="W2521">
        <v>32776.600986769918</v>
      </c>
      <c r="X2521">
        <v>2579.7243916274479</v>
      </c>
      <c r="Y2521">
        <v>2593.754453918697</v>
      </c>
      <c r="Z2521">
        <v>2467.5711161190111</v>
      </c>
      <c r="AA2521">
        <v>2650.0630396713682</v>
      </c>
      <c r="AB2521">
        <v>494.04495324619199</v>
      </c>
      <c r="AC2521">
        <v>487.19582259178458</v>
      </c>
      <c r="AD2521">
        <v>414.47579841240878</v>
      </c>
      <c r="AE2521">
        <v>597.91946168570473</v>
      </c>
      <c r="AF2521">
        <v>56.021998210335823</v>
      </c>
      <c r="AG2521">
        <v>55.686721882060212</v>
      </c>
      <c r="AH2521">
        <v>54.513675149104998</v>
      </c>
      <c r="AI2521">
        <v>58.507172141762958</v>
      </c>
      <c r="AJ2521">
        <v>0.46096093498965868</v>
      </c>
      <c r="AK2521">
        <v>0.46096092506161129</v>
      </c>
      <c r="AL2521">
        <v>0.46095541799803108</v>
      </c>
      <c r="AM2521">
        <v>0.46096635986913398</v>
      </c>
      <c r="AN2521">
        <v>0.9289328580815327</v>
      </c>
      <c r="AO2521">
        <v>0.92893285808153225</v>
      </c>
      <c r="AP2521">
        <v>0.92893285808153225</v>
      </c>
      <c r="AQ2521">
        <v>0.92893285808153225</v>
      </c>
      <c r="AR2521">
        <v>11.72388099214214</v>
      </c>
      <c r="AS2521">
        <v>11.723880992142149</v>
      </c>
      <c r="AT2521">
        <v>11.723880992142149</v>
      </c>
      <c r="AU2521">
        <v>11.723880992142149</v>
      </c>
      <c r="AV2521" t="str">
        <f>VLOOKUP(Sheet1[[#This Row],[NPDES ID2]],Combined_Sheet__Major_Only___2[[NPDES ID2]:[ECHO BFR]],3,FALSE)</f>
        <v>NY</v>
      </c>
      <c r="AW2521" t="s">
        <v>54</v>
      </c>
      <c r="AX2521" t="str">
        <f>VLOOKUP(Sheet1[[#This Row],[NPDES ID2]],Combined_Sheet__Major_Only___2[[NPDES ID2]:[ECHO BFR]],27,FALSE)</f>
        <v>-</v>
      </c>
      <c r="AY2521" t="str">
        <f>VLOOKUP(Sheet1[[#This Row],[NPDES ID2]],Combined_Sheet__Major_Only___2[[NPDES ID2]:[ECHO BFR]],28,FALSE)</f>
        <v>-</v>
      </c>
      <c r="AZ2521" t="str">
        <f>VLOOKUP(Sheet1[[#This Row],[NPDES ID2]],Combined_Sheet__Major_Only___2[[NPDES ID2]:[ECHO BFR]],29,FALSE)</f>
        <v>thickening, preliminaryOps</v>
      </c>
      <c r="BA2521">
        <f>VLOOKUP(Sheet1[[#This Row],[NPDES ID2]],Combined_Sheet__Major_Only___2[[NPDES ID2]:[ECHO BFR]],17,FALSE)</f>
        <v>43.460583</v>
      </c>
      <c r="BB2521">
        <f>VLOOKUP(Sheet1[[#This Row],[NPDES ID2]],Combined_Sheet__Major_Only___2[[NPDES ID2]:[ECHO BFR]],18,FALSE)</f>
        <v>-76.531278</v>
      </c>
      <c r="BC2521" s="2" t="str">
        <f>IF(ISNUMBER(SEARCH("aerobic",$AW2521)),"aerobic","")</f>
        <v/>
      </c>
      <c r="BD2521" s="2" t="str">
        <f>IF(ISNUMBER(SEARCH("anaer",$AW2521)),"anaer","")</f>
        <v/>
      </c>
      <c r="BE2521" s="2" t="str">
        <f>IF(ISNUMBER(SEARCH("thickening",$AZ2521)),"thickening","")</f>
        <v>thickening</v>
      </c>
      <c r="BF2521" s="4" t="str">
        <f>IF(ISNUMBER(SEARCH("airDry",$AW2521)),"airDry","")</f>
        <v/>
      </c>
      <c r="BG2521" s="4" t="str">
        <f>IF(ISNUMBER(SEARCH("heatDry",$AY2521)),"heatDry","")</f>
        <v/>
      </c>
      <c r="BH2521" s="4" t="str">
        <f>IF(AND(ISNUMBER(SEARCH("aerobic",$AW2521)),ISNUMBER(SEARCH("anaer",$AW2521))),"Combined Aer and Anaer.","")</f>
        <v/>
      </c>
    </row>
    <row r="2522" spans="1:60" x14ac:dyDescent="0.25">
      <c r="A2522" s="5">
        <v>720</v>
      </c>
      <c r="B2522" t="s">
        <v>3552</v>
      </c>
      <c r="C2522">
        <v>3916.43</v>
      </c>
      <c r="D2522">
        <v>753.86626580848781</v>
      </c>
      <c r="E2522">
        <v>752.81815488588995</v>
      </c>
      <c r="F2522">
        <v>609.24519606403874</v>
      </c>
      <c r="G2522">
        <v>883.98642050960029</v>
      </c>
      <c r="H2522">
        <v>-137.45387295221869</v>
      </c>
      <c r="I2522">
        <v>-138.780431001756</v>
      </c>
      <c r="J2522">
        <v>-158.16256248637151</v>
      </c>
      <c r="K2522">
        <v>-114.16269188415551</v>
      </c>
      <c r="L2522">
        <v>2974.2701401209588</v>
      </c>
      <c r="M2522">
        <v>2956.600309078221</v>
      </c>
      <c r="N2522">
        <v>2894.8798237791229</v>
      </c>
      <c r="O2522">
        <v>3105.127139635204</v>
      </c>
      <c r="P2522">
        <v>122.6278912728542</v>
      </c>
      <c r="Q2522">
        <v>122.1293642836964</v>
      </c>
      <c r="R2522">
        <v>102.8529466687645</v>
      </c>
      <c r="S2522">
        <v>137.98101931652349</v>
      </c>
      <c r="T2522">
        <v>32680.585578096929</v>
      </c>
      <c r="U2522">
        <v>32680.64216781297</v>
      </c>
      <c r="V2522">
        <v>32657.662337910391</v>
      </c>
      <c r="W2522">
        <v>32703.592600452939</v>
      </c>
      <c r="X2522">
        <v>2564.7443516373128</v>
      </c>
      <c r="Y2522">
        <v>2578.5982484549982</v>
      </c>
      <c r="Z2522">
        <v>2454.1247392027149</v>
      </c>
      <c r="AA2522">
        <v>2634.0783847602129</v>
      </c>
      <c r="AB2522">
        <v>488.75640962356113</v>
      </c>
      <c r="AC2522">
        <v>481.95734093442911</v>
      </c>
      <c r="AD2522">
        <v>410.40287280185271</v>
      </c>
      <c r="AE2522">
        <v>590.68909804169914</v>
      </c>
      <c r="AF2522">
        <v>56.231849072308989</v>
      </c>
      <c r="AG2522">
        <v>55.898834749607083</v>
      </c>
      <c r="AH2522">
        <v>54.730293255824741</v>
      </c>
      <c r="AI2522">
        <v>58.704466135896837</v>
      </c>
      <c r="AJ2522">
        <v>0.46351757663748949</v>
      </c>
      <c r="AK2522">
        <v>0.46351744712600912</v>
      </c>
      <c r="AL2522">
        <v>0.46344782807117751</v>
      </c>
      <c r="AM2522">
        <v>0.46358617161128779</v>
      </c>
      <c r="AN2522">
        <v>0.92879040441716487</v>
      </c>
      <c r="AO2522">
        <v>0.92879040441716487</v>
      </c>
      <c r="AP2522">
        <v>0.92879040441716487</v>
      </c>
      <c r="AQ2522">
        <v>0.92879040441716487</v>
      </c>
      <c r="AR2522">
        <v>11.80032580433725</v>
      </c>
      <c r="AS2522">
        <v>11.80032580433725</v>
      </c>
      <c r="AT2522">
        <v>11.80032580433725</v>
      </c>
      <c r="AU2522">
        <v>11.80032580433725</v>
      </c>
      <c r="AV2522" t="str">
        <f>VLOOKUP(Sheet1[[#This Row],[NPDES ID2]],Combined_Sheet__Major_Only___2[[NPDES ID2]:[ECHO BFR]],3,FALSE)</f>
        <v>MD</v>
      </c>
      <c r="AW2522" t="s">
        <v>87</v>
      </c>
      <c r="AX2522" t="str">
        <f>VLOOKUP(Sheet1[[#This Row],[NPDES ID2]],Combined_Sheet__Major_Only___2[[NPDES ID2]:[ECHO BFR]],27,FALSE)</f>
        <v>-</v>
      </c>
      <c r="AY2522" t="str">
        <f>VLOOKUP(Sheet1[[#This Row],[NPDES ID2]],Combined_Sheet__Major_Only___2[[NPDES ID2]:[ECHO BFR]],28,FALSE)</f>
        <v>-</v>
      </c>
      <c r="AZ2522" t="str">
        <f>VLOOKUP(Sheet1[[#This Row],[NPDES ID2]],Combined_Sheet__Major_Only___2[[NPDES ID2]:[ECHO BFR]],29,FALSE)</f>
        <v>thickening</v>
      </c>
      <c r="BA2522">
        <f>VLOOKUP(Sheet1[[#This Row],[NPDES ID2]],Combined_Sheet__Major_Only___2[[NPDES ID2]:[ECHO BFR]],17,FALSE)</f>
        <v>38.961474000000003</v>
      </c>
      <c r="BB2522">
        <f>VLOOKUP(Sheet1[[#This Row],[NPDES ID2]],Combined_Sheet__Major_Only___2[[NPDES ID2]:[ECHO BFR]],18,FALSE)</f>
        <v>-76.476856999999995</v>
      </c>
      <c r="BC2522" s="2" t="str">
        <f>IF(ISNUMBER(SEARCH("aerobic",$AW2522)),"aerobic","")</f>
        <v/>
      </c>
      <c r="BD2522" s="2" t="str">
        <f>IF(ISNUMBER(SEARCH("anaer",$AW2522)),"anaer","")</f>
        <v/>
      </c>
      <c r="BE2522" s="2" t="str">
        <f>IF(ISNUMBER(SEARCH("thickening",$AZ2522)),"thickening","")</f>
        <v>thickening</v>
      </c>
      <c r="BF2522" s="3" t="str">
        <f>IF(ISNUMBER(SEARCH("airDry",$AW2522)),"airDry","")</f>
        <v/>
      </c>
      <c r="BG2522" s="3" t="str">
        <f>IF(ISNUMBER(SEARCH("heatDry",$AY2522)),"heatDry","")</f>
        <v/>
      </c>
      <c r="BH2522" s="3" t="str">
        <f>IF(AND(ISNUMBER(SEARCH("aerobic",$AW2522)),ISNUMBER(SEARCH("anaer",$AW2522))),"Combined Aer and Anaer.","")</f>
        <v/>
      </c>
    </row>
    <row r="2523" spans="1:60" x14ac:dyDescent="0.25">
      <c r="A2523" s="5">
        <v>2152</v>
      </c>
      <c r="B2523" t="s">
        <v>10106</v>
      </c>
      <c r="C2523">
        <v>793</v>
      </c>
      <c r="D2523">
        <v>312.73527235729762</v>
      </c>
      <c r="E2523">
        <v>305.65246625816161</v>
      </c>
      <c r="F2523">
        <v>264.23952763491712</v>
      </c>
      <c r="G2523">
        <v>374.21517443335131</v>
      </c>
      <c r="H2523">
        <v>-138.25660433027019</v>
      </c>
      <c r="I2523">
        <v>-139.57899691120409</v>
      </c>
      <c r="J2523">
        <v>-158.25696818092581</v>
      </c>
      <c r="K2523">
        <v>-115.3560613932283</v>
      </c>
      <c r="L2523">
        <v>603.44790387697708</v>
      </c>
      <c r="M2523">
        <v>599.87067550528172</v>
      </c>
      <c r="N2523">
        <v>587.36152412218837</v>
      </c>
      <c r="O2523">
        <v>629.95556176146658</v>
      </c>
      <c r="P2523">
        <v>24.86392816225105</v>
      </c>
      <c r="Q2523">
        <v>24.763992421724499</v>
      </c>
      <c r="R2523">
        <v>20.85121735094717</v>
      </c>
      <c r="S2523">
        <v>27.982114633603771</v>
      </c>
      <c r="T2523">
        <v>32625.304097713251</v>
      </c>
      <c r="U2523">
        <v>32625.36059680273</v>
      </c>
      <c r="V2523">
        <v>32602.41756833555</v>
      </c>
      <c r="W2523">
        <v>32648.274275086031</v>
      </c>
      <c r="X2523">
        <v>2558.4851747050811</v>
      </c>
      <c r="Y2523">
        <v>2572.27542909058</v>
      </c>
      <c r="Z2523">
        <v>2448.3013994907251</v>
      </c>
      <c r="AA2523">
        <v>2627.5549423268162</v>
      </c>
      <c r="AB2523">
        <v>487.00204050911577</v>
      </c>
      <c r="AC2523">
        <v>480.23472389041348</v>
      </c>
      <c r="AD2523">
        <v>409.04249372768169</v>
      </c>
      <c r="AE2523">
        <v>588.51942244420877</v>
      </c>
      <c r="AF2523">
        <v>56.266474280428632</v>
      </c>
      <c r="AG2523">
        <v>55.933140737922287</v>
      </c>
      <c r="AH2523">
        <v>54.766433568191403</v>
      </c>
      <c r="AI2523">
        <v>58.737813069260383</v>
      </c>
      <c r="AJ2523">
        <v>0.46393939264809481</v>
      </c>
      <c r="AK2523">
        <v>0.46393936713895928</v>
      </c>
      <c r="AL2523">
        <v>0.46392527716109377</v>
      </c>
      <c r="AM2523">
        <v>0.46395327275660769</v>
      </c>
      <c r="AN2523">
        <v>0.92868208665522445</v>
      </c>
      <c r="AO2523">
        <v>0.92868208665522434</v>
      </c>
      <c r="AP2523">
        <v>0.92868208665522434</v>
      </c>
      <c r="AQ2523">
        <v>0.92868208665522434</v>
      </c>
      <c r="AR2523">
        <v>11.815202293134581</v>
      </c>
      <c r="AS2523">
        <v>11.815202293134581</v>
      </c>
      <c r="AT2523">
        <v>11.815202293134581</v>
      </c>
      <c r="AU2523">
        <v>11.815202293134581</v>
      </c>
      <c r="AV2523" t="str">
        <f>VLOOKUP(Sheet1[[#This Row],[NPDES ID2]],Combined_Sheet__Major_Only___2[[NPDES ID2]:[ECHO BFR]],3,FALSE)</f>
        <v>FL</v>
      </c>
      <c r="AW2523" t="s">
        <v>54</v>
      </c>
      <c r="AX2523" t="str">
        <f>VLOOKUP(Sheet1[[#This Row],[NPDES ID2]],Combined_Sheet__Major_Only___2[[NPDES ID2]:[ECHO BFR]],27,FALSE)</f>
        <v>-</v>
      </c>
      <c r="AY2523" t="str">
        <f>VLOOKUP(Sheet1[[#This Row],[NPDES ID2]],Combined_Sheet__Major_Only___2[[NPDES ID2]:[ECHO BFR]],28,FALSE)</f>
        <v>-</v>
      </c>
      <c r="AZ2523" t="str">
        <f>VLOOKUP(Sheet1[[#This Row],[NPDES ID2]],Combined_Sheet__Major_Only___2[[NPDES ID2]:[ECHO BFR]],29,FALSE)</f>
        <v>thickening</v>
      </c>
      <c r="BA2523">
        <f>VLOOKUP(Sheet1[[#This Row],[NPDES ID2]],Combined_Sheet__Major_Only___2[[NPDES ID2]:[ECHO BFR]],17,FALSE)</f>
        <v>26.541003</v>
      </c>
      <c r="BB2523">
        <f>VLOOKUP(Sheet1[[#This Row],[NPDES ID2]],Combined_Sheet__Major_Only___2[[NPDES ID2]:[ECHO BFR]],18,FALSE)</f>
        <v>-81.904221000000007</v>
      </c>
      <c r="BC2523" s="2" t="str">
        <f>IF(ISNUMBER(SEARCH("aerobic",$AW2523)),"aerobic","")</f>
        <v/>
      </c>
      <c r="BD2523" s="2" t="str">
        <f>IF(ISNUMBER(SEARCH("anaer",$AW2523)),"anaer","")</f>
        <v/>
      </c>
      <c r="BE2523" s="2" t="str">
        <f>IF(ISNUMBER(SEARCH("thickening",$AZ2523)),"thickening","")</f>
        <v>thickening</v>
      </c>
      <c r="BF2523" s="3" t="str">
        <f>IF(ISNUMBER(SEARCH("airDry",$AW2523)),"airDry","")</f>
        <v/>
      </c>
      <c r="BG2523" s="3" t="str">
        <f>IF(ISNUMBER(SEARCH("heatDry",$AY2523)),"heatDry","")</f>
        <v/>
      </c>
      <c r="BH2523" s="3" t="str">
        <f>IF(AND(ISNUMBER(SEARCH("aerobic",$AW2523)),ISNUMBER(SEARCH("anaer",$AW2523))),"Combined Aer and Anaer.","")</f>
        <v/>
      </c>
    </row>
    <row r="2524" spans="1:60" x14ac:dyDescent="0.25">
      <c r="A2524" s="5">
        <v>708</v>
      </c>
      <c r="B2524" t="s">
        <v>3495</v>
      </c>
      <c r="C2524">
        <v>4894.5</v>
      </c>
      <c r="D2524">
        <v>899.85623034945718</v>
      </c>
      <c r="E2524">
        <v>900.81187313491705</v>
      </c>
      <c r="F2524">
        <v>725.83693287968742</v>
      </c>
      <c r="G2524">
        <v>1058.470098983267</v>
      </c>
      <c r="H2524">
        <v>-136.4894703424431</v>
      </c>
      <c r="I2524">
        <v>-137.85413006668139</v>
      </c>
      <c r="J2524">
        <v>-157.19582041674269</v>
      </c>
      <c r="K2524">
        <v>-113.1026265806815</v>
      </c>
      <c r="L2524">
        <v>3775.786044109941</v>
      </c>
      <c r="M2524">
        <v>3753.6348585547212</v>
      </c>
      <c r="N2524">
        <v>3676.2880968854911</v>
      </c>
      <c r="O2524">
        <v>3939.7997057717312</v>
      </c>
      <c r="P2524">
        <v>154.7653345334154</v>
      </c>
      <c r="Q2524">
        <v>154.13949407609931</v>
      </c>
      <c r="R2524">
        <v>129.71294646058939</v>
      </c>
      <c r="S2524">
        <v>174.34367196973781</v>
      </c>
      <c r="T2524">
        <v>32601.99842198737</v>
      </c>
      <c r="U2524">
        <v>32602.054882870339</v>
      </c>
      <c r="V2524">
        <v>32579.127369225022</v>
      </c>
      <c r="W2524">
        <v>32624.95306617934</v>
      </c>
      <c r="X2524">
        <v>2544.3332615783588</v>
      </c>
      <c r="Y2524">
        <v>2557.919208487252</v>
      </c>
      <c r="Z2524">
        <v>2435.9277285856119</v>
      </c>
      <c r="AA2524">
        <v>2612.279648186307</v>
      </c>
      <c r="AB2524">
        <v>481.12973162334168</v>
      </c>
      <c r="AC2524">
        <v>474.41532732322452</v>
      </c>
      <c r="AD2524">
        <v>404.59030839313948</v>
      </c>
      <c r="AE2524">
        <v>580.36928735437141</v>
      </c>
      <c r="AF2524">
        <v>56.54818414385835</v>
      </c>
      <c r="AG2524">
        <v>56.21775047342225</v>
      </c>
      <c r="AH2524">
        <v>55.057307755880231</v>
      </c>
      <c r="AI2524">
        <v>59.002821137160183</v>
      </c>
      <c r="AJ2524">
        <v>0.46737190333537121</v>
      </c>
      <c r="AK2524">
        <v>0.46737174000740578</v>
      </c>
      <c r="AL2524">
        <v>0.46728464703301581</v>
      </c>
      <c r="AM2524">
        <v>0.4674577200575219</v>
      </c>
      <c r="AN2524">
        <v>0.92863632303084331</v>
      </c>
      <c r="AO2524">
        <v>0.92863632303084298</v>
      </c>
      <c r="AP2524">
        <v>0.92863632303084298</v>
      </c>
      <c r="AQ2524">
        <v>0.92863632303084298</v>
      </c>
      <c r="AR2524">
        <v>11.918283683858791</v>
      </c>
      <c r="AS2524">
        <v>11.918283683858791</v>
      </c>
      <c r="AT2524">
        <v>11.918283683858791</v>
      </c>
      <c r="AU2524">
        <v>11.918283683858791</v>
      </c>
      <c r="AV2524" t="str">
        <f>VLOOKUP(Sheet1[[#This Row],[NPDES ID2]],Combined_Sheet__Major_Only___2[[NPDES ID2]:[ECHO BFR]],3,FALSE)</f>
        <v>FL</v>
      </c>
      <c r="AW2524" t="s">
        <v>54</v>
      </c>
      <c r="AX2524" t="str">
        <f>VLOOKUP(Sheet1[[#This Row],[NPDES ID2]],Combined_Sheet__Major_Only___2[[NPDES ID2]:[ECHO BFR]],27,FALSE)</f>
        <v>-</v>
      </c>
      <c r="AY2524" t="str">
        <f>VLOOKUP(Sheet1[[#This Row],[NPDES ID2]],Combined_Sheet__Major_Only___2[[NPDES ID2]:[ECHO BFR]],28,FALSE)</f>
        <v>-</v>
      </c>
      <c r="AZ2524" t="str">
        <f>VLOOKUP(Sheet1[[#This Row],[NPDES ID2]],Combined_Sheet__Major_Only___2[[NPDES ID2]:[ECHO BFR]],29,FALSE)</f>
        <v>thickening</v>
      </c>
      <c r="BA2524">
        <f>VLOOKUP(Sheet1[[#This Row],[NPDES ID2]],Combined_Sheet__Major_Only___2[[NPDES ID2]:[ECHO BFR]],17,FALSE)</f>
        <v>26.099519999999998</v>
      </c>
      <c r="BB2524">
        <f>VLOOKUP(Sheet1[[#This Row],[NPDES ID2]],Combined_Sheet__Major_Only___2[[NPDES ID2]:[ECHO BFR]],18,FALSE)</f>
        <v>-80.124759999999995</v>
      </c>
      <c r="BC2524" s="2" t="str">
        <f>IF(ISNUMBER(SEARCH("aerobic",$AW2524)),"aerobic","")</f>
        <v/>
      </c>
      <c r="BD2524" s="2" t="str">
        <f>IF(ISNUMBER(SEARCH("anaer",$AW2524)),"anaer","")</f>
        <v/>
      </c>
      <c r="BE2524" s="2" t="str">
        <f>IF(ISNUMBER(SEARCH("thickening",$AZ2524)),"thickening","")</f>
        <v>thickening</v>
      </c>
      <c r="BF2524" s="3" t="str">
        <f>IF(ISNUMBER(SEARCH("airDry",$AW2524)),"airDry","")</f>
        <v/>
      </c>
      <c r="BG2524" s="3" t="str">
        <f>IF(ISNUMBER(SEARCH("heatDry",$AY2524)),"heatDry","")</f>
        <v/>
      </c>
      <c r="BH2524" s="3" t="str">
        <f>IF(AND(ISNUMBER(SEARCH("aerobic",$AW2524)),ISNUMBER(SEARCH("anaer",$AW2524))),"Combined Aer and Anaer.","")</f>
        <v/>
      </c>
    </row>
    <row r="2525" spans="1:60" x14ac:dyDescent="0.25">
      <c r="A2525" s="5">
        <v>2168</v>
      </c>
      <c r="B2525" t="s">
        <v>10180</v>
      </c>
      <c r="C2525">
        <v>744.84</v>
      </c>
      <c r="D2525">
        <v>313.94614056421563</v>
      </c>
      <c r="E2525">
        <v>306.57742522468578</v>
      </c>
      <c r="F2525">
        <v>264.23301132711538</v>
      </c>
      <c r="G2525">
        <v>376.50901477316398</v>
      </c>
      <c r="H2525">
        <v>-138.61979833930471</v>
      </c>
      <c r="I2525">
        <v>-139.92765176768009</v>
      </c>
      <c r="J2525">
        <v>-158.56872083839309</v>
      </c>
      <c r="K2525">
        <v>-115.7159688854197</v>
      </c>
      <c r="L2525">
        <v>562.42486425175628</v>
      </c>
      <c r="M2525">
        <v>559.0697433522962</v>
      </c>
      <c r="N2525">
        <v>547.33707029307527</v>
      </c>
      <c r="O2525">
        <v>587.2869154118797</v>
      </c>
      <c r="P2525">
        <v>23.240854949209631</v>
      </c>
      <c r="Q2525">
        <v>23.138559336319769</v>
      </c>
      <c r="R2525">
        <v>19.49729601767552</v>
      </c>
      <c r="S2525">
        <v>26.14037203916018</v>
      </c>
      <c r="T2525">
        <v>32540.158688086151</v>
      </c>
      <c r="U2525">
        <v>32540.215047591191</v>
      </c>
      <c r="V2525">
        <v>32517.32870127635</v>
      </c>
      <c r="W2525">
        <v>32563.072116233579</v>
      </c>
      <c r="X2525">
        <v>2558.912354376761</v>
      </c>
      <c r="Y2525">
        <v>2572.7850847313712</v>
      </c>
      <c r="Z2525">
        <v>2448.0418574155628</v>
      </c>
      <c r="AA2525">
        <v>2628.432599132977</v>
      </c>
      <c r="AB2525">
        <v>488.98631158797821</v>
      </c>
      <c r="AC2525">
        <v>482.20081854843897</v>
      </c>
      <c r="AD2525">
        <v>410.40202958437419</v>
      </c>
      <c r="AE2525">
        <v>591.47020381912421</v>
      </c>
      <c r="AF2525">
        <v>56.110517050937041</v>
      </c>
      <c r="AG2525">
        <v>55.7759922938735</v>
      </c>
      <c r="AH2525">
        <v>54.605165042588858</v>
      </c>
      <c r="AI2525">
        <v>58.590626611075997</v>
      </c>
      <c r="AJ2525">
        <v>0.46203932943219861</v>
      </c>
      <c r="AK2525">
        <v>0.46203930552328321</v>
      </c>
      <c r="AL2525">
        <v>0.46202609403662231</v>
      </c>
      <c r="AM2525">
        <v>0.4620523440983228</v>
      </c>
      <c r="AN2525">
        <v>0.92851460777913208</v>
      </c>
      <c r="AO2525">
        <v>0.9285146077791322</v>
      </c>
      <c r="AP2525">
        <v>0.9285146077791322</v>
      </c>
      <c r="AQ2525">
        <v>0.9285146077791322</v>
      </c>
      <c r="AR2525">
        <v>11.75678778891289</v>
      </c>
      <c r="AS2525">
        <v>11.75678778891289</v>
      </c>
      <c r="AT2525">
        <v>11.75678778891289</v>
      </c>
      <c r="AU2525">
        <v>11.75678778891289</v>
      </c>
      <c r="AV2525" t="str">
        <f>VLOOKUP(Sheet1[[#This Row],[NPDES ID2]],Combined_Sheet__Major_Only___2[[NPDES ID2]:[ECHO BFR]],3,FALSE)</f>
        <v>CO</v>
      </c>
      <c r="AW2525" t="s">
        <v>87</v>
      </c>
      <c r="AX2525" t="str">
        <f>VLOOKUP(Sheet1[[#This Row],[NPDES ID2]],Combined_Sheet__Major_Only___2[[NPDES ID2]:[ECHO BFR]],27,FALSE)</f>
        <v>-</v>
      </c>
      <c r="AY2525" t="str">
        <f>VLOOKUP(Sheet1[[#This Row],[NPDES ID2]],Combined_Sheet__Major_Only___2[[NPDES ID2]:[ECHO BFR]],28,FALSE)</f>
        <v>pasteurize</v>
      </c>
      <c r="AZ2525" t="str">
        <f>VLOOKUP(Sheet1[[#This Row],[NPDES ID2]],Combined_Sheet__Major_Only___2[[NPDES ID2]:[ECHO BFR]],29,FALSE)</f>
        <v>thickening</v>
      </c>
      <c r="BA2525">
        <f>VLOOKUP(Sheet1[[#This Row],[NPDES ID2]],Combined_Sheet__Major_Only___2[[NPDES ID2]:[ECHO BFR]],17,FALSE)</f>
        <v>40.061964345878799</v>
      </c>
      <c r="BB2525">
        <f>VLOOKUP(Sheet1[[#This Row],[NPDES ID2]],Combined_Sheet__Major_Only___2[[NPDES ID2]:[ECHO BFR]],18,FALSE)</f>
        <v>-105.01802588568501</v>
      </c>
      <c r="BC2525" s="2" t="str">
        <f>IF(ISNUMBER(SEARCH("aerobic",$AW2525)),"aerobic","")</f>
        <v/>
      </c>
      <c r="BD2525" s="2" t="str">
        <f>IF(ISNUMBER(SEARCH("anaer",$AW2525)),"anaer","")</f>
        <v/>
      </c>
      <c r="BE2525" s="2" t="str">
        <f>IF(ISNUMBER(SEARCH("thickening",$AZ2525)),"thickening","")</f>
        <v>thickening</v>
      </c>
      <c r="BF2525" s="3" t="str">
        <f>IF(ISNUMBER(SEARCH("airDry",$AW2525)),"airDry","")</f>
        <v/>
      </c>
      <c r="BG2525" s="3" t="str">
        <f>IF(ISNUMBER(SEARCH("heatDry",$AY2525)),"heatDry","")</f>
        <v/>
      </c>
      <c r="BH2525" s="3" t="str">
        <f>IF(AND(ISNUMBER(SEARCH("aerobic",$AW2525)),ISNUMBER(SEARCH("anaer",$AW2525))),"Combined Aer and Anaer.","")</f>
        <v/>
      </c>
    </row>
    <row r="2526" spans="1:60" x14ac:dyDescent="0.25">
      <c r="A2526" s="5">
        <v>445</v>
      </c>
      <c r="B2526" t="s">
        <v>2224</v>
      </c>
      <c r="C2526">
        <v>533.24</v>
      </c>
      <c r="D2526">
        <v>324.17037028336841</v>
      </c>
      <c r="E2526">
        <v>320.78655381781942</v>
      </c>
      <c r="F2526">
        <v>262.76859995212959</v>
      </c>
      <c r="G2526">
        <v>395.72138588015019</v>
      </c>
      <c r="H2526">
        <v>-138.7900026118578</v>
      </c>
      <c r="I2526">
        <v>-140.06646228416051</v>
      </c>
      <c r="J2526">
        <v>-158.6761952312547</v>
      </c>
      <c r="K2526">
        <v>-115.9097055662259</v>
      </c>
      <c r="L2526">
        <v>401.67586360048392</v>
      </c>
      <c r="M2526">
        <v>399.27505022994541</v>
      </c>
      <c r="N2526">
        <v>390.87890466584571</v>
      </c>
      <c r="O2526">
        <v>419.46704499998151</v>
      </c>
      <c r="P2526">
        <v>16.613434880689031</v>
      </c>
      <c r="Q2526">
        <v>16.538118235702299</v>
      </c>
      <c r="R2526">
        <v>13.93895798874995</v>
      </c>
      <c r="S2526">
        <v>18.682787930428141</v>
      </c>
      <c r="T2526">
        <v>32531.42538559232</v>
      </c>
      <c r="U2526">
        <v>32531.48173078028</v>
      </c>
      <c r="V2526">
        <v>32508.60119831243</v>
      </c>
      <c r="W2526">
        <v>32554.33299301314</v>
      </c>
      <c r="X2526">
        <v>2560.4455115064629</v>
      </c>
      <c r="Y2526">
        <v>2574.3510943219899</v>
      </c>
      <c r="Z2526">
        <v>2449.2987749255931</v>
      </c>
      <c r="AA2526">
        <v>2630.1464253579961</v>
      </c>
      <c r="AB2526">
        <v>489.87433533991981</v>
      </c>
      <c r="AC2526">
        <v>483.08005217318828</v>
      </c>
      <c r="AD2526">
        <v>411.05266642892252</v>
      </c>
      <c r="AE2526">
        <v>592.7247479406044</v>
      </c>
      <c r="AF2526">
        <v>56.061478736028697</v>
      </c>
      <c r="AG2526">
        <v>55.726542972912789</v>
      </c>
      <c r="AH2526">
        <v>54.554477709214069</v>
      </c>
      <c r="AI2526">
        <v>58.544387780426817</v>
      </c>
      <c r="AJ2526">
        <v>0.46144190789502038</v>
      </c>
      <c r="AK2526">
        <v>0.46144189081667247</v>
      </c>
      <c r="AL2526">
        <v>0.46143243612866841</v>
      </c>
      <c r="AM2526">
        <v>0.46145122161171198</v>
      </c>
      <c r="AN2526">
        <v>0.92849738510445268</v>
      </c>
      <c r="AO2526">
        <v>0.92849738510445268</v>
      </c>
      <c r="AP2526">
        <v>0.92849738510445268</v>
      </c>
      <c r="AQ2526">
        <v>0.92849738510445268</v>
      </c>
      <c r="AR2526">
        <v>11.738540184856699</v>
      </c>
      <c r="AS2526">
        <v>11.738540184856699</v>
      </c>
      <c r="AT2526">
        <v>11.738540184856699</v>
      </c>
      <c r="AU2526">
        <v>11.738540184856699</v>
      </c>
      <c r="AV2526" t="str">
        <f>VLOOKUP(Sheet1[[#This Row],[NPDES ID2]],Combined_Sheet__Major_Only___2[[NPDES ID2]:[ECHO BFR]],3,FALSE)</f>
        <v>MA</v>
      </c>
      <c r="AW2526" t="s">
        <v>952</v>
      </c>
      <c r="AX2526" t="str">
        <f>VLOOKUP(Sheet1[[#This Row],[NPDES ID2]],Combined_Sheet__Major_Only___2[[NPDES ID2]:[ECHO BFR]],27,FALSE)</f>
        <v>other</v>
      </c>
      <c r="AY2526" t="str">
        <f>VLOOKUP(Sheet1[[#This Row],[NPDES ID2]],Combined_Sheet__Major_Only___2[[NPDES ID2]:[ECHO BFR]],28,FALSE)</f>
        <v>highTempCompost</v>
      </c>
      <c r="AZ2526" t="str">
        <f>VLOOKUP(Sheet1[[#This Row],[NPDES ID2]],Combined_Sheet__Major_Only___2[[NPDES ID2]:[ECHO BFR]],29,FALSE)</f>
        <v>thickening</v>
      </c>
      <c r="BA2526">
        <f>VLOOKUP(Sheet1[[#This Row],[NPDES ID2]],Combined_Sheet__Major_Only___2[[NPDES ID2]:[ECHO BFR]],17,FALSE)</f>
        <v>42.069690000000001</v>
      </c>
      <c r="BB2526">
        <f>VLOOKUP(Sheet1[[#This Row],[NPDES ID2]],Combined_Sheet__Major_Only___2[[NPDES ID2]:[ECHO BFR]],18,FALSE)</f>
        <v>-72.006299999999996</v>
      </c>
      <c r="BC2526" s="2" t="str">
        <f>IF(ISNUMBER(SEARCH("aerobic",$AW2526)),"aerobic","")</f>
        <v/>
      </c>
      <c r="BD2526" s="2" t="str">
        <f>IF(ISNUMBER(SEARCH("anaer",$AW2526)),"anaer","")</f>
        <v/>
      </c>
      <c r="BE2526" s="2" t="str">
        <f>IF(ISNUMBER(SEARCH("thickening",$AZ2526)),"thickening","")</f>
        <v>thickening</v>
      </c>
      <c r="BF2526" s="4" t="str">
        <f>IF(ISNUMBER(SEARCH("airDry",$AW2526)),"airDry","")</f>
        <v/>
      </c>
      <c r="BG2526" s="4" t="str">
        <f>IF(ISNUMBER(SEARCH("heatDry",$AY2526)),"heatDry","")</f>
        <v/>
      </c>
      <c r="BH2526" s="4" t="str">
        <f>IF(AND(ISNUMBER(SEARCH("aerobic",$AW2526)),ISNUMBER(SEARCH("anaer",$AW2526))),"Combined Aer and Anaer.","")</f>
        <v/>
      </c>
    </row>
    <row r="2527" spans="1:60" x14ac:dyDescent="0.25">
      <c r="A2527" s="5">
        <v>909</v>
      </c>
      <c r="B2527" t="s">
        <v>4426</v>
      </c>
      <c r="C2527">
        <v>715</v>
      </c>
      <c r="D2527">
        <v>316.58890557005111</v>
      </c>
      <c r="E2527">
        <v>309.51725680224882</v>
      </c>
      <c r="F2527">
        <v>265.73505382070118</v>
      </c>
      <c r="G2527">
        <v>380.2450251153308</v>
      </c>
      <c r="H2527">
        <v>-139.05125185169791</v>
      </c>
      <c r="I2527">
        <v>-140.34541411107779</v>
      </c>
      <c r="J2527">
        <v>-158.9447226828444</v>
      </c>
      <c r="K2527">
        <v>-116.14001524720599</v>
      </c>
      <c r="L2527">
        <v>534.89561879740347</v>
      </c>
      <c r="M2527">
        <v>531.68044464955187</v>
      </c>
      <c r="N2527">
        <v>520.43703494562578</v>
      </c>
      <c r="O2527">
        <v>558.72077906376376</v>
      </c>
      <c r="P2527">
        <v>22.1806096075391</v>
      </c>
      <c r="Q2527">
        <v>22.071850760876622</v>
      </c>
      <c r="R2527">
        <v>18.61611573564721</v>
      </c>
      <c r="S2527">
        <v>24.94695077748802</v>
      </c>
      <c r="T2527">
        <v>32483.884341561541</v>
      </c>
      <c r="U2527">
        <v>32483.94060881234</v>
      </c>
      <c r="V2527">
        <v>32461.091724893849</v>
      </c>
      <c r="W2527">
        <v>32506.76026298268</v>
      </c>
      <c r="X2527">
        <v>2563.0725246082129</v>
      </c>
      <c r="Y2527">
        <v>2577.0649702358878</v>
      </c>
      <c r="Z2527">
        <v>2451.21202603546</v>
      </c>
      <c r="AA2527">
        <v>2633.2377826485149</v>
      </c>
      <c r="AB2527">
        <v>492.10909202579597</v>
      </c>
      <c r="AC2527">
        <v>485.2914021095462</v>
      </c>
      <c r="AD2527">
        <v>412.64569219593602</v>
      </c>
      <c r="AE2527">
        <v>595.92692271358339</v>
      </c>
      <c r="AF2527">
        <v>55.922943177240967</v>
      </c>
      <c r="AG2527">
        <v>55.586991123461942</v>
      </c>
      <c r="AH2527">
        <v>54.411200556066859</v>
      </c>
      <c r="AI2527">
        <v>58.413594721299482</v>
      </c>
      <c r="AJ2527">
        <v>0.45975424243774682</v>
      </c>
      <c r="AK2527">
        <v>0.45975421953013618</v>
      </c>
      <c r="AL2527">
        <v>0.45974155827172569</v>
      </c>
      <c r="AM2527">
        <v>0.45976671505211791</v>
      </c>
      <c r="AN2527">
        <v>0.92840348514858773</v>
      </c>
      <c r="AO2527">
        <v>0.9284034851485875</v>
      </c>
      <c r="AP2527">
        <v>0.9284034851485875</v>
      </c>
      <c r="AQ2527">
        <v>0.9284034851485875</v>
      </c>
      <c r="AR2527">
        <v>11.686518986050279</v>
      </c>
      <c r="AS2527">
        <v>11.68651898605029</v>
      </c>
      <c r="AT2527">
        <v>11.68651898605029</v>
      </c>
      <c r="AU2527">
        <v>11.68651898605029</v>
      </c>
      <c r="AV2527" t="str">
        <f>VLOOKUP(Sheet1[[#This Row],[NPDES ID2]],Combined_Sheet__Major_Only___2[[NPDES ID2]:[ECHO BFR]],3,FALSE)</f>
        <v>VA</v>
      </c>
      <c r="AW2527" t="s">
        <v>54</v>
      </c>
      <c r="AX2527" t="str">
        <f>VLOOKUP(Sheet1[[#This Row],[NPDES ID2]],Combined_Sheet__Major_Only___2[[NPDES ID2]:[ECHO BFR]],27,FALSE)</f>
        <v>-</v>
      </c>
      <c r="AY2527" t="str">
        <f>VLOOKUP(Sheet1[[#This Row],[NPDES ID2]],Combined_Sheet__Major_Only___2[[NPDES ID2]:[ECHO BFR]],28,FALSE)</f>
        <v>-</v>
      </c>
      <c r="AZ2527" t="str">
        <f>VLOOKUP(Sheet1[[#This Row],[NPDES ID2]],Combined_Sheet__Major_Only___2[[NPDES ID2]:[ECHO BFR]],29,FALSE)</f>
        <v>thickening</v>
      </c>
      <c r="BA2527">
        <f>VLOOKUP(Sheet1[[#This Row],[NPDES ID2]],Combined_Sheet__Major_Only___2[[NPDES ID2]:[ECHO BFR]],17,FALSE)</f>
        <v>38.288972000000001</v>
      </c>
      <c r="BB2527">
        <f>VLOOKUP(Sheet1[[#This Row],[NPDES ID2]],Combined_Sheet__Major_Only___2[[NPDES ID2]:[ECHO BFR]],18,FALSE)</f>
        <v>-77.451110999999997</v>
      </c>
      <c r="BC2527" s="2" t="str">
        <f>IF(ISNUMBER(SEARCH("aerobic",$AW2527)),"aerobic","")</f>
        <v/>
      </c>
      <c r="BD2527" s="2" t="str">
        <f>IF(ISNUMBER(SEARCH("anaer",$AW2527)),"anaer","")</f>
        <v/>
      </c>
      <c r="BE2527" s="2" t="str">
        <f>IF(ISNUMBER(SEARCH("thickening",$AZ2527)),"thickening","")</f>
        <v>thickening</v>
      </c>
      <c r="BF2527" s="4" t="str">
        <f>IF(ISNUMBER(SEARCH("airDry",$AW2527)),"airDry","")</f>
        <v/>
      </c>
      <c r="BG2527" s="4" t="str">
        <f>IF(ISNUMBER(SEARCH("heatDry",$AY2527)),"heatDry","")</f>
        <v/>
      </c>
      <c r="BH2527" s="4" t="str">
        <f>IF(AND(ISNUMBER(SEARCH("aerobic",$AW2527)),ISNUMBER(SEARCH("anaer",$AW2527))),"Combined Aer and Anaer.","")</f>
        <v/>
      </c>
    </row>
    <row r="2528" spans="1:60" x14ac:dyDescent="0.25">
      <c r="A2528" s="5">
        <v>1074</v>
      </c>
      <c r="B2528" t="s">
        <v>5179</v>
      </c>
      <c r="C2528">
        <v>367</v>
      </c>
      <c r="D2528">
        <v>367.71130384014168</v>
      </c>
      <c r="E2528">
        <v>364.65131784039079</v>
      </c>
      <c r="F2528">
        <v>284.40635623702912</v>
      </c>
      <c r="G2528">
        <v>456.82233191532322</v>
      </c>
      <c r="H2528">
        <v>-138.76683110738381</v>
      </c>
      <c r="I2528">
        <v>-140.02221400810751</v>
      </c>
      <c r="J2528">
        <v>-158.6217236413942</v>
      </c>
      <c r="K2528">
        <v>-115.9091487882865</v>
      </c>
      <c r="L2528">
        <v>276.88419388987978</v>
      </c>
      <c r="M2528">
        <v>275.23141438789719</v>
      </c>
      <c r="N2528">
        <v>269.45095679812368</v>
      </c>
      <c r="O2528">
        <v>289.13247478285541</v>
      </c>
      <c r="P2528">
        <v>11.445371878920531</v>
      </c>
      <c r="Q2528">
        <v>11.39443223128324</v>
      </c>
      <c r="R2528">
        <v>9.6021168376788051</v>
      </c>
      <c r="S2528">
        <v>12.872526466316719</v>
      </c>
      <c r="T2528">
        <v>32478.71518819144</v>
      </c>
      <c r="U2528">
        <v>32478.77144696812</v>
      </c>
      <c r="V2528">
        <v>32455.926004206831</v>
      </c>
      <c r="W2528">
        <v>32501.587664383409</v>
      </c>
      <c r="X2528">
        <v>2554.8539598381572</v>
      </c>
      <c r="Y2528">
        <v>2568.7124253987781</v>
      </c>
      <c r="Z2528">
        <v>2444.0847409614739</v>
      </c>
      <c r="AA2528">
        <v>2624.3150775051249</v>
      </c>
      <c r="AB2528">
        <v>488.41298411483677</v>
      </c>
      <c r="AC2528">
        <v>481.63764744982001</v>
      </c>
      <c r="AD2528">
        <v>409.89089980345869</v>
      </c>
      <c r="AE2528">
        <v>590.84901136442693</v>
      </c>
      <c r="AF2528">
        <v>56.092666620928497</v>
      </c>
      <c r="AG2528">
        <v>55.757936320346097</v>
      </c>
      <c r="AH2528">
        <v>54.586746502106067</v>
      </c>
      <c r="AI2528">
        <v>58.573859302848071</v>
      </c>
      <c r="AJ2528">
        <v>0.46182185663399589</v>
      </c>
      <c r="AK2528">
        <v>0.46182184490120359</v>
      </c>
      <c r="AL2528">
        <v>0.46181533995869661</v>
      </c>
      <c r="AM2528">
        <v>0.46182826452214132</v>
      </c>
      <c r="AN2528">
        <v>0.9283932605076437</v>
      </c>
      <c r="AO2528">
        <v>0.92839326050764337</v>
      </c>
      <c r="AP2528">
        <v>0.92839326050764337</v>
      </c>
      <c r="AQ2528">
        <v>0.92839326050764337</v>
      </c>
      <c r="AR2528">
        <v>11.75032815446227</v>
      </c>
      <c r="AS2528">
        <v>11.75032815446227</v>
      </c>
      <c r="AT2528">
        <v>11.75032815446227</v>
      </c>
      <c r="AU2528">
        <v>11.75032815446227</v>
      </c>
      <c r="AV2528" t="str">
        <f>VLOOKUP(Sheet1[[#This Row],[NPDES ID2]],Combined_Sheet__Major_Only___2[[NPDES ID2]:[ECHO BFR]],3,FALSE)</f>
        <v>GU</v>
      </c>
      <c r="AW2528" t="s">
        <v>54</v>
      </c>
      <c r="AX2528" t="str">
        <f>VLOOKUP(Sheet1[[#This Row],[NPDES ID2]],Combined_Sheet__Major_Only___2[[NPDES ID2]:[ECHO BFR]],27,FALSE)</f>
        <v>-</v>
      </c>
      <c r="AY2528" t="str">
        <f>VLOOKUP(Sheet1[[#This Row],[NPDES ID2]],Combined_Sheet__Major_Only___2[[NPDES ID2]:[ECHO BFR]],28,FALSE)</f>
        <v>-</v>
      </c>
      <c r="AZ2528" t="str">
        <f>VLOOKUP(Sheet1[[#This Row],[NPDES ID2]],Combined_Sheet__Major_Only___2[[NPDES ID2]:[ECHO BFR]],29,FALSE)</f>
        <v>thickening</v>
      </c>
      <c r="BA2528">
        <f>VLOOKUP(Sheet1[[#This Row],[NPDES ID2]],Combined_Sheet__Major_Only___2[[NPDES ID2]:[ECHO BFR]],17,FALSE)</f>
        <v>13.5403</v>
      </c>
      <c r="BB2528">
        <f>VLOOKUP(Sheet1[[#This Row],[NPDES ID2]],Combined_Sheet__Major_Only___2[[NPDES ID2]:[ECHO BFR]],18,FALSE)</f>
        <v>144.8158</v>
      </c>
      <c r="BC2528" s="2" t="str">
        <f>IF(ISNUMBER(SEARCH("aerobic",$AW2528)),"aerobic","")</f>
        <v/>
      </c>
      <c r="BD2528" s="2" t="str">
        <f>IF(ISNUMBER(SEARCH("anaer",$AW2528)),"anaer","")</f>
        <v/>
      </c>
      <c r="BE2528" s="2" t="str">
        <f>IF(ISNUMBER(SEARCH("thickening",$AZ2528)),"thickening","")</f>
        <v>thickening</v>
      </c>
      <c r="BF2528" s="3" t="str">
        <f>IF(ISNUMBER(SEARCH("airDry",$AW2528)),"airDry","")</f>
        <v/>
      </c>
      <c r="BG2528" s="3" t="str">
        <f>IF(ISNUMBER(SEARCH("heatDry",$AY2528)),"heatDry","")</f>
        <v/>
      </c>
      <c r="BH2528" s="3" t="str">
        <f>IF(AND(ISNUMBER(SEARCH("aerobic",$AW2528)),ISNUMBER(SEARCH("anaer",$AW2528))),"Combined Aer and Anaer.","")</f>
        <v/>
      </c>
    </row>
    <row r="2529" spans="1:60" x14ac:dyDescent="0.25">
      <c r="A2529" s="5">
        <v>2616</v>
      </c>
      <c r="B2529" t="s">
        <v>12098</v>
      </c>
      <c r="C2529">
        <v>17.966999999999999</v>
      </c>
      <c r="D2529">
        <v>4806.6134014105492</v>
      </c>
      <c r="E2529">
        <v>4733.9471547033063</v>
      </c>
      <c r="F2529">
        <v>3209.6983530450898</v>
      </c>
      <c r="G2529">
        <v>6299.8726074963261</v>
      </c>
      <c r="H2529">
        <v>-138.85935165257951</v>
      </c>
      <c r="I2529">
        <v>-140.06174438803549</v>
      </c>
      <c r="J2529">
        <v>-158.6324301473997</v>
      </c>
      <c r="K2529">
        <v>-116.0453858942536</v>
      </c>
      <c r="L2529">
        <v>13.557526580053731</v>
      </c>
      <c r="M2529">
        <v>13.47661474457799</v>
      </c>
      <c r="N2529">
        <v>13.193597216627539</v>
      </c>
      <c r="O2529">
        <v>14.15718133201881</v>
      </c>
      <c r="P2529">
        <v>0.56038989764477298</v>
      </c>
      <c r="Q2529">
        <v>0.55789913112982603</v>
      </c>
      <c r="R2529">
        <v>0.47013352090187382</v>
      </c>
      <c r="S2529">
        <v>0.63027682774048377</v>
      </c>
      <c r="T2529">
        <v>32379.62854581873</v>
      </c>
      <c r="U2529">
        <v>32379.68464215619</v>
      </c>
      <c r="V2529">
        <v>32356.905162365561</v>
      </c>
      <c r="W2529">
        <v>32402.43498098485</v>
      </c>
      <c r="X2529">
        <v>2546.8980690705448</v>
      </c>
      <c r="Y2529">
        <v>2560.7106215802069</v>
      </c>
      <c r="Z2529">
        <v>2436.4871908777059</v>
      </c>
      <c r="AA2529">
        <v>2616.136046434357</v>
      </c>
      <c r="AB2529">
        <v>486.84303157722178</v>
      </c>
      <c r="AC2529">
        <v>480.09037749270618</v>
      </c>
      <c r="AD2529">
        <v>408.58378086277662</v>
      </c>
      <c r="AE2529">
        <v>588.94811050748501</v>
      </c>
      <c r="AF2529">
        <v>56.095380252774987</v>
      </c>
      <c r="AG2529">
        <v>55.760605703634781</v>
      </c>
      <c r="AH2529">
        <v>54.589589889429739</v>
      </c>
      <c r="AI2529">
        <v>58.576494757013933</v>
      </c>
      <c r="AJ2529">
        <v>0.46185491144398461</v>
      </c>
      <c r="AK2529">
        <v>0.46185491087191521</v>
      </c>
      <c r="AL2529">
        <v>0.46185459272029872</v>
      </c>
      <c r="AM2529">
        <v>0.4618552248421649</v>
      </c>
      <c r="AN2529">
        <v>0.92819669999222765</v>
      </c>
      <c r="AO2529">
        <v>0.92819669999222765</v>
      </c>
      <c r="AP2529">
        <v>0.92819669999222765</v>
      </c>
      <c r="AQ2529">
        <v>0.92819669999222765</v>
      </c>
      <c r="AR2529">
        <v>11.7515567694265</v>
      </c>
      <c r="AS2529">
        <v>11.7515567694265</v>
      </c>
      <c r="AT2529">
        <v>11.7515567694265</v>
      </c>
      <c r="AU2529">
        <v>11.7515567694265</v>
      </c>
      <c r="AV2529" t="str">
        <f>VLOOKUP(Sheet1[[#This Row],[NPDES ID2]],Combined_Sheet__Major_Only___2[[NPDES ID2]:[ECHO BFR]],3,FALSE)</f>
        <v>CA</v>
      </c>
      <c r="AW2529" t="s">
        <v>54</v>
      </c>
      <c r="AX2529" t="str">
        <f>VLOOKUP(Sheet1[[#This Row],[NPDES ID2]],Combined_Sheet__Major_Only___2[[NPDES ID2]:[ECHO BFR]],27,FALSE)</f>
        <v>-</v>
      </c>
      <c r="AY2529" t="str">
        <f>VLOOKUP(Sheet1[[#This Row],[NPDES ID2]],Combined_Sheet__Major_Only___2[[NPDES ID2]:[ECHO BFR]],28,FALSE)</f>
        <v>-</v>
      </c>
      <c r="AZ2529" t="str">
        <f>VLOOKUP(Sheet1[[#This Row],[NPDES ID2]],Combined_Sheet__Major_Only___2[[NPDES ID2]:[ECHO BFR]],29,FALSE)</f>
        <v>thickening</v>
      </c>
      <c r="BA2529">
        <f>VLOOKUP(Sheet1[[#This Row],[NPDES ID2]],Combined_Sheet__Major_Only___2[[NPDES ID2]:[ECHO BFR]],17,FALSE)</f>
        <v>38.187899999999999</v>
      </c>
      <c r="BB2529">
        <f>VLOOKUP(Sheet1[[#This Row],[NPDES ID2]],Combined_Sheet__Major_Only___2[[NPDES ID2]:[ECHO BFR]],18,FALSE)</f>
        <v>-122.2782</v>
      </c>
      <c r="BC2529" s="2" t="str">
        <f>IF(ISNUMBER(SEARCH("aerobic",$AW2529)),"aerobic","")</f>
        <v/>
      </c>
      <c r="BD2529" s="2" t="str">
        <f>IF(ISNUMBER(SEARCH("anaer",$AW2529)),"anaer","")</f>
        <v/>
      </c>
      <c r="BE2529" s="2" t="str">
        <f>IF(ISNUMBER(SEARCH("thickening",$AZ2529)),"thickening","")</f>
        <v>thickening</v>
      </c>
      <c r="BF2529" s="3" t="str">
        <f>IF(ISNUMBER(SEARCH("airDry",$AW2529)),"airDry","")</f>
        <v/>
      </c>
      <c r="BG2529" s="3" t="str">
        <f>IF(ISNUMBER(SEARCH("heatDry",$AY2529)),"heatDry","")</f>
        <v/>
      </c>
      <c r="BH2529" s="3" t="str">
        <f>IF(AND(ISNUMBER(SEARCH("aerobic",$AW2529)),ISNUMBER(SEARCH("anaer",$AW2529))),"Combined Aer and Anaer.","")</f>
        <v/>
      </c>
    </row>
    <row r="2530" spans="1:60" x14ac:dyDescent="0.25">
      <c r="A2530" s="5">
        <v>2162</v>
      </c>
      <c r="B2530" t="s">
        <v>10153</v>
      </c>
      <c r="C2530">
        <v>755.39</v>
      </c>
      <c r="D2530">
        <v>303.75871354147898</v>
      </c>
      <c r="E2530">
        <v>297.04120198740827</v>
      </c>
      <c r="F2530">
        <v>255.86896075959129</v>
      </c>
      <c r="G2530">
        <v>363.87515165256099</v>
      </c>
      <c r="H2530">
        <v>-137.12322666374359</v>
      </c>
      <c r="I2530">
        <v>-138.457983722183</v>
      </c>
      <c r="J2530">
        <v>-157.24558448609679</v>
      </c>
      <c r="K2530">
        <v>-114.2587618660223</v>
      </c>
      <c r="L2530">
        <v>589.86450983872635</v>
      </c>
      <c r="M2530">
        <v>586.44036372338314</v>
      </c>
      <c r="N2530">
        <v>574.46635716361914</v>
      </c>
      <c r="O2530">
        <v>615.23800017450071</v>
      </c>
      <c r="P2530">
        <v>24.073407877235709</v>
      </c>
      <c r="Q2530">
        <v>23.972342291099299</v>
      </c>
      <c r="R2530">
        <v>20.163426826993661</v>
      </c>
      <c r="S2530">
        <v>27.14447913995269</v>
      </c>
      <c r="T2530">
        <v>32297.559605585571</v>
      </c>
      <c r="U2530">
        <v>32297.615567382029</v>
      </c>
      <c r="V2530">
        <v>32274.89072170723</v>
      </c>
      <c r="W2530">
        <v>32320.3113419863</v>
      </c>
      <c r="X2530">
        <v>2509.6736702249359</v>
      </c>
      <c r="Y2530">
        <v>2522.94177808123</v>
      </c>
      <c r="Z2530">
        <v>2403.740145375386</v>
      </c>
      <c r="AA2530">
        <v>2576.0170122644358</v>
      </c>
      <c r="AB2530">
        <v>471.69104219853813</v>
      </c>
      <c r="AC2530">
        <v>465.10642522701568</v>
      </c>
      <c r="AD2530">
        <v>397.1413822655262</v>
      </c>
      <c r="AE2530">
        <v>568.20816051423049</v>
      </c>
      <c r="AF2530">
        <v>56.78327547861808</v>
      </c>
      <c r="AG2530">
        <v>56.453852304659243</v>
      </c>
      <c r="AH2530">
        <v>55.300859116721291</v>
      </c>
      <c r="AI2530">
        <v>59.22558912586355</v>
      </c>
      <c r="AJ2530">
        <v>0.47023659901950771</v>
      </c>
      <c r="AK2530">
        <v>0.47023657474223091</v>
      </c>
      <c r="AL2530">
        <v>0.47022315950713478</v>
      </c>
      <c r="AM2530">
        <v>0.47024981439733698</v>
      </c>
      <c r="AN2530">
        <v>0.92803307900128107</v>
      </c>
      <c r="AO2530">
        <v>0.92803307900128107</v>
      </c>
      <c r="AP2530">
        <v>0.92803307900128107</v>
      </c>
      <c r="AQ2530">
        <v>0.92803307900128107</v>
      </c>
      <c r="AR2530">
        <v>12.008922977258621</v>
      </c>
      <c r="AS2530">
        <v>12.008922977258621</v>
      </c>
      <c r="AT2530">
        <v>12.008922977258621</v>
      </c>
      <c r="AU2530">
        <v>12.008922977258621</v>
      </c>
      <c r="AV2530" t="str">
        <f>VLOOKUP(Sheet1[[#This Row],[NPDES ID2]],Combined_Sheet__Major_Only___2[[NPDES ID2]:[ECHO BFR]],3,FALSE)</f>
        <v>NH</v>
      </c>
      <c r="AW2530" t="s">
        <v>87</v>
      </c>
      <c r="AX2530" t="str">
        <f>VLOOKUP(Sheet1[[#This Row],[NPDES ID2]],Combined_Sheet__Major_Only___2[[NPDES ID2]:[ECHO BFR]],27,FALSE)</f>
        <v>-</v>
      </c>
      <c r="AY2530" t="str">
        <f>VLOOKUP(Sheet1[[#This Row],[NPDES ID2]],Combined_Sheet__Major_Only___2[[NPDES ID2]:[ECHO BFR]],28,FALSE)</f>
        <v>-</v>
      </c>
      <c r="AZ2530" t="str">
        <f>VLOOKUP(Sheet1[[#This Row],[NPDES ID2]],Combined_Sheet__Major_Only___2[[NPDES ID2]:[ECHO BFR]],29,FALSE)</f>
        <v>thickening</v>
      </c>
      <c r="BA2530">
        <f>VLOOKUP(Sheet1[[#This Row],[NPDES ID2]],Combined_Sheet__Major_Only___2[[NPDES ID2]:[ECHO BFR]],17,FALSE)</f>
        <v>43.159894999999999</v>
      </c>
      <c r="BB2530">
        <f>VLOOKUP(Sheet1[[#This Row],[NPDES ID2]],Combined_Sheet__Major_Only___2[[NPDES ID2]:[ECHO BFR]],18,FALSE)</f>
        <v>-70.839098000000007</v>
      </c>
      <c r="BC2530" s="2" t="str">
        <f>IF(ISNUMBER(SEARCH("aerobic",$AW2530)),"aerobic","")</f>
        <v/>
      </c>
      <c r="BD2530" s="2" t="str">
        <f>IF(ISNUMBER(SEARCH("anaer",$AW2530)),"anaer","")</f>
        <v/>
      </c>
      <c r="BE2530" s="2" t="str">
        <f>IF(ISNUMBER(SEARCH("thickening",$AZ2530)),"thickening","")</f>
        <v>thickening</v>
      </c>
      <c r="BF2530" s="3" t="str">
        <f>IF(ISNUMBER(SEARCH("airDry",$AW2530)),"airDry","")</f>
        <v/>
      </c>
      <c r="BG2530" s="3" t="str">
        <f>IF(ISNUMBER(SEARCH("heatDry",$AY2530)),"heatDry","")</f>
        <v/>
      </c>
      <c r="BH2530" s="3" t="str">
        <f>IF(AND(ISNUMBER(SEARCH("aerobic",$AW2530)),ISNUMBER(SEARCH("anaer",$AW2530))),"Combined Aer and Anaer.","")</f>
        <v/>
      </c>
    </row>
    <row r="2531" spans="1:60" x14ac:dyDescent="0.25">
      <c r="A2531" s="5">
        <v>1055</v>
      </c>
      <c r="B2531" t="s">
        <v>5094</v>
      </c>
      <c r="C2531">
        <v>392.36</v>
      </c>
      <c r="D2531">
        <v>358.46659748489839</v>
      </c>
      <c r="E2531">
        <v>355.00877394905348</v>
      </c>
      <c r="F2531">
        <v>280.37522196364239</v>
      </c>
      <c r="G2531">
        <v>445.13686827307998</v>
      </c>
      <c r="H2531">
        <v>-138.94124594789051</v>
      </c>
      <c r="I2531">
        <v>-140.19571679633199</v>
      </c>
      <c r="J2531">
        <v>-158.78098205711021</v>
      </c>
      <c r="K2531">
        <v>-116.07585877363439</v>
      </c>
      <c r="L2531">
        <v>294.83810811440583</v>
      </c>
      <c r="M2531">
        <v>293.07241424795109</v>
      </c>
      <c r="N2531">
        <v>286.8971015422274</v>
      </c>
      <c r="O2531">
        <v>307.92310459689918</v>
      </c>
      <c r="P2531">
        <v>12.2057664367623</v>
      </c>
      <c r="Q2531">
        <v>12.148819296986771</v>
      </c>
      <c r="R2531">
        <v>10.242013549437329</v>
      </c>
      <c r="S2531">
        <v>13.7256860828148</v>
      </c>
      <c r="T2531">
        <v>32221.570198179641</v>
      </c>
      <c r="U2531">
        <v>32221.626035401689</v>
      </c>
      <c r="V2531">
        <v>32198.951776636801</v>
      </c>
      <c r="W2531">
        <v>32244.271287810039</v>
      </c>
      <c r="X2531">
        <v>2538.275353887876</v>
      </c>
      <c r="Y2531">
        <v>2552.085174485896</v>
      </c>
      <c r="Z2531">
        <v>2427.8809570086182</v>
      </c>
      <c r="AA2531">
        <v>2607.5112941691068</v>
      </c>
      <c r="AB2531">
        <v>486.23017721248618</v>
      </c>
      <c r="AC2531">
        <v>479.48976721233902</v>
      </c>
      <c r="AD2531">
        <v>407.89925535659017</v>
      </c>
      <c r="AE2531">
        <v>588.4941297699371</v>
      </c>
      <c r="AF2531">
        <v>56.012277834981468</v>
      </c>
      <c r="AG2531">
        <v>55.676942787408272</v>
      </c>
      <c r="AH2531">
        <v>54.503614839020493</v>
      </c>
      <c r="AI2531">
        <v>58.497980604754829</v>
      </c>
      <c r="AJ2531">
        <v>0.46084251922987729</v>
      </c>
      <c r="AK2531">
        <v>0.46084250672083887</v>
      </c>
      <c r="AL2531">
        <v>0.46083557294411842</v>
      </c>
      <c r="AM2531">
        <v>0.46084934956427642</v>
      </c>
      <c r="AN2531">
        <v>0.92788091249491844</v>
      </c>
      <c r="AO2531">
        <v>0.92788091249491844</v>
      </c>
      <c r="AP2531">
        <v>0.92788091249491844</v>
      </c>
      <c r="AQ2531">
        <v>0.92788091249491844</v>
      </c>
      <c r="AR2531">
        <v>11.72018974851372</v>
      </c>
      <c r="AS2531">
        <v>11.72018974851372</v>
      </c>
      <c r="AT2531">
        <v>11.72018974851372</v>
      </c>
      <c r="AU2531">
        <v>11.72018974851372</v>
      </c>
      <c r="AV2531" t="str">
        <f>VLOOKUP(Sheet1[[#This Row],[NPDES ID2]],Combined_Sheet__Major_Only___2[[NPDES ID2]:[ECHO BFR]],3,FALSE)</f>
        <v>MA</v>
      </c>
      <c r="AW2531" t="s">
        <v>54</v>
      </c>
      <c r="AX2531" t="str">
        <f>VLOOKUP(Sheet1[[#This Row],[NPDES ID2]],Combined_Sheet__Major_Only___2[[NPDES ID2]:[ECHO BFR]],27,FALSE)</f>
        <v>-</v>
      </c>
      <c r="AY2531" t="str">
        <f>VLOOKUP(Sheet1[[#This Row],[NPDES ID2]],Combined_Sheet__Major_Only___2[[NPDES ID2]:[ECHO BFR]],28,FALSE)</f>
        <v>-</v>
      </c>
      <c r="AZ2531" t="str">
        <f>VLOOKUP(Sheet1[[#This Row],[NPDES ID2]],Combined_Sheet__Major_Only___2[[NPDES ID2]:[ECHO BFR]],29,FALSE)</f>
        <v>preliminaryOps, thickening</v>
      </c>
      <c r="BA2531">
        <f>VLOOKUP(Sheet1[[#This Row],[NPDES ID2]],Combined_Sheet__Major_Only___2[[NPDES ID2]:[ECHO BFR]],17,FALSE)</f>
        <v>41.908425000000001</v>
      </c>
      <c r="BB2531">
        <f>VLOOKUP(Sheet1[[#This Row],[NPDES ID2]],Combined_Sheet__Major_Only___2[[NPDES ID2]:[ECHO BFR]],18,FALSE)</f>
        <v>-70.917488000000006</v>
      </c>
      <c r="BC2531" s="2" t="str">
        <f>IF(ISNUMBER(SEARCH("aerobic",$AW2531)),"aerobic","")</f>
        <v/>
      </c>
      <c r="BD2531" s="2" t="str">
        <f>IF(ISNUMBER(SEARCH("anaer",$AW2531)),"anaer","")</f>
        <v/>
      </c>
      <c r="BE2531" s="2" t="str">
        <f>IF(ISNUMBER(SEARCH("thickening",$AZ2531)),"thickening","")</f>
        <v>thickening</v>
      </c>
      <c r="BF2531" s="4" t="str">
        <f>IF(ISNUMBER(SEARCH("airDry",$AW2531)),"airDry","")</f>
        <v/>
      </c>
      <c r="BG2531" s="4" t="str">
        <f>IF(ISNUMBER(SEARCH("heatDry",$AY2531)),"heatDry","")</f>
        <v/>
      </c>
      <c r="BH2531" s="4" t="str">
        <f>IF(AND(ISNUMBER(SEARCH("aerobic",$AW2531)),ISNUMBER(SEARCH("anaer",$AW2531))),"Combined Aer and Anaer.","")</f>
        <v/>
      </c>
    </row>
    <row r="2532" spans="1:60" x14ac:dyDescent="0.25">
      <c r="A2532" s="5">
        <v>218</v>
      </c>
      <c r="B2532" t="s">
        <v>1144</v>
      </c>
      <c r="C2532">
        <v>2746</v>
      </c>
      <c r="D2532">
        <v>572.31176976631173</v>
      </c>
      <c r="E2532">
        <v>568.26572509365576</v>
      </c>
      <c r="F2532">
        <v>466.32316341716091</v>
      </c>
      <c r="G2532">
        <v>669.52792405739342</v>
      </c>
      <c r="H2532">
        <v>-138.27514736264581</v>
      </c>
      <c r="I2532">
        <v>-139.47022706073381</v>
      </c>
      <c r="J2532">
        <v>-158.66626751807061</v>
      </c>
      <c r="K2532">
        <v>-115.1157783143354</v>
      </c>
      <c r="L2532">
        <v>2063.041110530894</v>
      </c>
      <c r="M2532">
        <v>2050.6791321632568</v>
      </c>
      <c r="N2532">
        <v>2007.480642255204</v>
      </c>
      <c r="O2532">
        <v>2154.6106820346822</v>
      </c>
      <c r="P2532">
        <v>85.405846560852794</v>
      </c>
      <c r="Q2532">
        <v>85.008164056150775</v>
      </c>
      <c r="R2532">
        <v>71.668825220006767</v>
      </c>
      <c r="S2532">
        <v>96.031420108534817</v>
      </c>
      <c r="T2532">
        <v>32215.143220684389</v>
      </c>
      <c r="U2532">
        <v>32215.199047370272</v>
      </c>
      <c r="V2532">
        <v>32192.529067108699</v>
      </c>
      <c r="W2532">
        <v>32237.84002674864</v>
      </c>
      <c r="X2532">
        <v>2538.014684169063</v>
      </c>
      <c r="Y2532">
        <v>2551.8319862679919</v>
      </c>
      <c r="Z2532">
        <v>2427.619082035651</v>
      </c>
      <c r="AA2532">
        <v>2607.2380214260929</v>
      </c>
      <c r="AB2532">
        <v>486.28391856036279</v>
      </c>
      <c r="AC2532">
        <v>479.53565500181429</v>
      </c>
      <c r="AD2532">
        <v>407.91078448179911</v>
      </c>
      <c r="AE2532">
        <v>588.50434306823774</v>
      </c>
      <c r="AF2532">
        <v>56.012485945893808</v>
      </c>
      <c r="AG2532">
        <v>55.677588225220603</v>
      </c>
      <c r="AH2532">
        <v>54.503579410973707</v>
      </c>
      <c r="AI2532">
        <v>58.497677680895819</v>
      </c>
      <c r="AJ2532">
        <v>0.46084508576779348</v>
      </c>
      <c r="AK2532">
        <v>0.4608449963970791</v>
      </c>
      <c r="AL2532">
        <v>0.46079646785253031</v>
      </c>
      <c r="AM2532">
        <v>0.46089289710114673</v>
      </c>
      <c r="AN2532">
        <v>0.92786801314679435</v>
      </c>
      <c r="AO2532">
        <v>0.92786801314679457</v>
      </c>
      <c r="AP2532">
        <v>0.92786801314679457</v>
      </c>
      <c r="AQ2532">
        <v>0.92786801314679457</v>
      </c>
      <c r="AR2532">
        <v>11.718844201261231</v>
      </c>
      <c r="AS2532">
        <v>11.718844201261231</v>
      </c>
      <c r="AT2532">
        <v>11.718844201261231</v>
      </c>
      <c r="AU2532">
        <v>11.718844201261231</v>
      </c>
      <c r="AV2532" t="str">
        <f>VLOOKUP(Sheet1[[#This Row],[NPDES ID2]],Combined_Sheet__Major_Only___2[[NPDES ID2]:[ECHO BFR]],3,FALSE)</f>
        <v>CT</v>
      </c>
      <c r="AW2532" t="s">
        <v>54</v>
      </c>
      <c r="AX2532" t="str">
        <f>VLOOKUP(Sheet1[[#This Row],[NPDES ID2]],Combined_Sheet__Major_Only___2[[NPDES ID2]:[ECHO BFR]],27,FALSE)</f>
        <v>other</v>
      </c>
      <c r="AY2532" t="str">
        <f>VLOOKUP(Sheet1[[#This Row],[NPDES ID2]],Combined_Sheet__Major_Only___2[[NPDES ID2]:[ECHO BFR]],28,FALSE)</f>
        <v>-</v>
      </c>
      <c r="AZ2532" t="str">
        <f>VLOOKUP(Sheet1[[#This Row],[NPDES ID2]],Combined_Sheet__Major_Only___2[[NPDES ID2]:[ECHO BFR]],29,FALSE)</f>
        <v>thickening, preliminaryOps</v>
      </c>
      <c r="BA2532">
        <f>VLOOKUP(Sheet1[[#This Row],[NPDES ID2]],Combined_Sheet__Major_Only___2[[NPDES ID2]:[ECHO BFR]],17,FALSE)</f>
        <v>41.178159999999998</v>
      </c>
      <c r="BB2532">
        <f>VLOOKUP(Sheet1[[#This Row],[NPDES ID2]],Combined_Sheet__Major_Only___2[[NPDES ID2]:[ECHO BFR]],18,FALSE)</f>
        <v>-73.125699999999995</v>
      </c>
      <c r="BC2532" s="2" t="str">
        <f>IF(ISNUMBER(SEARCH("aerobic",$AW2532)),"aerobic","")</f>
        <v/>
      </c>
      <c r="BD2532" s="2" t="str">
        <f>IF(ISNUMBER(SEARCH("anaer",$AW2532)),"anaer","")</f>
        <v/>
      </c>
      <c r="BE2532" s="2" t="str">
        <f>IF(ISNUMBER(SEARCH("thickening",$AZ2532)),"thickening","")</f>
        <v>thickening</v>
      </c>
      <c r="BF2532" s="3" t="str">
        <f>IF(ISNUMBER(SEARCH("airDry",$AW2532)),"airDry","")</f>
        <v/>
      </c>
      <c r="BG2532" s="3" t="str">
        <f>IF(ISNUMBER(SEARCH("heatDry",$AY2532)),"heatDry","")</f>
        <v/>
      </c>
      <c r="BH2532" s="3" t="str">
        <f>IF(AND(ISNUMBER(SEARCH("aerobic",$AW2532)),ISNUMBER(SEARCH("anaer",$AW2532))),"Combined Aer and Anaer.","")</f>
        <v/>
      </c>
    </row>
    <row r="2533" spans="1:60" x14ac:dyDescent="0.25">
      <c r="A2533" s="5">
        <v>134</v>
      </c>
      <c r="B2533" t="s">
        <v>745</v>
      </c>
      <c r="C2533">
        <v>7514.75</v>
      </c>
      <c r="D2533">
        <v>1289.8792598383179</v>
      </c>
      <c r="E2533">
        <v>1288.1287614754181</v>
      </c>
      <c r="F2533">
        <v>1037.244864859056</v>
      </c>
      <c r="G2533">
        <v>1523.87735525061</v>
      </c>
      <c r="H2533">
        <v>-134.5358607876129</v>
      </c>
      <c r="I2533">
        <v>-135.96204347008279</v>
      </c>
      <c r="J2533">
        <v>-155.06381607471499</v>
      </c>
      <c r="K2533">
        <v>-110.88628949892239</v>
      </c>
      <c r="L2533">
        <v>5967.6394345434064</v>
      </c>
      <c r="M2533">
        <v>5933.4261694215584</v>
      </c>
      <c r="N2533">
        <v>5814.0721595848236</v>
      </c>
      <c r="O2533">
        <v>6220.8380784424826</v>
      </c>
      <c r="P2533">
        <v>242.00337940723529</v>
      </c>
      <c r="Q2533">
        <v>240.9869526617843</v>
      </c>
      <c r="R2533">
        <v>202.55917011493091</v>
      </c>
      <c r="S2533">
        <v>273.19466677536781</v>
      </c>
      <c r="T2533">
        <v>32109.619876133678</v>
      </c>
      <c r="U2533">
        <v>32109.675529828241</v>
      </c>
      <c r="V2533">
        <v>32087.075797514459</v>
      </c>
      <c r="W2533">
        <v>32132.24635112446</v>
      </c>
      <c r="X2533">
        <v>2480.563495730029</v>
      </c>
      <c r="Y2533">
        <v>2493.5319313592181</v>
      </c>
      <c r="Z2533">
        <v>2377.229530981911</v>
      </c>
      <c r="AA2533">
        <v>2545.3482825404271</v>
      </c>
      <c r="AB2533">
        <v>462.64164042937819</v>
      </c>
      <c r="AC2533">
        <v>456.14444713926611</v>
      </c>
      <c r="AD2533">
        <v>390.04413988900751</v>
      </c>
      <c r="AE2533">
        <v>556.11206015413018</v>
      </c>
      <c r="AF2533">
        <v>57.13064064836167</v>
      </c>
      <c r="AG2533">
        <v>56.805107956017054</v>
      </c>
      <c r="AH2533">
        <v>55.659345870134118</v>
      </c>
      <c r="AI2533">
        <v>59.551994835759338</v>
      </c>
      <c r="AJ2533">
        <v>0.47447008949607983</v>
      </c>
      <c r="AK2533">
        <v>0.47446983393456132</v>
      </c>
      <c r="AL2533">
        <v>0.47433637053931149</v>
      </c>
      <c r="AM2533">
        <v>0.47460161672249529</v>
      </c>
      <c r="AN2533">
        <v>0.92765555936217781</v>
      </c>
      <c r="AO2533">
        <v>0.92765555936217781</v>
      </c>
      <c r="AP2533">
        <v>0.92765555936217781</v>
      </c>
      <c r="AQ2533">
        <v>0.92765555936217781</v>
      </c>
      <c r="AR2533">
        <v>12.13503064262572</v>
      </c>
      <c r="AS2533">
        <v>12.13503064262572</v>
      </c>
      <c r="AT2533">
        <v>12.13503064262572</v>
      </c>
      <c r="AU2533">
        <v>12.13503064262572</v>
      </c>
      <c r="AV2533" t="str">
        <f>VLOOKUP(Sheet1[[#This Row],[NPDES ID2]],Combined_Sheet__Major_Only___2[[NPDES ID2]:[ECHO BFR]],3,FALSE)</f>
        <v>RI</v>
      </c>
      <c r="AW2533" t="s">
        <v>54</v>
      </c>
      <c r="AX2533" t="str">
        <f>VLOOKUP(Sheet1[[#This Row],[NPDES ID2]],Combined_Sheet__Major_Only___2[[NPDES ID2]:[ECHO BFR]],27,FALSE)</f>
        <v>-</v>
      </c>
      <c r="AY2533" t="str">
        <f>VLOOKUP(Sheet1[[#This Row],[NPDES ID2]],Combined_Sheet__Major_Only___2[[NPDES ID2]:[ECHO BFR]],28,FALSE)</f>
        <v>-</v>
      </c>
      <c r="AZ2533" t="str">
        <f>VLOOKUP(Sheet1[[#This Row],[NPDES ID2]],Combined_Sheet__Major_Only___2[[NPDES ID2]:[ECHO BFR]],29,FALSE)</f>
        <v>thickening</v>
      </c>
      <c r="BA2533">
        <f>VLOOKUP(Sheet1[[#This Row],[NPDES ID2]],Combined_Sheet__Major_Only___2[[NPDES ID2]:[ECHO BFR]],17,FALSE)</f>
        <v>41.794823000000001</v>
      </c>
      <c r="BB2533">
        <f>VLOOKUP(Sheet1[[#This Row],[NPDES ID2]],Combined_Sheet__Major_Only___2[[NPDES ID2]:[ECHO BFR]],18,FALSE)</f>
        <v>-71.389499999999998</v>
      </c>
      <c r="BC2533" s="2" t="str">
        <f>IF(ISNUMBER(SEARCH("aerobic",$AW2533)),"aerobic","")</f>
        <v/>
      </c>
      <c r="BD2533" s="2" t="str">
        <f>IF(ISNUMBER(SEARCH("anaer",$AW2533)),"anaer","")</f>
        <v/>
      </c>
      <c r="BE2533" s="2" t="str">
        <f>IF(ISNUMBER(SEARCH("thickening",$AZ2533)),"thickening","")</f>
        <v>thickening</v>
      </c>
      <c r="BF2533" s="3" t="str">
        <f>IF(ISNUMBER(SEARCH("airDry",$AW2533)),"airDry","")</f>
        <v/>
      </c>
      <c r="BG2533" s="3" t="str">
        <f>IF(ISNUMBER(SEARCH("heatDry",$AY2533)),"heatDry","")</f>
        <v/>
      </c>
      <c r="BH2533" s="3" t="str">
        <f>IF(AND(ISNUMBER(SEARCH("aerobic",$AW2533)),ISNUMBER(SEARCH("anaer",$AW2533))),"Combined Aer and Anaer.","")</f>
        <v/>
      </c>
    </row>
    <row r="2534" spans="1:60" x14ac:dyDescent="0.25">
      <c r="A2534" s="5">
        <v>248</v>
      </c>
      <c r="B2534" t="s">
        <v>1286</v>
      </c>
      <c r="C2534">
        <v>1993</v>
      </c>
      <c r="D2534">
        <v>438.32670207591838</v>
      </c>
      <c r="E2534">
        <v>437.95143315311878</v>
      </c>
      <c r="F2534">
        <v>364.01642303589063</v>
      </c>
      <c r="G2534">
        <v>513.33495499926642</v>
      </c>
      <c r="H2534">
        <v>-136.73981517511871</v>
      </c>
      <c r="I2534">
        <v>-137.9964208641795</v>
      </c>
      <c r="J2534">
        <v>-157.1506752229231</v>
      </c>
      <c r="K2534">
        <v>-113.72726476089881</v>
      </c>
      <c r="L2534">
        <v>1557.6948087753301</v>
      </c>
      <c r="M2534">
        <v>1548.6571771025581</v>
      </c>
      <c r="N2534">
        <v>1517.067075209414</v>
      </c>
      <c r="O2534">
        <v>1624.649349919345</v>
      </c>
      <c r="P2534">
        <v>63.548397102175407</v>
      </c>
      <c r="Q2534">
        <v>63.282536875298199</v>
      </c>
      <c r="R2534">
        <v>53.225766106623979</v>
      </c>
      <c r="S2534">
        <v>71.659170653510387</v>
      </c>
      <c r="T2534">
        <v>32083.100705727709</v>
      </c>
      <c r="U2534">
        <v>32083.15631594765</v>
      </c>
      <c r="V2534">
        <v>32060.574237711331</v>
      </c>
      <c r="W2534">
        <v>32105.70950575063</v>
      </c>
      <c r="X2534">
        <v>2492.240103794868</v>
      </c>
      <c r="Y2534">
        <v>2505.410414599547</v>
      </c>
      <c r="Z2534">
        <v>2387.1188551390951</v>
      </c>
      <c r="AA2534">
        <v>2558.0655025135361</v>
      </c>
      <c r="AB2534">
        <v>468.23561751665432</v>
      </c>
      <c r="AC2534">
        <v>461.69458900270467</v>
      </c>
      <c r="AD2534">
        <v>394.25227735855378</v>
      </c>
      <c r="AE2534">
        <v>563.97621013173102</v>
      </c>
      <c r="AF2534">
        <v>56.803696553031934</v>
      </c>
      <c r="AG2534">
        <v>56.474657639222741</v>
      </c>
      <c r="AH2534">
        <v>55.321844567059038</v>
      </c>
      <c r="AI2534">
        <v>59.244599929991509</v>
      </c>
      <c r="AJ2534">
        <v>0.47048547378380162</v>
      </c>
      <c r="AK2534">
        <v>0.47048540917412002</v>
      </c>
      <c r="AL2534">
        <v>0.47045008480697043</v>
      </c>
      <c r="AM2534">
        <v>0.47052027443676431</v>
      </c>
      <c r="AN2534">
        <v>0.92760197047859994</v>
      </c>
      <c r="AO2534">
        <v>0.92760197047859971</v>
      </c>
      <c r="AP2534">
        <v>0.92760197047859971</v>
      </c>
      <c r="AQ2534">
        <v>0.92760197047859971</v>
      </c>
      <c r="AR2534">
        <v>12.01582787080244</v>
      </c>
      <c r="AS2534">
        <v>12.01582787080244</v>
      </c>
      <c r="AT2534">
        <v>12.01582787080244</v>
      </c>
      <c r="AU2534">
        <v>12.01582787080244</v>
      </c>
      <c r="AV2534" t="str">
        <f>VLOOKUP(Sheet1[[#This Row],[NPDES ID2]],Combined_Sheet__Major_Only___2[[NPDES ID2]:[ECHO BFR]],3,FALSE)</f>
        <v>NC</v>
      </c>
      <c r="AW2534" t="s">
        <v>54</v>
      </c>
      <c r="AX2534" t="str">
        <f>VLOOKUP(Sheet1[[#This Row],[NPDES ID2]],Combined_Sheet__Major_Only___2[[NPDES ID2]:[ECHO BFR]],27,FALSE)</f>
        <v>-</v>
      </c>
      <c r="AY2534" t="str">
        <f>VLOOKUP(Sheet1[[#This Row],[NPDES ID2]],Combined_Sheet__Major_Only___2[[NPDES ID2]:[ECHO BFR]],28,FALSE)</f>
        <v>-</v>
      </c>
      <c r="AZ2534" t="str">
        <f>VLOOKUP(Sheet1[[#This Row],[NPDES ID2]],Combined_Sheet__Major_Only___2[[NPDES ID2]:[ECHO BFR]],29,FALSE)</f>
        <v>preliminaryOps, thickening</v>
      </c>
      <c r="BA2534">
        <f>VLOOKUP(Sheet1[[#This Row],[NPDES ID2]],Combined_Sheet__Major_Only___2[[NPDES ID2]:[ECHO BFR]],17,FALSE)</f>
        <v>36.019883999999998</v>
      </c>
      <c r="BB2534">
        <f>VLOOKUP(Sheet1[[#This Row],[NPDES ID2]],Combined_Sheet__Major_Only___2[[NPDES ID2]:[ECHO BFR]],18,FALSE)</f>
        <v>-79.373457999999999</v>
      </c>
      <c r="BC2534" s="2" t="str">
        <f>IF(ISNUMBER(SEARCH("aerobic",$AW2534)),"aerobic","")</f>
        <v/>
      </c>
      <c r="BD2534" s="2" t="str">
        <f>IF(ISNUMBER(SEARCH("anaer",$AW2534)),"anaer","")</f>
        <v/>
      </c>
      <c r="BE2534" s="2" t="str">
        <f>IF(ISNUMBER(SEARCH("thickening",$AZ2534)),"thickening","")</f>
        <v>thickening</v>
      </c>
      <c r="BF2534" s="3" t="str">
        <f>IF(ISNUMBER(SEARCH("airDry",$AW2534)),"airDry","")</f>
        <v/>
      </c>
      <c r="BG2534" s="3" t="str">
        <f>IF(ISNUMBER(SEARCH("heatDry",$AY2534)),"heatDry","")</f>
        <v/>
      </c>
      <c r="BH2534" s="3" t="str">
        <f>IF(AND(ISNUMBER(SEARCH("aerobic",$AW2534)),ISNUMBER(SEARCH("anaer",$AW2534))),"Combined Aer and Anaer.","")</f>
        <v/>
      </c>
    </row>
    <row r="2535" spans="1:60" x14ac:dyDescent="0.25">
      <c r="A2535" s="5">
        <v>2381</v>
      </c>
      <c r="B2535" t="s">
        <v>11105</v>
      </c>
      <c r="C2535">
        <v>308</v>
      </c>
      <c r="D2535">
        <v>395.28161963635642</v>
      </c>
      <c r="E2535">
        <v>392.92633796848958</v>
      </c>
      <c r="F2535">
        <v>301.62693563457862</v>
      </c>
      <c r="G2535">
        <v>491.54439675176081</v>
      </c>
      <c r="H2535">
        <v>-138.01728629329239</v>
      </c>
      <c r="I2535">
        <v>-139.2702880681494</v>
      </c>
      <c r="J2535">
        <v>-157.94685060974729</v>
      </c>
      <c r="K2535">
        <v>-115.1868851263182</v>
      </c>
      <c r="L2535">
        <v>236.36465418610541</v>
      </c>
      <c r="M2535">
        <v>234.97318688998229</v>
      </c>
      <c r="N2535">
        <v>230.10654302143541</v>
      </c>
      <c r="O2535">
        <v>246.6765424729561</v>
      </c>
      <c r="P2535">
        <v>9.7086263916672753</v>
      </c>
      <c r="Q2535">
        <v>9.6689563341394873</v>
      </c>
      <c r="R2535">
        <v>8.1384314438403802</v>
      </c>
      <c r="S2535">
        <v>10.933116668934231</v>
      </c>
      <c r="T2535">
        <v>32079.181837848209</v>
      </c>
      <c r="U2535">
        <v>32079.237441643691</v>
      </c>
      <c r="V2535">
        <v>32056.65797223699</v>
      </c>
      <c r="W2535">
        <v>32101.78802595444</v>
      </c>
      <c r="X2535">
        <v>2508.079947939269</v>
      </c>
      <c r="Y2535">
        <v>2521.511866228464</v>
      </c>
      <c r="Z2535">
        <v>2400.7723572457271</v>
      </c>
      <c r="AA2535">
        <v>2575.328464970235</v>
      </c>
      <c r="AB2535">
        <v>475.39715966922569</v>
      </c>
      <c r="AC2535">
        <v>468.78276296924139</v>
      </c>
      <c r="AD2535">
        <v>399.62132746239052</v>
      </c>
      <c r="AE2535">
        <v>573.93523728822504</v>
      </c>
      <c r="AF2535">
        <v>56.434916747764099</v>
      </c>
      <c r="AG2535">
        <v>56.102769412137718</v>
      </c>
      <c r="AH2535">
        <v>54.940670677834277</v>
      </c>
      <c r="AI2535">
        <v>58.896897046072887</v>
      </c>
      <c r="AJ2535">
        <v>0.46599170131632828</v>
      </c>
      <c r="AK2535">
        <v>0.46599169149499842</v>
      </c>
      <c r="AL2535">
        <v>0.46598624330650512</v>
      </c>
      <c r="AM2535">
        <v>0.46599706819718451</v>
      </c>
      <c r="AN2535">
        <v>0.9275940446528067</v>
      </c>
      <c r="AO2535">
        <v>0.92759404465280637</v>
      </c>
      <c r="AP2535">
        <v>0.92759404465280637</v>
      </c>
      <c r="AQ2535">
        <v>0.92759404465280637</v>
      </c>
      <c r="AR2535">
        <v>11.878625792475169</v>
      </c>
      <c r="AS2535">
        <v>11.87862579247518</v>
      </c>
      <c r="AT2535">
        <v>11.87862579247518</v>
      </c>
      <c r="AU2535">
        <v>11.87862579247518</v>
      </c>
      <c r="AV2535" t="str">
        <f>VLOOKUP(Sheet1[[#This Row],[NPDES ID2]],Combined_Sheet__Major_Only___2[[NPDES ID2]:[ECHO BFR]],3,FALSE)</f>
        <v>UT</v>
      </c>
      <c r="AW2535" t="s">
        <v>54</v>
      </c>
      <c r="AX2535" t="str">
        <f>VLOOKUP(Sheet1[[#This Row],[NPDES ID2]],Combined_Sheet__Major_Only___2[[NPDES ID2]:[ECHO BFR]],27,FALSE)</f>
        <v>-</v>
      </c>
      <c r="AY2535" t="str">
        <f>VLOOKUP(Sheet1[[#This Row],[NPDES ID2]],Combined_Sheet__Major_Only___2[[NPDES ID2]:[ECHO BFR]],28,FALSE)</f>
        <v>-</v>
      </c>
      <c r="AZ2535" t="str">
        <f>VLOOKUP(Sheet1[[#This Row],[NPDES ID2]],Combined_Sheet__Major_Only___2[[NPDES ID2]:[ECHO BFR]],29,FALSE)</f>
        <v>preliminaryOps, thickening</v>
      </c>
      <c r="BA2535">
        <f>VLOOKUP(Sheet1[[#This Row],[NPDES ID2]],Combined_Sheet__Major_Only___2[[NPDES ID2]:[ECHO BFR]],17,FALSE)</f>
        <v>40.35472</v>
      </c>
      <c r="BB2535">
        <f>VLOOKUP(Sheet1[[#This Row],[NPDES ID2]],Combined_Sheet__Major_Only___2[[NPDES ID2]:[ECHO BFR]],18,FALSE)</f>
        <v>-111.99935000000001</v>
      </c>
      <c r="BC2535" s="2" t="str">
        <f>IF(ISNUMBER(SEARCH("aerobic",$AW2535)),"aerobic","")</f>
        <v/>
      </c>
      <c r="BD2535" s="2" t="str">
        <f>IF(ISNUMBER(SEARCH("anaer",$AW2535)),"anaer","")</f>
        <v/>
      </c>
      <c r="BE2535" s="2" t="str">
        <f>IF(ISNUMBER(SEARCH("thickening",$AZ2535)),"thickening","")</f>
        <v>thickening</v>
      </c>
      <c r="BF2535" s="4" t="str">
        <f>IF(ISNUMBER(SEARCH("airDry",$AW2535)),"airDry","")</f>
        <v/>
      </c>
      <c r="BG2535" s="4" t="str">
        <f>IF(ISNUMBER(SEARCH("heatDry",$AY2535)),"heatDry","")</f>
        <v/>
      </c>
      <c r="BH2535" s="4" t="str">
        <f>IF(AND(ISNUMBER(SEARCH("aerobic",$AW2535)),ISNUMBER(SEARCH("anaer",$AW2535))),"Combined Aer and Anaer.","")</f>
        <v/>
      </c>
    </row>
    <row r="2536" spans="1:60" x14ac:dyDescent="0.25">
      <c r="A2536" s="5">
        <v>1861</v>
      </c>
      <c r="B2536" t="s">
        <v>8795</v>
      </c>
      <c r="C2536">
        <v>8085.7</v>
      </c>
      <c r="D2536">
        <v>1428.1921856666199</v>
      </c>
      <c r="E2536">
        <v>1428.0693594067111</v>
      </c>
      <c r="F2536">
        <v>1148.17614825443</v>
      </c>
      <c r="G2536">
        <v>1689.469295793536</v>
      </c>
      <c r="H2536">
        <v>-135.79866171948279</v>
      </c>
      <c r="I2536">
        <v>-136.96623841799649</v>
      </c>
      <c r="J2536">
        <v>-156.1565519627942</v>
      </c>
      <c r="K2536">
        <v>-112.1785138648991</v>
      </c>
      <c r="L2536">
        <v>6208.8536194743574</v>
      </c>
      <c r="M2536">
        <v>6172.2720404172542</v>
      </c>
      <c r="N2536">
        <v>6044.6810429596126</v>
      </c>
      <c r="O2536">
        <v>6479.5508163257373</v>
      </c>
      <c r="P2536">
        <v>254.90098295274251</v>
      </c>
      <c r="Q2536">
        <v>253.8920943530606</v>
      </c>
      <c r="R2536">
        <v>213.698155049007</v>
      </c>
      <c r="S2536">
        <v>287.03816761198669</v>
      </c>
      <c r="T2536">
        <v>32039.84129429852</v>
      </c>
      <c r="U2536">
        <v>32039.896833600469</v>
      </c>
      <c r="V2536">
        <v>32017.343553587791</v>
      </c>
      <c r="W2536">
        <v>32062.421262020329</v>
      </c>
      <c r="X2536">
        <v>2504.6360301983468</v>
      </c>
      <c r="Y2536">
        <v>2518.064915094209</v>
      </c>
      <c r="Z2536">
        <v>2397.544052878744</v>
      </c>
      <c r="AA2536">
        <v>2571.8278292602872</v>
      </c>
      <c r="AB2536">
        <v>474.76763990814158</v>
      </c>
      <c r="AC2536">
        <v>468.13797594728891</v>
      </c>
      <c r="AD2536">
        <v>399.03478439804292</v>
      </c>
      <c r="AE2536">
        <v>572.91255173413356</v>
      </c>
      <c r="AF2536">
        <v>56.461698628480988</v>
      </c>
      <c r="AG2536">
        <v>56.131195233634969</v>
      </c>
      <c r="AH2536">
        <v>54.967535676289899</v>
      </c>
      <c r="AI2536">
        <v>58.920521896037037</v>
      </c>
      <c r="AJ2536">
        <v>0.46631813082525769</v>
      </c>
      <c r="AK2536">
        <v>0.46631785542211451</v>
      </c>
      <c r="AL2536">
        <v>0.46617482115758491</v>
      </c>
      <c r="AM2536">
        <v>0.46645909570287131</v>
      </c>
      <c r="AN2536">
        <v>0.92751438299307598</v>
      </c>
      <c r="AO2536">
        <v>0.92751438299307576</v>
      </c>
      <c r="AP2536">
        <v>0.92751438299307576</v>
      </c>
      <c r="AQ2536">
        <v>0.92751438299307576</v>
      </c>
      <c r="AR2536">
        <v>11.88395438894767</v>
      </c>
      <c r="AS2536">
        <v>11.88395438894767</v>
      </c>
      <c r="AT2536">
        <v>11.88395438894767</v>
      </c>
      <c r="AU2536">
        <v>11.88395438894767</v>
      </c>
      <c r="AV2536" t="str">
        <f>VLOOKUP(Sheet1[[#This Row],[NPDES ID2]],Combined_Sheet__Major_Only___2[[NPDES ID2]:[ECHO BFR]],3,FALSE)</f>
        <v>NJ</v>
      </c>
      <c r="AW2536" t="s">
        <v>54</v>
      </c>
      <c r="AX2536" t="str">
        <f>VLOOKUP(Sheet1[[#This Row],[NPDES ID2]],Combined_Sheet__Major_Only___2[[NPDES ID2]:[ECHO BFR]],27,FALSE)</f>
        <v>other</v>
      </c>
      <c r="AY2536" t="str">
        <f>VLOOKUP(Sheet1[[#This Row],[NPDES ID2]],Combined_Sheet__Major_Only___2[[NPDES ID2]:[ECHO BFR]],28,FALSE)</f>
        <v>-</v>
      </c>
      <c r="AZ2536" t="str">
        <f>VLOOKUP(Sheet1[[#This Row],[NPDES ID2]],Combined_Sheet__Major_Only___2[[NPDES ID2]:[ECHO BFR]],29,FALSE)</f>
        <v>thickening, preliminaryOps</v>
      </c>
      <c r="BA2536">
        <f>VLOOKUP(Sheet1[[#This Row],[NPDES ID2]],Combined_Sheet__Major_Only___2[[NPDES ID2]:[ECHO BFR]],17,FALSE)</f>
        <v>39.377740000000003</v>
      </c>
      <c r="BB2536">
        <f>VLOOKUP(Sheet1[[#This Row],[NPDES ID2]],Combined_Sheet__Major_Only___2[[NPDES ID2]:[ECHO BFR]],18,FALSE)</f>
        <v>-74.453419999999994</v>
      </c>
      <c r="BC2536" s="2" t="str">
        <f>IF(ISNUMBER(SEARCH("aerobic",$AW2536)),"aerobic","")</f>
        <v/>
      </c>
      <c r="BD2536" s="2" t="str">
        <f>IF(ISNUMBER(SEARCH("anaer",$AW2536)),"anaer","")</f>
        <v/>
      </c>
      <c r="BE2536" s="2" t="str">
        <f>IF(ISNUMBER(SEARCH("thickening",$AZ2536)),"thickening","")</f>
        <v>thickening</v>
      </c>
      <c r="BF2536" s="4" t="str">
        <f>IF(ISNUMBER(SEARCH("airDry",$AW2536)),"airDry","")</f>
        <v/>
      </c>
      <c r="BG2536" s="4" t="str">
        <f>IF(ISNUMBER(SEARCH("heatDry",$AY2536)),"heatDry","")</f>
        <v/>
      </c>
      <c r="BH2536" s="4" t="str">
        <f>IF(AND(ISNUMBER(SEARCH("aerobic",$AW2536)),ISNUMBER(SEARCH("anaer",$AW2536))),"Combined Aer and Anaer.","")</f>
        <v/>
      </c>
    </row>
    <row r="2537" spans="1:60" x14ac:dyDescent="0.25">
      <c r="A2537" s="5">
        <v>2214</v>
      </c>
      <c r="B2537" t="s">
        <v>10377</v>
      </c>
      <c r="C2537">
        <v>622</v>
      </c>
      <c r="D2537">
        <v>302.48289502035709</v>
      </c>
      <c r="E2537">
        <v>297.79970632902121</v>
      </c>
      <c r="F2537">
        <v>251.64350779630121</v>
      </c>
      <c r="G2537">
        <v>365.51218782758082</v>
      </c>
      <c r="H2537">
        <v>-136.7645469073862</v>
      </c>
      <c r="I2537">
        <v>-138.065407542364</v>
      </c>
      <c r="J2537">
        <v>-156.90163879242101</v>
      </c>
      <c r="K2537">
        <v>-113.9272736397449</v>
      </c>
      <c r="L2537">
        <v>490.13936547380189</v>
      </c>
      <c r="M2537">
        <v>487.3150378147817</v>
      </c>
      <c r="N2537">
        <v>477.43808109118743</v>
      </c>
      <c r="O2537">
        <v>511.06864199082929</v>
      </c>
      <c r="P2537">
        <v>19.93716422517036</v>
      </c>
      <c r="Q2537">
        <v>19.852174808967579</v>
      </c>
      <c r="R2537">
        <v>16.691741383597179</v>
      </c>
      <c r="S2537">
        <v>22.495697290559441</v>
      </c>
      <c r="T2537">
        <v>31998.037434463989</v>
      </c>
      <c r="U2537">
        <v>31998.092905234131</v>
      </c>
      <c r="V2537">
        <v>31975.567454469819</v>
      </c>
      <c r="W2537">
        <v>32020.589540006578</v>
      </c>
      <c r="X2537">
        <v>2478.477128477447</v>
      </c>
      <c r="Y2537">
        <v>2491.4911975384848</v>
      </c>
      <c r="Z2537">
        <v>2374.5942968496279</v>
      </c>
      <c r="AA2537">
        <v>2543.51556601942</v>
      </c>
      <c r="AB2537">
        <v>463.80323351373511</v>
      </c>
      <c r="AC2537">
        <v>457.31853037926891</v>
      </c>
      <c r="AD2537">
        <v>390.82280463711589</v>
      </c>
      <c r="AE2537">
        <v>558.06668793029576</v>
      </c>
      <c r="AF2537">
        <v>56.964039456486333</v>
      </c>
      <c r="AG2537">
        <v>56.635961652111192</v>
      </c>
      <c r="AH2537">
        <v>55.487801529105347</v>
      </c>
      <c r="AI2537">
        <v>59.396225223263343</v>
      </c>
      <c r="AJ2537">
        <v>0.47243952330508798</v>
      </c>
      <c r="AK2537">
        <v>0.47243950338067298</v>
      </c>
      <c r="AL2537">
        <v>0.47242848030489748</v>
      </c>
      <c r="AM2537">
        <v>0.47245038207298001</v>
      </c>
      <c r="AN2537">
        <v>0.92742954098102715</v>
      </c>
      <c r="AO2537">
        <v>0.92742954098102737</v>
      </c>
      <c r="AP2537">
        <v>0.92742954098102737</v>
      </c>
      <c r="AQ2537">
        <v>0.92742954098102737</v>
      </c>
      <c r="AR2537">
        <v>12.07676527967843</v>
      </c>
      <c r="AS2537">
        <v>12.07676527967843</v>
      </c>
      <c r="AT2537">
        <v>12.07676527967843</v>
      </c>
      <c r="AU2537">
        <v>12.07676527967843</v>
      </c>
      <c r="AV2537" t="str">
        <f>VLOOKUP(Sheet1[[#This Row],[NPDES ID2]],Combined_Sheet__Major_Only___2[[NPDES ID2]:[ECHO BFR]],3,FALSE)</f>
        <v>CT</v>
      </c>
      <c r="AW2537" t="s">
        <v>54</v>
      </c>
      <c r="AX2537" t="str">
        <f>VLOOKUP(Sheet1[[#This Row],[NPDES ID2]],Combined_Sheet__Major_Only___2[[NPDES ID2]:[ECHO BFR]],27,FALSE)</f>
        <v>-</v>
      </c>
      <c r="AY2537" t="str">
        <f>VLOOKUP(Sheet1[[#This Row],[NPDES ID2]],Combined_Sheet__Major_Only___2[[NPDES ID2]:[ECHO BFR]],28,FALSE)</f>
        <v>-</v>
      </c>
      <c r="AZ2537" t="str">
        <f>VLOOKUP(Sheet1[[#This Row],[NPDES ID2]],Combined_Sheet__Major_Only___2[[NPDES ID2]:[ECHO BFR]],29,FALSE)</f>
        <v>preliminaryOps, thickening</v>
      </c>
      <c r="BA2537">
        <f>VLOOKUP(Sheet1[[#This Row],[NPDES ID2]],Combined_Sheet__Major_Only___2[[NPDES ID2]:[ECHO BFR]],17,FALSE)</f>
        <v>41.728988999999999</v>
      </c>
      <c r="BB2537">
        <f>VLOOKUP(Sheet1[[#This Row],[NPDES ID2]],Combined_Sheet__Major_Only___2[[NPDES ID2]:[ECHO BFR]],18,FALSE)</f>
        <v>-72.828710999999998</v>
      </c>
      <c r="BC2537" s="2" t="str">
        <f>IF(ISNUMBER(SEARCH("aerobic",$AW2537)),"aerobic","")</f>
        <v/>
      </c>
      <c r="BD2537" s="2" t="str">
        <f>IF(ISNUMBER(SEARCH("anaer",$AW2537)),"anaer","")</f>
        <v/>
      </c>
      <c r="BE2537" s="2" t="str">
        <f>IF(ISNUMBER(SEARCH("thickening",$AZ2537)),"thickening","")</f>
        <v>thickening</v>
      </c>
      <c r="BF2537" s="3" t="str">
        <f>IF(ISNUMBER(SEARCH("airDry",$AW2537)),"airDry","")</f>
        <v/>
      </c>
      <c r="BG2537" s="3" t="str">
        <f>IF(ISNUMBER(SEARCH("heatDry",$AY2537)),"heatDry","")</f>
        <v/>
      </c>
      <c r="BH2537" s="3" t="str">
        <f>IF(AND(ISNUMBER(SEARCH("aerobic",$AW2537)),ISNUMBER(SEARCH("anaer",$AW2537))),"Combined Aer and Anaer.","")</f>
        <v/>
      </c>
    </row>
    <row r="2538" spans="1:60" x14ac:dyDescent="0.25">
      <c r="A2538" s="5">
        <v>691</v>
      </c>
      <c r="B2538" t="s">
        <v>3415</v>
      </c>
      <c r="C2538">
        <v>8420</v>
      </c>
      <c r="D2538">
        <v>1438.905610401868</v>
      </c>
      <c r="E2538">
        <v>1438.422605450198</v>
      </c>
      <c r="F2538">
        <v>1156.3569516929269</v>
      </c>
      <c r="G2538">
        <v>1701.7396309996659</v>
      </c>
      <c r="H2538">
        <v>-134.42727809266381</v>
      </c>
      <c r="I2538">
        <v>-135.6873601216943</v>
      </c>
      <c r="J2538">
        <v>-154.85101237186231</v>
      </c>
      <c r="K2538">
        <v>-110.9116949878388</v>
      </c>
      <c r="L2538">
        <v>6665.3416591165624</v>
      </c>
      <c r="M2538">
        <v>6627.0246782290669</v>
      </c>
      <c r="N2538">
        <v>6493.3962463121379</v>
      </c>
      <c r="O2538">
        <v>6948.8629869122033</v>
      </c>
      <c r="P2538">
        <v>270.60035979451771</v>
      </c>
      <c r="Q2538">
        <v>269.47370674209151</v>
      </c>
      <c r="R2538">
        <v>226.53260496751301</v>
      </c>
      <c r="S2538">
        <v>305.40322192442221</v>
      </c>
      <c r="T2538">
        <v>31740.954957473001</v>
      </c>
      <c r="U2538">
        <v>31741.010006790992</v>
      </c>
      <c r="V2538">
        <v>31718.655698407551</v>
      </c>
      <c r="W2538">
        <v>31763.335718118811</v>
      </c>
      <c r="X2538">
        <v>2454.8136983217501</v>
      </c>
      <c r="Y2538">
        <v>2467.6801576995058</v>
      </c>
      <c r="Z2538">
        <v>2352.3022339308532</v>
      </c>
      <c r="AA2538">
        <v>2519.1033666900548</v>
      </c>
      <c r="AB2538">
        <v>458.54151084935393</v>
      </c>
      <c r="AC2538">
        <v>452.1031037672015</v>
      </c>
      <c r="AD2538">
        <v>386.47015174078678</v>
      </c>
      <c r="AE2538">
        <v>551.39614747006374</v>
      </c>
      <c r="AF2538">
        <v>57.069333828506231</v>
      </c>
      <c r="AG2538">
        <v>56.743498498420188</v>
      </c>
      <c r="AH2538">
        <v>55.59585468733988</v>
      </c>
      <c r="AI2538">
        <v>59.493946773050617</v>
      </c>
      <c r="AJ2538">
        <v>0.47372289999459349</v>
      </c>
      <c r="AK2538">
        <v>0.47372261271761679</v>
      </c>
      <c r="AL2538">
        <v>0.47357365960771769</v>
      </c>
      <c r="AM2538">
        <v>0.47386969985884531</v>
      </c>
      <c r="AN2538">
        <v>0.92690338748158563</v>
      </c>
      <c r="AO2538">
        <v>0.92690338748158541</v>
      </c>
      <c r="AP2538">
        <v>0.92690338748158541</v>
      </c>
      <c r="AQ2538">
        <v>0.92690338748158541</v>
      </c>
      <c r="AR2538">
        <v>12.11151708488161</v>
      </c>
      <c r="AS2538">
        <v>12.11151708488161</v>
      </c>
      <c r="AT2538">
        <v>12.11151708488161</v>
      </c>
      <c r="AU2538">
        <v>12.11151708488161</v>
      </c>
      <c r="AV2538" t="str">
        <f>VLOOKUP(Sheet1[[#This Row],[NPDES ID2]],Combined_Sheet__Major_Only___2[[NPDES ID2]:[ECHO BFR]],3,FALSE)</f>
        <v>MA</v>
      </c>
      <c r="AW2538" t="s">
        <v>54</v>
      </c>
      <c r="AX2538" t="str">
        <f>VLOOKUP(Sheet1[[#This Row],[NPDES ID2]],Combined_Sheet__Major_Only___2[[NPDES ID2]:[ECHO BFR]],27,FALSE)</f>
        <v>other</v>
      </c>
      <c r="AY2538" t="str">
        <f>VLOOKUP(Sheet1[[#This Row],[NPDES ID2]],Combined_Sheet__Major_Only___2[[NPDES ID2]:[ECHO BFR]],28,FALSE)</f>
        <v>-</v>
      </c>
      <c r="AZ2538" t="str">
        <f>VLOOKUP(Sheet1[[#This Row],[NPDES ID2]],Combined_Sheet__Major_Only___2[[NPDES ID2]:[ECHO BFR]],29,FALSE)</f>
        <v>preliminaryOps, thickening</v>
      </c>
      <c r="BA2538">
        <f>VLOOKUP(Sheet1[[#This Row],[NPDES ID2]],Combined_Sheet__Major_Only___2[[NPDES ID2]:[ECHO BFR]],17,FALSE)</f>
        <v>42.087792999999998</v>
      </c>
      <c r="BB2538">
        <f>VLOOKUP(Sheet1[[#This Row],[NPDES ID2]],Combined_Sheet__Major_Only___2[[NPDES ID2]:[ECHO BFR]],18,FALSE)</f>
        <v>-72.588998000000004</v>
      </c>
      <c r="BC2538" s="2" t="str">
        <f>IF(ISNUMBER(SEARCH("aerobic",$AW2538)),"aerobic","")</f>
        <v/>
      </c>
      <c r="BD2538" s="2" t="str">
        <f>IF(ISNUMBER(SEARCH("anaer",$AW2538)),"anaer","")</f>
        <v/>
      </c>
      <c r="BE2538" s="2" t="str">
        <f>IF(ISNUMBER(SEARCH("thickening",$AZ2538)),"thickening","")</f>
        <v>thickening</v>
      </c>
      <c r="BF2538" s="4" t="str">
        <f>IF(ISNUMBER(SEARCH("airDry",$AW2538)),"airDry","")</f>
        <v/>
      </c>
      <c r="BG2538" s="4" t="str">
        <f>IF(ISNUMBER(SEARCH("heatDry",$AY2538)),"heatDry","")</f>
        <v/>
      </c>
      <c r="BH2538" s="4" t="str">
        <f>IF(AND(ISNUMBER(SEARCH("aerobic",$AW2538)),ISNUMBER(SEARCH("anaer",$AW2538))),"Combined Aer and Anaer.","")</f>
        <v/>
      </c>
    </row>
    <row r="2539" spans="1:60" x14ac:dyDescent="0.25">
      <c r="A2539" s="5">
        <v>756</v>
      </c>
      <c r="B2539" t="s">
        <v>3717</v>
      </c>
      <c r="C2539">
        <v>2248.46</v>
      </c>
      <c r="D2539">
        <v>535.96799368582515</v>
      </c>
      <c r="E2539">
        <v>531.66510092113788</v>
      </c>
      <c r="F2539">
        <v>440.11705438144668</v>
      </c>
      <c r="G2539">
        <v>624.1482202049624</v>
      </c>
      <c r="H2539">
        <v>-110.0241152796592</v>
      </c>
      <c r="I2539">
        <v>-111.40554656763059</v>
      </c>
      <c r="J2539">
        <v>-130.80006799897021</v>
      </c>
      <c r="K2539">
        <v>-88.414182156323648</v>
      </c>
      <c r="L2539">
        <v>1558.3892939272951</v>
      </c>
      <c r="M2539">
        <v>1552.768340608186</v>
      </c>
      <c r="N2539">
        <v>1533.116392538343</v>
      </c>
      <c r="O2539">
        <v>1600.036763670651</v>
      </c>
      <c r="P2539">
        <v>52.676323894166288</v>
      </c>
      <c r="Q2539">
        <v>53.178012921275233</v>
      </c>
      <c r="R2539">
        <v>43.050482609256377</v>
      </c>
      <c r="S2539">
        <v>61.581214772337582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67.925834269482664</v>
      </c>
      <c r="AG2539">
        <v>67.681151155528539</v>
      </c>
      <c r="AH2539">
        <v>66.824078789208002</v>
      </c>
      <c r="AI2539">
        <v>69.740723484955822</v>
      </c>
      <c r="AJ2539">
        <v>0.6062986265976168</v>
      </c>
      <c r="AK2539">
        <v>0.60629858542019777</v>
      </c>
      <c r="AL2539">
        <v>0.60627587800197547</v>
      </c>
      <c r="AM2539">
        <v>0.60632099603868672</v>
      </c>
      <c r="AN2539">
        <v>0.1885278347789546</v>
      </c>
      <c r="AO2539">
        <v>0.1885278347789546</v>
      </c>
      <c r="AP2539">
        <v>0.1885278347789546</v>
      </c>
      <c r="AQ2539">
        <v>0.1885278347789546</v>
      </c>
      <c r="AR2539">
        <v>16.1937756786356</v>
      </c>
      <c r="AS2539">
        <v>16.19377567863561</v>
      </c>
      <c r="AT2539">
        <v>16.19377567863561</v>
      </c>
      <c r="AU2539">
        <v>16.19377567863561</v>
      </c>
      <c r="AV2539" t="str">
        <f>VLOOKUP(Sheet1[[#This Row],[NPDES ID2]],Combined_Sheet__Major_Only___2[[NPDES ID2]:[ECHO BFR]],3,FALSE)</f>
        <v>CA</v>
      </c>
      <c r="AW2539" t="s">
        <v>12185</v>
      </c>
      <c r="AX2539" t="str">
        <f>VLOOKUP(Sheet1[[#This Row],[NPDES ID2]],Combined_Sheet__Major_Only___2[[NPDES ID2]:[ECHO BFR]],27,FALSE)</f>
        <v>methaneBioCaptureRecover</v>
      </c>
      <c r="AY2539" t="str">
        <f>VLOOKUP(Sheet1[[#This Row],[NPDES ID2]],Combined_Sheet__Major_Only___2[[NPDES ID2]:[ECHO BFR]],28,FALSE)</f>
        <v>heatDry</v>
      </c>
      <c r="AZ2539" t="str">
        <f>VLOOKUP(Sheet1[[#This Row],[NPDES ID2]],Combined_Sheet__Major_Only___2[[NPDES ID2]:[ECHO BFR]],29,FALSE)</f>
        <v>preliminaryOps, thickening</v>
      </c>
      <c r="BA2539">
        <f>VLOOKUP(Sheet1[[#This Row],[NPDES ID2]],Combined_Sheet__Major_Only___2[[NPDES ID2]:[ECHO BFR]],17,FALSE)</f>
        <v>33.931801999999998</v>
      </c>
      <c r="BB2539">
        <f>VLOOKUP(Sheet1[[#This Row],[NPDES ID2]],Combined_Sheet__Major_Only___2[[NPDES ID2]:[ECHO BFR]],18,FALSE)</f>
        <v>-117.604631</v>
      </c>
      <c r="BC2539" s="2" t="str">
        <f>IF(ISNUMBER(SEARCH("aerobic",$AW2539)),"aerobic","")</f>
        <v/>
      </c>
      <c r="BD2539" s="2" t="str">
        <f>IF(ISNUMBER(SEARCH("anaer",$AW2539)),"anaer","")</f>
        <v>anaer</v>
      </c>
      <c r="BE2539" s="2" t="str">
        <f>IF(ISNUMBER(SEARCH("thickening",$AZ2539)),"thickening","")</f>
        <v>thickening</v>
      </c>
      <c r="BF2539" s="3" t="str">
        <f>IF(ISNUMBER(SEARCH("airDry",$AW2539)),"airDry","")</f>
        <v/>
      </c>
      <c r="BG2539" s="3" t="str">
        <f>IF(ISNUMBER(SEARCH("heatDry",$AY2539)),"heatDry","")</f>
        <v>heatDry</v>
      </c>
      <c r="BH2539" s="3" t="str">
        <f>IF(AND(ISNUMBER(SEARCH("aerobic",$AW2539)),ISNUMBER(SEARCH("anaer",$AW2539))),"Combined Aer and Anaer.","")</f>
        <v/>
      </c>
    </row>
    <row r="2540" spans="1:60" x14ac:dyDescent="0.25">
      <c r="A2540" s="5">
        <v>364</v>
      </c>
      <c r="B2540" t="s">
        <v>1841</v>
      </c>
      <c r="C2540">
        <v>863.7</v>
      </c>
      <c r="D2540">
        <v>346.57497784563299</v>
      </c>
      <c r="E2540">
        <v>338.99058126409398</v>
      </c>
      <c r="F2540">
        <v>293.82997186404151</v>
      </c>
      <c r="G2540">
        <v>409.89689368627188</v>
      </c>
      <c r="H2540">
        <v>-110.1090414998921</v>
      </c>
      <c r="I2540">
        <v>-111.5102443861384</v>
      </c>
      <c r="J2540">
        <v>-130.8919737547011</v>
      </c>
      <c r="K2540">
        <v>-88.55894321395995</v>
      </c>
      <c r="L2540">
        <v>598.87947076140438</v>
      </c>
      <c r="M2540">
        <v>596.7225154466164</v>
      </c>
      <c r="N2540">
        <v>589.17914944237259</v>
      </c>
      <c r="O2540">
        <v>614.86359449062286</v>
      </c>
      <c r="P2540">
        <v>20.234570525694149</v>
      </c>
      <c r="Q2540">
        <v>20.42794127015387</v>
      </c>
      <c r="R2540">
        <v>16.53598825010776</v>
      </c>
      <c r="S2540">
        <v>23.657244018180769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67.953140214495633</v>
      </c>
      <c r="AG2540">
        <v>67.708518903608876</v>
      </c>
      <c r="AH2540">
        <v>66.852403309539525</v>
      </c>
      <c r="AI2540">
        <v>69.766656603588615</v>
      </c>
      <c r="AJ2540">
        <v>0.60663264224573599</v>
      </c>
      <c r="AK2540">
        <v>0.60663262652527861</v>
      </c>
      <c r="AL2540">
        <v>0.60662391129018889</v>
      </c>
      <c r="AM2540">
        <v>0.60664122745247406</v>
      </c>
      <c r="AN2540">
        <v>0.18819083966634659</v>
      </c>
      <c r="AO2540">
        <v>0.18819083966634659</v>
      </c>
      <c r="AP2540">
        <v>0.18819083966634659</v>
      </c>
      <c r="AQ2540">
        <v>0.18819083966634659</v>
      </c>
      <c r="AR2540">
        <v>16.20452894211947</v>
      </c>
      <c r="AS2540">
        <v>16.20452894211947</v>
      </c>
      <c r="AT2540">
        <v>16.20452894211947</v>
      </c>
      <c r="AU2540">
        <v>16.20452894211947</v>
      </c>
      <c r="AV2540" t="str">
        <f>VLOOKUP(Sheet1[[#This Row],[NPDES ID2]],Combined_Sheet__Major_Only___2[[NPDES ID2]:[ECHO BFR]],3,FALSE)</f>
        <v>NY</v>
      </c>
      <c r="AW2540" t="s">
        <v>12185</v>
      </c>
      <c r="AX2540" t="str">
        <f>VLOOKUP(Sheet1[[#This Row],[NPDES ID2]],Combined_Sheet__Major_Only___2[[NPDES ID2]:[ECHO BFR]],27,FALSE)</f>
        <v>methaneBioCaptureRecover</v>
      </c>
      <c r="AY2540" t="str">
        <f>VLOOKUP(Sheet1[[#This Row],[NPDES ID2]],Combined_Sheet__Major_Only___2[[NPDES ID2]:[ECHO BFR]],28,FALSE)</f>
        <v>heatDry</v>
      </c>
      <c r="AZ2540" t="str">
        <f>VLOOKUP(Sheet1[[#This Row],[NPDES ID2]],Combined_Sheet__Major_Only___2[[NPDES ID2]:[ECHO BFR]],29,FALSE)</f>
        <v>thickening</v>
      </c>
      <c r="BA2540">
        <f>VLOOKUP(Sheet1[[#This Row],[NPDES ID2]],Combined_Sheet__Major_Only___2[[NPDES ID2]:[ECHO BFR]],17,FALSE)</f>
        <v>42.683083000000003</v>
      </c>
      <c r="BB2540">
        <f>VLOOKUP(Sheet1[[#This Row],[NPDES ID2]],Combined_Sheet__Major_Only___2[[NPDES ID2]:[ECHO BFR]],18,FALSE)</f>
        <v>-73.713027999999994</v>
      </c>
      <c r="BC2540" s="2" t="str">
        <f>IF(ISNUMBER(SEARCH("aerobic",$AW2540)),"aerobic","")</f>
        <v/>
      </c>
      <c r="BD2540" s="2" t="str">
        <f>IF(ISNUMBER(SEARCH("anaer",$AW2540)),"anaer","")</f>
        <v>anaer</v>
      </c>
      <c r="BE2540" s="2" t="str">
        <f>IF(ISNUMBER(SEARCH("thickening",$AZ2540)),"thickening","")</f>
        <v>thickening</v>
      </c>
      <c r="BF2540" s="3" t="str">
        <f>IF(ISNUMBER(SEARCH("airDry",$AW2540)),"airDry","")</f>
        <v/>
      </c>
      <c r="BG2540" s="3" t="str">
        <f>IF(ISNUMBER(SEARCH("heatDry",$AY2540)),"heatDry","")</f>
        <v>heatDry</v>
      </c>
      <c r="BH2540" s="3" t="str">
        <f>IF(AND(ISNUMBER(SEARCH("aerobic",$AW2540)),ISNUMBER(SEARCH("anaer",$AW2540))),"Combined Aer and Anaer.","")</f>
        <v/>
      </c>
    </row>
    <row r="2541" spans="1:60" x14ac:dyDescent="0.25">
      <c r="A2541" s="5">
        <v>741</v>
      </c>
      <c r="B2541" t="s">
        <v>3649</v>
      </c>
      <c r="C2541">
        <v>2826</v>
      </c>
      <c r="D2541">
        <v>627.89371038291677</v>
      </c>
      <c r="E2541">
        <v>623.57935556848997</v>
      </c>
      <c r="F2541">
        <v>513.25755114464494</v>
      </c>
      <c r="G2541">
        <v>728.92939845860349</v>
      </c>
      <c r="H2541">
        <v>-108.8353426828325</v>
      </c>
      <c r="I2541">
        <v>-110.1980815966289</v>
      </c>
      <c r="J2541">
        <v>-129.65441923519839</v>
      </c>
      <c r="K2541">
        <v>-87.258748439470025</v>
      </c>
      <c r="L2541">
        <v>1977.671079786199</v>
      </c>
      <c r="M2541">
        <v>1970.7505653715091</v>
      </c>
      <c r="N2541">
        <v>1946.557924461724</v>
      </c>
      <c r="O2541">
        <v>2028.9441993632761</v>
      </c>
      <c r="P2541">
        <v>66.167824695515421</v>
      </c>
      <c r="Q2541">
        <v>66.841618210386827</v>
      </c>
      <c r="R2541">
        <v>54.005498167686227</v>
      </c>
      <c r="S2541">
        <v>77.551193851447593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68.585140460713049</v>
      </c>
      <c r="AG2541">
        <v>68.345530324996389</v>
      </c>
      <c r="AH2541">
        <v>67.505922247246488</v>
      </c>
      <c r="AI2541">
        <v>70.362778906295233</v>
      </c>
      <c r="AJ2541">
        <v>0.61436445215471125</v>
      </c>
      <c r="AK2541">
        <v>0.6143644012685241</v>
      </c>
      <c r="AL2541">
        <v>0.61433639219188607</v>
      </c>
      <c r="AM2541">
        <v>0.61439204469646191</v>
      </c>
      <c r="AN2541">
        <v>0.18729613773516221</v>
      </c>
      <c r="AO2541">
        <v>0.1872961377351621</v>
      </c>
      <c r="AP2541">
        <v>0.1872961377351621</v>
      </c>
      <c r="AQ2541">
        <v>0.1872961377351621</v>
      </c>
      <c r="AR2541">
        <v>16.441693156439872</v>
      </c>
      <c r="AS2541">
        <v>16.441693156439879</v>
      </c>
      <c r="AT2541">
        <v>16.441693156439879</v>
      </c>
      <c r="AU2541">
        <v>16.441693156439879</v>
      </c>
      <c r="AV2541" t="str">
        <f>VLOOKUP(Sheet1[[#This Row],[NPDES ID2]],Combined_Sheet__Major_Only___2[[NPDES ID2]:[ECHO BFR]],3,FALSE)</f>
        <v>MD</v>
      </c>
      <c r="AW2541" t="s">
        <v>12185</v>
      </c>
      <c r="AX2541" t="str">
        <f>VLOOKUP(Sheet1[[#This Row],[NPDES ID2]],Combined_Sheet__Major_Only___2[[NPDES ID2]:[ECHO BFR]],27,FALSE)</f>
        <v>methaneBioCaptureRecover</v>
      </c>
      <c r="AY2541" t="str">
        <f>VLOOKUP(Sheet1[[#This Row],[NPDES ID2]],Combined_Sheet__Major_Only___2[[NPDES ID2]:[ECHO BFR]],28,FALSE)</f>
        <v>heatDry</v>
      </c>
      <c r="AZ2541" t="str">
        <f>VLOOKUP(Sheet1[[#This Row],[NPDES ID2]],Combined_Sheet__Major_Only___2[[NPDES ID2]:[ECHO BFR]],29,FALSE)</f>
        <v>thickening</v>
      </c>
      <c r="BA2541">
        <f>VLOOKUP(Sheet1[[#This Row],[NPDES ID2]],Combined_Sheet__Major_Only___2[[NPDES ID2]:[ECHO BFR]],17,FALSE)</f>
        <v>39.125100000000003</v>
      </c>
      <c r="BB2541">
        <f>VLOOKUP(Sheet1[[#This Row],[NPDES ID2]],Combined_Sheet__Major_Only___2[[NPDES ID2]:[ECHO BFR]],18,FALSE)</f>
        <v>-76.812709999999996</v>
      </c>
      <c r="BC2541" s="2" t="str">
        <f>IF(ISNUMBER(SEARCH("aerobic",$AW2541)),"aerobic","")</f>
        <v/>
      </c>
      <c r="BD2541" s="2" t="str">
        <f>IF(ISNUMBER(SEARCH("anaer",$AW2541)),"anaer","")</f>
        <v>anaer</v>
      </c>
      <c r="BE2541" s="2" t="str">
        <f>IF(ISNUMBER(SEARCH("thickening",$AZ2541)),"thickening","")</f>
        <v>thickening</v>
      </c>
      <c r="BF2541" s="4" t="str">
        <f>IF(ISNUMBER(SEARCH("airDry",$AW2541)),"airDry","")</f>
        <v/>
      </c>
      <c r="BG2541" s="4" t="str">
        <f>IF(ISNUMBER(SEARCH("heatDry",$AY2541)),"heatDry","")</f>
        <v>heatDry</v>
      </c>
      <c r="BH2541" s="4" t="str">
        <f>IF(AND(ISNUMBER(SEARCH("aerobic",$AW2541)),ISNUMBER(SEARCH("anaer",$AW2541))),"Combined Aer and Anaer.","")</f>
        <v/>
      </c>
    </row>
    <row r="2542" spans="1:60" x14ac:dyDescent="0.25">
      <c r="A2542" s="5">
        <v>120</v>
      </c>
      <c r="B2542" t="s">
        <v>671</v>
      </c>
      <c r="C2542">
        <v>9658</v>
      </c>
      <c r="D2542">
        <v>1859.2048960188181</v>
      </c>
      <c r="E2542">
        <v>1863.555621546891</v>
      </c>
      <c r="F2542">
        <v>1489.7376962097051</v>
      </c>
      <c r="G2542">
        <v>2191.422032406781</v>
      </c>
      <c r="H2542">
        <v>-108.6492787567485</v>
      </c>
      <c r="I2542">
        <v>-110.12628772104109</v>
      </c>
      <c r="J2542">
        <v>-129.4259207180134</v>
      </c>
      <c r="K2542">
        <v>-86.772854127561445</v>
      </c>
      <c r="L2542">
        <v>6731.8978898825299</v>
      </c>
      <c r="M2542">
        <v>6708.0272565427658</v>
      </c>
      <c r="N2542">
        <v>6624.7016735755114</v>
      </c>
      <c r="O2542">
        <v>6908.6141242496369</v>
      </c>
      <c r="P2542">
        <v>226.15624075192801</v>
      </c>
      <c r="Q2542">
        <v>228.39373316702381</v>
      </c>
      <c r="R2542">
        <v>184.68970557378631</v>
      </c>
      <c r="S2542">
        <v>264.81836816865581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68.32077191110308</v>
      </c>
      <c r="AG2542">
        <v>68.079864004082765</v>
      </c>
      <c r="AH2542">
        <v>67.232092332022987</v>
      </c>
      <c r="AI2542">
        <v>70.112504001923739</v>
      </c>
      <c r="AJ2542">
        <v>0.61113009455318268</v>
      </c>
      <c r="AK2542">
        <v>0.61112991475719891</v>
      </c>
      <c r="AL2542">
        <v>0.61103343094260654</v>
      </c>
      <c r="AM2542">
        <v>0.61122516025736895</v>
      </c>
      <c r="AN2542">
        <v>0.1869336706465774</v>
      </c>
      <c r="AO2542">
        <v>0.1869336706465774</v>
      </c>
      <c r="AP2542">
        <v>0.1869336706465774</v>
      </c>
      <c r="AQ2542">
        <v>0.1869336706465774</v>
      </c>
      <c r="AR2542">
        <v>16.339861524186649</v>
      </c>
      <c r="AS2542">
        <v>16.339861524186649</v>
      </c>
      <c r="AT2542">
        <v>16.339861524186649</v>
      </c>
      <c r="AU2542">
        <v>16.339861524186649</v>
      </c>
      <c r="AV2542" t="str">
        <f>VLOOKUP(Sheet1[[#This Row],[NPDES ID2]],Combined_Sheet__Major_Only___2[[NPDES ID2]:[ECHO BFR]],3,FALSE)</f>
        <v>KY</v>
      </c>
      <c r="AW2542" t="s">
        <v>12185</v>
      </c>
      <c r="AX2542" t="str">
        <f>VLOOKUP(Sheet1[[#This Row],[NPDES ID2]],Combined_Sheet__Major_Only___2[[NPDES ID2]:[ECHO BFR]],27,FALSE)</f>
        <v>methaneBioCaptureRecover</v>
      </c>
      <c r="AY2542" t="str">
        <f>VLOOKUP(Sheet1[[#This Row],[NPDES ID2]],Combined_Sheet__Major_Only___2[[NPDES ID2]:[ECHO BFR]],28,FALSE)</f>
        <v>heatDry</v>
      </c>
      <c r="AZ2542" t="str">
        <f>VLOOKUP(Sheet1[[#This Row],[NPDES ID2]],Combined_Sheet__Major_Only___2[[NPDES ID2]:[ECHO BFR]],29,FALSE)</f>
        <v>preliminaryOps, thickening</v>
      </c>
      <c r="BA2542">
        <f>VLOOKUP(Sheet1[[#This Row],[NPDES ID2]],Combined_Sheet__Major_Only___2[[NPDES ID2]:[ECHO BFR]],17,FALSE)</f>
        <v>38.232528000000002</v>
      </c>
      <c r="BB2542">
        <f>VLOOKUP(Sheet1[[#This Row],[NPDES ID2]],Combined_Sheet__Major_Only___2[[NPDES ID2]:[ECHO BFR]],18,FALSE)</f>
        <v>-85.829483999999994</v>
      </c>
      <c r="BC2542" s="2" t="str">
        <f>IF(ISNUMBER(SEARCH("aerobic",$AW2542)),"aerobic","")</f>
        <v/>
      </c>
      <c r="BD2542" s="2" t="str">
        <f>IF(ISNUMBER(SEARCH("anaer",$AW2542)),"anaer","")</f>
        <v>anaer</v>
      </c>
      <c r="BE2542" s="2" t="str">
        <f>IF(ISNUMBER(SEARCH("thickening",$AZ2542)),"thickening","")</f>
        <v>thickening</v>
      </c>
      <c r="BF2542" s="3" t="str">
        <f>IF(ISNUMBER(SEARCH("airDry",$AW2542)),"airDry","")</f>
        <v/>
      </c>
      <c r="BG2542" s="3" t="str">
        <f>IF(ISNUMBER(SEARCH("heatDry",$AY2542)),"heatDry","")</f>
        <v>heatDry</v>
      </c>
      <c r="BH2542" s="3" t="str">
        <f>IF(AND(ISNUMBER(SEARCH("aerobic",$AW2542)),ISNUMBER(SEARCH("anaer",$AW2542))),"Combined Aer and Anaer.","")</f>
        <v/>
      </c>
    </row>
    <row r="2543" spans="1:60" x14ac:dyDescent="0.25">
      <c r="A2543" s="5">
        <v>1848</v>
      </c>
      <c r="B2543" t="s">
        <v>8732</v>
      </c>
      <c r="C2543">
        <v>10982</v>
      </c>
      <c r="D2543">
        <v>2067.4954384530879</v>
      </c>
      <c r="E2543">
        <v>2075.6031173653978</v>
      </c>
      <c r="F2543">
        <v>1655.307395144056</v>
      </c>
      <c r="G2543">
        <v>2439.3763102293242</v>
      </c>
      <c r="H2543">
        <v>-106.7285776611683</v>
      </c>
      <c r="I2543">
        <v>-108.31871086309511</v>
      </c>
      <c r="J2543">
        <v>-127.5709676460711</v>
      </c>
      <c r="K2543">
        <v>-84.916913048950946</v>
      </c>
      <c r="L2543">
        <v>7777.4190210306051</v>
      </c>
      <c r="M2543">
        <v>7751.2078006409138</v>
      </c>
      <c r="N2543">
        <v>7659.7336400288023</v>
      </c>
      <c r="O2543">
        <v>7971.4380189568574</v>
      </c>
      <c r="P2543">
        <v>256.90763377919228</v>
      </c>
      <c r="Q2543">
        <v>259.87244632091279</v>
      </c>
      <c r="R2543">
        <v>209.34319823474581</v>
      </c>
      <c r="S2543">
        <v>302.10381968742018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69.416443263070875</v>
      </c>
      <c r="AG2543">
        <v>69.183976066724782</v>
      </c>
      <c r="AH2543">
        <v>68.365218531460457</v>
      </c>
      <c r="AI2543">
        <v>71.146249489665863</v>
      </c>
      <c r="AJ2543">
        <v>0.62453657999468304</v>
      </c>
      <c r="AK2543">
        <v>0.62453638163556247</v>
      </c>
      <c r="AL2543">
        <v>0.62443022314675123</v>
      </c>
      <c r="AM2543">
        <v>0.62464118016134207</v>
      </c>
      <c r="AN2543">
        <v>0.18689133870516431</v>
      </c>
      <c r="AO2543">
        <v>0.18689133870516439</v>
      </c>
      <c r="AP2543">
        <v>0.18689133870516439</v>
      </c>
      <c r="AQ2543">
        <v>0.18689133870516439</v>
      </c>
      <c r="AR2543">
        <v>16.751904111919881</v>
      </c>
      <c r="AS2543">
        <v>16.751904111919881</v>
      </c>
      <c r="AT2543">
        <v>16.751904111919881</v>
      </c>
      <c r="AU2543">
        <v>16.751904111919881</v>
      </c>
      <c r="AV2543" t="str">
        <f>VLOOKUP(Sheet1[[#This Row],[NPDES ID2]],Combined_Sheet__Major_Only___2[[NPDES ID2]:[ECHO BFR]],3,FALSE)</f>
        <v>WI</v>
      </c>
      <c r="AW2543" t="s">
        <v>12185</v>
      </c>
      <c r="AX2543" t="str">
        <f>VLOOKUP(Sheet1[[#This Row],[NPDES ID2]],Combined_Sheet__Major_Only___2[[NPDES ID2]:[ECHO BFR]],27,FALSE)</f>
        <v>methaneBioCaptureRecover</v>
      </c>
      <c r="AY2543" t="str">
        <f>VLOOKUP(Sheet1[[#This Row],[NPDES ID2]],Combined_Sheet__Major_Only___2[[NPDES ID2]:[ECHO BFR]],28,FALSE)</f>
        <v>heatDry</v>
      </c>
      <c r="AZ2543" t="str">
        <f>VLOOKUP(Sheet1[[#This Row],[NPDES ID2]],Combined_Sheet__Major_Only___2[[NPDES ID2]:[ECHO BFR]],29,FALSE)</f>
        <v>preliminaryOps, thickening</v>
      </c>
      <c r="BA2543">
        <f>VLOOKUP(Sheet1[[#This Row],[NPDES ID2]],Combined_Sheet__Major_Only___2[[NPDES ID2]:[ECHO BFR]],17,FALSE)</f>
        <v>44.533479999999997</v>
      </c>
      <c r="BB2543">
        <f>VLOOKUP(Sheet1[[#This Row],[NPDES ID2]],Combined_Sheet__Major_Only___2[[NPDES ID2]:[ECHO BFR]],18,FALSE)</f>
        <v>-87.994010000000003</v>
      </c>
      <c r="BC2543" s="2" t="str">
        <f>IF(ISNUMBER(SEARCH("aerobic",$AW2543)),"aerobic","")</f>
        <v/>
      </c>
      <c r="BD2543" s="2" t="str">
        <f>IF(ISNUMBER(SEARCH("anaer",$AW2543)),"anaer","")</f>
        <v>anaer</v>
      </c>
      <c r="BE2543" s="2" t="str">
        <f>IF(ISNUMBER(SEARCH("thickening",$AZ2543)),"thickening","")</f>
        <v>thickening</v>
      </c>
      <c r="BF2543" s="3" t="str">
        <f>IF(ISNUMBER(SEARCH("airDry",$AW2543)),"airDry","")</f>
        <v/>
      </c>
      <c r="BG2543" s="3" t="str">
        <f>IF(ISNUMBER(SEARCH("heatDry",$AY2543)),"heatDry","")</f>
        <v>heatDry</v>
      </c>
      <c r="BH2543" s="3" t="str">
        <f>IF(AND(ISNUMBER(SEARCH("aerobic",$AW2543)),ISNUMBER(SEARCH("anaer",$AW2543))),"Combined Aer and Anaer.","")</f>
        <v/>
      </c>
    </row>
    <row r="2544" spans="1:60" x14ac:dyDescent="0.25">
      <c r="A2544" s="5">
        <v>1821</v>
      </c>
      <c r="B2544" t="s">
        <v>8610</v>
      </c>
      <c r="C2544">
        <v>35107</v>
      </c>
      <c r="D2544">
        <v>6564.7978045356886</v>
      </c>
      <c r="E2544">
        <v>6590.0759979688701</v>
      </c>
      <c r="F2544">
        <v>5240.0893391611207</v>
      </c>
      <c r="G2544">
        <v>7774.5332511819524</v>
      </c>
      <c r="H2544">
        <v>-107.0051883310506</v>
      </c>
      <c r="I2544">
        <v>-107.9030650022907</v>
      </c>
      <c r="J2544">
        <v>-127.479181583954</v>
      </c>
      <c r="K2544">
        <v>-84.952113739136522</v>
      </c>
      <c r="L2544">
        <v>24286.039004791161</v>
      </c>
      <c r="M2544">
        <v>24197.65964259718</v>
      </c>
      <c r="N2544">
        <v>23890.8320371148</v>
      </c>
      <c r="O2544">
        <v>24938.40488758856</v>
      </c>
      <c r="P2544">
        <v>822.03591544140943</v>
      </c>
      <c r="Q2544">
        <v>829.69324463305634</v>
      </c>
      <c r="R2544">
        <v>672.03895310747953</v>
      </c>
      <c r="S2544">
        <v>961.12145831963039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67.838083101197213</v>
      </c>
      <c r="AG2544">
        <v>67.596207447485313</v>
      </c>
      <c r="AH2544">
        <v>66.731317828635042</v>
      </c>
      <c r="AI2544">
        <v>69.653932172633304</v>
      </c>
      <c r="AJ2544">
        <v>0.60522546012010525</v>
      </c>
      <c r="AK2544">
        <v>0.60522473321349368</v>
      </c>
      <c r="AL2544">
        <v>0.60486885965939674</v>
      </c>
      <c r="AM2544">
        <v>0.60557633986715487</v>
      </c>
      <c r="AN2544">
        <v>0.18662514284855461</v>
      </c>
      <c r="AO2544">
        <v>0.1866251428485545</v>
      </c>
      <c r="AP2544">
        <v>0.1866251428485545</v>
      </c>
      <c r="AQ2544">
        <v>0.1866251428485545</v>
      </c>
      <c r="AR2544">
        <v>16.149354419860249</v>
      </c>
      <c r="AS2544">
        <v>16.149354419860259</v>
      </c>
      <c r="AT2544">
        <v>16.149354419860259</v>
      </c>
      <c r="AU2544">
        <v>16.149354419860259</v>
      </c>
      <c r="AV2544" t="str">
        <f>VLOOKUP(Sheet1[[#This Row],[NPDES ID2]],Combined_Sheet__Major_Only___2[[NPDES ID2]:[ECHO BFR]],3,FALSE)</f>
        <v>MA</v>
      </c>
      <c r="AW2544" t="s">
        <v>12185</v>
      </c>
      <c r="AX2544" t="str">
        <f>VLOOKUP(Sheet1[[#This Row],[NPDES ID2]],Combined_Sheet__Major_Only___2[[NPDES ID2]:[ECHO BFR]],27,FALSE)</f>
        <v>methaneBioCaptureRecover</v>
      </c>
      <c r="AY2544" t="str">
        <f>VLOOKUP(Sheet1[[#This Row],[NPDES ID2]],Combined_Sheet__Major_Only___2[[NPDES ID2]:[ECHO BFR]],28,FALSE)</f>
        <v>heatDry</v>
      </c>
      <c r="AZ2544" t="str">
        <f>VLOOKUP(Sheet1[[#This Row],[NPDES ID2]],Combined_Sheet__Major_Only___2[[NPDES ID2]:[ECHO BFR]],29,FALSE)</f>
        <v>thickening</v>
      </c>
      <c r="BA2544">
        <f>VLOOKUP(Sheet1[[#This Row],[NPDES ID2]],Combined_Sheet__Major_Only___2[[NPDES ID2]:[ECHO BFR]],17,FALSE)</f>
        <v>42.350499999999997</v>
      </c>
      <c r="BB2544">
        <f>VLOOKUP(Sheet1[[#This Row],[NPDES ID2]],Combined_Sheet__Major_Only___2[[NPDES ID2]:[ECHO BFR]],18,FALSE)</f>
        <v>-70.956900000000005</v>
      </c>
      <c r="BC2544" s="2" t="str">
        <f>IF(ISNUMBER(SEARCH("aerobic",$AW2544)),"aerobic","")</f>
        <v/>
      </c>
      <c r="BD2544" s="2" t="str">
        <f>IF(ISNUMBER(SEARCH("anaer",$AW2544)),"anaer","")</f>
        <v>anaer</v>
      </c>
      <c r="BE2544" s="2" t="str">
        <f>IF(ISNUMBER(SEARCH("thickening",$AZ2544)),"thickening","")</f>
        <v>thickening</v>
      </c>
      <c r="BF2544" s="4" t="str">
        <f>IF(ISNUMBER(SEARCH("airDry",$AW2544)),"airDry","")</f>
        <v/>
      </c>
      <c r="BG2544" s="4" t="str">
        <f>IF(ISNUMBER(SEARCH("heatDry",$AY2544)),"heatDry","")</f>
        <v>heatDry</v>
      </c>
      <c r="BH2544" s="4" t="str">
        <f>IF(AND(ISNUMBER(SEARCH("aerobic",$AW2544)),ISNUMBER(SEARCH("anaer",$AW2544))),"Combined Aer and Anaer.","")</f>
        <v/>
      </c>
    </row>
    <row r="2545" spans="1:60" x14ac:dyDescent="0.25">
      <c r="A2545" s="5">
        <v>616</v>
      </c>
      <c r="B2545" t="s">
        <v>3043</v>
      </c>
      <c r="C2545">
        <v>812</v>
      </c>
      <c r="D2545">
        <v>347.54395063640573</v>
      </c>
      <c r="E2545">
        <v>338.24196669477902</v>
      </c>
      <c r="F2545">
        <v>293.68627033681452</v>
      </c>
      <c r="G2545">
        <v>411.90212748127612</v>
      </c>
      <c r="H2545">
        <v>-111.3820663589938</v>
      </c>
      <c r="I2545">
        <v>-112.7505259865469</v>
      </c>
      <c r="J2545">
        <v>-132.11607587627799</v>
      </c>
      <c r="K2545">
        <v>-89.775171096242431</v>
      </c>
      <c r="L2545">
        <v>557.07906784038278</v>
      </c>
      <c r="M2545">
        <v>555.00593808195083</v>
      </c>
      <c r="N2545">
        <v>547.75566298184935</v>
      </c>
      <c r="O2545">
        <v>572.44207756783157</v>
      </c>
      <c r="P2545">
        <v>19.035322056093271</v>
      </c>
      <c r="Q2545">
        <v>19.20350287136338</v>
      </c>
      <c r="R2545">
        <v>15.57823732042292</v>
      </c>
      <c r="S2545">
        <v>22.193383707303919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67.234726489903878</v>
      </c>
      <c r="AG2545">
        <v>66.984634842868331</v>
      </c>
      <c r="AH2545">
        <v>66.109403931212171</v>
      </c>
      <c r="AI2545">
        <v>69.088761089562553</v>
      </c>
      <c r="AJ2545">
        <v>0.59784533778214966</v>
      </c>
      <c r="AK2545">
        <v>0.59784532272126312</v>
      </c>
      <c r="AL2545">
        <v>0.59783697237602595</v>
      </c>
      <c r="AM2545">
        <v>0.59785356353791896</v>
      </c>
      <c r="AN2545">
        <v>0.1865670425086445</v>
      </c>
      <c r="AO2545">
        <v>0.1865670425086445</v>
      </c>
      <c r="AP2545">
        <v>0.1865670425086445</v>
      </c>
      <c r="AQ2545">
        <v>0.1865670425086445</v>
      </c>
      <c r="AR2545">
        <v>15.93425022026662</v>
      </c>
      <c r="AS2545">
        <v>15.93425022026662</v>
      </c>
      <c r="AT2545">
        <v>15.93425022026662</v>
      </c>
      <c r="AU2545">
        <v>15.93425022026662</v>
      </c>
      <c r="AV2545" t="str">
        <f>VLOOKUP(Sheet1[[#This Row],[NPDES ID2]],Combined_Sheet__Major_Only___2[[NPDES ID2]:[ECHO BFR]],3,FALSE)</f>
        <v>NC</v>
      </c>
      <c r="AW2545" t="s">
        <v>41</v>
      </c>
      <c r="AX2545" t="str">
        <f>VLOOKUP(Sheet1[[#This Row],[NPDES ID2]],Combined_Sheet__Major_Only___2[[NPDES ID2]:[ECHO BFR]],27,FALSE)</f>
        <v>-</v>
      </c>
      <c r="AY2545" t="str">
        <f>VLOOKUP(Sheet1[[#This Row],[NPDES ID2]],Combined_Sheet__Major_Only___2[[NPDES ID2]:[ECHO BFR]],28,FALSE)</f>
        <v>heatDry</v>
      </c>
      <c r="AZ2545" t="str">
        <f>VLOOKUP(Sheet1[[#This Row],[NPDES ID2]],Combined_Sheet__Major_Only___2[[NPDES ID2]:[ECHO BFR]],29,FALSE)</f>
        <v>-</v>
      </c>
      <c r="BA2545">
        <f>VLOOKUP(Sheet1[[#This Row],[NPDES ID2]],Combined_Sheet__Major_Only___2[[NPDES ID2]:[ECHO BFR]],17,FALSE)</f>
        <v>36.213425000000001</v>
      </c>
      <c r="BB2545">
        <f>VLOOKUP(Sheet1[[#This Row],[NPDES ID2]],Combined_Sheet__Major_Only___2[[NPDES ID2]:[ECHO BFR]],18,FALSE)</f>
        <v>-81.646170999999995</v>
      </c>
      <c r="BC2545" s="2" t="str">
        <f>IF(ISNUMBER(SEARCH("aerobic",$AW2545)),"aerobic","")</f>
        <v>aerobic</v>
      </c>
      <c r="BD2545" s="2" t="str">
        <f>IF(ISNUMBER(SEARCH("anaer",$AW2545)),"anaer","")</f>
        <v/>
      </c>
      <c r="BE2545" s="2" t="str">
        <f>IF(ISNUMBER(SEARCH("thickening",$AZ2545)),"thickening","")</f>
        <v/>
      </c>
      <c r="BF2545" s="3" t="str">
        <f>IF(ISNUMBER(SEARCH("airDry",$AW2545)),"airDry","")</f>
        <v/>
      </c>
      <c r="BG2545" s="3" t="str">
        <f>IF(ISNUMBER(SEARCH("heatDry",$AY2545)),"heatDry","")</f>
        <v>heatDry</v>
      </c>
      <c r="BH2545" s="3" t="str">
        <f>IF(AND(ISNUMBER(SEARCH("aerobic",$AW2545)),ISNUMBER(SEARCH("anaer",$AW2545))),"Combined Aer and Anaer.","")</f>
        <v/>
      </c>
    </row>
    <row r="2546" spans="1:60" x14ac:dyDescent="0.25">
      <c r="A2546" s="5">
        <v>189</v>
      </c>
      <c r="B2546" t="s">
        <v>1011</v>
      </c>
      <c r="C2546">
        <v>3470.09</v>
      </c>
      <c r="D2546">
        <v>744.58389033360504</v>
      </c>
      <c r="E2546">
        <v>743.377215759308</v>
      </c>
      <c r="F2546">
        <v>601.25011346643646</v>
      </c>
      <c r="G2546">
        <v>868.69849315475938</v>
      </c>
      <c r="H2546">
        <v>-109.586963211355</v>
      </c>
      <c r="I2546">
        <v>-111.0085823578153</v>
      </c>
      <c r="J2546">
        <v>-130.37120467131669</v>
      </c>
      <c r="K2546">
        <v>-87.942740092686108</v>
      </c>
      <c r="L2546">
        <v>2411.6026273660832</v>
      </c>
      <c r="M2546">
        <v>2402.976324612694</v>
      </c>
      <c r="N2546">
        <v>2372.824882865018</v>
      </c>
      <c r="O2546">
        <v>2475.5088271633558</v>
      </c>
      <c r="P2546">
        <v>81.281325703545292</v>
      </c>
      <c r="Q2546">
        <v>82.070210149177825</v>
      </c>
      <c r="R2546">
        <v>66.404097617681558</v>
      </c>
      <c r="S2546">
        <v>95.091561736551299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68.111240899884038</v>
      </c>
      <c r="AG2546">
        <v>67.868095529430519</v>
      </c>
      <c r="AH2546">
        <v>67.015758840470767</v>
      </c>
      <c r="AI2546">
        <v>69.915527914739457</v>
      </c>
      <c r="AJ2546">
        <v>0.60856671474131263</v>
      </c>
      <c r="AK2546">
        <v>0.60856665123836573</v>
      </c>
      <c r="AL2546">
        <v>0.60853179087647702</v>
      </c>
      <c r="AM2546">
        <v>0.60860105730967007</v>
      </c>
      <c r="AN2546">
        <v>0.18633151876603779</v>
      </c>
      <c r="AO2546">
        <v>0.18633151876603779</v>
      </c>
      <c r="AP2546">
        <v>0.18633151876603779</v>
      </c>
      <c r="AQ2546">
        <v>0.18633151876603779</v>
      </c>
      <c r="AR2546">
        <v>16.263124254368371</v>
      </c>
      <c r="AS2546">
        <v>16.263124254368371</v>
      </c>
      <c r="AT2546">
        <v>16.263124254368371</v>
      </c>
      <c r="AU2546">
        <v>16.263124254368371</v>
      </c>
      <c r="AV2546" t="str">
        <f>VLOOKUP(Sheet1[[#This Row],[NPDES ID2]],Combined_Sheet__Major_Only___2[[NPDES ID2]:[ECHO BFR]],3,FALSE)</f>
        <v>NC</v>
      </c>
      <c r="AW2546" t="s">
        <v>41</v>
      </c>
      <c r="AX2546" t="str">
        <f>VLOOKUP(Sheet1[[#This Row],[NPDES ID2]],Combined_Sheet__Major_Only___2[[NPDES ID2]:[ECHO BFR]],27,FALSE)</f>
        <v>-</v>
      </c>
      <c r="AY2546" t="str">
        <f>VLOOKUP(Sheet1[[#This Row],[NPDES ID2]],Combined_Sheet__Major_Only___2[[NPDES ID2]:[ECHO BFR]],28,FALSE)</f>
        <v>heatDry</v>
      </c>
      <c r="AZ2546" t="str">
        <f>VLOOKUP(Sheet1[[#This Row],[NPDES ID2]],Combined_Sheet__Major_Only___2[[NPDES ID2]:[ECHO BFR]],29,FALSE)</f>
        <v>thickening</v>
      </c>
      <c r="BA2546">
        <f>VLOOKUP(Sheet1[[#This Row],[NPDES ID2]],Combined_Sheet__Major_Only___2[[NPDES ID2]:[ECHO BFR]],17,FALSE)</f>
        <v>35.651341000000002</v>
      </c>
      <c r="BB2546">
        <f>VLOOKUP(Sheet1[[#This Row],[NPDES ID2]],Combined_Sheet__Major_Only___2[[NPDES ID2]:[ECHO BFR]],18,FALSE)</f>
        <v>-78.755234000000002</v>
      </c>
      <c r="BC2546" s="2" t="str">
        <f>IF(ISNUMBER(SEARCH("aerobic",$AW2546)),"aerobic","")</f>
        <v>aerobic</v>
      </c>
      <c r="BD2546" s="2" t="str">
        <f>IF(ISNUMBER(SEARCH("anaer",$AW2546)),"anaer","")</f>
        <v/>
      </c>
      <c r="BE2546" s="2" t="str">
        <f>IF(ISNUMBER(SEARCH("thickening",$AZ2546)),"thickening","")</f>
        <v>thickening</v>
      </c>
      <c r="BF2546" s="4" t="str">
        <f>IF(ISNUMBER(SEARCH("airDry",$AW2546)),"airDry","")</f>
        <v/>
      </c>
      <c r="BG2546" s="4" t="str">
        <f>IF(ISNUMBER(SEARCH("heatDry",$AY2546)),"heatDry","")</f>
        <v>heatDry</v>
      </c>
      <c r="BH2546" s="4" t="str">
        <f>IF(AND(ISNUMBER(SEARCH("aerobic",$AW2546)),ISNUMBER(SEARCH("anaer",$AW2546))),"Combined Aer and Anaer.","")</f>
        <v/>
      </c>
    </row>
    <row r="2547" spans="1:60" x14ac:dyDescent="0.25">
      <c r="A2547" s="5">
        <v>451</v>
      </c>
      <c r="B2547" t="s">
        <v>2254</v>
      </c>
      <c r="C2547">
        <v>515.29999999999995</v>
      </c>
      <c r="D2547">
        <v>350.67965929439788</v>
      </c>
      <c r="E2547">
        <v>345.83871206228662</v>
      </c>
      <c r="F2547">
        <v>285.31997089229139</v>
      </c>
      <c r="G2547">
        <v>424.81472343233179</v>
      </c>
      <c r="H2547">
        <v>-108.7835907915687</v>
      </c>
      <c r="I2547">
        <v>-110.1357538664959</v>
      </c>
      <c r="J2547">
        <v>-129.621060037136</v>
      </c>
      <c r="K2547">
        <v>-87.311316656807321</v>
      </c>
      <c r="L2547">
        <v>361.43781572278999</v>
      </c>
      <c r="M2547">
        <v>360.18244680998561</v>
      </c>
      <c r="N2547">
        <v>355.79180206240721</v>
      </c>
      <c r="O2547">
        <v>370.74110968144731</v>
      </c>
      <c r="P2547">
        <v>12.064074565511691</v>
      </c>
      <c r="Q2547">
        <v>12.188882509997571</v>
      </c>
      <c r="R2547">
        <v>9.8434390962048468</v>
      </c>
      <c r="S2547">
        <v>14.1475065833242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68.739047800226729</v>
      </c>
      <c r="AG2547">
        <v>68.50036995755238</v>
      </c>
      <c r="AH2547">
        <v>67.665236159413297</v>
      </c>
      <c r="AI2547">
        <v>70.508278197612285</v>
      </c>
      <c r="AJ2547">
        <v>0.61624751780674292</v>
      </c>
      <c r="AK2547">
        <v>0.61624750865079114</v>
      </c>
      <c r="AL2547">
        <v>0.61624242553058195</v>
      </c>
      <c r="AM2547">
        <v>0.61625252504048333</v>
      </c>
      <c r="AN2547">
        <v>0.18632454732975501</v>
      </c>
      <c r="AO2547">
        <v>0.18632454732975501</v>
      </c>
      <c r="AP2547">
        <v>0.18632454732975501</v>
      </c>
      <c r="AQ2547">
        <v>0.18632454732975501</v>
      </c>
      <c r="AR2547">
        <v>16.500400042229209</v>
      </c>
      <c r="AS2547">
        <v>16.50040004222922</v>
      </c>
      <c r="AT2547">
        <v>16.50040004222922</v>
      </c>
      <c r="AU2547">
        <v>16.50040004222922</v>
      </c>
      <c r="AV2547" t="str">
        <f>VLOOKUP(Sheet1[[#This Row],[NPDES ID2]],Combined_Sheet__Major_Only___2[[NPDES ID2]:[ECHO BFR]],3,FALSE)</f>
        <v>SC</v>
      </c>
      <c r="AW2547" t="s">
        <v>41</v>
      </c>
      <c r="AX2547" t="str">
        <f>VLOOKUP(Sheet1[[#This Row],[NPDES ID2]],Combined_Sheet__Major_Only___2[[NPDES ID2]:[ECHO BFR]],27,FALSE)</f>
        <v>-</v>
      </c>
      <c r="AY2547" t="str">
        <f>VLOOKUP(Sheet1[[#This Row],[NPDES ID2]],Combined_Sheet__Major_Only___2[[NPDES ID2]:[ECHO BFR]],28,FALSE)</f>
        <v>heatDry</v>
      </c>
      <c r="AZ2547" t="str">
        <f>VLOOKUP(Sheet1[[#This Row],[NPDES ID2]],Combined_Sheet__Major_Only___2[[NPDES ID2]:[ECHO BFR]],29,FALSE)</f>
        <v>thickening</v>
      </c>
      <c r="BA2547">
        <f>VLOOKUP(Sheet1[[#This Row],[NPDES ID2]],Combined_Sheet__Major_Only___2[[NPDES ID2]:[ECHO BFR]],17,FALSE)</f>
        <v>33.437156999999999</v>
      </c>
      <c r="BB2547">
        <f>VLOOKUP(Sheet1[[#This Row],[NPDES ID2]],Combined_Sheet__Major_Only___2[[NPDES ID2]:[ECHO BFR]],18,FALSE)</f>
        <v>-80.849191000000005</v>
      </c>
      <c r="BC2547" s="2" t="str">
        <f>IF(ISNUMBER(SEARCH("aerobic",$AW2547)),"aerobic","")</f>
        <v>aerobic</v>
      </c>
      <c r="BD2547" s="2" t="str">
        <f>IF(ISNUMBER(SEARCH("anaer",$AW2547)),"anaer","")</f>
        <v/>
      </c>
      <c r="BE2547" s="2" t="str">
        <f>IF(ISNUMBER(SEARCH("thickening",$AZ2547)),"thickening","")</f>
        <v>thickening</v>
      </c>
      <c r="BF2547" s="4" t="str">
        <f>IF(ISNUMBER(SEARCH("airDry",$AW2547)),"airDry","")</f>
        <v/>
      </c>
      <c r="BG2547" s="4" t="str">
        <f>IF(ISNUMBER(SEARCH("heatDry",$AY2547)),"heatDry","")</f>
        <v>heatDry</v>
      </c>
      <c r="BH2547" s="4" t="str">
        <f>IF(AND(ISNUMBER(SEARCH("aerobic",$AW2547)),ISNUMBER(SEARCH("anaer",$AW2547))),"Combined Aer and Anaer.","")</f>
        <v/>
      </c>
    </row>
    <row r="2548" spans="1:60" x14ac:dyDescent="0.25">
      <c r="A2548" s="5">
        <v>690</v>
      </c>
      <c r="B2548" t="s">
        <v>3409</v>
      </c>
      <c r="C2548">
        <v>8883.4</v>
      </c>
      <c r="D2548">
        <v>1652.920194450714</v>
      </c>
      <c r="E2548">
        <v>1661.507304117529</v>
      </c>
      <c r="F2548">
        <v>1324.5740511799099</v>
      </c>
      <c r="G2548">
        <v>1949.496177395162</v>
      </c>
      <c r="H2548">
        <v>-104.37395525304569</v>
      </c>
      <c r="I2548">
        <v>-105.862238372721</v>
      </c>
      <c r="J2548">
        <v>-125.34043545195701</v>
      </c>
      <c r="K2548">
        <v>-82.801213208524359</v>
      </c>
      <c r="L2548">
        <v>6435.9875042854064</v>
      </c>
      <c r="M2548">
        <v>6415.8928804498883</v>
      </c>
      <c r="N2548">
        <v>6345.7303608889806</v>
      </c>
      <c r="O2548">
        <v>6584.7700209371033</v>
      </c>
      <c r="P2548">
        <v>207.52945803800989</v>
      </c>
      <c r="Q2548">
        <v>210.47468444662891</v>
      </c>
      <c r="R2548">
        <v>168.56245677485421</v>
      </c>
      <c r="S2548">
        <v>245.02923769246041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71.010587866593156</v>
      </c>
      <c r="AG2548">
        <v>70.789999857951017</v>
      </c>
      <c r="AH2548">
        <v>70.014111325568933</v>
      </c>
      <c r="AI2548">
        <v>72.650728378538574</v>
      </c>
      <c r="AJ2548">
        <v>0.64404926643969207</v>
      </c>
      <c r="AK2548">
        <v>0.64404911601061232</v>
      </c>
      <c r="AL2548">
        <v>0.6439678169313886</v>
      </c>
      <c r="AM2548">
        <v>0.64412936661599474</v>
      </c>
      <c r="AN2548">
        <v>0.1862817679581793</v>
      </c>
      <c r="AO2548">
        <v>0.1862817679581793</v>
      </c>
      <c r="AP2548">
        <v>0.1862817679581793</v>
      </c>
      <c r="AQ2548">
        <v>0.1862817679581793</v>
      </c>
      <c r="AR2548">
        <v>17.352951830746601</v>
      </c>
      <c r="AS2548">
        <v>17.352951830746601</v>
      </c>
      <c r="AT2548">
        <v>17.352951830746601</v>
      </c>
      <c r="AU2548">
        <v>17.352951830746601</v>
      </c>
      <c r="AV2548" t="str">
        <f>VLOOKUP(Sheet1[[#This Row],[NPDES ID2]],Combined_Sheet__Major_Only___2[[NPDES ID2]:[ECHO BFR]],3,FALSE)</f>
        <v>DE</v>
      </c>
      <c r="AW2548" t="s">
        <v>12185</v>
      </c>
      <c r="AX2548" t="str">
        <f>VLOOKUP(Sheet1[[#This Row],[NPDES ID2]],Combined_Sheet__Major_Only___2[[NPDES ID2]:[ECHO BFR]],27,FALSE)</f>
        <v>-</v>
      </c>
      <c r="AY2548" t="str">
        <f>VLOOKUP(Sheet1[[#This Row],[NPDES ID2]],Combined_Sheet__Major_Only___2[[NPDES ID2]:[ECHO BFR]],28,FALSE)</f>
        <v>heatDry</v>
      </c>
      <c r="AZ2548" t="str">
        <f>VLOOKUP(Sheet1[[#This Row],[NPDES ID2]],Combined_Sheet__Major_Only___2[[NPDES ID2]:[ECHO BFR]],29,FALSE)</f>
        <v>thickening</v>
      </c>
      <c r="BA2548">
        <f>VLOOKUP(Sheet1[[#This Row],[NPDES ID2]],Combined_Sheet__Major_Only___2[[NPDES ID2]:[ECHO BFR]],17,FALSE)</f>
        <v>39.72954</v>
      </c>
      <c r="BB2548">
        <f>VLOOKUP(Sheet1[[#This Row],[NPDES ID2]],Combined_Sheet__Major_Only___2[[NPDES ID2]:[ECHO BFR]],18,FALSE)</f>
        <v>-75.504334</v>
      </c>
      <c r="BC2548" s="2" t="str">
        <f>IF(ISNUMBER(SEARCH("aerobic",$AW2548)),"aerobic","")</f>
        <v/>
      </c>
      <c r="BD2548" s="2" t="str">
        <f>IF(ISNUMBER(SEARCH("anaer",$AW2548)),"anaer","")</f>
        <v>anaer</v>
      </c>
      <c r="BE2548" s="2" t="str">
        <f>IF(ISNUMBER(SEARCH("thickening",$AZ2548)),"thickening","")</f>
        <v>thickening</v>
      </c>
      <c r="BF2548" s="3" t="str">
        <f>IF(ISNUMBER(SEARCH("airDry",$AW2548)),"airDry","")</f>
        <v/>
      </c>
      <c r="BG2548" s="3" t="str">
        <f>IF(ISNUMBER(SEARCH("heatDry",$AY2548)),"heatDry","")</f>
        <v>heatDry</v>
      </c>
      <c r="BH2548" s="3" t="str">
        <f>IF(AND(ISNUMBER(SEARCH("aerobic",$AW2548)),ISNUMBER(SEARCH("anaer",$AW2548))),"Combined Aer and Anaer.","")</f>
        <v/>
      </c>
    </row>
    <row r="2549" spans="1:60" x14ac:dyDescent="0.25">
      <c r="A2549" s="5">
        <v>1880</v>
      </c>
      <c r="B2549" t="s">
        <v>8877</v>
      </c>
      <c r="C2549">
        <v>5487</v>
      </c>
      <c r="D2549">
        <v>1069.3531438309051</v>
      </c>
      <c r="E2549">
        <v>1069.3825654200041</v>
      </c>
      <c r="F2549">
        <v>859.79348213198784</v>
      </c>
      <c r="G2549">
        <v>1257.5012367043439</v>
      </c>
      <c r="H2549">
        <v>-105.5891329680404</v>
      </c>
      <c r="I2549">
        <v>-106.9211549889647</v>
      </c>
      <c r="J2549">
        <v>-126.52425767280231</v>
      </c>
      <c r="K2549">
        <v>-84.075810032344265</v>
      </c>
      <c r="L2549">
        <v>3941.9725047145798</v>
      </c>
      <c r="M2549">
        <v>3929.3102189288429</v>
      </c>
      <c r="N2549">
        <v>3885.0687667151601</v>
      </c>
      <c r="O2549">
        <v>4035.759165602507</v>
      </c>
      <c r="P2549">
        <v>128.25959845938431</v>
      </c>
      <c r="Q2549">
        <v>129.94857690063191</v>
      </c>
      <c r="R2549">
        <v>104.30162952454199</v>
      </c>
      <c r="S2549">
        <v>151.36694616656419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70.411512439689432</v>
      </c>
      <c r="AG2549">
        <v>70.18604942283514</v>
      </c>
      <c r="AH2549">
        <v>69.394695174219152</v>
      </c>
      <c r="AI2549">
        <v>72.085823632880732</v>
      </c>
      <c r="AJ2549">
        <v>0.63671546916367872</v>
      </c>
      <c r="AK2549">
        <v>0.63671537522603416</v>
      </c>
      <c r="AL2549">
        <v>0.63666408017615139</v>
      </c>
      <c r="AM2549">
        <v>0.6367660041546731</v>
      </c>
      <c r="AN2549">
        <v>0.18571381175270801</v>
      </c>
      <c r="AO2549">
        <v>0.1857138117527079</v>
      </c>
      <c r="AP2549">
        <v>0.1857138117527079</v>
      </c>
      <c r="AQ2549">
        <v>0.1857138117527079</v>
      </c>
      <c r="AR2549">
        <v>17.12839702507566</v>
      </c>
      <c r="AS2549">
        <v>17.128397025075671</v>
      </c>
      <c r="AT2549">
        <v>17.128397025075671</v>
      </c>
      <c r="AU2549">
        <v>17.128397025075671</v>
      </c>
      <c r="AV2549" t="str">
        <f>VLOOKUP(Sheet1[[#This Row],[NPDES ID2]],Combined_Sheet__Major_Only___2[[NPDES ID2]:[ECHO BFR]],3,FALSE)</f>
        <v>FL</v>
      </c>
      <c r="AW2549" t="s">
        <v>12185</v>
      </c>
      <c r="AX2549" t="str">
        <f>VLOOKUP(Sheet1[[#This Row],[NPDES ID2]],Combined_Sheet__Major_Only___2[[NPDES ID2]:[ECHO BFR]],27,FALSE)</f>
        <v>methaneBioCaptureRecover</v>
      </c>
      <c r="AY2549" t="str">
        <f>VLOOKUP(Sheet1[[#This Row],[NPDES ID2]],Combined_Sheet__Major_Only___2[[NPDES ID2]:[ECHO BFR]],28,FALSE)</f>
        <v>heatDry</v>
      </c>
      <c r="AZ2549" t="str">
        <f>VLOOKUP(Sheet1[[#This Row],[NPDES ID2]],Combined_Sheet__Major_Only___2[[NPDES ID2]:[ECHO BFR]],29,FALSE)</f>
        <v>preliminaryOps, thickening</v>
      </c>
      <c r="BA2549">
        <f>VLOOKUP(Sheet1[[#This Row],[NPDES ID2]],Combined_Sheet__Major_Only___2[[NPDES ID2]:[ECHO BFR]],17,FALSE)</f>
        <v>27.823504</v>
      </c>
      <c r="BB2549">
        <f>VLOOKUP(Sheet1[[#This Row],[NPDES ID2]],Combined_Sheet__Major_Only___2[[NPDES ID2]:[ECHO BFR]],18,FALSE)</f>
        <v>-82.741069999999993</v>
      </c>
      <c r="BC2549" s="2" t="str">
        <f>IF(ISNUMBER(SEARCH("aerobic",$AW2549)),"aerobic","")</f>
        <v/>
      </c>
      <c r="BD2549" s="2" t="str">
        <f>IF(ISNUMBER(SEARCH("anaer",$AW2549)),"anaer","")</f>
        <v>anaer</v>
      </c>
      <c r="BE2549" s="2" t="str">
        <f>IF(ISNUMBER(SEARCH("thickening",$AZ2549)),"thickening","")</f>
        <v>thickening</v>
      </c>
      <c r="BF2549" s="3" t="str">
        <f>IF(ISNUMBER(SEARCH("airDry",$AW2549)),"airDry","")</f>
        <v/>
      </c>
      <c r="BG2549" s="3" t="str">
        <f>IF(ISNUMBER(SEARCH("heatDry",$AY2549)),"heatDry","")</f>
        <v>heatDry</v>
      </c>
      <c r="BH2549" s="3" t="str">
        <f>IF(AND(ISNUMBER(SEARCH("aerobic",$AW2549)),ISNUMBER(SEARCH("anaer",$AW2549))),"Combined Aer and Anaer.","")</f>
        <v/>
      </c>
    </row>
    <row r="2550" spans="1:60" x14ac:dyDescent="0.25">
      <c r="A2550" s="5">
        <v>1816</v>
      </c>
      <c r="B2550" t="s">
        <v>8588</v>
      </c>
      <c r="C2550">
        <v>438.23</v>
      </c>
      <c r="D2550">
        <v>372.75874173140193</v>
      </c>
      <c r="E2550">
        <v>368.97953490252951</v>
      </c>
      <c r="F2550">
        <v>295.72856630306552</v>
      </c>
      <c r="G2550">
        <v>456.78646488884999</v>
      </c>
      <c r="H2550">
        <v>-110.3643035368715</v>
      </c>
      <c r="I2550">
        <v>-111.7833184698524</v>
      </c>
      <c r="J2550">
        <v>-131.14047284889941</v>
      </c>
      <c r="K2550">
        <v>-88.821980990872376</v>
      </c>
      <c r="L2550">
        <v>303.31831339337771</v>
      </c>
      <c r="M2550">
        <v>302.21979537867401</v>
      </c>
      <c r="N2550">
        <v>298.37767851850282</v>
      </c>
      <c r="O2550">
        <v>311.45928107982911</v>
      </c>
      <c r="P2550">
        <v>10.267937312801431</v>
      </c>
      <c r="Q2550">
        <v>10.36481660221258</v>
      </c>
      <c r="R2550">
        <v>8.3931445108774607</v>
      </c>
      <c r="S2550">
        <v>11.999004460921981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67.830676511661608</v>
      </c>
      <c r="AG2550">
        <v>67.585078619760338</v>
      </c>
      <c r="AH2550">
        <v>66.725773579499219</v>
      </c>
      <c r="AI2550">
        <v>69.651150772955148</v>
      </c>
      <c r="AJ2550">
        <v>0.60513459378697798</v>
      </c>
      <c r="AK2550">
        <v>0.60513458579926604</v>
      </c>
      <c r="AL2550">
        <v>0.60513015031136197</v>
      </c>
      <c r="AM2550">
        <v>0.60513896305069326</v>
      </c>
      <c r="AN2550">
        <v>0.18493467828372839</v>
      </c>
      <c r="AO2550">
        <v>0.18493467828372831</v>
      </c>
      <c r="AP2550">
        <v>0.18493467828372831</v>
      </c>
      <c r="AQ2550">
        <v>0.18493467828372831</v>
      </c>
      <c r="AR2550">
        <v>16.158596604298669</v>
      </c>
      <c r="AS2550">
        <v>16.158596604298669</v>
      </c>
      <c r="AT2550">
        <v>16.158596604298669</v>
      </c>
      <c r="AU2550">
        <v>16.158596604298669</v>
      </c>
      <c r="AV2550" t="str">
        <f>VLOOKUP(Sheet1[[#This Row],[NPDES ID2]],Combined_Sheet__Major_Only___2[[NPDES ID2]:[ECHO BFR]],3,FALSE)</f>
        <v>NY</v>
      </c>
      <c r="AW2550" t="s">
        <v>12185</v>
      </c>
      <c r="AX2550" t="str">
        <f>VLOOKUP(Sheet1[[#This Row],[NPDES ID2]],Combined_Sheet__Major_Only___2[[NPDES ID2]:[ECHO BFR]],27,FALSE)</f>
        <v>methaneBioCaptureRecover</v>
      </c>
      <c r="AY2550" t="str">
        <f>VLOOKUP(Sheet1[[#This Row],[NPDES ID2]],Combined_Sheet__Major_Only___2[[NPDES ID2]:[ECHO BFR]],28,FALSE)</f>
        <v>heatDry</v>
      </c>
      <c r="AZ2550" t="str">
        <f>VLOOKUP(Sheet1[[#This Row],[NPDES ID2]],Combined_Sheet__Major_Only___2[[NPDES ID2]:[ECHO BFR]],29,FALSE)</f>
        <v>preliminaryOps, thickening</v>
      </c>
      <c r="BA2550">
        <f>VLOOKUP(Sheet1[[#This Row],[NPDES ID2]],Combined_Sheet__Major_Only___2[[NPDES ID2]:[ECHO BFR]],17,FALSE)</f>
        <v>42.804110999999999</v>
      </c>
      <c r="BB2550">
        <f>VLOOKUP(Sheet1[[#This Row],[NPDES ID2]],Combined_Sheet__Major_Only___2[[NPDES ID2]:[ECHO BFR]],18,FALSE)</f>
        <v>-73.854944000000003</v>
      </c>
      <c r="BC2550" s="2" t="str">
        <f>IF(ISNUMBER(SEARCH("aerobic",$AW2550)),"aerobic","")</f>
        <v/>
      </c>
      <c r="BD2550" s="2" t="str">
        <f>IF(ISNUMBER(SEARCH("anaer",$AW2550)),"anaer","")</f>
        <v>anaer</v>
      </c>
      <c r="BE2550" s="2" t="str">
        <f>IF(ISNUMBER(SEARCH("thickening",$AZ2550)),"thickening","")</f>
        <v>thickening</v>
      </c>
      <c r="BF2550" s="3" t="str">
        <f>IF(ISNUMBER(SEARCH("airDry",$AW2550)),"airDry","")</f>
        <v/>
      </c>
      <c r="BG2550" s="3" t="str">
        <f>IF(ISNUMBER(SEARCH("heatDry",$AY2550)),"heatDry","")</f>
        <v>heatDry</v>
      </c>
      <c r="BH2550" s="3" t="str">
        <f>IF(AND(ISNUMBER(SEARCH("aerobic",$AW2550)),ISNUMBER(SEARCH("anaer",$AW2550))),"Combined Aer and Anaer.","")</f>
        <v/>
      </c>
    </row>
    <row r="2551" spans="1:60" x14ac:dyDescent="0.25">
      <c r="A2551" s="5">
        <v>2280</v>
      </c>
      <c r="B2551" t="s">
        <v>10661</v>
      </c>
      <c r="C2551">
        <v>457.31</v>
      </c>
      <c r="D2551">
        <v>369.34495910829742</v>
      </c>
      <c r="E2551">
        <v>365.44401487238991</v>
      </c>
      <c r="F2551">
        <v>294.46538548914401</v>
      </c>
      <c r="G2551">
        <v>451.38104642632192</v>
      </c>
      <c r="H2551">
        <v>-110.9702537070329</v>
      </c>
      <c r="I2551">
        <v>-112.3677134430381</v>
      </c>
      <c r="J2551">
        <v>-131.72285630064681</v>
      </c>
      <c r="K2551">
        <v>-89.399219771750808</v>
      </c>
      <c r="L2551">
        <v>314.91644178521369</v>
      </c>
      <c r="M2551">
        <v>313.75785724216882</v>
      </c>
      <c r="N2551">
        <v>309.70567358382698</v>
      </c>
      <c r="O2551">
        <v>323.50253313598051</v>
      </c>
      <c r="P2551">
        <v>10.71821710381594</v>
      </c>
      <c r="Q2551">
        <v>10.8156363131195</v>
      </c>
      <c r="R2551">
        <v>8.7672315513380266</v>
      </c>
      <c r="S2551">
        <v>12.50852349505934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67.486122085076872</v>
      </c>
      <c r="AG2551">
        <v>67.237904831289853</v>
      </c>
      <c r="AH2551">
        <v>66.369425084973614</v>
      </c>
      <c r="AI2551">
        <v>69.326024512337568</v>
      </c>
      <c r="AJ2551">
        <v>0.60092008632397464</v>
      </c>
      <c r="AK2551">
        <v>0.6009200779105548</v>
      </c>
      <c r="AL2551">
        <v>0.60091540651070052</v>
      </c>
      <c r="AM2551">
        <v>0.60092468798055321</v>
      </c>
      <c r="AN2551">
        <v>0.1847256883866244</v>
      </c>
      <c r="AO2551">
        <v>0.18472568838662429</v>
      </c>
      <c r="AP2551">
        <v>0.18472568838662429</v>
      </c>
      <c r="AQ2551">
        <v>0.18472568838662429</v>
      </c>
      <c r="AR2551">
        <v>16.028953281638401</v>
      </c>
      <c r="AS2551">
        <v>16.028953281638401</v>
      </c>
      <c r="AT2551">
        <v>16.028953281638401</v>
      </c>
      <c r="AU2551">
        <v>16.028953281638401</v>
      </c>
      <c r="AV2551" t="str">
        <f>VLOOKUP(Sheet1[[#This Row],[NPDES ID2]],Combined_Sheet__Major_Only___2[[NPDES ID2]:[ECHO BFR]],3,FALSE)</f>
        <v>PA</v>
      </c>
      <c r="AW2551" t="s">
        <v>41</v>
      </c>
      <c r="AX2551" t="str">
        <f>VLOOKUP(Sheet1[[#This Row],[NPDES ID2]],Combined_Sheet__Major_Only___2[[NPDES ID2]:[ECHO BFR]],27,FALSE)</f>
        <v>other</v>
      </c>
      <c r="AY2551" t="str">
        <f>VLOOKUP(Sheet1[[#This Row],[NPDES ID2]],Combined_Sheet__Major_Only___2[[NPDES ID2]:[ECHO BFR]],28,FALSE)</f>
        <v>heatDry</v>
      </c>
      <c r="AZ2551" t="str">
        <f>VLOOKUP(Sheet1[[#This Row],[NPDES ID2]],Combined_Sheet__Major_Only___2[[NPDES ID2]:[ECHO BFR]],29,FALSE)</f>
        <v>preliminaryOps, thickening</v>
      </c>
      <c r="BA2551">
        <f>VLOOKUP(Sheet1[[#This Row],[NPDES ID2]],Combined_Sheet__Major_Only___2[[NPDES ID2]:[ECHO BFR]],17,FALSE)</f>
        <v>40.153210000000001</v>
      </c>
      <c r="BB2551">
        <f>VLOOKUP(Sheet1[[#This Row],[NPDES ID2]],Combined_Sheet__Major_Only___2[[NPDES ID2]:[ECHO BFR]],18,FALSE)</f>
        <v>-76.284189999999995</v>
      </c>
      <c r="BC2551" s="2" t="str">
        <f>IF(ISNUMBER(SEARCH("aerobic",$AW2551)),"aerobic","")</f>
        <v>aerobic</v>
      </c>
      <c r="BD2551" s="2" t="str">
        <f>IF(ISNUMBER(SEARCH("anaer",$AW2551)),"anaer","")</f>
        <v/>
      </c>
      <c r="BE2551" s="2" t="str">
        <f>IF(ISNUMBER(SEARCH("thickening",$AZ2551)),"thickening","")</f>
        <v>thickening</v>
      </c>
      <c r="BF2551" s="3" t="str">
        <f>IF(ISNUMBER(SEARCH("airDry",$AW2551)),"airDry","")</f>
        <v/>
      </c>
      <c r="BG2551" s="3" t="str">
        <f>IF(ISNUMBER(SEARCH("heatDry",$AY2551)),"heatDry","")</f>
        <v>heatDry</v>
      </c>
      <c r="BH2551" s="3" t="str">
        <f>IF(AND(ISNUMBER(SEARCH("aerobic",$AW2551)),ISNUMBER(SEARCH("anaer",$AW2551))),"Combined Aer and Anaer.","")</f>
        <v/>
      </c>
    </row>
    <row r="2552" spans="1:60" x14ac:dyDescent="0.25">
      <c r="A2552" s="5">
        <v>507</v>
      </c>
      <c r="B2552" t="s">
        <v>2509</v>
      </c>
      <c r="C2552">
        <v>347.12</v>
      </c>
      <c r="D2552">
        <v>408.90636673717029</v>
      </c>
      <c r="E2552">
        <v>405.7815971156565</v>
      </c>
      <c r="F2552">
        <v>316.52753503144078</v>
      </c>
      <c r="G2552">
        <v>504.04945153646861</v>
      </c>
      <c r="H2552">
        <v>-109.65368976315931</v>
      </c>
      <c r="I2552">
        <v>-111.0450010256275</v>
      </c>
      <c r="J2552">
        <v>-130.45818687916079</v>
      </c>
      <c r="K2552">
        <v>-88.14832141766577</v>
      </c>
      <c r="L2552">
        <v>241.71738414097851</v>
      </c>
      <c r="M2552">
        <v>240.85837393492761</v>
      </c>
      <c r="N2552">
        <v>237.8538865877052</v>
      </c>
      <c r="O2552">
        <v>248.0834603417791</v>
      </c>
      <c r="P2552">
        <v>8.1302603476049118</v>
      </c>
      <c r="Q2552">
        <v>8.2103342214171935</v>
      </c>
      <c r="R2552">
        <v>6.6403083002881642</v>
      </c>
      <c r="S2552">
        <v>9.5160675032744599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68.242837654790179</v>
      </c>
      <c r="AG2552">
        <v>68.000366318739793</v>
      </c>
      <c r="AH2552">
        <v>67.152048538416125</v>
      </c>
      <c r="AI2552">
        <v>70.040077313861374</v>
      </c>
      <c r="AJ2552">
        <v>0.61017658495190874</v>
      </c>
      <c r="AK2552">
        <v>0.61017657869984576</v>
      </c>
      <c r="AL2552">
        <v>0.61017310568521199</v>
      </c>
      <c r="AM2552">
        <v>0.61018000610380352</v>
      </c>
      <c r="AN2552">
        <v>0.18391454244361211</v>
      </c>
      <c r="AO2552">
        <v>0.18391454244361211</v>
      </c>
      <c r="AP2552">
        <v>0.18391454244361211</v>
      </c>
      <c r="AQ2552">
        <v>0.18391454244361211</v>
      </c>
      <c r="AR2552">
        <v>16.313717617212401</v>
      </c>
      <c r="AS2552">
        <v>16.313717617212401</v>
      </c>
      <c r="AT2552">
        <v>16.313717617212401</v>
      </c>
      <c r="AU2552">
        <v>16.313717617212401</v>
      </c>
      <c r="AV2552" t="str">
        <f>VLOOKUP(Sheet1[[#This Row],[NPDES ID2]],Combined_Sheet__Major_Only___2[[NPDES ID2]:[ECHO BFR]],3,FALSE)</f>
        <v>WA</v>
      </c>
      <c r="AW2552" t="s">
        <v>41</v>
      </c>
      <c r="AX2552" t="str">
        <f>VLOOKUP(Sheet1[[#This Row],[NPDES ID2]],Combined_Sheet__Major_Only___2[[NPDES ID2]:[ECHO BFR]],27,FALSE)</f>
        <v>-</v>
      </c>
      <c r="AY2552" t="str">
        <f>VLOOKUP(Sheet1[[#This Row],[NPDES ID2]],Combined_Sheet__Major_Only___2[[NPDES ID2]:[ECHO BFR]],28,FALSE)</f>
        <v>heatDry</v>
      </c>
      <c r="AZ2552" t="str">
        <f>VLOOKUP(Sheet1[[#This Row],[NPDES ID2]],Combined_Sheet__Major_Only___2[[NPDES ID2]:[ECHO BFR]],29,FALSE)</f>
        <v>thickening</v>
      </c>
      <c r="BA2552">
        <f>VLOOKUP(Sheet1[[#This Row],[NPDES ID2]],Combined_Sheet__Major_Only___2[[NPDES ID2]:[ECHO BFR]],17,FALSE)</f>
        <v>47.205798000000001</v>
      </c>
      <c r="BB2552">
        <f>VLOOKUP(Sheet1[[#This Row],[NPDES ID2]],Combined_Sheet__Major_Only___2[[NPDES ID2]:[ECHO BFR]],18,FALSE)</f>
        <v>-123.07803199999999</v>
      </c>
      <c r="BC2552" s="2" t="str">
        <f>IF(ISNUMBER(SEARCH("aerobic",$AW2552)),"aerobic","")</f>
        <v>aerobic</v>
      </c>
      <c r="BD2552" s="2" t="str">
        <f>IF(ISNUMBER(SEARCH("anaer",$AW2552)),"anaer","")</f>
        <v/>
      </c>
      <c r="BE2552" s="2" t="str">
        <f>IF(ISNUMBER(SEARCH("thickening",$AZ2552)),"thickening","")</f>
        <v>thickening</v>
      </c>
      <c r="BF2552" s="4" t="str">
        <f>IF(ISNUMBER(SEARCH("airDry",$AW2552)),"airDry","")</f>
        <v/>
      </c>
      <c r="BG2552" s="4" t="str">
        <f>IF(ISNUMBER(SEARCH("heatDry",$AY2552)),"heatDry","")</f>
        <v>heatDry</v>
      </c>
      <c r="BH2552" s="4" t="str">
        <f>IF(AND(ISNUMBER(SEARCH("aerobic",$AW2552)),ISNUMBER(SEARCH("anaer",$AW2552))),"Combined Aer and Anaer.","")</f>
        <v/>
      </c>
    </row>
    <row r="2553" spans="1:60" x14ac:dyDescent="0.25">
      <c r="A2553" s="5">
        <v>1950</v>
      </c>
      <c r="B2553" t="s">
        <v>9193</v>
      </c>
      <c r="C2553">
        <v>2400.6999999999998</v>
      </c>
      <c r="D2553">
        <v>550.50633442251626</v>
      </c>
      <c r="E2553">
        <v>546.19917139940083</v>
      </c>
      <c r="F2553">
        <v>450.76917075352611</v>
      </c>
      <c r="G2553">
        <v>639.85533388474175</v>
      </c>
      <c r="H2553">
        <v>-107.71689580487291</v>
      </c>
      <c r="I2553">
        <v>-109.0029213847328</v>
      </c>
      <c r="J2553">
        <v>-128.58405318884269</v>
      </c>
      <c r="K2553">
        <v>-86.215615602458811</v>
      </c>
      <c r="L2553">
        <v>1696.8443458259551</v>
      </c>
      <c r="M2553">
        <v>1691.093512204483</v>
      </c>
      <c r="N2553">
        <v>1670.987897629574</v>
      </c>
      <c r="O2553">
        <v>1739.4536611241001</v>
      </c>
      <c r="P2553">
        <v>56.176382058747357</v>
      </c>
      <c r="Q2553">
        <v>56.807641911097789</v>
      </c>
      <c r="R2553">
        <v>45.787526878888833</v>
      </c>
      <c r="S2553">
        <v>66.014647480575064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69.270493820860025</v>
      </c>
      <c r="AG2553">
        <v>69.036051401507535</v>
      </c>
      <c r="AH2553">
        <v>68.214768899804213</v>
      </c>
      <c r="AI2553">
        <v>71.00952485434334</v>
      </c>
      <c r="AJ2553">
        <v>0.62275047132116046</v>
      </c>
      <c r="AK2553">
        <v>0.62275042907403355</v>
      </c>
      <c r="AL2553">
        <v>0.62272713153849868</v>
      </c>
      <c r="AM2553">
        <v>0.62277342209473308</v>
      </c>
      <c r="AN2553">
        <v>0.18388388901582831</v>
      </c>
      <c r="AO2553">
        <v>0.18388388901582831</v>
      </c>
      <c r="AP2553">
        <v>0.18388388901582831</v>
      </c>
      <c r="AQ2553">
        <v>0.18388388901582831</v>
      </c>
      <c r="AR2553">
        <v>16.699802479051041</v>
      </c>
      <c r="AS2553">
        <v>16.699802479051051</v>
      </c>
      <c r="AT2553">
        <v>16.699802479051051</v>
      </c>
      <c r="AU2553">
        <v>16.699802479051051</v>
      </c>
      <c r="AV2553" t="str">
        <f>VLOOKUP(Sheet1[[#This Row],[NPDES ID2]],Combined_Sheet__Major_Only___2[[NPDES ID2]:[ECHO BFR]],3,FALSE)</f>
        <v>NJ</v>
      </c>
      <c r="AW2553" t="s">
        <v>12185</v>
      </c>
      <c r="AX2553" t="str">
        <f>VLOOKUP(Sheet1[[#This Row],[NPDES ID2]],Combined_Sheet__Major_Only___2[[NPDES ID2]:[ECHO BFR]],27,FALSE)</f>
        <v>methaneBioCaptureRecover</v>
      </c>
      <c r="AY2553" t="str">
        <f>VLOOKUP(Sheet1[[#This Row],[NPDES ID2]],Combined_Sheet__Major_Only___2[[NPDES ID2]:[ECHO BFR]],28,FALSE)</f>
        <v>heatDry</v>
      </c>
      <c r="AZ2553" t="str">
        <f>VLOOKUP(Sheet1[[#This Row],[NPDES ID2]],Combined_Sheet__Major_Only___2[[NPDES ID2]:[ECHO BFR]],29,FALSE)</f>
        <v>thickening, preliminaryOps</v>
      </c>
      <c r="BA2553">
        <f>VLOOKUP(Sheet1[[#This Row],[NPDES ID2]],Combined_Sheet__Major_Only___2[[NPDES ID2]:[ECHO BFR]],17,FALSE)</f>
        <v>40.600268</v>
      </c>
      <c r="BB2553">
        <f>VLOOKUP(Sheet1[[#This Row],[NPDES ID2]],Combined_Sheet__Major_Only___2[[NPDES ID2]:[ECHO BFR]],18,FALSE)</f>
        <v>-74.259033000000002</v>
      </c>
      <c r="BC2553" s="2" t="str">
        <f>IF(ISNUMBER(SEARCH("aerobic",$AW2553)),"aerobic","")</f>
        <v/>
      </c>
      <c r="BD2553" s="2" t="str">
        <f>IF(ISNUMBER(SEARCH("anaer",$AW2553)),"anaer","")</f>
        <v>anaer</v>
      </c>
      <c r="BE2553" s="2" t="str">
        <f>IF(ISNUMBER(SEARCH("thickening",$AZ2553)),"thickening","")</f>
        <v>thickening</v>
      </c>
      <c r="BF2553" s="3" t="str">
        <f>IF(ISNUMBER(SEARCH("airDry",$AW2553)),"airDry","")</f>
        <v/>
      </c>
      <c r="BG2553" s="3" t="str">
        <f>IF(ISNUMBER(SEARCH("heatDry",$AY2553)),"heatDry","")</f>
        <v>heatDry</v>
      </c>
      <c r="BH2553" s="3" t="str">
        <f>IF(AND(ISNUMBER(SEARCH("aerobic",$AW2553)),ISNUMBER(SEARCH("anaer",$AW2553))),"Combined Aer and Anaer.","")</f>
        <v/>
      </c>
    </row>
    <row r="2554" spans="1:60" x14ac:dyDescent="0.25">
      <c r="A2554" s="5">
        <v>273</v>
      </c>
      <c r="B2554" t="s">
        <v>1399</v>
      </c>
      <c r="C2554">
        <v>1634</v>
      </c>
      <c r="D2554">
        <v>432.80269303550091</v>
      </c>
      <c r="E2554">
        <v>429.85046028137629</v>
      </c>
      <c r="F2554">
        <v>366.43504643902111</v>
      </c>
      <c r="G2554">
        <v>502.32581012682789</v>
      </c>
      <c r="H2554">
        <v>-108.6262216195278</v>
      </c>
      <c r="I2554">
        <v>-109.9534694306188</v>
      </c>
      <c r="J2554">
        <v>-129.46210876437729</v>
      </c>
      <c r="K2554">
        <v>-87.112649077245564</v>
      </c>
      <c r="L2554">
        <v>1146.6324034139341</v>
      </c>
      <c r="M2554">
        <v>1142.655264224016</v>
      </c>
      <c r="N2554">
        <v>1128.748518130189</v>
      </c>
      <c r="O2554">
        <v>1176.1024762536711</v>
      </c>
      <c r="P2554">
        <v>38.252929757963763</v>
      </c>
      <c r="Q2554">
        <v>38.650600516240367</v>
      </c>
      <c r="R2554">
        <v>31.209808333583531</v>
      </c>
      <c r="S2554">
        <v>44.86546077889372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68.771874521347073</v>
      </c>
      <c r="AG2554">
        <v>68.533561462520481</v>
      </c>
      <c r="AH2554">
        <v>67.699120683159222</v>
      </c>
      <c r="AI2554">
        <v>70.53912150610681</v>
      </c>
      <c r="AJ2554">
        <v>0.61664917698009558</v>
      </c>
      <c r="AK2554">
        <v>0.61664914786120673</v>
      </c>
      <c r="AL2554">
        <v>0.61663304827380883</v>
      </c>
      <c r="AM2554">
        <v>0.61666503665912697</v>
      </c>
      <c r="AN2554">
        <v>0.18366272587174751</v>
      </c>
      <c r="AO2554">
        <v>0.18366272587174751</v>
      </c>
      <c r="AP2554">
        <v>0.18366272587174751</v>
      </c>
      <c r="AQ2554">
        <v>0.18366272587174751</v>
      </c>
      <c r="AR2554">
        <v>16.512377520508739</v>
      </c>
      <c r="AS2554">
        <v>16.512377520508739</v>
      </c>
      <c r="AT2554">
        <v>16.512377520508739</v>
      </c>
      <c r="AU2554">
        <v>16.512377520508739</v>
      </c>
      <c r="AV2554" t="str">
        <f>VLOOKUP(Sheet1[[#This Row],[NPDES ID2]],Combined_Sheet__Major_Only___2[[NPDES ID2]:[ECHO BFR]],3,FALSE)</f>
        <v>NC</v>
      </c>
      <c r="AW2554" t="s">
        <v>41</v>
      </c>
      <c r="AX2554" t="str">
        <f>VLOOKUP(Sheet1[[#This Row],[NPDES ID2]],Combined_Sheet__Major_Only___2[[NPDES ID2]:[ECHO BFR]],27,FALSE)</f>
        <v>methaneBioCaptureRecover</v>
      </c>
      <c r="AY2554" t="str">
        <f>VLOOKUP(Sheet1[[#This Row],[NPDES ID2]],Combined_Sheet__Major_Only___2[[NPDES ID2]:[ECHO BFR]],28,FALSE)</f>
        <v>heatDry</v>
      </c>
      <c r="AZ2554" t="str">
        <f>VLOOKUP(Sheet1[[#This Row],[NPDES ID2]],Combined_Sheet__Major_Only___2[[NPDES ID2]:[ECHO BFR]],29,FALSE)</f>
        <v>thickening, preliminaryOps</v>
      </c>
      <c r="BA2554">
        <f>VLOOKUP(Sheet1[[#This Row],[NPDES ID2]],Combined_Sheet__Major_Only___2[[NPDES ID2]:[ECHO BFR]],17,FALSE)</f>
        <v>35.995932000000003</v>
      </c>
      <c r="BB2554">
        <f>VLOOKUP(Sheet1[[#This Row],[NPDES ID2]],Combined_Sheet__Major_Only___2[[NPDES ID2]:[ECHO BFR]],18,FALSE)</f>
        <v>-80.332791</v>
      </c>
      <c r="BC2554" s="2" t="str">
        <f>IF(ISNUMBER(SEARCH("aerobic",$AW2554)),"aerobic","")</f>
        <v>aerobic</v>
      </c>
      <c r="BD2554" s="2" t="str">
        <f>IF(ISNUMBER(SEARCH("anaer",$AW2554)),"anaer","")</f>
        <v/>
      </c>
      <c r="BE2554" s="2" t="str">
        <f>IF(ISNUMBER(SEARCH("thickening",$AZ2554)),"thickening","")</f>
        <v>thickening</v>
      </c>
      <c r="BF2554" s="4" t="str">
        <f>IF(ISNUMBER(SEARCH("airDry",$AW2554)),"airDry","")</f>
        <v/>
      </c>
      <c r="BG2554" s="4" t="str">
        <f>IF(ISNUMBER(SEARCH("heatDry",$AY2554)),"heatDry","")</f>
        <v>heatDry</v>
      </c>
      <c r="BH2554" s="4" t="str">
        <f>IF(AND(ISNUMBER(SEARCH("aerobic",$AW2554)),ISNUMBER(SEARCH("anaer",$AW2554))),"Combined Aer and Anaer.","")</f>
        <v/>
      </c>
    </row>
    <row r="2555" spans="1:60" x14ac:dyDescent="0.25">
      <c r="A2555" s="5">
        <v>1825</v>
      </c>
      <c r="B2555" t="s">
        <v>8630</v>
      </c>
      <c r="C2555">
        <v>20212.71</v>
      </c>
      <c r="D2555">
        <v>3715.3909631635202</v>
      </c>
      <c r="E2555">
        <v>3727.4956249173079</v>
      </c>
      <c r="F2555">
        <v>2968.009743541395</v>
      </c>
      <c r="G2555">
        <v>4391.3642014324532</v>
      </c>
      <c r="H2555">
        <v>-105.53415175190661</v>
      </c>
      <c r="I2555">
        <v>-107.3247822173287</v>
      </c>
      <c r="J2555">
        <v>-126.3102945637319</v>
      </c>
      <c r="K2555">
        <v>-83.408332162481116</v>
      </c>
      <c r="L2555">
        <v>14364.496368031099</v>
      </c>
      <c r="M2555">
        <v>14316.59564605951</v>
      </c>
      <c r="N2555">
        <v>14149.745232302979</v>
      </c>
      <c r="O2555">
        <v>14718.702038337689</v>
      </c>
      <c r="P2555">
        <v>472.66728327167061</v>
      </c>
      <c r="Q2555">
        <v>478.35140765872649</v>
      </c>
      <c r="R2555">
        <v>384.97556783209751</v>
      </c>
      <c r="S2555">
        <v>556.42719021454729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69.669282385382587</v>
      </c>
      <c r="AG2555">
        <v>69.439654165986809</v>
      </c>
      <c r="AH2555">
        <v>68.626188628822405</v>
      </c>
      <c r="AI2555">
        <v>71.383773947779815</v>
      </c>
      <c r="AJ2555">
        <v>0.62763091214052902</v>
      </c>
      <c r="AK2555">
        <v>0.62763053876333252</v>
      </c>
      <c r="AL2555">
        <v>0.62743670829188714</v>
      </c>
      <c r="AM2555">
        <v>0.62782193894600646</v>
      </c>
      <c r="AN2555">
        <v>0.18349442355851819</v>
      </c>
      <c r="AO2555">
        <v>0.18349442355851819</v>
      </c>
      <c r="AP2555">
        <v>0.18349442355851819</v>
      </c>
      <c r="AQ2555">
        <v>0.18349442355851819</v>
      </c>
      <c r="AR2555">
        <v>16.84408078654004</v>
      </c>
      <c r="AS2555">
        <v>16.84408078654004</v>
      </c>
      <c r="AT2555">
        <v>16.84408078654004</v>
      </c>
      <c r="AU2555">
        <v>16.84408078654004</v>
      </c>
      <c r="AV2555" t="str">
        <f>VLOOKUP(Sheet1[[#This Row],[NPDES ID2]],Combined_Sheet__Major_Only___2[[NPDES ID2]:[ECHO BFR]],3,FALSE)</f>
        <v>MD</v>
      </c>
      <c r="AW2555" t="s">
        <v>12185</v>
      </c>
      <c r="AX2555" t="str">
        <f>VLOOKUP(Sheet1[[#This Row],[NPDES ID2]],Combined_Sheet__Major_Only___2[[NPDES ID2]:[ECHO BFR]],27,FALSE)</f>
        <v>methaneBioCaptureRecover</v>
      </c>
      <c r="AY2555" t="str">
        <f>VLOOKUP(Sheet1[[#This Row],[NPDES ID2]],Combined_Sheet__Major_Only___2[[NPDES ID2]:[ECHO BFR]],28,FALSE)</f>
        <v>heatDry, highTempCompost</v>
      </c>
      <c r="AZ2555" t="str">
        <f>VLOOKUP(Sheet1[[#This Row],[NPDES ID2]],Combined_Sheet__Major_Only___2[[NPDES ID2]:[ECHO BFR]],29,FALSE)</f>
        <v>preliminaryOps, thickening</v>
      </c>
      <c r="BA2555">
        <f>VLOOKUP(Sheet1[[#This Row],[NPDES ID2]],Combined_Sheet__Major_Only___2[[NPDES ID2]:[ECHO BFR]],17,FALSE)</f>
        <v>39.295278000000003</v>
      </c>
      <c r="BB2555">
        <f>VLOOKUP(Sheet1[[#This Row],[NPDES ID2]],Combined_Sheet__Major_Only___2[[NPDES ID2]:[ECHO BFR]],18,FALSE)</f>
        <v>-76.491667000000007</v>
      </c>
      <c r="BC2555" s="2" t="str">
        <f>IF(ISNUMBER(SEARCH("aerobic",$AW2555)),"aerobic","")</f>
        <v/>
      </c>
      <c r="BD2555" s="2" t="str">
        <f>IF(ISNUMBER(SEARCH("anaer",$AW2555)),"anaer","")</f>
        <v>anaer</v>
      </c>
      <c r="BE2555" s="2" t="str">
        <f>IF(ISNUMBER(SEARCH("thickening",$AZ2555)),"thickening","")</f>
        <v>thickening</v>
      </c>
      <c r="BF2555" s="4" t="str">
        <f>IF(ISNUMBER(SEARCH("airDry",$AW2555)),"airDry","")</f>
        <v/>
      </c>
      <c r="BG2555" s="4" t="str">
        <f>IF(ISNUMBER(SEARCH("heatDry",$AY2555)),"heatDry","")</f>
        <v>heatDry</v>
      </c>
      <c r="BH2555" s="4" t="str">
        <f>IF(AND(ISNUMBER(SEARCH("aerobic",$AW2555)),ISNUMBER(SEARCH("anaer",$AW2555))),"Combined Aer and Anaer.","")</f>
        <v/>
      </c>
    </row>
    <row r="2556" spans="1:60" x14ac:dyDescent="0.25">
      <c r="A2556" s="5">
        <v>2375</v>
      </c>
      <c r="B2556" t="s">
        <v>11075</v>
      </c>
      <c r="C2556">
        <v>316</v>
      </c>
      <c r="D2556">
        <v>435.46918726949337</v>
      </c>
      <c r="E2556">
        <v>433.54690055247448</v>
      </c>
      <c r="F2556">
        <v>334.42283924838489</v>
      </c>
      <c r="G2556">
        <v>537.45152666707895</v>
      </c>
      <c r="H2556">
        <v>-111.3529222701945</v>
      </c>
      <c r="I2556">
        <v>-112.7432375892526</v>
      </c>
      <c r="J2556">
        <v>-132.09191110320819</v>
      </c>
      <c r="K2556">
        <v>-89.771183359760144</v>
      </c>
      <c r="L2556">
        <v>216.93867593778691</v>
      </c>
      <c r="M2556">
        <v>216.1330264212404</v>
      </c>
      <c r="N2556">
        <v>213.31515847646509</v>
      </c>
      <c r="O2556">
        <v>222.90931705668601</v>
      </c>
      <c r="P2556">
        <v>7.4076199882841536</v>
      </c>
      <c r="Q2556">
        <v>7.4734101544161948</v>
      </c>
      <c r="R2556">
        <v>6.061744458941269</v>
      </c>
      <c r="S2556">
        <v>8.6379965793113112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67.278856466419242</v>
      </c>
      <c r="AG2556">
        <v>67.029047300125541</v>
      </c>
      <c r="AH2556">
        <v>66.155074743762185</v>
      </c>
      <c r="AI2556">
        <v>69.130463673428821</v>
      </c>
      <c r="AJ2556">
        <v>0.59838505975556788</v>
      </c>
      <c r="AK2556">
        <v>0.59838505391440144</v>
      </c>
      <c r="AL2556">
        <v>0.59838180895078852</v>
      </c>
      <c r="AM2556">
        <v>0.59838825626059344</v>
      </c>
      <c r="AN2556">
        <v>0.18323394352259631</v>
      </c>
      <c r="AO2556">
        <v>0.18323394352259631</v>
      </c>
      <c r="AP2556">
        <v>0.18323394352259631</v>
      </c>
      <c r="AQ2556">
        <v>0.18323394352259631</v>
      </c>
      <c r="AR2556">
        <v>15.95102652211996</v>
      </c>
      <c r="AS2556">
        <v>15.95102652211996</v>
      </c>
      <c r="AT2556">
        <v>15.95102652211996</v>
      </c>
      <c r="AU2556">
        <v>15.95102652211996</v>
      </c>
      <c r="AV2556" t="str">
        <f>VLOOKUP(Sheet1[[#This Row],[NPDES ID2]],Combined_Sheet__Major_Only___2[[NPDES ID2]:[ECHO BFR]],3,FALSE)</f>
        <v>NC</v>
      </c>
      <c r="AW2556" t="s">
        <v>41</v>
      </c>
      <c r="AX2556" t="str">
        <f>VLOOKUP(Sheet1[[#This Row],[NPDES ID2]],Combined_Sheet__Major_Only___2[[NPDES ID2]:[ECHO BFR]],27,FALSE)</f>
        <v>-</v>
      </c>
      <c r="AY2556" t="str">
        <f>VLOOKUP(Sheet1[[#This Row],[NPDES ID2]],Combined_Sheet__Major_Only___2[[NPDES ID2]:[ECHO BFR]],28,FALSE)</f>
        <v>heatDry</v>
      </c>
      <c r="AZ2556" t="str">
        <f>VLOOKUP(Sheet1[[#This Row],[NPDES ID2]],Combined_Sheet__Major_Only___2[[NPDES ID2]:[ECHO BFR]],29,FALSE)</f>
        <v>thickening</v>
      </c>
      <c r="BA2556">
        <f>VLOOKUP(Sheet1[[#This Row],[NPDES ID2]],Combined_Sheet__Major_Only___2[[NPDES ID2]:[ECHO BFR]],17,FALSE)</f>
        <v>35.34986</v>
      </c>
      <c r="BB2556">
        <f>VLOOKUP(Sheet1[[#This Row],[NPDES ID2]],Combined_Sheet__Major_Only___2[[NPDES ID2]:[ECHO BFR]],18,FALSE)</f>
        <v>-83.238630000000001</v>
      </c>
      <c r="BC2556" s="2" t="str">
        <f>IF(ISNUMBER(SEARCH("aerobic",$AW2556)),"aerobic","")</f>
        <v>aerobic</v>
      </c>
      <c r="BD2556" s="2" t="str">
        <f>IF(ISNUMBER(SEARCH("anaer",$AW2556)),"anaer","")</f>
        <v/>
      </c>
      <c r="BE2556" s="2" t="str">
        <f>IF(ISNUMBER(SEARCH("thickening",$AZ2556)),"thickening","")</f>
        <v>thickening</v>
      </c>
      <c r="BF2556" s="4" t="str">
        <f>IF(ISNUMBER(SEARCH("airDry",$AW2556)),"airDry","")</f>
        <v/>
      </c>
      <c r="BG2556" s="4" t="str">
        <f>IF(ISNUMBER(SEARCH("heatDry",$AY2556)),"heatDry","")</f>
        <v>heatDry</v>
      </c>
      <c r="BH2556" s="4" t="str">
        <f>IF(AND(ISNUMBER(SEARCH("aerobic",$AW2556)),ISNUMBER(SEARCH("anaer",$AW2556))),"Combined Aer and Anaer.","")</f>
        <v/>
      </c>
    </row>
    <row r="2557" spans="1:60" x14ac:dyDescent="0.25">
      <c r="A2557" s="5">
        <v>590</v>
      </c>
      <c r="B2557" t="s">
        <v>2892</v>
      </c>
      <c r="C2557">
        <v>68.58</v>
      </c>
      <c r="D2557">
        <v>1450.398128622631</v>
      </c>
      <c r="E2557">
        <v>1434.56154930719</v>
      </c>
      <c r="F2557">
        <v>996.93835324717747</v>
      </c>
      <c r="G2557">
        <v>1892.8096296896949</v>
      </c>
      <c r="H2557">
        <v>-110.9901205645743</v>
      </c>
      <c r="I2557">
        <v>-112.40299861336111</v>
      </c>
      <c r="J2557">
        <v>-131.74492978850759</v>
      </c>
      <c r="K2557">
        <v>-89.43655334307671</v>
      </c>
      <c r="L2557">
        <v>47.233712598575892</v>
      </c>
      <c r="M2557">
        <v>47.060030763069662</v>
      </c>
      <c r="N2557">
        <v>46.452522681338799</v>
      </c>
      <c r="O2557">
        <v>48.520899698257601</v>
      </c>
      <c r="P2557">
        <v>1.60734310978828</v>
      </c>
      <c r="Q2557">
        <v>1.6219715310531191</v>
      </c>
      <c r="R2557">
        <v>1.314736625774044</v>
      </c>
      <c r="S2557">
        <v>1.8758888334082739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67.496498115243384</v>
      </c>
      <c r="AG2557">
        <v>67.248318371767454</v>
      </c>
      <c r="AH2557">
        <v>66.380180043690913</v>
      </c>
      <c r="AI2557">
        <v>69.335862871653617</v>
      </c>
      <c r="AJ2557">
        <v>0.60104699446399978</v>
      </c>
      <c r="AK2557">
        <v>0.60104699320475596</v>
      </c>
      <c r="AL2557">
        <v>0.6010462929638708</v>
      </c>
      <c r="AM2557">
        <v>0.60104768424324906</v>
      </c>
      <c r="AN2557">
        <v>0.18311193716615901</v>
      </c>
      <c r="AO2557">
        <v>0.18311193716615901</v>
      </c>
      <c r="AP2557">
        <v>0.18311193716615901</v>
      </c>
      <c r="AQ2557">
        <v>0.18311193716615901</v>
      </c>
      <c r="AR2557">
        <v>16.032992881447932</v>
      </c>
      <c r="AS2557">
        <v>16.032992881447939</v>
      </c>
      <c r="AT2557">
        <v>16.032992881447939</v>
      </c>
      <c r="AU2557">
        <v>16.032992881447939</v>
      </c>
      <c r="AV2557" t="str">
        <f>VLOOKUP(Sheet1[[#This Row],[NPDES ID2]],Combined_Sheet__Major_Only___2[[NPDES ID2]:[ECHO BFR]],3,FALSE)</f>
        <v>PA</v>
      </c>
      <c r="AW2557" t="s">
        <v>12185</v>
      </c>
      <c r="AX2557" t="str">
        <f>VLOOKUP(Sheet1[[#This Row],[NPDES ID2]],Combined_Sheet__Major_Only___2[[NPDES ID2]:[ECHO BFR]],27,FALSE)</f>
        <v>other</v>
      </c>
      <c r="AY2557" t="str">
        <f>VLOOKUP(Sheet1[[#This Row],[NPDES ID2]],Combined_Sheet__Major_Only___2[[NPDES ID2]:[ECHO BFR]],28,FALSE)</f>
        <v>heatDry</v>
      </c>
      <c r="AZ2557" t="str">
        <f>VLOOKUP(Sheet1[[#This Row],[NPDES ID2]],Combined_Sheet__Major_Only___2[[NPDES ID2]:[ECHO BFR]],29,FALSE)</f>
        <v>thickening</v>
      </c>
      <c r="BA2557">
        <f>VLOOKUP(Sheet1[[#This Row],[NPDES ID2]],Combined_Sheet__Major_Only___2[[NPDES ID2]:[ECHO BFR]],17,FALSE)</f>
        <v>40.814452000000003</v>
      </c>
      <c r="BB2557">
        <f>VLOOKUP(Sheet1[[#This Row],[NPDES ID2]],Combined_Sheet__Major_Only___2[[NPDES ID2]:[ECHO BFR]],18,FALSE)</f>
        <v>-76.584096000000002</v>
      </c>
      <c r="BC2557" s="2" t="str">
        <f>IF(ISNUMBER(SEARCH("aerobic",$AW2557)),"aerobic","")</f>
        <v/>
      </c>
      <c r="BD2557" s="2" t="str">
        <f>IF(ISNUMBER(SEARCH("anaer",$AW2557)),"anaer","")</f>
        <v>anaer</v>
      </c>
      <c r="BE2557" s="2" t="str">
        <f>IF(ISNUMBER(SEARCH("thickening",$AZ2557)),"thickening","")</f>
        <v>thickening</v>
      </c>
      <c r="BF2557" s="3" t="str">
        <f>IF(ISNUMBER(SEARCH("airDry",$AW2557)),"airDry","")</f>
        <v/>
      </c>
      <c r="BG2557" s="3" t="str">
        <f>IF(ISNUMBER(SEARCH("heatDry",$AY2557)),"heatDry","")</f>
        <v>heatDry</v>
      </c>
      <c r="BH2557" s="3" t="str">
        <f>IF(AND(ISNUMBER(SEARCH("aerobic",$AW2557)),ISNUMBER(SEARCH("anaer",$AW2557))),"Combined Aer and Anaer.","")</f>
        <v/>
      </c>
    </row>
    <row r="2558" spans="1:60" x14ac:dyDescent="0.25">
      <c r="A2558" s="5">
        <v>1924</v>
      </c>
      <c r="B2558" t="s">
        <v>9077</v>
      </c>
      <c r="C2558">
        <v>3048.8</v>
      </c>
      <c r="D2558">
        <v>669.210495031297</v>
      </c>
      <c r="E2558">
        <v>666.16423398464792</v>
      </c>
      <c r="F2558">
        <v>543.53090456848963</v>
      </c>
      <c r="G2558">
        <v>778.41842581049616</v>
      </c>
      <c r="H2558">
        <v>-109.3437131379645</v>
      </c>
      <c r="I2558">
        <v>-110.7429409904358</v>
      </c>
      <c r="J2558">
        <v>-130.14080511245331</v>
      </c>
      <c r="K2558">
        <v>-87.731268019205288</v>
      </c>
      <c r="L2558">
        <v>2123.956589495926</v>
      </c>
      <c r="M2558">
        <v>2116.4169732079399</v>
      </c>
      <c r="N2558">
        <v>2090.0614035054609</v>
      </c>
      <c r="O2558">
        <v>2179.8150450768571</v>
      </c>
      <c r="P2558">
        <v>71.403541421406516</v>
      </c>
      <c r="Q2558">
        <v>72.108453026487012</v>
      </c>
      <c r="R2558">
        <v>58.31498046001056</v>
      </c>
      <c r="S2558">
        <v>83.588077093064001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68.275818945640196</v>
      </c>
      <c r="AG2558">
        <v>68.03388032674286</v>
      </c>
      <c r="AH2558">
        <v>67.185996866461167</v>
      </c>
      <c r="AI2558">
        <v>70.070875691703279</v>
      </c>
      <c r="AJ2558">
        <v>0.61058009240469591</v>
      </c>
      <c r="AK2558">
        <v>0.61058003698330954</v>
      </c>
      <c r="AL2558">
        <v>0.61054956176348252</v>
      </c>
      <c r="AM2558">
        <v>0.61061011461804304</v>
      </c>
      <c r="AN2558">
        <v>0.18245401792200211</v>
      </c>
      <c r="AO2558">
        <v>0.18245401792200211</v>
      </c>
      <c r="AP2558">
        <v>0.18245401792200211</v>
      </c>
      <c r="AQ2558">
        <v>0.18245401792200211</v>
      </c>
      <c r="AR2558">
        <v>16.32520449236603</v>
      </c>
      <c r="AS2558">
        <v>16.325204492366019</v>
      </c>
      <c r="AT2558">
        <v>16.325204492366019</v>
      </c>
      <c r="AU2558">
        <v>16.325204492366019</v>
      </c>
      <c r="AV2558" t="str">
        <f>VLOOKUP(Sheet1[[#This Row],[NPDES ID2]],Combined_Sheet__Major_Only___2[[NPDES ID2]:[ECHO BFR]],3,FALSE)</f>
        <v>FL</v>
      </c>
      <c r="AW2558" t="s">
        <v>12185</v>
      </c>
      <c r="AX2558" t="str">
        <f>VLOOKUP(Sheet1[[#This Row],[NPDES ID2]],Combined_Sheet__Major_Only___2[[NPDES ID2]:[ECHO BFR]],27,FALSE)</f>
        <v>methaneBioCaptureRecover</v>
      </c>
      <c r="AY2558" t="str">
        <f>VLOOKUP(Sheet1[[#This Row],[NPDES ID2]],Combined_Sheet__Major_Only___2[[NPDES ID2]:[ECHO BFR]],28,FALSE)</f>
        <v>heatDry</v>
      </c>
      <c r="AZ2558" t="str">
        <f>VLOOKUP(Sheet1[[#This Row],[NPDES ID2]],Combined_Sheet__Major_Only___2[[NPDES ID2]:[ECHO BFR]],29,FALSE)</f>
        <v>thickening</v>
      </c>
      <c r="BA2558">
        <f>VLOOKUP(Sheet1[[#This Row],[NPDES ID2]],Combined_Sheet__Major_Only___2[[NPDES ID2]:[ECHO BFR]],17,FALSE)</f>
        <v>30.392575000000001</v>
      </c>
      <c r="BB2558">
        <f>VLOOKUP(Sheet1[[#This Row],[NPDES ID2]],Combined_Sheet__Major_Only___2[[NPDES ID2]:[ECHO BFR]],18,FALSE)</f>
        <v>-84.322783000000001</v>
      </c>
      <c r="BC2558" s="2" t="str">
        <f>IF(ISNUMBER(SEARCH("aerobic",$AW2558)),"aerobic","")</f>
        <v/>
      </c>
      <c r="BD2558" s="2" t="str">
        <f>IF(ISNUMBER(SEARCH("anaer",$AW2558)),"anaer","")</f>
        <v>anaer</v>
      </c>
      <c r="BE2558" s="2" t="str">
        <f>IF(ISNUMBER(SEARCH("thickening",$AZ2558)),"thickening","")</f>
        <v>thickening</v>
      </c>
      <c r="BF2558" s="3" t="str">
        <f>IF(ISNUMBER(SEARCH("airDry",$AW2558)),"airDry","")</f>
        <v/>
      </c>
      <c r="BG2558" s="3" t="str">
        <f>IF(ISNUMBER(SEARCH("heatDry",$AY2558)),"heatDry","")</f>
        <v>heatDry</v>
      </c>
      <c r="BH2558" s="3" t="str">
        <f>IF(AND(ISNUMBER(SEARCH("aerobic",$AW2558)),ISNUMBER(SEARCH("anaer",$AW2558))),"Combined Aer and Anaer.","")</f>
        <v/>
      </c>
    </row>
    <row r="2559" spans="1:60" x14ac:dyDescent="0.25">
      <c r="A2559" s="5">
        <v>202</v>
      </c>
      <c r="B2559" t="s">
        <v>1073</v>
      </c>
      <c r="C2559">
        <v>3111</v>
      </c>
      <c r="D2559">
        <v>679.13376387479514</v>
      </c>
      <c r="E2559">
        <v>676.12976432104938</v>
      </c>
      <c r="F2559">
        <v>550.64884290318378</v>
      </c>
      <c r="G2559">
        <v>790.43346322028594</v>
      </c>
      <c r="H2559">
        <v>-109.1868837342473</v>
      </c>
      <c r="I2559">
        <v>-110.5807695277613</v>
      </c>
      <c r="J2559">
        <v>-129.9898066266324</v>
      </c>
      <c r="K2559">
        <v>-87.579643962561633</v>
      </c>
      <c r="L2559">
        <v>2170.0830470579549</v>
      </c>
      <c r="M2559">
        <v>2162.4108466685161</v>
      </c>
      <c r="N2559">
        <v>2135.5921420718728</v>
      </c>
      <c r="O2559">
        <v>2226.9233997923552</v>
      </c>
      <c r="P2559">
        <v>72.854569893044314</v>
      </c>
      <c r="Q2559">
        <v>73.580226416335421</v>
      </c>
      <c r="R2559">
        <v>59.489561389930543</v>
      </c>
      <c r="S2559">
        <v>85.315791072067498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68.363918372283067</v>
      </c>
      <c r="AG2559">
        <v>68.122655903399846</v>
      </c>
      <c r="AH2559">
        <v>67.277108875014676</v>
      </c>
      <c r="AI2559">
        <v>70.153999403554053</v>
      </c>
      <c r="AJ2559">
        <v>0.61165790313914858</v>
      </c>
      <c r="AK2559">
        <v>0.61165784672147017</v>
      </c>
      <c r="AL2559">
        <v>0.61162682932238821</v>
      </c>
      <c r="AM2559">
        <v>0.61168845951065531</v>
      </c>
      <c r="AN2559">
        <v>0.1819033448230423</v>
      </c>
      <c r="AO2559">
        <v>0.1819033448230423</v>
      </c>
      <c r="AP2559">
        <v>0.1819033448230423</v>
      </c>
      <c r="AQ2559">
        <v>0.1819033448230423</v>
      </c>
      <c r="AR2559">
        <v>16.358338613983381</v>
      </c>
      <c r="AS2559">
        <v>16.358338613983381</v>
      </c>
      <c r="AT2559">
        <v>16.358338613983381</v>
      </c>
      <c r="AU2559">
        <v>16.358338613983381</v>
      </c>
      <c r="AV2559" t="str">
        <f>VLOOKUP(Sheet1[[#This Row],[NPDES ID2]],Combined_Sheet__Major_Only___2[[NPDES ID2]:[ECHO BFR]],3,FALSE)</f>
        <v>VA</v>
      </c>
      <c r="AW2559" t="s">
        <v>12185</v>
      </c>
      <c r="AX2559" t="str">
        <f>VLOOKUP(Sheet1[[#This Row],[NPDES ID2]],Combined_Sheet__Major_Only___2[[NPDES ID2]:[ECHO BFR]],27,FALSE)</f>
        <v>methaneBioCaptureRecover</v>
      </c>
      <c r="AY2559" t="str">
        <f>VLOOKUP(Sheet1[[#This Row],[NPDES ID2]],Combined_Sheet__Major_Only___2[[NPDES ID2]:[ECHO BFR]],28,FALSE)</f>
        <v>heatDry</v>
      </c>
      <c r="AZ2559" t="str">
        <f>VLOOKUP(Sheet1[[#This Row],[NPDES ID2]],Combined_Sheet__Major_Only___2[[NPDES ID2]:[ECHO BFR]],29,FALSE)</f>
        <v>preliminaryOps, thickening, sludgeLagoon</v>
      </c>
      <c r="BA2559">
        <f>VLOOKUP(Sheet1[[#This Row],[NPDES ID2]],Combined_Sheet__Major_Only___2[[NPDES ID2]:[ECHO BFR]],17,FALSE)</f>
        <v>38.343547000000001</v>
      </c>
      <c r="BB2559">
        <f>VLOOKUP(Sheet1[[#This Row],[NPDES ID2]],Combined_Sheet__Major_Only___2[[NPDES ID2]:[ECHO BFR]],18,FALSE)</f>
        <v>-78.929860000000005</v>
      </c>
      <c r="BC2559" s="2" t="str">
        <f>IF(ISNUMBER(SEARCH("aerobic",$AW2559)),"aerobic","")</f>
        <v/>
      </c>
      <c r="BD2559" s="2" t="str">
        <f>IF(ISNUMBER(SEARCH("anaer",$AW2559)),"anaer","")</f>
        <v>anaer</v>
      </c>
      <c r="BE2559" s="2" t="str">
        <f>IF(ISNUMBER(SEARCH("thickening",$AZ2559)),"thickening","")</f>
        <v>thickening</v>
      </c>
      <c r="BF2559" s="3" t="str">
        <f>IF(ISNUMBER(SEARCH("airDry",$AW2559)),"airDry","")</f>
        <v/>
      </c>
      <c r="BG2559" s="3" t="str">
        <f>IF(ISNUMBER(SEARCH("heatDry",$AY2559)),"heatDry","")</f>
        <v>heatDry</v>
      </c>
      <c r="BH2559" s="3" t="str">
        <f>IF(AND(ISNUMBER(SEARCH("aerobic",$AW2559)),ISNUMBER(SEARCH("anaer",$AW2559))),"Combined Aer and Anaer.","")</f>
        <v/>
      </c>
    </row>
    <row r="2560" spans="1:60" x14ac:dyDescent="0.25">
      <c r="A2560" s="5">
        <v>287</v>
      </c>
      <c r="B2560" t="s">
        <v>1467</v>
      </c>
      <c r="C2560">
        <v>1446.1</v>
      </c>
      <c r="D2560">
        <v>411.70608386235602</v>
      </c>
      <c r="E2560">
        <v>409.11305041519859</v>
      </c>
      <c r="F2560">
        <v>346.78857624337428</v>
      </c>
      <c r="G2560">
        <v>478.56778363134339</v>
      </c>
      <c r="H2560">
        <v>-110.32580243330101</v>
      </c>
      <c r="I2560">
        <v>-111.7051798200212</v>
      </c>
      <c r="J2560">
        <v>-131.0959239275895</v>
      </c>
      <c r="K2560">
        <v>-88.738530296543473</v>
      </c>
      <c r="L2560">
        <v>1000.397053070828</v>
      </c>
      <c r="M2560">
        <v>996.76785972690629</v>
      </c>
      <c r="N2560">
        <v>984.07732489268847</v>
      </c>
      <c r="O2560">
        <v>1027.289395951158</v>
      </c>
      <c r="P2560">
        <v>33.883166059025662</v>
      </c>
      <c r="Q2560">
        <v>34.201594762822857</v>
      </c>
      <c r="R2560">
        <v>27.69851365175187</v>
      </c>
      <c r="S2560">
        <v>39.590957990695721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67.797217159173456</v>
      </c>
      <c r="AG2560">
        <v>67.55147119503971</v>
      </c>
      <c r="AH2560">
        <v>66.691107760080072</v>
      </c>
      <c r="AI2560">
        <v>69.619456418133396</v>
      </c>
      <c r="AJ2560">
        <v>0.6047253167238078</v>
      </c>
      <c r="AK2560">
        <v>0.60472529024520105</v>
      </c>
      <c r="AL2560">
        <v>0.6047106440876665</v>
      </c>
      <c r="AM2560">
        <v>0.60473974458856194</v>
      </c>
      <c r="AN2560">
        <v>0.1815226877975207</v>
      </c>
      <c r="AO2560">
        <v>0.1815226877975207</v>
      </c>
      <c r="AP2560">
        <v>0.1815226877975207</v>
      </c>
      <c r="AQ2560">
        <v>0.1815226877975207</v>
      </c>
      <c r="AR2560">
        <v>16.145657858038451</v>
      </c>
      <c r="AS2560">
        <v>16.145657858038462</v>
      </c>
      <c r="AT2560">
        <v>16.145657858038462</v>
      </c>
      <c r="AU2560">
        <v>16.145657858038462</v>
      </c>
      <c r="AV2560" t="str">
        <f>VLOOKUP(Sheet1[[#This Row],[NPDES ID2]],Combined_Sheet__Major_Only___2[[NPDES ID2]:[ECHO BFR]],3,FALSE)</f>
        <v>PA</v>
      </c>
      <c r="AW2560" t="s">
        <v>41</v>
      </c>
      <c r="AX2560" t="str">
        <f>VLOOKUP(Sheet1[[#This Row],[NPDES ID2]],Combined_Sheet__Major_Only___2[[NPDES ID2]:[ECHO BFR]],27,FALSE)</f>
        <v>-</v>
      </c>
      <c r="AY2560" t="str">
        <f>VLOOKUP(Sheet1[[#This Row],[NPDES ID2]],Combined_Sheet__Major_Only___2[[NPDES ID2]:[ECHO BFR]],28,FALSE)</f>
        <v>heatDry</v>
      </c>
      <c r="AZ2560" t="str">
        <f>VLOOKUP(Sheet1[[#This Row],[NPDES ID2]],Combined_Sheet__Major_Only___2[[NPDES ID2]:[ECHO BFR]],29,FALSE)</f>
        <v>thickening, preliminaryOps</v>
      </c>
      <c r="BA2560">
        <f>VLOOKUP(Sheet1[[#This Row],[NPDES ID2]],Combined_Sheet__Major_Only___2[[NPDES ID2]:[ECHO BFR]],17,FALSE)</f>
        <v>40.235930000000003</v>
      </c>
      <c r="BB2560">
        <f>VLOOKUP(Sheet1[[#This Row],[NPDES ID2]],Combined_Sheet__Major_Only___2[[NPDES ID2]:[ECHO BFR]],18,FALSE)</f>
        <v>-75.624629999999996</v>
      </c>
      <c r="BC2560" s="2" t="str">
        <f>IF(ISNUMBER(SEARCH("aerobic",$AW2560)),"aerobic","")</f>
        <v>aerobic</v>
      </c>
      <c r="BD2560" s="2" t="str">
        <f>IF(ISNUMBER(SEARCH("anaer",$AW2560)),"anaer","")</f>
        <v/>
      </c>
      <c r="BE2560" s="2" t="str">
        <f>IF(ISNUMBER(SEARCH("thickening",$AZ2560)),"thickening","")</f>
        <v>thickening</v>
      </c>
      <c r="BF2560" s="4" t="str">
        <f>IF(ISNUMBER(SEARCH("airDry",$AW2560)),"airDry","")</f>
        <v/>
      </c>
      <c r="BG2560" s="4" t="str">
        <f>IF(ISNUMBER(SEARCH("heatDry",$AY2560)),"heatDry","")</f>
        <v>heatDry</v>
      </c>
      <c r="BH2560" s="4" t="str">
        <f>IF(AND(ISNUMBER(SEARCH("aerobic",$AW2560)),ISNUMBER(SEARCH("anaer",$AW2560))),"Combined Aer and Anaer.","")</f>
        <v/>
      </c>
    </row>
    <row r="2561" spans="1:60" x14ac:dyDescent="0.25">
      <c r="A2561" s="5">
        <v>699</v>
      </c>
      <c r="B2561" t="s">
        <v>3452</v>
      </c>
      <c r="C2561">
        <v>5857</v>
      </c>
      <c r="D2561">
        <v>1153.007036040226</v>
      </c>
      <c r="E2561">
        <v>1153.695228277142</v>
      </c>
      <c r="F2561">
        <v>926.73240186131704</v>
      </c>
      <c r="G2561">
        <v>1355.763198005307</v>
      </c>
      <c r="H2561">
        <v>-107.4339282848338</v>
      </c>
      <c r="I2561">
        <v>-108.8543207068293</v>
      </c>
      <c r="J2561">
        <v>-128.28911603325389</v>
      </c>
      <c r="K2561">
        <v>-85.800349406470218</v>
      </c>
      <c r="L2561">
        <v>4138.8403353111507</v>
      </c>
      <c r="M2561">
        <v>4124.7984003776219</v>
      </c>
      <c r="N2561">
        <v>4075.7414746149529</v>
      </c>
      <c r="O2561">
        <v>4242.8400967945236</v>
      </c>
      <c r="P2561">
        <v>137.04701048673951</v>
      </c>
      <c r="Q2561">
        <v>138.5875513026169</v>
      </c>
      <c r="R2561">
        <v>111.7068360802467</v>
      </c>
      <c r="S2561">
        <v>161.04820909944851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69.258598059201745</v>
      </c>
      <c r="AG2561">
        <v>69.024415093010489</v>
      </c>
      <c r="AH2561">
        <v>68.202264476588923</v>
      </c>
      <c r="AI2561">
        <v>70.997899276625247</v>
      </c>
      <c r="AJ2561">
        <v>0.62260492619153796</v>
      </c>
      <c r="AK2561">
        <v>0.62260482181429788</v>
      </c>
      <c r="AL2561">
        <v>0.62254796511500687</v>
      </c>
      <c r="AM2561">
        <v>0.6226609413679931</v>
      </c>
      <c r="AN2561">
        <v>0.18148115815908991</v>
      </c>
      <c r="AO2561">
        <v>0.1814811581590898</v>
      </c>
      <c r="AP2561">
        <v>0.1814811581590898</v>
      </c>
      <c r="AQ2561">
        <v>0.1814811581590898</v>
      </c>
      <c r="AR2561">
        <v>16.694176314595921</v>
      </c>
      <c r="AS2561">
        <v>16.694176314595911</v>
      </c>
      <c r="AT2561">
        <v>16.694176314595911</v>
      </c>
      <c r="AU2561">
        <v>16.694176314595911</v>
      </c>
      <c r="AV2561" t="str">
        <f>VLOOKUP(Sheet1[[#This Row],[NPDES ID2]],Combined_Sheet__Major_Only___2[[NPDES ID2]:[ECHO BFR]],3,FALSE)</f>
        <v>VA</v>
      </c>
      <c r="AW2561" t="s">
        <v>12188</v>
      </c>
      <c r="AX2561" t="str">
        <f>VLOOKUP(Sheet1[[#This Row],[NPDES ID2]],Combined_Sheet__Major_Only___2[[NPDES ID2]:[ECHO BFR]],27,FALSE)</f>
        <v>methaneBioCaptureRecover</v>
      </c>
      <c r="AY2561" t="str">
        <f>VLOOKUP(Sheet1[[#This Row],[NPDES ID2]],Combined_Sheet__Major_Only___2[[NPDES ID2]:[ECHO BFR]],28,FALSE)</f>
        <v>heatDry</v>
      </c>
      <c r="AZ2561" t="str">
        <f>VLOOKUP(Sheet1[[#This Row],[NPDES ID2]],Combined_Sheet__Major_Only___2[[NPDES ID2]:[ECHO BFR]],29,FALSE)</f>
        <v>preliminaryOps, thickening</v>
      </c>
      <c r="BA2561">
        <f>VLOOKUP(Sheet1[[#This Row],[NPDES ID2]],Combined_Sheet__Major_Only___2[[NPDES ID2]:[ECHO BFR]],17,FALSE)</f>
        <v>38.811419999999998</v>
      </c>
      <c r="BB2561">
        <f>VLOOKUP(Sheet1[[#This Row],[NPDES ID2]],Combined_Sheet__Major_Only___2[[NPDES ID2]:[ECHO BFR]],18,FALSE)</f>
        <v>-77.455079999999995</v>
      </c>
      <c r="BC2561" s="2" t="str">
        <f>IF(ISNUMBER(SEARCH("aerobic",$AW2561)),"aerobic","")</f>
        <v/>
      </c>
      <c r="BD2561" s="2" t="str">
        <f>IF(ISNUMBER(SEARCH("anaer",$AW2561)),"anaer","")</f>
        <v>anaer</v>
      </c>
      <c r="BE2561" s="2" t="str">
        <f>IF(ISNUMBER(SEARCH("thickening",$AZ2561)),"thickening","")</f>
        <v>thickening</v>
      </c>
      <c r="BF2561" s="4" t="str">
        <f>IF(ISNUMBER(SEARCH("airDry",$AW2561)),"airDry","")</f>
        <v/>
      </c>
      <c r="BG2561" s="4" t="str">
        <f>IF(ISNUMBER(SEARCH("heatDry",$AY2561)),"heatDry","")</f>
        <v>heatDry</v>
      </c>
      <c r="BH2561" s="4" t="str">
        <f>IF(AND(ISNUMBER(SEARCH("aerobic",$AW2561)),ISNUMBER(SEARCH("anaer",$AW2561))),"Combined Aer and Anaer.","")</f>
        <v/>
      </c>
    </row>
    <row r="2562" spans="1:60" x14ac:dyDescent="0.25">
      <c r="A2562" s="5">
        <v>288</v>
      </c>
      <c r="B2562" t="s">
        <v>1472</v>
      </c>
      <c r="C2562">
        <v>1442.66</v>
      </c>
      <c r="D2562">
        <v>405.76060351087898</v>
      </c>
      <c r="E2562">
        <v>403.1971270402928</v>
      </c>
      <c r="F2562">
        <v>341.93277348684762</v>
      </c>
      <c r="G2562">
        <v>471.3542635096797</v>
      </c>
      <c r="H2562">
        <v>-108.75066527192961</v>
      </c>
      <c r="I2562">
        <v>-110.0861913015676</v>
      </c>
      <c r="J2562">
        <v>-129.58294097443539</v>
      </c>
      <c r="K2562">
        <v>-87.239418868924105</v>
      </c>
      <c r="L2562">
        <v>1011.440865652991</v>
      </c>
      <c r="M2562">
        <v>1007.92248783688</v>
      </c>
      <c r="N2562">
        <v>995.61938695316724</v>
      </c>
      <c r="O2562">
        <v>1037.5121386080791</v>
      </c>
      <c r="P2562">
        <v>33.775528976682367</v>
      </c>
      <c r="Q2562">
        <v>34.123825354245056</v>
      </c>
      <c r="R2562">
        <v>27.560233088920238</v>
      </c>
      <c r="S2562">
        <v>39.604376312711871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68.709021421598322</v>
      </c>
      <c r="AG2562">
        <v>68.470210527277175</v>
      </c>
      <c r="AH2562">
        <v>67.634126905583912</v>
      </c>
      <c r="AI2562">
        <v>70.479836285338777</v>
      </c>
      <c r="AJ2562">
        <v>0.6158801405501394</v>
      </c>
      <c r="AK2562">
        <v>0.61588011481688398</v>
      </c>
      <c r="AL2562">
        <v>0.61586587732716191</v>
      </c>
      <c r="AM2562">
        <v>0.61589416581380385</v>
      </c>
      <c r="AN2562">
        <v>0.181094047004805</v>
      </c>
      <c r="AO2562">
        <v>0.181094047004805</v>
      </c>
      <c r="AP2562">
        <v>0.181094047004805</v>
      </c>
      <c r="AQ2562">
        <v>0.181094047004805</v>
      </c>
      <c r="AR2562">
        <v>16.488786278318901</v>
      </c>
      <c r="AS2562">
        <v>16.488786278318901</v>
      </c>
      <c r="AT2562">
        <v>16.488786278318901</v>
      </c>
      <c r="AU2562">
        <v>16.488786278318901</v>
      </c>
      <c r="AV2562" t="str">
        <f>VLOOKUP(Sheet1[[#This Row],[NPDES ID2]],Combined_Sheet__Major_Only___2[[NPDES ID2]:[ECHO BFR]],3,FALSE)</f>
        <v>MO</v>
      </c>
      <c r="AW2562" t="s">
        <v>12185</v>
      </c>
      <c r="AX2562" t="str">
        <f>VLOOKUP(Sheet1[[#This Row],[NPDES ID2]],Combined_Sheet__Major_Only___2[[NPDES ID2]:[ECHO BFR]],27,FALSE)</f>
        <v>-</v>
      </c>
      <c r="AY2562" t="str">
        <f>VLOOKUP(Sheet1[[#This Row],[NPDES ID2]],Combined_Sheet__Major_Only___2[[NPDES ID2]:[ECHO BFR]],28,FALSE)</f>
        <v>heatDry</v>
      </c>
      <c r="AZ2562" t="str">
        <f>VLOOKUP(Sheet1[[#This Row],[NPDES ID2]],Combined_Sheet__Major_Only___2[[NPDES ID2]:[ECHO BFR]],29,FALSE)</f>
        <v>thickening, preliminaryOps</v>
      </c>
      <c r="BA2562">
        <f>VLOOKUP(Sheet1[[#This Row],[NPDES ID2]],Combined_Sheet__Major_Only___2[[NPDES ID2]:[ECHO BFR]],17,FALSE)</f>
        <v>39.730773999999997</v>
      </c>
      <c r="BB2562">
        <f>VLOOKUP(Sheet1[[#This Row],[NPDES ID2]],Combined_Sheet__Major_Only___2[[NPDES ID2]:[ECHO BFR]],18,FALSE)</f>
        <v>-94.869800999999995</v>
      </c>
      <c r="BC2562" s="2" t="str">
        <f>IF(ISNUMBER(SEARCH("aerobic",$AW2562)),"aerobic","")</f>
        <v/>
      </c>
      <c r="BD2562" s="2" t="str">
        <f>IF(ISNUMBER(SEARCH("anaer",$AW2562)),"anaer","")</f>
        <v>anaer</v>
      </c>
      <c r="BE2562" s="2" t="str">
        <f>IF(ISNUMBER(SEARCH("thickening",$AZ2562)),"thickening","")</f>
        <v>thickening</v>
      </c>
      <c r="BF2562" s="3" t="str">
        <f>IF(ISNUMBER(SEARCH("airDry",$AW2562)),"airDry","")</f>
        <v/>
      </c>
      <c r="BG2562" s="3" t="str">
        <f>IF(ISNUMBER(SEARCH("heatDry",$AY2562)),"heatDry","")</f>
        <v>heatDry</v>
      </c>
      <c r="BH2562" s="3" t="str">
        <f>IF(AND(ISNUMBER(SEARCH("aerobic",$AW2562)),ISNUMBER(SEARCH("anaer",$AW2562))),"Combined Aer and Anaer.","")</f>
        <v/>
      </c>
    </row>
    <row r="2563" spans="1:60" x14ac:dyDescent="0.25">
      <c r="A2563" s="5">
        <v>241</v>
      </c>
      <c r="B2563" t="s">
        <v>1253</v>
      </c>
      <c r="C2563">
        <v>2108.61</v>
      </c>
      <c r="D2563">
        <v>508.7525513479037</v>
      </c>
      <c r="E2563">
        <v>505.01205999299731</v>
      </c>
      <c r="F2563">
        <v>419.21059123554301</v>
      </c>
      <c r="G2563">
        <v>591.58181550183326</v>
      </c>
      <c r="H2563">
        <v>-109.0773504724843</v>
      </c>
      <c r="I2563">
        <v>-110.4201211691869</v>
      </c>
      <c r="J2563">
        <v>-129.8918923096181</v>
      </c>
      <c r="K2563">
        <v>-87.520631750709512</v>
      </c>
      <c r="L2563">
        <v>1473.435426730174</v>
      </c>
      <c r="M2563">
        <v>1468.255315362494</v>
      </c>
      <c r="N2563">
        <v>1450.1440171152699</v>
      </c>
      <c r="O2563">
        <v>1511.81726083883</v>
      </c>
      <c r="P2563">
        <v>49.375996684821438</v>
      </c>
      <c r="Q2563">
        <v>49.873827790212779</v>
      </c>
      <c r="R2563">
        <v>40.30836263869422</v>
      </c>
      <c r="S2563">
        <v>57.846980580712462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68.482159566356188</v>
      </c>
      <c r="AG2563">
        <v>68.241691965087909</v>
      </c>
      <c r="AH2563">
        <v>67.39945824682863</v>
      </c>
      <c r="AI2563">
        <v>70.265691354949624</v>
      </c>
      <c r="AJ2563">
        <v>0.61310450209486067</v>
      </c>
      <c r="AK2563">
        <v>0.61310446413747854</v>
      </c>
      <c r="AL2563">
        <v>0.61308351663207783</v>
      </c>
      <c r="AM2563">
        <v>0.61312513771129984</v>
      </c>
      <c r="AN2563">
        <v>0.18014579225296931</v>
      </c>
      <c r="AO2563">
        <v>0.18014579225296931</v>
      </c>
      <c r="AP2563">
        <v>0.18014579225296931</v>
      </c>
      <c r="AQ2563">
        <v>0.18014579225296931</v>
      </c>
      <c r="AR2563">
        <v>16.403179825618199</v>
      </c>
      <c r="AS2563">
        <v>16.403179825618189</v>
      </c>
      <c r="AT2563">
        <v>16.403179825618189</v>
      </c>
      <c r="AU2563">
        <v>16.403179825618189</v>
      </c>
      <c r="AV2563" t="str">
        <f>VLOOKUP(Sheet1[[#This Row],[NPDES ID2]],Combined_Sheet__Major_Only___2[[NPDES ID2]:[ECHO BFR]],3,FALSE)</f>
        <v>FL</v>
      </c>
      <c r="AW2563" t="s">
        <v>41</v>
      </c>
      <c r="AX2563" t="str">
        <f>VLOOKUP(Sheet1[[#This Row],[NPDES ID2]],Combined_Sheet__Major_Only___2[[NPDES ID2]:[ECHO BFR]],27,FALSE)</f>
        <v>-</v>
      </c>
      <c r="AY2563" t="str">
        <f>VLOOKUP(Sheet1[[#This Row],[NPDES ID2]],Combined_Sheet__Major_Only___2[[NPDES ID2]:[ECHO BFR]],28,FALSE)</f>
        <v>heatDry</v>
      </c>
      <c r="AZ2563" t="str">
        <f>VLOOKUP(Sheet1[[#This Row],[NPDES ID2]],Combined_Sheet__Major_Only___2[[NPDES ID2]:[ECHO BFR]],29,FALSE)</f>
        <v>thickening</v>
      </c>
      <c r="BA2563">
        <f>VLOOKUP(Sheet1[[#This Row],[NPDES ID2]],Combined_Sheet__Major_Only___2[[NPDES ID2]:[ECHO BFR]],17,FALSE)</f>
        <v>27.9086</v>
      </c>
      <c r="BB2563">
        <f>VLOOKUP(Sheet1[[#This Row],[NPDES ID2]],Combined_Sheet__Major_Only___2[[NPDES ID2]:[ECHO BFR]],18,FALSE)</f>
        <v>-82.703739999999996</v>
      </c>
      <c r="BC2563" s="2" t="str">
        <f>IF(ISNUMBER(SEARCH("aerobic",$AW2563)),"aerobic","")</f>
        <v>aerobic</v>
      </c>
      <c r="BD2563" s="2" t="str">
        <f>IF(ISNUMBER(SEARCH("anaer",$AW2563)),"anaer","")</f>
        <v/>
      </c>
      <c r="BE2563" s="2" t="str">
        <f>IF(ISNUMBER(SEARCH("thickening",$AZ2563)),"thickening","")</f>
        <v>thickening</v>
      </c>
      <c r="BF2563" s="4" t="str">
        <f>IF(ISNUMBER(SEARCH("airDry",$AW2563)),"airDry","")</f>
        <v/>
      </c>
      <c r="BG2563" s="4" t="str">
        <f>IF(ISNUMBER(SEARCH("heatDry",$AY2563)),"heatDry","")</f>
        <v>heatDry</v>
      </c>
      <c r="BH2563" s="4" t="str">
        <f>IF(AND(ISNUMBER(SEARCH("aerobic",$AW2563)),ISNUMBER(SEARCH("anaer",$AW2563))),"Combined Aer and Anaer.","")</f>
        <v/>
      </c>
    </row>
    <row r="2564" spans="1:60" x14ac:dyDescent="0.25">
      <c r="A2564" s="5">
        <v>548</v>
      </c>
      <c r="B2564" t="s">
        <v>2696</v>
      </c>
      <c r="C2564">
        <v>253.68</v>
      </c>
      <c r="D2564">
        <v>488.36835658729387</v>
      </c>
      <c r="E2564">
        <v>485.39431162271597</v>
      </c>
      <c r="F2564">
        <v>364.98074561187099</v>
      </c>
      <c r="G2564">
        <v>609.37034817461483</v>
      </c>
      <c r="H2564">
        <v>-109.4105381312994</v>
      </c>
      <c r="I2564">
        <v>-110.7932909334816</v>
      </c>
      <c r="J2564">
        <v>-130.22521541179191</v>
      </c>
      <c r="K2564">
        <v>-87.92060268875062</v>
      </c>
      <c r="L2564">
        <v>177.0271589797992</v>
      </c>
      <c r="M2564">
        <v>176.40225592809011</v>
      </c>
      <c r="N2564">
        <v>174.2165417038637</v>
      </c>
      <c r="O2564">
        <v>181.65833002076451</v>
      </c>
      <c r="P2564">
        <v>5.9409549568257898</v>
      </c>
      <c r="Q2564">
        <v>6.0003347665677111</v>
      </c>
      <c r="R2564">
        <v>4.8508020252137616</v>
      </c>
      <c r="S2564">
        <v>6.9574915842461413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68.388289801235203</v>
      </c>
      <c r="AG2564">
        <v>68.146915587975897</v>
      </c>
      <c r="AH2564">
        <v>67.302485489542264</v>
      </c>
      <c r="AI2564">
        <v>70.177336552733891</v>
      </c>
      <c r="AJ2564">
        <v>0.6119560468735008</v>
      </c>
      <c r="AK2564">
        <v>0.61195604232654777</v>
      </c>
      <c r="AL2564">
        <v>0.61195351558660216</v>
      </c>
      <c r="AM2564">
        <v>0.61195853587538507</v>
      </c>
      <c r="AN2564">
        <v>0.18008658667987251</v>
      </c>
      <c r="AO2564">
        <v>0.18008658667987251</v>
      </c>
      <c r="AP2564">
        <v>0.18008658667987251</v>
      </c>
      <c r="AQ2564">
        <v>0.18008658667987251</v>
      </c>
      <c r="AR2564">
        <v>16.36848500278764</v>
      </c>
      <c r="AS2564">
        <v>16.36848500278764</v>
      </c>
      <c r="AT2564">
        <v>16.36848500278764</v>
      </c>
      <c r="AU2564">
        <v>16.36848500278764</v>
      </c>
      <c r="AV2564" t="str">
        <f>VLOOKUP(Sheet1[[#This Row],[NPDES ID2]],Combined_Sheet__Major_Only___2[[NPDES ID2]:[ECHO BFR]],3,FALSE)</f>
        <v>PA</v>
      </c>
      <c r="AW2564" t="s">
        <v>41</v>
      </c>
      <c r="AX2564" t="str">
        <f>VLOOKUP(Sheet1[[#This Row],[NPDES ID2]],Combined_Sheet__Major_Only___2[[NPDES ID2]:[ECHO BFR]],27,FALSE)</f>
        <v>other</v>
      </c>
      <c r="AY2564" t="str">
        <f>VLOOKUP(Sheet1[[#This Row],[NPDES ID2]],Combined_Sheet__Major_Only___2[[NPDES ID2]:[ECHO BFR]],28,FALSE)</f>
        <v>heatDry</v>
      </c>
      <c r="AZ2564" t="str">
        <f>VLOOKUP(Sheet1[[#This Row],[NPDES ID2]],Combined_Sheet__Major_Only___2[[NPDES ID2]:[ECHO BFR]],29,FALSE)</f>
        <v>thickening</v>
      </c>
      <c r="BA2564">
        <f>VLOOKUP(Sheet1[[#This Row],[NPDES ID2]],Combined_Sheet__Major_Only___2[[NPDES ID2]:[ECHO BFR]],17,FALSE)</f>
        <v>41.467509999999997</v>
      </c>
      <c r="BB2564">
        <f>VLOOKUP(Sheet1[[#This Row],[NPDES ID2]],Combined_Sheet__Major_Only___2[[NPDES ID2]:[ECHO BFR]],18,FALSE)</f>
        <v>-75.670050000000003</v>
      </c>
      <c r="BC2564" s="2" t="str">
        <f>IF(ISNUMBER(SEARCH("aerobic",$AW2564)),"aerobic","")</f>
        <v>aerobic</v>
      </c>
      <c r="BD2564" s="2" t="str">
        <f>IF(ISNUMBER(SEARCH("anaer",$AW2564)),"anaer","")</f>
        <v/>
      </c>
      <c r="BE2564" s="2" t="str">
        <f>IF(ISNUMBER(SEARCH("thickening",$AZ2564)),"thickening","")</f>
        <v>thickening</v>
      </c>
      <c r="BF2564" s="3" t="str">
        <f>IF(ISNUMBER(SEARCH("airDry",$AW2564)),"airDry","")</f>
        <v/>
      </c>
      <c r="BG2564" s="3" t="str">
        <f>IF(ISNUMBER(SEARCH("heatDry",$AY2564)),"heatDry","")</f>
        <v>heatDry</v>
      </c>
      <c r="BH2564" s="3" t="str">
        <f>IF(AND(ISNUMBER(SEARCH("aerobic",$AW2564)),ISNUMBER(SEARCH("anaer",$AW2564))),"Combined Aer and Anaer.","")</f>
        <v/>
      </c>
    </row>
    <row r="2565" spans="1:60" x14ac:dyDescent="0.25">
      <c r="A2565" s="5">
        <v>351</v>
      </c>
      <c r="B2565" t="s">
        <v>1778</v>
      </c>
      <c r="C2565">
        <v>949.8</v>
      </c>
      <c r="D2565">
        <v>353.4560485993012</v>
      </c>
      <c r="E2565">
        <v>346.51286614502862</v>
      </c>
      <c r="F2565">
        <v>300.5849441625092</v>
      </c>
      <c r="G2565">
        <v>417.26621088976083</v>
      </c>
      <c r="H2565">
        <v>-110.3430635719118</v>
      </c>
      <c r="I2565">
        <v>-111.74205022484951</v>
      </c>
      <c r="J2565">
        <v>-131.1162360465857</v>
      </c>
      <c r="K2565">
        <v>-88.778042149658745</v>
      </c>
      <c r="L2565">
        <v>657.23738031977348</v>
      </c>
      <c r="M2565">
        <v>654.85516550706984</v>
      </c>
      <c r="N2565">
        <v>646.52417095732142</v>
      </c>
      <c r="O2565">
        <v>674.89061313178536</v>
      </c>
      <c r="P2565">
        <v>22.2543648130329</v>
      </c>
      <c r="Q2565">
        <v>22.463938997339611</v>
      </c>
      <c r="R2565">
        <v>18.191627307156839</v>
      </c>
      <c r="S2565">
        <v>26.004800659140241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67.814701217768558</v>
      </c>
      <c r="AG2565">
        <v>67.569035785039944</v>
      </c>
      <c r="AH2565">
        <v>66.709220439143294</v>
      </c>
      <c r="AI2565">
        <v>69.636014572657203</v>
      </c>
      <c r="AJ2565">
        <v>0.60493918265962388</v>
      </c>
      <c r="AK2565">
        <v>0.60493916531336422</v>
      </c>
      <c r="AL2565">
        <v>0.60492955213139954</v>
      </c>
      <c r="AM2565">
        <v>0.60494865243881379</v>
      </c>
      <c r="AN2565">
        <v>0.17954132771363451</v>
      </c>
      <c r="AO2565">
        <v>0.1795413277136344</v>
      </c>
      <c r="AP2565">
        <v>0.1795413277136344</v>
      </c>
      <c r="AQ2565">
        <v>0.1795413277136344</v>
      </c>
      <c r="AR2565">
        <v>16.152408581906009</v>
      </c>
      <c r="AS2565">
        <v>16.152408581906009</v>
      </c>
      <c r="AT2565">
        <v>16.152408581906009</v>
      </c>
      <c r="AU2565">
        <v>16.152408581906009</v>
      </c>
      <c r="AV2565" t="str">
        <f>VLOOKUP(Sheet1[[#This Row],[NPDES ID2]],Combined_Sheet__Major_Only___2[[NPDES ID2]:[ECHO BFR]],3,FALSE)</f>
        <v>SC</v>
      </c>
      <c r="AW2565" t="s">
        <v>41</v>
      </c>
      <c r="AX2565" t="str">
        <f>VLOOKUP(Sheet1[[#This Row],[NPDES ID2]],Combined_Sheet__Major_Only___2[[NPDES ID2]:[ECHO BFR]],27,FALSE)</f>
        <v>-</v>
      </c>
      <c r="AY2565" t="str">
        <f>VLOOKUP(Sheet1[[#This Row],[NPDES ID2]],Combined_Sheet__Major_Only___2[[NPDES ID2]:[ECHO BFR]],28,FALSE)</f>
        <v>heatDry</v>
      </c>
      <c r="AZ2565" t="str">
        <f>VLOOKUP(Sheet1[[#This Row],[NPDES ID2]],Combined_Sheet__Major_Only___2[[NPDES ID2]:[ECHO BFR]],29,FALSE)</f>
        <v>thickening</v>
      </c>
      <c r="BA2565">
        <f>VLOOKUP(Sheet1[[#This Row],[NPDES ID2]],Combined_Sheet__Major_Only___2[[NPDES ID2]:[ECHO BFR]],17,FALSE)</f>
        <v>33.849722</v>
      </c>
      <c r="BB2565">
        <f>VLOOKUP(Sheet1[[#This Row],[NPDES ID2]],Combined_Sheet__Major_Only___2[[NPDES ID2]:[ECHO BFR]],18,FALSE)</f>
        <v>-80.315556000000001</v>
      </c>
      <c r="BC2565" s="2" t="str">
        <f>IF(ISNUMBER(SEARCH("aerobic",$AW2565)),"aerobic","")</f>
        <v>aerobic</v>
      </c>
      <c r="BD2565" s="2" t="str">
        <f>IF(ISNUMBER(SEARCH("anaer",$AW2565)),"anaer","")</f>
        <v/>
      </c>
      <c r="BE2565" s="2" t="str">
        <f>IF(ISNUMBER(SEARCH("thickening",$AZ2565)),"thickening","")</f>
        <v>thickening</v>
      </c>
      <c r="BF2565" s="4" t="str">
        <f>IF(ISNUMBER(SEARCH("airDry",$AW2565)),"airDry","")</f>
        <v/>
      </c>
      <c r="BG2565" s="4" t="str">
        <f>IF(ISNUMBER(SEARCH("heatDry",$AY2565)),"heatDry","")</f>
        <v>heatDry</v>
      </c>
      <c r="BH2565" s="4" t="str">
        <f>IF(AND(ISNUMBER(SEARCH("aerobic",$AW2565)),ISNUMBER(SEARCH("anaer",$AW2565))),"Combined Aer and Anaer.","")</f>
        <v/>
      </c>
    </row>
    <row r="2566" spans="1:60" x14ac:dyDescent="0.25">
      <c r="A2566" s="5">
        <v>1151</v>
      </c>
      <c r="B2566" t="s">
        <v>5528</v>
      </c>
      <c r="C2566">
        <v>293</v>
      </c>
      <c r="D2566">
        <v>451.32871506863029</v>
      </c>
      <c r="E2566">
        <v>448.83094007478428</v>
      </c>
      <c r="F2566">
        <v>343.24455029365549</v>
      </c>
      <c r="G2566">
        <v>557.12310866416908</v>
      </c>
      <c r="H2566">
        <v>-110.5513169198953</v>
      </c>
      <c r="I2566">
        <v>-111.96984697946419</v>
      </c>
      <c r="J2566">
        <v>-131.32133391277429</v>
      </c>
      <c r="K2566">
        <v>-89.007161352477283</v>
      </c>
      <c r="L2566">
        <v>202.50465234780461</v>
      </c>
      <c r="M2566">
        <v>201.76796027100161</v>
      </c>
      <c r="N2566">
        <v>199.1912663351342</v>
      </c>
      <c r="O2566">
        <v>207.96426811511071</v>
      </c>
      <c r="P2566">
        <v>6.8657393920087273</v>
      </c>
      <c r="Q2566">
        <v>6.9298442945369807</v>
      </c>
      <c r="R2566">
        <v>5.6132419044174764</v>
      </c>
      <c r="S2566">
        <v>8.0201642813724288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67.7323027180487</v>
      </c>
      <c r="AG2566">
        <v>67.485940971648574</v>
      </c>
      <c r="AH2566">
        <v>66.624041523765698</v>
      </c>
      <c r="AI2566">
        <v>69.558342402711773</v>
      </c>
      <c r="AJ2566">
        <v>0.60393126611963499</v>
      </c>
      <c r="AK2566">
        <v>0.60393126077047599</v>
      </c>
      <c r="AL2566">
        <v>0.60392828878892213</v>
      </c>
      <c r="AM2566">
        <v>0.60393419371686885</v>
      </c>
      <c r="AN2566">
        <v>0.17919697498450041</v>
      </c>
      <c r="AO2566">
        <v>0.17919697498450041</v>
      </c>
      <c r="AP2566">
        <v>0.17919697498450041</v>
      </c>
      <c r="AQ2566">
        <v>0.17919697498450041</v>
      </c>
      <c r="AR2566">
        <v>16.121633222651319</v>
      </c>
      <c r="AS2566">
        <v>16.121633222651312</v>
      </c>
      <c r="AT2566">
        <v>16.121633222651312</v>
      </c>
      <c r="AU2566">
        <v>16.121633222651312</v>
      </c>
      <c r="AV2566" t="str">
        <f>VLOOKUP(Sheet1[[#This Row],[NPDES ID2]],Combined_Sheet__Major_Only___2[[NPDES ID2]:[ECHO BFR]],3,FALSE)</f>
        <v>MN</v>
      </c>
      <c r="AW2566" t="s">
        <v>12185</v>
      </c>
      <c r="AX2566" t="str">
        <f>VLOOKUP(Sheet1[[#This Row],[NPDES ID2]],Combined_Sheet__Major_Only___2[[NPDES ID2]:[ECHO BFR]],27,FALSE)</f>
        <v>methaneBioCaptureRecover</v>
      </c>
      <c r="AY2566" t="str">
        <f>VLOOKUP(Sheet1[[#This Row],[NPDES ID2]],Combined_Sheet__Major_Only___2[[NPDES ID2]:[ECHO BFR]],28,FALSE)</f>
        <v>heatDry</v>
      </c>
      <c r="AZ2566" t="str">
        <f>VLOOKUP(Sheet1[[#This Row],[NPDES ID2]],Combined_Sheet__Major_Only___2[[NPDES ID2]:[ECHO BFR]],29,FALSE)</f>
        <v>thickening</v>
      </c>
      <c r="BA2566">
        <f>VLOOKUP(Sheet1[[#This Row],[NPDES ID2]],Combined_Sheet__Major_Only___2[[NPDES ID2]:[ECHO BFR]],17,FALSE)</f>
        <v>43.670209999999997</v>
      </c>
      <c r="BB2566">
        <f>VLOOKUP(Sheet1[[#This Row],[NPDES ID2]],Combined_Sheet__Major_Only___2[[NPDES ID2]:[ECHO BFR]],18,FALSE)</f>
        <v>-94.458460000000002</v>
      </c>
      <c r="BC2566" s="2" t="str">
        <f>IF(ISNUMBER(SEARCH("aerobic",$AW2566)),"aerobic","")</f>
        <v/>
      </c>
      <c r="BD2566" s="2" t="str">
        <f>IF(ISNUMBER(SEARCH("anaer",$AW2566)),"anaer","")</f>
        <v>anaer</v>
      </c>
      <c r="BE2566" s="2" t="str">
        <f>IF(ISNUMBER(SEARCH("thickening",$AZ2566)),"thickening","")</f>
        <v>thickening</v>
      </c>
      <c r="BF2566" s="4" t="str">
        <f>IF(ISNUMBER(SEARCH("airDry",$AW2566)),"airDry","")</f>
        <v/>
      </c>
      <c r="BG2566" s="4" t="str">
        <f>IF(ISNUMBER(SEARCH("heatDry",$AY2566)),"heatDry","")</f>
        <v>heatDry</v>
      </c>
      <c r="BH2566" s="4" t="str">
        <f>IF(AND(ISNUMBER(SEARCH("aerobic",$AW2566)),ISNUMBER(SEARCH("anaer",$AW2566))),"Combined Aer and Anaer.","")</f>
        <v/>
      </c>
    </row>
    <row r="2567" spans="1:60" x14ac:dyDescent="0.25">
      <c r="A2567" s="5">
        <v>2128</v>
      </c>
      <c r="B2567" t="s">
        <v>9997</v>
      </c>
      <c r="C2567">
        <v>886.21</v>
      </c>
      <c r="D2567">
        <v>345.14150172280728</v>
      </c>
      <c r="E2567">
        <v>337.74690666261171</v>
      </c>
      <c r="F2567">
        <v>293.03088080172353</v>
      </c>
      <c r="G2567">
        <v>407.77508058692331</v>
      </c>
      <c r="H2567">
        <v>-109.1322164544719</v>
      </c>
      <c r="I2567">
        <v>-110.49276250409051</v>
      </c>
      <c r="J2567">
        <v>-129.9533168256844</v>
      </c>
      <c r="K2567">
        <v>-87.627208890044173</v>
      </c>
      <c r="L2567">
        <v>619.57641964871186</v>
      </c>
      <c r="M2567">
        <v>617.40197788046805</v>
      </c>
      <c r="N2567">
        <v>609.79747970926508</v>
      </c>
      <c r="O2567">
        <v>635.69010171997945</v>
      </c>
      <c r="P2567">
        <v>20.751666120878131</v>
      </c>
      <c r="Q2567">
        <v>20.96168520967192</v>
      </c>
      <c r="R2567">
        <v>16.939500507192651</v>
      </c>
      <c r="S2567">
        <v>24.314596059887229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68.51588016225341</v>
      </c>
      <c r="AG2567">
        <v>68.275542397632705</v>
      </c>
      <c r="AH2567">
        <v>67.434406133256687</v>
      </c>
      <c r="AI2567">
        <v>70.297655081044496</v>
      </c>
      <c r="AJ2567">
        <v>0.61351705180965066</v>
      </c>
      <c r="AK2567">
        <v>0.61351703595152984</v>
      </c>
      <c r="AL2567">
        <v>0.6135082443231209</v>
      </c>
      <c r="AM2567">
        <v>0.61352571226944719</v>
      </c>
      <c r="AN2567">
        <v>0.17617238080583059</v>
      </c>
      <c r="AO2567">
        <v>0.1761723808058305</v>
      </c>
      <c r="AP2567">
        <v>0.1761723808058305</v>
      </c>
      <c r="AQ2567">
        <v>0.1761723808058305</v>
      </c>
      <c r="AR2567">
        <v>16.41628585394233</v>
      </c>
      <c r="AS2567">
        <v>16.41628585394233</v>
      </c>
      <c r="AT2567">
        <v>16.41628585394233</v>
      </c>
      <c r="AU2567">
        <v>16.41628585394233</v>
      </c>
      <c r="AV2567" t="str">
        <f>VLOOKUP(Sheet1[[#This Row],[NPDES ID2]],Combined_Sheet__Major_Only___2[[NPDES ID2]:[ECHO BFR]],3,FALSE)</f>
        <v>VA</v>
      </c>
      <c r="AW2567" t="s">
        <v>12185</v>
      </c>
      <c r="AX2567" t="str">
        <f>VLOOKUP(Sheet1[[#This Row],[NPDES ID2]],Combined_Sheet__Major_Only___2[[NPDES ID2]:[ECHO BFR]],27,FALSE)</f>
        <v>-</v>
      </c>
      <c r="AY2567" t="str">
        <f>VLOOKUP(Sheet1[[#This Row],[NPDES ID2]],Combined_Sheet__Major_Only___2[[NPDES ID2]:[ECHO BFR]],28,FALSE)</f>
        <v>heatDry</v>
      </c>
      <c r="AZ2567" t="str">
        <f>VLOOKUP(Sheet1[[#This Row],[NPDES ID2]],Combined_Sheet__Major_Only___2[[NPDES ID2]:[ECHO BFR]],29,FALSE)</f>
        <v>thickening, preliminaryOps</v>
      </c>
      <c r="BA2567">
        <f>VLOOKUP(Sheet1[[#This Row],[NPDES ID2]],Combined_Sheet__Major_Only___2[[NPDES ID2]:[ECHO BFR]],17,FALSE)</f>
        <v>39.092486000000001</v>
      </c>
      <c r="BB2567">
        <f>VLOOKUP(Sheet1[[#This Row],[NPDES ID2]],Combined_Sheet__Major_Only___2[[NPDES ID2]:[ECHO BFR]],18,FALSE)</f>
        <v>-77.530643999999995</v>
      </c>
      <c r="BC2567" s="2" t="str">
        <f>IF(ISNUMBER(SEARCH("aerobic",$AW2567)),"aerobic","")</f>
        <v/>
      </c>
      <c r="BD2567" s="2" t="str">
        <f>IF(ISNUMBER(SEARCH("anaer",$AW2567)),"anaer","")</f>
        <v>anaer</v>
      </c>
      <c r="BE2567" s="2" t="str">
        <f>IF(ISNUMBER(SEARCH("thickening",$AZ2567)),"thickening","")</f>
        <v>thickening</v>
      </c>
      <c r="BF2567" s="3" t="str">
        <f>IF(ISNUMBER(SEARCH("airDry",$AW2567)),"airDry","")</f>
        <v/>
      </c>
      <c r="BG2567" s="3" t="str">
        <f>IF(ISNUMBER(SEARCH("heatDry",$AY2567)),"heatDry","")</f>
        <v>heatDry</v>
      </c>
      <c r="BH2567" s="3" t="str">
        <f>IF(AND(ISNUMBER(SEARCH("aerobic",$AW2567)),ISNUMBER(SEARCH("anaer",$AW2567))),"Combined Aer and Anaer.","")</f>
        <v/>
      </c>
    </row>
    <row r="2568" spans="1:60" x14ac:dyDescent="0.25">
      <c r="A2568" s="5">
        <v>185</v>
      </c>
      <c r="B2568" t="s">
        <v>992</v>
      </c>
      <c r="C2568">
        <v>3513.42</v>
      </c>
      <c r="D2568">
        <v>751.71865579133316</v>
      </c>
      <c r="E2568">
        <v>750.60662682009638</v>
      </c>
      <c r="F2568">
        <v>606.93725766695275</v>
      </c>
      <c r="G2568">
        <v>877.26404987963269</v>
      </c>
      <c r="H2568">
        <v>-109.50513822421971</v>
      </c>
      <c r="I2568">
        <v>-110.9297858067178</v>
      </c>
      <c r="J2568">
        <v>-130.29236139421789</v>
      </c>
      <c r="K2568">
        <v>-87.86330023574186</v>
      </c>
      <c r="L2568">
        <v>2443.3394771721369</v>
      </c>
      <c r="M2568">
        <v>2434.617792765413</v>
      </c>
      <c r="N2568">
        <v>2404.133208207817</v>
      </c>
      <c r="O2568">
        <v>2507.9520145076799</v>
      </c>
      <c r="P2568">
        <v>82.292936179803334</v>
      </c>
      <c r="Q2568">
        <v>83.0953703452534</v>
      </c>
      <c r="R2568">
        <v>67.224469004519122</v>
      </c>
      <c r="S2568">
        <v>96.2919588601101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68.15657926790503</v>
      </c>
      <c r="AG2568">
        <v>67.913782674378254</v>
      </c>
      <c r="AH2568">
        <v>67.062647008063209</v>
      </c>
      <c r="AI2568">
        <v>69.958304825689979</v>
      </c>
      <c r="AJ2568">
        <v>0.60912135701370229</v>
      </c>
      <c r="AK2568">
        <v>0.60912129284971406</v>
      </c>
      <c r="AL2568">
        <v>0.60908607391887337</v>
      </c>
      <c r="AM2568">
        <v>0.60915605285425067</v>
      </c>
      <c r="AN2568">
        <v>0.17600991010074801</v>
      </c>
      <c r="AO2568">
        <v>0.17600991010074801</v>
      </c>
      <c r="AP2568">
        <v>0.17600991010074801</v>
      </c>
      <c r="AQ2568">
        <v>0.17600991010074801</v>
      </c>
      <c r="AR2568">
        <v>16.280172375232642</v>
      </c>
      <c r="AS2568">
        <v>16.280172375232631</v>
      </c>
      <c r="AT2568">
        <v>16.280172375232631</v>
      </c>
      <c r="AU2568">
        <v>16.280172375232631</v>
      </c>
      <c r="AV2568" t="str">
        <f>VLOOKUP(Sheet1[[#This Row],[NPDES ID2]],Combined_Sheet__Major_Only___2[[NPDES ID2]:[ECHO BFR]],3,FALSE)</f>
        <v>CA</v>
      </c>
      <c r="AW2568" t="s">
        <v>12185</v>
      </c>
      <c r="AX2568" t="str">
        <f>VLOOKUP(Sheet1[[#This Row],[NPDES ID2]],Combined_Sheet__Major_Only___2[[NPDES ID2]:[ECHO BFR]],27,FALSE)</f>
        <v>methaneBioCaptureRecover</v>
      </c>
      <c r="AY2568" t="str">
        <f>VLOOKUP(Sheet1[[#This Row],[NPDES ID2]],Combined_Sheet__Major_Only___2[[NPDES ID2]:[ECHO BFR]],28,FALSE)</f>
        <v>heatDry</v>
      </c>
      <c r="AZ2568" t="str">
        <f>VLOOKUP(Sheet1[[#This Row],[NPDES ID2]],Combined_Sheet__Major_Only___2[[NPDES ID2]:[ECHO BFR]],29,FALSE)</f>
        <v>thickening, preliminaryOps</v>
      </c>
      <c r="BA2568">
        <f>VLOOKUP(Sheet1[[#This Row],[NPDES ID2]],Combined_Sheet__Major_Only___2[[NPDES ID2]:[ECHO BFR]],17,FALSE)</f>
        <v>33.661664830468503</v>
      </c>
      <c r="BB2568">
        <f>VLOOKUP(Sheet1[[#This Row],[NPDES ID2]],Combined_Sheet__Major_Only___2[[NPDES ID2]:[ECHO BFR]],18,FALSE)</f>
        <v>-117.829747824202</v>
      </c>
      <c r="BC2568" s="2" t="str">
        <f>IF(ISNUMBER(SEARCH("aerobic",$AW2568)),"aerobic","")</f>
        <v/>
      </c>
      <c r="BD2568" s="2" t="str">
        <f>IF(ISNUMBER(SEARCH("anaer",$AW2568)),"anaer","")</f>
        <v>anaer</v>
      </c>
      <c r="BE2568" s="2" t="str">
        <f>IF(ISNUMBER(SEARCH("thickening",$AZ2568)),"thickening","")</f>
        <v>thickening</v>
      </c>
      <c r="BF2568" s="4" t="str">
        <f>IF(ISNUMBER(SEARCH("airDry",$AW2568)),"airDry","")</f>
        <v/>
      </c>
      <c r="BG2568" s="4" t="str">
        <f>IF(ISNUMBER(SEARCH("heatDry",$AY2568)),"heatDry","")</f>
        <v>heatDry</v>
      </c>
      <c r="BH2568" s="4" t="str">
        <f>IF(AND(ISNUMBER(SEARCH("aerobic",$AW2568)),ISNUMBER(SEARCH("anaer",$AW2568))),"Combined Aer and Anaer.","")</f>
        <v/>
      </c>
    </row>
    <row r="2569" spans="1:60" x14ac:dyDescent="0.25">
      <c r="A2569" s="5">
        <v>1896</v>
      </c>
      <c r="B2569" t="s">
        <v>8950</v>
      </c>
      <c r="C2569">
        <v>4242.9799999999996</v>
      </c>
      <c r="D2569">
        <v>888.69416554668237</v>
      </c>
      <c r="E2569">
        <v>885.83399791012152</v>
      </c>
      <c r="F2569">
        <v>716.35642143829386</v>
      </c>
      <c r="G2569">
        <v>1040.0875120615451</v>
      </c>
      <c r="H2569">
        <v>-110.4288205069644</v>
      </c>
      <c r="I2569">
        <v>-111.84779693086379</v>
      </c>
      <c r="J2569">
        <v>-131.17356736289801</v>
      </c>
      <c r="K2569">
        <v>-88.704746921686478</v>
      </c>
      <c r="L2569">
        <v>2925.811333237516</v>
      </c>
      <c r="M2569">
        <v>2915.088415053056</v>
      </c>
      <c r="N2569">
        <v>2877.6151047323119</v>
      </c>
      <c r="O2569">
        <v>3005.2425732183442</v>
      </c>
      <c r="P2569">
        <v>99.429475203930252</v>
      </c>
      <c r="Q2569">
        <v>100.3414590440497</v>
      </c>
      <c r="R2569">
        <v>81.316551278406081</v>
      </c>
      <c r="S2569">
        <v>116.0872503794147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67.582790143489504</v>
      </c>
      <c r="AG2569">
        <v>67.335710523659145</v>
      </c>
      <c r="AH2569">
        <v>66.469170360986254</v>
      </c>
      <c r="AI2569">
        <v>69.41678066589472</v>
      </c>
      <c r="AJ2569">
        <v>0.60210249466366994</v>
      </c>
      <c r="AK2569">
        <v>0.60210241570060019</v>
      </c>
      <c r="AL2569">
        <v>0.60205921117231431</v>
      </c>
      <c r="AM2569">
        <v>0.60214505842565502</v>
      </c>
      <c r="AN2569">
        <v>0.17547778343071091</v>
      </c>
      <c r="AO2569">
        <v>0.17547778343071099</v>
      </c>
      <c r="AP2569">
        <v>0.17547778343071099</v>
      </c>
      <c r="AQ2569">
        <v>0.17547778343071099</v>
      </c>
      <c r="AR2569">
        <v>16.064003692513531</v>
      </c>
      <c r="AS2569">
        <v>16.064003692513531</v>
      </c>
      <c r="AT2569">
        <v>16.064003692513531</v>
      </c>
      <c r="AU2569">
        <v>16.064003692513531</v>
      </c>
      <c r="AV2569" t="str">
        <f>VLOOKUP(Sheet1[[#This Row],[NPDES ID2]],Combined_Sheet__Major_Only___2[[NPDES ID2]:[ECHO BFR]],3,FALSE)</f>
        <v>FL</v>
      </c>
      <c r="AW2569" t="s">
        <v>41</v>
      </c>
      <c r="AX2569" t="str">
        <f>VLOOKUP(Sheet1[[#This Row],[NPDES ID2]],Combined_Sheet__Major_Only___2[[NPDES ID2]:[ECHO BFR]],27,FALSE)</f>
        <v>-</v>
      </c>
      <c r="AY2569" t="str">
        <f>VLOOKUP(Sheet1[[#This Row],[NPDES ID2]],Combined_Sheet__Major_Only___2[[NPDES ID2]:[ECHO BFR]],28,FALSE)</f>
        <v>heatDry</v>
      </c>
      <c r="AZ2569" t="str">
        <f>VLOOKUP(Sheet1[[#This Row],[NPDES ID2]],Combined_Sheet__Major_Only___2[[NPDES ID2]:[ECHO BFR]],29,FALSE)</f>
        <v>thickening</v>
      </c>
      <c r="BA2569">
        <f>VLOOKUP(Sheet1[[#This Row],[NPDES ID2]],Combined_Sheet__Major_Only___2[[NPDES ID2]:[ECHO BFR]],17,FALSE)</f>
        <v>27.469667999999999</v>
      </c>
      <c r="BB2569">
        <f>VLOOKUP(Sheet1[[#This Row],[NPDES ID2]],Combined_Sheet__Major_Only___2[[NPDES ID2]:[ECHO BFR]],18,FALSE)</f>
        <v>-82.458780000000004</v>
      </c>
      <c r="BC2569" s="2" t="str">
        <f>IF(ISNUMBER(SEARCH("aerobic",$AW2569)),"aerobic","")</f>
        <v>aerobic</v>
      </c>
      <c r="BD2569" s="2" t="str">
        <f>IF(ISNUMBER(SEARCH("anaer",$AW2569)),"anaer","")</f>
        <v/>
      </c>
      <c r="BE2569" s="2" t="str">
        <f>IF(ISNUMBER(SEARCH("thickening",$AZ2569)),"thickening","")</f>
        <v>thickening</v>
      </c>
      <c r="BF2569" s="3" t="str">
        <f>IF(ISNUMBER(SEARCH("airDry",$AW2569)),"airDry","")</f>
        <v/>
      </c>
      <c r="BG2569" s="3" t="str">
        <f>IF(ISNUMBER(SEARCH("heatDry",$AY2569)),"heatDry","")</f>
        <v>heatDry</v>
      </c>
      <c r="BH2569" s="3" t="str">
        <f>IF(AND(ISNUMBER(SEARCH("aerobic",$AW2569)),ISNUMBER(SEARCH("anaer",$AW2569))),"Combined Aer and Anaer.","")</f>
        <v/>
      </c>
    </row>
    <row r="2570" spans="1:60" x14ac:dyDescent="0.25">
      <c r="A2570" s="5">
        <v>509</v>
      </c>
      <c r="B2570" t="s">
        <v>2518</v>
      </c>
      <c r="C2570">
        <v>339.4</v>
      </c>
      <c r="D2570">
        <v>412.62583578763758</v>
      </c>
      <c r="E2570">
        <v>409.95193051800601</v>
      </c>
      <c r="F2570">
        <v>319.35524023363388</v>
      </c>
      <c r="G2570">
        <v>508.67758279341291</v>
      </c>
      <c r="H2570">
        <v>-109.3988482037344</v>
      </c>
      <c r="I2570">
        <v>-110.7796694622108</v>
      </c>
      <c r="J2570">
        <v>-130.21337036648589</v>
      </c>
      <c r="K2570">
        <v>-87.905638513170189</v>
      </c>
      <c r="L2570">
        <v>236.85284299194481</v>
      </c>
      <c r="M2570">
        <v>236.01682936408571</v>
      </c>
      <c r="N2570">
        <v>233.0927697414013</v>
      </c>
      <c r="O2570">
        <v>243.04849907030581</v>
      </c>
      <c r="P2570">
        <v>7.9484119262032893</v>
      </c>
      <c r="Q2570">
        <v>8.0278710938763638</v>
      </c>
      <c r="R2570">
        <v>6.4898691151957122</v>
      </c>
      <c r="S2570">
        <v>9.3085265437402498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68.390457690928031</v>
      </c>
      <c r="AG2570">
        <v>68.149108867161573</v>
      </c>
      <c r="AH2570">
        <v>67.30472248271839</v>
      </c>
      <c r="AI2570">
        <v>70.179371980762241</v>
      </c>
      <c r="AJ2570">
        <v>0.61198257003546352</v>
      </c>
      <c r="AK2570">
        <v>0.61198256395313977</v>
      </c>
      <c r="AL2570">
        <v>0.61197918509511218</v>
      </c>
      <c r="AM2570">
        <v>0.61198589843590767</v>
      </c>
      <c r="AN2570">
        <v>0.17510254431509301</v>
      </c>
      <c r="AO2570">
        <v>0.17510254431509301</v>
      </c>
      <c r="AP2570">
        <v>0.17510254431509301</v>
      </c>
      <c r="AQ2570">
        <v>0.17510254431509301</v>
      </c>
      <c r="AR2570">
        <v>16.36927165477098</v>
      </c>
      <c r="AS2570">
        <v>16.36927165477098</v>
      </c>
      <c r="AT2570">
        <v>16.36927165477098</v>
      </c>
      <c r="AU2570">
        <v>16.36927165477098</v>
      </c>
      <c r="AV2570" t="str">
        <f>VLOOKUP(Sheet1[[#This Row],[NPDES ID2]],Combined_Sheet__Major_Only___2[[NPDES ID2]:[ECHO BFR]],3,FALSE)</f>
        <v>WA</v>
      </c>
      <c r="AW2570" t="s">
        <v>41</v>
      </c>
      <c r="AX2570" t="str">
        <f>VLOOKUP(Sheet1[[#This Row],[NPDES ID2]],Combined_Sheet__Major_Only___2[[NPDES ID2]:[ECHO BFR]],27,FALSE)</f>
        <v>tempSludgeStore, methaneBioCaptureRecover</v>
      </c>
      <c r="AY2570" t="str">
        <f>VLOOKUP(Sheet1[[#This Row],[NPDES ID2]],Combined_Sheet__Major_Only___2[[NPDES ID2]:[ECHO BFR]],28,FALSE)</f>
        <v>heatDry</v>
      </c>
      <c r="AZ2570" t="str">
        <f>VLOOKUP(Sheet1[[#This Row],[NPDES ID2]],Combined_Sheet__Major_Only___2[[NPDES ID2]:[ECHO BFR]],29,FALSE)</f>
        <v>preliminaryOps, thickening</v>
      </c>
      <c r="BA2570">
        <f>VLOOKUP(Sheet1[[#This Row],[NPDES ID2]],Combined_Sheet__Major_Only___2[[NPDES ID2]:[ECHO BFR]],17,FALSE)</f>
        <v>47.200001</v>
      </c>
      <c r="BB2570">
        <f>VLOOKUP(Sheet1[[#This Row],[NPDES ID2]],Combined_Sheet__Major_Only___2[[NPDES ID2]:[ECHO BFR]],18,FALSE)</f>
        <v>-122.255798</v>
      </c>
      <c r="BC2570" s="2" t="str">
        <f>IF(ISNUMBER(SEARCH("aerobic",$AW2570)),"aerobic","")</f>
        <v>aerobic</v>
      </c>
      <c r="BD2570" s="2" t="str">
        <f>IF(ISNUMBER(SEARCH("anaer",$AW2570)),"anaer","")</f>
        <v/>
      </c>
      <c r="BE2570" s="2" t="str">
        <f>IF(ISNUMBER(SEARCH("thickening",$AZ2570)),"thickening","")</f>
        <v>thickening</v>
      </c>
      <c r="BF2570" s="4" t="str">
        <f>IF(ISNUMBER(SEARCH("airDry",$AW2570)),"airDry","")</f>
        <v/>
      </c>
      <c r="BG2570" s="4" t="str">
        <f>IF(ISNUMBER(SEARCH("heatDry",$AY2570)),"heatDry","")</f>
        <v>heatDry</v>
      </c>
      <c r="BH2570" s="4" t="str">
        <f>IF(AND(ISNUMBER(SEARCH("aerobic",$AW2570)),ISNUMBER(SEARCH("anaer",$AW2570))),"Combined Aer and Anaer.","")</f>
        <v/>
      </c>
    </row>
    <row r="2571" spans="1:60" x14ac:dyDescent="0.25">
      <c r="A2571" s="5">
        <v>2149</v>
      </c>
      <c r="B2571" t="s">
        <v>10093</v>
      </c>
      <c r="C2571">
        <v>802</v>
      </c>
      <c r="D2571">
        <v>342.4441508433485</v>
      </c>
      <c r="E2571">
        <v>333.3203340033823</v>
      </c>
      <c r="F2571">
        <v>289.14329066772171</v>
      </c>
      <c r="G2571">
        <v>405.75580921014313</v>
      </c>
      <c r="H2571">
        <v>-109.7707641163487</v>
      </c>
      <c r="I2571">
        <v>-111.159137159289</v>
      </c>
      <c r="J2571">
        <v>-130.56737894107471</v>
      </c>
      <c r="K2571">
        <v>-88.239402124999756</v>
      </c>
      <c r="L2571">
        <v>557.71558199718788</v>
      </c>
      <c r="M2571">
        <v>555.7250399717384</v>
      </c>
      <c r="N2571">
        <v>548.76356253773304</v>
      </c>
      <c r="O2571">
        <v>572.4666097909535</v>
      </c>
      <c r="P2571">
        <v>18.785842235673801</v>
      </c>
      <c r="Q2571">
        <v>18.969096893531191</v>
      </c>
      <c r="R2571">
        <v>15.346001929623799</v>
      </c>
      <c r="S2571">
        <v>21.980221398173409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68.150786144249835</v>
      </c>
      <c r="AG2571">
        <v>67.907661891233872</v>
      </c>
      <c r="AH2571">
        <v>67.056818634814888</v>
      </c>
      <c r="AI2571">
        <v>69.953163236800364</v>
      </c>
      <c r="AJ2571">
        <v>0.60905046656732853</v>
      </c>
      <c r="AK2571">
        <v>0.60905045207070341</v>
      </c>
      <c r="AL2571">
        <v>0.60904241315013474</v>
      </c>
      <c r="AM2571">
        <v>0.60905838553543101</v>
      </c>
      <c r="AN2571">
        <v>0.17495883523961431</v>
      </c>
      <c r="AO2571">
        <v>0.17495883523961431</v>
      </c>
      <c r="AP2571">
        <v>0.17495883523961431</v>
      </c>
      <c r="AQ2571">
        <v>0.17495883523961431</v>
      </c>
      <c r="AR2571">
        <v>16.278922654894892</v>
      </c>
      <c r="AS2571">
        <v>16.278922654894899</v>
      </c>
      <c r="AT2571">
        <v>16.278922654894899</v>
      </c>
      <c r="AU2571">
        <v>16.278922654894899</v>
      </c>
      <c r="AV2571" t="str">
        <f>VLOOKUP(Sheet1[[#This Row],[NPDES ID2]],Combined_Sheet__Major_Only___2[[NPDES ID2]:[ECHO BFR]],3,FALSE)</f>
        <v>PA</v>
      </c>
      <c r="AW2571" t="s">
        <v>12185</v>
      </c>
      <c r="AX2571" t="str">
        <f>VLOOKUP(Sheet1[[#This Row],[NPDES ID2]],Combined_Sheet__Major_Only___2[[NPDES ID2]:[ECHO BFR]],27,FALSE)</f>
        <v>methaneBioCaptureRecover</v>
      </c>
      <c r="AY2571" t="str">
        <f>VLOOKUP(Sheet1[[#This Row],[NPDES ID2]],Combined_Sheet__Major_Only___2[[NPDES ID2]:[ECHO BFR]],28,FALSE)</f>
        <v>heatDry</v>
      </c>
      <c r="AZ2571" t="str">
        <f>VLOOKUP(Sheet1[[#This Row],[NPDES ID2]],Combined_Sheet__Major_Only___2[[NPDES ID2]:[ECHO BFR]],29,FALSE)</f>
        <v>thickening</v>
      </c>
      <c r="BA2571">
        <f>VLOOKUP(Sheet1[[#This Row],[NPDES ID2]],Combined_Sheet__Major_Only___2[[NPDES ID2]:[ECHO BFR]],17,FALSE)</f>
        <v>40.337513000000001</v>
      </c>
      <c r="BB2571">
        <f>VLOOKUP(Sheet1[[#This Row],[NPDES ID2]],Combined_Sheet__Major_Only___2[[NPDES ID2]:[ECHO BFR]],18,FALSE)</f>
        <v>-76.462429</v>
      </c>
      <c r="BC2571" s="2" t="str">
        <f>IF(ISNUMBER(SEARCH("aerobic",$AW2571)),"aerobic","")</f>
        <v/>
      </c>
      <c r="BD2571" s="2" t="str">
        <f>IF(ISNUMBER(SEARCH("anaer",$AW2571)),"anaer","")</f>
        <v>anaer</v>
      </c>
      <c r="BE2571" s="2" t="str">
        <f>IF(ISNUMBER(SEARCH("thickening",$AZ2571)),"thickening","")</f>
        <v>thickening</v>
      </c>
      <c r="BF2571" s="4" t="str">
        <f>IF(ISNUMBER(SEARCH("airDry",$AW2571)),"airDry","")</f>
        <v/>
      </c>
      <c r="BG2571" s="4" t="str">
        <f>IF(ISNUMBER(SEARCH("heatDry",$AY2571)),"heatDry","")</f>
        <v>heatDry</v>
      </c>
      <c r="BH2571" s="4" t="str">
        <f>IF(AND(ISNUMBER(SEARCH("aerobic",$AW2571)),ISNUMBER(SEARCH("anaer",$AW2571))),"Combined Aer and Anaer.","")</f>
        <v/>
      </c>
    </row>
    <row r="2572" spans="1:60" x14ac:dyDescent="0.25">
      <c r="A2572" s="5">
        <v>521</v>
      </c>
      <c r="B2572" t="s">
        <v>2572</v>
      </c>
      <c r="C2572">
        <v>300</v>
      </c>
      <c r="D2572">
        <v>443.7564443979162</v>
      </c>
      <c r="E2572">
        <v>441.51250931658137</v>
      </c>
      <c r="F2572">
        <v>338.23551730645647</v>
      </c>
      <c r="G2572">
        <v>547.57270518473706</v>
      </c>
      <c r="H2572">
        <v>-110.1542891761532</v>
      </c>
      <c r="I2572">
        <v>-111.5672202713384</v>
      </c>
      <c r="J2572">
        <v>-130.93963730041571</v>
      </c>
      <c r="K2572">
        <v>-88.628005297612006</v>
      </c>
      <c r="L2572">
        <v>208.03383785961981</v>
      </c>
      <c r="M2572">
        <v>207.28480514631349</v>
      </c>
      <c r="N2572">
        <v>204.66495118598661</v>
      </c>
      <c r="O2572">
        <v>213.58490622268451</v>
      </c>
      <c r="P2572">
        <v>7.0283759068012648</v>
      </c>
      <c r="Q2572">
        <v>7.0955916833026453</v>
      </c>
      <c r="R2572">
        <v>5.7436205257061603</v>
      </c>
      <c r="S2572">
        <v>8.2173165874731957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67.95809747718377</v>
      </c>
      <c r="AG2572">
        <v>67.713454497262092</v>
      </c>
      <c r="AH2572">
        <v>66.857564390945413</v>
      </c>
      <c r="AI2572">
        <v>69.771402293250659</v>
      </c>
      <c r="AJ2572">
        <v>0.60669327907328385</v>
      </c>
      <c r="AK2572">
        <v>0.60669327363238834</v>
      </c>
      <c r="AL2572">
        <v>0.60669025072521354</v>
      </c>
      <c r="AM2572">
        <v>0.60669625683588979</v>
      </c>
      <c r="AN2572">
        <v>0.17384987081453979</v>
      </c>
      <c r="AO2572">
        <v>0.17384987081453979</v>
      </c>
      <c r="AP2572">
        <v>0.17384987081453979</v>
      </c>
      <c r="AQ2572">
        <v>0.17384987081453979</v>
      </c>
      <c r="AR2572">
        <v>16.206589027146549</v>
      </c>
      <c r="AS2572">
        <v>16.20658902714656</v>
      </c>
      <c r="AT2572">
        <v>16.20658902714656</v>
      </c>
      <c r="AU2572">
        <v>16.20658902714656</v>
      </c>
      <c r="AV2572" t="str">
        <f>VLOOKUP(Sheet1[[#This Row],[NPDES ID2]],Combined_Sheet__Major_Only___2[[NPDES ID2]:[ECHO BFR]],3,FALSE)</f>
        <v>AR</v>
      </c>
      <c r="AW2572" t="s">
        <v>41</v>
      </c>
      <c r="AX2572" t="str">
        <f>VLOOKUP(Sheet1[[#This Row],[NPDES ID2]],Combined_Sheet__Major_Only___2[[NPDES ID2]:[ECHO BFR]],27,FALSE)</f>
        <v>-</v>
      </c>
      <c r="AY2572" t="str">
        <f>VLOOKUP(Sheet1[[#This Row],[NPDES ID2]],Combined_Sheet__Major_Only___2[[NPDES ID2]:[ECHO BFR]],28,FALSE)</f>
        <v>heatDry</v>
      </c>
      <c r="AZ2572" t="str">
        <f>VLOOKUP(Sheet1[[#This Row],[NPDES ID2]],Combined_Sheet__Major_Only___2[[NPDES ID2]:[ECHO BFR]],29,FALSE)</f>
        <v>thickening</v>
      </c>
      <c r="BA2572">
        <f>VLOOKUP(Sheet1[[#This Row],[NPDES ID2]],Combined_Sheet__Major_Only___2[[NPDES ID2]:[ECHO BFR]],17,FALSE)</f>
        <v>34.551788000000002</v>
      </c>
      <c r="BB2572">
        <f>VLOOKUP(Sheet1[[#This Row],[NPDES ID2]],Combined_Sheet__Major_Only___2[[NPDES ID2]:[ECHO BFR]],18,FALSE)</f>
        <v>-92.593498999999994</v>
      </c>
      <c r="BC2572" s="2" t="str">
        <f>IF(ISNUMBER(SEARCH("aerobic",$AW2572)),"aerobic","")</f>
        <v>aerobic</v>
      </c>
      <c r="BD2572" s="2" t="str">
        <f>IF(ISNUMBER(SEARCH("anaer",$AW2572)),"anaer","")</f>
        <v/>
      </c>
      <c r="BE2572" s="2" t="str">
        <f>IF(ISNUMBER(SEARCH("thickening",$AZ2572)),"thickening","")</f>
        <v>thickening</v>
      </c>
      <c r="BF2572" s="4" t="str">
        <f>IF(ISNUMBER(SEARCH("airDry",$AW2572)),"airDry","")</f>
        <v/>
      </c>
      <c r="BG2572" s="4" t="str">
        <f>IF(ISNUMBER(SEARCH("heatDry",$AY2572)),"heatDry","")</f>
        <v>heatDry</v>
      </c>
      <c r="BH2572" s="4" t="str">
        <f>IF(AND(ISNUMBER(SEARCH("aerobic",$AW2572)),ISNUMBER(SEARCH("anaer",$AW2572))),"Combined Aer and Anaer.","")</f>
        <v/>
      </c>
    </row>
    <row r="2573" spans="1:60" x14ac:dyDescent="0.25">
      <c r="A2573" s="5">
        <v>146</v>
      </c>
      <c r="B2573" t="s">
        <v>804</v>
      </c>
      <c r="C2573">
        <v>6539.04</v>
      </c>
      <c r="D2573">
        <v>1256.4978586618529</v>
      </c>
      <c r="E2573">
        <v>1259.2548303602559</v>
      </c>
      <c r="F2573">
        <v>1008.964542917439</v>
      </c>
      <c r="G2573">
        <v>1479.6067131883219</v>
      </c>
      <c r="H2573">
        <v>-105.748083799884</v>
      </c>
      <c r="I2573">
        <v>-107.0989756826809</v>
      </c>
      <c r="J2573">
        <v>-126.669835109809</v>
      </c>
      <c r="K2573">
        <v>-84.183838646220394</v>
      </c>
      <c r="L2573">
        <v>4687.5381612599776</v>
      </c>
      <c r="M2573">
        <v>4672.3686754453493</v>
      </c>
      <c r="N2573">
        <v>4619.378694153289</v>
      </c>
      <c r="O2573">
        <v>4799.8819598392538</v>
      </c>
      <c r="P2573">
        <v>152.86920126397169</v>
      </c>
      <c r="Q2573">
        <v>154.84435488038889</v>
      </c>
      <c r="R2573">
        <v>124.3530596615164</v>
      </c>
      <c r="S2573">
        <v>180.31345176204761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70.259274997899823</v>
      </c>
      <c r="AG2573">
        <v>70.032757896255077</v>
      </c>
      <c r="AH2573">
        <v>69.237182979663245</v>
      </c>
      <c r="AI2573">
        <v>71.942057263524759</v>
      </c>
      <c r="AJ2573">
        <v>0.63485199399095027</v>
      </c>
      <c r="AK2573">
        <v>0.63485188117167113</v>
      </c>
      <c r="AL2573">
        <v>0.63479050050427954</v>
      </c>
      <c r="AM2573">
        <v>0.63491246668609491</v>
      </c>
      <c r="AN2573">
        <v>0.17313165612890419</v>
      </c>
      <c r="AO2573">
        <v>0.1731316561289041</v>
      </c>
      <c r="AP2573">
        <v>0.1731316561289041</v>
      </c>
      <c r="AQ2573">
        <v>0.1731316561289041</v>
      </c>
      <c r="AR2573">
        <v>17.070732451374109</v>
      </c>
      <c r="AS2573">
        <v>17.070732451374099</v>
      </c>
      <c r="AT2573">
        <v>17.070732451374099</v>
      </c>
      <c r="AU2573">
        <v>17.070732451374099</v>
      </c>
      <c r="AV2573" t="str">
        <f>VLOOKUP(Sheet1[[#This Row],[NPDES ID2]],Combined_Sheet__Major_Only___2[[NPDES ID2]:[ECHO BFR]],3,FALSE)</f>
        <v>MA</v>
      </c>
      <c r="AW2573" t="s">
        <v>12185</v>
      </c>
      <c r="AX2573" t="str">
        <f>VLOOKUP(Sheet1[[#This Row],[NPDES ID2]],Combined_Sheet__Major_Only___2[[NPDES ID2]:[ECHO BFR]],27,FALSE)</f>
        <v>methaneBioCaptureRecover</v>
      </c>
      <c r="AY2573" t="str">
        <f>VLOOKUP(Sheet1[[#This Row],[NPDES ID2]],Combined_Sheet__Major_Only___2[[NPDES ID2]:[ECHO BFR]],28,FALSE)</f>
        <v>heatDry</v>
      </c>
      <c r="AZ2573" t="str">
        <f>VLOOKUP(Sheet1[[#This Row],[NPDES ID2]],Combined_Sheet__Major_Only___2[[NPDES ID2]:[ECHO BFR]],29,FALSE)</f>
        <v>thickening, preliminaryOps</v>
      </c>
      <c r="BA2573">
        <f>VLOOKUP(Sheet1[[#This Row],[NPDES ID2]],Combined_Sheet__Major_Only___2[[NPDES ID2]:[ECHO BFR]],17,FALSE)</f>
        <v>42.714542999999999</v>
      </c>
      <c r="BB2573">
        <f>VLOOKUP(Sheet1[[#This Row],[NPDES ID2]],Combined_Sheet__Major_Only___2[[NPDES ID2]:[ECHO BFR]],18,FALSE)</f>
        <v>-71.128793000000002</v>
      </c>
      <c r="BC2573" s="2" t="str">
        <f>IF(ISNUMBER(SEARCH("aerobic",$AW2573)),"aerobic","")</f>
        <v/>
      </c>
      <c r="BD2573" s="2" t="str">
        <f>IF(ISNUMBER(SEARCH("anaer",$AW2573)),"anaer","")</f>
        <v>anaer</v>
      </c>
      <c r="BE2573" s="2" t="str">
        <f>IF(ISNUMBER(SEARCH("thickening",$AZ2573)),"thickening","")</f>
        <v>thickening</v>
      </c>
      <c r="BF2573" s="3" t="str">
        <f>IF(ISNUMBER(SEARCH("airDry",$AW2573)),"airDry","")</f>
        <v/>
      </c>
      <c r="BG2573" s="3" t="str">
        <f>IF(ISNUMBER(SEARCH("heatDry",$AY2573)),"heatDry","")</f>
        <v>heatDry</v>
      </c>
      <c r="BH2573" s="3" t="str">
        <f>IF(AND(ISNUMBER(SEARCH("aerobic",$AW2573)),ISNUMBER(SEARCH("anaer",$AW2573))),"Combined Aer and Anaer.","")</f>
        <v/>
      </c>
    </row>
    <row r="2574" spans="1:60" x14ac:dyDescent="0.25">
      <c r="A2574" s="5">
        <v>1071</v>
      </c>
      <c r="B2574" t="s">
        <v>5166</v>
      </c>
      <c r="C2574">
        <v>374.5</v>
      </c>
      <c r="D2574">
        <v>400.55420206050132</v>
      </c>
      <c r="E2574">
        <v>396.04443182954492</v>
      </c>
      <c r="F2574">
        <v>310.22606516266012</v>
      </c>
      <c r="G2574">
        <v>493.75377800782633</v>
      </c>
      <c r="H2574">
        <v>-111.4496895616997</v>
      </c>
      <c r="I2574">
        <v>-112.8342757318882</v>
      </c>
      <c r="J2574">
        <v>-132.18451935942201</v>
      </c>
      <c r="K2574">
        <v>-89.860769136358542</v>
      </c>
      <c r="L2574">
        <v>256.87998857380421</v>
      </c>
      <c r="M2574">
        <v>255.92351440100381</v>
      </c>
      <c r="N2574">
        <v>252.57815902052579</v>
      </c>
      <c r="O2574">
        <v>263.96833804498709</v>
      </c>
      <c r="P2574">
        <v>8.7793974734210831</v>
      </c>
      <c r="Q2574">
        <v>8.8568622035949325</v>
      </c>
      <c r="R2574">
        <v>7.1851099569155776</v>
      </c>
      <c r="S2574">
        <v>10.235353795262601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67.22141358754952</v>
      </c>
      <c r="AG2574">
        <v>66.971173663816955</v>
      </c>
      <c r="AH2574">
        <v>66.095662447061784</v>
      </c>
      <c r="AI2574">
        <v>69.076252677202007</v>
      </c>
      <c r="AJ2574">
        <v>0.59768251403816708</v>
      </c>
      <c r="AK2574">
        <v>0.59768250710990767</v>
      </c>
      <c r="AL2574">
        <v>0.59767865913212392</v>
      </c>
      <c r="AM2574">
        <v>0.59768630455830063</v>
      </c>
      <c r="AN2574">
        <v>0.17262885333233019</v>
      </c>
      <c r="AO2574">
        <v>0.17262885333233019</v>
      </c>
      <c r="AP2574">
        <v>0.17262885333233019</v>
      </c>
      <c r="AQ2574">
        <v>0.17262885333233019</v>
      </c>
      <c r="AR2574">
        <v>15.92939606615033</v>
      </c>
      <c r="AS2574">
        <v>15.92939606615032</v>
      </c>
      <c r="AT2574">
        <v>15.92939606615032</v>
      </c>
      <c r="AU2574">
        <v>15.92939606615032</v>
      </c>
      <c r="AV2574" t="str">
        <f>VLOOKUP(Sheet1[[#This Row],[NPDES ID2]],Combined_Sheet__Major_Only___2[[NPDES ID2]:[ECHO BFR]],3,FALSE)</f>
        <v>WA</v>
      </c>
      <c r="AW2574" t="s">
        <v>41</v>
      </c>
      <c r="AX2574" t="str">
        <f>VLOOKUP(Sheet1[[#This Row],[NPDES ID2]],Combined_Sheet__Major_Only___2[[NPDES ID2]:[ECHO BFR]],27,FALSE)</f>
        <v>tempSludgeStore</v>
      </c>
      <c r="AY2574" t="str">
        <f>VLOOKUP(Sheet1[[#This Row],[NPDES ID2]],Combined_Sheet__Major_Only___2[[NPDES ID2]:[ECHO BFR]],28,FALSE)</f>
        <v>heatDry</v>
      </c>
      <c r="AZ2574" t="str">
        <f>VLOOKUP(Sheet1[[#This Row],[NPDES ID2]],Combined_Sheet__Major_Only___2[[NPDES ID2]:[ECHO BFR]],29,FALSE)</f>
        <v>thickening, preliminaryOps</v>
      </c>
      <c r="BA2574">
        <f>VLOOKUP(Sheet1[[#This Row],[NPDES ID2]],Combined_Sheet__Major_Only___2[[NPDES ID2]:[ECHO BFR]],17,FALSE)</f>
        <v>46.649444000000003</v>
      </c>
      <c r="BB2574">
        <f>VLOOKUP(Sheet1[[#This Row],[NPDES ID2]],Combined_Sheet__Major_Only___2[[NPDES ID2]:[ECHO BFR]],18,FALSE)</f>
        <v>-120.523657</v>
      </c>
      <c r="BC2574" s="2" t="str">
        <f>IF(ISNUMBER(SEARCH("aerobic",$AW2574)),"aerobic","")</f>
        <v>aerobic</v>
      </c>
      <c r="BD2574" s="2" t="str">
        <f>IF(ISNUMBER(SEARCH("anaer",$AW2574)),"anaer","")</f>
        <v/>
      </c>
      <c r="BE2574" s="2" t="str">
        <f>IF(ISNUMBER(SEARCH("thickening",$AZ2574)),"thickening","")</f>
        <v>thickening</v>
      </c>
      <c r="BF2574" s="4" t="str">
        <f>IF(ISNUMBER(SEARCH("airDry",$AW2574)),"airDry","")</f>
        <v/>
      </c>
      <c r="BG2574" s="4" t="str">
        <f>IF(ISNUMBER(SEARCH("heatDry",$AY2574)),"heatDry","")</f>
        <v>heatDry</v>
      </c>
      <c r="BH2574" s="4" t="str">
        <f>IF(AND(ISNUMBER(SEARCH("aerobic",$AW2574)),ISNUMBER(SEARCH("anaer",$AW2574))),"Combined Aer and Anaer.","")</f>
        <v/>
      </c>
    </row>
    <row r="2575" spans="1:60" x14ac:dyDescent="0.25">
      <c r="A2575" s="5">
        <v>414</v>
      </c>
      <c r="B2575" t="s">
        <v>2079</v>
      </c>
      <c r="C2575">
        <v>651</v>
      </c>
      <c r="D2575">
        <v>340.67316954208428</v>
      </c>
      <c r="E2575">
        <v>333.78875910027449</v>
      </c>
      <c r="F2575">
        <v>287.47223886475223</v>
      </c>
      <c r="G2575">
        <v>407.04705044082431</v>
      </c>
      <c r="H2575">
        <v>-109.546830895669</v>
      </c>
      <c r="I2575">
        <v>-110.9285326313137</v>
      </c>
      <c r="J2575">
        <v>-130.3533152314748</v>
      </c>
      <c r="K2575">
        <v>-88.032790137448558</v>
      </c>
      <c r="L2575">
        <v>453.6228313876673</v>
      </c>
      <c r="M2575">
        <v>452.01404241493469</v>
      </c>
      <c r="N2575">
        <v>446.38747889777312</v>
      </c>
      <c r="O2575">
        <v>465.54506370825362</v>
      </c>
      <c r="P2575">
        <v>15.247060510748989</v>
      </c>
      <c r="Q2575">
        <v>15.39790228526793</v>
      </c>
      <c r="R2575">
        <v>12.451772741027391</v>
      </c>
      <c r="S2575">
        <v>17.849125604217001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68.288117208093496</v>
      </c>
      <c r="AG2575">
        <v>68.046022043468327</v>
      </c>
      <c r="AH2575">
        <v>67.198859940578913</v>
      </c>
      <c r="AI2575">
        <v>70.082766767818569</v>
      </c>
      <c r="AJ2575">
        <v>0.61073052995168009</v>
      </c>
      <c r="AK2575">
        <v>0.6107305182395788</v>
      </c>
      <c r="AL2575">
        <v>0.61072401960792166</v>
      </c>
      <c r="AM2575">
        <v>0.61073693158855469</v>
      </c>
      <c r="AN2575">
        <v>0.17255083900585269</v>
      </c>
      <c r="AO2575">
        <v>0.17255083900585261</v>
      </c>
      <c r="AP2575">
        <v>0.17255083900585261</v>
      </c>
      <c r="AQ2575">
        <v>0.17255083900585261</v>
      </c>
      <c r="AR2575">
        <v>16.330652955114829</v>
      </c>
      <c r="AS2575">
        <v>16.330652955114829</v>
      </c>
      <c r="AT2575">
        <v>16.330652955114829</v>
      </c>
      <c r="AU2575">
        <v>16.330652955114829</v>
      </c>
      <c r="AV2575" t="str">
        <f>VLOOKUP(Sheet1[[#This Row],[NPDES ID2]],Combined_Sheet__Major_Only___2[[NPDES ID2]:[ECHO BFR]],3,FALSE)</f>
        <v>TN</v>
      </c>
      <c r="AW2575" t="s">
        <v>41</v>
      </c>
      <c r="AX2575" t="str">
        <f>VLOOKUP(Sheet1[[#This Row],[NPDES ID2]],Combined_Sheet__Major_Only___2[[NPDES ID2]:[ECHO BFR]],27,FALSE)</f>
        <v>-</v>
      </c>
      <c r="AY2575" t="str">
        <f>VLOOKUP(Sheet1[[#This Row],[NPDES ID2]],Combined_Sheet__Major_Only___2[[NPDES ID2]:[ECHO BFR]],28,FALSE)</f>
        <v>heatDry</v>
      </c>
      <c r="AZ2575" t="str">
        <f>VLOOKUP(Sheet1[[#This Row],[NPDES ID2]],Combined_Sheet__Major_Only___2[[NPDES ID2]:[ECHO BFR]],29,FALSE)</f>
        <v>thickening</v>
      </c>
      <c r="BA2575">
        <f>VLOOKUP(Sheet1[[#This Row],[NPDES ID2]],Combined_Sheet__Major_Only___2[[NPDES ID2]:[ECHO BFR]],17,FALSE)</f>
        <v>35.425832999999997</v>
      </c>
      <c r="BB2575">
        <f>VLOOKUP(Sheet1[[#This Row],[NPDES ID2]],Combined_Sheet__Major_Only___2[[NPDES ID2]:[ECHO BFR]],18,FALSE)</f>
        <v>-84.589721999999995</v>
      </c>
      <c r="BC2575" s="2" t="str">
        <f>IF(ISNUMBER(SEARCH("aerobic",$AW2575)),"aerobic","")</f>
        <v>aerobic</v>
      </c>
      <c r="BD2575" s="2" t="str">
        <f>IF(ISNUMBER(SEARCH("anaer",$AW2575)),"anaer","")</f>
        <v/>
      </c>
      <c r="BE2575" s="2" t="str">
        <f>IF(ISNUMBER(SEARCH("thickening",$AZ2575)),"thickening","")</f>
        <v>thickening</v>
      </c>
      <c r="BF2575" s="3" t="str">
        <f>IF(ISNUMBER(SEARCH("airDry",$AW2575)),"airDry","")</f>
        <v/>
      </c>
      <c r="BG2575" s="3" t="str">
        <f>IF(ISNUMBER(SEARCH("heatDry",$AY2575)),"heatDry","")</f>
        <v>heatDry</v>
      </c>
      <c r="BH2575" s="3" t="str">
        <f>IF(AND(ISNUMBER(SEARCH("aerobic",$AW2575)),ISNUMBER(SEARCH("anaer",$AW2575))),"Combined Aer and Anaer.","")</f>
        <v/>
      </c>
    </row>
    <row r="2576" spans="1:60" x14ac:dyDescent="0.25">
      <c r="A2576" s="5">
        <v>2528</v>
      </c>
      <c r="B2576" t="s">
        <v>11736</v>
      </c>
      <c r="C2576">
        <v>150.03</v>
      </c>
      <c r="D2576">
        <v>716.4142433278289</v>
      </c>
      <c r="E2576">
        <v>712.83042026343901</v>
      </c>
      <c r="F2576">
        <v>513.22796198012725</v>
      </c>
      <c r="G2576">
        <v>921.38387681877043</v>
      </c>
      <c r="H2576">
        <v>-108.92034030034969</v>
      </c>
      <c r="I2576">
        <v>-110.2842575753118</v>
      </c>
      <c r="J2576">
        <v>-129.75498009711711</v>
      </c>
      <c r="K2576">
        <v>-87.457657442490216</v>
      </c>
      <c r="L2576">
        <v>105.1410253309365</v>
      </c>
      <c r="M2576">
        <v>104.77483625713</v>
      </c>
      <c r="N2576">
        <v>103.4939937846363</v>
      </c>
      <c r="O2576">
        <v>107.85489334687</v>
      </c>
      <c r="P2576">
        <v>3.5126749073612511</v>
      </c>
      <c r="Q2576">
        <v>3.548806863501722</v>
      </c>
      <c r="R2576">
        <v>2.866439030569675</v>
      </c>
      <c r="S2576">
        <v>4.1183228839510102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68.678584872472342</v>
      </c>
      <c r="AG2576">
        <v>68.439409233986993</v>
      </c>
      <c r="AH2576">
        <v>67.602724834567553</v>
      </c>
      <c r="AI2576">
        <v>70.451269074389742</v>
      </c>
      <c r="AJ2576">
        <v>0.61550773124684821</v>
      </c>
      <c r="AK2576">
        <v>0.61550772858331515</v>
      </c>
      <c r="AL2576">
        <v>0.61550624786936992</v>
      </c>
      <c r="AM2576">
        <v>0.6155091898416859</v>
      </c>
      <c r="AN2576">
        <v>0.17227287406720521</v>
      </c>
      <c r="AO2576">
        <v>0.17227287406720529</v>
      </c>
      <c r="AP2576">
        <v>0.17227287406720529</v>
      </c>
      <c r="AQ2576">
        <v>0.17227287406720529</v>
      </c>
      <c r="AR2576">
        <v>16.47776810301124</v>
      </c>
      <c r="AS2576">
        <v>16.47776810301124</v>
      </c>
      <c r="AT2576">
        <v>16.47776810301124</v>
      </c>
      <c r="AU2576">
        <v>16.47776810301124</v>
      </c>
      <c r="AV2576" t="str">
        <f>VLOOKUP(Sheet1[[#This Row],[NPDES ID2]],Combined_Sheet__Major_Only___2[[NPDES ID2]:[ECHO BFR]],3,FALSE)</f>
        <v>PA</v>
      </c>
      <c r="AW2576" t="s">
        <v>12185</v>
      </c>
      <c r="AX2576" t="str">
        <f>VLOOKUP(Sheet1[[#This Row],[NPDES ID2]],Combined_Sheet__Major_Only___2[[NPDES ID2]:[ECHO BFR]],27,FALSE)</f>
        <v>-</v>
      </c>
      <c r="AY2576" t="str">
        <f>VLOOKUP(Sheet1[[#This Row],[NPDES ID2]],Combined_Sheet__Major_Only___2[[NPDES ID2]:[ECHO BFR]],28,FALSE)</f>
        <v>heatDry</v>
      </c>
      <c r="AZ2576" t="str">
        <f>VLOOKUP(Sheet1[[#This Row],[NPDES ID2]],Combined_Sheet__Major_Only___2[[NPDES ID2]:[ECHO BFR]],29,FALSE)</f>
        <v>preliminaryOps, thickening</v>
      </c>
      <c r="BA2576">
        <f>VLOOKUP(Sheet1[[#This Row],[NPDES ID2]],Combined_Sheet__Major_Only___2[[NPDES ID2]:[ECHO BFR]],17,FALSE)</f>
        <v>40.328611000000002</v>
      </c>
      <c r="BB2576">
        <f>VLOOKUP(Sheet1[[#This Row],[NPDES ID2]],Combined_Sheet__Major_Only___2[[NPDES ID2]:[ECHO BFR]],18,FALSE)</f>
        <v>-75.942499999999995</v>
      </c>
      <c r="BC2576" s="2" t="str">
        <f>IF(ISNUMBER(SEARCH("aerobic",$AW2576)),"aerobic","")</f>
        <v/>
      </c>
      <c r="BD2576" s="2" t="str">
        <f>IF(ISNUMBER(SEARCH("anaer",$AW2576)),"anaer","")</f>
        <v>anaer</v>
      </c>
      <c r="BE2576" s="2" t="str">
        <f>IF(ISNUMBER(SEARCH("thickening",$AZ2576)),"thickening","")</f>
        <v>thickening</v>
      </c>
      <c r="BF2576" s="3" t="str">
        <f>IF(ISNUMBER(SEARCH("airDry",$AW2576)),"airDry","")</f>
        <v/>
      </c>
      <c r="BG2576" s="3" t="str">
        <f>IF(ISNUMBER(SEARCH("heatDry",$AY2576)),"heatDry","")</f>
        <v>heatDry</v>
      </c>
      <c r="BH2576" s="3" t="str">
        <f>IF(AND(ISNUMBER(SEARCH("aerobic",$AW2576)),ISNUMBER(SEARCH("anaer",$AW2576))),"Combined Aer and Anaer.","")</f>
        <v/>
      </c>
    </row>
    <row r="2577" spans="1:60" x14ac:dyDescent="0.25">
      <c r="A2577" s="5">
        <v>80</v>
      </c>
      <c r="B2577" t="s">
        <v>449</v>
      </c>
      <c r="C2577">
        <v>111181</v>
      </c>
      <c r="D2577">
        <v>20791.221969463739</v>
      </c>
      <c r="E2577">
        <v>20866.85446608331</v>
      </c>
      <c r="F2577">
        <v>16578.297305610071</v>
      </c>
      <c r="G2577">
        <v>24697.54957973097</v>
      </c>
      <c r="H2577">
        <v>-100.1553728178031</v>
      </c>
      <c r="I2577">
        <v>-98.642824060498441</v>
      </c>
      <c r="J2577">
        <v>-124.27849717497099</v>
      </c>
      <c r="K2577">
        <v>-71.694599016829756</v>
      </c>
      <c r="L2577">
        <v>76233.42587589311</v>
      </c>
      <c r="M2577">
        <v>75946.380205557478</v>
      </c>
      <c r="N2577">
        <v>74957.162003860751</v>
      </c>
      <c r="O2577">
        <v>78333.701437468437</v>
      </c>
      <c r="P2577">
        <v>2600.6169721311362</v>
      </c>
      <c r="Q2577">
        <v>2623.5584499681831</v>
      </c>
      <c r="R2577">
        <v>2128.9639954156919</v>
      </c>
      <c r="S2577">
        <v>3038.1688210571351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67.33892244946027</v>
      </c>
      <c r="AG2577">
        <v>67.099269642167769</v>
      </c>
      <c r="AH2577">
        <v>66.231962506206429</v>
      </c>
      <c r="AI2577">
        <v>69.173891650405224</v>
      </c>
      <c r="AJ2577">
        <v>0.59912057280525399</v>
      </c>
      <c r="AK2577">
        <v>0.59911760269694758</v>
      </c>
      <c r="AL2577">
        <v>0.59797312475816256</v>
      </c>
      <c r="AM2577">
        <v>0.60025133998496205</v>
      </c>
      <c r="AN2577">
        <v>0.1708594493619047</v>
      </c>
      <c r="AO2577">
        <v>0.1708594493619047</v>
      </c>
      <c r="AP2577">
        <v>0.1708594493619047</v>
      </c>
      <c r="AQ2577">
        <v>0.1708594493619047</v>
      </c>
      <c r="AR2577">
        <v>15.93454818026129</v>
      </c>
      <c r="AS2577">
        <v>15.934548180261279</v>
      </c>
      <c r="AT2577">
        <v>15.934548180261279</v>
      </c>
      <c r="AU2577">
        <v>15.934548180261279</v>
      </c>
      <c r="AV2577" t="str">
        <f>VLOOKUP(Sheet1[[#This Row],[NPDES ID2]],Combined_Sheet__Major_Only___2[[NPDES ID2]:[ECHO BFR]],3,FALSE)</f>
        <v>IL</v>
      </c>
      <c r="AW2577" t="s">
        <v>12185</v>
      </c>
      <c r="AX2577" t="str">
        <f>VLOOKUP(Sheet1[[#This Row],[NPDES ID2]],Combined_Sheet__Major_Only___2[[NPDES ID2]:[ECHO BFR]],27,FALSE)</f>
        <v>methaneBioCaptureRecover</v>
      </c>
      <c r="AY2577" t="str">
        <f>VLOOKUP(Sheet1[[#This Row],[NPDES ID2]],Combined_Sheet__Major_Only___2[[NPDES ID2]:[ECHO BFR]],28,FALSE)</f>
        <v>heatDry, highTempCompost</v>
      </c>
      <c r="AZ2577" t="str">
        <f>VLOOKUP(Sheet1[[#This Row],[NPDES ID2]],Combined_Sheet__Major_Only___2[[NPDES ID2]:[ECHO BFR]],29,FALSE)</f>
        <v>thickening, sludgeLagoon, preliminaryOps</v>
      </c>
      <c r="BA2577">
        <f>VLOOKUP(Sheet1[[#This Row],[NPDES ID2]],Combined_Sheet__Major_Only___2[[NPDES ID2]:[ECHO BFR]],17,FALSE)</f>
        <v>41.82159</v>
      </c>
      <c r="BB2577">
        <f>VLOOKUP(Sheet1[[#This Row],[NPDES ID2]],Combined_Sheet__Major_Only___2[[NPDES ID2]:[ECHO BFR]],18,FALSE)</f>
        <v>-87.772850000000005</v>
      </c>
      <c r="BC2577" s="2" t="str">
        <f>IF(ISNUMBER(SEARCH("aerobic",$AW2577)),"aerobic","")</f>
        <v/>
      </c>
      <c r="BD2577" s="2" t="str">
        <f>IF(ISNUMBER(SEARCH("anaer",$AW2577)),"anaer","")</f>
        <v>anaer</v>
      </c>
      <c r="BE2577" s="2" t="str">
        <f>IF(ISNUMBER(SEARCH("thickening",$AZ2577)),"thickening","")</f>
        <v>thickening</v>
      </c>
      <c r="BF2577" s="3" t="str">
        <f>IF(ISNUMBER(SEARCH("airDry",$AW2577)),"airDry","")</f>
        <v/>
      </c>
      <c r="BG2577" s="3" t="str">
        <f>IF(ISNUMBER(SEARCH("heatDry",$AY2577)),"heatDry","")</f>
        <v>heatDry</v>
      </c>
      <c r="BH2577" s="3" t="str">
        <f>IF(AND(ISNUMBER(SEARCH("aerobic",$AW2577)),ISNUMBER(SEARCH("anaer",$AW2577))),"Combined Aer and Anaer.","")</f>
        <v/>
      </c>
    </row>
    <row r="2578" spans="1:60" x14ac:dyDescent="0.25">
      <c r="A2578" s="5">
        <v>765</v>
      </c>
      <c r="B2578" t="s">
        <v>3756</v>
      </c>
      <c r="C2578">
        <v>1995.55</v>
      </c>
      <c r="D2578">
        <v>491.73019026043158</v>
      </c>
      <c r="E2578">
        <v>488.75348424016988</v>
      </c>
      <c r="F2578">
        <v>407.75613799283559</v>
      </c>
      <c r="G2578">
        <v>570.16715172448335</v>
      </c>
      <c r="H2578">
        <v>-109.3695786017407</v>
      </c>
      <c r="I2578">
        <v>-110.72191188600139</v>
      </c>
      <c r="J2578">
        <v>-130.17332963633129</v>
      </c>
      <c r="K2578">
        <v>-87.803593114380476</v>
      </c>
      <c r="L2578">
        <v>1391.0953941894859</v>
      </c>
      <c r="M2578">
        <v>1386.167677547608</v>
      </c>
      <c r="N2578">
        <v>1368.9384314681211</v>
      </c>
      <c r="O2578">
        <v>1427.6075742832099</v>
      </c>
      <c r="P2578">
        <v>46.735367972120329</v>
      </c>
      <c r="Q2578">
        <v>47.198911024956693</v>
      </c>
      <c r="R2578">
        <v>38.165173058427932</v>
      </c>
      <c r="S2578">
        <v>54.718589740529161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68.318154257967848</v>
      </c>
      <c r="AG2578">
        <v>68.076427497857111</v>
      </c>
      <c r="AH2578">
        <v>67.22984484864989</v>
      </c>
      <c r="AI2578">
        <v>70.110949483215009</v>
      </c>
      <c r="AJ2578">
        <v>0.61109801229089666</v>
      </c>
      <c r="AK2578">
        <v>0.61109797624690909</v>
      </c>
      <c r="AL2578">
        <v>0.61107807736068698</v>
      </c>
      <c r="AM2578">
        <v>0.61111761485182403</v>
      </c>
      <c r="AN2578">
        <v>0.1691127791845575</v>
      </c>
      <c r="AO2578">
        <v>0.16911277918455739</v>
      </c>
      <c r="AP2578">
        <v>0.16911277918455739</v>
      </c>
      <c r="AQ2578">
        <v>0.16911277918455739</v>
      </c>
      <c r="AR2578">
        <v>16.341497541785682</v>
      </c>
      <c r="AS2578">
        <v>16.341497541785671</v>
      </c>
      <c r="AT2578">
        <v>16.341497541785671</v>
      </c>
      <c r="AU2578">
        <v>16.341497541785671</v>
      </c>
      <c r="AV2578" t="str">
        <f>VLOOKUP(Sheet1[[#This Row],[NPDES ID2]],Combined_Sheet__Major_Only___2[[NPDES ID2]:[ECHO BFR]],3,FALSE)</f>
        <v>DE</v>
      </c>
      <c r="AW2578" t="s">
        <v>41</v>
      </c>
      <c r="AX2578" t="str">
        <f>VLOOKUP(Sheet1[[#This Row],[NPDES ID2]],Combined_Sheet__Major_Only___2[[NPDES ID2]:[ECHO BFR]],27,FALSE)</f>
        <v>-</v>
      </c>
      <c r="AY2578" t="str">
        <f>VLOOKUP(Sheet1[[#This Row],[NPDES ID2]],Combined_Sheet__Major_Only___2[[NPDES ID2]:[ECHO BFR]],28,FALSE)</f>
        <v>heatDry</v>
      </c>
      <c r="AZ2578" t="str">
        <f>VLOOKUP(Sheet1[[#This Row],[NPDES ID2]],Combined_Sheet__Major_Only___2[[NPDES ID2]:[ECHO BFR]],29,FALSE)</f>
        <v>sludgeLagoon, thickening</v>
      </c>
      <c r="BA2578">
        <f>VLOOKUP(Sheet1[[#This Row],[NPDES ID2]],Combined_Sheet__Major_Only___2[[NPDES ID2]:[ECHO BFR]],17,FALSE)</f>
        <v>38.635980000000004</v>
      </c>
      <c r="BB2578">
        <f>VLOOKUP(Sheet1[[#This Row],[NPDES ID2]],Combined_Sheet__Major_Only___2[[NPDES ID2]:[ECHO BFR]],18,FALSE)</f>
        <v>-75.232590000000002</v>
      </c>
      <c r="BC2578" s="2" t="str">
        <f>IF(ISNUMBER(SEARCH("aerobic",$AW2578)),"aerobic","")</f>
        <v>aerobic</v>
      </c>
      <c r="BD2578" s="2" t="str">
        <f>IF(ISNUMBER(SEARCH("anaer",$AW2578)),"anaer","")</f>
        <v/>
      </c>
      <c r="BE2578" s="2" t="str">
        <f>IF(ISNUMBER(SEARCH("thickening",$AZ2578)),"thickening","")</f>
        <v>thickening</v>
      </c>
      <c r="BF2578" s="4" t="str">
        <f>IF(ISNUMBER(SEARCH("airDry",$AW2578)),"airDry","")</f>
        <v/>
      </c>
      <c r="BG2578" s="4" t="str">
        <f>IF(ISNUMBER(SEARCH("heatDry",$AY2578)),"heatDry","")</f>
        <v>heatDry</v>
      </c>
      <c r="BH2578" s="4" t="str">
        <f>IF(AND(ISNUMBER(SEARCH("aerobic",$AW2578)),ISNUMBER(SEARCH("anaer",$AW2578))),"Combined Aer and Anaer.","")</f>
        <v/>
      </c>
    </row>
    <row r="2579" spans="1:60" x14ac:dyDescent="0.25">
      <c r="A2579" s="5">
        <v>360</v>
      </c>
      <c r="B2579" t="s">
        <v>1822</v>
      </c>
      <c r="C2579">
        <v>881.4</v>
      </c>
      <c r="D2579">
        <v>322.29291599656062</v>
      </c>
      <c r="E2579">
        <v>316.47921724854729</v>
      </c>
      <c r="F2579">
        <v>273.90576709768578</v>
      </c>
      <c r="G2579">
        <v>383.84742254530602</v>
      </c>
      <c r="H2579">
        <v>-139.07379448794319</v>
      </c>
      <c r="I2579">
        <v>-140.35214470140139</v>
      </c>
      <c r="J2579">
        <v>-158.94063958723231</v>
      </c>
      <c r="K2579">
        <v>-116.1775481097211</v>
      </c>
      <c r="L2579">
        <v>659.54289582777506</v>
      </c>
      <c r="M2579">
        <v>655.57936261655948</v>
      </c>
      <c r="N2579">
        <v>641.71837653132252</v>
      </c>
      <c r="O2579">
        <v>688.91422169686871</v>
      </c>
      <c r="P2579">
        <v>27.346956353171919</v>
      </c>
      <c r="Q2579">
        <v>27.213200978917239</v>
      </c>
      <c r="R2579">
        <v>22.951895499218061</v>
      </c>
      <c r="S2579">
        <v>30.757486019739702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55.927695530694592</v>
      </c>
      <c r="AG2579">
        <v>55.59175777947317</v>
      </c>
      <c r="AH2579">
        <v>54.416127380871863</v>
      </c>
      <c r="AI2579">
        <v>58.418105035722263</v>
      </c>
      <c r="AJ2579">
        <v>0.45981213332621312</v>
      </c>
      <c r="AK2579">
        <v>0.45981211418792572</v>
      </c>
      <c r="AL2579">
        <v>0.45980152529363782</v>
      </c>
      <c r="AM2579">
        <v>0.45982256437947988</v>
      </c>
      <c r="AN2579">
        <v>0.1685317648039677</v>
      </c>
      <c r="AO2579">
        <v>0.16853176480396759</v>
      </c>
      <c r="AP2579">
        <v>0.16853176480396759</v>
      </c>
      <c r="AQ2579">
        <v>0.16853176480396759</v>
      </c>
      <c r="AR2579">
        <v>11.6883706392519</v>
      </c>
      <c r="AS2579">
        <v>11.6883706392519</v>
      </c>
      <c r="AT2579">
        <v>11.6883706392519</v>
      </c>
      <c r="AU2579">
        <v>11.6883706392519</v>
      </c>
      <c r="AV2579" t="str">
        <f>VLOOKUP(Sheet1[[#This Row],[NPDES ID2]],Combined_Sheet__Major_Only___2[[NPDES ID2]:[ECHO BFR]],3,FALSE)</f>
        <v>MO</v>
      </c>
      <c r="AW2579" t="s">
        <v>54</v>
      </c>
      <c r="AX2579" t="str">
        <f>VLOOKUP(Sheet1[[#This Row],[NPDES ID2]],Combined_Sheet__Major_Only___2[[NPDES ID2]:[ECHO BFR]],27,FALSE)</f>
        <v>-</v>
      </c>
      <c r="AY2579" t="str">
        <f>VLOOKUP(Sheet1[[#This Row],[NPDES ID2]],Combined_Sheet__Major_Only___2[[NPDES ID2]:[ECHO BFR]],28,FALSE)</f>
        <v>heatDry</v>
      </c>
      <c r="AZ2579" t="str">
        <f>VLOOKUP(Sheet1[[#This Row],[NPDES ID2]],Combined_Sheet__Major_Only___2[[NPDES ID2]:[ECHO BFR]],29,FALSE)</f>
        <v>thickening</v>
      </c>
      <c r="BA2579">
        <f>VLOOKUP(Sheet1[[#This Row],[NPDES ID2]],Combined_Sheet__Major_Only___2[[NPDES ID2]:[ECHO BFR]],17,FALSE)</f>
        <v>37.283208999999999</v>
      </c>
      <c r="BB2579">
        <f>VLOOKUP(Sheet1[[#This Row],[NPDES ID2]],Combined_Sheet__Major_Only___2[[NPDES ID2]:[ECHO BFR]],18,FALSE)</f>
        <v>-89.523128</v>
      </c>
      <c r="BC2579" s="2" t="str">
        <f>IF(ISNUMBER(SEARCH("aerobic",$AW2579)),"aerobic","")</f>
        <v/>
      </c>
      <c r="BD2579" s="2" t="str">
        <f>IF(ISNUMBER(SEARCH("anaer",$AW2579)),"anaer","")</f>
        <v/>
      </c>
      <c r="BE2579" s="2" t="str">
        <f>IF(ISNUMBER(SEARCH("thickening",$AZ2579)),"thickening","")</f>
        <v>thickening</v>
      </c>
      <c r="BF2579" s="3" t="str">
        <f>IF(ISNUMBER(SEARCH("airDry",$AW2579)),"airDry","")</f>
        <v/>
      </c>
      <c r="BG2579" s="3" t="str">
        <f>IF(ISNUMBER(SEARCH("heatDry",$AY2579)),"heatDry","")</f>
        <v>heatDry</v>
      </c>
      <c r="BH2579" s="3" t="str">
        <f>IF(AND(ISNUMBER(SEARCH("aerobic",$AW2579)),ISNUMBER(SEARCH("anaer",$AW2579))),"Combined Aer and Anaer.","")</f>
        <v/>
      </c>
    </row>
    <row r="2580" spans="1:60" x14ac:dyDescent="0.25">
      <c r="A2580" s="5">
        <v>188</v>
      </c>
      <c r="B2580" t="s">
        <v>1006</v>
      </c>
      <c r="C2580">
        <v>3473</v>
      </c>
      <c r="D2580">
        <v>745.68847211683567</v>
      </c>
      <c r="E2580">
        <v>744.45850552725437</v>
      </c>
      <c r="F2580">
        <v>602.14191958599235</v>
      </c>
      <c r="G2580">
        <v>869.97293603334515</v>
      </c>
      <c r="H2580">
        <v>-109.6803267755234</v>
      </c>
      <c r="I2580">
        <v>-111.0995066345457</v>
      </c>
      <c r="J2580">
        <v>-130.46084970496099</v>
      </c>
      <c r="K2580">
        <v>-88.031403847568711</v>
      </c>
      <c r="L2580">
        <v>2411.7102345096541</v>
      </c>
      <c r="M2580">
        <v>2403.0621212323308</v>
      </c>
      <c r="N2580">
        <v>2372.8344482747261</v>
      </c>
      <c r="O2580">
        <v>2475.7780098554949</v>
      </c>
      <c r="P2580">
        <v>81.353336284848979</v>
      </c>
      <c r="Q2580">
        <v>82.138510163466705</v>
      </c>
      <c r="R2580">
        <v>66.470102951296127</v>
      </c>
      <c r="S2580">
        <v>95.155952306440071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68.057215726201733</v>
      </c>
      <c r="AG2580">
        <v>67.813659498650864</v>
      </c>
      <c r="AH2580">
        <v>66.959884225942204</v>
      </c>
      <c r="AI2580">
        <v>69.864549500271806</v>
      </c>
      <c r="AJ2580">
        <v>0.60790581280192202</v>
      </c>
      <c r="AK2580">
        <v>0.60790574924819762</v>
      </c>
      <c r="AL2580">
        <v>0.60787086186192463</v>
      </c>
      <c r="AM2580">
        <v>0.60794018199901367</v>
      </c>
      <c r="AN2580">
        <v>0.16822102367414299</v>
      </c>
      <c r="AO2580">
        <v>0.16822102367414299</v>
      </c>
      <c r="AP2580">
        <v>0.16822102367414299</v>
      </c>
      <c r="AQ2580">
        <v>0.16822102367414299</v>
      </c>
      <c r="AR2580">
        <v>16.242794456571598</v>
      </c>
      <c r="AS2580">
        <v>16.242794456571598</v>
      </c>
      <c r="AT2580">
        <v>16.242794456571598</v>
      </c>
      <c r="AU2580">
        <v>16.242794456571598</v>
      </c>
      <c r="AV2580" t="str">
        <f>VLOOKUP(Sheet1[[#This Row],[NPDES ID2]],Combined_Sheet__Major_Only___2[[NPDES ID2]:[ECHO BFR]],3,FALSE)</f>
        <v>NC</v>
      </c>
      <c r="AW2580" t="s">
        <v>12185</v>
      </c>
      <c r="AX2580" t="str">
        <f>VLOOKUP(Sheet1[[#This Row],[NPDES ID2]],Combined_Sheet__Major_Only___2[[NPDES ID2]:[ECHO BFR]],27,FALSE)</f>
        <v>methaneBioCaptureRecover</v>
      </c>
      <c r="AY2580" t="str">
        <f>VLOOKUP(Sheet1[[#This Row],[NPDES ID2]],Combined_Sheet__Major_Only___2[[NPDES ID2]:[ECHO BFR]],28,FALSE)</f>
        <v>heatDry</v>
      </c>
      <c r="AZ2580" t="str">
        <f>VLOOKUP(Sheet1[[#This Row],[NPDES ID2]],Combined_Sheet__Major_Only___2[[NPDES ID2]:[ECHO BFR]],29,FALSE)</f>
        <v>thickening, preliminaryOps</v>
      </c>
      <c r="BA2580">
        <f>VLOOKUP(Sheet1[[#This Row],[NPDES ID2]],Combined_Sheet__Major_Only___2[[NPDES ID2]:[ECHO BFR]],17,FALSE)</f>
        <v>36.036999000000002</v>
      </c>
      <c r="BB2580">
        <f>VLOOKUP(Sheet1[[#This Row],[NPDES ID2]],Combined_Sheet__Major_Only___2[[NPDES ID2]:[ECHO BFR]],18,FALSE)</f>
        <v>-80.309196</v>
      </c>
      <c r="BC2580" s="2" t="str">
        <f>IF(ISNUMBER(SEARCH("aerobic",$AW2580)),"aerobic","")</f>
        <v/>
      </c>
      <c r="BD2580" s="2" t="str">
        <f>IF(ISNUMBER(SEARCH("anaer",$AW2580)),"anaer","")</f>
        <v>anaer</v>
      </c>
      <c r="BE2580" s="2" t="str">
        <f>IF(ISNUMBER(SEARCH("thickening",$AZ2580)),"thickening","")</f>
        <v>thickening</v>
      </c>
      <c r="BF2580" s="3" t="str">
        <f>IF(ISNUMBER(SEARCH("airDry",$AW2580)),"airDry","")</f>
        <v/>
      </c>
      <c r="BG2580" s="3" t="str">
        <f>IF(ISNUMBER(SEARCH("heatDry",$AY2580)),"heatDry","")</f>
        <v>heatDry</v>
      </c>
      <c r="BH2580" s="3" t="str">
        <f>IF(AND(ISNUMBER(SEARCH("aerobic",$AW2580)),ISNUMBER(SEARCH("anaer",$AW2580))),"Combined Aer and Anaer.","")</f>
        <v/>
      </c>
    </row>
    <row r="2581" spans="1:60" x14ac:dyDescent="0.25">
      <c r="A2581" s="5">
        <v>1791</v>
      </c>
      <c r="B2581" t="s">
        <v>8372</v>
      </c>
      <c r="C2581">
        <v>1.337</v>
      </c>
      <c r="D2581">
        <v>69301.188682378648</v>
      </c>
      <c r="E2581">
        <v>68626.044750506539</v>
      </c>
      <c r="F2581">
        <v>45842.688836869689</v>
      </c>
      <c r="G2581">
        <v>91458.934147162377</v>
      </c>
      <c r="H2581">
        <v>-110.36617082886571</v>
      </c>
      <c r="I2581">
        <v>-111.7931296957737</v>
      </c>
      <c r="J2581">
        <v>-131.1455234072242</v>
      </c>
      <c r="K2581">
        <v>-88.843948226564152</v>
      </c>
      <c r="L2581">
        <v>0.92571640327922777</v>
      </c>
      <c r="M2581">
        <v>0.92236749006273633</v>
      </c>
      <c r="N2581">
        <v>0.91065341977907033</v>
      </c>
      <c r="O2581">
        <v>0.95053598995789079</v>
      </c>
      <c r="P2581">
        <v>3.1326172832578832E-2</v>
      </c>
      <c r="Q2581">
        <v>3.1622508797428207E-2</v>
      </c>
      <c r="R2581">
        <v>2.5605197891313561E-2</v>
      </c>
      <c r="S2581">
        <v>3.6610451341476918E-2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67.853560041134145</v>
      </c>
      <c r="AG2581">
        <v>67.608090145841658</v>
      </c>
      <c r="AH2581">
        <v>66.74946687501928</v>
      </c>
      <c r="AI2581">
        <v>69.672796563736824</v>
      </c>
      <c r="AJ2581">
        <v>0.60541451081330533</v>
      </c>
      <c r="AK2581">
        <v>0.60541451078902764</v>
      </c>
      <c r="AL2581">
        <v>0.6054144972850849</v>
      </c>
      <c r="AM2581">
        <v>0.60541452411547469</v>
      </c>
      <c r="AN2581">
        <v>0.1679892822592455</v>
      </c>
      <c r="AO2581">
        <v>0.1679892822592455</v>
      </c>
      <c r="AP2581">
        <v>0.1679892822592455</v>
      </c>
      <c r="AQ2581">
        <v>0.1679892822592455</v>
      </c>
      <c r="AR2581">
        <v>16.167358087166932</v>
      </c>
      <c r="AS2581">
        <v>16.167358087166932</v>
      </c>
      <c r="AT2581">
        <v>16.167358087166932</v>
      </c>
      <c r="AU2581">
        <v>16.167358087166932</v>
      </c>
      <c r="AV2581" t="str">
        <f>VLOOKUP(Sheet1[[#This Row],[NPDES ID2]],Combined_Sheet__Major_Only___2[[NPDES ID2]:[ECHO BFR]],3,FALSE)</f>
        <v>WA</v>
      </c>
      <c r="AW2581" t="s">
        <v>12185</v>
      </c>
      <c r="AX2581" t="str">
        <f>VLOOKUP(Sheet1[[#This Row],[NPDES ID2]],Combined_Sheet__Major_Only___2[[NPDES ID2]:[ECHO BFR]],27,FALSE)</f>
        <v>methaneBioCaptureRecover</v>
      </c>
      <c r="AY2581" t="str">
        <f>VLOOKUP(Sheet1[[#This Row],[NPDES ID2]],Combined_Sheet__Major_Only___2[[NPDES ID2]:[ECHO BFR]],28,FALSE)</f>
        <v>heatDry</v>
      </c>
      <c r="AZ2581" t="str">
        <f>VLOOKUP(Sheet1[[#This Row],[NPDES ID2]],Combined_Sheet__Major_Only___2[[NPDES ID2]:[ECHO BFR]],29,FALSE)</f>
        <v>thickening</v>
      </c>
      <c r="BA2581">
        <f>VLOOKUP(Sheet1[[#This Row],[NPDES ID2]],Combined_Sheet__Major_Only___2[[NPDES ID2]:[ECHO BFR]],17,FALSE)</f>
        <v>48.467480000000002</v>
      </c>
      <c r="BB2581">
        <f>VLOOKUP(Sheet1[[#This Row],[NPDES ID2]],Combined_Sheet__Major_Only___2[[NPDES ID2]:[ECHO BFR]],18,FALSE)</f>
        <v>-122.312867</v>
      </c>
      <c r="BC2581" s="2" t="str">
        <f>IF(ISNUMBER(SEARCH("aerobic",$AW2581)),"aerobic","")</f>
        <v/>
      </c>
      <c r="BD2581" s="2" t="str">
        <f>IF(ISNUMBER(SEARCH("anaer",$AW2581)),"anaer","")</f>
        <v>anaer</v>
      </c>
      <c r="BE2581" s="2" t="str">
        <f>IF(ISNUMBER(SEARCH("thickening",$AZ2581)),"thickening","")</f>
        <v>thickening</v>
      </c>
      <c r="BF2581" s="4" t="str">
        <f>IF(ISNUMBER(SEARCH("airDry",$AW2581)),"airDry","")</f>
        <v/>
      </c>
      <c r="BG2581" s="4" t="str">
        <f>IF(ISNUMBER(SEARCH("heatDry",$AY2581)),"heatDry","")</f>
        <v>heatDry</v>
      </c>
      <c r="BH2581" s="4" t="str">
        <f>IF(AND(ISNUMBER(SEARCH("aerobic",$AW2581)),ISNUMBER(SEARCH("anaer",$AW2581))),"Combined Aer and Anaer.","")</f>
        <v/>
      </c>
    </row>
    <row r="2582" spans="1:60" x14ac:dyDescent="0.25">
      <c r="A2582" s="5">
        <v>918</v>
      </c>
      <c r="B2582" t="s">
        <v>4469</v>
      </c>
      <c r="C2582">
        <v>691.14</v>
      </c>
      <c r="D2582">
        <v>314.87851877577287</v>
      </c>
      <c r="E2582">
        <v>308.93144368087428</v>
      </c>
      <c r="F2582">
        <v>263.6664979667317</v>
      </c>
      <c r="G2582">
        <v>378.267512259998</v>
      </c>
      <c r="H2582">
        <v>-138.8664592382091</v>
      </c>
      <c r="I2582">
        <v>-140.13268569174971</v>
      </c>
      <c r="J2582">
        <v>-158.7305540839304</v>
      </c>
      <c r="K2582">
        <v>-115.99279864449051</v>
      </c>
      <c r="L2582">
        <v>519.95672126467662</v>
      </c>
      <c r="M2582">
        <v>516.84575695517105</v>
      </c>
      <c r="N2582">
        <v>505.96581287316502</v>
      </c>
      <c r="O2582">
        <v>543.01074998864533</v>
      </c>
      <c r="P2582">
        <v>21.515869419125561</v>
      </c>
      <c r="Q2582">
        <v>21.416841570247708</v>
      </c>
      <c r="R2582">
        <v>18.05326317825941</v>
      </c>
      <c r="S2582">
        <v>24.193863965579599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56.035743318090738</v>
      </c>
      <c r="AG2582">
        <v>55.700600410776367</v>
      </c>
      <c r="AH2582">
        <v>54.527871981285799</v>
      </c>
      <c r="AI2582">
        <v>58.52011171976509</v>
      </c>
      <c r="AJ2582">
        <v>0.46112838538880851</v>
      </c>
      <c r="AK2582">
        <v>0.46112837040614868</v>
      </c>
      <c r="AL2582">
        <v>0.46112007114463083</v>
      </c>
      <c r="AM2582">
        <v>0.46113656087471161</v>
      </c>
      <c r="AN2582">
        <v>0.16761937646565001</v>
      </c>
      <c r="AO2582">
        <v>0.16761937646564989</v>
      </c>
      <c r="AP2582">
        <v>0.16761937646564989</v>
      </c>
      <c r="AQ2582">
        <v>0.16761937646564989</v>
      </c>
      <c r="AR2582">
        <v>11.728936025113491</v>
      </c>
      <c r="AS2582">
        <v>11.7289360251135</v>
      </c>
      <c r="AT2582">
        <v>11.7289360251135</v>
      </c>
      <c r="AU2582">
        <v>11.7289360251135</v>
      </c>
      <c r="AV2582" t="str">
        <f>VLOOKUP(Sheet1[[#This Row],[NPDES ID2]],Combined_Sheet__Major_Only___2[[NPDES ID2]:[ECHO BFR]],3,FALSE)</f>
        <v>PA</v>
      </c>
      <c r="AW2582" t="s">
        <v>54</v>
      </c>
      <c r="AX2582" t="str">
        <f>VLOOKUP(Sheet1[[#This Row],[NPDES ID2]],Combined_Sheet__Major_Only___2[[NPDES ID2]:[ECHO BFR]],27,FALSE)</f>
        <v>-</v>
      </c>
      <c r="AY2582" t="str">
        <f>VLOOKUP(Sheet1[[#This Row],[NPDES ID2]],Combined_Sheet__Major_Only___2[[NPDES ID2]:[ECHO BFR]],28,FALSE)</f>
        <v>heatDry</v>
      </c>
      <c r="AZ2582" t="str">
        <f>VLOOKUP(Sheet1[[#This Row],[NPDES ID2]],Combined_Sheet__Major_Only___2[[NPDES ID2]:[ECHO BFR]],29,FALSE)</f>
        <v>thickening</v>
      </c>
      <c r="BA2582">
        <f>VLOOKUP(Sheet1[[#This Row],[NPDES ID2]],Combined_Sheet__Major_Only___2[[NPDES ID2]:[ECHO BFR]],17,FALSE)</f>
        <v>40.258930999999997</v>
      </c>
      <c r="BB2582">
        <f>VLOOKUP(Sheet1[[#This Row],[NPDES ID2]],Combined_Sheet__Major_Only___2[[NPDES ID2]:[ECHO BFR]],18,FALSE)</f>
        <v>-76.729539000000003</v>
      </c>
      <c r="BC2582" s="2" t="str">
        <f>IF(ISNUMBER(SEARCH("aerobic",$AW2582)),"aerobic","")</f>
        <v/>
      </c>
      <c r="BD2582" s="2" t="str">
        <f>IF(ISNUMBER(SEARCH("anaer",$AW2582)),"anaer","")</f>
        <v/>
      </c>
      <c r="BE2582" s="2" t="str">
        <f>IF(ISNUMBER(SEARCH("thickening",$AZ2582)),"thickening","")</f>
        <v>thickening</v>
      </c>
      <c r="BF2582" s="3" t="str">
        <f>IF(ISNUMBER(SEARCH("airDry",$AW2582)),"airDry","")</f>
        <v/>
      </c>
      <c r="BG2582" s="3" t="str">
        <f>IF(ISNUMBER(SEARCH("heatDry",$AY2582)),"heatDry","")</f>
        <v>heatDry</v>
      </c>
      <c r="BH2582" s="3" t="str">
        <f>IF(AND(ISNUMBER(SEARCH("aerobic",$AW2582)),ISNUMBER(SEARCH("anaer",$AW2582))),"Combined Aer and Anaer.","")</f>
        <v/>
      </c>
    </row>
    <row r="2583" spans="1:60" x14ac:dyDescent="0.25">
      <c r="A2583" s="5">
        <v>2115</v>
      </c>
      <c r="B2583" t="s">
        <v>9939</v>
      </c>
      <c r="C2583">
        <v>926</v>
      </c>
      <c r="D2583">
        <v>315.57518237642222</v>
      </c>
      <c r="E2583">
        <v>310.75237654868522</v>
      </c>
      <c r="F2583">
        <v>268.86156325026099</v>
      </c>
      <c r="G2583">
        <v>374.19823833078851</v>
      </c>
      <c r="H2583">
        <v>-137.7116564931035</v>
      </c>
      <c r="I2583">
        <v>-139.0247400323876</v>
      </c>
      <c r="J2583">
        <v>-157.74035618913959</v>
      </c>
      <c r="K2583">
        <v>-114.84797390230869</v>
      </c>
      <c r="L2583">
        <v>714.08536469859541</v>
      </c>
      <c r="M2583">
        <v>709.89788479513936</v>
      </c>
      <c r="N2583">
        <v>695.25387215481987</v>
      </c>
      <c r="O2583">
        <v>745.11605887931773</v>
      </c>
      <c r="P2583">
        <v>29.27794598181088</v>
      </c>
      <c r="Q2583">
        <v>29.15749213578415</v>
      </c>
      <c r="R2583">
        <v>24.537224640530489</v>
      </c>
      <c r="S2583">
        <v>32.98237228027768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56.532706733137218</v>
      </c>
      <c r="AG2583">
        <v>56.201359801188183</v>
      </c>
      <c r="AH2583">
        <v>55.041760743654073</v>
      </c>
      <c r="AI2583">
        <v>58.989125645780597</v>
      </c>
      <c r="AJ2583">
        <v>0.4671832530968264</v>
      </c>
      <c r="AK2583">
        <v>0.46718323303996723</v>
      </c>
      <c r="AL2583">
        <v>0.46717213775472771</v>
      </c>
      <c r="AM2583">
        <v>0.46719418300499038</v>
      </c>
      <c r="AN2583">
        <v>0.16693399113699769</v>
      </c>
      <c r="AO2583">
        <v>0.16693399113699769</v>
      </c>
      <c r="AP2583">
        <v>0.16693399113699769</v>
      </c>
      <c r="AQ2583">
        <v>0.16693399113699769</v>
      </c>
      <c r="AR2583">
        <v>11.915083684100329</v>
      </c>
      <c r="AS2583">
        <v>11.915083684100329</v>
      </c>
      <c r="AT2583">
        <v>11.915083684100329</v>
      </c>
      <c r="AU2583">
        <v>11.915083684100329</v>
      </c>
      <c r="AV2583" t="str">
        <f>VLOOKUP(Sheet1[[#This Row],[NPDES ID2]],Combined_Sheet__Major_Only___2[[NPDES ID2]:[ECHO BFR]],3,FALSE)</f>
        <v>IL</v>
      </c>
      <c r="AW2583" t="s">
        <v>54</v>
      </c>
      <c r="AX2583" t="str">
        <f>VLOOKUP(Sheet1[[#This Row],[NPDES ID2]],Combined_Sheet__Major_Only___2[[NPDES ID2]:[ECHO BFR]],27,FALSE)</f>
        <v>-</v>
      </c>
      <c r="AY2583" t="str">
        <f>VLOOKUP(Sheet1[[#This Row],[NPDES ID2]],Combined_Sheet__Major_Only___2[[NPDES ID2]:[ECHO BFR]],28,FALSE)</f>
        <v>heatDry</v>
      </c>
      <c r="AZ2583" t="str">
        <f>VLOOKUP(Sheet1[[#This Row],[NPDES ID2]],Combined_Sheet__Major_Only___2[[NPDES ID2]:[ECHO BFR]],29,FALSE)</f>
        <v>-</v>
      </c>
      <c r="BA2583">
        <f>VLOOKUP(Sheet1[[#This Row],[NPDES ID2]],Combined_Sheet__Major_Only___2[[NPDES ID2]:[ECHO BFR]],17,FALSE)</f>
        <v>42.157440000000001</v>
      </c>
      <c r="BB2583">
        <f>VLOOKUP(Sheet1[[#This Row],[NPDES ID2]],Combined_Sheet__Major_Only___2[[NPDES ID2]:[ECHO BFR]],18,FALSE)</f>
        <v>-87.798255999999995</v>
      </c>
      <c r="BC2583" s="2" t="str">
        <f>IF(ISNUMBER(SEARCH("aerobic",$AW2583)),"aerobic","")</f>
        <v/>
      </c>
      <c r="BD2583" s="2" t="str">
        <f>IF(ISNUMBER(SEARCH("anaer",$AW2583)),"anaer","")</f>
        <v/>
      </c>
      <c r="BE2583" s="2" t="str">
        <f>IF(ISNUMBER(SEARCH("thickening",$AZ2583)),"thickening","")</f>
        <v/>
      </c>
      <c r="BF2583" s="4" t="str">
        <f>IF(ISNUMBER(SEARCH("airDry",$AW2583)),"airDry","")</f>
        <v/>
      </c>
      <c r="BG2583" s="4" t="str">
        <f>IF(ISNUMBER(SEARCH("heatDry",$AY2583)),"heatDry","")</f>
        <v>heatDry</v>
      </c>
      <c r="BH2583" s="4" t="str">
        <f>IF(AND(ISNUMBER(SEARCH("aerobic",$AW2583)),ISNUMBER(SEARCH("anaer",$AW2583))),"Combined Aer and Anaer.","")</f>
        <v/>
      </c>
    </row>
    <row r="2584" spans="1:60" x14ac:dyDescent="0.25">
      <c r="A2584" s="5">
        <v>446</v>
      </c>
      <c r="B2584" t="s">
        <v>2229</v>
      </c>
      <c r="C2584">
        <v>525.26</v>
      </c>
      <c r="D2584">
        <v>354.71846845429951</v>
      </c>
      <c r="E2584">
        <v>349.65027032558709</v>
      </c>
      <c r="F2584">
        <v>289.21205440174981</v>
      </c>
      <c r="G2584">
        <v>429.46322948033452</v>
      </c>
      <c r="H2584">
        <v>-110.6593832806812</v>
      </c>
      <c r="I2584">
        <v>-112.0647396364097</v>
      </c>
      <c r="J2584">
        <v>-131.42347595933549</v>
      </c>
      <c r="K2584">
        <v>-89.099461665932779</v>
      </c>
      <c r="L2584">
        <v>362.63065426828609</v>
      </c>
      <c r="M2584">
        <v>361.30692750475538</v>
      </c>
      <c r="N2584">
        <v>356.67721946121372</v>
      </c>
      <c r="O2584">
        <v>372.44051461085058</v>
      </c>
      <c r="P2584">
        <v>12.308929721020171</v>
      </c>
      <c r="Q2584">
        <v>12.42293127243849</v>
      </c>
      <c r="R2584">
        <v>10.06494413097999</v>
      </c>
      <c r="S2584">
        <v>14.37451706474857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67.658215246331835</v>
      </c>
      <c r="AG2584">
        <v>67.411314374461909</v>
      </c>
      <c r="AH2584">
        <v>66.547404162769382</v>
      </c>
      <c r="AI2584">
        <v>69.488404892674069</v>
      </c>
      <c r="AJ2584">
        <v>0.60302503814273756</v>
      </c>
      <c r="AK2584">
        <v>0.60302502853556628</v>
      </c>
      <c r="AL2584">
        <v>0.60301969564397129</v>
      </c>
      <c r="AM2584">
        <v>0.60303029142390108</v>
      </c>
      <c r="AN2584">
        <v>0.16663077333944351</v>
      </c>
      <c r="AO2584">
        <v>0.16663077333944351</v>
      </c>
      <c r="AP2584">
        <v>0.16663077333944351</v>
      </c>
      <c r="AQ2584">
        <v>0.16663077333944351</v>
      </c>
      <c r="AR2584">
        <v>16.093677444829179</v>
      </c>
      <c r="AS2584">
        <v>16.093677444829179</v>
      </c>
      <c r="AT2584">
        <v>16.093677444829179</v>
      </c>
      <c r="AU2584">
        <v>16.093677444829179</v>
      </c>
      <c r="AV2584" t="str">
        <f>VLOOKUP(Sheet1[[#This Row],[NPDES ID2]],Combined_Sheet__Major_Only___2[[NPDES ID2]:[ECHO BFR]],3,FALSE)</f>
        <v>IL</v>
      </c>
      <c r="AW2584" t="s">
        <v>41</v>
      </c>
      <c r="AX2584" t="str">
        <f>VLOOKUP(Sheet1[[#This Row],[NPDES ID2]],Combined_Sheet__Major_Only___2[[NPDES ID2]:[ECHO BFR]],27,FALSE)</f>
        <v>-</v>
      </c>
      <c r="AY2584" t="str">
        <f>VLOOKUP(Sheet1[[#This Row],[NPDES ID2]],Combined_Sheet__Major_Only___2[[NPDES ID2]:[ECHO BFR]],28,FALSE)</f>
        <v>heatDry</v>
      </c>
      <c r="AZ2584" t="str">
        <f>VLOOKUP(Sheet1[[#This Row],[NPDES ID2]],Combined_Sheet__Major_Only___2[[NPDES ID2]:[ECHO BFR]],29,FALSE)</f>
        <v>thickening</v>
      </c>
      <c r="BA2584">
        <f>VLOOKUP(Sheet1[[#This Row],[NPDES ID2]],Combined_Sheet__Major_Only___2[[NPDES ID2]:[ECHO BFR]],17,FALSE)</f>
        <v>42.235138999999997</v>
      </c>
      <c r="BB2584">
        <f>VLOOKUP(Sheet1[[#This Row],[NPDES ID2]],Combined_Sheet__Major_Only___2[[NPDES ID2]:[ECHO BFR]],18,FALSE)</f>
        <v>-88.330224999999999</v>
      </c>
      <c r="BC2584" s="2" t="str">
        <f>IF(ISNUMBER(SEARCH("aerobic",$AW2584)),"aerobic","")</f>
        <v>aerobic</v>
      </c>
      <c r="BD2584" s="2" t="str">
        <f>IF(ISNUMBER(SEARCH("anaer",$AW2584)),"anaer","")</f>
        <v/>
      </c>
      <c r="BE2584" s="2" t="str">
        <f>IF(ISNUMBER(SEARCH("thickening",$AZ2584)),"thickening","")</f>
        <v>thickening</v>
      </c>
      <c r="BF2584" s="3" t="str">
        <f>IF(ISNUMBER(SEARCH("airDry",$AW2584)),"airDry","")</f>
        <v/>
      </c>
      <c r="BG2584" s="3" t="str">
        <f>IF(ISNUMBER(SEARCH("heatDry",$AY2584)),"heatDry","")</f>
        <v>heatDry</v>
      </c>
      <c r="BH2584" s="3" t="str">
        <f>IF(AND(ISNUMBER(SEARCH("aerobic",$AW2584)),ISNUMBER(SEARCH("anaer",$AW2584))),"Combined Aer and Anaer.","")</f>
        <v/>
      </c>
    </row>
    <row r="2585" spans="1:60" x14ac:dyDescent="0.25">
      <c r="A2585" s="5">
        <v>2473</v>
      </c>
      <c r="B2585" t="s">
        <v>11512</v>
      </c>
      <c r="C2585">
        <v>205.4</v>
      </c>
      <c r="D2585">
        <v>563.95154201984485</v>
      </c>
      <c r="E2585">
        <v>560.53909013007444</v>
      </c>
      <c r="F2585">
        <v>412.97123651942348</v>
      </c>
      <c r="G2585">
        <v>712.8943660399982</v>
      </c>
      <c r="H2585">
        <v>-109.2770376610145</v>
      </c>
      <c r="I2585">
        <v>-110.65501817484029</v>
      </c>
      <c r="J2585">
        <v>-130.0972887628248</v>
      </c>
      <c r="K2585">
        <v>-87.795428574838581</v>
      </c>
      <c r="L2585">
        <v>143.50325960276959</v>
      </c>
      <c r="M2585">
        <v>142.9985653563657</v>
      </c>
      <c r="N2585">
        <v>141.23328546793689</v>
      </c>
      <c r="O2585">
        <v>147.24358117335089</v>
      </c>
      <c r="P2585">
        <v>4.8099472638862331</v>
      </c>
      <c r="Q2585">
        <v>4.8584087077884934</v>
      </c>
      <c r="R2585">
        <v>3.9267031120137781</v>
      </c>
      <c r="S2585">
        <v>5.6346956682041869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68.468215846304716</v>
      </c>
      <c r="AG2585">
        <v>68.227444854615385</v>
      </c>
      <c r="AH2585">
        <v>67.385150581556687</v>
      </c>
      <c r="AI2585">
        <v>70.252760068383054</v>
      </c>
      <c r="AJ2585">
        <v>0.61293389274554655</v>
      </c>
      <c r="AK2585">
        <v>0.61293388907761093</v>
      </c>
      <c r="AL2585">
        <v>0.61293185042909115</v>
      </c>
      <c r="AM2585">
        <v>0.61293590094335393</v>
      </c>
      <c r="AN2585">
        <v>0.1661696799359231</v>
      </c>
      <c r="AO2585">
        <v>0.1661696799359231</v>
      </c>
      <c r="AP2585">
        <v>0.1661696799359231</v>
      </c>
      <c r="AQ2585">
        <v>0.1661696799359231</v>
      </c>
      <c r="AR2585">
        <v>16.398579559504409</v>
      </c>
      <c r="AS2585">
        <v>16.398579559504409</v>
      </c>
      <c r="AT2585">
        <v>16.398579559504409</v>
      </c>
      <c r="AU2585">
        <v>16.398579559504409</v>
      </c>
      <c r="AV2585" t="str">
        <f>VLOOKUP(Sheet1[[#This Row],[NPDES ID2]],Combined_Sheet__Major_Only___2[[NPDES ID2]:[ECHO BFR]],3,FALSE)</f>
        <v>WA</v>
      </c>
      <c r="AW2585" t="s">
        <v>12185</v>
      </c>
      <c r="AX2585" t="str">
        <f>VLOOKUP(Sheet1[[#This Row],[NPDES ID2]],Combined_Sheet__Major_Only___2[[NPDES ID2]:[ECHO BFR]],27,FALSE)</f>
        <v>methaneBioCaptureRecover, tempSludgeStore</v>
      </c>
      <c r="AY2585" t="str">
        <f>VLOOKUP(Sheet1[[#This Row],[NPDES ID2]],Combined_Sheet__Major_Only___2[[NPDES ID2]:[ECHO BFR]],28,FALSE)</f>
        <v>heatDry</v>
      </c>
      <c r="AZ2585" t="str">
        <f>VLOOKUP(Sheet1[[#This Row],[NPDES ID2]],Combined_Sheet__Major_Only___2[[NPDES ID2]:[ECHO BFR]],29,FALSE)</f>
        <v>preliminaryOps, thickening</v>
      </c>
      <c r="BA2585">
        <f>VLOOKUP(Sheet1[[#This Row],[NPDES ID2]],Combined_Sheet__Major_Only___2[[NPDES ID2]:[ECHO BFR]],17,FALSE)</f>
        <v>45.578439000000003</v>
      </c>
      <c r="BB2585">
        <f>VLOOKUP(Sheet1[[#This Row],[NPDES ID2]],Combined_Sheet__Major_Only___2[[NPDES ID2]:[ECHO BFR]],18,FALSE)</f>
        <v>-122.393398</v>
      </c>
      <c r="BC2585" s="2" t="str">
        <f>IF(ISNUMBER(SEARCH("aerobic",$AW2585)),"aerobic","")</f>
        <v/>
      </c>
      <c r="BD2585" s="2" t="str">
        <f>IF(ISNUMBER(SEARCH("anaer",$AW2585)),"anaer","")</f>
        <v>anaer</v>
      </c>
      <c r="BE2585" s="2" t="str">
        <f>IF(ISNUMBER(SEARCH("thickening",$AZ2585)),"thickening","")</f>
        <v>thickening</v>
      </c>
      <c r="BF2585" s="4" t="str">
        <f>IF(ISNUMBER(SEARCH("airDry",$AW2585)),"airDry","")</f>
        <v/>
      </c>
      <c r="BG2585" s="4" t="str">
        <f>IF(ISNUMBER(SEARCH("heatDry",$AY2585)),"heatDry","")</f>
        <v>heatDry</v>
      </c>
      <c r="BH2585" s="4" t="str">
        <f>IF(AND(ISNUMBER(SEARCH("aerobic",$AW2585)),ISNUMBER(SEARCH("anaer",$AW2585))),"Combined Aer and Anaer.","")</f>
        <v/>
      </c>
    </row>
    <row r="2586" spans="1:60" x14ac:dyDescent="0.25">
      <c r="A2586" s="5">
        <v>102</v>
      </c>
      <c r="B2586" t="s">
        <v>576</v>
      </c>
      <c r="C2586">
        <v>20739.89</v>
      </c>
      <c r="D2586">
        <v>3926.6574457658921</v>
      </c>
      <c r="E2586">
        <v>3942.23831255507</v>
      </c>
      <c r="F2586">
        <v>3137.7350772434088</v>
      </c>
      <c r="G2586">
        <v>4635.3351361198829</v>
      </c>
      <c r="H2586">
        <v>-108.77904600502821</v>
      </c>
      <c r="I2586">
        <v>-110.6037240308108</v>
      </c>
      <c r="J2586">
        <v>-129.385862475843</v>
      </c>
      <c r="K2586">
        <v>-86.356836229144321</v>
      </c>
      <c r="L2586">
        <v>14301.67335706578</v>
      </c>
      <c r="M2586">
        <v>14249.182095028</v>
      </c>
      <c r="N2586">
        <v>14066.388008033689</v>
      </c>
      <c r="O2586">
        <v>14689.77143197365</v>
      </c>
      <c r="P2586">
        <v>485.85585991591898</v>
      </c>
      <c r="Q2586">
        <v>490.29313181446702</v>
      </c>
      <c r="R2586">
        <v>397.36103358637479</v>
      </c>
      <c r="S2586">
        <v>567.43437153700495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67.60455656296692</v>
      </c>
      <c r="AG2586">
        <v>67.359393379892779</v>
      </c>
      <c r="AH2586">
        <v>66.490672479882605</v>
      </c>
      <c r="AI2586">
        <v>69.435311491517012</v>
      </c>
      <c r="AJ2586">
        <v>0.60236885840703869</v>
      </c>
      <c r="AK2586">
        <v>0.60236844826397062</v>
      </c>
      <c r="AL2586">
        <v>0.60215742422317842</v>
      </c>
      <c r="AM2586">
        <v>0.60257684362837782</v>
      </c>
      <c r="AN2586">
        <v>0.16426578252601159</v>
      </c>
      <c r="AO2586">
        <v>0.16426578252601159</v>
      </c>
      <c r="AP2586">
        <v>0.16426578252601159</v>
      </c>
      <c r="AQ2586">
        <v>0.16426578252601159</v>
      </c>
      <c r="AR2586">
        <v>16.06644909705059</v>
      </c>
      <c r="AS2586">
        <v>16.066449097050601</v>
      </c>
      <c r="AT2586">
        <v>16.066449097050601</v>
      </c>
      <c r="AU2586">
        <v>16.066449097050601</v>
      </c>
      <c r="AV2586" t="str">
        <f>VLOOKUP(Sheet1[[#This Row],[NPDES ID2]],Combined_Sheet__Major_Only___2[[NPDES ID2]:[ECHO BFR]],3,FALSE)</f>
        <v>TX</v>
      </c>
      <c r="AW2586" t="s">
        <v>41</v>
      </c>
      <c r="AX2586" t="str">
        <f>VLOOKUP(Sheet1[[#This Row],[NPDES ID2]],Combined_Sheet__Major_Only___2[[NPDES ID2]:[ECHO BFR]],27,FALSE)</f>
        <v>-</v>
      </c>
      <c r="AY2586" t="str">
        <f>VLOOKUP(Sheet1[[#This Row],[NPDES ID2]],Combined_Sheet__Major_Only___2[[NPDES ID2]:[ECHO BFR]],28,FALSE)</f>
        <v>heatDry</v>
      </c>
      <c r="AZ2586" t="str">
        <f>VLOOKUP(Sheet1[[#This Row],[NPDES ID2]],Combined_Sheet__Major_Only___2[[NPDES ID2]:[ECHO BFR]],29,FALSE)</f>
        <v>thickening, preliminaryOps</v>
      </c>
      <c r="BA2586">
        <f>VLOOKUP(Sheet1[[#This Row],[NPDES ID2]],Combined_Sheet__Major_Only___2[[NPDES ID2]:[ECHO BFR]],17,FALSE)</f>
        <v>29.755790000000001</v>
      </c>
      <c r="BB2586">
        <f>VLOOKUP(Sheet1[[#This Row],[NPDES ID2]],Combined_Sheet__Major_Only___2[[NPDES ID2]:[ECHO BFR]],18,FALSE)</f>
        <v>-95.297910000000002</v>
      </c>
      <c r="BC2586" s="2" t="str">
        <f>IF(ISNUMBER(SEARCH("aerobic",$AW2586)),"aerobic","")</f>
        <v>aerobic</v>
      </c>
      <c r="BD2586" s="2" t="str">
        <f>IF(ISNUMBER(SEARCH("anaer",$AW2586)),"anaer","")</f>
        <v/>
      </c>
      <c r="BE2586" s="2" t="str">
        <f>IF(ISNUMBER(SEARCH("thickening",$AZ2586)),"thickening","")</f>
        <v>thickening</v>
      </c>
      <c r="BF2586" s="3" t="str">
        <f>IF(ISNUMBER(SEARCH("airDry",$AW2586)),"airDry","")</f>
        <v/>
      </c>
      <c r="BG2586" s="3" t="str">
        <f>IF(ISNUMBER(SEARCH("heatDry",$AY2586)),"heatDry","")</f>
        <v>heatDry</v>
      </c>
      <c r="BH2586" s="3" t="str">
        <f>IF(AND(ISNUMBER(SEARCH("aerobic",$AW2586)),ISNUMBER(SEARCH("anaer",$AW2586))),"Combined Aer and Anaer.","")</f>
        <v/>
      </c>
    </row>
    <row r="2587" spans="1:60" x14ac:dyDescent="0.25">
      <c r="A2587" s="5">
        <v>793</v>
      </c>
      <c r="B2587" t="s">
        <v>3884</v>
      </c>
      <c r="C2587">
        <v>1466.83</v>
      </c>
      <c r="D2587">
        <v>382.9062225382811</v>
      </c>
      <c r="E2587">
        <v>381.22226547660409</v>
      </c>
      <c r="F2587">
        <v>321.95968471417768</v>
      </c>
      <c r="G2587">
        <v>449.72164648905522</v>
      </c>
      <c r="H2587">
        <v>-138.8962034283158</v>
      </c>
      <c r="I2587">
        <v>-140.23038634179301</v>
      </c>
      <c r="J2587">
        <v>-158.86476702382771</v>
      </c>
      <c r="K2587">
        <v>-115.95186300729711</v>
      </c>
      <c r="L2587">
        <v>1099.134410523026</v>
      </c>
      <c r="M2587">
        <v>1092.5361564413499</v>
      </c>
      <c r="N2587">
        <v>1069.464470357294</v>
      </c>
      <c r="O2587">
        <v>1148.0263351116901</v>
      </c>
      <c r="P2587">
        <v>45.549588803081249</v>
      </c>
      <c r="Q2587">
        <v>45.330365163255998</v>
      </c>
      <c r="R2587">
        <v>38.226826305084991</v>
      </c>
      <c r="S2587">
        <v>51.22630456125944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55.956385122116473</v>
      </c>
      <c r="AG2587">
        <v>55.620738412658497</v>
      </c>
      <c r="AH2587">
        <v>54.445752568746023</v>
      </c>
      <c r="AI2587">
        <v>58.445098933555172</v>
      </c>
      <c r="AJ2587">
        <v>0.46016163336560673</v>
      </c>
      <c r="AK2587">
        <v>0.46016160141426282</v>
      </c>
      <c r="AL2587">
        <v>0.46014398509892518</v>
      </c>
      <c r="AM2587">
        <v>0.46017898750235181</v>
      </c>
      <c r="AN2587">
        <v>0.16403250699335589</v>
      </c>
      <c r="AO2587">
        <v>0.16403250699335589</v>
      </c>
      <c r="AP2587">
        <v>0.16403250699335589</v>
      </c>
      <c r="AQ2587">
        <v>0.16403250699335589</v>
      </c>
      <c r="AR2587">
        <v>11.69888034748422</v>
      </c>
      <c r="AS2587">
        <v>11.69888034748422</v>
      </c>
      <c r="AT2587">
        <v>11.69888034748422</v>
      </c>
      <c r="AU2587">
        <v>11.69888034748422</v>
      </c>
      <c r="AV2587" t="str">
        <f>VLOOKUP(Sheet1[[#This Row],[NPDES ID2]],Combined_Sheet__Major_Only___2[[NPDES ID2]:[ECHO BFR]],3,FALSE)</f>
        <v>SC</v>
      </c>
      <c r="AW2587" t="s">
        <v>54</v>
      </c>
      <c r="AX2587" t="str">
        <f>VLOOKUP(Sheet1[[#This Row],[NPDES ID2]],Combined_Sheet__Major_Only___2[[NPDES ID2]:[ECHO BFR]],27,FALSE)</f>
        <v>other</v>
      </c>
      <c r="AY2587" t="str">
        <f>VLOOKUP(Sheet1[[#This Row],[NPDES ID2]],Combined_Sheet__Major_Only___2[[NPDES ID2]:[ECHO BFR]],28,FALSE)</f>
        <v>heatDry</v>
      </c>
      <c r="AZ2587" t="str">
        <f>VLOOKUP(Sheet1[[#This Row],[NPDES ID2]],Combined_Sheet__Major_Only___2[[NPDES ID2]:[ECHO BFR]],29,FALSE)</f>
        <v>thickening</v>
      </c>
      <c r="BA2587">
        <f>VLOOKUP(Sheet1[[#This Row],[NPDES ID2]],Combined_Sheet__Major_Only___2[[NPDES ID2]:[ECHO BFR]],17,FALSE)</f>
        <v>33.469721999999997</v>
      </c>
      <c r="BB2587">
        <f>VLOOKUP(Sheet1[[#This Row],[NPDES ID2]],Combined_Sheet__Major_Only___2[[NPDES ID2]:[ECHO BFR]],18,FALSE)</f>
        <v>-81.913611000000003</v>
      </c>
      <c r="BC2587" s="2" t="str">
        <f>IF(ISNUMBER(SEARCH("aerobic",$AW2587)),"aerobic","")</f>
        <v/>
      </c>
      <c r="BD2587" s="2" t="str">
        <f>IF(ISNUMBER(SEARCH("anaer",$AW2587)),"anaer","")</f>
        <v/>
      </c>
      <c r="BE2587" s="2" t="str">
        <f>IF(ISNUMBER(SEARCH("thickening",$AZ2587)),"thickening","")</f>
        <v>thickening</v>
      </c>
      <c r="BF2587" s="4" t="str">
        <f>IF(ISNUMBER(SEARCH("airDry",$AW2587)),"airDry","")</f>
        <v/>
      </c>
      <c r="BG2587" s="4" t="str">
        <f>IF(ISNUMBER(SEARCH("heatDry",$AY2587)),"heatDry","")</f>
        <v>heatDry</v>
      </c>
      <c r="BH2587" s="4" t="str">
        <f>IF(AND(ISNUMBER(SEARCH("aerobic",$AW2587)),ISNUMBER(SEARCH("anaer",$AW2587))),"Combined Aer and Anaer.","")</f>
        <v/>
      </c>
    </row>
    <row r="2588" spans="1:60" x14ac:dyDescent="0.25">
      <c r="A2588" s="5">
        <v>1979</v>
      </c>
      <c r="B2588" t="s">
        <v>9324</v>
      </c>
      <c r="C2588">
        <v>1917</v>
      </c>
      <c r="D2588">
        <v>464.39264147283268</v>
      </c>
      <c r="E2588">
        <v>461.44649118721048</v>
      </c>
      <c r="F2588">
        <v>386.82516566714219</v>
      </c>
      <c r="G2588">
        <v>538.30551402469678</v>
      </c>
      <c r="H2588">
        <v>-105.7379864765758</v>
      </c>
      <c r="I2588">
        <v>-107.14802889498171</v>
      </c>
      <c r="J2588">
        <v>-126.6891235907497</v>
      </c>
      <c r="K2588">
        <v>-84.357010273950351</v>
      </c>
      <c r="L2588">
        <v>1378.987438556574</v>
      </c>
      <c r="M2588">
        <v>1374.5784945388421</v>
      </c>
      <c r="N2588">
        <v>1359.1625820453371</v>
      </c>
      <c r="O2588">
        <v>1411.6563147973529</v>
      </c>
      <c r="P2588">
        <v>44.809382386117861</v>
      </c>
      <c r="Q2588">
        <v>45.404912335304473</v>
      </c>
      <c r="R2588">
        <v>36.432416688726477</v>
      </c>
      <c r="S2588">
        <v>52.896423325084847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70.498161472712084</v>
      </c>
      <c r="AG2588">
        <v>70.273009314840209</v>
      </c>
      <c r="AH2588">
        <v>69.484512800453359</v>
      </c>
      <c r="AI2588">
        <v>72.167982183355335</v>
      </c>
      <c r="AJ2588">
        <v>0.63777611586938854</v>
      </c>
      <c r="AK2588">
        <v>0.63777608361544158</v>
      </c>
      <c r="AL2588">
        <v>0.63775825822652976</v>
      </c>
      <c r="AM2588">
        <v>0.63779367568356216</v>
      </c>
      <c r="AN2588">
        <v>0.16371557476875309</v>
      </c>
      <c r="AO2588">
        <v>0.16371557476875309</v>
      </c>
      <c r="AP2588">
        <v>0.16371557476875309</v>
      </c>
      <c r="AQ2588">
        <v>0.16371557476875309</v>
      </c>
      <c r="AR2588">
        <v>17.162167990067481</v>
      </c>
      <c r="AS2588">
        <v>17.162167990067481</v>
      </c>
      <c r="AT2588">
        <v>17.162167990067481</v>
      </c>
      <c r="AU2588">
        <v>17.162167990067481</v>
      </c>
      <c r="AV2588" t="str">
        <f>VLOOKUP(Sheet1[[#This Row],[NPDES ID2]],Combined_Sheet__Major_Only___2[[NPDES ID2]:[ECHO BFR]],3,FALSE)</f>
        <v>PA</v>
      </c>
      <c r="AW2588" t="s">
        <v>12185</v>
      </c>
      <c r="AX2588" t="str">
        <f>VLOOKUP(Sheet1[[#This Row],[NPDES ID2]],Combined_Sheet__Major_Only___2[[NPDES ID2]:[ECHO BFR]],27,FALSE)</f>
        <v>tempSludgeStore</v>
      </c>
      <c r="AY2588" t="str">
        <f>VLOOKUP(Sheet1[[#This Row],[NPDES ID2]],Combined_Sheet__Major_Only___2[[NPDES ID2]:[ECHO BFR]],28,FALSE)</f>
        <v>heatDry</v>
      </c>
      <c r="AZ2588" t="str">
        <f>VLOOKUP(Sheet1[[#This Row],[NPDES ID2]],Combined_Sheet__Major_Only___2[[NPDES ID2]:[ECHO BFR]],29,FALSE)</f>
        <v>thickening, preliminaryOps</v>
      </c>
      <c r="BA2588">
        <f>VLOOKUP(Sheet1[[#This Row],[NPDES ID2]],Combined_Sheet__Major_Only___2[[NPDES ID2]:[ECHO BFR]],17,FALSE)</f>
        <v>39.984499999999997</v>
      </c>
      <c r="BB2588">
        <f>VLOOKUP(Sheet1[[#This Row],[NPDES ID2]],Combined_Sheet__Major_Only___2[[NPDES ID2]:[ECHO BFR]],18,FALSE)</f>
        <v>-76.458619999999996</v>
      </c>
      <c r="BC2588" s="2" t="str">
        <f>IF(ISNUMBER(SEARCH("aerobic",$AW2588)),"aerobic","")</f>
        <v/>
      </c>
      <c r="BD2588" s="2" t="str">
        <f>IF(ISNUMBER(SEARCH("anaer",$AW2588)),"anaer","")</f>
        <v>anaer</v>
      </c>
      <c r="BE2588" s="2" t="str">
        <f>IF(ISNUMBER(SEARCH("thickening",$AZ2588)),"thickening","")</f>
        <v>thickening</v>
      </c>
      <c r="BF2588" s="4" t="str">
        <f>IF(ISNUMBER(SEARCH("airDry",$AW2588)),"airDry","")</f>
        <v/>
      </c>
      <c r="BG2588" s="4" t="str">
        <f>IF(ISNUMBER(SEARCH("heatDry",$AY2588)),"heatDry","")</f>
        <v>heatDry</v>
      </c>
      <c r="BH2588" s="4" t="str">
        <f>IF(AND(ISNUMBER(SEARCH("aerobic",$AW2588)),ISNUMBER(SEARCH("anaer",$AW2588))),"Combined Aer and Anaer.","")</f>
        <v/>
      </c>
    </row>
    <row r="2589" spans="1:60" x14ac:dyDescent="0.25">
      <c r="A2589" s="5">
        <v>154</v>
      </c>
      <c r="B2589" t="s">
        <v>846</v>
      </c>
      <c r="C2589">
        <v>5738.51</v>
      </c>
      <c r="D2589">
        <v>1140.03268066583</v>
      </c>
      <c r="E2589">
        <v>1140.266813783458</v>
      </c>
      <c r="F2589">
        <v>916.50874637316088</v>
      </c>
      <c r="G2589">
        <v>1339.8706462441521</v>
      </c>
      <c r="H2589">
        <v>-108.2658534627939</v>
      </c>
      <c r="I2589">
        <v>-109.7280305190272</v>
      </c>
      <c r="J2589">
        <v>-129.08740855868709</v>
      </c>
      <c r="K2589">
        <v>-86.590854107500263</v>
      </c>
      <c r="L2589">
        <v>4026.2463479137832</v>
      </c>
      <c r="M2589">
        <v>4012.2687619052722</v>
      </c>
      <c r="N2589">
        <v>3963.435841588102</v>
      </c>
      <c r="O2589">
        <v>4129.7704355455426</v>
      </c>
      <c r="P2589">
        <v>134.33292877878611</v>
      </c>
      <c r="Q2589">
        <v>135.73190894405579</v>
      </c>
      <c r="R2589">
        <v>109.6028999263465</v>
      </c>
      <c r="S2589">
        <v>157.5590810858464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68.765652351985196</v>
      </c>
      <c r="AG2589">
        <v>68.527712903952491</v>
      </c>
      <c r="AH2589">
        <v>67.69244335084079</v>
      </c>
      <c r="AI2589">
        <v>70.532768097921391</v>
      </c>
      <c r="AJ2589">
        <v>0.61657307590854193</v>
      </c>
      <c r="AK2589">
        <v>0.61657297225949403</v>
      </c>
      <c r="AL2589">
        <v>0.61651651535684715</v>
      </c>
      <c r="AM2589">
        <v>0.61662869722702029</v>
      </c>
      <c r="AN2589">
        <v>0.16274134760303599</v>
      </c>
      <c r="AO2589">
        <v>0.16274134760303599</v>
      </c>
      <c r="AP2589">
        <v>0.16274134760303599</v>
      </c>
      <c r="AQ2589">
        <v>0.16274134760303599</v>
      </c>
      <c r="AR2589">
        <v>16.50865459358937</v>
      </c>
      <c r="AS2589">
        <v>16.508654593589359</v>
      </c>
      <c r="AT2589">
        <v>16.508654593589359</v>
      </c>
      <c r="AU2589">
        <v>16.508654593589359</v>
      </c>
      <c r="AV2589" t="str">
        <f>VLOOKUP(Sheet1[[#This Row],[NPDES ID2]],Combined_Sheet__Major_Only___2[[NPDES ID2]:[ECHO BFR]],3,FALSE)</f>
        <v>NJ</v>
      </c>
      <c r="AW2589" t="s">
        <v>12185</v>
      </c>
      <c r="AX2589" t="str">
        <f>VLOOKUP(Sheet1[[#This Row],[NPDES ID2]],Combined_Sheet__Major_Only___2[[NPDES ID2]:[ECHO BFR]],27,FALSE)</f>
        <v>methaneBioCaptureRecover</v>
      </c>
      <c r="AY2589" t="str">
        <f>VLOOKUP(Sheet1[[#This Row],[NPDES ID2]],Combined_Sheet__Major_Only___2[[NPDES ID2]:[ECHO BFR]],28,FALSE)</f>
        <v>heatDry</v>
      </c>
      <c r="AZ2589" t="str">
        <f>VLOOKUP(Sheet1[[#This Row],[NPDES ID2]],Combined_Sheet__Major_Only___2[[NPDES ID2]:[ECHO BFR]],29,FALSE)</f>
        <v>thickening, preliminaryOps</v>
      </c>
      <c r="BA2589">
        <f>VLOOKUP(Sheet1[[#This Row],[NPDES ID2]],Combined_Sheet__Major_Only___2[[NPDES ID2]:[ECHO BFR]],17,FALSE)</f>
        <v>39.922834999999999</v>
      </c>
      <c r="BB2589">
        <f>VLOOKUP(Sheet1[[#This Row],[NPDES ID2]],Combined_Sheet__Major_Only___2[[NPDES ID2]:[ECHO BFR]],18,FALSE)</f>
        <v>-75.127814999999998</v>
      </c>
      <c r="BC2589" s="2" t="str">
        <f>IF(ISNUMBER(SEARCH("aerobic",$AW2589)),"aerobic","")</f>
        <v/>
      </c>
      <c r="BD2589" s="2" t="str">
        <f>IF(ISNUMBER(SEARCH("anaer",$AW2589)),"anaer","")</f>
        <v>anaer</v>
      </c>
      <c r="BE2589" s="2" t="str">
        <f>IF(ISNUMBER(SEARCH("thickening",$AZ2589)),"thickening","")</f>
        <v>thickening</v>
      </c>
      <c r="BF2589" s="3" t="str">
        <f>IF(ISNUMBER(SEARCH("airDry",$AW2589)),"airDry","")</f>
        <v/>
      </c>
      <c r="BG2589" s="3" t="str">
        <f>IF(ISNUMBER(SEARCH("heatDry",$AY2589)),"heatDry","")</f>
        <v>heatDry</v>
      </c>
      <c r="BH2589" s="3" t="str">
        <f>IF(AND(ISNUMBER(SEARCH("aerobic",$AW2589)),ISNUMBER(SEARCH("anaer",$AW2589))),"Combined Aer and Anaer.","")</f>
        <v/>
      </c>
    </row>
    <row r="2590" spans="1:60" x14ac:dyDescent="0.25">
      <c r="A2590" s="5">
        <v>1901</v>
      </c>
      <c r="B2590" t="s">
        <v>8975</v>
      </c>
      <c r="C2590">
        <v>4155.8999999999996</v>
      </c>
      <c r="D2590">
        <v>805.71914759312699</v>
      </c>
      <c r="E2590">
        <v>805.85899048365422</v>
      </c>
      <c r="F2590">
        <v>650.87165453617979</v>
      </c>
      <c r="G2590">
        <v>945.9622494243448</v>
      </c>
      <c r="H2590">
        <v>-138.4882761363302</v>
      </c>
      <c r="I2590">
        <v>-139.67436253671181</v>
      </c>
      <c r="J2590">
        <v>-158.8727053258184</v>
      </c>
      <c r="K2590">
        <v>-115.3114239550992</v>
      </c>
      <c r="L2590">
        <v>3105.980478173642</v>
      </c>
      <c r="M2590">
        <v>3087.2891436101272</v>
      </c>
      <c r="N2590">
        <v>3021.974794688836</v>
      </c>
      <c r="O2590">
        <v>3244.4317377673528</v>
      </c>
      <c r="P2590">
        <v>128.83458553859521</v>
      </c>
      <c r="Q2590">
        <v>128.19836632540489</v>
      </c>
      <c r="R2590">
        <v>108.1396183169111</v>
      </c>
      <c r="S2590">
        <v>144.89461334568679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55.906975871971817</v>
      </c>
      <c r="AG2590">
        <v>55.571293177096948</v>
      </c>
      <c r="AH2590">
        <v>54.394464436428713</v>
      </c>
      <c r="AI2590">
        <v>58.398076841503567</v>
      </c>
      <c r="AJ2590">
        <v>0.45955976004389171</v>
      </c>
      <c r="AK2590">
        <v>0.45955966803758452</v>
      </c>
      <c r="AL2590">
        <v>0.45950974587575372</v>
      </c>
      <c r="AM2590">
        <v>0.45960894465469643</v>
      </c>
      <c r="AN2590">
        <v>0.16274120025875799</v>
      </c>
      <c r="AO2590">
        <v>0.16274120025875791</v>
      </c>
      <c r="AP2590">
        <v>0.16274120025875791</v>
      </c>
      <c r="AQ2590">
        <v>0.16274120025875791</v>
      </c>
      <c r="AR2590">
        <v>11.67926077034932</v>
      </c>
      <c r="AS2590">
        <v>11.67926077034932</v>
      </c>
      <c r="AT2590">
        <v>11.67926077034932</v>
      </c>
      <c r="AU2590">
        <v>11.67926077034932</v>
      </c>
      <c r="AV2590" t="str">
        <f>VLOOKUP(Sheet1[[#This Row],[NPDES ID2]],Combined_Sheet__Major_Only___2[[NPDES ID2]:[ECHO BFR]],3,FALSE)</f>
        <v>AR</v>
      </c>
      <c r="AW2590" t="s">
        <v>54</v>
      </c>
      <c r="AX2590" t="str">
        <f>VLOOKUP(Sheet1[[#This Row],[NPDES ID2]],Combined_Sheet__Major_Only___2[[NPDES ID2]:[ECHO BFR]],27,FALSE)</f>
        <v>-</v>
      </c>
      <c r="AY2590" t="str">
        <f>VLOOKUP(Sheet1[[#This Row],[NPDES ID2]],Combined_Sheet__Major_Only___2[[NPDES ID2]:[ECHO BFR]],28,FALSE)</f>
        <v>heatDry</v>
      </c>
      <c r="AZ2590" t="str">
        <f>VLOOKUP(Sheet1[[#This Row],[NPDES ID2]],Combined_Sheet__Major_Only___2[[NPDES ID2]:[ECHO BFR]],29,FALSE)</f>
        <v>thickening</v>
      </c>
      <c r="BA2590">
        <f>VLOOKUP(Sheet1[[#This Row],[NPDES ID2]],Combined_Sheet__Major_Only___2[[NPDES ID2]:[ECHO BFR]],17,FALSE)</f>
        <v>36.21181</v>
      </c>
      <c r="BB2590">
        <f>VLOOKUP(Sheet1[[#This Row],[NPDES ID2]],Combined_Sheet__Major_Only___2[[NPDES ID2]:[ECHO BFR]],18,FALSE)</f>
        <v>-94.160340000000005</v>
      </c>
      <c r="BC2590" s="2" t="str">
        <f>IF(ISNUMBER(SEARCH("aerobic",$AW2590)),"aerobic","")</f>
        <v/>
      </c>
      <c r="BD2590" s="2" t="str">
        <f>IF(ISNUMBER(SEARCH("anaer",$AW2590)),"anaer","")</f>
        <v/>
      </c>
      <c r="BE2590" s="2" t="str">
        <f>IF(ISNUMBER(SEARCH("thickening",$AZ2590)),"thickening","")</f>
        <v>thickening</v>
      </c>
      <c r="BF2590" s="4" t="str">
        <f>IF(ISNUMBER(SEARCH("airDry",$AW2590)),"airDry","")</f>
        <v/>
      </c>
      <c r="BG2590" s="4" t="str">
        <f>IF(ISNUMBER(SEARCH("heatDry",$AY2590)),"heatDry","")</f>
        <v>heatDry</v>
      </c>
      <c r="BH2590" s="4" t="str">
        <f>IF(AND(ISNUMBER(SEARCH("aerobic",$AW2590)),ISNUMBER(SEARCH("anaer",$AW2590))),"Combined Aer and Anaer.","")</f>
        <v/>
      </c>
    </row>
    <row r="2591" spans="1:60" x14ac:dyDescent="0.25">
      <c r="A2591" s="5">
        <v>980</v>
      </c>
      <c r="B2591" t="s">
        <v>4751</v>
      </c>
      <c r="C2591">
        <v>556.94000000000005</v>
      </c>
      <c r="D2591">
        <v>324.43745236828778</v>
      </c>
      <c r="E2591">
        <v>320.76428397156911</v>
      </c>
      <c r="F2591">
        <v>264.87392502193569</v>
      </c>
      <c r="G2591">
        <v>395.02071080829472</v>
      </c>
      <c r="H2591">
        <v>-139.264133189087</v>
      </c>
      <c r="I2591">
        <v>-140.50932693632299</v>
      </c>
      <c r="J2591">
        <v>-159.0639001136002</v>
      </c>
      <c r="K2591">
        <v>-116.39227956142081</v>
      </c>
      <c r="L2591">
        <v>415.60045205643252</v>
      </c>
      <c r="M2591">
        <v>413.09733598786738</v>
      </c>
      <c r="N2591">
        <v>404.3429309387418</v>
      </c>
      <c r="O2591">
        <v>434.15029855471988</v>
      </c>
      <c r="P2591">
        <v>17.250371252065591</v>
      </c>
      <c r="Q2591">
        <v>17.163385428557419</v>
      </c>
      <c r="R2591">
        <v>14.47984799005734</v>
      </c>
      <c r="S2591">
        <v>19.404182946189771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55.871355657087904</v>
      </c>
      <c r="AG2591">
        <v>55.534950105139757</v>
      </c>
      <c r="AH2591">
        <v>54.357890600070832</v>
      </c>
      <c r="AI2591">
        <v>58.364976215174153</v>
      </c>
      <c r="AJ2591">
        <v>0.45912581432034122</v>
      </c>
      <c r="AK2591">
        <v>0.45912580225234229</v>
      </c>
      <c r="AL2591">
        <v>0.45911911221257179</v>
      </c>
      <c r="AM2591">
        <v>0.45913240454910248</v>
      </c>
      <c r="AN2591">
        <v>0.16235950104846411</v>
      </c>
      <c r="AO2591">
        <v>0.16235950104846411</v>
      </c>
      <c r="AP2591">
        <v>0.16235950104846411</v>
      </c>
      <c r="AQ2591">
        <v>0.16235950104846411</v>
      </c>
      <c r="AR2591">
        <v>11.66739347694552</v>
      </c>
      <c r="AS2591">
        <v>11.66739347694552</v>
      </c>
      <c r="AT2591">
        <v>11.66739347694552</v>
      </c>
      <c r="AU2591">
        <v>11.66739347694552</v>
      </c>
      <c r="AV2591" t="str">
        <f>VLOOKUP(Sheet1[[#This Row],[NPDES ID2]],Combined_Sheet__Major_Only___2[[NPDES ID2]:[ECHO BFR]],3,FALSE)</f>
        <v>DE</v>
      </c>
      <c r="AW2591" t="s">
        <v>54</v>
      </c>
      <c r="AX2591" t="str">
        <f>VLOOKUP(Sheet1[[#This Row],[NPDES ID2]],Combined_Sheet__Major_Only___2[[NPDES ID2]:[ECHO BFR]],27,FALSE)</f>
        <v>other</v>
      </c>
      <c r="AY2591" t="str">
        <f>VLOOKUP(Sheet1[[#This Row],[NPDES ID2]],Combined_Sheet__Major_Only___2[[NPDES ID2]:[ECHO BFR]],28,FALSE)</f>
        <v>heatDry</v>
      </c>
      <c r="AZ2591" t="str">
        <f>VLOOKUP(Sheet1[[#This Row],[NPDES ID2]],Combined_Sheet__Major_Only___2[[NPDES ID2]:[ECHO BFR]],29,FALSE)</f>
        <v>thickening</v>
      </c>
      <c r="BA2591">
        <f>VLOOKUP(Sheet1[[#This Row],[NPDES ID2]],Combined_Sheet__Major_Only___2[[NPDES ID2]:[ECHO BFR]],17,FALSE)</f>
        <v>38.523212000000001</v>
      </c>
      <c r="BB2591">
        <f>VLOOKUP(Sheet1[[#This Row],[NPDES ID2]],Combined_Sheet__Major_Only___2[[NPDES ID2]:[ECHO BFR]],18,FALSE)</f>
        <v>-75.090427000000005</v>
      </c>
      <c r="BC2591" s="2" t="str">
        <f>IF(ISNUMBER(SEARCH("aerobic",$AW2591)),"aerobic","")</f>
        <v/>
      </c>
      <c r="BD2591" s="2" t="str">
        <f>IF(ISNUMBER(SEARCH("anaer",$AW2591)),"anaer","")</f>
        <v/>
      </c>
      <c r="BE2591" s="2" t="str">
        <f>IF(ISNUMBER(SEARCH("thickening",$AZ2591)),"thickening","")</f>
        <v>thickening</v>
      </c>
      <c r="BF2591" s="3" t="str">
        <f>IF(ISNUMBER(SEARCH("airDry",$AW2591)),"airDry","")</f>
        <v/>
      </c>
      <c r="BG2591" s="3" t="str">
        <f>IF(ISNUMBER(SEARCH("heatDry",$AY2591)),"heatDry","")</f>
        <v>heatDry</v>
      </c>
      <c r="BH2591" s="3" t="str">
        <f>IF(AND(ISNUMBER(SEARCH("aerobic",$AW2591)),ISNUMBER(SEARCH("anaer",$AW2591))),"Combined Aer and Anaer.","")</f>
        <v/>
      </c>
    </row>
    <row r="2592" spans="1:60" x14ac:dyDescent="0.25">
      <c r="A2592" s="5">
        <v>53</v>
      </c>
      <c r="B2592" t="s">
        <v>315</v>
      </c>
      <c r="C2592">
        <v>100.75</v>
      </c>
      <c r="D2592">
        <v>1022.310659085325</v>
      </c>
      <c r="E2592">
        <v>1010.649936814822</v>
      </c>
      <c r="F2592">
        <v>715.56991867654881</v>
      </c>
      <c r="G2592">
        <v>1325.245100702492</v>
      </c>
      <c r="H2592">
        <v>-110.88541724015489</v>
      </c>
      <c r="I2592">
        <v>-112.300502755336</v>
      </c>
      <c r="J2592">
        <v>-131.64400617221531</v>
      </c>
      <c r="K2592">
        <v>-89.335071074317057</v>
      </c>
      <c r="L2592">
        <v>69.44928424919685</v>
      </c>
      <c r="M2592">
        <v>69.194577480997765</v>
      </c>
      <c r="N2592">
        <v>68.30366474133082</v>
      </c>
      <c r="O2592">
        <v>71.336954639102871</v>
      </c>
      <c r="P2592">
        <v>2.361207513849708</v>
      </c>
      <c r="Q2592">
        <v>2.382832389074593</v>
      </c>
      <c r="R2592">
        <v>1.9311446977068429</v>
      </c>
      <c r="S2592">
        <v>2.7563164784804859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67.553774417054143</v>
      </c>
      <c r="AG2592">
        <v>67.306033884030413</v>
      </c>
      <c r="AH2592">
        <v>66.439414649122199</v>
      </c>
      <c r="AI2592">
        <v>69.389905339279963</v>
      </c>
      <c r="AJ2592">
        <v>0.601747558414229</v>
      </c>
      <c r="AK2592">
        <v>0.60174755657008761</v>
      </c>
      <c r="AL2592">
        <v>0.60174653120690225</v>
      </c>
      <c r="AM2592">
        <v>0.60174856845928737</v>
      </c>
      <c r="AN2592">
        <v>0.16219525003516599</v>
      </c>
      <c r="AO2592">
        <v>0.16219525003516599</v>
      </c>
      <c r="AP2592">
        <v>0.16219525003516599</v>
      </c>
      <c r="AQ2592">
        <v>0.16219525003516599</v>
      </c>
      <c r="AR2592">
        <v>16.054530594799949</v>
      </c>
      <c r="AS2592">
        <v>16.054530594799949</v>
      </c>
      <c r="AT2592">
        <v>16.054530594799949</v>
      </c>
      <c r="AU2592">
        <v>16.054530594799949</v>
      </c>
      <c r="AV2592" t="str">
        <f>VLOOKUP(Sheet1[[#This Row],[NPDES ID2]],Combined_Sheet__Major_Only___2[[NPDES ID2]:[ECHO BFR]],3,FALSE)</f>
        <v>OR</v>
      </c>
      <c r="AW2592" t="s">
        <v>41</v>
      </c>
      <c r="AX2592" t="str">
        <f>VLOOKUP(Sheet1[[#This Row],[NPDES ID2]],Combined_Sheet__Major_Only___2[[NPDES ID2]:[ECHO BFR]],27,FALSE)</f>
        <v>-</v>
      </c>
      <c r="AY2592" t="str">
        <f>VLOOKUP(Sheet1[[#This Row],[NPDES ID2]],Combined_Sheet__Major_Only___2[[NPDES ID2]:[ECHO BFR]],28,FALSE)</f>
        <v>heatDry, heatTreatment</v>
      </c>
      <c r="AZ2592" t="str">
        <f>VLOOKUP(Sheet1[[#This Row],[NPDES ID2]],Combined_Sheet__Major_Only___2[[NPDES ID2]:[ECHO BFR]],29,FALSE)</f>
        <v>thickening</v>
      </c>
      <c r="BA2592">
        <f>VLOOKUP(Sheet1[[#This Row],[NPDES ID2]],Combined_Sheet__Major_Only___2[[NPDES ID2]:[ECHO BFR]],17,FALSE)</f>
        <v>46.005499</v>
      </c>
      <c r="BB2592">
        <f>VLOOKUP(Sheet1[[#This Row],[NPDES ID2]],Combined_Sheet__Major_Only___2[[NPDES ID2]:[ECHO BFR]],18,FALSE)</f>
        <v>-123.92326300000001</v>
      </c>
      <c r="BC2592" s="2" t="str">
        <f>IF(ISNUMBER(SEARCH("aerobic",$AW2592)),"aerobic","")</f>
        <v>aerobic</v>
      </c>
      <c r="BD2592" s="2" t="str">
        <f>IF(ISNUMBER(SEARCH("anaer",$AW2592)),"anaer","")</f>
        <v/>
      </c>
      <c r="BE2592" s="2" t="str">
        <f>IF(ISNUMBER(SEARCH("thickening",$AZ2592)),"thickening","")</f>
        <v>thickening</v>
      </c>
      <c r="BF2592" s="4" t="str">
        <f>IF(ISNUMBER(SEARCH("airDry",$AW2592)),"airDry","")</f>
        <v/>
      </c>
      <c r="BG2592" s="4" t="str">
        <f>IF(ISNUMBER(SEARCH("heatDry",$AY2592)),"heatDry","")</f>
        <v>heatDry</v>
      </c>
      <c r="BH2592" s="4" t="str">
        <f>IF(AND(ISNUMBER(SEARCH("aerobic",$AW2592)),ISNUMBER(SEARCH("anaer",$AW2592))),"Combined Aer and Anaer.","")</f>
        <v/>
      </c>
    </row>
    <row r="2593" spans="1:60" x14ac:dyDescent="0.25">
      <c r="A2593" s="5">
        <v>1845</v>
      </c>
      <c r="B2593" t="s">
        <v>8719</v>
      </c>
      <c r="C2593">
        <v>12191.6</v>
      </c>
      <c r="D2593">
        <v>2081.9410025628931</v>
      </c>
      <c r="E2593">
        <v>2087.6198983196091</v>
      </c>
      <c r="F2593">
        <v>1670.3840851083919</v>
      </c>
      <c r="G2593">
        <v>2460.794573332962</v>
      </c>
      <c r="H2593">
        <v>-135.2293435979017</v>
      </c>
      <c r="I2593">
        <v>-136.42797121675349</v>
      </c>
      <c r="J2593">
        <v>-155.610643779751</v>
      </c>
      <c r="K2593">
        <v>-111.65839279366629</v>
      </c>
      <c r="L2593">
        <v>9477.8521753318691</v>
      </c>
      <c r="M2593">
        <v>9422.5646413956347</v>
      </c>
      <c r="N2593">
        <v>9229.7411755798985</v>
      </c>
      <c r="O2593">
        <v>9886.9575120738373</v>
      </c>
      <c r="P2593">
        <v>387.33923131322098</v>
      </c>
      <c r="Q2593">
        <v>385.77399043140201</v>
      </c>
      <c r="R2593">
        <v>324.53866652367572</v>
      </c>
      <c r="S2593">
        <v>436.57276994289413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56.708647107616137</v>
      </c>
      <c r="AG2593">
        <v>56.380046312273628</v>
      </c>
      <c r="AH2593">
        <v>55.222886378668491</v>
      </c>
      <c r="AI2593">
        <v>59.153561609358071</v>
      </c>
      <c r="AJ2593">
        <v>0.46932726974703531</v>
      </c>
      <c r="AK2593">
        <v>0.4693269884224221</v>
      </c>
      <c r="AL2593">
        <v>0.46918101439317972</v>
      </c>
      <c r="AM2593">
        <v>0.46947113282762792</v>
      </c>
      <c r="AN2593">
        <v>0.1618749223798237</v>
      </c>
      <c r="AO2593">
        <v>0.1618749223798237</v>
      </c>
      <c r="AP2593">
        <v>0.1618749223798237</v>
      </c>
      <c r="AQ2593">
        <v>0.1618749223798237</v>
      </c>
      <c r="AR2593">
        <v>11.976412667545199</v>
      </c>
      <c r="AS2593">
        <v>11.976412667545199</v>
      </c>
      <c r="AT2593">
        <v>11.976412667545199</v>
      </c>
      <c r="AU2593">
        <v>11.976412667545199</v>
      </c>
      <c r="AV2593" t="str">
        <f>VLOOKUP(Sheet1[[#This Row],[NPDES ID2]],Combined_Sheet__Major_Only___2[[NPDES ID2]:[ECHO BFR]],3,FALSE)</f>
        <v>MD</v>
      </c>
      <c r="AW2593" t="s">
        <v>54</v>
      </c>
      <c r="AX2593" t="str">
        <f>VLOOKUP(Sheet1[[#This Row],[NPDES ID2]],Combined_Sheet__Major_Only___2[[NPDES ID2]:[ECHO BFR]],27,FALSE)</f>
        <v>-</v>
      </c>
      <c r="AY2593" t="str">
        <f>VLOOKUP(Sheet1[[#This Row],[NPDES ID2]],Combined_Sheet__Major_Only___2[[NPDES ID2]:[ECHO BFR]],28,FALSE)</f>
        <v>heatDry</v>
      </c>
      <c r="AZ2593" t="str">
        <f>VLOOKUP(Sheet1[[#This Row],[NPDES ID2]],Combined_Sheet__Major_Only___2[[NPDES ID2]:[ECHO BFR]],29,FALSE)</f>
        <v>thickening, preliminaryOps</v>
      </c>
      <c r="BA2593">
        <f>VLOOKUP(Sheet1[[#This Row],[NPDES ID2]],Combined_Sheet__Major_Only___2[[NPDES ID2]:[ECHO BFR]],17,FALSE)</f>
        <v>39.232080000000003</v>
      </c>
      <c r="BB2593">
        <f>VLOOKUP(Sheet1[[#This Row],[NPDES ID2]],Combined_Sheet__Major_Only___2[[NPDES ID2]:[ECHO BFR]],18,FALSE)</f>
        <v>-76.566990000000004</v>
      </c>
      <c r="BC2593" s="2" t="str">
        <f>IF(ISNUMBER(SEARCH("aerobic",$AW2593)),"aerobic","")</f>
        <v/>
      </c>
      <c r="BD2593" s="2" t="str">
        <f>IF(ISNUMBER(SEARCH("anaer",$AW2593)),"anaer","")</f>
        <v/>
      </c>
      <c r="BE2593" s="2" t="str">
        <f>IF(ISNUMBER(SEARCH("thickening",$AZ2593)),"thickening","")</f>
        <v>thickening</v>
      </c>
      <c r="BF2593" s="4" t="str">
        <f>IF(ISNUMBER(SEARCH("airDry",$AW2593)),"airDry","")</f>
        <v/>
      </c>
      <c r="BG2593" s="4" t="str">
        <f>IF(ISNUMBER(SEARCH("heatDry",$AY2593)),"heatDry","")</f>
        <v>heatDry</v>
      </c>
      <c r="BH2593" s="4" t="str">
        <f>IF(AND(ISNUMBER(SEARCH("aerobic",$AW2593)),ISNUMBER(SEARCH("anaer",$AW2593))),"Combined Aer and Anaer.","")</f>
        <v/>
      </c>
    </row>
    <row r="2594" spans="1:60" x14ac:dyDescent="0.25">
      <c r="A2594" s="5">
        <v>585</v>
      </c>
      <c r="B2594" t="s">
        <v>2866</v>
      </c>
      <c r="C2594">
        <v>100</v>
      </c>
      <c r="D2594">
        <v>956.75377222818963</v>
      </c>
      <c r="E2594">
        <v>940.28535373504224</v>
      </c>
      <c r="F2594">
        <v>670.25366128084602</v>
      </c>
      <c r="G2594">
        <v>1245.422352568527</v>
      </c>
      <c r="H2594">
        <v>-139.6205990687217</v>
      </c>
      <c r="I2594">
        <v>-140.79390058326351</v>
      </c>
      <c r="J2594">
        <v>-159.3153044492567</v>
      </c>
      <c r="K2594">
        <v>-116.78117820796849</v>
      </c>
      <c r="L2594">
        <v>74.19122524362794</v>
      </c>
      <c r="M2594">
        <v>73.742283650502685</v>
      </c>
      <c r="N2594">
        <v>72.171980853174745</v>
      </c>
      <c r="O2594">
        <v>77.518394709504207</v>
      </c>
      <c r="P2594">
        <v>3.0862421918898049</v>
      </c>
      <c r="Q2594">
        <v>3.0697045787073791</v>
      </c>
      <c r="R2594">
        <v>2.5912775700103881</v>
      </c>
      <c r="S2594">
        <v>3.471524693421236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55.753653648116881</v>
      </c>
      <c r="AG2594">
        <v>55.416298658526991</v>
      </c>
      <c r="AH2594">
        <v>54.236209830917588</v>
      </c>
      <c r="AI2594">
        <v>58.253950415494238</v>
      </c>
      <c r="AJ2594">
        <v>0.4576920525212495</v>
      </c>
      <c r="AK2594">
        <v>0.45769205035959648</v>
      </c>
      <c r="AL2594">
        <v>0.45769084871243831</v>
      </c>
      <c r="AM2594">
        <v>0.45769323621844582</v>
      </c>
      <c r="AN2594">
        <v>0.1615448061121445</v>
      </c>
      <c r="AO2594">
        <v>0.1615448061121445</v>
      </c>
      <c r="AP2594">
        <v>0.1615448061121445</v>
      </c>
      <c r="AQ2594">
        <v>0.1615448061121445</v>
      </c>
      <c r="AR2594">
        <v>11.623479942000129</v>
      </c>
      <c r="AS2594">
        <v>11.62347994200014</v>
      </c>
      <c r="AT2594">
        <v>11.62347994200014</v>
      </c>
      <c r="AU2594">
        <v>11.62347994200014</v>
      </c>
      <c r="AV2594" t="str">
        <f>VLOOKUP(Sheet1[[#This Row],[NPDES ID2]],Combined_Sheet__Major_Only___2[[NPDES ID2]:[ECHO BFR]],3,FALSE)</f>
        <v>MN</v>
      </c>
      <c r="AW2594" t="s">
        <v>54</v>
      </c>
      <c r="AX2594" t="str">
        <f>VLOOKUP(Sheet1[[#This Row],[NPDES ID2]],Combined_Sheet__Major_Only___2[[NPDES ID2]:[ECHO BFR]],27,FALSE)</f>
        <v>other</v>
      </c>
      <c r="AY2594" t="str">
        <f>VLOOKUP(Sheet1[[#This Row],[NPDES ID2]],Combined_Sheet__Major_Only___2[[NPDES ID2]:[ECHO BFR]],28,FALSE)</f>
        <v>heatDry</v>
      </c>
      <c r="AZ2594" t="str">
        <f>VLOOKUP(Sheet1[[#This Row],[NPDES ID2]],Combined_Sheet__Major_Only___2[[NPDES ID2]:[ECHO BFR]],29,FALSE)</f>
        <v>preliminaryOps, thickening</v>
      </c>
      <c r="BA2594">
        <f>VLOOKUP(Sheet1[[#This Row],[NPDES ID2]],Combined_Sheet__Major_Only___2[[NPDES ID2]:[ECHO BFR]],17,FALSE)</f>
        <v>44.726393999999999</v>
      </c>
      <c r="BB2594">
        <f>VLOOKUP(Sheet1[[#This Row],[NPDES ID2]],Combined_Sheet__Major_Only___2[[NPDES ID2]:[ECHO BFR]],18,FALSE)</f>
        <v>-93.464691999999999</v>
      </c>
      <c r="BC2594" s="2" t="str">
        <f>IF(ISNUMBER(SEARCH("aerobic",$AW2594)),"aerobic","")</f>
        <v/>
      </c>
      <c r="BD2594" s="2" t="str">
        <f>IF(ISNUMBER(SEARCH("anaer",$AW2594)),"anaer","")</f>
        <v/>
      </c>
      <c r="BE2594" s="2" t="str">
        <f>IF(ISNUMBER(SEARCH("thickening",$AZ2594)),"thickening","")</f>
        <v>thickening</v>
      </c>
      <c r="BF2594" s="4" t="str">
        <f>IF(ISNUMBER(SEARCH("airDry",$AW2594)),"airDry","")</f>
        <v/>
      </c>
      <c r="BG2594" s="4" t="str">
        <f>IF(ISNUMBER(SEARCH("heatDry",$AY2594)),"heatDry","")</f>
        <v>heatDry</v>
      </c>
      <c r="BH2594" s="4" t="str">
        <f>IF(AND(ISNUMBER(SEARCH("aerobic",$AW2594)),ISNUMBER(SEARCH("anaer",$AW2594))),"Combined Aer and Anaer.","")</f>
        <v/>
      </c>
    </row>
    <row r="2595" spans="1:60" x14ac:dyDescent="0.25">
      <c r="A2595" s="5">
        <v>1508</v>
      </c>
      <c r="B2595" t="s">
        <v>7105</v>
      </c>
      <c r="C2595">
        <v>105.6</v>
      </c>
      <c r="D2595">
        <v>976.99272457591917</v>
      </c>
      <c r="E2595">
        <v>966.77756754778397</v>
      </c>
      <c r="F2595">
        <v>685.65724249762536</v>
      </c>
      <c r="G2595">
        <v>1265.240704616873</v>
      </c>
      <c r="H2595">
        <v>-110.4176047585803</v>
      </c>
      <c r="I2595">
        <v>-111.8448698264189</v>
      </c>
      <c r="J2595">
        <v>-131.1941941599265</v>
      </c>
      <c r="K2595">
        <v>-88.888241582810366</v>
      </c>
      <c r="L2595">
        <v>73.077849443704778</v>
      </c>
      <c r="M2595">
        <v>72.813052602481179</v>
      </c>
      <c r="N2595">
        <v>71.886847703845575</v>
      </c>
      <c r="O2595">
        <v>75.040297893917355</v>
      </c>
      <c r="P2595">
        <v>2.474299774433478</v>
      </c>
      <c r="Q2595">
        <v>2.497618122358686</v>
      </c>
      <c r="R2595">
        <v>2.0225702893451571</v>
      </c>
      <c r="S2595">
        <v>2.8912922471548401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67.818591978109254</v>
      </c>
      <c r="AG2595">
        <v>67.572866978939203</v>
      </c>
      <c r="AH2595">
        <v>66.713295624495331</v>
      </c>
      <c r="AI2595">
        <v>69.639788020019424</v>
      </c>
      <c r="AJ2595">
        <v>0.60498676918993899</v>
      </c>
      <c r="AK2595">
        <v>0.60498676727083656</v>
      </c>
      <c r="AL2595">
        <v>0.60498570024324683</v>
      </c>
      <c r="AM2595">
        <v>0.60498782027706632</v>
      </c>
      <c r="AN2595">
        <v>0.1615143254975942</v>
      </c>
      <c r="AO2595">
        <v>0.16151432549759431</v>
      </c>
      <c r="AP2595">
        <v>0.16151432549759431</v>
      </c>
      <c r="AQ2595">
        <v>0.16151432549759431</v>
      </c>
      <c r="AR2595">
        <v>16.154164981108199</v>
      </c>
      <c r="AS2595">
        <v>16.15416498110821</v>
      </c>
      <c r="AT2595">
        <v>16.15416498110821</v>
      </c>
      <c r="AU2595">
        <v>16.15416498110821</v>
      </c>
      <c r="AV2595" t="str">
        <f>VLOOKUP(Sheet1[[#This Row],[NPDES ID2]],Combined_Sheet__Major_Only___2[[NPDES ID2]:[ECHO BFR]],3,FALSE)</f>
        <v>OR</v>
      </c>
      <c r="AW2595" t="s">
        <v>41</v>
      </c>
      <c r="AX2595" t="str">
        <f>VLOOKUP(Sheet1[[#This Row],[NPDES ID2]],Combined_Sheet__Major_Only___2[[NPDES ID2]:[ECHO BFR]],27,FALSE)</f>
        <v>-</v>
      </c>
      <c r="AY2595" t="str">
        <f>VLOOKUP(Sheet1[[#This Row],[NPDES ID2]],Combined_Sheet__Major_Only___2[[NPDES ID2]:[ECHO BFR]],28,FALSE)</f>
        <v>heatDry</v>
      </c>
      <c r="AZ2595" t="str">
        <f>VLOOKUP(Sheet1[[#This Row],[NPDES ID2]],Combined_Sheet__Major_Only___2[[NPDES ID2]:[ECHO BFR]],29,FALSE)</f>
        <v>thickening, preliminaryOps</v>
      </c>
      <c r="BA2595">
        <f>VLOOKUP(Sheet1[[#This Row],[NPDES ID2]],Combined_Sheet__Major_Only___2[[NPDES ID2]:[ECHO BFR]],17,FALSE)</f>
        <v>43.021079999999998</v>
      </c>
      <c r="BB2595">
        <f>VLOOKUP(Sheet1[[#This Row],[NPDES ID2]],Combined_Sheet__Major_Only___2[[NPDES ID2]:[ECHO BFR]],18,FALSE)</f>
        <v>-123.296857</v>
      </c>
      <c r="BC2595" s="2" t="str">
        <f>IF(ISNUMBER(SEARCH("aerobic",$AW2595)),"aerobic","")</f>
        <v>aerobic</v>
      </c>
      <c r="BD2595" s="2" t="str">
        <f>IF(ISNUMBER(SEARCH("anaer",$AW2595)),"anaer","")</f>
        <v/>
      </c>
      <c r="BE2595" s="2" t="str">
        <f>IF(ISNUMBER(SEARCH("thickening",$AZ2595)),"thickening","")</f>
        <v>thickening</v>
      </c>
      <c r="BF2595" s="3" t="str">
        <f>IF(ISNUMBER(SEARCH("airDry",$AW2595)),"airDry","")</f>
        <v/>
      </c>
      <c r="BG2595" s="3" t="str">
        <f>IF(ISNUMBER(SEARCH("heatDry",$AY2595)),"heatDry","")</f>
        <v>heatDry</v>
      </c>
      <c r="BH2595" s="3" t="str">
        <f>IF(AND(ISNUMBER(SEARCH("aerobic",$AW2595)),ISNUMBER(SEARCH("anaer",$AW2595))),"Combined Aer and Anaer.","")</f>
        <v/>
      </c>
    </row>
    <row r="2596" spans="1:60" x14ac:dyDescent="0.25">
      <c r="A2596" s="5">
        <v>2086</v>
      </c>
      <c r="B2596" t="s">
        <v>9807</v>
      </c>
      <c r="C2596">
        <v>1093.02</v>
      </c>
      <c r="D2596">
        <v>370.83299131466839</v>
      </c>
      <c r="E2596">
        <v>367.03031947607309</v>
      </c>
      <c r="F2596">
        <v>315.45132537324099</v>
      </c>
      <c r="G2596">
        <v>437.41663660291681</v>
      </c>
      <c r="H2596">
        <v>-111.5307906652577</v>
      </c>
      <c r="I2596">
        <v>-112.8822896980314</v>
      </c>
      <c r="J2596">
        <v>-132.25689518466299</v>
      </c>
      <c r="K2596">
        <v>-89.903535247605163</v>
      </c>
      <c r="L2596">
        <v>748.76708629235986</v>
      </c>
      <c r="M2596">
        <v>745.96797777883558</v>
      </c>
      <c r="N2596">
        <v>736.17935756370991</v>
      </c>
      <c r="O2596">
        <v>769.50931588810488</v>
      </c>
      <c r="P2596">
        <v>25.6252102272827</v>
      </c>
      <c r="Q2596">
        <v>25.849037268371081</v>
      </c>
      <c r="R2596">
        <v>20.975467055217351</v>
      </c>
      <c r="S2596">
        <v>29.865247815990561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67.135747542346124</v>
      </c>
      <c r="AG2596">
        <v>66.884933045465175</v>
      </c>
      <c r="AH2596">
        <v>66.007020438576617</v>
      </c>
      <c r="AI2596">
        <v>68.995328664801775</v>
      </c>
      <c r="AJ2596">
        <v>0.59663481586438816</v>
      </c>
      <c r="AK2596">
        <v>0.59663479555973753</v>
      </c>
      <c r="AL2596">
        <v>0.59662355051821103</v>
      </c>
      <c r="AM2596">
        <v>0.59664589321154538</v>
      </c>
      <c r="AN2596">
        <v>0.16089111030789471</v>
      </c>
      <c r="AO2596">
        <v>0.16089111030789471</v>
      </c>
      <c r="AP2596">
        <v>0.16089111030789471</v>
      </c>
      <c r="AQ2596">
        <v>0.16089111030789471</v>
      </c>
      <c r="AR2596">
        <v>15.896916297342241</v>
      </c>
      <c r="AS2596">
        <v>15.896916297342241</v>
      </c>
      <c r="AT2596">
        <v>15.896916297342241</v>
      </c>
      <c r="AU2596">
        <v>15.896916297342241</v>
      </c>
      <c r="AV2596" t="str">
        <f>VLOOKUP(Sheet1[[#This Row],[NPDES ID2]],Combined_Sheet__Major_Only___2[[NPDES ID2]:[ECHO BFR]],3,FALSE)</f>
        <v>NC</v>
      </c>
      <c r="AW2596" t="s">
        <v>41</v>
      </c>
      <c r="AX2596" t="str">
        <f>VLOOKUP(Sheet1[[#This Row],[NPDES ID2]],Combined_Sheet__Major_Only___2[[NPDES ID2]:[ECHO BFR]],27,FALSE)</f>
        <v>tempSludgeStore</v>
      </c>
      <c r="AY2596" t="str">
        <f>VLOOKUP(Sheet1[[#This Row],[NPDES ID2]],Combined_Sheet__Major_Only___2[[NPDES ID2]:[ECHO BFR]],28,FALSE)</f>
        <v>heatDry</v>
      </c>
      <c r="AZ2596" t="str">
        <f>VLOOKUP(Sheet1[[#This Row],[NPDES ID2]],Combined_Sheet__Major_Only___2[[NPDES ID2]:[ECHO BFR]],29,FALSE)</f>
        <v>thickening</v>
      </c>
      <c r="BA2596">
        <f>VLOOKUP(Sheet1[[#This Row],[NPDES ID2]],Combined_Sheet__Major_Only___2[[NPDES ID2]:[ECHO BFR]],17,FALSE)</f>
        <v>35.524470000000001</v>
      </c>
      <c r="BB2596">
        <f>VLOOKUP(Sheet1[[#This Row],[NPDES ID2]],Combined_Sheet__Major_Only___2[[NPDES ID2]:[ECHO BFR]],18,FALSE)</f>
        <v>-80.78004</v>
      </c>
      <c r="BC2596" s="2" t="str">
        <f>IF(ISNUMBER(SEARCH("aerobic",$AW2596)),"aerobic","")</f>
        <v>aerobic</v>
      </c>
      <c r="BD2596" s="2" t="str">
        <f>IF(ISNUMBER(SEARCH("anaer",$AW2596)),"anaer","")</f>
        <v/>
      </c>
      <c r="BE2596" s="2" t="str">
        <f>IF(ISNUMBER(SEARCH("thickening",$AZ2596)),"thickening","")</f>
        <v>thickening</v>
      </c>
      <c r="BF2596" s="3" t="str">
        <f>IF(ISNUMBER(SEARCH("airDry",$AW2596)),"airDry","")</f>
        <v/>
      </c>
      <c r="BG2596" s="3" t="str">
        <f>IF(ISNUMBER(SEARCH("heatDry",$AY2596)),"heatDry","")</f>
        <v>heatDry</v>
      </c>
      <c r="BH2596" s="3" t="str">
        <f>IF(AND(ISNUMBER(SEARCH("aerobic",$AW2596)),ISNUMBER(SEARCH("anaer",$AW2596))),"Combined Aer and Anaer.","")</f>
        <v/>
      </c>
    </row>
    <row r="2597" spans="1:60" x14ac:dyDescent="0.25">
      <c r="A2597" s="5">
        <v>1917</v>
      </c>
      <c r="B2597" t="s">
        <v>9047</v>
      </c>
      <c r="C2597">
        <v>3244</v>
      </c>
      <c r="D2597">
        <v>649.76891544680302</v>
      </c>
      <c r="E2597">
        <v>646.36176698400686</v>
      </c>
      <c r="F2597">
        <v>527.65910227466054</v>
      </c>
      <c r="G2597">
        <v>759.601147721742</v>
      </c>
      <c r="H2597">
        <v>-138.26161854578339</v>
      </c>
      <c r="I2597">
        <v>-139.56676244232511</v>
      </c>
      <c r="J2597">
        <v>-158.54786695091721</v>
      </c>
      <c r="K2597">
        <v>-115.1752054336212</v>
      </c>
      <c r="L2597">
        <v>2446.374598035482</v>
      </c>
      <c r="M2597">
        <v>2431.76191593671</v>
      </c>
      <c r="N2597">
        <v>2380.6885705289378</v>
      </c>
      <c r="O2597">
        <v>2554.6271500989328</v>
      </c>
      <c r="P2597">
        <v>101.1341412223814</v>
      </c>
      <c r="Q2597">
        <v>100.683262785786</v>
      </c>
      <c r="R2597">
        <v>84.851197558603744</v>
      </c>
      <c r="S2597">
        <v>113.73875880216519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56.08732826401738</v>
      </c>
      <c r="AG2597">
        <v>55.752897235556141</v>
      </c>
      <c r="AH2597">
        <v>54.581030794202327</v>
      </c>
      <c r="AI2597">
        <v>58.568431514658712</v>
      </c>
      <c r="AJ2597">
        <v>0.46175684533495243</v>
      </c>
      <c r="AK2597">
        <v>0.4617567739720837</v>
      </c>
      <c r="AL2597">
        <v>0.46171783919637521</v>
      </c>
      <c r="AM2597">
        <v>0.46179520342481861</v>
      </c>
      <c r="AN2597">
        <v>0.1603792715995298</v>
      </c>
      <c r="AO2597">
        <v>0.1603792715995298</v>
      </c>
      <c r="AP2597">
        <v>0.1603792715995298</v>
      </c>
      <c r="AQ2597">
        <v>0.1603792715995298</v>
      </c>
      <c r="AR2597">
        <v>11.74721783819478</v>
      </c>
      <c r="AS2597">
        <v>11.74721783819478</v>
      </c>
      <c r="AT2597">
        <v>11.74721783819478</v>
      </c>
      <c r="AU2597">
        <v>11.74721783819478</v>
      </c>
      <c r="AV2597" t="str">
        <f>VLOOKUP(Sheet1[[#This Row],[NPDES ID2]],Combined_Sheet__Major_Only___2[[NPDES ID2]:[ECHO BFR]],3,FALSE)</f>
        <v>IL</v>
      </c>
      <c r="AW2597" t="s">
        <v>54</v>
      </c>
      <c r="AX2597" t="str">
        <f>VLOOKUP(Sheet1[[#This Row],[NPDES ID2]],Combined_Sheet__Major_Only___2[[NPDES ID2]:[ECHO BFR]],27,FALSE)</f>
        <v>-</v>
      </c>
      <c r="AY2597" t="str">
        <f>VLOOKUP(Sheet1[[#This Row],[NPDES ID2]],Combined_Sheet__Major_Only___2[[NPDES ID2]:[ECHO BFR]],28,FALSE)</f>
        <v>heatDry</v>
      </c>
      <c r="AZ2597" t="str">
        <f>VLOOKUP(Sheet1[[#This Row],[NPDES ID2]],Combined_Sheet__Major_Only___2[[NPDES ID2]:[ECHO BFR]],29,FALSE)</f>
        <v>-</v>
      </c>
      <c r="BA2597">
        <f>VLOOKUP(Sheet1[[#This Row],[NPDES ID2]],Combined_Sheet__Major_Only___2[[NPDES ID2]:[ECHO BFR]],17,FALSE)</f>
        <v>42.35689</v>
      </c>
      <c r="BB2597">
        <f>VLOOKUP(Sheet1[[#This Row],[NPDES ID2]],Combined_Sheet__Major_Only___2[[NPDES ID2]:[ECHO BFR]],18,FALSE)</f>
        <v>-87.925214999999994</v>
      </c>
      <c r="BC2597" s="2" t="str">
        <f>IF(ISNUMBER(SEARCH("aerobic",$AW2597)),"aerobic","")</f>
        <v/>
      </c>
      <c r="BD2597" s="2" t="str">
        <f>IF(ISNUMBER(SEARCH("anaer",$AW2597)),"anaer","")</f>
        <v/>
      </c>
      <c r="BE2597" s="2" t="str">
        <f>IF(ISNUMBER(SEARCH("thickening",$AZ2597)),"thickening","")</f>
        <v/>
      </c>
      <c r="BF2597" s="4" t="str">
        <f>IF(ISNUMBER(SEARCH("airDry",$AW2597)),"airDry","")</f>
        <v/>
      </c>
      <c r="BG2597" s="4" t="str">
        <f>IF(ISNUMBER(SEARCH("heatDry",$AY2597)),"heatDry","")</f>
        <v>heatDry</v>
      </c>
      <c r="BH2597" s="4" t="str">
        <f>IF(AND(ISNUMBER(SEARCH("aerobic",$AW2597)),ISNUMBER(SEARCH("anaer",$AW2597))),"Combined Aer and Anaer.","")</f>
        <v/>
      </c>
    </row>
    <row r="2598" spans="1:60" x14ac:dyDescent="0.25">
      <c r="A2598" s="5">
        <v>2321</v>
      </c>
      <c r="B2598" t="s">
        <v>10840</v>
      </c>
      <c r="C2598">
        <v>389.62</v>
      </c>
      <c r="D2598">
        <v>387.08822877447079</v>
      </c>
      <c r="E2598">
        <v>382.531816781234</v>
      </c>
      <c r="F2598">
        <v>300.74629340769758</v>
      </c>
      <c r="G2598">
        <v>476.69529734078702</v>
      </c>
      <c r="H2598">
        <v>-109.43745563903229</v>
      </c>
      <c r="I2598">
        <v>-110.8190485584071</v>
      </c>
      <c r="J2598">
        <v>-130.25010941833861</v>
      </c>
      <c r="K2598">
        <v>-87.940236556443153</v>
      </c>
      <c r="L2598">
        <v>271.79956297940441</v>
      </c>
      <c r="M2598">
        <v>270.83908391577819</v>
      </c>
      <c r="N2598">
        <v>267.47972670880188</v>
      </c>
      <c r="O2598">
        <v>278.91758590867181</v>
      </c>
      <c r="P2598">
        <v>9.1247070411159683</v>
      </c>
      <c r="Q2598">
        <v>9.2156951289064235</v>
      </c>
      <c r="R2598">
        <v>7.4506870948825341</v>
      </c>
      <c r="S2598">
        <v>10.685082075720681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68.365446285540557</v>
      </c>
      <c r="AG2598">
        <v>68.123912297095956</v>
      </c>
      <c r="AH2598">
        <v>67.278851885082304</v>
      </c>
      <c r="AI2598">
        <v>70.155765418453853</v>
      </c>
      <c r="AJ2598">
        <v>0.61167657541787746</v>
      </c>
      <c r="AK2598">
        <v>0.61167656843816487</v>
      </c>
      <c r="AL2598">
        <v>0.61167269179316974</v>
      </c>
      <c r="AM2598">
        <v>0.61168039417656461</v>
      </c>
      <c r="AN2598">
        <v>0.16020899053054</v>
      </c>
      <c r="AO2598">
        <v>0.16020899053054</v>
      </c>
      <c r="AP2598">
        <v>0.16020899053054</v>
      </c>
      <c r="AQ2598">
        <v>0.16020899053054</v>
      </c>
      <c r="AR2598">
        <v>16.35984243140123</v>
      </c>
      <c r="AS2598">
        <v>16.359842431401241</v>
      </c>
      <c r="AT2598">
        <v>16.359842431401241</v>
      </c>
      <c r="AU2598">
        <v>16.359842431401241</v>
      </c>
      <c r="AV2598" t="str">
        <f>VLOOKUP(Sheet1[[#This Row],[NPDES ID2]],Combined_Sheet__Major_Only___2[[NPDES ID2]:[ECHO BFR]],3,FALSE)</f>
        <v>NM</v>
      </c>
      <c r="AW2598" t="s">
        <v>41</v>
      </c>
      <c r="AX2598" t="str">
        <f>VLOOKUP(Sheet1[[#This Row],[NPDES ID2]],Combined_Sheet__Major_Only___2[[NPDES ID2]:[ECHO BFR]],27,FALSE)</f>
        <v>tempSludgeStore</v>
      </c>
      <c r="AY2598" t="str">
        <f>VLOOKUP(Sheet1[[#This Row],[NPDES ID2]],Combined_Sheet__Major_Only___2[[NPDES ID2]:[ECHO BFR]],28,FALSE)</f>
        <v>heatDry</v>
      </c>
      <c r="AZ2598" t="str">
        <f>VLOOKUP(Sheet1[[#This Row],[NPDES ID2]],Combined_Sheet__Major_Only___2[[NPDES ID2]:[ECHO BFR]],29,FALSE)</f>
        <v>thickening, preliminaryOps</v>
      </c>
      <c r="BA2598">
        <f>VLOOKUP(Sheet1[[#This Row],[NPDES ID2]],Combined_Sheet__Major_Only___2[[NPDES ID2]:[ECHO BFR]],17,FALSE)</f>
        <v>32.700800000000001</v>
      </c>
      <c r="BB2598">
        <f>VLOOKUP(Sheet1[[#This Row],[NPDES ID2]],Combined_Sheet__Major_Only___2[[NPDES ID2]:[ECHO BFR]],18,FALSE)</f>
        <v>-103.13496000000001</v>
      </c>
      <c r="BC2598" s="2" t="str">
        <f>IF(ISNUMBER(SEARCH("aerobic",$AW2598)),"aerobic","")</f>
        <v>aerobic</v>
      </c>
      <c r="BD2598" s="2" t="str">
        <f>IF(ISNUMBER(SEARCH("anaer",$AW2598)),"anaer","")</f>
        <v/>
      </c>
      <c r="BE2598" s="2" t="str">
        <f>IF(ISNUMBER(SEARCH("thickening",$AZ2598)),"thickening","")</f>
        <v>thickening</v>
      </c>
      <c r="BF2598" s="4" t="str">
        <f>IF(ISNUMBER(SEARCH("airDry",$AW2598)),"airDry","")</f>
        <v/>
      </c>
      <c r="BG2598" s="4" t="str">
        <f>IF(ISNUMBER(SEARCH("heatDry",$AY2598)),"heatDry","")</f>
        <v>heatDry</v>
      </c>
      <c r="BH2598" s="4" t="str">
        <f>IF(AND(ISNUMBER(SEARCH("aerobic",$AW2598)),ISNUMBER(SEARCH("anaer",$AW2598))),"Combined Aer and Anaer.","")</f>
        <v/>
      </c>
    </row>
    <row r="2599" spans="1:60" x14ac:dyDescent="0.25">
      <c r="A2599" s="5">
        <v>106</v>
      </c>
      <c r="B2599" t="s">
        <v>598</v>
      </c>
      <c r="C2599">
        <v>16612.400000000001</v>
      </c>
      <c r="D2599">
        <v>3086.292528102098</v>
      </c>
      <c r="E2599">
        <v>3097.7096307417</v>
      </c>
      <c r="F2599">
        <v>2466.9867259613138</v>
      </c>
      <c r="G2599">
        <v>3645.7255942493871</v>
      </c>
      <c r="H2599">
        <v>-106.4540546714949</v>
      </c>
      <c r="I2599">
        <v>-108.15372261810241</v>
      </c>
      <c r="J2599">
        <v>-127.23421658978469</v>
      </c>
      <c r="K2599">
        <v>-84.415760078192093</v>
      </c>
      <c r="L2599">
        <v>11741.12651182572</v>
      </c>
      <c r="M2599">
        <v>11701.276410658669</v>
      </c>
      <c r="N2599">
        <v>11562.367051399809</v>
      </c>
      <c r="O2599">
        <v>12035.9166862127</v>
      </c>
      <c r="P2599">
        <v>388.63004418022081</v>
      </c>
      <c r="Q2599">
        <v>393.0433747332396</v>
      </c>
      <c r="R2599">
        <v>316.77058243939251</v>
      </c>
      <c r="S2599">
        <v>456.79889114442148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69.283278035292938</v>
      </c>
      <c r="AG2599">
        <v>69.050368042639519</v>
      </c>
      <c r="AH2599">
        <v>68.227164339462377</v>
      </c>
      <c r="AI2599">
        <v>71.019942665182029</v>
      </c>
      <c r="AJ2599">
        <v>0.62290701849549035</v>
      </c>
      <c r="AK2599">
        <v>0.62290671191841751</v>
      </c>
      <c r="AL2599">
        <v>0.62274580291071635</v>
      </c>
      <c r="AM2599">
        <v>0.62306558746243335</v>
      </c>
      <c r="AN2599">
        <v>0.16013882932380391</v>
      </c>
      <c r="AO2599">
        <v>0.16013882932380391</v>
      </c>
      <c r="AP2599">
        <v>0.16013882932380391</v>
      </c>
      <c r="AQ2599">
        <v>0.16013882932380391</v>
      </c>
      <c r="AR2599">
        <v>16.699904774397709</v>
      </c>
      <c r="AS2599">
        <v>16.699904774397709</v>
      </c>
      <c r="AT2599">
        <v>16.699904774397709</v>
      </c>
      <c r="AU2599">
        <v>16.699904774397709</v>
      </c>
      <c r="AV2599" t="str">
        <f>VLOOKUP(Sheet1[[#This Row],[NPDES ID2]],Combined_Sheet__Major_Only___2[[NPDES ID2]:[ECHO BFR]],3,FALSE)</f>
        <v>FL</v>
      </c>
      <c r="AW2599" t="s">
        <v>12185</v>
      </c>
      <c r="AX2599" t="str">
        <f>VLOOKUP(Sheet1[[#This Row],[NPDES ID2]],Combined_Sheet__Major_Only___2[[NPDES ID2]:[ECHO BFR]],27,FALSE)</f>
        <v>methaneBioCaptureRecover</v>
      </c>
      <c r="AY2599" t="str">
        <f>VLOOKUP(Sheet1[[#This Row],[NPDES ID2]],Combined_Sheet__Major_Only___2[[NPDES ID2]:[ECHO BFR]],28,FALSE)</f>
        <v>heatDry</v>
      </c>
      <c r="AZ2599" t="str">
        <f>VLOOKUP(Sheet1[[#This Row],[NPDES ID2]],Combined_Sheet__Major_Only___2[[NPDES ID2]:[ECHO BFR]],29,FALSE)</f>
        <v>thickening, preliminaryOps</v>
      </c>
      <c r="BA2599">
        <f>VLOOKUP(Sheet1[[#This Row],[NPDES ID2]],Combined_Sheet__Major_Only___2[[NPDES ID2]:[ECHO BFR]],17,FALSE)</f>
        <v>30.351420000000001</v>
      </c>
      <c r="BB2599">
        <f>VLOOKUP(Sheet1[[#This Row],[NPDES ID2]],Combined_Sheet__Major_Only___2[[NPDES ID2]:[ECHO BFR]],18,FALSE)</f>
        <v>-81.632679999999993</v>
      </c>
      <c r="BC2599" s="2" t="str">
        <f>IF(ISNUMBER(SEARCH("aerobic",$AW2599)),"aerobic","")</f>
        <v/>
      </c>
      <c r="BD2599" s="2" t="str">
        <f>IF(ISNUMBER(SEARCH("anaer",$AW2599)),"anaer","")</f>
        <v>anaer</v>
      </c>
      <c r="BE2599" s="2" t="str">
        <f>IF(ISNUMBER(SEARCH("thickening",$AZ2599)),"thickening","")</f>
        <v>thickening</v>
      </c>
      <c r="BF2599" s="3" t="str">
        <f>IF(ISNUMBER(SEARCH("airDry",$AW2599)),"airDry","")</f>
        <v/>
      </c>
      <c r="BG2599" s="3" t="str">
        <f>IF(ISNUMBER(SEARCH("heatDry",$AY2599)),"heatDry","")</f>
        <v>heatDry</v>
      </c>
      <c r="BH2599" s="3" t="str">
        <f>IF(AND(ISNUMBER(SEARCH("aerobic",$AW2599)),ISNUMBER(SEARCH("anaer",$AW2599))),"Combined Aer and Anaer.","")</f>
        <v/>
      </c>
    </row>
    <row r="2600" spans="1:60" x14ac:dyDescent="0.25">
      <c r="A2600" s="5">
        <v>157</v>
      </c>
      <c r="B2600" t="s">
        <v>861</v>
      </c>
      <c r="C2600">
        <v>5593.51</v>
      </c>
      <c r="D2600">
        <v>1114.599465704797</v>
      </c>
      <c r="E2600">
        <v>1114.442234703906</v>
      </c>
      <c r="F2600">
        <v>896.24303916831661</v>
      </c>
      <c r="G2600">
        <v>1309.6470336906079</v>
      </c>
      <c r="H2600">
        <v>-108.3361191249859</v>
      </c>
      <c r="I2600">
        <v>-109.7956980976392</v>
      </c>
      <c r="J2600">
        <v>-129.15581977942799</v>
      </c>
      <c r="K2600">
        <v>-86.663683131468673</v>
      </c>
      <c r="L2600">
        <v>3922.5826830319829</v>
      </c>
      <c r="M2600">
        <v>3908.9437652831598</v>
      </c>
      <c r="N2600">
        <v>3861.29260136828</v>
      </c>
      <c r="O2600">
        <v>4023.6000814119488</v>
      </c>
      <c r="P2600">
        <v>130.9428616499408</v>
      </c>
      <c r="Q2600">
        <v>132.29894841788061</v>
      </c>
      <c r="R2600">
        <v>106.8441335581621</v>
      </c>
      <c r="S2600">
        <v>153.56246385692941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68.731685687185376</v>
      </c>
      <c r="AG2600">
        <v>68.493473239060449</v>
      </c>
      <c r="AH2600">
        <v>67.657322118042501</v>
      </c>
      <c r="AI2600">
        <v>70.500734113582766</v>
      </c>
      <c r="AJ2600">
        <v>0.61615747700461077</v>
      </c>
      <c r="AK2600">
        <v>0.61615737595140474</v>
      </c>
      <c r="AL2600">
        <v>0.61610230567703395</v>
      </c>
      <c r="AM2600">
        <v>0.61621173203120583</v>
      </c>
      <c r="AN2600">
        <v>0.15947434408332439</v>
      </c>
      <c r="AO2600">
        <v>0.15947434408332439</v>
      </c>
      <c r="AP2600">
        <v>0.15947434408332439</v>
      </c>
      <c r="AQ2600">
        <v>0.15947434408332439</v>
      </c>
      <c r="AR2600">
        <v>16.495918556177319</v>
      </c>
      <c r="AS2600">
        <v>16.49591855617733</v>
      </c>
      <c r="AT2600">
        <v>16.49591855617733</v>
      </c>
      <c r="AU2600">
        <v>16.49591855617733</v>
      </c>
      <c r="AV2600" t="str">
        <f>VLOOKUP(Sheet1[[#This Row],[NPDES ID2]],Combined_Sheet__Major_Only___2[[NPDES ID2]:[ECHO BFR]],3,FALSE)</f>
        <v>TX</v>
      </c>
      <c r="AW2600" t="s">
        <v>41</v>
      </c>
      <c r="AX2600" t="str">
        <f>VLOOKUP(Sheet1[[#This Row],[NPDES ID2]],Combined_Sheet__Major_Only___2[[NPDES ID2]:[ECHO BFR]],27,FALSE)</f>
        <v>-</v>
      </c>
      <c r="AY2600" t="str">
        <f>VLOOKUP(Sheet1[[#This Row],[NPDES ID2]],Combined_Sheet__Major_Only___2[[NPDES ID2]:[ECHO BFR]],28,FALSE)</f>
        <v>heatDry</v>
      </c>
      <c r="AZ2600" t="str">
        <f>VLOOKUP(Sheet1[[#This Row],[NPDES ID2]],Combined_Sheet__Major_Only___2[[NPDES ID2]:[ECHO BFR]],29,FALSE)</f>
        <v>thickening, preliminaryOps</v>
      </c>
      <c r="BA2600">
        <f>VLOOKUP(Sheet1[[#This Row],[NPDES ID2]],Combined_Sheet__Major_Only___2[[NPDES ID2]:[ECHO BFR]],17,FALSE)</f>
        <v>29.629134000000001</v>
      </c>
      <c r="BB2600">
        <f>VLOOKUP(Sheet1[[#This Row],[NPDES ID2]],Combined_Sheet__Major_Only___2[[NPDES ID2]:[ECHO BFR]],18,FALSE)</f>
        <v>-95.409126000000001</v>
      </c>
      <c r="BC2600" s="2" t="str">
        <f>IF(ISNUMBER(SEARCH("aerobic",$AW2600)),"aerobic","")</f>
        <v>aerobic</v>
      </c>
      <c r="BD2600" s="2" t="str">
        <f>IF(ISNUMBER(SEARCH("anaer",$AW2600)),"anaer","")</f>
        <v/>
      </c>
      <c r="BE2600" s="2" t="str">
        <f>IF(ISNUMBER(SEARCH("thickening",$AZ2600)),"thickening","")</f>
        <v>thickening</v>
      </c>
      <c r="BF2600" s="4" t="str">
        <f>IF(ISNUMBER(SEARCH("airDry",$AW2600)),"airDry","")</f>
        <v/>
      </c>
      <c r="BG2600" s="4" t="str">
        <f>IF(ISNUMBER(SEARCH("heatDry",$AY2600)),"heatDry","")</f>
        <v>heatDry</v>
      </c>
      <c r="BH2600" s="4" t="str">
        <f>IF(AND(ISNUMBER(SEARCH("aerobic",$AW2600)),ISNUMBER(SEARCH("anaer",$AW2600))),"Combined Aer and Anaer.","")</f>
        <v/>
      </c>
    </row>
    <row r="2601" spans="1:60" x14ac:dyDescent="0.25">
      <c r="A2601" s="5">
        <v>258</v>
      </c>
      <c r="B2601" t="s">
        <v>1331</v>
      </c>
      <c r="C2601">
        <v>1860.22</v>
      </c>
      <c r="D2601">
        <v>460.33437259921988</v>
      </c>
      <c r="E2601">
        <v>457.77843672967072</v>
      </c>
      <c r="F2601">
        <v>384.85406126595097</v>
      </c>
      <c r="G2601">
        <v>533.44479760332149</v>
      </c>
      <c r="H2601">
        <v>-106.8944029086658</v>
      </c>
      <c r="I2601">
        <v>-108.22155590008209</v>
      </c>
      <c r="J2601">
        <v>-127.79856366539801</v>
      </c>
      <c r="K2601">
        <v>-85.457283284383578</v>
      </c>
      <c r="L2601">
        <v>1324.7698955821829</v>
      </c>
      <c r="M2601">
        <v>1320.38970783331</v>
      </c>
      <c r="N2601">
        <v>1305.074241775915</v>
      </c>
      <c r="O2601">
        <v>1357.225811346392</v>
      </c>
      <c r="P2601">
        <v>43.509419515159387</v>
      </c>
      <c r="Q2601">
        <v>44.036318992564667</v>
      </c>
      <c r="R2601">
        <v>35.425740927641272</v>
      </c>
      <c r="S2601">
        <v>51.231086009695012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69.793637365102981</v>
      </c>
      <c r="AG2601">
        <v>69.563119470087031</v>
      </c>
      <c r="AH2601">
        <v>68.755860164430956</v>
      </c>
      <c r="AI2601">
        <v>71.503217564547299</v>
      </c>
      <c r="AJ2601">
        <v>0.62915272153222024</v>
      </c>
      <c r="AK2601">
        <v>0.62915268948365211</v>
      </c>
      <c r="AL2601">
        <v>0.62913497841857191</v>
      </c>
      <c r="AM2601">
        <v>0.62917016873134579</v>
      </c>
      <c r="AN2601">
        <v>0.15938536655616889</v>
      </c>
      <c r="AO2601">
        <v>0.15938536655616889</v>
      </c>
      <c r="AP2601">
        <v>0.15938536655616889</v>
      </c>
      <c r="AQ2601">
        <v>0.15938536655616889</v>
      </c>
      <c r="AR2601">
        <v>16.896922445876069</v>
      </c>
      <c r="AS2601">
        <v>16.896922445876079</v>
      </c>
      <c r="AT2601">
        <v>16.896922445876079</v>
      </c>
      <c r="AU2601">
        <v>16.896922445876079</v>
      </c>
      <c r="AV2601" t="str">
        <f>VLOOKUP(Sheet1[[#This Row],[NPDES ID2]],Combined_Sheet__Major_Only___2[[NPDES ID2]:[ECHO BFR]],3,FALSE)</f>
        <v>AL</v>
      </c>
      <c r="AW2601" t="s">
        <v>12185</v>
      </c>
      <c r="AX2601" t="str">
        <f>VLOOKUP(Sheet1[[#This Row],[NPDES ID2]],Combined_Sheet__Major_Only___2[[NPDES ID2]:[ECHO BFR]],27,FALSE)</f>
        <v>-</v>
      </c>
      <c r="AY2601" t="str">
        <f>VLOOKUP(Sheet1[[#This Row],[NPDES ID2]],Combined_Sheet__Major_Only___2[[NPDES ID2]:[ECHO BFR]],28,FALSE)</f>
        <v>heatDry</v>
      </c>
      <c r="AZ2601" t="str">
        <f>VLOOKUP(Sheet1[[#This Row],[NPDES ID2]],Combined_Sheet__Major_Only___2[[NPDES ID2]:[ECHO BFR]],29,FALSE)</f>
        <v>thickening</v>
      </c>
      <c r="BA2601">
        <f>VLOOKUP(Sheet1[[#This Row],[NPDES ID2]],Combined_Sheet__Major_Only___2[[NPDES ID2]:[ECHO BFR]],17,FALSE)</f>
        <v>34.272221999999999</v>
      </c>
      <c r="BB2601">
        <f>VLOOKUP(Sheet1[[#This Row],[NPDES ID2]],Combined_Sheet__Major_Only___2[[NPDES ID2]:[ECHO BFR]],18,FALSE)</f>
        <v>-86.190556000000001</v>
      </c>
      <c r="BC2601" s="2" t="str">
        <f>IF(ISNUMBER(SEARCH("aerobic",$AW2601)),"aerobic","")</f>
        <v/>
      </c>
      <c r="BD2601" s="2" t="str">
        <f>IF(ISNUMBER(SEARCH("anaer",$AW2601)),"anaer","")</f>
        <v>anaer</v>
      </c>
      <c r="BE2601" s="2" t="str">
        <f>IF(ISNUMBER(SEARCH("thickening",$AZ2601)),"thickening","")</f>
        <v>thickening</v>
      </c>
      <c r="BF2601" s="3" t="str">
        <f>IF(ISNUMBER(SEARCH("airDry",$AW2601)),"airDry","")</f>
        <v/>
      </c>
      <c r="BG2601" s="3" t="str">
        <f>IF(ISNUMBER(SEARCH("heatDry",$AY2601)),"heatDry","")</f>
        <v>heatDry</v>
      </c>
      <c r="BH2601" s="3" t="str">
        <f>IF(AND(ISNUMBER(SEARCH("aerobic",$AW2601)),ISNUMBER(SEARCH("anaer",$AW2601))),"Combined Aer and Anaer.","")</f>
        <v/>
      </c>
    </row>
    <row r="2602" spans="1:60" x14ac:dyDescent="0.25">
      <c r="A2602" s="5">
        <v>1043</v>
      </c>
      <c r="B2602" t="s">
        <v>5038</v>
      </c>
      <c r="C2602">
        <v>406</v>
      </c>
      <c r="D2602">
        <v>341.87436203398983</v>
      </c>
      <c r="E2602">
        <v>338.95465755848272</v>
      </c>
      <c r="F2602">
        <v>268.9131611403111</v>
      </c>
      <c r="G2602">
        <v>424.18781609340022</v>
      </c>
      <c r="H2602">
        <v>-137.48048838106689</v>
      </c>
      <c r="I2602">
        <v>-138.7188648032845</v>
      </c>
      <c r="J2602">
        <v>-157.46586395631269</v>
      </c>
      <c r="K2602">
        <v>-114.6684588646462</v>
      </c>
      <c r="L2602">
        <v>315.43196518191729</v>
      </c>
      <c r="M2602">
        <v>313.59350749596967</v>
      </c>
      <c r="N2602">
        <v>307.16344253860802</v>
      </c>
      <c r="O2602">
        <v>329.0564975897725</v>
      </c>
      <c r="P2602">
        <v>12.897536145310831</v>
      </c>
      <c r="Q2602">
        <v>12.84373359054392</v>
      </c>
      <c r="R2602">
        <v>10.80524440167329</v>
      </c>
      <c r="S2602">
        <v>14.537511683652159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56.68121656064568</v>
      </c>
      <c r="AG2602">
        <v>56.350930082322918</v>
      </c>
      <c r="AH2602">
        <v>55.195371719275911</v>
      </c>
      <c r="AI2602">
        <v>59.129366907340447</v>
      </c>
      <c r="AJ2602">
        <v>0.46899289909558128</v>
      </c>
      <c r="AK2602">
        <v>0.46899289033891062</v>
      </c>
      <c r="AL2602">
        <v>0.46898803125731803</v>
      </c>
      <c r="AM2602">
        <v>0.46899768565125621</v>
      </c>
      <c r="AN2602">
        <v>0.15937772111313081</v>
      </c>
      <c r="AO2602">
        <v>0.15937772111313081</v>
      </c>
      <c r="AP2602">
        <v>0.15937772111313081</v>
      </c>
      <c r="AQ2602">
        <v>0.15937772111313081</v>
      </c>
      <c r="AR2602">
        <v>11.970960670177121</v>
      </c>
      <c r="AS2602">
        <v>11.970960670177121</v>
      </c>
      <c r="AT2602">
        <v>11.970960670177121</v>
      </c>
      <c r="AU2602">
        <v>11.970960670177121</v>
      </c>
      <c r="AV2602" t="str">
        <f>VLOOKUP(Sheet1[[#This Row],[NPDES ID2]],Combined_Sheet__Major_Only___2[[NPDES ID2]:[ECHO BFR]],3,FALSE)</f>
        <v>PA</v>
      </c>
      <c r="AW2602" t="s">
        <v>54</v>
      </c>
      <c r="AX2602" t="str">
        <f>VLOOKUP(Sheet1[[#This Row],[NPDES ID2]],Combined_Sheet__Major_Only___2[[NPDES ID2]:[ECHO BFR]],27,FALSE)</f>
        <v>-</v>
      </c>
      <c r="AY2602" t="str">
        <f>VLOOKUP(Sheet1[[#This Row],[NPDES ID2]],Combined_Sheet__Major_Only___2[[NPDES ID2]:[ECHO BFR]],28,FALSE)</f>
        <v>heatDry</v>
      </c>
      <c r="AZ2602" t="str">
        <f>VLOOKUP(Sheet1[[#This Row],[NPDES ID2]],Combined_Sheet__Major_Only___2[[NPDES ID2]:[ECHO BFR]],29,FALSE)</f>
        <v>preliminaryOps</v>
      </c>
      <c r="BA2602">
        <f>VLOOKUP(Sheet1[[#This Row],[NPDES ID2]],Combined_Sheet__Major_Only___2[[NPDES ID2]:[ECHO BFR]],17,FALSE)</f>
        <v>40.290129999999998</v>
      </c>
      <c r="BB2602">
        <f>VLOOKUP(Sheet1[[#This Row],[NPDES ID2]],Combined_Sheet__Major_Only___2[[NPDES ID2]:[ECHO BFR]],18,FALSE)</f>
        <v>-75.177970000000002</v>
      </c>
      <c r="BC2602" s="2" t="str">
        <f>IF(ISNUMBER(SEARCH("aerobic",$AW2602)),"aerobic","")</f>
        <v/>
      </c>
      <c r="BD2602" s="2" t="str">
        <f>IF(ISNUMBER(SEARCH("anaer",$AW2602)),"anaer","")</f>
        <v/>
      </c>
      <c r="BE2602" s="2" t="str">
        <f>IF(ISNUMBER(SEARCH("thickening",$AZ2602)),"thickening","")</f>
        <v/>
      </c>
      <c r="BF2602" s="4" t="str">
        <f>IF(ISNUMBER(SEARCH("airDry",$AW2602)),"airDry","")</f>
        <v/>
      </c>
      <c r="BG2602" s="4" t="str">
        <f>IF(ISNUMBER(SEARCH("heatDry",$AY2602)),"heatDry","")</f>
        <v>heatDry</v>
      </c>
      <c r="BH2602" s="4" t="str">
        <f>IF(AND(ISNUMBER(SEARCH("aerobic",$AW2602)),ISNUMBER(SEARCH("anaer",$AW2602))),"Combined Aer and Anaer.","")</f>
        <v/>
      </c>
    </row>
    <row r="2603" spans="1:60" x14ac:dyDescent="0.25">
      <c r="A2603" s="5">
        <v>1875</v>
      </c>
      <c r="B2603" t="s">
        <v>8853</v>
      </c>
      <c r="C2603">
        <v>5869</v>
      </c>
      <c r="D2603">
        <v>1033.683728222526</v>
      </c>
      <c r="E2603">
        <v>1031.136072330436</v>
      </c>
      <c r="F2603">
        <v>832.57738520684427</v>
      </c>
      <c r="G2603">
        <v>1218.2850610411331</v>
      </c>
      <c r="H2603">
        <v>-135.7428802260718</v>
      </c>
      <c r="I2603">
        <v>-137.14403821736821</v>
      </c>
      <c r="J2603">
        <v>-156.6177050675054</v>
      </c>
      <c r="K2603">
        <v>-112.50983218435231</v>
      </c>
      <c r="L2603">
        <v>4635.7867318874232</v>
      </c>
      <c r="M2603">
        <v>4609.1100021818893</v>
      </c>
      <c r="N2603">
        <v>4515.929275373257</v>
      </c>
      <c r="O2603">
        <v>4833.3450363178454</v>
      </c>
      <c r="P2603">
        <v>188.38309723902651</v>
      </c>
      <c r="Q2603">
        <v>187.58753801997929</v>
      </c>
      <c r="R2603">
        <v>157.70891131798149</v>
      </c>
      <c r="S2603">
        <v>212.58770075963079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57.017468530435941</v>
      </c>
      <c r="AG2603">
        <v>56.690414750912304</v>
      </c>
      <c r="AH2603">
        <v>55.542696482176012</v>
      </c>
      <c r="AI2603">
        <v>59.445942735484039</v>
      </c>
      <c r="AJ2603">
        <v>0.47309072641605038</v>
      </c>
      <c r="AK2603">
        <v>0.47309059600895809</v>
      </c>
      <c r="AL2603">
        <v>0.4730204648252892</v>
      </c>
      <c r="AM2603">
        <v>0.47315982577328292</v>
      </c>
      <c r="AN2603">
        <v>0.15936210115150171</v>
      </c>
      <c r="AO2603">
        <v>0.15936210115150171</v>
      </c>
      <c r="AP2603">
        <v>0.15936210115150171</v>
      </c>
      <c r="AQ2603">
        <v>0.15936210115150171</v>
      </c>
      <c r="AR2603">
        <v>12.09477152588453</v>
      </c>
      <c r="AS2603">
        <v>12.094771525884539</v>
      </c>
      <c r="AT2603">
        <v>12.094771525884539</v>
      </c>
      <c r="AU2603">
        <v>12.094771525884539</v>
      </c>
      <c r="AV2603" t="str">
        <f>VLOOKUP(Sheet1[[#This Row],[NPDES ID2]],Combined_Sheet__Major_Only___2[[NPDES ID2]:[ECHO BFR]],3,FALSE)</f>
        <v>FL</v>
      </c>
      <c r="AW2603" t="s">
        <v>54</v>
      </c>
      <c r="AX2603" t="str">
        <f>VLOOKUP(Sheet1[[#This Row],[NPDES ID2]],Combined_Sheet__Major_Only___2[[NPDES ID2]:[ECHO BFR]],27,FALSE)</f>
        <v>-</v>
      </c>
      <c r="AY2603" t="str">
        <f>VLOOKUP(Sheet1[[#This Row],[NPDES ID2]],Combined_Sheet__Major_Only___2[[NPDES ID2]:[ECHO BFR]],28,FALSE)</f>
        <v>heatDry, highTempCompost</v>
      </c>
      <c r="AZ2603" t="str">
        <f>VLOOKUP(Sheet1[[#This Row],[NPDES ID2]],Combined_Sheet__Major_Only___2[[NPDES ID2]:[ECHO BFR]],29,FALSE)</f>
        <v>thickening</v>
      </c>
      <c r="BA2603">
        <f>VLOOKUP(Sheet1[[#This Row],[NPDES ID2]],Combined_Sheet__Major_Only___2[[NPDES ID2]:[ECHO BFR]],17,FALSE)</f>
        <v>30.589172999999999</v>
      </c>
      <c r="BB2603">
        <f>VLOOKUP(Sheet1[[#This Row],[NPDES ID2]],Combined_Sheet__Major_Only___2[[NPDES ID2]:[ECHO BFR]],18,FALSE)</f>
        <v>-87.262210999999994</v>
      </c>
      <c r="BC2603" s="2" t="str">
        <f>IF(ISNUMBER(SEARCH("aerobic",$AW2603)),"aerobic","")</f>
        <v/>
      </c>
      <c r="BD2603" s="2" t="str">
        <f>IF(ISNUMBER(SEARCH("anaer",$AW2603)),"anaer","")</f>
        <v/>
      </c>
      <c r="BE2603" s="2" t="str">
        <f>IF(ISNUMBER(SEARCH("thickening",$AZ2603)),"thickening","")</f>
        <v>thickening</v>
      </c>
      <c r="BF2603" s="4" t="str">
        <f>IF(ISNUMBER(SEARCH("airDry",$AW2603)),"airDry","")</f>
        <v/>
      </c>
      <c r="BG2603" s="4" t="str">
        <f>IF(ISNUMBER(SEARCH("heatDry",$AY2603)),"heatDry","")</f>
        <v>heatDry</v>
      </c>
      <c r="BH2603" s="4" t="str">
        <f>IF(AND(ISNUMBER(SEARCH("aerobic",$AW2603)),ISNUMBER(SEARCH("anaer",$AW2603))),"Combined Aer and Anaer.","")</f>
        <v/>
      </c>
    </row>
    <row r="2604" spans="1:60" x14ac:dyDescent="0.25">
      <c r="A2604" s="5">
        <v>137</v>
      </c>
      <c r="B2604" t="s">
        <v>761</v>
      </c>
      <c r="C2604">
        <v>7175.71</v>
      </c>
      <c r="D2604">
        <v>1361.9941051216831</v>
      </c>
      <c r="E2604">
        <v>1366.5086525339771</v>
      </c>
      <c r="F2604">
        <v>1092.9321840890159</v>
      </c>
      <c r="G2604">
        <v>1605.1510216233701</v>
      </c>
      <c r="H2604">
        <v>-105.14484894195741</v>
      </c>
      <c r="I2604">
        <v>-106.5425821118575</v>
      </c>
      <c r="J2604">
        <v>-126.08847260982139</v>
      </c>
      <c r="K2604">
        <v>-83.591589706637762</v>
      </c>
      <c r="L2604">
        <v>5169.2910942433546</v>
      </c>
      <c r="M2604">
        <v>5152.8369893893523</v>
      </c>
      <c r="N2604">
        <v>5095.3663840192121</v>
      </c>
      <c r="O2604">
        <v>5291.140909056573</v>
      </c>
      <c r="P2604">
        <v>167.70000766349631</v>
      </c>
      <c r="Q2604">
        <v>169.96475994668111</v>
      </c>
      <c r="R2604">
        <v>136.3221693496769</v>
      </c>
      <c r="S2604">
        <v>198.05634368470149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70.606142182906723</v>
      </c>
      <c r="AG2604">
        <v>70.382319353420471</v>
      </c>
      <c r="AH2604">
        <v>69.595900458189561</v>
      </c>
      <c r="AI2604">
        <v>72.26928777919828</v>
      </c>
      <c r="AJ2604">
        <v>0.63909797921271139</v>
      </c>
      <c r="AK2604">
        <v>0.63909785686172782</v>
      </c>
      <c r="AL2604">
        <v>0.63903140015225224</v>
      </c>
      <c r="AM2604">
        <v>0.63916345361237303</v>
      </c>
      <c r="AN2604">
        <v>0.1591240699994225</v>
      </c>
      <c r="AO2604">
        <v>0.1591240699994225</v>
      </c>
      <c r="AP2604">
        <v>0.1591240699994225</v>
      </c>
      <c r="AQ2604">
        <v>0.1591240699994225</v>
      </c>
      <c r="AR2604">
        <v>17.201162086391371</v>
      </c>
      <c r="AS2604">
        <v>17.201162086391371</v>
      </c>
      <c r="AT2604">
        <v>17.201162086391371</v>
      </c>
      <c r="AU2604">
        <v>17.201162086391371</v>
      </c>
      <c r="AV2604" t="str">
        <f>VLOOKUP(Sheet1[[#This Row],[NPDES ID2]],Combined_Sheet__Major_Only___2[[NPDES ID2]:[ECHO BFR]],3,FALSE)</f>
        <v>CA</v>
      </c>
      <c r="AW2604" t="s">
        <v>12185</v>
      </c>
      <c r="AX2604" t="str">
        <f>VLOOKUP(Sheet1[[#This Row],[NPDES ID2]],Combined_Sheet__Major_Only___2[[NPDES ID2]:[ECHO BFR]],27,FALSE)</f>
        <v>methaneBioCaptureRecover</v>
      </c>
      <c r="AY2604" t="str">
        <f>VLOOKUP(Sheet1[[#This Row],[NPDES ID2]],Combined_Sheet__Major_Only___2[[NPDES ID2]:[ECHO BFR]],28,FALSE)</f>
        <v>heatDry</v>
      </c>
      <c r="AZ2604" t="str">
        <f>VLOOKUP(Sheet1[[#This Row],[NPDES ID2]],Combined_Sheet__Major_Only___2[[NPDES ID2]:[ECHO BFR]],29,FALSE)</f>
        <v>preliminaryOps, thickening</v>
      </c>
      <c r="BA2604">
        <f>VLOOKUP(Sheet1[[#This Row],[NPDES ID2]],Combined_Sheet__Major_Only___2[[NPDES ID2]:[ECHO BFR]],17,FALSE)</f>
        <v>33.118845999999998</v>
      </c>
      <c r="BB2604">
        <f>VLOOKUP(Sheet1[[#This Row],[NPDES ID2]],Combined_Sheet__Major_Only___2[[NPDES ID2]:[ECHO BFR]],18,FALSE)</f>
        <v>-117.323517</v>
      </c>
      <c r="BC2604" s="2" t="str">
        <f>IF(ISNUMBER(SEARCH("aerobic",$AW2604)),"aerobic","")</f>
        <v/>
      </c>
      <c r="BD2604" s="2" t="str">
        <f>IF(ISNUMBER(SEARCH("anaer",$AW2604)),"anaer","")</f>
        <v>anaer</v>
      </c>
      <c r="BE2604" s="2" t="str">
        <f>IF(ISNUMBER(SEARCH("thickening",$AZ2604)),"thickening","")</f>
        <v>thickening</v>
      </c>
      <c r="BF2604" s="4" t="str">
        <f>IF(ISNUMBER(SEARCH("airDry",$AW2604)),"airDry","")</f>
        <v/>
      </c>
      <c r="BG2604" s="4" t="str">
        <f>IF(ISNUMBER(SEARCH("heatDry",$AY2604)),"heatDry","")</f>
        <v>heatDry</v>
      </c>
      <c r="BH2604" s="4" t="str">
        <f>IF(AND(ISNUMBER(SEARCH("aerobic",$AW2604)),ISNUMBER(SEARCH("anaer",$AW2604))),"Combined Aer and Anaer.","")</f>
        <v/>
      </c>
    </row>
    <row r="2605" spans="1:60" x14ac:dyDescent="0.25">
      <c r="A2605" s="5">
        <v>95</v>
      </c>
      <c r="B2605" t="s">
        <v>533</v>
      </c>
      <c r="C2605">
        <v>27500</v>
      </c>
      <c r="D2605">
        <v>4558.0069410123861</v>
      </c>
      <c r="E2605">
        <v>4583.8060191401291</v>
      </c>
      <c r="F2605">
        <v>3648.2525312538119</v>
      </c>
      <c r="G2605">
        <v>5407.7292374209464</v>
      </c>
      <c r="H2605">
        <v>-132.0381249769674</v>
      </c>
      <c r="I2605">
        <v>-131.4270221382246</v>
      </c>
      <c r="J2605">
        <v>-152.7650056449292</v>
      </c>
      <c r="K2605">
        <v>-110.6429962822384</v>
      </c>
      <c r="L2605">
        <v>21546.044869227419</v>
      </c>
      <c r="M2605">
        <v>21420.931570715751</v>
      </c>
      <c r="N2605">
        <v>20986.177970424578</v>
      </c>
      <c r="O2605">
        <v>22470.013490619411</v>
      </c>
      <c r="P2605">
        <v>877.71237330888994</v>
      </c>
      <c r="Q2605">
        <v>874.27094922011679</v>
      </c>
      <c r="R2605">
        <v>735.26419040042845</v>
      </c>
      <c r="S2605">
        <v>989.73477624938744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56.883582277232371</v>
      </c>
      <c r="AG2605">
        <v>56.558224274480722</v>
      </c>
      <c r="AH2605">
        <v>55.402677177858124</v>
      </c>
      <c r="AI2605">
        <v>59.316464047468628</v>
      </c>
      <c r="AJ2605">
        <v>0.47145923137379842</v>
      </c>
      <c r="AK2605">
        <v>0.47145854408603982</v>
      </c>
      <c r="AL2605">
        <v>0.47112945612383778</v>
      </c>
      <c r="AM2605">
        <v>0.47178375746697832</v>
      </c>
      <c r="AN2605">
        <v>0.15811560859500459</v>
      </c>
      <c r="AO2605">
        <v>0.15811560859500459</v>
      </c>
      <c r="AP2605">
        <v>0.15811560859500459</v>
      </c>
      <c r="AQ2605">
        <v>0.15811560859500459</v>
      </c>
      <c r="AR2605">
        <v>12.03571774055515</v>
      </c>
      <c r="AS2605">
        <v>12.03571774055515</v>
      </c>
      <c r="AT2605">
        <v>12.03571774055515</v>
      </c>
      <c r="AU2605">
        <v>12.03571774055515</v>
      </c>
      <c r="AV2605" t="str">
        <f>VLOOKUP(Sheet1[[#This Row],[NPDES ID2]],Combined_Sheet__Major_Only___2[[NPDES ID2]:[ECHO BFR]],3,FALSE)</f>
        <v>TX</v>
      </c>
      <c r="AW2605" t="s">
        <v>54</v>
      </c>
      <c r="AX2605" t="str">
        <f>VLOOKUP(Sheet1[[#This Row],[NPDES ID2]],Combined_Sheet__Major_Only___2[[NPDES ID2]:[ECHO BFR]],27,FALSE)</f>
        <v>methaneBioCaptureRecover, other</v>
      </c>
      <c r="AY2605" t="str">
        <f>VLOOKUP(Sheet1[[#This Row],[NPDES ID2]],Combined_Sheet__Major_Only___2[[NPDES ID2]:[ECHO BFR]],28,FALSE)</f>
        <v>heatDry</v>
      </c>
      <c r="AZ2605" t="str">
        <f>VLOOKUP(Sheet1[[#This Row],[NPDES ID2]],Combined_Sheet__Major_Only___2[[NPDES ID2]:[ECHO BFR]],29,FALSE)</f>
        <v>preliminaryOps, thickening</v>
      </c>
      <c r="BA2605">
        <f>VLOOKUP(Sheet1[[#This Row],[NPDES ID2]],Combined_Sheet__Major_Only___2[[NPDES ID2]:[ECHO BFR]],17,FALSE)</f>
        <v>32.779848000000001</v>
      </c>
      <c r="BB2605">
        <f>VLOOKUP(Sheet1[[#This Row],[NPDES ID2]],Combined_Sheet__Major_Only___2[[NPDES ID2]:[ECHO BFR]],18,FALSE)</f>
        <v>-97.143935999999997</v>
      </c>
      <c r="BC2605" s="2" t="str">
        <f>IF(ISNUMBER(SEARCH("aerobic",$AW2605)),"aerobic","")</f>
        <v/>
      </c>
      <c r="BD2605" s="2" t="str">
        <f>IF(ISNUMBER(SEARCH("anaer",$AW2605)),"anaer","")</f>
        <v/>
      </c>
      <c r="BE2605" s="2" t="str">
        <f>IF(ISNUMBER(SEARCH("thickening",$AZ2605)),"thickening","")</f>
        <v>thickening</v>
      </c>
      <c r="BF2605" s="4" t="str">
        <f>IF(ISNUMBER(SEARCH("airDry",$AW2605)),"airDry","")</f>
        <v/>
      </c>
      <c r="BG2605" s="4" t="str">
        <f>IF(ISNUMBER(SEARCH("heatDry",$AY2605)),"heatDry","")</f>
        <v>heatDry</v>
      </c>
      <c r="BH2605" s="4" t="str">
        <f>IF(AND(ISNUMBER(SEARCH("aerobic",$AW2605)),ISNUMBER(SEARCH("anaer",$AW2605))),"Combined Aer and Anaer.","")</f>
        <v/>
      </c>
    </row>
    <row r="2606" spans="1:60" x14ac:dyDescent="0.25">
      <c r="A2606" s="5">
        <v>2305</v>
      </c>
      <c r="B2606" t="s">
        <v>10770</v>
      </c>
      <c r="C2606">
        <v>407.88</v>
      </c>
      <c r="D2606">
        <v>354.8529956703868</v>
      </c>
      <c r="E2606">
        <v>352.19179901684129</v>
      </c>
      <c r="F2606">
        <v>279.48060007336392</v>
      </c>
      <c r="G2606">
        <v>440.55667443915559</v>
      </c>
      <c r="H2606">
        <v>-139.2352685016846</v>
      </c>
      <c r="I2606">
        <v>-140.46789605630349</v>
      </c>
      <c r="J2606">
        <v>-159.0175518377292</v>
      </c>
      <c r="K2606">
        <v>-116.3776281221613</v>
      </c>
      <c r="L2606">
        <v>304.75507563128889</v>
      </c>
      <c r="M2606">
        <v>302.92150132257211</v>
      </c>
      <c r="N2606">
        <v>296.50852235736841</v>
      </c>
      <c r="O2606">
        <v>318.34341101960308</v>
      </c>
      <c r="P2606">
        <v>12.643497891453061</v>
      </c>
      <c r="Q2606">
        <v>12.580597862134081</v>
      </c>
      <c r="R2606">
        <v>10.612203815442699</v>
      </c>
      <c r="S2606">
        <v>14.221420449091051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55.896791884087122</v>
      </c>
      <c r="AG2606">
        <v>55.560560311538723</v>
      </c>
      <c r="AH2606">
        <v>54.384204628563687</v>
      </c>
      <c r="AI2606">
        <v>58.389005369739593</v>
      </c>
      <c r="AJ2606">
        <v>0.45943566767260968</v>
      </c>
      <c r="AK2606">
        <v>0.4594356588458422</v>
      </c>
      <c r="AL2606">
        <v>0.45943076120595128</v>
      </c>
      <c r="AM2606">
        <v>0.459440492213333</v>
      </c>
      <c r="AN2606">
        <v>0.15697979385410421</v>
      </c>
      <c r="AO2606">
        <v>0.15697979385410429</v>
      </c>
      <c r="AP2606">
        <v>0.15697979385410429</v>
      </c>
      <c r="AQ2606">
        <v>0.15697979385410429</v>
      </c>
      <c r="AR2606">
        <v>11.676985727683761</v>
      </c>
      <c r="AS2606">
        <v>11.676985727683761</v>
      </c>
      <c r="AT2606">
        <v>11.676985727683761</v>
      </c>
      <c r="AU2606">
        <v>11.676985727683761</v>
      </c>
      <c r="AV2606" t="str">
        <f>VLOOKUP(Sheet1[[#This Row],[NPDES ID2]],Combined_Sheet__Major_Only___2[[NPDES ID2]:[ECHO BFR]],3,FALSE)</f>
        <v>OR</v>
      </c>
      <c r="AW2606" t="s">
        <v>54</v>
      </c>
      <c r="AX2606" t="str">
        <f>VLOOKUP(Sheet1[[#This Row],[NPDES ID2]],Combined_Sheet__Major_Only___2[[NPDES ID2]:[ECHO BFR]],27,FALSE)</f>
        <v>-</v>
      </c>
      <c r="AY2606" t="str">
        <f>VLOOKUP(Sheet1[[#This Row],[NPDES ID2]],Combined_Sheet__Major_Only___2[[NPDES ID2]:[ECHO BFR]],28,FALSE)</f>
        <v>heatDry</v>
      </c>
      <c r="AZ2606" t="str">
        <f>VLOOKUP(Sheet1[[#This Row],[NPDES ID2]],Combined_Sheet__Major_Only___2[[NPDES ID2]:[ECHO BFR]],29,FALSE)</f>
        <v>thickening</v>
      </c>
      <c r="BA2606">
        <f>VLOOKUP(Sheet1[[#This Row],[NPDES ID2]],Combined_Sheet__Major_Only___2[[NPDES ID2]:[ECHO BFR]],17,FALSE)</f>
        <v>45.294943000000004</v>
      </c>
      <c r="BB2606">
        <f>VLOOKUP(Sheet1[[#This Row],[NPDES ID2]],Combined_Sheet__Major_Only___2[[NPDES ID2]:[ECHO BFR]],18,FALSE)</f>
        <v>-122.77181400000001</v>
      </c>
      <c r="BC2606" s="2" t="str">
        <f>IF(ISNUMBER(SEARCH("aerobic",$AW2606)),"aerobic","")</f>
        <v/>
      </c>
      <c r="BD2606" s="2" t="str">
        <f>IF(ISNUMBER(SEARCH("anaer",$AW2606)),"anaer","")</f>
        <v/>
      </c>
      <c r="BE2606" s="2" t="str">
        <f>IF(ISNUMBER(SEARCH("thickening",$AZ2606)),"thickening","")</f>
        <v>thickening</v>
      </c>
      <c r="BF2606" s="4" t="str">
        <f>IF(ISNUMBER(SEARCH("airDry",$AW2606)),"airDry","")</f>
        <v/>
      </c>
      <c r="BG2606" s="4" t="str">
        <f>IF(ISNUMBER(SEARCH("heatDry",$AY2606)),"heatDry","")</f>
        <v>heatDry</v>
      </c>
      <c r="BH2606" s="4" t="str">
        <f>IF(AND(ISNUMBER(SEARCH("aerobic",$AW2606)),ISNUMBER(SEARCH("anaer",$AW2606))),"Combined Aer and Anaer.","")</f>
        <v/>
      </c>
    </row>
    <row r="2607" spans="1:60" x14ac:dyDescent="0.25">
      <c r="A2607" s="5">
        <v>205</v>
      </c>
      <c r="B2607" t="s">
        <v>1087</v>
      </c>
      <c r="C2607">
        <v>3051</v>
      </c>
      <c r="D2607">
        <v>616.09054246884943</v>
      </c>
      <c r="E2607">
        <v>612.87677737508989</v>
      </c>
      <c r="F2607">
        <v>502.76357219723201</v>
      </c>
      <c r="G2607">
        <v>719.55004302269811</v>
      </c>
      <c r="H2607">
        <v>-138.10769561442601</v>
      </c>
      <c r="I2607">
        <v>-139.4424076716551</v>
      </c>
      <c r="J2607">
        <v>-158.38350685380919</v>
      </c>
      <c r="K2607">
        <v>-115.04358545551</v>
      </c>
      <c r="L2607">
        <v>2310.6878594547238</v>
      </c>
      <c r="M2607">
        <v>2296.9339752748701</v>
      </c>
      <c r="N2607">
        <v>2248.859981404516</v>
      </c>
      <c r="O2607">
        <v>2412.5809104126379</v>
      </c>
      <c r="P2607">
        <v>95.372529584861383</v>
      </c>
      <c r="Q2607">
        <v>94.969184718408286</v>
      </c>
      <c r="R2607">
        <v>80.000657792513763</v>
      </c>
      <c r="S2607">
        <v>107.293525790537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56.173161723457923</v>
      </c>
      <c r="AG2607">
        <v>55.839356717298593</v>
      </c>
      <c r="AH2607">
        <v>54.66980434228514</v>
      </c>
      <c r="AI2607">
        <v>58.649471849544163</v>
      </c>
      <c r="AJ2607">
        <v>0.4628025461101028</v>
      </c>
      <c r="AK2607">
        <v>0.4628024791122044</v>
      </c>
      <c r="AL2607">
        <v>0.46276588227853022</v>
      </c>
      <c r="AM2607">
        <v>0.46283860059013171</v>
      </c>
      <c r="AN2607">
        <v>0.15601037499032139</v>
      </c>
      <c r="AO2607">
        <v>0.15601037499032139</v>
      </c>
      <c r="AP2607">
        <v>0.15601037499032139</v>
      </c>
      <c r="AQ2607">
        <v>0.15601037499032139</v>
      </c>
      <c r="AR2607">
        <v>11.77946291645652</v>
      </c>
      <c r="AS2607">
        <v>11.779462916456509</v>
      </c>
      <c r="AT2607">
        <v>11.779462916456509</v>
      </c>
      <c r="AU2607">
        <v>11.779462916456509</v>
      </c>
      <c r="AV2607" t="str">
        <f>VLOOKUP(Sheet1[[#This Row],[NPDES ID2]],Combined_Sheet__Major_Only___2[[NPDES ID2]:[ECHO BFR]],3,FALSE)</f>
        <v>UT</v>
      </c>
      <c r="AW2607" t="s">
        <v>54</v>
      </c>
      <c r="AX2607" t="str">
        <f>VLOOKUP(Sheet1[[#This Row],[NPDES ID2]],Combined_Sheet__Major_Only___2[[NPDES ID2]:[ECHO BFR]],27,FALSE)</f>
        <v>-</v>
      </c>
      <c r="AY2607" t="str">
        <f>VLOOKUP(Sheet1[[#This Row],[NPDES ID2]],Combined_Sheet__Major_Only___2[[NPDES ID2]:[ECHO BFR]],28,FALSE)</f>
        <v>heatDry</v>
      </c>
      <c r="AZ2607" t="str">
        <f>VLOOKUP(Sheet1[[#This Row],[NPDES ID2]],Combined_Sheet__Major_Only___2[[NPDES ID2]:[ECHO BFR]],29,FALSE)</f>
        <v>preliminaryOps, thickening</v>
      </c>
      <c r="BA2607">
        <f>VLOOKUP(Sheet1[[#This Row],[NPDES ID2]],Combined_Sheet__Major_Only___2[[NPDES ID2]:[ECHO BFR]],17,FALSE)</f>
        <v>40.503889000000001</v>
      </c>
      <c r="BB2607">
        <f>VLOOKUP(Sheet1[[#This Row],[NPDES ID2]],Combined_Sheet__Major_Only___2[[NPDES ID2]:[ECHO BFR]],18,FALSE)</f>
        <v>-111.919444</v>
      </c>
      <c r="BC2607" s="2" t="str">
        <f>IF(ISNUMBER(SEARCH("aerobic",$AW2607)),"aerobic","")</f>
        <v/>
      </c>
      <c r="BD2607" s="2" t="str">
        <f>IF(ISNUMBER(SEARCH("anaer",$AW2607)),"anaer","")</f>
        <v/>
      </c>
      <c r="BE2607" s="2" t="str">
        <f>IF(ISNUMBER(SEARCH("thickening",$AZ2607)),"thickening","")</f>
        <v>thickening</v>
      </c>
      <c r="BF2607" s="4" t="str">
        <f>IF(ISNUMBER(SEARCH("airDry",$AW2607)),"airDry","")</f>
        <v/>
      </c>
      <c r="BG2607" s="4" t="str">
        <f>IF(ISNUMBER(SEARCH("heatDry",$AY2607)),"heatDry","")</f>
        <v>heatDry</v>
      </c>
      <c r="BH2607" s="4" t="str">
        <f>IF(AND(ISNUMBER(SEARCH("aerobic",$AW2607)),ISNUMBER(SEARCH("anaer",$AW2607))),"Combined Aer and Anaer.","")</f>
        <v/>
      </c>
    </row>
    <row r="2608" spans="1:60" x14ac:dyDescent="0.25">
      <c r="A2608" s="5">
        <v>1898</v>
      </c>
      <c r="B2608" t="s">
        <v>8960</v>
      </c>
      <c r="C2608">
        <v>4221</v>
      </c>
      <c r="D2608">
        <v>816.52907786297806</v>
      </c>
      <c r="E2608">
        <v>816.99536444533771</v>
      </c>
      <c r="F2608">
        <v>659.51848037625359</v>
      </c>
      <c r="G2608">
        <v>958.88689688792408</v>
      </c>
      <c r="H2608">
        <v>-138.4758359264718</v>
      </c>
      <c r="I2608">
        <v>-139.6671743320787</v>
      </c>
      <c r="J2608">
        <v>-158.87007851236359</v>
      </c>
      <c r="K2608">
        <v>-115.2935622832852</v>
      </c>
      <c r="L2608">
        <v>3154.6321334177501</v>
      </c>
      <c r="M2608">
        <v>3135.6478715809508</v>
      </c>
      <c r="N2608">
        <v>3069.3109462963212</v>
      </c>
      <c r="O2608">
        <v>3295.2520168824772</v>
      </c>
      <c r="P2608">
        <v>130.8524624191061</v>
      </c>
      <c r="Q2608">
        <v>130.20632366439369</v>
      </c>
      <c r="R2608">
        <v>109.8334465017835</v>
      </c>
      <c r="S2608">
        <v>147.16374091313699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55.907045651376919</v>
      </c>
      <c r="AG2608">
        <v>55.571371488593073</v>
      </c>
      <c r="AH2608">
        <v>54.394531987753403</v>
      </c>
      <c r="AI2608">
        <v>58.398133526870922</v>
      </c>
      <c r="AJ2608">
        <v>0.45956061065394788</v>
      </c>
      <c r="AK2608">
        <v>0.459560517204608</v>
      </c>
      <c r="AL2608">
        <v>0.45950983107648252</v>
      </c>
      <c r="AM2608">
        <v>0.45961054807438728</v>
      </c>
      <c r="AN2608">
        <v>0.15592952377430999</v>
      </c>
      <c r="AO2608">
        <v>0.15592952377430999</v>
      </c>
      <c r="AP2608">
        <v>0.15592952377430999</v>
      </c>
      <c r="AQ2608">
        <v>0.15592952377430999</v>
      </c>
      <c r="AR2608">
        <v>11.67926077034932</v>
      </c>
      <c r="AS2608">
        <v>11.67926077034932</v>
      </c>
      <c r="AT2608">
        <v>11.67926077034932</v>
      </c>
      <c r="AU2608">
        <v>11.67926077034932</v>
      </c>
      <c r="AV2608" t="str">
        <f>VLOOKUP(Sheet1[[#This Row],[NPDES ID2]],Combined_Sheet__Major_Only___2[[NPDES ID2]:[ECHO BFR]],3,FALSE)</f>
        <v>CT</v>
      </c>
      <c r="AW2608" t="s">
        <v>54</v>
      </c>
      <c r="AX2608" t="str">
        <f>VLOOKUP(Sheet1[[#This Row],[NPDES ID2]],Combined_Sheet__Major_Only___2[[NPDES ID2]:[ECHO BFR]],27,FALSE)</f>
        <v>-</v>
      </c>
      <c r="AY2608" t="str">
        <f>VLOOKUP(Sheet1[[#This Row],[NPDES ID2]],Combined_Sheet__Major_Only___2[[NPDES ID2]:[ECHO BFR]],28,FALSE)</f>
        <v>heatDry</v>
      </c>
      <c r="AZ2608" t="str">
        <f>VLOOKUP(Sheet1[[#This Row],[NPDES ID2]],Combined_Sheet__Major_Only___2[[NPDES ID2]:[ECHO BFR]],29,FALSE)</f>
        <v>preliminaryOps, thickening</v>
      </c>
      <c r="BA2608">
        <f>VLOOKUP(Sheet1[[#This Row],[NPDES ID2]],Combined_Sheet__Major_Only___2[[NPDES ID2]:[ECHO BFR]],17,FALSE)</f>
        <v>41.046247000000001</v>
      </c>
      <c r="BB2608">
        <f>VLOOKUP(Sheet1[[#This Row],[NPDES ID2]],Combined_Sheet__Major_Only___2[[NPDES ID2]:[ECHO BFR]],18,FALSE)</f>
        <v>-73.529960000000003</v>
      </c>
      <c r="BC2608" s="2" t="str">
        <f>IF(ISNUMBER(SEARCH("aerobic",$AW2608)),"aerobic","")</f>
        <v/>
      </c>
      <c r="BD2608" s="2" t="str">
        <f>IF(ISNUMBER(SEARCH("anaer",$AW2608)),"anaer","")</f>
        <v/>
      </c>
      <c r="BE2608" s="2" t="str">
        <f>IF(ISNUMBER(SEARCH("thickening",$AZ2608)),"thickening","")</f>
        <v>thickening</v>
      </c>
      <c r="BF2608" s="3" t="str">
        <f>IF(ISNUMBER(SEARCH("airDry",$AW2608)),"airDry","")</f>
        <v/>
      </c>
      <c r="BG2608" s="3" t="str">
        <f>IF(ISNUMBER(SEARCH("heatDry",$AY2608)),"heatDry","")</f>
        <v>heatDry</v>
      </c>
      <c r="BH2608" s="3" t="str">
        <f>IF(AND(ISNUMBER(SEARCH("aerobic",$AW2608)),ISNUMBER(SEARCH("anaer",$AW2608))),"Combined Aer and Anaer.","")</f>
        <v/>
      </c>
    </row>
    <row r="2609" spans="1:60" x14ac:dyDescent="0.25">
      <c r="A2609" s="5">
        <v>1843</v>
      </c>
      <c r="B2609" t="s">
        <v>8710</v>
      </c>
      <c r="C2609">
        <v>12462</v>
      </c>
      <c r="D2609">
        <v>2122.7413587966089</v>
      </c>
      <c r="E2609">
        <v>2128.8564122999792</v>
      </c>
      <c r="F2609">
        <v>1702.9563540324641</v>
      </c>
      <c r="G2609">
        <v>2509.3914107015571</v>
      </c>
      <c r="H2609">
        <v>-135.1105438159268</v>
      </c>
      <c r="I2609">
        <v>-136.2800602601277</v>
      </c>
      <c r="J2609">
        <v>-155.47788318830729</v>
      </c>
      <c r="K2609">
        <v>-111.5790984748715</v>
      </c>
      <c r="L2609">
        <v>9703.9628193565331</v>
      </c>
      <c r="M2609">
        <v>9647.4297673972214</v>
      </c>
      <c r="N2609">
        <v>9450.2748428017057</v>
      </c>
      <c r="O2609">
        <v>10122.27028436609</v>
      </c>
      <c r="P2609">
        <v>396.33859111046019</v>
      </c>
      <c r="Q2609">
        <v>394.73366658896629</v>
      </c>
      <c r="R2609">
        <v>332.0540133447106</v>
      </c>
      <c r="S2609">
        <v>446.76942000580101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56.741712550888771</v>
      </c>
      <c r="AG2609">
        <v>56.413395532895123</v>
      </c>
      <c r="AH2609">
        <v>55.257060165034822</v>
      </c>
      <c r="AI2609">
        <v>59.184731301174807</v>
      </c>
      <c r="AJ2609">
        <v>0.46973020758029421</v>
      </c>
      <c r="AK2609">
        <v>0.46972991975502609</v>
      </c>
      <c r="AL2609">
        <v>0.46958078111558682</v>
      </c>
      <c r="AM2609">
        <v>0.46987719099966557</v>
      </c>
      <c r="AN2609">
        <v>0.15570165145071929</v>
      </c>
      <c r="AO2609">
        <v>0.15570165145071929</v>
      </c>
      <c r="AP2609">
        <v>0.15570165145071929</v>
      </c>
      <c r="AQ2609">
        <v>0.15570165145071929</v>
      </c>
      <c r="AR2609">
        <v>11.98869835569643</v>
      </c>
      <c r="AS2609">
        <v>11.98869835569643</v>
      </c>
      <c r="AT2609">
        <v>11.98869835569643</v>
      </c>
      <c r="AU2609">
        <v>11.98869835569643</v>
      </c>
      <c r="AV2609" t="str">
        <f>VLOOKUP(Sheet1[[#This Row],[NPDES ID2]],Combined_Sheet__Major_Only___2[[NPDES ID2]:[ECHO BFR]],3,FALSE)</f>
        <v>DE</v>
      </c>
      <c r="AW2609" t="s">
        <v>87</v>
      </c>
      <c r="AX2609" t="str">
        <f>VLOOKUP(Sheet1[[#This Row],[NPDES ID2]],Combined_Sheet__Major_Only___2[[NPDES ID2]:[ECHO BFR]],27,FALSE)</f>
        <v>-</v>
      </c>
      <c r="AY2609" t="str">
        <f>VLOOKUP(Sheet1[[#This Row],[NPDES ID2]],Combined_Sheet__Major_Only___2[[NPDES ID2]:[ECHO BFR]],28,FALSE)</f>
        <v>heatDry</v>
      </c>
      <c r="AZ2609" t="str">
        <f>VLOOKUP(Sheet1[[#This Row],[NPDES ID2]],Combined_Sheet__Major_Only___2[[NPDES ID2]:[ECHO BFR]],29,FALSE)</f>
        <v>thickening</v>
      </c>
      <c r="BA2609">
        <f>VLOOKUP(Sheet1[[#This Row],[NPDES ID2]],Combined_Sheet__Major_Only___2[[NPDES ID2]:[ECHO BFR]],17,FALSE)</f>
        <v>38.993760000000002</v>
      </c>
      <c r="BB2609">
        <f>VLOOKUP(Sheet1[[#This Row],[NPDES ID2]],Combined_Sheet__Major_Only___2[[NPDES ID2]:[ECHO BFR]],18,FALSE)</f>
        <v>-75.437977000000004</v>
      </c>
      <c r="BC2609" s="2" t="str">
        <f>IF(ISNUMBER(SEARCH("aerobic",$AW2609)),"aerobic","")</f>
        <v/>
      </c>
      <c r="BD2609" s="2" t="str">
        <f>IF(ISNUMBER(SEARCH("anaer",$AW2609)),"anaer","")</f>
        <v/>
      </c>
      <c r="BE2609" s="2" t="str">
        <f>IF(ISNUMBER(SEARCH("thickening",$AZ2609)),"thickening","")</f>
        <v>thickening</v>
      </c>
      <c r="BF2609" s="4" t="str">
        <f>IF(ISNUMBER(SEARCH("airDry",$AW2609)),"airDry","")</f>
        <v/>
      </c>
      <c r="BG2609" s="4" t="str">
        <f>IF(ISNUMBER(SEARCH("heatDry",$AY2609)),"heatDry","")</f>
        <v>heatDry</v>
      </c>
      <c r="BH2609" s="4" t="str">
        <f>IF(AND(ISNUMBER(SEARCH("aerobic",$AW2609)),ISNUMBER(SEARCH("anaer",$AW2609))),"Combined Aer and Anaer.","")</f>
        <v/>
      </c>
    </row>
    <row r="2610" spans="1:60" x14ac:dyDescent="0.25">
      <c r="A2610" s="5">
        <v>750</v>
      </c>
      <c r="B2610" t="s">
        <v>3691</v>
      </c>
      <c r="C2610">
        <v>2447.1</v>
      </c>
      <c r="D2610">
        <v>521.13981626439511</v>
      </c>
      <c r="E2610">
        <v>517.34838971400211</v>
      </c>
      <c r="F2610">
        <v>425.43121623404829</v>
      </c>
      <c r="G2610">
        <v>609.98028847090507</v>
      </c>
      <c r="H2610">
        <v>-138.2302469524291</v>
      </c>
      <c r="I2610">
        <v>-139.64727485616271</v>
      </c>
      <c r="J2610">
        <v>-158.40891927119421</v>
      </c>
      <c r="K2610">
        <v>-115.2167483248446</v>
      </c>
      <c r="L2610">
        <v>1853.086190459891</v>
      </c>
      <c r="M2610">
        <v>1842.0557105199489</v>
      </c>
      <c r="N2610">
        <v>1803.4952297723089</v>
      </c>
      <c r="O2610">
        <v>1934.8098037220061</v>
      </c>
      <c r="P2610">
        <v>76.489975007132102</v>
      </c>
      <c r="Q2610">
        <v>76.165690952409321</v>
      </c>
      <c r="R2610">
        <v>64.161468220033711</v>
      </c>
      <c r="S2610">
        <v>86.050343827760202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56.169830044412109</v>
      </c>
      <c r="AG2610">
        <v>55.835923893406573</v>
      </c>
      <c r="AH2610">
        <v>54.666402746434841</v>
      </c>
      <c r="AI2610">
        <v>58.646414289488902</v>
      </c>
      <c r="AJ2610">
        <v>0.46276195035052781</v>
      </c>
      <c r="AK2610">
        <v>0.46276189680731472</v>
      </c>
      <c r="AL2610">
        <v>0.46273254508392381</v>
      </c>
      <c r="AM2610">
        <v>0.46279086638083172</v>
      </c>
      <c r="AN2610">
        <v>0.15531222960687921</v>
      </c>
      <c r="AO2610">
        <v>0.1553122296068791</v>
      </c>
      <c r="AP2610">
        <v>0.1553122296068791</v>
      </c>
      <c r="AQ2610">
        <v>0.1553122296068791</v>
      </c>
      <c r="AR2610">
        <v>11.778462343900779</v>
      </c>
      <c r="AS2610">
        <v>11.778462343900779</v>
      </c>
      <c r="AT2610">
        <v>11.778462343900779</v>
      </c>
      <c r="AU2610">
        <v>11.778462343900779</v>
      </c>
      <c r="AV2610" t="str">
        <f>VLOOKUP(Sheet1[[#This Row],[NPDES ID2]],Combined_Sheet__Major_Only___2[[NPDES ID2]:[ECHO BFR]],3,FALSE)</f>
        <v>NC</v>
      </c>
      <c r="AW2610" t="s">
        <v>54</v>
      </c>
      <c r="AX2610" t="str">
        <f>VLOOKUP(Sheet1[[#This Row],[NPDES ID2]],Combined_Sheet__Major_Only___2[[NPDES ID2]:[ECHO BFR]],27,FALSE)</f>
        <v>-</v>
      </c>
      <c r="AY2610" t="str">
        <f>VLOOKUP(Sheet1[[#This Row],[NPDES ID2]],Combined_Sheet__Major_Only___2[[NPDES ID2]:[ECHO BFR]],28,FALSE)</f>
        <v>heatDry</v>
      </c>
      <c r="AZ2610" t="str">
        <f>VLOOKUP(Sheet1[[#This Row],[NPDES ID2]],Combined_Sheet__Major_Only___2[[NPDES ID2]:[ECHO BFR]],29,FALSE)</f>
        <v>thickening</v>
      </c>
      <c r="BA2610">
        <f>VLOOKUP(Sheet1[[#This Row],[NPDES ID2]],Combined_Sheet__Major_Only___2[[NPDES ID2]:[ECHO BFR]],17,FALSE)</f>
        <v>35.671033000000001</v>
      </c>
      <c r="BB2610">
        <f>VLOOKUP(Sheet1[[#This Row],[NPDES ID2]],Combined_Sheet__Major_Only___2[[NPDES ID2]:[ECHO BFR]],18,FALSE)</f>
        <v>-78.939967999999993</v>
      </c>
      <c r="BC2610" s="2" t="str">
        <f>IF(ISNUMBER(SEARCH("aerobic",$AW2610)),"aerobic","")</f>
        <v/>
      </c>
      <c r="BD2610" s="2" t="str">
        <f>IF(ISNUMBER(SEARCH("anaer",$AW2610)),"anaer","")</f>
        <v/>
      </c>
      <c r="BE2610" s="2" t="str">
        <f>IF(ISNUMBER(SEARCH("thickening",$AZ2610)),"thickening","")</f>
        <v>thickening</v>
      </c>
      <c r="BF2610" s="3" t="str">
        <f>IF(ISNUMBER(SEARCH("airDry",$AW2610)),"airDry","")</f>
        <v/>
      </c>
      <c r="BG2610" s="3" t="str">
        <f>IF(ISNUMBER(SEARCH("heatDry",$AY2610)),"heatDry","")</f>
        <v>heatDry</v>
      </c>
      <c r="BH2610" s="3" t="str">
        <f>IF(AND(ISNUMBER(SEARCH("aerobic",$AW2610)),ISNUMBER(SEARCH("anaer",$AW2610))),"Combined Aer and Anaer.","")</f>
        <v/>
      </c>
    </row>
    <row r="2611" spans="1:60" x14ac:dyDescent="0.25">
      <c r="A2611" s="5">
        <v>2192</v>
      </c>
      <c r="B2611" t="s">
        <v>10282</v>
      </c>
      <c r="C2611">
        <v>674.19</v>
      </c>
      <c r="D2611">
        <v>319.63930043031968</v>
      </c>
      <c r="E2611">
        <v>314.38363464892808</v>
      </c>
      <c r="F2611">
        <v>267.38885028732238</v>
      </c>
      <c r="G2611">
        <v>384.87404916085069</v>
      </c>
      <c r="H2611">
        <v>-139.52383280751619</v>
      </c>
      <c r="I2611">
        <v>-140.77062991924339</v>
      </c>
      <c r="J2611">
        <v>-159.31022964385281</v>
      </c>
      <c r="K2611">
        <v>-116.6346929590796</v>
      </c>
      <c r="L2611">
        <v>500.01016942357768</v>
      </c>
      <c r="M2611">
        <v>496.98344751424582</v>
      </c>
      <c r="N2611">
        <v>486.39808241440392</v>
      </c>
      <c r="O2611">
        <v>522.43996052578848</v>
      </c>
      <c r="P2611">
        <v>20.802202924943931</v>
      </c>
      <c r="Q2611">
        <v>20.690401166942639</v>
      </c>
      <c r="R2611">
        <v>17.466414536843899</v>
      </c>
      <c r="S2611">
        <v>23.39865455981408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55.747123794197677</v>
      </c>
      <c r="AG2611">
        <v>55.409791591353553</v>
      </c>
      <c r="AH2611">
        <v>54.229415879616226</v>
      </c>
      <c r="AI2611">
        <v>58.247704495856063</v>
      </c>
      <c r="AJ2611">
        <v>0.45761251806612768</v>
      </c>
      <c r="AK2611">
        <v>0.45761250344622328</v>
      </c>
      <c r="AL2611">
        <v>0.45760440456474821</v>
      </c>
      <c r="AM2611">
        <v>0.45762049615671813</v>
      </c>
      <c r="AN2611">
        <v>0.15478793032192231</v>
      </c>
      <c r="AO2611">
        <v>0.15478793032192231</v>
      </c>
      <c r="AP2611">
        <v>0.15478793032192231</v>
      </c>
      <c r="AQ2611">
        <v>0.15478793032192231</v>
      </c>
      <c r="AR2611">
        <v>11.62079731614274</v>
      </c>
      <c r="AS2611">
        <v>11.62079731614274</v>
      </c>
      <c r="AT2611">
        <v>11.62079731614274</v>
      </c>
      <c r="AU2611">
        <v>11.62079731614274</v>
      </c>
      <c r="AV2611" t="str">
        <f>VLOOKUP(Sheet1[[#This Row],[NPDES ID2]],Combined_Sheet__Major_Only___2[[NPDES ID2]:[ECHO BFR]],3,FALSE)</f>
        <v>WA</v>
      </c>
      <c r="AW2611" t="s">
        <v>54</v>
      </c>
      <c r="AX2611" t="str">
        <f>VLOOKUP(Sheet1[[#This Row],[NPDES ID2]],Combined_Sheet__Major_Only___2[[NPDES ID2]:[ECHO BFR]],27,FALSE)</f>
        <v>-</v>
      </c>
      <c r="AY2611" t="str">
        <f>VLOOKUP(Sheet1[[#This Row],[NPDES ID2]],Combined_Sheet__Major_Only___2[[NPDES ID2]:[ECHO BFR]],28,FALSE)</f>
        <v>heatDry</v>
      </c>
      <c r="AZ2611" t="str">
        <f>VLOOKUP(Sheet1[[#This Row],[NPDES ID2]],Combined_Sheet__Major_Only___2[[NPDES ID2]:[ECHO BFR]],29,FALSE)</f>
        <v>thickening</v>
      </c>
      <c r="BA2611">
        <f>VLOOKUP(Sheet1[[#This Row],[NPDES ID2]],Combined_Sheet__Major_Only___2[[NPDES ID2]:[ECHO BFR]],17,FALSE)</f>
        <v>47.878689000000001</v>
      </c>
      <c r="BB2611">
        <f>VLOOKUP(Sheet1[[#This Row],[NPDES ID2]],Combined_Sheet__Major_Only___2[[NPDES ID2]:[ECHO BFR]],18,FALSE)</f>
        <v>-122.319149</v>
      </c>
      <c r="BC2611" s="2" t="str">
        <f>IF(ISNUMBER(SEARCH("aerobic",$AW2611)),"aerobic","")</f>
        <v/>
      </c>
      <c r="BD2611" s="2" t="str">
        <f>IF(ISNUMBER(SEARCH("anaer",$AW2611)),"anaer","")</f>
        <v/>
      </c>
      <c r="BE2611" s="2" t="str">
        <f>IF(ISNUMBER(SEARCH("thickening",$AZ2611)),"thickening","")</f>
        <v>thickening</v>
      </c>
      <c r="BF2611" s="3" t="str">
        <f>IF(ISNUMBER(SEARCH("airDry",$AW2611)),"airDry","")</f>
        <v/>
      </c>
      <c r="BG2611" s="3" t="str">
        <f>IF(ISNUMBER(SEARCH("heatDry",$AY2611)),"heatDry","")</f>
        <v>heatDry</v>
      </c>
      <c r="BH2611" s="3" t="str">
        <f>IF(AND(ISNUMBER(SEARCH("aerobic",$AW2611)),ISNUMBER(SEARCH("anaer",$AW2611))),"Combined Aer and Anaer.","")</f>
        <v/>
      </c>
    </row>
    <row r="2612" spans="1:60" x14ac:dyDescent="0.25">
      <c r="A2612" s="5">
        <v>711</v>
      </c>
      <c r="B2612" t="s">
        <v>3510</v>
      </c>
      <c r="C2612">
        <v>4584.7</v>
      </c>
      <c r="D2612">
        <v>849.68094796004448</v>
      </c>
      <c r="E2612">
        <v>851.4282565490405</v>
      </c>
      <c r="F2612">
        <v>685.72173933933982</v>
      </c>
      <c r="G2612">
        <v>998.51255226596584</v>
      </c>
      <c r="H2612">
        <v>-136.99918775975021</v>
      </c>
      <c r="I2612">
        <v>-138.29382081136779</v>
      </c>
      <c r="J2612">
        <v>-157.59308286384149</v>
      </c>
      <c r="K2612">
        <v>-113.83416107537489</v>
      </c>
      <c r="L2612">
        <v>3536.883177297439</v>
      </c>
      <c r="M2612">
        <v>3516.1403749903948</v>
      </c>
      <c r="N2612">
        <v>3443.664561856112</v>
      </c>
      <c r="O2612">
        <v>3690.5220542238881</v>
      </c>
      <c r="P2612">
        <v>144.98084454281121</v>
      </c>
      <c r="Q2612">
        <v>144.39006919216419</v>
      </c>
      <c r="R2612">
        <v>121.50831883256861</v>
      </c>
      <c r="S2612">
        <v>163.32500271083299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56.545244212663228</v>
      </c>
      <c r="AG2612">
        <v>56.214451085554728</v>
      </c>
      <c r="AH2612">
        <v>55.054461777103818</v>
      </c>
      <c r="AI2612">
        <v>59.000433023231388</v>
      </c>
      <c r="AJ2612">
        <v>0.46733605578223503</v>
      </c>
      <c r="AK2612">
        <v>0.4673359544043747</v>
      </c>
      <c r="AL2612">
        <v>0.46728105680809928</v>
      </c>
      <c r="AM2612">
        <v>0.46739014307016358</v>
      </c>
      <c r="AN2612">
        <v>0.15332043481174371</v>
      </c>
      <c r="AO2612">
        <v>0.15332043481174371</v>
      </c>
      <c r="AP2612">
        <v>0.15332043481174371</v>
      </c>
      <c r="AQ2612">
        <v>0.15332043481174371</v>
      </c>
      <c r="AR2612">
        <v>11.918283683858791</v>
      </c>
      <c r="AS2612">
        <v>11.918283683858791</v>
      </c>
      <c r="AT2612">
        <v>11.918283683858791</v>
      </c>
      <c r="AU2612">
        <v>11.918283683858791</v>
      </c>
      <c r="AV2612" t="str">
        <f>VLOOKUP(Sheet1[[#This Row],[NPDES ID2]],Combined_Sheet__Major_Only___2[[NPDES ID2]:[ECHO BFR]],3,FALSE)</f>
        <v>UT</v>
      </c>
      <c r="AW2612" t="s">
        <v>54</v>
      </c>
      <c r="AX2612" t="str">
        <f>VLOOKUP(Sheet1[[#This Row],[NPDES ID2]],Combined_Sheet__Major_Only___2[[NPDES ID2]:[ECHO BFR]],27,FALSE)</f>
        <v>-</v>
      </c>
      <c r="AY2612" t="str">
        <f>VLOOKUP(Sheet1[[#This Row],[NPDES ID2]],Combined_Sheet__Major_Only___2[[NPDES ID2]:[ECHO BFR]],28,FALSE)</f>
        <v>heatDry</v>
      </c>
      <c r="AZ2612" t="str">
        <f>VLOOKUP(Sheet1[[#This Row],[NPDES ID2]],Combined_Sheet__Major_Only___2[[NPDES ID2]:[ECHO BFR]],29,FALSE)</f>
        <v>thickening, preliminaryOps</v>
      </c>
      <c r="BA2612">
        <f>VLOOKUP(Sheet1[[#This Row],[NPDES ID2]],Combined_Sheet__Major_Only___2[[NPDES ID2]:[ECHO BFR]],17,FALSE)</f>
        <v>40.614637000000002</v>
      </c>
      <c r="BB2612">
        <f>VLOOKUP(Sheet1[[#This Row],[NPDES ID2]],Combined_Sheet__Major_Only___2[[NPDES ID2]:[ECHO BFR]],18,FALSE)</f>
        <v>-111.923776</v>
      </c>
      <c r="BC2612" s="2" t="str">
        <f>IF(ISNUMBER(SEARCH("aerobic",$AW2612)),"aerobic","")</f>
        <v/>
      </c>
      <c r="BD2612" s="2" t="str">
        <f>IF(ISNUMBER(SEARCH("anaer",$AW2612)),"anaer","")</f>
        <v/>
      </c>
      <c r="BE2612" s="2" t="str">
        <f>IF(ISNUMBER(SEARCH("thickening",$AZ2612)),"thickening","")</f>
        <v>thickening</v>
      </c>
      <c r="BF2612" s="4" t="str">
        <f>IF(ISNUMBER(SEARCH("airDry",$AW2612)),"airDry","")</f>
        <v/>
      </c>
      <c r="BG2612" s="4" t="str">
        <f>IF(ISNUMBER(SEARCH("heatDry",$AY2612)),"heatDry","")</f>
        <v>heatDry</v>
      </c>
      <c r="BH2612" s="4" t="str">
        <f>IF(AND(ISNUMBER(SEARCH("aerobic",$AW2612)),ISNUMBER(SEARCH("anaer",$AW2612))),"Combined Aer and Anaer.","")</f>
        <v/>
      </c>
    </row>
    <row r="2613" spans="1:60" x14ac:dyDescent="0.25">
      <c r="A2613" s="5">
        <v>1810</v>
      </c>
      <c r="B2613" t="s">
        <v>8561</v>
      </c>
      <c r="C2613">
        <v>1024.5</v>
      </c>
      <c r="D2613">
        <v>315.36868279678072</v>
      </c>
      <c r="E2613">
        <v>311.72346789378958</v>
      </c>
      <c r="F2613">
        <v>268.25450993373141</v>
      </c>
      <c r="G2613">
        <v>374.62516213990568</v>
      </c>
      <c r="H2613">
        <v>-136.61261500352529</v>
      </c>
      <c r="I2613">
        <v>-137.92539023214971</v>
      </c>
      <c r="J2613">
        <v>-156.78066251381631</v>
      </c>
      <c r="K2613">
        <v>-113.7708465564877</v>
      </c>
      <c r="L2613">
        <v>809.79542910050213</v>
      </c>
      <c r="M2613">
        <v>805.14066551453902</v>
      </c>
      <c r="N2613">
        <v>788.86288621940253</v>
      </c>
      <c r="O2613">
        <v>844.28843944473488</v>
      </c>
      <c r="P2613">
        <v>32.902746910017598</v>
      </c>
      <c r="Q2613">
        <v>32.761832962317499</v>
      </c>
      <c r="R2613">
        <v>27.542772634127029</v>
      </c>
      <c r="S2613">
        <v>37.13352667953415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57.025224024330463</v>
      </c>
      <c r="AG2613">
        <v>56.697622795365689</v>
      </c>
      <c r="AH2613">
        <v>55.551065290843773</v>
      </c>
      <c r="AI2613">
        <v>59.453957299638887</v>
      </c>
      <c r="AJ2613">
        <v>0.47318520294718391</v>
      </c>
      <c r="AK2613">
        <v>0.47318518081878502</v>
      </c>
      <c r="AL2613">
        <v>0.47317294550855188</v>
      </c>
      <c r="AM2613">
        <v>0.47319725592792289</v>
      </c>
      <c r="AN2613">
        <v>0.15306475268976391</v>
      </c>
      <c r="AO2613">
        <v>0.15306475268976399</v>
      </c>
      <c r="AP2613">
        <v>0.15306475268976399</v>
      </c>
      <c r="AQ2613">
        <v>0.15306475268976399</v>
      </c>
      <c r="AR2613">
        <v>12.09966033912271</v>
      </c>
      <c r="AS2613">
        <v>12.09966033912271</v>
      </c>
      <c r="AT2613">
        <v>12.09966033912271</v>
      </c>
      <c r="AU2613">
        <v>12.09966033912271</v>
      </c>
      <c r="AV2613" t="str">
        <f>VLOOKUP(Sheet1[[#This Row],[NPDES ID2]],Combined_Sheet__Major_Only___2[[NPDES ID2]:[ECHO BFR]],3,FALSE)</f>
        <v>NC</v>
      </c>
      <c r="AW2613" t="s">
        <v>54</v>
      </c>
      <c r="AX2613" t="str">
        <f>VLOOKUP(Sheet1[[#This Row],[NPDES ID2]],Combined_Sheet__Major_Only___2[[NPDES ID2]:[ECHO BFR]],27,FALSE)</f>
        <v>-</v>
      </c>
      <c r="AY2613" t="str">
        <f>VLOOKUP(Sheet1[[#This Row],[NPDES ID2]],Combined_Sheet__Major_Only___2[[NPDES ID2]:[ECHO BFR]],28,FALSE)</f>
        <v>heatDry</v>
      </c>
      <c r="AZ2613" t="str">
        <f>VLOOKUP(Sheet1[[#This Row],[NPDES ID2]],Combined_Sheet__Major_Only___2[[NPDES ID2]:[ECHO BFR]],29,FALSE)</f>
        <v>thickening</v>
      </c>
      <c r="BA2613">
        <f>VLOOKUP(Sheet1[[#This Row],[NPDES ID2]],Combined_Sheet__Major_Only___2[[NPDES ID2]:[ECHO BFR]],17,FALSE)</f>
        <v>35.881900000000002</v>
      </c>
      <c r="BB2613">
        <f>VLOOKUP(Sheet1[[#This Row],[NPDES ID2]],Combined_Sheet__Major_Only___2[[NPDES ID2]:[ECHO BFR]],18,FALSE)</f>
        <v>-81.577100000000002</v>
      </c>
      <c r="BC2613" s="2" t="str">
        <f>IF(ISNUMBER(SEARCH("aerobic",$AW2613)),"aerobic","")</f>
        <v/>
      </c>
      <c r="BD2613" s="2" t="str">
        <f>IF(ISNUMBER(SEARCH("anaer",$AW2613)),"anaer","")</f>
        <v/>
      </c>
      <c r="BE2613" s="2" t="str">
        <f>IF(ISNUMBER(SEARCH("thickening",$AZ2613)),"thickening","")</f>
        <v>thickening</v>
      </c>
      <c r="BF2613" s="3" t="str">
        <f>IF(ISNUMBER(SEARCH("airDry",$AW2613)),"airDry","")</f>
        <v/>
      </c>
      <c r="BG2613" s="3" t="str">
        <f>IF(ISNUMBER(SEARCH("heatDry",$AY2613)),"heatDry","")</f>
        <v>heatDry</v>
      </c>
      <c r="BH2613" s="3" t="str">
        <f>IF(AND(ISNUMBER(SEARCH("aerobic",$AW2613)),ISNUMBER(SEARCH("anaer",$AW2613))),"Combined Aer and Anaer.","")</f>
        <v/>
      </c>
    </row>
    <row r="2614" spans="1:60" x14ac:dyDescent="0.25">
      <c r="A2614" s="5">
        <v>1797</v>
      </c>
      <c r="B2614" t="s">
        <v>8502</v>
      </c>
      <c r="C2614">
        <v>479.67</v>
      </c>
      <c r="D2614">
        <v>334.70980942084049</v>
      </c>
      <c r="E2614">
        <v>332.7959595656518</v>
      </c>
      <c r="F2614">
        <v>267.33270957903238</v>
      </c>
      <c r="G2614">
        <v>411.5243607044622</v>
      </c>
      <c r="H2614">
        <v>-139.09483450372059</v>
      </c>
      <c r="I2614">
        <v>-140.3370787307552</v>
      </c>
      <c r="J2614">
        <v>-158.90327453956289</v>
      </c>
      <c r="K2614">
        <v>-116.2343167813667</v>
      </c>
      <c r="L2614">
        <v>359.38599447827897</v>
      </c>
      <c r="M2614">
        <v>357.22858468955582</v>
      </c>
      <c r="N2614">
        <v>349.68311201089119</v>
      </c>
      <c r="O2614">
        <v>375.3740762263472</v>
      </c>
      <c r="P2614">
        <v>14.89446248344149</v>
      </c>
      <c r="Q2614">
        <v>14.822593051754851</v>
      </c>
      <c r="R2614">
        <v>12.499884207437651</v>
      </c>
      <c r="S2614">
        <v>16.751320775518511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55.952676688869289</v>
      </c>
      <c r="AG2614">
        <v>55.616877629731633</v>
      </c>
      <c r="AH2614">
        <v>54.441989155128283</v>
      </c>
      <c r="AI2614">
        <v>58.441741125032287</v>
      </c>
      <c r="AJ2614">
        <v>0.4601164483165136</v>
      </c>
      <c r="AK2614">
        <v>0.46011643793640422</v>
      </c>
      <c r="AL2614">
        <v>0.46011068086583939</v>
      </c>
      <c r="AM2614">
        <v>0.46012211947704679</v>
      </c>
      <c r="AN2614">
        <v>0.15231943827318509</v>
      </c>
      <c r="AO2614">
        <v>0.15231943827318509</v>
      </c>
      <c r="AP2614">
        <v>0.15231943827318509</v>
      </c>
      <c r="AQ2614">
        <v>0.15231943827318509</v>
      </c>
      <c r="AR2614">
        <v>11.69789662264219</v>
      </c>
      <c r="AS2614">
        <v>11.69789662264219</v>
      </c>
      <c r="AT2614">
        <v>11.69789662264219</v>
      </c>
      <c r="AU2614">
        <v>11.69789662264219</v>
      </c>
      <c r="AV2614" t="str">
        <f>VLOOKUP(Sheet1[[#This Row],[NPDES ID2]],Combined_Sheet__Major_Only___2[[NPDES ID2]:[ECHO BFR]],3,FALSE)</f>
        <v>DE</v>
      </c>
      <c r="AW2614" t="s">
        <v>54</v>
      </c>
      <c r="AX2614" t="str">
        <f>VLOOKUP(Sheet1[[#This Row],[NPDES ID2]],Combined_Sheet__Major_Only___2[[NPDES ID2]:[ECHO BFR]],27,FALSE)</f>
        <v>-</v>
      </c>
      <c r="AY2614" t="str">
        <f>VLOOKUP(Sheet1[[#This Row],[NPDES ID2]],Combined_Sheet__Major_Only___2[[NPDES ID2]:[ECHO BFR]],28,FALSE)</f>
        <v>heatDry</v>
      </c>
      <c r="AZ2614" t="str">
        <f>VLOOKUP(Sheet1[[#This Row],[NPDES ID2]],Combined_Sheet__Major_Only___2[[NPDES ID2]:[ECHO BFR]],29,FALSE)</f>
        <v>preliminaryOps, thickening</v>
      </c>
      <c r="BA2614">
        <f>VLOOKUP(Sheet1[[#This Row],[NPDES ID2]],Combined_Sheet__Major_Only___2[[NPDES ID2]:[ECHO BFR]],17,FALSE)</f>
        <v>38.634495999999999</v>
      </c>
      <c r="BB2614">
        <f>VLOOKUP(Sheet1[[#This Row],[NPDES ID2]],Combined_Sheet__Major_Only___2[[NPDES ID2]:[ECHO BFR]],18,FALSE)</f>
        <v>-75.617154999999997</v>
      </c>
      <c r="BC2614" s="2" t="str">
        <f>IF(ISNUMBER(SEARCH("aerobic",$AW2614)),"aerobic","")</f>
        <v/>
      </c>
      <c r="BD2614" s="2" t="str">
        <f>IF(ISNUMBER(SEARCH("anaer",$AW2614)),"anaer","")</f>
        <v/>
      </c>
      <c r="BE2614" s="2" t="str">
        <f>IF(ISNUMBER(SEARCH("thickening",$AZ2614)),"thickening","")</f>
        <v>thickening</v>
      </c>
      <c r="BF2614" s="4" t="str">
        <f>IF(ISNUMBER(SEARCH("airDry",$AW2614)),"airDry","")</f>
        <v/>
      </c>
      <c r="BG2614" s="4" t="str">
        <f>IF(ISNUMBER(SEARCH("heatDry",$AY2614)),"heatDry","")</f>
        <v>heatDry</v>
      </c>
      <c r="BH2614" s="4" t="str">
        <f>IF(AND(ISNUMBER(SEARCH("aerobic",$AW2614)),ISNUMBER(SEARCH("anaer",$AW2614))),"Combined Aer and Anaer.","")</f>
        <v/>
      </c>
    </row>
    <row r="2615" spans="1:60" x14ac:dyDescent="0.25">
      <c r="A2615" s="5">
        <v>303</v>
      </c>
      <c r="B2615" t="s">
        <v>1547</v>
      </c>
      <c r="C2615">
        <v>1295</v>
      </c>
      <c r="D2615">
        <v>359.59604639374402</v>
      </c>
      <c r="E2615">
        <v>357.55483979356188</v>
      </c>
      <c r="F2615">
        <v>303.93674687693488</v>
      </c>
      <c r="G2615">
        <v>422.64993166364462</v>
      </c>
      <c r="H2615">
        <v>-138.70896615483019</v>
      </c>
      <c r="I2615">
        <v>-140.0318965732707</v>
      </c>
      <c r="J2615">
        <v>-158.67456771041819</v>
      </c>
      <c r="K2615">
        <v>-115.78535415152599</v>
      </c>
      <c r="L2615">
        <v>975.11288165356802</v>
      </c>
      <c r="M2615">
        <v>969.28246172004526</v>
      </c>
      <c r="N2615">
        <v>948.89475693236602</v>
      </c>
      <c r="O2615">
        <v>1018.316260482918</v>
      </c>
      <c r="P2615">
        <v>40.336320610770002</v>
      </c>
      <c r="Q2615">
        <v>40.152737530193633</v>
      </c>
      <c r="R2615">
        <v>33.843699280481992</v>
      </c>
      <c r="S2615">
        <v>45.359084214712567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56.054339365922722</v>
      </c>
      <c r="AG2615">
        <v>55.719413197278307</v>
      </c>
      <c r="AH2615">
        <v>54.547058349414918</v>
      </c>
      <c r="AI2615">
        <v>58.537576432292347</v>
      </c>
      <c r="AJ2615">
        <v>0.46135493676378969</v>
      </c>
      <c r="AK2615">
        <v>0.46135490861675038</v>
      </c>
      <c r="AL2615">
        <v>0.46133937337778502</v>
      </c>
      <c r="AM2615">
        <v>0.46137024068559279</v>
      </c>
      <c r="AN2615">
        <v>0.15002009069331079</v>
      </c>
      <c r="AO2615">
        <v>0.15002009069331079</v>
      </c>
      <c r="AP2615">
        <v>0.15002009069331079</v>
      </c>
      <c r="AQ2615">
        <v>0.15002009069331079</v>
      </c>
      <c r="AR2615">
        <v>11.73565677844368</v>
      </c>
      <c r="AS2615">
        <v>11.73565677844369</v>
      </c>
      <c r="AT2615">
        <v>11.73565677844369</v>
      </c>
      <c r="AU2615">
        <v>11.73565677844369</v>
      </c>
      <c r="AV2615" t="str">
        <f>VLOOKUP(Sheet1[[#This Row],[NPDES ID2]],Combined_Sheet__Major_Only___2[[NPDES ID2]:[ECHO BFR]],3,FALSE)</f>
        <v>MD</v>
      </c>
      <c r="AW2615" t="s">
        <v>54</v>
      </c>
      <c r="AX2615" t="str">
        <f>VLOOKUP(Sheet1[[#This Row],[NPDES ID2]],Combined_Sheet__Major_Only___2[[NPDES ID2]:[ECHO BFR]],27,FALSE)</f>
        <v>-</v>
      </c>
      <c r="AY2615" t="str">
        <f>VLOOKUP(Sheet1[[#This Row],[NPDES ID2]],Combined_Sheet__Major_Only___2[[NPDES ID2]:[ECHO BFR]],28,FALSE)</f>
        <v>heatDry</v>
      </c>
      <c r="AZ2615" t="str">
        <f>VLOOKUP(Sheet1[[#This Row],[NPDES ID2]],Combined_Sheet__Major_Only___2[[NPDES ID2]:[ECHO BFR]],29,FALSE)</f>
        <v>-</v>
      </c>
      <c r="BA2615">
        <f>VLOOKUP(Sheet1[[#This Row],[NPDES ID2]],Combined_Sheet__Major_Only___2[[NPDES ID2]:[ECHO BFR]],17,FALSE)</f>
        <v>39.625005999999999</v>
      </c>
      <c r="BB2615">
        <f>VLOOKUP(Sheet1[[#This Row],[NPDES ID2]],Combined_Sheet__Major_Only___2[[NPDES ID2]:[ECHO BFR]],18,FALSE)</f>
        <v>-78.756035999999995</v>
      </c>
      <c r="BC2615" s="2" t="str">
        <f>IF(ISNUMBER(SEARCH("aerobic",$AW2615)),"aerobic","")</f>
        <v/>
      </c>
      <c r="BD2615" s="2" t="str">
        <f>IF(ISNUMBER(SEARCH("anaer",$AW2615)),"anaer","")</f>
        <v/>
      </c>
      <c r="BE2615" s="2" t="str">
        <f>IF(ISNUMBER(SEARCH("thickening",$AZ2615)),"thickening","")</f>
        <v/>
      </c>
      <c r="BF2615" s="4" t="str">
        <f>IF(ISNUMBER(SEARCH("airDry",$AW2615)),"airDry","")</f>
        <v/>
      </c>
      <c r="BG2615" s="4" t="str">
        <f>IF(ISNUMBER(SEARCH("heatDry",$AY2615)),"heatDry","")</f>
        <v>heatDry</v>
      </c>
      <c r="BH2615" s="4" t="str">
        <f>IF(AND(ISNUMBER(SEARCH("aerobic",$AW2615)),ISNUMBER(SEARCH("anaer",$AW2615))),"Combined Aer and Anaer.","")</f>
        <v/>
      </c>
    </row>
    <row r="2616" spans="1:60" x14ac:dyDescent="0.25">
      <c r="A2616" s="5">
        <v>143</v>
      </c>
      <c r="B2616" t="s">
        <v>790</v>
      </c>
      <c r="C2616">
        <v>6719</v>
      </c>
      <c r="D2616">
        <v>1229.4104648782391</v>
      </c>
      <c r="E2616">
        <v>1227.852004978133</v>
      </c>
      <c r="F2616">
        <v>989.5800292001378</v>
      </c>
      <c r="G2616">
        <v>1452.447397816569</v>
      </c>
      <c r="H2616">
        <v>-137.75043182640351</v>
      </c>
      <c r="I2616">
        <v>-139.03564086631059</v>
      </c>
      <c r="J2616">
        <v>-158.41327030928639</v>
      </c>
      <c r="K2616">
        <v>-114.3646409820854</v>
      </c>
      <c r="L2616">
        <v>5048.3120695143471</v>
      </c>
      <c r="M2616">
        <v>5018.0546228754938</v>
      </c>
      <c r="N2616">
        <v>4912.389202827645</v>
      </c>
      <c r="O2616">
        <v>5272.362154622976</v>
      </c>
      <c r="P2616">
        <v>208.9706163082391</v>
      </c>
      <c r="Q2616">
        <v>208.00177348994049</v>
      </c>
      <c r="R2616">
        <v>175.36388467566769</v>
      </c>
      <c r="S2616">
        <v>234.94877805993289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56.017514154319493</v>
      </c>
      <c r="AG2616">
        <v>55.682990692119503</v>
      </c>
      <c r="AH2616">
        <v>54.508585448731097</v>
      </c>
      <c r="AI2616">
        <v>58.502038016322693</v>
      </c>
      <c r="AJ2616">
        <v>0.46090636516623729</v>
      </c>
      <c r="AK2616">
        <v>0.4609062143625075</v>
      </c>
      <c r="AL2616">
        <v>0.46082559531266692</v>
      </c>
      <c r="AM2616">
        <v>0.46098580140748241</v>
      </c>
      <c r="AN2616">
        <v>0.1471797952436415</v>
      </c>
      <c r="AO2616">
        <v>0.1471797952436415</v>
      </c>
      <c r="AP2616">
        <v>0.1471797952436415</v>
      </c>
      <c r="AQ2616">
        <v>0.1471797952436415</v>
      </c>
      <c r="AR2616">
        <v>11.719630065235529</v>
      </c>
      <c r="AS2616">
        <v>11.719630065235529</v>
      </c>
      <c r="AT2616">
        <v>11.719630065235529</v>
      </c>
      <c r="AU2616">
        <v>11.719630065235529</v>
      </c>
      <c r="AV2616" t="str">
        <f>VLOOKUP(Sheet1[[#This Row],[NPDES ID2]],Combined_Sheet__Major_Only___2[[NPDES ID2]:[ECHO BFR]],3,FALSE)</f>
        <v>NJ</v>
      </c>
      <c r="AW2616" t="s">
        <v>54</v>
      </c>
      <c r="AX2616" t="str">
        <f>VLOOKUP(Sheet1[[#This Row],[NPDES ID2]],Combined_Sheet__Major_Only___2[[NPDES ID2]:[ECHO BFR]],27,FALSE)</f>
        <v>-</v>
      </c>
      <c r="AY2616" t="str">
        <f>VLOOKUP(Sheet1[[#This Row],[NPDES ID2]],Combined_Sheet__Major_Only___2[[NPDES ID2]:[ECHO BFR]],28,FALSE)</f>
        <v>heatDry</v>
      </c>
      <c r="AZ2616" t="str">
        <f>VLOOKUP(Sheet1[[#This Row],[NPDES ID2]],Combined_Sheet__Major_Only___2[[NPDES ID2]:[ECHO BFR]],29,FALSE)</f>
        <v>thickening</v>
      </c>
      <c r="BA2616">
        <f>VLOOKUP(Sheet1[[#This Row],[NPDES ID2]],Combined_Sheet__Major_Only___2[[NPDES ID2]:[ECHO BFR]],17,FALSE)</f>
        <v>39.901782315502402</v>
      </c>
      <c r="BB2616">
        <f>VLOOKUP(Sheet1[[#This Row],[NPDES ID2]],Combined_Sheet__Major_Only___2[[NPDES ID2]:[ECHO BFR]],18,FALSE)</f>
        <v>-74.174505128308297</v>
      </c>
      <c r="BC2616" s="2" t="str">
        <f>IF(ISNUMBER(SEARCH("aerobic",$AW2616)),"aerobic","")</f>
        <v/>
      </c>
      <c r="BD2616" s="2" t="str">
        <f>IF(ISNUMBER(SEARCH("anaer",$AW2616)),"anaer","")</f>
        <v/>
      </c>
      <c r="BE2616" s="2" t="str">
        <f>IF(ISNUMBER(SEARCH("thickening",$AZ2616)),"thickening","")</f>
        <v>thickening</v>
      </c>
      <c r="BF2616" s="4" t="str">
        <f>IF(ISNUMBER(SEARCH("airDry",$AW2616)),"airDry","")</f>
        <v/>
      </c>
      <c r="BG2616" s="4" t="str">
        <f>IF(ISNUMBER(SEARCH("heatDry",$AY2616)),"heatDry","")</f>
        <v>heatDry</v>
      </c>
      <c r="BH2616" s="4" t="str">
        <f>IF(AND(ISNUMBER(SEARCH("aerobic",$AW2616)),ISNUMBER(SEARCH("anaer",$AW2616))),"Combined Aer and Anaer.","")</f>
        <v/>
      </c>
    </row>
    <row r="2617" spans="1:60" x14ac:dyDescent="0.25">
      <c r="A2617" s="5">
        <v>1745</v>
      </c>
      <c r="B2617" t="s">
        <v>8175</v>
      </c>
      <c r="C2617">
        <v>28</v>
      </c>
      <c r="D2617">
        <v>3105.6816195295851</v>
      </c>
      <c r="E2617">
        <v>3055.890337921619</v>
      </c>
      <c r="F2617">
        <v>2086.5307376766118</v>
      </c>
      <c r="G2617">
        <v>4064.354210518839</v>
      </c>
      <c r="H2617">
        <v>-138.74374697636699</v>
      </c>
      <c r="I2617">
        <v>-139.94483217080969</v>
      </c>
      <c r="J2617">
        <v>-158.5305249387676</v>
      </c>
      <c r="K2617">
        <v>-115.9325327079322</v>
      </c>
      <c r="L2617">
        <v>21.181975998077409</v>
      </c>
      <c r="M2617">
        <v>21.055822619050371</v>
      </c>
      <c r="N2617">
        <v>20.614557077233261</v>
      </c>
      <c r="O2617">
        <v>22.116925235971451</v>
      </c>
      <c r="P2617">
        <v>0.87470832074946148</v>
      </c>
      <c r="Q2617">
        <v>0.87094020635066016</v>
      </c>
      <c r="R2617">
        <v>0.73373859318981394</v>
      </c>
      <c r="S2617">
        <v>0.98398122578896163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56.146545165785973</v>
      </c>
      <c r="AG2617">
        <v>55.812158575091331</v>
      </c>
      <c r="AH2617">
        <v>54.642498858071583</v>
      </c>
      <c r="AI2617">
        <v>58.6247855694835</v>
      </c>
      <c r="AJ2617">
        <v>0.46247824723241898</v>
      </c>
      <c r="AK2617">
        <v>0.462478246628788</v>
      </c>
      <c r="AL2617">
        <v>0.4624779109273543</v>
      </c>
      <c r="AM2617">
        <v>0.46247857791822772</v>
      </c>
      <c r="AN2617">
        <v>0.1468647228248966</v>
      </c>
      <c r="AO2617">
        <v>0.1468647228248966</v>
      </c>
      <c r="AP2617">
        <v>0.1468647228248966</v>
      </c>
      <c r="AQ2617">
        <v>0.1468647228248966</v>
      </c>
      <c r="AR2617">
        <v>11.770729532685451</v>
      </c>
      <c r="AS2617">
        <v>11.77072953268546</v>
      </c>
      <c r="AT2617">
        <v>11.77072953268546</v>
      </c>
      <c r="AU2617">
        <v>11.77072953268546</v>
      </c>
      <c r="AV2617" t="str">
        <f>VLOOKUP(Sheet1[[#This Row],[NPDES ID2]],Combined_Sheet__Major_Only___2[[NPDES ID2]:[ECHO BFR]],3,FALSE)</f>
        <v>AR</v>
      </c>
      <c r="AW2617" t="s">
        <v>54</v>
      </c>
      <c r="AX2617" t="str">
        <f>VLOOKUP(Sheet1[[#This Row],[NPDES ID2]],Combined_Sheet__Major_Only___2[[NPDES ID2]:[ECHO BFR]],27,FALSE)</f>
        <v>-</v>
      </c>
      <c r="AY2617" t="str">
        <f>VLOOKUP(Sheet1[[#This Row],[NPDES ID2]],Combined_Sheet__Major_Only___2[[NPDES ID2]:[ECHO BFR]],28,FALSE)</f>
        <v>heatDry</v>
      </c>
      <c r="AZ2617" t="str">
        <f>VLOOKUP(Sheet1[[#This Row],[NPDES ID2]],Combined_Sheet__Major_Only___2[[NPDES ID2]:[ECHO BFR]],29,FALSE)</f>
        <v>thickening</v>
      </c>
      <c r="BA2617">
        <f>VLOOKUP(Sheet1[[#This Row],[NPDES ID2]],Combined_Sheet__Major_Only___2[[NPDES ID2]:[ECHO BFR]],17,FALSE)</f>
        <v>33.26661</v>
      </c>
      <c r="BB2617">
        <f>VLOOKUP(Sheet1[[#This Row],[NPDES ID2]],Combined_Sheet__Major_Only___2[[NPDES ID2]:[ECHO BFR]],18,FALSE)</f>
        <v>-93.264790000000005</v>
      </c>
      <c r="BC2617" s="2" t="str">
        <f>IF(ISNUMBER(SEARCH("aerobic",$AW2617)),"aerobic","")</f>
        <v/>
      </c>
      <c r="BD2617" s="2" t="str">
        <f>IF(ISNUMBER(SEARCH("anaer",$AW2617)),"anaer","")</f>
        <v/>
      </c>
      <c r="BE2617" s="2" t="str">
        <f>IF(ISNUMBER(SEARCH("thickening",$AZ2617)),"thickening","")</f>
        <v>thickening</v>
      </c>
      <c r="BF2617" s="4" t="str">
        <f>IF(ISNUMBER(SEARCH("airDry",$AW2617)),"airDry","")</f>
        <v/>
      </c>
      <c r="BG2617" s="4" t="str">
        <f>IF(ISNUMBER(SEARCH("heatDry",$AY2617)),"heatDry","")</f>
        <v>heatDry</v>
      </c>
      <c r="BH2617" s="4" t="str">
        <f>IF(AND(ISNUMBER(SEARCH("aerobic",$AW2617)),ISNUMBER(SEARCH("anaer",$AW2617))),"Combined Aer and Anaer.","")</f>
        <v/>
      </c>
    </row>
    <row r="2618" spans="1:60" x14ac:dyDescent="0.25">
      <c r="A2618" s="5">
        <v>126</v>
      </c>
      <c r="B2618" t="s">
        <v>703</v>
      </c>
      <c r="C2618">
        <v>8400</v>
      </c>
      <c r="D2618">
        <v>1526.6846635401041</v>
      </c>
      <c r="E2618">
        <v>1528.0131443282601</v>
      </c>
      <c r="F2618">
        <v>1227.304936375079</v>
      </c>
      <c r="G2618">
        <v>1806.7979116098979</v>
      </c>
      <c r="H2618">
        <v>-137.8303552346641</v>
      </c>
      <c r="I2618">
        <v>-139.0723553023017</v>
      </c>
      <c r="J2618">
        <v>-158.3431242079933</v>
      </c>
      <c r="K2618">
        <v>-114.2852024188342</v>
      </c>
      <c r="L2618">
        <v>6253.4966407593256</v>
      </c>
      <c r="M2618">
        <v>6215.7257261291779</v>
      </c>
      <c r="N2618">
        <v>6083.8754266990436</v>
      </c>
      <c r="O2618">
        <v>6533.121201124146</v>
      </c>
      <c r="P2618">
        <v>259.74651277312091</v>
      </c>
      <c r="Q2618">
        <v>258.41575489630088</v>
      </c>
      <c r="R2618">
        <v>218.0747592434881</v>
      </c>
      <c r="S2618">
        <v>292.13441578152828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55.833808702183518</v>
      </c>
      <c r="AG2618">
        <v>55.498105072597042</v>
      </c>
      <c r="AH2618">
        <v>54.318496003060631</v>
      </c>
      <c r="AI2618">
        <v>58.328407054590691</v>
      </c>
      <c r="AJ2618">
        <v>0.45866850831737033</v>
      </c>
      <c r="AK2618">
        <v>0.45866831778103168</v>
      </c>
      <c r="AL2618">
        <v>0.45856746663570652</v>
      </c>
      <c r="AM2618">
        <v>0.45876788682733333</v>
      </c>
      <c r="AN2618">
        <v>0.14452437823522399</v>
      </c>
      <c r="AO2618">
        <v>0.14452437823522399</v>
      </c>
      <c r="AP2618">
        <v>0.14452437823522399</v>
      </c>
      <c r="AQ2618">
        <v>0.14452437823522399</v>
      </c>
      <c r="AR2618">
        <v>11.65010224733083</v>
      </c>
      <c r="AS2618">
        <v>11.65010224733083</v>
      </c>
      <c r="AT2618">
        <v>11.65010224733083</v>
      </c>
      <c r="AU2618">
        <v>11.65010224733083</v>
      </c>
      <c r="AV2618" t="str">
        <f>VLOOKUP(Sheet1[[#This Row],[NPDES ID2]],Combined_Sheet__Major_Only___2[[NPDES ID2]:[ECHO BFR]],3,FALSE)</f>
        <v>GA</v>
      </c>
      <c r="AW2618" t="s">
        <v>54</v>
      </c>
      <c r="AX2618" t="str">
        <f>VLOOKUP(Sheet1[[#This Row],[NPDES ID2]],Combined_Sheet__Major_Only___2[[NPDES ID2]:[ECHO BFR]],27,FALSE)</f>
        <v>-</v>
      </c>
      <c r="AY2618" t="str">
        <f>VLOOKUP(Sheet1[[#This Row],[NPDES ID2]],Combined_Sheet__Major_Only___2[[NPDES ID2]:[ECHO BFR]],28,FALSE)</f>
        <v>heatDry</v>
      </c>
      <c r="AZ2618" t="str">
        <f>VLOOKUP(Sheet1[[#This Row],[NPDES ID2]],Combined_Sheet__Major_Only___2[[NPDES ID2]:[ECHO BFR]],29,FALSE)</f>
        <v>preliminaryOps, thickening</v>
      </c>
      <c r="BA2618">
        <f>VLOOKUP(Sheet1[[#This Row],[NPDES ID2]],Combined_Sheet__Major_Only___2[[NPDES ID2]:[ECHO BFR]],17,FALSE)</f>
        <v>33.515369</v>
      </c>
      <c r="BB2618">
        <f>VLOOKUP(Sheet1[[#This Row],[NPDES ID2]],Combined_Sheet__Major_Only___2[[NPDES ID2]:[ECHO BFR]],18,FALSE)</f>
        <v>-84.371975000000006</v>
      </c>
      <c r="BC2618" s="2" t="str">
        <f>IF(ISNUMBER(SEARCH("aerobic",$AW2618)),"aerobic","")</f>
        <v/>
      </c>
      <c r="BD2618" s="2" t="str">
        <f>IF(ISNUMBER(SEARCH("anaer",$AW2618)),"anaer","")</f>
        <v/>
      </c>
      <c r="BE2618" s="2" t="str">
        <f>IF(ISNUMBER(SEARCH("thickening",$AZ2618)),"thickening","")</f>
        <v>thickening</v>
      </c>
      <c r="BF2618" s="3" t="str">
        <f>IF(ISNUMBER(SEARCH("airDry",$AW2618)),"airDry","")</f>
        <v/>
      </c>
      <c r="BG2618" s="3" t="str">
        <f>IF(ISNUMBER(SEARCH("heatDry",$AY2618)),"heatDry","")</f>
        <v>heatDry</v>
      </c>
      <c r="BH2618" s="3" t="str">
        <f>IF(AND(ISNUMBER(SEARCH("aerobic",$AW2618)),ISNUMBER(SEARCH("anaer",$AW2618))),"Combined Aer and Anaer.","")</f>
        <v/>
      </c>
    </row>
    <row r="2619" spans="1:60" x14ac:dyDescent="0.25">
      <c r="A2619" s="5">
        <v>260</v>
      </c>
      <c r="B2619" t="s">
        <v>1340</v>
      </c>
      <c r="C2619">
        <v>1852.7</v>
      </c>
      <c r="D2619">
        <v>421.51951414220798</v>
      </c>
      <c r="E2619">
        <v>422.3437115679298</v>
      </c>
      <c r="F2619">
        <v>353.10692373023369</v>
      </c>
      <c r="G2619">
        <v>493.95083711153808</v>
      </c>
      <c r="H2619">
        <v>-137.25935646740871</v>
      </c>
      <c r="I2619">
        <v>-138.66190119005731</v>
      </c>
      <c r="J2619">
        <v>-157.4642732609918</v>
      </c>
      <c r="K2619">
        <v>-114.3273853379781</v>
      </c>
      <c r="L2619">
        <v>1437.715583847018</v>
      </c>
      <c r="M2619">
        <v>1429.326627079821</v>
      </c>
      <c r="N2619">
        <v>1399.9961613486289</v>
      </c>
      <c r="O2619">
        <v>1499.8732838808619</v>
      </c>
      <c r="P2619">
        <v>58.809513310517787</v>
      </c>
      <c r="Q2619">
        <v>58.565636926960387</v>
      </c>
      <c r="R2619">
        <v>49.272788456592977</v>
      </c>
      <c r="S2619">
        <v>66.280886738581586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56.659522727946857</v>
      </c>
      <c r="AG2619">
        <v>56.32925297876632</v>
      </c>
      <c r="AH2619">
        <v>55.172834027245337</v>
      </c>
      <c r="AI2619">
        <v>59.108684312825503</v>
      </c>
      <c r="AJ2619">
        <v>0.46872855715862283</v>
      </c>
      <c r="AK2619">
        <v>0.46872851688679051</v>
      </c>
      <c r="AL2619">
        <v>0.4687063587603707</v>
      </c>
      <c r="AM2619">
        <v>0.46875038581972073</v>
      </c>
      <c r="AN2619">
        <v>0.14323347143953491</v>
      </c>
      <c r="AO2619">
        <v>0.1432334714395348</v>
      </c>
      <c r="AP2619">
        <v>0.1432334714395348</v>
      </c>
      <c r="AQ2619">
        <v>0.1432334714395348</v>
      </c>
      <c r="AR2619">
        <v>11.9622372717036</v>
      </c>
      <c r="AS2619">
        <v>11.962237271703611</v>
      </c>
      <c r="AT2619">
        <v>11.962237271703611</v>
      </c>
      <c r="AU2619">
        <v>11.962237271703611</v>
      </c>
      <c r="AV2619" t="str">
        <f>VLOOKUP(Sheet1[[#This Row],[NPDES ID2]],Combined_Sheet__Major_Only___2[[NPDES ID2]:[ECHO BFR]],3,FALSE)</f>
        <v>AR</v>
      </c>
      <c r="AW2619" t="s">
        <v>54</v>
      </c>
      <c r="AX2619" t="str">
        <f>VLOOKUP(Sheet1[[#This Row],[NPDES ID2]],Combined_Sheet__Major_Only___2[[NPDES ID2]:[ECHO BFR]],27,FALSE)</f>
        <v>-</v>
      </c>
      <c r="AY2619" t="str">
        <f>VLOOKUP(Sheet1[[#This Row],[NPDES ID2]],Combined_Sheet__Major_Only___2[[NPDES ID2]:[ECHO BFR]],28,FALSE)</f>
        <v>heatDry</v>
      </c>
      <c r="AZ2619" t="str">
        <f>VLOOKUP(Sheet1[[#This Row],[NPDES ID2]],Combined_Sheet__Major_Only___2[[NPDES ID2]:[ECHO BFR]],29,FALSE)</f>
        <v>thickening</v>
      </c>
      <c r="BA2619">
        <f>VLOOKUP(Sheet1[[#This Row],[NPDES ID2]],Combined_Sheet__Major_Only___2[[NPDES ID2]:[ECHO BFR]],17,FALSE)</f>
        <v>36.301943999999999</v>
      </c>
      <c r="BB2619">
        <f>VLOOKUP(Sheet1[[#This Row],[NPDES ID2]],Combined_Sheet__Major_Only___2[[NPDES ID2]:[ECHO BFR]],18,FALSE)</f>
        <v>-94.216110999999998</v>
      </c>
      <c r="BC2619" s="2" t="str">
        <f>IF(ISNUMBER(SEARCH("aerobic",$AW2619)),"aerobic","")</f>
        <v/>
      </c>
      <c r="BD2619" s="2" t="str">
        <f>IF(ISNUMBER(SEARCH("anaer",$AW2619)),"anaer","")</f>
        <v/>
      </c>
      <c r="BE2619" s="2" t="str">
        <f>IF(ISNUMBER(SEARCH("thickening",$AZ2619)),"thickening","")</f>
        <v>thickening</v>
      </c>
      <c r="BF2619" s="3" t="str">
        <f>IF(ISNUMBER(SEARCH("airDry",$AW2619)),"airDry","")</f>
        <v/>
      </c>
      <c r="BG2619" s="3" t="str">
        <f>IF(ISNUMBER(SEARCH("heatDry",$AY2619)),"heatDry","")</f>
        <v>heatDry</v>
      </c>
      <c r="BH2619" s="3" t="str">
        <f>IF(AND(ISNUMBER(SEARCH("aerobic",$AW2619)),ISNUMBER(SEARCH("anaer",$AW2619))),"Combined Aer and Anaer.","")</f>
        <v/>
      </c>
    </row>
    <row r="2620" spans="1:60" x14ac:dyDescent="0.25">
      <c r="A2620" s="5">
        <v>923</v>
      </c>
      <c r="B2620" t="s">
        <v>4492</v>
      </c>
      <c r="C2620">
        <v>687.77</v>
      </c>
      <c r="D2620">
        <v>316.3424957193846</v>
      </c>
      <c r="E2620">
        <v>310.51689401212241</v>
      </c>
      <c r="F2620">
        <v>264.80250747441403</v>
      </c>
      <c r="G2620">
        <v>380.07317166345621</v>
      </c>
      <c r="H2620">
        <v>-139.0737562286136</v>
      </c>
      <c r="I2620">
        <v>-140.33486152539271</v>
      </c>
      <c r="J2620">
        <v>-158.91349885406481</v>
      </c>
      <c r="K2620">
        <v>-116.1950719930381</v>
      </c>
      <c r="L2620">
        <v>515.08150340495183</v>
      </c>
      <c r="M2620">
        <v>511.988292273225</v>
      </c>
      <c r="N2620">
        <v>501.17042619865703</v>
      </c>
      <c r="O2620">
        <v>538.00398230658084</v>
      </c>
      <c r="P2620">
        <v>21.35046837500941</v>
      </c>
      <c r="Q2620">
        <v>21.24698022684569</v>
      </c>
      <c r="R2620">
        <v>17.918372313755899</v>
      </c>
      <c r="S2620">
        <v>24.0124583155145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55.944305878960847</v>
      </c>
      <c r="AG2620">
        <v>55.608469512214157</v>
      </c>
      <c r="AH2620">
        <v>54.433317994574253</v>
      </c>
      <c r="AI2620">
        <v>58.433810529220658</v>
      </c>
      <c r="AJ2620">
        <v>0.46001447723651118</v>
      </c>
      <c r="AK2620">
        <v>0.46001446234109511</v>
      </c>
      <c r="AL2620">
        <v>0.46000621128957903</v>
      </c>
      <c r="AM2620">
        <v>0.4600226052306387</v>
      </c>
      <c r="AN2620">
        <v>0.14287350696817111</v>
      </c>
      <c r="AO2620">
        <v>0.14287350696817111</v>
      </c>
      <c r="AP2620">
        <v>0.14287350696817111</v>
      </c>
      <c r="AQ2620">
        <v>0.14287350696817111</v>
      </c>
      <c r="AR2620">
        <v>11.69467465583109</v>
      </c>
      <c r="AS2620">
        <v>11.694674655831101</v>
      </c>
      <c r="AT2620">
        <v>11.694674655831101</v>
      </c>
      <c r="AU2620">
        <v>11.694674655831101</v>
      </c>
      <c r="AV2620" t="str">
        <f>VLOOKUP(Sheet1[[#This Row],[NPDES ID2]],Combined_Sheet__Major_Only___2[[NPDES ID2]:[ECHO BFR]],3,FALSE)</f>
        <v>FL</v>
      </c>
      <c r="AW2620" t="s">
        <v>54</v>
      </c>
      <c r="AX2620" t="str">
        <f>VLOOKUP(Sheet1[[#This Row],[NPDES ID2]],Combined_Sheet__Major_Only___2[[NPDES ID2]:[ECHO BFR]],27,FALSE)</f>
        <v>-</v>
      </c>
      <c r="AY2620" t="str">
        <f>VLOOKUP(Sheet1[[#This Row],[NPDES ID2]],Combined_Sheet__Major_Only___2[[NPDES ID2]:[ECHO BFR]],28,FALSE)</f>
        <v>heatDry</v>
      </c>
      <c r="AZ2620" t="str">
        <f>VLOOKUP(Sheet1[[#This Row],[NPDES ID2]],Combined_Sheet__Major_Only___2[[NPDES ID2]:[ECHO BFR]],29,FALSE)</f>
        <v>thickening</v>
      </c>
      <c r="BA2620">
        <f>VLOOKUP(Sheet1[[#This Row],[NPDES ID2]],Combined_Sheet__Major_Only___2[[NPDES ID2]:[ECHO BFR]],17,FALSE)</f>
        <v>26.636700000000001</v>
      </c>
      <c r="BB2620">
        <f>VLOOKUP(Sheet1[[#This Row],[NPDES ID2]],Combined_Sheet__Major_Only___2[[NPDES ID2]:[ECHO BFR]],18,FALSE)</f>
        <v>-80.234059999999999</v>
      </c>
      <c r="BC2620" s="2" t="str">
        <f>IF(ISNUMBER(SEARCH("aerobic",$AW2620)),"aerobic","")</f>
        <v/>
      </c>
      <c r="BD2620" s="2" t="str">
        <f>IF(ISNUMBER(SEARCH("anaer",$AW2620)),"anaer","")</f>
        <v/>
      </c>
      <c r="BE2620" s="2" t="str">
        <f>IF(ISNUMBER(SEARCH("thickening",$AZ2620)),"thickening","")</f>
        <v>thickening</v>
      </c>
      <c r="BF2620" s="4" t="str">
        <f>IF(ISNUMBER(SEARCH("airDry",$AW2620)),"airDry","")</f>
        <v/>
      </c>
      <c r="BG2620" s="4" t="str">
        <f>IF(ISNUMBER(SEARCH("heatDry",$AY2620)),"heatDry","")</f>
        <v>heatDry</v>
      </c>
      <c r="BH2620" s="4" t="str">
        <f>IF(AND(ISNUMBER(SEARCH("aerobic",$AW2620)),ISNUMBER(SEARCH("anaer",$AW2620))),"Combined Aer and Anaer.","")</f>
        <v/>
      </c>
    </row>
    <row r="2621" spans="1:60" x14ac:dyDescent="0.25">
      <c r="A2621" s="5">
        <v>138</v>
      </c>
      <c r="B2621" t="s">
        <v>766</v>
      </c>
      <c r="C2621">
        <v>7168</v>
      </c>
      <c r="D2621">
        <v>1246.7074874862601</v>
      </c>
      <c r="E2621">
        <v>1244.7526670907871</v>
      </c>
      <c r="F2621">
        <v>1002.868435902553</v>
      </c>
      <c r="G2621">
        <v>1472.5121925139881</v>
      </c>
      <c r="H2621">
        <v>-135.68747765303311</v>
      </c>
      <c r="I2621">
        <v>-137.11321855852341</v>
      </c>
      <c r="J2621">
        <v>-156.46108327779939</v>
      </c>
      <c r="K2621">
        <v>-112.3427650673551</v>
      </c>
      <c r="L2621">
        <v>5637.1260815296891</v>
      </c>
      <c r="M2621">
        <v>5604.5673834664158</v>
      </c>
      <c r="N2621">
        <v>5490.8765154419898</v>
      </c>
      <c r="O2621">
        <v>5878.2039041367352</v>
      </c>
      <c r="P2621">
        <v>229.4327771122102</v>
      </c>
      <c r="Q2621">
        <v>228.47413680258919</v>
      </c>
      <c r="R2621">
        <v>192.11730019150559</v>
      </c>
      <c r="S2621">
        <v>258.82573041064933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56.932152768675898</v>
      </c>
      <c r="AG2621">
        <v>56.604614385865872</v>
      </c>
      <c r="AH2621">
        <v>55.454377888820723</v>
      </c>
      <c r="AI2621">
        <v>59.365234755108027</v>
      </c>
      <c r="AJ2621">
        <v>0.47205097219914038</v>
      </c>
      <c r="AK2621">
        <v>0.47205081180600322</v>
      </c>
      <c r="AL2621">
        <v>0.47196518951686389</v>
      </c>
      <c r="AM2621">
        <v>0.47213533913050282</v>
      </c>
      <c r="AN2621">
        <v>0.14285422803970649</v>
      </c>
      <c r="AO2621">
        <v>0.14285422803970649</v>
      </c>
      <c r="AP2621">
        <v>0.14285422803970649</v>
      </c>
      <c r="AQ2621">
        <v>0.14285422803970649</v>
      </c>
      <c r="AR2621">
        <v>12.06225887594176</v>
      </c>
      <c r="AS2621">
        <v>12.06225887594176</v>
      </c>
      <c r="AT2621">
        <v>12.06225887594176</v>
      </c>
      <c r="AU2621">
        <v>12.06225887594176</v>
      </c>
      <c r="AV2621" t="str">
        <f>VLOOKUP(Sheet1[[#This Row],[NPDES ID2]],Combined_Sheet__Major_Only___2[[NPDES ID2]:[ECHO BFR]],3,FALSE)</f>
        <v>MN</v>
      </c>
      <c r="AW2621" t="s">
        <v>54</v>
      </c>
      <c r="AX2621" t="str">
        <f>VLOOKUP(Sheet1[[#This Row],[NPDES ID2]],Combined_Sheet__Major_Only___2[[NPDES ID2]:[ECHO BFR]],27,FALSE)</f>
        <v>methaneBioCaptureRecover, other</v>
      </c>
      <c r="AY2621" t="str">
        <f>VLOOKUP(Sheet1[[#This Row],[NPDES ID2]],Combined_Sheet__Major_Only___2[[NPDES ID2]:[ECHO BFR]],28,FALSE)</f>
        <v>heatDry</v>
      </c>
      <c r="AZ2621" t="str">
        <f>VLOOKUP(Sheet1[[#This Row],[NPDES ID2]],Combined_Sheet__Major_Only___2[[NPDES ID2]:[ECHO BFR]],29,FALSE)</f>
        <v>thickening, preliminaryOps</v>
      </c>
      <c r="BA2621">
        <f>VLOOKUP(Sheet1[[#This Row],[NPDES ID2]],Combined_Sheet__Major_Only___2[[NPDES ID2]:[ECHO BFR]],17,FALSE)</f>
        <v>44.798861000000002</v>
      </c>
      <c r="BB2621">
        <f>VLOOKUP(Sheet1[[#This Row],[NPDES ID2]],Combined_Sheet__Major_Only___2[[NPDES ID2]:[ECHO BFR]],18,FALSE)</f>
        <v>-93.431027999999998</v>
      </c>
      <c r="BC2621" s="2" t="str">
        <f>IF(ISNUMBER(SEARCH("aerobic",$AW2621)),"aerobic","")</f>
        <v/>
      </c>
      <c r="BD2621" s="2" t="str">
        <f>IF(ISNUMBER(SEARCH("anaer",$AW2621)),"anaer","")</f>
        <v/>
      </c>
      <c r="BE2621" s="2" t="str">
        <f>IF(ISNUMBER(SEARCH("thickening",$AZ2621)),"thickening","")</f>
        <v>thickening</v>
      </c>
      <c r="BF2621" s="3" t="str">
        <f>IF(ISNUMBER(SEARCH("airDry",$AW2621)),"airDry","")</f>
        <v/>
      </c>
      <c r="BG2621" s="3" t="str">
        <f>IF(ISNUMBER(SEARCH("heatDry",$AY2621)),"heatDry","")</f>
        <v>heatDry</v>
      </c>
      <c r="BH2621" s="3" t="str">
        <f>IF(AND(ISNUMBER(SEARCH("aerobic",$AW2621)),ISNUMBER(SEARCH("anaer",$AW2621))),"Combined Aer and Anaer.","")</f>
        <v/>
      </c>
    </row>
    <row r="2622" spans="1:60" x14ac:dyDescent="0.25">
      <c r="A2622" s="5">
        <v>1943</v>
      </c>
      <c r="B2622" t="s">
        <v>9164</v>
      </c>
      <c r="C2622">
        <v>2516</v>
      </c>
      <c r="D2622">
        <v>522.56187558550812</v>
      </c>
      <c r="E2622">
        <v>518.49364557138279</v>
      </c>
      <c r="F2622">
        <v>426.10962000308592</v>
      </c>
      <c r="G2622">
        <v>611.32303425972827</v>
      </c>
      <c r="H2622">
        <v>-137.43792168295559</v>
      </c>
      <c r="I2622">
        <v>-138.79294557545401</v>
      </c>
      <c r="J2622">
        <v>-157.71284884936421</v>
      </c>
      <c r="K2622">
        <v>-114.44230825402509</v>
      </c>
      <c r="L2622">
        <v>1938.97660738333</v>
      </c>
      <c r="M2622">
        <v>1927.598251353146</v>
      </c>
      <c r="N2622">
        <v>1887.822247095917</v>
      </c>
      <c r="O2622">
        <v>2023.276928712203</v>
      </c>
      <c r="P2622">
        <v>79.515027441768098</v>
      </c>
      <c r="Q2622">
        <v>79.189692051584416</v>
      </c>
      <c r="R2622">
        <v>66.643128931771358</v>
      </c>
      <c r="S2622">
        <v>89.570445410489455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56.521959417139669</v>
      </c>
      <c r="AG2622">
        <v>56.190730192977107</v>
      </c>
      <c r="AH2622">
        <v>55.030532464475222</v>
      </c>
      <c r="AI2622">
        <v>58.978753890963922</v>
      </c>
      <c r="AJ2622">
        <v>0.46705231151063797</v>
      </c>
      <c r="AK2622">
        <v>0.46705225656862948</v>
      </c>
      <c r="AL2622">
        <v>0.46702214520902502</v>
      </c>
      <c r="AM2622">
        <v>0.46708197594977768</v>
      </c>
      <c r="AN2622">
        <v>0.14281943585933801</v>
      </c>
      <c r="AO2622">
        <v>0.14281943585933801</v>
      </c>
      <c r="AP2622">
        <v>0.14281943585933801</v>
      </c>
      <c r="AQ2622">
        <v>0.14281943585933801</v>
      </c>
      <c r="AR2622">
        <v>11.9104047780644</v>
      </c>
      <c r="AS2622">
        <v>11.91040477806439</v>
      </c>
      <c r="AT2622">
        <v>11.91040477806439</v>
      </c>
      <c r="AU2622">
        <v>11.91040477806439</v>
      </c>
      <c r="AV2622" t="str">
        <f>VLOOKUP(Sheet1[[#This Row],[NPDES ID2]],Combined_Sheet__Major_Only___2[[NPDES ID2]:[ECHO BFR]],3,FALSE)</f>
        <v>IL</v>
      </c>
      <c r="AW2622" t="s">
        <v>54</v>
      </c>
      <c r="AX2622" t="str">
        <f>VLOOKUP(Sheet1[[#This Row],[NPDES ID2]],Combined_Sheet__Major_Only___2[[NPDES ID2]:[ECHO BFR]],27,FALSE)</f>
        <v>-</v>
      </c>
      <c r="AY2622" t="str">
        <f>VLOOKUP(Sheet1[[#This Row],[NPDES ID2]],Combined_Sheet__Major_Only___2[[NPDES ID2]:[ECHO BFR]],28,FALSE)</f>
        <v>heatDry</v>
      </c>
      <c r="AZ2622" t="str">
        <f>VLOOKUP(Sheet1[[#This Row],[NPDES ID2]],Combined_Sheet__Major_Only___2[[NPDES ID2]:[ECHO BFR]],29,FALSE)</f>
        <v>-</v>
      </c>
      <c r="BA2622">
        <f>VLOOKUP(Sheet1[[#This Row],[NPDES ID2]],Combined_Sheet__Major_Only___2[[NPDES ID2]:[ECHO BFR]],17,FALSE)</f>
        <v>42.373938000000003</v>
      </c>
      <c r="BB2622">
        <f>VLOOKUP(Sheet1[[#This Row],[NPDES ID2]],Combined_Sheet__Major_Only___2[[NPDES ID2]:[ECHO BFR]],18,FALSE)</f>
        <v>-87.817735999999996</v>
      </c>
      <c r="BC2622" s="2" t="str">
        <f>IF(ISNUMBER(SEARCH("aerobic",$AW2622)),"aerobic","")</f>
        <v/>
      </c>
      <c r="BD2622" s="2" t="str">
        <f>IF(ISNUMBER(SEARCH("anaer",$AW2622)),"anaer","")</f>
        <v/>
      </c>
      <c r="BE2622" s="2" t="str">
        <f>IF(ISNUMBER(SEARCH("thickening",$AZ2622)),"thickening","")</f>
        <v/>
      </c>
      <c r="BF2622" s="4" t="str">
        <f>IF(ISNUMBER(SEARCH("airDry",$AW2622)),"airDry","")</f>
        <v/>
      </c>
      <c r="BG2622" s="4" t="str">
        <f>IF(ISNUMBER(SEARCH("heatDry",$AY2622)),"heatDry","")</f>
        <v>heatDry</v>
      </c>
      <c r="BH2622" s="4" t="str">
        <f>IF(AND(ISNUMBER(SEARCH("aerobic",$AW2622)),ISNUMBER(SEARCH("anaer",$AW2622))),"Combined Aer and Anaer.","")</f>
        <v/>
      </c>
    </row>
    <row r="2623" spans="1:60" x14ac:dyDescent="0.25">
      <c r="A2623" s="5">
        <v>1376</v>
      </c>
      <c r="B2623" t="s">
        <v>6530</v>
      </c>
      <c r="C2623">
        <v>150</v>
      </c>
      <c r="D2623">
        <v>671.33916529518649</v>
      </c>
      <c r="E2623">
        <v>662.31526262076511</v>
      </c>
      <c r="F2623">
        <v>479.23926612940107</v>
      </c>
      <c r="G2623">
        <v>870.47273188076565</v>
      </c>
      <c r="H2623">
        <v>-139.2072917575054</v>
      </c>
      <c r="I2623">
        <v>-140.41685750583619</v>
      </c>
      <c r="J2623">
        <v>-158.9569247601965</v>
      </c>
      <c r="K2623">
        <v>-116.3736021784908</v>
      </c>
      <c r="L2623">
        <v>112.2675657663595</v>
      </c>
      <c r="M2623">
        <v>111.59306709805701</v>
      </c>
      <c r="N2623">
        <v>109.2338416475485</v>
      </c>
      <c r="O2623">
        <v>117.2663382849404</v>
      </c>
      <c r="P2623">
        <v>4.6547125926978294</v>
      </c>
      <c r="Q2623">
        <v>4.6319797394035156</v>
      </c>
      <c r="R2623">
        <v>3.9065569045612349</v>
      </c>
      <c r="S2623">
        <v>5.2352902115316509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55.93107828321147</v>
      </c>
      <c r="AG2623">
        <v>55.595074081230237</v>
      </c>
      <c r="AH2623">
        <v>54.419678368684863</v>
      </c>
      <c r="AI2623">
        <v>58.421403284792937</v>
      </c>
      <c r="AJ2623">
        <v>0.4598533349726206</v>
      </c>
      <c r="AK2623">
        <v>0.45985333173451642</v>
      </c>
      <c r="AL2623">
        <v>0.45985153223153269</v>
      </c>
      <c r="AM2623">
        <v>0.45985510759857268</v>
      </c>
      <c r="AN2623">
        <v>0.14204609422888931</v>
      </c>
      <c r="AO2623">
        <v>0.14204609422888931</v>
      </c>
      <c r="AP2623">
        <v>0.14204609422888931</v>
      </c>
      <c r="AQ2623">
        <v>0.14204609422888931</v>
      </c>
      <c r="AR2623">
        <v>11.689938974599929</v>
      </c>
      <c r="AS2623">
        <v>11.689938974599929</v>
      </c>
      <c r="AT2623">
        <v>11.689938974599929</v>
      </c>
      <c r="AU2623">
        <v>11.689938974599929</v>
      </c>
      <c r="AV2623" t="str">
        <f>VLOOKUP(Sheet1[[#This Row],[NPDES ID2]],Combined_Sheet__Major_Only___2[[NPDES ID2]:[ECHO BFR]],3,FALSE)</f>
        <v>MN</v>
      </c>
      <c r="AW2623" t="s">
        <v>54</v>
      </c>
      <c r="AX2623" t="str">
        <f>VLOOKUP(Sheet1[[#This Row],[NPDES ID2]],Combined_Sheet__Major_Only___2[[NPDES ID2]:[ECHO BFR]],27,FALSE)</f>
        <v>tempSludgeStore</v>
      </c>
      <c r="AY2623" t="str">
        <f>VLOOKUP(Sheet1[[#This Row],[NPDES ID2]],Combined_Sheet__Major_Only___2[[NPDES ID2]:[ECHO BFR]],28,FALSE)</f>
        <v>heatDry</v>
      </c>
      <c r="AZ2623" t="str">
        <f>VLOOKUP(Sheet1[[#This Row],[NPDES ID2]],Combined_Sheet__Major_Only___2[[NPDES ID2]:[ECHO BFR]],29,FALSE)</f>
        <v>thickening</v>
      </c>
      <c r="BA2623">
        <f>VLOOKUP(Sheet1[[#This Row],[NPDES ID2]],Combined_Sheet__Major_Only___2[[NPDES ID2]:[ECHO BFR]],17,FALSE)</f>
        <v>44.559699999999999</v>
      </c>
      <c r="BB2623">
        <f>VLOOKUP(Sheet1[[#This Row],[NPDES ID2]],Combined_Sheet__Major_Only___2[[NPDES ID2]:[ECHO BFR]],18,FALSE)</f>
        <v>-93.566995000000006</v>
      </c>
      <c r="BC2623" s="2" t="str">
        <f>IF(ISNUMBER(SEARCH("aerobic",$AW2623)),"aerobic","")</f>
        <v/>
      </c>
      <c r="BD2623" s="2" t="str">
        <f>IF(ISNUMBER(SEARCH("anaer",$AW2623)),"anaer","")</f>
        <v/>
      </c>
      <c r="BE2623" s="2" t="str">
        <f>IF(ISNUMBER(SEARCH("thickening",$AZ2623)),"thickening","")</f>
        <v>thickening</v>
      </c>
      <c r="BF2623" s="3" t="str">
        <f>IF(ISNUMBER(SEARCH("airDry",$AW2623)),"airDry","")</f>
        <v/>
      </c>
      <c r="BG2623" s="3" t="str">
        <f>IF(ISNUMBER(SEARCH("heatDry",$AY2623)),"heatDry","")</f>
        <v>heatDry</v>
      </c>
      <c r="BH2623" s="3" t="str">
        <f>IF(AND(ISNUMBER(SEARCH("aerobic",$AW2623)),ISNUMBER(SEARCH("anaer",$AW2623))),"Combined Aer and Anaer.","")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A7D4-CC05-4B22-8F71-B521A6346C22}">
  <dimension ref="A1:AP2666"/>
  <sheetViews>
    <sheetView workbookViewId="0">
      <selection activeCell="S1" sqref="S1:T1"/>
    </sheetView>
  </sheetViews>
  <sheetFormatPr defaultRowHeight="15" x14ac:dyDescent="0.25"/>
  <cols>
    <col min="1" max="1" width="76.85546875" bestFit="1" customWidth="1"/>
    <col min="2" max="2" width="20.5703125" bestFit="1" customWidth="1"/>
    <col min="3" max="3" width="13" bestFit="1" customWidth="1"/>
    <col min="4" max="4" width="27.7109375" bestFit="1" customWidth="1"/>
    <col min="5" max="5" width="8" bestFit="1" customWidth="1"/>
    <col min="6" max="6" width="13.42578125" bestFit="1" customWidth="1"/>
    <col min="7" max="7" width="16.7109375" bestFit="1" customWidth="1"/>
    <col min="8" max="8" width="16.28515625" bestFit="1" customWidth="1"/>
    <col min="9" max="9" width="81.140625" bestFit="1" customWidth="1"/>
    <col min="10" max="10" width="32" bestFit="1" customWidth="1"/>
    <col min="11" max="11" width="17.42578125" bestFit="1" customWidth="1"/>
    <col min="12" max="12" width="18.5703125" bestFit="1" customWidth="1"/>
    <col min="13" max="13" width="58.7109375" bestFit="1" customWidth="1"/>
    <col min="14" max="14" width="43.85546875" bestFit="1" customWidth="1"/>
    <col min="15" max="15" width="47.5703125" bestFit="1" customWidth="1"/>
    <col min="16" max="16" width="42.5703125" bestFit="1" customWidth="1"/>
    <col min="17" max="17" width="57.7109375" bestFit="1" customWidth="1"/>
    <col min="18" max="18" width="32.42578125" bestFit="1" customWidth="1"/>
    <col min="19" max="19" width="17.7109375" bestFit="1" customWidth="1"/>
    <col min="20" max="20" width="19.28515625" bestFit="1" customWidth="1"/>
    <col min="21" max="21" width="33.7109375" bestFit="1" customWidth="1"/>
    <col min="22" max="22" width="25.85546875" bestFit="1" customWidth="1"/>
    <col min="23" max="23" width="39.28515625" bestFit="1" customWidth="1"/>
    <col min="24" max="24" width="41.42578125" bestFit="1" customWidth="1"/>
    <col min="25" max="25" width="34.42578125" bestFit="1" customWidth="1"/>
    <col min="26" max="26" width="12" bestFit="1" customWidth="1"/>
    <col min="27" max="27" width="21" bestFit="1" customWidth="1"/>
    <col min="28" max="28" width="41.85546875" bestFit="1" customWidth="1"/>
    <col min="29" max="29" width="47.85546875" bestFit="1" customWidth="1"/>
    <col min="30" max="30" width="38" bestFit="1" customWidth="1"/>
    <col min="31" max="31" width="39.140625" bestFit="1" customWidth="1"/>
    <col min="32" max="32" width="55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42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>
        <v>9</v>
      </c>
      <c r="G2">
        <v>2022</v>
      </c>
      <c r="H2" s="1">
        <v>44978.707817488423</v>
      </c>
      <c r="I2" t="s">
        <v>37</v>
      </c>
      <c r="J2">
        <v>1955</v>
      </c>
      <c r="K2">
        <v>0</v>
      </c>
      <c r="L2" t="s">
        <v>38</v>
      </c>
      <c r="M2" t="s">
        <v>39</v>
      </c>
      <c r="N2">
        <v>1955</v>
      </c>
      <c r="Q2">
        <v>238.89</v>
      </c>
      <c r="R2" t="s">
        <v>40</v>
      </c>
      <c r="S2">
        <v>34.081958999999998</v>
      </c>
      <c r="T2">
        <v>-118.708687</v>
      </c>
      <c r="U2">
        <v>1.263424219</v>
      </c>
      <c r="V2">
        <v>5</v>
      </c>
      <c r="W2">
        <v>12</v>
      </c>
      <c r="X2">
        <v>0</v>
      </c>
      <c r="Y2">
        <v>453.2</v>
      </c>
      <c r="Z2">
        <v>6004026001</v>
      </c>
      <c r="AA2">
        <v>4643.6703311849997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</row>
    <row r="3" spans="1:42" x14ac:dyDescent="0.25">
      <c r="A3" t="s">
        <v>46</v>
      </c>
      <c r="B3" t="s">
        <v>47</v>
      </c>
      <c r="C3" t="s">
        <v>48</v>
      </c>
      <c r="D3" t="s">
        <v>49</v>
      </c>
      <c r="E3" t="s">
        <v>50</v>
      </c>
      <c r="F3">
        <v>10</v>
      </c>
      <c r="G3">
        <v>2022</v>
      </c>
      <c r="H3" s="1">
        <v>44937.56428864583</v>
      </c>
      <c r="I3" t="s">
        <v>37</v>
      </c>
      <c r="J3">
        <v>103</v>
      </c>
      <c r="K3">
        <v>0</v>
      </c>
      <c r="L3" t="s">
        <v>38</v>
      </c>
      <c r="M3" t="s">
        <v>51</v>
      </c>
      <c r="N3">
        <v>103</v>
      </c>
      <c r="R3" t="s">
        <v>52</v>
      </c>
      <c r="S3">
        <v>45.008957000000002</v>
      </c>
      <c r="T3">
        <v>-122.80201099999999</v>
      </c>
      <c r="U3">
        <v>1.5404166669999999</v>
      </c>
      <c r="V3">
        <v>2</v>
      </c>
      <c r="W3">
        <v>2.5</v>
      </c>
      <c r="X3">
        <v>0</v>
      </c>
      <c r="Y3">
        <v>486.37900000000002</v>
      </c>
      <c r="AB3" t="s">
        <v>53</v>
      </c>
      <c r="AC3" t="s">
        <v>42</v>
      </c>
      <c r="AD3" t="s">
        <v>54</v>
      </c>
      <c r="AE3" t="s">
        <v>55</v>
      </c>
      <c r="AF3" t="s">
        <v>56</v>
      </c>
      <c r="AK3" t="s">
        <v>12121</v>
      </c>
    </row>
    <row r="4" spans="1:42" x14ac:dyDescent="0.25">
      <c r="A4" t="s">
        <v>57</v>
      </c>
      <c r="B4" t="s">
        <v>58</v>
      </c>
      <c r="C4" t="s">
        <v>59</v>
      </c>
      <c r="D4" t="s">
        <v>60</v>
      </c>
      <c r="E4" t="s">
        <v>61</v>
      </c>
      <c r="F4">
        <v>1</v>
      </c>
      <c r="G4">
        <v>2022</v>
      </c>
      <c r="H4" s="1">
        <v>44999.664049872685</v>
      </c>
      <c r="I4" t="s">
        <v>62</v>
      </c>
      <c r="J4">
        <v>4318</v>
      </c>
      <c r="K4">
        <v>0</v>
      </c>
      <c r="L4" t="s">
        <v>38</v>
      </c>
      <c r="M4" t="s">
        <v>63</v>
      </c>
      <c r="P4">
        <v>18741</v>
      </c>
      <c r="R4" t="s">
        <v>38</v>
      </c>
      <c r="S4">
        <v>41.521610000000003</v>
      </c>
      <c r="T4">
        <v>-73.044269999999997</v>
      </c>
      <c r="U4">
        <v>21.305833329999999</v>
      </c>
      <c r="V4">
        <v>1</v>
      </c>
      <c r="W4">
        <v>27.05</v>
      </c>
      <c r="X4">
        <v>0</v>
      </c>
      <c r="Y4">
        <v>7766.88</v>
      </c>
      <c r="Z4">
        <v>9001510001</v>
      </c>
      <c r="AA4">
        <v>8440.5537196245004</v>
      </c>
      <c r="AB4" t="s">
        <v>54</v>
      </c>
      <c r="AC4" t="s">
        <v>64</v>
      </c>
      <c r="AD4" t="s">
        <v>54</v>
      </c>
      <c r="AE4" t="s">
        <v>65</v>
      </c>
      <c r="AF4" t="s">
        <v>66</v>
      </c>
      <c r="AK4" t="s">
        <v>12122</v>
      </c>
      <c r="AL4" t="s">
        <v>12123</v>
      </c>
      <c r="AM4" t="s">
        <v>12124</v>
      </c>
      <c r="AN4" t="s">
        <v>12125</v>
      </c>
      <c r="AO4" t="s">
        <v>12126</v>
      </c>
      <c r="AP4" t="s">
        <v>12127</v>
      </c>
    </row>
    <row r="5" spans="1:42" x14ac:dyDescent="0.25">
      <c r="A5" t="s">
        <v>67</v>
      </c>
      <c r="B5" t="s">
        <v>68</v>
      </c>
      <c r="C5" t="s">
        <v>69</v>
      </c>
      <c r="D5" t="s">
        <v>70</v>
      </c>
      <c r="E5" t="s">
        <v>71</v>
      </c>
      <c r="F5">
        <v>4</v>
      </c>
      <c r="G5">
        <v>2022</v>
      </c>
      <c r="H5" s="1">
        <v>45029.422224768517</v>
      </c>
      <c r="I5" t="s">
        <v>62</v>
      </c>
      <c r="J5">
        <v>3859.7</v>
      </c>
      <c r="K5">
        <v>0</v>
      </c>
      <c r="L5" t="s">
        <v>38</v>
      </c>
      <c r="M5" t="s">
        <v>39</v>
      </c>
      <c r="N5">
        <v>3466.5</v>
      </c>
      <c r="Q5">
        <v>393.2</v>
      </c>
      <c r="R5" t="s">
        <v>52</v>
      </c>
      <c r="S5">
        <v>32.237372000000001</v>
      </c>
      <c r="T5">
        <v>-90.208956000000001</v>
      </c>
      <c r="U5">
        <v>42.870833330000004</v>
      </c>
      <c r="V5">
        <v>1</v>
      </c>
      <c r="W5">
        <v>46</v>
      </c>
      <c r="X5">
        <v>0</v>
      </c>
      <c r="Y5">
        <v>15677.85</v>
      </c>
      <c r="Z5">
        <v>28000615001</v>
      </c>
      <c r="AA5">
        <v>16733.602616964301</v>
      </c>
      <c r="AB5" t="s">
        <v>41</v>
      </c>
      <c r="AC5" t="s">
        <v>72</v>
      </c>
      <c r="AD5" t="s">
        <v>54</v>
      </c>
      <c r="AE5" t="s">
        <v>73</v>
      </c>
      <c r="AF5" t="s">
        <v>74</v>
      </c>
      <c r="AK5">
        <v>71.971673499813633</v>
      </c>
      <c r="AL5">
        <v>26.052925829295564</v>
      </c>
      <c r="AM5">
        <v>5.7025717480432352</v>
      </c>
      <c r="AN5">
        <v>12.001490868430862</v>
      </c>
      <c r="AO5">
        <v>1.1926947446887812</v>
      </c>
      <c r="AP5">
        <v>20.238538948937755</v>
      </c>
    </row>
    <row r="6" spans="1:42" x14ac:dyDescent="0.25">
      <c r="A6" t="s">
        <v>75</v>
      </c>
      <c r="B6" t="s">
        <v>76</v>
      </c>
      <c r="C6" t="s">
        <v>77</v>
      </c>
      <c r="D6" t="s">
        <v>78</v>
      </c>
      <c r="E6" t="s">
        <v>36</v>
      </c>
      <c r="F6">
        <v>9</v>
      </c>
      <c r="G6">
        <v>2022</v>
      </c>
      <c r="H6" s="1">
        <v>45000.747601620373</v>
      </c>
      <c r="I6" t="s">
        <v>62</v>
      </c>
      <c r="J6">
        <v>3396</v>
      </c>
      <c r="K6">
        <v>0</v>
      </c>
      <c r="L6" t="s">
        <v>38</v>
      </c>
      <c r="M6" t="s">
        <v>79</v>
      </c>
      <c r="Q6">
        <v>3396</v>
      </c>
      <c r="R6" t="s">
        <v>52</v>
      </c>
      <c r="S6">
        <v>35.256149999999998</v>
      </c>
      <c r="T6">
        <v>-120.67291</v>
      </c>
      <c r="U6">
        <v>3.1741666670000002</v>
      </c>
      <c r="V6">
        <v>1</v>
      </c>
      <c r="W6">
        <v>5.0999999999999996</v>
      </c>
      <c r="X6">
        <v>0</v>
      </c>
      <c r="Y6">
        <v>1157.7</v>
      </c>
      <c r="Z6">
        <v>6003004001</v>
      </c>
      <c r="AA6">
        <v>1748.2053011519995</v>
      </c>
      <c r="AB6" t="s">
        <v>53</v>
      </c>
      <c r="AC6" t="s">
        <v>42</v>
      </c>
      <c r="AD6" t="s">
        <v>54</v>
      </c>
      <c r="AE6" t="s">
        <v>55</v>
      </c>
      <c r="AF6" t="s">
        <v>80</v>
      </c>
      <c r="AK6" t="s">
        <v>12128</v>
      </c>
    </row>
    <row r="7" spans="1:42" x14ac:dyDescent="0.25">
      <c r="A7" t="s">
        <v>81</v>
      </c>
      <c r="B7" t="s">
        <v>82</v>
      </c>
      <c r="C7" t="s">
        <v>83</v>
      </c>
      <c r="D7" t="s">
        <v>84</v>
      </c>
      <c r="E7" t="s">
        <v>85</v>
      </c>
      <c r="F7">
        <v>2</v>
      </c>
      <c r="G7">
        <v>2022</v>
      </c>
      <c r="H7" s="1">
        <v>44954.522876041665</v>
      </c>
      <c r="I7" t="s">
        <v>62</v>
      </c>
      <c r="J7">
        <v>1730.2</v>
      </c>
      <c r="K7">
        <v>0</v>
      </c>
      <c r="L7" t="s">
        <v>38</v>
      </c>
      <c r="M7" t="s">
        <v>79</v>
      </c>
      <c r="Q7">
        <v>1730.2</v>
      </c>
      <c r="R7" t="s">
        <v>86</v>
      </c>
      <c r="S7">
        <v>42.5045</v>
      </c>
      <c r="T7">
        <v>-79.326832999999993</v>
      </c>
      <c r="U7">
        <v>0</v>
      </c>
      <c r="V7">
        <v>2</v>
      </c>
      <c r="W7">
        <v>6</v>
      </c>
      <c r="X7">
        <v>0</v>
      </c>
      <c r="Y7">
        <v>0</v>
      </c>
      <c r="Z7">
        <v>36009046001</v>
      </c>
      <c r="AA7">
        <v>1974.37936198854</v>
      </c>
      <c r="AB7" t="s">
        <v>87</v>
      </c>
      <c r="AC7" t="s">
        <v>54</v>
      </c>
      <c r="AD7" t="s">
        <v>54</v>
      </c>
      <c r="AE7" t="s">
        <v>73</v>
      </c>
      <c r="AF7" t="s">
        <v>88</v>
      </c>
      <c r="AK7" t="s">
        <v>12129</v>
      </c>
      <c r="AL7" t="s">
        <v>12130</v>
      </c>
      <c r="AM7" t="s">
        <v>12131</v>
      </c>
      <c r="AN7" t="s">
        <v>12132</v>
      </c>
      <c r="AO7" t="s">
        <v>12133</v>
      </c>
    </row>
    <row r="8" spans="1:42" x14ac:dyDescent="0.25">
      <c r="A8" t="s">
        <v>89</v>
      </c>
      <c r="B8" t="s">
        <v>90</v>
      </c>
      <c r="C8" t="s">
        <v>91</v>
      </c>
      <c r="D8" t="s">
        <v>92</v>
      </c>
      <c r="E8" t="s">
        <v>93</v>
      </c>
      <c r="F8">
        <v>4</v>
      </c>
      <c r="G8">
        <v>2022</v>
      </c>
      <c r="H8" s="1">
        <v>44978.443300243052</v>
      </c>
      <c r="I8" t="s">
        <v>62</v>
      </c>
      <c r="J8">
        <v>1717</v>
      </c>
      <c r="K8">
        <v>0</v>
      </c>
      <c r="L8" t="s">
        <v>38</v>
      </c>
      <c r="M8" t="s">
        <v>79</v>
      </c>
      <c r="Q8">
        <v>1717</v>
      </c>
      <c r="R8" t="s">
        <v>94</v>
      </c>
      <c r="S8">
        <v>38.947969999999998</v>
      </c>
      <c r="T8">
        <v>-84.370490000000004</v>
      </c>
      <c r="U8">
        <v>1.08</v>
      </c>
      <c r="V8">
        <v>1</v>
      </c>
      <c r="W8">
        <v>4</v>
      </c>
      <c r="X8">
        <v>1.17</v>
      </c>
      <c r="Y8">
        <v>392.93</v>
      </c>
      <c r="Z8">
        <v>21000056006</v>
      </c>
      <c r="AA8">
        <v>881.38683933079983</v>
      </c>
      <c r="AB8" t="s">
        <v>54</v>
      </c>
      <c r="AC8" t="s">
        <v>54</v>
      </c>
      <c r="AD8" t="s">
        <v>54</v>
      </c>
      <c r="AE8" t="s">
        <v>65</v>
      </c>
      <c r="AF8" t="s">
        <v>95</v>
      </c>
      <c r="AK8">
        <v>3.3171822586656727</v>
      </c>
      <c r="AL8">
        <v>0.40998881848676855</v>
      </c>
      <c r="AM8">
        <v>5.0316809541557959</v>
      </c>
      <c r="AN8">
        <v>0.74543421543048827</v>
      </c>
      <c r="AO8">
        <v>2.0872158032053671</v>
      </c>
    </row>
    <row r="9" spans="1:42" x14ac:dyDescent="0.25">
      <c r="A9" t="s">
        <v>96</v>
      </c>
      <c r="B9" t="s">
        <v>97</v>
      </c>
      <c r="C9" t="s">
        <v>97</v>
      </c>
      <c r="D9" t="s">
        <v>98</v>
      </c>
      <c r="E9" t="s">
        <v>99</v>
      </c>
      <c r="F9">
        <v>6</v>
      </c>
      <c r="G9">
        <v>2022</v>
      </c>
      <c r="H9" s="1">
        <v>44833.697659108795</v>
      </c>
      <c r="I9" t="s">
        <v>62</v>
      </c>
      <c r="J9">
        <v>1568.17</v>
      </c>
      <c r="K9">
        <v>0</v>
      </c>
      <c r="L9" t="s">
        <v>38</v>
      </c>
      <c r="M9" t="s">
        <v>79</v>
      </c>
      <c r="Q9">
        <v>1568.17</v>
      </c>
      <c r="R9" t="s">
        <v>94</v>
      </c>
      <c r="S9">
        <v>29.781278</v>
      </c>
      <c r="T9">
        <v>-95.213027999999994</v>
      </c>
      <c r="U9">
        <v>3.3802500000000002</v>
      </c>
      <c r="V9">
        <v>1</v>
      </c>
      <c r="W9">
        <v>7.25</v>
      </c>
      <c r="X9">
        <v>7.25</v>
      </c>
      <c r="Y9">
        <v>1233.691</v>
      </c>
      <c r="Z9">
        <v>48007039021</v>
      </c>
      <c r="AA9">
        <v>2094.204267005</v>
      </c>
      <c r="AB9" t="s">
        <v>54</v>
      </c>
      <c r="AC9" t="s">
        <v>64</v>
      </c>
      <c r="AD9" t="s">
        <v>54</v>
      </c>
      <c r="AE9" t="s">
        <v>54</v>
      </c>
      <c r="AF9" t="s">
        <v>100</v>
      </c>
      <c r="AK9" t="s">
        <v>12134</v>
      </c>
    </row>
    <row r="10" spans="1:42" x14ac:dyDescent="0.25">
      <c r="A10" t="s">
        <v>101</v>
      </c>
      <c r="B10" t="s">
        <v>102</v>
      </c>
      <c r="C10" t="s">
        <v>102</v>
      </c>
      <c r="D10" t="s">
        <v>98</v>
      </c>
      <c r="E10" t="s">
        <v>99</v>
      </c>
      <c r="F10">
        <v>6</v>
      </c>
      <c r="G10">
        <v>2022</v>
      </c>
      <c r="H10" s="1">
        <v>44833.701260636575</v>
      </c>
      <c r="I10" t="s">
        <v>62</v>
      </c>
      <c r="J10">
        <v>1101.3599999999999</v>
      </c>
      <c r="K10">
        <v>0</v>
      </c>
      <c r="L10" t="s">
        <v>38</v>
      </c>
      <c r="M10" t="s">
        <v>79</v>
      </c>
      <c r="Q10">
        <v>1101.3599999999999</v>
      </c>
      <c r="R10" t="s">
        <v>94</v>
      </c>
      <c r="S10">
        <v>29.70102</v>
      </c>
      <c r="T10">
        <v>-95.670860000000005</v>
      </c>
      <c r="U10">
        <v>5.5269166670000001</v>
      </c>
      <c r="V10">
        <v>1</v>
      </c>
      <c r="W10">
        <v>13.34</v>
      </c>
      <c r="X10">
        <v>0</v>
      </c>
      <c r="Y10">
        <v>2017.1079999999999</v>
      </c>
      <c r="AB10" t="s">
        <v>41</v>
      </c>
      <c r="AC10" t="s">
        <v>54</v>
      </c>
      <c r="AD10" t="s">
        <v>54</v>
      </c>
      <c r="AE10" t="s">
        <v>73</v>
      </c>
      <c r="AF10" t="s">
        <v>103</v>
      </c>
      <c r="AK10" t="s">
        <v>12135</v>
      </c>
      <c r="AL10" t="s">
        <v>12136</v>
      </c>
      <c r="AM10" t="s">
        <v>144</v>
      </c>
      <c r="AN10" t="s">
        <v>12137</v>
      </c>
    </row>
    <row r="11" spans="1:42" x14ac:dyDescent="0.25">
      <c r="A11" t="s">
        <v>104</v>
      </c>
      <c r="B11" t="s">
        <v>105</v>
      </c>
      <c r="C11" t="s">
        <v>105</v>
      </c>
      <c r="D11" t="s">
        <v>98</v>
      </c>
      <c r="E11" t="s">
        <v>99</v>
      </c>
      <c r="F11">
        <v>6</v>
      </c>
      <c r="G11">
        <v>2022</v>
      </c>
      <c r="H11" s="1">
        <v>44833.612330462965</v>
      </c>
      <c r="I11" t="s">
        <v>62</v>
      </c>
      <c r="J11">
        <v>825.94</v>
      </c>
      <c r="K11">
        <v>0</v>
      </c>
      <c r="L11" t="s">
        <v>38</v>
      </c>
      <c r="M11" t="s">
        <v>79</v>
      </c>
      <c r="Q11">
        <v>825.94</v>
      </c>
      <c r="R11" t="s">
        <v>94</v>
      </c>
      <c r="S11">
        <v>29.608398999999999</v>
      </c>
      <c r="T11">
        <v>-95.241124999999997</v>
      </c>
      <c r="U11">
        <v>2.9256666670000002</v>
      </c>
      <c r="V11">
        <v>1</v>
      </c>
      <c r="W11">
        <v>15.2</v>
      </c>
      <c r="X11">
        <v>0</v>
      </c>
      <c r="Y11">
        <v>1067.7439999999999</v>
      </c>
      <c r="Z11">
        <v>48007039025</v>
      </c>
      <c r="AA11">
        <v>1607.9846676221</v>
      </c>
      <c r="AB11" t="s">
        <v>41</v>
      </c>
      <c r="AC11" t="s">
        <v>54</v>
      </c>
      <c r="AD11" t="s">
        <v>54</v>
      </c>
      <c r="AE11" t="s">
        <v>65</v>
      </c>
      <c r="AF11" t="s">
        <v>106</v>
      </c>
      <c r="AK11">
        <v>14.125978382407752</v>
      </c>
      <c r="AL11">
        <v>11.40514349608647</v>
      </c>
      <c r="AM11">
        <v>1.3045098770033543</v>
      </c>
      <c r="AN11">
        <v>13.529631010063362</v>
      </c>
    </row>
    <row r="12" spans="1:42" x14ac:dyDescent="0.25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</v>
      </c>
      <c r="G12">
        <v>2022</v>
      </c>
      <c r="H12" s="1">
        <v>44966.58021565972</v>
      </c>
      <c r="I12" t="s">
        <v>62</v>
      </c>
      <c r="J12">
        <v>820</v>
      </c>
      <c r="K12">
        <v>0</v>
      </c>
      <c r="L12" t="s">
        <v>38</v>
      </c>
      <c r="M12" t="s">
        <v>79</v>
      </c>
      <c r="Q12">
        <v>820</v>
      </c>
      <c r="R12" t="s">
        <v>52</v>
      </c>
      <c r="S12">
        <v>34.540289999999999</v>
      </c>
      <c r="T12">
        <v>-85.301404000000005</v>
      </c>
      <c r="U12">
        <v>2.3541666669999999</v>
      </c>
      <c r="V12">
        <v>1</v>
      </c>
      <c r="W12">
        <v>5</v>
      </c>
      <c r="X12">
        <v>4.91</v>
      </c>
      <c r="Y12">
        <v>858.13</v>
      </c>
      <c r="Z12">
        <v>13000181001</v>
      </c>
      <c r="AA12">
        <v>1731.8158764537</v>
      </c>
      <c r="AB12" t="s">
        <v>41</v>
      </c>
      <c r="AC12" t="s">
        <v>54</v>
      </c>
      <c r="AD12" t="s">
        <v>54</v>
      </c>
      <c r="AE12" t="s">
        <v>73</v>
      </c>
      <c r="AF12" t="s">
        <v>112</v>
      </c>
      <c r="AK12" t="s">
        <v>12138</v>
      </c>
    </row>
    <row r="13" spans="1:42" x14ac:dyDescent="0.25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5</v>
      </c>
      <c r="G13">
        <v>2022</v>
      </c>
      <c r="H13" s="1">
        <v>44949.601915706022</v>
      </c>
      <c r="I13" t="s">
        <v>62</v>
      </c>
      <c r="J13">
        <v>772.84</v>
      </c>
      <c r="K13">
        <v>0</v>
      </c>
      <c r="L13" t="s">
        <v>38</v>
      </c>
      <c r="M13" t="s">
        <v>79</v>
      </c>
      <c r="Q13">
        <v>772.84</v>
      </c>
      <c r="R13" t="s">
        <v>52</v>
      </c>
      <c r="S13">
        <v>37.887500000000003</v>
      </c>
      <c r="T13">
        <v>-89.788332999999994</v>
      </c>
      <c r="U13">
        <v>0.72683333299999997</v>
      </c>
      <c r="V13">
        <v>1</v>
      </c>
      <c r="W13">
        <v>7.43</v>
      </c>
      <c r="X13">
        <v>3</v>
      </c>
      <c r="Y13">
        <v>264.73599999999999</v>
      </c>
      <c r="Z13">
        <v>17007516001</v>
      </c>
      <c r="AB13" t="s">
        <v>118</v>
      </c>
      <c r="AC13" t="s">
        <v>54</v>
      </c>
      <c r="AD13" t="s">
        <v>54</v>
      </c>
      <c r="AE13" t="s">
        <v>65</v>
      </c>
      <c r="AF13" t="s">
        <v>119</v>
      </c>
      <c r="AK13" t="s">
        <v>12139</v>
      </c>
      <c r="AL13" t="s">
        <v>12140</v>
      </c>
    </row>
    <row r="14" spans="1:42" x14ac:dyDescent="0.25">
      <c r="A14" t="s">
        <v>120</v>
      </c>
      <c r="B14" t="s">
        <v>121</v>
      </c>
      <c r="C14" t="s">
        <v>121</v>
      </c>
      <c r="D14" t="s">
        <v>98</v>
      </c>
      <c r="E14" t="s">
        <v>99</v>
      </c>
      <c r="F14">
        <v>6</v>
      </c>
      <c r="G14">
        <v>2022</v>
      </c>
      <c r="H14" s="1">
        <v>44833.60997420139</v>
      </c>
      <c r="I14" t="s">
        <v>62</v>
      </c>
      <c r="J14">
        <v>734.36</v>
      </c>
      <c r="K14">
        <v>0</v>
      </c>
      <c r="L14" t="s">
        <v>38</v>
      </c>
      <c r="M14" t="s">
        <v>79</v>
      </c>
      <c r="Q14">
        <v>734.36</v>
      </c>
      <c r="R14" t="s">
        <v>94</v>
      </c>
      <c r="S14">
        <v>29.643219999999999</v>
      </c>
      <c r="T14">
        <v>-95.264250000000004</v>
      </c>
      <c r="U14">
        <v>1.4246666670000001</v>
      </c>
      <c r="V14">
        <v>1</v>
      </c>
      <c r="W14">
        <v>3</v>
      </c>
      <c r="X14">
        <v>0</v>
      </c>
      <c r="Y14">
        <v>520.20600000000002</v>
      </c>
      <c r="AB14" t="s">
        <v>54</v>
      </c>
      <c r="AC14" t="s">
        <v>64</v>
      </c>
      <c r="AD14" t="s">
        <v>54</v>
      </c>
      <c r="AE14" t="s">
        <v>54</v>
      </c>
      <c r="AF14" t="s">
        <v>122</v>
      </c>
      <c r="AK14">
        <v>81.550503168095418</v>
      </c>
      <c r="AL14">
        <v>34.289973909802463</v>
      </c>
    </row>
    <row r="15" spans="1:42" x14ac:dyDescent="0.25">
      <c r="A15" t="s">
        <v>123</v>
      </c>
      <c r="B15" t="s">
        <v>124</v>
      </c>
      <c r="C15" t="s">
        <v>124</v>
      </c>
      <c r="D15" t="s">
        <v>98</v>
      </c>
      <c r="E15" t="s">
        <v>99</v>
      </c>
      <c r="F15">
        <v>6</v>
      </c>
      <c r="G15">
        <v>2022</v>
      </c>
      <c r="H15" s="1">
        <v>44833.700651689818</v>
      </c>
      <c r="I15" t="s">
        <v>62</v>
      </c>
      <c r="J15">
        <v>640.83000000000004</v>
      </c>
      <c r="K15">
        <v>0</v>
      </c>
      <c r="L15" t="s">
        <v>38</v>
      </c>
      <c r="M15" t="s">
        <v>79</v>
      </c>
      <c r="Q15">
        <v>640.83000000000004</v>
      </c>
      <c r="R15" t="s">
        <v>94</v>
      </c>
      <c r="S15">
        <v>29.598593999999999</v>
      </c>
      <c r="T15">
        <v>-95.207773000000003</v>
      </c>
      <c r="U15">
        <v>3.4718333330000002</v>
      </c>
      <c r="V15">
        <v>1</v>
      </c>
      <c r="W15">
        <v>6.14</v>
      </c>
      <c r="X15">
        <v>0</v>
      </c>
      <c r="Y15">
        <v>1267.357</v>
      </c>
      <c r="Z15">
        <v>48007039024</v>
      </c>
      <c r="AB15" t="s">
        <v>54</v>
      </c>
      <c r="AC15" t="s">
        <v>64</v>
      </c>
      <c r="AD15" t="s">
        <v>54</v>
      </c>
      <c r="AE15" t="s">
        <v>54</v>
      </c>
      <c r="AF15" t="s">
        <v>125</v>
      </c>
    </row>
    <row r="16" spans="1:42" x14ac:dyDescent="0.25">
      <c r="A16" t="s">
        <v>126</v>
      </c>
      <c r="B16" t="s">
        <v>127</v>
      </c>
      <c r="C16" t="s">
        <v>127</v>
      </c>
      <c r="D16" t="s">
        <v>98</v>
      </c>
      <c r="E16" t="s">
        <v>99</v>
      </c>
      <c r="F16">
        <v>6</v>
      </c>
      <c r="G16">
        <v>2022</v>
      </c>
      <c r="H16" s="1">
        <v>44833.698565856481</v>
      </c>
      <c r="I16" t="s">
        <v>62</v>
      </c>
      <c r="J16">
        <v>554.72</v>
      </c>
      <c r="K16">
        <v>0</v>
      </c>
      <c r="L16" t="s">
        <v>38</v>
      </c>
      <c r="M16" t="s">
        <v>79</v>
      </c>
      <c r="Q16">
        <v>554.72</v>
      </c>
      <c r="R16" t="s">
        <v>94</v>
      </c>
      <c r="S16">
        <v>29.648855999999999</v>
      </c>
      <c r="T16">
        <v>-95.223010000000002</v>
      </c>
      <c r="U16">
        <v>2.2488333329999999</v>
      </c>
      <c r="V16">
        <v>1</v>
      </c>
      <c r="W16">
        <v>5.76</v>
      </c>
      <c r="X16">
        <v>0</v>
      </c>
      <c r="Y16">
        <v>821.06500000000005</v>
      </c>
      <c r="AB16" t="s">
        <v>54</v>
      </c>
      <c r="AC16" t="s">
        <v>64</v>
      </c>
      <c r="AD16" t="s">
        <v>54</v>
      </c>
      <c r="AE16" t="s">
        <v>54</v>
      </c>
      <c r="AF16" t="s">
        <v>128</v>
      </c>
    </row>
    <row r="17" spans="1:32" x14ac:dyDescent="0.25">
      <c r="A17" t="s">
        <v>129</v>
      </c>
      <c r="B17" t="s">
        <v>130</v>
      </c>
      <c r="C17" t="s">
        <v>130</v>
      </c>
      <c r="D17" t="s">
        <v>98</v>
      </c>
      <c r="E17" t="s">
        <v>99</v>
      </c>
      <c r="F17">
        <v>6</v>
      </c>
      <c r="G17">
        <v>2022</v>
      </c>
      <c r="H17" s="1">
        <v>44833.591452615743</v>
      </c>
      <c r="I17" t="s">
        <v>62</v>
      </c>
      <c r="J17">
        <v>541.83000000000004</v>
      </c>
      <c r="K17">
        <v>0</v>
      </c>
      <c r="L17" t="s">
        <v>38</v>
      </c>
      <c r="M17" t="s">
        <v>79</v>
      </c>
      <c r="Q17">
        <v>541.83000000000004</v>
      </c>
      <c r="R17" t="s">
        <v>94</v>
      </c>
      <c r="S17">
        <v>29.927769999999999</v>
      </c>
      <c r="T17">
        <v>-95.393739999999994</v>
      </c>
      <c r="U17">
        <v>1.4836666670000001</v>
      </c>
      <c r="V17">
        <v>1</v>
      </c>
      <c r="W17">
        <v>4</v>
      </c>
      <c r="X17">
        <v>0</v>
      </c>
      <c r="Y17">
        <v>541.71799999999996</v>
      </c>
      <c r="Z17">
        <v>48007039067</v>
      </c>
      <c r="AB17" t="s">
        <v>41</v>
      </c>
      <c r="AC17" t="s">
        <v>54</v>
      </c>
      <c r="AD17" t="s">
        <v>54</v>
      </c>
      <c r="AE17" t="s">
        <v>73</v>
      </c>
      <c r="AF17" t="s">
        <v>131</v>
      </c>
    </row>
    <row r="18" spans="1:32" x14ac:dyDescent="0.25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>
        <v>4</v>
      </c>
      <c r="G18">
        <v>2022</v>
      </c>
      <c r="H18" s="1">
        <v>44963.528486145835</v>
      </c>
      <c r="I18" t="s">
        <v>62</v>
      </c>
      <c r="J18">
        <v>527.29</v>
      </c>
      <c r="K18">
        <v>0</v>
      </c>
      <c r="L18" t="s">
        <v>38</v>
      </c>
      <c r="M18" t="s">
        <v>51</v>
      </c>
      <c r="N18">
        <v>527.29</v>
      </c>
      <c r="R18" t="s">
        <v>52</v>
      </c>
      <c r="S18">
        <v>35.004305000000002</v>
      </c>
      <c r="T18">
        <v>-78.345532000000006</v>
      </c>
      <c r="U18">
        <v>2.5535999999999999</v>
      </c>
      <c r="V18">
        <v>1</v>
      </c>
      <c r="W18">
        <v>5</v>
      </c>
      <c r="X18">
        <v>0</v>
      </c>
      <c r="Y18">
        <v>931.52809999999999</v>
      </c>
      <c r="Z18">
        <v>37008201001</v>
      </c>
      <c r="AA18">
        <v>1314.7960702414</v>
      </c>
      <c r="AB18" t="s">
        <v>41</v>
      </c>
      <c r="AC18" t="s">
        <v>54</v>
      </c>
      <c r="AD18" t="s">
        <v>54</v>
      </c>
      <c r="AE18" t="s">
        <v>73</v>
      </c>
      <c r="AF18" t="s">
        <v>137</v>
      </c>
    </row>
    <row r="19" spans="1:32" x14ac:dyDescent="0.25">
      <c r="A19" t="s">
        <v>138</v>
      </c>
      <c r="B19" t="s">
        <v>139</v>
      </c>
      <c r="C19" t="s">
        <v>139</v>
      </c>
      <c r="D19" t="s">
        <v>98</v>
      </c>
      <c r="E19" t="s">
        <v>99</v>
      </c>
      <c r="F19">
        <v>6</v>
      </c>
      <c r="G19">
        <v>2022</v>
      </c>
      <c r="H19" s="1">
        <v>44833.6934115162</v>
      </c>
      <c r="I19" t="s">
        <v>62</v>
      </c>
      <c r="J19">
        <v>501.67</v>
      </c>
      <c r="K19">
        <v>0</v>
      </c>
      <c r="L19" t="s">
        <v>38</v>
      </c>
      <c r="M19" t="s">
        <v>79</v>
      </c>
      <c r="Q19">
        <v>501.67</v>
      </c>
      <c r="R19" t="s">
        <v>94</v>
      </c>
      <c r="S19">
        <v>29.878990000000002</v>
      </c>
      <c r="T19">
        <v>-95.536159999999995</v>
      </c>
      <c r="U19">
        <v>1.7431666669999999</v>
      </c>
      <c r="V19">
        <v>1</v>
      </c>
      <c r="W19">
        <v>4</v>
      </c>
      <c r="X19">
        <v>0</v>
      </c>
      <c r="Y19">
        <v>636.13</v>
      </c>
      <c r="Z19">
        <v>48007039065</v>
      </c>
      <c r="AB19" t="s">
        <v>54</v>
      </c>
      <c r="AC19" t="s">
        <v>64</v>
      </c>
      <c r="AD19" t="s">
        <v>54</v>
      </c>
      <c r="AE19" t="s">
        <v>54</v>
      </c>
      <c r="AF19" t="s">
        <v>140</v>
      </c>
    </row>
    <row r="20" spans="1:32" x14ac:dyDescent="0.25">
      <c r="A20" t="s">
        <v>141</v>
      </c>
      <c r="B20" t="s">
        <v>142</v>
      </c>
      <c r="C20" t="s">
        <v>142</v>
      </c>
      <c r="D20" t="s">
        <v>98</v>
      </c>
      <c r="E20" t="s">
        <v>99</v>
      </c>
      <c r="F20">
        <v>6</v>
      </c>
      <c r="G20">
        <v>2022</v>
      </c>
      <c r="H20" s="1">
        <v>44833.608812164355</v>
      </c>
      <c r="I20" t="s">
        <v>62</v>
      </c>
      <c r="J20">
        <v>498.32</v>
      </c>
      <c r="K20">
        <v>0</v>
      </c>
      <c r="L20" t="s">
        <v>38</v>
      </c>
      <c r="M20" t="s">
        <v>79</v>
      </c>
      <c r="Q20">
        <v>498.32</v>
      </c>
      <c r="R20" t="s">
        <v>94</v>
      </c>
      <c r="S20">
        <v>29.687771000000001</v>
      </c>
      <c r="T20">
        <v>-95.302041000000003</v>
      </c>
      <c r="U20">
        <v>1.987833333</v>
      </c>
      <c r="V20">
        <v>1</v>
      </c>
      <c r="W20">
        <v>7.2</v>
      </c>
      <c r="X20">
        <v>0</v>
      </c>
      <c r="Y20">
        <v>725.07100000000003</v>
      </c>
      <c r="Z20">
        <v>48007039061</v>
      </c>
      <c r="AA20">
        <v>2622.3079517280003</v>
      </c>
      <c r="AB20" t="s">
        <v>54</v>
      </c>
      <c r="AC20" t="s">
        <v>64</v>
      </c>
      <c r="AD20" t="s">
        <v>54</v>
      </c>
      <c r="AE20" t="s">
        <v>54</v>
      </c>
      <c r="AF20" t="s">
        <v>143</v>
      </c>
    </row>
    <row r="21" spans="1:32" x14ac:dyDescent="0.25">
      <c r="A21" t="s">
        <v>145</v>
      </c>
      <c r="B21" t="s">
        <v>146</v>
      </c>
      <c r="C21" t="s">
        <v>147</v>
      </c>
      <c r="D21" t="s">
        <v>148</v>
      </c>
      <c r="E21" t="s">
        <v>117</v>
      </c>
      <c r="F21">
        <v>5</v>
      </c>
      <c r="G21">
        <v>2022</v>
      </c>
      <c r="H21" s="1">
        <v>44981.427344131946</v>
      </c>
      <c r="I21" t="s">
        <v>62</v>
      </c>
      <c r="J21">
        <v>446.45</v>
      </c>
      <c r="K21">
        <v>0</v>
      </c>
      <c r="L21" t="s">
        <v>38</v>
      </c>
      <c r="M21" t="s">
        <v>51</v>
      </c>
      <c r="N21">
        <v>537</v>
      </c>
      <c r="R21" t="s">
        <v>52</v>
      </c>
      <c r="S21">
        <v>41.443002</v>
      </c>
      <c r="T21">
        <v>-87.670895000000002</v>
      </c>
      <c r="AB21" t="s">
        <v>41</v>
      </c>
      <c r="AC21" t="s">
        <v>54</v>
      </c>
      <c r="AD21" t="s">
        <v>54</v>
      </c>
      <c r="AE21" t="s">
        <v>73</v>
      </c>
      <c r="AF21" t="s">
        <v>149</v>
      </c>
    </row>
    <row r="22" spans="1:32" x14ac:dyDescent="0.25">
      <c r="A22" t="s">
        <v>150</v>
      </c>
      <c r="B22" t="s">
        <v>151</v>
      </c>
      <c r="C22" t="s">
        <v>152</v>
      </c>
      <c r="D22" t="s">
        <v>153</v>
      </c>
      <c r="E22" t="s">
        <v>93</v>
      </c>
      <c r="F22">
        <v>4</v>
      </c>
      <c r="G22">
        <v>2022</v>
      </c>
      <c r="H22" s="1">
        <v>44957.58523715278</v>
      </c>
      <c r="I22" t="s">
        <v>62</v>
      </c>
      <c r="J22">
        <v>445</v>
      </c>
      <c r="K22">
        <v>0</v>
      </c>
      <c r="L22" t="s">
        <v>38</v>
      </c>
      <c r="M22" t="s">
        <v>79</v>
      </c>
      <c r="Q22">
        <v>445</v>
      </c>
      <c r="R22" t="s">
        <v>94</v>
      </c>
      <c r="S22">
        <v>38.043332999999997</v>
      </c>
      <c r="T22">
        <v>-84.922499999999999</v>
      </c>
      <c r="U22">
        <v>2.5941666670000001</v>
      </c>
      <c r="V22">
        <v>1</v>
      </c>
      <c r="W22">
        <v>3.3</v>
      </c>
      <c r="X22">
        <v>2.149</v>
      </c>
      <c r="Y22">
        <v>943.7</v>
      </c>
      <c r="Z22">
        <v>21000271001</v>
      </c>
      <c r="AA22">
        <v>983.36548189799998</v>
      </c>
      <c r="AB22" t="s">
        <v>41</v>
      </c>
      <c r="AC22" t="s">
        <v>54</v>
      </c>
      <c r="AD22" t="s">
        <v>54</v>
      </c>
      <c r="AE22" t="s">
        <v>65</v>
      </c>
      <c r="AF22" t="s">
        <v>154</v>
      </c>
    </row>
    <row r="23" spans="1:32" x14ac:dyDescent="0.25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>
        <v>10</v>
      </c>
      <c r="G23">
        <v>2022</v>
      </c>
      <c r="H23" s="1">
        <v>44971.487657083337</v>
      </c>
      <c r="I23" t="s">
        <v>62</v>
      </c>
      <c r="J23">
        <v>397.33</v>
      </c>
      <c r="K23">
        <v>0</v>
      </c>
      <c r="L23" t="s">
        <v>38</v>
      </c>
      <c r="M23" t="s">
        <v>51</v>
      </c>
      <c r="N23">
        <v>397.33</v>
      </c>
      <c r="R23" t="s">
        <v>52</v>
      </c>
      <c r="S23">
        <v>47.848655999999998</v>
      </c>
      <c r="T23">
        <v>-121.97613699999999</v>
      </c>
      <c r="U23">
        <v>0</v>
      </c>
      <c r="V23">
        <v>1</v>
      </c>
      <c r="W23">
        <v>0</v>
      </c>
      <c r="X23">
        <v>0</v>
      </c>
      <c r="Y23">
        <v>0</v>
      </c>
      <c r="Z23">
        <v>53000790001</v>
      </c>
      <c r="AA23">
        <v>883.20788651950011</v>
      </c>
      <c r="AB23" t="s">
        <v>41</v>
      </c>
      <c r="AC23" t="s">
        <v>54</v>
      </c>
      <c r="AD23" t="s">
        <v>54</v>
      </c>
      <c r="AE23" t="s">
        <v>73</v>
      </c>
      <c r="AF23" t="s">
        <v>160</v>
      </c>
    </row>
    <row r="24" spans="1:32" x14ac:dyDescent="0.25">
      <c r="A24" t="s">
        <v>161</v>
      </c>
      <c r="B24" t="s">
        <v>162</v>
      </c>
      <c r="C24" t="s">
        <v>162</v>
      </c>
      <c r="D24" t="s">
        <v>98</v>
      </c>
      <c r="E24" t="s">
        <v>99</v>
      </c>
      <c r="F24">
        <v>6</v>
      </c>
      <c r="G24">
        <v>2022</v>
      </c>
      <c r="H24" s="1">
        <v>44833.699873819445</v>
      </c>
      <c r="I24" t="s">
        <v>62</v>
      </c>
      <c r="J24">
        <v>391.22</v>
      </c>
      <c r="K24">
        <v>0</v>
      </c>
      <c r="L24" t="s">
        <v>38</v>
      </c>
      <c r="M24" t="s">
        <v>79</v>
      </c>
      <c r="Q24">
        <v>391.22</v>
      </c>
      <c r="R24" t="s">
        <v>94</v>
      </c>
      <c r="S24">
        <v>29.645800000000001</v>
      </c>
      <c r="T24">
        <v>-95.338290999999998</v>
      </c>
      <c r="U24">
        <v>2.8322500000000002</v>
      </c>
      <c r="V24">
        <v>1</v>
      </c>
      <c r="W24">
        <v>7</v>
      </c>
      <c r="X24">
        <v>0</v>
      </c>
      <c r="Y24">
        <v>1033.1659999999999</v>
      </c>
      <c r="Z24">
        <v>48007039005</v>
      </c>
      <c r="AA24">
        <v>1733.6369236423998</v>
      </c>
      <c r="AB24" t="s">
        <v>41</v>
      </c>
      <c r="AC24" t="s">
        <v>54</v>
      </c>
      <c r="AD24" t="s">
        <v>54</v>
      </c>
      <c r="AE24" t="s">
        <v>73</v>
      </c>
      <c r="AF24" t="s">
        <v>163</v>
      </c>
    </row>
    <row r="25" spans="1:32" x14ac:dyDescent="0.25">
      <c r="A25" t="s">
        <v>164</v>
      </c>
      <c r="B25" t="s">
        <v>165</v>
      </c>
      <c r="C25" t="s">
        <v>165</v>
      </c>
      <c r="D25" t="s">
        <v>166</v>
      </c>
      <c r="E25" t="s">
        <v>99</v>
      </c>
      <c r="F25">
        <v>6</v>
      </c>
      <c r="G25">
        <v>2022</v>
      </c>
      <c r="H25" s="1">
        <v>44844.402948067131</v>
      </c>
      <c r="I25" t="s">
        <v>62</v>
      </c>
      <c r="J25">
        <v>386.62</v>
      </c>
      <c r="K25">
        <v>0</v>
      </c>
      <c r="L25" t="s">
        <v>38</v>
      </c>
      <c r="M25" t="s">
        <v>79</v>
      </c>
      <c r="Q25">
        <v>386.62</v>
      </c>
      <c r="R25" t="s">
        <v>94</v>
      </c>
      <c r="S25">
        <v>29.301642000000001</v>
      </c>
      <c r="T25">
        <v>-96.098033999999998</v>
      </c>
      <c r="U25">
        <v>0.59483333299999996</v>
      </c>
      <c r="V25">
        <v>1</v>
      </c>
      <c r="W25">
        <v>1.5</v>
      </c>
      <c r="X25">
        <v>1.5</v>
      </c>
      <c r="Y25">
        <v>216.904</v>
      </c>
      <c r="Z25">
        <v>48001246001</v>
      </c>
      <c r="AA25">
        <v>455.26179717500003</v>
      </c>
      <c r="AB25" t="s">
        <v>41</v>
      </c>
      <c r="AC25" t="s">
        <v>72</v>
      </c>
      <c r="AD25" t="s">
        <v>54</v>
      </c>
      <c r="AE25" t="s">
        <v>73</v>
      </c>
      <c r="AF25" t="s">
        <v>167</v>
      </c>
    </row>
    <row r="26" spans="1:32" x14ac:dyDescent="0.25">
      <c r="A26" t="s">
        <v>168</v>
      </c>
      <c r="B26" t="s">
        <v>169</v>
      </c>
      <c r="C26" t="s">
        <v>170</v>
      </c>
      <c r="D26" t="s">
        <v>171</v>
      </c>
      <c r="E26" t="s">
        <v>172</v>
      </c>
      <c r="F26">
        <v>4</v>
      </c>
      <c r="G26">
        <v>2022</v>
      </c>
      <c r="H26" s="1">
        <v>44972.412016122682</v>
      </c>
      <c r="I26" t="s">
        <v>62</v>
      </c>
      <c r="J26">
        <v>385</v>
      </c>
      <c r="K26">
        <v>0</v>
      </c>
      <c r="L26" t="s">
        <v>38</v>
      </c>
      <c r="M26" t="s">
        <v>51</v>
      </c>
      <c r="N26">
        <v>385</v>
      </c>
      <c r="R26" t="s">
        <v>52</v>
      </c>
      <c r="S26">
        <v>34.703251999999999</v>
      </c>
      <c r="T26">
        <v>-81.655710999999997</v>
      </c>
      <c r="U26">
        <v>0.94916666699999996</v>
      </c>
      <c r="V26">
        <v>1</v>
      </c>
      <c r="W26">
        <v>0</v>
      </c>
      <c r="X26">
        <v>0</v>
      </c>
      <c r="Y26">
        <v>346.81</v>
      </c>
      <c r="AB26" t="s">
        <v>41</v>
      </c>
      <c r="AC26" t="s">
        <v>54</v>
      </c>
      <c r="AD26" t="s">
        <v>54</v>
      </c>
      <c r="AE26" t="s">
        <v>54</v>
      </c>
      <c r="AF26" t="s">
        <v>173</v>
      </c>
    </row>
    <row r="27" spans="1:32" x14ac:dyDescent="0.25">
      <c r="A27" t="s">
        <v>174</v>
      </c>
      <c r="B27" t="s">
        <v>175</v>
      </c>
      <c r="C27" t="s">
        <v>175</v>
      </c>
      <c r="D27" t="s">
        <v>176</v>
      </c>
      <c r="E27" t="s">
        <v>99</v>
      </c>
      <c r="F27">
        <v>6</v>
      </c>
      <c r="G27">
        <v>2022</v>
      </c>
      <c r="H27" s="1">
        <v>44833.566960300923</v>
      </c>
      <c r="I27" t="s">
        <v>62</v>
      </c>
      <c r="J27">
        <v>384.07</v>
      </c>
      <c r="K27">
        <v>0</v>
      </c>
      <c r="L27" t="s">
        <v>38</v>
      </c>
      <c r="M27" t="s">
        <v>79</v>
      </c>
      <c r="Q27">
        <v>384.07</v>
      </c>
      <c r="R27" t="s">
        <v>94</v>
      </c>
      <c r="S27">
        <v>36.037806000000003</v>
      </c>
      <c r="T27">
        <v>-102.499167</v>
      </c>
      <c r="U27">
        <v>0.79683333300000003</v>
      </c>
      <c r="V27">
        <v>1</v>
      </c>
      <c r="W27">
        <v>1.5</v>
      </c>
      <c r="X27">
        <v>1.5</v>
      </c>
      <c r="Y27">
        <v>290.92899999999997</v>
      </c>
      <c r="Z27">
        <v>48000134001</v>
      </c>
      <c r="AA27">
        <v>327.78849396600003</v>
      </c>
      <c r="AB27" t="s">
        <v>177</v>
      </c>
      <c r="AC27" t="s">
        <v>72</v>
      </c>
      <c r="AD27" t="s">
        <v>54</v>
      </c>
      <c r="AE27" t="s">
        <v>73</v>
      </c>
      <c r="AF27" t="s">
        <v>178</v>
      </c>
    </row>
    <row r="28" spans="1:32" x14ac:dyDescent="0.25">
      <c r="A28" t="s">
        <v>179</v>
      </c>
      <c r="B28" t="s">
        <v>180</v>
      </c>
      <c r="C28" t="s">
        <v>181</v>
      </c>
      <c r="D28" t="s">
        <v>182</v>
      </c>
      <c r="E28" t="s">
        <v>117</v>
      </c>
      <c r="F28">
        <v>5</v>
      </c>
      <c r="G28">
        <v>2022</v>
      </c>
      <c r="H28" s="1">
        <v>44972.362364247689</v>
      </c>
      <c r="I28" t="s">
        <v>62</v>
      </c>
      <c r="J28">
        <v>358.5</v>
      </c>
      <c r="K28">
        <v>0</v>
      </c>
      <c r="L28" t="s">
        <v>38</v>
      </c>
      <c r="M28" t="s">
        <v>51</v>
      </c>
      <c r="N28">
        <v>358.5</v>
      </c>
      <c r="R28" t="s">
        <v>86</v>
      </c>
      <c r="S28">
        <v>37.733840000000001</v>
      </c>
      <c r="T28">
        <v>-89.166129999999995</v>
      </c>
      <c r="U28">
        <v>3.375</v>
      </c>
      <c r="V28">
        <v>1</v>
      </c>
      <c r="W28">
        <v>12.5</v>
      </c>
      <c r="X28">
        <v>6</v>
      </c>
      <c r="Y28">
        <v>1226.9000000000001</v>
      </c>
      <c r="Z28">
        <v>17000015001</v>
      </c>
      <c r="AA28">
        <v>1766.4157730390002</v>
      </c>
      <c r="AB28" t="s">
        <v>118</v>
      </c>
      <c r="AC28" t="s">
        <v>72</v>
      </c>
      <c r="AD28" t="s">
        <v>54</v>
      </c>
      <c r="AE28" t="s">
        <v>183</v>
      </c>
      <c r="AF28" t="s">
        <v>184</v>
      </c>
    </row>
    <row r="29" spans="1:32" x14ac:dyDescent="0.25">
      <c r="A29" t="s">
        <v>185</v>
      </c>
      <c r="B29" t="s">
        <v>186</v>
      </c>
      <c r="C29" t="s">
        <v>186</v>
      </c>
      <c r="D29" t="s">
        <v>98</v>
      </c>
      <c r="E29" t="s">
        <v>99</v>
      </c>
      <c r="F29">
        <v>6</v>
      </c>
      <c r="G29">
        <v>2022</v>
      </c>
      <c r="H29" s="1">
        <v>44833.692663877315</v>
      </c>
      <c r="I29" t="s">
        <v>62</v>
      </c>
      <c r="J29">
        <v>356.29</v>
      </c>
      <c r="K29">
        <v>0</v>
      </c>
      <c r="L29" t="s">
        <v>38</v>
      </c>
      <c r="M29" t="s">
        <v>79</v>
      </c>
      <c r="Q29">
        <v>356.29</v>
      </c>
      <c r="R29" t="s">
        <v>94</v>
      </c>
      <c r="S29">
        <v>29.944188</v>
      </c>
      <c r="T29">
        <v>-95.399782000000002</v>
      </c>
      <c r="U29">
        <v>2.7397499999999999</v>
      </c>
      <c r="V29">
        <v>1</v>
      </c>
      <c r="W29">
        <v>3.71</v>
      </c>
      <c r="X29">
        <v>0</v>
      </c>
      <c r="Y29">
        <v>999.85299999999995</v>
      </c>
      <c r="Z29">
        <v>48007039066</v>
      </c>
      <c r="AA29">
        <v>1019.786425672</v>
      </c>
      <c r="AB29" t="s">
        <v>41</v>
      </c>
      <c r="AC29" t="s">
        <v>54</v>
      </c>
      <c r="AD29" t="s">
        <v>54</v>
      </c>
      <c r="AE29" t="s">
        <v>73</v>
      </c>
      <c r="AF29" t="s">
        <v>187</v>
      </c>
    </row>
    <row r="30" spans="1:32" x14ac:dyDescent="0.25">
      <c r="A30" t="s">
        <v>188</v>
      </c>
      <c r="B30" t="s">
        <v>189</v>
      </c>
      <c r="C30" t="s">
        <v>190</v>
      </c>
      <c r="D30" t="s">
        <v>191</v>
      </c>
      <c r="E30" t="s">
        <v>192</v>
      </c>
      <c r="F30">
        <v>4</v>
      </c>
      <c r="G30">
        <v>2022</v>
      </c>
      <c r="H30" s="1">
        <v>44971.611305532409</v>
      </c>
      <c r="I30" t="s">
        <v>62</v>
      </c>
      <c r="J30">
        <v>291</v>
      </c>
      <c r="K30">
        <v>0</v>
      </c>
      <c r="L30" t="s">
        <v>38</v>
      </c>
      <c r="M30" t="s">
        <v>51</v>
      </c>
      <c r="N30">
        <v>291</v>
      </c>
      <c r="R30" t="s">
        <v>52</v>
      </c>
      <c r="S30">
        <v>33.5349</v>
      </c>
      <c r="T30">
        <v>-86.560599999999994</v>
      </c>
      <c r="U30">
        <v>1.453387333</v>
      </c>
      <c r="V30">
        <v>2</v>
      </c>
      <c r="W30">
        <v>2</v>
      </c>
      <c r="X30">
        <v>1.19</v>
      </c>
      <c r="Y30">
        <v>523.55999999999995</v>
      </c>
      <c r="Z30">
        <v>1200100001</v>
      </c>
      <c r="AA30">
        <v>553.59834536479991</v>
      </c>
      <c r="AB30" t="s">
        <v>118</v>
      </c>
      <c r="AC30" t="s">
        <v>54</v>
      </c>
      <c r="AD30" t="s">
        <v>54</v>
      </c>
      <c r="AE30" t="s">
        <v>55</v>
      </c>
      <c r="AF30" t="s">
        <v>193</v>
      </c>
    </row>
    <row r="31" spans="1:32" x14ac:dyDescent="0.25">
      <c r="A31" t="s">
        <v>194</v>
      </c>
      <c r="B31" t="s">
        <v>195</v>
      </c>
      <c r="C31" t="s">
        <v>196</v>
      </c>
      <c r="D31" t="s">
        <v>197</v>
      </c>
      <c r="E31" t="s">
        <v>111</v>
      </c>
      <c r="F31">
        <v>4</v>
      </c>
      <c r="G31">
        <v>2022</v>
      </c>
      <c r="H31" s="1">
        <v>44944.612434259259</v>
      </c>
      <c r="I31" t="s">
        <v>62</v>
      </c>
      <c r="J31">
        <v>290.29899999999998</v>
      </c>
      <c r="K31">
        <v>0</v>
      </c>
      <c r="L31" t="s">
        <v>38</v>
      </c>
      <c r="M31" t="s">
        <v>51</v>
      </c>
      <c r="N31">
        <v>290.29899999999998</v>
      </c>
      <c r="R31" t="s">
        <v>52</v>
      </c>
      <c r="S31">
        <v>34.459167000000001</v>
      </c>
      <c r="T31">
        <v>-85.344639000000001</v>
      </c>
      <c r="U31">
        <v>1.8666666670000001</v>
      </c>
      <c r="V31">
        <v>1</v>
      </c>
      <c r="W31">
        <v>2</v>
      </c>
      <c r="X31">
        <v>1.98</v>
      </c>
      <c r="Y31">
        <v>678.9</v>
      </c>
      <c r="Z31">
        <v>13000175001</v>
      </c>
      <c r="AA31">
        <v>610.05080821449997</v>
      </c>
      <c r="AB31" t="s">
        <v>41</v>
      </c>
      <c r="AC31" t="s">
        <v>54</v>
      </c>
      <c r="AD31" t="s">
        <v>54</v>
      </c>
      <c r="AE31" t="s">
        <v>73</v>
      </c>
      <c r="AF31" t="s">
        <v>198</v>
      </c>
    </row>
    <row r="32" spans="1:32" x14ac:dyDescent="0.25">
      <c r="A32" t="s">
        <v>199</v>
      </c>
      <c r="B32" t="s">
        <v>200</v>
      </c>
      <c r="C32" t="s">
        <v>201</v>
      </c>
      <c r="D32" t="s">
        <v>70</v>
      </c>
      <c r="E32" t="s">
        <v>71</v>
      </c>
      <c r="F32">
        <v>4</v>
      </c>
      <c r="G32">
        <v>2022</v>
      </c>
      <c r="H32" s="1">
        <v>45023.557024166665</v>
      </c>
      <c r="I32" t="s">
        <v>62</v>
      </c>
      <c r="J32">
        <v>244.24</v>
      </c>
      <c r="K32">
        <v>0</v>
      </c>
      <c r="L32" t="s">
        <v>38</v>
      </c>
      <c r="M32" t="s">
        <v>51</v>
      </c>
      <c r="N32">
        <v>244.24</v>
      </c>
      <c r="R32" t="s">
        <v>52</v>
      </c>
      <c r="S32">
        <v>32.152166999999999</v>
      </c>
      <c r="T32">
        <v>-90.263889000000006</v>
      </c>
      <c r="U32">
        <v>2.5916666670000001</v>
      </c>
      <c r="V32">
        <v>1</v>
      </c>
      <c r="W32">
        <v>4.5</v>
      </c>
      <c r="X32">
        <v>0</v>
      </c>
      <c r="Y32">
        <v>946.5</v>
      </c>
      <c r="Z32">
        <v>28001617501</v>
      </c>
      <c r="AA32">
        <v>1183.6806726550001</v>
      </c>
      <c r="AB32" t="s">
        <v>41</v>
      </c>
      <c r="AC32" t="s">
        <v>72</v>
      </c>
      <c r="AD32" t="s">
        <v>54</v>
      </c>
      <c r="AE32" t="s">
        <v>73</v>
      </c>
      <c r="AF32" t="s">
        <v>202</v>
      </c>
    </row>
    <row r="33" spans="1:32" x14ac:dyDescent="0.25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>
        <v>4</v>
      </c>
      <c r="G33">
        <v>2022</v>
      </c>
      <c r="H33" s="1">
        <v>44985.487589895834</v>
      </c>
      <c r="I33" t="s">
        <v>62</v>
      </c>
      <c r="J33">
        <v>232.7</v>
      </c>
      <c r="K33">
        <v>0</v>
      </c>
      <c r="L33" t="s">
        <v>38</v>
      </c>
      <c r="M33" t="s">
        <v>51</v>
      </c>
      <c r="N33">
        <v>232.7</v>
      </c>
      <c r="R33" t="s">
        <v>86</v>
      </c>
      <c r="S33">
        <v>35.14564</v>
      </c>
      <c r="T33">
        <v>-86.564830000000001</v>
      </c>
      <c r="U33">
        <v>1.0302500000000001</v>
      </c>
      <c r="V33">
        <v>1</v>
      </c>
      <c r="W33">
        <v>3.35</v>
      </c>
      <c r="X33">
        <v>1.29</v>
      </c>
      <c r="Y33">
        <v>375.27499999999998</v>
      </c>
      <c r="Z33">
        <v>47000500001</v>
      </c>
      <c r="AA33">
        <v>864.99741463249995</v>
      </c>
      <c r="AB33" t="s">
        <v>38</v>
      </c>
      <c r="AC33" t="s">
        <v>38</v>
      </c>
      <c r="AD33" t="s">
        <v>38</v>
      </c>
      <c r="AE33" t="s">
        <v>38</v>
      </c>
      <c r="AF33" t="s">
        <v>208</v>
      </c>
    </row>
    <row r="34" spans="1:32" x14ac:dyDescent="0.25">
      <c r="A34" t="s">
        <v>209</v>
      </c>
      <c r="B34" t="s">
        <v>210</v>
      </c>
      <c r="C34" t="s">
        <v>211</v>
      </c>
      <c r="D34" t="s">
        <v>212</v>
      </c>
      <c r="E34" t="s">
        <v>213</v>
      </c>
      <c r="F34">
        <v>3</v>
      </c>
      <c r="G34">
        <v>2022</v>
      </c>
      <c r="H34" s="1">
        <v>44935.413893425924</v>
      </c>
      <c r="I34" t="s">
        <v>62</v>
      </c>
      <c r="J34">
        <v>226.08</v>
      </c>
      <c r="K34">
        <v>0</v>
      </c>
      <c r="L34" t="s">
        <v>38</v>
      </c>
      <c r="M34" t="s">
        <v>51</v>
      </c>
      <c r="N34">
        <v>226.08</v>
      </c>
      <c r="R34" t="s">
        <v>214</v>
      </c>
      <c r="S34">
        <v>40.475293999999998</v>
      </c>
      <c r="T34">
        <v>-78.001643999999999</v>
      </c>
      <c r="U34">
        <v>2.5249999999999999</v>
      </c>
      <c r="V34">
        <v>3</v>
      </c>
      <c r="W34">
        <v>4</v>
      </c>
      <c r="X34">
        <v>0</v>
      </c>
      <c r="Y34">
        <v>918.76099999999997</v>
      </c>
      <c r="Z34">
        <v>42003035001</v>
      </c>
      <c r="AA34">
        <v>1062.9452440441901</v>
      </c>
      <c r="AB34" t="s">
        <v>41</v>
      </c>
      <c r="AC34" t="s">
        <v>54</v>
      </c>
      <c r="AD34" t="s">
        <v>215</v>
      </c>
      <c r="AE34" t="s">
        <v>73</v>
      </c>
      <c r="AF34" t="s">
        <v>216</v>
      </c>
    </row>
    <row r="35" spans="1:32" x14ac:dyDescent="0.25">
      <c r="A35" t="s">
        <v>217</v>
      </c>
      <c r="B35" t="s">
        <v>218</v>
      </c>
      <c r="C35" t="s">
        <v>219</v>
      </c>
      <c r="D35" t="s">
        <v>220</v>
      </c>
      <c r="E35" t="s">
        <v>117</v>
      </c>
      <c r="F35">
        <v>5</v>
      </c>
      <c r="G35">
        <v>2022</v>
      </c>
      <c r="H35" s="1">
        <v>44972.47723434028</v>
      </c>
      <c r="I35" t="s">
        <v>62</v>
      </c>
      <c r="J35">
        <v>218.6</v>
      </c>
      <c r="K35">
        <v>0</v>
      </c>
      <c r="L35" t="s">
        <v>38</v>
      </c>
      <c r="M35" t="s">
        <v>51</v>
      </c>
      <c r="N35">
        <v>216.9</v>
      </c>
      <c r="R35" t="s">
        <v>52</v>
      </c>
      <c r="S35">
        <v>38.616700000000002</v>
      </c>
      <c r="T35">
        <v>-88.943799999999996</v>
      </c>
      <c r="U35">
        <v>2.7444999999999999</v>
      </c>
      <c r="V35">
        <v>4</v>
      </c>
      <c r="W35">
        <v>7.0229999999999997</v>
      </c>
      <c r="X35">
        <v>2.508</v>
      </c>
      <c r="Y35">
        <v>507.99299999999999</v>
      </c>
      <c r="Z35">
        <v>17001221001</v>
      </c>
      <c r="AA35">
        <v>626.44023291280007</v>
      </c>
      <c r="AB35" t="s">
        <v>41</v>
      </c>
      <c r="AC35" t="s">
        <v>54</v>
      </c>
      <c r="AD35" t="s">
        <v>54</v>
      </c>
      <c r="AE35" t="s">
        <v>65</v>
      </c>
      <c r="AF35" t="s">
        <v>221</v>
      </c>
    </row>
    <row r="36" spans="1:32" x14ac:dyDescent="0.25">
      <c r="A36" t="s">
        <v>222</v>
      </c>
      <c r="B36" t="s">
        <v>223</v>
      </c>
      <c r="C36" t="s">
        <v>224</v>
      </c>
      <c r="D36" t="s">
        <v>225</v>
      </c>
      <c r="E36" t="s">
        <v>93</v>
      </c>
      <c r="F36">
        <v>4</v>
      </c>
      <c r="G36">
        <v>2022</v>
      </c>
      <c r="H36" s="1">
        <v>44956.598785347225</v>
      </c>
      <c r="I36" t="s">
        <v>62</v>
      </c>
      <c r="J36">
        <v>214</v>
      </c>
      <c r="K36">
        <v>0</v>
      </c>
      <c r="L36" t="s">
        <v>38</v>
      </c>
      <c r="M36" t="s">
        <v>79</v>
      </c>
      <c r="Q36">
        <v>214</v>
      </c>
      <c r="R36" t="s">
        <v>52</v>
      </c>
      <c r="S36">
        <v>38.687221999999998</v>
      </c>
      <c r="T36">
        <v>-83.786666999999994</v>
      </c>
      <c r="U36">
        <v>1.5633333330000001</v>
      </c>
      <c r="V36">
        <v>1</v>
      </c>
      <c r="W36">
        <v>3.4</v>
      </c>
      <c r="X36">
        <v>1.345</v>
      </c>
      <c r="Y36">
        <v>569.05600000000004</v>
      </c>
      <c r="Z36">
        <v>21000289001</v>
      </c>
      <c r="AA36">
        <v>1014.50538882477</v>
      </c>
      <c r="AB36" t="s">
        <v>41</v>
      </c>
      <c r="AC36" t="s">
        <v>54</v>
      </c>
      <c r="AD36" t="s">
        <v>54</v>
      </c>
      <c r="AE36" t="s">
        <v>65</v>
      </c>
      <c r="AF36" t="s">
        <v>226</v>
      </c>
    </row>
    <row r="37" spans="1:32" x14ac:dyDescent="0.25">
      <c r="A37" t="s">
        <v>227</v>
      </c>
      <c r="B37" t="s">
        <v>228</v>
      </c>
      <c r="C37" t="s">
        <v>229</v>
      </c>
      <c r="D37" t="s">
        <v>230</v>
      </c>
      <c r="E37" t="s">
        <v>231</v>
      </c>
      <c r="F37">
        <v>2</v>
      </c>
      <c r="G37">
        <v>2022</v>
      </c>
      <c r="H37" s="1">
        <v>44978.480842557874</v>
      </c>
      <c r="I37" t="s">
        <v>62</v>
      </c>
      <c r="J37">
        <v>212.62</v>
      </c>
      <c r="K37">
        <v>0</v>
      </c>
      <c r="L37" t="s">
        <v>38</v>
      </c>
      <c r="M37" t="s">
        <v>79</v>
      </c>
      <c r="Q37">
        <v>212.62</v>
      </c>
      <c r="R37" t="s">
        <v>52</v>
      </c>
      <c r="S37">
        <v>18.100940000000001</v>
      </c>
      <c r="T37">
        <v>-66.623548999999997</v>
      </c>
      <c r="U37">
        <v>18.092500000000001</v>
      </c>
      <c r="V37">
        <v>1</v>
      </c>
      <c r="W37">
        <v>27</v>
      </c>
      <c r="X37">
        <v>18.100000000000001</v>
      </c>
      <c r="Y37">
        <v>6605.48</v>
      </c>
      <c r="Z37">
        <v>72000004001</v>
      </c>
      <c r="AB37" t="s">
        <v>118</v>
      </c>
      <c r="AC37" t="s">
        <v>54</v>
      </c>
      <c r="AD37" t="s">
        <v>54</v>
      </c>
      <c r="AE37" t="s">
        <v>54</v>
      </c>
      <c r="AF37" t="s">
        <v>232</v>
      </c>
    </row>
    <row r="38" spans="1:32" x14ac:dyDescent="0.25">
      <c r="A38" t="s">
        <v>233</v>
      </c>
      <c r="B38" t="s">
        <v>234</v>
      </c>
      <c r="C38" t="s">
        <v>234</v>
      </c>
      <c r="D38" t="s">
        <v>98</v>
      </c>
      <c r="E38" t="s">
        <v>99</v>
      </c>
      <c r="F38">
        <v>6</v>
      </c>
      <c r="G38">
        <v>2022</v>
      </c>
      <c r="H38" s="1">
        <v>44833.710507245371</v>
      </c>
      <c r="I38" t="s">
        <v>62</v>
      </c>
      <c r="J38">
        <v>209.98</v>
      </c>
      <c r="K38">
        <v>0</v>
      </c>
      <c r="L38" t="s">
        <v>38</v>
      </c>
      <c r="M38" t="s">
        <v>79</v>
      </c>
      <c r="Q38">
        <v>209.98</v>
      </c>
      <c r="R38" t="s">
        <v>94</v>
      </c>
      <c r="S38">
        <v>29.954388999999999</v>
      </c>
      <c r="T38">
        <v>-95.531861000000006</v>
      </c>
      <c r="U38">
        <v>1.3025</v>
      </c>
      <c r="V38">
        <v>1</v>
      </c>
      <c r="W38">
        <v>2</v>
      </c>
      <c r="X38">
        <v>0</v>
      </c>
      <c r="Y38">
        <v>475.53800000000001</v>
      </c>
      <c r="AB38" t="s">
        <v>41</v>
      </c>
      <c r="AC38" t="s">
        <v>54</v>
      </c>
      <c r="AD38" t="s">
        <v>54</v>
      </c>
      <c r="AE38" t="s">
        <v>54</v>
      </c>
      <c r="AF38" t="s">
        <v>235</v>
      </c>
    </row>
    <row r="39" spans="1:32" x14ac:dyDescent="0.25">
      <c r="A39" t="s">
        <v>236</v>
      </c>
      <c r="B39" t="s">
        <v>237</v>
      </c>
      <c r="C39" t="s">
        <v>238</v>
      </c>
      <c r="D39" t="s">
        <v>239</v>
      </c>
      <c r="E39" t="s">
        <v>117</v>
      </c>
      <c r="F39">
        <v>5</v>
      </c>
      <c r="G39">
        <v>2022</v>
      </c>
      <c r="H39" s="1">
        <v>44944.603979004627</v>
      </c>
      <c r="I39" t="s">
        <v>62</v>
      </c>
      <c r="J39">
        <v>203.84</v>
      </c>
      <c r="K39">
        <v>0</v>
      </c>
      <c r="L39" t="s">
        <v>38</v>
      </c>
      <c r="M39" t="s">
        <v>79</v>
      </c>
      <c r="Q39">
        <v>203.84</v>
      </c>
      <c r="R39" t="s">
        <v>52</v>
      </c>
      <c r="S39">
        <v>38.400565999999998</v>
      </c>
      <c r="T39">
        <v>-87.773971000000003</v>
      </c>
      <c r="U39">
        <v>1.62</v>
      </c>
      <c r="V39">
        <v>4</v>
      </c>
      <c r="W39">
        <v>5</v>
      </c>
      <c r="X39">
        <v>2</v>
      </c>
      <c r="Y39">
        <v>588.79</v>
      </c>
      <c r="Z39">
        <v>17005813001</v>
      </c>
      <c r="AB39" t="s">
        <v>118</v>
      </c>
      <c r="AC39" t="s">
        <v>72</v>
      </c>
      <c r="AD39" t="s">
        <v>54</v>
      </c>
      <c r="AE39" t="s">
        <v>65</v>
      </c>
      <c r="AF39" t="s">
        <v>240</v>
      </c>
    </row>
    <row r="40" spans="1:32" x14ac:dyDescent="0.25">
      <c r="A40" t="s">
        <v>241</v>
      </c>
      <c r="B40" t="s">
        <v>242</v>
      </c>
      <c r="C40" t="s">
        <v>242</v>
      </c>
      <c r="D40" t="s">
        <v>98</v>
      </c>
      <c r="E40" t="s">
        <v>99</v>
      </c>
      <c r="F40">
        <v>6</v>
      </c>
      <c r="G40">
        <v>2022</v>
      </c>
      <c r="H40" s="1">
        <v>44833.702148773147</v>
      </c>
      <c r="I40" t="s">
        <v>62</v>
      </c>
      <c r="J40">
        <v>194.74</v>
      </c>
      <c r="K40">
        <v>0</v>
      </c>
      <c r="L40" t="s">
        <v>38</v>
      </c>
      <c r="M40" t="s">
        <v>79</v>
      </c>
      <c r="Q40">
        <v>194.74</v>
      </c>
      <c r="R40" t="s">
        <v>94</v>
      </c>
      <c r="S40">
        <v>29.590377</v>
      </c>
      <c r="T40">
        <v>-95.156091000000004</v>
      </c>
      <c r="U40">
        <v>1.4027499999999999</v>
      </c>
      <c r="V40">
        <v>1</v>
      </c>
      <c r="W40">
        <v>5</v>
      </c>
      <c r="X40">
        <v>0</v>
      </c>
      <c r="Y40">
        <v>511.858</v>
      </c>
      <c r="Z40">
        <v>48007039084</v>
      </c>
      <c r="AB40" t="s">
        <v>41</v>
      </c>
      <c r="AC40" t="s">
        <v>54</v>
      </c>
      <c r="AD40" t="s">
        <v>54</v>
      </c>
      <c r="AE40" t="s">
        <v>73</v>
      </c>
      <c r="AF40" t="s">
        <v>243</v>
      </c>
    </row>
    <row r="41" spans="1:32" x14ac:dyDescent="0.25">
      <c r="A41" t="s">
        <v>244</v>
      </c>
      <c r="B41" t="s">
        <v>245</v>
      </c>
      <c r="C41" t="s">
        <v>245</v>
      </c>
      <c r="D41" t="s">
        <v>246</v>
      </c>
      <c r="E41" t="s">
        <v>247</v>
      </c>
      <c r="F41">
        <v>1</v>
      </c>
      <c r="G41">
        <v>2022</v>
      </c>
      <c r="H41" s="1">
        <v>44951.325327060185</v>
      </c>
      <c r="I41" t="s">
        <v>62</v>
      </c>
      <c r="J41">
        <v>189</v>
      </c>
      <c r="K41">
        <v>0</v>
      </c>
      <c r="L41" t="s">
        <v>38</v>
      </c>
      <c r="M41" t="s">
        <v>79</v>
      </c>
      <c r="Q41">
        <v>189</v>
      </c>
      <c r="R41" t="s">
        <v>94</v>
      </c>
      <c r="S41">
        <v>42.286285999999997</v>
      </c>
      <c r="T41">
        <v>-73.241279000000006</v>
      </c>
      <c r="U41">
        <v>0.69063333299999996</v>
      </c>
      <c r="V41">
        <v>1</v>
      </c>
      <c r="W41">
        <v>1.25</v>
      </c>
      <c r="X41">
        <v>0</v>
      </c>
      <c r="Y41">
        <v>252.13390000000001</v>
      </c>
      <c r="Z41">
        <v>25000163001</v>
      </c>
      <c r="AA41">
        <v>358.74629617390002</v>
      </c>
      <c r="AB41" t="s">
        <v>54</v>
      </c>
      <c r="AC41" t="s">
        <v>54</v>
      </c>
      <c r="AD41" t="s">
        <v>54</v>
      </c>
      <c r="AE41" t="s">
        <v>55</v>
      </c>
      <c r="AF41" t="s">
        <v>248</v>
      </c>
    </row>
    <row r="42" spans="1:32" x14ac:dyDescent="0.25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>
        <v>5</v>
      </c>
      <c r="G42">
        <v>2022</v>
      </c>
      <c r="H42" s="1">
        <v>44931.599517037037</v>
      </c>
      <c r="I42" t="s">
        <v>62</v>
      </c>
      <c r="J42">
        <v>186</v>
      </c>
      <c r="K42">
        <v>0</v>
      </c>
      <c r="L42" t="s">
        <v>38</v>
      </c>
      <c r="M42" t="s">
        <v>51</v>
      </c>
      <c r="N42">
        <v>186</v>
      </c>
      <c r="R42" t="s">
        <v>52</v>
      </c>
      <c r="S42">
        <v>38.311971999999997</v>
      </c>
      <c r="T42">
        <v>-86.951527999999996</v>
      </c>
      <c r="U42">
        <v>1.13425</v>
      </c>
      <c r="V42">
        <v>1</v>
      </c>
      <c r="W42">
        <v>2</v>
      </c>
      <c r="X42">
        <v>0.9</v>
      </c>
      <c r="Y42">
        <v>411.39400000000001</v>
      </c>
      <c r="Z42">
        <v>18004373001</v>
      </c>
      <c r="AA42">
        <v>405.72931364236001</v>
      </c>
      <c r="AB42" t="s">
        <v>118</v>
      </c>
      <c r="AC42" t="s">
        <v>72</v>
      </c>
      <c r="AD42" t="s">
        <v>54</v>
      </c>
      <c r="AE42" t="s">
        <v>44</v>
      </c>
      <c r="AF42" t="s">
        <v>254</v>
      </c>
    </row>
    <row r="43" spans="1:32" x14ac:dyDescent="0.25">
      <c r="A43" t="s">
        <v>255</v>
      </c>
      <c r="B43" t="s">
        <v>256</v>
      </c>
      <c r="C43" t="s">
        <v>257</v>
      </c>
      <c r="D43" t="s">
        <v>258</v>
      </c>
      <c r="E43" t="s">
        <v>259</v>
      </c>
      <c r="F43">
        <v>7</v>
      </c>
      <c r="G43">
        <v>2022</v>
      </c>
      <c r="H43" s="1">
        <v>44977.609245462962</v>
      </c>
      <c r="I43" t="s">
        <v>62</v>
      </c>
      <c r="J43">
        <v>171.06</v>
      </c>
      <c r="K43">
        <v>0</v>
      </c>
      <c r="L43" t="s">
        <v>38</v>
      </c>
      <c r="M43" t="s">
        <v>51</v>
      </c>
      <c r="N43">
        <v>171.06</v>
      </c>
      <c r="R43" t="s">
        <v>52</v>
      </c>
      <c r="S43">
        <v>41.745277999999999</v>
      </c>
      <c r="T43">
        <v>-92.734722000000005</v>
      </c>
      <c r="U43">
        <v>0</v>
      </c>
      <c r="V43">
        <v>1</v>
      </c>
      <c r="W43">
        <v>5</v>
      </c>
      <c r="X43">
        <v>3.7109999999999999</v>
      </c>
      <c r="Y43">
        <v>0</v>
      </c>
      <c r="Z43">
        <v>19000352001</v>
      </c>
      <c r="AA43">
        <v>815.8291405376001</v>
      </c>
      <c r="AB43" t="s">
        <v>41</v>
      </c>
      <c r="AC43" t="s">
        <v>64</v>
      </c>
      <c r="AD43" t="s">
        <v>54</v>
      </c>
      <c r="AE43" t="s">
        <v>54</v>
      </c>
      <c r="AF43" t="s">
        <v>260</v>
      </c>
    </row>
    <row r="44" spans="1:32" x14ac:dyDescent="0.25">
      <c r="A44" t="s">
        <v>261</v>
      </c>
      <c r="B44" t="s">
        <v>262</v>
      </c>
      <c r="C44" t="s">
        <v>263</v>
      </c>
      <c r="D44" t="s">
        <v>264</v>
      </c>
      <c r="E44" t="s">
        <v>172</v>
      </c>
      <c r="F44">
        <v>4</v>
      </c>
      <c r="G44">
        <v>2022</v>
      </c>
      <c r="H44" s="1">
        <v>44950.646214629633</v>
      </c>
      <c r="I44" t="s">
        <v>62</v>
      </c>
      <c r="J44">
        <v>165</v>
      </c>
      <c r="K44">
        <v>0</v>
      </c>
      <c r="L44" t="s">
        <v>38</v>
      </c>
      <c r="M44" t="s">
        <v>79</v>
      </c>
      <c r="Q44">
        <v>87.11</v>
      </c>
      <c r="R44" t="s">
        <v>94</v>
      </c>
      <c r="S44">
        <v>33.218616398328997</v>
      </c>
      <c r="T44">
        <v>-81.350822990388096</v>
      </c>
      <c r="Z44">
        <v>45000177002</v>
      </c>
      <c r="AA44">
        <v>411.55666464619992</v>
      </c>
      <c r="AB44" t="s">
        <v>118</v>
      </c>
      <c r="AC44" t="s">
        <v>54</v>
      </c>
      <c r="AD44" t="s">
        <v>54</v>
      </c>
      <c r="AE44" t="s">
        <v>73</v>
      </c>
      <c r="AF44" t="s">
        <v>265</v>
      </c>
    </row>
    <row r="45" spans="1:32" x14ac:dyDescent="0.25">
      <c r="A45" t="s">
        <v>266</v>
      </c>
      <c r="B45" t="s">
        <v>267</v>
      </c>
      <c r="C45" t="s">
        <v>267</v>
      </c>
      <c r="D45" t="s">
        <v>98</v>
      </c>
      <c r="E45" t="s">
        <v>99</v>
      </c>
      <c r="F45">
        <v>6</v>
      </c>
      <c r="G45">
        <v>2022</v>
      </c>
      <c r="H45" s="1">
        <v>44833.709048842589</v>
      </c>
      <c r="I45" t="s">
        <v>62</v>
      </c>
      <c r="J45">
        <v>163.9</v>
      </c>
      <c r="K45">
        <v>0</v>
      </c>
      <c r="L45" t="s">
        <v>38</v>
      </c>
      <c r="M45" t="s">
        <v>79</v>
      </c>
      <c r="Q45">
        <v>163.9</v>
      </c>
      <c r="R45" t="s">
        <v>94</v>
      </c>
      <c r="S45">
        <v>29.929404000000002</v>
      </c>
      <c r="T45">
        <v>-95.283012999999997</v>
      </c>
      <c r="U45">
        <v>3.8932500000000001</v>
      </c>
      <c r="V45">
        <v>1</v>
      </c>
      <c r="W45">
        <v>5</v>
      </c>
      <c r="X45">
        <v>0</v>
      </c>
      <c r="Y45">
        <v>1423.2470000000001</v>
      </c>
      <c r="AB45" t="s">
        <v>54</v>
      </c>
      <c r="AC45" t="s">
        <v>64</v>
      </c>
      <c r="AD45" t="s">
        <v>54</v>
      </c>
      <c r="AE45" t="s">
        <v>54</v>
      </c>
      <c r="AF45" t="s">
        <v>268</v>
      </c>
    </row>
    <row r="46" spans="1:32" x14ac:dyDescent="0.25">
      <c r="A46" t="s">
        <v>269</v>
      </c>
      <c r="B46" t="s">
        <v>270</v>
      </c>
      <c r="C46" t="s">
        <v>270</v>
      </c>
      <c r="D46" t="s">
        <v>98</v>
      </c>
      <c r="E46" t="s">
        <v>99</v>
      </c>
      <c r="F46">
        <v>6</v>
      </c>
      <c r="G46">
        <v>2022</v>
      </c>
      <c r="H46" s="1">
        <v>44833.610593541664</v>
      </c>
      <c r="I46" t="s">
        <v>62</v>
      </c>
      <c r="J46">
        <v>163.24</v>
      </c>
      <c r="K46">
        <v>0</v>
      </c>
      <c r="L46" t="s">
        <v>38</v>
      </c>
      <c r="M46" t="s">
        <v>79</v>
      </c>
      <c r="Q46">
        <v>163.24</v>
      </c>
      <c r="R46" t="s">
        <v>94</v>
      </c>
      <c r="S46">
        <v>29.962416999999999</v>
      </c>
      <c r="T46">
        <v>-95.357139000000004</v>
      </c>
      <c r="U46">
        <v>1.814666667</v>
      </c>
      <c r="V46">
        <v>1</v>
      </c>
      <c r="W46">
        <v>8</v>
      </c>
      <c r="X46">
        <v>0</v>
      </c>
      <c r="Y46">
        <v>662.70699999999999</v>
      </c>
      <c r="Z46">
        <v>48007039018</v>
      </c>
      <c r="AA46">
        <v>1658.7918841868302</v>
      </c>
      <c r="AB46" t="s">
        <v>41</v>
      </c>
      <c r="AC46" t="s">
        <v>54</v>
      </c>
      <c r="AD46" t="s">
        <v>54</v>
      </c>
      <c r="AE46" t="s">
        <v>54</v>
      </c>
      <c r="AF46" t="s">
        <v>271</v>
      </c>
    </row>
    <row r="47" spans="1:32" x14ac:dyDescent="0.25">
      <c r="A47" t="s">
        <v>272</v>
      </c>
      <c r="B47" t="s">
        <v>273</v>
      </c>
      <c r="C47" t="s">
        <v>274</v>
      </c>
      <c r="D47" t="s">
        <v>275</v>
      </c>
      <c r="E47" t="s">
        <v>93</v>
      </c>
      <c r="F47">
        <v>4</v>
      </c>
      <c r="G47">
        <v>2022</v>
      </c>
      <c r="H47" s="1">
        <v>44957.425961157409</v>
      </c>
      <c r="I47" t="s">
        <v>62</v>
      </c>
      <c r="J47">
        <v>162</v>
      </c>
      <c r="K47">
        <v>0</v>
      </c>
      <c r="L47" t="s">
        <v>38</v>
      </c>
      <c r="M47" t="s">
        <v>39</v>
      </c>
      <c r="N47">
        <v>159</v>
      </c>
      <c r="Q47">
        <v>3</v>
      </c>
      <c r="R47" t="s">
        <v>52</v>
      </c>
      <c r="S47">
        <v>37.5625</v>
      </c>
      <c r="T47">
        <v>-85.272221999999999</v>
      </c>
      <c r="U47">
        <v>9.875</v>
      </c>
      <c r="V47">
        <v>1</v>
      </c>
      <c r="W47">
        <v>3</v>
      </c>
      <c r="X47">
        <v>2.1890000000000001</v>
      </c>
      <c r="Y47">
        <v>3656.01</v>
      </c>
      <c r="Z47">
        <v>21000305001</v>
      </c>
      <c r="AA47">
        <v>928.73406623700021</v>
      </c>
      <c r="AB47" t="s">
        <v>41</v>
      </c>
      <c r="AC47" t="s">
        <v>72</v>
      </c>
      <c r="AD47" t="s">
        <v>54</v>
      </c>
      <c r="AE47" t="s">
        <v>55</v>
      </c>
      <c r="AF47" t="s">
        <v>276</v>
      </c>
    </row>
    <row r="48" spans="1:32" x14ac:dyDescent="0.25">
      <c r="A48" t="s">
        <v>277</v>
      </c>
      <c r="B48" t="s">
        <v>278</v>
      </c>
      <c r="C48" t="s">
        <v>279</v>
      </c>
      <c r="D48" t="s">
        <v>280</v>
      </c>
      <c r="E48" t="s">
        <v>247</v>
      </c>
      <c r="F48">
        <v>1</v>
      </c>
      <c r="G48">
        <v>2022</v>
      </c>
      <c r="H48" s="1">
        <v>44964.411531886573</v>
      </c>
      <c r="I48" t="s">
        <v>62</v>
      </c>
      <c r="J48">
        <v>147.72</v>
      </c>
      <c r="K48">
        <v>0</v>
      </c>
      <c r="L48" t="s">
        <v>38</v>
      </c>
      <c r="M48" t="s">
        <v>79</v>
      </c>
      <c r="Q48">
        <v>143.72</v>
      </c>
      <c r="R48" t="s">
        <v>94</v>
      </c>
      <c r="S48">
        <v>42.251939999999998</v>
      </c>
      <c r="T48">
        <v>-72.255139999999997</v>
      </c>
      <c r="U48">
        <v>0.60216666699999999</v>
      </c>
      <c r="V48">
        <v>1</v>
      </c>
      <c r="W48">
        <v>2</v>
      </c>
      <c r="X48">
        <v>0.68700000000000006</v>
      </c>
      <c r="Y48">
        <v>219.69900000000001</v>
      </c>
      <c r="Z48">
        <v>25000144001</v>
      </c>
      <c r="AA48">
        <v>324.14639958859999</v>
      </c>
      <c r="AB48" t="s">
        <v>54</v>
      </c>
      <c r="AC48" t="s">
        <v>64</v>
      </c>
      <c r="AD48" t="s">
        <v>54</v>
      </c>
      <c r="AE48" t="s">
        <v>65</v>
      </c>
      <c r="AF48" t="s">
        <v>281</v>
      </c>
    </row>
    <row r="49" spans="1:32" x14ac:dyDescent="0.25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1</v>
      </c>
      <c r="G49">
        <v>2022</v>
      </c>
      <c r="H49" s="1">
        <v>44952.498349328707</v>
      </c>
      <c r="I49" t="s">
        <v>62</v>
      </c>
      <c r="J49">
        <v>145.72</v>
      </c>
      <c r="K49">
        <v>0</v>
      </c>
      <c r="L49" t="s">
        <v>38</v>
      </c>
      <c r="M49" t="s">
        <v>51</v>
      </c>
      <c r="N49">
        <v>145.72</v>
      </c>
      <c r="R49" t="s">
        <v>86</v>
      </c>
      <c r="S49">
        <v>43.27919</v>
      </c>
      <c r="T49">
        <v>-72.467460000000003</v>
      </c>
      <c r="U49">
        <v>0.92541666700000003</v>
      </c>
      <c r="V49">
        <v>1</v>
      </c>
      <c r="W49">
        <v>0</v>
      </c>
      <c r="X49">
        <v>0</v>
      </c>
      <c r="Y49">
        <v>337.50099999999998</v>
      </c>
      <c r="Z49">
        <v>50000072001</v>
      </c>
      <c r="AA49">
        <v>667.77800409628992</v>
      </c>
      <c r="AB49" t="s">
        <v>53</v>
      </c>
      <c r="AC49" t="s">
        <v>42</v>
      </c>
      <c r="AD49" t="s">
        <v>43</v>
      </c>
      <c r="AE49" t="s">
        <v>73</v>
      </c>
      <c r="AF49" t="s">
        <v>287</v>
      </c>
    </row>
    <row r="50" spans="1:32" x14ac:dyDescent="0.25">
      <c r="A50" t="s">
        <v>288</v>
      </c>
      <c r="B50" t="s">
        <v>289</v>
      </c>
      <c r="C50" t="s">
        <v>290</v>
      </c>
      <c r="D50" t="s">
        <v>291</v>
      </c>
      <c r="E50" t="s">
        <v>117</v>
      </c>
      <c r="F50">
        <v>5</v>
      </c>
      <c r="G50">
        <v>2022</v>
      </c>
      <c r="H50" s="1">
        <v>44943.439196967593</v>
      </c>
      <c r="I50" t="s">
        <v>62</v>
      </c>
      <c r="J50">
        <v>142.30000000000001</v>
      </c>
      <c r="K50">
        <v>0</v>
      </c>
      <c r="L50" t="s">
        <v>38</v>
      </c>
      <c r="M50" t="s">
        <v>79</v>
      </c>
      <c r="Q50">
        <v>142.30000000000001</v>
      </c>
      <c r="R50" t="s">
        <v>94</v>
      </c>
      <c r="S50">
        <v>41.448929999999997</v>
      </c>
      <c r="T50">
        <v>-90.619889999999998</v>
      </c>
      <c r="U50">
        <v>7.5999999999999998E-2</v>
      </c>
      <c r="V50">
        <v>2</v>
      </c>
      <c r="W50">
        <v>3.75</v>
      </c>
      <c r="X50">
        <v>1.5</v>
      </c>
      <c r="Y50">
        <v>27.716000000000001</v>
      </c>
      <c r="Z50">
        <v>17000343002</v>
      </c>
      <c r="AA50">
        <v>398.80933432529997</v>
      </c>
      <c r="AB50" t="s">
        <v>118</v>
      </c>
      <c r="AC50" t="s">
        <v>54</v>
      </c>
      <c r="AD50" t="s">
        <v>54</v>
      </c>
      <c r="AE50" t="s">
        <v>54</v>
      </c>
      <c r="AF50" t="s">
        <v>292</v>
      </c>
    </row>
    <row r="51" spans="1:32" x14ac:dyDescent="0.25">
      <c r="A51" t="s">
        <v>293</v>
      </c>
      <c r="B51" t="s">
        <v>294</v>
      </c>
      <c r="C51" t="s">
        <v>295</v>
      </c>
      <c r="D51" t="s">
        <v>296</v>
      </c>
      <c r="E51" t="s">
        <v>231</v>
      </c>
      <c r="F51">
        <v>2</v>
      </c>
      <c r="G51">
        <v>2022</v>
      </c>
      <c r="H51" s="1">
        <v>44978.441895081021</v>
      </c>
      <c r="I51" t="s">
        <v>62</v>
      </c>
      <c r="J51">
        <v>134.01</v>
      </c>
      <c r="K51">
        <v>0</v>
      </c>
      <c r="L51" t="s">
        <v>38</v>
      </c>
      <c r="M51" t="s">
        <v>79</v>
      </c>
      <c r="Q51">
        <v>134.01</v>
      </c>
      <c r="R51" t="s">
        <v>52</v>
      </c>
      <c r="S51">
        <v>18.148561000000001</v>
      </c>
      <c r="T51">
        <v>-66.278391999999997</v>
      </c>
      <c r="U51">
        <v>0.63</v>
      </c>
      <c r="V51">
        <v>1</v>
      </c>
      <c r="W51">
        <v>1.8</v>
      </c>
      <c r="X51">
        <v>1.7</v>
      </c>
      <c r="Y51">
        <v>229.28</v>
      </c>
      <c r="Z51">
        <v>72000005006</v>
      </c>
      <c r="AB51" t="s">
        <v>118</v>
      </c>
      <c r="AC51" t="s">
        <v>54</v>
      </c>
      <c r="AD51" t="s">
        <v>54</v>
      </c>
      <c r="AE51" t="s">
        <v>73</v>
      </c>
      <c r="AF51" t="s">
        <v>297</v>
      </c>
    </row>
    <row r="52" spans="1:32" x14ac:dyDescent="0.25">
      <c r="A52" t="s">
        <v>298</v>
      </c>
      <c r="B52" t="s">
        <v>299</v>
      </c>
      <c r="C52" t="s">
        <v>300</v>
      </c>
      <c r="D52" t="s">
        <v>301</v>
      </c>
      <c r="E52" t="s">
        <v>85</v>
      </c>
      <c r="F52">
        <v>2</v>
      </c>
      <c r="G52">
        <v>2022</v>
      </c>
      <c r="H52" s="1">
        <v>44950.328131898146</v>
      </c>
      <c r="I52" t="s">
        <v>62</v>
      </c>
      <c r="J52">
        <v>133</v>
      </c>
      <c r="K52">
        <v>0</v>
      </c>
      <c r="L52" t="s">
        <v>38</v>
      </c>
      <c r="M52" t="s">
        <v>79</v>
      </c>
      <c r="Q52">
        <v>133</v>
      </c>
      <c r="R52" t="s">
        <v>214</v>
      </c>
      <c r="S52">
        <v>43.275889999999997</v>
      </c>
      <c r="T52">
        <v>-77.276570000000007</v>
      </c>
      <c r="U52">
        <v>0.75833333300000005</v>
      </c>
      <c r="V52">
        <v>1</v>
      </c>
      <c r="W52">
        <v>1</v>
      </c>
      <c r="X52">
        <v>0</v>
      </c>
      <c r="Y52">
        <v>275.72000000000003</v>
      </c>
      <c r="Z52">
        <v>36008093001</v>
      </c>
      <c r="AA52">
        <v>273.15707830499997</v>
      </c>
      <c r="AB52" t="s">
        <v>118</v>
      </c>
      <c r="AC52" t="s">
        <v>54</v>
      </c>
      <c r="AD52" t="s">
        <v>43</v>
      </c>
      <c r="AE52" t="s">
        <v>55</v>
      </c>
      <c r="AF52" t="s">
        <v>302</v>
      </c>
    </row>
    <row r="53" spans="1:32" x14ac:dyDescent="0.25">
      <c r="A53" t="s">
        <v>303</v>
      </c>
      <c r="B53" t="s">
        <v>304</v>
      </c>
      <c r="C53" t="s">
        <v>305</v>
      </c>
      <c r="D53" t="s">
        <v>306</v>
      </c>
      <c r="E53" t="s">
        <v>172</v>
      </c>
      <c r="F53">
        <v>4</v>
      </c>
      <c r="G53">
        <v>2022</v>
      </c>
      <c r="H53" s="1">
        <v>44974.610713263886</v>
      </c>
      <c r="I53" t="s">
        <v>62</v>
      </c>
      <c r="J53">
        <v>125</v>
      </c>
      <c r="K53">
        <v>0</v>
      </c>
      <c r="L53" t="s">
        <v>38</v>
      </c>
      <c r="M53" t="s">
        <v>79</v>
      </c>
      <c r="Q53">
        <v>125</v>
      </c>
      <c r="R53" t="s">
        <v>86</v>
      </c>
      <c r="S53">
        <v>34.164538</v>
      </c>
      <c r="T53">
        <v>-79.387549000000007</v>
      </c>
      <c r="U53">
        <v>1.257833333</v>
      </c>
      <c r="V53">
        <v>1</v>
      </c>
      <c r="W53">
        <v>0</v>
      </c>
      <c r="X53">
        <v>0</v>
      </c>
      <c r="Y53">
        <v>459.06900000000002</v>
      </c>
      <c r="Z53">
        <v>45000225002</v>
      </c>
      <c r="AA53">
        <v>1065.3126053895</v>
      </c>
      <c r="AB53" t="s">
        <v>54</v>
      </c>
      <c r="AC53" t="s">
        <v>64</v>
      </c>
      <c r="AD53" t="s">
        <v>54</v>
      </c>
      <c r="AE53" t="s">
        <v>73</v>
      </c>
      <c r="AF53" t="s">
        <v>307</v>
      </c>
    </row>
    <row r="54" spans="1:32" x14ac:dyDescent="0.25">
      <c r="A54" t="s">
        <v>308</v>
      </c>
      <c r="B54" t="s">
        <v>309</v>
      </c>
      <c r="C54" t="s">
        <v>310</v>
      </c>
      <c r="D54" t="s">
        <v>311</v>
      </c>
      <c r="E54" t="s">
        <v>117</v>
      </c>
      <c r="F54">
        <v>5</v>
      </c>
      <c r="G54">
        <v>2022</v>
      </c>
      <c r="H54" s="1">
        <v>44980.556747349539</v>
      </c>
      <c r="I54" t="s">
        <v>62</v>
      </c>
      <c r="J54">
        <v>110.01</v>
      </c>
      <c r="K54">
        <v>0</v>
      </c>
      <c r="L54" t="s">
        <v>38</v>
      </c>
      <c r="M54" t="s">
        <v>51</v>
      </c>
      <c r="N54">
        <v>37.18</v>
      </c>
      <c r="R54" t="s">
        <v>52</v>
      </c>
      <c r="S54">
        <v>41.241700000000002</v>
      </c>
      <c r="T54">
        <v>-87.838300000000004</v>
      </c>
      <c r="U54">
        <v>1.45425</v>
      </c>
      <c r="V54">
        <v>3</v>
      </c>
      <c r="W54">
        <v>3.5</v>
      </c>
      <c r="X54">
        <v>1.1499999999999999</v>
      </c>
      <c r="Y54">
        <v>529.99699999999996</v>
      </c>
      <c r="Z54">
        <v>17009105001</v>
      </c>
      <c r="AA54">
        <v>462.1817764920599</v>
      </c>
      <c r="AB54" t="s">
        <v>118</v>
      </c>
      <c r="AC54" t="s">
        <v>72</v>
      </c>
      <c r="AD54" t="s">
        <v>54</v>
      </c>
      <c r="AE54" t="s">
        <v>73</v>
      </c>
      <c r="AF54" t="s">
        <v>312</v>
      </c>
    </row>
    <row r="55" spans="1:32" x14ac:dyDescent="0.25">
      <c r="A55" t="s">
        <v>313</v>
      </c>
      <c r="B55" t="s">
        <v>314</v>
      </c>
      <c r="C55" t="s">
        <v>315</v>
      </c>
      <c r="D55" t="s">
        <v>316</v>
      </c>
      <c r="E55" t="s">
        <v>50</v>
      </c>
      <c r="F55">
        <v>10</v>
      </c>
      <c r="G55">
        <v>2022</v>
      </c>
      <c r="H55" s="1">
        <v>44988.579383553239</v>
      </c>
      <c r="I55" t="s">
        <v>62</v>
      </c>
      <c r="J55">
        <v>100.75</v>
      </c>
      <c r="K55">
        <v>0</v>
      </c>
      <c r="L55" t="s">
        <v>38</v>
      </c>
      <c r="M55" t="s">
        <v>51</v>
      </c>
      <c r="N55">
        <v>100.75</v>
      </c>
      <c r="R55" t="s">
        <v>86</v>
      </c>
      <c r="S55">
        <v>46.005499</v>
      </c>
      <c r="T55">
        <v>-123.92326300000001</v>
      </c>
      <c r="U55">
        <v>1.5818333330000001</v>
      </c>
      <c r="V55">
        <v>1</v>
      </c>
      <c r="W55">
        <v>2.25</v>
      </c>
      <c r="X55">
        <v>0</v>
      </c>
      <c r="Y55">
        <v>578.52300000000002</v>
      </c>
      <c r="Z55">
        <v>41000252001</v>
      </c>
      <c r="AA55">
        <v>573.6298644405</v>
      </c>
      <c r="AB55" t="s">
        <v>41</v>
      </c>
      <c r="AC55" t="s">
        <v>54</v>
      </c>
      <c r="AD55" t="s">
        <v>317</v>
      </c>
      <c r="AE55" t="s">
        <v>73</v>
      </c>
      <c r="AF55" t="s">
        <v>318</v>
      </c>
    </row>
    <row r="56" spans="1:32" x14ac:dyDescent="0.25">
      <c r="A56" t="s">
        <v>319</v>
      </c>
      <c r="B56" t="s">
        <v>320</v>
      </c>
      <c r="C56" t="s">
        <v>320</v>
      </c>
      <c r="D56" t="s">
        <v>98</v>
      </c>
      <c r="E56" t="s">
        <v>99</v>
      </c>
      <c r="F56">
        <v>6</v>
      </c>
      <c r="G56">
        <v>2022</v>
      </c>
      <c r="H56" s="1">
        <v>44833.691941064812</v>
      </c>
      <c r="I56" t="s">
        <v>62</v>
      </c>
      <c r="J56">
        <v>96.01</v>
      </c>
      <c r="K56">
        <v>0</v>
      </c>
      <c r="L56" t="s">
        <v>38</v>
      </c>
      <c r="M56" t="s">
        <v>79</v>
      </c>
      <c r="Q56">
        <v>96.01</v>
      </c>
      <c r="R56" t="s">
        <v>94</v>
      </c>
      <c r="S56">
        <v>29.739432000000001</v>
      </c>
      <c r="T56">
        <v>-95.267197999999993</v>
      </c>
      <c r="U56">
        <v>0.366166667</v>
      </c>
      <c r="V56">
        <v>1</v>
      </c>
      <c r="W56">
        <v>2</v>
      </c>
      <c r="X56">
        <v>2</v>
      </c>
      <c r="Y56">
        <v>133.483</v>
      </c>
      <c r="Z56">
        <v>48007039006</v>
      </c>
      <c r="AA56">
        <v>728.41887547999988</v>
      </c>
      <c r="AB56" t="s">
        <v>54</v>
      </c>
      <c r="AC56" t="s">
        <v>64</v>
      </c>
      <c r="AD56" t="s">
        <v>54</v>
      </c>
      <c r="AE56" t="s">
        <v>54</v>
      </c>
      <c r="AF56" t="s">
        <v>321</v>
      </c>
    </row>
    <row r="57" spans="1:32" x14ac:dyDescent="0.25">
      <c r="A57" t="s">
        <v>322</v>
      </c>
      <c r="B57" t="s">
        <v>323</v>
      </c>
      <c r="C57" t="s">
        <v>324</v>
      </c>
      <c r="D57" t="s">
        <v>325</v>
      </c>
      <c r="E57" t="s">
        <v>192</v>
      </c>
      <c r="F57">
        <v>4</v>
      </c>
      <c r="G57">
        <v>2022</v>
      </c>
      <c r="H57" s="1">
        <v>44973.453366550923</v>
      </c>
      <c r="I57" t="s">
        <v>62</v>
      </c>
      <c r="J57">
        <v>84</v>
      </c>
      <c r="K57">
        <v>0</v>
      </c>
      <c r="L57" t="s">
        <v>38</v>
      </c>
      <c r="M57" t="s">
        <v>51</v>
      </c>
      <c r="N57">
        <v>84</v>
      </c>
      <c r="R57" t="s">
        <v>52</v>
      </c>
      <c r="S57">
        <v>32.387661000000001</v>
      </c>
      <c r="T57">
        <v>-86.041448000000003</v>
      </c>
      <c r="U57">
        <v>0.75166666699999996</v>
      </c>
      <c r="V57">
        <v>1</v>
      </c>
      <c r="W57">
        <v>1.5</v>
      </c>
      <c r="X57">
        <v>0.51200000000000001</v>
      </c>
      <c r="Y57">
        <v>274.39</v>
      </c>
      <c r="AB57" t="s">
        <v>41</v>
      </c>
      <c r="AC57" t="s">
        <v>54</v>
      </c>
      <c r="AD57" t="s">
        <v>54</v>
      </c>
      <c r="AE57" t="s">
        <v>44</v>
      </c>
      <c r="AF57" t="s">
        <v>326</v>
      </c>
    </row>
    <row r="58" spans="1:32" x14ac:dyDescent="0.25">
      <c r="A58" t="s">
        <v>327</v>
      </c>
      <c r="B58" t="s">
        <v>328</v>
      </c>
      <c r="C58" t="s">
        <v>329</v>
      </c>
      <c r="D58" t="s">
        <v>330</v>
      </c>
      <c r="E58" t="s">
        <v>172</v>
      </c>
      <c r="F58">
        <v>4</v>
      </c>
      <c r="G58">
        <v>2022</v>
      </c>
      <c r="H58" s="1">
        <v>44974.609799131948</v>
      </c>
      <c r="I58" t="s">
        <v>62</v>
      </c>
      <c r="J58">
        <v>80.599999999999994</v>
      </c>
      <c r="K58">
        <v>0</v>
      </c>
      <c r="L58" t="s">
        <v>38</v>
      </c>
      <c r="M58" t="s">
        <v>51</v>
      </c>
      <c r="N58">
        <v>80.599999999999994</v>
      </c>
      <c r="R58" t="s">
        <v>52</v>
      </c>
      <c r="S58">
        <v>34.203333000000001</v>
      </c>
      <c r="T58">
        <v>-79.253332999999998</v>
      </c>
      <c r="U58">
        <v>0.76566666699999997</v>
      </c>
      <c r="V58">
        <v>1</v>
      </c>
      <c r="W58">
        <v>0</v>
      </c>
      <c r="X58">
        <v>0</v>
      </c>
      <c r="Y58">
        <v>279.28199999999998</v>
      </c>
      <c r="Z58">
        <v>45000226001</v>
      </c>
      <c r="AA58">
        <v>619.15604415799999</v>
      </c>
      <c r="AB58" t="s">
        <v>41</v>
      </c>
      <c r="AC58" t="s">
        <v>54</v>
      </c>
      <c r="AD58" t="s">
        <v>54</v>
      </c>
      <c r="AE58" t="s">
        <v>73</v>
      </c>
      <c r="AF58" t="s">
        <v>331</v>
      </c>
    </row>
    <row r="59" spans="1:32" x14ac:dyDescent="0.25">
      <c r="A59" t="s">
        <v>332</v>
      </c>
      <c r="B59" t="s">
        <v>333</v>
      </c>
      <c r="C59" t="s">
        <v>333</v>
      </c>
      <c r="D59" t="s">
        <v>98</v>
      </c>
      <c r="E59" t="s">
        <v>99</v>
      </c>
      <c r="F59">
        <v>6</v>
      </c>
      <c r="G59">
        <v>2022</v>
      </c>
      <c r="H59" s="1">
        <v>44833.604788553239</v>
      </c>
      <c r="I59" t="s">
        <v>62</v>
      </c>
      <c r="J59">
        <v>80.33</v>
      </c>
      <c r="K59">
        <v>0</v>
      </c>
      <c r="L59" t="s">
        <v>38</v>
      </c>
      <c r="M59" t="s">
        <v>79</v>
      </c>
      <c r="Q59">
        <v>80.33</v>
      </c>
      <c r="R59" t="s">
        <v>94</v>
      </c>
      <c r="S59">
        <v>29.789311999999999</v>
      </c>
      <c r="T59">
        <v>-95.669279000000003</v>
      </c>
      <c r="U59">
        <v>0.54483333300000003</v>
      </c>
      <c r="V59">
        <v>1</v>
      </c>
      <c r="W59">
        <v>3.5</v>
      </c>
      <c r="X59">
        <v>0</v>
      </c>
      <c r="Y59">
        <v>198.928</v>
      </c>
      <c r="AB59" t="s">
        <v>41</v>
      </c>
      <c r="AC59" t="s">
        <v>54</v>
      </c>
      <c r="AD59" t="s">
        <v>54</v>
      </c>
      <c r="AE59" t="s">
        <v>54</v>
      </c>
      <c r="AF59" t="s">
        <v>334</v>
      </c>
    </row>
    <row r="60" spans="1:32" x14ac:dyDescent="0.25">
      <c r="A60" t="s">
        <v>335</v>
      </c>
      <c r="B60" t="s">
        <v>336</v>
      </c>
      <c r="C60" t="s">
        <v>336</v>
      </c>
      <c r="D60" t="s">
        <v>98</v>
      </c>
      <c r="E60" t="s">
        <v>99</v>
      </c>
      <c r="F60">
        <v>6</v>
      </c>
      <c r="G60">
        <v>2022</v>
      </c>
      <c r="H60" s="1">
        <v>44833.697013182871</v>
      </c>
      <c r="I60" t="s">
        <v>62</v>
      </c>
      <c r="J60">
        <v>78.03</v>
      </c>
      <c r="K60">
        <v>0</v>
      </c>
      <c r="L60" t="s">
        <v>38</v>
      </c>
      <c r="M60" t="s">
        <v>79</v>
      </c>
      <c r="Q60">
        <v>78.03</v>
      </c>
      <c r="R60" t="s">
        <v>94</v>
      </c>
      <c r="S60">
        <v>29.807185</v>
      </c>
      <c r="T60">
        <v>-95.293567999999993</v>
      </c>
      <c r="U60">
        <v>1.141166667</v>
      </c>
      <c r="V60">
        <v>1</v>
      </c>
      <c r="W60">
        <v>4</v>
      </c>
      <c r="X60">
        <v>0</v>
      </c>
      <c r="Y60">
        <v>415.34899999999999</v>
      </c>
      <c r="AB60" t="s">
        <v>41</v>
      </c>
      <c r="AC60" t="s">
        <v>54</v>
      </c>
      <c r="AD60" t="s">
        <v>54</v>
      </c>
      <c r="AE60" t="s">
        <v>54</v>
      </c>
      <c r="AF60" t="s">
        <v>337</v>
      </c>
    </row>
    <row r="61" spans="1:32" x14ac:dyDescent="0.25">
      <c r="A61" t="s">
        <v>338</v>
      </c>
      <c r="B61" t="s">
        <v>339</v>
      </c>
      <c r="C61" t="s">
        <v>340</v>
      </c>
      <c r="D61" t="s">
        <v>341</v>
      </c>
      <c r="E61" t="s">
        <v>172</v>
      </c>
      <c r="F61">
        <v>4</v>
      </c>
      <c r="G61">
        <v>2022</v>
      </c>
      <c r="H61" s="1">
        <v>44971.401277349534</v>
      </c>
      <c r="I61" t="s">
        <v>62</v>
      </c>
      <c r="J61">
        <v>75</v>
      </c>
      <c r="K61">
        <v>0</v>
      </c>
      <c r="L61" t="s">
        <v>38</v>
      </c>
      <c r="M61" t="s">
        <v>51</v>
      </c>
      <c r="N61">
        <v>75</v>
      </c>
      <c r="R61" t="s">
        <v>52</v>
      </c>
      <c r="S61">
        <v>34.516666999999998</v>
      </c>
      <c r="T61">
        <v>-79.673333</v>
      </c>
      <c r="U61">
        <v>1.5993333329999999</v>
      </c>
      <c r="V61">
        <v>1</v>
      </c>
      <c r="W61">
        <v>0</v>
      </c>
      <c r="X61">
        <v>0</v>
      </c>
      <c r="Y61">
        <v>584.19600000000003</v>
      </c>
      <c r="AB61" t="s">
        <v>41</v>
      </c>
      <c r="AC61" t="s">
        <v>54</v>
      </c>
      <c r="AD61" t="s">
        <v>54</v>
      </c>
      <c r="AE61" t="s">
        <v>54</v>
      </c>
      <c r="AF61" t="s">
        <v>342</v>
      </c>
    </row>
    <row r="62" spans="1:32" x14ac:dyDescent="0.25">
      <c r="A62" t="s">
        <v>343</v>
      </c>
      <c r="B62" t="s">
        <v>344</v>
      </c>
      <c r="C62" t="s">
        <v>345</v>
      </c>
      <c r="D62" t="s">
        <v>346</v>
      </c>
      <c r="E62" t="s">
        <v>117</v>
      </c>
      <c r="F62">
        <v>5</v>
      </c>
      <c r="G62">
        <v>2022</v>
      </c>
      <c r="H62" s="1">
        <v>44944.638351458336</v>
      </c>
      <c r="I62" t="s">
        <v>62</v>
      </c>
      <c r="J62">
        <v>74.349999999999994</v>
      </c>
      <c r="K62">
        <v>0</v>
      </c>
      <c r="L62" t="s">
        <v>38</v>
      </c>
      <c r="M62" t="s">
        <v>51</v>
      </c>
      <c r="N62">
        <v>74.349999999999994</v>
      </c>
      <c r="R62" t="s">
        <v>52</v>
      </c>
      <c r="S62">
        <v>38.067777999999997</v>
      </c>
      <c r="T62">
        <v>-88.169721999999993</v>
      </c>
      <c r="U62">
        <v>1.0316666670000001</v>
      </c>
      <c r="V62">
        <v>2</v>
      </c>
      <c r="W62">
        <v>3.2</v>
      </c>
      <c r="X62">
        <v>1.4</v>
      </c>
      <c r="Y62">
        <v>375.51</v>
      </c>
      <c r="Z62">
        <v>17000096001</v>
      </c>
      <c r="AB62" t="s">
        <v>347</v>
      </c>
      <c r="AC62" t="s">
        <v>54</v>
      </c>
      <c r="AD62" t="s">
        <v>54</v>
      </c>
      <c r="AE62" t="s">
        <v>55</v>
      </c>
      <c r="AF62" t="s">
        <v>348</v>
      </c>
    </row>
    <row r="63" spans="1:32" x14ac:dyDescent="0.25">
      <c r="A63" t="s">
        <v>349</v>
      </c>
      <c r="B63" t="s">
        <v>350</v>
      </c>
      <c r="C63" t="s">
        <v>350</v>
      </c>
      <c r="D63" t="s">
        <v>98</v>
      </c>
      <c r="E63" t="s">
        <v>99</v>
      </c>
      <c r="F63">
        <v>6</v>
      </c>
      <c r="G63">
        <v>2022</v>
      </c>
      <c r="H63" s="1">
        <v>44834.502593449077</v>
      </c>
      <c r="I63" t="s">
        <v>62</v>
      </c>
      <c r="J63">
        <v>65.930000000000007</v>
      </c>
      <c r="K63">
        <v>0</v>
      </c>
      <c r="L63" t="s">
        <v>38</v>
      </c>
      <c r="M63" t="s">
        <v>79</v>
      </c>
      <c r="Q63">
        <v>65.930000000000007</v>
      </c>
      <c r="R63" t="s">
        <v>94</v>
      </c>
      <c r="S63">
        <v>30.036452000000001</v>
      </c>
      <c r="T63">
        <v>-95.070071999999996</v>
      </c>
      <c r="U63">
        <v>0.57316666699999996</v>
      </c>
      <c r="V63">
        <v>1</v>
      </c>
      <c r="W63">
        <v>1.5</v>
      </c>
      <c r="X63">
        <v>0</v>
      </c>
      <c r="Y63">
        <v>208.98699999999999</v>
      </c>
      <c r="Z63">
        <v>48007401001</v>
      </c>
      <c r="AA63">
        <v>36.420943774000001</v>
      </c>
      <c r="AB63" t="s">
        <v>41</v>
      </c>
      <c r="AC63" t="s">
        <v>54</v>
      </c>
      <c r="AD63" t="s">
        <v>54</v>
      </c>
      <c r="AE63" t="s">
        <v>73</v>
      </c>
      <c r="AF63" t="s">
        <v>351</v>
      </c>
    </row>
    <row r="64" spans="1:32" x14ac:dyDescent="0.25">
      <c r="A64" t="s">
        <v>352</v>
      </c>
      <c r="B64" t="s">
        <v>353</v>
      </c>
      <c r="C64" t="s">
        <v>354</v>
      </c>
      <c r="D64" t="s">
        <v>355</v>
      </c>
      <c r="E64" t="s">
        <v>213</v>
      </c>
      <c r="F64">
        <v>3</v>
      </c>
      <c r="G64">
        <v>2022</v>
      </c>
      <c r="H64" s="1">
        <v>44998.55928050926</v>
      </c>
      <c r="I64" t="s">
        <v>62</v>
      </c>
      <c r="J64">
        <v>65.19</v>
      </c>
      <c r="K64">
        <v>0</v>
      </c>
      <c r="L64" t="s">
        <v>38</v>
      </c>
      <c r="M64" t="s">
        <v>51</v>
      </c>
      <c r="N64">
        <v>65.19</v>
      </c>
      <c r="R64" t="s">
        <v>52</v>
      </c>
      <c r="S64">
        <v>40.623460000000001</v>
      </c>
      <c r="T64">
        <v>-76.169839999999994</v>
      </c>
      <c r="U64">
        <v>1.024166667</v>
      </c>
      <c r="V64">
        <v>1</v>
      </c>
      <c r="W64">
        <v>2.8</v>
      </c>
      <c r="X64">
        <v>0</v>
      </c>
      <c r="Y64">
        <v>372.71800000000002</v>
      </c>
      <c r="Z64">
        <v>42001017001</v>
      </c>
      <c r="AA64">
        <v>875.9236977646998</v>
      </c>
      <c r="AB64" t="s">
        <v>41</v>
      </c>
      <c r="AC64" t="s">
        <v>54</v>
      </c>
      <c r="AD64" t="s">
        <v>54</v>
      </c>
      <c r="AE64" t="s">
        <v>65</v>
      </c>
      <c r="AF64" t="s">
        <v>356</v>
      </c>
    </row>
    <row r="65" spans="1:32" x14ac:dyDescent="0.25">
      <c r="A65" t="s">
        <v>357</v>
      </c>
      <c r="B65" t="s">
        <v>358</v>
      </c>
      <c r="C65" t="s">
        <v>358</v>
      </c>
      <c r="D65" t="s">
        <v>98</v>
      </c>
      <c r="E65" t="s">
        <v>99</v>
      </c>
      <c r="F65">
        <v>6</v>
      </c>
      <c r="G65">
        <v>2022</v>
      </c>
      <c r="H65" s="1">
        <v>44833.702907800929</v>
      </c>
      <c r="I65" t="s">
        <v>62</v>
      </c>
      <c r="J65">
        <v>63.76</v>
      </c>
      <c r="K65">
        <v>0</v>
      </c>
      <c r="L65" t="s">
        <v>38</v>
      </c>
      <c r="M65" t="s">
        <v>79</v>
      </c>
      <c r="Q65">
        <v>63.76</v>
      </c>
      <c r="R65" t="s">
        <v>94</v>
      </c>
      <c r="S65">
        <v>29.945222000000001</v>
      </c>
      <c r="T65">
        <v>-95.436027999999993</v>
      </c>
      <c r="U65">
        <v>0.37341666699999998</v>
      </c>
      <c r="V65">
        <v>1</v>
      </c>
      <c r="W65">
        <v>1.5</v>
      </c>
      <c r="X65">
        <v>0</v>
      </c>
      <c r="Y65">
        <v>136.34800000000001</v>
      </c>
      <c r="AB65" t="s">
        <v>41</v>
      </c>
      <c r="AC65" t="s">
        <v>54</v>
      </c>
      <c r="AD65" t="s">
        <v>54</v>
      </c>
      <c r="AE65" t="s">
        <v>73</v>
      </c>
      <c r="AF65" t="s">
        <v>359</v>
      </c>
    </row>
    <row r="66" spans="1:32" x14ac:dyDescent="0.25">
      <c r="A66" t="s">
        <v>360</v>
      </c>
      <c r="B66" t="s">
        <v>361</v>
      </c>
      <c r="C66" t="s">
        <v>362</v>
      </c>
      <c r="D66" t="s">
        <v>325</v>
      </c>
      <c r="E66" t="s">
        <v>192</v>
      </c>
      <c r="F66">
        <v>4</v>
      </c>
      <c r="G66">
        <v>2022</v>
      </c>
      <c r="H66" s="1">
        <v>44973.452292592592</v>
      </c>
      <c r="I66" t="s">
        <v>62</v>
      </c>
      <c r="J66">
        <v>62</v>
      </c>
      <c r="K66">
        <v>0</v>
      </c>
      <c r="L66" t="s">
        <v>38</v>
      </c>
      <c r="M66" t="s">
        <v>51</v>
      </c>
      <c r="N66">
        <v>62</v>
      </c>
      <c r="R66" t="s">
        <v>52</v>
      </c>
      <c r="S66">
        <v>32.394919999999999</v>
      </c>
      <c r="T66">
        <v>-86.364440000000002</v>
      </c>
      <c r="U66">
        <v>1.0925</v>
      </c>
      <c r="V66">
        <v>1</v>
      </c>
      <c r="W66">
        <v>3</v>
      </c>
      <c r="X66">
        <v>1.3</v>
      </c>
      <c r="Y66">
        <v>398.04</v>
      </c>
      <c r="Z66">
        <v>1000110003</v>
      </c>
      <c r="AA66">
        <v>819.47123491499997</v>
      </c>
      <c r="AB66" t="s">
        <v>53</v>
      </c>
      <c r="AC66" t="s">
        <v>54</v>
      </c>
      <c r="AD66" t="s">
        <v>54</v>
      </c>
      <c r="AE66" t="s">
        <v>44</v>
      </c>
      <c r="AF66" t="s">
        <v>363</v>
      </c>
    </row>
    <row r="67" spans="1:32" x14ac:dyDescent="0.25">
      <c r="A67" t="s">
        <v>364</v>
      </c>
      <c r="B67" t="s">
        <v>365</v>
      </c>
      <c r="C67" t="s">
        <v>365</v>
      </c>
      <c r="D67" t="s">
        <v>98</v>
      </c>
      <c r="E67" t="s">
        <v>99</v>
      </c>
      <c r="F67">
        <v>6</v>
      </c>
      <c r="G67">
        <v>2022</v>
      </c>
      <c r="H67" s="1">
        <v>44834.501926111108</v>
      </c>
      <c r="I67" t="s">
        <v>62</v>
      </c>
      <c r="J67">
        <v>59.41</v>
      </c>
      <c r="K67">
        <v>0</v>
      </c>
      <c r="L67" t="s">
        <v>38</v>
      </c>
      <c r="M67" t="s">
        <v>79</v>
      </c>
      <c r="Q67">
        <v>59.41</v>
      </c>
      <c r="R67" t="s">
        <v>94</v>
      </c>
      <c r="S67">
        <v>29.967113999999999</v>
      </c>
      <c r="T67">
        <v>-95.169899000000001</v>
      </c>
      <c r="U67">
        <v>0.63358333300000003</v>
      </c>
      <c r="V67">
        <v>1</v>
      </c>
      <c r="W67">
        <v>2</v>
      </c>
      <c r="X67">
        <v>0</v>
      </c>
      <c r="Y67">
        <v>231.35900000000001</v>
      </c>
      <c r="AB67" t="s">
        <v>41</v>
      </c>
      <c r="AC67" t="s">
        <v>54</v>
      </c>
      <c r="AD67" t="s">
        <v>54</v>
      </c>
      <c r="AE67" t="s">
        <v>73</v>
      </c>
      <c r="AF67" t="s">
        <v>366</v>
      </c>
    </row>
    <row r="68" spans="1:32" x14ac:dyDescent="0.25">
      <c r="A68" t="s">
        <v>367</v>
      </c>
      <c r="B68" t="s">
        <v>368</v>
      </c>
      <c r="C68" t="s">
        <v>369</v>
      </c>
      <c r="D68" t="s">
        <v>370</v>
      </c>
      <c r="E68" t="s">
        <v>231</v>
      </c>
      <c r="F68">
        <v>2</v>
      </c>
      <c r="G68">
        <v>2022</v>
      </c>
      <c r="H68" s="1">
        <v>44978.468361539351</v>
      </c>
      <c r="I68" t="s">
        <v>62</v>
      </c>
      <c r="J68">
        <v>56.98</v>
      </c>
      <c r="K68">
        <v>0</v>
      </c>
      <c r="L68" t="s">
        <v>38</v>
      </c>
      <c r="M68" t="s">
        <v>79</v>
      </c>
      <c r="Q68">
        <v>56.98</v>
      </c>
      <c r="R68" t="s">
        <v>52</v>
      </c>
      <c r="S68">
        <v>18.047916000000001</v>
      </c>
      <c r="T68">
        <v>-65.869443000000004</v>
      </c>
      <c r="U68">
        <v>1.321583333</v>
      </c>
      <c r="V68">
        <v>1</v>
      </c>
      <c r="W68">
        <v>0.67</v>
      </c>
      <c r="X68">
        <v>1.5</v>
      </c>
      <c r="Y68">
        <v>485.995</v>
      </c>
      <c r="Z68">
        <v>72000005011</v>
      </c>
      <c r="AB68" t="s">
        <v>118</v>
      </c>
      <c r="AC68" t="s">
        <v>54</v>
      </c>
      <c r="AD68" t="s">
        <v>54</v>
      </c>
      <c r="AE68" t="s">
        <v>54</v>
      </c>
      <c r="AF68" t="s">
        <v>371</v>
      </c>
    </row>
    <row r="69" spans="1:32" x14ac:dyDescent="0.25">
      <c r="A69" t="s">
        <v>372</v>
      </c>
      <c r="B69" t="s">
        <v>373</v>
      </c>
      <c r="C69" t="s">
        <v>374</v>
      </c>
      <c r="D69" t="s">
        <v>375</v>
      </c>
      <c r="E69" t="s">
        <v>231</v>
      </c>
      <c r="F69">
        <v>2</v>
      </c>
      <c r="G69">
        <v>2022</v>
      </c>
      <c r="H69" s="1">
        <v>44978.675198842589</v>
      </c>
      <c r="I69" t="s">
        <v>62</v>
      </c>
      <c r="J69">
        <v>56.4</v>
      </c>
      <c r="K69">
        <v>0</v>
      </c>
      <c r="L69" t="s">
        <v>38</v>
      </c>
      <c r="M69" t="s">
        <v>79</v>
      </c>
      <c r="Q69">
        <v>56.4</v>
      </c>
      <c r="R69" t="s">
        <v>52</v>
      </c>
      <c r="S69">
        <v>18.304447</v>
      </c>
      <c r="T69">
        <v>-66.879750000000001</v>
      </c>
      <c r="U69">
        <v>0.46916666699999998</v>
      </c>
      <c r="V69">
        <v>1</v>
      </c>
      <c r="W69">
        <v>1.206</v>
      </c>
      <c r="X69">
        <v>0.76500000000000001</v>
      </c>
      <c r="Y69">
        <v>171.42400000000001</v>
      </c>
      <c r="Z69">
        <v>72000002006</v>
      </c>
      <c r="AB69" t="s">
        <v>118</v>
      </c>
      <c r="AC69" t="s">
        <v>54</v>
      </c>
      <c r="AD69" t="s">
        <v>54</v>
      </c>
      <c r="AE69" t="s">
        <v>54</v>
      </c>
      <c r="AF69" t="s">
        <v>376</v>
      </c>
    </row>
    <row r="70" spans="1:32" x14ac:dyDescent="0.25">
      <c r="A70" t="s">
        <v>377</v>
      </c>
      <c r="B70" t="s">
        <v>378</v>
      </c>
      <c r="C70" t="s">
        <v>379</v>
      </c>
      <c r="D70" t="s">
        <v>380</v>
      </c>
      <c r="E70" t="s">
        <v>93</v>
      </c>
      <c r="F70">
        <v>4</v>
      </c>
      <c r="G70">
        <v>2022</v>
      </c>
      <c r="H70" s="1">
        <v>44956.687035069444</v>
      </c>
      <c r="I70" t="s">
        <v>62</v>
      </c>
      <c r="J70">
        <v>54</v>
      </c>
      <c r="K70">
        <v>0</v>
      </c>
      <c r="L70" t="s">
        <v>38</v>
      </c>
      <c r="M70" t="s">
        <v>79</v>
      </c>
      <c r="Q70">
        <v>54</v>
      </c>
      <c r="R70" t="s">
        <v>52</v>
      </c>
      <c r="S70">
        <v>38.421495999999998</v>
      </c>
      <c r="T70">
        <v>-83.734424000000004</v>
      </c>
      <c r="U70">
        <v>0.38841666699999999</v>
      </c>
      <c r="V70">
        <v>1</v>
      </c>
      <c r="W70">
        <v>1.1299999999999999</v>
      </c>
      <c r="X70">
        <v>0.46700000000000003</v>
      </c>
      <c r="Y70">
        <v>141.102</v>
      </c>
      <c r="Z70">
        <v>21000226001</v>
      </c>
      <c r="AA70">
        <v>291.18544547312996</v>
      </c>
      <c r="AB70" t="s">
        <v>41</v>
      </c>
      <c r="AC70" t="s">
        <v>54</v>
      </c>
      <c r="AD70" t="s">
        <v>54</v>
      </c>
      <c r="AE70" t="s">
        <v>55</v>
      </c>
      <c r="AF70" t="s">
        <v>381</v>
      </c>
    </row>
    <row r="71" spans="1:32" x14ac:dyDescent="0.25">
      <c r="A71" t="s">
        <v>382</v>
      </c>
      <c r="B71" t="s">
        <v>383</v>
      </c>
      <c r="C71" t="s">
        <v>384</v>
      </c>
      <c r="D71" t="s">
        <v>385</v>
      </c>
      <c r="E71" t="s">
        <v>231</v>
      </c>
      <c r="F71">
        <v>2</v>
      </c>
      <c r="G71">
        <v>2022</v>
      </c>
      <c r="H71" s="1">
        <v>44978.471899652781</v>
      </c>
      <c r="I71" t="s">
        <v>62</v>
      </c>
      <c r="J71">
        <v>46.5</v>
      </c>
      <c r="K71">
        <v>0</v>
      </c>
      <c r="L71" t="s">
        <v>38</v>
      </c>
      <c r="M71" t="s">
        <v>79</v>
      </c>
      <c r="Q71">
        <v>46.5</v>
      </c>
      <c r="R71" t="s">
        <v>52</v>
      </c>
      <c r="S71">
        <v>18.3459</v>
      </c>
      <c r="T71">
        <v>-66.468100000000007</v>
      </c>
      <c r="U71">
        <v>0.46866666699999998</v>
      </c>
      <c r="V71">
        <v>1</v>
      </c>
      <c r="W71">
        <v>1.5</v>
      </c>
      <c r="X71">
        <v>1.5</v>
      </c>
      <c r="Y71">
        <v>170.91800000000001</v>
      </c>
      <c r="Z71">
        <v>72000002007</v>
      </c>
      <c r="AB71" t="s">
        <v>118</v>
      </c>
      <c r="AC71" t="s">
        <v>54</v>
      </c>
      <c r="AD71" t="s">
        <v>386</v>
      </c>
      <c r="AE71" t="s">
        <v>73</v>
      </c>
      <c r="AF71" t="s">
        <v>387</v>
      </c>
    </row>
    <row r="72" spans="1:32" x14ac:dyDescent="0.25">
      <c r="A72" t="s">
        <v>388</v>
      </c>
      <c r="B72" t="s">
        <v>389</v>
      </c>
      <c r="C72" t="s">
        <v>390</v>
      </c>
      <c r="D72" t="s">
        <v>391</v>
      </c>
      <c r="E72" t="s">
        <v>231</v>
      </c>
      <c r="F72">
        <v>2</v>
      </c>
      <c r="G72">
        <v>2022</v>
      </c>
      <c r="H72" s="1">
        <v>44978.675823645834</v>
      </c>
      <c r="I72" t="s">
        <v>62</v>
      </c>
      <c r="J72">
        <v>43.41</v>
      </c>
      <c r="K72">
        <v>0</v>
      </c>
      <c r="L72" t="s">
        <v>38</v>
      </c>
      <c r="M72" t="s">
        <v>51</v>
      </c>
      <c r="N72">
        <v>43.41</v>
      </c>
      <c r="R72" t="s">
        <v>214</v>
      </c>
      <c r="S72">
        <v>18.3093</v>
      </c>
      <c r="T72">
        <v>-66.687700000000007</v>
      </c>
      <c r="U72">
        <v>0.52166666699999997</v>
      </c>
      <c r="V72">
        <v>1</v>
      </c>
      <c r="W72">
        <v>2</v>
      </c>
      <c r="X72">
        <v>0.69599999999999995</v>
      </c>
      <c r="Y72">
        <v>190.755</v>
      </c>
      <c r="Z72">
        <v>72000002005</v>
      </c>
      <c r="AB72" t="s">
        <v>41</v>
      </c>
      <c r="AC72" t="s">
        <v>54</v>
      </c>
      <c r="AD72" t="s">
        <v>386</v>
      </c>
      <c r="AE72" t="s">
        <v>54</v>
      </c>
      <c r="AF72" t="s">
        <v>392</v>
      </c>
    </row>
    <row r="73" spans="1:32" x14ac:dyDescent="0.25">
      <c r="A73" t="s">
        <v>393</v>
      </c>
      <c r="B73" t="s">
        <v>394</v>
      </c>
      <c r="C73" t="s">
        <v>395</v>
      </c>
      <c r="D73" t="s">
        <v>396</v>
      </c>
      <c r="E73" t="s">
        <v>231</v>
      </c>
      <c r="F73">
        <v>2</v>
      </c>
      <c r="G73">
        <v>2022</v>
      </c>
      <c r="H73" s="1">
        <v>44978.67622494213</v>
      </c>
      <c r="I73" t="s">
        <v>62</v>
      </c>
      <c r="J73">
        <v>40.31</v>
      </c>
      <c r="K73">
        <v>0</v>
      </c>
      <c r="L73" t="s">
        <v>38</v>
      </c>
      <c r="M73" t="s">
        <v>79</v>
      </c>
      <c r="Q73">
        <v>40.31</v>
      </c>
      <c r="R73" t="s">
        <v>52</v>
      </c>
      <c r="S73">
        <v>18.345348000000001</v>
      </c>
      <c r="T73">
        <v>-67.01764</v>
      </c>
      <c r="U73">
        <v>0.46800000000000003</v>
      </c>
      <c r="V73">
        <v>1</v>
      </c>
      <c r="W73">
        <v>1</v>
      </c>
      <c r="X73">
        <v>1.5</v>
      </c>
      <c r="Y73">
        <v>170.46379999999999</v>
      </c>
      <c r="Z73">
        <v>72000003011</v>
      </c>
      <c r="AB73" t="s">
        <v>118</v>
      </c>
      <c r="AC73" t="s">
        <v>54</v>
      </c>
      <c r="AD73" t="s">
        <v>54</v>
      </c>
      <c r="AE73" t="s">
        <v>54</v>
      </c>
      <c r="AF73" t="s">
        <v>397</v>
      </c>
    </row>
    <row r="74" spans="1:32" x14ac:dyDescent="0.25">
      <c r="A74" t="s">
        <v>398</v>
      </c>
      <c r="B74" t="s">
        <v>399</v>
      </c>
      <c r="C74" t="s">
        <v>400</v>
      </c>
      <c r="D74" t="s">
        <v>401</v>
      </c>
      <c r="E74" t="s">
        <v>231</v>
      </c>
      <c r="F74">
        <v>2</v>
      </c>
      <c r="G74">
        <v>2022</v>
      </c>
      <c r="H74" s="1">
        <v>44978.478735370372</v>
      </c>
      <c r="I74" t="s">
        <v>62</v>
      </c>
      <c r="J74">
        <v>36.43</v>
      </c>
      <c r="K74">
        <v>0</v>
      </c>
      <c r="L74" t="s">
        <v>38</v>
      </c>
      <c r="M74" t="s">
        <v>79</v>
      </c>
      <c r="Q74">
        <v>36.43</v>
      </c>
      <c r="R74" t="s">
        <v>52</v>
      </c>
      <c r="S74">
        <v>18.00601</v>
      </c>
      <c r="T74">
        <v>-65.902722999999995</v>
      </c>
      <c r="U74">
        <v>0.36199999999999999</v>
      </c>
      <c r="V74">
        <v>1</v>
      </c>
      <c r="W74">
        <v>0.25</v>
      </c>
      <c r="X74">
        <v>1</v>
      </c>
      <c r="Y74">
        <v>132.16800000000001</v>
      </c>
      <c r="Z74">
        <v>72000005002</v>
      </c>
      <c r="AB74" t="s">
        <v>41</v>
      </c>
      <c r="AC74" t="s">
        <v>54</v>
      </c>
      <c r="AD74" t="s">
        <v>54</v>
      </c>
      <c r="AE74" t="s">
        <v>55</v>
      </c>
      <c r="AF74" t="s">
        <v>402</v>
      </c>
    </row>
    <row r="75" spans="1:32" x14ac:dyDescent="0.25">
      <c r="A75" t="s">
        <v>403</v>
      </c>
      <c r="B75" t="s">
        <v>404</v>
      </c>
      <c r="C75" t="s">
        <v>405</v>
      </c>
      <c r="D75" t="s">
        <v>406</v>
      </c>
      <c r="E75" t="s">
        <v>231</v>
      </c>
      <c r="F75">
        <v>2</v>
      </c>
      <c r="G75">
        <v>2022</v>
      </c>
      <c r="H75" s="1">
        <v>44978.676874594908</v>
      </c>
      <c r="I75" t="s">
        <v>62</v>
      </c>
      <c r="J75">
        <v>33.67</v>
      </c>
      <c r="K75">
        <v>0</v>
      </c>
      <c r="L75" t="s">
        <v>38</v>
      </c>
      <c r="M75" t="s">
        <v>79</v>
      </c>
      <c r="Q75">
        <v>33.67</v>
      </c>
      <c r="R75" t="s">
        <v>52</v>
      </c>
      <c r="S75">
        <v>18.336205</v>
      </c>
      <c r="T75">
        <v>-66.419531000000006</v>
      </c>
      <c r="U75">
        <v>0.35766666699999999</v>
      </c>
      <c r="V75">
        <v>1</v>
      </c>
      <c r="W75">
        <v>1.7</v>
      </c>
      <c r="X75">
        <v>0.60299999999999998</v>
      </c>
      <c r="Y75">
        <v>130.095</v>
      </c>
      <c r="Z75">
        <v>72000003008</v>
      </c>
      <c r="AB75" t="s">
        <v>407</v>
      </c>
      <c r="AC75" t="s">
        <v>54</v>
      </c>
      <c r="AD75" t="s">
        <v>386</v>
      </c>
      <c r="AE75" t="s">
        <v>73</v>
      </c>
      <c r="AF75" t="s">
        <v>408</v>
      </c>
    </row>
    <row r="76" spans="1:32" x14ac:dyDescent="0.25">
      <c r="A76" t="s">
        <v>409</v>
      </c>
      <c r="B76" t="s">
        <v>410</v>
      </c>
      <c r="C76" t="s">
        <v>411</v>
      </c>
      <c r="D76" t="s">
        <v>412</v>
      </c>
      <c r="E76" t="s">
        <v>231</v>
      </c>
      <c r="F76">
        <v>2</v>
      </c>
      <c r="G76">
        <v>2022</v>
      </c>
      <c r="H76" s="1">
        <v>44978.471308807872</v>
      </c>
      <c r="I76" t="s">
        <v>62</v>
      </c>
      <c r="J76">
        <v>19.22</v>
      </c>
      <c r="K76">
        <v>0</v>
      </c>
      <c r="L76" t="s">
        <v>38</v>
      </c>
      <c r="M76" t="s">
        <v>79</v>
      </c>
      <c r="Q76">
        <v>19.22</v>
      </c>
      <c r="R76" t="s">
        <v>52</v>
      </c>
      <c r="S76">
        <v>18.345555999999998</v>
      </c>
      <c r="T76">
        <v>-66.327777999999995</v>
      </c>
      <c r="U76">
        <v>0.75216666700000001</v>
      </c>
      <c r="V76">
        <v>1</v>
      </c>
      <c r="W76">
        <v>1.25</v>
      </c>
      <c r="X76">
        <v>1.49</v>
      </c>
      <c r="Y76">
        <v>274.98099999999999</v>
      </c>
      <c r="Z76">
        <v>72000002008</v>
      </c>
      <c r="AB76" t="s">
        <v>41</v>
      </c>
      <c r="AC76" t="s">
        <v>54</v>
      </c>
      <c r="AD76" t="s">
        <v>215</v>
      </c>
      <c r="AE76" t="s">
        <v>73</v>
      </c>
      <c r="AF76" t="s">
        <v>413</v>
      </c>
    </row>
    <row r="77" spans="1:32" x14ac:dyDescent="0.25">
      <c r="A77" t="s">
        <v>414</v>
      </c>
      <c r="B77" t="s">
        <v>415</v>
      </c>
      <c r="C77" t="s">
        <v>416</v>
      </c>
      <c r="D77" t="s">
        <v>417</v>
      </c>
      <c r="E77" t="s">
        <v>231</v>
      </c>
      <c r="F77">
        <v>2</v>
      </c>
      <c r="G77">
        <v>2022</v>
      </c>
      <c r="H77" s="1">
        <v>44978.675448333335</v>
      </c>
      <c r="I77" t="s">
        <v>62</v>
      </c>
      <c r="J77">
        <v>19.100000000000001</v>
      </c>
      <c r="K77">
        <v>0</v>
      </c>
      <c r="L77" t="s">
        <v>38</v>
      </c>
      <c r="M77" t="s">
        <v>79</v>
      </c>
      <c r="Q77">
        <v>19.100000000000001</v>
      </c>
      <c r="R77" t="s">
        <v>52</v>
      </c>
      <c r="S77">
        <v>18.215833</v>
      </c>
      <c r="T77">
        <v>-66.604721999999995</v>
      </c>
      <c r="U77">
        <v>0.41058333299999999</v>
      </c>
      <c r="V77">
        <v>1</v>
      </c>
      <c r="W77">
        <v>1</v>
      </c>
      <c r="X77">
        <v>0.64300000000000002</v>
      </c>
      <c r="Y77">
        <v>149.80099999999999</v>
      </c>
      <c r="Z77">
        <v>72000002009</v>
      </c>
      <c r="AB77" t="s">
        <v>118</v>
      </c>
      <c r="AC77" t="s">
        <v>54</v>
      </c>
      <c r="AD77" t="s">
        <v>215</v>
      </c>
      <c r="AE77" t="s">
        <v>73</v>
      </c>
      <c r="AF77" t="s">
        <v>418</v>
      </c>
    </row>
    <row r="78" spans="1:32" x14ac:dyDescent="0.25">
      <c r="A78" t="s">
        <v>419</v>
      </c>
      <c r="B78" t="s">
        <v>420</v>
      </c>
      <c r="C78" t="s">
        <v>421</v>
      </c>
      <c r="D78" t="s">
        <v>422</v>
      </c>
      <c r="E78" t="s">
        <v>231</v>
      </c>
      <c r="F78">
        <v>2</v>
      </c>
      <c r="G78">
        <v>2022</v>
      </c>
      <c r="H78" s="1">
        <v>44978.454261678242</v>
      </c>
      <c r="I78" t="s">
        <v>62</v>
      </c>
      <c r="J78">
        <v>18.37</v>
      </c>
      <c r="K78">
        <v>0</v>
      </c>
      <c r="L78" t="s">
        <v>38</v>
      </c>
      <c r="M78" t="s">
        <v>79</v>
      </c>
      <c r="Q78">
        <v>18.37</v>
      </c>
      <c r="R78" t="s">
        <v>52</v>
      </c>
      <c r="S78">
        <v>18.2425</v>
      </c>
      <c r="T78">
        <v>-66.206111000000007</v>
      </c>
      <c r="U78">
        <v>0.32600000000000001</v>
      </c>
      <c r="V78">
        <v>1</v>
      </c>
      <c r="W78">
        <v>0.13800000000000001</v>
      </c>
      <c r="X78">
        <v>1</v>
      </c>
      <c r="Y78">
        <v>118.462</v>
      </c>
      <c r="Z78">
        <v>72000005005</v>
      </c>
      <c r="AB78" t="s">
        <v>118</v>
      </c>
      <c r="AC78" t="s">
        <v>54</v>
      </c>
      <c r="AD78" t="s">
        <v>54</v>
      </c>
      <c r="AE78" t="s">
        <v>44</v>
      </c>
      <c r="AF78" t="s">
        <v>423</v>
      </c>
    </row>
    <row r="79" spans="1:32" x14ac:dyDescent="0.25">
      <c r="A79" t="s">
        <v>424</v>
      </c>
      <c r="B79" t="s">
        <v>425</v>
      </c>
      <c r="C79" t="s">
        <v>426</v>
      </c>
      <c r="D79" t="s">
        <v>427</v>
      </c>
      <c r="E79" t="s">
        <v>207</v>
      </c>
      <c r="F79">
        <v>4</v>
      </c>
      <c r="G79">
        <v>2022</v>
      </c>
      <c r="H79" s="1">
        <v>44949.439383946759</v>
      </c>
      <c r="I79" t="s">
        <v>62</v>
      </c>
      <c r="J79">
        <v>16.2</v>
      </c>
      <c r="K79">
        <v>0</v>
      </c>
      <c r="L79" t="s">
        <v>38</v>
      </c>
      <c r="M79" t="s">
        <v>51</v>
      </c>
      <c r="N79">
        <v>16.2</v>
      </c>
      <c r="R79" t="s">
        <v>52</v>
      </c>
      <c r="S79">
        <v>35.002893</v>
      </c>
      <c r="T79">
        <v>-85.698289000000003</v>
      </c>
      <c r="U79">
        <v>0.61658333300000001</v>
      </c>
      <c r="V79">
        <v>1</v>
      </c>
      <c r="W79">
        <v>1.5</v>
      </c>
      <c r="X79">
        <v>0.67300000000000004</v>
      </c>
      <c r="Y79">
        <v>225.11199999999999</v>
      </c>
      <c r="Z79">
        <v>47001360001</v>
      </c>
      <c r="AA79">
        <v>324.51060902633998</v>
      </c>
      <c r="AB79" t="s">
        <v>118</v>
      </c>
      <c r="AC79" t="s">
        <v>72</v>
      </c>
      <c r="AD79" t="s">
        <v>54</v>
      </c>
      <c r="AE79" t="s">
        <v>73</v>
      </c>
      <c r="AF79" t="s">
        <v>428</v>
      </c>
    </row>
    <row r="80" spans="1:32" x14ac:dyDescent="0.25">
      <c r="A80" t="s">
        <v>429</v>
      </c>
      <c r="B80" t="s">
        <v>430</v>
      </c>
      <c r="C80" t="s">
        <v>431</v>
      </c>
      <c r="D80" t="s">
        <v>432</v>
      </c>
      <c r="E80" t="s">
        <v>231</v>
      </c>
      <c r="F80">
        <v>2</v>
      </c>
      <c r="G80">
        <v>2022</v>
      </c>
      <c r="H80" s="1">
        <v>44978.480112916666</v>
      </c>
      <c r="I80" t="s">
        <v>62</v>
      </c>
      <c r="J80">
        <v>10.66</v>
      </c>
      <c r="K80">
        <v>0</v>
      </c>
      <c r="L80" t="s">
        <v>38</v>
      </c>
      <c r="M80" t="s">
        <v>79</v>
      </c>
      <c r="Q80">
        <v>10.66</v>
      </c>
      <c r="R80" t="s">
        <v>52</v>
      </c>
      <c r="S80">
        <v>18.000050000000002</v>
      </c>
      <c r="T80">
        <v>-66.011456999999993</v>
      </c>
      <c r="U80">
        <v>0.48791666700000003</v>
      </c>
      <c r="V80">
        <v>1</v>
      </c>
      <c r="W80">
        <v>0.3</v>
      </c>
      <c r="X80">
        <v>1.1000000000000001</v>
      </c>
      <c r="Y80">
        <v>177.94300000000001</v>
      </c>
      <c r="AB80" t="s">
        <v>118</v>
      </c>
      <c r="AC80" t="s">
        <v>54</v>
      </c>
      <c r="AD80" t="s">
        <v>54</v>
      </c>
      <c r="AE80" t="s">
        <v>73</v>
      </c>
      <c r="AF80" t="s">
        <v>433</v>
      </c>
    </row>
    <row r="81" spans="1:32" x14ac:dyDescent="0.25">
      <c r="A81" t="s">
        <v>434</v>
      </c>
      <c r="B81" t="s">
        <v>435</v>
      </c>
      <c r="C81" t="s">
        <v>436</v>
      </c>
      <c r="D81" t="s">
        <v>434</v>
      </c>
      <c r="E81" t="s">
        <v>437</v>
      </c>
      <c r="F81">
        <v>5</v>
      </c>
      <c r="G81">
        <v>2022</v>
      </c>
      <c r="H81" s="1">
        <v>44971.42868474537</v>
      </c>
      <c r="I81" t="s">
        <v>62</v>
      </c>
      <c r="J81">
        <v>0</v>
      </c>
      <c r="K81">
        <v>0</v>
      </c>
      <c r="L81" t="s">
        <v>38</v>
      </c>
      <c r="M81" t="s">
        <v>79</v>
      </c>
      <c r="R81" t="s">
        <v>94</v>
      </c>
      <c r="S81">
        <v>45.203389999999999</v>
      </c>
      <c r="T81">
        <v>-93.558949999999996</v>
      </c>
      <c r="U81">
        <v>0.93058333299999996</v>
      </c>
      <c r="V81">
        <v>1</v>
      </c>
      <c r="W81">
        <v>1.6020000000000001</v>
      </c>
      <c r="X81">
        <v>1.6020000000000001</v>
      </c>
      <c r="Y81">
        <v>339.87400000000002</v>
      </c>
      <c r="Z81">
        <v>27000109001</v>
      </c>
      <c r="AA81">
        <v>583.46351925948011</v>
      </c>
      <c r="AB81" t="s">
        <v>54</v>
      </c>
      <c r="AC81" t="s">
        <v>54</v>
      </c>
      <c r="AD81" t="s">
        <v>54</v>
      </c>
      <c r="AE81" t="s">
        <v>438</v>
      </c>
      <c r="AF81" t="s">
        <v>439</v>
      </c>
    </row>
    <row r="82" spans="1:32" x14ac:dyDescent="0.25">
      <c r="A82" t="s">
        <v>440</v>
      </c>
      <c r="B82" t="s">
        <v>441</v>
      </c>
      <c r="C82" t="s">
        <v>442</v>
      </c>
      <c r="D82" t="s">
        <v>443</v>
      </c>
      <c r="E82" t="s">
        <v>36</v>
      </c>
      <c r="F82">
        <v>9</v>
      </c>
      <c r="G82">
        <v>2022</v>
      </c>
      <c r="H82" s="1">
        <v>44972.452749606484</v>
      </c>
      <c r="I82" t="s">
        <v>444</v>
      </c>
      <c r="J82">
        <v>112105</v>
      </c>
      <c r="K82">
        <v>0</v>
      </c>
      <c r="L82" t="s">
        <v>38</v>
      </c>
      <c r="M82" t="s">
        <v>39</v>
      </c>
      <c r="N82">
        <v>4457</v>
      </c>
      <c r="Q82">
        <v>107649</v>
      </c>
      <c r="R82" t="s">
        <v>445</v>
      </c>
      <c r="S82">
        <v>33.804312000000003</v>
      </c>
      <c r="T82">
        <v>-118.283922</v>
      </c>
      <c r="U82">
        <v>237.08499997000001</v>
      </c>
      <c r="V82">
        <v>5</v>
      </c>
      <c r="W82">
        <v>400</v>
      </c>
      <c r="X82">
        <v>0</v>
      </c>
      <c r="Y82">
        <v>56256.83</v>
      </c>
      <c r="Z82">
        <v>6004009001</v>
      </c>
      <c r="AA82">
        <v>134575.38724493</v>
      </c>
      <c r="AB82" t="s">
        <v>53</v>
      </c>
      <c r="AC82" t="s">
        <v>42</v>
      </c>
      <c r="AD82" t="s">
        <v>54</v>
      </c>
      <c r="AE82" t="s">
        <v>65</v>
      </c>
      <c r="AF82" t="s">
        <v>446</v>
      </c>
    </row>
    <row r="83" spans="1:32" x14ac:dyDescent="0.25">
      <c r="A83" t="s">
        <v>447</v>
      </c>
      <c r="B83" t="s">
        <v>448</v>
      </c>
      <c r="C83" t="s">
        <v>449</v>
      </c>
      <c r="D83" t="s">
        <v>450</v>
      </c>
      <c r="E83" t="s">
        <v>117</v>
      </c>
      <c r="F83">
        <v>5</v>
      </c>
      <c r="G83">
        <v>2022</v>
      </c>
      <c r="H83" s="1">
        <v>44973.715866435188</v>
      </c>
      <c r="I83" t="s">
        <v>444</v>
      </c>
      <c r="J83">
        <v>111181</v>
      </c>
      <c r="K83">
        <v>0</v>
      </c>
      <c r="L83" t="s">
        <v>38</v>
      </c>
      <c r="M83" t="s">
        <v>51</v>
      </c>
      <c r="N83">
        <v>89396</v>
      </c>
      <c r="R83" t="s">
        <v>445</v>
      </c>
      <c r="S83">
        <v>41.82159</v>
      </c>
      <c r="T83">
        <v>-87.772850000000005</v>
      </c>
      <c r="U83">
        <v>665.25</v>
      </c>
      <c r="V83">
        <v>3</v>
      </c>
      <c r="W83">
        <v>1440</v>
      </c>
      <c r="X83">
        <v>1200</v>
      </c>
      <c r="Y83">
        <v>242647</v>
      </c>
      <c r="Z83">
        <v>17000721001</v>
      </c>
      <c r="AA83">
        <v>366394.69436643994</v>
      </c>
      <c r="AB83" t="s">
        <v>53</v>
      </c>
      <c r="AC83" t="s">
        <v>42</v>
      </c>
      <c r="AD83" t="s">
        <v>451</v>
      </c>
      <c r="AE83" t="s">
        <v>452</v>
      </c>
      <c r="AF83" t="s">
        <v>453</v>
      </c>
    </row>
    <row r="84" spans="1:32" x14ac:dyDescent="0.25">
      <c r="A84" t="s">
        <v>454</v>
      </c>
      <c r="B84" t="s">
        <v>455</v>
      </c>
      <c r="C84" t="s">
        <v>456</v>
      </c>
      <c r="D84" t="s">
        <v>457</v>
      </c>
      <c r="E84" t="s">
        <v>437</v>
      </c>
      <c r="F84">
        <v>5</v>
      </c>
      <c r="G84">
        <v>2022</v>
      </c>
      <c r="H84" s="1">
        <v>44971.538987071763</v>
      </c>
      <c r="I84" t="s">
        <v>444</v>
      </c>
      <c r="J84">
        <v>76275</v>
      </c>
      <c r="K84">
        <v>0</v>
      </c>
      <c r="L84" t="s">
        <v>38</v>
      </c>
      <c r="M84" t="s">
        <v>63</v>
      </c>
      <c r="P84">
        <v>76275</v>
      </c>
      <c r="R84" t="s">
        <v>38</v>
      </c>
      <c r="S84">
        <v>44.923242999999999</v>
      </c>
      <c r="T84">
        <v>-93.046563000000006</v>
      </c>
      <c r="U84">
        <v>157.83333329999999</v>
      </c>
      <c r="V84">
        <v>1</v>
      </c>
      <c r="W84">
        <v>314</v>
      </c>
      <c r="X84">
        <v>314</v>
      </c>
      <c r="Y84">
        <v>57621</v>
      </c>
      <c r="Z84">
        <v>27000001001</v>
      </c>
      <c r="AA84">
        <v>82788.447292679411</v>
      </c>
      <c r="AB84" t="s">
        <v>54</v>
      </c>
      <c r="AC84" t="s">
        <v>54</v>
      </c>
      <c r="AD84" t="s">
        <v>54</v>
      </c>
      <c r="AE84" t="s">
        <v>65</v>
      </c>
      <c r="AF84" t="s">
        <v>458</v>
      </c>
    </row>
    <row r="85" spans="1:32" x14ac:dyDescent="0.25">
      <c r="A85" t="s">
        <v>459</v>
      </c>
      <c r="B85" t="s">
        <v>460</v>
      </c>
      <c r="C85" t="s">
        <v>460</v>
      </c>
      <c r="D85" t="s">
        <v>461</v>
      </c>
      <c r="E85" t="s">
        <v>99</v>
      </c>
      <c r="F85">
        <v>6</v>
      </c>
      <c r="G85">
        <v>2022</v>
      </c>
      <c r="H85" s="1">
        <v>44834.425728819442</v>
      </c>
      <c r="I85" t="s">
        <v>444</v>
      </c>
      <c r="J85">
        <v>68769.429999999993</v>
      </c>
      <c r="K85">
        <v>0</v>
      </c>
      <c r="L85" t="s">
        <v>38</v>
      </c>
      <c r="M85" t="s">
        <v>39</v>
      </c>
      <c r="N85">
        <v>68140.289999999994</v>
      </c>
      <c r="Q85">
        <v>107.33</v>
      </c>
      <c r="R85" t="s">
        <v>214</v>
      </c>
      <c r="S85">
        <v>32.773890000000002</v>
      </c>
      <c r="T85">
        <v>-96.93083</v>
      </c>
      <c r="U85">
        <v>140.3700833</v>
      </c>
      <c r="V85">
        <v>2</v>
      </c>
      <c r="W85">
        <v>0</v>
      </c>
      <c r="X85">
        <v>189</v>
      </c>
      <c r="Y85">
        <v>51238.148000000001</v>
      </c>
      <c r="Z85">
        <v>48000004001</v>
      </c>
      <c r="AA85">
        <v>59584.664014263981</v>
      </c>
      <c r="AB85" t="s">
        <v>87</v>
      </c>
      <c r="AC85" t="s">
        <v>54</v>
      </c>
      <c r="AD85" t="s">
        <v>54</v>
      </c>
      <c r="AE85" t="s">
        <v>65</v>
      </c>
      <c r="AF85" t="s">
        <v>462</v>
      </c>
    </row>
    <row r="86" spans="1:32" x14ac:dyDescent="0.25">
      <c r="A86" t="s">
        <v>463</v>
      </c>
      <c r="B86" t="s">
        <v>464</v>
      </c>
      <c r="C86" t="s">
        <v>465</v>
      </c>
      <c r="D86" t="s">
        <v>466</v>
      </c>
      <c r="E86" t="s">
        <v>36</v>
      </c>
      <c r="F86">
        <v>9</v>
      </c>
      <c r="G86">
        <v>2022</v>
      </c>
      <c r="H86" s="1">
        <v>44953.58141259259</v>
      </c>
      <c r="I86" t="s">
        <v>444</v>
      </c>
      <c r="J86">
        <v>65057.56</v>
      </c>
      <c r="K86">
        <v>0</v>
      </c>
      <c r="L86" t="s">
        <v>38</v>
      </c>
      <c r="M86" t="s">
        <v>79</v>
      </c>
      <c r="Q86">
        <v>65057.56</v>
      </c>
      <c r="R86" t="s">
        <v>86</v>
      </c>
      <c r="S86">
        <v>37.432510000000001</v>
      </c>
      <c r="T86">
        <v>-121.952738</v>
      </c>
      <c r="U86">
        <v>70.841666669999995</v>
      </c>
      <c r="V86">
        <v>2</v>
      </c>
      <c r="W86">
        <v>261</v>
      </c>
      <c r="X86">
        <v>167</v>
      </c>
      <c r="Y86">
        <v>25851.35</v>
      </c>
      <c r="Z86">
        <v>6002041001</v>
      </c>
      <c r="AA86">
        <v>56507.094265360989</v>
      </c>
      <c r="AB86" t="s">
        <v>407</v>
      </c>
      <c r="AC86" t="s">
        <v>42</v>
      </c>
      <c r="AD86" t="s">
        <v>54</v>
      </c>
      <c r="AE86" t="s">
        <v>467</v>
      </c>
      <c r="AF86" t="s">
        <v>468</v>
      </c>
    </row>
    <row r="87" spans="1:32" x14ac:dyDescent="0.25">
      <c r="A87" t="s">
        <v>469</v>
      </c>
      <c r="B87" t="s">
        <v>470</v>
      </c>
      <c r="C87" t="s">
        <v>471</v>
      </c>
      <c r="D87" t="s">
        <v>472</v>
      </c>
      <c r="E87" t="s">
        <v>36</v>
      </c>
      <c r="F87">
        <v>9</v>
      </c>
      <c r="G87">
        <v>2022</v>
      </c>
      <c r="H87" s="1">
        <v>44973.599408101851</v>
      </c>
      <c r="I87" t="s">
        <v>444</v>
      </c>
      <c r="J87">
        <v>55414.23</v>
      </c>
      <c r="K87">
        <v>0</v>
      </c>
      <c r="L87" t="s">
        <v>38</v>
      </c>
      <c r="M87" t="s">
        <v>473</v>
      </c>
      <c r="N87">
        <v>40084.35</v>
      </c>
      <c r="Q87">
        <v>15329.88</v>
      </c>
      <c r="R87" t="s">
        <v>40</v>
      </c>
      <c r="S87">
        <v>33.930770000000003</v>
      </c>
      <c r="T87">
        <v>-118.43494</v>
      </c>
      <c r="U87">
        <v>220.75</v>
      </c>
      <c r="V87">
        <v>2</v>
      </c>
      <c r="W87">
        <v>450</v>
      </c>
      <c r="X87">
        <v>219</v>
      </c>
      <c r="Y87">
        <v>80562</v>
      </c>
      <c r="Z87">
        <v>6004010001</v>
      </c>
      <c r="AA87">
        <v>152330.597334755</v>
      </c>
      <c r="AB87" t="s">
        <v>53</v>
      </c>
      <c r="AC87" t="s">
        <v>42</v>
      </c>
      <c r="AD87" t="s">
        <v>54</v>
      </c>
      <c r="AE87" t="s">
        <v>65</v>
      </c>
      <c r="AF87" t="s">
        <v>474</v>
      </c>
    </row>
    <row r="88" spans="1:32" x14ac:dyDescent="0.25">
      <c r="A88" t="s">
        <v>475</v>
      </c>
      <c r="B88" t="s">
        <v>476</v>
      </c>
      <c r="C88" t="s">
        <v>477</v>
      </c>
      <c r="D88" t="s">
        <v>478</v>
      </c>
      <c r="E88" t="s">
        <v>253</v>
      </c>
      <c r="F88">
        <v>5</v>
      </c>
      <c r="G88">
        <v>2022</v>
      </c>
      <c r="H88" s="1">
        <v>44972.523202013886</v>
      </c>
      <c r="I88" t="s">
        <v>444</v>
      </c>
      <c r="J88">
        <v>54113.26</v>
      </c>
      <c r="K88">
        <v>2</v>
      </c>
      <c r="L88" t="s">
        <v>63</v>
      </c>
      <c r="M88" t="s">
        <v>479</v>
      </c>
      <c r="P88">
        <v>53804.82</v>
      </c>
      <c r="Q88">
        <v>308.44</v>
      </c>
      <c r="R88" t="s">
        <v>94</v>
      </c>
      <c r="S88">
        <v>39.728012</v>
      </c>
      <c r="T88">
        <v>-86.195341999999997</v>
      </c>
      <c r="U88">
        <v>185.852499997</v>
      </c>
      <c r="V88">
        <v>3</v>
      </c>
      <c r="W88">
        <v>250</v>
      </c>
      <c r="X88">
        <v>120</v>
      </c>
      <c r="Y88">
        <v>35365</v>
      </c>
      <c r="Z88">
        <v>18000061001</v>
      </c>
      <c r="AA88">
        <v>43705.132528800001</v>
      </c>
      <c r="AB88" t="s">
        <v>177</v>
      </c>
      <c r="AC88" t="s">
        <v>64</v>
      </c>
      <c r="AD88" t="s">
        <v>54</v>
      </c>
      <c r="AE88" t="s">
        <v>73</v>
      </c>
      <c r="AF88" t="s">
        <v>480</v>
      </c>
    </row>
    <row r="89" spans="1:32" x14ac:dyDescent="0.25">
      <c r="A89" t="s">
        <v>481</v>
      </c>
      <c r="B89" t="s">
        <v>482</v>
      </c>
      <c r="C89" t="s">
        <v>482</v>
      </c>
      <c r="D89" t="s">
        <v>483</v>
      </c>
      <c r="E89" t="s">
        <v>99</v>
      </c>
      <c r="F89">
        <v>6</v>
      </c>
      <c r="G89">
        <v>2022</v>
      </c>
      <c r="H89" s="1">
        <v>44841.565004270837</v>
      </c>
      <c r="I89" t="s">
        <v>444</v>
      </c>
      <c r="J89">
        <v>42941.02</v>
      </c>
      <c r="K89">
        <v>0</v>
      </c>
      <c r="L89" t="s">
        <v>38</v>
      </c>
      <c r="M89" t="s">
        <v>79</v>
      </c>
      <c r="Q89">
        <v>42941.02</v>
      </c>
      <c r="R89" t="s">
        <v>86</v>
      </c>
      <c r="S89">
        <v>30.419384000000001</v>
      </c>
      <c r="T89">
        <v>-97.604747000000003</v>
      </c>
      <c r="U89">
        <v>4.6944166669999996</v>
      </c>
      <c r="V89">
        <v>1</v>
      </c>
      <c r="W89">
        <v>10</v>
      </c>
      <c r="X89">
        <v>5.3</v>
      </c>
      <c r="Y89">
        <v>1710.819</v>
      </c>
      <c r="Z89">
        <v>48003035002</v>
      </c>
      <c r="AA89">
        <v>777.58714957489985</v>
      </c>
      <c r="AB89" t="s">
        <v>41</v>
      </c>
      <c r="AC89" t="s">
        <v>64</v>
      </c>
      <c r="AD89" t="s">
        <v>54</v>
      </c>
      <c r="AE89" t="s">
        <v>73</v>
      </c>
      <c r="AF89" t="s">
        <v>484</v>
      </c>
    </row>
    <row r="90" spans="1:32" x14ac:dyDescent="0.25">
      <c r="A90" t="s">
        <v>485</v>
      </c>
      <c r="B90" t="s">
        <v>486</v>
      </c>
      <c r="C90" t="s">
        <v>487</v>
      </c>
      <c r="D90" t="s">
        <v>488</v>
      </c>
      <c r="E90" t="s">
        <v>36</v>
      </c>
      <c r="F90">
        <v>9</v>
      </c>
      <c r="G90">
        <v>2022</v>
      </c>
      <c r="H90" s="1">
        <v>44967.704310532405</v>
      </c>
      <c r="I90" t="s">
        <v>444</v>
      </c>
      <c r="J90">
        <v>32731</v>
      </c>
      <c r="K90">
        <v>0</v>
      </c>
      <c r="L90" t="s">
        <v>38</v>
      </c>
      <c r="M90" t="s">
        <v>489</v>
      </c>
      <c r="O90">
        <v>14473</v>
      </c>
      <c r="Q90">
        <v>6645</v>
      </c>
      <c r="R90" t="s">
        <v>490</v>
      </c>
      <c r="S90">
        <v>38.448500000000003</v>
      </c>
      <c r="T90">
        <v>-121.46166700000001</v>
      </c>
      <c r="U90">
        <v>107.825</v>
      </c>
      <c r="V90">
        <v>1</v>
      </c>
      <c r="W90">
        <v>181</v>
      </c>
      <c r="X90">
        <v>0</v>
      </c>
      <c r="Y90">
        <v>39364.1</v>
      </c>
      <c r="Z90">
        <v>6005009001</v>
      </c>
      <c r="AA90">
        <v>69746.107327210004</v>
      </c>
      <c r="AB90" t="s">
        <v>53</v>
      </c>
      <c r="AC90" t="s">
        <v>491</v>
      </c>
      <c r="AD90" t="s">
        <v>54</v>
      </c>
      <c r="AE90" t="s">
        <v>467</v>
      </c>
      <c r="AF90" t="s">
        <v>492</v>
      </c>
    </row>
    <row r="91" spans="1:32" x14ac:dyDescent="0.25">
      <c r="A91" t="s">
        <v>493</v>
      </c>
      <c r="B91" t="s">
        <v>494</v>
      </c>
      <c r="C91" t="s">
        <v>495</v>
      </c>
      <c r="D91" t="s">
        <v>496</v>
      </c>
      <c r="E91" t="s">
        <v>213</v>
      </c>
      <c r="F91">
        <v>3</v>
      </c>
      <c r="G91">
        <v>2022</v>
      </c>
      <c r="H91" s="1">
        <v>44974.716836122687</v>
      </c>
      <c r="I91" t="s">
        <v>444</v>
      </c>
      <c r="J91">
        <v>31375</v>
      </c>
      <c r="K91">
        <v>4</v>
      </c>
      <c r="L91" t="s">
        <v>63</v>
      </c>
      <c r="M91" t="s">
        <v>497</v>
      </c>
      <c r="N91">
        <v>6850</v>
      </c>
      <c r="P91">
        <v>16232</v>
      </c>
      <c r="Q91">
        <v>8293</v>
      </c>
      <c r="R91" t="s">
        <v>52</v>
      </c>
      <c r="S91">
        <v>40.474539999999998</v>
      </c>
      <c r="T91">
        <v>-80.040859999999995</v>
      </c>
      <c r="U91">
        <v>194.2333333</v>
      </c>
      <c r="V91">
        <v>1</v>
      </c>
      <c r="W91">
        <v>250</v>
      </c>
      <c r="X91">
        <v>0</v>
      </c>
      <c r="Y91">
        <v>70813.8</v>
      </c>
      <c r="Z91">
        <v>42005016001</v>
      </c>
      <c r="AA91">
        <v>83586.065961329994</v>
      </c>
      <c r="AB91" t="s">
        <v>87</v>
      </c>
      <c r="AC91" t="s">
        <v>54</v>
      </c>
      <c r="AD91" t="s">
        <v>54</v>
      </c>
      <c r="AE91" t="s">
        <v>55</v>
      </c>
      <c r="AF91" t="s">
        <v>498</v>
      </c>
    </row>
    <row r="92" spans="1:32" x14ac:dyDescent="0.25">
      <c r="A92" t="s">
        <v>499</v>
      </c>
      <c r="B92" t="s">
        <v>500</v>
      </c>
      <c r="C92" t="s">
        <v>501</v>
      </c>
      <c r="D92" t="s">
        <v>502</v>
      </c>
      <c r="E92" t="s">
        <v>503</v>
      </c>
      <c r="F92">
        <v>5</v>
      </c>
      <c r="G92">
        <v>2022</v>
      </c>
      <c r="H92" s="1">
        <v>45040.751331030093</v>
      </c>
      <c r="I92" t="s">
        <v>444</v>
      </c>
      <c r="J92">
        <v>30962</v>
      </c>
      <c r="K92">
        <v>0</v>
      </c>
      <c r="L92" t="s">
        <v>38</v>
      </c>
      <c r="M92" t="s">
        <v>63</v>
      </c>
      <c r="P92">
        <v>30962</v>
      </c>
      <c r="R92" t="s">
        <v>38</v>
      </c>
      <c r="S92">
        <v>42.2834</v>
      </c>
      <c r="T92">
        <v>-83.125749999999996</v>
      </c>
      <c r="U92">
        <v>513.43024996299994</v>
      </c>
      <c r="V92">
        <v>11</v>
      </c>
      <c r="W92">
        <v>0</v>
      </c>
      <c r="X92">
        <v>0</v>
      </c>
      <c r="Y92">
        <v>87555.5</v>
      </c>
      <c r="Z92">
        <v>26000596001</v>
      </c>
      <c r="AA92">
        <v>289637.55536273506</v>
      </c>
      <c r="AB92" t="s">
        <v>54</v>
      </c>
      <c r="AC92" t="s">
        <v>64</v>
      </c>
      <c r="AD92" t="s">
        <v>54</v>
      </c>
      <c r="AE92" t="s">
        <v>65</v>
      </c>
      <c r="AF92" t="s">
        <v>504</v>
      </c>
    </row>
    <row r="93" spans="1:32" x14ac:dyDescent="0.25">
      <c r="A93" t="s">
        <v>505</v>
      </c>
      <c r="B93" t="s">
        <v>506</v>
      </c>
      <c r="C93" t="s">
        <v>507</v>
      </c>
      <c r="D93" t="s">
        <v>508</v>
      </c>
      <c r="E93" t="s">
        <v>36</v>
      </c>
      <c r="F93">
        <v>9</v>
      </c>
      <c r="G93">
        <v>2022</v>
      </c>
      <c r="H93" s="1">
        <v>44972.65847771991</v>
      </c>
      <c r="I93" t="s">
        <v>444</v>
      </c>
      <c r="J93">
        <v>30302.19</v>
      </c>
      <c r="K93">
        <v>0</v>
      </c>
      <c r="L93" t="s">
        <v>38</v>
      </c>
      <c r="M93" t="s">
        <v>51</v>
      </c>
      <c r="N93">
        <v>30302.19</v>
      </c>
      <c r="R93" t="s">
        <v>52</v>
      </c>
      <c r="S93">
        <v>32.675277999999999</v>
      </c>
      <c r="T93">
        <v>-117.246111</v>
      </c>
      <c r="U93">
        <v>138.80000000000001</v>
      </c>
      <c r="V93">
        <v>2</v>
      </c>
      <c r="W93">
        <v>240</v>
      </c>
      <c r="X93">
        <v>139</v>
      </c>
      <c r="Y93">
        <v>50644.800000000003</v>
      </c>
      <c r="Z93">
        <v>6009031001</v>
      </c>
      <c r="AA93">
        <v>77212.400800880001</v>
      </c>
      <c r="AB93" t="s">
        <v>53</v>
      </c>
      <c r="AC93" t="s">
        <v>42</v>
      </c>
      <c r="AD93" t="s">
        <v>43</v>
      </c>
      <c r="AE93" t="s">
        <v>55</v>
      </c>
      <c r="AF93" t="s">
        <v>509</v>
      </c>
    </row>
    <row r="94" spans="1:32" x14ac:dyDescent="0.25">
      <c r="A94" t="s">
        <v>510</v>
      </c>
      <c r="B94" t="s">
        <v>511</v>
      </c>
      <c r="C94" t="s">
        <v>512</v>
      </c>
      <c r="D94" t="s">
        <v>513</v>
      </c>
      <c r="E94" t="s">
        <v>514</v>
      </c>
      <c r="F94">
        <v>1</v>
      </c>
      <c r="G94">
        <v>2022</v>
      </c>
      <c r="H94" s="1">
        <v>44964.642011354168</v>
      </c>
      <c r="I94" t="s">
        <v>444</v>
      </c>
      <c r="J94">
        <v>30217</v>
      </c>
      <c r="K94">
        <v>0</v>
      </c>
      <c r="L94" t="s">
        <v>38</v>
      </c>
      <c r="M94" t="s">
        <v>63</v>
      </c>
      <c r="P94">
        <v>30217</v>
      </c>
      <c r="R94" t="s">
        <v>38</v>
      </c>
      <c r="S94">
        <v>41.999842999999998</v>
      </c>
      <c r="T94">
        <v>-71.494366999999997</v>
      </c>
      <c r="Z94">
        <v>44000030001</v>
      </c>
      <c r="AA94">
        <v>4343.1975450495011</v>
      </c>
      <c r="AB94" t="s">
        <v>54</v>
      </c>
      <c r="AC94" t="s">
        <v>64</v>
      </c>
      <c r="AD94" t="s">
        <v>54</v>
      </c>
      <c r="AE94" t="s">
        <v>73</v>
      </c>
      <c r="AF94" t="s">
        <v>515</v>
      </c>
    </row>
    <row r="95" spans="1:32" x14ac:dyDescent="0.25">
      <c r="A95" t="s">
        <v>516</v>
      </c>
      <c r="B95" t="s">
        <v>517</v>
      </c>
      <c r="C95" t="s">
        <v>518</v>
      </c>
      <c r="D95" t="s">
        <v>519</v>
      </c>
      <c r="E95" t="s">
        <v>117</v>
      </c>
      <c r="F95">
        <v>5</v>
      </c>
      <c r="G95">
        <v>2022</v>
      </c>
      <c r="H95" s="1">
        <v>44965.626922233794</v>
      </c>
      <c r="I95" t="s">
        <v>444</v>
      </c>
      <c r="J95">
        <v>29306</v>
      </c>
      <c r="K95">
        <v>0</v>
      </c>
      <c r="L95" t="s">
        <v>38</v>
      </c>
      <c r="M95" t="s">
        <v>79</v>
      </c>
      <c r="Q95">
        <v>29306</v>
      </c>
      <c r="R95" t="s">
        <v>94</v>
      </c>
      <c r="S95">
        <v>42.019069999999999</v>
      </c>
      <c r="T95">
        <v>-87.716279999999998</v>
      </c>
      <c r="U95">
        <v>208.58333329999999</v>
      </c>
      <c r="V95">
        <v>3</v>
      </c>
      <c r="W95">
        <v>450</v>
      </c>
      <c r="X95">
        <v>333</v>
      </c>
      <c r="Y95">
        <v>76050</v>
      </c>
      <c r="Z95">
        <v>17000721007</v>
      </c>
      <c r="AA95">
        <v>113815.44929375</v>
      </c>
      <c r="AB95" t="s">
        <v>54</v>
      </c>
      <c r="AC95" t="s">
        <v>54</v>
      </c>
      <c r="AD95" t="s">
        <v>54</v>
      </c>
      <c r="AE95" t="s">
        <v>55</v>
      </c>
      <c r="AF95" t="s">
        <v>520</v>
      </c>
    </row>
    <row r="96" spans="1:32" x14ac:dyDescent="0.25">
      <c r="A96" t="s">
        <v>521</v>
      </c>
      <c r="B96" t="s">
        <v>522</v>
      </c>
      <c r="C96" t="s">
        <v>523</v>
      </c>
      <c r="D96" t="s">
        <v>524</v>
      </c>
      <c r="E96" t="s">
        <v>525</v>
      </c>
      <c r="F96">
        <v>2</v>
      </c>
      <c r="G96">
        <v>2022</v>
      </c>
      <c r="H96" s="1">
        <v>44958.653251030089</v>
      </c>
      <c r="I96" t="s">
        <v>444</v>
      </c>
      <c r="J96">
        <v>28193.9</v>
      </c>
      <c r="K96">
        <v>0</v>
      </c>
      <c r="L96" t="s">
        <v>38</v>
      </c>
      <c r="M96" t="s">
        <v>79</v>
      </c>
      <c r="Q96">
        <v>28193.9</v>
      </c>
      <c r="R96" t="s">
        <v>445</v>
      </c>
      <c r="S96">
        <v>40.491100000000003</v>
      </c>
      <c r="T96">
        <v>-74.304199999999994</v>
      </c>
      <c r="U96">
        <v>98.640833333000003</v>
      </c>
      <c r="V96">
        <v>2</v>
      </c>
      <c r="W96">
        <v>147</v>
      </c>
      <c r="X96">
        <v>0</v>
      </c>
      <c r="Y96">
        <v>34370.75</v>
      </c>
      <c r="Z96">
        <v>34002065001</v>
      </c>
      <c r="AA96">
        <v>65126.65692363472</v>
      </c>
      <c r="AB96" t="s">
        <v>87</v>
      </c>
      <c r="AC96" t="s">
        <v>64</v>
      </c>
      <c r="AD96" t="s">
        <v>54</v>
      </c>
      <c r="AE96" t="s">
        <v>73</v>
      </c>
      <c r="AF96" t="s">
        <v>526</v>
      </c>
    </row>
    <row r="97" spans="1:32" x14ac:dyDescent="0.25">
      <c r="A97" t="s">
        <v>527</v>
      </c>
      <c r="B97" t="s">
        <v>528</v>
      </c>
      <c r="C97" t="s">
        <v>529</v>
      </c>
      <c r="D97" t="s">
        <v>530</v>
      </c>
      <c r="E97" t="s">
        <v>93</v>
      </c>
      <c r="F97">
        <v>4</v>
      </c>
      <c r="G97">
        <v>2022</v>
      </c>
      <c r="H97" s="1">
        <v>44978.441873796299</v>
      </c>
      <c r="I97" t="s">
        <v>444</v>
      </c>
      <c r="J97">
        <v>28184</v>
      </c>
      <c r="K97">
        <v>0</v>
      </c>
      <c r="L97" t="s">
        <v>38</v>
      </c>
      <c r="M97" t="s">
        <v>79</v>
      </c>
      <c r="Q97">
        <v>28184</v>
      </c>
      <c r="R97" t="s">
        <v>94</v>
      </c>
      <c r="S97">
        <v>39.058610999999999</v>
      </c>
      <c r="T97">
        <v>-84.618055999999996</v>
      </c>
      <c r="U97">
        <v>27.865833330000001</v>
      </c>
      <c r="V97">
        <v>1</v>
      </c>
      <c r="W97">
        <v>46.5</v>
      </c>
      <c r="X97">
        <v>46.5</v>
      </c>
      <c r="Y97">
        <v>10132.42</v>
      </c>
      <c r="Z97">
        <v>21000056001</v>
      </c>
      <c r="AA97">
        <v>14380.809649163901</v>
      </c>
      <c r="AB97" t="s">
        <v>54</v>
      </c>
      <c r="AC97" t="s">
        <v>54</v>
      </c>
      <c r="AD97" t="s">
        <v>54</v>
      </c>
      <c r="AE97" t="s">
        <v>55</v>
      </c>
      <c r="AF97" t="s">
        <v>531</v>
      </c>
    </row>
    <row r="98" spans="1:32" x14ac:dyDescent="0.25">
      <c r="A98" t="s">
        <v>532</v>
      </c>
      <c r="B98" t="s">
        <v>533</v>
      </c>
      <c r="C98" t="s">
        <v>533</v>
      </c>
      <c r="D98" t="s">
        <v>534</v>
      </c>
      <c r="E98" t="s">
        <v>99</v>
      </c>
      <c r="F98">
        <v>6</v>
      </c>
      <c r="G98">
        <v>2022</v>
      </c>
      <c r="H98" s="1">
        <v>44833.488730011573</v>
      </c>
      <c r="I98" t="s">
        <v>444</v>
      </c>
      <c r="J98">
        <v>27500</v>
      </c>
      <c r="K98">
        <v>0</v>
      </c>
      <c r="L98" t="s">
        <v>38</v>
      </c>
      <c r="M98" t="s">
        <v>39</v>
      </c>
      <c r="N98">
        <v>26705</v>
      </c>
      <c r="Q98">
        <v>795</v>
      </c>
      <c r="R98" t="s">
        <v>535</v>
      </c>
      <c r="S98">
        <v>32.779848000000001</v>
      </c>
      <c r="T98">
        <v>-97.143935999999997</v>
      </c>
      <c r="U98">
        <v>107.83333330000001</v>
      </c>
      <c r="V98">
        <v>1</v>
      </c>
      <c r="W98">
        <v>1.66</v>
      </c>
      <c r="X98">
        <v>0</v>
      </c>
      <c r="Y98">
        <v>39359</v>
      </c>
      <c r="Z98">
        <v>48004122001</v>
      </c>
      <c r="AA98">
        <v>60076.34675521301</v>
      </c>
      <c r="AB98" t="s">
        <v>54</v>
      </c>
      <c r="AC98" t="s">
        <v>536</v>
      </c>
      <c r="AD98" t="s">
        <v>537</v>
      </c>
      <c r="AE98" t="s">
        <v>65</v>
      </c>
      <c r="AF98" t="s">
        <v>538</v>
      </c>
    </row>
    <row r="99" spans="1:32" x14ac:dyDescent="0.25">
      <c r="A99" t="s">
        <v>539</v>
      </c>
      <c r="B99" t="s">
        <v>540</v>
      </c>
      <c r="C99" t="s">
        <v>541</v>
      </c>
      <c r="D99" t="s">
        <v>542</v>
      </c>
      <c r="E99" t="s">
        <v>543</v>
      </c>
      <c r="F99">
        <v>7</v>
      </c>
      <c r="G99">
        <v>2022</v>
      </c>
      <c r="H99" s="1">
        <v>44971.577713344908</v>
      </c>
      <c r="I99" t="s">
        <v>444</v>
      </c>
      <c r="J99">
        <v>27298</v>
      </c>
      <c r="K99">
        <v>0</v>
      </c>
      <c r="L99" t="s">
        <v>38</v>
      </c>
      <c r="M99" t="s">
        <v>473</v>
      </c>
      <c r="N99">
        <v>9729.5</v>
      </c>
      <c r="Q99">
        <v>8049.5</v>
      </c>
      <c r="R99" t="s">
        <v>52</v>
      </c>
      <c r="S99">
        <v>39.121108999999997</v>
      </c>
      <c r="T99">
        <v>-94.494658999999999</v>
      </c>
      <c r="U99">
        <v>55.624166670000001</v>
      </c>
      <c r="V99">
        <v>1</v>
      </c>
      <c r="W99">
        <v>0</v>
      </c>
      <c r="X99">
        <v>0</v>
      </c>
      <c r="Y99">
        <v>20316.46</v>
      </c>
      <c r="Z99">
        <v>29001011001</v>
      </c>
      <c r="AA99">
        <v>33871.477709819999</v>
      </c>
      <c r="AB99" t="s">
        <v>544</v>
      </c>
      <c r="AC99" t="s">
        <v>64</v>
      </c>
      <c r="AD99" t="s">
        <v>54</v>
      </c>
      <c r="AE99" t="s">
        <v>55</v>
      </c>
      <c r="AF99" t="s">
        <v>545</v>
      </c>
    </row>
    <row r="100" spans="1:32" x14ac:dyDescent="0.25">
      <c r="A100" t="s">
        <v>546</v>
      </c>
      <c r="B100" t="s">
        <v>547</v>
      </c>
      <c r="C100" t="s">
        <v>548</v>
      </c>
      <c r="D100" t="s">
        <v>549</v>
      </c>
      <c r="E100" t="s">
        <v>550</v>
      </c>
      <c r="F100">
        <v>5</v>
      </c>
      <c r="G100">
        <v>2022</v>
      </c>
      <c r="H100" s="1">
        <v>44974.642308993054</v>
      </c>
      <c r="I100" t="s">
        <v>444</v>
      </c>
      <c r="J100">
        <v>27285.8</v>
      </c>
      <c r="K100">
        <v>0</v>
      </c>
      <c r="L100" t="s">
        <v>38</v>
      </c>
      <c r="M100" t="s">
        <v>479</v>
      </c>
      <c r="P100">
        <v>27242.67</v>
      </c>
      <c r="Q100">
        <v>43.13</v>
      </c>
      <c r="R100" t="s">
        <v>94</v>
      </c>
      <c r="S100">
        <v>39.107489999999999</v>
      </c>
      <c r="T100">
        <v>-84.545559999999995</v>
      </c>
      <c r="U100">
        <v>137.82604170000002</v>
      </c>
      <c r="V100">
        <v>3</v>
      </c>
      <c r="W100">
        <v>0</v>
      </c>
      <c r="X100">
        <v>0</v>
      </c>
      <c r="Y100">
        <v>37691.263700000003</v>
      </c>
      <c r="Z100">
        <v>39003369002</v>
      </c>
      <c r="AA100">
        <v>51171.426002470005</v>
      </c>
      <c r="AB100" t="s">
        <v>54</v>
      </c>
      <c r="AC100" t="s">
        <v>54</v>
      </c>
      <c r="AD100" t="s">
        <v>54</v>
      </c>
      <c r="AE100" t="s">
        <v>73</v>
      </c>
      <c r="AF100" t="s">
        <v>551</v>
      </c>
    </row>
    <row r="101" spans="1:32" x14ac:dyDescent="0.25">
      <c r="A101" t="s">
        <v>552</v>
      </c>
      <c r="B101" t="s">
        <v>553</v>
      </c>
      <c r="C101" t="s">
        <v>554</v>
      </c>
      <c r="D101" t="s">
        <v>555</v>
      </c>
      <c r="E101" t="s">
        <v>543</v>
      </c>
      <c r="F101">
        <v>7</v>
      </c>
      <c r="G101">
        <v>2022</v>
      </c>
      <c r="H101" s="1">
        <v>44974.698850034722</v>
      </c>
      <c r="I101" t="s">
        <v>444</v>
      </c>
      <c r="J101">
        <v>23179.138029999998</v>
      </c>
      <c r="K101">
        <v>0</v>
      </c>
      <c r="L101" t="s">
        <v>38</v>
      </c>
      <c r="M101" t="s">
        <v>63</v>
      </c>
      <c r="P101">
        <v>23179.138029999998</v>
      </c>
      <c r="R101" t="s">
        <v>38</v>
      </c>
      <c r="S101">
        <v>38.673609999999996</v>
      </c>
      <c r="T101">
        <v>-90.194969999999998</v>
      </c>
      <c r="U101">
        <v>107.8166667</v>
      </c>
      <c r="V101">
        <v>1</v>
      </c>
      <c r="W101">
        <v>0</v>
      </c>
      <c r="X101">
        <v>0</v>
      </c>
      <c r="Y101">
        <v>39315.4</v>
      </c>
      <c r="Z101">
        <v>29001023001</v>
      </c>
      <c r="AA101">
        <v>47529.331625070001</v>
      </c>
      <c r="AB101" t="s">
        <v>54</v>
      </c>
      <c r="AC101" t="s">
        <v>64</v>
      </c>
      <c r="AD101" t="s">
        <v>54</v>
      </c>
      <c r="AE101" t="s">
        <v>65</v>
      </c>
      <c r="AF101" t="s">
        <v>556</v>
      </c>
    </row>
    <row r="102" spans="1:32" x14ac:dyDescent="0.25">
      <c r="A102" t="s">
        <v>557</v>
      </c>
      <c r="B102" t="s">
        <v>558</v>
      </c>
      <c r="C102" t="s">
        <v>559</v>
      </c>
      <c r="D102" t="s">
        <v>560</v>
      </c>
      <c r="E102" t="s">
        <v>207</v>
      </c>
      <c r="F102">
        <v>4</v>
      </c>
      <c r="G102">
        <v>2022</v>
      </c>
      <c r="H102" s="1">
        <v>44973.615734212966</v>
      </c>
      <c r="I102" t="s">
        <v>444</v>
      </c>
      <c r="J102">
        <v>22791</v>
      </c>
      <c r="K102">
        <v>1</v>
      </c>
      <c r="L102" t="s">
        <v>51</v>
      </c>
      <c r="M102" t="s">
        <v>39</v>
      </c>
      <c r="N102">
        <v>21268.1</v>
      </c>
      <c r="Q102">
        <v>698.5</v>
      </c>
      <c r="R102" t="s">
        <v>561</v>
      </c>
      <c r="S102">
        <v>35.052025</v>
      </c>
      <c r="T102">
        <v>-85.335368000000003</v>
      </c>
      <c r="U102">
        <v>57.57</v>
      </c>
      <c r="V102">
        <v>1</v>
      </c>
      <c r="W102">
        <v>140</v>
      </c>
      <c r="X102">
        <v>127</v>
      </c>
      <c r="Y102">
        <v>20944.12</v>
      </c>
      <c r="Z102">
        <v>47000245002</v>
      </c>
      <c r="AA102">
        <v>37331.46736835</v>
      </c>
      <c r="AB102" t="s">
        <v>87</v>
      </c>
      <c r="AC102" t="s">
        <v>562</v>
      </c>
      <c r="AD102" t="s">
        <v>54</v>
      </c>
      <c r="AE102" t="s">
        <v>65</v>
      </c>
      <c r="AF102" t="s">
        <v>563</v>
      </c>
    </row>
    <row r="103" spans="1:32" x14ac:dyDescent="0.25">
      <c r="A103" t="s">
        <v>564</v>
      </c>
      <c r="B103" t="s">
        <v>565</v>
      </c>
      <c r="C103" t="s">
        <v>566</v>
      </c>
      <c r="D103" t="s">
        <v>567</v>
      </c>
      <c r="E103" t="s">
        <v>207</v>
      </c>
      <c r="F103">
        <v>4</v>
      </c>
      <c r="G103">
        <v>2022</v>
      </c>
      <c r="H103" s="1">
        <v>44966.390931493057</v>
      </c>
      <c r="I103" t="s">
        <v>444</v>
      </c>
      <c r="J103">
        <v>22044</v>
      </c>
      <c r="K103">
        <v>0</v>
      </c>
      <c r="L103" t="s">
        <v>38</v>
      </c>
      <c r="M103" t="s">
        <v>39</v>
      </c>
      <c r="N103">
        <v>22044</v>
      </c>
      <c r="Q103">
        <v>23.8</v>
      </c>
      <c r="R103" t="s">
        <v>568</v>
      </c>
      <c r="S103">
        <v>36.186110999999997</v>
      </c>
      <c r="T103">
        <v>-86.788888999999998</v>
      </c>
      <c r="U103">
        <v>107.2666667</v>
      </c>
      <c r="V103">
        <v>1</v>
      </c>
      <c r="W103">
        <v>100</v>
      </c>
      <c r="X103">
        <v>102</v>
      </c>
      <c r="Y103">
        <v>39093.79</v>
      </c>
      <c r="Z103">
        <v>47001016001</v>
      </c>
      <c r="AA103">
        <v>39498.513522903006</v>
      </c>
      <c r="AB103" t="s">
        <v>38</v>
      </c>
      <c r="AC103" t="s">
        <v>38</v>
      </c>
      <c r="AD103" t="s">
        <v>38</v>
      </c>
      <c r="AE103" t="s">
        <v>38</v>
      </c>
      <c r="AF103" t="s">
        <v>569</v>
      </c>
    </row>
    <row r="104" spans="1:32" x14ac:dyDescent="0.25">
      <c r="A104" t="s">
        <v>570</v>
      </c>
      <c r="B104" t="s">
        <v>571</v>
      </c>
      <c r="C104" t="s">
        <v>572</v>
      </c>
      <c r="D104" t="s">
        <v>116</v>
      </c>
      <c r="E104" t="s">
        <v>213</v>
      </c>
      <c r="F104">
        <v>3</v>
      </c>
      <c r="G104">
        <v>2022</v>
      </c>
      <c r="H104" s="1">
        <v>44970.467180763888</v>
      </c>
      <c r="I104" t="s">
        <v>444</v>
      </c>
      <c r="J104">
        <v>21966.55</v>
      </c>
      <c r="K104">
        <v>4</v>
      </c>
      <c r="L104" t="s">
        <v>63</v>
      </c>
      <c r="M104" t="s">
        <v>573</v>
      </c>
      <c r="N104">
        <v>923.11</v>
      </c>
      <c r="P104">
        <v>19005</v>
      </c>
      <c r="R104" t="s">
        <v>214</v>
      </c>
      <c r="S104">
        <v>39.825530000000001</v>
      </c>
      <c r="T104">
        <v>-75.393990000000002</v>
      </c>
      <c r="U104">
        <v>33.582500000000003</v>
      </c>
      <c r="V104">
        <v>2</v>
      </c>
      <c r="W104">
        <v>44</v>
      </c>
      <c r="X104">
        <v>0</v>
      </c>
      <c r="Y104">
        <v>12254.88</v>
      </c>
      <c r="Z104">
        <v>42000082001</v>
      </c>
      <c r="AA104">
        <v>15225.775544720698</v>
      </c>
      <c r="AB104" t="s">
        <v>54</v>
      </c>
      <c r="AC104" t="s">
        <v>54</v>
      </c>
      <c r="AD104" t="s">
        <v>54</v>
      </c>
      <c r="AE104" t="s">
        <v>55</v>
      </c>
      <c r="AF104" t="s">
        <v>574</v>
      </c>
    </row>
    <row r="105" spans="1:32" x14ac:dyDescent="0.25">
      <c r="A105" t="s">
        <v>575</v>
      </c>
      <c r="B105" t="s">
        <v>576</v>
      </c>
      <c r="C105" t="s">
        <v>576</v>
      </c>
      <c r="D105" t="s">
        <v>98</v>
      </c>
      <c r="E105" t="s">
        <v>99</v>
      </c>
      <c r="F105">
        <v>6</v>
      </c>
      <c r="G105">
        <v>2022</v>
      </c>
      <c r="H105" s="1">
        <v>44833.705209745371</v>
      </c>
      <c r="I105" t="s">
        <v>444</v>
      </c>
      <c r="J105">
        <v>20739.89</v>
      </c>
      <c r="K105">
        <v>0</v>
      </c>
      <c r="L105" t="s">
        <v>38</v>
      </c>
      <c r="M105" t="s">
        <v>79</v>
      </c>
      <c r="Q105">
        <v>20739.89</v>
      </c>
      <c r="R105" t="s">
        <v>577</v>
      </c>
      <c r="S105">
        <v>29.755790000000001</v>
      </c>
      <c r="T105">
        <v>-95.297910000000002</v>
      </c>
      <c r="U105">
        <v>179.00375</v>
      </c>
      <c r="V105">
        <v>3</v>
      </c>
      <c r="W105">
        <v>200</v>
      </c>
      <c r="X105">
        <v>0</v>
      </c>
      <c r="Y105">
        <v>29670.467000000001</v>
      </c>
      <c r="Z105">
        <v>48007039001</v>
      </c>
      <c r="AA105">
        <v>53902.996785520001</v>
      </c>
      <c r="AB105" t="s">
        <v>41</v>
      </c>
      <c r="AC105" t="s">
        <v>54</v>
      </c>
      <c r="AD105" t="s">
        <v>537</v>
      </c>
      <c r="AE105" t="s">
        <v>55</v>
      </c>
      <c r="AF105" t="s">
        <v>578</v>
      </c>
    </row>
    <row r="106" spans="1:32" x14ac:dyDescent="0.25">
      <c r="A106" t="s">
        <v>579</v>
      </c>
      <c r="B106" t="s">
        <v>580</v>
      </c>
      <c r="C106" t="s">
        <v>581</v>
      </c>
      <c r="D106" t="s">
        <v>582</v>
      </c>
      <c r="E106" t="s">
        <v>117</v>
      </c>
      <c r="F106">
        <v>5</v>
      </c>
      <c r="G106">
        <v>2022</v>
      </c>
      <c r="H106" s="1">
        <v>44965.624205613429</v>
      </c>
      <c r="I106" t="s">
        <v>444</v>
      </c>
      <c r="J106">
        <v>20147</v>
      </c>
      <c r="K106">
        <v>0</v>
      </c>
      <c r="L106" t="s">
        <v>38</v>
      </c>
      <c r="M106" t="s">
        <v>51</v>
      </c>
      <c r="N106">
        <v>14419</v>
      </c>
      <c r="R106" t="s">
        <v>445</v>
      </c>
      <c r="S106">
        <v>41.661976000000003</v>
      </c>
      <c r="T106">
        <v>-87.609076999999999</v>
      </c>
      <c r="U106">
        <v>236.25</v>
      </c>
      <c r="V106">
        <v>6</v>
      </c>
      <c r="W106">
        <v>430</v>
      </c>
      <c r="X106">
        <v>354</v>
      </c>
      <c r="Y106">
        <v>86247</v>
      </c>
      <c r="Z106">
        <v>17000721009</v>
      </c>
      <c r="AA106">
        <v>107765.9305328886</v>
      </c>
      <c r="AB106" t="s">
        <v>53</v>
      </c>
      <c r="AC106" t="s">
        <v>54</v>
      </c>
      <c r="AD106" t="s">
        <v>43</v>
      </c>
      <c r="AE106" t="s">
        <v>583</v>
      </c>
      <c r="AF106" t="s">
        <v>584</v>
      </c>
    </row>
    <row r="107" spans="1:32" x14ac:dyDescent="0.25">
      <c r="A107" t="s">
        <v>585</v>
      </c>
      <c r="B107" t="s">
        <v>586</v>
      </c>
      <c r="C107" t="s">
        <v>587</v>
      </c>
      <c r="D107" t="s">
        <v>588</v>
      </c>
      <c r="E107" t="s">
        <v>136</v>
      </c>
      <c r="F107">
        <v>4</v>
      </c>
      <c r="G107">
        <v>2022</v>
      </c>
      <c r="H107" s="1">
        <v>44985.395435671293</v>
      </c>
      <c r="I107" t="s">
        <v>444</v>
      </c>
      <c r="J107">
        <v>17919.82</v>
      </c>
      <c r="K107">
        <v>0</v>
      </c>
      <c r="L107" t="s">
        <v>38</v>
      </c>
      <c r="M107" t="s">
        <v>39</v>
      </c>
      <c r="N107">
        <v>519.99</v>
      </c>
      <c r="Q107">
        <v>17399.830000000002</v>
      </c>
      <c r="R107" t="s">
        <v>561</v>
      </c>
      <c r="S107">
        <v>35.720733000000003</v>
      </c>
      <c r="T107">
        <v>-78.484831</v>
      </c>
      <c r="U107">
        <v>45.85553333</v>
      </c>
      <c r="V107">
        <v>1</v>
      </c>
      <c r="W107">
        <v>75</v>
      </c>
      <c r="X107">
        <v>0</v>
      </c>
      <c r="Y107">
        <v>16741.327300000001</v>
      </c>
      <c r="Z107">
        <v>37009201001</v>
      </c>
      <c r="AA107">
        <v>21251.620692129</v>
      </c>
      <c r="AB107" t="s">
        <v>41</v>
      </c>
      <c r="AC107" t="s">
        <v>64</v>
      </c>
      <c r="AD107" t="s">
        <v>54</v>
      </c>
      <c r="AE107" t="s">
        <v>589</v>
      </c>
      <c r="AF107" t="s">
        <v>590</v>
      </c>
    </row>
    <row r="108" spans="1:32" x14ac:dyDescent="0.25">
      <c r="A108" t="s">
        <v>591</v>
      </c>
      <c r="B108" t="s">
        <v>592</v>
      </c>
      <c r="C108" t="s">
        <v>593</v>
      </c>
      <c r="D108" t="s">
        <v>594</v>
      </c>
      <c r="E108" t="s">
        <v>93</v>
      </c>
      <c r="F108">
        <v>4</v>
      </c>
      <c r="G108">
        <v>2022</v>
      </c>
      <c r="H108" s="1">
        <v>44978.443644606479</v>
      </c>
      <c r="I108" t="s">
        <v>444</v>
      </c>
      <c r="J108">
        <v>17302</v>
      </c>
      <c r="K108">
        <v>0</v>
      </c>
      <c r="L108" t="s">
        <v>38</v>
      </c>
      <c r="M108" t="s">
        <v>79</v>
      </c>
      <c r="Q108">
        <v>17302</v>
      </c>
      <c r="R108" t="s">
        <v>94</v>
      </c>
      <c r="S108">
        <v>39.00703</v>
      </c>
      <c r="T108">
        <v>-84.841210000000004</v>
      </c>
      <c r="U108">
        <v>11.75666667</v>
      </c>
      <c r="V108">
        <v>1</v>
      </c>
      <c r="W108">
        <v>20</v>
      </c>
      <c r="X108">
        <v>7.69</v>
      </c>
      <c r="Y108">
        <v>4276.41</v>
      </c>
      <c r="Z108">
        <v>21000056004</v>
      </c>
      <c r="AA108">
        <v>3660.3048492870007</v>
      </c>
      <c r="AB108" t="s">
        <v>54</v>
      </c>
      <c r="AC108" t="s">
        <v>54</v>
      </c>
      <c r="AD108" t="s">
        <v>54</v>
      </c>
      <c r="AE108" t="s">
        <v>55</v>
      </c>
      <c r="AF108" t="s">
        <v>595</v>
      </c>
    </row>
    <row r="109" spans="1:32" x14ac:dyDescent="0.25">
      <c r="A109" t="s">
        <v>596</v>
      </c>
      <c r="B109" t="s">
        <v>597</v>
      </c>
      <c r="C109" t="s">
        <v>598</v>
      </c>
      <c r="D109" t="s">
        <v>599</v>
      </c>
      <c r="E109" t="s">
        <v>600</v>
      </c>
      <c r="F109">
        <v>4</v>
      </c>
      <c r="G109">
        <v>2022</v>
      </c>
      <c r="H109" s="1">
        <v>44987.724102372682</v>
      </c>
      <c r="I109" t="s">
        <v>444</v>
      </c>
      <c r="J109">
        <v>16612.400000000001</v>
      </c>
      <c r="K109">
        <v>0</v>
      </c>
      <c r="L109" t="s">
        <v>38</v>
      </c>
      <c r="M109" t="s">
        <v>39</v>
      </c>
      <c r="N109">
        <v>10879.9</v>
      </c>
      <c r="Q109">
        <v>5732.5</v>
      </c>
      <c r="R109" t="s">
        <v>601</v>
      </c>
      <c r="S109">
        <v>30.351420000000001</v>
      </c>
      <c r="T109">
        <v>-81.632679999999993</v>
      </c>
      <c r="Z109">
        <v>12000016001</v>
      </c>
      <c r="AA109">
        <v>16473.192868980201</v>
      </c>
      <c r="AB109" t="s">
        <v>53</v>
      </c>
      <c r="AC109" t="s">
        <v>42</v>
      </c>
      <c r="AD109" t="s">
        <v>537</v>
      </c>
      <c r="AE109" t="s">
        <v>55</v>
      </c>
      <c r="AF109" t="s">
        <v>602</v>
      </c>
    </row>
    <row r="110" spans="1:32" x14ac:dyDescent="0.25">
      <c r="A110" t="s">
        <v>603</v>
      </c>
      <c r="B110" t="s">
        <v>604</v>
      </c>
      <c r="C110" t="s">
        <v>605</v>
      </c>
      <c r="D110" t="s">
        <v>606</v>
      </c>
      <c r="E110" t="s">
        <v>36</v>
      </c>
      <c r="F110">
        <v>9</v>
      </c>
      <c r="G110">
        <v>2022</v>
      </c>
      <c r="H110" s="1">
        <v>44974.471488761577</v>
      </c>
      <c r="I110" t="s">
        <v>444</v>
      </c>
      <c r="J110">
        <v>14499</v>
      </c>
      <c r="K110">
        <v>0</v>
      </c>
      <c r="L110" t="s">
        <v>38</v>
      </c>
      <c r="M110" t="s">
        <v>607</v>
      </c>
      <c r="N110">
        <v>50</v>
      </c>
      <c r="P110">
        <v>14449</v>
      </c>
      <c r="R110" t="s">
        <v>86</v>
      </c>
      <c r="S110">
        <v>37.997889999999998</v>
      </c>
      <c r="T110">
        <v>-122.06827</v>
      </c>
      <c r="U110">
        <v>32.491666670000001</v>
      </c>
      <c r="V110">
        <v>2</v>
      </c>
      <c r="W110">
        <v>53.8</v>
      </c>
      <c r="X110">
        <v>0</v>
      </c>
      <c r="Y110">
        <v>11859.4</v>
      </c>
      <c r="Z110">
        <v>6002025001</v>
      </c>
      <c r="AA110">
        <v>16844.686495475002</v>
      </c>
      <c r="AB110" t="s">
        <v>54</v>
      </c>
      <c r="AC110" t="s">
        <v>64</v>
      </c>
      <c r="AD110" t="s">
        <v>54</v>
      </c>
      <c r="AE110" t="s">
        <v>65</v>
      </c>
      <c r="AF110" t="s">
        <v>608</v>
      </c>
    </row>
    <row r="111" spans="1:32" x14ac:dyDescent="0.25">
      <c r="A111" t="s">
        <v>609</v>
      </c>
      <c r="B111" t="s">
        <v>610</v>
      </c>
      <c r="C111" t="s">
        <v>611</v>
      </c>
      <c r="D111" t="s">
        <v>555</v>
      </c>
      <c r="E111" t="s">
        <v>543</v>
      </c>
      <c r="F111">
        <v>7</v>
      </c>
      <c r="G111">
        <v>2022</v>
      </c>
      <c r="H111" s="1">
        <v>44973.679118101849</v>
      </c>
      <c r="I111" t="s">
        <v>444</v>
      </c>
      <c r="J111">
        <v>14378.81</v>
      </c>
      <c r="K111">
        <v>0</v>
      </c>
      <c r="L111" t="s">
        <v>38</v>
      </c>
      <c r="M111" t="s">
        <v>63</v>
      </c>
      <c r="P111">
        <v>14378.81</v>
      </c>
      <c r="R111" t="s">
        <v>38</v>
      </c>
      <c r="S111">
        <v>38.532699999999998</v>
      </c>
      <c r="T111">
        <v>-90.270899999999997</v>
      </c>
      <c r="U111">
        <v>112.15</v>
      </c>
      <c r="V111">
        <v>1</v>
      </c>
      <c r="W111">
        <v>0</v>
      </c>
      <c r="X111">
        <v>0</v>
      </c>
      <c r="Y111">
        <v>40919.5</v>
      </c>
      <c r="Z111">
        <v>29001023002</v>
      </c>
      <c r="AA111">
        <v>51171.426002470005</v>
      </c>
      <c r="AB111" t="s">
        <v>54</v>
      </c>
      <c r="AC111" t="s">
        <v>64</v>
      </c>
      <c r="AD111" t="s">
        <v>54</v>
      </c>
      <c r="AE111" t="s">
        <v>55</v>
      </c>
      <c r="AF111" t="s">
        <v>612</v>
      </c>
    </row>
    <row r="112" spans="1:32" x14ac:dyDescent="0.25">
      <c r="A112" t="s">
        <v>613</v>
      </c>
      <c r="B112" t="s">
        <v>614</v>
      </c>
      <c r="C112" t="s">
        <v>615</v>
      </c>
      <c r="D112" t="s">
        <v>616</v>
      </c>
      <c r="E112" t="s">
        <v>259</v>
      </c>
      <c r="F112">
        <v>7</v>
      </c>
      <c r="G112">
        <v>2022</v>
      </c>
      <c r="H112" s="1">
        <v>44950.340682928239</v>
      </c>
      <c r="I112" t="s">
        <v>444</v>
      </c>
      <c r="J112">
        <v>13713</v>
      </c>
      <c r="K112">
        <v>1</v>
      </c>
      <c r="L112" t="s">
        <v>63</v>
      </c>
      <c r="M112" t="s">
        <v>607</v>
      </c>
      <c r="N112">
        <v>3212.55</v>
      </c>
      <c r="P112">
        <v>10500</v>
      </c>
      <c r="R112" t="s">
        <v>40</v>
      </c>
      <c r="S112">
        <v>41.958278</v>
      </c>
      <c r="T112">
        <v>-91.563582999999994</v>
      </c>
      <c r="U112">
        <v>0</v>
      </c>
      <c r="V112">
        <v>3</v>
      </c>
      <c r="W112">
        <v>86.95</v>
      </c>
      <c r="X112">
        <v>56</v>
      </c>
      <c r="Y112">
        <v>0</v>
      </c>
      <c r="Z112">
        <v>19000134001</v>
      </c>
      <c r="AA112">
        <v>12115.426946421099</v>
      </c>
      <c r="AB112" t="s">
        <v>87</v>
      </c>
      <c r="AC112" t="s">
        <v>72</v>
      </c>
      <c r="AD112" t="s">
        <v>54</v>
      </c>
      <c r="AE112" t="s">
        <v>73</v>
      </c>
      <c r="AF112" t="s">
        <v>617</v>
      </c>
    </row>
    <row r="113" spans="1:32" x14ac:dyDescent="0.25">
      <c r="A113" t="s">
        <v>618</v>
      </c>
      <c r="B113" t="s">
        <v>619</v>
      </c>
      <c r="C113" t="s">
        <v>620</v>
      </c>
      <c r="D113" t="s">
        <v>621</v>
      </c>
      <c r="E113" t="s">
        <v>159</v>
      </c>
      <c r="F113">
        <v>10</v>
      </c>
      <c r="G113">
        <v>2022</v>
      </c>
      <c r="H113" s="1">
        <v>44981.457736990742</v>
      </c>
      <c r="I113" t="s">
        <v>444</v>
      </c>
      <c r="J113">
        <v>12174.51</v>
      </c>
      <c r="K113">
        <v>0</v>
      </c>
      <c r="L113" t="s">
        <v>38</v>
      </c>
      <c r="M113" t="s">
        <v>51</v>
      </c>
      <c r="N113">
        <v>12174.5</v>
      </c>
      <c r="R113" t="s">
        <v>52</v>
      </c>
      <c r="S113">
        <v>47.469195999999997</v>
      </c>
      <c r="T113">
        <v>-122.238935</v>
      </c>
      <c r="Z113">
        <v>53000776001</v>
      </c>
      <c r="AA113">
        <v>34964.106023039996</v>
      </c>
      <c r="AB113" t="s">
        <v>53</v>
      </c>
      <c r="AC113" t="s">
        <v>42</v>
      </c>
      <c r="AD113" t="s">
        <v>54</v>
      </c>
      <c r="AE113" t="s">
        <v>55</v>
      </c>
      <c r="AF113" t="s">
        <v>622</v>
      </c>
    </row>
    <row r="114" spans="1:32" x14ac:dyDescent="0.25">
      <c r="A114" t="s">
        <v>575</v>
      </c>
      <c r="B114" t="s">
        <v>623</v>
      </c>
      <c r="C114" t="s">
        <v>623</v>
      </c>
      <c r="D114" t="s">
        <v>98</v>
      </c>
      <c r="E114" t="s">
        <v>99</v>
      </c>
      <c r="F114">
        <v>6</v>
      </c>
      <c r="G114">
        <v>2022</v>
      </c>
      <c r="H114" s="1">
        <v>44833.709767789354</v>
      </c>
      <c r="I114" t="s">
        <v>444</v>
      </c>
      <c r="J114">
        <v>11838.6</v>
      </c>
      <c r="K114">
        <v>0</v>
      </c>
      <c r="L114" t="s">
        <v>38</v>
      </c>
      <c r="M114" t="s">
        <v>79</v>
      </c>
      <c r="Q114">
        <v>11838.6</v>
      </c>
      <c r="R114" t="s">
        <v>94</v>
      </c>
      <c r="S114">
        <v>29.699936000000001</v>
      </c>
      <c r="T114">
        <v>-95.266914</v>
      </c>
      <c r="U114">
        <v>19.269333329999998</v>
      </c>
      <c r="V114">
        <v>1</v>
      </c>
      <c r="W114">
        <v>36</v>
      </c>
      <c r="X114">
        <v>0</v>
      </c>
      <c r="Y114">
        <v>7028.7349999999997</v>
      </c>
      <c r="AB114" t="s">
        <v>54</v>
      </c>
      <c r="AC114" t="s">
        <v>54</v>
      </c>
      <c r="AD114" t="s">
        <v>54</v>
      </c>
      <c r="AE114" t="s">
        <v>73</v>
      </c>
      <c r="AF114" t="s">
        <v>624</v>
      </c>
    </row>
    <row r="115" spans="1:32" x14ac:dyDescent="0.25">
      <c r="A115" t="s">
        <v>625</v>
      </c>
      <c r="B115" t="s">
        <v>626</v>
      </c>
      <c r="C115" t="s">
        <v>627</v>
      </c>
      <c r="D115" t="s">
        <v>628</v>
      </c>
      <c r="E115" t="s">
        <v>629</v>
      </c>
      <c r="F115">
        <v>6</v>
      </c>
      <c r="G115">
        <v>2022</v>
      </c>
      <c r="H115" s="1">
        <v>44970.445319155093</v>
      </c>
      <c r="I115" t="s">
        <v>444</v>
      </c>
      <c r="J115">
        <v>11590</v>
      </c>
      <c r="K115">
        <v>0</v>
      </c>
      <c r="L115" t="s">
        <v>38</v>
      </c>
      <c r="M115" t="s">
        <v>630</v>
      </c>
      <c r="N115">
        <v>3147</v>
      </c>
      <c r="O115">
        <v>8443</v>
      </c>
      <c r="R115" t="s">
        <v>40</v>
      </c>
      <c r="S115">
        <v>35.017699999999998</v>
      </c>
      <c r="T115">
        <v>-106.6661</v>
      </c>
      <c r="U115">
        <v>46.759166669999999</v>
      </c>
      <c r="V115">
        <v>1</v>
      </c>
      <c r="W115">
        <v>60</v>
      </c>
      <c r="X115">
        <v>0</v>
      </c>
      <c r="Y115">
        <v>17070.3</v>
      </c>
      <c r="Z115">
        <v>35000021002</v>
      </c>
      <c r="AA115">
        <v>22996.1838989036</v>
      </c>
      <c r="AB115" t="s">
        <v>53</v>
      </c>
      <c r="AC115" t="s">
        <v>42</v>
      </c>
      <c r="AD115" t="s">
        <v>43</v>
      </c>
      <c r="AE115" t="s">
        <v>55</v>
      </c>
      <c r="AF115" t="s">
        <v>631</v>
      </c>
    </row>
    <row r="116" spans="1:32" x14ac:dyDescent="0.25">
      <c r="A116" t="s">
        <v>632</v>
      </c>
      <c r="B116" t="s">
        <v>633</v>
      </c>
      <c r="C116" t="s">
        <v>634</v>
      </c>
      <c r="D116" t="s">
        <v>635</v>
      </c>
      <c r="E116" t="s">
        <v>85</v>
      </c>
      <c r="F116">
        <v>2</v>
      </c>
      <c r="G116">
        <v>2022</v>
      </c>
      <c r="H116" s="1">
        <v>44971.532883784719</v>
      </c>
      <c r="I116" t="s">
        <v>444</v>
      </c>
      <c r="J116">
        <v>11433.47</v>
      </c>
      <c r="K116">
        <v>0</v>
      </c>
      <c r="L116" t="s">
        <v>38</v>
      </c>
      <c r="M116" t="s">
        <v>79</v>
      </c>
      <c r="Q116">
        <v>11433.47</v>
      </c>
      <c r="R116" t="s">
        <v>636</v>
      </c>
      <c r="S116">
        <v>40.674306000000001</v>
      </c>
      <c r="T116">
        <v>-73.342388999999997</v>
      </c>
      <c r="U116">
        <v>0</v>
      </c>
      <c r="V116">
        <v>1</v>
      </c>
      <c r="W116">
        <v>30.5</v>
      </c>
      <c r="X116">
        <v>0</v>
      </c>
      <c r="Y116">
        <v>0</v>
      </c>
      <c r="Z116">
        <v>36001015014</v>
      </c>
      <c r="AA116">
        <v>11240.413772250748</v>
      </c>
      <c r="AB116" t="s">
        <v>54</v>
      </c>
      <c r="AC116" t="s">
        <v>54</v>
      </c>
      <c r="AD116" t="s">
        <v>54</v>
      </c>
      <c r="AE116" t="s">
        <v>65</v>
      </c>
      <c r="AF116" t="s">
        <v>637</v>
      </c>
    </row>
    <row r="117" spans="1:32" x14ac:dyDescent="0.25">
      <c r="A117" t="s">
        <v>638</v>
      </c>
      <c r="B117" t="s">
        <v>639</v>
      </c>
      <c r="C117" t="s">
        <v>640</v>
      </c>
      <c r="D117" t="s">
        <v>461</v>
      </c>
      <c r="E117" t="s">
        <v>641</v>
      </c>
      <c r="F117">
        <v>3</v>
      </c>
      <c r="G117">
        <v>2022</v>
      </c>
      <c r="H117" s="1">
        <v>44971.312218969906</v>
      </c>
      <c r="I117" t="s">
        <v>444</v>
      </c>
      <c r="J117">
        <v>11134</v>
      </c>
      <c r="K117">
        <v>0</v>
      </c>
      <c r="L117" t="s">
        <v>38</v>
      </c>
      <c r="M117" t="s">
        <v>51</v>
      </c>
      <c r="N117">
        <v>11134</v>
      </c>
      <c r="R117" t="s">
        <v>52</v>
      </c>
      <c r="S117">
        <v>38.843899999999998</v>
      </c>
      <c r="T117">
        <v>-77.056920000000005</v>
      </c>
      <c r="U117">
        <v>22.1</v>
      </c>
      <c r="V117">
        <v>1</v>
      </c>
      <c r="W117">
        <v>40</v>
      </c>
      <c r="X117">
        <v>0</v>
      </c>
      <c r="Y117">
        <v>8070</v>
      </c>
      <c r="Z117">
        <v>51000319001</v>
      </c>
      <c r="AA117">
        <v>11368.797599054102</v>
      </c>
      <c r="AB117" t="s">
        <v>87</v>
      </c>
      <c r="AC117" t="s">
        <v>54</v>
      </c>
      <c r="AD117" t="s">
        <v>54</v>
      </c>
      <c r="AE117" t="s">
        <v>54</v>
      </c>
      <c r="AF117" t="s">
        <v>642</v>
      </c>
    </row>
    <row r="118" spans="1:32" x14ac:dyDescent="0.25">
      <c r="A118" t="s">
        <v>643</v>
      </c>
      <c r="B118" t="s">
        <v>644</v>
      </c>
      <c r="C118" t="s">
        <v>645</v>
      </c>
      <c r="D118" t="s">
        <v>646</v>
      </c>
      <c r="E118" t="s">
        <v>525</v>
      </c>
      <c r="F118">
        <v>2</v>
      </c>
      <c r="G118">
        <v>2022</v>
      </c>
      <c r="H118" s="1">
        <v>44979.418253935182</v>
      </c>
      <c r="I118" t="s">
        <v>444</v>
      </c>
      <c r="J118">
        <v>10968.24</v>
      </c>
      <c r="K118">
        <v>0</v>
      </c>
      <c r="L118" t="s">
        <v>38</v>
      </c>
      <c r="M118" t="s">
        <v>79</v>
      </c>
      <c r="Q118">
        <v>10968.24</v>
      </c>
      <c r="R118" t="s">
        <v>86</v>
      </c>
      <c r="S118">
        <v>40.846420000000002</v>
      </c>
      <c r="T118">
        <v>-74.039019999999994</v>
      </c>
      <c r="AB118" t="s">
        <v>53</v>
      </c>
      <c r="AC118" t="s">
        <v>54</v>
      </c>
      <c r="AD118" t="s">
        <v>647</v>
      </c>
      <c r="AE118" t="s">
        <v>73</v>
      </c>
      <c r="AF118" t="s">
        <v>648</v>
      </c>
    </row>
    <row r="119" spans="1:32" x14ac:dyDescent="0.25">
      <c r="A119" t="s">
        <v>649</v>
      </c>
      <c r="B119" t="s">
        <v>650</v>
      </c>
      <c r="C119" t="s">
        <v>651</v>
      </c>
      <c r="D119" t="s">
        <v>652</v>
      </c>
      <c r="E119" t="s">
        <v>36</v>
      </c>
      <c r="F119">
        <v>9</v>
      </c>
      <c r="G119">
        <v>2022</v>
      </c>
      <c r="H119" s="1">
        <v>44974.701095231481</v>
      </c>
      <c r="I119" t="s">
        <v>444</v>
      </c>
      <c r="J119">
        <v>10705</v>
      </c>
      <c r="K119">
        <v>0</v>
      </c>
      <c r="L119" t="s">
        <v>38</v>
      </c>
      <c r="M119" t="s">
        <v>473</v>
      </c>
      <c r="N119">
        <v>6257</v>
      </c>
      <c r="Q119">
        <v>5421</v>
      </c>
      <c r="R119" t="s">
        <v>568</v>
      </c>
      <c r="S119">
        <v>37.740278000000004</v>
      </c>
      <c r="T119">
        <v>-122.390278</v>
      </c>
      <c r="U119">
        <v>63.004999999999995</v>
      </c>
      <c r="V119">
        <v>3</v>
      </c>
      <c r="W119">
        <v>400</v>
      </c>
      <c r="X119">
        <v>0</v>
      </c>
      <c r="Y119">
        <v>8033.085</v>
      </c>
      <c r="Z119">
        <v>6002032003</v>
      </c>
      <c r="AA119">
        <v>30047.278613549999</v>
      </c>
      <c r="AB119" t="s">
        <v>53</v>
      </c>
      <c r="AC119" t="s">
        <v>562</v>
      </c>
      <c r="AD119" t="s">
        <v>54</v>
      </c>
      <c r="AE119" t="s">
        <v>73</v>
      </c>
      <c r="AF119" t="s">
        <v>653</v>
      </c>
    </row>
    <row r="120" spans="1:32" x14ac:dyDescent="0.25">
      <c r="A120" t="s">
        <v>654</v>
      </c>
      <c r="B120" t="s">
        <v>655</v>
      </c>
      <c r="C120" t="s">
        <v>656</v>
      </c>
      <c r="D120" t="s">
        <v>657</v>
      </c>
      <c r="E120" t="s">
        <v>36</v>
      </c>
      <c r="F120">
        <v>9</v>
      </c>
      <c r="G120">
        <v>2022</v>
      </c>
      <c r="H120" s="1">
        <v>44970.560895405091</v>
      </c>
      <c r="I120" t="s">
        <v>444</v>
      </c>
      <c r="J120">
        <v>10572.56</v>
      </c>
      <c r="K120">
        <v>0</v>
      </c>
      <c r="L120" t="s">
        <v>38</v>
      </c>
      <c r="M120" t="s">
        <v>79</v>
      </c>
      <c r="Q120">
        <v>10572.56</v>
      </c>
      <c r="R120" t="s">
        <v>52</v>
      </c>
      <c r="S120">
        <v>36.706389000000001</v>
      </c>
      <c r="T120">
        <v>-121.773056</v>
      </c>
      <c r="U120">
        <v>8.0810169720000005</v>
      </c>
      <c r="V120">
        <v>3</v>
      </c>
      <c r="W120">
        <v>75.599999999999994</v>
      </c>
      <c r="X120">
        <v>0</v>
      </c>
      <c r="Y120">
        <v>1392.75</v>
      </c>
      <c r="Z120">
        <v>6003012001</v>
      </c>
      <c r="AA120">
        <v>9305.5511342570007</v>
      </c>
      <c r="AB120" t="s">
        <v>407</v>
      </c>
      <c r="AC120" t="s">
        <v>658</v>
      </c>
      <c r="AD120" t="s">
        <v>54</v>
      </c>
      <c r="AE120" t="s">
        <v>452</v>
      </c>
      <c r="AF120" t="s">
        <v>659</v>
      </c>
    </row>
    <row r="121" spans="1:32" x14ac:dyDescent="0.25">
      <c r="A121" t="s">
        <v>660</v>
      </c>
      <c r="B121" t="s">
        <v>661</v>
      </c>
      <c r="C121" t="s">
        <v>662</v>
      </c>
      <c r="D121" t="s">
        <v>621</v>
      </c>
      <c r="E121" t="s">
        <v>159</v>
      </c>
      <c r="F121">
        <v>10</v>
      </c>
      <c r="G121">
        <v>2022</v>
      </c>
      <c r="H121" s="1">
        <v>44974.530166747689</v>
      </c>
      <c r="I121" t="s">
        <v>444</v>
      </c>
      <c r="J121">
        <v>10447</v>
      </c>
      <c r="K121">
        <v>0</v>
      </c>
      <c r="L121" t="s">
        <v>38</v>
      </c>
      <c r="M121" t="s">
        <v>51</v>
      </c>
      <c r="N121">
        <v>10447</v>
      </c>
      <c r="R121" t="s">
        <v>52</v>
      </c>
      <c r="S121">
        <v>47.663487000000003</v>
      </c>
      <c r="T121">
        <v>-122.427318</v>
      </c>
      <c r="Z121">
        <v>53000776002</v>
      </c>
      <c r="AA121">
        <v>59184.033632749997</v>
      </c>
      <c r="AB121" t="s">
        <v>53</v>
      </c>
      <c r="AC121" t="s">
        <v>42</v>
      </c>
      <c r="AD121" t="s">
        <v>54</v>
      </c>
      <c r="AE121" t="s">
        <v>55</v>
      </c>
      <c r="AF121" t="s">
        <v>663</v>
      </c>
    </row>
    <row r="122" spans="1:32" x14ac:dyDescent="0.25">
      <c r="A122" t="s">
        <v>664</v>
      </c>
      <c r="B122" t="s">
        <v>665</v>
      </c>
      <c r="C122" t="s">
        <v>666</v>
      </c>
      <c r="D122" t="s">
        <v>667</v>
      </c>
      <c r="E122" t="s">
        <v>136</v>
      </c>
      <c r="F122">
        <v>4</v>
      </c>
      <c r="G122">
        <v>2022</v>
      </c>
      <c r="H122" s="1">
        <v>44973.621090439818</v>
      </c>
      <c r="I122" t="s">
        <v>444</v>
      </c>
      <c r="J122">
        <v>10007.379999999999</v>
      </c>
      <c r="K122">
        <v>0</v>
      </c>
      <c r="L122" t="s">
        <v>38</v>
      </c>
      <c r="M122" t="s">
        <v>63</v>
      </c>
      <c r="P122">
        <v>10007.379999999999</v>
      </c>
      <c r="R122" t="s">
        <v>38</v>
      </c>
      <c r="S122">
        <v>35.326239000000001</v>
      </c>
      <c r="T122">
        <v>-80.539344999999997</v>
      </c>
      <c r="U122">
        <v>21.095816670000001</v>
      </c>
      <c r="V122">
        <v>1</v>
      </c>
      <c r="W122">
        <v>26.5</v>
      </c>
      <c r="X122">
        <v>0</v>
      </c>
      <c r="Y122">
        <v>7703.6616999999997</v>
      </c>
      <c r="Z122">
        <v>37001301002</v>
      </c>
      <c r="AA122">
        <v>9651.5501001100001</v>
      </c>
      <c r="AB122" t="s">
        <v>54</v>
      </c>
      <c r="AC122" t="s">
        <v>54</v>
      </c>
      <c r="AD122" t="s">
        <v>54</v>
      </c>
      <c r="AE122" t="s">
        <v>73</v>
      </c>
      <c r="AF122" t="s">
        <v>668</v>
      </c>
    </row>
    <row r="123" spans="1:32" x14ac:dyDescent="0.25">
      <c r="A123" t="s">
        <v>669</v>
      </c>
      <c r="B123" t="s">
        <v>670</v>
      </c>
      <c r="C123" t="s">
        <v>671</v>
      </c>
      <c r="D123" t="s">
        <v>672</v>
      </c>
      <c r="E123" t="s">
        <v>93</v>
      </c>
      <c r="F123">
        <v>4</v>
      </c>
      <c r="G123">
        <v>2022</v>
      </c>
      <c r="H123" s="1">
        <v>44950.502747615741</v>
      </c>
      <c r="I123" t="s">
        <v>444</v>
      </c>
      <c r="J123">
        <v>9658</v>
      </c>
      <c r="K123">
        <v>0</v>
      </c>
      <c r="L123" t="s">
        <v>38</v>
      </c>
      <c r="M123" t="s">
        <v>39</v>
      </c>
      <c r="N123">
        <v>4725.7</v>
      </c>
      <c r="Q123">
        <v>4932.2849999999999</v>
      </c>
      <c r="R123" t="s">
        <v>673</v>
      </c>
      <c r="S123">
        <v>38.232528000000002</v>
      </c>
      <c r="T123">
        <v>-85.829483999999994</v>
      </c>
      <c r="U123">
        <v>0</v>
      </c>
      <c r="V123">
        <v>1</v>
      </c>
      <c r="W123">
        <v>120</v>
      </c>
      <c r="X123">
        <v>90.06</v>
      </c>
      <c r="Y123">
        <v>0</v>
      </c>
      <c r="Z123">
        <v>21000025001</v>
      </c>
      <c r="AA123">
        <v>39607.776354225003</v>
      </c>
      <c r="AB123" t="s">
        <v>53</v>
      </c>
      <c r="AC123" t="s">
        <v>42</v>
      </c>
      <c r="AD123" t="s">
        <v>537</v>
      </c>
      <c r="AE123" t="s">
        <v>65</v>
      </c>
      <c r="AF123" t="s">
        <v>674</v>
      </c>
    </row>
    <row r="124" spans="1:32" x14ac:dyDescent="0.25">
      <c r="A124" t="s">
        <v>675</v>
      </c>
      <c r="B124" t="s">
        <v>676</v>
      </c>
      <c r="C124" t="s">
        <v>677</v>
      </c>
      <c r="D124" t="s">
        <v>678</v>
      </c>
      <c r="E124" t="s">
        <v>85</v>
      </c>
      <c r="F124">
        <v>2</v>
      </c>
      <c r="G124">
        <v>2022</v>
      </c>
      <c r="H124" s="1">
        <v>44938.588256006944</v>
      </c>
      <c r="I124" t="s">
        <v>444</v>
      </c>
      <c r="J124">
        <v>9548</v>
      </c>
      <c r="K124">
        <v>0</v>
      </c>
      <c r="L124" t="s">
        <v>38</v>
      </c>
      <c r="M124" t="s">
        <v>679</v>
      </c>
      <c r="O124">
        <v>9548</v>
      </c>
      <c r="R124" t="s">
        <v>52</v>
      </c>
      <c r="S124">
        <v>42.993760000000002</v>
      </c>
      <c r="T124">
        <v>-78.901619999999994</v>
      </c>
      <c r="U124">
        <v>39.24166666</v>
      </c>
      <c r="V124">
        <v>4</v>
      </c>
      <c r="W124">
        <v>30</v>
      </c>
      <c r="X124">
        <v>0</v>
      </c>
      <c r="Y124">
        <v>7417.4</v>
      </c>
      <c r="Z124">
        <v>36009101001</v>
      </c>
      <c r="AA124">
        <v>9036.9466739237487</v>
      </c>
      <c r="AB124" t="s">
        <v>41</v>
      </c>
      <c r="AC124" t="s">
        <v>54</v>
      </c>
      <c r="AD124" t="s">
        <v>54</v>
      </c>
      <c r="AE124" t="s">
        <v>73</v>
      </c>
      <c r="AF124" t="s">
        <v>680</v>
      </c>
    </row>
    <row r="125" spans="1:32" x14ac:dyDescent="0.25">
      <c r="A125" t="s">
        <v>681</v>
      </c>
      <c r="B125" t="s">
        <v>682</v>
      </c>
      <c r="C125" t="s">
        <v>683</v>
      </c>
      <c r="D125" t="s">
        <v>684</v>
      </c>
      <c r="E125" t="s">
        <v>136</v>
      </c>
      <c r="F125">
        <v>4</v>
      </c>
      <c r="G125">
        <v>2022</v>
      </c>
      <c r="H125" s="1">
        <v>44974.710137870374</v>
      </c>
      <c r="I125" t="s">
        <v>444</v>
      </c>
      <c r="J125">
        <v>9512.7000000000007</v>
      </c>
      <c r="K125">
        <v>1</v>
      </c>
      <c r="L125" t="s">
        <v>63</v>
      </c>
      <c r="M125" t="s">
        <v>63</v>
      </c>
      <c r="P125">
        <v>9512.7000000000007</v>
      </c>
      <c r="R125" t="s">
        <v>38</v>
      </c>
      <c r="S125">
        <v>36.098213999999999</v>
      </c>
      <c r="T125">
        <v>-79.687741000000003</v>
      </c>
      <c r="U125">
        <v>32.558633329999999</v>
      </c>
      <c r="V125">
        <v>1</v>
      </c>
      <c r="W125">
        <v>40</v>
      </c>
      <c r="X125">
        <v>0</v>
      </c>
      <c r="Y125">
        <v>11881.5016</v>
      </c>
      <c r="Z125">
        <v>37004102003</v>
      </c>
      <c r="AA125">
        <v>11272.282098053</v>
      </c>
      <c r="AB125" t="s">
        <v>54</v>
      </c>
      <c r="AC125" t="s">
        <v>64</v>
      </c>
      <c r="AD125" t="s">
        <v>54</v>
      </c>
      <c r="AE125" t="s">
        <v>73</v>
      </c>
      <c r="AF125" t="s">
        <v>685</v>
      </c>
    </row>
    <row r="126" spans="1:32" x14ac:dyDescent="0.25">
      <c r="A126" t="s">
        <v>686</v>
      </c>
      <c r="B126" t="s">
        <v>687</v>
      </c>
      <c r="C126" t="s">
        <v>688</v>
      </c>
      <c r="D126" t="s">
        <v>689</v>
      </c>
      <c r="E126" t="s">
        <v>50</v>
      </c>
      <c r="F126">
        <v>10</v>
      </c>
      <c r="G126">
        <v>2022</v>
      </c>
      <c r="H126" s="1">
        <v>44974.653418136571</v>
      </c>
      <c r="I126" t="s">
        <v>444</v>
      </c>
      <c r="J126">
        <v>9300</v>
      </c>
      <c r="K126">
        <v>0</v>
      </c>
      <c r="L126" t="s">
        <v>38</v>
      </c>
      <c r="M126" t="s">
        <v>51</v>
      </c>
      <c r="N126">
        <v>9300</v>
      </c>
      <c r="R126" t="s">
        <v>52</v>
      </c>
      <c r="S126">
        <v>45.597499999999997</v>
      </c>
      <c r="T126">
        <v>-122.71899999999999</v>
      </c>
      <c r="U126">
        <v>219.25833337</v>
      </c>
      <c r="V126">
        <v>3</v>
      </c>
      <c r="W126">
        <v>100</v>
      </c>
      <c r="X126">
        <v>0</v>
      </c>
      <c r="Y126">
        <v>39484.800000000003</v>
      </c>
      <c r="Z126">
        <v>41000017001</v>
      </c>
      <c r="AA126">
        <v>40882.509386315003</v>
      </c>
      <c r="AB126" t="s">
        <v>53</v>
      </c>
      <c r="AC126" t="s">
        <v>42</v>
      </c>
      <c r="AD126" t="s">
        <v>54</v>
      </c>
      <c r="AE126" t="s">
        <v>583</v>
      </c>
      <c r="AF126" t="s">
        <v>690</v>
      </c>
    </row>
    <row r="127" spans="1:32" x14ac:dyDescent="0.25">
      <c r="A127" t="s">
        <v>691</v>
      </c>
      <c r="B127" t="s">
        <v>692</v>
      </c>
      <c r="C127" t="s">
        <v>693</v>
      </c>
      <c r="D127" t="s">
        <v>694</v>
      </c>
      <c r="E127" t="s">
        <v>437</v>
      </c>
      <c r="F127">
        <v>5</v>
      </c>
      <c r="G127">
        <v>2022</v>
      </c>
      <c r="H127" s="1">
        <v>44971.526973912034</v>
      </c>
      <c r="I127" t="s">
        <v>444</v>
      </c>
      <c r="J127">
        <v>8917</v>
      </c>
      <c r="K127">
        <v>0</v>
      </c>
      <c r="L127" t="s">
        <v>38</v>
      </c>
      <c r="M127" t="s">
        <v>63</v>
      </c>
      <c r="P127">
        <v>8917</v>
      </c>
      <c r="R127" t="s">
        <v>38</v>
      </c>
      <c r="S127">
        <v>44.826721999999997</v>
      </c>
      <c r="T127">
        <v>-93.212000000000003</v>
      </c>
      <c r="U127">
        <v>0</v>
      </c>
      <c r="V127">
        <v>1</v>
      </c>
      <c r="W127">
        <v>38</v>
      </c>
      <c r="X127">
        <v>38</v>
      </c>
      <c r="Y127">
        <v>0</v>
      </c>
      <c r="Z127">
        <v>27000001003</v>
      </c>
      <c r="AA127">
        <v>7686.6401835027009</v>
      </c>
      <c r="AB127" t="s">
        <v>54</v>
      </c>
      <c r="AC127" t="s">
        <v>54</v>
      </c>
      <c r="AD127" t="s">
        <v>54</v>
      </c>
      <c r="AE127" t="s">
        <v>55</v>
      </c>
      <c r="AF127" t="s">
        <v>695</v>
      </c>
    </row>
    <row r="128" spans="1:32" x14ac:dyDescent="0.25">
      <c r="A128" t="s">
        <v>696</v>
      </c>
      <c r="B128" t="s">
        <v>697</v>
      </c>
      <c r="C128" t="s">
        <v>698</v>
      </c>
      <c r="D128" t="s">
        <v>699</v>
      </c>
      <c r="E128" t="s">
        <v>36</v>
      </c>
      <c r="F128">
        <v>9</v>
      </c>
      <c r="G128">
        <v>2022</v>
      </c>
      <c r="H128" s="1">
        <v>44956.890654189818</v>
      </c>
      <c r="I128" t="s">
        <v>444</v>
      </c>
      <c r="J128">
        <v>8660</v>
      </c>
      <c r="K128">
        <v>0</v>
      </c>
      <c r="L128" t="s">
        <v>38</v>
      </c>
      <c r="M128" t="s">
        <v>79</v>
      </c>
      <c r="Q128">
        <v>8660</v>
      </c>
      <c r="R128" t="s">
        <v>86</v>
      </c>
      <c r="S128">
        <v>33.973075122220003</v>
      </c>
      <c r="T128">
        <v>-117.734395706896</v>
      </c>
      <c r="Z128">
        <v>6008010001</v>
      </c>
      <c r="AA128">
        <v>16535.108473395998</v>
      </c>
      <c r="AB128" t="s">
        <v>53</v>
      </c>
      <c r="AC128" t="s">
        <v>42</v>
      </c>
      <c r="AD128" t="s">
        <v>54</v>
      </c>
      <c r="AE128" t="s">
        <v>73</v>
      </c>
      <c r="AF128" t="s">
        <v>700</v>
      </c>
    </row>
    <row r="129" spans="1:32" x14ac:dyDescent="0.25">
      <c r="A129" t="s">
        <v>701</v>
      </c>
      <c r="B129" t="s">
        <v>702</v>
      </c>
      <c r="C129" t="s">
        <v>703</v>
      </c>
      <c r="D129" t="s">
        <v>704</v>
      </c>
      <c r="E129" t="s">
        <v>111</v>
      </c>
      <c r="F129">
        <v>4</v>
      </c>
      <c r="G129">
        <v>2022</v>
      </c>
      <c r="H129" s="1">
        <v>44939.602532638892</v>
      </c>
      <c r="I129" t="s">
        <v>444</v>
      </c>
      <c r="J129">
        <v>8400</v>
      </c>
      <c r="K129">
        <v>0</v>
      </c>
      <c r="L129" t="s">
        <v>38</v>
      </c>
      <c r="M129" t="s">
        <v>51</v>
      </c>
      <c r="N129">
        <v>3373</v>
      </c>
      <c r="R129" t="s">
        <v>86</v>
      </c>
      <c r="S129">
        <v>33.515369</v>
      </c>
      <c r="T129">
        <v>-84.371975000000006</v>
      </c>
      <c r="U129">
        <v>30.127083333000002</v>
      </c>
      <c r="V129">
        <v>7</v>
      </c>
      <c r="W129">
        <v>24</v>
      </c>
      <c r="X129">
        <v>14</v>
      </c>
      <c r="Y129">
        <v>5441.259</v>
      </c>
      <c r="Z129">
        <v>13000999033</v>
      </c>
      <c r="AA129">
        <v>6705.6420629500108</v>
      </c>
      <c r="AB129" t="s">
        <v>54</v>
      </c>
      <c r="AC129" t="s">
        <v>54</v>
      </c>
      <c r="AD129" t="s">
        <v>537</v>
      </c>
      <c r="AE129" t="s">
        <v>65</v>
      </c>
      <c r="AF129" t="s">
        <v>705</v>
      </c>
    </row>
    <row r="130" spans="1:32" x14ac:dyDescent="0.25">
      <c r="A130" t="s">
        <v>706</v>
      </c>
      <c r="B130" t="s">
        <v>707</v>
      </c>
      <c r="C130" t="s">
        <v>708</v>
      </c>
      <c r="D130" t="s">
        <v>709</v>
      </c>
      <c r="E130" t="s">
        <v>641</v>
      </c>
      <c r="F130">
        <v>3</v>
      </c>
      <c r="G130">
        <v>2022</v>
      </c>
      <c r="H130" s="1">
        <v>44964.366412222225</v>
      </c>
      <c r="I130" t="s">
        <v>444</v>
      </c>
      <c r="J130">
        <v>8262</v>
      </c>
      <c r="K130">
        <v>0</v>
      </c>
      <c r="L130" t="s">
        <v>38</v>
      </c>
      <c r="M130" t="s">
        <v>39</v>
      </c>
      <c r="N130">
        <v>2217</v>
      </c>
      <c r="Q130">
        <v>6045</v>
      </c>
      <c r="R130" t="s">
        <v>561</v>
      </c>
      <c r="S130">
        <v>37.395561000000001</v>
      </c>
      <c r="T130">
        <v>-79.113797000000005</v>
      </c>
      <c r="U130">
        <v>11.81475</v>
      </c>
      <c r="V130">
        <v>1</v>
      </c>
      <c r="W130">
        <v>22</v>
      </c>
      <c r="X130">
        <v>0</v>
      </c>
      <c r="Y130">
        <v>4310.8370000000004</v>
      </c>
      <c r="Z130">
        <v>51000144001</v>
      </c>
      <c r="AA130">
        <v>8012.607630280002</v>
      </c>
      <c r="AB130" t="s">
        <v>87</v>
      </c>
      <c r="AC130" t="s">
        <v>54</v>
      </c>
      <c r="AD130" t="s">
        <v>54</v>
      </c>
      <c r="AE130" t="s">
        <v>55</v>
      </c>
      <c r="AF130" t="s">
        <v>710</v>
      </c>
    </row>
    <row r="131" spans="1:32" x14ac:dyDescent="0.25">
      <c r="A131" t="s">
        <v>711</v>
      </c>
      <c r="B131" t="s">
        <v>712</v>
      </c>
      <c r="C131" t="s">
        <v>713</v>
      </c>
      <c r="D131" t="s">
        <v>714</v>
      </c>
      <c r="E131" t="s">
        <v>715</v>
      </c>
      <c r="F131">
        <v>7</v>
      </c>
      <c r="G131">
        <v>2022</v>
      </c>
      <c r="H131" s="1">
        <v>44970.465347442128</v>
      </c>
      <c r="I131" t="s">
        <v>444</v>
      </c>
      <c r="J131">
        <v>8242.2000000000007</v>
      </c>
      <c r="K131">
        <v>0</v>
      </c>
      <c r="L131" t="s">
        <v>38</v>
      </c>
      <c r="M131" t="s">
        <v>51</v>
      </c>
      <c r="N131">
        <v>8242.2000000000007</v>
      </c>
      <c r="R131" t="s">
        <v>52</v>
      </c>
      <c r="S131">
        <v>41.082639999999998</v>
      </c>
      <c r="T131">
        <v>-95.887900000000002</v>
      </c>
      <c r="U131">
        <v>55.516666669999999</v>
      </c>
      <c r="V131">
        <v>2</v>
      </c>
      <c r="W131">
        <v>55</v>
      </c>
      <c r="X131">
        <v>0</v>
      </c>
      <c r="Y131">
        <v>20264.599999999999</v>
      </c>
      <c r="Z131">
        <v>31001825002</v>
      </c>
      <c r="AA131">
        <v>22398.880421009999</v>
      </c>
      <c r="AB131" t="s">
        <v>53</v>
      </c>
      <c r="AC131" t="s">
        <v>562</v>
      </c>
      <c r="AD131" t="s">
        <v>54</v>
      </c>
      <c r="AE131" t="s">
        <v>65</v>
      </c>
      <c r="AF131" t="s">
        <v>716</v>
      </c>
    </row>
    <row r="132" spans="1:32" x14ac:dyDescent="0.25">
      <c r="A132" t="s">
        <v>717</v>
      </c>
      <c r="B132" t="s">
        <v>718</v>
      </c>
      <c r="C132" t="s">
        <v>719</v>
      </c>
      <c r="D132" t="s">
        <v>720</v>
      </c>
      <c r="E132" t="s">
        <v>641</v>
      </c>
      <c r="F132">
        <v>3</v>
      </c>
      <c r="G132">
        <v>2022</v>
      </c>
      <c r="H132" s="1">
        <v>44964.579984826392</v>
      </c>
      <c r="I132" t="s">
        <v>444</v>
      </c>
      <c r="J132">
        <v>8230.82</v>
      </c>
      <c r="K132">
        <v>0</v>
      </c>
      <c r="L132" t="s">
        <v>38</v>
      </c>
      <c r="M132" t="s">
        <v>51</v>
      </c>
      <c r="N132">
        <v>6381.87</v>
      </c>
      <c r="R132" t="s">
        <v>52</v>
      </c>
      <c r="S132">
        <v>37.41572</v>
      </c>
      <c r="T132">
        <v>-77.323449999999994</v>
      </c>
      <c r="U132">
        <v>33.69</v>
      </c>
      <c r="V132">
        <v>1</v>
      </c>
      <c r="W132">
        <v>75</v>
      </c>
      <c r="X132">
        <v>0</v>
      </c>
      <c r="Y132">
        <v>12298.59</v>
      </c>
      <c r="Z132">
        <v>51000154002</v>
      </c>
      <c r="AA132">
        <v>30047.278613549999</v>
      </c>
      <c r="AB132" t="s">
        <v>53</v>
      </c>
      <c r="AC132" t="s">
        <v>42</v>
      </c>
      <c r="AD132" t="s">
        <v>54</v>
      </c>
      <c r="AE132" t="s">
        <v>55</v>
      </c>
      <c r="AF132" t="s">
        <v>721</v>
      </c>
    </row>
    <row r="133" spans="1:32" x14ac:dyDescent="0.25">
      <c r="A133" t="s">
        <v>722</v>
      </c>
      <c r="B133" t="s">
        <v>723</v>
      </c>
      <c r="C133" t="s">
        <v>724</v>
      </c>
      <c r="D133" t="s">
        <v>725</v>
      </c>
      <c r="E133" t="s">
        <v>726</v>
      </c>
      <c r="F133">
        <v>6</v>
      </c>
      <c r="G133">
        <v>2022</v>
      </c>
      <c r="H133" s="1">
        <v>44985.563330844911</v>
      </c>
      <c r="I133" t="s">
        <v>444</v>
      </c>
      <c r="J133">
        <v>7840</v>
      </c>
      <c r="K133">
        <v>0</v>
      </c>
      <c r="L133" t="s">
        <v>38</v>
      </c>
      <c r="M133" t="s">
        <v>51</v>
      </c>
      <c r="N133">
        <v>7840</v>
      </c>
      <c r="R133" t="s">
        <v>86</v>
      </c>
      <c r="S133">
        <v>34.450400000000002</v>
      </c>
      <c r="T133">
        <v>-93.017499999999998</v>
      </c>
      <c r="U133">
        <v>10.314166670000001</v>
      </c>
      <c r="V133">
        <v>1</v>
      </c>
      <c r="W133">
        <v>12</v>
      </c>
      <c r="X133">
        <v>12.62</v>
      </c>
      <c r="Y133">
        <v>3760.11</v>
      </c>
      <c r="Z133">
        <v>5000500002</v>
      </c>
      <c r="AA133">
        <v>4703.5827836932294</v>
      </c>
      <c r="AB133" t="s">
        <v>53</v>
      </c>
      <c r="AC133" t="s">
        <v>54</v>
      </c>
      <c r="AD133" t="s">
        <v>43</v>
      </c>
      <c r="AE133" t="s">
        <v>73</v>
      </c>
      <c r="AF133" t="s">
        <v>727</v>
      </c>
    </row>
    <row r="134" spans="1:32" x14ac:dyDescent="0.25">
      <c r="A134" t="s">
        <v>728</v>
      </c>
      <c r="B134" t="s">
        <v>729</v>
      </c>
      <c r="C134" t="s">
        <v>730</v>
      </c>
      <c r="D134" t="s">
        <v>731</v>
      </c>
      <c r="E134" t="s">
        <v>111</v>
      </c>
      <c r="F134">
        <v>4</v>
      </c>
      <c r="G134">
        <v>2022</v>
      </c>
      <c r="H134" s="1">
        <v>44970.510615740743</v>
      </c>
      <c r="I134" t="s">
        <v>444</v>
      </c>
      <c r="J134">
        <v>7706.51</v>
      </c>
      <c r="K134">
        <v>0</v>
      </c>
      <c r="L134" t="s">
        <v>38</v>
      </c>
      <c r="M134" t="s">
        <v>51</v>
      </c>
      <c r="N134">
        <v>7706.51</v>
      </c>
      <c r="R134" t="s">
        <v>52</v>
      </c>
      <c r="S134">
        <v>33.375556000000003</v>
      </c>
      <c r="T134">
        <v>-81.953971999999993</v>
      </c>
      <c r="U134">
        <v>33.883333329999999</v>
      </c>
      <c r="V134">
        <v>1</v>
      </c>
      <c r="W134">
        <v>46.1</v>
      </c>
      <c r="X134">
        <v>36.130000000000003</v>
      </c>
      <c r="Y134">
        <v>12364.9</v>
      </c>
      <c r="Z134">
        <v>13000054001</v>
      </c>
      <c r="AA134">
        <v>13974.716126083798</v>
      </c>
      <c r="AB134" t="s">
        <v>53</v>
      </c>
      <c r="AC134" t="s">
        <v>42</v>
      </c>
      <c r="AD134" t="s">
        <v>54</v>
      </c>
      <c r="AE134" t="s">
        <v>55</v>
      </c>
      <c r="AF134" t="s">
        <v>732</v>
      </c>
    </row>
    <row r="135" spans="1:32" x14ac:dyDescent="0.25">
      <c r="A135" t="s">
        <v>733</v>
      </c>
      <c r="B135" t="s">
        <v>734</v>
      </c>
      <c r="C135" t="s">
        <v>735</v>
      </c>
      <c r="D135" t="s">
        <v>736</v>
      </c>
      <c r="E135" t="s">
        <v>159</v>
      </c>
      <c r="F135">
        <v>10</v>
      </c>
      <c r="G135">
        <v>2022</v>
      </c>
      <c r="H135" s="1">
        <v>44974.631639768515</v>
      </c>
      <c r="I135" t="s">
        <v>444</v>
      </c>
      <c r="J135">
        <v>7640.5</v>
      </c>
      <c r="K135">
        <v>0</v>
      </c>
      <c r="L135" t="s">
        <v>38</v>
      </c>
      <c r="M135" t="s">
        <v>63</v>
      </c>
      <c r="P135">
        <v>7480.7</v>
      </c>
      <c r="R135" t="s">
        <v>38</v>
      </c>
      <c r="S135">
        <v>45.634881999999998</v>
      </c>
      <c r="T135">
        <v>-122.69365000000001</v>
      </c>
      <c r="Z135">
        <v>53001350001</v>
      </c>
      <c r="AA135">
        <v>8205.6386322822</v>
      </c>
      <c r="AB135" t="s">
        <v>54</v>
      </c>
      <c r="AC135" t="s">
        <v>64</v>
      </c>
      <c r="AD135" t="s">
        <v>54</v>
      </c>
      <c r="AE135" t="s">
        <v>65</v>
      </c>
      <c r="AF135" t="s">
        <v>737</v>
      </c>
    </row>
    <row r="136" spans="1:32" x14ac:dyDescent="0.25">
      <c r="A136" t="s">
        <v>738</v>
      </c>
      <c r="B136" t="s">
        <v>739</v>
      </c>
      <c r="C136" t="s">
        <v>740</v>
      </c>
      <c r="D136" t="s">
        <v>741</v>
      </c>
      <c r="E136" t="s">
        <v>85</v>
      </c>
      <c r="F136">
        <v>2</v>
      </c>
      <c r="G136">
        <v>2022</v>
      </c>
      <c r="H136" s="1">
        <v>44971.542575057872</v>
      </c>
      <c r="I136" t="s">
        <v>444</v>
      </c>
      <c r="J136">
        <v>7527.5</v>
      </c>
      <c r="K136">
        <v>1</v>
      </c>
      <c r="L136" t="s">
        <v>63</v>
      </c>
      <c r="M136" t="s">
        <v>63</v>
      </c>
      <c r="P136">
        <v>7527.5</v>
      </c>
      <c r="R136" t="s">
        <v>38</v>
      </c>
      <c r="S136">
        <v>42.676082999999998</v>
      </c>
      <c r="T136">
        <v>-73.729249999999993</v>
      </c>
      <c r="U136">
        <v>20.139166670000002</v>
      </c>
      <c r="V136">
        <v>1</v>
      </c>
      <c r="W136">
        <v>35</v>
      </c>
      <c r="X136">
        <v>0</v>
      </c>
      <c r="Y136">
        <v>7342.85</v>
      </c>
      <c r="Z136">
        <v>36004064001</v>
      </c>
      <c r="AA136">
        <v>10243.390436437499</v>
      </c>
      <c r="AB136" t="s">
        <v>54</v>
      </c>
      <c r="AC136" t="s">
        <v>54</v>
      </c>
      <c r="AD136" t="s">
        <v>54</v>
      </c>
      <c r="AE136" t="s">
        <v>55</v>
      </c>
      <c r="AF136" t="s">
        <v>742</v>
      </c>
    </row>
    <row r="137" spans="1:32" x14ac:dyDescent="0.25">
      <c r="A137" t="s">
        <v>743</v>
      </c>
      <c r="B137" t="s">
        <v>744</v>
      </c>
      <c r="C137" t="s">
        <v>745</v>
      </c>
      <c r="D137" t="s">
        <v>746</v>
      </c>
      <c r="E137" t="s">
        <v>514</v>
      </c>
      <c r="F137">
        <v>1</v>
      </c>
      <c r="G137">
        <v>2022</v>
      </c>
      <c r="H137" s="1">
        <v>44978.711367175929</v>
      </c>
      <c r="I137" t="s">
        <v>444</v>
      </c>
      <c r="J137">
        <v>7514.75</v>
      </c>
      <c r="K137">
        <v>0</v>
      </c>
      <c r="L137" t="s">
        <v>38</v>
      </c>
      <c r="M137" t="s">
        <v>79</v>
      </c>
      <c r="Q137">
        <v>7514.78</v>
      </c>
      <c r="R137" t="s">
        <v>94</v>
      </c>
      <c r="S137">
        <v>41.794823000000001</v>
      </c>
      <c r="T137">
        <v>-71.389499999999998</v>
      </c>
      <c r="U137">
        <v>48.391666663000002</v>
      </c>
      <c r="V137">
        <v>2</v>
      </c>
      <c r="W137">
        <v>65</v>
      </c>
      <c r="X137">
        <v>44.76</v>
      </c>
      <c r="Y137">
        <v>15345.61</v>
      </c>
      <c r="Z137">
        <v>44000022001</v>
      </c>
      <c r="AA137">
        <v>20523.201816649002</v>
      </c>
      <c r="AB137" t="s">
        <v>54</v>
      </c>
      <c r="AC137" t="s">
        <v>54</v>
      </c>
      <c r="AD137" t="s">
        <v>54</v>
      </c>
      <c r="AE137" t="s">
        <v>73</v>
      </c>
      <c r="AF137" t="s">
        <v>747</v>
      </c>
    </row>
    <row r="138" spans="1:32" x14ac:dyDescent="0.25">
      <c r="A138" t="s">
        <v>748</v>
      </c>
      <c r="B138" t="s">
        <v>749</v>
      </c>
      <c r="C138" t="s">
        <v>750</v>
      </c>
      <c r="D138" t="s">
        <v>751</v>
      </c>
      <c r="E138" t="s">
        <v>543</v>
      </c>
      <c r="F138">
        <v>7</v>
      </c>
      <c r="G138">
        <v>2022</v>
      </c>
      <c r="H138" s="1">
        <v>44978.660154467594</v>
      </c>
      <c r="I138" t="s">
        <v>444</v>
      </c>
      <c r="J138">
        <v>7439</v>
      </c>
      <c r="K138">
        <v>1</v>
      </c>
      <c r="L138" t="s">
        <v>63</v>
      </c>
      <c r="M138" t="s">
        <v>497</v>
      </c>
      <c r="N138">
        <v>49.9</v>
      </c>
      <c r="P138">
        <v>6777</v>
      </c>
      <c r="Q138">
        <v>346.3</v>
      </c>
      <c r="R138" t="s">
        <v>561</v>
      </c>
      <c r="S138">
        <v>39.163077999999999</v>
      </c>
      <c r="T138">
        <v>-94.324898000000005</v>
      </c>
      <c r="U138">
        <v>38.466999999999999</v>
      </c>
      <c r="V138">
        <v>1</v>
      </c>
      <c r="W138">
        <v>0</v>
      </c>
      <c r="X138">
        <v>0</v>
      </c>
      <c r="Y138">
        <v>14049.993</v>
      </c>
      <c r="Z138">
        <v>29001127002</v>
      </c>
      <c r="AA138">
        <v>16759.097277606099</v>
      </c>
      <c r="AB138" t="s">
        <v>87</v>
      </c>
      <c r="AC138" t="s">
        <v>64</v>
      </c>
      <c r="AD138" t="s">
        <v>54</v>
      </c>
      <c r="AE138" t="s">
        <v>55</v>
      </c>
      <c r="AF138" t="s">
        <v>752</v>
      </c>
    </row>
    <row r="139" spans="1:32" x14ac:dyDescent="0.25">
      <c r="A139" t="s">
        <v>753</v>
      </c>
      <c r="B139" t="s">
        <v>754</v>
      </c>
      <c r="C139" t="s">
        <v>755</v>
      </c>
      <c r="D139" t="s">
        <v>756</v>
      </c>
      <c r="E139" t="s">
        <v>715</v>
      </c>
      <c r="F139">
        <v>7</v>
      </c>
      <c r="G139">
        <v>2022</v>
      </c>
      <c r="H139" s="1">
        <v>44970.429689583332</v>
      </c>
      <c r="I139" t="s">
        <v>444</v>
      </c>
      <c r="J139">
        <v>7417.3</v>
      </c>
      <c r="K139">
        <v>0</v>
      </c>
      <c r="L139" t="s">
        <v>38</v>
      </c>
      <c r="M139" t="s">
        <v>51</v>
      </c>
      <c r="N139">
        <v>7417.3</v>
      </c>
      <c r="R139" t="s">
        <v>52</v>
      </c>
      <c r="S139">
        <v>41.207529999999998</v>
      </c>
      <c r="T139">
        <v>-95.9298</v>
      </c>
      <c r="U139">
        <v>23.274999999999999</v>
      </c>
      <c r="V139">
        <v>1</v>
      </c>
      <c r="W139">
        <v>35</v>
      </c>
      <c r="X139">
        <v>0</v>
      </c>
      <c r="Y139">
        <v>8501.6</v>
      </c>
      <c r="Z139">
        <v>31001825001</v>
      </c>
      <c r="AA139">
        <v>12201.01616429</v>
      </c>
      <c r="AB139" t="s">
        <v>53</v>
      </c>
      <c r="AC139" t="s">
        <v>757</v>
      </c>
      <c r="AD139" t="s">
        <v>54</v>
      </c>
      <c r="AE139" t="s">
        <v>55</v>
      </c>
      <c r="AF139" t="s">
        <v>758</v>
      </c>
    </row>
    <row r="140" spans="1:32" x14ac:dyDescent="0.25">
      <c r="A140" t="s">
        <v>759</v>
      </c>
      <c r="B140" t="s">
        <v>760</v>
      </c>
      <c r="C140" t="s">
        <v>761</v>
      </c>
      <c r="D140" t="s">
        <v>762</v>
      </c>
      <c r="E140" t="s">
        <v>36</v>
      </c>
      <c r="F140">
        <v>9</v>
      </c>
      <c r="G140">
        <v>2022</v>
      </c>
      <c r="H140" s="1">
        <v>44973.757958819442</v>
      </c>
      <c r="I140" t="s">
        <v>444</v>
      </c>
      <c r="J140">
        <v>7175.71</v>
      </c>
      <c r="K140">
        <v>0</v>
      </c>
      <c r="L140" t="s">
        <v>38</v>
      </c>
      <c r="M140" t="s">
        <v>39</v>
      </c>
      <c r="N140">
        <v>5337.25</v>
      </c>
      <c r="Q140">
        <v>1838.46</v>
      </c>
      <c r="R140" t="s">
        <v>568</v>
      </c>
      <c r="S140">
        <v>33.118845999999998</v>
      </c>
      <c r="T140">
        <v>-117.323517</v>
      </c>
      <c r="U140">
        <v>21.127500000000001</v>
      </c>
      <c r="V140">
        <v>1</v>
      </c>
      <c r="W140">
        <v>43.3</v>
      </c>
      <c r="X140">
        <v>20.399999999999999</v>
      </c>
      <c r="Y140">
        <v>7713.3980000000001</v>
      </c>
      <c r="Z140">
        <v>6009011001</v>
      </c>
      <c r="AA140">
        <v>12148.205795817699</v>
      </c>
      <c r="AB140" t="s">
        <v>53</v>
      </c>
      <c r="AC140" t="s">
        <v>42</v>
      </c>
      <c r="AD140" t="s">
        <v>537</v>
      </c>
      <c r="AE140" t="s">
        <v>65</v>
      </c>
      <c r="AF140" t="s">
        <v>763</v>
      </c>
    </row>
    <row r="141" spans="1:32" x14ac:dyDescent="0.25">
      <c r="A141" t="s">
        <v>764</v>
      </c>
      <c r="B141" t="s">
        <v>765</v>
      </c>
      <c r="C141" t="s">
        <v>766</v>
      </c>
      <c r="D141" t="s">
        <v>767</v>
      </c>
      <c r="E141" t="s">
        <v>437</v>
      </c>
      <c r="F141">
        <v>5</v>
      </c>
      <c r="G141">
        <v>2022</v>
      </c>
      <c r="H141" s="1">
        <v>44971.442379340275</v>
      </c>
      <c r="I141" t="s">
        <v>444</v>
      </c>
      <c r="J141">
        <v>7168</v>
      </c>
      <c r="K141">
        <v>0</v>
      </c>
      <c r="L141" t="s">
        <v>38</v>
      </c>
      <c r="M141" t="s">
        <v>39</v>
      </c>
      <c r="N141">
        <v>7168</v>
      </c>
      <c r="Q141">
        <v>10.6</v>
      </c>
      <c r="R141" t="s">
        <v>86</v>
      </c>
      <c r="S141">
        <v>44.798861000000002</v>
      </c>
      <c r="T141">
        <v>-93.431027999999998</v>
      </c>
      <c r="U141">
        <v>24</v>
      </c>
      <c r="V141">
        <v>1</v>
      </c>
      <c r="W141">
        <v>42</v>
      </c>
      <c r="X141">
        <v>0</v>
      </c>
      <c r="Y141">
        <v>8763</v>
      </c>
      <c r="Z141">
        <v>27000001002</v>
      </c>
      <c r="AA141">
        <v>8405.9538230392009</v>
      </c>
      <c r="AB141" t="s">
        <v>54</v>
      </c>
      <c r="AC141" t="s">
        <v>536</v>
      </c>
      <c r="AD141" t="s">
        <v>537</v>
      </c>
      <c r="AE141" t="s">
        <v>55</v>
      </c>
      <c r="AF141" t="s">
        <v>768</v>
      </c>
    </row>
    <row r="142" spans="1:32" x14ac:dyDescent="0.25">
      <c r="A142" t="s">
        <v>769</v>
      </c>
      <c r="B142" t="s">
        <v>770</v>
      </c>
      <c r="C142" t="s">
        <v>771</v>
      </c>
      <c r="D142" t="s">
        <v>720</v>
      </c>
      <c r="E142" t="s">
        <v>641</v>
      </c>
      <c r="F142">
        <v>3</v>
      </c>
      <c r="G142">
        <v>2022</v>
      </c>
      <c r="H142" s="1">
        <v>44978.748865844907</v>
      </c>
      <c r="I142" t="s">
        <v>444</v>
      </c>
      <c r="J142">
        <v>7006.07</v>
      </c>
      <c r="K142">
        <v>0</v>
      </c>
      <c r="L142" t="s">
        <v>38</v>
      </c>
      <c r="M142" t="s">
        <v>51</v>
      </c>
      <c r="N142">
        <v>7006</v>
      </c>
      <c r="R142" t="s">
        <v>52</v>
      </c>
      <c r="S142">
        <v>37.522046000000003</v>
      </c>
      <c r="T142">
        <v>-77.422183000000004</v>
      </c>
      <c r="U142">
        <v>5.0028500000000005</v>
      </c>
      <c r="V142">
        <v>3</v>
      </c>
      <c r="W142">
        <v>75</v>
      </c>
      <c r="X142">
        <v>0</v>
      </c>
      <c r="Y142">
        <v>920.38990000000001</v>
      </c>
      <c r="Z142">
        <v>51000161001</v>
      </c>
      <c r="AA142">
        <v>27315.7078305</v>
      </c>
      <c r="AB142" t="s">
        <v>53</v>
      </c>
      <c r="AC142" t="s">
        <v>42</v>
      </c>
      <c r="AD142" t="s">
        <v>54</v>
      </c>
      <c r="AE142" t="s">
        <v>55</v>
      </c>
      <c r="AF142" t="s">
        <v>772</v>
      </c>
    </row>
    <row r="143" spans="1:32" x14ac:dyDescent="0.25">
      <c r="A143" t="s">
        <v>773</v>
      </c>
      <c r="B143" t="s">
        <v>774</v>
      </c>
      <c r="C143" t="s">
        <v>775</v>
      </c>
      <c r="D143" t="s">
        <v>776</v>
      </c>
      <c r="E143" t="s">
        <v>777</v>
      </c>
      <c r="F143">
        <v>9</v>
      </c>
      <c r="G143">
        <v>2022</v>
      </c>
      <c r="H143" s="1">
        <v>44952.467561990743</v>
      </c>
      <c r="I143" t="s">
        <v>444</v>
      </c>
      <c r="J143">
        <v>6802</v>
      </c>
      <c r="K143">
        <v>0</v>
      </c>
      <c r="L143" t="s">
        <v>38</v>
      </c>
      <c r="M143" t="s">
        <v>79</v>
      </c>
      <c r="Q143">
        <v>6802</v>
      </c>
      <c r="R143" t="s">
        <v>86</v>
      </c>
      <c r="S143">
        <v>36.205402999999997</v>
      </c>
      <c r="T143">
        <v>-115.05521899999999</v>
      </c>
      <c r="U143">
        <v>36.849999999999994</v>
      </c>
      <c r="V143">
        <v>3</v>
      </c>
      <c r="W143">
        <v>50</v>
      </c>
      <c r="X143">
        <v>25</v>
      </c>
      <c r="Y143">
        <v>6741.3</v>
      </c>
      <c r="Z143">
        <v>32000200409</v>
      </c>
      <c r="AA143">
        <v>7466.2934736699999</v>
      </c>
      <c r="AB143" t="s">
        <v>54</v>
      </c>
      <c r="AC143" t="s">
        <v>54</v>
      </c>
      <c r="AD143" t="s">
        <v>54</v>
      </c>
      <c r="AE143" t="s">
        <v>65</v>
      </c>
      <c r="AF143" t="s">
        <v>778</v>
      </c>
    </row>
    <row r="144" spans="1:32" x14ac:dyDescent="0.25">
      <c r="A144" t="s">
        <v>779</v>
      </c>
      <c r="B144" t="s">
        <v>780</v>
      </c>
      <c r="C144" t="s">
        <v>780</v>
      </c>
      <c r="D144" t="s">
        <v>781</v>
      </c>
      <c r="E144" t="s">
        <v>99</v>
      </c>
      <c r="F144">
        <v>6</v>
      </c>
      <c r="G144">
        <v>2022</v>
      </c>
      <c r="H144" s="1">
        <v>44783.495171840281</v>
      </c>
      <c r="I144" t="s">
        <v>444</v>
      </c>
      <c r="J144">
        <v>6768.26</v>
      </c>
      <c r="K144">
        <v>0</v>
      </c>
      <c r="L144" t="s">
        <v>38</v>
      </c>
      <c r="M144" t="s">
        <v>79</v>
      </c>
      <c r="Q144">
        <v>6768.26</v>
      </c>
      <c r="R144" t="s">
        <v>94</v>
      </c>
      <c r="S144">
        <v>32.795065000000001</v>
      </c>
      <c r="T144">
        <v>-96.523218</v>
      </c>
      <c r="U144">
        <v>14.855</v>
      </c>
      <c r="V144">
        <v>1</v>
      </c>
      <c r="W144">
        <v>40</v>
      </c>
      <c r="X144">
        <v>40</v>
      </c>
      <c r="Y144">
        <v>5419.53</v>
      </c>
      <c r="Z144">
        <v>48004031001</v>
      </c>
      <c r="AA144">
        <v>7648.3981925400012</v>
      </c>
      <c r="AB144" t="s">
        <v>41</v>
      </c>
      <c r="AC144" t="s">
        <v>54</v>
      </c>
      <c r="AD144" t="s">
        <v>54</v>
      </c>
      <c r="AE144" t="s">
        <v>73</v>
      </c>
      <c r="AF144" t="s">
        <v>782</v>
      </c>
    </row>
    <row r="145" spans="1:32" x14ac:dyDescent="0.25">
      <c r="A145" t="s">
        <v>783</v>
      </c>
      <c r="B145" t="s">
        <v>784</v>
      </c>
      <c r="C145" t="s">
        <v>785</v>
      </c>
      <c r="D145" t="s">
        <v>786</v>
      </c>
      <c r="E145" t="s">
        <v>247</v>
      </c>
      <c r="F145">
        <v>1</v>
      </c>
      <c r="G145">
        <v>2022</v>
      </c>
      <c r="H145" s="1">
        <v>44966.421894733794</v>
      </c>
      <c r="I145" t="s">
        <v>444</v>
      </c>
      <c r="J145">
        <v>6727</v>
      </c>
      <c r="K145">
        <v>0</v>
      </c>
      <c r="L145" t="s">
        <v>38</v>
      </c>
      <c r="M145" t="s">
        <v>79</v>
      </c>
      <c r="Q145">
        <v>6746</v>
      </c>
      <c r="R145" t="s">
        <v>94</v>
      </c>
      <c r="S145">
        <v>42.648304000000003</v>
      </c>
      <c r="T145">
        <v>-71.288910999999999</v>
      </c>
      <c r="U145">
        <v>28.228333330000002</v>
      </c>
      <c r="V145">
        <v>1</v>
      </c>
      <c r="W145">
        <v>32</v>
      </c>
      <c r="X145">
        <v>0</v>
      </c>
      <c r="Y145">
        <v>10296.959999999999</v>
      </c>
      <c r="Z145">
        <v>25000073001</v>
      </c>
      <c r="AA145">
        <v>8699.1424204198993</v>
      </c>
      <c r="AB145" t="s">
        <v>54</v>
      </c>
      <c r="AC145" t="s">
        <v>54</v>
      </c>
      <c r="AD145" t="s">
        <v>54</v>
      </c>
      <c r="AE145" t="s">
        <v>55</v>
      </c>
      <c r="AF145" t="s">
        <v>787</v>
      </c>
    </row>
    <row r="146" spans="1:32" x14ac:dyDescent="0.25">
      <c r="A146" t="s">
        <v>788</v>
      </c>
      <c r="B146" t="s">
        <v>789</v>
      </c>
      <c r="C146" t="s">
        <v>790</v>
      </c>
      <c r="D146" t="s">
        <v>791</v>
      </c>
      <c r="E146" t="s">
        <v>525</v>
      </c>
      <c r="F146">
        <v>2</v>
      </c>
      <c r="G146">
        <v>2022</v>
      </c>
      <c r="H146" s="1">
        <v>44952.490338159725</v>
      </c>
      <c r="I146" t="s">
        <v>444</v>
      </c>
      <c r="J146">
        <v>6719</v>
      </c>
      <c r="K146">
        <v>0</v>
      </c>
      <c r="L146" t="s">
        <v>38</v>
      </c>
      <c r="M146" t="s">
        <v>51</v>
      </c>
      <c r="N146">
        <v>6443.95</v>
      </c>
      <c r="R146" t="s">
        <v>214</v>
      </c>
      <c r="S146">
        <v>39.901782315502402</v>
      </c>
      <c r="T146">
        <v>-74.174505128308297</v>
      </c>
      <c r="Z146">
        <v>34003079001</v>
      </c>
      <c r="AA146">
        <v>10015.759537849999</v>
      </c>
      <c r="AB146" t="s">
        <v>54</v>
      </c>
      <c r="AC146" t="s">
        <v>54</v>
      </c>
      <c r="AD146" t="s">
        <v>537</v>
      </c>
      <c r="AE146" t="s">
        <v>73</v>
      </c>
      <c r="AF146" t="s">
        <v>792</v>
      </c>
    </row>
    <row r="147" spans="1:32" x14ac:dyDescent="0.25">
      <c r="A147" t="s">
        <v>539</v>
      </c>
      <c r="B147" t="s">
        <v>793</v>
      </c>
      <c r="C147" t="s">
        <v>794</v>
      </c>
      <c r="D147" t="s">
        <v>542</v>
      </c>
      <c r="E147" t="s">
        <v>543</v>
      </c>
      <c r="F147">
        <v>7</v>
      </c>
      <c r="G147">
        <v>2022</v>
      </c>
      <c r="H147" s="1">
        <v>44974.400839363429</v>
      </c>
      <c r="I147" t="s">
        <v>444</v>
      </c>
      <c r="J147">
        <v>6558.16</v>
      </c>
      <c r="K147">
        <v>0</v>
      </c>
      <c r="L147" t="s">
        <v>38</v>
      </c>
      <c r="M147" t="s">
        <v>79</v>
      </c>
      <c r="Q147">
        <v>6558.16</v>
      </c>
      <c r="R147" t="s">
        <v>94</v>
      </c>
      <c r="S147">
        <v>39.111128999999998</v>
      </c>
      <c r="T147">
        <v>-94.588543999999999</v>
      </c>
      <c r="U147">
        <v>14.19916667</v>
      </c>
      <c r="V147">
        <v>1</v>
      </c>
      <c r="W147">
        <v>0</v>
      </c>
      <c r="X147">
        <v>0</v>
      </c>
      <c r="Y147">
        <v>5185.84</v>
      </c>
      <c r="Z147">
        <v>29001011002</v>
      </c>
      <c r="AA147">
        <v>6646.8222387549995</v>
      </c>
      <c r="AB147" t="s">
        <v>54</v>
      </c>
      <c r="AC147" t="s">
        <v>64</v>
      </c>
      <c r="AD147" t="s">
        <v>54</v>
      </c>
      <c r="AE147" t="s">
        <v>54</v>
      </c>
      <c r="AF147" t="s">
        <v>795</v>
      </c>
    </row>
    <row r="148" spans="1:32" x14ac:dyDescent="0.25">
      <c r="A148" t="s">
        <v>796</v>
      </c>
      <c r="B148" t="s">
        <v>797</v>
      </c>
      <c r="C148" t="s">
        <v>798</v>
      </c>
      <c r="D148" t="s">
        <v>799</v>
      </c>
      <c r="E148" t="s">
        <v>117</v>
      </c>
      <c r="F148">
        <v>5</v>
      </c>
      <c r="G148">
        <v>2022</v>
      </c>
      <c r="H148" s="1">
        <v>44946.370930613426</v>
      </c>
      <c r="I148" t="s">
        <v>444</v>
      </c>
      <c r="J148">
        <v>6542</v>
      </c>
      <c r="K148">
        <v>0</v>
      </c>
      <c r="L148" t="s">
        <v>38</v>
      </c>
      <c r="M148" t="s">
        <v>51</v>
      </c>
      <c r="N148">
        <v>3862</v>
      </c>
      <c r="R148" t="s">
        <v>52</v>
      </c>
      <c r="S148">
        <v>39.840040000000002</v>
      </c>
      <c r="T148">
        <v>-89.00085</v>
      </c>
      <c r="U148">
        <v>35.800833330000003</v>
      </c>
      <c r="V148">
        <v>7</v>
      </c>
      <c r="W148">
        <v>125</v>
      </c>
      <c r="X148">
        <v>41</v>
      </c>
      <c r="Y148">
        <v>13044.78</v>
      </c>
      <c r="Z148">
        <v>17000407001</v>
      </c>
      <c r="AA148">
        <v>13557.6963198715</v>
      </c>
      <c r="AB148" t="s">
        <v>53</v>
      </c>
      <c r="AC148" t="s">
        <v>54</v>
      </c>
      <c r="AD148" t="s">
        <v>54</v>
      </c>
      <c r="AE148" t="s">
        <v>800</v>
      </c>
      <c r="AF148" t="s">
        <v>801</v>
      </c>
    </row>
    <row r="149" spans="1:32" x14ac:dyDescent="0.25">
      <c r="A149" t="s">
        <v>802</v>
      </c>
      <c r="B149" t="s">
        <v>803</v>
      </c>
      <c r="C149" t="s">
        <v>804</v>
      </c>
      <c r="D149" t="s">
        <v>805</v>
      </c>
      <c r="E149" t="s">
        <v>247</v>
      </c>
      <c r="F149">
        <v>1</v>
      </c>
      <c r="G149">
        <v>2022</v>
      </c>
      <c r="H149" s="1">
        <v>44965.644352766205</v>
      </c>
      <c r="I149" t="s">
        <v>444</v>
      </c>
      <c r="J149">
        <v>6539.04</v>
      </c>
      <c r="K149">
        <v>0</v>
      </c>
      <c r="L149" t="s">
        <v>38</v>
      </c>
      <c r="M149" t="s">
        <v>497</v>
      </c>
      <c r="N149">
        <v>5708.27</v>
      </c>
      <c r="P149">
        <v>57.72</v>
      </c>
      <c r="Q149">
        <v>68.08</v>
      </c>
      <c r="R149" t="s">
        <v>806</v>
      </c>
      <c r="S149">
        <v>42.714542999999999</v>
      </c>
      <c r="T149">
        <v>-71.128793000000002</v>
      </c>
      <c r="U149">
        <v>27.1</v>
      </c>
      <c r="V149">
        <v>1</v>
      </c>
      <c r="W149">
        <v>52</v>
      </c>
      <c r="X149">
        <v>0</v>
      </c>
      <c r="Y149">
        <v>9884.48</v>
      </c>
      <c r="Z149">
        <v>25000035001</v>
      </c>
      <c r="AA149">
        <v>15661.00582282</v>
      </c>
      <c r="AB149" t="s">
        <v>53</v>
      </c>
      <c r="AC149" t="s">
        <v>42</v>
      </c>
      <c r="AD149" t="s">
        <v>537</v>
      </c>
      <c r="AE149" t="s">
        <v>55</v>
      </c>
      <c r="AF149" t="s">
        <v>807</v>
      </c>
    </row>
    <row r="150" spans="1:32" x14ac:dyDescent="0.25">
      <c r="A150" t="s">
        <v>808</v>
      </c>
      <c r="B150" t="s">
        <v>809</v>
      </c>
      <c r="C150" t="s">
        <v>810</v>
      </c>
      <c r="D150" t="s">
        <v>811</v>
      </c>
      <c r="E150" t="s">
        <v>777</v>
      </c>
      <c r="F150">
        <v>9</v>
      </c>
      <c r="G150">
        <v>2022</v>
      </c>
      <c r="H150" s="1">
        <v>44970.757807256945</v>
      </c>
      <c r="I150" t="s">
        <v>444</v>
      </c>
      <c r="J150">
        <v>6452</v>
      </c>
      <c r="K150">
        <v>0</v>
      </c>
      <c r="L150" t="s">
        <v>38</v>
      </c>
      <c r="M150" t="s">
        <v>79</v>
      </c>
      <c r="Q150">
        <v>6452</v>
      </c>
      <c r="R150" t="s">
        <v>94</v>
      </c>
      <c r="S150">
        <v>36.071016</v>
      </c>
      <c r="T150">
        <v>-115.000438</v>
      </c>
      <c r="U150">
        <v>16.758333332999999</v>
      </c>
      <c r="V150">
        <v>2</v>
      </c>
      <c r="W150">
        <v>48</v>
      </c>
      <c r="X150">
        <v>40</v>
      </c>
      <c r="Y150">
        <v>5938.06</v>
      </c>
      <c r="Z150">
        <v>32000038003</v>
      </c>
      <c r="AA150">
        <v>10015.759537849999</v>
      </c>
      <c r="AB150" t="s">
        <v>54</v>
      </c>
      <c r="AC150" t="s">
        <v>54</v>
      </c>
      <c r="AD150" t="s">
        <v>54</v>
      </c>
      <c r="AE150" t="s">
        <v>73</v>
      </c>
      <c r="AF150" t="s">
        <v>812</v>
      </c>
    </row>
    <row r="151" spans="1:32" x14ac:dyDescent="0.25">
      <c r="A151" t="s">
        <v>813</v>
      </c>
      <c r="B151" t="s">
        <v>814</v>
      </c>
      <c r="C151" t="s">
        <v>815</v>
      </c>
      <c r="D151" t="s">
        <v>816</v>
      </c>
      <c r="E151" t="s">
        <v>641</v>
      </c>
      <c r="F151">
        <v>3</v>
      </c>
      <c r="G151">
        <v>2022</v>
      </c>
      <c r="H151" s="1">
        <v>44973.439896064818</v>
      </c>
      <c r="I151" t="s">
        <v>444</v>
      </c>
      <c r="J151">
        <v>6244.07</v>
      </c>
      <c r="K151">
        <v>0</v>
      </c>
      <c r="L151" t="s">
        <v>38</v>
      </c>
      <c r="M151" t="s">
        <v>63</v>
      </c>
      <c r="P151">
        <v>6244.07</v>
      </c>
      <c r="R151" t="s">
        <v>38</v>
      </c>
      <c r="S151">
        <v>36.882330000000003</v>
      </c>
      <c r="T151">
        <v>-76.3125</v>
      </c>
      <c r="Z151">
        <v>51000308007</v>
      </c>
      <c r="AA151">
        <v>12392.2261191035</v>
      </c>
      <c r="AB151" t="s">
        <v>54</v>
      </c>
      <c r="AC151" t="s">
        <v>54</v>
      </c>
      <c r="AD151" t="s">
        <v>54</v>
      </c>
      <c r="AE151" t="s">
        <v>55</v>
      </c>
      <c r="AF151" t="s">
        <v>817</v>
      </c>
    </row>
    <row r="152" spans="1:32" x14ac:dyDescent="0.25">
      <c r="A152" t="s">
        <v>818</v>
      </c>
      <c r="B152" t="s">
        <v>819</v>
      </c>
      <c r="C152" t="s">
        <v>820</v>
      </c>
      <c r="D152" t="s">
        <v>821</v>
      </c>
      <c r="E152" t="s">
        <v>600</v>
      </c>
      <c r="F152">
        <v>4</v>
      </c>
      <c r="G152">
        <v>2022</v>
      </c>
      <c r="H152" s="1">
        <v>44976.919068530093</v>
      </c>
      <c r="I152" t="s">
        <v>444</v>
      </c>
      <c r="J152">
        <v>6160.7</v>
      </c>
      <c r="K152">
        <v>0</v>
      </c>
      <c r="L152" t="s">
        <v>38</v>
      </c>
      <c r="M152" t="s">
        <v>79</v>
      </c>
      <c r="Q152">
        <v>6160.7</v>
      </c>
      <c r="R152" t="s">
        <v>94</v>
      </c>
      <c r="S152">
        <v>28.623656</v>
      </c>
      <c r="T152">
        <v>-81.225020000000001</v>
      </c>
      <c r="U152">
        <v>24.730833329999999</v>
      </c>
      <c r="V152">
        <v>3</v>
      </c>
      <c r="W152">
        <v>28</v>
      </c>
      <c r="X152">
        <v>0</v>
      </c>
      <c r="Y152">
        <v>8035.63</v>
      </c>
      <c r="Z152">
        <v>12000037001</v>
      </c>
      <c r="AA152">
        <v>13657.85391525</v>
      </c>
      <c r="AB152" t="s">
        <v>54</v>
      </c>
      <c r="AC152" t="s">
        <v>64</v>
      </c>
      <c r="AD152" t="s">
        <v>54</v>
      </c>
      <c r="AE152" t="s">
        <v>73</v>
      </c>
      <c r="AF152" t="s">
        <v>822</v>
      </c>
    </row>
    <row r="153" spans="1:32" x14ac:dyDescent="0.25">
      <c r="A153" t="s">
        <v>823</v>
      </c>
      <c r="B153" t="s">
        <v>824</v>
      </c>
      <c r="C153" t="s">
        <v>825</v>
      </c>
      <c r="D153" t="s">
        <v>826</v>
      </c>
      <c r="E153" t="s">
        <v>117</v>
      </c>
      <c r="F153">
        <v>5</v>
      </c>
      <c r="G153">
        <v>2022</v>
      </c>
      <c r="H153" s="1">
        <v>44959.653106504629</v>
      </c>
      <c r="I153" t="s">
        <v>444</v>
      </c>
      <c r="J153">
        <v>6145</v>
      </c>
      <c r="K153">
        <v>0</v>
      </c>
      <c r="L153" t="s">
        <v>38</v>
      </c>
      <c r="M153" t="s">
        <v>51</v>
      </c>
      <c r="N153">
        <v>17148</v>
      </c>
      <c r="R153" t="s">
        <v>52</v>
      </c>
      <c r="S153">
        <v>40.65945</v>
      </c>
      <c r="T153">
        <v>-89.624970000000005</v>
      </c>
      <c r="U153">
        <v>20.93</v>
      </c>
      <c r="V153">
        <v>7</v>
      </c>
      <c r="W153">
        <v>60</v>
      </c>
      <c r="X153">
        <v>37</v>
      </c>
      <c r="Y153">
        <v>7629.8</v>
      </c>
      <c r="Z153">
        <v>17000430001</v>
      </c>
      <c r="AA153">
        <v>11654.702007679998</v>
      </c>
      <c r="AB153" t="s">
        <v>407</v>
      </c>
      <c r="AC153" t="s">
        <v>757</v>
      </c>
      <c r="AD153" t="s">
        <v>54</v>
      </c>
      <c r="AE153" t="s">
        <v>827</v>
      </c>
      <c r="AF153" t="s">
        <v>828</v>
      </c>
    </row>
    <row r="154" spans="1:32" x14ac:dyDescent="0.25">
      <c r="A154" t="s">
        <v>829</v>
      </c>
      <c r="B154" t="s">
        <v>830</v>
      </c>
      <c r="C154" t="s">
        <v>831</v>
      </c>
      <c r="D154" t="s">
        <v>832</v>
      </c>
      <c r="E154" t="s">
        <v>525</v>
      </c>
      <c r="F154">
        <v>2</v>
      </c>
      <c r="G154">
        <v>2022</v>
      </c>
      <c r="H154" s="1">
        <v>44974.710298252314</v>
      </c>
      <c r="I154" t="s">
        <v>444</v>
      </c>
      <c r="J154">
        <v>6120</v>
      </c>
      <c r="K154">
        <v>0</v>
      </c>
      <c r="L154" t="s">
        <v>38</v>
      </c>
      <c r="M154" t="s">
        <v>51</v>
      </c>
      <c r="N154">
        <v>5971.1</v>
      </c>
      <c r="R154" t="s">
        <v>86</v>
      </c>
      <c r="S154">
        <v>40.639536999999997</v>
      </c>
      <c r="T154">
        <v>-74.200356999999997</v>
      </c>
      <c r="U154">
        <v>0</v>
      </c>
      <c r="V154">
        <v>1</v>
      </c>
      <c r="W154">
        <v>85</v>
      </c>
      <c r="X154">
        <v>0</v>
      </c>
      <c r="Y154">
        <v>0</v>
      </c>
      <c r="Z154">
        <v>34001030001</v>
      </c>
      <c r="AA154">
        <v>30957.802207900004</v>
      </c>
      <c r="AB154" t="s">
        <v>54</v>
      </c>
      <c r="AC154" t="s">
        <v>42</v>
      </c>
      <c r="AD154" t="s">
        <v>54</v>
      </c>
      <c r="AE154" t="s">
        <v>65</v>
      </c>
      <c r="AF154" t="s">
        <v>833</v>
      </c>
    </row>
    <row r="155" spans="1:32" x14ac:dyDescent="0.25">
      <c r="A155" t="s">
        <v>834</v>
      </c>
      <c r="B155" t="s">
        <v>835</v>
      </c>
      <c r="C155" t="s">
        <v>836</v>
      </c>
      <c r="D155" t="s">
        <v>837</v>
      </c>
      <c r="E155" t="s">
        <v>36</v>
      </c>
      <c r="F155">
        <v>9</v>
      </c>
      <c r="G155">
        <v>2022</v>
      </c>
      <c r="H155" s="1">
        <v>44974.660886712962</v>
      </c>
      <c r="I155" t="s">
        <v>444</v>
      </c>
      <c r="J155">
        <v>6083.89</v>
      </c>
      <c r="K155">
        <v>0</v>
      </c>
      <c r="L155" t="s">
        <v>38</v>
      </c>
      <c r="M155" t="s">
        <v>51</v>
      </c>
      <c r="N155">
        <v>6083.89</v>
      </c>
      <c r="R155" t="s">
        <v>52</v>
      </c>
      <c r="S155">
        <v>37.937778000000002</v>
      </c>
      <c r="T155">
        <v>-121.335556</v>
      </c>
      <c r="U155">
        <v>24.008333329999999</v>
      </c>
      <c r="V155">
        <v>2</v>
      </c>
      <c r="W155">
        <v>55</v>
      </c>
      <c r="X155">
        <v>0</v>
      </c>
      <c r="Y155">
        <v>8777</v>
      </c>
      <c r="Z155">
        <v>6005025001</v>
      </c>
      <c r="AA155">
        <v>20031.519075699998</v>
      </c>
      <c r="AB155" t="s">
        <v>41</v>
      </c>
      <c r="AC155" t="s">
        <v>42</v>
      </c>
      <c r="AD155" t="s">
        <v>54</v>
      </c>
      <c r="AE155" t="s">
        <v>73</v>
      </c>
      <c r="AF155" t="s">
        <v>838</v>
      </c>
    </row>
    <row r="156" spans="1:32" x14ac:dyDescent="0.25">
      <c r="A156" t="s">
        <v>839</v>
      </c>
      <c r="B156" t="s">
        <v>840</v>
      </c>
      <c r="C156" t="s">
        <v>841</v>
      </c>
      <c r="D156" t="s">
        <v>842</v>
      </c>
      <c r="E156" t="s">
        <v>253</v>
      </c>
      <c r="F156">
        <v>5</v>
      </c>
      <c r="G156">
        <v>2022</v>
      </c>
      <c r="H156" s="1">
        <v>44959.545501296299</v>
      </c>
      <c r="I156" t="s">
        <v>444</v>
      </c>
      <c r="J156">
        <v>5801</v>
      </c>
      <c r="K156">
        <v>0</v>
      </c>
      <c r="L156" t="s">
        <v>38</v>
      </c>
      <c r="M156" t="s">
        <v>79</v>
      </c>
      <c r="Q156">
        <v>5801</v>
      </c>
      <c r="R156" t="s">
        <v>52</v>
      </c>
      <c r="S156">
        <v>38.277971999999998</v>
      </c>
      <c r="T156">
        <v>-85.831889000000004</v>
      </c>
      <c r="U156">
        <v>9.9442166669999992</v>
      </c>
      <c r="V156">
        <v>2</v>
      </c>
      <c r="W156">
        <v>12</v>
      </c>
      <c r="X156">
        <v>0</v>
      </c>
      <c r="Y156">
        <v>3614.7026000000001</v>
      </c>
      <c r="Z156">
        <v>18001052001</v>
      </c>
      <c r="AA156">
        <v>4370.5132528799995</v>
      </c>
      <c r="AB156" t="s">
        <v>54</v>
      </c>
      <c r="AC156" t="s">
        <v>54</v>
      </c>
      <c r="AD156" t="s">
        <v>54</v>
      </c>
      <c r="AE156" t="s">
        <v>73</v>
      </c>
      <c r="AF156" t="s">
        <v>843</v>
      </c>
    </row>
    <row r="157" spans="1:32" x14ac:dyDescent="0.25">
      <c r="A157" t="s">
        <v>844</v>
      </c>
      <c r="B157" t="s">
        <v>845</v>
      </c>
      <c r="C157" t="s">
        <v>846</v>
      </c>
      <c r="D157" t="s">
        <v>847</v>
      </c>
      <c r="E157" t="s">
        <v>525</v>
      </c>
      <c r="F157">
        <v>2</v>
      </c>
      <c r="G157">
        <v>2022</v>
      </c>
      <c r="H157" s="1">
        <v>44984.467208194445</v>
      </c>
      <c r="I157" t="s">
        <v>444</v>
      </c>
      <c r="J157">
        <v>5738.51</v>
      </c>
      <c r="K157">
        <v>0</v>
      </c>
      <c r="L157" t="s">
        <v>38</v>
      </c>
      <c r="M157" t="s">
        <v>848</v>
      </c>
      <c r="N157">
        <v>2908.84</v>
      </c>
      <c r="P157">
        <v>363.67</v>
      </c>
      <c r="Q157">
        <v>1941.25</v>
      </c>
      <c r="R157" t="s">
        <v>86</v>
      </c>
      <c r="S157">
        <v>39.922834999999999</v>
      </c>
      <c r="T157">
        <v>-75.127814999999998</v>
      </c>
      <c r="U157">
        <v>51.054166670000001</v>
      </c>
      <c r="V157">
        <v>1</v>
      </c>
      <c r="W157">
        <v>80</v>
      </c>
      <c r="X157">
        <v>0</v>
      </c>
      <c r="Y157">
        <v>18626.939999999999</v>
      </c>
      <c r="Z157">
        <v>34006012001</v>
      </c>
      <c r="AA157">
        <v>25822.449135766001</v>
      </c>
      <c r="AB157" t="s">
        <v>53</v>
      </c>
      <c r="AC157" t="s">
        <v>42</v>
      </c>
      <c r="AD157" t="s">
        <v>537</v>
      </c>
      <c r="AE157" t="s">
        <v>55</v>
      </c>
      <c r="AF157" t="s">
        <v>849</v>
      </c>
    </row>
    <row r="158" spans="1:32" x14ac:dyDescent="0.25">
      <c r="A158" t="s">
        <v>850</v>
      </c>
      <c r="B158" t="s">
        <v>851</v>
      </c>
      <c r="C158" t="s">
        <v>852</v>
      </c>
      <c r="D158" t="s">
        <v>853</v>
      </c>
      <c r="E158" t="s">
        <v>854</v>
      </c>
      <c r="F158">
        <v>8</v>
      </c>
      <c r="G158">
        <v>2022</v>
      </c>
      <c r="H158" s="1">
        <v>44974.568118391202</v>
      </c>
      <c r="I158" t="s">
        <v>444</v>
      </c>
      <c r="J158">
        <v>5692</v>
      </c>
      <c r="K158">
        <v>0</v>
      </c>
      <c r="L158" t="s">
        <v>38</v>
      </c>
      <c r="M158" t="s">
        <v>51</v>
      </c>
      <c r="N158">
        <v>5692</v>
      </c>
      <c r="R158" t="s">
        <v>40</v>
      </c>
      <c r="S158">
        <v>40.681730000000002</v>
      </c>
      <c r="T158">
        <v>-111.89973000000001</v>
      </c>
      <c r="U158">
        <v>47.416666669999998</v>
      </c>
      <c r="V158">
        <v>1</v>
      </c>
      <c r="W158">
        <v>75</v>
      </c>
      <c r="X158">
        <v>54</v>
      </c>
      <c r="Y158">
        <v>17306.7</v>
      </c>
      <c r="Z158">
        <v>49000094001</v>
      </c>
      <c r="AB158" t="s">
        <v>53</v>
      </c>
      <c r="AC158" t="s">
        <v>757</v>
      </c>
      <c r="AD158" t="s">
        <v>43</v>
      </c>
      <c r="AE158" t="s">
        <v>55</v>
      </c>
      <c r="AF158" t="s">
        <v>855</v>
      </c>
    </row>
    <row r="159" spans="1:32" x14ac:dyDescent="0.25">
      <c r="A159" t="s">
        <v>856</v>
      </c>
      <c r="B159" t="s">
        <v>857</v>
      </c>
      <c r="C159" t="s">
        <v>857</v>
      </c>
      <c r="D159" t="s">
        <v>858</v>
      </c>
      <c r="E159" t="s">
        <v>99</v>
      </c>
      <c r="F159">
        <v>6</v>
      </c>
      <c r="G159">
        <v>2022</v>
      </c>
      <c r="H159" s="1">
        <v>44845.427298773146</v>
      </c>
      <c r="I159" t="s">
        <v>444</v>
      </c>
      <c r="J159">
        <v>5596</v>
      </c>
      <c r="K159">
        <v>0</v>
      </c>
      <c r="L159" t="s">
        <v>38</v>
      </c>
      <c r="M159" t="s">
        <v>679</v>
      </c>
      <c r="O159">
        <v>5596</v>
      </c>
      <c r="R159" t="s">
        <v>52</v>
      </c>
      <c r="S159">
        <v>31.653919999999999</v>
      </c>
      <c r="T159">
        <v>-106.32109</v>
      </c>
      <c r="U159">
        <v>25.887499999999999</v>
      </c>
      <c r="V159">
        <v>2</v>
      </c>
      <c r="W159">
        <v>39</v>
      </c>
      <c r="X159">
        <v>39</v>
      </c>
      <c r="Y159">
        <v>9448.11</v>
      </c>
      <c r="Z159">
        <v>48001009008</v>
      </c>
      <c r="AA159">
        <v>16193.29791607701</v>
      </c>
      <c r="AB159" t="s">
        <v>53</v>
      </c>
      <c r="AC159" t="s">
        <v>54</v>
      </c>
      <c r="AD159" t="s">
        <v>54</v>
      </c>
      <c r="AE159" t="s">
        <v>55</v>
      </c>
      <c r="AF159" t="s">
        <v>859</v>
      </c>
    </row>
    <row r="160" spans="1:32" x14ac:dyDescent="0.25">
      <c r="A160" t="s">
        <v>860</v>
      </c>
      <c r="B160" t="s">
        <v>861</v>
      </c>
      <c r="C160" t="s">
        <v>861</v>
      </c>
      <c r="D160" t="s">
        <v>98</v>
      </c>
      <c r="E160" t="s">
        <v>99</v>
      </c>
      <c r="F160">
        <v>6</v>
      </c>
      <c r="G160">
        <v>2022</v>
      </c>
      <c r="H160" s="1">
        <v>44833.611715960651</v>
      </c>
      <c r="I160" t="s">
        <v>444</v>
      </c>
      <c r="J160">
        <v>5593.51</v>
      </c>
      <c r="K160">
        <v>0</v>
      </c>
      <c r="L160" t="s">
        <v>38</v>
      </c>
      <c r="M160" t="s">
        <v>79</v>
      </c>
      <c r="Q160">
        <v>5593.52</v>
      </c>
      <c r="R160" t="s">
        <v>577</v>
      </c>
      <c r="S160">
        <v>29.629134000000001</v>
      </c>
      <c r="T160">
        <v>-95.409126000000001</v>
      </c>
      <c r="U160">
        <v>9.6728333329999998</v>
      </c>
      <c r="V160">
        <v>1</v>
      </c>
      <c r="W160">
        <v>28</v>
      </c>
      <c r="X160">
        <v>0</v>
      </c>
      <c r="Y160">
        <v>3533.05</v>
      </c>
      <c r="Z160">
        <v>48007039003</v>
      </c>
      <c r="AA160">
        <v>5923.8665048411003</v>
      </c>
      <c r="AB160" t="s">
        <v>41</v>
      </c>
      <c r="AC160" t="s">
        <v>54</v>
      </c>
      <c r="AD160" t="s">
        <v>537</v>
      </c>
      <c r="AE160" t="s">
        <v>55</v>
      </c>
      <c r="AF160" t="s">
        <v>862</v>
      </c>
    </row>
    <row r="161" spans="1:32" x14ac:dyDescent="0.25">
      <c r="A161" t="s">
        <v>863</v>
      </c>
      <c r="B161" t="s">
        <v>864</v>
      </c>
      <c r="C161" t="s">
        <v>865</v>
      </c>
      <c r="D161" t="s">
        <v>866</v>
      </c>
      <c r="E161" t="s">
        <v>867</v>
      </c>
      <c r="F161">
        <v>10</v>
      </c>
      <c r="G161">
        <v>2022</v>
      </c>
      <c r="H161" s="1">
        <v>44966.697162418983</v>
      </c>
      <c r="I161" t="s">
        <v>444</v>
      </c>
      <c r="J161">
        <v>5546.85</v>
      </c>
      <c r="K161">
        <v>0</v>
      </c>
      <c r="L161" t="s">
        <v>38</v>
      </c>
      <c r="M161" t="s">
        <v>63</v>
      </c>
      <c r="P161">
        <v>5427.76</v>
      </c>
      <c r="R161" t="s">
        <v>38</v>
      </c>
      <c r="S161">
        <v>61.196424999999998</v>
      </c>
      <c r="T161">
        <v>-150.02350899999999</v>
      </c>
      <c r="U161">
        <v>30.225249999999999</v>
      </c>
      <c r="V161">
        <v>1</v>
      </c>
      <c r="W161">
        <v>58</v>
      </c>
      <c r="X161">
        <v>0</v>
      </c>
      <c r="Y161">
        <v>11035.089</v>
      </c>
      <c r="Z161">
        <v>2000106001</v>
      </c>
      <c r="AB161" t="s">
        <v>54</v>
      </c>
      <c r="AC161" t="s">
        <v>54</v>
      </c>
      <c r="AD161" t="s">
        <v>54</v>
      </c>
      <c r="AE161" t="s">
        <v>55</v>
      </c>
      <c r="AF161" t="s">
        <v>868</v>
      </c>
    </row>
    <row r="162" spans="1:32" x14ac:dyDescent="0.25">
      <c r="A162" t="s">
        <v>869</v>
      </c>
      <c r="B162" t="s">
        <v>870</v>
      </c>
      <c r="C162" t="s">
        <v>871</v>
      </c>
      <c r="D162" t="s">
        <v>872</v>
      </c>
      <c r="E162" t="s">
        <v>117</v>
      </c>
      <c r="F162">
        <v>5</v>
      </c>
      <c r="G162">
        <v>2022</v>
      </c>
      <c r="H162" s="1">
        <v>44965.62914005787</v>
      </c>
      <c r="I162" t="s">
        <v>444</v>
      </c>
      <c r="J162">
        <v>5351</v>
      </c>
      <c r="K162">
        <v>0</v>
      </c>
      <c r="L162" t="s">
        <v>38</v>
      </c>
      <c r="M162" t="s">
        <v>79</v>
      </c>
      <c r="Q162">
        <v>5351</v>
      </c>
      <c r="R162" t="s">
        <v>94</v>
      </c>
      <c r="S162">
        <v>42.019542000000001</v>
      </c>
      <c r="T162">
        <v>-88.045704000000001</v>
      </c>
      <c r="U162">
        <v>22.383333329999999</v>
      </c>
      <c r="V162">
        <v>5</v>
      </c>
      <c r="W162">
        <v>50</v>
      </c>
      <c r="X162">
        <v>30</v>
      </c>
      <c r="Y162">
        <v>8166.8</v>
      </c>
      <c r="Z162">
        <v>17000721005</v>
      </c>
      <c r="AA162">
        <v>10379.96897559</v>
      </c>
      <c r="AB162" t="s">
        <v>53</v>
      </c>
      <c r="AC162" t="s">
        <v>54</v>
      </c>
      <c r="AD162" t="s">
        <v>54</v>
      </c>
      <c r="AE162" t="s">
        <v>55</v>
      </c>
      <c r="AF162" t="s">
        <v>873</v>
      </c>
    </row>
    <row r="163" spans="1:32" x14ac:dyDescent="0.25">
      <c r="A163" t="s">
        <v>874</v>
      </c>
      <c r="B163" t="s">
        <v>875</v>
      </c>
      <c r="C163" t="s">
        <v>876</v>
      </c>
      <c r="D163" t="s">
        <v>582</v>
      </c>
      <c r="E163" t="s">
        <v>117</v>
      </c>
      <c r="F163">
        <v>5</v>
      </c>
      <c r="G163">
        <v>2022</v>
      </c>
      <c r="H163" s="1">
        <v>44965.630820069448</v>
      </c>
      <c r="I163" t="s">
        <v>444</v>
      </c>
      <c r="J163">
        <v>5321</v>
      </c>
      <c r="K163">
        <v>0</v>
      </c>
      <c r="L163" t="s">
        <v>38</v>
      </c>
      <c r="M163" t="s">
        <v>79</v>
      </c>
      <c r="Q163">
        <v>5321</v>
      </c>
      <c r="R163" t="s">
        <v>94</v>
      </c>
      <c r="S163">
        <v>42.021349999999998</v>
      </c>
      <c r="T163">
        <v>-87.937070000000006</v>
      </c>
      <c r="U163">
        <v>31.266666669999999</v>
      </c>
      <c r="V163">
        <v>4</v>
      </c>
      <c r="W163">
        <v>110</v>
      </c>
      <c r="X163">
        <v>52</v>
      </c>
      <c r="Y163">
        <v>5957.6347830000004</v>
      </c>
      <c r="Z163">
        <v>17000721006</v>
      </c>
      <c r="AA163">
        <v>17846.262449260001</v>
      </c>
      <c r="AB163" t="s">
        <v>54</v>
      </c>
      <c r="AC163" t="s">
        <v>54</v>
      </c>
      <c r="AD163" t="s">
        <v>54</v>
      </c>
      <c r="AE163" t="s">
        <v>44</v>
      </c>
      <c r="AF163" t="s">
        <v>877</v>
      </c>
    </row>
    <row r="164" spans="1:32" x14ac:dyDescent="0.25">
      <c r="A164" t="s">
        <v>878</v>
      </c>
      <c r="B164" t="s">
        <v>879</v>
      </c>
      <c r="C164" t="s">
        <v>880</v>
      </c>
      <c r="D164" t="s">
        <v>881</v>
      </c>
      <c r="E164" t="s">
        <v>36</v>
      </c>
      <c r="F164">
        <v>9</v>
      </c>
      <c r="G164">
        <v>2022</v>
      </c>
      <c r="H164" s="1">
        <v>44978.747393449077</v>
      </c>
      <c r="I164" t="s">
        <v>444</v>
      </c>
      <c r="J164">
        <v>5286.6</v>
      </c>
      <c r="K164">
        <v>0</v>
      </c>
      <c r="L164" t="s">
        <v>38</v>
      </c>
      <c r="M164" t="s">
        <v>51</v>
      </c>
      <c r="N164">
        <v>5286.6</v>
      </c>
      <c r="R164" t="s">
        <v>52</v>
      </c>
      <c r="S164">
        <v>34.050595999999999</v>
      </c>
      <c r="T164">
        <v>-117.333082</v>
      </c>
      <c r="U164">
        <v>0</v>
      </c>
      <c r="V164">
        <v>1</v>
      </c>
      <c r="W164">
        <v>10.4</v>
      </c>
      <c r="X164">
        <v>0</v>
      </c>
      <c r="Y164">
        <v>0</v>
      </c>
      <c r="Z164">
        <v>6008024001</v>
      </c>
      <c r="AA164">
        <v>3296.0954115469995</v>
      </c>
      <c r="AB164" t="s">
        <v>407</v>
      </c>
      <c r="AC164" t="s">
        <v>72</v>
      </c>
      <c r="AD164" t="s">
        <v>54</v>
      </c>
      <c r="AE164" t="s">
        <v>73</v>
      </c>
      <c r="AF164" t="s">
        <v>882</v>
      </c>
    </row>
    <row r="165" spans="1:32" x14ac:dyDescent="0.25">
      <c r="A165" t="s">
        <v>883</v>
      </c>
      <c r="B165" t="s">
        <v>884</v>
      </c>
      <c r="C165" t="s">
        <v>885</v>
      </c>
      <c r="D165" t="s">
        <v>886</v>
      </c>
      <c r="E165" t="s">
        <v>159</v>
      </c>
      <c r="F165">
        <v>10</v>
      </c>
      <c r="G165">
        <v>2022</v>
      </c>
      <c r="H165" s="1">
        <v>44981.535275277776</v>
      </c>
      <c r="I165" t="s">
        <v>444</v>
      </c>
      <c r="J165">
        <v>5177</v>
      </c>
      <c r="K165">
        <v>0</v>
      </c>
      <c r="L165" t="s">
        <v>38</v>
      </c>
      <c r="M165" t="s">
        <v>51</v>
      </c>
      <c r="N165">
        <v>5177</v>
      </c>
      <c r="R165" t="s">
        <v>214</v>
      </c>
      <c r="S165">
        <v>47.246209999999998</v>
      </c>
      <c r="T165">
        <v>-122.411674</v>
      </c>
      <c r="Z165">
        <v>53001280001</v>
      </c>
      <c r="AA165">
        <v>21852.5662644</v>
      </c>
      <c r="AB165" t="s">
        <v>177</v>
      </c>
      <c r="AC165" t="s">
        <v>54</v>
      </c>
      <c r="AD165" t="s">
        <v>215</v>
      </c>
      <c r="AE165" t="s">
        <v>73</v>
      </c>
      <c r="AF165" t="s">
        <v>887</v>
      </c>
    </row>
    <row r="166" spans="1:32" x14ac:dyDescent="0.25">
      <c r="A166" t="s">
        <v>888</v>
      </c>
      <c r="B166" t="s">
        <v>889</v>
      </c>
      <c r="C166" t="s">
        <v>890</v>
      </c>
      <c r="D166" t="s">
        <v>443</v>
      </c>
      <c r="E166" t="s">
        <v>36</v>
      </c>
      <c r="F166">
        <v>9</v>
      </c>
      <c r="G166">
        <v>2022</v>
      </c>
      <c r="H166" s="1">
        <v>44959.68293372685</v>
      </c>
      <c r="I166" t="s">
        <v>444</v>
      </c>
      <c r="J166">
        <v>5094</v>
      </c>
      <c r="K166">
        <v>0</v>
      </c>
      <c r="L166" t="s">
        <v>38</v>
      </c>
      <c r="M166" t="s">
        <v>79</v>
      </c>
      <c r="Q166">
        <v>5094</v>
      </c>
      <c r="R166" t="s">
        <v>52</v>
      </c>
      <c r="S166">
        <v>34.432406</v>
      </c>
      <c r="T166">
        <v>-118.591853</v>
      </c>
      <c r="U166">
        <v>12.175000000000001</v>
      </c>
      <c r="V166">
        <v>2</v>
      </c>
      <c r="W166">
        <v>21.6</v>
      </c>
      <c r="X166">
        <v>0</v>
      </c>
      <c r="Y166">
        <v>4444.1000000000004</v>
      </c>
      <c r="Z166">
        <v>6004009008</v>
      </c>
      <c r="AA166">
        <v>8194.7123491500006</v>
      </c>
      <c r="AB166" t="s">
        <v>53</v>
      </c>
      <c r="AC166" t="s">
        <v>42</v>
      </c>
      <c r="AD166" t="s">
        <v>54</v>
      </c>
      <c r="AE166" t="s">
        <v>65</v>
      </c>
      <c r="AF166" t="s">
        <v>891</v>
      </c>
    </row>
    <row r="167" spans="1:32" x14ac:dyDescent="0.25">
      <c r="A167" t="s">
        <v>892</v>
      </c>
      <c r="B167" t="s">
        <v>893</v>
      </c>
      <c r="C167" t="s">
        <v>894</v>
      </c>
      <c r="D167" t="s">
        <v>895</v>
      </c>
      <c r="E167" t="s">
        <v>50</v>
      </c>
      <c r="F167">
        <v>10</v>
      </c>
      <c r="G167">
        <v>2022</v>
      </c>
      <c r="H167" s="1">
        <v>44956.732702488429</v>
      </c>
      <c r="I167" t="s">
        <v>444</v>
      </c>
      <c r="J167">
        <v>4905</v>
      </c>
      <c r="K167">
        <v>0</v>
      </c>
      <c r="L167" t="s">
        <v>38</v>
      </c>
      <c r="M167" t="s">
        <v>51</v>
      </c>
      <c r="N167">
        <v>2291</v>
      </c>
      <c r="R167" t="s">
        <v>52</v>
      </c>
      <c r="S167">
        <v>44.095584000000002</v>
      </c>
      <c r="T167">
        <v>-123.111946</v>
      </c>
      <c r="U167">
        <v>32.7425</v>
      </c>
      <c r="V167">
        <v>1</v>
      </c>
      <c r="W167">
        <v>49</v>
      </c>
      <c r="X167">
        <v>0</v>
      </c>
      <c r="Y167">
        <v>11976.71</v>
      </c>
      <c r="Z167">
        <v>41000045001</v>
      </c>
      <c r="AA167">
        <v>17755.210089824999</v>
      </c>
      <c r="AB167" t="s">
        <v>407</v>
      </c>
      <c r="AC167" t="s">
        <v>54</v>
      </c>
      <c r="AD167" t="s">
        <v>54</v>
      </c>
      <c r="AE167" t="s">
        <v>583</v>
      </c>
      <c r="AF167" t="s">
        <v>896</v>
      </c>
    </row>
    <row r="168" spans="1:32" x14ac:dyDescent="0.25">
      <c r="A168" t="s">
        <v>897</v>
      </c>
      <c r="B168" t="s">
        <v>898</v>
      </c>
      <c r="C168" t="s">
        <v>899</v>
      </c>
      <c r="D168" t="s">
        <v>555</v>
      </c>
      <c r="E168" t="s">
        <v>543</v>
      </c>
      <c r="F168">
        <v>7</v>
      </c>
      <c r="G168">
        <v>2022</v>
      </c>
      <c r="H168" s="1">
        <v>44974.630546319444</v>
      </c>
      <c r="I168" t="s">
        <v>444</v>
      </c>
      <c r="J168">
        <v>4727.78</v>
      </c>
      <c r="K168">
        <v>0</v>
      </c>
      <c r="L168" t="s">
        <v>38</v>
      </c>
      <c r="M168" t="s">
        <v>79</v>
      </c>
      <c r="Q168">
        <v>4727.78</v>
      </c>
      <c r="R168" t="s">
        <v>94</v>
      </c>
      <c r="S168">
        <v>38.810527999999998</v>
      </c>
      <c r="T168">
        <v>-90.270360999999994</v>
      </c>
      <c r="U168">
        <v>24.883333329999999</v>
      </c>
      <c r="V168">
        <v>1</v>
      </c>
      <c r="W168">
        <v>0</v>
      </c>
      <c r="X168">
        <v>0</v>
      </c>
      <c r="Y168">
        <v>9078.2000000000007</v>
      </c>
      <c r="Z168">
        <v>29001023003</v>
      </c>
      <c r="AA168">
        <v>12308.457948423302</v>
      </c>
      <c r="AB168" t="s">
        <v>54</v>
      </c>
      <c r="AC168" t="s">
        <v>64</v>
      </c>
      <c r="AD168" t="s">
        <v>54</v>
      </c>
      <c r="AE168" t="s">
        <v>800</v>
      </c>
      <c r="AF168" t="s">
        <v>900</v>
      </c>
    </row>
    <row r="169" spans="1:32" x14ac:dyDescent="0.25">
      <c r="A169" t="s">
        <v>575</v>
      </c>
      <c r="B169" t="s">
        <v>901</v>
      </c>
      <c r="C169" t="s">
        <v>901</v>
      </c>
      <c r="D169" t="s">
        <v>98</v>
      </c>
      <c r="E169" t="s">
        <v>99</v>
      </c>
      <c r="F169">
        <v>6</v>
      </c>
      <c r="G169">
        <v>2022</v>
      </c>
      <c r="H169" s="1">
        <v>44833.694138946761</v>
      </c>
      <c r="I169" t="s">
        <v>444</v>
      </c>
      <c r="J169">
        <v>4645.8900000000003</v>
      </c>
      <c r="K169">
        <v>0</v>
      </c>
      <c r="L169" t="s">
        <v>38</v>
      </c>
      <c r="M169" t="s">
        <v>79</v>
      </c>
      <c r="Q169">
        <v>4645.8900000000003</v>
      </c>
      <c r="R169" t="s">
        <v>94</v>
      </c>
      <c r="S169">
        <v>29.665289999999999</v>
      </c>
      <c r="T169">
        <v>-95.298680000000004</v>
      </c>
      <c r="U169">
        <v>4.6367500000000001</v>
      </c>
      <c r="V169">
        <v>1</v>
      </c>
      <c r="W169">
        <v>25</v>
      </c>
      <c r="X169">
        <v>0</v>
      </c>
      <c r="Y169">
        <v>1691.8520000000001</v>
      </c>
      <c r="Z169">
        <v>48007039002</v>
      </c>
      <c r="AA169">
        <v>15023.639306775</v>
      </c>
      <c r="AB169" t="s">
        <v>54</v>
      </c>
      <c r="AC169" t="s">
        <v>54</v>
      </c>
      <c r="AD169" t="s">
        <v>54</v>
      </c>
      <c r="AE169" t="s">
        <v>65</v>
      </c>
      <c r="AF169" t="s">
        <v>902</v>
      </c>
    </row>
    <row r="170" spans="1:32" x14ac:dyDescent="0.25">
      <c r="A170" t="s">
        <v>903</v>
      </c>
      <c r="B170" t="s">
        <v>904</v>
      </c>
      <c r="C170" t="s">
        <v>905</v>
      </c>
      <c r="D170" t="s">
        <v>432</v>
      </c>
      <c r="E170" t="s">
        <v>231</v>
      </c>
      <c r="F170">
        <v>2</v>
      </c>
      <c r="G170">
        <v>2022</v>
      </c>
      <c r="H170" s="1">
        <v>44978.66913908565</v>
      </c>
      <c r="I170" t="s">
        <v>444</v>
      </c>
      <c r="J170">
        <v>4626.6099999999997</v>
      </c>
      <c r="K170">
        <v>0</v>
      </c>
      <c r="L170" t="s">
        <v>38</v>
      </c>
      <c r="M170" t="s">
        <v>79</v>
      </c>
      <c r="Q170">
        <v>4626.6099999999997</v>
      </c>
      <c r="R170" t="s">
        <v>52</v>
      </c>
      <c r="S170">
        <v>18.430087</v>
      </c>
      <c r="T170">
        <v>-66.084136999999998</v>
      </c>
      <c r="U170">
        <v>56.188333329999999</v>
      </c>
      <c r="V170">
        <v>1</v>
      </c>
      <c r="W170">
        <v>144</v>
      </c>
      <c r="X170">
        <v>80</v>
      </c>
      <c r="Y170">
        <v>20497.05</v>
      </c>
      <c r="AB170" t="s">
        <v>54</v>
      </c>
      <c r="AC170" t="s">
        <v>54</v>
      </c>
      <c r="AD170" t="s">
        <v>54</v>
      </c>
      <c r="AE170" t="s">
        <v>44</v>
      </c>
      <c r="AF170" t="s">
        <v>906</v>
      </c>
    </row>
    <row r="171" spans="1:32" x14ac:dyDescent="0.25">
      <c r="A171" t="s">
        <v>907</v>
      </c>
      <c r="B171" t="s">
        <v>908</v>
      </c>
      <c r="C171" t="s">
        <v>909</v>
      </c>
      <c r="D171" t="s">
        <v>910</v>
      </c>
      <c r="E171" t="s">
        <v>111</v>
      </c>
      <c r="F171">
        <v>4</v>
      </c>
      <c r="G171">
        <v>2022</v>
      </c>
      <c r="H171" s="1">
        <v>44956.461536261573</v>
      </c>
      <c r="I171" t="s">
        <v>444</v>
      </c>
      <c r="J171">
        <v>4585</v>
      </c>
      <c r="K171">
        <v>0</v>
      </c>
      <c r="L171" t="s">
        <v>38</v>
      </c>
      <c r="M171" t="s">
        <v>79</v>
      </c>
      <c r="Q171">
        <v>4585</v>
      </c>
      <c r="R171" t="s">
        <v>94</v>
      </c>
      <c r="S171">
        <v>33.68244</v>
      </c>
      <c r="T171">
        <v>-84.365650000000002</v>
      </c>
      <c r="Z171">
        <v>13000012003</v>
      </c>
      <c r="AA171">
        <v>13340.991704416199</v>
      </c>
      <c r="AB171" t="s">
        <v>53</v>
      </c>
      <c r="AC171" t="s">
        <v>54</v>
      </c>
      <c r="AD171" t="s">
        <v>54</v>
      </c>
      <c r="AE171" t="s">
        <v>55</v>
      </c>
      <c r="AF171" t="s">
        <v>911</v>
      </c>
    </row>
    <row r="172" spans="1:32" x14ac:dyDescent="0.25">
      <c r="A172" t="s">
        <v>912</v>
      </c>
      <c r="B172" t="s">
        <v>913</v>
      </c>
      <c r="C172" t="s">
        <v>914</v>
      </c>
      <c r="D172" t="s">
        <v>915</v>
      </c>
      <c r="E172" t="s">
        <v>36</v>
      </c>
      <c r="F172">
        <v>9</v>
      </c>
      <c r="G172">
        <v>2022</v>
      </c>
      <c r="H172" s="1">
        <v>44973.776111435189</v>
      </c>
      <c r="I172" t="s">
        <v>444</v>
      </c>
      <c r="J172">
        <v>4580.26</v>
      </c>
      <c r="K172">
        <v>0</v>
      </c>
      <c r="L172" t="s">
        <v>38</v>
      </c>
      <c r="M172" t="s">
        <v>79</v>
      </c>
      <c r="Q172">
        <v>4580.25</v>
      </c>
      <c r="R172" t="s">
        <v>916</v>
      </c>
      <c r="S172">
        <v>34.071123999999998</v>
      </c>
      <c r="T172">
        <v>-117.28782</v>
      </c>
      <c r="U172">
        <v>0</v>
      </c>
      <c r="V172">
        <v>1</v>
      </c>
      <c r="W172">
        <v>33</v>
      </c>
      <c r="X172">
        <v>0</v>
      </c>
      <c r="Y172">
        <v>0</v>
      </c>
      <c r="AB172" t="s">
        <v>53</v>
      </c>
      <c r="AC172" t="s">
        <v>536</v>
      </c>
      <c r="AD172" t="s">
        <v>54</v>
      </c>
      <c r="AE172" t="s">
        <v>55</v>
      </c>
      <c r="AF172" t="s">
        <v>917</v>
      </c>
    </row>
    <row r="173" spans="1:32" x14ac:dyDescent="0.25">
      <c r="A173" t="s">
        <v>918</v>
      </c>
      <c r="B173" t="s">
        <v>919</v>
      </c>
      <c r="C173" t="s">
        <v>920</v>
      </c>
      <c r="D173" t="s">
        <v>921</v>
      </c>
      <c r="E173" t="s">
        <v>36</v>
      </c>
      <c r="F173">
        <v>9</v>
      </c>
      <c r="G173">
        <v>2022</v>
      </c>
      <c r="H173" s="1">
        <v>44992.62471178241</v>
      </c>
      <c r="I173" t="s">
        <v>444</v>
      </c>
      <c r="J173">
        <v>4470.93</v>
      </c>
      <c r="K173">
        <v>0</v>
      </c>
      <c r="L173" t="s">
        <v>38</v>
      </c>
      <c r="M173" t="s">
        <v>79</v>
      </c>
      <c r="Q173">
        <v>4470.93</v>
      </c>
      <c r="R173" t="s">
        <v>52</v>
      </c>
      <c r="S173">
        <v>34.141618999999999</v>
      </c>
      <c r="T173">
        <v>-119.184014</v>
      </c>
      <c r="U173">
        <v>16.68333333</v>
      </c>
      <c r="V173">
        <v>1</v>
      </c>
      <c r="W173">
        <v>31.7</v>
      </c>
      <c r="X173">
        <v>0</v>
      </c>
      <c r="Y173">
        <v>6094.4</v>
      </c>
      <c r="Z173">
        <v>6004027001</v>
      </c>
      <c r="AA173">
        <v>11436.176345035999</v>
      </c>
      <c r="AB173" t="s">
        <v>53</v>
      </c>
      <c r="AC173" t="s">
        <v>42</v>
      </c>
      <c r="AD173" t="s">
        <v>54</v>
      </c>
      <c r="AE173" t="s">
        <v>65</v>
      </c>
      <c r="AF173" t="s">
        <v>922</v>
      </c>
    </row>
    <row r="174" spans="1:32" x14ac:dyDescent="0.25">
      <c r="A174" t="s">
        <v>923</v>
      </c>
      <c r="B174" t="s">
        <v>924</v>
      </c>
      <c r="C174" t="s">
        <v>925</v>
      </c>
      <c r="D174" t="s">
        <v>567</v>
      </c>
      <c r="E174" t="s">
        <v>207</v>
      </c>
      <c r="F174">
        <v>4</v>
      </c>
      <c r="G174">
        <v>2022</v>
      </c>
      <c r="H174" s="1">
        <v>44966.396318472223</v>
      </c>
      <c r="I174" t="s">
        <v>444</v>
      </c>
      <c r="J174">
        <v>4434.5</v>
      </c>
      <c r="K174">
        <v>0</v>
      </c>
      <c r="L174" t="s">
        <v>38</v>
      </c>
      <c r="M174" t="s">
        <v>79</v>
      </c>
      <c r="Q174">
        <v>4434.5</v>
      </c>
      <c r="R174" t="s">
        <v>52</v>
      </c>
      <c r="S174">
        <v>36.181389000000003</v>
      </c>
      <c r="T174">
        <v>-86.856667000000002</v>
      </c>
      <c r="U174">
        <v>34.857500000000002</v>
      </c>
      <c r="V174">
        <v>1</v>
      </c>
      <c r="W174">
        <v>37.5</v>
      </c>
      <c r="X174">
        <v>33.4</v>
      </c>
      <c r="Y174">
        <v>12662.27</v>
      </c>
      <c r="Z174">
        <v>47001016006</v>
      </c>
      <c r="AA174">
        <v>13190.755311348452</v>
      </c>
      <c r="AB174" t="s">
        <v>54</v>
      </c>
      <c r="AC174" t="s">
        <v>64</v>
      </c>
      <c r="AD174" t="s">
        <v>54</v>
      </c>
      <c r="AE174" t="s">
        <v>54</v>
      </c>
      <c r="AF174" t="s">
        <v>926</v>
      </c>
    </row>
    <row r="175" spans="1:32" x14ac:dyDescent="0.25">
      <c r="A175" t="s">
        <v>927</v>
      </c>
      <c r="B175" t="s">
        <v>928</v>
      </c>
      <c r="C175" t="s">
        <v>929</v>
      </c>
      <c r="D175" t="s">
        <v>930</v>
      </c>
      <c r="E175" t="s">
        <v>36</v>
      </c>
      <c r="F175">
        <v>9</v>
      </c>
      <c r="G175">
        <v>2022</v>
      </c>
      <c r="H175" s="1">
        <v>44972.657077488424</v>
      </c>
      <c r="I175" t="s">
        <v>444</v>
      </c>
      <c r="J175">
        <v>4337</v>
      </c>
      <c r="K175">
        <v>0</v>
      </c>
      <c r="L175" t="s">
        <v>38</v>
      </c>
      <c r="M175" t="s">
        <v>51</v>
      </c>
      <c r="N175">
        <v>2603</v>
      </c>
      <c r="R175" t="s">
        <v>52</v>
      </c>
      <c r="S175">
        <v>38.368760000000002</v>
      </c>
      <c r="T175">
        <v>-122.76860000000001</v>
      </c>
      <c r="U175">
        <v>0</v>
      </c>
      <c r="V175">
        <v>5</v>
      </c>
      <c r="W175">
        <v>64</v>
      </c>
      <c r="X175">
        <v>0</v>
      </c>
      <c r="Y175">
        <v>0</v>
      </c>
      <c r="AB175" t="s">
        <v>407</v>
      </c>
      <c r="AC175" t="s">
        <v>562</v>
      </c>
      <c r="AD175" t="s">
        <v>54</v>
      </c>
      <c r="AE175" t="s">
        <v>65</v>
      </c>
      <c r="AF175" t="s">
        <v>931</v>
      </c>
    </row>
    <row r="176" spans="1:32" x14ac:dyDescent="0.25">
      <c r="A176" t="s">
        <v>932</v>
      </c>
      <c r="B176" t="s">
        <v>933</v>
      </c>
      <c r="C176" t="s">
        <v>934</v>
      </c>
      <c r="D176" t="s">
        <v>935</v>
      </c>
      <c r="E176" t="s">
        <v>641</v>
      </c>
      <c r="F176">
        <v>3</v>
      </c>
      <c r="G176">
        <v>2022</v>
      </c>
      <c r="H176" s="1">
        <v>44973.436023680559</v>
      </c>
      <c r="I176" t="s">
        <v>444</v>
      </c>
      <c r="J176">
        <v>4073</v>
      </c>
      <c r="K176">
        <v>0</v>
      </c>
      <c r="L176" t="s">
        <v>38</v>
      </c>
      <c r="M176" t="s">
        <v>848</v>
      </c>
      <c r="N176">
        <v>3761</v>
      </c>
      <c r="P176">
        <v>177</v>
      </c>
      <c r="Q176">
        <v>135</v>
      </c>
      <c r="R176" t="s">
        <v>936</v>
      </c>
      <c r="S176">
        <v>36.771635000000003</v>
      </c>
      <c r="T176">
        <v>-75.971575000000001</v>
      </c>
      <c r="Z176">
        <v>51000308012</v>
      </c>
      <c r="AA176">
        <v>16143.5833278255</v>
      </c>
      <c r="AB176" t="s">
        <v>53</v>
      </c>
      <c r="AC176" t="s">
        <v>42</v>
      </c>
      <c r="AD176" t="s">
        <v>54</v>
      </c>
      <c r="AE176" t="s">
        <v>55</v>
      </c>
      <c r="AF176" t="s">
        <v>937</v>
      </c>
    </row>
    <row r="177" spans="1:32" x14ac:dyDescent="0.25">
      <c r="A177" t="s">
        <v>938</v>
      </c>
      <c r="B177" t="s">
        <v>939</v>
      </c>
      <c r="C177" t="s">
        <v>940</v>
      </c>
      <c r="D177" t="s">
        <v>699</v>
      </c>
      <c r="E177" t="s">
        <v>36</v>
      </c>
      <c r="F177">
        <v>9</v>
      </c>
      <c r="G177">
        <v>2022</v>
      </c>
      <c r="H177" s="1">
        <v>44956.891221712962</v>
      </c>
      <c r="I177" t="s">
        <v>444</v>
      </c>
      <c r="J177">
        <v>4060</v>
      </c>
      <c r="K177">
        <v>0</v>
      </c>
      <c r="L177" t="s">
        <v>38</v>
      </c>
      <c r="M177" t="s">
        <v>79</v>
      </c>
      <c r="Q177">
        <v>4060</v>
      </c>
      <c r="R177" t="s">
        <v>86</v>
      </c>
      <c r="S177">
        <v>33.973075122220003</v>
      </c>
      <c r="T177">
        <v>-117.734395706896</v>
      </c>
      <c r="Z177">
        <v>6008010002</v>
      </c>
      <c r="AB177" t="s">
        <v>407</v>
      </c>
      <c r="AC177" t="s">
        <v>42</v>
      </c>
      <c r="AD177" t="s">
        <v>54</v>
      </c>
      <c r="AE177" t="s">
        <v>73</v>
      </c>
      <c r="AF177" t="s">
        <v>941</v>
      </c>
    </row>
    <row r="178" spans="1:32" x14ac:dyDescent="0.25">
      <c r="A178" t="s">
        <v>942</v>
      </c>
      <c r="B178" t="s">
        <v>943</v>
      </c>
      <c r="C178" t="s">
        <v>944</v>
      </c>
      <c r="D178" t="s">
        <v>945</v>
      </c>
      <c r="E178" t="s">
        <v>525</v>
      </c>
      <c r="F178">
        <v>2</v>
      </c>
      <c r="G178">
        <v>2022</v>
      </c>
      <c r="H178" s="1">
        <v>44951.382486747687</v>
      </c>
      <c r="I178" t="s">
        <v>444</v>
      </c>
      <c r="J178">
        <v>4025</v>
      </c>
      <c r="K178">
        <v>0</v>
      </c>
      <c r="L178" t="s">
        <v>38</v>
      </c>
      <c r="M178" t="s">
        <v>63</v>
      </c>
      <c r="P178">
        <v>4025</v>
      </c>
      <c r="R178" t="s">
        <v>38</v>
      </c>
      <c r="S178">
        <v>41.006540999999999</v>
      </c>
      <c r="T178">
        <v>-74.119142999999994</v>
      </c>
      <c r="U178">
        <v>9.1</v>
      </c>
      <c r="V178">
        <v>1</v>
      </c>
      <c r="W178">
        <v>16.8</v>
      </c>
      <c r="X178">
        <v>16.8</v>
      </c>
      <c r="Y178">
        <v>3320.02</v>
      </c>
      <c r="Z178">
        <v>34001077001</v>
      </c>
      <c r="AA178">
        <v>4424.5983543843895</v>
      </c>
      <c r="AB178" t="s">
        <v>54</v>
      </c>
      <c r="AC178" t="s">
        <v>54</v>
      </c>
      <c r="AD178" t="s">
        <v>54</v>
      </c>
      <c r="AE178" t="s">
        <v>55</v>
      </c>
      <c r="AF178" t="s">
        <v>946</v>
      </c>
    </row>
    <row r="179" spans="1:32" x14ac:dyDescent="0.25">
      <c r="A179" t="s">
        <v>947</v>
      </c>
      <c r="B179" t="s">
        <v>948</v>
      </c>
      <c r="C179" t="s">
        <v>949</v>
      </c>
      <c r="D179" t="s">
        <v>950</v>
      </c>
      <c r="E179" t="s">
        <v>951</v>
      </c>
      <c r="F179">
        <v>1</v>
      </c>
      <c r="G179">
        <v>2022</v>
      </c>
      <c r="H179" s="1">
        <v>44951.353512326386</v>
      </c>
      <c r="I179" t="s">
        <v>444</v>
      </c>
      <c r="J179">
        <v>3817</v>
      </c>
      <c r="K179">
        <v>0</v>
      </c>
      <c r="L179" t="s">
        <v>38</v>
      </c>
      <c r="M179" t="s">
        <v>51</v>
      </c>
      <c r="N179">
        <v>3819</v>
      </c>
      <c r="R179" t="s">
        <v>86</v>
      </c>
      <c r="S179">
        <v>42.809522999999999</v>
      </c>
      <c r="T179">
        <v>-71.475870999999998</v>
      </c>
      <c r="U179">
        <v>1.736166667</v>
      </c>
      <c r="V179">
        <v>1</v>
      </c>
      <c r="W179">
        <v>5</v>
      </c>
      <c r="X179">
        <v>0</v>
      </c>
      <c r="Y179">
        <v>633.4</v>
      </c>
      <c r="Z179">
        <v>33000052001</v>
      </c>
      <c r="AA179">
        <v>1269.2698905238999</v>
      </c>
      <c r="AB179" t="s">
        <v>952</v>
      </c>
      <c r="AC179" t="s">
        <v>54</v>
      </c>
      <c r="AD179" t="s">
        <v>43</v>
      </c>
      <c r="AE179" t="s">
        <v>55</v>
      </c>
      <c r="AF179" t="s">
        <v>953</v>
      </c>
    </row>
    <row r="180" spans="1:32" x14ac:dyDescent="0.25">
      <c r="A180" t="s">
        <v>954</v>
      </c>
      <c r="B180" t="s">
        <v>955</v>
      </c>
      <c r="C180" t="s">
        <v>956</v>
      </c>
      <c r="D180" t="s">
        <v>736</v>
      </c>
      <c r="E180" t="s">
        <v>159</v>
      </c>
      <c r="F180">
        <v>10</v>
      </c>
      <c r="G180">
        <v>2022</v>
      </c>
      <c r="H180" s="1">
        <v>44972.607640960647</v>
      </c>
      <c r="I180" t="s">
        <v>444</v>
      </c>
      <c r="J180">
        <v>3799.6</v>
      </c>
      <c r="K180">
        <v>0</v>
      </c>
      <c r="L180" t="s">
        <v>38</v>
      </c>
      <c r="M180" t="s">
        <v>79</v>
      </c>
      <c r="Q180">
        <v>3799.6</v>
      </c>
      <c r="R180" t="s">
        <v>94</v>
      </c>
      <c r="S180">
        <v>45.615876</v>
      </c>
      <c r="T180">
        <v>-122.620752</v>
      </c>
      <c r="Z180">
        <v>53001350002</v>
      </c>
      <c r="AA180">
        <v>4681.9123221477012</v>
      </c>
      <c r="AB180" t="s">
        <v>54</v>
      </c>
      <c r="AC180" t="s">
        <v>64</v>
      </c>
      <c r="AD180" t="s">
        <v>54</v>
      </c>
      <c r="AE180" t="s">
        <v>44</v>
      </c>
      <c r="AF180" t="s">
        <v>957</v>
      </c>
    </row>
    <row r="181" spans="1:32" x14ac:dyDescent="0.25">
      <c r="A181" t="s">
        <v>958</v>
      </c>
      <c r="B181" t="s">
        <v>959</v>
      </c>
      <c r="C181" t="s">
        <v>960</v>
      </c>
      <c r="D181" t="s">
        <v>961</v>
      </c>
      <c r="E181" t="s">
        <v>259</v>
      </c>
      <c r="F181">
        <v>7</v>
      </c>
      <c r="G181">
        <v>2022</v>
      </c>
      <c r="H181" s="1">
        <v>44950.510452696763</v>
      </c>
      <c r="I181" t="s">
        <v>444</v>
      </c>
      <c r="J181">
        <v>3796</v>
      </c>
      <c r="K181">
        <v>0</v>
      </c>
      <c r="L181" t="s">
        <v>38</v>
      </c>
      <c r="M181" t="s">
        <v>79</v>
      </c>
      <c r="Q181">
        <v>3796</v>
      </c>
      <c r="R181" t="s">
        <v>86</v>
      </c>
      <c r="S181">
        <v>41.484639000000001</v>
      </c>
      <c r="T181">
        <v>-90.631305999999995</v>
      </c>
      <c r="U181">
        <v>0</v>
      </c>
      <c r="V181">
        <v>2</v>
      </c>
      <c r="W181">
        <v>40</v>
      </c>
      <c r="X181">
        <v>26</v>
      </c>
      <c r="Y181">
        <v>0</v>
      </c>
      <c r="Z181">
        <v>19000208001</v>
      </c>
      <c r="AA181">
        <v>8198.3544435273998</v>
      </c>
      <c r="AB181" t="s">
        <v>41</v>
      </c>
      <c r="AC181" t="s">
        <v>42</v>
      </c>
      <c r="AD181" t="s">
        <v>43</v>
      </c>
      <c r="AE181" t="s">
        <v>73</v>
      </c>
      <c r="AF181" t="s">
        <v>962</v>
      </c>
    </row>
    <row r="182" spans="1:32" x14ac:dyDescent="0.25">
      <c r="A182" t="s">
        <v>963</v>
      </c>
      <c r="B182" t="s">
        <v>964</v>
      </c>
      <c r="C182" t="s">
        <v>965</v>
      </c>
      <c r="D182" t="s">
        <v>116</v>
      </c>
      <c r="E182" t="s">
        <v>641</v>
      </c>
      <c r="F182">
        <v>3</v>
      </c>
      <c r="G182">
        <v>2022</v>
      </c>
      <c r="H182" s="1">
        <v>44967.49446037037</v>
      </c>
      <c r="I182" t="s">
        <v>444</v>
      </c>
      <c r="J182">
        <v>3697</v>
      </c>
      <c r="K182">
        <v>0</v>
      </c>
      <c r="L182" t="s">
        <v>38</v>
      </c>
      <c r="M182" t="s">
        <v>51</v>
      </c>
      <c r="N182">
        <v>3697.25</v>
      </c>
      <c r="R182" t="s">
        <v>52</v>
      </c>
      <c r="S182">
        <v>37.381453</v>
      </c>
      <c r="T182">
        <v>-77.378035999999994</v>
      </c>
      <c r="U182">
        <v>14.62083333</v>
      </c>
      <c r="V182">
        <v>1</v>
      </c>
      <c r="W182">
        <v>27</v>
      </c>
      <c r="X182">
        <v>0</v>
      </c>
      <c r="Y182">
        <v>5339.35</v>
      </c>
      <c r="Z182">
        <v>51000162002</v>
      </c>
      <c r="AA182">
        <v>9469.4453812399988</v>
      </c>
      <c r="AB182" t="s">
        <v>53</v>
      </c>
      <c r="AC182" t="s">
        <v>72</v>
      </c>
      <c r="AD182" t="s">
        <v>54</v>
      </c>
      <c r="AE182" t="s">
        <v>55</v>
      </c>
      <c r="AF182" t="s">
        <v>966</v>
      </c>
    </row>
    <row r="183" spans="1:32" x14ac:dyDescent="0.25">
      <c r="A183" t="s">
        <v>967</v>
      </c>
      <c r="B183" t="s">
        <v>968</v>
      </c>
      <c r="C183" t="s">
        <v>968</v>
      </c>
      <c r="D183" t="s">
        <v>969</v>
      </c>
      <c r="E183" t="s">
        <v>99</v>
      </c>
      <c r="F183">
        <v>6</v>
      </c>
      <c r="G183">
        <v>2022</v>
      </c>
      <c r="H183" s="1">
        <v>44823.670430335646</v>
      </c>
      <c r="I183" t="s">
        <v>444</v>
      </c>
      <c r="J183">
        <v>3641</v>
      </c>
      <c r="K183">
        <v>0</v>
      </c>
      <c r="L183" t="s">
        <v>38</v>
      </c>
      <c r="M183" t="s">
        <v>79</v>
      </c>
      <c r="Q183">
        <v>3641</v>
      </c>
      <c r="R183" t="s">
        <v>52</v>
      </c>
      <c r="S183">
        <v>33.561416999999999</v>
      </c>
      <c r="T183">
        <v>-101.800639</v>
      </c>
      <c r="U183">
        <v>19.149999999999999</v>
      </c>
      <c r="V183">
        <v>6</v>
      </c>
      <c r="W183">
        <v>0</v>
      </c>
      <c r="X183">
        <v>0</v>
      </c>
      <c r="Y183">
        <v>1785.5</v>
      </c>
      <c r="Z183">
        <v>48002005001</v>
      </c>
      <c r="AA183">
        <v>9247.2776242185992</v>
      </c>
      <c r="AB183" t="s">
        <v>41</v>
      </c>
      <c r="AC183" t="s">
        <v>54</v>
      </c>
      <c r="AD183" t="s">
        <v>54</v>
      </c>
      <c r="AE183" t="s">
        <v>55</v>
      </c>
      <c r="AF183" t="s">
        <v>970</v>
      </c>
    </row>
    <row r="184" spans="1:32" x14ac:dyDescent="0.25">
      <c r="A184" t="s">
        <v>971</v>
      </c>
      <c r="B184" t="s">
        <v>972</v>
      </c>
      <c r="C184" t="s">
        <v>973</v>
      </c>
      <c r="D184" t="s">
        <v>974</v>
      </c>
      <c r="E184" t="s">
        <v>159</v>
      </c>
      <c r="F184">
        <v>10</v>
      </c>
      <c r="G184">
        <v>2022</v>
      </c>
      <c r="H184" s="1">
        <v>44949.547106412036</v>
      </c>
      <c r="I184" t="s">
        <v>444</v>
      </c>
      <c r="J184">
        <v>3634.38</v>
      </c>
      <c r="K184">
        <v>0</v>
      </c>
      <c r="L184" t="s">
        <v>38</v>
      </c>
      <c r="M184" t="s">
        <v>51</v>
      </c>
      <c r="N184">
        <v>3634.38</v>
      </c>
      <c r="R184" t="s">
        <v>214</v>
      </c>
      <c r="S184">
        <v>46.100391000000002</v>
      </c>
      <c r="T184">
        <v>-122.92860400000001</v>
      </c>
      <c r="Z184">
        <v>53000695001</v>
      </c>
      <c r="AA184">
        <v>6974.6107327210011</v>
      </c>
      <c r="AB184" t="s">
        <v>87</v>
      </c>
      <c r="AC184" t="s">
        <v>54</v>
      </c>
      <c r="AD184" t="s">
        <v>975</v>
      </c>
      <c r="AE184" t="s">
        <v>65</v>
      </c>
      <c r="AF184" t="s">
        <v>976</v>
      </c>
    </row>
    <row r="185" spans="1:32" x14ac:dyDescent="0.25">
      <c r="A185" t="s">
        <v>977</v>
      </c>
      <c r="B185" t="s">
        <v>978</v>
      </c>
      <c r="C185" t="s">
        <v>979</v>
      </c>
      <c r="D185" t="s">
        <v>980</v>
      </c>
      <c r="E185" t="s">
        <v>525</v>
      </c>
      <c r="F185">
        <v>2</v>
      </c>
      <c r="G185">
        <v>2022</v>
      </c>
      <c r="H185" s="1">
        <v>44970.654606539349</v>
      </c>
      <c r="I185" t="s">
        <v>444</v>
      </c>
      <c r="J185">
        <v>3613.3</v>
      </c>
      <c r="K185">
        <v>0</v>
      </c>
      <c r="L185" t="s">
        <v>38</v>
      </c>
      <c r="M185" t="s">
        <v>479</v>
      </c>
      <c r="P185">
        <v>3016.8</v>
      </c>
      <c r="Q185">
        <v>596.5</v>
      </c>
      <c r="R185" t="s">
        <v>94</v>
      </c>
      <c r="S185">
        <v>40.557338999999999</v>
      </c>
      <c r="T185">
        <v>-74.567103000000003</v>
      </c>
      <c r="U185">
        <v>19.73833333</v>
      </c>
      <c r="V185">
        <v>1</v>
      </c>
      <c r="W185">
        <v>0</v>
      </c>
      <c r="X185">
        <v>0</v>
      </c>
      <c r="Y185">
        <v>7198.89</v>
      </c>
      <c r="Z185">
        <v>34002097001</v>
      </c>
      <c r="AA185">
        <v>8030.8181021669998</v>
      </c>
      <c r="AB185" t="s">
        <v>54</v>
      </c>
      <c r="AC185" t="s">
        <v>54</v>
      </c>
      <c r="AD185" t="s">
        <v>54</v>
      </c>
      <c r="AE185" t="s">
        <v>65</v>
      </c>
      <c r="AF185" t="s">
        <v>981</v>
      </c>
    </row>
    <row r="186" spans="1:32" x14ac:dyDescent="0.25">
      <c r="A186" t="s">
        <v>982</v>
      </c>
      <c r="B186" t="s">
        <v>983</v>
      </c>
      <c r="C186" t="s">
        <v>984</v>
      </c>
      <c r="D186" t="s">
        <v>985</v>
      </c>
      <c r="E186" t="s">
        <v>213</v>
      </c>
      <c r="F186">
        <v>3</v>
      </c>
      <c r="G186">
        <v>2022</v>
      </c>
      <c r="H186" s="1">
        <v>44965.595225092591</v>
      </c>
      <c r="I186" t="s">
        <v>444</v>
      </c>
      <c r="J186">
        <v>3606.81</v>
      </c>
      <c r="K186">
        <v>0</v>
      </c>
      <c r="L186" t="s">
        <v>38</v>
      </c>
      <c r="M186" t="s">
        <v>79</v>
      </c>
      <c r="Q186">
        <v>3606.81</v>
      </c>
      <c r="R186" t="s">
        <v>52</v>
      </c>
      <c r="S186">
        <v>40.203620000000001</v>
      </c>
      <c r="T186">
        <v>-74.765708000000004</v>
      </c>
      <c r="U186">
        <v>0</v>
      </c>
      <c r="V186">
        <v>1</v>
      </c>
      <c r="W186">
        <v>7.1</v>
      </c>
      <c r="X186">
        <v>0</v>
      </c>
      <c r="Y186">
        <v>0</v>
      </c>
      <c r="Z186">
        <v>42000045001</v>
      </c>
      <c r="AA186">
        <v>1837.4366133983001</v>
      </c>
      <c r="AB186" t="s">
        <v>87</v>
      </c>
      <c r="AC186" t="s">
        <v>64</v>
      </c>
      <c r="AD186" t="s">
        <v>54</v>
      </c>
      <c r="AE186" t="s">
        <v>55</v>
      </c>
      <c r="AF186" t="s">
        <v>986</v>
      </c>
    </row>
    <row r="187" spans="1:32" x14ac:dyDescent="0.25">
      <c r="A187" t="s">
        <v>987</v>
      </c>
      <c r="B187" t="s">
        <v>988</v>
      </c>
      <c r="C187" t="s">
        <v>988</v>
      </c>
      <c r="D187" t="s">
        <v>98</v>
      </c>
      <c r="E187" t="s">
        <v>99</v>
      </c>
      <c r="F187">
        <v>6</v>
      </c>
      <c r="G187">
        <v>2022</v>
      </c>
      <c r="H187" s="1">
        <v>44833.69485699074</v>
      </c>
      <c r="I187" t="s">
        <v>444</v>
      </c>
      <c r="J187">
        <v>3515.15</v>
      </c>
      <c r="K187">
        <v>0</v>
      </c>
      <c r="L187" t="s">
        <v>38</v>
      </c>
      <c r="M187" t="s">
        <v>79</v>
      </c>
      <c r="Q187">
        <v>3515.15</v>
      </c>
      <c r="R187" t="s">
        <v>94</v>
      </c>
      <c r="S187">
        <v>29.686501</v>
      </c>
      <c r="T187">
        <v>-95.450849000000005</v>
      </c>
      <c r="U187">
        <v>23.890499999999999</v>
      </c>
      <c r="V187">
        <v>1</v>
      </c>
      <c r="W187">
        <v>60</v>
      </c>
      <c r="X187">
        <v>0</v>
      </c>
      <c r="Y187">
        <v>8720.3240000000005</v>
      </c>
      <c r="Z187">
        <v>48007039026</v>
      </c>
      <c r="AA187">
        <v>16953.949326797003</v>
      </c>
      <c r="AB187" t="s">
        <v>54</v>
      </c>
      <c r="AC187" t="s">
        <v>64</v>
      </c>
      <c r="AD187" t="s">
        <v>54</v>
      </c>
      <c r="AE187" t="s">
        <v>54</v>
      </c>
      <c r="AF187" t="s">
        <v>989</v>
      </c>
    </row>
    <row r="188" spans="1:32" x14ac:dyDescent="0.25">
      <c r="A188" t="s">
        <v>990</v>
      </c>
      <c r="B188" t="s">
        <v>991</v>
      </c>
      <c r="C188" t="s">
        <v>992</v>
      </c>
      <c r="D188" t="s">
        <v>993</v>
      </c>
      <c r="E188" t="s">
        <v>36</v>
      </c>
      <c r="F188">
        <v>9</v>
      </c>
      <c r="G188">
        <v>2022</v>
      </c>
      <c r="H188" s="1">
        <v>44970.698586180559</v>
      </c>
      <c r="I188" t="s">
        <v>444</v>
      </c>
      <c r="J188">
        <v>3513.42</v>
      </c>
      <c r="K188">
        <v>0</v>
      </c>
      <c r="L188" t="s">
        <v>38</v>
      </c>
      <c r="M188" t="s">
        <v>51</v>
      </c>
      <c r="N188">
        <v>3513.41</v>
      </c>
      <c r="R188" t="s">
        <v>490</v>
      </c>
      <c r="S188">
        <v>33.661664830468503</v>
      </c>
      <c r="T188">
        <v>-117.829747824202</v>
      </c>
      <c r="Z188">
        <v>6008033001</v>
      </c>
      <c r="AA188">
        <v>8467.8694274549998</v>
      </c>
      <c r="AB188" t="s">
        <v>53</v>
      </c>
      <c r="AC188" t="s">
        <v>42</v>
      </c>
      <c r="AD188" t="s">
        <v>537</v>
      </c>
      <c r="AE188" t="s">
        <v>55</v>
      </c>
      <c r="AF188" t="s">
        <v>994</v>
      </c>
    </row>
    <row r="189" spans="1:32" x14ac:dyDescent="0.25">
      <c r="A189" t="s">
        <v>995</v>
      </c>
      <c r="B189" t="s">
        <v>996</v>
      </c>
      <c r="C189" t="s">
        <v>997</v>
      </c>
      <c r="D189" t="s">
        <v>998</v>
      </c>
      <c r="E189" t="s">
        <v>854</v>
      </c>
      <c r="F189">
        <v>8</v>
      </c>
      <c r="G189">
        <v>2022</v>
      </c>
      <c r="H189" s="1">
        <v>44972.71594814815</v>
      </c>
      <c r="I189" t="s">
        <v>444</v>
      </c>
      <c r="J189">
        <v>3492</v>
      </c>
      <c r="K189">
        <v>0</v>
      </c>
      <c r="L189" t="s">
        <v>38</v>
      </c>
      <c r="M189" t="s">
        <v>51</v>
      </c>
      <c r="N189">
        <v>3492</v>
      </c>
      <c r="R189" t="s">
        <v>52</v>
      </c>
      <c r="S189">
        <v>40.813099999999999</v>
      </c>
      <c r="T189">
        <v>-111.93089999999999</v>
      </c>
      <c r="U189">
        <v>29.708333329999999</v>
      </c>
      <c r="V189">
        <v>1</v>
      </c>
      <c r="W189">
        <v>56</v>
      </c>
      <c r="X189">
        <v>0</v>
      </c>
      <c r="Y189">
        <v>10848.1</v>
      </c>
      <c r="Z189">
        <v>49000055001</v>
      </c>
      <c r="AA189">
        <v>15879.531485464</v>
      </c>
      <c r="AB189" t="s">
        <v>53</v>
      </c>
      <c r="AC189" t="s">
        <v>562</v>
      </c>
      <c r="AD189" t="s">
        <v>54</v>
      </c>
      <c r="AE189" t="s">
        <v>55</v>
      </c>
      <c r="AF189" t="s">
        <v>999</v>
      </c>
    </row>
    <row r="190" spans="1:32" x14ac:dyDescent="0.25">
      <c r="A190" t="s">
        <v>1000</v>
      </c>
      <c r="B190" t="s">
        <v>1001</v>
      </c>
      <c r="C190" t="s">
        <v>1002</v>
      </c>
      <c r="D190" t="s">
        <v>1000</v>
      </c>
      <c r="E190" t="s">
        <v>437</v>
      </c>
      <c r="F190">
        <v>5</v>
      </c>
      <c r="G190">
        <v>2022</v>
      </c>
      <c r="H190" s="1">
        <v>44964.466122094906</v>
      </c>
      <c r="I190" t="s">
        <v>444</v>
      </c>
      <c r="J190">
        <v>3483</v>
      </c>
      <c r="K190">
        <v>0</v>
      </c>
      <c r="L190" t="s">
        <v>38</v>
      </c>
      <c r="M190" t="s">
        <v>51</v>
      </c>
      <c r="N190">
        <v>3483</v>
      </c>
      <c r="R190" t="s">
        <v>214</v>
      </c>
      <c r="S190">
        <v>44.471094000000001</v>
      </c>
      <c r="T190">
        <v>-93.156441000000001</v>
      </c>
      <c r="U190">
        <v>1.885666667</v>
      </c>
      <c r="V190">
        <v>1</v>
      </c>
      <c r="W190">
        <v>5.2</v>
      </c>
      <c r="X190">
        <v>5.2</v>
      </c>
      <c r="Y190">
        <v>688.23800000000006</v>
      </c>
      <c r="Z190">
        <v>27000036001</v>
      </c>
      <c r="AA190">
        <v>1383.9958634119998</v>
      </c>
      <c r="AB190" t="s">
        <v>87</v>
      </c>
      <c r="AC190" t="s">
        <v>64</v>
      </c>
      <c r="AD190" t="s">
        <v>975</v>
      </c>
      <c r="AE190" t="s">
        <v>73</v>
      </c>
      <c r="AF190" t="s">
        <v>1003</v>
      </c>
    </row>
    <row r="191" spans="1:32" x14ac:dyDescent="0.25">
      <c r="A191" t="s">
        <v>1004</v>
      </c>
      <c r="B191" t="s">
        <v>1005</v>
      </c>
      <c r="C191" t="s">
        <v>1006</v>
      </c>
      <c r="D191" t="s">
        <v>1007</v>
      </c>
      <c r="E191" t="s">
        <v>136</v>
      </c>
      <c r="F191">
        <v>4</v>
      </c>
      <c r="G191">
        <v>2022</v>
      </c>
      <c r="H191" s="1">
        <v>44975.397144722221</v>
      </c>
      <c r="I191" t="s">
        <v>444</v>
      </c>
      <c r="J191">
        <v>3473</v>
      </c>
      <c r="K191">
        <v>0</v>
      </c>
      <c r="L191" t="s">
        <v>38</v>
      </c>
      <c r="M191" t="s">
        <v>51</v>
      </c>
      <c r="N191">
        <v>3473</v>
      </c>
      <c r="R191" t="s">
        <v>86</v>
      </c>
      <c r="S191">
        <v>36.036999000000002</v>
      </c>
      <c r="T191">
        <v>-80.309196</v>
      </c>
      <c r="U191">
        <v>19.908625000000001</v>
      </c>
      <c r="V191">
        <v>1</v>
      </c>
      <c r="W191">
        <v>30</v>
      </c>
      <c r="X191">
        <v>0</v>
      </c>
      <c r="Y191">
        <v>7265.9454999999998</v>
      </c>
      <c r="Z191">
        <v>37003401001</v>
      </c>
      <c r="AA191">
        <v>9751.7076954884997</v>
      </c>
      <c r="AB191" t="s">
        <v>53</v>
      </c>
      <c r="AC191" t="s">
        <v>42</v>
      </c>
      <c r="AD191" t="s">
        <v>537</v>
      </c>
      <c r="AE191" t="s">
        <v>55</v>
      </c>
      <c r="AF191" t="s">
        <v>1008</v>
      </c>
    </row>
    <row r="192" spans="1:32" x14ac:dyDescent="0.25">
      <c r="A192" t="s">
        <v>1009</v>
      </c>
      <c r="B192" t="s">
        <v>1010</v>
      </c>
      <c r="C192" t="s">
        <v>1011</v>
      </c>
      <c r="D192" t="s">
        <v>1012</v>
      </c>
      <c r="E192" t="s">
        <v>136</v>
      </c>
      <c r="F192">
        <v>4</v>
      </c>
      <c r="G192">
        <v>2022</v>
      </c>
      <c r="H192" s="1">
        <v>44960.50375048611</v>
      </c>
      <c r="I192" t="s">
        <v>444</v>
      </c>
      <c r="J192">
        <v>3470.09</v>
      </c>
      <c r="K192">
        <v>0</v>
      </c>
      <c r="L192" t="s">
        <v>38</v>
      </c>
      <c r="M192" t="s">
        <v>51</v>
      </c>
      <c r="N192">
        <v>3470</v>
      </c>
      <c r="R192" t="s">
        <v>214</v>
      </c>
      <c r="S192">
        <v>35.651341000000002</v>
      </c>
      <c r="T192">
        <v>-78.755234000000002</v>
      </c>
      <c r="U192">
        <v>4.9731083329999999</v>
      </c>
      <c r="V192">
        <v>1</v>
      </c>
      <c r="W192">
        <v>12.8</v>
      </c>
      <c r="X192">
        <v>0</v>
      </c>
      <c r="Y192">
        <v>1815.3924999999999</v>
      </c>
      <c r="Z192">
        <v>37009203003</v>
      </c>
      <c r="AA192">
        <v>3696.7257930609994</v>
      </c>
      <c r="AB192" t="s">
        <v>41</v>
      </c>
      <c r="AC192" t="s">
        <v>54</v>
      </c>
      <c r="AD192" t="s">
        <v>537</v>
      </c>
      <c r="AE192" t="s">
        <v>73</v>
      </c>
      <c r="AF192" t="s">
        <v>1013</v>
      </c>
    </row>
    <row r="193" spans="1:32" x14ac:dyDescent="0.25">
      <c r="A193" t="s">
        <v>1014</v>
      </c>
      <c r="B193" t="s">
        <v>1015</v>
      </c>
      <c r="C193" t="s">
        <v>1016</v>
      </c>
      <c r="D193" t="s">
        <v>1017</v>
      </c>
      <c r="E193" t="s">
        <v>247</v>
      </c>
      <c r="F193">
        <v>1</v>
      </c>
      <c r="G193">
        <v>2022</v>
      </c>
      <c r="H193" s="1">
        <v>44963.344147407406</v>
      </c>
      <c r="I193" t="s">
        <v>444</v>
      </c>
      <c r="J193">
        <v>3375</v>
      </c>
      <c r="K193">
        <v>0</v>
      </c>
      <c r="L193" t="s">
        <v>38</v>
      </c>
      <c r="M193" t="s">
        <v>79</v>
      </c>
      <c r="Q193">
        <v>3375</v>
      </c>
      <c r="R193" t="s">
        <v>94</v>
      </c>
      <c r="S193">
        <v>42.759410000000003</v>
      </c>
      <c r="T193">
        <v>-71.061606999999995</v>
      </c>
      <c r="U193">
        <v>11.202500000000001</v>
      </c>
      <c r="V193">
        <v>1</v>
      </c>
      <c r="W193">
        <v>18</v>
      </c>
      <c r="X193">
        <v>0</v>
      </c>
      <c r="Y193">
        <v>4086.6</v>
      </c>
      <c r="Z193">
        <v>25000038001</v>
      </c>
      <c r="AA193">
        <v>3077.5697489029999</v>
      </c>
      <c r="AB193" t="s">
        <v>54</v>
      </c>
      <c r="AC193" t="s">
        <v>54</v>
      </c>
      <c r="AD193" t="s">
        <v>54</v>
      </c>
      <c r="AE193" t="s">
        <v>65</v>
      </c>
      <c r="AF193" t="s">
        <v>1018</v>
      </c>
    </row>
    <row r="194" spans="1:32" x14ac:dyDescent="0.25">
      <c r="A194" t="s">
        <v>1019</v>
      </c>
      <c r="B194" t="s">
        <v>1020</v>
      </c>
      <c r="C194" t="s">
        <v>1021</v>
      </c>
      <c r="D194" t="s">
        <v>1022</v>
      </c>
      <c r="E194" t="s">
        <v>1023</v>
      </c>
      <c r="F194">
        <v>8</v>
      </c>
      <c r="G194">
        <v>2022</v>
      </c>
      <c r="H194" s="1">
        <v>44950.738165787036</v>
      </c>
      <c r="I194" t="s">
        <v>444</v>
      </c>
      <c r="J194">
        <v>3361</v>
      </c>
      <c r="K194">
        <v>0</v>
      </c>
      <c r="L194" t="s">
        <v>38</v>
      </c>
      <c r="M194" t="s">
        <v>51</v>
      </c>
      <c r="N194">
        <v>3361</v>
      </c>
      <c r="R194" t="s">
        <v>52</v>
      </c>
      <c r="S194">
        <v>39.66133</v>
      </c>
      <c r="T194">
        <v>-105.00381</v>
      </c>
      <c r="U194">
        <v>19.824999999999999</v>
      </c>
      <c r="V194">
        <v>1</v>
      </c>
      <c r="W194">
        <v>50</v>
      </c>
      <c r="X194">
        <v>0</v>
      </c>
      <c r="Y194">
        <v>3617.8</v>
      </c>
      <c r="Z194">
        <v>8000121001</v>
      </c>
      <c r="AA194">
        <v>13111.539758639999</v>
      </c>
      <c r="AB194" t="s">
        <v>53</v>
      </c>
      <c r="AC194" t="s">
        <v>757</v>
      </c>
      <c r="AD194" t="s">
        <v>54</v>
      </c>
      <c r="AE194" t="s">
        <v>55</v>
      </c>
      <c r="AF194" t="s">
        <v>1024</v>
      </c>
    </row>
    <row r="195" spans="1:32" x14ac:dyDescent="0.25">
      <c r="A195" t="s">
        <v>1025</v>
      </c>
      <c r="B195" t="s">
        <v>1026</v>
      </c>
      <c r="C195" t="s">
        <v>1027</v>
      </c>
      <c r="D195" t="s">
        <v>542</v>
      </c>
      <c r="E195" t="s">
        <v>543</v>
      </c>
      <c r="F195">
        <v>7</v>
      </c>
      <c r="G195">
        <v>2022</v>
      </c>
      <c r="H195" s="1">
        <v>44974.405050046298</v>
      </c>
      <c r="I195" t="s">
        <v>444</v>
      </c>
      <c r="J195">
        <v>3352.61</v>
      </c>
      <c r="K195">
        <v>0</v>
      </c>
      <c r="L195" t="s">
        <v>38</v>
      </c>
      <c r="M195" t="s">
        <v>39</v>
      </c>
      <c r="N195">
        <v>2829.92</v>
      </c>
      <c r="Q195">
        <v>3352.61</v>
      </c>
      <c r="R195" t="s">
        <v>561</v>
      </c>
      <c r="S195">
        <v>39.14385</v>
      </c>
      <c r="T195">
        <v>-94.449659999999994</v>
      </c>
      <c r="U195">
        <v>9.65</v>
      </c>
      <c r="V195">
        <v>1</v>
      </c>
      <c r="W195">
        <v>0</v>
      </c>
      <c r="X195">
        <v>0</v>
      </c>
      <c r="Y195">
        <v>3525.4</v>
      </c>
      <c r="Z195">
        <v>29001011003</v>
      </c>
      <c r="AA195">
        <v>5900.1928913879992</v>
      </c>
      <c r="AB195" t="s">
        <v>54</v>
      </c>
      <c r="AC195" t="s">
        <v>64</v>
      </c>
      <c r="AD195" t="s">
        <v>54</v>
      </c>
      <c r="AE195" t="s">
        <v>54</v>
      </c>
      <c r="AF195" t="s">
        <v>1028</v>
      </c>
    </row>
    <row r="196" spans="1:32" x14ac:dyDescent="0.25">
      <c r="A196" t="s">
        <v>1029</v>
      </c>
      <c r="B196" t="s">
        <v>1030</v>
      </c>
      <c r="C196" t="s">
        <v>1031</v>
      </c>
      <c r="D196" t="s">
        <v>1032</v>
      </c>
      <c r="E196" t="s">
        <v>117</v>
      </c>
      <c r="F196">
        <v>5</v>
      </c>
      <c r="G196">
        <v>2022</v>
      </c>
      <c r="H196" s="1">
        <v>44943.46942548611</v>
      </c>
      <c r="I196" t="s">
        <v>444</v>
      </c>
      <c r="J196">
        <v>3320.52</v>
      </c>
      <c r="K196">
        <v>0</v>
      </c>
      <c r="L196" t="s">
        <v>38</v>
      </c>
      <c r="M196" t="s">
        <v>79</v>
      </c>
      <c r="Q196">
        <v>3320.52</v>
      </c>
      <c r="R196" t="s">
        <v>94</v>
      </c>
      <c r="S196">
        <v>38.697200000000002</v>
      </c>
      <c r="T196">
        <v>-90.191699999999997</v>
      </c>
      <c r="U196">
        <v>10.78916667</v>
      </c>
      <c r="V196">
        <v>3</v>
      </c>
      <c r="W196">
        <v>34.54</v>
      </c>
      <c r="X196">
        <v>23</v>
      </c>
      <c r="Y196">
        <v>3939.19</v>
      </c>
      <c r="Z196">
        <v>17000278001</v>
      </c>
      <c r="AA196">
        <v>6495.6753220929013</v>
      </c>
      <c r="AB196" t="s">
        <v>41</v>
      </c>
      <c r="AC196" t="s">
        <v>54</v>
      </c>
      <c r="AD196" t="s">
        <v>54</v>
      </c>
      <c r="AE196" t="s">
        <v>55</v>
      </c>
      <c r="AF196" t="s">
        <v>1033</v>
      </c>
    </row>
    <row r="197" spans="1:32" x14ac:dyDescent="0.25">
      <c r="A197" t="s">
        <v>1034</v>
      </c>
      <c r="B197" t="s">
        <v>1035</v>
      </c>
      <c r="C197" t="s">
        <v>1036</v>
      </c>
      <c r="D197" t="s">
        <v>1037</v>
      </c>
      <c r="E197" t="s">
        <v>231</v>
      </c>
      <c r="F197">
        <v>2</v>
      </c>
      <c r="G197">
        <v>2022</v>
      </c>
      <c r="H197" s="1">
        <v>44978.679358761576</v>
      </c>
      <c r="I197" t="s">
        <v>444</v>
      </c>
      <c r="J197">
        <v>3307.18</v>
      </c>
      <c r="K197">
        <v>0</v>
      </c>
      <c r="L197" t="s">
        <v>38</v>
      </c>
      <c r="M197" t="s">
        <v>79</v>
      </c>
      <c r="Q197">
        <v>3307.18</v>
      </c>
      <c r="R197" t="s">
        <v>52</v>
      </c>
      <c r="S197">
        <v>18.486944000000001</v>
      </c>
      <c r="T197">
        <v>-66.139167</v>
      </c>
      <c r="U197">
        <v>38.1</v>
      </c>
      <c r="V197">
        <v>1</v>
      </c>
      <c r="W197">
        <v>88</v>
      </c>
      <c r="X197">
        <v>52</v>
      </c>
      <c r="Y197">
        <v>13894.8</v>
      </c>
      <c r="AB197" t="s">
        <v>54</v>
      </c>
      <c r="AC197" t="s">
        <v>54</v>
      </c>
      <c r="AD197" t="s">
        <v>54</v>
      </c>
      <c r="AE197" t="s">
        <v>73</v>
      </c>
      <c r="AF197" t="s">
        <v>1038</v>
      </c>
    </row>
    <row r="198" spans="1:32" x14ac:dyDescent="0.25">
      <c r="A198" t="s">
        <v>1039</v>
      </c>
      <c r="B198" t="s">
        <v>1040</v>
      </c>
      <c r="C198" t="s">
        <v>1041</v>
      </c>
      <c r="D198" t="s">
        <v>1042</v>
      </c>
      <c r="E198" t="s">
        <v>172</v>
      </c>
      <c r="F198">
        <v>4</v>
      </c>
      <c r="G198">
        <v>2022</v>
      </c>
      <c r="H198" s="1">
        <v>44974.60730427083</v>
      </c>
      <c r="I198" t="s">
        <v>444</v>
      </c>
      <c r="J198">
        <v>3303</v>
      </c>
      <c r="K198">
        <v>0</v>
      </c>
      <c r="L198" t="s">
        <v>38</v>
      </c>
      <c r="M198" t="s">
        <v>39</v>
      </c>
      <c r="N198">
        <v>1456</v>
      </c>
      <c r="Q198">
        <v>1846</v>
      </c>
      <c r="R198" t="s">
        <v>490</v>
      </c>
      <c r="S198">
        <v>33.642950999999996</v>
      </c>
      <c r="T198">
        <v>-79.043802999999997</v>
      </c>
      <c r="U198">
        <v>39.339083340000002</v>
      </c>
      <c r="V198">
        <v>6</v>
      </c>
      <c r="W198">
        <v>0</v>
      </c>
      <c r="X198">
        <v>0</v>
      </c>
      <c r="Y198">
        <v>5137.1000000000004</v>
      </c>
      <c r="Z198">
        <v>45000227001</v>
      </c>
      <c r="AA198">
        <v>5918.4033632750006</v>
      </c>
      <c r="AB198" t="s">
        <v>41</v>
      </c>
      <c r="AC198" t="s">
        <v>64</v>
      </c>
      <c r="AD198" t="s">
        <v>43</v>
      </c>
      <c r="AE198" t="s">
        <v>73</v>
      </c>
      <c r="AF198" t="s">
        <v>1043</v>
      </c>
    </row>
    <row r="199" spans="1:32" x14ac:dyDescent="0.25">
      <c r="A199" t="s">
        <v>1044</v>
      </c>
      <c r="B199" t="s">
        <v>1045</v>
      </c>
      <c r="C199" t="s">
        <v>1045</v>
      </c>
      <c r="D199" t="s">
        <v>461</v>
      </c>
      <c r="E199" t="s">
        <v>99</v>
      </c>
      <c r="F199">
        <v>6</v>
      </c>
      <c r="G199">
        <v>2022</v>
      </c>
      <c r="H199" s="1">
        <v>44833.456836203703</v>
      </c>
      <c r="I199" t="s">
        <v>444</v>
      </c>
      <c r="J199">
        <v>3245.25</v>
      </c>
      <c r="K199">
        <v>0</v>
      </c>
      <c r="L199" t="s">
        <v>38</v>
      </c>
      <c r="M199" t="s">
        <v>79</v>
      </c>
      <c r="Q199">
        <v>3245.25</v>
      </c>
      <c r="R199" t="s">
        <v>94</v>
      </c>
      <c r="S199">
        <v>32.563831</v>
      </c>
      <c r="T199">
        <v>-96.633251000000001</v>
      </c>
      <c r="U199">
        <v>14.18241667</v>
      </c>
      <c r="V199">
        <v>1</v>
      </c>
      <c r="W199">
        <v>24</v>
      </c>
      <c r="X199">
        <v>0</v>
      </c>
      <c r="Y199">
        <v>5175.8649999999998</v>
      </c>
      <c r="Z199">
        <v>48000004002</v>
      </c>
      <c r="AA199">
        <v>7316.9676041965986</v>
      </c>
      <c r="AB199" t="s">
        <v>54</v>
      </c>
      <c r="AC199" t="s">
        <v>54</v>
      </c>
      <c r="AD199" t="s">
        <v>54</v>
      </c>
      <c r="AE199" t="s">
        <v>65</v>
      </c>
      <c r="AF199" t="s">
        <v>1046</v>
      </c>
    </row>
    <row r="200" spans="1:32" x14ac:dyDescent="0.25">
      <c r="A200" t="s">
        <v>1047</v>
      </c>
      <c r="B200" t="s">
        <v>1048</v>
      </c>
      <c r="C200" t="s">
        <v>1049</v>
      </c>
      <c r="D200" t="s">
        <v>1050</v>
      </c>
      <c r="E200" t="s">
        <v>213</v>
      </c>
      <c r="F200">
        <v>3</v>
      </c>
      <c r="G200">
        <v>2022</v>
      </c>
      <c r="H200" s="1">
        <v>44965.350664004633</v>
      </c>
      <c r="I200" t="s">
        <v>444</v>
      </c>
      <c r="J200">
        <v>3232.09</v>
      </c>
      <c r="K200">
        <v>0</v>
      </c>
      <c r="L200" t="s">
        <v>38</v>
      </c>
      <c r="M200" t="s">
        <v>479</v>
      </c>
      <c r="P200">
        <v>3211.82</v>
      </c>
      <c r="Q200">
        <v>20.27</v>
      </c>
      <c r="R200" t="s">
        <v>86</v>
      </c>
      <c r="S200">
        <v>40.278506999999998</v>
      </c>
      <c r="T200">
        <v>-75.255134999999996</v>
      </c>
      <c r="U200">
        <v>6.6541666670000001</v>
      </c>
      <c r="V200">
        <v>4</v>
      </c>
      <c r="W200">
        <v>6.98</v>
      </c>
      <c r="X200">
        <v>0</v>
      </c>
      <c r="Y200">
        <v>2425.54</v>
      </c>
      <c r="Z200">
        <v>42000054001</v>
      </c>
      <c r="AA200">
        <v>2121.5199748354999</v>
      </c>
      <c r="AB200" t="s">
        <v>54</v>
      </c>
      <c r="AC200" t="s">
        <v>72</v>
      </c>
      <c r="AD200" t="s">
        <v>54</v>
      </c>
      <c r="AE200" t="s">
        <v>55</v>
      </c>
      <c r="AF200" t="s">
        <v>1051</v>
      </c>
    </row>
    <row r="201" spans="1:32" x14ac:dyDescent="0.25">
      <c r="A201" t="s">
        <v>188</v>
      </c>
      <c r="B201" t="s">
        <v>1052</v>
      </c>
      <c r="C201" t="s">
        <v>1053</v>
      </c>
      <c r="D201" t="s">
        <v>191</v>
      </c>
      <c r="E201" t="s">
        <v>192</v>
      </c>
      <c r="F201">
        <v>4</v>
      </c>
      <c r="G201">
        <v>2022</v>
      </c>
      <c r="H201" s="1">
        <v>44971.615927951389</v>
      </c>
      <c r="I201" t="s">
        <v>444</v>
      </c>
      <c r="J201">
        <v>3214</v>
      </c>
      <c r="K201">
        <v>0</v>
      </c>
      <c r="L201" t="s">
        <v>38</v>
      </c>
      <c r="M201" t="s">
        <v>51</v>
      </c>
      <c r="N201">
        <v>3214</v>
      </c>
      <c r="R201" t="s">
        <v>52</v>
      </c>
      <c r="S201">
        <v>33.392800000000001</v>
      </c>
      <c r="T201">
        <v>-87.008300000000006</v>
      </c>
      <c r="U201">
        <v>48.222617</v>
      </c>
      <c r="V201">
        <v>4</v>
      </c>
      <c r="W201">
        <v>85</v>
      </c>
      <c r="X201">
        <v>54.2</v>
      </c>
      <c r="Y201">
        <v>17491</v>
      </c>
      <c r="Z201">
        <v>1200100002</v>
      </c>
      <c r="AA201">
        <v>19086.395584764705</v>
      </c>
      <c r="AB201" t="s">
        <v>53</v>
      </c>
      <c r="AC201" t="s">
        <v>54</v>
      </c>
      <c r="AD201" t="s">
        <v>54</v>
      </c>
      <c r="AE201" t="s">
        <v>65</v>
      </c>
      <c r="AF201" t="s">
        <v>1054</v>
      </c>
    </row>
    <row r="202" spans="1:32" x14ac:dyDescent="0.25">
      <c r="A202" t="s">
        <v>1055</v>
      </c>
      <c r="B202" t="s">
        <v>1056</v>
      </c>
      <c r="C202" t="s">
        <v>1057</v>
      </c>
      <c r="D202" t="s">
        <v>1058</v>
      </c>
      <c r="E202" t="s">
        <v>36</v>
      </c>
      <c r="F202">
        <v>9</v>
      </c>
      <c r="G202">
        <v>2022</v>
      </c>
      <c r="H202" s="1">
        <v>44975.640296840276</v>
      </c>
      <c r="I202" t="s">
        <v>444</v>
      </c>
      <c r="J202">
        <v>3186.46</v>
      </c>
      <c r="K202">
        <v>0</v>
      </c>
      <c r="L202" t="s">
        <v>38</v>
      </c>
      <c r="M202" t="s">
        <v>79</v>
      </c>
      <c r="Q202">
        <v>3186.46</v>
      </c>
      <c r="R202" t="s">
        <v>94</v>
      </c>
      <c r="S202">
        <v>33.466574000000001</v>
      </c>
      <c r="T202">
        <v>-117.685766</v>
      </c>
      <c r="U202">
        <v>8.5708333329999995</v>
      </c>
      <c r="V202">
        <v>1</v>
      </c>
      <c r="W202">
        <v>34.369999999999997</v>
      </c>
      <c r="X202">
        <v>16</v>
      </c>
      <c r="Y202">
        <v>3126.58</v>
      </c>
      <c r="AB202" t="s">
        <v>53</v>
      </c>
      <c r="AC202" t="s">
        <v>54</v>
      </c>
      <c r="AD202" t="s">
        <v>54</v>
      </c>
      <c r="AE202" t="s">
        <v>55</v>
      </c>
      <c r="AF202" t="s">
        <v>1059</v>
      </c>
    </row>
    <row r="203" spans="1:32" x14ac:dyDescent="0.25">
      <c r="A203" t="s">
        <v>1060</v>
      </c>
      <c r="B203" t="s">
        <v>1061</v>
      </c>
      <c r="C203" t="s">
        <v>1062</v>
      </c>
      <c r="D203" t="s">
        <v>1063</v>
      </c>
      <c r="E203" t="s">
        <v>1064</v>
      </c>
      <c r="F203">
        <v>3</v>
      </c>
      <c r="G203">
        <v>2022</v>
      </c>
      <c r="H203" s="1">
        <v>44958.579862465274</v>
      </c>
      <c r="I203" t="s">
        <v>444</v>
      </c>
      <c r="J203">
        <v>3175</v>
      </c>
      <c r="K203">
        <v>0</v>
      </c>
      <c r="L203" t="s">
        <v>38</v>
      </c>
      <c r="M203" t="s">
        <v>51</v>
      </c>
      <c r="N203">
        <v>2177</v>
      </c>
      <c r="R203" t="s">
        <v>52</v>
      </c>
      <c r="S203">
        <v>39.426181</v>
      </c>
      <c r="T203">
        <v>-76.221057000000002</v>
      </c>
      <c r="U203">
        <v>10.35266667</v>
      </c>
      <c r="V203">
        <v>1</v>
      </c>
      <c r="W203">
        <v>20</v>
      </c>
      <c r="X203">
        <v>13.393000000000001</v>
      </c>
      <c r="Y203">
        <v>3779.598</v>
      </c>
      <c r="Z203">
        <v>24000013001</v>
      </c>
      <c r="AA203">
        <v>5731.9281311521199</v>
      </c>
      <c r="AB203" t="s">
        <v>53</v>
      </c>
      <c r="AC203" t="s">
        <v>72</v>
      </c>
      <c r="AD203" t="s">
        <v>54</v>
      </c>
      <c r="AE203" t="s">
        <v>65</v>
      </c>
      <c r="AF203" t="s">
        <v>1065</v>
      </c>
    </row>
    <row r="204" spans="1:32" x14ac:dyDescent="0.25">
      <c r="A204" t="s">
        <v>1066</v>
      </c>
      <c r="B204" t="s">
        <v>1067</v>
      </c>
      <c r="C204" t="s">
        <v>1068</v>
      </c>
      <c r="D204" t="s">
        <v>1069</v>
      </c>
      <c r="E204" t="s">
        <v>172</v>
      </c>
      <c r="F204">
        <v>4</v>
      </c>
      <c r="G204">
        <v>2022</v>
      </c>
      <c r="H204" s="1">
        <v>44964.461499560188</v>
      </c>
      <c r="I204" t="s">
        <v>444</v>
      </c>
      <c r="J204">
        <v>3145.6</v>
      </c>
      <c r="K204">
        <v>0</v>
      </c>
      <c r="L204" t="s">
        <v>38</v>
      </c>
      <c r="M204" t="s">
        <v>39</v>
      </c>
      <c r="N204">
        <v>2426.08</v>
      </c>
      <c r="Q204">
        <v>719.52</v>
      </c>
      <c r="R204" t="s">
        <v>561</v>
      </c>
      <c r="S204">
        <v>34.796388999999998</v>
      </c>
      <c r="T204">
        <v>-82.365278000000004</v>
      </c>
      <c r="U204">
        <v>14.99333333</v>
      </c>
      <c r="V204">
        <v>1</v>
      </c>
      <c r="W204">
        <v>0</v>
      </c>
      <c r="X204">
        <v>0</v>
      </c>
      <c r="Y204">
        <v>5470.8</v>
      </c>
      <c r="Z204">
        <v>45000614007</v>
      </c>
      <c r="AA204">
        <v>10562.073694459999</v>
      </c>
      <c r="AB204" t="s">
        <v>53</v>
      </c>
      <c r="AC204" t="s">
        <v>42</v>
      </c>
      <c r="AD204" t="s">
        <v>54</v>
      </c>
      <c r="AE204" t="s">
        <v>65</v>
      </c>
      <c r="AF204" t="s">
        <v>1070</v>
      </c>
    </row>
    <row r="205" spans="1:32" x14ac:dyDescent="0.25">
      <c r="A205" t="s">
        <v>1071</v>
      </c>
      <c r="B205" t="s">
        <v>1072</v>
      </c>
      <c r="C205" t="s">
        <v>1073</v>
      </c>
      <c r="D205" t="s">
        <v>1074</v>
      </c>
      <c r="E205" t="s">
        <v>641</v>
      </c>
      <c r="F205">
        <v>3</v>
      </c>
      <c r="G205">
        <v>2022</v>
      </c>
      <c r="H205" s="1">
        <v>44974.67321184028</v>
      </c>
      <c r="I205" t="s">
        <v>444</v>
      </c>
      <c r="J205">
        <v>3111</v>
      </c>
      <c r="K205">
        <v>0</v>
      </c>
      <c r="L205" t="s">
        <v>38</v>
      </c>
      <c r="M205" t="s">
        <v>39</v>
      </c>
      <c r="N205">
        <v>1018</v>
      </c>
      <c r="Q205">
        <v>1281</v>
      </c>
      <c r="R205" t="s">
        <v>568</v>
      </c>
      <c r="S205">
        <v>38.343547000000001</v>
      </c>
      <c r="T205">
        <v>-78.929860000000005</v>
      </c>
      <c r="U205">
        <v>12.672499999999999</v>
      </c>
      <c r="V205">
        <v>1</v>
      </c>
      <c r="W205">
        <v>23</v>
      </c>
      <c r="X205">
        <v>0</v>
      </c>
      <c r="Y205">
        <v>4617.6899999999996</v>
      </c>
      <c r="Z205">
        <v>51000158001</v>
      </c>
      <c r="AA205">
        <v>5372.0892066650003</v>
      </c>
      <c r="AB205" t="s">
        <v>53</v>
      </c>
      <c r="AC205" t="s">
        <v>42</v>
      </c>
      <c r="AD205" t="s">
        <v>537</v>
      </c>
      <c r="AE205" t="s">
        <v>583</v>
      </c>
      <c r="AF205" t="s">
        <v>1075</v>
      </c>
    </row>
    <row r="206" spans="1:32" x14ac:dyDescent="0.25">
      <c r="A206" t="s">
        <v>1076</v>
      </c>
      <c r="B206" t="s">
        <v>1077</v>
      </c>
      <c r="C206" t="s">
        <v>1077</v>
      </c>
      <c r="D206" t="s">
        <v>858</v>
      </c>
      <c r="E206" t="s">
        <v>99</v>
      </c>
      <c r="F206">
        <v>6</v>
      </c>
      <c r="G206">
        <v>2022</v>
      </c>
      <c r="H206" s="1">
        <v>44838.755621168981</v>
      </c>
      <c r="I206" t="s">
        <v>444</v>
      </c>
      <c r="J206">
        <v>3100</v>
      </c>
      <c r="K206">
        <v>0</v>
      </c>
      <c r="L206" t="s">
        <v>38</v>
      </c>
      <c r="M206" t="s">
        <v>679</v>
      </c>
      <c r="O206">
        <v>3100</v>
      </c>
      <c r="R206" t="s">
        <v>52</v>
      </c>
      <c r="S206">
        <v>31.761614999999999</v>
      </c>
      <c r="T206">
        <v>-106.44289000000001</v>
      </c>
      <c r="U206">
        <v>15.210833333</v>
      </c>
      <c r="V206">
        <v>2</v>
      </c>
      <c r="W206">
        <v>27.7</v>
      </c>
      <c r="X206">
        <v>27.7</v>
      </c>
      <c r="Y206">
        <v>5133.99</v>
      </c>
      <c r="Z206">
        <v>48001009001</v>
      </c>
      <c r="AA206">
        <v>8389.9286077786419</v>
      </c>
      <c r="AB206" t="s">
        <v>53</v>
      </c>
      <c r="AC206" t="s">
        <v>42</v>
      </c>
      <c r="AD206" t="s">
        <v>54</v>
      </c>
      <c r="AE206" t="s">
        <v>65</v>
      </c>
      <c r="AF206" t="s">
        <v>1078</v>
      </c>
    </row>
    <row r="207" spans="1:32" x14ac:dyDescent="0.25">
      <c r="A207" t="s">
        <v>1079</v>
      </c>
      <c r="B207" t="s">
        <v>1080</v>
      </c>
      <c r="C207" t="s">
        <v>1081</v>
      </c>
      <c r="D207" t="s">
        <v>1082</v>
      </c>
      <c r="E207" t="s">
        <v>1083</v>
      </c>
      <c r="F207">
        <v>8</v>
      </c>
      <c r="G207">
        <v>2022</v>
      </c>
      <c r="H207" s="1">
        <v>44956.484669398145</v>
      </c>
      <c r="I207" t="s">
        <v>444</v>
      </c>
      <c r="J207">
        <v>3065.59</v>
      </c>
      <c r="K207">
        <v>0</v>
      </c>
      <c r="L207" t="s">
        <v>38</v>
      </c>
      <c r="M207" t="s">
        <v>79</v>
      </c>
      <c r="Q207">
        <v>3065.59</v>
      </c>
      <c r="R207" t="s">
        <v>52</v>
      </c>
      <c r="S207">
        <v>44.345889</v>
      </c>
      <c r="T207">
        <v>-100.32002799999999</v>
      </c>
      <c r="U207">
        <v>1.1058333330000001</v>
      </c>
      <c r="V207">
        <v>2</v>
      </c>
      <c r="W207">
        <v>2.21</v>
      </c>
      <c r="X207">
        <v>1.27</v>
      </c>
      <c r="Y207">
        <v>404.11</v>
      </c>
      <c r="Z207">
        <v>46000108001</v>
      </c>
      <c r="AA207">
        <v>36.420943774000001</v>
      </c>
      <c r="AB207" t="s">
        <v>118</v>
      </c>
      <c r="AC207" t="s">
        <v>144</v>
      </c>
      <c r="AD207" t="s">
        <v>215</v>
      </c>
      <c r="AE207" t="s">
        <v>452</v>
      </c>
      <c r="AF207" t="s">
        <v>1084</v>
      </c>
    </row>
    <row r="208" spans="1:32" x14ac:dyDescent="0.25">
      <c r="A208" t="s">
        <v>1085</v>
      </c>
      <c r="B208" t="s">
        <v>1086</v>
      </c>
      <c r="C208" t="s">
        <v>1087</v>
      </c>
      <c r="D208" t="s">
        <v>1088</v>
      </c>
      <c r="E208" t="s">
        <v>854</v>
      </c>
      <c r="F208">
        <v>8</v>
      </c>
      <c r="G208">
        <v>2022</v>
      </c>
      <c r="H208" s="1">
        <v>44973.621433877313</v>
      </c>
      <c r="I208" t="s">
        <v>444</v>
      </c>
      <c r="J208">
        <v>3051</v>
      </c>
      <c r="K208">
        <v>0</v>
      </c>
      <c r="L208" t="s">
        <v>38</v>
      </c>
      <c r="M208" t="s">
        <v>51</v>
      </c>
      <c r="N208">
        <v>3051</v>
      </c>
      <c r="R208" t="s">
        <v>214</v>
      </c>
      <c r="S208">
        <v>40.503889000000001</v>
      </c>
      <c r="T208">
        <v>-111.919444</v>
      </c>
      <c r="U208">
        <v>12.9275</v>
      </c>
      <c r="V208">
        <v>1</v>
      </c>
      <c r="W208">
        <v>15</v>
      </c>
      <c r="X208">
        <v>27</v>
      </c>
      <c r="Y208">
        <v>4719.0200000000004</v>
      </c>
      <c r="Z208">
        <v>49000084001</v>
      </c>
      <c r="AA208">
        <v>5463.1415661000001</v>
      </c>
      <c r="AB208" t="s">
        <v>54</v>
      </c>
      <c r="AC208" t="s">
        <v>54</v>
      </c>
      <c r="AD208" t="s">
        <v>537</v>
      </c>
      <c r="AE208" t="s">
        <v>65</v>
      </c>
      <c r="AF208" t="s">
        <v>1089</v>
      </c>
    </row>
    <row r="209" spans="1:32" x14ac:dyDescent="0.25">
      <c r="A209" t="s">
        <v>575</v>
      </c>
      <c r="B209" t="s">
        <v>1090</v>
      </c>
      <c r="C209" t="s">
        <v>1090</v>
      </c>
      <c r="D209" t="s">
        <v>98</v>
      </c>
      <c r="E209" t="s">
        <v>99</v>
      </c>
      <c r="F209">
        <v>6</v>
      </c>
      <c r="G209">
        <v>2022</v>
      </c>
      <c r="H209" s="1">
        <v>44833.696249988425</v>
      </c>
      <c r="I209" t="s">
        <v>444</v>
      </c>
      <c r="J209">
        <v>3032.3</v>
      </c>
      <c r="K209">
        <v>0</v>
      </c>
      <c r="L209" t="s">
        <v>38</v>
      </c>
      <c r="M209" t="s">
        <v>79</v>
      </c>
      <c r="Q209">
        <v>3032.3</v>
      </c>
      <c r="R209" t="s">
        <v>94</v>
      </c>
      <c r="S209">
        <v>29.844961000000001</v>
      </c>
      <c r="T209">
        <v>-95.463295000000002</v>
      </c>
      <c r="U209">
        <v>8.2629166670000007</v>
      </c>
      <c r="V209">
        <v>1</v>
      </c>
      <c r="W209">
        <v>18</v>
      </c>
      <c r="X209">
        <v>18</v>
      </c>
      <c r="Y209">
        <v>3014.8890000000001</v>
      </c>
      <c r="Z209">
        <v>48007039022</v>
      </c>
      <c r="AA209">
        <v>5645.2462849700005</v>
      </c>
      <c r="AB209" t="s">
        <v>54</v>
      </c>
      <c r="AC209" t="s">
        <v>64</v>
      </c>
      <c r="AD209" t="s">
        <v>54</v>
      </c>
      <c r="AE209" t="s">
        <v>54</v>
      </c>
      <c r="AF209" t="s">
        <v>1091</v>
      </c>
    </row>
    <row r="210" spans="1:32" x14ac:dyDescent="0.25">
      <c r="A210" t="s">
        <v>1092</v>
      </c>
      <c r="B210" t="s">
        <v>1093</v>
      </c>
      <c r="C210" t="s">
        <v>1094</v>
      </c>
      <c r="D210" t="s">
        <v>910</v>
      </c>
      <c r="E210" t="s">
        <v>111</v>
      </c>
      <c r="F210">
        <v>4</v>
      </c>
      <c r="G210">
        <v>2022</v>
      </c>
      <c r="H210" s="1">
        <v>44952.411542071757</v>
      </c>
      <c r="I210" t="s">
        <v>444</v>
      </c>
      <c r="J210">
        <v>3007.9</v>
      </c>
      <c r="K210">
        <v>0</v>
      </c>
      <c r="L210" t="s">
        <v>38</v>
      </c>
      <c r="M210" t="s">
        <v>79</v>
      </c>
      <c r="Q210">
        <v>3007.9</v>
      </c>
      <c r="R210" t="s">
        <v>94</v>
      </c>
      <c r="S210">
        <v>33.747210000000003</v>
      </c>
      <c r="T210">
        <v>-84.554743999999999</v>
      </c>
      <c r="Z210">
        <v>13000012001</v>
      </c>
      <c r="AA210">
        <v>13168.720640365178</v>
      </c>
      <c r="AB210" t="s">
        <v>53</v>
      </c>
      <c r="AC210" t="s">
        <v>54</v>
      </c>
      <c r="AD210" t="s">
        <v>54</v>
      </c>
      <c r="AE210" t="s">
        <v>55</v>
      </c>
      <c r="AF210" t="s">
        <v>1095</v>
      </c>
    </row>
    <row r="211" spans="1:32" x14ac:dyDescent="0.25">
      <c r="A211" t="s">
        <v>1096</v>
      </c>
      <c r="B211" t="s">
        <v>1097</v>
      </c>
      <c r="C211" t="s">
        <v>1098</v>
      </c>
      <c r="D211" t="s">
        <v>1099</v>
      </c>
      <c r="E211" t="s">
        <v>36</v>
      </c>
      <c r="F211">
        <v>9</v>
      </c>
      <c r="G211">
        <v>2022</v>
      </c>
      <c r="H211" s="1">
        <v>44972.633951585645</v>
      </c>
      <c r="I211" t="s">
        <v>444</v>
      </c>
      <c r="J211">
        <v>3002.8</v>
      </c>
      <c r="K211">
        <v>0</v>
      </c>
      <c r="L211" t="s">
        <v>38</v>
      </c>
      <c r="M211" t="s">
        <v>79</v>
      </c>
      <c r="Q211">
        <v>3002.84</v>
      </c>
      <c r="R211" t="s">
        <v>94</v>
      </c>
      <c r="S211">
        <v>38.768307032144698</v>
      </c>
      <c r="T211">
        <v>-121.354059108241</v>
      </c>
      <c r="Z211">
        <v>6005227002</v>
      </c>
      <c r="AA211">
        <v>5645.2462849700005</v>
      </c>
      <c r="AB211" t="s">
        <v>54</v>
      </c>
      <c r="AC211" t="s">
        <v>54</v>
      </c>
      <c r="AD211" t="s">
        <v>54</v>
      </c>
      <c r="AE211" t="s">
        <v>65</v>
      </c>
      <c r="AF211" t="s">
        <v>1100</v>
      </c>
    </row>
    <row r="212" spans="1:32" x14ac:dyDescent="0.25">
      <c r="A212" t="s">
        <v>1101</v>
      </c>
      <c r="B212" t="s">
        <v>1102</v>
      </c>
      <c r="C212" t="s">
        <v>1103</v>
      </c>
      <c r="D212" t="s">
        <v>1104</v>
      </c>
      <c r="E212" t="s">
        <v>111</v>
      </c>
      <c r="F212">
        <v>4</v>
      </c>
      <c r="G212">
        <v>2022</v>
      </c>
      <c r="H212" s="1">
        <v>44950.369757511573</v>
      </c>
      <c r="I212" t="s">
        <v>444</v>
      </c>
      <c r="J212">
        <v>2940.58</v>
      </c>
      <c r="K212">
        <v>0</v>
      </c>
      <c r="L212" t="s">
        <v>38</v>
      </c>
      <c r="M212" t="s">
        <v>51</v>
      </c>
      <c r="N212">
        <v>2940.58</v>
      </c>
      <c r="R212" t="s">
        <v>52</v>
      </c>
      <c r="S212">
        <v>32.410055999999997</v>
      </c>
      <c r="T212">
        <v>-84.979388999999998</v>
      </c>
      <c r="U212">
        <v>36.125833329999999</v>
      </c>
      <c r="V212">
        <v>1</v>
      </c>
      <c r="W212">
        <v>42</v>
      </c>
      <c r="X212">
        <v>38</v>
      </c>
      <c r="Y212">
        <v>13163.8</v>
      </c>
      <c r="Z212">
        <v>13000051001</v>
      </c>
      <c r="AA212">
        <v>13111.539758639999</v>
      </c>
      <c r="AB212" t="s">
        <v>53</v>
      </c>
      <c r="AC212" t="s">
        <v>42</v>
      </c>
      <c r="AD212" t="s">
        <v>54</v>
      </c>
      <c r="AE212" t="s">
        <v>55</v>
      </c>
      <c r="AF212" t="s">
        <v>1105</v>
      </c>
    </row>
    <row r="213" spans="1:32" x14ac:dyDescent="0.25">
      <c r="A213" t="s">
        <v>1106</v>
      </c>
      <c r="B213" t="s">
        <v>1107</v>
      </c>
      <c r="C213" t="s">
        <v>1108</v>
      </c>
      <c r="D213" t="s">
        <v>1109</v>
      </c>
      <c r="E213" t="s">
        <v>36</v>
      </c>
      <c r="F213">
        <v>9</v>
      </c>
      <c r="G213">
        <v>2022</v>
      </c>
      <c r="H213" s="1">
        <v>44979.473380659721</v>
      </c>
      <c r="I213" t="s">
        <v>444</v>
      </c>
      <c r="J213">
        <v>2939.43</v>
      </c>
      <c r="K213">
        <v>0</v>
      </c>
      <c r="L213" t="s">
        <v>38</v>
      </c>
      <c r="M213" t="s">
        <v>79</v>
      </c>
      <c r="Q213">
        <v>2939.43</v>
      </c>
      <c r="R213" t="s">
        <v>86</v>
      </c>
      <c r="S213">
        <v>33.745617000000003</v>
      </c>
      <c r="T213">
        <v>-118.261318</v>
      </c>
      <c r="U213">
        <v>10.008333329999999</v>
      </c>
      <c r="V213">
        <v>1</v>
      </c>
      <c r="W213">
        <v>30</v>
      </c>
      <c r="X213">
        <v>0</v>
      </c>
      <c r="Y213">
        <v>3657</v>
      </c>
      <c r="Z213">
        <v>6004010002</v>
      </c>
      <c r="AA213">
        <v>8467.8694274549998</v>
      </c>
      <c r="AB213" t="s">
        <v>41</v>
      </c>
      <c r="AC213" t="s">
        <v>42</v>
      </c>
      <c r="AD213" t="s">
        <v>54</v>
      </c>
      <c r="AE213" t="s">
        <v>65</v>
      </c>
      <c r="AF213" t="s">
        <v>1110</v>
      </c>
    </row>
    <row r="214" spans="1:32" x14ac:dyDescent="0.25">
      <c r="A214" t="s">
        <v>738</v>
      </c>
      <c r="B214" t="s">
        <v>1111</v>
      </c>
      <c r="C214" t="s">
        <v>1112</v>
      </c>
      <c r="D214" t="s">
        <v>741</v>
      </c>
      <c r="E214" t="s">
        <v>85</v>
      </c>
      <c r="F214">
        <v>2</v>
      </c>
      <c r="G214">
        <v>2022</v>
      </c>
      <c r="H214" s="1">
        <v>44971.540924687499</v>
      </c>
      <c r="I214" t="s">
        <v>444</v>
      </c>
      <c r="J214">
        <v>2858.5</v>
      </c>
      <c r="K214">
        <v>1</v>
      </c>
      <c r="L214" t="s">
        <v>63</v>
      </c>
      <c r="M214" t="s">
        <v>63</v>
      </c>
      <c r="P214">
        <v>2858.5</v>
      </c>
      <c r="R214" t="s">
        <v>38</v>
      </c>
      <c r="S214">
        <v>42.630305999999997</v>
      </c>
      <c r="T214">
        <v>-73.759666999999993</v>
      </c>
      <c r="U214">
        <v>22.10166667</v>
      </c>
      <c r="V214">
        <v>1</v>
      </c>
      <c r="W214">
        <v>29</v>
      </c>
      <c r="X214">
        <v>0</v>
      </c>
      <c r="Y214">
        <v>8061.99</v>
      </c>
      <c r="Z214">
        <v>36004064002</v>
      </c>
      <c r="AA214">
        <v>8718.2634159012505</v>
      </c>
      <c r="AB214" t="s">
        <v>54</v>
      </c>
      <c r="AC214" t="s">
        <v>54</v>
      </c>
      <c r="AD214" t="s">
        <v>54</v>
      </c>
      <c r="AE214" t="s">
        <v>55</v>
      </c>
      <c r="AF214" t="s">
        <v>1113</v>
      </c>
    </row>
    <row r="215" spans="1:32" x14ac:dyDescent="0.25">
      <c r="A215" t="s">
        <v>1114</v>
      </c>
      <c r="B215" t="s">
        <v>1115</v>
      </c>
      <c r="C215" t="s">
        <v>1116</v>
      </c>
      <c r="D215" t="s">
        <v>1117</v>
      </c>
      <c r="E215" t="s">
        <v>641</v>
      </c>
      <c r="F215">
        <v>3</v>
      </c>
      <c r="G215">
        <v>2022</v>
      </c>
      <c r="H215" s="1">
        <v>44973.27745760417</v>
      </c>
      <c r="I215" t="s">
        <v>444</v>
      </c>
      <c r="J215">
        <v>2817</v>
      </c>
      <c r="K215">
        <v>0</v>
      </c>
      <c r="L215" t="s">
        <v>38</v>
      </c>
      <c r="M215" t="s">
        <v>79</v>
      </c>
      <c r="Q215">
        <v>2817</v>
      </c>
      <c r="R215" t="s">
        <v>94</v>
      </c>
      <c r="S215">
        <v>38.017507000000002</v>
      </c>
      <c r="T215">
        <v>-78.460485000000006</v>
      </c>
      <c r="U215">
        <v>9.7333333329999991</v>
      </c>
      <c r="V215">
        <v>1</v>
      </c>
      <c r="W215">
        <v>15</v>
      </c>
      <c r="X215">
        <v>0</v>
      </c>
      <c r="Y215">
        <v>3553.36</v>
      </c>
      <c r="Z215">
        <v>51000184003</v>
      </c>
      <c r="AA215">
        <v>5530.5203120818996</v>
      </c>
      <c r="AB215" t="s">
        <v>53</v>
      </c>
      <c r="AC215" t="s">
        <v>42</v>
      </c>
      <c r="AD215" t="s">
        <v>54</v>
      </c>
      <c r="AE215" t="s">
        <v>55</v>
      </c>
      <c r="AF215" t="s">
        <v>1118</v>
      </c>
    </row>
    <row r="216" spans="1:32" x14ac:dyDescent="0.25">
      <c r="A216" t="s">
        <v>188</v>
      </c>
      <c r="B216" t="s">
        <v>1119</v>
      </c>
      <c r="C216" t="s">
        <v>1120</v>
      </c>
      <c r="D216" t="s">
        <v>191</v>
      </c>
      <c r="E216" t="s">
        <v>192</v>
      </c>
      <c r="F216">
        <v>4</v>
      </c>
      <c r="G216">
        <v>2022</v>
      </c>
      <c r="H216" s="1">
        <v>44971.608877118058</v>
      </c>
      <c r="I216" t="s">
        <v>444</v>
      </c>
      <c r="J216">
        <v>2794</v>
      </c>
      <c r="K216">
        <v>0</v>
      </c>
      <c r="L216" t="s">
        <v>38</v>
      </c>
      <c r="M216" t="s">
        <v>51</v>
      </c>
      <c r="N216">
        <v>2794</v>
      </c>
      <c r="R216" t="s">
        <v>52</v>
      </c>
      <c r="S216">
        <v>33.526314999999997</v>
      </c>
      <c r="T216">
        <v>-86.894837999999993</v>
      </c>
      <c r="U216">
        <v>88.35</v>
      </c>
      <c r="V216">
        <v>3</v>
      </c>
      <c r="W216">
        <v>120</v>
      </c>
      <c r="X216">
        <v>35.799999999999997</v>
      </c>
      <c r="Y216">
        <v>16082.4</v>
      </c>
      <c r="Z216">
        <v>1200100006</v>
      </c>
      <c r="AA216">
        <v>14821.503068829301</v>
      </c>
      <c r="AB216" t="s">
        <v>1121</v>
      </c>
      <c r="AC216" t="s">
        <v>42</v>
      </c>
      <c r="AD216" t="s">
        <v>54</v>
      </c>
      <c r="AE216" t="s">
        <v>65</v>
      </c>
      <c r="AF216" t="s">
        <v>1122</v>
      </c>
    </row>
    <row r="217" spans="1:32" x14ac:dyDescent="0.25">
      <c r="A217" t="s">
        <v>1123</v>
      </c>
      <c r="B217" t="s">
        <v>1124</v>
      </c>
      <c r="C217" t="s">
        <v>1125</v>
      </c>
      <c r="D217" t="s">
        <v>555</v>
      </c>
      <c r="E217" t="s">
        <v>543</v>
      </c>
      <c r="F217">
        <v>7</v>
      </c>
      <c r="G217">
        <v>2022</v>
      </c>
      <c r="H217" s="1">
        <v>44974.626073240739</v>
      </c>
      <c r="I217" t="s">
        <v>444</v>
      </c>
      <c r="J217">
        <v>2777.08</v>
      </c>
      <c r="K217">
        <v>0</v>
      </c>
      <c r="L217" t="s">
        <v>38</v>
      </c>
      <c r="M217" t="s">
        <v>679</v>
      </c>
      <c r="O217">
        <v>2777</v>
      </c>
      <c r="R217" t="s">
        <v>52</v>
      </c>
      <c r="S217">
        <v>38.745778000000001</v>
      </c>
      <c r="T217">
        <v>-90.495193999999998</v>
      </c>
      <c r="U217">
        <v>23.083333329999999</v>
      </c>
      <c r="V217">
        <v>1</v>
      </c>
      <c r="W217">
        <v>0</v>
      </c>
      <c r="X217">
        <v>0</v>
      </c>
      <c r="Y217">
        <v>8424.1</v>
      </c>
      <c r="Z217">
        <v>29001023004</v>
      </c>
      <c r="AA217">
        <v>10343.548031816001</v>
      </c>
      <c r="AB217" t="s">
        <v>53</v>
      </c>
      <c r="AC217" t="s">
        <v>42</v>
      </c>
      <c r="AD217" t="s">
        <v>54</v>
      </c>
      <c r="AE217" t="s">
        <v>73</v>
      </c>
      <c r="AF217" t="s">
        <v>1126</v>
      </c>
    </row>
    <row r="218" spans="1:32" x14ac:dyDescent="0.25">
      <c r="A218" t="s">
        <v>1127</v>
      </c>
      <c r="B218" t="s">
        <v>1128</v>
      </c>
      <c r="C218" t="s">
        <v>1129</v>
      </c>
      <c r="D218" t="s">
        <v>285</v>
      </c>
      <c r="E218" t="s">
        <v>117</v>
      </c>
      <c r="F218">
        <v>5</v>
      </c>
      <c r="G218">
        <v>2022</v>
      </c>
      <c r="H218" s="1">
        <v>45315.431645393517</v>
      </c>
      <c r="I218" t="s">
        <v>444</v>
      </c>
      <c r="J218">
        <v>2753.81</v>
      </c>
      <c r="K218">
        <v>0</v>
      </c>
      <c r="L218" t="s">
        <v>38</v>
      </c>
      <c r="M218" t="s">
        <v>679</v>
      </c>
      <c r="O218">
        <v>2016</v>
      </c>
      <c r="R218" t="s">
        <v>52</v>
      </c>
      <c r="S218">
        <v>39.843797000000002</v>
      </c>
      <c r="T218">
        <v>-89.644817000000003</v>
      </c>
      <c r="U218">
        <v>30.790833330000002</v>
      </c>
      <c r="V218">
        <v>3</v>
      </c>
      <c r="W218">
        <v>80</v>
      </c>
      <c r="X218">
        <v>20</v>
      </c>
      <c r="Y218">
        <v>11230.61</v>
      </c>
      <c r="AB218" t="s">
        <v>53</v>
      </c>
      <c r="AC218" t="s">
        <v>42</v>
      </c>
      <c r="AD218" t="s">
        <v>54</v>
      </c>
      <c r="AE218" t="s">
        <v>73</v>
      </c>
      <c r="AF218" t="s">
        <v>1130</v>
      </c>
    </row>
    <row r="219" spans="1:32" x14ac:dyDescent="0.25">
      <c r="A219" t="s">
        <v>1131</v>
      </c>
      <c r="B219" t="s">
        <v>1132</v>
      </c>
      <c r="C219" t="s">
        <v>1133</v>
      </c>
      <c r="D219" t="s">
        <v>1134</v>
      </c>
      <c r="E219" t="s">
        <v>854</v>
      </c>
      <c r="F219">
        <v>8</v>
      </c>
      <c r="G219">
        <v>2022</v>
      </c>
      <c r="H219" s="1">
        <v>44957.689094027781</v>
      </c>
      <c r="I219" t="s">
        <v>444</v>
      </c>
      <c r="J219">
        <v>2751</v>
      </c>
      <c r="K219">
        <v>0</v>
      </c>
      <c r="L219" t="s">
        <v>38</v>
      </c>
      <c r="M219" t="s">
        <v>51</v>
      </c>
      <c r="N219">
        <v>3696</v>
      </c>
      <c r="R219" t="s">
        <v>490</v>
      </c>
      <c r="S219">
        <v>41.271430000000002</v>
      </c>
      <c r="T219">
        <v>-112.04325</v>
      </c>
      <c r="U219">
        <v>30.8</v>
      </c>
      <c r="V219">
        <v>2</v>
      </c>
      <c r="W219">
        <v>45</v>
      </c>
      <c r="X219">
        <v>0</v>
      </c>
      <c r="Y219">
        <v>5625.65</v>
      </c>
      <c r="AB219" t="s">
        <v>1135</v>
      </c>
      <c r="AC219" t="s">
        <v>562</v>
      </c>
      <c r="AD219" t="s">
        <v>54</v>
      </c>
      <c r="AE219" t="s">
        <v>55</v>
      </c>
      <c r="AF219" t="s">
        <v>1136</v>
      </c>
    </row>
    <row r="220" spans="1:32" x14ac:dyDescent="0.25">
      <c r="A220" t="s">
        <v>1137</v>
      </c>
      <c r="B220" t="s">
        <v>1138</v>
      </c>
      <c r="C220" t="s">
        <v>1139</v>
      </c>
      <c r="D220" t="s">
        <v>1140</v>
      </c>
      <c r="E220" t="s">
        <v>61</v>
      </c>
      <c r="F220">
        <v>1</v>
      </c>
      <c r="G220">
        <v>2022</v>
      </c>
      <c r="H220" s="1">
        <v>44937.364543252312</v>
      </c>
      <c r="I220" t="s">
        <v>444</v>
      </c>
      <c r="J220">
        <v>2746</v>
      </c>
      <c r="K220">
        <v>0</v>
      </c>
      <c r="L220" t="s">
        <v>38</v>
      </c>
      <c r="M220" t="s">
        <v>63</v>
      </c>
      <c r="P220">
        <v>26843</v>
      </c>
      <c r="R220" t="s">
        <v>38</v>
      </c>
      <c r="S220">
        <v>41.472974999999998</v>
      </c>
      <c r="T220">
        <v>-73.053985999999995</v>
      </c>
      <c r="U220">
        <v>4.625</v>
      </c>
      <c r="V220">
        <v>1</v>
      </c>
      <c r="W220">
        <v>10.3</v>
      </c>
      <c r="X220">
        <v>0</v>
      </c>
      <c r="Y220">
        <v>1684.6</v>
      </c>
      <c r="Z220">
        <v>9000880001</v>
      </c>
      <c r="AA220">
        <v>2706.62243656481</v>
      </c>
      <c r="AB220" t="s">
        <v>54</v>
      </c>
      <c r="AC220" t="s">
        <v>64</v>
      </c>
      <c r="AD220" t="s">
        <v>54</v>
      </c>
      <c r="AE220" t="s">
        <v>55</v>
      </c>
      <c r="AF220" t="s">
        <v>1141</v>
      </c>
    </row>
    <row r="221" spans="1:32" x14ac:dyDescent="0.25">
      <c r="A221" t="s">
        <v>1142</v>
      </c>
      <c r="B221" t="s">
        <v>1143</v>
      </c>
      <c r="C221" t="s">
        <v>1144</v>
      </c>
      <c r="D221" t="s">
        <v>1145</v>
      </c>
      <c r="E221" t="s">
        <v>61</v>
      </c>
      <c r="F221">
        <v>1</v>
      </c>
      <c r="G221">
        <v>2022</v>
      </c>
      <c r="H221" s="1">
        <v>44967.460554907404</v>
      </c>
      <c r="I221" t="s">
        <v>444</v>
      </c>
      <c r="J221">
        <v>2746</v>
      </c>
      <c r="K221">
        <v>0</v>
      </c>
      <c r="L221" t="s">
        <v>38</v>
      </c>
      <c r="M221" t="s">
        <v>63</v>
      </c>
      <c r="P221">
        <v>26843</v>
      </c>
      <c r="R221" t="s">
        <v>38</v>
      </c>
      <c r="S221">
        <v>41.178159999999998</v>
      </c>
      <c r="T221">
        <v>-73.125699999999995</v>
      </c>
      <c r="U221">
        <v>6.9791666670000003</v>
      </c>
      <c r="V221">
        <v>1</v>
      </c>
      <c r="W221">
        <v>11.5</v>
      </c>
      <c r="X221">
        <v>0</v>
      </c>
      <c r="Y221">
        <v>2541.94</v>
      </c>
      <c r="Z221">
        <v>9001380001</v>
      </c>
      <c r="AA221">
        <v>3551.9525415593503</v>
      </c>
      <c r="AB221" t="s">
        <v>54</v>
      </c>
      <c r="AC221" t="s">
        <v>64</v>
      </c>
      <c r="AD221" t="s">
        <v>54</v>
      </c>
      <c r="AE221" t="s">
        <v>55</v>
      </c>
      <c r="AF221" t="s">
        <v>1146</v>
      </c>
    </row>
    <row r="222" spans="1:32" x14ac:dyDescent="0.25">
      <c r="A222" t="s">
        <v>1147</v>
      </c>
      <c r="B222" t="s">
        <v>1148</v>
      </c>
      <c r="C222" t="s">
        <v>1148</v>
      </c>
      <c r="D222" t="s">
        <v>1149</v>
      </c>
      <c r="E222" t="s">
        <v>99</v>
      </c>
      <c r="F222">
        <v>6</v>
      </c>
      <c r="G222">
        <v>2022</v>
      </c>
      <c r="H222" s="1">
        <v>45191.40963185185</v>
      </c>
      <c r="I222" t="s">
        <v>444</v>
      </c>
      <c r="J222">
        <v>2738</v>
      </c>
      <c r="K222">
        <v>0</v>
      </c>
      <c r="L222" t="s">
        <v>38</v>
      </c>
      <c r="M222" t="s">
        <v>79</v>
      </c>
      <c r="Q222">
        <v>2737</v>
      </c>
      <c r="R222" t="s">
        <v>52</v>
      </c>
      <c r="S222">
        <v>33.056669999999997</v>
      </c>
      <c r="T222">
        <v>-96.978430000000003</v>
      </c>
      <c r="U222">
        <v>9.991333333</v>
      </c>
      <c r="V222">
        <v>1</v>
      </c>
      <c r="W222">
        <v>18</v>
      </c>
      <c r="X222">
        <v>12</v>
      </c>
      <c r="Y222">
        <v>3645.759</v>
      </c>
      <c r="Z222">
        <v>48004055001</v>
      </c>
      <c r="AA222">
        <v>4778.4278231487988</v>
      </c>
      <c r="AB222" t="s">
        <v>41</v>
      </c>
      <c r="AC222" t="s">
        <v>54</v>
      </c>
      <c r="AD222" t="s">
        <v>54</v>
      </c>
      <c r="AE222" t="s">
        <v>73</v>
      </c>
      <c r="AF222" t="s">
        <v>1150</v>
      </c>
    </row>
    <row r="223" spans="1:32" x14ac:dyDescent="0.25">
      <c r="A223" t="s">
        <v>1151</v>
      </c>
      <c r="B223" t="s">
        <v>1152</v>
      </c>
      <c r="C223" t="s">
        <v>1153</v>
      </c>
      <c r="D223" t="s">
        <v>1154</v>
      </c>
      <c r="E223" t="s">
        <v>253</v>
      </c>
      <c r="F223">
        <v>5</v>
      </c>
      <c r="G223">
        <v>2022</v>
      </c>
      <c r="H223" s="1">
        <v>44952.471407696758</v>
      </c>
      <c r="I223" t="s">
        <v>444</v>
      </c>
      <c r="J223">
        <v>2702</v>
      </c>
      <c r="K223">
        <v>0</v>
      </c>
      <c r="L223" t="s">
        <v>38</v>
      </c>
      <c r="M223" t="s">
        <v>79</v>
      </c>
      <c r="Q223">
        <v>2702</v>
      </c>
      <c r="R223" t="s">
        <v>94</v>
      </c>
      <c r="S223">
        <v>39.934277999999999</v>
      </c>
      <c r="T223">
        <v>-86.065111000000002</v>
      </c>
      <c r="U223">
        <v>7.1297249999999996</v>
      </c>
      <c r="V223">
        <v>1</v>
      </c>
      <c r="W223">
        <v>20</v>
      </c>
      <c r="X223">
        <v>10</v>
      </c>
      <c r="Y223">
        <v>2600.8208</v>
      </c>
      <c r="Z223">
        <v>18000017001</v>
      </c>
      <c r="AA223">
        <v>2567.6765360669997</v>
      </c>
      <c r="AB223" t="s">
        <v>54</v>
      </c>
      <c r="AC223" t="s">
        <v>54</v>
      </c>
      <c r="AD223" t="s">
        <v>54</v>
      </c>
      <c r="AE223" t="s">
        <v>73</v>
      </c>
      <c r="AF223" t="s">
        <v>1155</v>
      </c>
    </row>
    <row r="224" spans="1:32" x14ac:dyDescent="0.25">
      <c r="A224" t="s">
        <v>1156</v>
      </c>
      <c r="B224" t="s">
        <v>1157</v>
      </c>
      <c r="C224" t="s">
        <v>1158</v>
      </c>
      <c r="D224" t="s">
        <v>1159</v>
      </c>
      <c r="E224" t="s">
        <v>854</v>
      </c>
      <c r="F224">
        <v>8</v>
      </c>
      <c r="G224">
        <v>2022</v>
      </c>
      <c r="H224" s="1">
        <v>44950.498767916666</v>
      </c>
      <c r="I224" t="s">
        <v>444</v>
      </c>
      <c r="J224">
        <v>2700</v>
      </c>
      <c r="K224">
        <v>0</v>
      </c>
      <c r="L224" t="s">
        <v>38</v>
      </c>
      <c r="M224" t="s">
        <v>51</v>
      </c>
      <c r="N224">
        <v>2700</v>
      </c>
      <c r="R224" t="s">
        <v>52</v>
      </c>
      <c r="S224">
        <v>41.084387</v>
      </c>
      <c r="T224">
        <v>-112.109111</v>
      </c>
      <c r="U224">
        <v>0</v>
      </c>
      <c r="V224">
        <v>1</v>
      </c>
      <c r="W224">
        <v>34</v>
      </c>
      <c r="X224">
        <v>22</v>
      </c>
      <c r="Y224">
        <v>0</v>
      </c>
      <c r="Z224">
        <v>49000018001</v>
      </c>
      <c r="AB224" t="s">
        <v>1160</v>
      </c>
      <c r="AC224" t="s">
        <v>562</v>
      </c>
      <c r="AD224" t="s">
        <v>54</v>
      </c>
      <c r="AE224" t="s">
        <v>65</v>
      </c>
      <c r="AF224" t="s">
        <v>1161</v>
      </c>
    </row>
    <row r="225" spans="1:32" x14ac:dyDescent="0.25">
      <c r="A225" t="s">
        <v>1162</v>
      </c>
      <c r="B225" t="s">
        <v>1163</v>
      </c>
      <c r="C225" t="s">
        <v>1164</v>
      </c>
      <c r="D225" t="s">
        <v>1165</v>
      </c>
      <c r="E225" t="s">
        <v>525</v>
      </c>
      <c r="F225">
        <v>2</v>
      </c>
      <c r="G225">
        <v>2022</v>
      </c>
      <c r="H225" s="1">
        <v>44966.630674733795</v>
      </c>
      <c r="I225" t="s">
        <v>444</v>
      </c>
      <c r="J225">
        <v>2646.3150000000001</v>
      </c>
      <c r="K225">
        <v>0</v>
      </c>
      <c r="L225" t="s">
        <v>38</v>
      </c>
      <c r="M225" t="s">
        <v>63</v>
      </c>
      <c r="P225">
        <v>2646.3150000000001</v>
      </c>
      <c r="R225" t="s">
        <v>38</v>
      </c>
      <c r="S225">
        <v>40.440300000000001</v>
      </c>
      <c r="T225">
        <v>-74.191057000000001</v>
      </c>
      <c r="Z225">
        <v>34002003001</v>
      </c>
      <c r="AA225">
        <v>4191.8685236685296</v>
      </c>
      <c r="AB225" t="s">
        <v>54</v>
      </c>
      <c r="AC225" t="s">
        <v>54</v>
      </c>
      <c r="AD225" t="s">
        <v>54</v>
      </c>
      <c r="AE225" t="s">
        <v>55</v>
      </c>
      <c r="AF225" t="s">
        <v>1166</v>
      </c>
    </row>
    <row r="226" spans="1:32" x14ac:dyDescent="0.25">
      <c r="A226" t="s">
        <v>1167</v>
      </c>
      <c r="B226" t="s">
        <v>1168</v>
      </c>
      <c r="C226" t="s">
        <v>1169</v>
      </c>
      <c r="D226" t="s">
        <v>1170</v>
      </c>
      <c r="E226" t="s">
        <v>641</v>
      </c>
      <c r="F226">
        <v>3</v>
      </c>
      <c r="G226">
        <v>2022</v>
      </c>
      <c r="H226" s="1">
        <v>44964.511415624998</v>
      </c>
      <c r="I226" t="s">
        <v>444</v>
      </c>
      <c r="J226">
        <v>2617.88</v>
      </c>
      <c r="K226">
        <v>0</v>
      </c>
      <c r="L226" t="s">
        <v>38</v>
      </c>
      <c r="M226" t="s">
        <v>51</v>
      </c>
      <c r="N226">
        <v>2617.88</v>
      </c>
      <c r="R226" t="s">
        <v>52</v>
      </c>
      <c r="S226">
        <v>39.179119999999998</v>
      </c>
      <c r="T226">
        <v>-78.075760000000002</v>
      </c>
      <c r="Z226">
        <v>51000171004</v>
      </c>
      <c r="AA226">
        <v>2349.1508734229997</v>
      </c>
      <c r="AB226" t="s">
        <v>53</v>
      </c>
      <c r="AC226" t="s">
        <v>42</v>
      </c>
      <c r="AD226" t="s">
        <v>975</v>
      </c>
      <c r="AE226" t="s">
        <v>55</v>
      </c>
      <c r="AF226" t="s">
        <v>1171</v>
      </c>
    </row>
    <row r="227" spans="1:32" x14ac:dyDescent="0.25">
      <c r="A227" t="s">
        <v>1172</v>
      </c>
      <c r="B227" t="s">
        <v>1173</v>
      </c>
      <c r="C227" t="s">
        <v>1174</v>
      </c>
      <c r="D227" t="s">
        <v>621</v>
      </c>
      <c r="E227" t="s">
        <v>159</v>
      </c>
      <c r="F227">
        <v>10</v>
      </c>
      <c r="G227">
        <v>2022</v>
      </c>
      <c r="H227" s="1">
        <v>44974.529520370372</v>
      </c>
      <c r="I227" t="s">
        <v>444</v>
      </c>
      <c r="J227">
        <v>2574</v>
      </c>
      <c r="K227">
        <v>0</v>
      </c>
      <c r="L227" t="s">
        <v>38</v>
      </c>
      <c r="M227" t="s">
        <v>51</v>
      </c>
      <c r="N227">
        <v>2573.5300000000002</v>
      </c>
      <c r="R227" t="s">
        <v>52</v>
      </c>
      <c r="S227">
        <v>47.789647000000002</v>
      </c>
      <c r="T227">
        <v>-122.141082</v>
      </c>
      <c r="U227">
        <v>0</v>
      </c>
      <c r="V227">
        <v>1</v>
      </c>
      <c r="W227">
        <v>122.7</v>
      </c>
      <c r="X227">
        <v>0</v>
      </c>
      <c r="Y227">
        <v>0</v>
      </c>
      <c r="Z227">
        <v>53000776007</v>
      </c>
      <c r="AA227">
        <v>12037.121917307</v>
      </c>
      <c r="AB227" t="s">
        <v>53</v>
      </c>
      <c r="AC227" t="s">
        <v>42</v>
      </c>
      <c r="AD227" t="s">
        <v>54</v>
      </c>
      <c r="AE227" t="s">
        <v>55</v>
      </c>
      <c r="AF227" t="s">
        <v>1175</v>
      </c>
    </row>
    <row r="228" spans="1:32" x14ac:dyDescent="0.25">
      <c r="A228" t="s">
        <v>1176</v>
      </c>
      <c r="B228" t="s">
        <v>1177</v>
      </c>
      <c r="C228" t="s">
        <v>1178</v>
      </c>
      <c r="D228" t="s">
        <v>1179</v>
      </c>
      <c r="E228" t="s">
        <v>854</v>
      </c>
      <c r="F228">
        <v>8</v>
      </c>
      <c r="G228">
        <v>2022</v>
      </c>
      <c r="H228" s="1">
        <v>44972.516692106481</v>
      </c>
      <c r="I228" t="s">
        <v>444</v>
      </c>
      <c r="J228">
        <v>2562</v>
      </c>
      <c r="K228">
        <v>0</v>
      </c>
      <c r="L228" t="s">
        <v>38</v>
      </c>
      <c r="M228" t="s">
        <v>39</v>
      </c>
      <c r="N228">
        <v>905</v>
      </c>
      <c r="Q228">
        <v>566</v>
      </c>
      <c r="R228" t="s">
        <v>1180</v>
      </c>
      <c r="S228">
        <v>41.000700000000002</v>
      </c>
      <c r="T228">
        <v>-111.94493199999999</v>
      </c>
      <c r="U228">
        <v>5.2916666670000003</v>
      </c>
      <c r="V228">
        <v>1</v>
      </c>
      <c r="W228">
        <v>9.9499999999999993</v>
      </c>
      <c r="X228">
        <v>0</v>
      </c>
      <c r="Y228">
        <v>1931.72</v>
      </c>
      <c r="Z228">
        <v>49000140001</v>
      </c>
      <c r="AA228">
        <v>3217.7903824329005</v>
      </c>
      <c r="AB228" t="s">
        <v>53</v>
      </c>
      <c r="AC228" t="s">
        <v>54</v>
      </c>
      <c r="AD228" t="s">
        <v>43</v>
      </c>
      <c r="AE228" t="s">
        <v>55</v>
      </c>
      <c r="AF228" t="s">
        <v>1181</v>
      </c>
    </row>
    <row r="229" spans="1:32" x14ac:dyDescent="0.25">
      <c r="A229" t="s">
        <v>1182</v>
      </c>
      <c r="B229" t="s">
        <v>1183</v>
      </c>
      <c r="C229" t="s">
        <v>1184</v>
      </c>
      <c r="D229" t="s">
        <v>1185</v>
      </c>
      <c r="E229" t="s">
        <v>543</v>
      </c>
      <c r="F229">
        <v>7</v>
      </c>
      <c r="G229">
        <v>2022</v>
      </c>
      <c r="H229" s="1">
        <v>44973.583659212964</v>
      </c>
      <c r="I229" t="s">
        <v>444</v>
      </c>
      <c r="J229">
        <v>2555.3200000000002</v>
      </c>
      <c r="K229">
        <v>0</v>
      </c>
      <c r="L229" t="s">
        <v>38</v>
      </c>
      <c r="M229" t="s">
        <v>79</v>
      </c>
      <c r="Q229">
        <v>2595.0100000000002</v>
      </c>
      <c r="R229" t="s">
        <v>936</v>
      </c>
      <c r="S229">
        <v>38.559472</v>
      </c>
      <c r="T229">
        <v>-90.474556000000007</v>
      </c>
      <c r="U229">
        <v>12.28333333</v>
      </c>
      <c r="V229">
        <v>1</v>
      </c>
      <c r="W229">
        <v>0</v>
      </c>
      <c r="X229">
        <v>0</v>
      </c>
      <c r="Y229">
        <v>4477.8999999999996</v>
      </c>
      <c r="Z229">
        <v>29001023018</v>
      </c>
      <c r="AA229">
        <v>6919.9793170600005</v>
      </c>
      <c r="AB229" t="s">
        <v>54</v>
      </c>
      <c r="AC229" t="s">
        <v>54</v>
      </c>
      <c r="AD229" t="s">
        <v>54</v>
      </c>
      <c r="AE229" t="s">
        <v>55</v>
      </c>
      <c r="AF229" t="s">
        <v>1186</v>
      </c>
    </row>
    <row r="230" spans="1:32" x14ac:dyDescent="0.25">
      <c r="A230" t="s">
        <v>1187</v>
      </c>
      <c r="B230" t="s">
        <v>1188</v>
      </c>
      <c r="C230" t="s">
        <v>1188</v>
      </c>
      <c r="D230" t="s">
        <v>461</v>
      </c>
      <c r="E230" t="s">
        <v>99</v>
      </c>
      <c r="F230">
        <v>6</v>
      </c>
      <c r="G230">
        <v>2022</v>
      </c>
      <c r="H230" s="1">
        <v>44834.426995289352</v>
      </c>
      <c r="I230" t="s">
        <v>444</v>
      </c>
      <c r="J230">
        <v>2535.33</v>
      </c>
      <c r="K230">
        <v>0</v>
      </c>
      <c r="L230" t="s">
        <v>38</v>
      </c>
      <c r="M230" t="s">
        <v>79</v>
      </c>
      <c r="Q230">
        <v>2535.33</v>
      </c>
      <c r="R230" t="s">
        <v>94</v>
      </c>
      <c r="S230">
        <v>33.021059000000001</v>
      </c>
      <c r="T230">
        <v>-97.214585</v>
      </c>
      <c r="U230">
        <v>8.8718333329999997</v>
      </c>
      <c r="V230">
        <v>2</v>
      </c>
      <c r="W230">
        <v>5</v>
      </c>
      <c r="X230">
        <v>0</v>
      </c>
      <c r="Y230">
        <v>1647.364</v>
      </c>
      <c r="Z230">
        <v>48000004007</v>
      </c>
      <c r="AA230">
        <v>3259.6744677730003</v>
      </c>
      <c r="AB230" t="s">
        <v>41</v>
      </c>
      <c r="AC230" t="s">
        <v>54</v>
      </c>
      <c r="AD230" t="s">
        <v>54</v>
      </c>
      <c r="AE230" t="s">
        <v>73</v>
      </c>
      <c r="AF230" t="s">
        <v>1189</v>
      </c>
    </row>
    <row r="231" spans="1:32" x14ac:dyDescent="0.25">
      <c r="A231" t="s">
        <v>1190</v>
      </c>
      <c r="B231" t="s">
        <v>1191</v>
      </c>
      <c r="C231" t="s">
        <v>1192</v>
      </c>
      <c r="D231" t="s">
        <v>1193</v>
      </c>
      <c r="E231" t="s">
        <v>213</v>
      </c>
      <c r="F231">
        <v>3</v>
      </c>
      <c r="G231">
        <v>2022</v>
      </c>
      <c r="H231" s="1">
        <v>44972.398190335647</v>
      </c>
      <c r="I231" t="s">
        <v>444</v>
      </c>
      <c r="J231">
        <v>2506</v>
      </c>
      <c r="K231">
        <v>0</v>
      </c>
      <c r="L231" t="s">
        <v>38</v>
      </c>
      <c r="M231" t="s">
        <v>39</v>
      </c>
      <c r="N231">
        <v>2091.64</v>
      </c>
      <c r="Q231">
        <v>414.36</v>
      </c>
      <c r="R231" t="s">
        <v>1194</v>
      </c>
      <c r="S231">
        <v>40.239077999999999</v>
      </c>
      <c r="T231">
        <v>-76.856110999999999</v>
      </c>
      <c r="U231">
        <v>20.19166667</v>
      </c>
      <c r="V231">
        <v>1</v>
      </c>
      <c r="W231">
        <v>37.700000000000003</v>
      </c>
      <c r="X231">
        <v>0</v>
      </c>
      <c r="Y231">
        <v>7357.5</v>
      </c>
      <c r="Z231">
        <v>42001006001</v>
      </c>
      <c r="AA231">
        <v>5171.7740159079995</v>
      </c>
      <c r="AB231" t="s">
        <v>53</v>
      </c>
      <c r="AC231" t="s">
        <v>757</v>
      </c>
      <c r="AD231" t="s">
        <v>54</v>
      </c>
      <c r="AE231" t="s">
        <v>65</v>
      </c>
      <c r="AF231" t="s">
        <v>1195</v>
      </c>
    </row>
    <row r="232" spans="1:32" x14ac:dyDescent="0.25">
      <c r="A232" t="s">
        <v>1196</v>
      </c>
      <c r="B232" t="s">
        <v>1197</v>
      </c>
      <c r="C232" t="s">
        <v>1198</v>
      </c>
      <c r="D232" t="s">
        <v>1199</v>
      </c>
      <c r="E232" t="s">
        <v>213</v>
      </c>
      <c r="F232">
        <v>3</v>
      </c>
      <c r="G232">
        <v>2022</v>
      </c>
      <c r="H232" s="1">
        <v>44972.660931562503</v>
      </c>
      <c r="I232" t="s">
        <v>444</v>
      </c>
      <c r="J232">
        <v>2477.27</v>
      </c>
      <c r="K232">
        <v>0</v>
      </c>
      <c r="L232" t="s">
        <v>38</v>
      </c>
      <c r="M232" t="s">
        <v>51</v>
      </c>
      <c r="N232">
        <v>3283.21</v>
      </c>
      <c r="R232" t="s">
        <v>40</v>
      </c>
      <c r="S232">
        <v>40.115259999999999</v>
      </c>
      <c r="T232">
        <v>-75.47193</v>
      </c>
      <c r="U232">
        <v>5.7016666669999996</v>
      </c>
      <c r="V232">
        <v>2</v>
      </c>
      <c r="W232">
        <v>11.75</v>
      </c>
      <c r="X232">
        <v>0</v>
      </c>
      <c r="Y232">
        <v>2080.27</v>
      </c>
      <c r="Z232">
        <v>42000002001</v>
      </c>
      <c r="AA232">
        <v>3271.1470650618103</v>
      </c>
      <c r="AB232" t="s">
        <v>87</v>
      </c>
      <c r="AC232" t="s">
        <v>72</v>
      </c>
      <c r="AD232" t="s">
        <v>54</v>
      </c>
      <c r="AE232" t="s">
        <v>65</v>
      </c>
      <c r="AF232" t="s">
        <v>1200</v>
      </c>
    </row>
    <row r="233" spans="1:32" x14ac:dyDescent="0.25">
      <c r="A233" t="s">
        <v>1201</v>
      </c>
      <c r="B233" t="s">
        <v>1202</v>
      </c>
      <c r="C233" t="s">
        <v>1203</v>
      </c>
      <c r="D233" t="s">
        <v>1204</v>
      </c>
      <c r="E233" t="s">
        <v>641</v>
      </c>
      <c r="F233">
        <v>3</v>
      </c>
      <c r="G233">
        <v>2022</v>
      </c>
      <c r="H233" s="1">
        <v>44971.453958773149</v>
      </c>
      <c r="I233" t="s">
        <v>444</v>
      </c>
      <c r="J233">
        <v>2471</v>
      </c>
      <c r="K233">
        <v>0</v>
      </c>
      <c r="L233" t="s">
        <v>38</v>
      </c>
      <c r="M233" t="s">
        <v>51</v>
      </c>
      <c r="N233">
        <v>2471</v>
      </c>
      <c r="R233" t="s">
        <v>52</v>
      </c>
      <c r="S233">
        <v>37.263578000000003</v>
      </c>
      <c r="T233">
        <v>-79.912360000000007</v>
      </c>
      <c r="U233">
        <v>33.424166669999998</v>
      </c>
      <c r="V233">
        <v>1</v>
      </c>
      <c r="W233">
        <v>55</v>
      </c>
      <c r="X233">
        <v>0</v>
      </c>
      <c r="Y233">
        <v>12194.29</v>
      </c>
      <c r="Z233">
        <v>51000213001</v>
      </c>
      <c r="AA233">
        <v>16917.528383023</v>
      </c>
      <c r="AB233" t="s">
        <v>53</v>
      </c>
      <c r="AC233" t="s">
        <v>42</v>
      </c>
      <c r="AD233" t="s">
        <v>54</v>
      </c>
      <c r="AE233" t="s">
        <v>583</v>
      </c>
      <c r="AF233" t="s">
        <v>1205</v>
      </c>
    </row>
    <row r="234" spans="1:32" x14ac:dyDescent="0.25">
      <c r="A234" t="s">
        <v>1206</v>
      </c>
      <c r="B234" t="s">
        <v>1207</v>
      </c>
      <c r="C234" t="s">
        <v>1208</v>
      </c>
      <c r="D234" t="s">
        <v>652</v>
      </c>
      <c r="E234" t="s">
        <v>36</v>
      </c>
      <c r="F234">
        <v>9</v>
      </c>
      <c r="G234">
        <v>2022</v>
      </c>
      <c r="H234" s="1">
        <v>44973.903663958336</v>
      </c>
      <c r="I234" t="s">
        <v>444</v>
      </c>
      <c r="J234">
        <v>2434</v>
      </c>
      <c r="K234">
        <v>0</v>
      </c>
      <c r="L234" t="s">
        <v>38</v>
      </c>
      <c r="M234" t="s">
        <v>39</v>
      </c>
      <c r="N234">
        <v>1035</v>
      </c>
      <c r="Q234">
        <v>1399</v>
      </c>
      <c r="R234" t="s">
        <v>445</v>
      </c>
      <c r="S234">
        <v>37.7286</v>
      </c>
      <c r="T234">
        <v>-122.50485</v>
      </c>
      <c r="U234">
        <v>15.016666669999999</v>
      </c>
      <c r="V234">
        <v>2</v>
      </c>
      <c r="W234">
        <v>43</v>
      </c>
      <c r="X234">
        <v>0</v>
      </c>
      <c r="Y234">
        <v>69.275580640000001</v>
      </c>
      <c r="Z234">
        <v>6002032005</v>
      </c>
      <c r="AA234">
        <v>7284.1887548000004</v>
      </c>
      <c r="AB234" t="s">
        <v>53</v>
      </c>
      <c r="AC234" t="s">
        <v>42</v>
      </c>
      <c r="AD234" t="s">
        <v>54</v>
      </c>
      <c r="AE234" t="s">
        <v>73</v>
      </c>
      <c r="AF234" t="s">
        <v>1209</v>
      </c>
    </row>
    <row r="235" spans="1:32" x14ac:dyDescent="0.25">
      <c r="A235" t="s">
        <v>1210</v>
      </c>
      <c r="B235" t="s">
        <v>1211</v>
      </c>
      <c r="C235" t="s">
        <v>1212</v>
      </c>
      <c r="D235" t="s">
        <v>1213</v>
      </c>
      <c r="E235" t="s">
        <v>1064</v>
      </c>
      <c r="F235">
        <v>3</v>
      </c>
      <c r="G235">
        <v>2022</v>
      </c>
      <c r="H235" s="1">
        <v>44963.579188773147</v>
      </c>
      <c r="I235" t="s">
        <v>444</v>
      </c>
      <c r="J235">
        <v>2373.88</v>
      </c>
      <c r="K235">
        <v>0</v>
      </c>
      <c r="L235" t="s">
        <v>38</v>
      </c>
      <c r="M235" t="s">
        <v>39</v>
      </c>
      <c r="N235">
        <v>2368.4</v>
      </c>
      <c r="Q235">
        <v>5.48</v>
      </c>
      <c r="R235" t="s">
        <v>561</v>
      </c>
      <c r="S235">
        <v>39.061669999999999</v>
      </c>
      <c r="T235">
        <v>-76.832633000000001</v>
      </c>
      <c r="U235">
        <v>6.2416666669999996</v>
      </c>
      <c r="V235">
        <v>1</v>
      </c>
      <c r="W235">
        <v>7.5</v>
      </c>
      <c r="X235">
        <v>0</v>
      </c>
      <c r="Y235">
        <v>2278.87</v>
      </c>
      <c r="Z235">
        <v>24000018002</v>
      </c>
      <c r="AA235">
        <v>2377.3771048478498</v>
      </c>
      <c r="AB235" t="s">
        <v>87</v>
      </c>
      <c r="AC235" t="s">
        <v>54</v>
      </c>
      <c r="AD235" t="s">
        <v>54</v>
      </c>
      <c r="AE235" t="s">
        <v>73</v>
      </c>
      <c r="AF235" t="s">
        <v>1214</v>
      </c>
    </row>
    <row r="236" spans="1:32" x14ac:dyDescent="0.25">
      <c r="A236" t="s">
        <v>1215</v>
      </c>
      <c r="B236" t="s">
        <v>1216</v>
      </c>
      <c r="C236" t="s">
        <v>1217</v>
      </c>
      <c r="D236" t="s">
        <v>1218</v>
      </c>
      <c r="E236" t="s">
        <v>726</v>
      </c>
      <c r="F236">
        <v>6</v>
      </c>
      <c r="G236">
        <v>2022</v>
      </c>
      <c r="H236" s="1">
        <v>44958.420598460645</v>
      </c>
      <c r="I236" t="s">
        <v>444</v>
      </c>
      <c r="J236">
        <v>2336.9299999999998</v>
      </c>
      <c r="K236">
        <v>0</v>
      </c>
      <c r="L236" t="s">
        <v>38</v>
      </c>
      <c r="M236" t="s">
        <v>79</v>
      </c>
      <c r="Q236">
        <v>2336.9299999999998</v>
      </c>
      <c r="R236" t="s">
        <v>52</v>
      </c>
      <c r="S236">
        <v>36.193972000000002</v>
      </c>
      <c r="T236">
        <v>-94.564027999999993</v>
      </c>
      <c r="U236">
        <v>3.5350000000000001</v>
      </c>
      <c r="V236">
        <v>1</v>
      </c>
      <c r="W236">
        <v>4.4000000000000004</v>
      </c>
      <c r="X236">
        <v>2.5</v>
      </c>
      <c r="Y236">
        <v>1291.1500000000001</v>
      </c>
      <c r="Z236">
        <v>5009000002</v>
      </c>
      <c r="AA236">
        <v>1242.50049685001</v>
      </c>
      <c r="AB236" t="s">
        <v>41</v>
      </c>
      <c r="AC236" t="s">
        <v>72</v>
      </c>
      <c r="AD236" t="s">
        <v>54</v>
      </c>
      <c r="AE236" t="s">
        <v>73</v>
      </c>
      <c r="AF236" t="s">
        <v>1219</v>
      </c>
    </row>
    <row r="237" spans="1:32" x14ac:dyDescent="0.25">
      <c r="A237" t="s">
        <v>1220</v>
      </c>
      <c r="B237" t="s">
        <v>1221</v>
      </c>
      <c r="C237" t="s">
        <v>1222</v>
      </c>
      <c r="D237" t="s">
        <v>1223</v>
      </c>
      <c r="E237" t="s">
        <v>525</v>
      </c>
      <c r="F237">
        <v>2</v>
      </c>
      <c r="G237">
        <v>2022</v>
      </c>
      <c r="H237" s="1">
        <v>44951.399985243057</v>
      </c>
      <c r="I237" t="s">
        <v>444</v>
      </c>
      <c r="J237">
        <v>2326</v>
      </c>
      <c r="K237">
        <v>0</v>
      </c>
      <c r="L237" t="s">
        <v>38</v>
      </c>
      <c r="M237" t="s">
        <v>79</v>
      </c>
      <c r="Q237">
        <v>2326</v>
      </c>
      <c r="R237" t="s">
        <v>86</v>
      </c>
      <c r="S237">
        <v>40.896287999999998</v>
      </c>
      <c r="T237">
        <v>-74.392279000000002</v>
      </c>
      <c r="U237">
        <v>8.6869166670000002</v>
      </c>
      <c r="V237">
        <v>1</v>
      </c>
      <c r="W237">
        <v>12</v>
      </c>
      <c r="X237">
        <v>12</v>
      </c>
      <c r="Y237">
        <v>3167.4209999999998</v>
      </c>
      <c r="Z237">
        <v>34001093001</v>
      </c>
      <c r="AA237">
        <v>4334.0923091059994</v>
      </c>
      <c r="AB237" t="s">
        <v>54</v>
      </c>
      <c r="AC237" t="s">
        <v>54</v>
      </c>
      <c r="AD237" t="s">
        <v>54</v>
      </c>
      <c r="AE237" t="s">
        <v>73</v>
      </c>
      <c r="AF237" t="s">
        <v>1224</v>
      </c>
    </row>
    <row r="238" spans="1:32" x14ac:dyDescent="0.25">
      <c r="A238" t="s">
        <v>1225</v>
      </c>
      <c r="B238" t="s">
        <v>1226</v>
      </c>
      <c r="C238" t="s">
        <v>1227</v>
      </c>
      <c r="D238" t="s">
        <v>1228</v>
      </c>
      <c r="E238" t="s">
        <v>437</v>
      </c>
      <c r="F238">
        <v>5</v>
      </c>
      <c r="G238">
        <v>2022</v>
      </c>
      <c r="H238" s="1">
        <v>44971.432502002317</v>
      </c>
      <c r="I238" t="s">
        <v>444</v>
      </c>
      <c r="J238">
        <v>2302</v>
      </c>
      <c r="K238">
        <v>0</v>
      </c>
      <c r="L238" t="s">
        <v>38</v>
      </c>
      <c r="M238" t="s">
        <v>79</v>
      </c>
      <c r="Q238">
        <v>2302</v>
      </c>
      <c r="R238" t="s">
        <v>94</v>
      </c>
      <c r="S238">
        <v>44.786340000000003</v>
      </c>
      <c r="T238">
        <v>-92.919020000000003</v>
      </c>
      <c r="U238">
        <v>5.2166666670000001</v>
      </c>
      <c r="V238">
        <v>1</v>
      </c>
      <c r="W238">
        <v>11.9</v>
      </c>
      <c r="X238">
        <v>11.9</v>
      </c>
      <c r="Y238">
        <v>1904.2</v>
      </c>
      <c r="Z238">
        <v>27000015001</v>
      </c>
      <c r="AB238" t="s">
        <v>54</v>
      </c>
      <c r="AC238" t="s">
        <v>54</v>
      </c>
      <c r="AD238" t="s">
        <v>54</v>
      </c>
      <c r="AE238" t="s">
        <v>65</v>
      </c>
      <c r="AF238" t="s">
        <v>1229</v>
      </c>
    </row>
    <row r="239" spans="1:32" x14ac:dyDescent="0.25">
      <c r="A239" t="s">
        <v>1230</v>
      </c>
      <c r="B239" t="s">
        <v>1231</v>
      </c>
      <c r="C239" t="s">
        <v>1231</v>
      </c>
      <c r="D239" t="s">
        <v>98</v>
      </c>
      <c r="E239" t="s">
        <v>99</v>
      </c>
      <c r="F239">
        <v>6</v>
      </c>
      <c r="G239">
        <v>2022</v>
      </c>
      <c r="H239" s="1">
        <v>44833.711891747684</v>
      </c>
      <c r="I239" t="s">
        <v>444</v>
      </c>
      <c r="J239">
        <v>2287.25</v>
      </c>
      <c r="K239">
        <v>0</v>
      </c>
      <c r="L239" t="s">
        <v>38</v>
      </c>
      <c r="M239" t="s">
        <v>79</v>
      </c>
      <c r="Q239">
        <v>2287.25</v>
      </c>
      <c r="R239" t="s">
        <v>94</v>
      </c>
      <c r="S239">
        <v>29.670850000000002</v>
      </c>
      <c r="T239">
        <v>-95.541439999999994</v>
      </c>
      <c r="U239">
        <v>11.99941667</v>
      </c>
      <c r="V239">
        <v>1</v>
      </c>
      <c r="W239">
        <v>23.1</v>
      </c>
      <c r="X239">
        <v>23.1</v>
      </c>
      <c r="Y239">
        <v>4381.2150000000001</v>
      </c>
      <c r="Z239">
        <v>48007039082</v>
      </c>
      <c r="AA239">
        <v>8413.2380117940011</v>
      </c>
      <c r="AB239" t="s">
        <v>41</v>
      </c>
      <c r="AC239" t="s">
        <v>54</v>
      </c>
      <c r="AD239" t="s">
        <v>54</v>
      </c>
      <c r="AE239" t="s">
        <v>73</v>
      </c>
      <c r="AF239" t="s">
        <v>1232</v>
      </c>
    </row>
    <row r="240" spans="1:32" x14ac:dyDescent="0.25">
      <c r="A240" t="s">
        <v>1233</v>
      </c>
      <c r="B240" t="s">
        <v>1234</v>
      </c>
      <c r="C240" t="s">
        <v>1234</v>
      </c>
      <c r="D240" t="s">
        <v>1235</v>
      </c>
      <c r="E240" t="s">
        <v>99</v>
      </c>
      <c r="F240">
        <v>6</v>
      </c>
      <c r="G240">
        <v>2022</v>
      </c>
      <c r="H240" s="1">
        <v>44825.539533831019</v>
      </c>
      <c r="I240" t="s">
        <v>444</v>
      </c>
      <c r="J240">
        <v>2258</v>
      </c>
      <c r="K240">
        <v>0</v>
      </c>
      <c r="L240" t="s">
        <v>38</v>
      </c>
      <c r="M240" t="s">
        <v>79</v>
      </c>
      <c r="Q240">
        <v>2258</v>
      </c>
      <c r="R240" t="s">
        <v>52</v>
      </c>
      <c r="S240">
        <v>33.772798000000002</v>
      </c>
      <c r="T240">
        <v>-96.501863999999998</v>
      </c>
      <c r="U240">
        <v>2.610833333</v>
      </c>
      <c r="V240">
        <v>1</v>
      </c>
      <c r="W240">
        <v>6</v>
      </c>
      <c r="X240">
        <v>6</v>
      </c>
      <c r="Y240">
        <v>952.44</v>
      </c>
      <c r="Z240">
        <v>48004078004</v>
      </c>
      <c r="AB240" t="s">
        <v>41</v>
      </c>
      <c r="AC240" t="s">
        <v>54</v>
      </c>
      <c r="AD240" t="s">
        <v>54</v>
      </c>
      <c r="AE240" t="s">
        <v>73</v>
      </c>
      <c r="AF240" t="s">
        <v>1236</v>
      </c>
    </row>
    <row r="241" spans="1:32" x14ac:dyDescent="0.25">
      <c r="A241" t="s">
        <v>1237</v>
      </c>
      <c r="B241" t="s">
        <v>1238</v>
      </c>
      <c r="C241" t="s">
        <v>1239</v>
      </c>
      <c r="D241" t="s">
        <v>1240</v>
      </c>
      <c r="E241" t="s">
        <v>136</v>
      </c>
      <c r="F241">
        <v>4</v>
      </c>
      <c r="G241">
        <v>2022</v>
      </c>
      <c r="H241" s="1">
        <v>44974.592177916667</v>
      </c>
      <c r="I241" t="s">
        <v>444</v>
      </c>
      <c r="J241">
        <v>2254</v>
      </c>
      <c r="K241">
        <v>0</v>
      </c>
      <c r="L241" t="s">
        <v>38</v>
      </c>
      <c r="M241" t="s">
        <v>39</v>
      </c>
      <c r="N241">
        <v>1856</v>
      </c>
      <c r="Q241">
        <v>398</v>
      </c>
      <c r="R241" t="s">
        <v>561</v>
      </c>
      <c r="S241">
        <v>36.098185000000001</v>
      </c>
      <c r="T241">
        <v>-79.376660000000001</v>
      </c>
      <c r="U241">
        <v>3.9831750000000001</v>
      </c>
      <c r="V241">
        <v>1</v>
      </c>
      <c r="W241">
        <v>12</v>
      </c>
      <c r="X241">
        <v>0</v>
      </c>
      <c r="Y241">
        <v>1453.0622000000001</v>
      </c>
      <c r="Z241">
        <v>37000101002</v>
      </c>
      <c r="AA241">
        <v>3623.8839055130002</v>
      </c>
      <c r="AB241" t="s">
        <v>87</v>
      </c>
      <c r="AC241" t="s">
        <v>54</v>
      </c>
      <c r="AD241" t="s">
        <v>54</v>
      </c>
      <c r="AE241" t="s">
        <v>55</v>
      </c>
      <c r="AF241" t="s">
        <v>1241</v>
      </c>
    </row>
    <row r="242" spans="1:32" x14ac:dyDescent="0.25">
      <c r="A242" t="s">
        <v>1242</v>
      </c>
      <c r="B242" t="s">
        <v>1243</v>
      </c>
      <c r="C242" t="s">
        <v>1243</v>
      </c>
      <c r="D242" t="s">
        <v>1244</v>
      </c>
      <c r="E242" t="s">
        <v>99</v>
      </c>
      <c r="F242">
        <v>6</v>
      </c>
      <c r="G242">
        <v>2022</v>
      </c>
      <c r="H242" s="1">
        <v>44813.461218298609</v>
      </c>
      <c r="I242" t="s">
        <v>444</v>
      </c>
      <c r="J242">
        <v>2236.34</v>
      </c>
      <c r="K242">
        <v>0</v>
      </c>
      <c r="L242" t="s">
        <v>38</v>
      </c>
      <c r="M242" t="s">
        <v>79</v>
      </c>
      <c r="Q242">
        <v>2397.67</v>
      </c>
      <c r="R242" t="s">
        <v>52</v>
      </c>
      <c r="S242">
        <v>32.304499999999997</v>
      </c>
      <c r="T242">
        <v>-96.615660000000005</v>
      </c>
      <c r="U242">
        <v>1.68</v>
      </c>
      <c r="V242">
        <v>1</v>
      </c>
      <c r="W242">
        <v>3.1</v>
      </c>
      <c r="X242">
        <v>0</v>
      </c>
      <c r="Y242">
        <v>612.41999999999996</v>
      </c>
      <c r="AB242" t="s">
        <v>41</v>
      </c>
      <c r="AC242" t="s">
        <v>54</v>
      </c>
      <c r="AD242" t="s">
        <v>54</v>
      </c>
      <c r="AE242" t="s">
        <v>73</v>
      </c>
      <c r="AF242" t="s">
        <v>1245</v>
      </c>
    </row>
    <row r="243" spans="1:32" x14ac:dyDescent="0.25">
      <c r="A243" t="s">
        <v>1246</v>
      </c>
      <c r="B243" t="s">
        <v>1247</v>
      </c>
      <c r="C243" t="s">
        <v>1248</v>
      </c>
      <c r="D243" t="s">
        <v>1249</v>
      </c>
      <c r="E243" t="s">
        <v>36</v>
      </c>
      <c r="F243">
        <v>9</v>
      </c>
      <c r="G243">
        <v>2022</v>
      </c>
      <c r="H243" s="1">
        <v>44975.484695775463</v>
      </c>
      <c r="I243" t="s">
        <v>444</v>
      </c>
      <c r="J243">
        <v>2173.1</v>
      </c>
      <c r="K243">
        <v>0</v>
      </c>
      <c r="L243" t="s">
        <v>38</v>
      </c>
      <c r="M243" t="s">
        <v>79</v>
      </c>
      <c r="Q243">
        <v>2173.1</v>
      </c>
      <c r="R243" t="s">
        <v>94</v>
      </c>
      <c r="S243">
        <v>33.466574000000001</v>
      </c>
      <c r="T243">
        <v>-117.685766</v>
      </c>
      <c r="U243">
        <v>10.852499999999999</v>
      </c>
      <c r="V243">
        <v>1</v>
      </c>
      <c r="W243">
        <v>104</v>
      </c>
      <c r="X243">
        <v>39</v>
      </c>
      <c r="Y243">
        <v>3959.22</v>
      </c>
      <c r="Z243">
        <v>6009019001</v>
      </c>
      <c r="AA243">
        <v>4352.3027809929999</v>
      </c>
      <c r="AB243" t="s">
        <v>53</v>
      </c>
      <c r="AC243" t="s">
        <v>54</v>
      </c>
      <c r="AD243" t="s">
        <v>54</v>
      </c>
      <c r="AE243" t="s">
        <v>55</v>
      </c>
      <c r="AF243" t="s">
        <v>1250</v>
      </c>
    </row>
    <row r="244" spans="1:32" x14ac:dyDescent="0.25">
      <c r="A244" t="s">
        <v>1251</v>
      </c>
      <c r="B244" t="s">
        <v>1252</v>
      </c>
      <c r="C244" t="s">
        <v>1253</v>
      </c>
      <c r="D244" t="s">
        <v>1254</v>
      </c>
      <c r="E244" t="s">
        <v>600</v>
      </c>
      <c r="F244">
        <v>4</v>
      </c>
      <c r="G244">
        <v>2022</v>
      </c>
      <c r="H244" s="1">
        <v>44950.330555555556</v>
      </c>
      <c r="I244" t="s">
        <v>444</v>
      </c>
      <c r="J244">
        <v>2108.61</v>
      </c>
      <c r="K244">
        <v>0</v>
      </c>
      <c r="L244" t="s">
        <v>38</v>
      </c>
      <c r="M244" t="s">
        <v>79</v>
      </c>
      <c r="Q244">
        <v>2108.62</v>
      </c>
      <c r="R244" t="s">
        <v>214</v>
      </c>
      <c r="S244">
        <v>27.9086</v>
      </c>
      <c r="T244">
        <v>-82.703739999999996</v>
      </c>
      <c r="U244">
        <v>6.2808333330000004</v>
      </c>
      <c r="V244">
        <v>1</v>
      </c>
      <c r="W244">
        <v>18</v>
      </c>
      <c r="X244">
        <v>8.1300000000000008</v>
      </c>
      <c r="Y244">
        <v>2291.0500000000002</v>
      </c>
      <c r="Z244">
        <v>12000060001</v>
      </c>
      <c r="AA244">
        <v>3441.7791866429998</v>
      </c>
      <c r="AB244" t="s">
        <v>41</v>
      </c>
      <c r="AC244" t="s">
        <v>54</v>
      </c>
      <c r="AD244" t="s">
        <v>537</v>
      </c>
      <c r="AE244" t="s">
        <v>73</v>
      </c>
      <c r="AF244" t="s">
        <v>1255</v>
      </c>
    </row>
    <row r="245" spans="1:32" x14ac:dyDescent="0.25">
      <c r="A245" t="s">
        <v>1256</v>
      </c>
      <c r="B245" t="s">
        <v>1257</v>
      </c>
      <c r="C245" t="s">
        <v>1258</v>
      </c>
      <c r="D245" t="s">
        <v>1259</v>
      </c>
      <c r="E245" t="s">
        <v>253</v>
      </c>
      <c r="F245">
        <v>5</v>
      </c>
      <c r="G245">
        <v>2022</v>
      </c>
      <c r="H245" s="1">
        <v>44974.441137696762</v>
      </c>
      <c r="I245" t="s">
        <v>444</v>
      </c>
      <c r="J245">
        <v>2096.4</v>
      </c>
      <c r="K245">
        <v>0</v>
      </c>
      <c r="L245" t="s">
        <v>38</v>
      </c>
      <c r="M245" t="s">
        <v>39</v>
      </c>
      <c r="N245">
        <v>1911.24</v>
      </c>
      <c r="Q245">
        <v>1021.297</v>
      </c>
      <c r="R245" t="s">
        <v>52</v>
      </c>
      <c r="S245">
        <v>40.402624000000003</v>
      </c>
      <c r="T245">
        <v>-86.907696000000001</v>
      </c>
      <c r="U245">
        <v>17.55</v>
      </c>
      <c r="V245">
        <v>1</v>
      </c>
      <c r="W245">
        <v>66</v>
      </c>
      <c r="X245">
        <v>14.5</v>
      </c>
      <c r="Y245">
        <v>6392.3</v>
      </c>
      <c r="Z245">
        <v>18000602001</v>
      </c>
      <c r="AA245">
        <v>9141.6568872740008</v>
      </c>
      <c r="AB245" t="s">
        <v>53</v>
      </c>
      <c r="AC245" t="s">
        <v>1260</v>
      </c>
      <c r="AD245" t="s">
        <v>54</v>
      </c>
      <c r="AE245" t="s">
        <v>73</v>
      </c>
      <c r="AF245" t="s">
        <v>1261</v>
      </c>
    </row>
    <row r="246" spans="1:32" x14ac:dyDescent="0.25">
      <c r="A246" t="s">
        <v>1262</v>
      </c>
      <c r="B246" t="s">
        <v>1263</v>
      </c>
      <c r="C246" t="s">
        <v>1264</v>
      </c>
      <c r="D246" t="s">
        <v>1265</v>
      </c>
      <c r="E246" t="s">
        <v>641</v>
      </c>
      <c r="F246">
        <v>3</v>
      </c>
      <c r="G246">
        <v>2022</v>
      </c>
      <c r="H246" s="1">
        <v>44965.573165462964</v>
      </c>
      <c r="I246" t="s">
        <v>444</v>
      </c>
      <c r="J246">
        <v>2084</v>
      </c>
      <c r="K246">
        <v>0</v>
      </c>
      <c r="L246" t="s">
        <v>38</v>
      </c>
      <c r="M246" t="s">
        <v>51</v>
      </c>
      <c r="N246">
        <v>2084</v>
      </c>
      <c r="R246" t="s">
        <v>52</v>
      </c>
      <c r="S246">
        <v>39.035029999999999</v>
      </c>
      <c r="T246">
        <v>-77.447569999999999</v>
      </c>
      <c r="Z246">
        <v>51001400062</v>
      </c>
      <c r="AA246">
        <v>5463.1415661000001</v>
      </c>
      <c r="AB246" t="s">
        <v>53</v>
      </c>
      <c r="AC246" t="s">
        <v>42</v>
      </c>
      <c r="AD246" t="s">
        <v>54</v>
      </c>
      <c r="AE246" t="s">
        <v>65</v>
      </c>
      <c r="AF246" t="s">
        <v>1266</v>
      </c>
    </row>
    <row r="247" spans="1:3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231</v>
      </c>
      <c r="F247">
        <v>2</v>
      </c>
      <c r="G247">
        <v>2022</v>
      </c>
      <c r="H247" s="1">
        <v>44978.444169270835</v>
      </c>
      <c r="I247" t="s">
        <v>444</v>
      </c>
      <c r="J247">
        <v>2074.36</v>
      </c>
      <c r="K247">
        <v>0</v>
      </c>
      <c r="L247" t="s">
        <v>38</v>
      </c>
      <c r="M247" t="s">
        <v>79</v>
      </c>
      <c r="Q247">
        <v>2074.36</v>
      </c>
      <c r="R247" t="s">
        <v>52</v>
      </c>
      <c r="S247">
        <v>18.261500000000002</v>
      </c>
      <c r="T247">
        <v>-66.027167000000006</v>
      </c>
      <c r="U247">
        <v>11.904999999999999</v>
      </c>
      <c r="V247">
        <v>1</v>
      </c>
      <c r="W247">
        <v>40</v>
      </c>
      <c r="X247">
        <v>17.100000000000001</v>
      </c>
      <c r="Y247">
        <v>4343.43</v>
      </c>
      <c r="Z247">
        <v>72000006003</v>
      </c>
      <c r="AB247" t="s">
        <v>41</v>
      </c>
      <c r="AC247" t="s">
        <v>54</v>
      </c>
      <c r="AD247" t="s">
        <v>54</v>
      </c>
      <c r="AE247" t="s">
        <v>55</v>
      </c>
      <c r="AF247" t="s">
        <v>1271</v>
      </c>
    </row>
    <row r="248" spans="1:32" x14ac:dyDescent="0.25">
      <c r="A248" t="s">
        <v>1272</v>
      </c>
      <c r="B248" t="s">
        <v>1273</v>
      </c>
      <c r="C248" t="s">
        <v>1274</v>
      </c>
      <c r="D248" t="s">
        <v>325</v>
      </c>
      <c r="E248" t="s">
        <v>192</v>
      </c>
      <c r="F248">
        <v>4</v>
      </c>
      <c r="G248">
        <v>2022</v>
      </c>
      <c r="H248" s="1">
        <v>44973.454084537036</v>
      </c>
      <c r="I248" t="s">
        <v>444</v>
      </c>
      <c r="J248">
        <v>2073</v>
      </c>
      <c r="K248">
        <v>0</v>
      </c>
      <c r="L248" t="s">
        <v>38</v>
      </c>
      <c r="M248" t="s">
        <v>51</v>
      </c>
      <c r="N248">
        <v>2073</v>
      </c>
      <c r="R248" t="s">
        <v>52</v>
      </c>
      <c r="S248">
        <v>32.363610999999999</v>
      </c>
      <c r="T248">
        <v>-86.442778000000004</v>
      </c>
      <c r="U248">
        <v>15.70833333</v>
      </c>
      <c r="V248">
        <v>1</v>
      </c>
      <c r="W248">
        <v>35</v>
      </c>
      <c r="X248">
        <v>14.3</v>
      </c>
      <c r="Y248">
        <v>5728</v>
      </c>
      <c r="Z248">
        <v>1000110001</v>
      </c>
      <c r="AA248">
        <v>9032.3940559519997</v>
      </c>
      <c r="AB248" t="s">
        <v>53</v>
      </c>
      <c r="AC248" t="s">
        <v>42</v>
      </c>
      <c r="AD248" t="s">
        <v>54</v>
      </c>
      <c r="AE248" t="s">
        <v>65</v>
      </c>
      <c r="AF248" t="s">
        <v>1275</v>
      </c>
    </row>
    <row r="249" spans="1:32" x14ac:dyDescent="0.25">
      <c r="A249" t="s">
        <v>1276</v>
      </c>
      <c r="B249" t="s">
        <v>1277</v>
      </c>
      <c r="C249" t="s">
        <v>1278</v>
      </c>
      <c r="D249" t="s">
        <v>1279</v>
      </c>
      <c r="E249" t="s">
        <v>207</v>
      </c>
      <c r="F249">
        <v>4</v>
      </c>
      <c r="G249">
        <v>2022</v>
      </c>
      <c r="H249" s="1">
        <v>44966.393951226855</v>
      </c>
      <c r="I249" t="s">
        <v>444</v>
      </c>
      <c r="J249">
        <v>2025.1</v>
      </c>
      <c r="K249">
        <v>0</v>
      </c>
      <c r="L249" t="s">
        <v>38</v>
      </c>
      <c r="M249" t="s">
        <v>79</v>
      </c>
      <c r="Q249">
        <v>2025.1</v>
      </c>
      <c r="R249" t="s">
        <v>52</v>
      </c>
      <c r="S249">
        <v>36.28951</v>
      </c>
      <c r="T249">
        <v>-86.69068</v>
      </c>
      <c r="U249">
        <v>18.858333330000001</v>
      </c>
      <c r="V249">
        <v>1</v>
      </c>
      <c r="W249">
        <v>24</v>
      </c>
      <c r="X249">
        <v>17.5</v>
      </c>
      <c r="Y249">
        <v>6848.48</v>
      </c>
      <c r="Z249">
        <v>47001016002</v>
      </c>
      <c r="AA249">
        <v>7575.5563049920002</v>
      </c>
      <c r="AB249" t="s">
        <v>38</v>
      </c>
      <c r="AC249" t="s">
        <v>38</v>
      </c>
      <c r="AD249" t="s">
        <v>38</v>
      </c>
      <c r="AE249" t="s">
        <v>38</v>
      </c>
      <c r="AF249" t="s">
        <v>1280</v>
      </c>
    </row>
    <row r="250" spans="1:32" x14ac:dyDescent="0.25">
      <c r="A250" t="s">
        <v>1281</v>
      </c>
      <c r="B250" t="s">
        <v>1282</v>
      </c>
      <c r="C250" t="s">
        <v>1283</v>
      </c>
      <c r="D250" t="s">
        <v>443</v>
      </c>
      <c r="E250" t="s">
        <v>36</v>
      </c>
      <c r="F250">
        <v>9</v>
      </c>
      <c r="G250">
        <v>2022</v>
      </c>
      <c r="H250" s="1">
        <v>44959.684876504631</v>
      </c>
      <c r="I250" t="s">
        <v>444</v>
      </c>
      <c r="J250">
        <v>2016</v>
      </c>
      <c r="K250">
        <v>0</v>
      </c>
      <c r="L250" t="s">
        <v>38</v>
      </c>
      <c r="M250" t="s">
        <v>79</v>
      </c>
      <c r="Q250">
        <v>2016</v>
      </c>
      <c r="R250" t="s">
        <v>214</v>
      </c>
      <c r="S250">
        <v>33.960713217641803</v>
      </c>
      <c r="T250">
        <v>-118.02566059845699</v>
      </c>
      <c r="Z250">
        <v>6004009009</v>
      </c>
      <c r="AA250">
        <v>8285.7647085850022</v>
      </c>
      <c r="AB250" t="s">
        <v>407</v>
      </c>
      <c r="AC250" t="s">
        <v>42</v>
      </c>
      <c r="AD250" t="s">
        <v>54</v>
      </c>
      <c r="AE250" t="s">
        <v>65</v>
      </c>
      <c r="AF250" t="s">
        <v>1284</v>
      </c>
    </row>
    <row r="251" spans="1:32" x14ac:dyDescent="0.25">
      <c r="A251" t="s">
        <v>1237</v>
      </c>
      <c r="B251" t="s">
        <v>1285</v>
      </c>
      <c r="C251" t="s">
        <v>1286</v>
      </c>
      <c r="D251" t="s">
        <v>1240</v>
      </c>
      <c r="E251" t="s">
        <v>136</v>
      </c>
      <c r="F251">
        <v>4</v>
      </c>
      <c r="G251">
        <v>2022</v>
      </c>
      <c r="H251" s="1">
        <v>44965.438164282408</v>
      </c>
      <c r="I251" t="s">
        <v>444</v>
      </c>
      <c r="J251">
        <v>1993</v>
      </c>
      <c r="K251">
        <v>0</v>
      </c>
      <c r="L251" t="s">
        <v>38</v>
      </c>
      <c r="M251" t="s">
        <v>79</v>
      </c>
      <c r="Q251">
        <v>1993</v>
      </c>
      <c r="R251" t="s">
        <v>94</v>
      </c>
      <c r="S251">
        <v>36.019883999999998</v>
      </c>
      <c r="T251">
        <v>-79.373457999999999</v>
      </c>
      <c r="U251">
        <v>6.6033583330000001</v>
      </c>
      <c r="V251">
        <v>1</v>
      </c>
      <c r="W251">
        <v>12</v>
      </c>
      <c r="X251">
        <v>0</v>
      </c>
      <c r="Y251">
        <v>2410.1368000000002</v>
      </c>
      <c r="Z251">
        <v>37000101001</v>
      </c>
      <c r="AA251">
        <v>3532.8315460780004</v>
      </c>
      <c r="AB251" t="s">
        <v>54</v>
      </c>
      <c r="AC251" t="s">
        <v>54</v>
      </c>
      <c r="AD251" t="s">
        <v>54</v>
      </c>
      <c r="AE251" t="s">
        <v>65</v>
      </c>
      <c r="AF251" t="s">
        <v>1287</v>
      </c>
    </row>
    <row r="252" spans="1:32" x14ac:dyDescent="0.25">
      <c r="A252" t="s">
        <v>1288</v>
      </c>
      <c r="B252" t="s">
        <v>1289</v>
      </c>
      <c r="C252" t="s">
        <v>1290</v>
      </c>
      <c r="D252" t="s">
        <v>1291</v>
      </c>
      <c r="E252" t="s">
        <v>543</v>
      </c>
      <c r="F252">
        <v>7</v>
      </c>
      <c r="G252">
        <v>2022</v>
      </c>
      <c r="H252" s="1">
        <v>44971.425630081016</v>
      </c>
      <c r="I252" t="s">
        <v>444</v>
      </c>
      <c r="J252">
        <v>1975</v>
      </c>
      <c r="K252">
        <v>0</v>
      </c>
      <c r="L252" t="s">
        <v>38</v>
      </c>
      <c r="M252" t="s">
        <v>51</v>
      </c>
      <c r="N252">
        <v>1975</v>
      </c>
      <c r="R252" t="s">
        <v>52</v>
      </c>
      <c r="S252">
        <v>37.029524000000002</v>
      </c>
      <c r="T252">
        <v>-94.591695000000001</v>
      </c>
      <c r="U252">
        <v>6.35</v>
      </c>
      <c r="V252">
        <v>1</v>
      </c>
      <c r="W252">
        <v>0</v>
      </c>
      <c r="X252">
        <v>0</v>
      </c>
      <c r="Y252">
        <v>2315.6</v>
      </c>
      <c r="Z252">
        <v>29001010002</v>
      </c>
      <c r="AA252">
        <v>1821.0471887000001</v>
      </c>
      <c r="AB252" t="s">
        <v>1292</v>
      </c>
      <c r="AC252" t="s">
        <v>64</v>
      </c>
      <c r="AD252" t="s">
        <v>54</v>
      </c>
      <c r="AE252" t="s">
        <v>800</v>
      </c>
      <c r="AF252" t="s">
        <v>1293</v>
      </c>
    </row>
    <row r="253" spans="1:32" x14ac:dyDescent="0.25">
      <c r="A253" t="s">
        <v>1294</v>
      </c>
      <c r="B253" t="s">
        <v>1295</v>
      </c>
      <c r="C253" t="s">
        <v>1296</v>
      </c>
      <c r="D253" t="s">
        <v>1297</v>
      </c>
      <c r="E253" t="s">
        <v>1023</v>
      </c>
      <c r="F253">
        <v>8</v>
      </c>
      <c r="G253">
        <v>2022</v>
      </c>
      <c r="H253" s="1">
        <v>44973.738020034725</v>
      </c>
      <c r="I253" t="s">
        <v>444</v>
      </c>
      <c r="J253">
        <v>1960.11</v>
      </c>
      <c r="K253">
        <v>0</v>
      </c>
      <c r="L253" t="s">
        <v>38</v>
      </c>
      <c r="M253" t="s">
        <v>51</v>
      </c>
      <c r="N253">
        <v>1960.11</v>
      </c>
      <c r="R253" t="s">
        <v>52</v>
      </c>
      <c r="S253">
        <v>40.555276999999997</v>
      </c>
      <c r="T253">
        <v>-105.020555</v>
      </c>
      <c r="U253">
        <v>7.65</v>
      </c>
      <c r="V253">
        <v>2</v>
      </c>
      <c r="W253">
        <v>23</v>
      </c>
      <c r="X253">
        <v>0</v>
      </c>
      <c r="Y253">
        <v>2795.41</v>
      </c>
      <c r="Z253">
        <v>8000037001</v>
      </c>
      <c r="AA253">
        <v>6482.9279917719996</v>
      </c>
      <c r="AB253" t="s">
        <v>53</v>
      </c>
      <c r="AC253" t="s">
        <v>64</v>
      </c>
      <c r="AD253" t="s">
        <v>54</v>
      </c>
      <c r="AE253" t="s">
        <v>73</v>
      </c>
      <c r="AF253" t="s">
        <v>1298</v>
      </c>
    </row>
    <row r="254" spans="1:32" x14ac:dyDescent="0.25">
      <c r="A254" t="s">
        <v>1299</v>
      </c>
      <c r="B254" t="s">
        <v>1300</v>
      </c>
      <c r="C254" t="s">
        <v>1300</v>
      </c>
      <c r="D254" t="s">
        <v>1301</v>
      </c>
      <c r="E254" t="s">
        <v>99</v>
      </c>
      <c r="F254">
        <v>6</v>
      </c>
      <c r="G254">
        <v>2022</v>
      </c>
      <c r="H254" s="1">
        <v>44831.686194074071</v>
      </c>
      <c r="I254" t="s">
        <v>444</v>
      </c>
      <c r="J254">
        <v>1944.53</v>
      </c>
      <c r="K254">
        <v>0</v>
      </c>
      <c r="L254" t="s">
        <v>38</v>
      </c>
      <c r="M254" t="s">
        <v>79</v>
      </c>
      <c r="Q254">
        <v>1944.53</v>
      </c>
      <c r="R254" t="s">
        <v>52</v>
      </c>
      <c r="S254">
        <v>32.462466999999997</v>
      </c>
      <c r="T254">
        <v>-94.758066999999997</v>
      </c>
      <c r="U254">
        <v>10.249916669999999</v>
      </c>
      <c r="V254">
        <v>1</v>
      </c>
      <c r="W254">
        <v>21</v>
      </c>
      <c r="X254">
        <v>0</v>
      </c>
      <c r="Y254">
        <v>3742.2429999999999</v>
      </c>
      <c r="Z254">
        <v>48005019001</v>
      </c>
      <c r="AA254">
        <v>6590.3697759053002</v>
      </c>
      <c r="AB254" t="s">
        <v>53</v>
      </c>
      <c r="AC254" t="s">
        <v>54</v>
      </c>
      <c r="AD254" t="s">
        <v>54</v>
      </c>
      <c r="AE254" t="s">
        <v>55</v>
      </c>
      <c r="AF254" t="s">
        <v>1302</v>
      </c>
    </row>
    <row r="255" spans="1:32" x14ac:dyDescent="0.25">
      <c r="A255" t="s">
        <v>1303</v>
      </c>
      <c r="B255" t="s">
        <v>1304</v>
      </c>
      <c r="C255" t="s">
        <v>1305</v>
      </c>
      <c r="D255" t="s">
        <v>1306</v>
      </c>
      <c r="E255" t="s">
        <v>36</v>
      </c>
      <c r="F255">
        <v>9</v>
      </c>
      <c r="G255">
        <v>2022</v>
      </c>
      <c r="H255" s="1">
        <v>44971.495583298609</v>
      </c>
      <c r="I255" t="s">
        <v>444</v>
      </c>
      <c r="J255">
        <v>1936.27</v>
      </c>
      <c r="K255">
        <v>0</v>
      </c>
      <c r="L255" t="s">
        <v>38</v>
      </c>
      <c r="M255" t="s">
        <v>51</v>
      </c>
      <c r="N255">
        <v>1936.27</v>
      </c>
      <c r="R255" t="s">
        <v>52</v>
      </c>
      <c r="S255">
        <v>37.613722000000003</v>
      </c>
      <c r="T255">
        <v>-121.01177800000001</v>
      </c>
      <c r="U255">
        <v>0</v>
      </c>
      <c r="V255">
        <v>1</v>
      </c>
      <c r="W255">
        <v>14.9</v>
      </c>
      <c r="X255">
        <v>0</v>
      </c>
      <c r="Y255">
        <v>0</v>
      </c>
      <c r="Z255">
        <v>6005065001</v>
      </c>
      <c r="AA255">
        <v>12255.647579951001</v>
      </c>
      <c r="AB255" t="s">
        <v>407</v>
      </c>
      <c r="AC255" t="s">
        <v>54</v>
      </c>
      <c r="AD255" t="s">
        <v>54</v>
      </c>
      <c r="AE255" t="s">
        <v>1307</v>
      </c>
      <c r="AF255" t="s">
        <v>1308</v>
      </c>
    </row>
    <row r="256" spans="1:32" x14ac:dyDescent="0.25">
      <c r="A256" t="s">
        <v>1309</v>
      </c>
      <c r="B256" t="s">
        <v>1310</v>
      </c>
      <c r="C256" t="s">
        <v>1311</v>
      </c>
      <c r="D256" t="s">
        <v>1312</v>
      </c>
      <c r="E256" t="s">
        <v>641</v>
      </c>
      <c r="F256">
        <v>3</v>
      </c>
      <c r="G256">
        <v>2022</v>
      </c>
      <c r="H256" s="1">
        <v>44965.314489548611</v>
      </c>
      <c r="I256" t="s">
        <v>444</v>
      </c>
      <c r="J256">
        <v>1925.01</v>
      </c>
      <c r="K256">
        <v>0</v>
      </c>
      <c r="L256" t="s">
        <v>38</v>
      </c>
      <c r="M256" t="s">
        <v>51</v>
      </c>
      <c r="N256">
        <v>1925.01</v>
      </c>
      <c r="R256" t="s">
        <v>214</v>
      </c>
      <c r="S256">
        <v>38.24944</v>
      </c>
      <c r="T256">
        <v>-77.423580000000001</v>
      </c>
      <c r="U256">
        <v>6.7249999999999996</v>
      </c>
      <c r="V256">
        <v>1</v>
      </c>
      <c r="W256">
        <v>9.4</v>
      </c>
      <c r="X256">
        <v>0</v>
      </c>
      <c r="Y256">
        <v>2454.73</v>
      </c>
      <c r="Z256">
        <v>51000155001</v>
      </c>
      <c r="AA256">
        <v>2640.5184236150003</v>
      </c>
      <c r="AB256" t="s">
        <v>952</v>
      </c>
      <c r="AC256" t="s">
        <v>54</v>
      </c>
      <c r="AD256" t="s">
        <v>43</v>
      </c>
      <c r="AE256" t="s">
        <v>73</v>
      </c>
      <c r="AF256" t="s">
        <v>1313</v>
      </c>
    </row>
    <row r="257" spans="1:32" x14ac:dyDescent="0.25">
      <c r="A257" t="s">
        <v>1314</v>
      </c>
      <c r="B257" t="s">
        <v>1315</v>
      </c>
      <c r="C257" t="s">
        <v>1316</v>
      </c>
      <c r="D257" t="s">
        <v>443</v>
      </c>
      <c r="E257" t="s">
        <v>36</v>
      </c>
      <c r="F257">
        <v>9</v>
      </c>
      <c r="G257">
        <v>2022</v>
      </c>
      <c r="H257" s="1">
        <v>44959.686214398149</v>
      </c>
      <c r="I257" t="s">
        <v>444</v>
      </c>
      <c r="J257">
        <v>1921</v>
      </c>
      <c r="K257">
        <v>0</v>
      </c>
      <c r="L257" t="s">
        <v>38</v>
      </c>
      <c r="M257" t="s">
        <v>79</v>
      </c>
      <c r="Q257">
        <v>1921</v>
      </c>
      <c r="R257" t="s">
        <v>214</v>
      </c>
      <c r="S257">
        <v>33.960713217641803</v>
      </c>
      <c r="T257">
        <v>-118.02566059845699</v>
      </c>
      <c r="Z257">
        <v>6004009010</v>
      </c>
      <c r="AA257">
        <v>4771.1436343940004</v>
      </c>
      <c r="AB257" t="s">
        <v>407</v>
      </c>
      <c r="AC257" t="s">
        <v>42</v>
      </c>
      <c r="AD257" t="s">
        <v>54</v>
      </c>
      <c r="AE257" t="s">
        <v>55</v>
      </c>
      <c r="AF257" t="s">
        <v>1317</v>
      </c>
    </row>
    <row r="258" spans="1:32" x14ac:dyDescent="0.25">
      <c r="A258" t="s">
        <v>1182</v>
      </c>
      <c r="B258" t="s">
        <v>1318</v>
      </c>
      <c r="C258" t="s">
        <v>1319</v>
      </c>
      <c r="D258" t="s">
        <v>1185</v>
      </c>
      <c r="E258" t="s">
        <v>543</v>
      </c>
      <c r="F258">
        <v>7</v>
      </c>
      <c r="G258">
        <v>2022</v>
      </c>
      <c r="H258" s="1">
        <v>44973.586905856479</v>
      </c>
      <c r="I258" t="s">
        <v>444</v>
      </c>
      <c r="J258">
        <v>1906.55</v>
      </c>
      <c r="K258">
        <v>0</v>
      </c>
      <c r="L258" t="s">
        <v>38</v>
      </c>
      <c r="M258" t="s">
        <v>79</v>
      </c>
      <c r="Q258">
        <v>1906.55</v>
      </c>
      <c r="R258" t="s">
        <v>936</v>
      </c>
      <c r="S258">
        <v>38.411805999999999</v>
      </c>
      <c r="T258">
        <v>-90.338194000000001</v>
      </c>
      <c r="U258">
        <v>10.345000000000001</v>
      </c>
      <c r="V258">
        <v>1</v>
      </c>
      <c r="W258">
        <v>0</v>
      </c>
      <c r="X258">
        <v>0</v>
      </c>
      <c r="Y258">
        <v>3773.19</v>
      </c>
      <c r="Z258">
        <v>29001023005</v>
      </c>
      <c r="AA258">
        <v>5226.405431569</v>
      </c>
      <c r="AB258" t="s">
        <v>54</v>
      </c>
      <c r="AC258" t="s">
        <v>54</v>
      </c>
      <c r="AD258" t="s">
        <v>54</v>
      </c>
      <c r="AE258" t="s">
        <v>55</v>
      </c>
      <c r="AF258" t="s">
        <v>1320</v>
      </c>
    </row>
    <row r="259" spans="1:32" x14ac:dyDescent="0.25">
      <c r="A259" t="s">
        <v>1321</v>
      </c>
      <c r="B259" t="s">
        <v>1322</v>
      </c>
      <c r="C259" t="s">
        <v>1323</v>
      </c>
      <c r="D259" t="s">
        <v>1324</v>
      </c>
      <c r="E259" t="s">
        <v>641</v>
      </c>
      <c r="F259">
        <v>3</v>
      </c>
      <c r="G259">
        <v>2022</v>
      </c>
      <c r="H259" s="1">
        <v>44973.438692465279</v>
      </c>
      <c r="I259" t="s">
        <v>444</v>
      </c>
      <c r="J259">
        <v>1887.53</v>
      </c>
      <c r="K259">
        <v>0</v>
      </c>
      <c r="L259" t="s">
        <v>38</v>
      </c>
      <c r="M259" t="s">
        <v>79</v>
      </c>
      <c r="Q259">
        <v>1887.53</v>
      </c>
      <c r="R259" t="s">
        <v>94</v>
      </c>
      <c r="S259">
        <v>37.084010999999997</v>
      </c>
      <c r="T259">
        <v>-76.531216000000001</v>
      </c>
      <c r="Z259">
        <v>51000308002</v>
      </c>
      <c r="AA259">
        <v>5279.2158000412992</v>
      </c>
      <c r="AB259" t="s">
        <v>53</v>
      </c>
      <c r="AC259" t="s">
        <v>42</v>
      </c>
      <c r="AD259" t="s">
        <v>54</v>
      </c>
      <c r="AE259" t="s">
        <v>55</v>
      </c>
      <c r="AF259" t="s">
        <v>1325</v>
      </c>
    </row>
    <row r="260" spans="1:32" x14ac:dyDescent="0.25">
      <c r="A260" t="s">
        <v>743</v>
      </c>
      <c r="B260" t="s">
        <v>1326</v>
      </c>
      <c r="C260" t="s">
        <v>1327</v>
      </c>
      <c r="D260" t="s">
        <v>746</v>
      </c>
      <c r="E260" t="s">
        <v>514</v>
      </c>
      <c r="F260">
        <v>1</v>
      </c>
      <c r="G260">
        <v>2022</v>
      </c>
      <c r="H260" s="1">
        <v>44978.712125682869</v>
      </c>
      <c r="I260" t="s">
        <v>444</v>
      </c>
      <c r="J260">
        <v>1885.03</v>
      </c>
      <c r="K260">
        <v>0</v>
      </c>
      <c r="L260" t="s">
        <v>38</v>
      </c>
      <c r="M260" t="s">
        <v>79</v>
      </c>
      <c r="Q260">
        <v>1885.03</v>
      </c>
      <c r="R260" t="s">
        <v>94</v>
      </c>
      <c r="S260">
        <v>41.851210999999999</v>
      </c>
      <c r="T260">
        <v>-71.368110999999999</v>
      </c>
      <c r="U260">
        <v>23.206666663</v>
      </c>
      <c r="V260">
        <v>2</v>
      </c>
      <c r="W260">
        <v>31</v>
      </c>
      <c r="X260">
        <v>20.3</v>
      </c>
      <c r="Y260">
        <v>6093.49</v>
      </c>
      <c r="Z260">
        <v>44000031001</v>
      </c>
      <c r="AA260">
        <v>12674.488433352</v>
      </c>
      <c r="AB260" t="s">
        <v>53</v>
      </c>
      <c r="AC260" t="s">
        <v>42</v>
      </c>
      <c r="AD260" t="s">
        <v>54</v>
      </c>
      <c r="AE260" t="s">
        <v>73</v>
      </c>
      <c r="AF260" t="s">
        <v>1328</v>
      </c>
    </row>
    <row r="261" spans="1:32" x14ac:dyDescent="0.25">
      <c r="A261" t="s">
        <v>1329</v>
      </c>
      <c r="B261" t="s">
        <v>1330</v>
      </c>
      <c r="C261" t="s">
        <v>1331</v>
      </c>
      <c r="D261" t="s">
        <v>1332</v>
      </c>
      <c r="E261" t="s">
        <v>192</v>
      </c>
      <c r="F261">
        <v>4</v>
      </c>
      <c r="G261">
        <v>2022</v>
      </c>
      <c r="H261" s="1">
        <v>44951.412329004626</v>
      </c>
      <c r="I261" t="s">
        <v>444</v>
      </c>
      <c r="J261">
        <v>1860.22</v>
      </c>
      <c r="K261">
        <v>0</v>
      </c>
      <c r="L261" t="s">
        <v>38</v>
      </c>
      <c r="M261" t="s">
        <v>39</v>
      </c>
      <c r="N261">
        <v>1832.45</v>
      </c>
      <c r="Q261">
        <v>27.77</v>
      </c>
      <c r="R261" t="s">
        <v>568</v>
      </c>
      <c r="S261">
        <v>34.272221999999999</v>
      </c>
      <c r="T261">
        <v>-86.190556000000001</v>
      </c>
      <c r="U261">
        <v>8.3813333330000006</v>
      </c>
      <c r="V261">
        <v>1</v>
      </c>
      <c r="W261">
        <v>11.5</v>
      </c>
      <c r="X261">
        <v>8.1430000000000007</v>
      </c>
      <c r="Y261">
        <v>3054.8330000000001</v>
      </c>
      <c r="Z261">
        <v>1000205001</v>
      </c>
      <c r="AA261">
        <v>3194.1167689797999</v>
      </c>
      <c r="AB261" t="s">
        <v>53</v>
      </c>
      <c r="AC261" t="s">
        <v>54</v>
      </c>
      <c r="AD261" t="s">
        <v>537</v>
      </c>
      <c r="AE261" t="s">
        <v>73</v>
      </c>
      <c r="AF261" t="s">
        <v>1333</v>
      </c>
    </row>
    <row r="262" spans="1:32" x14ac:dyDescent="0.25">
      <c r="A262" t="s">
        <v>1334</v>
      </c>
      <c r="B262" t="s">
        <v>1335</v>
      </c>
      <c r="C262" t="s">
        <v>1336</v>
      </c>
      <c r="D262" t="s">
        <v>886</v>
      </c>
      <c r="E262" t="s">
        <v>159</v>
      </c>
      <c r="F262">
        <v>10</v>
      </c>
      <c r="G262">
        <v>2022</v>
      </c>
      <c r="H262" s="1">
        <v>44981.536256435182</v>
      </c>
      <c r="I262" t="s">
        <v>444</v>
      </c>
      <c r="J262">
        <v>1860</v>
      </c>
      <c r="K262">
        <v>0</v>
      </c>
      <c r="L262" t="s">
        <v>38</v>
      </c>
      <c r="M262" t="s">
        <v>79</v>
      </c>
      <c r="Q262">
        <v>1860</v>
      </c>
      <c r="R262" t="s">
        <v>94</v>
      </c>
      <c r="S262">
        <v>47.285685000000001</v>
      </c>
      <c r="T262">
        <v>-122.48929699999999</v>
      </c>
      <c r="Z262">
        <v>53001280003</v>
      </c>
      <c r="AA262">
        <v>2112.4147388919996</v>
      </c>
      <c r="AB262" t="s">
        <v>54</v>
      </c>
      <c r="AC262" t="s">
        <v>64</v>
      </c>
      <c r="AD262" t="s">
        <v>54</v>
      </c>
      <c r="AE262" t="s">
        <v>54</v>
      </c>
      <c r="AF262" t="s">
        <v>1337</v>
      </c>
    </row>
    <row r="263" spans="1:32" x14ac:dyDescent="0.25">
      <c r="A263" t="s">
        <v>1338</v>
      </c>
      <c r="B263" t="s">
        <v>1339</v>
      </c>
      <c r="C263" t="s">
        <v>1340</v>
      </c>
      <c r="D263" t="s">
        <v>434</v>
      </c>
      <c r="E263" t="s">
        <v>726</v>
      </c>
      <c r="F263">
        <v>6</v>
      </c>
      <c r="G263">
        <v>2022</v>
      </c>
      <c r="H263" s="1">
        <v>44973.395689861114</v>
      </c>
      <c r="I263" t="s">
        <v>444</v>
      </c>
      <c r="J263">
        <v>1852.7</v>
      </c>
      <c r="K263">
        <v>0</v>
      </c>
      <c r="L263" t="s">
        <v>38</v>
      </c>
      <c r="M263" t="s">
        <v>51</v>
      </c>
      <c r="N263">
        <v>1852.7</v>
      </c>
      <c r="R263" t="s">
        <v>214</v>
      </c>
      <c r="S263">
        <v>36.301943999999999</v>
      </c>
      <c r="T263">
        <v>-94.216110999999998</v>
      </c>
      <c r="U263">
        <v>10.240583333</v>
      </c>
      <c r="V263">
        <v>2</v>
      </c>
      <c r="W263">
        <v>14</v>
      </c>
      <c r="X263">
        <v>7.55</v>
      </c>
      <c r="Y263">
        <v>3408.482</v>
      </c>
      <c r="Z263">
        <v>5000019001</v>
      </c>
      <c r="AA263">
        <v>3696.9078977798695</v>
      </c>
      <c r="AB263" t="s">
        <v>54</v>
      </c>
      <c r="AC263" t="s">
        <v>54</v>
      </c>
      <c r="AD263" t="s">
        <v>537</v>
      </c>
      <c r="AE263" t="s">
        <v>73</v>
      </c>
      <c r="AF263" t="s">
        <v>1341</v>
      </c>
    </row>
    <row r="264" spans="1:32" x14ac:dyDescent="0.25">
      <c r="A264" t="s">
        <v>1342</v>
      </c>
      <c r="B264" t="s">
        <v>1343</v>
      </c>
      <c r="C264" t="s">
        <v>1344</v>
      </c>
      <c r="D264" t="s">
        <v>1345</v>
      </c>
      <c r="E264" t="s">
        <v>117</v>
      </c>
      <c r="F264">
        <v>5</v>
      </c>
      <c r="G264">
        <v>2022</v>
      </c>
      <c r="H264" s="1">
        <v>44967.641296307869</v>
      </c>
      <c r="I264" t="s">
        <v>444</v>
      </c>
      <c r="J264">
        <v>1851</v>
      </c>
      <c r="K264">
        <v>0</v>
      </c>
      <c r="L264" t="s">
        <v>38</v>
      </c>
      <c r="M264" t="s">
        <v>51</v>
      </c>
      <c r="N264">
        <v>2128</v>
      </c>
      <c r="R264" t="s">
        <v>52</v>
      </c>
      <c r="S264">
        <v>39.9026</v>
      </c>
      <c r="T264">
        <v>-91.426497999999995</v>
      </c>
      <c r="U264">
        <v>9.9949999999999992</v>
      </c>
      <c r="V264">
        <v>4</v>
      </c>
      <c r="W264">
        <v>34</v>
      </c>
      <c r="X264">
        <v>13.5</v>
      </c>
      <c r="Y264">
        <v>3644.33</v>
      </c>
      <c r="Z264">
        <v>17000029001</v>
      </c>
      <c r="AA264">
        <v>3733.146736835</v>
      </c>
      <c r="AB264" t="s">
        <v>53</v>
      </c>
      <c r="AC264" t="s">
        <v>54</v>
      </c>
      <c r="AD264" t="s">
        <v>54</v>
      </c>
      <c r="AE264" t="s">
        <v>467</v>
      </c>
      <c r="AF264" t="s">
        <v>1346</v>
      </c>
    </row>
    <row r="265" spans="1:32" x14ac:dyDescent="0.25">
      <c r="A265" t="s">
        <v>1347</v>
      </c>
      <c r="B265" t="s">
        <v>1348</v>
      </c>
      <c r="C265" t="s">
        <v>1348</v>
      </c>
      <c r="D265" t="s">
        <v>1349</v>
      </c>
      <c r="E265" t="s">
        <v>99</v>
      </c>
      <c r="F265">
        <v>6</v>
      </c>
      <c r="G265">
        <v>2022</v>
      </c>
      <c r="H265" s="1">
        <v>44783.492978449074</v>
      </c>
      <c r="I265" t="s">
        <v>444</v>
      </c>
      <c r="J265">
        <v>1821.91</v>
      </c>
      <c r="K265">
        <v>0</v>
      </c>
      <c r="L265" t="s">
        <v>38</v>
      </c>
      <c r="M265" t="s">
        <v>79</v>
      </c>
      <c r="Q265">
        <v>1821.91</v>
      </c>
      <c r="R265" t="s">
        <v>94</v>
      </c>
      <c r="S265">
        <v>32.900289999999998</v>
      </c>
      <c r="T265">
        <v>-96.600390000000004</v>
      </c>
      <c r="U265">
        <v>12.79833333</v>
      </c>
      <c r="V265">
        <v>1</v>
      </c>
      <c r="W265">
        <v>24</v>
      </c>
      <c r="X265">
        <v>24</v>
      </c>
      <c r="Y265">
        <v>4672.53</v>
      </c>
      <c r="Z265">
        <v>48004031002</v>
      </c>
      <c r="AA265">
        <v>7953.6057013661202</v>
      </c>
      <c r="AB265" t="s">
        <v>41</v>
      </c>
      <c r="AC265" t="s">
        <v>54</v>
      </c>
      <c r="AD265" t="s">
        <v>54</v>
      </c>
      <c r="AE265" t="s">
        <v>73</v>
      </c>
      <c r="AF265" t="s">
        <v>1350</v>
      </c>
    </row>
    <row r="266" spans="1:32" x14ac:dyDescent="0.25">
      <c r="A266" t="s">
        <v>1351</v>
      </c>
      <c r="B266" t="s">
        <v>1352</v>
      </c>
      <c r="C266" t="s">
        <v>1353</v>
      </c>
      <c r="D266" t="s">
        <v>1354</v>
      </c>
      <c r="E266" t="s">
        <v>50</v>
      </c>
      <c r="F266">
        <v>10</v>
      </c>
      <c r="G266">
        <v>2022</v>
      </c>
      <c r="H266" s="1">
        <v>44973.445167349535</v>
      </c>
      <c r="I266" t="s">
        <v>444</v>
      </c>
      <c r="J266">
        <v>1816</v>
      </c>
      <c r="K266">
        <v>0</v>
      </c>
      <c r="L266" t="s">
        <v>38</v>
      </c>
      <c r="M266" t="s">
        <v>51</v>
      </c>
      <c r="N266">
        <v>874</v>
      </c>
      <c r="R266" t="s">
        <v>86</v>
      </c>
      <c r="S266">
        <v>44.118071</v>
      </c>
      <c r="T266">
        <v>-121.211439</v>
      </c>
      <c r="Z266">
        <v>41000056001</v>
      </c>
      <c r="AA266">
        <v>3805.9886243830001</v>
      </c>
      <c r="AB266" t="s">
        <v>407</v>
      </c>
      <c r="AC266" t="s">
        <v>42</v>
      </c>
      <c r="AD266" t="s">
        <v>54</v>
      </c>
      <c r="AE266" t="s">
        <v>73</v>
      </c>
      <c r="AF266" t="s">
        <v>1355</v>
      </c>
    </row>
    <row r="267" spans="1:32" x14ac:dyDescent="0.25">
      <c r="A267" t="s">
        <v>1356</v>
      </c>
      <c r="B267" t="s">
        <v>1357</v>
      </c>
      <c r="C267" t="s">
        <v>1358</v>
      </c>
      <c r="D267" t="s">
        <v>1359</v>
      </c>
      <c r="E267" t="s">
        <v>525</v>
      </c>
      <c r="F267">
        <v>2</v>
      </c>
      <c r="G267">
        <v>2022</v>
      </c>
      <c r="H267" s="1">
        <v>44978.416105891207</v>
      </c>
      <c r="I267" t="s">
        <v>444</v>
      </c>
      <c r="J267">
        <v>1798.92</v>
      </c>
      <c r="K267">
        <v>0</v>
      </c>
      <c r="L267" t="s">
        <v>38</v>
      </c>
      <c r="M267" t="s">
        <v>607</v>
      </c>
      <c r="N267">
        <v>284.51</v>
      </c>
      <c r="P267">
        <v>1501.75</v>
      </c>
      <c r="R267" t="s">
        <v>86</v>
      </c>
      <c r="S267">
        <v>40.336956000000001</v>
      </c>
      <c r="T267">
        <v>-73.991718000000006</v>
      </c>
      <c r="U267">
        <v>9.6416666670000009</v>
      </c>
      <c r="V267">
        <v>1</v>
      </c>
      <c r="W267">
        <v>13.83</v>
      </c>
      <c r="X267">
        <v>0</v>
      </c>
      <c r="Y267">
        <v>3518.1</v>
      </c>
      <c r="Z267">
        <v>34002076001</v>
      </c>
      <c r="AA267">
        <v>5001.14189432681</v>
      </c>
      <c r="AB267" t="s">
        <v>41</v>
      </c>
      <c r="AC267" t="s">
        <v>54</v>
      </c>
      <c r="AD267" t="s">
        <v>54</v>
      </c>
      <c r="AE267" t="s">
        <v>73</v>
      </c>
      <c r="AF267" t="s">
        <v>1360</v>
      </c>
    </row>
    <row r="268" spans="1:32" x14ac:dyDescent="0.25">
      <c r="A268" t="s">
        <v>1361</v>
      </c>
      <c r="B268" t="s">
        <v>1362</v>
      </c>
      <c r="C268" t="s">
        <v>1363</v>
      </c>
      <c r="D268" t="s">
        <v>1364</v>
      </c>
      <c r="E268" t="s">
        <v>543</v>
      </c>
      <c r="F268">
        <v>7</v>
      </c>
      <c r="G268">
        <v>2022</v>
      </c>
      <c r="H268" s="1">
        <v>44972.882057974537</v>
      </c>
      <c r="I268" t="s">
        <v>444</v>
      </c>
      <c r="J268">
        <v>1796</v>
      </c>
      <c r="K268">
        <v>0</v>
      </c>
      <c r="L268" t="s">
        <v>38</v>
      </c>
      <c r="M268" t="s">
        <v>39</v>
      </c>
      <c r="N268">
        <v>1535.8</v>
      </c>
      <c r="Q268">
        <v>260.3</v>
      </c>
      <c r="R268" t="s">
        <v>52</v>
      </c>
      <c r="S268">
        <v>38.865271</v>
      </c>
      <c r="T268">
        <v>-92.435785999999993</v>
      </c>
      <c r="U268">
        <v>13.048666669999999</v>
      </c>
      <c r="V268">
        <v>5</v>
      </c>
      <c r="W268">
        <v>0</v>
      </c>
      <c r="X268">
        <v>0</v>
      </c>
      <c r="Y268">
        <v>4757.6130000000003</v>
      </c>
      <c r="Z268">
        <v>29001003023</v>
      </c>
      <c r="AA268">
        <v>6628.611766867999</v>
      </c>
      <c r="AB268" t="s">
        <v>53</v>
      </c>
      <c r="AC268" t="s">
        <v>42</v>
      </c>
      <c r="AD268" t="s">
        <v>54</v>
      </c>
      <c r="AE268" t="s">
        <v>55</v>
      </c>
      <c r="AF268" t="s">
        <v>1365</v>
      </c>
    </row>
    <row r="269" spans="1:32" x14ac:dyDescent="0.25">
      <c r="A269" t="s">
        <v>1366</v>
      </c>
      <c r="B269" t="s">
        <v>1367</v>
      </c>
      <c r="C269" t="s">
        <v>1368</v>
      </c>
      <c r="D269" t="s">
        <v>1369</v>
      </c>
      <c r="E269" t="s">
        <v>641</v>
      </c>
      <c r="F269">
        <v>3</v>
      </c>
      <c r="G269">
        <v>2022</v>
      </c>
      <c r="H269" s="1">
        <v>44973.442141817133</v>
      </c>
      <c r="I269" t="s">
        <v>444</v>
      </c>
      <c r="J269">
        <v>1783.31</v>
      </c>
      <c r="K269">
        <v>0</v>
      </c>
      <c r="L269" t="s">
        <v>38</v>
      </c>
      <c r="M269" t="s">
        <v>79</v>
      </c>
      <c r="Q269">
        <v>1783.31</v>
      </c>
      <c r="R269" t="s">
        <v>94</v>
      </c>
      <c r="S269">
        <v>37.201120000000003</v>
      </c>
      <c r="T269">
        <v>-76.445250000000001</v>
      </c>
      <c r="Z269">
        <v>51000308004</v>
      </c>
      <c r="AA269">
        <v>4126.4929295942002</v>
      </c>
      <c r="AB269" t="s">
        <v>53</v>
      </c>
      <c r="AC269" t="s">
        <v>42</v>
      </c>
      <c r="AD269" t="s">
        <v>54</v>
      </c>
      <c r="AE269" t="s">
        <v>65</v>
      </c>
      <c r="AF269" t="s">
        <v>1370</v>
      </c>
    </row>
    <row r="270" spans="1:32" x14ac:dyDescent="0.25">
      <c r="A270" t="s">
        <v>1371</v>
      </c>
      <c r="B270" t="s">
        <v>1372</v>
      </c>
      <c r="C270" t="s">
        <v>1373</v>
      </c>
      <c r="D270" t="s">
        <v>1374</v>
      </c>
      <c r="E270" t="s">
        <v>715</v>
      </c>
      <c r="F270">
        <v>7</v>
      </c>
      <c r="G270">
        <v>2022</v>
      </c>
      <c r="H270" s="1">
        <v>44943.659403969905</v>
      </c>
      <c r="I270" t="s">
        <v>444</v>
      </c>
      <c r="J270">
        <v>1744</v>
      </c>
      <c r="K270">
        <v>0</v>
      </c>
      <c r="L270" t="s">
        <v>38</v>
      </c>
      <c r="M270" t="s">
        <v>51</v>
      </c>
      <c r="N270">
        <v>1584</v>
      </c>
      <c r="R270" t="s">
        <v>52</v>
      </c>
      <c r="S270">
        <v>41.422089999999997</v>
      </c>
      <c r="T270">
        <v>-96.415400000000005</v>
      </c>
      <c r="U270">
        <v>5.0025000000000004</v>
      </c>
      <c r="V270">
        <v>2</v>
      </c>
      <c r="W270">
        <v>8.01</v>
      </c>
      <c r="X270">
        <v>7.14</v>
      </c>
      <c r="Y270">
        <v>1825.37</v>
      </c>
      <c r="Z270">
        <v>31000950001</v>
      </c>
      <c r="AA270">
        <v>1638.9424698300002</v>
      </c>
      <c r="AB270" t="s">
        <v>53</v>
      </c>
      <c r="AC270" t="s">
        <v>54</v>
      </c>
      <c r="AD270" t="s">
        <v>43</v>
      </c>
      <c r="AE270" t="s">
        <v>73</v>
      </c>
      <c r="AF270" t="s">
        <v>1375</v>
      </c>
    </row>
    <row r="271" spans="1:32" x14ac:dyDescent="0.25">
      <c r="A271" t="s">
        <v>1376</v>
      </c>
      <c r="B271" t="s">
        <v>1377</v>
      </c>
      <c r="C271" t="s">
        <v>1378</v>
      </c>
      <c r="D271" t="s">
        <v>1379</v>
      </c>
      <c r="E271" t="s">
        <v>437</v>
      </c>
      <c r="F271">
        <v>5</v>
      </c>
      <c r="G271">
        <v>2022</v>
      </c>
      <c r="H271" s="1">
        <v>44952.538107337961</v>
      </c>
      <c r="I271" t="s">
        <v>444</v>
      </c>
      <c r="J271">
        <v>1711.1</v>
      </c>
      <c r="K271">
        <v>0</v>
      </c>
      <c r="L271" t="s">
        <v>38</v>
      </c>
      <c r="M271" t="s">
        <v>51</v>
      </c>
      <c r="N271">
        <v>1711.1</v>
      </c>
      <c r="R271" t="s">
        <v>86</v>
      </c>
      <c r="S271">
        <v>45.473610999999998</v>
      </c>
      <c r="T271">
        <v>-94.119444000000001</v>
      </c>
      <c r="U271">
        <v>10.074999999999999</v>
      </c>
      <c r="V271">
        <v>1</v>
      </c>
      <c r="W271">
        <v>17.899999999999999</v>
      </c>
      <c r="X271">
        <v>17.899999999999999</v>
      </c>
      <c r="Y271">
        <v>3680.1</v>
      </c>
      <c r="Z271">
        <v>27000045001</v>
      </c>
      <c r="AA271">
        <v>4263.2535734655712</v>
      </c>
      <c r="AB271" t="s">
        <v>53</v>
      </c>
      <c r="AC271" t="s">
        <v>42</v>
      </c>
      <c r="AD271" t="s">
        <v>54</v>
      </c>
      <c r="AE271" t="s">
        <v>73</v>
      </c>
      <c r="AF271" t="s">
        <v>1380</v>
      </c>
    </row>
    <row r="272" spans="1:32" x14ac:dyDescent="0.25">
      <c r="A272" t="s">
        <v>1381</v>
      </c>
      <c r="B272" t="s">
        <v>1382</v>
      </c>
      <c r="C272" t="s">
        <v>1383</v>
      </c>
      <c r="D272" t="s">
        <v>1384</v>
      </c>
      <c r="E272" t="s">
        <v>36</v>
      </c>
      <c r="F272">
        <v>9</v>
      </c>
      <c r="G272">
        <v>2022</v>
      </c>
      <c r="H272" s="1">
        <v>44978.511943819445</v>
      </c>
      <c r="I272" t="s">
        <v>444</v>
      </c>
      <c r="J272">
        <v>1698</v>
      </c>
      <c r="K272">
        <v>0</v>
      </c>
      <c r="L272" t="s">
        <v>38</v>
      </c>
      <c r="M272" t="s">
        <v>630</v>
      </c>
      <c r="N272">
        <v>1320</v>
      </c>
      <c r="O272">
        <v>377</v>
      </c>
      <c r="R272" t="s">
        <v>52</v>
      </c>
      <c r="S272">
        <v>37.5685</v>
      </c>
      <c r="T272">
        <v>-122.29483999999999</v>
      </c>
      <c r="U272">
        <v>9.3758333329999992</v>
      </c>
      <c r="V272">
        <v>2</v>
      </c>
      <c r="W272">
        <v>40</v>
      </c>
      <c r="X272">
        <v>0</v>
      </c>
      <c r="Y272">
        <v>3424.58</v>
      </c>
      <c r="Z272">
        <v>6002043001</v>
      </c>
      <c r="AA272">
        <v>5044.3007126989996</v>
      </c>
      <c r="AB272" t="s">
        <v>53</v>
      </c>
      <c r="AC272" t="s">
        <v>42</v>
      </c>
      <c r="AD272" t="s">
        <v>54</v>
      </c>
      <c r="AE272" t="s">
        <v>65</v>
      </c>
      <c r="AF272" t="s">
        <v>1385</v>
      </c>
    </row>
    <row r="273" spans="1:32" x14ac:dyDescent="0.25">
      <c r="A273" t="s">
        <v>1386</v>
      </c>
      <c r="B273" t="s">
        <v>1387</v>
      </c>
      <c r="C273" t="s">
        <v>1388</v>
      </c>
      <c r="D273" t="s">
        <v>1389</v>
      </c>
      <c r="E273" t="s">
        <v>854</v>
      </c>
      <c r="F273">
        <v>8</v>
      </c>
      <c r="G273">
        <v>2022</v>
      </c>
      <c r="H273" s="1">
        <v>44978.575350578707</v>
      </c>
      <c r="I273" t="s">
        <v>444</v>
      </c>
      <c r="J273">
        <v>1683</v>
      </c>
      <c r="K273">
        <v>0</v>
      </c>
      <c r="L273" t="s">
        <v>38</v>
      </c>
      <c r="M273" t="s">
        <v>51</v>
      </c>
      <c r="N273">
        <v>1307</v>
      </c>
      <c r="R273" t="s">
        <v>52</v>
      </c>
      <c r="S273">
        <v>40.901834000000001</v>
      </c>
      <c r="T273">
        <v>-111.932745</v>
      </c>
      <c r="U273">
        <v>6.8833333330000004</v>
      </c>
      <c r="V273">
        <v>1</v>
      </c>
      <c r="W273">
        <v>12</v>
      </c>
      <c r="X273">
        <v>0</v>
      </c>
      <c r="Y273">
        <v>2513.1999999999998</v>
      </c>
      <c r="Z273">
        <v>49000091001</v>
      </c>
      <c r="AA273">
        <v>3933.4619275919999</v>
      </c>
      <c r="AB273" t="s">
        <v>41</v>
      </c>
      <c r="AC273" t="s">
        <v>42</v>
      </c>
      <c r="AD273" t="s">
        <v>54</v>
      </c>
      <c r="AE273" t="s">
        <v>55</v>
      </c>
      <c r="AF273" t="s">
        <v>1390</v>
      </c>
    </row>
    <row r="274" spans="1:32" x14ac:dyDescent="0.25">
      <c r="A274" t="s">
        <v>1391</v>
      </c>
      <c r="B274" t="s">
        <v>1392</v>
      </c>
      <c r="C274" t="s">
        <v>1393</v>
      </c>
      <c r="D274" t="s">
        <v>1391</v>
      </c>
      <c r="E274" t="s">
        <v>437</v>
      </c>
      <c r="F274">
        <v>5</v>
      </c>
      <c r="G274">
        <v>2022</v>
      </c>
      <c r="H274" s="1">
        <v>44952.354742986114</v>
      </c>
      <c r="I274" t="s">
        <v>444</v>
      </c>
      <c r="J274">
        <v>1678.6</v>
      </c>
      <c r="K274">
        <v>0</v>
      </c>
      <c r="L274" t="s">
        <v>38</v>
      </c>
      <c r="M274" t="s">
        <v>51</v>
      </c>
      <c r="N274">
        <v>1678.6</v>
      </c>
      <c r="R274" t="s">
        <v>52</v>
      </c>
      <c r="S274">
        <v>44.06165</v>
      </c>
      <c r="T274">
        <v>-92.466269999999994</v>
      </c>
      <c r="U274">
        <v>21.373333339999999</v>
      </c>
      <c r="V274">
        <v>2</v>
      </c>
      <c r="W274">
        <v>23.85</v>
      </c>
      <c r="X274">
        <v>23.85</v>
      </c>
      <c r="Y274">
        <v>4009.9066670000002</v>
      </c>
      <c r="Z274">
        <v>27000043001</v>
      </c>
      <c r="AA274">
        <v>5954.8243070490007</v>
      </c>
      <c r="AB274" t="s">
        <v>53</v>
      </c>
      <c r="AC274" t="s">
        <v>42</v>
      </c>
      <c r="AD274" t="s">
        <v>54</v>
      </c>
      <c r="AE274" t="s">
        <v>55</v>
      </c>
      <c r="AF274" t="s">
        <v>1394</v>
      </c>
    </row>
    <row r="275" spans="1:32" x14ac:dyDescent="0.25">
      <c r="A275" t="s">
        <v>1395</v>
      </c>
      <c r="B275" t="s">
        <v>1396</v>
      </c>
      <c r="C275" t="s">
        <v>1396</v>
      </c>
      <c r="D275" t="s">
        <v>98</v>
      </c>
      <c r="E275" t="s">
        <v>99</v>
      </c>
      <c r="F275">
        <v>6</v>
      </c>
      <c r="G275">
        <v>2022</v>
      </c>
      <c r="H275" s="1">
        <v>44833.695528379627</v>
      </c>
      <c r="I275" t="s">
        <v>444</v>
      </c>
      <c r="J275">
        <v>1667.19</v>
      </c>
      <c r="K275">
        <v>0</v>
      </c>
      <c r="L275" t="s">
        <v>38</v>
      </c>
      <c r="M275" t="s">
        <v>79</v>
      </c>
      <c r="Q275">
        <v>1667.19</v>
      </c>
      <c r="R275" t="s">
        <v>94</v>
      </c>
      <c r="S275">
        <v>29.765219999999999</v>
      </c>
      <c r="T275">
        <v>-95.562749999999994</v>
      </c>
      <c r="U275">
        <v>10.45366667</v>
      </c>
      <c r="V275">
        <v>1</v>
      </c>
      <c r="W275">
        <v>26.4</v>
      </c>
      <c r="X275">
        <v>0</v>
      </c>
      <c r="Y275">
        <v>3812.799</v>
      </c>
      <c r="Z275">
        <v>48007039043</v>
      </c>
      <c r="AB275" t="s">
        <v>54</v>
      </c>
      <c r="AC275" t="s">
        <v>64</v>
      </c>
      <c r="AD275" t="s">
        <v>54</v>
      </c>
      <c r="AE275" t="s">
        <v>54</v>
      </c>
      <c r="AF275" t="s">
        <v>1397</v>
      </c>
    </row>
    <row r="276" spans="1:32" x14ac:dyDescent="0.25">
      <c r="A276" t="s">
        <v>1004</v>
      </c>
      <c r="B276" t="s">
        <v>1398</v>
      </c>
      <c r="C276" t="s">
        <v>1399</v>
      </c>
      <c r="D276" t="s">
        <v>1007</v>
      </c>
      <c r="E276" t="s">
        <v>136</v>
      </c>
      <c r="F276">
        <v>4</v>
      </c>
      <c r="G276">
        <v>2022</v>
      </c>
      <c r="H276" s="1">
        <v>44975.397894814814</v>
      </c>
      <c r="I276" t="s">
        <v>444</v>
      </c>
      <c r="J276">
        <v>1634</v>
      </c>
      <c r="K276">
        <v>0</v>
      </c>
      <c r="L276" t="s">
        <v>38</v>
      </c>
      <c r="M276" t="s">
        <v>51</v>
      </c>
      <c r="N276">
        <v>1634</v>
      </c>
      <c r="R276" t="s">
        <v>214</v>
      </c>
      <c r="S276">
        <v>35.995932000000003</v>
      </c>
      <c r="T276">
        <v>-80.332791</v>
      </c>
      <c r="U276">
        <v>14.25963333</v>
      </c>
      <c r="V276">
        <v>2</v>
      </c>
      <c r="W276">
        <v>21</v>
      </c>
      <c r="X276">
        <v>0</v>
      </c>
      <c r="Y276">
        <v>5200.3666999999996</v>
      </c>
      <c r="Z276">
        <v>37003401002</v>
      </c>
      <c r="AA276">
        <v>6428.2965761109999</v>
      </c>
      <c r="AB276" t="s">
        <v>41</v>
      </c>
      <c r="AC276" t="s">
        <v>42</v>
      </c>
      <c r="AD276" t="s">
        <v>537</v>
      </c>
      <c r="AE276" t="s">
        <v>55</v>
      </c>
      <c r="AF276" t="s">
        <v>1400</v>
      </c>
    </row>
    <row r="277" spans="1:32" x14ac:dyDescent="0.25">
      <c r="A277" t="s">
        <v>1401</v>
      </c>
      <c r="B277" t="s">
        <v>1402</v>
      </c>
      <c r="C277" t="s">
        <v>1403</v>
      </c>
      <c r="D277" t="s">
        <v>1404</v>
      </c>
      <c r="E277" t="s">
        <v>1405</v>
      </c>
      <c r="F277">
        <v>10</v>
      </c>
      <c r="G277">
        <v>2022</v>
      </c>
      <c r="H277" s="1">
        <v>44953.497842546298</v>
      </c>
      <c r="I277" t="s">
        <v>444</v>
      </c>
      <c r="J277">
        <v>1613</v>
      </c>
      <c r="K277">
        <v>0</v>
      </c>
      <c r="L277" t="s">
        <v>38</v>
      </c>
      <c r="M277" t="s">
        <v>51</v>
      </c>
      <c r="N277">
        <v>1613</v>
      </c>
      <c r="R277" t="s">
        <v>52</v>
      </c>
      <c r="S277">
        <v>42.914973000000003</v>
      </c>
      <c r="T277">
        <v>-112.516555</v>
      </c>
      <c r="U277">
        <v>0</v>
      </c>
      <c r="V277">
        <v>1</v>
      </c>
      <c r="W277">
        <v>12</v>
      </c>
      <c r="X277">
        <v>0</v>
      </c>
      <c r="Y277">
        <v>0</v>
      </c>
      <c r="Z277">
        <v>16000001001</v>
      </c>
      <c r="AA277">
        <v>3281.5270340374</v>
      </c>
      <c r="AB277" t="s">
        <v>53</v>
      </c>
      <c r="AC277" t="s">
        <v>42</v>
      </c>
      <c r="AD277" t="s">
        <v>54</v>
      </c>
      <c r="AE277" t="s">
        <v>583</v>
      </c>
      <c r="AF277" t="s">
        <v>1406</v>
      </c>
    </row>
    <row r="278" spans="1:32" x14ac:dyDescent="0.25">
      <c r="A278" t="s">
        <v>1407</v>
      </c>
      <c r="B278" t="s">
        <v>1408</v>
      </c>
      <c r="C278" t="s">
        <v>1409</v>
      </c>
      <c r="D278" t="s">
        <v>1099</v>
      </c>
      <c r="E278" t="s">
        <v>36</v>
      </c>
      <c r="F278">
        <v>9</v>
      </c>
      <c r="G278">
        <v>2022</v>
      </c>
      <c r="H278" s="1">
        <v>44972.632946585647</v>
      </c>
      <c r="I278" t="s">
        <v>444</v>
      </c>
      <c r="J278">
        <v>1606.25</v>
      </c>
      <c r="K278">
        <v>0</v>
      </c>
      <c r="L278" t="s">
        <v>38</v>
      </c>
      <c r="M278" t="s">
        <v>51</v>
      </c>
      <c r="N278">
        <v>1606</v>
      </c>
      <c r="R278" t="s">
        <v>52</v>
      </c>
      <c r="S278">
        <v>38.733888999999998</v>
      </c>
      <c r="T278">
        <v>-121.32166700000001</v>
      </c>
      <c r="Z278">
        <v>6005227001</v>
      </c>
      <c r="AA278">
        <v>5281.0368472300006</v>
      </c>
      <c r="AB278" t="s">
        <v>53</v>
      </c>
      <c r="AC278" t="s">
        <v>54</v>
      </c>
      <c r="AD278" t="s">
        <v>54</v>
      </c>
      <c r="AE278" t="s">
        <v>55</v>
      </c>
      <c r="AF278" t="s">
        <v>1410</v>
      </c>
    </row>
    <row r="279" spans="1:32" x14ac:dyDescent="0.25">
      <c r="A279" t="s">
        <v>1411</v>
      </c>
      <c r="B279" t="s">
        <v>1412</v>
      </c>
      <c r="C279" t="s">
        <v>1413</v>
      </c>
      <c r="D279" t="s">
        <v>1414</v>
      </c>
      <c r="E279" t="s">
        <v>247</v>
      </c>
      <c r="F279">
        <v>1</v>
      </c>
      <c r="G279">
        <v>2022</v>
      </c>
      <c r="H279" s="1">
        <v>44974.729705057871</v>
      </c>
      <c r="I279" t="s">
        <v>444</v>
      </c>
      <c r="J279">
        <v>1606</v>
      </c>
      <c r="K279">
        <v>0</v>
      </c>
      <c r="L279" t="s">
        <v>38</v>
      </c>
      <c r="M279" t="s">
        <v>79</v>
      </c>
      <c r="Q279">
        <v>1606</v>
      </c>
      <c r="R279" t="s">
        <v>94</v>
      </c>
      <c r="S279">
        <v>41.87435</v>
      </c>
      <c r="T279">
        <v>-71.097229999999996</v>
      </c>
      <c r="U279">
        <v>7.8833333330000004</v>
      </c>
      <c r="V279">
        <v>1</v>
      </c>
      <c r="W279">
        <v>8.4</v>
      </c>
      <c r="X279">
        <v>0</v>
      </c>
      <c r="Y279">
        <v>2876.7</v>
      </c>
      <c r="Z279">
        <v>25000093001</v>
      </c>
      <c r="AA279">
        <v>3150.4116364509996</v>
      </c>
      <c r="AB279" t="s">
        <v>54</v>
      </c>
      <c r="AC279" t="s">
        <v>54</v>
      </c>
      <c r="AD279" t="s">
        <v>54</v>
      </c>
      <c r="AE279" t="s">
        <v>73</v>
      </c>
      <c r="AF279" t="s">
        <v>1415</v>
      </c>
    </row>
    <row r="280" spans="1:32" x14ac:dyDescent="0.25">
      <c r="A280" t="s">
        <v>1416</v>
      </c>
      <c r="B280" t="s">
        <v>1417</v>
      </c>
      <c r="C280" t="s">
        <v>1418</v>
      </c>
      <c r="D280" t="s">
        <v>1419</v>
      </c>
      <c r="E280" t="s">
        <v>136</v>
      </c>
      <c r="F280">
        <v>4</v>
      </c>
      <c r="G280">
        <v>2022</v>
      </c>
      <c r="H280" s="1">
        <v>44986.510866122684</v>
      </c>
      <c r="I280" t="s">
        <v>444</v>
      </c>
      <c r="J280">
        <v>1605</v>
      </c>
      <c r="K280">
        <v>1</v>
      </c>
      <c r="L280" t="s">
        <v>51</v>
      </c>
      <c r="M280" t="s">
        <v>51</v>
      </c>
      <c r="N280">
        <v>877</v>
      </c>
      <c r="R280" t="s">
        <v>214</v>
      </c>
      <c r="S280">
        <v>35.774025999999999</v>
      </c>
      <c r="T280">
        <v>-81.665751999999998</v>
      </c>
      <c r="U280">
        <v>5.3499166669999996</v>
      </c>
      <c r="V280">
        <v>1</v>
      </c>
      <c r="W280">
        <v>8</v>
      </c>
      <c r="X280">
        <v>0</v>
      </c>
      <c r="Y280">
        <v>1951.7956999999999</v>
      </c>
      <c r="Z280">
        <v>37001201001</v>
      </c>
      <c r="AA280">
        <v>3072.1066073369002</v>
      </c>
      <c r="AB280" t="s">
        <v>1420</v>
      </c>
      <c r="AC280" t="s">
        <v>54</v>
      </c>
      <c r="AD280" t="s">
        <v>43</v>
      </c>
      <c r="AE280" t="s">
        <v>73</v>
      </c>
      <c r="AF280" t="s">
        <v>1421</v>
      </c>
    </row>
    <row r="281" spans="1:32" x14ac:dyDescent="0.25">
      <c r="A281" t="s">
        <v>1422</v>
      </c>
      <c r="B281" t="s">
        <v>1423</v>
      </c>
      <c r="C281" t="s">
        <v>1424</v>
      </c>
      <c r="D281" t="s">
        <v>1425</v>
      </c>
      <c r="E281" t="s">
        <v>159</v>
      </c>
      <c r="F281">
        <v>10</v>
      </c>
      <c r="G281">
        <v>2022</v>
      </c>
      <c r="H281" s="1">
        <v>44967.527950543983</v>
      </c>
      <c r="I281" t="s">
        <v>444</v>
      </c>
      <c r="J281">
        <v>1570</v>
      </c>
      <c r="K281">
        <v>0</v>
      </c>
      <c r="L281" t="s">
        <v>38</v>
      </c>
      <c r="M281" t="s">
        <v>51</v>
      </c>
      <c r="N281">
        <v>1570</v>
      </c>
      <c r="R281" t="s">
        <v>52</v>
      </c>
      <c r="S281">
        <v>46.579402999999999</v>
      </c>
      <c r="T281">
        <v>-120.46983</v>
      </c>
      <c r="Z281">
        <v>53001485001</v>
      </c>
      <c r="AA281">
        <v>5935.5212068487799</v>
      </c>
      <c r="AB281" t="s">
        <v>53</v>
      </c>
      <c r="AC281" t="s">
        <v>42</v>
      </c>
      <c r="AD281" t="s">
        <v>54</v>
      </c>
      <c r="AE281" t="s">
        <v>55</v>
      </c>
      <c r="AF281" t="s">
        <v>1426</v>
      </c>
    </row>
    <row r="282" spans="1:32" x14ac:dyDescent="0.25">
      <c r="A282" t="s">
        <v>1427</v>
      </c>
      <c r="B282" t="s">
        <v>1428</v>
      </c>
      <c r="C282" t="s">
        <v>1428</v>
      </c>
      <c r="D282" t="s">
        <v>1429</v>
      </c>
      <c r="E282" t="s">
        <v>99</v>
      </c>
      <c r="F282">
        <v>6</v>
      </c>
      <c r="G282">
        <v>2022</v>
      </c>
      <c r="H282" s="1">
        <v>44806.648312245372</v>
      </c>
      <c r="I282" t="s">
        <v>444</v>
      </c>
      <c r="J282">
        <v>1554</v>
      </c>
      <c r="K282">
        <v>0</v>
      </c>
      <c r="L282" t="s">
        <v>38</v>
      </c>
      <c r="M282" t="s">
        <v>679</v>
      </c>
      <c r="O282">
        <v>1554</v>
      </c>
      <c r="R282" t="s">
        <v>52</v>
      </c>
      <c r="S282">
        <v>26.367305999999999</v>
      </c>
      <c r="T282">
        <v>-98.804056000000003</v>
      </c>
      <c r="U282">
        <v>1.0854999999999999</v>
      </c>
      <c r="V282">
        <v>1</v>
      </c>
      <c r="W282">
        <v>1.94</v>
      </c>
      <c r="X282">
        <v>0</v>
      </c>
      <c r="Y282">
        <v>396.25700000000001</v>
      </c>
      <c r="Z282">
        <v>48002163002</v>
      </c>
      <c r="AA282">
        <v>421.20821474630998</v>
      </c>
      <c r="AB282" t="s">
        <v>1420</v>
      </c>
      <c r="AC282" t="s">
        <v>54</v>
      </c>
      <c r="AD282" t="s">
        <v>54</v>
      </c>
      <c r="AE282" t="s">
        <v>44</v>
      </c>
      <c r="AF282" t="s">
        <v>1430</v>
      </c>
    </row>
    <row r="283" spans="1:32" x14ac:dyDescent="0.25">
      <c r="A283" t="s">
        <v>1431</v>
      </c>
      <c r="B283" t="s">
        <v>1432</v>
      </c>
      <c r="C283" t="s">
        <v>1433</v>
      </c>
      <c r="D283" t="s">
        <v>1434</v>
      </c>
      <c r="E283" t="s">
        <v>259</v>
      </c>
      <c r="F283">
        <v>7</v>
      </c>
      <c r="G283">
        <v>2022</v>
      </c>
      <c r="H283" s="1">
        <v>44946.509330266206</v>
      </c>
      <c r="I283" t="s">
        <v>444</v>
      </c>
      <c r="J283">
        <v>1552</v>
      </c>
      <c r="K283">
        <v>0</v>
      </c>
      <c r="L283" t="s">
        <v>38</v>
      </c>
      <c r="M283" t="s">
        <v>51</v>
      </c>
      <c r="N283">
        <v>832</v>
      </c>
      <c r="R283" t="s">
        <v>86</v>
      </c>
      <c r="S283">
        <v>41.610582999999998</v>
      </c>
      <c r="T283">
        <v>-91.504527999999993</v>
      </c>
      <c r="U283">
        <v>0</v>
      </c>
      <c r="V283">
        <v>1</v>
      </c>
      <c r="W283">
        <v>43.3</v>
      </c>
      <c r="X283">
        <v>24.2</v>
      </c>
      <c r="Y283">
        <v>0</v>
      </c>
      <c r="Z283">
        <v>19000409003</v>
      </c>
      <c r="AA283">
        <v>1092.6283132200001</v>
      </c>
      <c r="AB283" t="s">
        <v>53</v>
      </c>
      <c r="AC283" t="s">
        <v>42</v>
      </c>
      <c r="AD283" t="s">
        <v>215</v>
      </c>
      <c r="AE283" t="s">
        <v>65</v>
      </c>
      <c r="AF283" t="s">
        <v>1435</v>
      </c>
    </row>
    <row r="284" spans="1:32" x14ac:dyDescent="0.25">
      <c r="A284" t="s">
        <v>1436</v>
      </c>
      <c r="B284" t="s">
        <v>1437</v>
      </c>
      <c r="C284" t="s">
        <v>1438</v>
      </c>
      <c r="D284" t="s">
        <v>1069</v>
      </c>
      <c r="E284" t="s">
        <v>172</v>
      </c>
      <c r="F284">
        <v>4</v>
      </c>
      <c r="G284">
        <v>2022</v>
      </c>
      <c r="H284" s="1">
        <v>44964.45585273148</v>
      </c>
      <c r="I284" t="s">
        <v>444</v>
      </c>
      <c r="J284">
        <v>1538.51</v>
      </c>
      <c r="K284">
        <v>0</v>
      </c>
      <c r="L284" t="s">
        <v>38</v>
      </c>
      <c r="M284" t="s">
        <v>473</v>
      </c>
      <c r="N284">
        <v>921.17</v>
      </c>
      <c r="Q284">
        <v>637.1</v>
      </c>
      <c r="R284" t="s">
        <v>936</v>
      </c>
      <c r="S284">
        <v>34.687393</v>
      </c>
      <c r="T284">
        <v>-82.300085999999993</v>
      </c>
      <c r="U284">
        <v>7.36</v>
      </c>
      <c r="V284">
        <v>1</v>
      </c>
      <c r="W284">
        <v>0</v>
      </c>
      <c r="X284">
        <v>0</v>
      </c>
      <c r="Y284">
        <v>2687.38</v>
      </c>
      <c r="Z284">
        <v>45000614006</v>
      </c>
      <c r="AA284">
        <v>2487.5504597641998</v>
      </c>
      <c r="AB284" t="s">
        <v>53</v>
      </c>
      <c r="AC284" t="s">
        <v>42</v>
      </c>
      <c r="AD284" t="s">
        <v>54</v>
      </c>
      <c r="AE284" t="s">
        <v>73</v>
      </c>
      <c r="AF284" t="s">
        <v>1439</v>
      </c>
    </row>
    <row r="285" spans="1:32" x14ac:dyDescent="0.25">
      <c r="A285" t="s">
        <v>1440</v>
      </c>
      <c r="B285" t="s">
        <v>1441</v>
      </c>
      <c r="C285" t="s">
        <v>1442</v>
      </c>
      <c r="D285" t="s">
        <v>1443</v>
      </c>
      <c r="E285" t="s">
        <v>50</v>
      </c>
      <c r="F285">
        <v>10</v>
      </c>
      <c r="G285">
        <v>2022</v>
      </c>
      <c r="H285" s="1">
        <v>44959.718170868058</v>
      </c>
      <c r="I285" t="s">
        <v>444</v>
      </c>
      <c r="J285">
        <v>1520</v>
      </c>
      <c r="K285">
        <v>0</v>
      </c>
      <c r="L285" t="s">
        <v>38</v>
      </c>
      <c r="M285" t="s">
        <v>473</v>
      </c>
      <c r="N285">
        <v>1027</v>
      </c>
      <c r="Q285">
        <v>493</v>
      </c>
      <c r="R285" t="s">
        <v>52</v>
      </c>
      <c r="S285">
        <v>45.375317000000003</v>
      </c>
      <c r="T285">
        <v>-122.59025</v>
      </c>
      <c r="U285">
        <v>10.919166669999999</v>
      </c>
      <c r="V285">
        <v>1</v>
      </c>
      <c r="W285">
        <v>11.9</v>
      </c>
      <c r="X285">
        <v>0</v>
      </c>
      <c r="Y285">
        <v>3992.52</v>
      </c>
      <c r="Z285">
        <v>41000001002</v>
      </c>
      <c r="AA285">
        <v>3642.0943774000002</v>
      </c>
      <c r="AB285" t="s">
        <v>53</v>
      </c>
      <c r="AC285" t="s">
        <v>42</v>
      </c>
      <c r="AD285" t="s">
        <v>54</v>
      </c>
      <c r="AE285" t="s">
        <v>55</v>
      </c>
      <c r="AF285" t="s">
        <v>1444</v>
      </c>
    </row>
    <row r="286" spans="1:32" x14ac:dyDescent="0.25">
      <c r="A286" t="s">
        <v>1445</v>
      </c>
      <c r="B286" t="s">
        <v>1446</v>
      </c>
      <c r="C286" t="s">
        <v>1447</v>
      </c>
      <c r="D286" t="s">
        <v>1448</v>
      </c>
      <c r="E286" t="s">
        <v>1449</v>
      </c>
      <c r="F286">
        <v>3</v>
      </c>
      <c r="G286">
        <v>2022</v>
      </c>
      <c r="H286" s="1">
        <v>44973.458882430554</v>
      </c>
      <c r="I286" t="s">
        <v>444</v>
      </c>
      <c r="J286">
        <v>1500</v>
      </c>
      <c r="K286">
        <v>0</v>
      </c>
      <c r="L286" t="s">
        <v>38</v>
      </c>
      <c r="M286" t="s">
        <v>79</v>
      </c>
      <c r="Q286">
        <v>1500</v>
      </c>
      <c r="R286" t="s">
        <v>94</v>
      </c>
      <c r="S286">
        <v>40.0565</v>
      </c>
      <c r="T286">
        <v>-80.727099999999993</v>
      </c>
      <c r="U286">
        <v>6.1</v>
      </c>
      <c r="V286">
        <v>2</v>
      </c>
      <c r="W286">
        <v>10</v>
      </c>
      <c r="X286">
        <v>0</v>
      </c>
      <c r="Y286">
        <v>2221.6999999999998</v>
      </c>
      <c r="Z286">
        <v>54003508001</v>
      </c>
      <c r="AA286">
        <v>3642.0943774000002</v>
      </c>
      <c r="AB286" t="s">
        <v>53</v>
      </c>
      <c r="AC286" t="s">
        <v>54</v>
      </c>
      <c r="AD286" t="s">
        <v>54</v>
      </c>
      <c r="AE286" t="s">
        <v>55</v>
      </c>
      <c r="AF286" t="s">
        <v>1450</v>
      </c>
    </row>
    <row r="287" spans="1:32" x14ac:dyDescent="0.25">
      <c r="A287" t="s">
        <v>1451</v>
      </c>
      <c r="B287" t="s">
        <v>1452</v>
      </c>
      <c r="C287" t="s">
        <v>1453</v>
      </c>
      <c r="D287" t="s">
        <v>1454</v>
      </c>
      <c r="E287" t="s">
        <v>61</v>
      </c>
      <c r="F287">
        <v>1</v>
      </c>
      <c r="G287">
        <v>2022</v>
      </c>
      <c r="H287" s="1">
        <v>44985.3527215625</v>
      </c>
      <c r="I287" t="s">
        <v>444</v>
      </c>
      <c r="J287">
        <v>1488.51</v>
      </c>
      <c r="K287">
        <v>0</v>
      </c>
      <c r="L287" t="s">
        <v>38</v>
      </c>
      <c r="M287" t="s">
        <v>79</v>
      </c>
      <c r="Q287">
        <v>1488.51</v>
      </c>
      <c r="R287" t="s">
        <v>94</v>
      </c>
      <c r="S287">
        <v>41.777344999999997</v>
      </c>
      <c r="T287">
        <v>-72.561070999999998</v>
      </c>
      <c r="U287">
        <v>6.8235833330000002</v>
      </c>
      <c r="V287">
        <v>1</v>
      </c>
      <c r="W287">
        <v>8.1999999999999993</v>
      </c>
      <c r="X287">
        <v>0</v>
      </c>
      <c r="Y287">
        <v>2487.2820000000002</v>
      </c>
      <c r="Z287">
        <v>9000770001</v>
      </c>
      <c r="AA287">
        <v>2680.39935704753</v>
      </c>
      <c r="AB287" t="s">
        <v>54</v>
      </c>
      <c r="AC287" t="s">
        <v>54</v>
      </c>
      <c r="AD287" t="s">
        <v>54</v>
      </c>
      <c r="AE287" t="s">
        <v>65</v>
      </c>
      <c r="AF287" t="s">
        <v>1455</v>
      </c>
    </row>
    <row r="288" spans="1:32" x14ac:dyDescent="0.25">
      <c r="A288" t="s">
        <v>1456</v>
      </c>
      <c r="B288" t="s">
        <v>1457</v>
      </c>
      <c r="C288" t="s">
        <v>1458</v>
      </c>
      <c r="D288" t="s">
        <v>1459</v>
      </c>
      <c r="E288" t="s">
        <v>117</v>
      </c>
      <c r="F288">
        <v>5</v>
      </c>
      <c r="G288">
        <v>2022</v>
      </c>
      <c r="H288" s="1">
        <v>44970.436997141202</v>
      </c>
      <c r="I288" t="s">
        <v>444</v>
      </c>
      <c r="J288">
        <v>1471</v>
      </c>
      <c r="K288">
        <v>0</v>
      </c>
      <c r="L288" t="s">
        <v>38</v>
      </c>
      <c r="M288" t="s">
        <v>51</v>
      </c>
      <c r="N288">
        <v>1137</v>
      </c>
      <c r="R288" t="s">
        <v>52</v>
      </c>
      <c r="S288">
        <v>40.473410000000001</v>
      </c>
      <c r="T288">
        <v>-89.008300000000006</v>
      </c>
      <c r="U288">
        <v>15.925000000000001</v>
      </c>
      <c r="V288">
        <v>6</v>
      </c>
      <c r="W288">
        <v>45</v>
      </c>
      <c r="X288">
        <v>22.5</v>
      </c>
      <c r="Y288">
        <v>5798.15</v>
      </c>
      <c r="Z288">
        <v>17000512001</v>
      </c>
      <c r="AA288">
        <v>6610.4012949810003</v>
      </c>
      <c r="AB288" t="s">
        <v>53</v>
      </c>
      <c r="AC288" t="s">
        <v>757</v>
      </c>
      <c r="AD288" t="s">
        <v>54</v>
      </c>
      <c r="AE288" t="s">
        <v>65</v>
      </c>
      <c r="AF288" t="s">
        <v>1460</v>
      </c>
    </row>
    <row r="289" spans="1:32" x14ac:dyDescent="0.25">
      <c r="A289" t="s">
        <v>1461</v>
      </c>
      <c r="B289" t="s">
        <v>1462</v>
      </c>
      <c r="C289" t="s">
        <v>1463</v>
      </c>
      <c r="D289" t="s">
        <v>741</v>
      </c>
      <c r="E289" t="s">
        <v>111</v>
      </c>
      <c r="F289">
        <v>4</v>
      </c>
      <c r="G289">
        <v>2022</v>
      </c>
      <c r="H289" s="1">
        <v>44944.419651655095</v>
      </c>
      <c r="I289" t="s">
        <v>444</v>
      </c>
      <c r="J289">
        <v>1466.45</v>
      </c>
      <c r="K289">
        <v>0</v>
      </c>
      <c r="L289" t="s">
        <v>38</v>
      </c>
      <c r="M289" t="s">
        <v>51</v>
      </c>
      <c r="N289">
        <v>1466.45</v>
      </c>
      <c r="R289" t="s">
        <v>52</v>
      </c>
      <c r="S289">
        <v>31.538215000000001</v>
      </c>
      <c r="T289">
        <v>-84.147694000000001</v>
      </c>
      <c r="U289">
        <v>15.46391667</v>
      </c>
      <c r="V289">
        <v>1</v>
      </c>
      <c r="W289">
        <v>32</v>
      </c>
      <c r="X289">
        <v>15.17</v>
      </c>
      <c r="Y289">
        <v>5645.33</v>
      </c>
      <c r="Z289">
        <v>13000053001</v>
      </c>
      <c r="AA289">
        <v>8939.5206493283004</v>
      </c>
      <c r="AB289" t="s">
        <v>53</v>
      </c>
      <c r="AC289" t="s">
        <v>42</v>
      </c>
      <c r="AD289" t="s">
        <v>54</v>
      </c>
      <c r="AE289" t="s">
        <v>65</v>
      </c>
      <c r="AF289" t="s">
        <v>1464</v>
      </c>
    </row>
    <row r="290" spans="1:32" x14ac:dyDescent="0.25">
      <c r="A290" t="s">
        <v>1465</v>
      </c>
      <c r="B290" t="s">
        <v>1466</v>
      </c>
      <c r="C290" t="s">
        <v>1467</v>
      </c>
      <c r="D290" t="s">
        <v>1468</v>
      </c>
      <c r="E290" t="s">
        <v>213</v>
      </c>
      <c r="F290">
        <v>3</v>
      </c>
      <c r="G290">
        <v>2022</v>
      </c>
      <c r="H290" s="1">
        <v>44979.352711793981</v>
      </c>
      <c r="I290" t="s">
        <v>444</v>
      </c>
      <c r="J290">
        <v>1446.1</v>
      </c>
      <c r="K290">
        <v>0</v>
      </c>
      <c r="L290" t="s">
        <v>38</v>
      </c>
      <c r="M290" t="s">
        <v>39</v>
      </c>
      <c r="N290">
        <v>748.6</v>
      </c>
      <c r="Q290">
        <v>697.5</v>
      </c>
      <c r="R290" t="s">
        <v>601</v>
      </c>
      <c r="S290">
        <v>40.235930000000003</v>
      </c>
      <c r="T290">
        <v>-75.624629999999996</v>
      </c>
      <c r="U290">
        <v>5.8573333329999997</v>
      </c>
      <c r="V290">
        <v>2</v>
      </c>
      <c r="W290">
        <v>12.85</v>
      </c>
      <c r="X290">
        <v>0</v>
      </c>
      <c r="Y290">
        <v>2136.674</v>
      </c>
      <c r="Z290">
        <v>42000036001</v>
      </c>
      <c r="AA290">
        <v>3969.882871366</v>
      </c>
      <c r="AB290" t="s">
        <v>41</v>
      </c>
      <c r="AC290" t="s">
        <v>54</v>
      </c>
      <c r="AD290" t="s">
        <v>537</v>
      </c>
      <c r="AE290" t="s">
        <v>55</v>
      </c>
      <c r="AF290" t="s">
        <v>1469</v>
      </c>
    </row>
    <row r="291" spans="1:32" x14ac:dyDescent="0.25">
      <c r="A291" t="s">
        <v>1470</v>
      </c>
      <c r="B291" t="s">
        <v>1471</v>
      </c>
      <c r="C291" t="s">
        <v>1472</v>
      </c>
      <c r="D291" t="s">
        <v>1473</v>
      </c>
      <c r="E291" t="s">
        <v>543</v>
      </c>
      <c r="F291">
        <v>7</v>
      </c>
      <c r="G291">
        <v>2022</v>
      </c>
      <c r="H291" s="1">
        <v>44974.594384108794</v>
      </c>
      <c r="I291" t="s">
        <v>444</v>
      </c>
      <c r="J291">
        <v>1442.66</v>
      </c>
      <c r="K291">
        <v>0</v>
      </c>
      <c r="L291" t="s">
        <v>38</v>
      </c>
      <c r="M291" t="s">
        <v>39</v>
      </c>
      <c r="N291">
        <v>415.09</v>
      </c>
      <c r="Q291">
        <v>1027.57</v>
      </c>
      <c r="R291" t="s">
        <v>40</v>
      </c>
      <c r="S291">
        <v>39.730773999999997</v>
      </c>
      <c r="T291">
        <v>-94.869800999999995</v>
      </c>
      <c r="U291">
        <v>19.27</v>
      </c>
      <c r="V291">
        <v>1</v>
      </c>
      <c r="W291">
        <v>0</v>
      </c>
      <c r="X291">
        <v>0</v>
      </c>
      <c r="Y291">
        <v>7038.99</v>
      </c>
      <c r="Z291">
        <v>29001022001</v>
      </c>
      <c r="AA291">
        <v>8376.8170680200001</v>
      </c>
      <c r="AB291" t="s">
        <v>53</v>
      </c>
      <c r="AC291" t="s">
        <v>54</v>
      </c>
      <c r="AD291" t="s">
        <v>537</v>
      </c>
      <c r="AE291" t="s">
        <v>55</v>
      </c>
      <c r="AF291" t="s">
        <v>1474</v>
      </c>
    </row>
    <row r="292" spans="1:32" x14ac:dyDescent="0.25">
      <c r="A292" t="s">
        <v>1475</v>
      </c>
      <c r="B292" t="s">
        <v>1476</v>
      </c>
      <c r="C292" t="s">
        <v>1477</v>
      </c>
      <c r="D292" t="s">
        <v>1478</v>
      </c>
      <c r="E292" t="s">
        <v>85</v>
      </c>
      <c r="F292">
        <v>2</v>
      </c>
      <c r="G292">
        <v>2022</v>
      </c>
      <c r="H292" s="1">
        <v>44966.570525104165</v>
      </c>
      <c r="I292" t="s">
        <v>444</v>
      </c>
      <c r="J292">
        <v>1439</v>
      </c>
      <c r="K292">
        <v>0</v>
      </c>
      <c r="L292" t="s">
        <v>38</v>
      </c>
      <c r="M292" t="s">
        <v>79</v>
      </c>
      <c r="Q292">
        <v>1439</v>
      </c>
      <c r="R292" t="s">
        <v>577</v>
      </c>
      <c r="S292">
        <v>44.698611</v>
      </c>
      <c r="T292">
        <v>-73.445667</v>
      </c>
      <c r="U292">
        <v>6.5</v>
      </c>
      <c r="V292">
        <v>1</v>
      </c>
      <c r="W292">
        <v>16</v>
      </c>
      <c r="X292">
        <v>0</v>
      </c>
      <c r="Y292">
        <v>2371.1999999999998</v>
      </c>
      <c r="Z292">
        <v>36005009001</v>
      </c>
      <c r="AA292">
        <v>4151.987590236</v>
      </c>
      <c r="AB292" t="s">
        <v>54</v>
      </c>
      <c r="AC292" t="s">
        <v>54</v>
      </c>
      <c r="AD292" t="s">
        <v>54</v>
      </c>
      <c r="AE292" t="s">
        <v>55</v>
      </c>
      <c r="AF292" t="s">
        <v>1479</v>
      </c>
    </row>
    <row r="293" spans="1:32" x14ac:dyDescent="0.25">
      <c r="A293" t="s">
        <v>1480</v>
      </c>
      <c r="B293" t="s">
        <v>1481</v>
      </c>
      <c r="C293" t="s">
        <v>1482</v>
      </c>
      <c r="D293" t="s">
        <v>1483</v>
      </c>
      <c r="E293" t="s">
        <v>629</v>
      </c>
      <c r="F293">
        <v>6</v>
      </c>
      <c r="G293">
        <v>2022</v>
      </c>
      <c r="H293" s="1">
        <v>44964.586808101849</v>
      </c>
      <c r="I293" t="s">
        <v>444</v>
      </c>
      <c r="J293">
        <v>1416.99</v>
      </c>
      <c r="K293">
        <v>0</v>
      </c>
      <c r="L293" t="s">
        <v>38</v>
      </c>
      <c r="M293" t="s">
        <v>473</v>
      </c>
      <c r="N293">
        <v>1416.99</v>
      </c>
      <c r="Q293">
        <v>1416.99</v>
      </c>
      <c r="R293" t="s">
        <v>1484</v>
      </c>
      <c r="S293">
        <v>33.396756000000003</v>
      </c>
      <c r="T293">
        <v>-104.524388</v>
      </c>
      <c r="U293">
        <v>0.93333333399999996</v>
      </c>
      <c r="V293">
        <v>3</v>
      </c>
      <c r="W293">
        <v>7</v>
      </c>
      <c r="X293">
        <v>0</v>
      </c>
      <c r="Y293">
        <v>173.6</v>
      </c>
      <c r="Z293">
        <v>35000032001</v>
      </c>
      <c r="AA293">
        <v>2103.3095029485003</v>
      </c>
      <c r="AB293" t="s">
        <v>407</v>
      </c>
      <c r="AC293" t="s">
        <v>54</v>
      </c>
      <c r="AD293" t="s">
        <v>43</v>
      </c>
      <c r="AE293" t="s">
        <v>73</v>
      </c>
      <c r="AF293" t="s">
        <v>1485</v>
      </c>
    </row>
    <row r="294" spans="1:32" x14ac:dyDescent="0.25">
      <c r="A294" t="s">
        <v>1486</v>
      </c>
      <c r="B294" t="s">
        <v>1487</v>
      </c>
      <c r="C294" t="s">
        <v>1488</v>
      </c>
      <c r="D294" t="s">
        <v>1489</v>
      </c>
      <c r="E294" t="s">
        <v>85</v>
      </c>
      <c r="F294">
        <v>2</v>
      </c>
      <c r="G294">
        <v>2022</v>
      </c>
      <c r="H294" s="1">
        <v>44985.379667314817</v>
      </c>
      <c r="I294" t="s">
        <v>444</v>
      </c>
      <c r="J294">
        <v>1400</v>
      </c>
      <c r="K294">
        <v>0</v>
      </c>
      <c r="L294" t="s">
        <v>38</v>
      </c>
      <c r="M294" t="s">
        <v>39</v>
      </c>
      <c r="N294">
        <v>1400</v>
      </c>
      <c r="Q294">
        <v>5</v>
      </c>
      <c r="R294" t="s">
        <v>561</v>
      </c>
      <c r="S294">
        <v>43.989638999999997</v>
      </c>
      <c r="T294">
        <v>-75.928639000000004</v>
      </c>
      <c r="U294">
        <v>5.4436249999999999</v>
      </c>
      <c r="V294">
        <v>5</v>
      </c>
      <c r="W294">
        <v>16</v>
      </c>
      <c r="X294">
        <v>0</v>
      </c>
      <c r="Y294">
        <v>990.27160000000003</v>
      </c>
      <c r="Z294">
        <v>36006049001</v>
      </c>
      <c r="AA294">
        <v>4553.5284953443497</v>
      </c>
      <c r="AB294" t="s">
        <v>53</v>
      </c>
      <c r="AC294" t="s">
        <v>757</v>
      </c>
      <c r="AD294" t="s">
        <v>54</v>
      </c>
      <c r="AE294" t="s">
        <v>65</v>
      </c>
      <c r="AF294" t="s">
        <v>1490</v>
      </c>
    </row>
    <row r="295" spans="1:32" x14ac:dyDescent="0.25">
      <c r="A295" t="s">
        <v>1491</v>
      </c>
      <c r="B295" t="s">
        <v>1492</v>
      </c>
      <c r="C295" t="s">
        <v>1493</v>
      </c>
      <c r="D295" t="s">
        <v>1494</v>
      </c>
      <c r="E295" t="s">
        <v>117</v>
      </c>
      <c r="F295">
        <v>5</v>
      </c>
      <c r="G295">
        <v>2022</v>
      </c>
      <c r="H295" s="1">
        <v>44975.149897928241</v>
      </c>
      <c r="I295" t="s">
        <v>444</v>
      </c>
      <c r="J295">
        <v>1382</v>
      </c>
      <c r="K295">
        <v>0</v>
      </c>
      <c r="L295" t="s">
        <v>38</v>
      </c>
      <c r="M295" t="s">
        <v>51</v>
      </c>
      <c r="N295">
        <v>1440</v>
      </c>
      <c r="R295" t="s">
        <v>52</v>
      </c>
      <c r="S295">
        <v>42.390500000000003</v>
      </c>
      <c r="T295">
        <v>-88.176699999999997</v>
      </c>
      <c r="U295">
        <v>7.9333333330000002</v>
      </c>
      <c r="V295">
        <v>3</v>
      </c>
      <c r="W295">
        <v>30</v>
      </c>
      <c r="X295">
        <v>12</v>
      </c>
      <c r="Y295">
        <v>2896.1</v>
      </c>
      <c r="Z295">
        <v>17000136001</v>
      </c>
      <c r="AA295">
        <v>2804.4126705980002</v>
      </c>
      <c r="AB295" t="s">
        <v>53</v>
      </c>
      <c r="AC295" t="s">
        <v>42</v>
      </c>
      <c r="AD295" t="s">
        <v>54</v>
      </c>
      <c r="AE295" t="s">
        <v>65</v>
      </c>
      <c r="AF295" t="s">
        <v>1495</v>
      </c>
    </row>
    <row r="296" spans="1:32" x14ac:dyDescent="0.25">
      <c r="A296" t="s">
        <v>1496</v>
      </c>
      <c r="B296" t="s">
        <v>1497</v>
      </c>
      <c r="C296" t="s">
        <v>1498</v>
      </c>
      <c r="D296" t="s">
        <v>1499</v>
      </c>
      <c r="E296" t="s">
        <v>1023</v>
      </c>
      <c r="F296">
        <v>8</v>
      </c>
      <c r="G296">
        <v>2022</v>
      </c>
      <c r="H296" s="1">
        <v>44970.489433622686</v>
      </c>
      <c r="I296" t="s">
        <v>444</v>
      </c>
      <c r="J296">
        <v>1375.3</v>
      </c>
      <c r="K296">
        <v>0</v>
      </c>
      <c r="L296" t="s">
        <v>38</v>
      </c>
      <c r="M296" t="s">
        <v>51</v>
      </c>
      <c r="N296">
        <v>1375.33</v>
      </c>
      <c r="R296" t="s">
        <v>52</v>
      </c>
      <c r="S296">
        <v>40.157778</v>
      </c>
      <c r="T296">
        <v>-105.095833</v>
      </c>
      <c r="U296">
        <v>6.65</v>
      </c>
      <c r="V296">
        <v>2</v>
      </c>
      <c r="W296">
        <v>13</v>
      </c>
      <c r="X296">
        <v>0</v>
      </c>
      <c r="Y296">
        <v>2427.9</v>
      </c>
      <c r="Z296">
        <v>8000072001</v>
      </c>
      <c r="AA296">
        <v>4370.5132528799995</v>
      </c>
      <c r="AB296" t="s">
        <v>53</v>
      </c>
      <c r="AC296" t="s">
        <v>42</v>
      </c>
      <c r="AD296" t="s">
        <v>54</v>
      </c>
      <c r="AE296" t="s">
        <v>55</v>
      </c>
      <c r="AF296" t="s">
        <v>1500</v>
      </c>
    </row>
    <row r="297" spans="1:32" x14ac:dyDescent="0.25">
      <c r="A297" t="s">
        <v>1501</v>
      </c>
      <c r="B297" t="s">
        <v>1502</v>
      </c>
      <c r="C297" t="s">
        <v>1503</v>
      </c>
      <c r="D297" t="s">
        <v>1504</v>
      </c>
      <c r="E297" t="s">
        <v>36</v>
      </c>
      <c r="F297">
        <v>9</v>
      </c>
      <c r="G297">
        <v>2022</v>
      </c>
      <c r="H297" s="1">
        <v>44972.567089583332</v>
      </c>
      <c r="I297" t="s">
        <v>444</v>
      </c>
      <c r="J297">
        <v>1364.4</v>
      </c>
      <c r="K297">
        <v>1</v>
      </c>
      <c r="L297" t="s">
        <v>51</v>
      </c>
      <c r="M297" t="s">
        <v>51</v>
      </c>
      <c r="N297">
        <v>1364.4</v>
      </c>
      <c r="R297" t="s">
        <v>52</v>
      </c>
      <c r="S297">
        <v>37.252706000000003</v>
      </c>
      <c r="T297">
        <v>-120.524883</v>
      </c>
      <c r="U297">
        <v>1.631666667</v>
      </c>
      <c r="V297">
        <v>1</v>
      </c>
      <c r="W297">
        <v>20</v>
      </c>
      <c r="X297">
        <v>0</v>
      </c>
      <c r="Y297">
        <v>595.55999999999995</v>
      </c>
      <c r="Z297">
        <v>6005064001</v>
      </c>
      <c r="AA297">
        <v>4133.7771183489995</v>
      </c>
      <c r="AB297" t="s">
        <v>407</v>
      </c>
      <c r="AC297" t="s">
        <v>536</v>
      </c>
      <c r="AD297" t="s">
        <v>54</v>
      </c>
      <c r="AE297" t="s">
        <v>55</v>
      </c>
      <c r="AF297" t="s">
        <v>1505</v>
      </c>
    </row>
    <row r="298" spans="1:32" x14ac:dyDescent="0.25">
      <c r="A298" t="s">
        <v>1506</v>
      </c>
      <c r="B298" t="s">
        <v>1507</v>
      </c>
      <c r="C298" t="s">
        <v>1508</v>
      </c>
      <c r="D298" t="s">
        <v>1509</v>
      </c>
      <c r="E298" t="s">
        <v>726</v>
      </c>
      <c r="F298">
        <v>6</v>
      </c>
      <c r="G298">
        <v>2022</v>
      </c>
      <c r="H298" s="1">
        <v>44973.512271284722</v>
      </c>
      <c r="I298" t="s">
        <v>444</v>
      </c>
      <c r="J298">
        <v>1363</v>
      </c>
      <c r="K298">
        <v>0</v>
      </c>
      <c r="L298" t="s">
        <v>38</v>
      </c>
      <c r="M298" t="s">
        <v>51</v>
      </c>
      <c r="N298">
        <v>1363</v>
      </c>
      <c r="R298" t="s">
        <v>52</v>
      </c>
      <c r="S298">
        <v>35.791400000000003</v>
      </c>
      <c r="T298">
        <v>-90.630799999999994</v>
      </c>
      <c r="U298">
        <v>8.1412499999999994</v>
      </c>
      <c r="V298">
        <v>1</v>
      </c>
      <c r="W298">
        <v>9</v>
      </c>
      <c r="X298">
        <v>7.82</v>
      </c>
      <c r="Y298">
        <v>2967.3267000000001</v>
      </c>
      <c r="Z298">
        <v>5000006002</v>
      </c>
      <c r="AA298">
        <v>2879.6219194913097</v>
      </c>
      <c r="AB298" t="s">
        <v>41</v>
      </c>
      <c r="AC298" t="s">
        <v>54</v>
      </c>
      <c r="AD298" t="s">
        <v>54</v>
      </c>
      <c r="AE298" t="s">
        <v>73</v>
      </c>
      <c r="AF298" t="s">
        <v>1510</v>
      </c>
    </row>
    <row r="299" spans="1:32" x14ac:dyDescent="0.25">
      <c r="A299" t="s">
        <v>1511</v>
      </c>
      <c r="B299" t="s">
        <v>1512</v>
      </c>
      <c r="C299" t="s">
        <v>1513</v>
      </c>
      <c r="D299" t="s">
        <v>1514</v>
      </c>
      <c r="E299" t="s">
        <v>117</v>
      </c>
      <c r="F299">
        <v>5</v>
      </c>
      <c r="G299">
        <v>2022</v>
      </c>
      <c r="H299" s="1">
        <v>44974.50976439815</v>
      </c>
      <c r="I299" t="s">
        <v>444</v>
      </c>
      <c r="J299">
        <v>1349</v>
      </c>
      <c r="K299">
        <v>0</v>
      </c>
      <c r="L299" t="s">
        <v>38</v>
      </c>
      <c r="M299" t="s">
        <v>51</v>
      </c>
      <c r="N299">
        <v>211</v>
      </c>
      <c r="R299" t="s">
        <v>52</v>
      </c>
      <c r="S299">
        <v>41.517249999999997</v>
      </c>
      <c r="T299">
        <v>-87.626559999999998</v>
      </c>
      <c r="U299">
        <v>13.358333330000001</v>
      </c>
      <c r="V299">
        <v>4</v>
      </c>
      <c r="W299">
        <v>40.25</v>
      </c>
      <c r="X299">
        <v>15.94</v>
      </c>
      <c r="Y299">
        <v>4867.1000000000004</v>
      </c>
      <c r="Z299">
        <v>17000587001</v>
      </c>
      <c r="AA299">
        <v>5262.8263753430001</v>
      </c>
      <c r="AB299" t="s">
        <v>53</v>
      </c>
      <c r="AC299" t="s">
        <v>54</v>
      </c>
      <c r="AD299" t="s">
        <v>54</v>
      </c>
      <c r="AE299" t="s">
        <v>73</v>
      </c>
      <c r="AF299" t="s">
        <v>1515</v>
      </c>
    </row>
    <row r="300" spans="1:32" x14ac:dyDescent="0.25">
      <c r="A300" t="s">
        <v>1516</v>
      </c>
      <c r="B300" t="s">
        <v>1517</v>
      </c>
      <c r="C300" t="s">
        <v>1518</v>
      </c>
      <c r="D300" t="s">
        <v>1519</v>
      </c>
      <c r="E300" t="s">
        <v>172</v>
      </c>
      <c r="F300">
        <v>4</v>
      </c>
      <c r="G300">
        <v>2022</v>
      </c>
      <c r="H300" s="1">
        <v>44964.458971793982</v>
      </c>
      <c r="I300" t="s">
        <v>444</v>
      </c>
      <c r="J300">
        <v>1328.08</v>
      </c>
      <c r="K300">
        <v>0</v>
      </c>
      <c r="L300" t="s">
        <v>38</v>
      </c>
      <c r="M300" t="s">
        <v>39</v>
      </c>
      <c r="N300">
        <v>960.79</v>
      </c>
      <c r="Q300">
        <v>367.29</v>
      </c>
      <c r="R300" t="s">
        <v>52</v>
      </c>
      <c r="S300">
        <v>34.858333000000002</v>
      </c>
      <c r="T300">
        <v>-82.23</v>
      </c>
      <c r="U300">
        <v>9.7466666669999995</v>
      </c>
      <c r="V300">
        <v>1</v>
      </c>
      <c r="W300">
        <v>0</v>
      </c>
      <c r="X300">
        <v>0</v>
      </c>
      <c r="Y300">
        <v>3558.64</v>
      </c>
      <c r="Z300">
        <v>45000614021</v>
      </c>
      <c r="AA300">
        <v>4916.8274094900007</v>
      </c>
      <c r="AB300" t="s">
        <v>53</v>
      </c>
      <c r="AC300" t="s">
        <v>42</v>
      </c>
      <c r="AD300" t="s">
        <v>54</v>
      </c>
      <c r="AE300" t="s">
        <v>73</v>
      </c>
      <c r="AF300" t="s">
        <v>1520</v>
      </c>
    </row>
    <row r="301" spans="1:32" x14ac:dyDescent="0.25">
      <c r="A301" t="s">
        <v>1521</v>
      </c>
      <c r="B301" t="s">
        <v>1522</v>
      </c>
      <c r="C301" t="s">
        <v>1523</v>
      </c>
      <c r="D301" t="s">
        <v>1524</v>
      </c>
      <c r="E301" t="s">
        <v>36</v>
      </c>
      <c r="F301">
        <v>9</v>
      </c>
      <c r="G301">
        <v>2022</v>
      </c>
      <c r="H301" s="1">
        <v>44958.709049456018</v>
      </c>
      <c r="I301" t="s">
        <v>444</v>
      </c>
      <c r="J301">
        <v>1327</v>
      </c>
      <c r="K301">
        <v>0</v>
      </c>
      <c r="L301" t="s">
        <v>38</v>
      </c>
      <c r="M301" t="s">
        <v>79</v>
      </c>
      <c r="Q301">
        <v>1327</v>
      </c>
      <c r="R301" t="s">
        <v>52</v>
      </c>
      <c r="S301">
        <v>34.285826999999998</v>
      </c>
      <c r="T301">
        <v>-118.81516999999999</v>
      </c>
      <c r="U301">
        <v>6.42</v>
      </c>
      <c r="V301">
        <v>2</v>
      </c>
      <c r="W301">
        <v>12.5</v>
      </c>
      <c r="X301">
        <v>0</v>
      </c>
      <c r="Y301">
        <v>2358.48</v>
      </c>
      <c r="Z301">
        <v>6004003001</v>
      </c>
      <c r="AA301">
        <v>3915.2514557049999</v>
      </c>
      <c r="AB301" t="s">
        <v>407</v>
      </c>
      <c r="AC301" t="s">
        <v>54</v>
      </c>
      <c r="AD301" t="s">
        <v>54</v>
      </c>
      <c r="AE301" t="s">
        <v>55</v>
      </c>
      <c r="AF301" t="s">
        <v>1525</v>
      </c>
    </row>
    <row r="302" spans="1:32" x14ac:dyDescent="0.25">
      <c r="A302" t="s">
        <v>1526</v>
      </c>
      <c r="B302" t="s">
        <v>1527</v>
      </c>
      <c r="C302" t="s">
        <v>1528</v>
      </c>
      <c r="D302" t="s">
        <v>1529</v>
      </c>
      <c r="E302" t="s">
        <v>36</v>
      </c>
      <c r="F302">
        <v>9</v>
      </c>
      <c r="G302">
        <v>2022</v>
      </c>
      <c r="H302" s="1">
        <v>44975.654638877313</v>
      </c>
      <c r="I302" t="s">
        <v>444</v>
      </c>
      <c r="J302">
        <v>1321.92</v>
      </c>
      <c r="K302">
        <v>0</v>
      </c>
      <c r="L302" t="s">
        <v>38</v>
      </c>
      <c r="M302" t="s">
        <v>79</v>
      </c>
      <c r="Q302">
        <v>1321.91</v>
      </c>
      <c r="R302" t="s">
        <v>94</v>
      </c>
      <c r="S302">
        <v>33.555019220261698</v>
      </c>
      <c r="T302">
        <v>-117.669676982406</v>
      </c>
      <c r="AB302" t="s">
        <v>53</v>
      </c>
      <c r="AC302" t="s">
        <v>54</v>
      </c>
      <c r="AD302" t="s">
        <v>54</v>
      </c>
      <c r="AE302" t="s">
        <v>55</v>
      </c>
      <c r="AF302" t="s">
        <v>1530</v>
      </c>
    </row>
    <row r="303" spans="1:32" x14ac:dyDescent="0.25">
      <c r="A303" t="s">
        <v>1531</v>
      </c>
      <c r="B303" t="s">
        <v>1532</v>
      </c>
      <c r="C303" t="s">
        <v>1533</v>
      </c>
      <c r="D303" t="s">
        <v>1534</v>
      </c>
      <c r="E303" t="s">
        <v>159</v>
      </c>
      <c r="F303">
        <v>10</v>
      </c>
      <c r="G303">
        <v>2022</v>
      </c>
      <c r="H303" s="1">
        <v>44974.727586053239</v>
      </c>
      <c r="I303" t="s">
        <v>444</v>
      </c>
      <c r="J303">
        <v>1310</v>
      </c>
      <c r="K303">
        <v>0</v>
      </c>
      <c r="L303" t="s">
        <v>38</v>
      </c>
      <c r="M303" t="s">
        <v>479</v>
      </c>
      <c r="P303">
        <v>1310</v>
      </c>
      <c r="Q303">
        <v>88.4</v>
      </c>
      <c r="R303" t="s">
        <v>94</v>
      </c>
      <c r="S303">
        <v>47.846297999999997</v>
      </c>
      <c r="T303">
        <v>-122.338351</v>
      </c>
      <c r="Z303">
        <v>53000715001</v>
      </c>
      <c r="AA303">
        <v>1948.5204919089999</v>
      </c>
      <c r="AB303" t="s">
        <v>54</v>
      </c>
      <c r="AC303" t="s">
        <v>64</v>
      </c>
      <c r="AD303" t="s">
        <v>54</v>
      </c>
      <c r="AE303" t="s">
        <v>73</v>
      </c>
      <c r="AF303" t="s">
        <v>1535</v>
      </c>
    </row>
    <row r="304" spans="1:32" x14ac:dyDescent="0.25">
      <c r="A304" t="s">
        <v>1536</v>
      </c>
      <c r="B304" t="s">
        <v>1537</v>
      </c>
      <c r="C304" t="s">
        <v>1537</v>
      </c>
      <c r="D304" t="s">
        <v>1538</v>
      </c>
      <c r="E304" t="s">
        <v>99</v>
      </c>
      <c r="F304">
        <v>6</v>
      </c>
      <c r="G304">
        <v>2022</v>
      </c>
      <c r="H304" s="1">
        <v>44824.434691423608</v>
      </c>
      <c r="I304" t="s">
        <v>444</v>
      </c>
      <c r="J304">
        <v>1302.06</v>
      </c>
      <c r="K304">
        <v>0</v>
      </c>
      <c r="L304" t="s">
        <v>38</v>
      </c>
      <c r="M304" t="s">
        <v>51</v>
      </c>
      <c r="N304">
        <v>1302.06</v>
      </c>
      <c r="R304" t="s">
        <v>52</v>
      </c>
      <c r="S304">
        <v>26.305278000000001</v>
      </c>
      <c r="T304">
        <v>-98.218889000000004</v>
      </c>
      <c r="U304">
        <v>6.3887499999999999</v>
      </c>
      <c r="V304">
        <v>1</v>
      </c>
      <c r="W304">
        <v>15</v>
      </c>
      <c r="X304">
        <v>11.25</v>
      </c>
      <c r="Y304">
        <v>2330.0189999999998</v>
      </c>
      <c r="Z304">
        <v>48001119002</v>
      </c>
      <c r="AA304">
        <v>2507.5819788398999</v>
      </c>
      <c r="AB304" t="s">
        <v>118</v>
      </c>
      <c r="AC304" t="s">
        <v>54</v>
      </c>
      <c r="AD304" t="s">
        <v>54</v>
      </c>
      <c r="AE304" t="s">
        <v>73</v>
      </c>
      <c r="AF304" t="s">
        <v>1539</v>
      </c>
    </row>
    <row r="305" spans="1:32" x14ac:dyDescent="0.25">
      <c r="A305" t="s">
        <v>1540</v>
      </c>
      <c r="B305" t="s">
        <v>1541</v>
      </c>
      <c r="C305" t="s">
        <v>1542</v>
      </c>
      <c r="D305" t="s">
        <v>1543</v>
      </c>
      <c r="E305" t="s">
        <v>207</v>
      </c>
      <c r="F305">
        <v>4</v>
      </c>
      <c r="G305">
        <v>2022</v>
      </c>
      <c r="H305" s="1">
        <v>44946.387612164355</v>
      </c>
      <c r="I305" t="s">
        <v>444</v>
      </c>
      <c r="J305">
        <v>1301</v>
      </c>
      <c r="K305">
        <v>0</v>
      </c>
      <c r="L305" t="s">
        <v>38</v>
      </c>
      <c r="M305" t="s">
        <v>51</v>
      </c>
      <c r="N305">
        <v>1301</v>
      </c>
      <c r="R305" t="s">
        <v>86</v>
      </c>
      <c r="S305">
        <v>35.183917000000001</v>
      </c>
      <c r="T305">
        <v>-87.041749999999993</v>
      </c>
      <c r="U305">
        <v>2.045416667</v>
      </c>
      <c r="V305">
        <v>1</v>
      </c>
      <c r="W305">
        <v>4</v>
      </c>
      <c r="X305">
        <v>2.2010000000000001</v>
      </c>
      <c r="Y305">
        <v>745.28700000000003</v>
      </c>
      <c r="Z305">
        <v>47001150001</v>
      </c>
      <c r="AA305">
        <v>1062.9452440441901</v>
      </c>
      <c r="AB305" t="s">
        <v>38</v>
      </c>
      <c r="AC305" t="s">
        <v>38</v>
      </c>
      <c r="AD305" t="s">
        <v>38</v>
      </c>
      <c r="AE305" t="s">
        <v>38</v>
      </c>
      <c r="AF305" t="s">
        <v>1544</v>
      </c>
    </row>
    <row r="306" spans="1:32" x14ac:dyDescent="0.25">
      <c r="A306" t="s">
        <v>1545</v>
      </c>
      <c r="B306" t="s">
        <v>1546</v>
      </c>
      <c r="C306" t="s">
        <v>1547</v>
      </c>
      <c r="D306" t="s">
        <v>1548</v>
      </c>
      <c r="E306" t="s">
        <v>1064</v>
      </c>
      <c r="F306">
        <v>3</v>
      </c>
      <c r="G306">
        <v>2022</v>
      </c>
      <c r="H306" s="1">
        <v>44937.426706041668</v>
      </c>
      <c r="I306" t="s">
        <v>444</v>
      </c>
      <c r="J306">
        <v>1295</v>
      </c>
      <c r="K306">
        <v>0</v>
      </c>
      <c r="L306" t="s">
        <v>38</v>
      </c>
      <c r="M306" t="s">
        <v>51</v>
      </c>
      <c r="N306">
        <v>1236</v>
      </c>
      <c r="R306" t="s">
        <v>214</v>
      </c>
      <c r="S306">
        <v>39.625005999999999</v>
      </c>
      <c r="T306">
        <v>-78.756035999999995</v>
      </c>
      <c r="U306">
        <v>10.55816667</v>
      </c>
      <c r="V306">
        <v>1</v>
      </c>
      <c r="W306">
        <v>15</v>
      </c>
      <c r="X306">
        <v>0</v>
      </c>
      <c r="Y306">
        <v>3841.7919999999999</v>
      </c>
      <c r="Z306">
        <v>24000031001</v>
      </c>
      <c r="AA306">
        <v>5533.4339875838195</v>
      </c>
      <c r="AB306" t="s">
        <v>54</v>
      </c>
      <c r="AC306" t="s">
        <v>54</v>
      </c>
      <c r="AD306" t="s">
        <v>537</v>
      </c>
      <c r="AE306" t="s">
        <v>54</v>
      </c>
      <c r="AF306" t="s">
        <v>1549</v>
      </c>
    </row>
    <row r="307" spans="1:32" x14ac:dyDescent="0.25">
      <c r="A307" t="s">
        <v>1550</v>
      </c>
      <c r="B307" t="s">
        <v>1551</v>
      </c>
      <c r="C307" t="s">
        <v>1552</v>
      </c>
      <c r="D307" t="s">
        <v>1553</v>
      </c>
      <c r="E307" t="s">
        <v>259</v>
      </c>
      <c r="F307">
        <v>7</v>
      </c>
      <c r="G307">
        <v>2022</v>
      </c>
      <c r="H307" s="1">
        <v>44974.67118099537</v>
      </c>
      <c r="I307" t="s">
        <v>444</v>
      </c>
      <c r="J307">
        <v>1290</v>
      </c>
      <c r="K307">
        <v>0</v>
      </c>
      <c r="L307" t="s">
        <v>38</v>
      </c>
      <c r="M307" t="s">
        <v>51</v>
      </c>
      <c r="N307">
        <v>1290</v>
      </c>
      <c r="R307" t="s">
        <v>52</v>
      </c>
      <c r="S307">
        <v>41.407499000000001</v>
      </c>
      <c r="T307">
        <v>-91.071912999999995</v>
      </c>
      <c r="U307">
        <v>0</v>
      </c>
      <c r="V307">
        <v>1</v>
      </c>
      <c r="W307">
        <v>16.899999999999999</v>
      </c>
      <c r="X307">
        <v>10.3</v>
      </c>
      <c r="Y307">
        <v>0</v>
      </c>
      <c r="Z307">
        <v>19000598001</v>
      </c>
      <c r="AA307">
        <v>2866.3282750138001</v>
      </c>
      <c r="AB307" t="s">
        <v>53</v>
      </c>
      <c r="AC307" t="s">
        <v>72</v>
      </c>
      <c r="AD307" t="s">
        <v>54</v>
      </c>
      <c r="AE307" t="s">
        <v>583</v>
      </c>
      <c r="AF307" t="s">
        <v>1554</v>
      </c>
    </row>
    <row r="308" spans="1:32" x14ac:dyDescent="0.25">
      <c r="A308" t="s">
        <v>1555</v>
      </c>
      <c r="B308" t="s">
        <v>1556</v>
      </c>
      <c r="C308" t="s">
        <v>1557</v>
      </c>
      <c r="D308" t="s">
        <v>1558</v>
      </c>
      <c r="E308" t="s">
        <v>36</v>
      </c>
      <c r="F308">
        <v>9</v>
      </c>
      <c r="G308">
        <v>2022</v>
      </c>
      <c r="H308" s="1">
        <v>44967.48508539352</v>
      </c>
      <c r="I308" t="s">
        <v>444</v>
      </c>
      <c r="J308">
        <v>1286</v>
      </c>
      <c r="K308">
        <v>0</v>
      </c>
      <c r="L308" t="s">
        <v>38</v>
      </c>
      <c r="M308" t="s">
        <v>39</v>
      </c>
      <c r="N308">
        <v>425</v>
      </c>
      <c r="Q308">
        <v>861</v>
      </c>
      <c r="R308" t="s">
        <v>445</v>
      </c>
      <c r="S308">
        <v>37.950000000000003</v>
      </c>
      <c r="T308">
        <v>-122.49657999999999</v>
      </c>
      <c r="U308">
        <v>7.7649999999999997</v>
      </c>
      <c r="V308">
        <v>2</v>
      </c>
      <c r="W308">
        <v>30</v>
      </c>
      <c r="X308">
        <v>0</v>
      </c>
      <c r="Y308">
        <v>2838.86</v>
      </c>
      <c r="Z308">
        <v>6002044004</v>
      </c>
      <c r="AA308">
        <v>3277.8849396600003</v>
      </c>
      <c r="AB308" t="s">
        <v>53</v>
      </c>
      <c r="AC308" t="s">
        <v>42</v>
      </c>
      <c r="AD308" t="s">
        <v>54</v>
      </c>
      <c r="AE308" t="s">
        <v>73</v>
      </c>
      <c r="AF308" t="s">
        <v>1559</v>
      </c>
    </row>
    <row r="309" spans="1:32" x14ac:dyDescent="0.25">
      <c r="A309" t="s">
        <v>1560</v>
      </c>
      <c r="B309" t="s">
        <v>1561</v>
      </c>
      <c r="C309" t="s">
        <v>1562</v>
      </c>
      <c r="D309" t="s">
        <v>1563</v>
      </c>
      <c r="E309" t="s">
        <v>36</v>
      </c>
      <c r="F309">
        <v>9</v>
      </c>
      <c r="G309">
        <v>2022</v>
      </c>
      <c r="H309" s="1">
        <v>44978.641982037036</v>
      </c>
      <c r="I309" t="s">
        <v>444</v>
      </c>
      <c r="J309">
        <v>1283.08</v>
      </c>
      <c r="K309">
        <v>0</v>
      </c>
      <c r="L309" t="s">
        <v>38</v>
      </c>
      <c r="M309" t="s">
        <v>79</v>
      </c>
      <c r="Q309">
        <v>2566.16</v>
      </c>
      <c r="R309" t="s">
        <v>94</v>
      </c>
      <c r="S309">
        <v>34.89237</v>
      </c>
      <c r="T309">
        <v>-117.02518999999999</v>
      </c>
      <c r="Z309">
        <v>6006005001</v>
      </c>
      <c r="AA309">
        <v>1292.9435039770001</v>
      </c>
      <c r="AB309" t="s">
        <v>118</v>
      </c>
      <c r="AC309" t="s">
        <v>64</v>
      </c>
      <c r="AD309" t="s">
        <v>54</v>
      </c>
      <c r="AE309" t="s">
        <v>65</v>
      </c>
      <c r="AF309" t="s">
        <v>1564</v>
      </c>
    </row>
    <row r="310" spans="1:32" x14ac:dyDescent="0.25">
      <c r="A310" t="s">
        <v>1565</v>
      </c>
      <c r="B310" t="s">
        <v>1566</v>
      </c>
      <c r="C310" t="s">
        <v>1567</v>
      </c>
      <c r="D310" t="s">
        <v>1568</v>
      </c>
      <c r="E310" t="s">
        <v>85</v>
      </c>
      <c r="F310">
        <v>2</v>
      </c>
      <c r="G310">
        <v>2022</v>
      </c>
      <c r="H310" s="1">
        <v>44984.616333773149</v>
      </c>
      <c r="I310" t="s">
        <v>444</v>
      </c>
      <c r="J310">
        <v>1281.8</v>
      </c>
      <c r="K310">
        <v>0</v>
      </c>
      <c r="L310" t="s">
        <v>38</v>
      </c>
      <c r="M310" t="s">
        <v>79</v>
      </c>
      <c r="Q310">
        <v>1281.8</v>
      </c>
      <c r="R310" t="s">
        <v>52</v>
      </c>
      <c r="S310">
        <v>41.713813999999999</v>
      </c>
      <c r="T310">
        <v>-73.937574999999995</v>
      </c>
      <c r="U310">
        <v>0.33084999999999998</v>
      </c>
      <c r="V310">
        <v>1</v>
      </c>
      <c r="W310">
        <v>10</v>
      </c>
      <c r="X310">
        <v>0</v>
      </c>
      <c r="Y310">
        <v>120.76025</v>
      </c>
      <c r="Z310">
        <v>36003019001</v>
      </c>
      <c r="AA310">
        <v>2727.7465839537299</v>
      </c>
      <c r="AB310" t="s">
        <v>54</v>
      </c>
      <c r="AC310" t="s">
        <v>54</v>
      </c>
      <c r="AD310" t="s">
        <v>54</v>
      </c>
      <c r="AE310" t="s">
        <v>65</v>
      </c>
      <c r="AF310" t="s">
        <v>1569</v>
      </c>
    </row>
    <row r="311" spans="1:32" x14ac:dyDescent="0.25">
      <c r="A311" t="s">
        <v>1570</v>
      </c>
      <c r="B311" t="s">
        <v>1571</v>
      </c>
      <c r="C311" t="s">
        <v>1571</v>
      </c>
      <c r="D311" t="s">
        <v>1572</v>
      </c>
      <c r="E311" t="s">
        <v>99</v>
      </c>
      <c r="F311">
        <v>6</v>
      </c>
      <c r="G311">
        <v>2022</v>
      </c>
      <c r="H311" s="1">
        <v>44826.606138263887</v>
      </c>
      <c r="I311" t="s">
        <v>444</v>
      </c>
      <c r="J311">
        <v>1271</v>
      </c>
      <c r="K311">
        <v>0</v>
      </c>
      <c r="L311" t="s">
        <v>38</v>
      </c>
      <c r="M311" t="s">
        <v>679</v>
      </c>
      <c r="O311">
        <v>1271</v>
      </c>
      <c r="R311" t="s">
        <v>52</v>
      </c>
      <c r="S311">
        <v>25.954014000000001</v>
      </c>
      <c r="T311">
        <v>-97.453935000000001</v>
      </c>
      <c r="U311">
        <v>8.0955833330000004</v>
      </c>
      <c r="V311">
        <v>1</v>
      </c>
      <c r="W311">
        <v>14.5</v>
      </c>
      <c r="X311">
        <v>14.5</v>
      </c>
      <c r="Y311">
        <v>2953.3809999999999</v>
      </c>
      <c r="Z311">
        <v>48001102002</v>
      </c>
      <c r="AA311">
        <v>4042.7247589140002</v>
      </c>
      <c r="AB311" t="s">
        <v>41</v>
      </c>
      <c r="AC311" t="s">
        <v>64</v>
      </c>
      <c r="AD311" t="s">
        <v>54</v>
      </c>
      <c r="AE311" t="s">
        <v>65</v>
      </c>
      <c r="AF311" t="s">
        <v>1573</v>
      </c>
    </row>
    <row r="312" spans="1:32" x14ac:dyDescent="0.25">
      <c r="A312" t="s">
        <v>1574</v>
      </c>
      <c r="B312" t="s">
        <v>1575</v>
      </c>
      <c r="C312" t="s">
        <v>1576</v>
      </c>
      <c r="D312" t="s">
        <v>1577</v>
      </c>
      <c r="E312" t="s">
        <v>93</v>
      </c>
      <c r="F312">
        <v>4</v>
      </c>
      <c r="G312">
        <v>2022</v>
      </c>
      <c r="H312" s="1">
        <v>44956.455804872683</v>
      </c>
      <c r="I312" t="s">
        <v>444</v>
      </c>
      <c r="J312">
        <v>1221</v>
      </c>
      <c r="K312">
        <v>0</v>
      </c>
      <c r="L312" t="s">
        <v>38</v>
      </c>
      <c r="M312" t="s">
        <v>51</v>
      </c>
      <c r="N312">
        <v>1221</v>
      </c>
      <c r="R312" t="s">
        <v>52</v>
      </c>
      <c r="S312">
        <v>37.780760000000001</v>
      </c>
      <c r="T312">
        <v>-85.510740999999996</v>
      </c>
      <c r="U312">
        <v>1.523083333</v>
      </c>
      <c r="V312">
        <v>1</v>
      </c>
      <c r="W312">
        <v>4</v>
      </c>
      <c r="X312">
        <v>1.724</v>
      </c>
      <c r="Y312">
        <v>553.66200000000003</v>
      </c>
      <c r="Z312">
        <v>21000159002</v>
      </c>
      <c r="AA312">
        <v>941.48139655789987</v>
      </c>
      <c r="AB312" t="s">
        <v>54</v>
      </c>
      <c r="AC312" t="s">
        <v>72</v>
      </c>
      <c r="AD312" t="s">
        <v>54</v>
      </c>
      <c r="AE312" t="s">
        <v>1307</v>
      </c>
      <c r="AF312" t="s">
        <v>1578</v>
      </c>
    </row>
    <row r="313" spans="1:32" x14ac:dyDescent="0.25">
      <c r="A313" t="s">
        <v>1579</v>
      </c>
      <c r="B313" t="s">
        <v>1580</v>
      </c>
      <c r="C313" t="s">
        <v>1580</v>
      </c>
      <c r="D313" t="s">
        <v>1581</v>
      </c>
      <c r="E313" t="s">
        <v>99</v>
      </c>
      <c r="F313">
        <v>6</v>
      </c>
      <c r="G313">
        <v>2022</v>
      </c>
      <c r="H313" s="1">
        <v>44824.503763761575</v>
      </c>
      <c r="I313" t="s">
        <v>444</v>
      </c>
      <c r="J313">
        <v>1218</v>
      </c>
      <c r="K313">
        <v>0</v>
      </c>
      <c r="L313" t="s">
        <v>38</v>
      </c>
      <c r="M313" t="s">
        <v>79</v>
      </c>
      <c r="Q313">
        <v>1218</v>
      </c>
      <c r="R313" t="s">
        <v>52</v>
      </c>
      <c r="S313">
        <v>31.695271000000002</v>
      </c>
      <c r="T313">
        <v>-98.950092999999995</v>
      </c>
      <c r="U313">
        <v>1.8574999999999999</v>
      </c>
      <c r="V313">
        <v>1</v>
      </c>
      <c r="W313">
        <v>4.54</v>
      </c>
      <c r="X313">
        <v>4.54</v>
      </c>
      <c r="Y313">
        <v>677.56</v>
      </c>
      <c r="Z313">
        <v>48009005001</v>
      </c>
      <c r="AA313">
        <v>1225.5647579951003</v>
      </c>
      <c r="AB313" t="s">
        <v>41</v>
      </c>
      <c r="AC313" t="s">
        <v>54</v>
      </c>
      <c r="AD313" t="s">
        <v>54</v>
      </c>
      <c r="AE313" t="s">
        <v>55</v>
      </c>
      <c r="AF313" t="s">
        <v>1582</v>
      </c>
    </row>
    <row r="314" spans="1:32" x14ac:dyDescent="0.25">
      <c r="A314" t="s">
        <v>1583</v>
      </c>
      <c r="B314" t="s">
        <v>1584</v>
      </c>
      <c r="C314" t="s">
        <v>1585</v>
      </c>
      <c r="D314" t="s">
        <v>1586</v>
      </c>
      <c r="E314" t="s">
        <v>192</v>
      </c>
      <c r="F314">
        <v>4</v>
      </c>
      <c r="G314">
        <v>2022</v>
      </c>
      <c r="H314" s="1">
        <v>44999.236790752315</v>
      </c>
      <c r="I314" t="s">
        <v>444</v>
      </c>
      <c r="J314">
        <v>1215</v>
      </c>
      <c r="K314">
        <v>0</v>
      </c>
      <c r="L314" t="s">
        <v>38</v>
      </c>
      <c r="M314" t="s">
        <v>79</v>
      </c>
      <c r="Q314">
        <v>1215</v>
      </c>
      <c r="R314" t="s">
        <v>86</v>
      </c>
      <c r="S314">
        <v>30.53</v>
      </c>
      <c r="T314">
        <v>-87.904300000000006</v>
      </c>
      <c r="U314">
        <v>2.2394666669999999</v>
      </c>
      <c r="V314">
        <v>1</v>
      </c>
      <c r="W314">
        <v>4</v>
      </c>
      <c r="X314">
        <v>1.92</v>
      </c>
      <c r="Y314">
        <v>818.4529</v>
      </c>
      <c r="Z314">
        <v>1000057001</v>
      </c>
      <c r="AA314">
        <v>1063.4915582007998</v>
      </c>
      <c r="AB314" t="s">
        <v>544</v>
      </c>
      <c r="AC314" t="s">
        <v>54</v>
      </c>
      <c r="AD314" t="s">
        <v>54</v>
      </c>
      <c r="AE314" t="s">
        <v>73</v>
      </c>
      <c r="AF314" t="s">
        <v>1587</v>
      </c>
    </row>
    <row r="315" spans="1:32" x14ac:dyDescent="0.25">
      <c r="A315" t="s">
        <v>1588</v>
      </c>
      <c r="B315" t="s">
        <v>1589</v>
      </c>
      <c r="C315" t="s">
        <v>1590</v>
      </c>
      <c r="D315" t="s">
        <v>720</v>
      </c>
      <c r="E315" t="s">
        <v>641</v>
      </c>
      <c r="F315">
        <v>3</v>
      </c>
      <c r="G315">
        <v>2022</v>
      </c>
      <c r="H315" s="1">
        <v>44967.413979571756</v>
      </c>
      <c r="I315" t="s">
        <v>444</v>
      </c>
      <c r="J315">
        <v>1213</v>
      </c>
      <c r="K315">
        <v>0</v>
      </c>
      <c r="L315" t="s">
        <v>38</v>
      </c>
      <c r="M315" t="s">
        <v>51</v>
      </c>
      <c r="N315">
        <v>1213.3399999999999</v>
      </c>
      <c r="R315" t="s">
        <v>52</v>
      </c>
      <c r="S315">
        <v>37.44059</v>
      </c>
      <c r="T315">
        <v>-77.433840000000004</v>
      </c>
      <c r="U315">
        <v>17.043333334</v>
      </c>
      <c r="V315">
        <v>3</v>
      </c>
      <c r="W315">
        <v>12</v>
      </c>
      <c r="X315">
        <v>0</v>
      </c>
      <c r="Y315">
        <v>3111.48</v>
      </c>
      <c r="Z315">
        <v>51000162001</v>
      </c>
      <c r="AA315">
        <v>3246.9271374520995</v>
      </c>
      <c r="AB315" t="s">
        <v>53</v>
      </c>
      <c r="AC315" t="s">
        <v>72</v>
      </c>
      <c r="AD315" t="s">
        <v>54</v>
      </c>
      <c r="AE315" t="s">
        <v>55</v>
      </c>
      <c r="AF315" t="s">
        <v>1591</v>
      </c>
    </row>
    <row r="316" spans="1:32" x14ac:dyDescent="0.25">
      <c r="A316" t="s">
        <v>1592</v>
      </c>
      <c r="B316" t="s">
        <v>1593</v>
      </c>
      <c r="C316" t="s">
        <v>1593</v>
      </c>
      <c r="D316" t="s">
        <v>1594</v>
      </c>
      <c r="E316" t="s">
        <v>99</v>
      </c>
      <c r="F316">
        <v>6</v>
      </c>
      <c r="G316">
        <v>2022</v>
      </c>
      <c r="H316" s="1">
        <v>44833.703603726855</v>
      </c>
      <c r="I316" t="s">
        <v>444</v>
      </c>
      <c r="J316">
        <v>1208.8599999999999</v>
      </c>
      <c r="K316">
        <v>0</v>
      </c>
      <c r="L316" t="s">
        <v>38</v>
      </c>
      <c r="M316" t="s">
        <v>79</v>
      </c>
      <c r="Q316">
        <v>1208.8599999999999</v>
      </c>
      <c r="R316" t="s">
        <v>94</v>
      </c>
      <c r="S316">
        <v>29.716760000000001</v>
      </c>
      <c r="T316">
        <v>-95.592200000000005</v>
      </c>
      <c r="U316">
        <v>9.4609166669999993</v>
      </c>
      <c r="V316">
        <v>1</v>
      </c>
      <c r="W316">
        <v>18</v>
      </c>
      <c r="X316">
        <v>18</v>
      </c>
      <c r="Y316">
        <v>3453.8040000000001</v>
      </c>
      <c r="Z316">
        <v>48007039091</v>
      </c>
      <c r="AB316" t="s">
        <v>54</v>
      </c>
      <c r="AC316" t="s">
        <v>54</v>
      </c>
      <c r="AD316" t="s">
        <v>54</v>
      </c>
      <c r="AE316" t="s">
        <v>73</v>
      </c>
      <c r="AF316" t="s">
        <v>1595</v>
      </c>
    </row>
    <row r="317" spans="1:32" x14ac:dyDescent="0.25">
      <c r="A317" t="s">
        <v>1596</v>
      </c>
      <c r="B317" t="s">
        <v>1597</v>
      </c>
      <c r="C317" t="s">
        <v>1598</v>
      </c>
      <c r="D317" t="s">
        <v>1599</v>
      </c>
      <c r="E317" t="s">
        <v>36</v>
      </c>
      <c r="F317">
        <v>9</v>
      </c>
      <c r="G317">
        <v>2022</v>
      </c>
      <c r="H317" s="1">
        <v>44964.848154293984</v>
      </c>
      <c r="I317" t="s">
        <v>444</v>
      </c>
      <c r="J317">
        <v>1180</v>
      </c>
      <c r="K317">
        <v>0</v>
      </c>
      <c r="L317" t="s">
        <v>38</v>
      </c>
      <c r="M317" t="s">
        <v>51</v>
      </c>
      <c r="N317">
        <v>1180</v>
      </c>
      <c r="R317" t="s">
        <v>52</v>
      </c>
      <c r="S317">
        <v>33.9876593271171</v>
      </c>
      <c r="T317">
        <v>-117.146260457553</v>
      </c>
      <c r="AB317" t="s">
        <v>53</v>
      </c>
      <c r="AC317" t="s">
        <v>42</v>
      </c>
      <c r="AD317" t="s">
        <v>215</v>
      </c>
      <c r="AE317" t="s">
        <v>55</v>
      </c>
      <c r="AF317" t="s">
        <v>1600</v>
      </c>
    </row>
    <row r="318" spans="1:32" x14ac:dyDescent="0.25">
      <c r="A318" t="s">
        <v>1601</v>
      </c>
      <c r="B318" t="s">
        <v>1602</v>
      </c>
      <c r="C318" t="s">
        <v>1603</v>
      </c>
      <c r="D318" t="s">
        <v>1604</v>
      </c>
      <c r="E318" t="s">
        <v>437</v>
      </c>
      <c r="F318">
        <v>5</v>
      </c>
      <c r="G318">
        <v>2022</v>
      </c>
      <c r="H318" s="1">
        <v>44966.400781666664</v>
      </c>
      <c r="I318" t="s">
        <v>444</v>
      </c>
      <c r="J318">
        <v>1178</v>
      </c>
      <c r="K318">
        <v>0</v>
      </c>
      <c r="L318" t="s">
        <v>38</v>
      </c>
      <c r="M318" t="s">
        <v>51</v>
      </c>
      <c r="N318">
        <v>1178</v>
      </c>
      <c r="R318" t="s">
        <v>52</v>
      </c>
      <c r="S318">
        <v>45.867851999999999</v>
      </c>
      <c r="T318">
        <v>-95.405750999999995</v>
      </c>
      <c r="U318">
        <v>3.218083333</v>
      </c>
      <c r="V318">
        <v>1</v>
      </c>
      <c r="W318">
        <v>4.7</v>
      </c>
      <c r="X318">
        <v>4.7</v>
      </c>
      <c r="Y318">
        <v>1175.538</v>
      </c>
      <c r="Z318">
        <v>27044000143</v>
      </c>
      <c r="AA318">
        <v>1000.4833254717799</v>
      </c>
      <c r="AB318" t="s">
        <v>41</v>
      </c>
      <c r="AC318" t="s">
        <v>72</v>
      </c>
      <c r="AD318" t="s">
        <v>54</v>
      </c>
      <c r="AE318" t="s">
        <v>73</v>
      </c>
      <c r="AF318" t="s">
        <v>1605</v>
      </c>
    </row>
    <row r="319" spans="1:32" x14ac:dyDescent="0.25">
      <c r="A319" t="s">
        <v>1606</v>
      </c>
      <c r="B319" t="s">
        <v>1607</v>
      </c>
      <c r="C319" t="s">
        <v>1608</v>
      </c>
      <c r="D319" t="s">
        <v>1609</v>
      </c>
      <c r="E319" t="s">
        <v>207</v>
      </c>
      <c r="F319">
        <v>4</v>
      </c>
      <c r="G319">
        <v>2022</v>
      </c>
      <c r="H319" s="1">
        <v>44976.568542337962</v>
      </c>
      <c r="I319" t="s">
        <v>444</v>
      </c>
      <c r="J319">
        <v>1173.3</v>
      </c>
      <c r="K319">
        <v>0</v>
      </c>
      <c r="L319" t="s">
        <v>38</v>
      </c>
      <c r="M319" t="s">
        <v>473</v>
      </c>
      <c r="N319">
        <v>196.75</v>
      </c>
      <c r="Q319">
        <v>1162.24</v>
      </c>
      <c r="R319" t="s">
        <v>1610</v>
      </c>
      <c r="S319">
        <v>36.331477</v>
      </c>
      <c r="T319">
        <v>-86.462479000000002</v>
      </c>
      <c r="U319">
        <v>7.1483333330000001</v>
      </c>
      <c r="V319">
        <v>1</v>
      </c>
      <c r="W319">
        <v>12</v>
      </c>
      <c r="X319">
        <v>6.38</v>
      </c>
      <c r="Y319">
        <v>2595.4850000000001</v>
      </c>
      <c r="Z319">
        <v>47000540001</v>
      </c>
      <c r="AA319">
        <v>1821.0471887000001</v>
      </c>
      <c r="AB319" t="s">
        <v>38</v>
      </c>
      <c r="AC319" t="s">
        <v>38</v>
      </c>
      <c r="AD319" t="s">
        <v>38</v>
      </c>
      <c r="AE319" t="s">
        <v>38</v>
      </c>
      <c r="AF319" t="s">
        <v>1611</v>
      </c>
    </row>
    <row r="320" spans="1:32" x14ac:dyDescent="0.25">
      <c r="A320" t="s">
        <v>1612</v>
      </c>
      <c r="B320" t="s">
        <v>1613</v>
      </c>
      <c r="C320" t="s">
        <v>1613</v>
      </c>
      <c r="D320" t="s">
        <v>1614</v>
      </c>
      <c r="E320" t="s">
        <v>99</v>
      </c>
      <c r="F320">
        <v>6</v>
      </c>
      <c r="G320">
        <v>2022</v>
      </c>
      <c r="H320" s="1">
        <v>45195.590332743057</v>
      </c>
      <c r="I320" t="s">
        <v>444</v>
      </c>
      <c r="J320">
        <v>1171</v>
      </c>
      <c r="K320">
        <v>0</v>
      </c>
      <c r="L320" t="s">
        <v>38</v>
      </c>
      <c r="M320" t="s">
        <v>79</v>
      </c>
      <c r="Q320">
        <v>1171</v>
      </c>
      <c r="R320" t="s">
        <v>52</v>
      </c>
      <c r="S320">
        <v>35.106935999999997</v>
      </c>
      <c r="T320">
        <v>-101.791867</v>
      </c>
      <c r="U320">
        <v>3.3649166670000001</v>
      </c>
      <c r="V320">
        <v>2</v>
      </c>
      <c r="W320">
        <v>12</v>
      </c>
      <c r="X320">
        <v>12</v>
      </c>
      <c r="Y320">
        <v>1226.8979999999999</v>
      </c>
      <c r="Z320">
        <v>48000105005</v>
      </c>
      <c r="AA320">
        <v>4370.5132528799995</v>
      </c>
      <c r="AB320" t="s">
        <v>407</v>
      </c>
      <c r="AC320" t="s">
        <v>72</v>
      </c>
      <c r="AD320" t="s">
        <v>54</v>
      </c>
      <c r="AE320" t="s">
        <v>73</v>
      </c>
      <c r="AF320" t="s">
        <v>1615</v>
      </c>
    </row>
    <row r="321" spans="1:32" x14ac:dyDescent="0.25">
      <c r="A321" t="s">
        <v>1616</v>
      </c>
      <c r="B321" t="s">
        <v>1617</v>
      </c>
      <c r="C321" t="s">
        <v>1618</v>
      </c>
      <c r="D321" t="s">
        <v>1459</v>
      </c>
      <c r="E321" t="s">
        <v>253</v>
      </c>
      <c r="F321">
        <v>5</v>
      </c>
      <c r="G321">
        <v>2022</v>
      </c>
      <c r="H321" s="1">
        <v>44979.630546030094</v>
      </c>
      <c r="I321" t="s">
        <v>444</v>
      </c>
      <c r="J321">
        <v>1165</v>
      </c>
      <c r="K321">
        <v>0</v>
      </c>
      <c r="L321" t="s">
        <v>38</v>
      </c>
      <c r="M321" t="s">
        <v>79</v>
      </c>
      <c r="Q321">
        <v>1165</v>
      </c>
      <c r="R321" t="s">
        <v>52</v>
      </c>
      <c r="S321">
        <v>39.093556</v>
      </c>
      <c r="T321">
        <v>-86.549194</v>
      </c>
      <c r="U321">
        <v>10.284166669999999</v>
      </c>
      <c r="V321">
        <v>1</v>
      </c>
      <c r="W321">
        <v>30</v>
      </c>
      <c r="X321">
        <v>15</v>
      </c>
      <c r="Y321">
        <v>3739.7</v>
      </c>
      <c r="Z321">
        <v>18002020003</v>
      </c>
      <c r="AA321">
        <v>5463.1415661000001</v>
      </c>
      <c r="AB321" t="s">
        <v>118</v>
      </c>
      <c r="AC321" t="s">
        <v>54</v>
      </c>
      <c r="AD321" t="s">
        <v>54</v>
      </c>
      <c r="AE321" t="s">
        <v>73</v>
      </c>
      <c r="AF321" t="s">
        <v>1619</v>
      </c>
    </row>
    <row r="322" spans="1:32" x14ac:dyDescent="0.25">
      <c r="A322" t="s">
        <v>1620</v>
      </c>
      <c r="B322" t="s">
        <v>1621</v>
      </c>
      <c r="C322" t="s">
        <v>1622</v>
      </c>
      <c r="D322" t="s">
        <v>285</v>
      </c>
      <c r="E322" t="s">
        <v>117</v>
      </c>
      <c r="F322">
        <v>5</v>
      </c>
      <c r="G322">
        <v>2022</v>
      </c>
      <c r="H322" s="1">
        <v>45315.398345173613</v>
      </c>
      <c r="I322" t="s">
        <v>444</v>
      </c>
      <c r="J322">
        <v>1144.78</v>
      </c>
      <c r="K322">
        <v>0</v>
      </c>
      <c r="L322" t="s">
        <v>38</v>
      </c>
      <c r="M322" t="s">
        <v>679</v>
      </c>
      <c r="O322">
        <v>1282</v>
      </c>
      <c r="R322" t="s">
        <v>52</v>
      </c>
      <c r="S322">
        <v>39.802630000000001</v>
      </c>
      <c r="T322">
        <v>-89.53013</v>
      </c>
      <c r="U322">
        <v>10.365833329999999</v>
      </c>
      <c r="V322">
        <v>3</v>
      </c>
      <c r="W322">
        <v>37.5</v>
      </c>
      <c r="X322">
        <v>15</v>
      </c>
      <c r="Y322">
        <v>3772.77</v>
      </c>
      <c r="AB322" t="s">
        <v>544</v>
      </c>
      <c r="AC322" t="s">
        <v>54</v>
      </c>
      <c r="AD322" t="s">
        <v>54</v>
      </c>
      <c r="AE322" t="s">
        <v>73</v>
      </c>
      <c r="AF322" t="s">
        <v>1623</v>
      </c>
    </row>
    <row r="323" spans="1:32" x14ac:dyDescent="0.25">
      <c r="A323" t="s">
        <v>1624</v>
      </c>
      <c r="B323" t="s">
        <v>1625</v>
      </c>
      <c r="C323" t="s">
        <v>1625</v>
      </c>
      <c r="D323" t="s">
        <v>1572</v>
      </c>
      <c r="E323" t="s">
        <v>99</v>
      </c>
      <c r="F323">
        <v>6</v>
      </c>
      <c r="G323">
        <v>2022</v>
      </c>
      <c r="H323" s="1">
        <v>44826.604878449078</v>
      </c>
      <c r="I323" t="s">
        <v>444</v>
      </c>
      <c r="J323">
        <v>1139</v>
      </c>
      <c r="K323">
        <v>0</v>
      </c>
      <c r="L323" t="s">
        <v>38</v>
      </c>
      <c r="M323" t="s">
        <v>679</v>
      </c>
      <c r="O323">
        <v>1139</v>
      </c>
      <c r="R323" t="s">
        <v>52</v>
      </c>
      <c r="S323">
        <v>25.897221999999999</v>
      </c>
      <c r="T323">
        <v>-97.468778</v>
      </c>
      <c r="U323">
        <v>7.1654166669999997</v>
      </c>
      <c r="V323">
        <v>1</v>
      </c>
      <c r="W323">
        <v>12.8</v>
      </c>
      <c r="X323">
        <v>12.8</v>
      </c>
      <c r="Y323">
        <v>2614.7269999999999</v>
      </c>
      <c r="Z323">
        <v>48001102001</v>
      </c>
      <c r="AA323">
        <v>3447.7886423657101</v>
      </c>
      <c r="AB323" t="s">
        <v>41</v>
      </c>
      <c r="AC323" t="s">
        <v>64</v>
      </c>
      <c r="AD323" t="s">
        <v>54</v>
      </c>
      <c r="AE323" t="s">
        <v>73</v>
      </c>
      <c r="AF323" t="s">
        <v>1626</v>
      </c>
    </row>
    <row r="324" spans="1:32" x14ac:dyDescent="0.25">
      <c r="A324" t="s">
        <v>1627</v>
      </c>
      <c r="B324" t="s">
        <v>1628</v>
      </c>
      <c r="C324" t="s">
        <v>1629</v>
      </c>
      <c r="D324" t="s">
        <v>1630</v>
      </c>
      <c r="E324" t="s">
        <v>213</v>
      </c>
      <c r="F324">
        <v>3</v>
      </c>
      <c r="G324">
        <v>2022</v>
      </c>
      <c r="H324" s="1">
        <v>44966.539967488425</v>
      </c>
      <c r="I324" t="s">
        <v>444</v>
      </c>
      <c r="J324">
        <v>1137</v>
      </c>
      <c r="K324">
        <v>0</v>
      </c>
      <c r="L324" t="s">
        <v>38</v>
      </c>
      <c r="M324" t="s">
        <v>51</v>
      </c>
      <c r="N324">
        <v>1137</v>
      </c>
      <c r="R324" t="s">
        <v>52</v>
      </c>
      <c r="S324">
        <v>39.793849999999999</v>
      </c>
      <c r="T324">
        <v>-76.968819999999994</v>
      </c>
      <c r="U324">
        <v>2.1259166669999998</v>
      </c>
      <c r="V324">
        <v>1</v>
      </c>
      <c r="W324">
        <v>4.2</v>
      </c>
      <c r="X324">
        <v>0</v>
      </c>
      <c r="Y324">
        <v>775.57100000000003</v>
      </c>
      <c r="Z324">
        <v>42003163001</v>
      </c>
      <c r="AA324">
        <v>750.27144174440002</v>
      </c>
      <c r="AB324" t="s">
        <v>87</v>
      </c>
      <c r="AC324" t="s">
        <v>54</v>
      </c>
      <c r="AD324" t="s">
        <v>54</v>
      </c>
      <c r="AE324" t="s">
        <v>73</v>
      </c>
      <c r="AF324" t="s">
        <v>1631</v>
      </c>
    </row>
    <row r="325" spans="1:32" x14ac:dyDescent="0.25">
      <c r="A325" t="s">
        <v>1632</v>
      </c>
      <c r="B325" t="s">
        <v>1633</v>
      </c>
      <c r="C325" t="s">
        <v>1634</v>
      </c>
      <c r="D325" t="s">
        <v>1635</v>
      </c>
      <c r="E325" t="s">
        <v>117</v>
      </c>
      <c r="F325">
        <v>5</v>
      </c>
      <c r="G325">
        <v>2022</v>
      </c>
      <c r="H325" s="1">
        <v>44972.450787048612</v>
      </c>
      <c r="I325" t="s">
        <v>444</v>
      </c>
      <c r="J325">
        <v>1134</v>
      </c>
      <c r="K325">
        <v>0</v>
      </c>
      <c r="L325" t="s">
        <v>38</v>
      </c>
      <c r="M325" t="s">
        <v>51</v>
      </c>
      <c r="N325">
        <v>1623</v>
      </c>
      <c r="R325" t="s">
        <v>52</v>
      </c>
      <c r="S325">
        <v>41.845973999999998</v>
      </c>
      <c r="T325">
        <v>-88.044494999999998</v>
      </c>
      <c r="U325">
        <v>10.49</v>
      </c>
      <c r="V325">
        <v>2</v>
      </c>
      <c r="W325">
        <v>47</v>
      </c>
      <c r="X325">
        <v>16.02</v>
      </c>
      <c r="Y325">
        <v>3823.82</v>
      </c>
      <c r="Z325">
        <v>17000715001</v>
      </c>
      <c r="AA325">
        <v>5226.405431569</v>
      </c>
      <c r="AB325" t="s">
        <v>53</v>
      </c>
      <c r="AC325" t="s">
        <v>42</v>
      </c>
      <c r="AD325" t="s">
        <v>54</v>
      </c>
      <c r="AE325" t="s">
        <v>65</v>
      </c>
      <c r="AF325" t="s">
        <v>1636</v>
      </c>
    </row>
    <row r="326" spans="1:32" x14ac:dyDescent="0.25">
      <c r="A326" t="s">
        <v>1637</v>
      </c>
      <c r="B326" t="s">
        <v>1638</v>
      </c>
      <c r="C326" t="s">
        <v>1639</v>
      </c>
      <c r="D326" t="s">
        <v>1640</v>
      </c>
      <c r="E326" t="s">
        <v>207</v>
      </c>
      <c r="F326">
        <v>4</v>
      </c>
      <c r="G326">
        <v>2022</v>
      </c>
      <c r="H326" s="1">
        <v>44974.419305277777</v>
      </c>
      <c r="I326" t="s">
        <v>444</v>
      </c>
      <c r="J326">
        <v>1129.8</v>
      </c>
      <c r="K326">
        <v>0</v>
      </c>
      <c r="L326" t="s">
        <v>38</v>
      </c>
      <c r="M326" t="s">
        <v>79</v>
      </c>
      <c r="Q326">
        <v>1129.8</v>
      </c>
      <c r="R326" t="s">
        <v>936</v>
      </c>
      <c r="S326">
        <v>35.993209999999998</v>
      </c>
      <c r="T326">
        <v>-86.514340000000004</v>
      </c>
      <c r="U326">
        <v>5.983333333</v>
      </c>
      <c r="V326">
        <v>1</v>
      </c>
      <c r="W326">
        <v>5.85</v>
      </c>
      <c r="X326">
        <v>6.1</v>
      </c>
      <c r="Y326">
        <v>2180.8000000000002</v>
      </c>
      <c r="Z326">
        <v>47001320001</v>
      </c>
      <c r="AA326">
        <v>719.31363953649998</v>
      </c>
      <c r="AB326" t="s">
        <v>38</v>
      </c>
      <c r="AC326" t="s">
        <v>38</v>
      </c>
      <c r="AD326" t="s">
        <v>38</v>
      </c>
      <c r="AE326" t="s">
        <v>38</v>
      </c>
      <c r="AF326" t="s">
        <v>1641</v>
      </c>
    </row>
    <row r="327" spans="1:32" x14ac:dyDescent="0.25">
      <c r="A327" t="s">
        <v>1642</v>
      </c>
      <c r="B327" t="s">
        <v>1643</v>
      </c>
      <c r="C327" t="s">
        <v>1644</v>
      </c>
      <c r="D327" t="s">
        <v>1645</v>
      </c>
      <c r="E327" t="s">
        <v>247</v>
      </c>
      <c r="F327">
        <v>1</v>
      </c>
      <c r="G327">
        <v>2022</v>
      </c>
      <c r="H327" s="1">
        <v>44972.44702334491</v>
      </c>
      <c r="I327" t="s">
        <v>444</v>
      </c>
      <c r="J327">
        <v>1124.78</v>
      </c>
      <c r="K327">
        <v>0</v>
      </c>
      <c r="L327" t="s">
        <v>38</v>
      </c>
      <c r="M327" t="s">
        <v>79</v>
      </c>
      <c r="Q327">
        <v>1124.78</v>
      </c>
      <c r="R327" t="s">
        <v>94</v>
      </c>
      <c r="S327">
        <v>42.153759999999998</v>
      </c>
      <c r="T327">
        <v>-72.621660000000006</v>
      </c>
      <c r="U327">
        <v>7.2977499999999997</v>
      </c>
      <c r="V327">
        <v>2</v>
      </c>
      <c r="W327">
        <v>15.5</v>
      </c>
      <c r="X327">
        <v>0</v>
      </c>
      <c r="Y327">
        <v>1451.2887270000001</v>
      </c>
      <c r="Z327">
        <v>25000059001</v>
      </c>
      <c r="AA327">
        <v>4701.9438412234003</v>
      </c>
      <c r="AB327" t="s">
        <v>54</v>
      </c>
      <c r="AC327" t="s">
        <v>54</v>
      </c>
      <c r="AD327" t="s">
        <v>54</v>
      </c>
      <c r="AE327" t="s">
        <v>65</v>
      </c>
      <c r="AF327" t="s">
        <v>1646</v>
      </c>
    </row>
    <row r="328" spans="1:32" x14ac:dyDescent="0.25">
      <c r="A328" t="s">
        <v>1647</v>
      </c>
      <c r="B328" t="s">
        <v>1648</v>
      </c>
      <c r="C328" t="s">
        <v>1649</v>
      </c>
      <c r="D328" t="s">
        <v>1650</v>
      </c>
      <c r="E328" t="s">
        <v>525</v>
      </c>
      <c r="F328">
        <v>2</v>
      </c>
      <c r="G328">
        <v>2022</v>
      </c>
      <c r="H328" s="1">
        <v>44979.406732777781</v>
      </c>
      <c r="I328" t="s">
        <v>444</v>
      </c>
      <c r="J328">
        <v>1118.52</v>
      </c>
      <c r="K328">
        <v>0</v>
      </c>
      <c r="L328" t="s">
        <v>38</v>
      </c>
      <c r="M328" t="s">
        <v>79</v>
      </c>
      <c r="Q328">
        <v>1118.52</v>
      </c>
      <c r="R328" t="s">
        <v>86</v>
      </c>
      <c r="S328">
        <v>40.8369</v>
      </c>
      <c r="T328">
        <v>-74.033199999999994</v>
      </c>
      <c r="U328">
        <v>72.660166669999995</v>
      </c>
      <c r="V328">
        <v>1</v>
      </c>
      <c r="W328">
        <v>94</v>
      </c>
      <c r="X328">
        <v>0</v>
      </c>
      <c r="Y328">
        <v>26488.536</v>
      </c>
      <c r="Z328">
        <v>34001005001</v>
      </c>
      <c r="AA328">
        <v>33549.152357420098</v>
      </c>
      <c r="AB328" t="s">
        <v>54</v>
      </c>
      <c r="AC328" t="s">
        <v>54</v>
      </c>
      <c r="AD328" t="s">
        <v>647</v>
      </c>
      <c r="AE328" t="s">
        <v>73</v>
      </c>
      <c r="AF328" t="s">
        <v>1651</v>
      </c>
    </row>
    <row r="329" spans="1:32" x14ac:dyDescent="0.25">
      <c r="A329" t="s">
        <v>1652</v>
      </c>
      <c r="B329" t="s">
        <v>1653</v>
      </c>
      <c r="C329" t="s">
        <v>1654</v>
      </c>
      <c r="D329" t="s">
        <v>1655</v>
      </c>
      <c r="E329" t="s">
        <v>641</v>
      </c>
      <c r="F329">
        <v>3</v>
      </c>
      <c r="G329">
        <v>2022</v>
      </c>
      <c r="H329" s="1">
        <v>44959.593001307869</v>
      </c>
      <c r="I329" t="s">
        <v>444</v>
      </c>
      <c r="J329">
        <v>1114.95</v>
      </c>
      <c r="K329">
        <v>0</v>
      </c>
      <c r="L329" t="s">
        <v>38</v>
      </c>
      <c r="M329" t="s">
        <v>79</v>
      </c>
      <c r="Q329">
        <v>1114.95</v>
      </c>
      <c r="R329" t="s">
        <v>86</v>
      </c>
      <c r="S329">
        <v>37.191389000000001</v>
      </c>
      <c r="T329">
        <v>-80.519443999999993</v>
      </c>
      <c r="Z329">
        <v>51000080004</v>
      </c>
      <c r="AA329">
        <v>2582.2449135766001</v>
      </c>
      <c r="AB329" t="s">
        <v>41</v>
      </c>
      <c r="AC329" t="s">
        <v>54</v>
      </c>
      <c r="AD329" t="s">
        <v>215</v>
      </c>
      <c r="AE329" t="s">
        <v>55</v>
      </c>
      <c r="AF329" t="s">
        <v>1656</v>
      </c>
    </row>
    <row r="330" spans="1:32" x14ac:dyDescent="0.25">
      <c r="A330" t="s">
        <v>1657</v>
      </c>
      <c r="B330" t="s">
        <v>1658</v>
      </c>
      <c r="C330" t="s">
        <v>1659</v>
      </c>
      <c r="D330" t="s">
        <v>751</v>
      </c>
      <c r="E330" t="s">
        <v>543</v>
      </c>
      <c r="F330">
        <v>7</v>
      </c>
      <c r="G330">
        <v>2022</v>
      </c>
      <c r="H330" s="1">
        <v>44953.771821574075</v>
      </c>
      <c r="I330" t="s">
        <v>444</v>
      </c>
      <c r="J330">
        <v>1092.45</v>
      </c>
      <c r="K330">
        <v>0</v>
      </c>
      <c r="L330" t="s">
        <v>38</v>
      </c>
      <c r="M330" t="s">
        <v>79</v>
      </c>
      <c r="Q330">
        <v>1092.45</v>
      </c>
      <c r="R330" t="s">
        <v>94</v>
      </c>
      <c r="S330">
        <v>39.114440999999999</v>
      </c>
      <c r="T330">
        <v>-94.461890999999994</v>
      </c>
      <c r="U330">
        <v>6.2692500000000004</v>
      </c>
      <c r="V330">
        <v>1</v>
      </c>
      <c r="W330">
        <v>0</v>
      </c>
      <c r="X330">
        <v>0</v>
      </c>
      <c r="Y330">
        <v>2289.9160000000002</v>
      </c>
      <c r="Z330">
        <v>29001008001</v>
      </c>
      <c r="AA330">
        <v>3405.3582428690002</v>
      </c>
      <c r="AB330" t="s">
        <v>54</v>
      </c>
      <c r="AC330" t="s">
        <v>54</v>
      </c>
      <c r="AD330" t="s">
        <v>54</v>
      </c>
      <c r="AE330" t="s">
        <v>73</v>
      </c>
      <c r="AF330" t="s">
        <v>1660</v>
      </c>
    </row>
    <row r="331" spans="1:32" x14ac:dyDescent="0.25">
      <c r="A331" t="s">
        <v>1661</v>
      </c>
      <c r="B331" t="s">
        <v>1662</v>
      </c>
      <c r="C331" t="s">
        <v>1663</v>
      </c>
      <c r="D331" t="s">
        <v>1664</v>
      </c>
      <c r="E331" t="s">
        <v>1665</v>
      </c>
      <c r="F331">
        <v>8</v>
      </c>
      <c r="G331">
        <v>2022</v>
      </c>
      <c r="H331" s="1">
        <v>44973.438926608796</v>
      </c>
      <c r="I331" t="s">
        <v>444</v>
      </c>
      <c r="J331">
        <v>1075</v>
      </c>
      <c r="K331">
        <v>0</v>
      </c>
      <c r="L331" t="s">
        <v>38</v>
      </c>
      <c r="M331" t="s">
        <v>39</v>
      </c>
      <c r="N331">
        <v>1547</v>
      </c>
      <c r="Q331">
        <v>2248</v>
      </c>
      <c r="R331" t="s">
        <v>568</v>
      </c>
      <c r="S331">
        <v>41.128028</v>
      </c>
      <c r="T331">
        <v>-104.70657</v>
      </c>
      <c r="U331">
        <v>4.375</v>
      </c>
      <c r="V331">
        <v>1</v>
      </c>
      <c r="W331">
        <v>0</v>
      </c>
      <c r="X331">
        <v>0</v>
      </c>
      <c r="Y331">
        <v>1595.8</v>
      </c>
      <c r="Z331">
        <v>56000005001</v>
      </c>
      <c r="AA331">
        <v>1897.89538006314</v>
      </c>
      <c r="AB331" t="s">
        <v>407</v>
      </c>
      <c r="AC331" t="s">
        <v>72</v>
      </c>
      <c r="AD331" t="s">
        <v>54</v>
      </c>
      <c r="AE331" t="s">
        <v>65</v>
      </c>
      <c r="AF331" t="s">
        <v>1666</v>
      </c>
    </row>
    <row r="332" spans="1:32" x14ac:dyDescent="0.25">
      <c r="A332" t="s">
        <v>1667</v>
      </c>
      <c r="B332" t="s">
        <v>1668</v>
      </c>
      <c r="C332" t="s">
        <v>1669</v>
      </c>
      <c r="D332" t="s">
        <v>1670</v>
      </c>
      <c r="E332" t="s">
        <v>253</v>
      </c>
      <c r="F332">
        <v>5</v>
      </c>
      <c r="G332">
        <v>2022</v>
      </c>
      <c r="H332" s="1">
        <v>44974.380985150463</v>
      </c>
      <c r="I332" t="s">
        <v>444</v>
      </c>
      <c r="J332">
        <v>1071.0999999999999</v>
      </c>
      <c r="K332">
        <v>0</v>
      </c>
      <c r="L332" t="s">
        <v>38</v>
      </c>
      <c r="M332" t="s">
        <v>79</v>
      </c>
      <c r="Q332">
        <v>1071.0999999999999</v>
      </c>
      <c r="R332" t="s">
        <v>52</v>
      </c>
      <c r="S332">
        <v>40.792110999999998</v>
      </c>
      <c r="T332">
        <v>-85.825500000000005</v>
      </c>
      <c r="U332">
        <v>1.9025083330000001</v>
      </c>
      <c r="V332">
        <v>1</v>
      </c>
      <c r="W332">
        <v>4</v>
      </c>
      <c r="X332">
        <v>10</v>
      </c>
      <c r="Y332">
        <v>692.79499999999996</v>
      </c>
      <c r="Z332">
        <v>18002210001</v>
      </c>
      <c r="AA332">
        <v>644.6507047998</v>
      </c>
      <c r="AB332" t="s">
        <v>118</v>
      </c>
      <c r="AC332" t="s">
        <v>54</v>
      </c>
      <c r="AD332" t="s">
        <v>54</v>
      </c>
      <c r="AE332" t="s">
        <v>55</v>
      </c>
      <c r="AF332" t="s">
        <v>1671</v>
      </c>
    </row>
    <row r="333" spans="1:32" x14ac:dyDescent="0.25">
      <c r="A333" t="s">
        <v>1672</v>
      </c>
      <c r="B333" t="s">
        <v>1673</v>
      </c>
      <c r="C333" t="s">
        <v>1674</v>
      </c>
      <c r="D333" t="s">
        <v>1675</v>
      </c>
      <c r="E333" t="s">
        <v>117</v>
      </c>
      <c r="F333">
        <v>5</v>
      </c>
      <c r="G333">
        <v>2022</v>
      </c>
      <c r="H333" s="1">
        <v>44972.591151076391</v>
      </c>
      <c r="I333" t="s">
        <v>444</v>
      </c>
      <c r="J333">
        <v>1071</v>
      </c>
      <c r="K333">
        <v>0</v>
      </c>
      <c r="L333" t="s">
        <v>38</v>
      </c>
      <c r="M333" t="s">
        <v>51</v>
      </c>
      <c r="N333">
        <v>1071</v>
      </c>
      <c r="R333" t="s">
        <v>568</v>
      </c>
      <c r="S333">
        <v>41.794707000000002</v>
      </c>
      <c r="T333">
        <v>-88.052279999999996</v>
      </c>
      <c r="U333">
        <v>9.8408333330000008</v>
      </c>
      <c r="V333">
        <v>7</v>
      </c>
      <c r="W333">
        <v>22</v>
      </c>
      <c r="X333">
        <v>11</v>
      </c>
      <c r="Y333">
        <v>3584.02</v>
      </c>
      <c r="Z333">
        <v>17000716001</v>
      </c>
      <c r="AA333">
        <v>3459.9896585300003</v>
      </c>
      <c r="AB333" t="s">
        <v>407</v>
      </c>
      <c r="AC333" t="s">
        <v>1676</v>
      </c>
      <c r="AD333" t="s">
        <v>54</v>
      </c>
      <c r="AE333" t="s">
        <v>583</v>
      </c>
      <c r="AF333" t="s">
        <v>1677</v>
      </c>
    </row>
    <row r="334" spans="1:32" x14ac:dyDescent="0.25">
      <c r="A334" t="s">
        <v>1678</v>
      </c>
      <c r="B334" t="s">
        <v>1679</v>
      </c>
      <c r="C334" t="s">
        <v>1680</v>
      </c>
      <c r="D334" t="s">
        <v>567</v>
      </c>
      <c r="E334" t="s">
        <v>207</v>
      </c>
      <c r="F334">
        <v>4</v>
      </c>
      <c r="G334">
        <v>2022</v>
      </c>
      <c r="H334" s="1">
        <v>44967.562677546295</v>
      </c>
      <c r="I334" t="s">
        <v>444</v>
      </c>
      <c r="J334">
        <v>1068.55</v>
      </c>
      <c r="K334">
        <v>0</v>
      </c>
      <c r="L334" t="s">
        <v>38</v>
      </c>
      <c r="M334" t="s">
        <v>51</v>
      </c>
      <c r="N334">
        <v>1068.55</v>
      </c>
      <c r="R334" t="s">
        <v>52</v>
      </c>
      <c r="S334">
        <v>36.147419999999997</v>
      </c>
      <c r="T334">
        <v>-86.912649999999999</v>
      </c>
      <c r="U334">
        <v>5.873583333</v>
      </c>
      <c r="V334">
        <v>1</v>
      </c>
      <c r="W334">
        <v>10</v>
      </c>
      <c r="X334">
        <v>4.59</v>
      </c>
      <c r="Y334">
        <v>2136.9679999999998</v>
      </c>
      <c r="Z334">
        <v>47002024002</v>
      </c>
      <c r="AA334">
        <v>2693.3287920872999</v>
      </c>
      <c r="AB334" t="s">
        <v>41</v>
      </c>
      <c r="AC334" t="s">
        <v>54</v>
      </c>
      <c r="AD334" t="s">
        <v>54</v>
      </c>
      <c r="AE334" t="s">
        <v>73</v>
      </c>
      <c r="AF334" t="s">
        <v>1681</v>
      </c>
    </row>
    <row r="335" spans="1:32" x14ac:dyDescent="0.25">
      <c r="A335" t="s">
        <v>188</v>
      </c>
      <c r="B335" t="s">
        <v>1682</v>
      </c>
      <c r="C335" t="s">
        <v>1683</v>
      </c>
      <c r="D335" t="s">
        <v>191</v>
      </c>
      <c r="E335" t="s">
        <v>192</v>
      </c>
      <c r="F335">
        <v>4</v>
      </c>
      <c r="G335">
        <v>2022</v>
      </c>
      <c r="H335" s="1">
        <v>44971.604374965274</v>
      </c>
      <c r="I335" t="s">
        <v>444</v>
      </c>
      <c r="J335">
        <v>1066</v>
      </c>
      <c r="K335">
        <v>0</v>
      </c>
      <c r="L335" t="s">
        <v>38</v>
      </c>
      <c r="M335" t="s">
        <v>51</v>
      </c>
      <c r="N335">
        <v>1066</v>
      </c>
      <c r="R335" t="s">
        <v>52</v>
      </c>
      <c r="S335">
        <v>33.593699999999998</v>
      </c>
      <c r="T335">
        <v>-86.861900000000006</v>
      </c>
      <c r="U335">
        <v>19.350000000000001</v>
      </c>
      <c r="V335">
        <v>1</v>
      </c>
      <c r="W335">
        <v>30</v>
      </c>
      <c r="X335">
        <v>14.46</v>
      </c>
      <c r="Y335">
        <v>7040.9</v>
      </c>
      <c r="Z335">
        <v>1200100003</v>
      </c>
      <c r="AA335">
        <v>6075.0134215031994</v>
      </c>
      <c r="AB335" t="s">
        <v>118</v>
      </c>
      <c r="AC335" t="s">
        <v>54</v>
      </c>
      <c r="AD335" t="s">
        <v>54</v>
      </c>
      <c r="AE335" t="s">
        <v>55</v>
      </c>
      <c r="AF335" t="s">
        <v>1684</v>
      </c>
    </row>
    <row r="336" spans="1:32" x14ac:dyDescent="0.25">
      <c r="A336" t="s">
        <v>1685</v>
      </c>
      <c r="B336" t="s">
        <v>1686</v>
      </c>
      <c r="C336" t="s">
        <v>1687</v>
      </c>
      <c r="D336" t="s">
        <v>1688</v>
      </c>
      <c r="E336" t="s">
        <v>213</v>
      </c>
      <c r="F336">
        <v>3</v>
      </c>
      <c r="G336">
        <v>2022</v>
      </c>
      <c r="H336" s="1">
        <v>44970.456026782405</v>
      </c>
      <c r="I336" t="s">
        <v>444</v>
      </c>
      <c r="J336">
        <v>1060.5999999999999</v>
      </c>
      <c r="K336">
        <v>0</v>
      </c>
      <c r="L336" t="s">
        <v>38</v>
      </c>
      <c r="M336" t="s">
        <v>63</v>
      </c>
      <c r="P336">
        <v>1060.5999999999999</v>
      </c>
      <c r="R336" t="s">
        <v>38</v>
      </c>
      <c r="S336">
        <v>40.156925000000001</v>
      </c>
      <c r="T336">
        <v>-75.108024999999998</v>
      </c>
      <c r="U336">
        <v>5.4336666669999998</v>
      </c>
      <c r="V336">
        <v>6</v>
      </c>
      <c r="W336">
        <v>7.1890000000000001</v>
      </c>
      <c r="X336">
        <v>0</v>
      </c>
      <c r="Y336">
        <v>1981.32</v>
      </c>
      <c r="Z336">
        <v>42000019001</v>
      </c>
      <c r="AA336">
        <v>2749.7812549369996</v>
      </c>
      <c r="AB336" t="s">
        <v>54</v>
      </c>
      <c r="AC336" t="s">
        <v>54</v>
      </c>
      <c r="AD336" t="s">
        <v>54</v>
      </c>
      <c r="AE336" t="s">
        <v>65</v>
      </c>
      <c r="AF336" t="s">
        <v>1689</v>
      </c>
    </row>
    <row r="337" spans="1:32" x14ac:dyDescent="0.25">
      <c r="A337" t="s">
        <v>1690</v>
      </c>
      <c r="B337" t="s">
        <v>1691</v>
      </c>
      <c r="C337" t="s">
        <v>1692</v>
      </c>
      <c r="D337" t="s">
        <v>1693</v>
      </c>
      <c r="E337" t="s">
        <v>172</v>
      </c>
      <c r="F337">
        <v>4</v>
      </c>
      <c r="G337">
        <v>2022</v>
      </c>
      <c r="H337" s="1">
        <v>44964.46058684028</v>
      </c>
      <c r="I337" t="s">
        <v>444</v>
      </c>
      <c r="J337">
        <v>1058.3</v>
      </c>
      <c r="K337">
        <v>0</v>
      </c>
      <c r="L337" t="s">
        <v>38</v>
      </c>
      <c r="M337" t="s">
        <v>51</v>
      </c>
      <c r="N337">
        <v>1058.3</v>
      </c>
      <c r="R337" t="s">
        <v>52</v>
      </c>
      <c r="S337">
        <v>34.789700000000003</v>
      </c>
      <c r="T337">
        <v>-82.158600000000007</v>
      </c>
      <c r="U337">
        <v>4.6574999999999998</v>
      </c>
      <c r="V337">
        <v>1</v>
      </c>
      <c r="W337">
        <v>0</v>
      </c>
      <c r="X337">
        <v>0</v>
      </c>
      <c r="Y337">
        <v>1700.6</v>
      </c>
      <c r="Z337">
        <v>45000614050</v>
      </c>
      <c r="AA337">
        <v>2569.4975832556997</v>
      </c>
      <c r="AB337" t="s">
        <v>53</v>
      </c>
      <c r="AC337" t="s">
        <v>42</v>
      </c>
      <c r="AD337" t="s">
        <v>54</v>
      </c>
      <c r="AE337" t="s">
        <v>73</v>
      </c>
      <c r="AF337" t="s">
        <v>1694</v>
      </c>
    </row>
    <row r="338" spans="1:32" x14ac:dyDescent="0.25">
      <c r="A338" t="s">
        <v>1695</v>
      </c>
      <c r="B338" t="s">
        <v>1696</v>
      </c>
      <c r="C338" t="s">
        <v>1697</v>
      </c>
      <c r="D338" t="s">
        <v>1698</v>
      </c>
      <c r="E338" t="s">
        <v>36</v>
      </c>
      <c r="F338">
        <v>9</v>
      </c>
      <c r="G338">
        <v>2022</v>
      </c>
      <c r="H338" s="1">
        <v>44974.615885196756</v>
      </c>
      <c r="I338" t="s">
        <v>444</v>
      </c>
      <c r="J338">
        <v>1056.82</v>
      </c>
      <c r="K338">
        <v>0</v>
      </c>
      <c r="L338" t="s">
        <v>38</v>
      </c>
      <c r="M338" t="s">
        <v>79</v>
      </c>
      <c r="Q338">
        <v>1056.82</v>
      </c>
      <c r="R338" t="s">
        <v>94</v>
      </c>
      <c r="S338">
        <v>33.434440000000002</v>
      </c>
      <c r="T338">
        <v>-117.629167</v>
      </c>
      <c r="Z338">
        <v>6009038001</v>
      </c>
      <c r="AA338">
        <v>2185.2566264400002</v>
      </c>
      <c r="AB338" t="s">
        <v>53</v>
      </c>
      <c r="AC338" t="s">
        <v>54</v>
      </c>
      <c r="AD338" t="s">
        <v>54</v>
      </c>
      <c r="AE338" t="s">
        <v>65</v>
      </c>
      <c r="AF338" t="s">
        <v>1699</v>
      </c>
    </row>
    <row r="339" spans="1:32" x14ac:dyDescent="0.25">
      <c r="A339" t="s">
        <v>1700</v>
      </c>
      <c r="B339" t="s">
        <v>1701</v>
      </c>
      <c r="C339" t="s">
        <v>1702</v>
      </c>
      <c r="D339" t="s">
        <v>1703</v>
      </c>
      <c r="E339" t="s">
        <v>525</v>
      </c>
      <c r="F339">
        <v>2</v>
      </c>
      <c r="G339">
        <v>2022</v>
      </c>
      <c r="H339" s="1">
        <v>44967.387643449074</v>
      </c>
      <c r="I339" t="s">
        <v>444</v>
      </c>
      <c r="J339">
        <v>1053.76</v>
      </c>
      <c r="K339">
        <v>0</v>
      </c>
      <c r="L339" t="s">
        <v>38</v>
      </c>
      <c r="M339" t="s">
        <v>63</v>
      </c>
      <c r="P339">
        <v>1053.76</v>
      </c>
      <c r="R339" t="s">
        <v>38</v>
      </c>
      <c r="S339">
        <v>40.248080000000002</v>
      </c>
      <c r="T339">
        <v>-74.726870000000005</v>
      </c>
      <c r="U339">
        <v>8.8581666670000008</v>
      </c>
      <c r="V339">
        <v>1</v>
      </c>
      <c r="W339">
        <v>0</v>
      </c>
      <c r="X339">
        <v>0</v>
      </c>
      <c r="Y339">
        <v>3228.5459999999998</v>
      </c>
      <c r="Z339">
        <v>34007032001</v>
      </c>
      <c r="AA339">
        <v>4486.1497493624502</v>
      </c>
      <c r="AB339" t="s">
        <v>41</v>
      </c>
      <c r="AC339" t="s">
        <v>54</v>
      </c>
      <c r="AD339" t="s">
        <v>54</v>
      </c>
      <c r="AE339" t="s">
        <v>65</v>
      </c>
      <c r="AF339" t="s">
        <v>1704</v>
      </c>
    </row>
    <row r="340" spans="1:32" x14ac:dyDescent="0.25">
      <c r="A340" t="s">
        <v>1705</v>
      </c>
      <c r="B340" t="s">
        <v>1706</v>
      </c>
      <c r="C340" t="s">
        <v>1706</v>
      </c>
      <c r="D340" t="s">
        <v>1707</v>
      </c>
      <c r="E340" t="s">
        <v>99</v>
      </c>
      <c r="F340">
        <v>6</v>
      </c>
      <c r="G340">
        <v>2022</v>
      </c>
      <c r="H340" s="1">
        <v>44832.669045752315</v>
      </c>
      <c r="I340" t="s">
        <v>444</v>
      </c>
      <c r="J340">
        <v>1050.3409999999999</v>
      </c>
      <c r="K340">
        <v>0</v>
      </c>
      <c r="L340" t="s">
        <v>38</v>
      </c>
      <c r="M340" t="s">
        <v>79</v>
      </c>
      <c r="Q340">
        <v>1050.3409999999999</v>
      </c>
      <c r="R340" t="s">
        <v>52</v>
      </c>
      <c r="S340">
        <v>31.286000000000001</v>
      </c>
      <c r="T340">
        <v>-94.749399999999994</v>
      </c>
      <c r="U340">
        <v>5.0947333329999998</v>
      </c>
      <c r="V340">
        <v>1</v>
      </c>
      <c r="W340">
        <v>11.3</v>
      </c>
      <c r="X340">
        <v>0</v>
      </c>
      <c r="Y340">
        <v>1862.3695</v>
      </c>
      <c r="Z340">
        <v>48006021001</v>
      </c>
      <c r="AA340">
        <v>3077.5697489029999</v>
      </c>
      <c r="AB340" t="s">
        <v>53</v>
      </c>
      <c r="AC340" t="s">
        <v>42</v>
      </c>
      <c r="AD340" t="s">
        <v>54</v>
      </c>
      <c r="AE340" t="s">
        <v>55</v>
      </c>
      <c r="AF340" t="s">
        <v>1708</v>
      </c>
    </row>
    <row r="341" spans="1:32" x14ac:dyDescent="0.25">
      <c r="A341" t="s">
        <v>1709</v>
      </c>
      <c r="B341" t="s">
        <v>1710</v>
      </c>
      <c r="C341" t="s">
        <v>1711</v>
      </c>
      <c r="D341" t="s">
        <v>1712</v>
      </c>
      <c r="E341" t="s">
        <v>1713</v>
      </c>
      <c r="F341">
        <v>1</v>
      </c>
      <c r="G341">
        <v>2022</v>
      </c>
      <c r="H341" s="1">
        <v>44974.578904085647</v>
      </c>
      <c r="I341" t="s">
        <v>444</v>
      </c>
      <c r="J341">
        <v>1036</v>
      </c>
      <c r="K341">
        <v>0</v>
      </c>
      <c r="L341" t="s">
        <v>38</v>
      </c>
      <c r="M341" t="s">
        <v>79</v>
      </c>
      <c r="Q341">
        <v>1037</v>
      </c>
      <c r="R341" t="s">
        <v>52</v>
      </c>
      <c r="S341">
        <v>44.075555999999999</v>
      </c>
      <c r="T341">
        <v>-70.204443999999995</v>
      </c>
      <c r="Z341">
        <v>23000011001</v>
      </c>
      <c r="AA341">
        <v>7062.0209977785998</v>
      </c>
      <c r="AB341" t="s">
        <v>177</v>
      </c>
      <c r="AC341" t="s">
        <v>562</v>
      </c>
      <c r="AD341" t="s">
        <v>54</v>
      </c>
      <c r="AE341" t="s">
        <v>55</v>
      </c>
      <c r="AF341" t="s">
        <v>1714</v>
      </c>
    </row>
    <row r="342" spans="1:32" x14ac:dyDescent="0.25">
      <c r="A342" t="s">
        <v>1715</v>
      </c>
      <c r="B342" t="s">
        <v>1716</v>
      </c>
      <c r="C342" t="s">
        <v>1717</v>
      </c>
      <c r="D342" t="s">
        <v>1718</v>
      </c>
      <c r="E342" t="s">
        <v>1719</v>
      </c>
      <c r="F342">
        <v>7</v>
      </c>
      <c r="G342">
        <v>2022</v>
      </c>
      <c r="H342" s="1">
        <v>44966.704698958332</v>
      </c>
      <c r="I342" t="s">
        <v>444</v>
      </c>
      <c r="J342">
        <v>1032.74</v>
      </c>
      <c r="K342">
        <v>0</v>
      </c>
      <c r="L342" t="s">
        <v>38</v>
      </c>
      <c r="M342" t="s">
        <v>39</v>
      </c>
      <c r="N342">
        <v>807.34</v>
      </c>
      <c r="Q342">
        <v>225.4</v>
      </c>
      <c r="R342" t="s">
        <v>52</v>
      </c>
      <c r="S342">
        <v>39.179479999999998</v>
      </c>
      <c r="T342">
        <v>-96.57414</v>
      </c>
      <c r="U342">
        <v>4.4547916670000003</v>
      </c>
      <c r="V342">
        <v>1</v>
      </c>
      <c r="W342">
        <v>11</v>
      </c>
      <c r="X342">
        <v>0</v>
      </c>
      <c r="Y342">
        <v>1626.1029000000001</v>
      </c>
      <c r="Z342">
        <v>20000436001</v>
      </c>
      <c r="AA342">
        <v>2873.6124637686003</v>
      </c>
      <c r="AB342" t="s">
        <v>41</v>
      </c>
      <c r="AC342" t="s">
        <v>64</v>
      </c>
      <c r="AD342" t="s">
        <v>54</v>
      </c>
      <c r="AE342" t="s">
        <v>583</v>
      </c>
      <c r="AF342" t="s">
        <v>1720</v>
      </c>
    </row>
    <row r="343" spans="1:32" x14ac:dyDescent="0.25">
      <c r="A343" t="s">
        <v>1721</v>
      </c>
      <c r="B343" t="s">
        <v>1722</v>
      </c>
      <c r="C343" t="s">
        <v>1723</v>
      </c>
      <c r="D343" t="s">
        <v>1724</v>
      </c>
      <c r="E343" t="s">
        <v>854</v>
      </c>
      <c r="F343">
        <v>8</v>
      </c>
      <c r="G343">
        <v>2022</v>
      </c>
      <c r="H343" s="1">
        <v>44974.749939155095</v>
      </c>
      <c r="I343" t="s">
        <v>444</v>
      </c>
      <c r="J343">
        <v>1032</v>
      </c>
      <c r="K343">
        <v>0</v>
      </c>
      <c r="L343" t="s">
        <v>38</v>
      </c>
      <c r="M343" t="s">
        <v>39</v>
      </c>
      <c r="N343">
        <v>493.52</v>
      </c>
      <c r="Q343">
        <v>10.63</v>
      </c>
      <c r="R343" t="s">
        <v>52</v>
      </c>
      <c r="S343">
        <v>40.276980999999999</v>
      </c>
      <c r="T343">
        <v>-111.74423400000001</v>
      </c>
      <c r="U343">
        <v>0</v>
      </c>
      <c r="V343">
        <v>1</v>
      </c>
      <c r="W343">
        <v>14</v>
      </c>
      <c r="X343">
        <v>0</v>
      </c>
      <c r="Y343">
        <v>0</v>
      </c>
      <c r="Z343">
        <v>49000042001</v>
      </c>
      <c r="AA343">
        <v>4791.1751534696996</v>
      </c>
      <c r="AB343" t="s">
        <v>53</v>
      </c>
      <c r="AC343" t="s">
        <v>562</v>
      </c>
      <c r="AD343" t="s">
        <v>54</v>
      </c>
      <c r="AE343" t="s">
        <v>55</v>
      </c>
      <c r="AF343" t="s">
        <v>1725</v>
      </c>
    </row>
    <row r="344" spans="1:32" x14ac:dyDescent="0.25">
      <c r="A344" t="s">
        <v>1726</v>
      </c>
      <c r="B344" t="s">
        <v>1727</v>
      </c>
      <c r="C344" t="s">
        <v>1728</v>
      </c>
      <c r="D344" t="s">
        <v>1729</v>
      </c>
      <c r="E344" t="s">
        <v>437</v>
      </c>
      <c r="F344">
        <v>5</v>
      </c>
      <c r="G344">
        <v>2022</v>
      </c>
      <c r="H344" s="1">
        <v>44971.57743665509</v>
      </c>
      <c r="I344" t="s">
        <v>444</v>
      </c>
      <c r="J344">
        <v>1019.29</v>
      </c>
      <c r="K344">
        <v>0</v>
      </c>
      <c r="L344" t="s">
        <v>38</v>
      </c>
      <c r="M344" t="s">
        <v>51</v>
      </c>
      <c r="N344">
        <v>1019.29</v>
      </c>
      <c r="R344" t="s">
        <v>52</v>
      </c>
      <c r="S344">
        <v>44.664278000000003</v>
      </c>
      <c r="T344">
        <v>-93.104360999999997</v>
      </c>
      <c r="U344">
        <v>10.624166669999999</v>
      </c>
      <c r="V344">
        <v>1</v>
      </c>
      <c r="W344">
        <v>28.61</v>
      </c>
      <c r="X344">
        <v>28.61</v>
      </c>
      <c r="Y344">
        <v>3878.23</v>
      </c>
      <c r="Z344">
        <v>27000001026</v>
      </c>
      <c r="AA344">
        <v>2283.5931746298002</v>
      </c>
      <c r="AB344" t="s">
        <v>53</v>
      </c>
      <c r="AC344" t="s">
        <v>42</v>
      </c>
      <c r="AD344" t="s">
        <v>54</v>
      </c>
      <c r="AE344" t="s">
        <v>65</v>
      </c>
      <c r="AF344" t="s">
        <v>1730</v>
      </c>
    </row>
    <row r="345" spans="1:32" x14ac:dyDescent="0.25">
      <c r="A345" t="s">
        <v>1731</v>
      </c>
      <c r="B345" t="s">
        <v>1732</v>
      </c>
      <c r="C345" t="s">
        <v>1733</v>
      </c>
      <c r="D345" t="s">
        <v>1734</v>
      </c>
      <c r="E345" t="s">
        <v>213</v>
      </c>
      <c r="F345">
        <v>3</v>
      </c>
      <c r="G345">
        <v>2022</v>
      </c>
      <c r="H345" s="1">
        <v>44974.393667395831</v>
      </c>
      <c r="I345" t="s">
        <v>444</v>
      </c>
      <c r="J345">
        <v>1017</v>
      </c>
      <c r="K345">
        <v>0</v>
      </c>
      <c r="L345" t="s">
        <v>38</v>
      </c>
      <c r="M345" t="s">
        <v>39</v>
      </c>
      <c r="N345">
        <v>1013.3</v>
      </c>
      <c r="Q345">
        <v>3.7</v>
      </c>
      <c r="R345" t="s">
        <v>561</v>
      </c>
      <c r="S345">
        <v>40.283700000000003</v>
      </c>
      <c r="T345">
        <v>-76.683679999999995</v>
      </c>
      <c r="U345">
        <v>3.684166667</v>
      </c>
      <c r="V345">
        <v>1</v>
      </c>
      <c r="W345">
        <v>5.0199999999999996</v>
      </c>
      <c r="X345">
        <v>0</v>
      </c>
      <c r="Y345">
        <v>1345.13</v>
      </c>
      <c r="Z345">
        <v>42001114001</v>
      </c>
      <c r="AA345">
        <v>1830.1524246435004</v>
      </c>
      <c r="AB345" t="s">
        <v>53</v>
      </c>
      <c r="AC345" t="s">
        <v>42</v>
      </c>
      <c r="AD345" t="s">
        <v>54</v>
      </c>
      <c r="AE345" t="s">
        <v>65</v>
      </c>
      <c r="AF345" t="s">
        <v>1735</v>
      </c>
    </row>
    <row r="346" spans="1:32" x14ac:dyDescent="0.25">
      <c r="A346" t="s">
        <v>1736</v>
      </c>
      <c r="B346" t="s">
        <v>1737</v>
      </c>
      <c r="C346" t="s">
        <v>1738</v>
      </c>
      <c r="D346" t="s">
        <v>1739</v>
      </c>
      <c r="E346" t="s">
        <v>1719</v>
      </c>
      <c r="F346">
        <v>7</v>
      </c>
      <c r="G346">
        <v>2022</v>
      </c>
      <c r="H346" s="1">
        <v>44964.639233252317</v>
      </c>
      <c r="I346" t="s">
        <v>444</v>
      </c>
      <c r="J346">
        <v>1007</v>
      </c>
      <c r="K346">
        <v>0</v>
      </c>
      <c r="L346" t="s">
        <v>38</v>
      </c>
      <c r="M346" t="s">
        <v>51</v>
      </c>
      <c r="N346">
        <v>992.28</v>
      </c>
      <c r="R346" t="s">
        <v>52</v>
      </c>
      <c r="S346">
        <v>38.96922</v>
      </c>
      <c r="T346">
        <v>-95.222629999999995</v>
      </c>
      <c r="U346">
        <v>8.1686250000000005</v>
      </c>
      <c r="V346">
        <v>1</v>
      </c>
      <c r="W346">
        <v>12.5</v>
      </c>
      <c r="X346">
        <v>0</v>
      </c>
      <c r="Y346">
        <v>2986.0861</v>
      </c>
      <c r="Z346">
        <v>20000429001</v>
      </c>
      <c r="AA346">
        <v>4947.7852116979011</v>
      </c>
      <c r="AB346" t="s">
        <v>53</v>
      </c>
      <c r="AC346" t="s">
        <v>42</v>
      </c>
      <c r="AD346" t="s">
        <v>54</v>
      </c>
      <c r="AE346" t="s">
        <v>65</v>
      </c>
      <c r="AF346" t="s">
        <v>1740</v>
      </c>
    </row>
    <row r="347" spans="1:32" x14ac:dyDescent="0.25">
      <c r="A347" t="s">
        <v>1741</v>
      </c>
      <c r="B347" t="s">
        <v>1742</v>
      </c>
      <c r="C347" t="s">
        <v>1742</v>
      </c>
      <c r="D347" t="s">
        <v>1743</v>
      </c>
      <c r="E347" t="s">
        <v>99</v>
      </c>
      <c r="F347">
        <v>6</v>
      </c>
      <c r="G347">
        <v>2022</v>
      </c>
      <c r="H347" s="1">
        <v>44847.380715497682</v>
      </c>
      <c r="I347" t="s">
        <v>444</v>
      </c>
      <c r="J347">
        <v>1003.17</v>
      </c>
      <c r="K347">
        <v>0</v>
      </c>
      <c r="L347" t="s">
        <v>38</v>
      </c>
      <c r="M347" t="s">
        <v>39</v>
      </c>
      <c r="N347">
        <v>402.93</v>
      </c>
      <c r="Q347">
        <v>600.24</v>
      </c>
      <c r="R347" t="s">
        <v>86</v>
      </c>
      <c r="S347">
        <v>33.661352999999998</v>
      </c>
      <c r="T347">
        <v>-95.556318000000005</v>
      </c>
      <c r="U347">
        <v>3.3216666670000001</v>
      </c>
      <c r="V347">
        <v>1</v>
      </c>
      <c r="W347">
        <v>7.25</v>
      </c>
      <c r="X347">
        <v>7.25</v>
      </c>
      <c r="Y347">
        <v>1211.1400000000001</v>
      </c>
      <c r="Z347">
        <v>48005021001</v>
      </c>
      <c r="AA347">
        <v>2119.3347182090597</v>
      </c>
      <c r="AB347" t="s">
        <v>118</v>
      </c>
      <c r="AC347" t="s">
        <v>54</v>
      </c>
      <c r="AD347" t="s">
        <v>215</v>
      </c>
      <c r="AE347" t="s">
        <v>65</v>
      </c>
      <c r="AF347" t="s">
        <v>1744</v>
      </c>
    </row>
    <row r="348" spans="1:32" x14ac:dyDescent="0.25">
      <c r="A348" t="s">
        <v>1745</v>
      </c>
      <c r="B348" t="s">
        <v>1746</v>
      </c>
      <c r="C348" t="s">
        <v>1747</v>
      </c>
      <c r="D348" t="s">
        <v>1748</v>
      </c>
      <c r="E348" t="s">
        <v>726</v>
      </c>
      <c r="F348">
        <v>6</v>
      </c>
      <c r="G348">
        <v>2022</v>
      </c>
      <c r="H348" s="1">
        <v>44970.610674884258</v>
      </c>
      <c r="I348" t="s">
        <v>444</v>
      </c>
      <c r="J348">
        <v>1001</v>
      </c>
      <c r="K348">
        <v>0</v>
      </c>
      <c r="L348" t="s">
        <v>38</v>
      </c>
      <c r="M348" t="s">
        <v>51</v>
      </c>
      <c r="N348">
        <v>1001</v>
      </c>
      <c r="R348" t="s">
        <v>214</v>
      </c>
      <c r="S348">
        <v>36.038148999999997</v>
      </c>
      <c r="T348">
        <v>-90.489825999999994</v>
      </c>
      <c r="U348">
        <v>3.982166667</v>
      </c>
      <c r="V348">
        <v>1</v>
      </c>
      <c r="W348">
        <v>6</v>
      </c>
      <c r="X348">
        <v>4.492</v>
      </c>
      <c r="Y348">
        <v>1451.6569999999999</v>
      </c>
      <c r="Z348">
        <v>5000021002</v>
      </c>
      <c r="AA348">
        <v>1669.53606260016</v>
      </c>
      <c r="AB348" t="s">
        <v>87</v>
      </c>
      <c r="AC348" t="s">
        <v>72</v>
      </c>
      <c r="AD348" t="s">
        <v>975</v>
      </c>
      <c r="AE348" t="s">
        <v>73</v>
      </c>
      <c r="AF348" t="s">
        <v>1749</v>
      </c>
    </row>
    <row r="349" spans="1:32" x14ac:dyDescent="0.25">
      <c r="A349" t="s">
        <v>1750</v>
      </c>
      <c r="B349" t="s">
        <v>1751</v>
      </c>
      <c r="C349" t="s">
        <v>1752</v>
      </c>
      <c r="D349" t="s">
        <v>1753</v>
      </c>
      <c r="E349" t="s">
        <v>1719</v>
      </c>
      <c r="F349">
        <v>7</v>
      </c>
      <c r="G349">
        <v>2022</v>
      </c>
      <c r="H349" s="1">
        <v>44971.403793136575</v>
      </c>
      <c r="I349" t="s">
        <v>444</v>
      </c>
      <c r="J349">
        <v>996.3</v>
      </c>
      <c r="K349">
        <v>0</v>
      </c>
      <c r="L349" t="s">
        <v>38</v>
      </c>
      <c r="M349" t="s">
        <v>1754</v>
      </c>
      <c r="N349">
        <v>996.3</v>
      </c>
      <c r="O349">
        <v>996</v>
      </c>
      <c r="R349" t="s">
        <v>52</v>
      </c>
      <c r="S349">
        <v>38.007578000000002</v>
      </c>
      <c r="T349">
        <v>-97.885295999999997</v>
      </c>
      <c r="U349">
        <v>3.761516667</v>
      </c>
      <c r="V349">
        <v>1</v>
      </c>
      <c r="W349">
        <v>8.3000000000000007</v>
      </c>
      <c r="X349">
        <v>0</v>
      </c>
      <c r="Y349">
        <v>1372.4148</v>
      </c>
      <c r="Z349">
        <v>20000148001</v>
      </c>
      <c r="AA349">
        <v>2350.24350173622</v>
      </c>
      <c r="AB349" t="s">
        <v>53</v>
      </c>
      <c r="AC349" t="s">
        <v>42</v>
      </c>
      <c r="AD349" t="s">
        <v>54</v>
      </c>
      <c r="AE349" t="s">
        <v>65</v>
      </c>
      <c r="AF349" t="s">
        <v>1755</v>
      </c>
    </row>
    <row r="350" spans="1:32" x14ac:dyDescent="0.25">
      <c r="A350" t="s">
        <v>1756</v>
      </c>
      <c r="B350" t="s">
        <v>1757</v>
      </c>
      <c r="C350" t="s">
        <v>1758</v>
      </c>
      <c r="D350" t="s">
        <v>1759</v>
      </c>
      <c r="E350" t="s">
        <v>36</v>
      </c>
      <c r="F350">
        <v>9</v>
      </c>
      <c r="G350">
        <v>2022</v>
      </c>
      <c r="H350" s="1">
        <v>44973.557638831022</v>
      </c>
      <c r="I350" t="s">
        <v>444</v>
      </c>
      <c r="J350">
        <v>984</v>
      </c>
      <c r="K350">
        <v>0</v>
      </c>
      <c r="L350" t="s">
        <v>38</v>
      </c>
      <c r="M350" t="s">
        <v>39</v>
      </c>
      <c r="N350">
        <v>489</v>
      </c>
      <c r="Q350">
        <v>495</v>
      </c>
      <c r="R350" t="s">
        <v>52</v>
      </c>
      <c r="S350">
        <v>38.226827999999998</v>
      </c>
      <c r="T350">
        <v>-122.58682899999999</v>
      </c>
      <c r="U350">
        <v>1.903333333</v>
      </c>
      <c r="V350">
        <v>2</v>
      </c>
      <c r="W350">
        <v>6.7</v>
      </c>
      <c r="X350">
        <v>0</v>
      </c>
      <c r="Y350">
        <v>692.74</v>
      </c>
      <c r="Z350">
        <v>6002118001</v>
      </c>
      <c r="AA350">
        <v>2128.8041635903005</v>
      </c>
      <c r="AB350" t="s">
        <v>41</v>
      </c>
      <c r="AC350" t="s">
        <v>42</v>
      </c>
      <c r="AD350" t="s">
        <v>54</v>
      </c>
      <c r="AE350" t="s">
        <v>73</v>
      </c>
      <c r="AF350" t="s">
        <v>1760</v>
      </c>
    </row>
    <row r="351" spans="1:32" x14ac:dyDescent="0.25">
      <c r="A351" t="s">
        <v>1761</v>
      </c>
      <c r="B351" t="s">
        <v>1762</v>
      </c>
      <c r="C351" t="s">
        <v>1763</v>
      </c>
      <c r="D351" t="s">
        <v>1764</v>
      </c>
      <c r="E351" t="s">
        <v>1719</v>
      </c>
      <c r="F351">
        <v>7</v>
      </c>
      <c r="G351">
        <v>2022</v>
      </c>
      <c r="H351" s="1">
        <v>44995.664517627316</v>
      </c>
      <c r="I351" t="s">
        <v>444</v>
      </c>
      <c r="J351">
        <v>977</v>
      </c>
      <c r="K351">
        <v>0</v>
      </c>
      <c r="L351" t="s">
        <v>38</v>
      </c>
      <c r="M351" t="s">
        <v>51</v>
      </c>
      <c r="N351">
        <v>11.3</v>
      </c>
      <c r="R351" t="s">
        <v>52</v>
      </c>
      <c r="S351">
        <v>38.910899000000001</v>
      </c>
      <c r="T351">
        <v>-94.888805000000005</v>
      </c>
      <c r="U351">
        <v>4.2811750000000002</v>
      </c>
      <c r="V351">
        <v>1</v>
      </c>
      <c r="W351">
        <v>7.75</v>
      </c>
      <c r="X351">
        <v>0</v>
      </c>
      <c r="Y351">
        <v>1564.3453999999999</v>
      </c>
      <c r="Z351">
        <v>20000449006</v>
      </c>
      <c r="AA351">
        <v>1994.59298578311</v>
      </c>
      <c r="AB351" t="s">
        <v>54</v>
      </c>
      <c r="AC351" t="s">
        <v>54</v>
      </c>
      <c r="AD351" t="s">
        <v>54</v>
      </c>
      <c r="AE351" t="s">
        <v>65</v>
      </c>
      <c r="AF351" t="s">
        <v>1765</v>
      </c>
    </row>
    <row r="352" spans="1:32" x14ac:dyDescent="0.25">
      <c r="A352" t="s">
        <v>1766</v>
      </c>
      <c r="B352" t="s">
        <v>1767</v>
      </c>
      <c r="C352" t="s">
        <v>1768</v>
      </c>
      <c r="D352" t="s">
        <v>1769</v>
      </c>
      <c r="E352" t="s">
        <v>525</v>
      </c>
      <c r="F352">
        <v>2</v>
      </c>
      <c r="G352">
        <v>2022</v>
      </c>
      <c r="H352" s="1">
        <v>44942.401904930557</v>
      </c>
      <c r="I352" t="s">
        <v>444</v>
      </c>
      <c r="J352">
        <v>962.1</v>
      </c>
      <c r="K352">
        <v>0</v>
      </c>
      <c r="L352" t="s">
        <v>38</v>
      </c>
      <c r="M352" t="s">
        <v>79</v>
      </c>
      <c r="Q352">
        <v>962.1</v>
      </c>
      <c r="R352" t="s">
        <v>86</v>
      </c>
      <c r="S352">
        <v>41.147058999999999</v>
      </c>
      <c r="T352">
        <v>-74.592097999999993</v>
      </c>
      <c r="U352">
        <v>1.624083333</v>
      </c>
      <c r="V352">
        <v>1</v>
      </c>
      <c r="W352">
        <v>3</v>
      </c>
      <c r="X352">
        <v>1.34</v>
      </c>
      <c r="Y352">
        <v>591.71900000000005</v>
      </c>
      <c r="Z352">
        <v>34009496001</v>
      </c>
      <c r="AA352">
        <v>742.80514827072989</v>
      </c>
      <c r="AB352" t="s">
        <v>54</v>
      </c>
      <c r="AC352" t="s">
        <v>54</v>
      </c>
      <c r="AD352" t="s">
        <v>54</v>
      </c>
      <c r="AE352" t="s">
        <v>55</v>
      </c>
      <c r="AF352" t="s">
        <v>1770</v>
      </c>
    </row>
    <row r="353" spans="1:32" x14ac:dyDescent="0.25">
      <c r="A353" t="s">
        <v>1771</v>
      </c>
      <c r="B353" t="s">
        <v>1772</v>
      </c>
      <c r="C353" t="s">
        <v>1773</v>
      </c>
      <c r="D353" t="s">
        <v>1774</v>
      </c>
      <c r="E353" t="s">
        <v>1083</v>
      </c>
      <c r="F353">
        <v>8</v>
      </c>
      <c r="G353">
        <v>2022</v>
      </c>
      <c r="H353" s="1">
        <v>44972.502239699075</v>
      </c>
      <c r="I353" t="s">
        <v>444</v>
      </c>
      <c r="J353">
        <v>956.98</v>
      </c>
      <c r="K353">
        <v>0</v>
      </c>
      <c r="L353" t="s">
        <v>38</v>
      </c>
      <c r="M353" t="s">
        <v>79</v>
      </c>
      <c r="Q353">
        <v>956.98</v>
      </c>
      <c r="R353" t="s">
        <v>94</v>
      </c>
      <c r="S353">
        <v>44.022010000000002</v>
      </c>
      <c r="T353">
        <v>-103.09853</v>
      </c>
      <c r="U353">
        <v>8.4124999999999996</v>
      </c>
      <c r="V353">
        <v>1</v>
      </c>
      <c r="W353">
        <v>12</v>
      </c>
      <c r="X353">
        <v>12</v>
      </c>
      <c r="Y353">
        <v>3071.99</v>
      </c>
      <c r="Z353">
        <v>46000105001</v>
      </c>
      <c r="AA353">
        <v>36.420943774000001</v>
      </c>
      <c r="AB353" t="s">
        <v>53</v>
      </c>
      <c r="AC353" t="s">
        <v>757</v>
      </c>
      <c r="AD353" t="s">
        <v>54</v>
      </c>
      <c r="AE353" t="s">
        <v>73</v>
      </c>
      <c r="AF353" t="s">
        <v>1775</v>
      </c>
    </row>
    <row r="354" spans="1:32" x14ac:dyDescent="0.25">
      <c r="A354" t="s">
        <v>1776</v>
      </c>
      <c r="B354" t="s">
        <v>1777</v>
      </c>
      <c r="C354" t="s">
        <v>1778</v>
      </c>
      <c r="D354" t="s">
        <v>1779</v>
      </c>
      <c r="E354" t="s">
        <v>172</v>
      </c>
      <c r="F354">
        <v>4</v>
      </c>
      <c r="G354">
        <v>2022</v>
      </c>
      <c r="H354" s="1">
        <v>44952.326572256941</v>
      </c>
      <c r="I354" t="s">
        <v>444</v>
      </c>
      <c r="J354">
        <v>949.8</v>
      </c>
      <c r="K354">
        <v>0</v>
      </c>
      <c r="L354" t="s">
        <v>38</v>
      </c>
      <c r="M354" t="s">
        <v>79</v>
      </c>
      <c r="Q354">
        <v>949.8</v>
      </c>
      <c r="R354" t="s">
        <v>86</v>
      </c>
      <c r="S354">
        <v>33.849722</v>
      </c>
      <c r="T354">
        <v>-80.315556000000001</v>
      </c>
      <c r="U354">
        <v>9.2416666670000005</v>
      </c>
      <c r="V354">
        <v>1</v>
      </c>
      <c r="W354">
        <v>0</v>
      </c>
      <c r="X354">
        <v>0</v>
      </c>
      <c r="Y354">
        <v>3371.97</v>
      </c>
      <c r="Z354">
        <v>45000240001</v>
      </c>
      <c r="AA354">
        <v>6890.8425620408016</v>
      </c>
      <c r="AB354" t="s">
        <v>41</v>
      </c>
      <c r="AC354" t="s">
        <v>54</v>
      </c>
      <c r="AD354" t="s">
        <v>537</v>
      </c>
      <c r="AE354" t="s">
        <v>73</v>
      </c>
      <c r="AF354" t="s">
        <v>1780</v>
      </c>
    </row>
    <row r="355" spans="1:32" x14ac:dyDescent="0.25">
      <c r="A355" t="s">
        <v>1781</v>
      </c>
      <c r="B355" t="s">
        <v>1782</v>
      </c>
      <c r="C355" t="s">
        <v>1783</v>
      </c>
      <c r="D355" t="s">
        <v>1784</v>
      </c>
      <c r="E355" t="s">
        <v>213</v>
      </c>
      <c r="F355">
        <v>3</v>
      </c>
      <c r="G355">
        <v>2022</v>
      </c>
      <c r="H355" s="1">
        <v>44972.329194201389</v>
      </c>
      <c r="I355" t="s">
        <v>444</v>
      </c>
      <c r="J355">
        <v>937.5</v>
      </c>
      <c r="K355">
        <v>0</v>
      </c>
      <c r="L355" t="s">
        <v>38</v>
      </c>
      <c r="M355" t="s">
        <v>51</v>
      </c>
      <c r="N355">
        <v>937.5</v>
      </c>
      <c r="R355" t="s">
        <v>214</v>
      </c>
      <c r="S355">
        <v>40.059722000000001</v>
      </c>
      <c r="T355">
        <v>-77.531389000000004</v>
      </c>
      <c r="U355">
        <v>2.3058333329999998</v>
      </c>
      <c r="V355">
        <v>1</v>
      </c>
      <c r="W355">
        <v>4.95</v>
      </c>
      <c r="X355">
        <v>0</v>
      </c>
      <c r="Y355">
        <v>840.59</v>
      </c>
      <c r="Z355">
        <v>42003057001</v>
      </c>
      <c r="AA355">
        <v>773.94505519749987</v>
      </c>
      <c r="AB355" t="s">
        <v>544</v>
      </c>
      <c r="AC355" t="s">
        <v>64</v>
      </c>
      <c r="AD355" t="s">
        <v>54</v>
      </c>
      <c r="AE355" t="s">
        <v>55</v>
      </c>
      <c r="AF355" t="s">
        <v>1785</v>
      </c>
    </row>
    <row r="356" spans="1:32" x14ac:dyDescent="0.25">
      <c r="A356" t="s">
        <v>1786</v>
      </c>
      <c r="B356" t="s">
        <v>1787</v>
      </c>
      <c r="C356" t="s">
        <v>1788</v>
      </c>
      <c r="D356" t="s">
        <v>1789</v>
      </c>
      <c r="E356" t="s">
        <v>136</v>
      </c>
      <c r="F356">
        <v>4</v>
      </c>
      <c r="G356">
        <v>2022</v>
      </c>
      <c r="H356" s="1">
        <v>44966.378156886574</v>
      </c>
      <c r="I356" t="s">
        <v>444</v>
      </c>
      <c r="J356">
        <v>937.28</v>
      </c>
      <c r="K356">
        <v>0</v>
      </c>
      <c r="L356" t="s">
        <v>38</v>
      </c>
      <c r="M356" t="s">
        <v>51</v>
      </c>
      <c r="N356">
        <v>937.28</v>
      </c>
      <c r="R356" t="s">
        <v>52</v>
      </c>
      <c r="S356">
        <v>35.991996999999998</v>
      </c>
      <c r="T356">
        <v>-77.727395000000001</v>
      </c>
      <c r="U356">
        <v>9.4430833330000006</v>
      </c>
      <c r="V356">
        <v>1</v>
      </c>
      <c r="W356">
        <v>21</v>
      </c>
      <c r="X356">
        <v>0</v>
      </c>
      <c r="Y356">
        <v>3444.1828</v>
      </c>
      <c r="Z356">
        <v>37003301001</v>
      </c>
      <c r="AA356">
        <v>6191.560441579999</v>
      </c>
      <c r="AB356" t="s">
        <v>41</v>
      </c>
      <c r="AC356" t="s">
        <v>54</v>
      </c>
      <c r="AD356" t="s">
        <v>54</v>
      </c>
      <c r="AE356" t="s">
        <v>73</v>
      </c>
      <c r="AF356" t="s">
        <v>1790</v>
      </c>
    </row>
    <row r="357" spans="1:32" x14ac:dyDescent="0.25">
      <c r="A357" t="s">
        <v>1791</v>
      </c>
      <c r="B357" t="s">
        <v>1792</v>
      </c>
      <c r="C357" t="s">
        <v>1793</v>
      </c>
      <c r="D357" t="s">
        <v>1794</v>
      </c>
      <c r="E357" t="s">
        <v>525</v>
      </c>
      <c r="F357">
        <v>2</v>
      </c>
      <c r="G357">
        <v>2022</v>
      </c>
      <c r="H357" s="1">
        <v>44963.463208564812</v>
      </c>
      <c r="I357" t="s">
        <v>444</v>
      </c>
      <c r="J357">
        <v>909.43</v>
      </c>
      <c r="K357">
        <v>0</v>
      </c>
      <c r="L357" t="s">
        <v>38</v>
      </c>
      <c r="M357" t="s">
        <v>51</v>
      </c>
      <c r="N357">
        <v>909.43</v>
      </c>
      <c r="R357" t="s">
        <v>52</v>
      </c>
      <c r="S357">
        <v>39.464350000000003</v>
      </c>
      <c r="T357">
        <v>-75.063249999999996</v>
      </c>
      <c r="Z357">
        <v>34005051001</v>
      </c>
      <c r="AA357">
        <v>2469.3399878771997</v>
      </c>
      <c r="AB357" t="s">
        <v>53</v>
      </c>
      <c r="AC357" t="s">
        <v>42</v>
      </c>
      <c r="AD357" t="s">
        <v>54</v>
      </c>
      <c r="AE357" t="s">
        <v>65</v>
      </c>
      <c r="AF357" t="s">
        <v>1795</v>
      </c>
    </row>
    <row r="358" spans="1:32" x14ac:dyDescent="0.25">
      <c r="A358" t="s">
        <v>1796</v>
      </c>
      <c r="B358" t="s">
        <v>1797</v>
      </c>
      <c r="C358" t="s">
        <v>1798</v>
      </c>
      <c r="D358" t="s">
        <v>542</v>
      </c>
      <c r="E358" t="s">
        <v>543</v>
      </c>
      <c r="F358">
        <v>7</v>
      </c>
      <c r="G358">
        <v>2022</v>
      </c>
      <c r="H358" s="1">
        <v>44974.403065868057</v>
      </c>
      <c r="I358" t="s">
        <v>444</v>
      </c>
      <c r="J358">
        <v>909.35</v>
      </c>
      <c r="K358">
        <v>0</v>
      </c>
      <c r="L358" t="s">
        <v>38</v>
      </c>
      <c r="M358" t="s">
        <v>79</v>
      </c>
      <c r="Q358">
        <v>151.63999999999999</v>
      </c>
      <c r="R358" t="s">
        <v>94</v>
      </c>
      <c r="S358">
        <v>39.33231</v>
      </c>
      <c r="T358">
        <v>-94.573680999999993</v>
      </c>
      <c r="U358">
        <v>1.0874999999999999</v>
      </c>
      <c r="V358">
        <v>1</v>
      </c>
      <c r="W358">
        <v>0</v>
      </c>
      <c r="X358">
        <v>0</v>
      </c>
      <c r="Y358">
        <v>397.58</v>
      </c>
      <c r="Z358">
        <v>29001011008</v>
      </c>
      <c r="AA358">
        <v>795.79762146190001</v>
      </c>
      <c r="AB358" t="s">
        <v>41</v>
      </c>
      <c r="AC358" t="s">
        <v>64</v>
      </c>
      <c r="AD358" t="s">
        <v>54</v>
      </c>
      <c r="AE358" t="s">
        <v>44</v>
      </c>
      <c r="AF358" t="s">
        <v>1799</v>
      </c>
    </row>
    <row r="359" spans="1:32" x14ac:dyDescent="0.25">
      <c r="A359" t="s">
        <v>1800</v>
      </c>
      <c r="B359" t="s">
        <v>1801</v>
      </c>
      <c r="C359" t="s">
        <v>1802</v>
      </c>
      <c r="D359" t="s">
        <v>1803</v>
      </c>
      <c r="E359" t="s">
        <v>247</v>
      </c>
      <c r="F359">
        <v>1</v>
      </c>
      <c r="G359">
        <v>2022</v>
      </c>
      <c r="H359" s="1">
        <v>44965.433217650461</v>
      </c>
      <c r="I359" t="s">
        <v>444</v>
      </c>
      <c r="J359">
        <v>908</v>
      </c>
      <c r="K359">
        <v>0</v>
      </c>
      <c r="L359" t="s">
        <v>38</v>
      </c>
      <c r="M359" t="s">
        <v>51</v>
      </c>
      <c r="N359">
        <v>908</v>
      </c>
      <c r="R359" t="s">
        <v>86</v>
      </c>
      <c r="S359">
        <v>41.590099000000002</v>
      </c>
      <c r="T359">
        <v>-70.992129000000006</v>
      </c>
      <c r="U359">
        <v>3.3416666670000001</v>
      </c>
      <c r="V359">
        <v>1</v>
      </c>
      <c r="W359">
        <v>2</v>
      </c>
      <c r="X359">
        <v>0</v>
      </c>
      <c r="Y359">
        <v>1214.28</v>
      </c>
      <c r="Z359">
        <v>25000034001</v>
      </c>
      <c r="AA359">
        <v>633.72442166760004</v>
      </c>
      <c r="AB359" t="s">
        <v>54</v>
      </c>
      <c r="AC359" t="s">
        <v>54</v>
      </c>
      <c r="AD359" t="s">
        <v>43</v>
      </c>
      <c r="AE359" t="s">
        <v>55</v>
      </c>
      <c r="AF359" t="s">
        <v>1804</v>
      </c>
    </row>
    <row r="360" spans="1:32" x14ac:dyDescent="0.25">
      <c r="A360" t="s">
        <v>1805</v>
      </c>
      <c r="B360" t="s">
        <v>1806</v>
      </c>
      <c r="C360" t="s">
        <v>1807</v>
      </c>
      <c r="D360" t="s">
        <v>1808</v>
      </c>
      <c r="E360" t="s">
        <v>437</v>
      </c>
      <c r="F360">
        <v>5</v>
      </c>
      <c r="G360">
        <v>2022</v>
      </c>
      <c r="H360" s="1">
        <v>44971.439808483796</v>
      </c>
      <c r="I360" t="s">
        <v>444</v>
      </c>
      <c r="J360">
        <v>908</v>
      </c>
      <c r="K360">
        <v>0</v>
      </c>
      <c r="L360" t="s">
        <v>38</v>
      </c>
      <c r="M360" t="s">
        <v>79</v>
      </c>
      <c r="Q360">
        <v>908</v>
      </c>
      <c r="R360" t="s">
        <v>94</v>
      </c>
      <c r="S360">
        <v>45.038490000000003</v>
      </c>
      <c r="T360">
        <v>-92.792429999999996</v>
      </c>
      <c r="U360">
        <v>5.3633333329999999</v>
      </c>
      <c r="V360">
        <v>2</v>
      </c>
      <c r="W360">
        <v>5.8</v>
      </c>
      <c r="X360">
        <v>5.8</v>
      </c>
      <c r="Y360">
        <v>1014.6</v>
      </c>
      <c r="Z360">
        <v>27000001005</v>
      </c>
      <c r="AA360">
        <v>1566.100582282</v>
      </c>
      <c r="AB360" t="s">
        <v>54</v>
      </c>
      <c r="AC360" t="s">
        <v>54</v>
      </c>
      <c r="AD360" t="s">
        <v>54</v>
      </c>
      <c r="AE360" t="s">
        <v>55</v>
      </c>
      <c r="AF360" t="s">
        <v>1809</v>
      </c>
    </row>
    <row r="361" spans="1:32" x14ac:dyDescent="0.25">
      <c r="A361" t="s">
        <v>1810</v>
      </c>
      <c r="B361" t="s">
        <v>1811</v>
      </c>
      <c r="C361" t="s">
        <v>1812</v>
      </c>
      <c r="D361" t="s">
        <v>1813</v>
      </c>
      <c r="E361" t="s">
        <v>117</v>
      </c>
      <c r="F361">
        <v>5</v>
      </c>
      <c r="G361">
        <v>2022</v>
      </c>
      <c r="H361" s="1">
        <v>44971.527943738423</v>
      </c>
      <c r="I361" t="s">
        <v>444</v>
      </c>
      <c r="J361">
        <v>893.92</v>
      </c>
      <c r="K361">
        <v>0</v>
      </c>
      <c r="L361" t="s">
        <v>38</v>
      </c>
      <c r="M361" t="s">
        <v>39</v>
      </c>
      <c r="N361">
        <v>1876.99</v>
      </c>
      <c r="Q361">
        <v>893.92</v>
      </c>
      <c r="R361" t="s">
        <v>52</v>
      </c>
      <c r="S361">
        <v>40.107660000000003</v>
      </c>
      <c r="T361">
        <v>-87.603386</v>
      </c>
      <c r="U361">
        <v>7.7916666670000003</v>
      </c>
      <c r="V361">
        <v>5</v>
      </c>
      <c r="W361">
        <v>24</v>
      </c>
      <c r="X361">
        <v>16</v>
      </c>
      <c r="Y361">
        <v>2832.1</v>
      </c>
      <c r="Z361">
        <v>17000002001</v>
      </c>
      <c r="AA361">
        <v>4752.9331625070008</v>
      </c>
      <c r="AB361" t="s">
        <v>53</v>
      </c>
      <c r="AC361" t="s">
        <v>144</v>
      </c>
      <c r="AD361" t="s">
        <v>54</v>
      </c>
      <c r="AE361" t="s">
        <v>1814</v>
      </c>
      <c r="AF361" t="s">
        <v>1815</v>
      </c>
    </row>
    <row r="362" spans="1:32" x14ac:dyDescent="0.25">
      <c r="A362" t="s">
        <v>1816</v>
      </c>
      <c r="B362" t="s">
        <v>1817</v>
      </c>
      <c r="C362" t="s">
        <v>1818</v>
      </c>
      <c r="D362" t="s">
        <v>1816</v>
      </c>
      <c r="E362" t="s">
        <v>437</v>
      </c>
      <c r="F362">
        <v>5</v>
      </c>
      <c r="G362">
        <v>2022</v>
      </c>
      <c r="H362" s="1">
        <v>44971.636740393522</v>
      </c>
      <c r="I362" t="s">
        <v>444</v>
      </c>
      <c r="J362">
        <v>886</v>
      </c>
      <c r="K362">
        <v>0</v>
      </c>
      <c r="L362" t="s">
        <v>38</v>
      </c>
      <c r="M362" t="s">
        <v>51</v>
      </c>
      <c r="N362">
        <v>802</v>
      </c>
      <c r="R362" t="s">
        <v>52</v>
      </c>
      <c r="S362">
        <v>46.895910000000001</v>
      </c>
      <c r="T362">
        <v>-96.736099999999993</v>
      </c>
      <c r="U362">
        <v>4.346666667</v>
      </c>
      <c r="V362">
        <v>2</v>
      </c>
      <c r="W362">
        <v>9</v>
      </c>
      <c r="X362">
        <v>9</v>
      </c>
      <c r="Y362">
        <v>1589.13</v>
      </c>
      <c r="Z362">
        <v>27000032001</v>
      </c>
      <c r="AA362">
        <v>2800.2242620639895</v>
      </c>
      <c r="AB362" t="s">
        <v>53</v>
      </c>
      <c r="AC362" t="s">
        <v>42</v>
      </c>
      <c r="AD362" t="s">
        <v>54</v>
      </c>
      <c r="AE362" t="s">
        <v>65</v>
      </c>
      <c r="AF362" t="s">
        <v>1819</v>
      </c>
    </row>
    <row r="363" spans="1:32" x14ac:dyDescent="0.25">
      <c r="A363" t="s">
        <v>1820</v>
      </c>
      <c r="B363" t="s">
        <v>1821</v>
      </c>
      <c r="C363" t="s">
        <v>1822</v>
      </c>
      <c r="D363" t="s">
        <v>1823</v>
      </c>
      <c r="E363" t="s">
        <v>543</v>
      </c>
      <c r="F363">
        <v>7</v>
      </c>
      <c r="G363">
        <v>2022</v>
      </c>
      <c r="H363" s="1">
        <v>44964.761752546299</v>
      </c>
      <c r="I363" t="s">
        <v>444</v>
      </c>
      <c r="J363">
        <v>881.4</v>
      </c>
      <c r="K363">
        <v>0</v>
      </c>
      <c r="L363" t="s">
        <v>38</v>
      </c>
      <c r="M363" t="s">
        <v>39</v>
      </c>
      <c r="N363">
        <v>787.27</v>
      </c>
      <c r="Q363">
        <v>94.13</v>
      </c>
      <c r="R363" t="s">
        <v>673</v>
      </c>
      <c r="S363">
        <v>37.283208999999999</v>
      </c>
      <c r="T363">
        <v>-89.523128</v>
      </c>
      <c r="U363">
        <v>5.7683333330000002</v>
      </c>
      <c r="V363">
        <v>1</v>
      </c>
      <c r="W363">
        <v>0</v>
      </c>
      <c r="X363">
        <v>0</v>
      </c>
      <c r="Y363">
        <v>2097.4499999999998</v>
      </c>
      <c r="Z363">
        <v>29001001001</v>
      </c>
      <c r="AA363">
        <v>2367.3613453099997</v>
      </c>
      <c r="AB363" t="s">
        <v>54</v>
      </c>
      <c r="AC363" t="s">
        <v>54</v>
      </c>
      <c r="AD363" t="s">
        <v>537</v>
      </c>
      <c r="AE363" t="s">
        <v>73</v>
      </c>
      <c r="AF363" t="s">
        <v>1824</v>
      </c>
    </row>
    <row r="364" spans="1:32" x14ac:dyDescent="0.25">
      <c r="A364" t="s">
        <v>1825</v>
      </c>
      <c r="B364" t="s">
        <v>1826</v>
      </c>
      <c r="C364" t="s">
        <v>1827</v>
      </c>
      <c r="D364" t="s">
        <v>1828</v>
      </c>
      <c r="E364" t="s">
        <v>253</v>
      </c>
      <c r="F364">
        <v>5</v>
      </c>
      <c r="G364">
        <v>2022</v>
      </c>
      <c r="H364" s="1">
        <v>44999.365830821756</v>
      </c>
      <c r="I364" t="s">
        <v>444</v>
      </c>
      <c r="J364">
        <v>879.01</v>
      </c>
      <c r="K364">
        <v>0</v>
      </c>
      <c r="L364" t="s">
        <v>38</v>
      </c>
      <c r="M364" t="s">
        <v>79</v>
      </c>
      <c r="Q364">
        <v>879.01</v>
      </c>
      <c r="R364" t="s">
        <v>52</v>
      </c>
      <c r="S364">
        <v>41.596611000000003</v>
      </c>
      <c r="T364">
        <v>-85.853166999999999</v>
      </c>
      <c r="U364">
        <v>4.0416666670000003</v>
      </c>
      <c r="V364">
        <v>1</v>
      </c>
      <c r="W364">
        <v>5</v>
      </c>
      <c r="X364">
        <v>0</v>
      </c>
      <c r="Y364">
        <v>1474.8</v>
      </c>
      <c r="Z364">
        <v>18002080001</v>
      </c>
      <c r="AA364">
        <v>1675.363413604</v>
      </c>
      <c r="AB364" t="s">
        <v>53</v>
      </c>
      <c r="AC364" t="s">
        <v>42</v>
      </c>
      <c r="AD364" t="s">
        <v>54</v>
      </c>
      <c r="AE364" t="s">
        <v>55</v>
      </c>
      <c r="AF364" t="s">
        <v>1829</v>
      </c>
    </row>
    <row r="365" spans="1:32" x14ac:dyDescent="0.25">
      <c r="A365" t="s">
        <v>1830</v>
      </c>
      <c r="B365" t="s">
        <v>1831</v>
      </c>
      <c r="C365" t="s">
        <v>1832</v>
      </c>
      <c r="D365" t="s">
        <v>555</v>
      </c>
      <c r="E365" t="s">
        <v>543</v>
      </c>
      <c r="F365">
        <v>7</v>
      </c>
      <c r="G365">
        <v>2022</v>
      </c>
      <c r="H365" s="1">
        <v>44973.507584583334</v>
      </c>
      <c r="I365" t="s">
        <v>444</v>
      </c>
      <c r="J365">
        <v>872.19399999999996</v>
      </c>
      <c r="K365">
        <v>0</v>
      </c>
      <c r="L365" t="s">
        <v>38</v>
      </c>
      <c r="M365" t="s">
        <v>79</v>
      </c>
      <c r="Q365">
        <v>872.19</v>
      </c>
      <c r="R365" t="s">
        <v>936</v>
      </c>
      <c r="S365">
        <v>38.508833000000003</v>
      </c>
      <c r="T365">
        <v>-90.429833000000002</v>
      </c>
      <c r="U365">
        <v>4.4408333329999996</v>
      </c>
      <c r="V365">
        <v>1</v>
      </c>
      <c r="W365">
        <v>0</v>
      </c>
      <c r="X365">
        <v>0</v>
      </c>
      <c r="Y365">
        <v>1619.08</v>
      </c>
      <c r="Z365">
        <v>29001023019</v>
      </c>
      <c r="AA365">
        <v>2134.2673051563997</v>
      </c>
      <c r="AB365" t="s">
        <v>54</v>
      </c>
      <c r="AC365" t="s">
        <v>54</v>
      </c>
      <c r="AD365" t="s">
        <v>54</v>
      </c>
      <c r="AE365" t="s">
        <v>55</v>
      </c>
      <c r="AF365" t="s">
        <v>1833</v>
      </c>
    </row>
    <row r="366" spans="1:32" x14ac:dyDescent="0.25">
      <c r="A366" t="s">
        <v>1834</v>
      </c>
      <c r="B366" t="s">
        <v>1835</v>
      </c>
      <c r="C366" t="s">
        <v>1836</v>
      </c>
      <c r="D366" t="s">
        <v>1837</v>
      </c>
      <c r="E366" t="s">
        <v>437</v>
      </c>
      <c r="F366">
        <v>5</v>
      </c>
      <c r="G366">
        <v>2022</v>
      </c>
      <c r="H366" s="1">
        <v>44971.436732534719</v>
      </c>
      <c r="I366" t="s">
        <v>444</v>
      </c>
      <c r="J366">
        <v>870</v>
      </c>
      <c r="K366">
        <v>0</v>
      </c>
      <c r="L366" t="s">
        <v>38</v>
      </c>
      <c r="M366" t="s">
        <v>79</v>
      </c>
      <c r="Q366">
        <v>870</v>
      </c>
      <c r="R366" t="s">
        <v>94</v>
      </c>
      <c r="S366">
        <v>44.745694</v>
      </c>
      <c r="T366">
        <v>-92.846778</v>
      </c>
      <c r="U366">
        <v>1.413333333</v>
      </c>
      <c r="V366">
        <v>1</v>
      </c>
      <c r="W366">
        <v>2.69</v>
      </c>
      <c r="X366">
        <v>0</v>
      </c>
      <c r="Y366">
        <v>515.98</v>
      </c>
      <c r="Z366">
        <v>27000001012</v>
      </c>
      <c r="AA366">
        <v>1187.3227670323995</v>
      </c>
      <c r="AB366" t="s">
        <v>54</v>
      </c>
      <c r="AC366" t="s">
        <v>54</v>
      </c>
      <c r="AD366" t="s">
        <v>54</v>
      </c>
      <c r="AE366" t="s">
        <v>55</v>
      </c>
      <c r="AF366" t="s">
        <v>1838</v>
      </c>
    </row>
    <row r="367" spans="1:32" x14ac:dyDescent="0.25">
      <c r="A367" t="s">
        <v>1839</v>
      </c>
      <c r="B367" t="s">
        <v>1840</v>
      </c>
      <c r="C367" t="s">
        <v>1841</v>
      </c>
      <c r="D367" t="s">
        <v>1842</v>
      </c>
      <c r="E367" t="s">
        <v>85</v>
      </c>
      <c r="F367">
        <v>2</v>
      </c>
      <c r="G367">
        <v>2022</v>
      </c>
      <c r="H367" s="1">
        <v>44972.676964479164</v>
      </c>
      <c r="I367" t="s">
        <v>444</v>
      </c>
      <c r="J367">
        <v>863.7</v>
      </c>
      <c r="K367">
        <v>0</v>
      </c>
      <c r="L367" t="s">
        <v>38</v>
      </c>
      <c r="M367" t="s">
        <v>51</v>
      </c>
      <c r="N367">
        <v>863.7</v>
      </c>
      <c r="R367" t="s">
        <v>86</v>
      </c>
      <c r="S367">
        <v>42.683083000000003</v>
      </c>
      <c r="T367">
        <v>-73.713027999999994</v>
      </c>
      <c r="U367">
        <v>0</v>
      </c>
      <c r="V367">
        <v>1</v>
      </c>
      <c r="W367">
        <v>24</v>
      </c>
      <c r="X367">
        <v>0</v>
      </c>
      <c r="Y367">
        <v>0</v>
      </c>
      <c r="Z367">
        <v>36004071001</v>
      </c>
      <c r="AA367">
        <v>7337.1812279911692</v>
      </c>
      <c r="AB367" t="s">
        <v>53</v>
      </c>
      <c r="AC367" t="s">
        <v>42</v>
      </c>
      <c r="AD367" t="s">
        <v>537</v>
      </c>
      <c r="AE367" t="s">
        <v>73</v>
      </c>
      <c r="AF367" t="s">
        <v>1843</v>
      </c>
    </row>
    <row r="368" spans="1:32" x14ac:dyDescent="0.25">
      <c r="A368" t="s">
        <v>1844</v>
      </c>
      <c r="B368" t="s">
        <v>1845</v>
      </c>
      <c r="C368" t="s">
        <v>1846</v>
      </c>
      <c r="D368" t="s">
        <v>1847</v>
      </c>
      <c r="E368" t="s">
        <v>1719</v>
      </c>
      <c r="F368">
        <v>7</v>
      </c>
      <c r="G368">
        <v>2022</v>
      </c>
      <c r="H368" s="1">
        <v>44973.648312870369</v>
      </c>
      <c r="I368" t="s">
        <v>444</v>
      </c>
      <c r="J368">
        <v>837.9</v>
      </c>
      <c r="K368">
        <v>0</v>
      </c>
      <c r="L368" t="s">
        <v>38</v>
      </c>
      <c r="M368" t="s">
        <v>51</v>
      </c>
      <c r="N368">
        <v>837.9</v>
      </c>
      <c r="R368" t="s">
        <v>52</v>
      </c>
      <c r="S368">
        <v>38.851737</v>
      </c>
      <c r="T368">
        <v>-97.575815000000006</v>
      </c>
      <c r="U368">
        <v>3.5474999999999999</v>
      </c>
      <c r="V368">
        <v>1</v>
      </c>
      <c r="W368">
        <v>7.25</v>
      </c>
      <c r="X368">
        <v>0</v>
      </c>
      <c r="Y368">
        <v>1295.2632000000001</v>
      </c>
      <c r="Z368">
        <v>20001135001</v>
      </c>
      <c r="AA368">
        <v>2287.2352690071998</v>
      </c>
      <c r="AB368" t="s">
        <v>53</v>
      </c>
      <c r="AC368" t="s">
        <v>42</v>
      </c>
      <c r="AD368" t="s">
        <v>54</v>
      </c>
      <c r="AE368" t="s">
        <v>73</v>
      </c>
      <c r="AF368" t="s">
        <v>1848</v>
      </c>
    </row>
    <row r="369" spans="1:32" x14ac:dyDescent="0.25">
      <c r="A369" t="s">
        <v>1849</v>
      </c>
      <c r="B369" t="s">
        <v>1850</v>
      </c>
      <c r="C369" t="s">
        <v>1851</v>
      </c>
      <c r="D369" t="s">
        <v>1852</v>
      </c>
      <c r="E369" t="s">
        <v>600</v>
      </c>
      <c r="F369">
        <v>4</v>
      </c>
      <c r="G369">
        <v>2022</v>
      </c>
      <c r="H369" s="1">
        <v>44951.488869004628</v>
      </c>
      <c r="I369" t="s">
        <v>444</v>
      </c>
      <c r="J369">
        <v>830</v>
      </c>
      <c r="K369">
        <v>0</v>
      </c>
      <c r="L369" t="s">
        <v>38</v>
      </c>
      <c r="M369" t="s">
        <v>79</v>
      </c>
      <c r="Q369">
        <v>830</v>
      </c>
      <c r="R369" t="s">
        <v>52</v>
      </c>
      <c r="S369">
        <v>30.595832999999999</v>
      </c>
      <c r="T369">
        <v>-87.182500000000005</v>
      </c>
      <c r="AB369" t="s">
        <v>41</v>
      </c>
      <c r="AC369" t="s">
        <v>54</v>
      </c>
      <c r="AD369" t="s">
        <v>54</v>
      </c>
      <c r="AE369" t="s">
        <v>73</v>
      </c>
      <c r="AF369" t="s">
        <v>1853</v>
      </c>
    </row>
    <row r="370" spans="1:32" x14ac:dyDescent="0.25">
      <c r="A370" t="s">
        <v>1854</v>
      </c>
      <c r="B370" t="s">
        <v>1855</v>
      </c>
      <c r="C370" t="s">
        <v>1855</v>
      </c>
      <c r="D370" t="s">
        <v>1538</v>
      </c>
      <c r="E370" t="s">
        <v>99</v>
      </c>
      <c r="F370">
        <v>6</v>
      </c>
      <c r="G370">
        <v>2022</v>
      </c>
      <c r="H370" s="1">
        <v>44824.389964456015</v>
      </c>
      <c r="I370" t="s">
        <v>444</v>
      </c>
      <c r="J370">
        <v>829.86</v>
      </c>
      <c r="K370">
        <v>0</v>
      </c>
      <c r="L370" t="s">
        <v>38</v>
      </c>
      <c r="M370" t="s">
        <v>51</v>
      </c>
      <c r="N370">
        <v>829.86</v>
      </c>
      <c r="R370" t="s">
        <v>52</v>
      </c>
      <c r="S370">
        <v>26.197500000000002</v>
      </c>
      <c r="T370">
        <v>-98.250600000000006</v>
      </c>
      <c r="U370">
        <v>5.518166667</v>
      </c>
      <c r="V370">
        <v>1</v>
      </c>
      <c r="W370">
        <v>10</v>
      </c>
      <c r="X370">
        <v>10</v>
      </c>
      <c r="Y370">
        <v>2014.3</v>
      </c>
      <c r="Z370">
        <v>48001119001</v>
      </c>
      <c r="AA370">
        <v>3257.8534205843007</v>
      </c>
      <c r="AB370" t="s">
        <v>118</v>
      </c>
      <c r="AC370" t="s">
        <v>54</v>
      </c>
      <c r="AD370" t="s">
        <v>54</v>
      </c>
      <c r="AE370" t="s">
        <v>65</v>
      </c>
      <c r="AF370" t="s">
        <v>1856</v>
      </c>
    </row>
    <row r="371" spans="1:32" x14ac:dyDescent="0.25">
      <c r="A371" t="s">
        <v>1857</v>
      </c>
      <c r="B371" t="s">
        <v>1858</v>
      </c>
      <c r="C371" t="s">
        <v>1859</v>
      </c>
      <c r="D371" t="s">
        <v>1860</v>
      </c>
      <c r="E371" t="s">
        <v>85</v>
      </c>
      <c r="F371">
        <v>2</v>
      </c>
      <c r="G371">
        <v>2022</v>
      </c>
      <c r="H371" s="1">
        <v>44936.31216523148</v>
      </c>
      <c r="I371" t="s">
        <v>444</v>
      </c>
      <c r="J371">
        <v>812.7</v>
      </c>
      <c r="K371">
        <v>0</v>
      </c>
      <c r="L371" t="s">
        <v>38</v>
      </c>
      <c r="M371" t="s">
        <v>51</v>
      </c>
      <c r="N371">
        <v>812.7</v>
      </c>
      <c r="R371" t="s">
        <v>86</v>
      </c>
      <c r="S371">
        <v>44.933729999999997</v>
      </c>
      <c r="T371">
        <v>-74.875069999999994</v>
      </c>
      <c r="U371">
        <v>0</v>
      </c>
      <c r="V371">
        <v>1</v>
      </c>
      <c r="W371">
        <v>4.8</v>
      </c>
      <c r="X371">
        <v>0</v>
      </c>
      <c r="Y371">
        <v>0</v>
      </c>
      <c r="Z371">
        <v>36006109001</v>
      </c>
      <c r="AA371">
        <v>1349.0317573889604</v>
      </c>
      <c r="AB371" t="s">
        <v>53</v>
      </c>
      <c r="AC371" t="s">
        <v>54</v>
      </c>
      <c r="AD371" t="s">
        <v>54</v>
      </c>
      <c r="AE371" t="s">
        <v>55</v>
      </c>
      <c r="AF371" t="s">
        <v>1861</v>
      </c>
    </row>
    <row r="372" spans="1:32" x14ac:dyDescent="0.25">
      <c r="A372" t="s">
        <v>1862</v>
      </c>
      <c r="B372" t="s">
        <v>1863</v>
      </c>
      <c r="C372" t="s">
        <v>1863</v>
      </c>
      <c r="D372" t="s">
        <v>98</v>
      </c>
      <c r="E372" t="s">
        <v>99</v>
      </c>
      <c r="F372">
        <v>6</v>
      </c>
      <c r="G372">
        <v>2022</v>
      </c>
      <c r="H372" s="1">
        <v>44833.699116018521</v>
      </c>
      <c r="I372" t="s">
        <v>444</v>
      </c>
      <c r="J372">
        <v>811.68</v>
      </c>
      <c r="K372">
        <v>0</v>
      </c>
      <c r="L372" t="s">
        <v>38</v>
      </c>
      <c r="M372" t="s">
        <v>79</v>
      </c>
      <c r="Q372">
        <v>811.68</v>
      </c>
      <c r="R372" t="s">
        <v>94</v>
      </c>
      <c r="S372">
        <v>29.844169999999998</v>
      </c>
      <c r="T372">
        <v>-95.275710000000004</v>
      </c>
      <c r="U372">
        <v>2.6179166669999998</v>
      </c>
      <c r="V372">
        <v>1</v>
      </c>
      <c r="W372">
        <v>7</v>
      </c>
      <c r="X372">
        <v>7</v>
      </c>
      <c r="Y372">
        <v>953.46900000000005</v>
      </c>
      <c r="Z372">
        <v>48007039012</v>
      </c>
      <c r="AA372">
        <v>2549.4660641800001</v>
      </c>
      <c r="AB372" t="s">
        <v>54</v>
      </c>
      <c r="AC372" t="s">
        <v>64</v>
      </c>
      <c r="AD372" t="s">
        <v>54</v>
      </c>
      <c r="AE372" t="s">
        <v>54</v>
      </c>
      <c r="AF372" t="s">
        <v>1864</v>
      </c>
    </row>
    <row r="373" spans="1:32" x14ac:dyDescent="0.25">
      <c r="A373" t="s">
        <v>1865</v>
      </c>
      <c r="B373" t="s">
        <v>1866</v>
      </c>
      <c r="C373" t="s">
        <v>1867</v>
      </c>
      <c r="D373" t="s">
        <v>1868</v>
      </c>
      <c r="E373" t="s">
        <v>259</v>
      </c>
      <c r="F373">
        <v>7</v>
      </c>
      <c r="G373">
        <v>2022</v>
      </c>
      <c r="H373" s="1">
        <v>44970.470336076389</v>
      </c>
      <c r="I373" t="s">
        <v>444</v>
      </c>
      <c r="J373">
        <v>797</v>
      </c>
      <c r="K373">
        <v>0</v>
      </c>
      <c r="L373" t="s">
        <v>38</v>
      </c>
      <c r="M373" t="s">
        <v>51</v>
      </c>
      <c r="N373">
        <v>1534</v>
      </c>
      <c r="R373" t="s">
        <v>52</v>
      </c>
      <c r="S373">
        <v>42.486111000000001</v>
      </c>
      <c r="T373">
        <v>-94.18</v>
      </c>
      <c r="U373">
        <v>0</v>
      </c>
      <c r="V373">
        <v>1</v>
      </c>
      <c r="W373">
        <v>21.6</v>
      </c>
      <c r="X373">
        <v>15</v>
      </c>
      <c r="Y373">
        <v>0</v>
      </c>
      <c r="Z373">
        <v>19000303001</v>
      </c>
      <c r="AA373">
        <v>2640.5184236150003</v>
      </c>
      <c r="AB373" t="s">
        <v>177</v>
      </c>
      <c r="AC373" t="s">
        <v>42</v>
      </c>
      <c r="AD373" t="s">
        <v>54</v>
      </c>
      <c r="AE373" t="s">
        <v>438</v>
      </c>
      <c r="AF373" t="s">
        <v>1869</v>
      </c>
    </row>
    <row r="374" spans="1:32" x14ac:dyDescent="0.25">
      <c r="A374" t="s">
        <v>1870</v>
      </c>
      <c r="B374" t="s">
        <v>1871</v>
      </c>
      <c r="C374" t="s">
        <v>1872</v>
      </c>
      <c r="D374" t="s">
        <v>1873</v>
      </c>
      <c r="E374" t="s">
        <v>85</v>
      </c>
      <c r="F374">
        <v>2</v>
      </c>
      <c r="G374">
        <v>2022</v>
      </c>
      <c r="H374" s="1">
        <v>44963.464175717592</v>
      </c>
      <c r="I374" t="s">
        <v>444</v>
      </c>
      <c r="J374">
        <v>776.7</v>
      </c>
      <c r="K374">
        <v>0</v>
      </c>
      <c r="L374" t="s">
        <v>38</v>
      </c>
      <c r="M374" t="s">
        <v>51</v>
      </c>
      <c r="N374">
        <v>776.7</v>
      </c>
      <c r="R374" t="s">
        <v>86</v>
      </c>
      <c r="S374">
        <v>43.01003</v>
      </c>
      <c r="T374">
        <v>-75.013030000000001</v>
      </c>
      <c r="U374">
        <v>3.2676666669999999</v>
      </c>
      <c r="V374">
        <v>2</v>
      </c>
      <c r="W374">
        <v>6.1</v>
      </c>
      <c r="X374">
        <v>0</v>
      </c>
      <c r="Y374">
        <v>1191.55</v>
      </c>
      <c r="Z374">
        <v>36006005001</v>
      </c>
      <c r="AA374">
        <v>1868.0302061684597</v>
      </c>
      <c r="AB374" t="s">
        <v>87</v>
      </c>
      <c r="AC374" t="s">
        <v>54</v>
      </c>
      <c r="AD374" t="s">
        <v>54</v>
      </c>
      <c r="AE374" t="s">
        <v>73</v>
      </c>
      <c r="AF374" t="s">
        <v>1874</v>
      </c>
    </row>
    <row r="375" spans="1:32" x14ac:dyDescent="0.25">
      <c r="A375" t="s">
        <v>1875</v>
      </c>
      <c r="B375" t="s">
        <v>1876</v>
      </c>
      <c r="C375" t="s">
        <v>1877</v>
      </c>
      <c r="D375" t="s">
        <v>1878</v>
      </c>
      <c r="E375" t="s">
        <v>854</v>
      </c>
      <c r="F375">
        <v>8</v>
      </c>
      <c r="G375">
        <v>2022</v>
      </c>
      <c r="H375" s="1">
        <v>44973.580663946763</v>
      </c>
      <c r="I375" t="s">
        <v>444</v>
      </c>
      <c r="J375">
        <v>766.57</v>
      </c>
      <c r="K375">
        <v>0</v>
      </c>
      <c r="L375" t="s">
        <v>38</v>
      </c>
      <c r="M375" t="s">
        <v>39</v>
      </c>
      <c r="N375">
        <v>200</v>
      </c>
      <c r="Q375">
        <v>566.89</v>
      </c>
      <c r="R375" t="s">
        <v>561</v>
      </c>
      <c r="S375">
        <v>40.137225000000001</v>
      </c>
      <c r="T375">
        <v>-111.650586</v>
      </c>
      <c r="U375">
        <v>4.21</v>
      </c>
      <c r="V375">
        <v>1</v>
      </c>
      <c r="W375">
        <v>5</v>
      </c>
      <c r="X375">
        <v>10</v>
      </c>
      <c r="Y375">
        <v>1566.12</v>
      </c>
      <c r="Z375">
        <v>49000145001</v>
      </c>
      <c r="AB375" t="s">
        <v>53</v>
      </c>
      <c r="AC375" t="s">
        <v>54</v>
      </c>
      <c r="AD375" t="s">
        <v>54</v>
      </c>
      <c r="AE375" t="s">
        <v>73</v>
      </c>
      <c r="AF375" t="s">
        <v>1879</v>
      </c>
    </row>
    <row r="376" spans="1:32" x14ac:dyDescent="0.25">
      <c r="A376" t="s">
        <v>1880</v>
      </c>
      <c r="B376" t="s">
        <v>1881</v>
      </c>
      <c r="C376" t="s">
        <v>1882</v>
      </c>
      <c r="D376" t="s">
        <v>1883</v>
      </c>
      <c r="E376" t="s">
        <v>117</v>
      </c>
      <c r="F376">
        <v>5</v>
      </c>
      <c r="G376">
        <v>2022</v>
      </c>
      <c r="H376" s="1">
        <v>44951.667382569445</v>
      </c>
      <c r="I376" t="s">
        <v>444</v>
      </c>
      <c r="J376">
        <v>764.64</v>
      </c>
      <c r="K376">
        <v>0</v>
      </c>
      <c r="L376" t="s">
        <v>38</v>
      </c>
      <c r="M376" t="s">
        <v>51</v>
      </c>
      <c r="N376">
        <v>659.88</v>
      </c>
      <c r="R376" t="s">
        <v>52</v>
      </c>
      <c r="S376">
        <v>38.5627</v>
      </c>
      <c r="T376">
        <v>-89.850859999999997</v>
      </c>
      <c r="U376">
        <v>3.55525</v>
      </c>
      <c r="V376">
        <v>1</v>
      </c>
      <c r="W376">
        <v>13.14</v>
      </c>
      <c r="X376">
        <v>5.61</v>
      </c>
      <c r="Y376">
        <v>1295.8979999999999</v>
      </c>
      <c r="Z376">
        <v>17002077001</v>
      </c>
      <c r="AA376">
        <v>1866.5733684175</v>
      </c>
      <c r="AB376" t="s">
        <v>41</v>
      </c>
      <c r="AC376" t="s">
        <v>72</v>
      </c>
      <c r="AD376" t="s">
        <v>54</v>
      </c>
      <c r="AE376" t="s">
        <v>438</v>
      </c>
      <c r="AF376" t="s">
        <v>1884</v>
      </c>
    </row>
    <row r="377" spans="1:32" x14ac:dyDescent="0.25">
      <c r="A377" t="s">
        <v>1885</v>
      </c>
      <c r="B377" t="s">
        <v>1886</v>
      </c>
      <c r="C377" t="s">
        <v>1886</v>
      </c>
      <c r="D377" t="s">
        <v>1887</v>
      </c>
      <c r="E377" t="s">
        <v>99</v>
      </c>
      <c r="F377">
        <v>6</v>
      </c>
      <c r="G377">
        <v>2022</v>
      </c>
      <c r="H377" s="1">
        <v>44831.616130312497</v>
      </c>
      <c r="I377" t="s">
        <v>444</v>
      </c>
      <c r="J377">
        <v>761.71</v>
      </c>
      <c r="K377">
        <v>0</v>
      </c>
      <c r="L377" t="s">
        <v>38</v>
      </c>
      <c r="M377" t="s">
        <v>51</v>
      </c>
      <c r="N377">
        <v>761.71</v>
      </c>
      <c r="R377" t="s">
        <v>52</v>
      </c>
      <c r="S377">
        <v>29.773302000000001</v>
      </c>
      <c r="T377">
        <v>-95.826989999999995</v>
      </c>
      <c r="U377">
        <v>2.3361666670000001</v>
      </c>
      <c r="V377">
        <v>1</v>
      </c>
      <c r="W377">
        <v>3.9</v>
      </c>
      <c r="X377">
        <v>0</v>
      </c>
      <c r="Y377">
        <v>852.95699999999999</v>
      </c>
      <c r="AB377" t="s">
        <v>41</v>
      </c>
      <c r="AC377" t="s">
        <v>54</v>
      </c>
      <c r="AD377" t="s">
        <v>54</v>
      </c>
      <c r="AE377" t="s">
        <v>73</v>
      </c>
      <c r="AF377" t="s">
        <v>1888</v>
      </c>
    </row>
    <row r="378" spans="1:32" x14ac:dyDescent="0.25">
      <c r="A378" t="s">
        <v>1889</v>
      </c>
      <c r="B378" t="s">
        <v>1890</v>
      </c>
      <c r="C378" t="s">
        <v>1891</v>
      </c>
      <c r="D378" t="s">
        <v>1892</v>
      </c>
      <c r="E378" t="s">
        <v>525</v>
      </c>
      <c r="F378">
        <v>2</v>
      </c>
      <c r="G378">
        <v>2022</v>
      </c>
      <c r="H378" s="1">
        <v>44958.569144224537</v>
      </c>
      <c r="I378" t="s">
        <v>444</v>
      </c>
      <c r="J378">
        <v>758</v>
      </c>
      <c r="K378">
        <v>0</v>
      </c>
      <c r="L378" t="s">
        <v>38</v>
      </c>
      <c r="M378" t="s">
        <v>79</v>
      </c>
      <c r="Q378">
        <v>758</v>
      </c>
      <c r="R378" t="s">
        <v>445</v>
      </c>
      <c r="S378">
        <v>40.427059</v>
      </c>
      <c r="T378">
        <v>-74.082189999999997</v>
      </c>
      <c r="U378">
        <v>6.795833333</v>
      </c>
      <c r="V378">
        <v>1</v>
      </c>
      <c r="W378">
        <v>10.8</v>
      </c>
      <c r="X378">
        <v>0</v>
      </c>
      <c r="Y378">
        <v>2479.15</v>
      </c>
      <c r="Z378">
        <v>34002066001</v>
      </c>
      <c r="AA378">
        <v>3430.8529035107995</v>
      </c>
      <c r="AB378" t="s">
        <v>53</v>
      </c>
      <c r="AC378" t="s">
        <v>42</v>
      </c>
      <c r="AD378" t="s">
        <v>54</v>
      </c>
      <c r="AE378" t="s">
        <v>55</v>
      </c>
      <c r="AF378" t="s">
        <v>1893</v>
      </c>
    </row>
    <row r="379" spans="1:32" x14ac:dyDescent="0.25">
      <c r="A379" t="s">
        <v>1894</v>
      </c>
      <c r="B379" t="s">
        <v>1895</v>
      </c>
      <c r="C379" t="s">
        <v>1896</v>
      </c>
      <c r="D379" t="s">
        <v>1897</v>
      </c>
      <c r="E379" t="s">
        <v>111</v>
      </c>
      <c r="F379">
        <v>4</v>
      </c>
      <c r="G379">
        <v>2022</v>
      </c>
      <c r="H379" s="1">
        <v>44965.47334109954</v>
      </c>
      <c r="I379" t="s">
        <v>444</v>
      </c>
      <c r="J379">
        <v>754.55</v>
      </c>
      <c r="K379">
        <v>0</v>
      </c>
      <c r="L379" t="s">
        <v>38</v>
      </c>
      <c r="M379" t="s">
        <v>51</v>
      </c>
      <c r="N379">
        <v>596.84</v>
      </c>
      <c r="R379" t="s">
        <v>52</v>
      </c>
      <c r="S379">
        <v>32.811708000000003</v>
      </c>
      <c r="T379">
        <v>-83.603778000000005</v>
      </c>
      <c r="U379">
        <v>13.54166667</v>
      </c>
      <c r="V379">
        <v>1</v>
      </c>
      <c r="W379">
        <v>0</v>
      </c>
      <c r="X379">
        <v>0</v>
      </c>
      <c r="Y379">
        <v>4933.08</v>
      </c>
      <c r="Z379">
        <v>13000003001</v>
      </c>
      <c r="AA379">
        <v>6027.666194597</v>
      </c>
      <c r="AB379" t="s">
        <v>53</v>
      </c>
      <c r="AC379" t="s">
        <v>42</v>
      </c>
      <c r="AD379" t="s">
        <v>54</v>
      </c>
      <c r="AE379" t="s">
        <v>55</v>
      </c>
      <c r="AF379" t="s">
        <v>1898</v>
      </c>
    </row>
    <row r="380" spans="1:32" x14ac:dyDescent="0.25">
      <c r="A380" t="s">
        <v>1899</v>
      </c>
      <c r="B380" t="s">
        <v>1900</v>
      </c>
      <c r="C380" t="s">
        <v>1901</v>
      </c>
      <c r="D380" t="s">
        <v>1902</v>
      </c>
      <c r="E380" t="s">
        <v>726</v>
      </c>
      <c r="F380">
        <v>6</v>
      </c>
      <c r="G380">
        <v>2022</v>
      </c>
      <c r="H380" s="1">
        <v>44951.490287129629</v>
      </c>
      <c r="I380" t="s">
        <v>444</v>
      </c>
      <c r="J380">
        <v>753</v>
      </c>
      <c r="K380">
        <v>0</v>
      </c>
      <c r="L380" t="s">
        <v>38</v>
      </c>
      <c r="M380" t="s">
        <v>51</v>
      </c>
      <c r="N380">
        <v>753.72</v>
      </c>
      <c r="R380" t="s">
        <v>214</v>
      </c>
      <c r="S380">
        <v>35.247222000000001</v>
      </c>
      <c r="T380">
        <v>-93.112499999999997</v>
      </c>
      <c r="U380">
        <v>5.4275000000000002</v>
      </c>
      <c r="V380">
        <v>1</v>
      </c>
      <c r="W380">
        <v>7.3</v>
      </c>
      <c r="X380">
        <v>7.1</v>
      </c>
      <c r="Y380">
        <v>1977.7909999999999</v>
      </c>
      <c r="Z380">
        <v>5000017001</v>
      </c>
      <c r="AA380">
        <v>2328.7551449095599</v>
      </c>
      <c r="AB380" t="s">
        <v>87</v>
      </c>
      <c r="AC380" t="s">
        <v>64</v>
      </c>
      <c r="AD380" t="s">
        <v>54</v>
      </c>
      <c r="AE380" t="s">
        <v>73</v>
      </c>
      <c r="AF380" t="s">
        <v>1903</v>
      </c>
    </row>
    <row r="381" spans="1:32" x14ac:dyDescent="0.25">
      <c r="A381" t="s">
        <v>1904</v>
      </c>
      <c r="B381" t="s">
        <v>1905</v>
      </c>
      <c r="C381" t="s">
        <v>1906</v>
      </c>
      <c r="D381" t="s">
        <v>1907</v>
      </c>
      <c r="E381" t="s">
        <v>543</v>
      </c>
      <c r="F381">
        <v>7</v>
      </c>
      <c r="G381">
        <v>2022</v>
      </c>
      <c r="H381" s="1">
        <v>44935.478207638887</v>
      </c>
      <c r="I381" t="s">
        <v>444</v>
      </c>
      <c r="J381">
        <v>751.36</v>
      </c>
      <c r="K381">
        <v>0</v>
      </c>
      <c r="L381" t="s">
        <v>38</v>
      </c>
      <c r="M381" t="s">
        <v>51</v>
      </c>
      <c r="N381">
        <v>751.36</v>
      </c>
      <c r="R381" t="s">
        <v>52</v>
      </c>
      <c r="S381">
        <v>39.197004</v>
      </c>
      <c r="T381">
        <v>-94.436847</v>
      </c>
      <c r="U381">
        <v>4.1283333329999996</v>
      </c>
      <c r="V381">
        <v>1</v>
      </c>
      <c r="W381">
        <v>0</v>
      </c>
      <c r="X381">
        <v>0</v>
      </c>
      <c r="Y381">
        <v>1508.13</v>
      </c>
      <c r="AB381" t="s">
        <v>41</v>
      </c>
      <c r="AC381" t="s">
        <v>54</v>
      </c>
      <c r="AD381" t="s">
        <v>215</v>
      </c>
      <c r="AE381" t="s">
        <v>55</v>
      </c>
      <c r="AF381" t="s">
        <v>1908</v>
      </c>
    </row>
    <row r="382" spans="1:32" x14ac:dyDescent="0.25">
      <c r="A382" t="s">
        <v>1909</v>
      </c>
      <c r="B382" t="s">
        <v>1910</v>
      </c>
      <c r="C382" t="s">
        <v>1911</v>
      </c>
      <c r="D382" t="s">
        <v>1912</v>
      </c>
      <c r="E382" t="s">
        <v>1913</v>
      </c>
      <c r="F382">
        <v>8</v>
      </c>
      <c r="G382">
        <v>2022</v>
      </c>
      <c r="H382" s="1">
        <v>44972.701579004628</v>
      </c>
      <c r="I382" t="s">
        <v>444</v>
      </c>
      <c r="J382">
        <v>746.2</v>
      </c>
      <c r="K382">
        <v>0</v>
      </c>
      <c r="L382" t="s">
        <v>38</v>
      </c>
      <c r="M382" t="s">
        <v>79</v>
      </c>
      <c r="Q382">
        <v>746</v>
      </c>
      <c r="R382" t="s">
        <v>86</v>
      </c>
      <c r="S382">
        <v>45.996949999999998</v>
      </c>
      <c r="T382">
        <v>-112.55362</v>
      </c>
      <c r="U382">
        <v>3.4783333330000001</v>
      </c>
      <c r="V382">
        <v>1</v>
      </c>
      <c r="W382">
        <v>0</v>
      </c>
      <c r="X382">
        <v>0</v>
      </c>
      <c r="Y382">
        <v>1269.6199999999999</v>
      </c>
      <c r="Z382">
        <v>30000049001</v>
      </c>
      <c r="AA382">
        <v>1496.9007891114002</v>
      </c>
      <c r="AB382" t="s">
        <v>41</v>
      </c>
      <c r="AC382" t="s">
        <v>64</v>
      </c>
      <c r="AD382" t="s">
        <v>43</v>
      </c>
      <c r="AE382" t="s">
        <v>73</v>
      </c>
      <c r="AF382" t="s">
        <v>1914</v>
      </c>
    </row>
    <row r="383" spans="1:32" x14ac:dyDescent="0.25">
      <c r="A383" t="s">
        <v>1915</v>
      </c>
      <c r="B383" t="s">
        <v>1916</v>
      </c>
      <c r="C383" t="s">
        <v>1917</v>
      </c>
      <c r="D383" t="s">
        <v>1918</v>
      </c>
      <c r="E383" t="s">
        <v>159</v>
      </c>
      <c r="F383">
        <v>10</v>
      </c>
      <c r="G383">
        <v>2022</v>
      </c>
      <c r="H383" s="1">
        <v>44994.635386539354</v>
      </c>
      <c r="I383" t="s">
        <v>444</v>
      </c>
      <c r="J383">
        <v>746</v>
      </c>
      <c r="K383">
        <v>0</v>
      </c>
      <c r="L383" t="s">
        <v>38</v>
      </c>
      <c r="M383" t="s">
        <v>51</v>
      </c>
      <c r="N383">
        <v>746</v>
      </c>
      <c r="R383" t="s">
        <v>214</v>
      </c>
      <c r="S383">
        <v>46.255716999999997</v>
      </c>
      <c r="T383">
        <v>-119.275617</v>
      </c>
      <c r="Z383">
        <v>53001080001</v>
      </c>
      <c r="AA383">
        <v>3696.7257930609994</v>
      </c>
      <c r="AB383" t="s">
        <v>41</v>
      </c>
      <c r="AC383" t="s">
        <v>54</v>
      </c>
      <c r="AD383" t="s">
        <v>43</v>
      </c>
      <c r="AE383" t="s">
        <v>65</v>
      </c>
      <c r="AF383" t="s">
        <v>1919</v>
      </c>
    </row>
    <row r="384" spans="1:32" x14ac:dyDescent="0.25">
      <c r="A384" t="s">
        <v>1920</v>
      </c>
      <c r="B384" t="s">
        <v>1921</v>
      </c>
      <c r="C384" t="s">
        <v>1922</v>
      </c>
      <c r="D384" t="s">
        <v>1923</v>
      </c>
      <c r="E384" t="s">
        <v>207</v>
      </c>
      <c r="F384">
        <v>4</v>
      </c>
      <c r="G384">
        <v>2022</v>
      </c>
      <c r="H384" s="1">
        <v>44974.629642881948</v>
      </c>
      <c r="I384" t="s">
        <v>444</v>
      </c>
      <c r="J384">
        <v>746</v>
      </c>
      <c r="K384">
        <v>0</v>
      </c>
      <c r="L384" t="s">
        <v>38</v>
      </c>
      <c r="M384" t="s">
        <v>39</v>
      </c>
      <c r="N384">
        <v>746</v>
      </c>
      <c r="Q384">
        <v>320</v>
      </c>
      <c r="R384" t="s">
        <v>214</v>
      </c>
      <c r="S384">
        <v>35.852699999999999</v>
      </c>
      <c r="T384">
        <v>-83.949579999999997</v>
      </c>
      <c r="U384">
        <v>11.4</v>
      </c>
      <c r="V384">
        <v>2</v>
      </c>
      <c r="W384">
        <v>14</v>
      </c>
      <c r="X384">
        <v>13.03</v>
      </c>
      <c r="Y384">
        <v>3610.2</v>
      </c>
      <c r="Z384">
        <v>47000905002</v>
      </c>
      <c r="AA384">
        <v>3368.0267755006503</v>
      </c>
      <c r="AB384" t="s">
        <v>38</v>
      </c>
      <c r="AC384" t="s">
        <v>38</v>
      </c>
      <c r="AD384" t="s">
        <v>38</v>
      </c>
      <c r="AE384" t="s">
        <v>38</v>
      </c>
      <c r="AF384" t="s">
        <v>1924</v>
      </c>
    </row>
    <row r="385" spans="1:32" x14ac:dyDescent="0.25">
      <c r="A385" t="s">
        <v>1925</v>
      </c>
      <c r="B385" t="s">
        <v>1926</v>
      </c>
      <c r="C385" t="s">
        <v>1927</v>
      </c>
      <c r="D385" t="s">
        <v>1928</v>
      </c>
      <c r="E385" t="s">
        <v>253</v>
      </c>
      <c r="F385">
        <v>5</v>
      </c>
      <c r="G385">
        <v>2022</v>
      </c>
      <c r="H385" s="1">
        <v>44951.620444016204</v>
      </c>
      <c r="I385" t="s">
        <v>444</v>
      </c>
      <c r="J385">
        <v>742.48</v>
      </c>
      <c r="K385">
        <v>0</v>
      </c>
      <c r="L385" t="s">
        <v>38</v>
      </c>
      <c r="M385" t="s">
        <v>51</v>
      </c>
      <c r="N385">
        <v>742.48</v>
      </c>
      <c r="R385" t="s">
        <v>52</v>
      </c>
      <c r="S385">
        <v>41.467889</v>
      </c>
      <c r="T385">
        <v>-87.076278000000002</v>
      </c>
      <c r="U385">
        <v>17.37158333</v>
      </c>
      <c r="V385">
        <v>2</v>
      </c>
      <c r="W385">
        <v>8</v>
      </c>
      <c r="X385">
        <v>4.62</v>
      </c>
      <c r="Y385">
        <v>6251.5739999999996</v>
      </c>
      <c r="Z385">
        <v>18000160001</v>
      </c>
      <c r="AA385">
        <v>1602.5215260560001</v>
      </c>
      <c r="AB385" t="s">
        <v>53</v>
      </c>
      <c r="AC385" t="s">
        <v>42</v>
      </c>
      <c r="AD385" t="s">
        <v>54</v>
      </c>
      <c r="AE385" t="s">
        <v>1814</v>
      </c>
      <c r="AF385" t="s">
        <v>1929</v>
      </c>
    </row>
    <row r="386" spans="1:32" x14ac:dyDescent="0.25">
      <c r="A386" t="s">
        <v>1930</v>
      </c>
      <c r="B386" t="s">
        <v>1931</v>
      </c>
      <c r="C386" t="s">
        <v>1932</v>
      </c>
      <c r="D386" t="s">
        <v>1933</v>
      </c>
      <c r="E386" t="s">
        <v>172</v>
      </c>
      <c r="F386">
        <v>4</v>
      </c>
      <c r="G386">
        <v>2022</v>
      </c>
      <c r="H386" s="1">
        <v>44974.61022865741</v>
      </c>
      <c r="I386" t="s">
        <v>444</v>
      </c>
      <c r="J386">
        <v>742</v>
      </c>
      <c r="K386">
        <v>0</v>
      </c>
      <c r="L386" t="s">
        <v>38</v>
      </c>
      <c r="M386" t="s">
        <v>79</v>
      </c>
      <c r="Q386">
        <v>742</v>
      </c>
      <c r="R386" t="s">
        <v>86</v>
      </c>
      <c r="S386">
        <v>33.841110999999998</v>
      </c>
      <c r="T386">
        <v>-78.726111000000003</v>
      </c>
      <c r="U386">
        <v>10.472166666</v>
      </c>
      <c r="V386">
        <v>7</v>
      </c>
      <c r="W386">
        <v>0</v>
      </c>
      <c r="X386">
        <v>0</v>
      </c>
      <c r="Y386">
        <v>1911.9760000000001</v>
      </c>
      <c r="Z386">
        <v>45000607004</v>
      </c>
      <c r="AA386">
        <v>1729.9948292649999</v>
      </c>
      <c r="AB386" t="s">
        <v>54</v>
      </c>
      <c r="AC386" t="s">
        <v>64</v>
      </c>
      <c r="AD386" t="s">
        <v>54</v>
      </c>
      <c r="AE386" t="s">
        <v>73</v>
      </c>
      <c r="AF386" t="s">
        <v>1934</v>
      </c>
    </row>
    <row r="387" spans="1:32" x14ac:dyDescent="0.25">
      <c r="A387" t="s">
        <v>1935</v>
      </c>
      <c r="B387" t="s">
        <v>1936</v>
      </c>
      <c r="C387" t="s">
        <v>1937</v>
      </c>
      <c r="D387" t="s">
        <v>1938</v>
      </c>
      <c r="E387" t="s">
        <v>93</v>
      </c>
      <c r="F387">
        <v>4</v>
      </c>
      <c r="G387">
        <v>2022</v>
      </c>
      <c r="H387" s="1">
        <v>44985.714255775463</v>
      </c>
      <c r="I387" t="s">
        <v>444</v>
      </c>
      <c r="J387">
        <v>732.88</v>
      </c>
      <c r="K387">
        <v>0</v>
      </c>
      <c r="L387" t="s">
        <v>38</v>
      </c>
      <c r="M387" t="s">
        <v>79</v>
      </c>
      <c r="Q387">
        <v>732.88</v>
      </c>
      <c r="R387" t="s">
        <v>94</v>
      </c>
      <c r="S387">
        <v>38.218055999999997</v>
      </c>
      <c r="T387">
        <v>-84.875</v>
      </c>
      <c r="U387">
        <v>7.26</v>
      </c>
      <c r="V387">
        <v>1</v>
      </c>
      <c r="W387">
        <v>9.9</v>
      </c>
      <c r="X387">
        <v>7.06</v>
      </c>
      <c r="Y387">
        <v>1088.8</v>
      </c>
      <c r="Z387">
        <v>21000086001</v>
      </c>
      <c r="AA387">
        <v>3299.7375059244</v>
      </c>
      <c r="AB387" t="s">
        <v>41</v>
      </c>
      <c r="AC387" t="s">
        <v>72</v>
      </c>
      <c r="AD387" t="s">
        <v>54</v>
      </c>
      <c r="AE387" t="s">
        <v>73</v>
      </c>
      <c r="AF387" t="s">
        <v>1939</v>
      </c>
    </row>
    <row r="388" spans="1:32" x14ac:dyDescent="0.25">
      <c r="A388" t="s">
        <v>1940</v>
      </c>
      <c r="B388" t="s">
        <v>1941</v>
      </c>
      <c r="C388" t="s">
        <v>1942</v>
      </c>
      <c r="D388" t="s">
        <v>1943</v>
      </c>
      <c r="E388" t="s">
        <v>50</v>
      </c>
      <c r="F388">
        <v>10</v>
      </c>
      <c r="G388">
        <v>2022</v>
      </c>
      <c r="H388" s="1">
        <v>44959.686928738425</v>
      </c>
      <c r="I388" t="s">
        <v>444</v>
      </c>
      <c r="J388">
        <v>729</v>
      </c>
      <c r="K388">
        <v>0</v>
      </c>
      <c r="L388" t="s">
        <v>38</v>
      </c>
      <c r="M388" t="s">
        <v>39</v>
      </c>
      <c r="N388">
        <v>502</v>
      </c>
      <c r="Q388">
        <v>227</v>
      </c>
      <c r="R388" t="s">
        <v>52</v>
      </c>
      <c r="S388">
        <v>45.440114000000001</v>
      </c>
      <c r="T388">
        <v>-122.642494</v>
      </c>
      <c r="U388">
        <v>6.99</v>
      </c>
      <c r="V388">
        <v>1</v>
      </c>
      <c r="W388">
        <v>10</v>
      </c>
      <c r="X388">
        <v>0</v>
      </c>
      <c r="Y388">
        <v>2555.67</v>
      </c>
      <c r="Z388">
        <v>41000001001</v>
      </c>
      <c r="AA388">
        <v>3259.6744677730003</v>
      </c>
      <c r="AB388" t="s">
        <v>53</v>
      </c>
      <c r="AC388" t="s">
        <v>42</v>
      </c>
      <c r="AD388" t="s">
        <v>54</v>
      </c>
      <c r="AE388" t="s">
        <v>65</v>
      </c>
      <c r="AF388" t="s">
        <v>1944</v>
      </c>
    </row>
    <row r="389" spans="1:32" x14ac:dyDescent="0.25">
      <c r="A389" t="s">
        <v>1945</v>
      </c>
      <c r="B389" t="s">
        <v>1946</v>
      </c>
      <c r="C389" t="s">
        <v>1947</v>
      </c>
      <c r="D389" t="s">
        <v>1259</v>
      </c>
      <c r="E389" t="s">
        <v>1948</v>
      </c>
      <c r="F389">
        <v>6</v>
      </c>
      <c r="G389">
        <v>2022</v>
      </c>
      <c r="H389" s="1">
        <v>44957.507477361112</v>
      </c>
      <c r="I389" t="s">
        <v>444</v>
      </c>
      <c r="J389">
        <v>728.7</v>
      </c>
      <c r="K389">
        <v>0</v>
      </c>
      <c r="L389" t="s">
        <v>38</v>
      </c>
      <c r="M389" t="s">
        <v>51</v>
      </c>
      <c r="N389">
        <v>728.7</v>
      </c>
      <c r="R389" t="s">
        <v>52</v>
      </c>
      <c r="S389">
        <v>30.163969999999999</v>
      </c>
      <c r="T389">
        <v>-92.057419999999993</v>
      </c>
      <c r="U389">
        <v>5.2374999999999998</v>
      </c>
      <c r="V389">
        <v>1</v>
      </c>
      <c r="W389">
        <v>6</v>
      </c>
      <c r="X389">
        <v>0</v>
      </c>
      <c r="Y389">
        <v>1913.24</v>
      </c>
      <c r="Z389">
        <v>22000700004</v>
      </c>
      <c r="AA389">
        <v>2057.7833232309999</v>
      </c>
      <c r="AB389" t="s">
        <v>53</v>
      </c>
      <c r="AC389" t="s">
        <v>54</v>
      </c>
      <c r="AD389" t="s">
        <v>54</v>
      </c>
      <c r="AE389" t="s">
        <v>73</v>
      </c>
      <c r="AF389" t="s">
        <v>1949</v>
      </c>
    </row>
    <row r="390" spans="1:32" x14ac:dyDescent="0.25">
      <c r="A390" t="s">
        <v>1950</v>
      </c>
      <c r="B390" t="s">
        <v>1951</v>
      </c>
      <c r="C390" t="s">
        <v>1952</v>
      </c>
      <c r="D390" t="s">
        <v>1953</v>
      </c>
      <c r="E390" t="s">
        <v>117</v>
      </c>
      <c r="F390">
        <v>5</v>
      </c>
      <c r="G390">
        <v>2022</v>
      </c>
      <c r="H390" s="1">
        <v>44973.716867395837</v>
      </c>
      <c r="I390" t="s">
        <v>444</v>
      </c>
      <c r="J390">
        <v>727</v>
      </c>
      <c r="K390">
        <v>0</v>
      </c>
      <c r="L390" t="s">
        <v>38</v>
      </c>
      <c r="M390" t="s">
        <v>51</v>
      </c>
      <c r="N390">
        <v>941</v>
      </c>
      <c r="R390" t="s">
        <v>52</v>
      </c>
      <c r="S390">
        <v>42.000228</v>
      </c>
      <c r="T390">
        <v>-88.138130000000004</v>
      </c>
      <c r="U390">
        <v>7.0333333329999999</v>
      </c>
      <c r="V390">
        <v>3</v>
      </c>
      <c r="W390">
        <v>22</v>
      </c>
      <c r="X390">
        <v>12</v>
      </c>
      <c r="Y390">
        <v>2565.5</v>
      </c>
      <c r="Z390">
        <v>17000721002</v>
      </c>
      <c r="AA390">
        <v>3824.1990962700006</v>
      </c>
      <c r="AB390" t="s">
        <v>53</v>
      </c>
      <c r="AC390" t="s">
        <v>54</v>
      </c>
      <c r="AD390" t="s">
        <v>54</v>
      </c>
      <c r="AE390" t="s">
        <v>827</v>
      </c>
      <c r="AF390" t="s">
        <v>1954</v>
      </c>
    </row>
    <row r="391" spans="1:32" x14ac:dyDescent="0.25">
      <c r="A391" t="s">
        <v>1955</v>
      </c>
      <c r="B391" t="s">
        <v>1956</v>
      </c>
      <c r="C391" t="s">
        <v>1957</v>
      </c>
      <c r="D391" t="s">
        <v>1958</v>
      </c>
      <c r="E391" t="s">
        <v>525</v>
      </c>
      <c r="F391">
        <v>2</v>
      </c>
      <c r="G391">
        <v>2022</v>
      </c>
      <c r="H391" s="1">
        <v>44960.400887939817</v>
      </c>
      <c r="I391" t="s">
        <v>444</v>
      </c>
      <c r="J391">
        <v>722.4</v>
      </c>
      <c r="K391">
        <v>0</v>
      </c>
      <c r="L391" t="s">
        <v>38</v>
      </c>
      <c r="M391" t="s">
        <v>79</v>
      </c>
      <c r="Q391">
        <v>722.4</v>
      </c>
      <c r="R391" t="s">
        <v>94</v>
      </c>
      <c r="S391">
        <v>40.609386999999998</v>
      </c>
      <c r="T391">
        <v>-74.220416999999998</v>
      </c>
      <c r="U391">
        <v>10.957000000000001</v>
      </c>
      <c r="V391">
        <v>1</v>
      </c>
      <c r="W391">
        <v>17</v>
      </c>
      <c r="X391">
        <v>17</v>
      </c>
      <c r="Y391">
        <v>3995.902</v>
      </c>
      <c r="Z391">
        <v>34001053001</v>
      </c>
      <c r="AA391">
        <v>5281.0368472300006</v>
      </c>
      <c r="AB391" t="s">
        <v>53</v>
      </c>
      <c r="AC391" t="s">
        <v>54</v>
      </c>
      <c r="AD391" t="s">
        <v>54</v>
      </c>
      <c r="AE391" t="s">
        <v>55</v>
      </c>
      <c r="AF391" t="s">
        <v>1959</v>
      </c>
    </row>
    <row r="392" spans="1:32" x14ac:dyDescent="0.25">
      <c r="A392" t="s">
        <v>1960</v>
      </c>
      <c r="B392" t="s">
        <v>1961</v>
      </c>
      <c r="C392" t="s">
        <v>1962</v>
      </c>
      <c r="D392" t="s">
        <v>1963</v>
      </c>
      <c r="E392" t="s">
        <v>213</v>
      </c>
      <c r="F392">
        <v>3</v>
      </c>
      <c r="G392">
        <v>2022</v>
      </c>
      <c r="H392" s="1">
        <v>44938.452487685186</v>
      </c>
      <c r="I392" t="s">
        <v>444</v>
      </c>
      <c r="J392">
        <v>718.8</v>
      </c>
      <c r="K392">
        <v>0</v>
      </c>
      <c r="L392" t="s">
        <v>38</v>
      </c>
      <c r="M392" t="s">
        <v>39</v>
      </c>
      <c r="N392">
        <v>316.87</v>
      </c>
      <c r="Q392">
        <v>401.94</v>
      </c>
      <c r="R392" t="s">
        <v>52</v>
      </c>
      <c r="S392">
        <v>41.449399999999997</v>
      </c>
      <c r="T392">
        <v>-75.631910000000005</v>
      </c>
      <c r="U392">
        <v>6.358333333</v>
      </c>
      <c r="V392">
        <v>2</v>
      </c>
      <c r="W392">
        <v>10</v>
      </c>
      <c r="X392">
        <v>0</v>
      </c>
      <c r="Y392">
        <v>2316.06</v>
      </c>
      <c r="Z392">
        <v>42002118003</v>
      </c>
      <c r="AA392">
        <v>2050.4991344762002</v>
      </c>
      <c r="AB392" t="s">
        <v>53</v>
      </c>
      <c r="AC392" t="s">
        <v>42</v>
      </c>
      <c r="AD392" t="s">
        <v>54</v>
      </c>
      <c r="AE392" t="s">
        <v>73</v>
      </c>
      <c r="AF392" t="s">
        <v>1964</v>
      </c>
    </row>
    <row r="393" spans="1:32" x14ac:dyDescent="0.25">
      <c r="A393" t="s">
        <v>1965</v>
      </c>
      <c r="B393" t="s">
        <v>1966</v>
      </c>
      <c r="C393" t="s">
        <v>1967</v>
      </c>
      <c r="D393" t="s">
        <v>1968</v>
      </c>
      <c r="E393" t="s">
        <v>50</v>
      </c>
      <c r="F393">
        <v>10</v>
      </c>
      <c r="G393">
        <v>2022</v>
      </c>
      <c r="H393" s="1">
        <v>44957.592148009258</v>
      </c>
      <c r="I393" t="s">
        <v>444</v>
      </c>
      <c r="J393">
        <v>715.8</v>
      </c>
      <c r="K393">
        <v>0</v>
      </c>
      <c r="L393" t="s">
        <v>38</v>
      </c>
      <c r="M393" t="s">
        <v>51</v>
      </c>
      <c r="N393">
        <v>437.9</v>
      </c>
      <c r="R393" t="s">
        <v>86</v>
      </c>
      <c r="S393">
        <v>45.222715000000001</v>
      </c>
      <c r="T393">
        <v>-123.159066</v>
      </c>
      <c r="U393">
        <v>4.8766666670000003</v>
      </c>
      <c r="V393">
        <v>1</v>
      </c>
      <c r="W393">
        <v>5.6</v>
      </c>
      <c r="X393">
        <v>0</v>
      </c>
      <c r="Y393">
        <v>1784.02</v>
      </c>
      <c r="Z393">
        <v>41000066001</v>
      </c>
      <c r="AA393">
        <v>13676.064387136999</v>
      </c>
      <c r="AB393" t="s">
        <v>41</v>
      </c>
      <c r="AC393" t="s">
        <v>54</v>
      </c>
      <c r="AD393" t="s">
        <v>215</v>
      </c>
      <c r="AE393" t="s">
        <v>73</v>
      </c>
      <c r="AF393" t="s">
        <v>1969</v>
      </c>
    </row>
    <row r="394" spans="1:32" x14ac:dyDescent="0.25">
      <c r="A394" t="s">
        <v>1970</v>
      </c>
      <c r="B394" t="s">
        <v>1971</v>
      </c>
      <c r="C394" t="s">
        <v>1972</v>
      </c>
      <c r="D394" t="s">
        <v>1259</v>
      </c>
      <c r="E394" t="s">
        <v>1948</v>
      </c>
      <c r="F394">
        <v>6</v>
      </c>
      <c r="G394">
        <v>2022</v>
      </c>
      <c r="H394" s="1">
        <v>44952.674727754631</v>
      </c>
      <c r="I394" t="s">
        <v>444</v>
      </c>
      <c r="J394">
        <v>714.8</v>
      </c>
      <c r="K394">
        <v>0</v>
      </c>
      <c r="L394" t="s">
        <v>38</v>
      </c>
      <c r="M394" t="s">
        <v>51</v>
      </c>
      <c r="N394">
        <v>714.8</v>
      </c>
      <c r="R394" t="s">
        <v>52</v>
      </c>
      <c r="S394">
        <v>30.195039000000001</v>
      </c>
      <c r="T394">
        <v>-92.028118000000006</v>
      </c>
      <c r="U394">
        <v>5.13</v>
      </c>
      <c r="V394">
        <v>1</v>
      </c>
      <c r="W394">
        <v>7</v>
      </c>
      <c r="X394">
        <v>0</v>
      </c>
      <c r="Y394">
        <v>1875.11</v>
      </c>
      <c r="Z394">
        <v>22000700001</v>
      </c>
      <c r="AA394">
        <v>3459.9896585300003</v>
      </c>
      <c r="AB394" t="s">
        <v>41</v>
      </c>
      <c r="AC394" t="s">
        <v>54</v>
      </c>
      <c r="AD394" t="s">
        <v>54</v>
      </c>
      <c r="AE394" t="s">
        <v>73</v>
      </c>
      <c r="AF394" t="s">
        <v>1973</v>
      </c>
    </row>
    <row r="395" spans="1:32" x14ac:dyDescent="0.25">
      <c r="A395" t="s">
        <v>1974</v>
      </c>
      <c r="B395" t="s">
        <v>1975</v>
      </c>
      <c r="C395" t="s">
        <v>1975</v>
      </c>
      <c r="D395" t="s">
        <v>1976</v>
      </c>
      <c r="E395" t="s">
        <v>99</v>
      </c>
      <c r="F395">
        <v>6</v>
      </c>
      <c r="G395">
        <v>2022</v>
      </c>
      <c r="H395" s="1">
        <v>44834.681221701387</v>
      </c>
      <c r="I395" t="s">
        <v>444</v>
      </c>
      <c r="J395">
        <v>714.19600000000003</v>
      </c>
      <c r="K395">
        <v>0</v>
      </c>
      <c r="L395" t="s">
        <v>38</v>
      </c>
      <c r="M395" t="s">
        <v>79</v>
      </c>
      <c r="Q395">
        <v>709.61099999999999</v>
      </c>
      <c r="R395" t="s">
        <v>52</v>
      </c>
      <c r="S395">
        <v>33.601523</v>
      </c>
      <c r="T395">
        <v>-96.573893999999996</v>
      </c>
      <c r="U395">
        <v>7.1666666670000003</v>
      </c>
      <c r="V395">
        <v>1</v>
      </c>
      <c r="W395">
        <v>16</v>
      </c>
      <c r="X395">
        <v>16</v>
      </c>
      <c r="Y395">
        <v>2616.5300000000002</v>
      </c>
      <c r="Z395">
        <v>48004083001</v>
      </c>
      <c r="AA395">
        <v>4860.3749466402996</v>
      </c>
      <c r="AB395" t="s">
        <v>53</v>
      </c>
      <c r="AC395" t="s">
        <v>72</v>
      </c>
      <c r="AD395" t="s">
        <v>54</v>
      </c>
      <c r="AE395" t="s">
        <v>73</v>
      </c>
      <c r="AF395" t="s">
        <v>1977</v>
      </c>
    </row>
    <row r="396" spans="1:32" x14ac:dyDescent="0.25">
      <c r="A396" t="s">
        <v>1978</v>
      </c>
      <c r="B396" t="s">
        <v>1979</v>
      </c>
      <c r="C396" t="s">
        <v>1979</v>
      </c>
      <c r="D396" t="s">
        <v>1980</v>
      </c>
      <c r="E396" t="s">
        <v>99</v>
      </c>
      <c r="F396">
        <v>6</v>
      </c>
      <c r="G396">
        <v>2022</v>
      </c>
      <c r="H396" s="1">
        <v>44832.551824861112</v>
      </c>
      <c r="I396" t="s">
        <v>444</v>
      </c>
      <c r="J396">
        <v>713.07</v>
      </c>
      <c r="K396">
        <v>0</v>
      </c>
      <c r="L396" t="s">
        <v>38</v>
      </c>
      <c r="M396" t="s">
        <v>679</v>
      </c>
      <c r="O396">
        <v>713</v>
      </c>
      <c r="R396" t="s">
        <v>86</v>
      </c>
      <c r="S396">
        <v>33.354807000000001</v>
      </c>
      <c r="T396">
        <v>-97.164411000000001</v>
      </c>
      <c r="U396">
        <v>0.703333333</v>
      </c>
      <c r="V396">
        <v>1</v>
      </c>
      <c r="W396">
        <v>1.86</v>
      </c>
      <c r="X396">
        <v>0.98</v>
      </c>
      <c r="Y396">
        <v>256.64</v>
      </c>
      <c r="Z396">
        <v>48004060001</v>
      </c>
      <c r="AA396">
        <v>356.92524898519997</v>
      </c>
      <c r="AB396" t="s">
        <v>41</v>
      </c>
      <c r="AC396" t="s">
        <v>72</v>
      </c>
      <c r="AD396" t="s">
        <v>54</v>
      </c>
      <c r="AE396" t="s">
        <v>73</v>
      </c>
      <c r="AF396" t="s">
        <v>1981</v>
      </c>
    </row>
    <row r="397" spans="1:32" x14ac:dyDescent="0.25">
      <c r="A397" t="s">
        <v>1982</v>
      </c>
      <c r="B397" t="s">
        <v>1983</v>
      </c>
      <c r="C397" t="s">
        <v>1984</v>
      </c>
      <c r="D397" t="s">
        <v>1985</v>
      </c>
      <c r="E397" t="s">
        <v>247</v>
      </c>
      <c r="F397">
        <v>1</v>
      </c>
      <c r="G397">
        <v>2022</v>
      </c>
      <c r="H397" s="1">
        <v>44970.545362997684</v>
      </c>
      <c r="I397" t="s">
        <v>444</v>
      </c>
      <c r="J397">
        <v>712.6</v>
      </c>
      <c r="K397">
        <v>0</v>
      </c>
      <c r="L397" t="s">
        <v>38</v>
      </c>
      <c r="M397" t="s">
        <v>79</v>
      </c>
      <c r="Q397">
        <v>712.6</v>
      </c>
      <c r="R397" t="s">
        <v>94</v>
      </c>
      <c r="S397">
        <v>42.336793999999998</v>
      </c>
      <c r="T397">
        <v>-71.603678000000002</v>
      </c>
      <c r="U397">
        <v>2.0036363640000001</v>
      </c>
      <c r="V397">
        <v>1</v>
      </c>
      <c r="W397">
        <v>2.89</v>
      </c>
      <c r="X397">
        <v>0</v>
      </c>
      <c r="Y397">
        <v>729.65454550000004</v>
      </c>
      <c r="Z397">
        <v>25000008002</v>
      </c>
      <c r="AA397">
        <v>972.43919876580003</v>
      </c>
      <c r="AB397" t="s">
        <v>54</v>
      </c>
      <c r="AC397" t="s">
        <v>64</v>
      </c>
      <c r="AD397" t="s">
        <v>54</v>
      </c>
      <c r="AE397" t="s">
        <v>65</v>
      </c>
      <c r="AF397" t="s">
        <v>1986</v>
      </c>
    </row>
    <row r="398" spans="1:32" x14ac:dyDescent="0.25">
      <c r="A398" t="s">
        <v>1987</v>
      </c>
      <c r="B398" t="s">
        <v>1988</v>
      </c>
      <c r="C398" t="s">
        <v>1989</v>
      </c>
      <c r="D398" t="s">
        <v>1990</v>
      </c>
      <c r="E398" t="s">
        <v>629</v>
      </c>
      <c r="F398">
        <v>6</v>
      </c>
      <c r="G398">
        <v>2022</v>
      </c>
      <c r="H398" s="1">
        <v>44974.799634629628</v>
      </c>
      <c r="I398" t="s">
        <v>444</v>
      </c>
      <c r="J398">
        <v>705.15</v>
      </c>
      <c r="K398">
        <v>0</v>
      </c>
      <c r="L398" t="s">
        <v>38</v>
      </c>
      <c r="M398" t="s">
        <v>51</v>
      </c>
      <c r="N398">
        <v>866</v>
      </c>
      <c r="R398" t="s">
        <v>86</v>
      </c>
      <c r="S398">
        <v>32.292661000000003</v>
      </c>
      <c r="T398">
        <v>-106.82476699999999</v>
      </c>
      <c r="U398">
        <v>9.375</v>
      </c>
      <c r="V398">
        <v>1</v>
      </c>
      <c r="W398">
        <v>8.9</v>
      </c>
      <c r="X398">
        <v>0</v>
      </c>
      <c r="Y398">
        <v>3423.1</v>
      </c>
      <c r="Z398">
        <v>35000028001</v>
      </c>
      <c r="AA398">
        <v>2003.1519075700005</v>
      </c>
      <c r="AB398" t="s">
        <v>177</v>
      </c>
      <c r="AC398" t="s">
        <v>72</v>
      </c>
      <c r="AD398" t="s">
        <v>215</v>
      </c>
      <c r="AE398" t="s">
        <v>73</v>
      </c>
      <c r="AF398" t="s">
        <v>1991</v>
      </c>
    </row>
    <row r="399" spans="1:32" x14ac:dyDescent="0.25">
      <c r="A399" t="s">
        <v>1992</v>
      </c>
      <c r="B399" t="s">
        <v>1993</v>
      </c>
      <c r="C399" t="s">
        <v>1994</v>
      </c>
      <c r="D399" t="s">
        <v>1995</v>
      </c>
      <c r="E399" t="s">
        <v>50</v>
      </c>
      <c r="F399">
        <v>10</v>
      </c>
      <c r="G399">
        <v>2022</v>
      </c>
      <c r="H399" s="1">
        <v>44976.921248796294</v>
      </c>
      <c r="I399" t="s">
        <v>444</v>
      </c>
      <c r="J399">
        <v>696</v>
      </c>
      <c r="K399">
        <v>0</v>
      </c>
      <c r="L399" t="s">
        <v>38</v>
      </c>
      <c r="M399" t="s">
        <v>51</v>
      </c>
      <c r="N399">
        <v>696</v>
      </c>
      <c r="R399" t="s">
        <v>214</v>
      </c>
      <c r="S399">
        <v>44.597769999999997</v>
      </c>
      <c r="T399">
        <v>-124.04844</v>
      </c>
      <c r="U399">
        <v>1.746166667</v>
      </c>
      <c r="V399">
        <v>1</v>
      </c>
      <c r="W399">
        <v>3.5</v>
      </c>
      <c r="X399">
        <v>0</v>
      </c>
      <c r="Y399">
        <v>638.15300000000002</v>
      </c>
      <c r="Z399">
        <v>41000073001</v>
      </c>
      <c r="AA399">
        <v>1001.575953785</v>
      </c>
      <c r="AB399" t="s">
        <v>41</v>
      </c>
      <c r="AC399" t="s">
        <v>54</v>
      </c>
      <c r="AD399" t="s">
        <v>975</v>
      </c>
      <c r="AE399" t="s">
        <v>73</v>
      </c>
      <c r="AF399" t="s">
        <v>1996</v>
      </c>
    </row>
    <row r="400" spans="1:32" x14ac:dyDescent="0.25">
      <c r="A400" t="s">
        <v>1997</v>
      </c>
      <c r="B400" t="s">
        <v>1998</v>
      </c>
      <c r="C400" t="s">
        <v>1999</v>
      </c>
      <c r="D400" t="s">
        <v>158</v>
      </c>
      <c r="E400" t="s">
        <v>136</v>
      </c>
      <c r="F400">
        <v>4</v>
      </c>
      <c r="G400">
        <v>2022</v>
      </c>
      <c r="H400" s="1">
        <v>44974.41843996528</v>
      </c>
      <c r="I400" t="s">
        <v>444</v>
      </c>
      <c r="J400">
        <v>693.93</v>
      </c>
      <c r="K400">
        <v>0</v>
      </c>
      <c r="L400" t="s">
        <v>38</v>
      </c>
      <c r="M400" t="s">
        <v>51</v>
      </c>
      <c r="N400">
        <v>693.93</v>
      </c>
      <c r="R400" t="s">
        <v>52</v>
      </c>
      <c r="S400">
        <v>34.995555000000003</v>
      </c>
      <c r="T400">
        <v>-80.489999999999995</v>
      </c>
      <c r="U400">
        <v>6.1646666669999997</v>
      </c>
      <c r="V400">
        <v>1</v>
      </c>
      <c r="W400">
        <v>10.4</v>
      </c>
      <c r="X400">
        <v>0</v>
      </c>
      <c r="Y400">
        <v>2249.3669</v>
      </c>
      <c r="Z400">
        <v>37009001001</v>
      </c>
      <c r="AA400">
        <v>3640.2733302112993</v>
      </c>
      <c r="AB400" t="s">
        <v>41</v>
      </c>
      <c r="AC400" t="s">
        <v>54</v>
      </c>
      <c r="AD400" t="s">
        <v>54</v>
      </c>
      <c r="AE400" t="s">
        <v>73</v>
      </c>
      <c r="AF400" t="s">
        <v>2000</v>
      </c>
    </row>
    <row r="401" spans="1:32" x14ac:dyDescent="0.25">
      <c r="A401" t="s">
        <v>2001</v>
      </c>
      <c r="B401" t="s">
        <v>2002</v>
      </c>
      <c r="C401" t="s">
        <v>2003</v>
      </c>
      <c r="D401" t="s">
        <v>2004</v>
      </c>
      <c r="E401" t="s">
        <v>50</v>
      </c>
      <c r="F401">
        <v>10</v>
      </c>
      <c r="G401">
        <v>2022</v>
      </c>
      <c r="H401" s="1">
        <v>44938.545413206019</v>
      </c>
      <c r="I401" t="s">
        <v>444</v>
      </c>
      <c r="J401">
        <v>686</v>
      </c>
      <c r="K401">
        <v>0</v>
      </c>
      <c r="L401" t="s">
        <v>38</v>
      </c>
      <c r="M401" t="s">
        <v>79</v>
      </c>
      <c r="Q401">
        <v>686</v>
      </c>
      <c r="R401" t="s">
        <v>52</v>
      </c>
      <c r="S401">
        <v>42.429923000000002</v>
      </c>
      <c r="T401">
        <v>-123.343678</v>
      </c>
      <c r="U401">
        <v>4.818333333</v>
      </c>
      <c r="V401">
        <v>1</v>
      </c>
      <c r="W401">
        <v>4</v>
      </c>
      <c r="X401">
        <v>0</v>
      </c>
      <c r="Y401">
        <v>1761.22</v>
      </c>
      <c r="Z401">
        <v>41000060001</v>
      </c>
      <c r="AA401">
        <v>1675.363413604</v>
      </c>
      <c r="AB401" t="s">
        <v>53</v>
      </c>
      <c r="AC401" t="s">
        <v>54</v>
      </c>
      <c r="AD401" t="s">
        <v>54</v>
      </c>
      <c r="AE401" t="s">
        <v>55</v>
      </c>
      <c r="AF401" t="s">
        <v>2005</v>
      </c>
    </row>
    <row r="402" spans="1:32" x14ac:dyDescent="0.25">
      <c r="A402" t="s">
        <v>2006</v>
      </c>
      <c r="B402" t="s">
        <v>2007</v>
      </c>
      <c r="C402" t="s">
        <v>2007</v>
      </c>
      <c r="D402" t="s">
        <v>858</v>
      </c>
      <c r="E402" t="s">
        <v>99</v>
      </c>
      <c r="F402">
        <v>6</v>
      </c>
      <c r="G402">
        <v>2022</v>
      </c>
      <c r="H402" s="1">
        <v>44838.756851365739</v>
      </c>
      <c r="I402" t="s">
        <v>444</v>
      </c>
      <c r="J402">
        <v>682</v>
      </c>
      <c r="K402">
        <v>0</v>
      </c>
      <c r="L402" t="s">
        <v>38</v>
      </c>
      <c r="M402" t="s">
        <v>679</v>
      </c>
      <c r="O402">
        <v>682</v>
      </c>
      <c r="R402" t="s">
        <v>52</v>
      </c>
      <c r="S402">
        <v>31.794720000000002</v>
      </c>
      <c r="T402">
        <v>-106.5222</v>
      </c>
      <c r="U402">
        <v>5.204166667</v>
      </c>
      <c r="V402">
        <v>1</v>
      </c>
      <c r="W402">
        <v>17.5</v>
      </c>
      <c r="X402">
        <v>17.5</v>
      </c>
      <c r="Y402">
        <v>1899.41</v>
      </c>
      <c r="Z402">
        <v>48001009007</v>
      </c>
      <c r="AA402">
        <v>4587.0357636164299</v>
      </c>
      <c r="AB402" t="s">
        <v>87</v>
      </c>
      <c r="AC402" t="s">
        <v>54</v>
      </c>
      <c r="AD402" t="s">
        <v>54</v>
      </c>
      <c r="AE402" t="s">
        <v>65</v>
      </c>
      <c r="AF402" t="s">
        <v>2008</v>
      </c>
    </row>
    <row r="403" spans="1:32" x14ac:dyDescent="0.25">
      <c r="A403" t="s">
        <v>2009</v>
      </c>
      <c r="B403" t="s">
        <v>2010</v>
      </c>
      <c r="C403" t="s">
        <v>2011</v>
      </c>
      <c r="D403" t="s">
        <v>2012</v>
      </c>
      <c r="E403" t="s">
        <v>231</v>
      </c>
      <c r="F403">
        <v>2</v>
      </c>
      <c r="G403">
        <v>2022</v>
      </c>
      <c r="H403" s="1">
        <v>44978.673374143516</v>
      </c>
      <c r="I403" t="s">
        <v>444</v>
      </c>
      <c r="J403">
        <v>681.39</v>
      </c>
      <c r="K403">
        <v>0</v>
      </c>
      <c r="L403" t="s">
        <v>38</v>
      </c>
      <c r="M403" t="s">
        <v>51</v>
      </c>
      <c r="N403">
        <v>681.39</v>
      </c>
      <c r="R403" t="s">
        <v>214</v>
      </c>
      <c r="S403">
        <v>18.248432000000001</v>
      </c>
      <c r="T403">
        <v>-67.155454000000006</v>
      </c>
      <c r="U403">
        <v>10.814166670000001</v>
      </c>
      <c r="V403">
        <v>1</v>
      </c>
      <c r="W403">
        <v>28</v>
      </c>
      <c r="X403">
        <v>22.5</v>
      </c>
      <c r="Y403">
        <v>3948.15</v>
      </c>
      <c r="AB403" t="s">
        <v>41</v>
      </c>
      <c r="AC403" t="s">
        <v>54</v>
      </c>
      <c r="AD403" t="s">
        <v>386</v>
      </c>
      <c r="AE403" t="s">
        <v>65</v>
      </c>
      <c r="AF403" t="s">
        <v>2013</v>
      </c>
    </row>
    <row r="404" spans="1:32" x14ac:dyDescent="0.25">
      <c r="A404" t="s">
        <v>2014</v>
      </c>
      <c r="B404" t="s">
        <v>2015</v>
      </c>
      <c r="C404" t="s">
        <v>2016</v>
      </c>
      <c r="D404" t="s">
        <v>2017</v>
      </c>
      <c r="E404" t="s">
        <v>117</v>
      </c>
      <c r="F404">
        <v>5</v>
      </c>
      <c r="G404">
        <v>2022</v>
      </c>
      <c r="H404" s="1">
        <v>44946.422002939813</v>
      </c>
      <c r="I404" t="s">
        <v>444</v>
      </c>
      <c r="J404">
        <v>678</v>
      </c>
      <c r="K404">
        <v>0</v>
      </c>
      <c r="L404" t="s">
        <v>38</v>
      </c>
      <c r="M404" t="s">
        <v>51</v>
      </c>
      <c r="N404">
        <v>678</v>
      </c>
      <c r="R404" t="s">
        <v>52</v>
      </c>
      <c r="S404">
        <v>41.946190000000001</v>
      </c>
      <c r="T404">
        <v>-87.928359999999998</v>
      </c>
      <c r="U404">
        <v>3.1898333330000002</v>
      </c>
      <c r="V404">
        <v>4</v>
      </c>
      <c r="W404">
        <v>12</v>
      </c>
      <c r="X404">
        <v>4.7</v>
      </c>
      <c r="Y404">
        <v>1162.0840000000001</v>
      </c>
      <c r="Z404">
        <v>17000160001</v>
      </c>
      <c r="AA404">
        <v>1402.2063352990001</v>
      </c>
      <c r="AB404" t="s">
        <v>41</v>
      </c>
      <c r="AC404" t="s">
        <v>54</v>
      </c>
      <c r="AD404" t="s">
        <v>54</v>
      </c>
      <c r="AE404" t="s">
        <v>55</v>
      </c>
      <c r="AF404" t="s">
        <v>2018</v>
      </c>
    </row>
    <row r="405" spans="1:32" x14ac:dyDescent="0.25">
      <c r="A405" t="s">
        <v>2019</v>
      </c>
      <c r="B405" t="s">
        <v>2020</v>
      </c>
      <c r="C405" t="s">
        <v>2021</v>
      </c>
      <c r="D405" t="s">
        <v>2022</v>
      </c>
      <c r="E405" t="s">
        <v>247</v>
      </c>
      <c r="F405">
        <v>1</v>
      </c>
      <c r="G405">
        <v>2022</v>
      </c>
      <c r="H405" s="1">
        <v>44959.479675381946</v>
      </c>
      <c r="I405" t="s">
        <v>444</v>
      </c>
      <c r="J405">
        <v>677</v>
      </c>
      <c r="K405">
        <v>0</v>
      </c>
      <c r="L405" t="s">
        <v>38</v>
      </c>
      <c r="M405" t="s">
        <v>51</v>
      </c>
      <c r="N405">
        <v>455</v>
      </c>
      <c r="R405" t="s">
        <v>86</v>
      </c>
      <c r="S405">
        <v>42.729593999999999</v>
      </c>
      <c r="T405">
        <v>-73.211578000000003</v>
      </c>
      <c r="U405">
        <v>4.2181666670000002</v>
      </c>
      <c r="V405">
        <v>1</v>
      </c>
      <c r="W405">
        <v>6.5</v>
      </c>
      <c r="X405">
        <v>0</v>
      </c>
      <c r="Y405">
        <v>1538.819</v>
      </c>
      <c r="Z405">
        <v>25000003001</v>
      </c>
      <c r="AA405">
        <v>1908.4574537576</v>
      </c>
      <c r="AB405" t="s">
        <v>952</v>
      </c>
      <c r="AC405" t="s">
        <v>54</v>
      </c>
      <c r="AD405" t="s">
        <v>43</v>
      </c>
      <c r="AE405" t="s">
        <v>55</v>
      </c>
      <c r="AF405" t="s">
        <v>2023</v>
      </c>
    </row>
    <row r="406" spans="1:32" x14ac:dyDescent="0.25">
      <c r="A406" t="s">
        <v>2024</v>
      </c>
      <c r="B406" t="s">
        <v>2025</v>
      </c>
      <c r="C406" t="s">
        <v>2026</v>
      </c>
      <c r="D406" t="s">
        <v>2027</v>
      </c>
      <c r="E406" t="s">
        <v>36</v>
      </c>
      <c r="F406">
        <v>9</v>
      </c>
      <c r="G406">
        <v>2022</v>
      </c>
      <c r="H406" s="1">
        <v>44967.510689525465</v>
      </c>
      <c r="I406" t="s">
        <v>444</v>
      </c>
      <c r="J406">
        <v>676.9</v>
      </c>
      <c r="K406">
        <v>0</v>
      </c>
      <c r="L406" t="s">
        <v>38</v>
      </c>
      <c r="M406" t="s">
        <v>51</v>
      </c>
      <c r="N406">
        <v>678</v>
      </c>
      <c r="R406" t="s">
        <v>86</v>
      </c>
      <c r="S406">
        <v>36.310326279634999</v>
      </c>
      <c r="T406">
        <v>-119.645970000315</v>
      </c>
      <c r="Z406">
        <v>6005008001</v>
      </c>
      <c r="AA406">
        <v>1675.363413604</v>
      </c>
      <c r="AB406" t="s">
        <v>2028</v>
      </c>
      <c r="AC406" t="s">
        <v>72</v>
      </c>
      <c r="AD406" t="s">
        <v>54</v>
      </c>
      <c r="AE406" t="s">
        <v>827</v>
      </c>
      <c r="AF406" t="s">
        <v>2029</v>
      </c>
    </row>
    <row r="407" spans="1:32" x14ac:dyDescent="0.25">
      <c r="A407" t="s">
        <v>2030</v>
      </c>
      <c r="B407" t="s">
        <v>2031</v>
      </c>
      <c r="C407" t="s">
        <v>2032</v>
      </c>
      <c r="D407" t="s">
        <v>2033</v>
      </c>
      <c r="E407" t="s">
        <v>247</v>
      </c>
      <c r="F407">
        <v>1</v>
      </c>
      <c r="G407">
        <v>2022</v>
      </c>
      <c r="H407" s="1">
        <v>44930.578539004629</v>
      </c>
      <c r="I407" t="s">
        <v>444</v>
      </c>
      <c r="J407">
        <v>672</v>
      </c>
      <c r="K407">
        <v>0</v>
      </c>
      <c r="L407" t="s">
        <v>38</v>
      </c>
      <c r="M407" t="s">
        <v>79</v>
      </c>
      <c r="Q407">
        <v>672</v>
      </c>
      <c r="R407" t="s">
        <v>86</v>
      </c>
      <c r="S407">
        <v>42.611338000000003</v>
      </c>
      <c r="T407">
        <v>-70.680380999999997</v>
      </c>
      <c r="U407">
        <v>3.295833333</v>
      </c>
      <c r="V407">
        <v>1</v>
      </c>
      <c r="W407">
        <v>7.24</v>
      </c>
      <c r="X407">
        <v>0</v>
      </c>
      <c r="Y407">
        <v>1202.43</v>
      </c>
      <c r="Z407">
        <v>25000072001</v>
      </c>
      <c r="AA407">
        <v>1930.3100200219999</v>
      </c>
      <c r="AB407" t="s">
        <v>54</v>
      </c>
      <c r="AC407" t="s">
        <v>54</v>
      </c>
      <c r="AD407" t="s">
        <v>54</v>
      </c>
      <c r="AE407" t="s">
        <v>55</v>
      </c>
      <c r="AF407" t="s">
        <v>2034</v>
      </c>
    </row>
    <row r="408" spans="1:32" x14ac:dyDescent="0.25">
      <c r="A408" t="s">
        <v>2035</v>
      </c>
      <c r="B408" t="s">
        <v>2036</v>
      </c>
      <c r="C408" t="s">
        <v>2036</v>
      </c>
      <c r="D408" t="s">
        <v>2037</v>
      </c>
      <c r="E408" t="s">
        <v>99</v>
      </c>
      <c r="F408">
        <v>6</v>
      </c>
      <c r="G408">
        <v>2022</v>
      </c>
      <c r="H408" s="1">
        <v>44810.43247359954</v>
      </c>
      <c r="I408" t="s">
        <v>444</v>
      </c>
      <c r="J408">
        <v>669.99</v>
      </c>
      <c r="K408">
        <v>0</v>
      </c>
      <c r="L408" t="s">
        <v>38</v>
      </c>
      <c r="M408" t="s">
        <v>79</v>
      </c>
      <c r="Q408">
        <v>669.99</v>
      </c>
      <c r="R408" t="s">
        <v>86</v>
      </c>
      <c r="S408">
        <v>29.64986</v>
      </c>
      <c r="T408">
        <v>-95.023159000000007</v>
      </c>
      <c r="U408">
        <v>3.344517417</v>
      </c>
      <c r="V408">
        <v>1</v>
      </c>
      <c r="W408">
        <v>7.56</v>
      </c>
      <c r="X408">
        <v>7.56</v>
      </c>
      <c r="Y408">
        <v>1219.1840119999999</v>
      </c>
      <c r="Z408">
        <v>48007043001</v>
      </c>
      <c r="AA408">
        <v>1932.1310672106999</v>
      </c>
      <c r="AB408" t="s">
        <v>177</v>
      </c>
      <c r="AC408" t="s">
        <v>54</v>
      </c>
      <c r="AD408" t="s">
        <v>54</v>
      </c>
      <c r="AE408" t="s">
        <v>65</v>
      </c>
      <c r="AF408" t="s">
        <v>2038</v>
      </c>
    </row>
    <row r="409" spans="1:32" x14ac:dyDescent="0.25">
      <c r="A409" t="s">
        <v>2039</v>
      </c>
      <c r="B409" t="s">
        <v>2040</v>
      </c>
      <c r="C409" t="s">
        <v>2041</v>
      </c>
      <c r="D409" t="s">
        <v>2042</v>
      </c>
      <c r="E409" t="s">
        <v>93</v>
      </c>
      <c r="F409">
        <v>4</v>
      </c>
      <c r="G409">
        <v>2022</v>
      </c>
      <c r="H409" s="1">
        <v>44970.373259120373</v>
      </c>
      <c r="I409" t="s">
        <v>444</v>
      </c>
      <c r="J409">
        <v>669</v>
      </c>
      <c r="K409">
        <v>0</v>
      </c>
      <c r="L409" t="s">
        <v>38</v>
      </c>
      <c r="M409" t="s">
        <v>79</v>
      </c>
      <c r="Q409">
        <v>669</v>
      </c>
      <c r="R409" t="s">
        <v>94</v>
      </c>
      <c r="S409">
        <v>37.847683000000004</v>
      </c>
      <c r="T409">
        <v>-84.612412000000006</v>
      </c>
      <c r="U409">
        <v>5.5053333330000003</v>
      </c>
      <c r="V409">
        <v>1</v>
      </c>
      <c r="W409">
        <v>4.0999999999999996</v>
      </c>
      <c r="X409">
        <v>4.24</v>
      </c>
      <c r="Y409">
        <v>2012.721</v>
      </c>
      <c r="Z409">
        <v>21000071002</v>
      </c>
      <c r="AA409">
        <v>1729.9948292649999</v>
      </c>
      <c r="AB409" t="s">
        <v>41</v>
      </c>
      <c r="AC409" t="s">
        <v>54</v>
      </c>
      <c r="AD409" t="s">
        <v>54</v>
      </c>
      <c r="AE409" t="s">
        <v>65</v>
      </c>
      <c r="AF409" t="s">
        <v>2043</v>
      </c>
    </row>
    <row r="410" spans="1:32" x14ac:dyDescent="0.25">
      <c r="A410" t="s">
        <v>2044</v>
      </c>
      <c r="B410" t="s">
        <v>2045</v>
      </c>
      <c r="C410" t="s">
        <v>2046</v>
      </c>
      <c r="D410" t="s">
        <v>2047</v>
      </c>
      <c r="E410" t="s">
        <v>231</v>
      </c>
      <c r="F410">
        <v>2</v>
      </c>
      <c r="G410">
        <v>2022</v>
      </c>
      <c r="H410" s="1">
        <v>44978.460655416668</v>
      </c>
      <c r="I410" t="s">
        <v>444</v>
      </c>
      <c r="J410">
        <v>668.31</v>
      </c>
      <c r="K410">
        <v>0</v>
      </c>
      <c r="L410" t="s">
        <v>38</v>
      </c>
      <c r="M410" t="s">
        <v>79</v>
      </c>
      <c r="Q410">
        <v>668.31</v>
      </c>
      <c r="R410" t="s">
        <v>52</v>
      </c>
      <c r="S410">
        <v>18.129425999999999</v>
      </c>
      <c r="T410">
        <v>-65.790736999999993</v>
      </c>
      <c r="U410">
        <v>4.4030833329999997</v>
      </c>
      <c r="V410">
        <v>1</v>
      </c>
      <c r="W410">
        <v>13.38</v>
      </c>
      <c r="X410">
        <v>8.24</v>
      </c>
      <c r="Y410">
        <v>1601.567</v>
      </c>
      <c r="AB410" t="s">
        <v>118</v>
      </c>
      <c r="AC410" t="s">
        <v>54</v>
      </c>
      <c r="AD410" t="s">
        <v>54</v>
      </c>
      <c r="AE410" t="s">
        <v>44</v>
      </c>
      <c r="AF410" t="s">
        <v>2048</v>
      </c>
    </row>
    <row r="411" spans="1:32" x14ac:dyDescent="0.25">
      <c r="A411" t="s">
        <v>2049</v>
      </c>
      <c r="B411" t="s">
        <v>2050</v>
      </c>
      <c r="C411" t="s">
        <v>2051</v>
      </c>
      <c r="D411" t="s">
        <v>2052</v>
      </c>
      <c r="E411" t="s">
        <v>85</v>
      </c>
      <c r="F411">
        <v>2</v>
      </c>
      <c r="G411">
        <v>2022</v>
      </c>
      <c r="H411" s="1">
        <v>44953.544574583335</v>
      </c>
      <c r="I411" t="s">
        <v>444</v>
      </c>
      <c r="J411">
        <v>666</v>
      </c>
      <c r="K411">
        <v>0</v>
      </c>
      <c r="L411" t="s">
        <v>38</v>
      </c>
      <c r="M411" t="s">
        <v>79</v>
      </c>
      <c r="Q411">
        <v>666</v>
      </c>
      <c r="R411" t="s">
        <v>86</v>
      </c>
      <c r="S411">
        <v>42.094904</v>
      </c>
      <c r="T411">
        <v>-79.243430000000004</v>
      </c>
      <c r="U411">
        <v>0</v>
      </c>
      <c r="V411">
        <v>1</v>
      </c>
      <c r="W411">
        <v>12</v>
      </c>
      <c r="X411">
        <v>0</v>
      </c>
      <c r="Y411">
        <v>0</v>
      </c>
      <c r="Z411">
        <v>36009052001</v>
      </c>
      <c r="AA411">
        <v>3258.0355253031694</v>
      </c>
      <c r="AB411" t="s">
        <v>53</v>
      </c>
      <c r="AC411" t="s">
        <v>42</v>
      </c>
      <c r="AD411" t="s">
        <v>54</v>
      </c>
      <c r="AE411" t="s">
        <v>65</v>
      </c>
      <c r="AF411" t="s">
        <v>2053</v>
      </c>
    </row>
    <row r="412" spans="1:32" x14ac:dyDescent="0.25">
      <c r="A412" t="s">
        <v>2054</v>
      </c>
      <c r="B412" t="s">
        <v>2055</v>
      </c>
      <c r="C412" t="s">
        <v>2056</v>
      </c>
      <c r="D412" t="s">
        <v>2057</v>
      </c>
      <c r="E412" t="s">
        <v>1948</v>
      </c>
      <c r="F412">
        <v>6</v>
      </c>
      <c r="G412">
        <v>2022</v>
      </c>
      <c r="H412" s="1">
        <v>44974.707269293984</v>
      </c>
      <c r="I412" t="s">
        <v>444</v>
      </c>
      <c r="J412">
        <v>665</v>
      </c>
      <c r="K412">
        <v>0</v>
      </c>
      <c r="L412" t="s">
        <v>38</v>
      </c>
      <c r="M412" t="s">
        <v>51</v>
      </c>
      <c r="N412">
        <v>1336</v>
      </c>
      <c r="R412" t="s">
        <v>214</v>
      </c>
      <c r="S412">
        <v>32.399876999999996</v>
      </c>
      <c r="T412">
        <v>-93.691845000000001</v>
      </c>
      <c r="U412">
        <v>20.250916669999999</v>
      </c>
      <c r="V412">
        <v>1</v>
      </c>
      <c r="W412">
        <v>24</v>
      </c>
      <c r="X412">
        <v>0</v>
      </c>
      <c r="Y412">
        <v>7393.5929999999998</v>
      </c>
      <c r="Z412">
        <v>22009900001</v>
      </c>
      <c r="AA412">
        <v>9742.6024595449999</v>
      </c>
      <c r="AB412" t="s">
        <v>87</v>
      </c>
      <c r="AC412" t="s">
        <v>54</v>
      </c>
      <c r="AD412" t="s">
        <v>54</v>
      </c>
      <c r="AE412" t="s">
        <v>54</v>
      </c>
      <c r="AF412" t="s">
        <v>2058</v>
      </c>
    </row>
    <row r="413" spans="1:32" x14ac:dyDescent="0.25">
      <c r="A413" t="s">
        <v>2059</v>
      </c>
      <c r="B413" t="s">
        <v>2060</v>
      </c>
      <c r="C413" t="s">
        <v>2061</v>
      </c>
      <c r="D413" t="s">
        <v>2062</v>
      </c>
      <c r="E413" t="s">
        <v>207</v>
      </c>
      <c r="F413">
        <v>4</v>
      </c>
      <c r="G413">
        <v>2022</v>
      </c>
      <c r="H413" s="1">
        <v>44965.493569108796</v>
      </c>
      <c r="I413" t="s">
        <v>444</v>
      </c>
      <c r="J413">
        <v>663</v>
      </c>
      <c r="K413">
        <v>0</v>
      </c>
      <c r="L413" t="s">
        <v>38</v>
      </c>
      <c r="M413" t="s">
        <v>51</v>
      </c>
      <c r="N413">
        <v>663</v>
      </c>
      <c r="R413" t="s">
        <v>214</v>
      </c>
      <c r="S413">
        <v>36.108280000000001</v>
      </c>
      <c r="T413">
        <v>-85.505709999999993</v>
      </c>
      <c r="U413">
        <v>9.58</v>
      </c>
      <c r="V413">
        <v>1</v>
      </c>
      <c r="W413">
        <v>14</v>
      </c>
      <c r="X413">
        <v>8.41</v>
      </c>
      <c r="Y413">
        <v>3489.96</v>
      </c>
      <c r="Z413">
        <v>47000295001</v>
      </c>
      <c r="AA413">
        <v>3793.2412940620993</v>
      </c>
      <c r="AB413" t="s">
        <v>38</v>
      </c>
      <c r="AC413" t="s">
        <v>38</v>
      </c>
      <c r="AD413" t="s">
        <v>38</v>
      </c>
      <c r="AE413" t="s">
        <v>38</v>
      </c>
      <c r="AF413" t="s">
        <v>2063</v>
      </c>
    </row>
    <row r="414" spans="1:32" x14ac:dyDescent="0.25">
      <c r="A414" t="s">
        <v>2064</v>
      </c>
      <c r="B414" t="s">
        <v>2065</v>
      </c>
      <c r="C414" t="s">
        <v>2066</v>
      </c>
      <c r="D414" t="s">
        <v>306</v>
      </c>
      <c r="E414" t="s">
        <v>253</v>
      </c>
      <c r="F414">
        <v>5</v>
      </c>
      <c r="G414">
        <v>2022</v>
      </c>
      <c r="H414" s="1">
        <v>44953.575165590279</v>
      </c>
      <c r="I414" t="s">
        <v>444</v>
      </c>
      <c r="J414">
        <v>660</v>
      </c>
      <c r="K414">
        <v>0</v>
      </c>
      <c r="L414" t="s">
        <v>38</v>
      </c>
      <c r="M414" t="s">
        <v>51</v>
      </c>
      <c r="N414">
        <v>660</v>
      </c>
      <c r="R414" t="s">
        <v>52</v>
      </c>
      <c r="S414">
        <v>40.580027999999999</v>
      </c>
      <c r="T414">
        <v>-85.659806000000003</v>
      </c>
      <c r="U414">
        <v>6.7052333329999998</v>
      </c>
      <c r="V414">
        <v>1</v>
      </c>
      <c r="W414">
        <v>12</v>
      </c>
      <c r="X414">
        <v>0</v>
      </c>
      <c r="Y414">
        <v>2439.6927999999998</v>
      </c>
      <c r="Z414">
        <v>18002140001</v>
      </c>
      <c r="AA414">
        <v>4370.5132528799995</v>
      </c>
      <c r="AB414" t="s">
        <v>41</v>
      </c>
      <c r="AC414" t="s">
        <v>42</v>
      </c>
      <c r="AD414" t="s">
        <v>54</v>
      </c>
      <c r="AE414" t="s">
        <v>73</v>
      </c>
      <c r="AF414" t="s">
        <v>2067</v>
      </c>
    </row>
    <row r="415" spans="1:32" x14ac:dyDescent="0.25">
      <c r="A415" t="s">
        <v>2068</v>
      </c>
      <c r="B415" t="s">
        <v>2069</v>
      </c>
      <c r="C415" t="s">
        <v>2070</v>
      </c>
      <c r="D415" t="s">
        <v>2071</v>
      </c>
      <c r="E415" t="s">
        <v>600</v>
      </c>
      <c r="F415">
        <v>4</v>
      </c>
      <c r="G415">
        <v>2022</v>
      </c>
      <c r="H415" s="1">
        <v>44970.433660590279</v>
      </c>
      <c r="I415" t="s">
        <v>444</v>
      </c>
      <c r="J415">
        <v>654.11</v>
      </c>
      <c r="K415">
        <v>0</v>
      </c>
      <c r="L415" t="s">
        <v>38</v>
      </c>
      <c r="M415" t="s">
        <v>79</v>
      </c>
      <c r="Q415">
        <v>654.11</v>
      </c>
      <c r="R415" t="s">
        <v>94</v>
      </c>
      <c r="S415">
        <v>29.163056000000001</v>
      </c>
      <c r="T415">
        <v>-82.077500000000001</v>
      </c>
      <c r="Z415">
        <v>12000133002</v>
      </c>
      <c r="AA415">
        <v>2094.204267005</v>
      </c>
      <c r="AB415" t="s">
        <v>41</v>
      </c>
      <c r="AC415" t="s">
        <v>54</v>
      </c>
      <c r="AD415" t="s">
        <v>54</v>
      </c>
      <c r="AE415" t="s">
        <v>73</v>
      </c>
      <c r="AF415" t="s">
        <v>2072</v>
      </c>
    </row>
    <row r="416" spans="1:32" x14ac:dyDescent="0.25">
      <c r="A416" t="s">
        <v>2073</v>
      </c>
      <c r="B416" t="s">
        <v>2074</v>
      </c>
      <c r="C416" t="s">
        <v>2075</v>
      </c>
      <c r="D416" t="s">
        <v>2076</v>
      </c>
      <c r="E416" t="s">
        <v>136</v>
      </c>
      <c r="F416">
        <v>4</v>
      </c>
      <c r="G416">
        <v>2022</v>
      </c>
      <c r="H416" s="1">
        <v>44970.478710578704</v>
      </c>
      <c r="I416" t="s">
        <v>444</v>
      </c>
      <c r="J416">
        <v>654</v>
      </c>
      <c r="K416">
        <v>0</v>
      </c>
      <c r="L416" t="s">
        <v>38</v>
      </c>
      <c r="M416" t="s">
        <v>51</v>
      </c>
      <c r="N416">
        <v>654</v>
      </c>
      <c r="R416" t="s">
        <v>52</v>
      </c>
      <c r="S416">
        <v>35.812449999999998</v>
      </c>
      <c r="T416">
        <v>-80.552369999999996</v>
      </c>
      <c r="U416">
        <v>0.47094166700000001</v>
      </c>
      <c r="V416">
        <v>1</v>
      </c>
      <c r="W416">
        <v>1.5</v>
      </c>
      <c r="X416">
        <v>0</v>
      </c>
      <c r="Y416">
        <v>171.96250000000001</v>
      </c>
      <c r="Z416">
        <v>37003001001</v>
      </c>
      <c r="AA416">
        <v>296.83069175809993</v>
      </c>
      <c r="AB416" t="s">
        <v>41</v>
      </c>
      <c r="AC416" t="s">
        <v>54</v>
      </c>
      <c r="AD416" t="s">
        <v>54</v>
      </c>
      <c r="AE416" t="s">
        <v>54</v>
      </c>
      <c r="AF416" t="s">
        <v>2077</v>
      </c>
    </row>
    <row r="417" spans="1:32" x14ac:dyDescent="0.25">
      <c r="A417" t="s">
        <v>2078</v>
      </c>
      <c r="B417" t="s">
        <v>2079</v>
      </c>
      <c r="C417" t="s">
        <v>2079</v>
      </c>
      <c r="D417" t="s">
        <v>2080</v>
      </c>
      <c r="E417" t="s">
        <v>207</v>
      </c>
      <c r="F417">
        <v>4</v>
      </c>
      <c r="G417">
        <v>2022</v>
      </c>
      <c r="H417" s="1">
        <v>44951.550462511572</v>
      </c>
      <c r="I417" t="s">
        <v>444</v>
      </c>
      <c r="J417">
        <v>651</v>
      </c>
      <c r="K417">
        <v>0</v>
      </c>
      <c r="L417" t="s">
        <v>38</v>
      </c>
      <c r="M417" t="s">
        <v>51</v>
      </c>
      <c r="N417">
        <v>651</v>
      </c>
      <c r="R417" t="s">
        <v>214</v>
      </c>
      <c r="S417">
        <v>35.425832999999997</v>
      </c>
      <c r="T417">
        <v>-84.589721999999995</v>
      </c>
      <c r="U417">
        <v>2.49275</v>
      </c>
      <c r="V417">
        <v>1</v>
      </c>
      <c r="W417">
        <v>6</v>
      </c>
      <c r="X417">
        <v>2.56</v>
      </c>
      <c r="Y417">
        <v>906.78300000000002</v>
      </c>
      <c r="Z417">
        <v>47000055001</v>
      </c>
      <c r="AA417">
        <v>1930.3100200219999</v>
      </c>
      <c r="AB417" t="s">
        <v>41</v>
      </c>
      <c r="AC417" t="s">
        <v>54</v>
      </c>
      <c r="AD417" t="s">
        <v>537</v>
      </c>
      <c r="AE417" t="s">
        <v>73</v>
      </c>
      <c r="AF417" t="s">
        <v>2081</v>
      </c>
    </row>
    <row r="418" spans="1:32" x14ac:dyDescent="0.25">
      <c r="A418" t="s">
        <v>2082</v>
      </c>
      <c r="B418" t="s">
        <v>2083</v>
      </c>
      <c r="C418" t="s">
        <v>2084</v>
      </c>
      <c r="D418" t="s">
        <v>2085</v>
      </c>
      <c r="E418" t="s">
        <v>231</v>
      </c>
      <c r="F418">
        <v>2</v>
      </c>
      <c r="G418">
        <v>2022</v>
      </c>
      <c r="H418" s="1">
        <v>44978.671190763889</v>
      </c>
      <c r="I418" t="s">
        <v>444</v>
      </c>
      <c r="J418">
        <v>648.87</v>
      </c>
      <c r="K418">
        <v>0</v>
      </c>
      <c r="L418" t="s">
        <v>38</v>
      </c>
      <c r="M418" t="s">
        <v>51</v>
      </c>
      <c r="N418">
        <v>648.87</v>
      </c>
      <c r="R418" t="s">
        <v>214</v>
      </c>
      <c r="S418">
        <v>18.480556</v>
      </c>
      <c r="T418">
        <v>-66.677694000000002</v>
      </c>
      <c r="U418">
        <v>5.3758333330000001</v>
      </c>
      <c r="V418">
        <v>1</v>
      </c>
      <c r="W418">
        <v>20</v>
      </c>
      <c r="X418">
        <v>10</v>
      </c>
      <c r="Y418">
        <v>1961.89</v>
      </c>
      <c r="Z418">
        <v>72000002001</v>
      </c>
      <c r="AB418" t="s">
        <v>41</v>
      </c>
      <c r="AC418" t="s">
        <v>54</v>
      </c>
      <c r="AD418" t="s">
        <v>43</v>
      </c>
      <c r="AE418" t="s">
        <v>65</v>
      </c>
      <c r="AF418" t="s">
        <v>2086</v>
      </c>
    </row>
    <row r="419" spans="1:32" x14ac:dyDescent="0.25">
      <c r="A419" t="s">
        <v>2087</v>
      </c>
      <c r="B419" t="s">
        <v>2088</v>
      </c>
      <c r="C419" t="s">
        <v>2089</v>
      </c>
      <c r="D419" t="s">
        <v>2090</v>
      </c>
      <c r="E419" t="s">
        <v>259</v>
      </c>
      <c r="F419">
        <v>7</v>
      </c>
      <c r="G419">
        <v>2022</v>
      </c>
      <c r="H419" s="1">
        <v>44963.404489363427</v>
      </c>
      <c r="I419" t="s">
        <v>444</v>
      </c>
      <c r="J419">
        <v>646.9</v>
      </c>
      <c r="K419">
        <v>0</v>
      </c>
      <c r="L419" t="s">
        <v>38</v>
      </c>
      <c r="M419" t="s">
        <v>51</v>
      </c>
      <c r="N419">
        <v>779.5</v>
      </c>
      <c r="R419" t="s">
        <v>52</v>
      </c>
      <c r="S419">
        <v>41.019039999999997</v>
      </c>
      <c r="T419">
        <v>-92.411360000000002</v>
      </c>
      <c r="Z419">
        <v>19000655001</v>
      </c>
      <c r="AA419">
        <v>2276.3089858750004</v>
      </c>
      <c r="AB419" t="s">
        <v>177</v>
      </c>
      <c r="AC419" t="s">
        <v>72</v>
      </c>
      <c r="AD419" t="s">
        <v>54</v>
      </c>
      <c r="AE419" t="s">
        <v>73</v>
      </c>
      <c r="AF419" t="s">
        <v>2091</v>
      </c>
    </row>
    <row r="420" spans="1:32" x14ac:dyDescent="0.25">
      <c r="A420" t="s">
        <v>2092</v>
      </c>
      <c r="B420" t="s">
        <v>2093</v>
      </c>
      <c r="C420" t="s">
        <v>2094</v>
      </c>
      <c r="D420" t="s">
        <v>1279</v>
      </c>
      <c r="E420" t="s">
        <v>253</v>
      </c>
      <c r="F420">
        <v>5</v>
      </c>
      <c r="G420">
        <v>2022</v>
      </c>
      <c r="H420" s="1">
        <v>44956.468603171299</v>
      </c>
      <c r="I420" t="s">
        <v>444</v>
      </c>
      <c r="J420">
        <v>646.75</v>
      </c>
      <c r="K420">
        <v>0</v>
      </c>
      <c r="L420" t="s">
        <v>38</v>
      </c>
      <c r="M420" t="s">
        <v>51</v>
      </c>
      <c r="N420">
        <v>646.75</v>
      </c>
      <c r="R420" t="s">
        <v>52</v>
      </c>
      <c r="S420">
        <v>38.737580000000001</v>
      </c>
      <c r="T420">
        <v>-85.395690000000002</v>
      </c>
      <c r="U420">
        <v>2.0379166670000002</v>
      </c>
      <c r="V420">
        <v>1</v>
      </c>
      <c r="W420">
        <v>10.199999999999999</v>
      </c>
      <c r="X420">
        <v>2.02</v>
      </c>
      <c r="Y420">
        <v>740.15</v>
      </c>
      <c r="Z420">
        <v>18002130001</v>
      </c>
      <c r="AA420">
        <v>1256.522560203</v>
      </c>
      <c r="AB420" t="s">
        <v>41</v>
      </c>
      <c r="AC420" t="s">
        <v>72</v>
      </c>
      <c r="AD420" t="s">
        <v>54</v>
      </c>
      <c r="AE420" t="s">
        <v>65</v>
      </c>
      <c r="AF420" t="s">
        <v>2095</v>
      </c>
    </row>
    <row r="421" spans="1:32" x14ac:dyDescent="0.25">
      <c r="A421" t="s">
        <v>2096</v>
      </c>
      <c r="B421" t="s">
        <v>2097</v>
      </c>
      <c r="C421" t="s">
        <v>2098</v>
      </c>
      <c r="D421" t="s">
        <v>2099</v>
      </c>
      <c r="E421" t="s">
        <v>50</v>
      </c>
      <c r="F421">
        <v>10</v>
      </c>
      <c r="G421">
        <v>2022</v>
      </c>
      <c r="H421" s="1">
        <v>44938.703630706019</v>
      </c>
      <c r="I421" t="s">
        <v>444</v>
      </c>
      <c r="J421">
        <v>646</v>
      </c>
      <c r="K421">
        <v>0</v>
      </c>
      <c r="L421" t="s">
        <v>38</v>
      </c>
      <c r="M421" t="s">
        <v>51</v>
      </c>
      <c r="N421">
        <v>646</v>
      </c>
      <c r="R421" t="s">
        <v>86</v>
      </c>
      <c r="S421">
        <v>42.216332999999999</v>
      </c>
      <c r="T421">
        <v>-121.776189</v>
      </c>
      <c r="U421">
        <v>1.3975</v>
      </c>
      <c r="V421">
        <v>1</v>
      </c>
      <c r="W421">
        <v>6</v>
      </c>
      <c r="X421">
        <v>0</v>
      </c>
      <c r="Y421">
        <v>510.4</v>
      </c>
      <c r="Z421">
        <v>41000061001</v>
      </c>
      <c r="AA421">
        <v>1602.5215260560001</v>
      </c>
      <c r="AB421" t="s">
        <v>1160</v>
      </c>
      <c r="AC421" t="s">
        <v>54</v>
      </c>
      <c r="AD421" t="s">
        <v>54</v>
      </c>
      <c r="AE421" t="s">
        <v>65</v>
      </c>
      <c r="AF421" t="s">
        <v>2100</v>
      </c>
    </row>
    <row r="422" spans="1:32" x14ac:dyDescent="0.25">
      <c r="A422" t="s">
        <v>2101</v>
      </c>
      <c r="B422" t="s">
        <v>2102</v>
      </c>
      <c r="C422" t="s">
        <v>2103</v>
      </c>
      <c r="D422" t="s">
        <v>2104</v>
      </c>
      <c r="E422" t="s">
        <v>136</v>
      </c>
      <c r="F422">
        <v>4</v>
      </c>
      <c r="G422">
        <v>2022</v>
      </c>
      <c r="H422" s="1">
        <v>44965.650028113429</v>
      </c>
      <c r="I422" t="s">
        <v>444</v>
      </c>
      <c r="J422">
        <v>640.38</v>
      </c>
      <c r="K422">
        <v>0</v>
      </c>
      <c r="L422" t="s">
        <v>38</v>
      </c>
      <c r="M422" t="s">
        <v>51</v>
      </c>
      <c r="N422">
        <v>640.38</v>
      </c>
      <c r="R422" t="s">
        <v>40</v>
      </c>
      <c r="S422">
        <v>34.027540999999999</v>
      </c>
      <c r="T422">
        <v>-78.280216999999993</v>
      </c>
      <c r="Z422">
        <v>37001030002</v>
      </c>
      <c r="AA422">
        <v>1234.6699939386001</v>
      </c>
      <c r="AB422" t="s">
        <v>41</v>
      </c>
      <c r="AC422" t="s">
        <v>54</v>
      </c>
      <c r="AD422" t="s">
        <v>215</v>
      </c>
      <c r="AE422" t="s">
        <v>55</v>
      </c>
      <c r="AF422" t="s">
        <v>2105</v>
      </c>
    </row>
    <row r="423" spans="1:32" x14ac:dyDescent="0.25">
      <c r="A423" t="s">
        <v>2106</v>
      </c>
      <c r="B423" t="s">
        <v>2107</v>
      </c>
      <c r="C423" t="s">
        <v>2108</v>
      </c>
      <c r="D423" t="s">
        <v>2109</v>
      </c>
      <c r="E423" t="s">
        <v>231</v>
      </c>
      <c r="F423">
        <v>2</v>
      </c>
      <c r="G423">
        <v>2022</v>
      </c>
      <c r="H423" s="1">
        <v>44978.663709594905</v>
      </c>
      <c r="I423" t="s">
        <v>444</v>
      </c>
      <c r="J423">
        <v>638.87</v>
      </c>
      <c r="K423">
        <v>0</v>
      </c>
      <c r="L423" t="s">
        <v>38</v>
      </c>
      <c r="M423" t="s">
        <v>79</v>
      </c>
      <c r="Q423">
        <v>638.87</v>
      </c>
      <c r="R423" t="s">
        <v>52</v>
      </c>
      <c r="S423">
        <v>17.963602000000002</v>
      </c>
      <c r="T423">
        <v>-66.421300000000002</v>
      </c>
      <c r="U423">
        <v>1.345166667</v>
      </c>
      <c r="V423">
        <v>1</v>
      </c>
      <c r="W423">
        <v>5.5</v>
      </c>
      <c r="X423">
        <v>1.9830000000000001</v>
      </c>
      <c r="Y423">
        <v>491.02300000000002</v>
      </c>
      <c r="Z423">
        <v>72000004006</v>
      </c>
      <c r="AB423" t="s">
        <v>118</v>
      </c>
      <c r="AC423" t="s">
        <v>54</v>
      </c>
      <c r="AD423" t="s">
        <v>54</v>
      </c>
      <c r="AE423" t="s">
        <v>73</v>
      </c>
      <c r="AF423" t="s">
        <v>2110</v>
      </c>
    </row>
    <row r="424" spans="1:32" x14ac:dyDescent="0.25">
      <c r="A424" t="s">
        <v>2111</v>
      </c>
      <c r="B424" t="s">
        <v>2112</v>
      </c>
      <c r="C424" t="s">
        <v>2113</v>
      </c>
      <c r="D424" t="s">
        <v>2114</v>
      </c>
      <c r="E424" t="s">
        <v>159</v>
      </c>
      <c r="F424">
        <v>10</v>
      </c>
      <c r="G424">
        <v>2022</v>
      </c>
      <c r="H424" s="1">
        <v>44959.773219780094</v>
      </c>
      <c r="I424" t="s">
        <v>444</v>
      </c>
      <c r="J424">
        <v>628.16</v>
      </c>
      <c r="K424">
        <v>0</v>
      </c>
      <c r="L424" t="s">
        <v>38</v>
      </c>
      <c r="M424" t="s">
        <v>51</v>
      </c>
      <c r="N424">
        <v>628.16</v>
      </c>
      <c r="R424" t="s">
        <v>52</v>
      </c>
      <c r="S424">
        <v>47.205596999999997</v>
      </c>
      <c r="T424">
        <v>-122.32131699999999</v>
      </c>
      <c r="U424">
        <v>4.7774999999999999</v>
      </c>
      <c r="V424">
        <v>1</v>
      </c>
      <c r="W424">
        <v>0</v>
      </c>
      <c r="X424">
        <v>0</v>
      </c>
      <c r="Y424">
        <v>1745.43</v>
      </c>
      <c r="Z424">
        <v>53001030001</v>
      </c>
      <c r="AA424">
        <v>1740.9211123972</v>
      </c>
      <c r="AB424" t="s">
        <v>41</v>
      </c>
      <c r="AC424" t="s">
        <v>54</v>
      </c>
      <c r="AD424" t="s">
        <v>54</v>
      </c>
      <c r="AE424" t="s">
        <v>65</v>
      </c>
      <c r="AF424" t="s">
        <v>2115</v>
      </c>
    </row>
    <row r="425" spans="1:32" x14ac:dyDescent="0.25">
      <c r="A425" t="s">
        <v>2116</v>
      </c>
      <c r="B425" t="s">
        <v>2117</v>
      </c>
      <c r="C425" t="s">
        <v>2118</v>
      </c>
      <c r="D425" t="s">
        <v>1519</v>
      </c>
      <c r="E425" t="s">
        <v>172</v>
      </c>
      <c r="F425">
        <v>4</v>
      </c>
      <c r="G425">
        <v>2022</v>
      </c>
      <c r="H425" s="1">
        <v>45005.421358842592</v>
      </c>
      <c r="I425" t="s">
        <v>444</v>
      </c>
      <c r="J425">
        <v>623.69000000000005</v>
      </c>
      <c r="K425">
        <v>0</v>
      </c>
      <c r="L425" t="s">
        <v>38</v>
      </c>
      <c r="M425" t="s">
        <v>79</v>
      </c>
      <c r="Q425">
        <v>623.69000000000005</v>
      </c>
      <c r="R425" t="s">
        <v>94</v>
      </c>
      <c r="S425">
        <v>34.930579999999999</v>
      </c>
      <c r="T425">
        <v>-82.184970000000007</v>
      </c>
      <c r="U425">
        <v>2.6333333329999999</v>
      </c>
      <c r="V425">
        <v>1</v>
      </c>
      <c r="W425">
        <v>0</v>
      </c>
      <c r="X425">
        <v>0</v>
      </c>
      <c r="Y425">
        <v>961.3</v>
      </c>
      <c r="Z425">
        <v>45000267002</v>
      </c>
      <c r="AA425">
        <v>2245.3511836671</v>
      </c>
      <c r="AB425" t="s">
        <v>41</v>
      </c>
      <c r="AC425" t="s">
        <v>54</v>
      </c>
      <c r="AD425" t="s">
        <v>54</v>
      </c>
      <c r="AE425" t="s">
        <v>73</v>
      </c>
      <c r="AF425" t="s">
        <v>2119</v>
      </c>
    </row>
    <row r="426" spans="1:32" x14ac:dyDescent="0.25">
      <c r="A426" t="s">
        <v>2120</v>
      </c>
      <c r="B426" t="s">
        <v>2121</v>
      </c>
      <c r="C426" t="s">
        <v>2122</v>
      </c>
      <c r="D426" t="s">
        <v>2123</v>
      </c>
      <c r="E426" t="s">
        <v>50</v>
      </c>
      <c r="F426">
        <v>10</v>
      </c>
      <c r="G426">
        <v>2022</v>
      </c>
      <c r="H426" s="1">
        <v>44957.762658761574</v>
      </c>
      <c r="I426" t="s">
        <v>444</v>
      </c>
      <c r="J426">
        <v>619</v>
      </c>
      <c r="K426">
        <v>0</v>
      </c>
      <c r="L426" t="s">
        <v>38</v>
      </c>
      <c r="M426" t="s">
        <v>51</v>
      </c>
      <c r="N426">
        <v>619</v>
      </c>
      <c r="R426" t="s">
        <v>52</v>
      </c>
      <c r="S426">
        <v>44.576070999999999</v>
      </c>
      <c r="T426">
        <v>-123.254392</v>
      </c>
      <c r="U426">
        <v>9.9666666670000001</v>
      </c>
      <c r="V426">
        <v>1</v>
      </c>
      <c r="W426">
        <v>9.6999999999999993</v>
      </c>
      <c r="X426">
        <v>0</v>
      </c>
      <c r="Y426">
        <v>3641.28</v>
      </c>
      <c r="Z426">
        <v>41000053001</v>
      </c>
      <c r="AA426">
        <v>3177.7273442815003</v>
      </c>
      <c r="AB426" t="s">
        <v>41</v>
      </c>
      <c r="AC426" t="s">
        <v>54</v>
      </c>
      <c r="AD426" t="s">
        <v>54</v>
      </c>
      <c r="AE426" t="s">
        <v>438</v>
      </c>
      <c r="AF426" t="s">
        <v>2124</v>
      </c>
    </row>
    <row r="427" spans="1:32" x14ac:dyDescent="0.25">
      <c r="A427" t="s">
        <v>2125</v>
      </c>
      <c r="B427" t="s">
        <v>2126</v>
      </c>
      <c r="C427" t="s">
        <v>2127</v>
      </c>
      <c r="D427" t="s">
        <v>2128</v>
      </c>
      <c r="E427" t="s">
        <v>117</v>
      </c>
      <c r="F427">
        <v>5</v>
      </c>
      <c r="G427">
        <v>2022</v>
      </c>
      <c r="H427" s="1">
        <v>44971.399141030095</v>
      </c>
      <c r="I427" t="s">
        <v>444</v>
      </c>
      <c r="J427">
        <v>618.64</v>
      </c>
      <c r="K427">
        <v>0</v>
      </c>
      <c r="L427" t="s">
        <v>38</v>
      </c>
      <c r="M427" t="s">
        <v>51</v>
      </c>
      <c r="N427">
        <v>618.64</v>
      </c>
      <c r="R427" t="s">
        <v>52</v>
      </c>
      <c r="S427">
        <v>42.25468</v>
      </c>
      <c r="T427">
        <v>-88.864649999999997</v>
      </c>
      <c r="U427">
        <v>2.7916666669999999</v>
      </c>
      <c r="V427">
        <v>3</v>
      </c>
      <c r="W427">
        <v>9.85</v>
      </c>
      <c r="X427">
        <v>5.8</v>
      </c>
      <c r="Y427">
        <v>1019.99</v>
      </c>
      <c r="Z427">
        <v>17000344001</v>
      </c>
      <c r="AA427">
        <v>1811.9419527565001</v>
      </c>
      <c r="AB427" t="s">
        <v>53</v>
      </c>
      <c r="AC427" t="s">
        <v>72</v>
      </c>
      <c r="AD427" t="s">
        <v>54</v>
      </c>
      <c r="AE427" t="s">
        <v>73</v>
      </c>
      <c r="AF427" t="s">
        <v>2129</v>
      </c>
    </row>
    <row r="428" spans="1:32" x14ac:dyDescent="0.25">
      <c r="A428" t="s">
        <v>2130</v>
      </c>
      <c r="B428" t="s">
        <v>2131</v>
      </c>
      <c r="C428" t="s">
        <v>2132</v>
      </c>
      <c r="D428" t="s">
        <v>2133</v>
      </c>
      <c r="E428" t="s">
        <v>50</v>
      </c>
      <c r="F428">
        <v>10</v>
      </c>
      <c r="G428">
        <v>2022</v>
      </c>
      <c r="H428" s="1">
        <v>44949.473345092592</v>
      </c>
      <c r="I428" t="s">
        <v>444</v>
      </c>
      <c r="J428">
        <v>613</v>
      </c>
      <c r="K428">
        <v>0</v>
      </c>
      <c r="L428" t="s">
        <v>38</v>
      </c>
      <c r="M428" t="s">
        <v>51</v>
      </c>
      <c r="N428">
        <v>613</v>
      </c>
      <c r="R428" t="s">
        <v>86</v>
      </c>
      <c r="S428">
        <v>45.287342000000002</v>
      </c>
      <c r="T428">
        <v>-122.953529</v>
      </c>
      <c r="U428">
        <v>3.3830833330000001</v>
      </c>
      <c r="V428">
        <v>1</v>
      </c>
      <c r="W428">
        <v>4</v>
      </c>
      <c r="X428">
        <v>0</v>
      </c>
      <c r="Y428">
        <v>1236.57</v>
      </c>
      <c r="Z428">
        <v>41000072001</v>
      </c>
      <c r="AA428">
        <v>1797.3735752468999</v>
      </c>
      <c r="AB428" t="s">
        <v>54</v>
      </c>
      <c r="AC428" t="s">
        <v>54</v>
      </c>
      <c r="AD428" t="s">
        <v>43</v>
      </c>
      <c r="AE428" t="s">
        <v>73</v>
      </c>
      <c r="AF428" t="s">
        <v>2134</v>
      </c>
    </row>
    <row r="429" spans="1:32" x14ac:dyDescent="0.25">
      <c r="A429" t="s">
        <v>2135</v>
      </c>
      <c r="B429" t="s">
        <v>2136</v>
      </c>
      <c r="C429" t="s">
        <v>2137</v>
      </c>
      <c r="D429" t="s">
        <v>2138</v>
      </c>
      <c r="E429" t="s">
        <v>213</v>
      </c>
      <c r="F429">
        <v>3</v>
      </c>
      <c r="G429">
        <v>2022</v>
      </c>
      <c r="H429" s="1">
        <v>44953.619636770833</v>
      </c>
      <c r="I429" t="s">
        <v>444</v>
      </c>
      <c r="J429">
        <v>610.29999999999995</v>
      </c>
      <c r="K429">
        <v>0</v>
      </c>
      <c r="L429" t="s">
        <v>38</v>
      </c>
      <c r="M429" t="s">
        <v>79</v>
      </c>
      <c r="Q429">
        <v>610.29999999999995</v>
      </c>
      <c r="R429" t="s">
        <v>94</v>
      </c>
      <c r="S429">
        <v>39.914279999999998</v>
      </c>
      <c r="T429">
        <v>-79.723697000000001</v>
      </c>
      <c r="U429">
        <v>6.516666667</v>
      </c>
      <c r="V429">
        <v>1</v>
      </c>
      <c r="W429">
        <v>9.4</v>
      </c>
      <c r="X429">
        <v>0</v>
      </c>
      <c r="Y429">
        <v>2367.3000000000002</v>
      </c>
      <c r="Z429">
        <v>42005067001</v>
      </c>
      <c r="AA429">
        <v>1274.7330320900001</v>
      </c>
      <c r="AB429" t="s">
        <v>407</v>
      </c>
      <c r="AC429" t="s">
        <v>54</v>
      </c>
      <c r="AD429" t="s">
        <v>54</v>
      </c>
      <c r="AE429" t="s">
        <v>73</v>
      </c>
      <c r="AF429" t="s">
        <v>2139</v>
      </c>
    </row>
    <row r="430" spans="1:32" x14ac:dyDescent="0.25">
      <c r="A430" t="s">
        <v>2140</v>
      </c>
      <c r="B430" t="s">
        <v>2141</v>
      </c>
      <c r="C430" t="s">
        <v>2142</v>
      </c>
      <c r="D430" t="s">
        <v>2143</v>
      </c>
      <c r="E430" t="s">
        <v>231</v>
      </c>
      <c r="F430">
        <v>2</v>
      </c>
      <c r="G430">
        <v>2022</v>
      </c>
      <c r="H430" s="1">
        <v>44999.433313414353</v>
      </c>
      <c r="I430" t="s">
        <v>444</v>
      </c>
      <c r="J430">
        <v>604.44000000000005</v>
      </c>
      <c r="K430">
        <v>0</v>
      </c>
      <c r="L430" t="s">
        <v>38</v>
      </c>
      <c r="M430" t="s">
        <v>679</v>
      </c>
      <c r="O430">
        <v>1209</v>
      </c>
      <c r="R430" t="s">
        <v>52</v>
      </c>
      <c r="S430">
        <v>18.156720079468901</v>
      </c>
      <c r="T430">
        <v>-65.818833513854898</v>
      </c>
      <c r="AB430" t="s">
        <v>407</v>
      </c>
      <c r="AC430" t="s">
        <v>54</v>
      </c>
      <c r="AD430" t="s">
        <v>54</v>
      </c>
      <c r="AE430" t="s">
        <v>44</v>
      </c>
      <c r="AF430" t="s">
        <v>2144</v>
      </c>
    </row>
    <row r="431" spans="1:32" x14ac:dyDescent="0.25">
      <c r="A431" t="s">
        <v>2145</v>
      </c>
      <c r="B431" t="s">
        <v>2146</v>
      </c>
      <c r="C431" t="s">
        <v>2147</v>
      </c>
      <c r="D431" t="s">
        <v>2148</v>
      </c>
      <c r="E431" t="s">
        <v>172</v>
      </c>
      <c r="F431">
        <v>4</v>
      </c>
      <c r="G431">
        <v>2022</v>
      </c>
      <c r="H431" s="1">
        <v>44964.459782731479</v>
      </c>
      <c r="I431" t="s">
        <v>444</v>
      </c>
      <c r="J431">
        <v>594.78</v>
      </c>
      <c r="K431">
        <v>0</v>
      </c>
      <c r="L431" t="s">
        <v>38</v>
      </c>
      <c r="M431" t="s">
        <v>79</v>
      </c>
      <c r="Q431">
        <v>594.78</v>
      </c>
      <c r="R431" t="s">
        <v>94</v>
      </c>
      <c r="S431">
        <v>34.708333000000003</v>
      </c>
      <c r="T431">
        <v>-82.167221999999995</v>
      </c>
      <c r="U431">
        <v>1.89</v>
      </c>
      <c r="V431">
        <v>1</v>
      </c>
      <c r="W431">
        <v>0</v>
      </c>
      <c r="X431">
        <v>0</v>
      </c>
      <c r="Y431">
        <v>690.23</v>
      </c>
      <c r="Z431">
        <v>45000614030</v>
      </c>
      <c r="AA431">
        <v>1547.8901103949995</v>
      </c>
      <c r="AB431" t="s">
        <v>54</v>
      </c>
      <c r="AC431" t="s">
        <v>54</v>
      </c>
      <c r="AD431" t="s">
        <v>54</v>
      </c>
      <c r="AE431" t="s">
        <v>73</v>
      </c>
      <c r="AF431" t="s">
        <v>2149</v>
      </c>
    </row>
    <row r="432" spans="1:32" x14ac:dyDescent="0.25">
      <c r="A432" t="s">
        <v>2150</v>
      </c>
      <c r="B432" t="s">
        <v>2151</v>
      </c>
      <c r="C432" t="s">
        <v>2152</v>
      </c>
      <c r="D432" t="s">
        <v>2153</v>
      </c>
      <c r="E432" t="s">
        <v>36</v>
      </c>
      <c r="F432">
        <v>9</v>
      </c>
      <c r="G432">
        <v>2022</v>
      </c>
      <c r="H432" s="1">
        <v>44952.730161504631</v>
      </c>
      <c r="I432" t="s">
        <v>444</v>
      </c>
      <c r="J432">
        <v>591.67999999999995</v>
      </c>
      <c r="K432">
        <v>0</v>
      </c>
      <c r="L432" t="s">
        <v>38</v>
      </c>
      <c r="M432" t="s">
        <v>79</v>
      </c>
      <c r="Q432">
        <v>572.46</v>
      </c>
      <c r="R432" t="s">
        <v>86</v>
      </c>
      <c r="S432">
        <v>34.194527999999998</v>
      </c>
      <c r="T432">
        <v>-119.002667</v>
      </c>
      <c r="U432">
        <v>0.94334000299999998</v>
      </c>
      <c r="V432">
        <v>2</v>
      </c>
      <c r="W432">
        <v>7.25</v>
      </c>
      <c r="X432">
        <v>0</v>
      </c>
      <c r="Y432">
        <v>346.62900000000002</v>
      </c>
      <c r="Z432">
        <v>6004029001</v>
      </c>
      <c r="AA432">
        <v>1902.9943121915001</v>
      </c>
      <c r="AB432" t="s">
        <v>2028</v>
      </c>
      <c r="AC432" t="s">
        <v>72</v>
      </c>
      <c r="AD432" t="s">
        <v>54</v>
      </c>
      <c r="AE432" t="s">
        <v>55</v>
      </c>
      <c r="AF432" t="s">
        <v>2154</v>
      </c>
    </row>
    <row r="433" spans="1:32" x14ac:dyDescent="0.25">
      <c r="A433" t="s">
        <v>2155</v>
      </c>
      <c r="B433" t="s">
        <v>2156</v>
      </c>
      <c r="C433" t="s">
        <v>2157</v>
      </c>
      <c r="D433" t="s">
        <v>1729</v>
      </c>
      <c r="E433" t="s">
        <v>629</v>
      </c>
      <c r="F433">
        <v>6</v>
      </c>
      <c r="G433">
        <v>2022</v>
      </c>
      <c r="H433" s="1">
        <v>44946.636308472225</v>
      </c>
      <c r="I433" t="s">
        <v>444</v>
      </c>
      <c r="J433">
        <v>582</v>
      </c>
      <c r="K433">
        <v>0</v>
      </c>
      <c r="L433" t="s">
        <v>38</v>
      </c>
      <c r="M433" t="s">
        <v>79</v>
      </c>
      <c r="Q433">
        <v>582</v>
      </c>
      <c r="R433" t="s">
        <v>214</v>
      </c>
      <c r="S433">
        <v>36.717269999999999</v>
      </c>
      <c r="T433">
        <v>-108.21725000000001</v>
      </c>
      <c r="U433">
        <v>4.22</v>
      </c>
      <c r="V433">
        <v>1</v>
      </c>
      <c r="W433">
        <v>5.8</v>
      </c>
      <c r="X433">
        <v>0</v>
      </c>
      <c r="Y433">
        <v>1540.84</v>
      </c>
      <c r="Z433">
        <v>35200900303</v>
      </c>
      <c r="AA433">
        <v>1704.5001686231999</v>
      </c>
      <c r="AB433" t="s">
        <v>54</v>
      </c>
      <c r="AC433" t="s">
        <v>54</v>
      </c>
      <c r="AD433" t="s">
        <v>43</v>
      </c>
      <c r="AE433" t="s">
        <v>65</v>
      </c>
      <c r="AF433" t="s">
        <v>2158</v>
      </c>
    </row>
    <row r="434" spans="1:32" x14ac:dyDescent="0.25">
      <c r="A434" t="s">
        <v>2159</v>
      </c>
      <c r="B434" t="s">
        <v>2160</v>
      </c>
      <c r="C434" t="s">
        <v>2161</v>
      </c>
      <c r="D434" t="s">
        <v>1069</v>
      </c>
      <c r="E434" t="s">
        <v>172</v>
      </c>
      <c r="F434">
        <v>4</v>
      </c>
      <c r="G434">
        <v>2022</v>
      </c>
      <c r="H434" s="1">
        <v>44964.453195509261</v>
      </c>
      <c r="I434" t="s">
        <v>444</v>
      </c>
      <c r="J434">
        <v>578.45000000000005</v>
      </c>
      <c r="K434">
        <v>0</v>
      </c>
      <c r="L434" t="s">
        <v>38</v>
      </c>
      <c r="M434" t="s">
        <v>79</v>
      </c>
      <c r="Q434">
        <v>578.45000000000005</v>
      </c>
      <c r="R434" t="s">
        <v>94</v>
      </c>
      <c r="S434">
        <v>34.822220000000002</v>
      </c>
      <c r="T434">
        <v>-82.478049999999996</v>
      </c>
      <c r="U434">
        <v>1.3833333329999999</v>
      </c>
      <c r="V434">
        <v>1</v>
      </c>
      <c r="W434">
        <v>0</v>
      </c>
      <c r="X434">
        <v>0</v>
      </c>
      <c r="Y434">
        <v>504.84</v>
      </c>
      <c r="Z434">
        <v>45000614036</v>
      </c>
      <c r="AA434">
        <v>1092.6283132200001</v>
      </c>
      <c r="AB434" t="s">
        <v>41</v>
      </c>
      <c r="AC434" t="s">
        <v>54</v>
      </c>
      <c r="AD434" t="s">
        <v>54</v>
      </c>
      <c r="AE434" t="s">
        <v>73</v>
      </c>
      <c r="AF434" t="s">
        <v>2162</v>
      </c>
    </row>
    <row r="435" spans="1:32" x14ac:dyDescent="0.25">
      <c r="A435" t="s">
        <v>2163</v>
      </c>
      <c r="B435" t="s">
        <v>2164</v>
      </c>
      <c r="C435" t="s">
        <v>2165</v>
      </c>
      <c r="D435" t="s">
        <v>2166</v>
      </c>
      <c r="E435" t="s">
        <v>1023</v>
      </c>
      <c r="F435">
        <v>8</v>
      </c>
      <c r="G435">
        <v>2022</v>
      </c>
      <c r="H435" s="1">
        <v>44960.610260370369</v>
      </c>
      <c r="I435" t="s">
        <v>444</v>
      </c>
      <c r="J435">
        <v>567.5</v>
      </c>
      <c r="K435">
        <v>0</v>
      </c>
      <c r="L435" t="s">
        <v>38</v>
      </c>
      <c r="M435" t="s">
        <v>79</v>
      </c>
      <c r="Q435">
        <v>567.5</v>
      </c>
      <c r="R435" t="s">
        <v>52</v>
      </c>
      <c r="S435">
        <v>38.722639999999998</v>
      </c>
      <c r="T435">
        <v>-104.72221999999999</v>
      </c>
      <c r="U435">
        <v>1.65</v>
      </c>
      <c r="V435">
        <v>1</v>
      </c>
      <c r="W435">
        <v>2.5</v>
      </c>
      <c r="X435">
        <v>0</v>
      </c>
      <c r="Y435">
        <v>602.99</v>
      </c>
      <c r="Z435">
        <v>8201200058</v>
      </c>
      <c r="AA435">
        <v>1165.470200768</v>
      </c>
      <c r="AB435" t="s">
        <v>41</v>
      </c>
      <c r="AC435" t="s">
        <v>54</v>
      </c>
      <c r="AD435" t="s">
        <v>54</v>
      </c>
      <c r="AE435" t="s">
        <v>65</v>
      </c>
      <c r="AF435" t="s">
        <v>2167</v>
      </c>
    </row>
    <row r="436" spans="1:32" x14ac:dyDescent="0.25">
      <c r="A436" t="s">
        <v>2168</v>
      </c>
      <c r="B436" t="s">
        <v>2169</v>
      </c>
      <c r="C436" t="s">
        <v>2170</v>
      </c>
      <c r="D436" t="s">
        <v>2085</v>
      </c>
      <c r="E436" t="s">
        <v>231</v>
      </c>
      <c r="F436">
        <v>2</v>
      </c>
      <c r="G436">
        <v>2022</v>
      </c>
      <c r="H436" s="1">
        <v>44978.670589317131</v>
      </c>
      <c r="I436" t="s">
        <v>444</v>
      </c>
      <c r="J436">
        <v>567.02</v>
      </c>
      <c r="K436">
        <v>0</v>
      </c>
      <c r="L436" t="s">
        <v>38</v>
      </c>
      <c r="M436" t="s">
        <v>51</v>
      </c>
      <c r="N436">
        <v>567.02</v>
      </c>
      <c r="R436" t="s">
        <v>214</v>
      </c>
      <c r="S436">
        <v>18.391659000000001</v>
      </c>
      <c r="T436">
        <v>-67.181192999999993</v>
      </c>
      <c r="U436">
        <v>5.2620833329999996</v>
      </c>
      <c r="V436">
        <v>1</v>
      </c>
      <c r="W436">
        <v>8</v>
      </c>
      <c r="X436">
        <v>8</v>
      </c>
      <c r="Y436">
        <v>1921.915</v>
      </c>
      <c r="Z436">
        <v>72000003001</v>
      </c>
      <c r="AB436" t="s">
        <v>54</v>
      </c>
      <c r="AC436" t="s">
        <v>54</v>
      </c>
      <c r="AD436" t="s">
        <v>43</v>
      </c>
      <c r="AE436" t="s">
        <v>73</v>
      </c>
      <c r="AF436" t="s">
        <v>2171</v>
      </c>
    </row>
    <row r="437" spans="1:32" x14ac:dyDescent="0.25">
      <c r="A437" t="s">
        <v>2172</v>
      </c>
      <c r="B437" t="s">
        <v>2173</v>
      </c>
      <c r="C437" t="s">
        <v>2174</v>
      </c>
      <c r="D437" t="s">
        <v>2175</v>
      </c>
      <c r="E437" t="s">
        <v>641</v>
      </c>
      <c r="F437">
        <v>3</v>
      </c>
      <c r="G437">
        <v>2022</v>
      </c>
      <c r="H437" s="1">
        <v>44965.314113402776</v>
      </c>
      <c r="I437" t="s">
        <v>444</v>
      </c>
      <c r="J437">
        <v>564.5</v>
      </c>
      <c r="K437">
        <v>0</v>
      </c>
      <c r="L437" t="s">
        <v>38</v>
      </c>
      <c r="M437" t="s">
        <v>51</v>
      </c>
      <c r="N437">
        <v>564.5</v>
      </c>
      <c r="R437" t="s">
        <v>214</v>
      </c>
      <c r="S437">
        <v>38.32405</v>
      </c>
      <c r="T437">
        <v>-77.477199999999996</v>
      </c>
      <c r="U437">
        <v>1.951666667</v>
      </c>
      <c r="V437">
        <v>1</v>
      </c>
      <c r="W437">
        <v>4</v>
      </c>
      <c r="X437">
        <v>0</v>
      </c>
      <c r="Y437">
        <v>713.2</v>
      </c>
      <c r="Z437">
        <v>51001400008</v>
      </c>
      <c r="AA437">
        <v>1085.3441244651999</v>
      </c>
      <c r="AB437" t="s">
        <v>952</v>
      </c>
      <c r="AC437" t="s">
        <v>54</v>
      </c>
      <c r="AD437" t="s">
        <v>43</v>
      </c>
      <c r="AE437" t="s">
        <v>73</v>
      </c>
      <c r="AF437" t="s">
        <v>2176</v>
      </c>
    </row>
    <row r="438" spans="1:32" x14ac:dyDescent="0.25">
      <c r="A438" t="s">
        <v>2177</v>
      </c>
      <c r="B438" t="s">
        <v>2178</v>
      </c>
      <c r="C438" t="s">
        <v>2179</v>
      </c>
      <c r="D438" t="s">
        <v>2180</v>
      </c>
      <c r="E438" t="s">
        <v>117</v>
      </c>
      <c r="F438">
        <v>5</v>
      </c>
      <c r="G438">
        <v>2022</v>
      </c>
      <c r="H438" s="1">
        <v>44953.569530069442</v>
      </c>
      <c r="I438" t="s">
        <v>444</v>
      </c>
      <c r="J438">
        <v>564</v>
      </c>
      <c r="K438">
        <v>0</v>
      </c>
      <c r="L438" t="s">
        <v>38</v>
      </c>
      <c r="M438" t="s">
        <v>51</v>
      </c>
      <c r="N438">
        <v>564.36300000000006</v>
      </c>
      <c r="R438" t="s">
        <v>52</v>
      </c>
      <c r="S438">
        <v>41.940474000000002</v>
      </c>
      <c r="T438">
        <v>-87.988669000000002</v>
      </c>
      <c r="U438">
        <v>3.1143000000000001</v>
      </c>
      <c r="V438">
        <v>3</v>
      </c>
      <c r="W438">
        <v>7.6</v>
      </c>
      <c r="X438">
        <v>5.3</v>
      </c>
      <c r="Y438">
        <v>1143.6636000000001</v>
      </c>
      <c r="Z438">
        <v>17000161002</v>
      </c>
      <c r="AA438">
        <v>1655.3318945282999</v>
      </c>
      <c r="AB438" t="s">
        <v>177</v>
      </c>
      <c r="AC438" t="s">
        <v>42</v>
      </c>
      <c r="AD438" t="s">
        <v>54</v>
      </c>
      <c r="AE438" t="s">
        <v>44</v>
      </c>
      <c r="AF438" t="s">
        <v>2181</v>
      </c>
    </row>
    <row r="439" spans="1:32" x14ac:dyDescent="0.25">
      <c r="A439" t="s">
        <v>2182</v>
      </c>
      <c r="B439" t="s">
        <v>2183</v>
      </c>
      <c r="C439" t="s">
        <v>2184</v>
      </c>
      <c r="D439" t="s">
        <v>2185</v>
      </c>
      <c r="E439" t="s">
        <v>36</v>
      </c>
      <c r="F439">
        <v>9</v>
      </c>
      <c r="G439">
        <v>2022</v>
      </c>
      <c r="H439" s="1">
        <v>44960.661975682873</v>
      </c>
      <c r="I439" t="s">
        <v>444</v>
      </c>
      <c r="J439">
        <v>561</v>
      </c>
      <c r="K439">
        <v>0</v>
      </c>
      <c r="L439" t="s">
        <v>38</v>
      </c>
      <c r="M439" t="s">
        <v>51</v>
      </c>
      <c r="N439">
        <v>561</v>
      </c>
      <c r="R439" t="s">
        <v>52</v>
      </c>
      <c r="S439">
        <v>40.766388999999997</v>
      </c>
      <c r="T439">
        <v>-124.195278</v>
      </c>
      <c r="U439">
        <v>3.5078333330000002</v>
      </c>
      <c r="V439">
        <v>1</v>
      </c>
      <c r="W439">
        <v>12</v>
      </c>
      <c r="X439">
        <v>12</v>
      </c>
      <c r="Y439">
        <v>1280.184</v>
      </c>
      <c r="Z439">
        <v>6001010005</v>
      </c>
      <c r="AA439">
        <v>1857.468132474</v>
      </c>
      <c r="AB439" t="s">
        <v>53</v>
      </c>
      <c r="AC439" t="s">
        <v>42</v>
      </c>
      <c r="AD439" t="s">
        <v>54</v>
      </c>
      <c r="AE439" t="s">
        <v>583</v>
      </c>
      <c r="AF439" t="s">
        <v>2186</v>
      </c>
    </row>
    <row r="440" spans="1:32" x14ac:dyDescent="0.25">
      <c r="A440" t="s">
        <v>2187</v>
      </c>
      <c r="B440" t="s">
        <v>2188</v>
      </c>
      <c r="C440" t="s">
        <v>2188</v>
      </c>
      <c r="D440" t="s">
        <v>2189</v>
      </c>
      <c r="E440" t="s">
        <v>99</v>
      </c>
      <c r="F440">
        <v>6</v>
      </c>
      <c r="G440">
        <v>2022</v>
      </c>
      <c r="H440" s="1">
        <v>44805.588107777781</v>
      </c>
      <c r="I440" t="s">
        <v>444</v>
      </c>
      <c r="J440">
        <v>560.80999999999995</v>
      </c>
      <c r="K440">
        <v>0</v>
      </c>
      <c r="L440" t="s">
        <v>38</v>
      </c>
      <c r="M440" t="s">
        <v>79</v>
      </c>
      <c r="Q440">
        <v>549.80999999999995</v>
      </c>
      <c r="R440" t="s">
        <v>52</v>
      </c>
      <c r="S440">
        <v>33.150592000000003</v>
      </c>
      <c r="T440">
        <v>-95.550520000000006</v>
      </c>
      <c r="U440">
        <v>2.9474999999999998</v>
      </c>
      <c r="V440">
        <v>1</v>
      </c>
      <c r="W440">
        <v>5.4</v>
      </c>
      <c r="X440">
        <v>5.4</v>
      </c>
      <c r="Y440">
        <v>1075.53</v>
      </c>
      <c r="Z440">
        <v>48005022004</v>
      </c>
      <c r="AB440" t="s">
        <v>41</v>
      </c>
      <c r="AC440" t="s">
        <v>54</v>
      </c>
      <c r="AD440" t="s">
        <v>54</v>
      </c>
      <c r="AE440" t="s">
        <v>55</v>
      </c>
      <c r="AF440" t="s">
        <v>2190</v>
      </c>
    </row>
    <row r="441" spans="1:32" x14ac:dyDescent="0.25">
      <c r="A441" t="s">
        <v>2191</v>
      </c>
      <c r="B441" t="s">
        <v>2192</v>
      </c>
      <c r="C441" t="s">
        <v>2193</v>
      </c>
      <c r="D441" t="s">
        <v>2194</v>
      </c>
      <c r="E441" t="s">
        <v>543</v>
      </c>
      <c r="F441">
        <v>7</v>
      </c>
      <c r="G441">
        <v>2022</v>
      </c>
      <c r="H441" s="1">
        <v>44978.404938402775</v>
      </c>
      <c r="I441" t="s">
        <v>444</v>
      </c>
      <c r="J441">
        <v>552</v>
      </c>
      <c r="K441">
        <v>0</v>
      </c>
      <c r="L441" t="s">
        <v>38</v>
      </c>
      <c r="M441" t="s">
        <v>51</v>
      </c>
      <c r="N441">
        <v>552</v>
      </c>
      <c r="R441" t="s">
        <v>52</v>
      </c>
      <c r="S441">
        <v>38.861972000000002</v>
      </c>
      <c r="T441">
        <v>-90.868694000000005</v>
      </c>
      <c r="U441">
        <v>4.7921416670000001</v>
      </c>
      <c r="V441">
        <v>1</v>
      </c>
      <c r="W441">
        <v>0</v>
      </c>
      <c r="X441">
        <v>0</v>
      </c>
      <c r="Y441">
        <v>1748.7784999999999</v>
      </c>
      <c r="Z441">
        <v>29001239002</v>
      </c>
      <c r="AA441">
        <v>3059.3592770159999</v>
      </c>
      <c r="AB441" t="s">
        <v>41</v>
      </c>
      <c r="AC441" t="s">
        <v>72</v>
      </c>
      <c r="AD441" t="s">
        <v>54</v>
      </c>
      <c r="AE441" t="s">
        <v>73</v>
      </c>
      <c r="AF441" t="s">
        <v>2195</v>
      </c>
    </row>
    <row r="442" spans="1:32" x14ac:dyDescent="0.25">
      <c r="A442" t="s">
        <v>2196</v>
      </c>
      <c r="B442" t="s">
        <v>2197</v>
      </c>
      <c r="C442" t="s">
        <v>2198</v>
      </c>
      <c r="D442" t="s">
        <v>2199</v>
      </c>
      <c r="E442" t="s">
        <v>213</v>
      </c>
      <c r="F442">
        <v>3</v>
      </c>
      <c r="G442">
        <v>2022</v>
      </c>
      <c r="H442" s="1">
        <v>44957.42770896991</v>
      </c>
      <c r="I442" t="s">
        <v>444</v>
      </c>
      <c r="J442">
        <v>551.75</v>
      </c>
      <c r="K442">
        <v>0</v>
      </c>
      <c r="L442" t="s">
        <v>38</v>
      </c>
      <c r="M442" t="s">
        <v>79</v>
      </c>
      <c r="Q442">
        <v>551.75</v>
      </c>
      <c r="R442" t="s">
        <v>94</v>
      </c>
      <c r="S442">
        <v>40.175181000000002</v>
      </c>
      <c r="T442">
        <v>-76.196725999999998</v>
      </c>
      <c r="U442">
        <v>2.010583333</v>
      </c>
      <c r="V442">
        <v>1</v>
      </c>
      <c r="W442">
        <v>3.8</v>
      </c>
      <c r="X442">
        <v>0</v>
      </c>
      <c r="Y442">
        <v>733.58900000000006</v>
      </c>
      <c r="Z442">
        <v>42001192001</v>
      </c>
      <c r="AA442">
        <v>1478.6903172243997</v>
      </c>
      <c r="AB442" t="s">
        <v>53</v>
      </c>
      <c r="AC442" t="s">
        <v>42</v>
      </c>
      <c r="AD442" t="s">
        <v>54</v>
      </c>
      <c r="AE442" t="s">
        <v>65</v>
      </c>
      <c r="AF442" t="s">
        <v>2200</v>
      </c>
    </row>
    <row r="443" spans="1:32" x14ac:dyDescent="0.25">
      <c r="A443" t="s">
        <v>2201</v>
      </c>
      <c r="B443" t="s">
        <v>2202</v>
      </c>
      <c r="C443" t="s">
        <v>2202</v>
      </c>
      <c r="D443" t="s">
        <v>98</v>
      </c>
      <c r="E443" t="s">
        <v>99</v>
      </c>
      <c r="F443">
        <v>6</v>
      </c>
      <c r="G443">
        <v>2022</v>
      </c>
      <c r="H443" s="1">
        <v>44834.500949560184</v>
      </c>
      <c r="I443" t="s">
        <v>444</v>
      </c>
      <c r="J443">
        <v>545.74</v>
      </c>
      <c r="K443">
        <v>0</v>
      </c>
      <c r="L443" t="s">
        <v>38</v>
      </c>
      <c r="M443" t="s">
        <v>79</v>
      </c>
      <c r="Q443">
        <v>545.74</v>
      </c>
      <c r="R443" t="s">
        <v>94</v>
      </c>
      <c r="S443">
        <v>30.04514</v>
      </c>
      <c r="T443">
        <v>-95.190799999999996</v>
      </c>
      <c r="U443">
        <v>4.6887499999999998</v>
      </c>
      <c r="V443">
        <v>1</v>
      </c>
      <c r="W443">
        <v>7</v>
      </c>
      <c r="X443">
        <v>7</v>
      </c>
      <c r="Y443">
        <v>1712.3150000000001</v>
      </c>
      <c r="Z443">
        <v>48007632001</v>
      </c>
      <c r="AB443" t="s">
        <v>41</v>
      </c>
      <c r="AC443" t="s">
        <v>54</v>
      </c>
      <c r="AD443" t="s">
        <v>54</v>
      </c>
      <c r="AE443" t="s">
        <v>73</v>
      </c>
      <c r="AF443" t="s">
        <v>2203</v>
      </c>
    </row>
    <row r="444" spans="1:32" x14ac:dyDescent="0.25">
      <c r="A444" t="s">
        <v>2204</v>
      </c>
      <c r="B444" t="s">
        <v>2205</v>
      </c>
      <c r="C444" t="s">
        <v>2206</v>
      </c>
      <c r="D444" t="s">
        <v>2207</v>
      </c>
      <c r="E444" t="s">
        <v>514</v>
      </c>
      <c r="F444">
        <v>1</v>
      </c>
      <c r="G444">
        <v>2022</v>
      </c>
      <c r="H444" s="1">
        <v>44978.609588692132</v>
      </c>
      <c r="I444" t="s">
        <v>444</v>
      </c>
      <c r="J444">
        <v>545.4</v>
      </c>
      <c r="K444">
        <v>0</v>
      </c>
      <c r="L444" t="s">
        <v>38</v>
      </c>
      <c r="M444" t="s">
        <v>79</v>
      </c>
      <c r="Q444">
        <v>545.4</v>
      </c>
      <c r="R444" t="s">
        <v>94</v>
      </c>
      <c r="S444">
        <v>41.360945000000001</v>
      </c>
      <c r="T444">
        <v>-71.835385000000002</v>
      </c>
      <c r="U444">
        <v>2.0626666669999998</v>
      </c>
      <c r="V444">
        <v>1</v>
      </c>
      <c r="W444">
        <v>3.3</v>
      </c>
      <c r="X444">
        <v>2.4</v>
      </c>
      <c r="Y444">
        <v>751.10900000000004</v>
      </c>
      <c r="Z444">
        <v>44000029001</v>
      </c>
      <c r="AA444">
        <v>1389.4590049780998</v>
      </c>
      <c r="AB444" t="s">
        <v>54</v>
      </c>
      <c r="AC444" t="s">
        <v>54</v>
      </c>
      <c r="AD444" t="s">
        <v>54</v>
      </c>
      <c r="AE444" t="s">
        <v>65</v>
      </c>
      <c r="AF444" t="s">
        <v>2208</v>
      </c>
    </row>
    <row r="445" spans="1:32" x14ac:dyDescent="0.25">
      <c r="A445" t="s">
        <v>2209</v>
      </c>
      <c r="B445" t="s">
        <v>2210</v>
      </c>
      <c r="C445" t="s">
        <v>2211</v>
      </c>
      <c r="D445" t="s">
        <v>306</v>
      </c>
      <c r="E445" t="s">
        <v>117</v>
      </c>
      <c r="F445">
        <v>5</v>
      </c>
      <c r="G445">
        <v>2022</v>
      </c>
      <c r="H445" s="1">
        <v>44950.464082592589</v>
      </c>
      <c r="I445" t="s">
        <v>444</v>
      </c>
      <c r="J445">
        <v>540</v>
      </c>
      <c r="K445">
        <v>0</v>
      </c>
      <c r="L445" t="s">
        <v>38</v>
      </c>
      <c r="M445" t="s">
        <v>51</v>
      </c>
      <c r="N445">
        <v>540</v>
      </c>
      <c r="R445" t="s">
        <v>52</v>
      </c>
      <c r="S445">
        <v>37.721981</v>
      </c>
      <c r="T445">
        <v>-88.928055999999998</v>
      </c>
      <c r="U445">
        <v>2.9674999999999998</v>
      </c>
      <c r="V445">
        <v>2</v>
      </c>
      <c r="W445">
        <v>10.8</v>
      </c>
      <c r="X445">
        <v>4.95</v>
      </c>
      <c r="Y445">
        <v>1078.99</v>
      </c>
      <c r="Z445">
        <v>17000012001</v>
      </c>
      <c r="AB445" t="s">
        <v>41</v>
      </c>
      <c r="AC445" t="s">
        <v>72</v>
      </c>
      <c r="AD445" t="s">
        <v>54</v>
      </c>
      <c r="AE445" t="s">
        <v>73</v>
      </c>
      <c r="AF445" t="s">
        <v>2212</v>
      </c>
    </row>
    <row r="446" spans="1:32" x14ac:dyDescent="0.25">
      <c r="A446" t="s">
        <v>2213</v>
      </c>
      <c r="B446" t="s">
        <v>2214</v>
      </c>
      <c r="C446" t="s">
        <v>2215</v>
      </c>
      <c r="D446" t="s">
        <v>2216</v>
      </c>
      <c r="E446" t="s">
        <v>525</v>
      </c>
      <c r="F446">
        <v>2</v>
      </c>
      <c r="G446">
        <v>2022</v>
      </c>
      <c r="H446" s="1">
        <v>44970.48254597222</v>
      </c>
      <c r="I446" t="s">
        <v>444</v>
      </c>
      <c r="J446">
        <v>536.16</v>
      </c>
      <c r="K446">
        <v>0</v>
      </c>
      <c r="L446" t="s">
        <v>38</v>
      </c>
      <c r="M446" t="s">
        <v>79</v>
      </c>
      <c r="Q446">
        <v>536.16</v>
      </c>
      <c r="R446" t="s">
        <v>86</v>
      </c>
      <c r="S446">
        <v>40.841515999999999</v>
      </c>
      <c r="T446">
        <v>-74.642297999999997</v>
      </c>
      <c r="U446">
        <v>1.5694999999999999</v>
      </c>
      <c r="V446">
        <v>1</v>
      </c>
      <c r="W446">
        <v>0</v>
      </c>
      <c r="X446">
        <v>0</v>
      </c>
      <c r="Y446">
        <v>572.39229999999998</v>
      </c>
      <c r="Z446">
        <v>34002391001</v>
      </c>
      <c r="AA446">
        <v>652.84541714894999</v>
      </c>
      <c r="AB446" t="s">
        <v>54</v>
      </c>
      <c r="AC446" t="s">
        <v>54</v>
      </c>
      <c r="AD446" t="s">
        <v>54</v>
      </c>
      <c r="AE446" t="s">
        <v>73</v>
      </c>
      <c r="AF446" t="s">
        <v>2217</v>
      </c>
    </row>
    <row r="447" spans="1:32" x14ac:dyDescent="0.25">
      <c r="A447" t="s">
        <v>2218</v>
      </c>
      <c r="B447" t="s">
        <v>2219</v>
      </c>
      <c r="C447" t="s">
        <v>2220</v>
      </c>
      <c r="D447" t="s">
        <v>542</v>
      </c>
      <c r="E447" t="s">
        <v>543</v>
      </c>
      <c r="F447">
        <v>7</v>
      </c>
      <c r="G447">
        <v>2022</v>
      </c>
      <c r="H447" s="1">
        <v>44974.401931539353</v>
      </c>
      <c r="I447" t="s">
        <v>444</v>
      </c>
      <c r="J447">
        <v>535.87</v>
      </c>
      <c r="K447">
        <v>0</v>
      </c>
      <c r="L447" t="s">
        <v>38</v>
      </c>
      <c r="M447" t="s">
        <v>79</v>
      </c>
      <c r="Q447">
        <v>677.17</v>
      </c>
      <c r="R447" t="s">
        <v>94</v>
      </c>
      <c r="S447">
        <v>39.354219999999998</v>
      </c>
      <c r="T447">
        <v>-94.665390000000002</v>
      </c>
      <c r="U447">
        <v>2.2565</v>
      </c>
      <c r="V447">
        <v>1</v>
      </c>
      <c r="W447">
        <v>0</v>
      </c>
      <c r="X447">
        <v>0</v>
      </c>
      <c r="Y447">
        <v>690.35699999999997</v>
      </c>
      <c r="Z447">
        <v>29001011005</v>
      </c>
      <c r="AA447">
        <v>746.62934736700004</v>
      </c>
      <c r="AB447" t="s">
        <v>54</v>
      </c>
      <c r="AC447" t="s">
        <v>72</v>
      </c>
      <c r="AD447" t="s">
        <v>54</v>
      </c>
      <c r="AE447" t="s">
        <v>54</v>
      </c>
      <c r="AF447" t="s">
        <v>2221</v>
      </c>
    </row>
    <row r="448" spans="1:32" x14ac:dyDescent="0.25">
      <c r="A448" t="s">
        <v>2222</v>
      </c>
      <c r="B448" t="s">
        <v>2223</v>
      </c>
      <c r="C448" t="s">
        <v>2224</v>
      </c>
      <c r="D448" t="s">
        <v>2225</v>
      </c>
      <c r="E448" t="s">
        <v>247</v>
      </c>
      <c r="F448">
        <v>1</v>
      </c>
      <c r="G448">
        <v>2022</v>
      </c>
      <c r="H448" s="1">
        <v>44957.32769914352</v>
      </c>
      <c r="I448" t="s">
        <v>444</v>
      </c>
      <c r="J448">
        <v>533.24</v>
      </c>
      <c r="K448">
        <v>0</v>
      </c>
      <c r="L448" t="s">
        <v>38</v>
      </c>
      <c r="M448" t="s">
        <v>79</v>
      </c>
      <c r="Q448">
        <v>533.24</v>
      </c>
      <c r="R448" t="s">
        <v>214</v>
      </c>
      <c r="S448">
        <v>42.069690000000001</v>
      </c>
      <c r="T448">
        <v>-72.006299999999996</v>
      </c>
      <c r="U448">
        <v>1.788666667</v>
      </c>
      <c r="V448">
        <v>1</v>
      </c>
      <c r="W448">
        <v>3.77</v>
      </c>
      <c r="X448">
        <v>0</v>
      </c>
      <c r="Y448">
        <v>652.58900000000006</v>
      </c>
      <c r="Z448">
        <v>25000031001</v>
      </c>
      <c r="AA448">
        <v>693.81897889470008</v>
      </c>
      <c r="AB448" t="s">
        <v>952</v>
      </c>
      <c r="AC448" t="s">
        <v>64</v>
      </c>
      <c r="AD448" t="s">
        <v>43</v>
      </c>
      <c r="AE448" t="s">
        <v>73</v>
      </c>
      <c r="AF448" t="s">
        <v>2226</v>
      </c>
    </row>
    <row r="449" spans="1:32" x14ac:dyDescent="0.25">
      <c r="A449" t="s">
        <v>2227</v>
      </c>
      <c r="B449" t="s">
        <v>2228</v>
      </c>
      <c r="C449" t="s">
        <v>2229</v>
      </c>
      <c r="D449" t="s">
        <v>2230</v>
      </c>
      <c r="E449" t="s">
        <v>117</v>
      </c>
      <c r="F449">
        <v>5</v>
      </c>
      <c r="G449">
        <v>2022</v>
      </c>
      <c r="H449" s="1">
        <v>44938.599190289351</v>
      </c>
      <c r="I449" t="s">
        <v>444</v>
      </c>
      <c r="J449">
        <v>525.26</v>
      </c>
      <c r="K449">
        <v>0</v>
      </c>
      <c r="L449" t="s">
        <v>38</v>
      </c>
      <c r="M449" t="s">
        <v>39</v>
      </c>
      <c r="N449">
        <v>361.06</v>
      </c>
      <c r="Q449">
        <v>164.2</v>
      </c>
      <c r="R449" t="s">
        <v>568</v>
      </c>
      <c r="S449">
        <v>42.235138999999997</v>
      </c>
      <c r="T449">
        <v>-88.330224999999999</v>
      </c>
      <c r="U449">
        <v>2.7833333329999999</v>
      </c>
      <c r="V449">
        <v>1</v>
      </c>
      <c r="W449">
        <v>16</v>
      </c>
      <c r="X449">
        <v>4</v>
      </c>
      <c r="Y449">
        <v>1016.44</v>
      </c>
      <c r="Z449">
        <v>17000664002</v>
      </c>
      <c r="AA449">
        <v>1019.786425672</v>
      </c>
      <c r="AB449" t="s">
        <v>41</v>
      </c>
      <c r="AC449" t="s">
        <v>54</v>
      </c>
      <c r="AD449" t="s">
        <v>537</v>
      </c>
      <c r="AE449" t="s">
        <v>73</v>
      </c>
      <c r="AF449" t="s">
        <v>2231</v>
      </c>
    </row>
    <row r="450" spans="1:32" x14ac:dyDescent="0.25">
      <c r="A450" t="s">
        <v>2232</v>
      </c>
      <c r="B450" t="s">
        <v>2233</v>
      </c>
      <c r="C450" t="s">
        <v>2234</v>
      </c>
      <c r="D450" t="s">
        <v>2235</v>
      </c>
      <c r="E450" t="s">
        <v>85</v>
      </c>
      <c r="F450">
        <v>2</v>
      </c>
      <c r="G450">
        <v>2022</v>
      </c>
      <c r="H450" s="1">
        <v>44970.530528252311</v>
      </c>
      <c r="I450" t="s">
        <v>444</v>
      </c>
      <c r="J450">
        <v>520</v>
      </c>
      <c r="K450">
        <v>0</v>
      </c>
      <c r="L450" t="s">
        <v>38</v>
      </c>
      <c r="M450" t="s">
        <v>51</v>
      </c>
      <c r="N450">
        <v>520</v>
      </c>
      <c r="R450" t="s">
        <v>86</v>
      </c>
      <c r="S450">
        <v>42.085360999999999</v>
      </c>
      <c r="T450">
        <v>-76.088860999999994</v>
      </c>
      <c r="U450">
        <v>14.112500000000001</v>
      </c>
      <c r="V450">
        <v>3</v>
      </c>
      <c r="W450">
        <v>10</v>
      </c>
      <c r="X450">
        <v>0</v>
      </c>
      <c r="Y450">
        <v>5063.43</v>
      </c>
      <c r="Z450">
        <v>36007011001</v>
      </c>
      <c r="AA450">
        <v>3314.3058834339995</v>
      </c>
      <c r="AB450" t="s">
        <v>952</v>
      </c>
      <c r="AC450" t="s">
        <v>54</v>
      </c>
      <c r="AD450" t="s">
        <v>43</v>
      </c>
      <c r="AE450" t="s">
        <v>55</v>
      </c>
      <c r="AF450" t="s">
        <v>2236</v>
      </c>
    </row>
    <row r="451" spans="1:32" x14ac:dyDescent="0.25">
      <c r="A451" t="s">
        <v>2237</v>
      </c>
      <c r="B451" t="s">
        <v>2238</v>
      </c>
      <c r="C451" t="s">
        <v>2239</v>
      </c>
      <c r="D451" t="s">
        <v>2240</v>
      </c>
      <c r="E451" t="s">
        <v>726</v>
      </c>
      <c r="F451">
        <v>6</v>
      </c>
      <c r="G451">
        <v>2022</v>
      </c>
      <c r="H451" s="1">
        <v>45226.30925165509</v>
      </c>
      <c r="I451" t="s">
        <v>444</v>
      </c>
      <c r="J451">
        <v>518</v>
      </c>
      <c r="K451">
        <v>0</v>
      </c>
      <c r="L451" t="s">
        <v>38</v>
      </c>
      <c r="M451" t="s">
        <v>79</v>
      </c>
      <c r="Q451">
        <v>580</v>
      </c>
      <c r="R451" t="s">
        <v>52</v>
      </c>
      <c r="S451">
        <v>35.124721999999998</v>
      </c>
      <c r="T451">
        <v>-90.182500000000005</v>
      </c>
      <c r="U451">
        <v>6.4749999999999996</v>
      </c>
      <c r="V451">
        <v>1</v>
      </c>
      <c r="W451">
        <v>6.3</v>
      </c>
      <c r="X451">
        <v>9.1999999999999993</v>
      </c>
      <c r="Y451">
        <v>2358.3000000000002</v>
      </c>
      <c r="Z451">
        <v>5000007001</v>
      </c>
      <c r="AA451">
        <v>1860.1997032570496</v>
      </c>
      <c r="AB451" t="s">
        <v>54</v>
      </c>
      <c r="AC451" t="s">
        <v>54</v>
      </c>
      <c r="AD451" t="s">
        <v>54</v>
      </c>
      <c r="AE451" t="s">
        <v>73</v>
      </c>
      <c r="AF451" t="s">
        <v>2241</v>
      </c>
    </row>
    <row r="452" spans="1:32" x14ac:dyDescent="0.25">
      <c r="A452" t="s">
        <v>2242</v>
      </c>
      <c r="B452" t="s">
        <v>2243</v>
      </c>
      <c r="C452" t="s">
        <v>2244</v>
      </c>
      <c r="D452" t="s">
        <v>2245</v>
      </c>
      <c r="E452" t="s">
        <v>854</v>
      </c>
      <c r="F452">
        <v>8</v>
      </c>
      <c r="G452">
        <v>2022</v>
      </c>
      <c r="H452" s="1">
        <v>44973.673977210645</v>
      </c>
      <c r="I452" t="s">
        <v>444</v>
      </c>
      <c r="J452">
        <v>516</v>
      </c>
      <c r="K452">
        <v>0</v>
      </c>
      <c r="L452" t="s">
        <v>38</v>
      </c>
      <c r="M452" t="s">
        <v>51</v>
      </c>
      <c r="N452">
        <v>516</v>
      </c>
      <c r="R452" t="s">
        <v>490</v>
      </c>
      <c r="S452">
        <v>41.532269999999997</v>
      </c>
      <c r="T452">
        <v>-112.02585000000001</v>
      </c>
      <c r="U452">
        <v>0</v>
      </c>
      <c r="V452">
        <v>1</v>
      </c>
      <c r="W452">
        <v>6</v>
      </c>
      <c r="X452">
        <v>0</v>
      </c>
      <c r="Y452">
        <v>0</v>
      </c>
      <c r="Z452">
        <v>49000002001</v>
      </c>
      <c r="AA452">
        <v>1107.1966907295998</v>
      </c>
      <c r="AB452" t="s">
        <v>41</v>
      </c>
      <c r="AC452" t="s">
        <v>54</v>
      </c>
      <c r="AD452" t="s">
        <v>43</v>
      </c>
      <c r="AE452" t="s">
        <v>73</v>
      </c>
      <c r="AF452" t="s">
        <v>2246</v>
      </c>
    </row>
    <row r="453" spans="1:32" x14ac:dyDescent="0.25">
      <c r="A453" t="s">
        <v>2247</v>
      </c>
      <c r="B453" t="s">
        <v>2248</v>
      </c>
      <c r="C453" t="s">
        <v>2249</v>
      </c>
      <c r="D453" t="s">
        <v>2250</v>
      </c>
      <c r="E453" t="s">
        <v>36</v>
      </c>
      <c r="F453">
        <v>9</v>
      </c>
      <c r="G453">
        <v>2022</v>
      </c>
      <c r="H453" s="1">
        <v>44985.384858020836</v>
      </c>
      <c r="I453" t="s">
        <v>444</v>
      </c>
      <c r="J453">
        <v>515.86</v>
      </c>
      <c r="K453">
        <v>0</v>
      </c>
      <c r="L453" t="s">
        <v>38</v>
      </c>
      <c r="M453" t="s">
        <v>51</v>
      </c>
      <c r="N453">
        <v>515.86</v>
      </c>
      <c r="R453" t="s">
        <v>52</v>
      </c>
      <c r="S453">
        <v>37.591898999999998</v>
      </c>
      <c r="T453">
        <v>-122.358101</v>
      </c>
      <c r="U453">
        <v>2.3395833330000002</v>
      </c>
      <c r="V453">
        <v>3</v>
      </c>
      <c r="W453">
        <v>5.5</v>
      </c>
      <c r="X453">
        <v>0</v>
      </c>
      <c r="Y453">
        <v>854.83600000000001</v>
      </c>
      <c r="Z453">
        <v>6002011001</v>
      </c>
      <c r="AA453">
        <v>1613.4478091881999</v>
      </c>
      <c r="AB453" t="s">
        <v>53</v>
      </c>
      <c r="AC453" t="s">
        <v>42</v>
      </c>
      <c r="AD453" t="s">
        <v>54</v>
      </c>
      <c r="AE453" t="s">
        <v>65</v>
      </c>
      <c r="AF453" t="s">
        <v>2251</v>
      </c>
    </row>
    <row r="454" spans="1:32" x14ac:dyDescent="0.25">
      <c r="A454" t="s">
        <v>2252</v>
      </c>
      <c r="B454" t="s">
        <v>2253</v>
      </c>
      <c r="C454" t="s">
        <v>2254</v>
      </c>
      <c r="D454" t="s">
        <v>2255</v>
      </c>
      <c r="E454" t="s">
        <v>172</v>
      </c>
      <c r="F454">
        <v>4</v>
      </c>
      <c r="G454">
        <v>2022</v>
      </c>
      <c r="H454" s="1">
        <v>44974.578651747688</v>
      </c>
      <c r="I454" t="s">
        <v>444</v>
      </c>
      <c r="J454">
        <v>515.29999999999995</v>
      </c>
      <c r="K454">
        <v>0</v>
      </c>
      <c r="L454" t="s">
        <v>38</v>
      </c>
      <c r="M454" t="s">
        <v>39</v>
      </c>
      <c r="N454">
        <v>284.10000000000002</v>
      </c>
      <c r="Q454">
        <v>207.51</v>
      </c>
      <c r="R454" t="s">
        <v>673</v>
      </c>
      <c r="S454">
        <v>33.437156999999999</v>
      </c>
      <c r="T454">
        <v>-80.849191000000005</v>
      </c>
      <c r="U454">
        <v>4.0416666670000003</v>
      </c>
      <c r="V454">
        <v>1</v>
      </c>
      <c r="W454">
        <v>0</v>
      </c>
      <c r="X454">
        <v>0</v>
      </c>
      <c r="Y454">
        <v>1475.7</v>
      </c>
      <c r="Z454">
        <v>45000255001</v>
      </c>
      <c r="AA454">
        <v>2528.7061262288203</v>
      </c>
      <c r="AB454" t="s">
        <v>41</v>
      </c>
      <c r="AC454" t="s">
        <v>54</v>
      </c>
      <c r="AD454" t="s">
        <v>537</v>
      </c>
      <c r="AE454" t="s">
        <v>73</v>
      </c>
      <c r="AF454" t="s">
        <v>2256</v>
      </c>
    </row>
    <row r="455" spans="1:32" x14ac:dyDescent="0.25">
      <c r="A455" t="s">
        <v>2257</v>
      </c>
      <c r="B455" t="s">
        <v>2258</v>
      </c>
      <c r="C455" t="s">
        <v>2259</v>
      </c>
      <c r="D455" t="s">
        <v>2260</v>
      </c>
      <c r="E455" t="s">
        <v>600</v>
      </c>
      <c r="F455">
        <v>4</v>
      </c>
      <c r="G455">
        <v>2022</v>
      </c>
      <c r="H455" s="1">
        <v>44999.493066365743</v>
      </c>
      <c r="I455" t="s">
        <v>444</v>
      </c>
      <c r="J455">
        <v>509.54</v>
      </c>
      <c r="K455">
        <v>0</v>
      </c>
      <c r="L455" t="s">
        <v>38</v>
      </c>
      <c r="M455" t="s">
        <v>79</v>
      </c>
      <c r="Q455">
        <v>509.54</v>
      </c>
      <c r="R455" t="s">
        <v>52</v>
      </c>
      <c r="S455">
        <v>27.631388999999999</v>
      </c>
      <c r="T455">
        <v>-80.377499999999998</v>
      </c>
      <c r="Z455">
        <v>12000116001</v>
      </c>
      <c r="AA455">
        <v>1374.8906274684998</v>
      </c>
      <c r="AB455" t="s">
        <v>54</v>
      </c>
      <c r="AC455" t="s">
        <v>64</v>
      </c>
      <c r="AD455" t="s">
        <v>54</v>
      </c>
      <c r="AE455" t="s">
        <v>65</v>
      </c>
      <c r="AF455" t="s">
        <v>2261</v>
      </c>
    </row>
    <row r="456" spans="1:32" x14ac:dyDescent="0.25">
      <c r="A456" t="s">
        <v>2262</v>
      </c>
      <c r="B456" t="s">
        <v>2263</v>
      </c>
      <c r="C456" t="s">
        <v>2264</v>
      </c>
      <c r="D456" t="s">
        <v>2265</v>
      </c>
      <c r="E456" t="s">
        <v>213</v>
      </c>
      <c r="F456">
        <v>3</v>
      </c>
      <c r="G456">
        <v>2022</v>
      </c>
      <c r="H456" s="1">
        <v>44977.532362210652</v>
      </c>
      <c r="I456" t="s">
        <v>444</v>
      </c>
      <c r="J456">
        <v>505</v>
      </c>
      <c r="K456">
        <v>0</v>
      </c>
      <c r="L456" t="s">
        <v>38</v>
      </c>
      <c r="M456" t="s">
        <v>79</v>
      </c>
      <c r="Q456">
        <v>505</v>
      </c>
      <c r="R456" t="s">
        <v>94</v>
      </c>
      <c r="S456">
        <v>41.244722000000003</v>
      </c>
      <c r="T456">
        <v>-76.989444000000006</v>
      </c>
      <c r="U456">
        <v>5.7205833330000004</v>
      </c>
      <c r="V456">
        <v>1</v>
      </c>
      <c r="W456">
        <v>8.4</v>
      </c>
      <c r="X456">
        <v>0</v>
      </c>
      <c r="Y456">
        <v>2080.2240000000002</v>
      </c>
      <c r="Z456">
        <v>42004026002</v>
      </c>
      <c r="AA456">
        <v>1861.1102268514001</v>
      </c>
      <c r="AB456" t="s">
        <v>41</v>
      </c>
      <c r="AC456" t="s">
        <v>54</v>
      </c>
      <c r="AD456" t="s">
        <v>54</v>
      </c>
      <c r="AE456" t="s">
        <v>73</v>
      </c>
      <c r="AF456" t="s">
        <v>2266</v>
      </c>
    </row>
    <row r="457" spans="1:32" x14ac:dyDescent="0.25">
      <c r="A457" t="s">
        <v>2267</v>
      </c>
      <c r="B457" t="s">
        <v>2268</v>
      </c>
      <c r="C457" t="s">
        <v>2269</v>
      </c>
      <c r="D457" t="s">
        <v>2270</v>
      </c>
      <c r="E457" t="s">
        <v>159</v>
      </c>
      <c r="F457">
        <v>10</v>
      </c>
      <c r="G457">
        <v>2022</v>
      </c>
      <c r="H457" s="1">
        <v>44974.528370821761</v>
      </c>
      <c r="I457" t="s">
        <v>444</v>
      </c>
      <c r="J457">
        <v>490</v>
      </c>
      <c r="K457">
        <v>0</v>
      </c>
      <c r="L457" t="s">
        <v>38</v>
      </c>
      <c r="M457" t="s">
        <v>51</v>
      </c>
      <c r="N457">
        <v>490</v>
      </c>
      <c r="R457" t="s">
        <v>52</v>
      </c>
      <c r="S457">
        <v>46.064194000000001</v>
      </c>
      <c r="T457">
        <v>-118.375175</v>
      </c>
      <c r="Z457">
        <v>53001365001</v>
      </c>
      <c r="AA457">
        <v>2873.6124637686003</v>
      </c>
      <c r="AB457" t="s">
        <v>53</v>
      </c>
      <c r="AC457" t="s">
        <v>54</v>
      </c>
      <c r="AD457" t="s">
        <v>54</v>
      </c>
      <c r="AE457" t="s">
        <v>55</v>
      </c>
      <c r="AF457" t="s">
        <v>2271</v>
      </c>
    </row>
    <row r="458" spans="1:32" x14ac:dyDescent="0.25">
      <c r="A458" t="s">
        <v>2272</v>
      </c>
      <c r="B458" t="s">
        <v>2273</v>
      </c>
      <c r="C458" t="s">
        <v>2274</v>
      </c>
      <c r="D458" t="s">
        <v>2275</v>
      </c>
      <c r="E458" t="s">
        <v>50</v>
      </c>
      <c r="F458">
        <v>10</v>
      </c>
      <c r="G458">
        <v>2022</v>
      </c>
      <c r="H458" s="1">
        <v>44930.686078854167</v>
      </c>
      <c r="I458" t="s">
        <v>444</v>
      </c>
      <c r="J458">
        <v>489.74</v>
      </c>
      <c r="K458">
        <v>0</v>
      </c>
      <c r="L458" t="s">
        <v>38</v>
      </c>
      <c r="M458" t="s">
        <v>79</v>
      </c>
      <c r="Q458">
        <v>489.74</v>
      </c>
      <c r="R458" t="s">
        <v>94</v>
      </c>
      <c r="S458">
        <v>45.285122999999999</v>
      </c>
      <c r="T458">
        <v>-122.677693</v>
      </c>
      <c r="U458">
        <v>1.0302249999999999</v>
      </c>
      <c r="V458">
        <v>1</v>
      </c>
      <c r="W458">
        <v>2</v>
      </c>
      <c r="X458">
        <v>0</v>
      </c>
      <c r="Y458">
        <v>376.08</v>
      </c>
      <c r="Z458">
        <v>41000002001</v>
      </c>
      <c r="AA458">
        <v>783.050291141</v>
      </c>
      <c r="AB458" t="s">
        <v>54</v>
      </c>
      <c r="AC458" t="s">
        <v>54</v>
      </c>
      <c r="AD458" t="s">
        <v>54</v>
      </c>
      <c r="AE458" t="s">
        <v>65</v>
      </c>
      <c r="AF458" t="s">
        <v>2276</v>
      </c>
    </row>
    <row r="459" spans="1:32" x14ac:dyDescent="0.25">
      <c r="A459" t="s">
        <v>2277</v>
      </c>
      <c r="B459" t="s">
        <v>2278</v>
      </c>
      <c r="C459" t="s">
        <v>2279</v>
      </c>
      <c r="D459" t="s">
        <v>2280</v>
      </c>
      <c r="E459" t="s">
        <v>61</v>
      </c>
      <c r="F459">
        <v>1</v>
      </c>
      <c r="G459">
        <v>2022</v>
      </c>
      <c r="H459" s="1">
        <v>44944.385152291667</v>
      </c>
      <c r="I459" t="s">
        <v>444</v>
      </c>
      <c r="J459">
        <v>488.14</v>
      </c>
      <c r="K459">
        <v>0</v>
      </c>
      <c r="L459" t="s">
        <v>38</v>
      </c>
      <c r="M459" t="s">
        <v>79</v>
      </c>
      <c r="Q459">
        <v>488.14</v>
      </c>
      <c r="R459" t="s">
        <v>94</v>
      </c>
      <c r="S459">
        <v>41.446098999999997</v>
      </c>
      <c r="T459">
        <v>-72.837582999999995</v>
      </c>
      <c r="U459">
        <v>4.8633333329999999</v>
      </c>
      <c r="V459">
        <v>1</v>
      </c>
      <c r="W459">
        <v>8</v>
      </c>
      <c r="X459">
        <v>0</v>
      </c>
      <c r="Y459">
        <v>1771.48</v>
      </c>
      <c r="Z459">
        <v>9001480001</v>
      </c>
      <c r="AA459">
        <v>2369.91081137418</v>
      </c>
      <c r="AB459" t="s">
        <v>53</v>
      </c>
      <c r="AC459" t="s">
        <v>54</v>
      </c>
      <c r="AD459" t="s">
        <v>54</v>
      </c>
      <c r="AE459" t="s">
        <v>55</v>
      </c>
      <c r="AF459" t="s">
        <v>2281</v>
      </c>
    </row>
    <row r="460" spans="1:32" x14ac:dyDescent="0.25">
      <c r="A460" t="s">
        <v>2282</v>
      </c>
      <c r="B460" t="s">
        <v>2283</v>
      </c>
      <c r="C460" t="s">
        <v>2284</v>
      </c>
      <c r="D460" t="s">
        <v>1995</v>
      </c>
      <c r="E460" t="s">
        <v>207</v>
      </c>
      <c r="F460">
        <v>4</v>
      </c>
      <c r="G460">
        <v>2022</v>
      </c>
      <c r="H460" s="1">
        <v>44957.658130243057</v>
      </c>
      <c r="I460" t="s">
        <v>444</v>
      </c>
      <c r="J460">
        <v>487.82</v>
      </c>
      <c r="K460">
        <v>0</v>
      </c>
      <c r="L460" t="s">
        <v>38</v>
      </c>
      <c r="M460" t="s">
        <v>51</v>
      </c>
      <c r="N460">
        <v>487.82</v>
      </c>
      <c r="R460" t="s">
        <v>86</v>
      </c>
      <c r="S460">
        <v>35.982596999999998</v>
      </c>
      <c r="T460">
        <v>-83.197659000000002</v>
      </c>
      <c r="U460">
        <v>1.7</v>
      </c>
      <c r="V460">
        <v>1</v>
      </c>
      <c r="W460">
        <v>4.3499999999999996</v>
      </c>
      <c r="X460">
        <v>2.8</v>
      </c>
      <c r="Y460">
        <v>619.15099999999995</v>
      </c>
      <c r="Z460">
        <v>47001030001</v>
      </c>
      <c r="AA460">
        <v>1132.6913513714001</v>
      </c>
      <c r="AB460" t="s">
        <v>38</v>
      </c>
      <c r="AC460" t="s">
        <v>38</v>
      </c>
      <c r="AD460" t="s">
        <v>38</v>
      </c>
      <c r="AE460" t="s">
        <v>38</v>
      </c>
      <c r="AF460" t="s">
        <v>2285</v>
      </c>
    </row>
    <row r="461" spans="1:32" x14ac:dyDescent="0.25">
      <c r="A461" t="s">
        <v>2286</v>
      </c>
      <c r="B461" t="s">
        <v>2287</v>
      </c>
      <c r="C461" t="s">
        <v>2288</v>
      </c>
      <c r="D461" t="s">
        <v>2289</v>
      </c>
      <c r="E461" t="s">
        <v>36</v>
      </c>
      <c r="F461">
        <v>9</v>
      </c>
      <c r="G461">
        <v>2022</v>
      </c>
      <c r="H461" s="1">
        <v>44956.701331666663</v>
      </c>
      <c r="I461" t="s">
        <v>444</v>
      </c>
      <c r="J461">
        <v>486.81</v>
      </c>
      <c r="K461">
        <v>0</v>
      </c>
      <c r="L461" t="s">
        <v>38</v>
      </c>
      <c r="M461" t="s">
        <v>79</v>
      </c>
      <c r="Q461">
        <v>486.81</v>
      </c>
      <c r="R461" t="s">
        <v>52</v>
      </c>
      <c r="S461">
        <v>40.496917000000003</v>
      </c>
      <c r="T461">
        <v>-122.356472</v>
      </c>
      <c r="U461">
        <v>5.4450000000000003</v>
      </c>
      <c r="V461">
        <v>1</v>
      </c>
      <c r="W461">
        <v>9.4</v>
      </c>
      <c r="X461">
        <v>0</v>
      </c>
      <c r="Y461">
        <v>1987.3</v>
      </c>
      <c r="Z461">
        <v>6005098001</v>
      </c>
      <c r="AA461">
        <v>3265.1376093391</v>
      </c>
      <c r="AB461" t="s">
        <v>177</v>
      </c>
      <c r="AC461" t="s">
        <v>54</v>
      </c>
      <c r="AD461" t="s">
        <v>54</v>
      </c>
      <c r="AE461" t="s">
        <v>2290</v>
      </c>
      <c r="AF461" t="s">
        <v>2291</v>
      </c>
    </row>
    <row r="462" spans="1:32" x14ac:dyDescent="0.25">
      <c r="A462" t="s">
        <v>2292</v>
      </c>
      <c r="B462" t="s">
        <v>2293</v>
      </c>
      <c r="C462" t="s">
        <v>2294</v>
      </c>
      <c r="D462" t="s">
        <v>2295</v>
      </c>
      <c r="E462" t="s">
        <v>136</v>
      </c>
      <c r="F462">
        <v>4</v>
      </c>
      <c r="G462">
        <v>2022</v>
      </c>
      <c r="H462" s="1">
        <v>44958.613220416664</v>
      </c>
      <c r="I462" t="s">
        <v>444</v>
      </c>
      <c r="J462">
        <v>481.91</v>
      </c>
      <c r="K462">
        <v>0</v>
      </c>
      <c r="L462" t="s">
        <v>38</v>
      </c>
      <c r="M462" t="s">
        <v>79</v>
      </c>
      <c r="Q462">
        <v>481.91</v>
      </c>
      <c r="R462" t="s">
        <v>214</v>
      </c>
      <c r="S462">
        <v>36.088233000000002</v>
      </c>
      <c r="T462">
        <v>-79.285589000000002</v>
      </c>
      <c r="U462">
        <v>1.550308333</v>
      </c>
      <c r="V462">
        <v>1</v>
      </c>
      <c r="W462">
        <v>2.5</v>
      </c>
      <c r="X462">
        <v>0</v>
      </c>
      <c r="Y462">
        <v>565.96259999999995</v>
      </c>
      <c r="Z462">
        <v>37000103001</v>
      </c>
      <c r="AA462">
        <v>726.59782829129995</v>
      </c>
      <c r="AB462" t="s">
        <v>54</v>
      </c>
      <c r="AC462" t="s">
        <v>54</v>
      </c>
      <c r="AD462" t="s">
        <v>54</v>
      </c>
      <c r="AE462" t="s">
        <v>73</v>
      </c>
      <c r="AF462" t="s">
        <v>2296</v>
      </c>
    </row>
    <row r="463" spans="1:32" x14ac:dyDescent="0.25">
      <c r="A463" t="s">
        <v>2297</v>
      </c>
      <c r="B463" t="s">
        <v>2298</v>
      </c>
      <c r="C463" t="s">
        <v>2298</v>
      </c>
      <c r="D463" t="s">
        <v>432</v>
      </c>
      <c r="E463" t="s">
        <v>99</v>
      </c>
      <c r="F463">
        <v>6</v>
      </c>
      <c r="G463">
        <v>2022</v>
      </c>
      <c r="H463" s="1">
        <v>44805.363477060186</v>
      </c>
      <c r="I463" t="s">
        <v>444</v>
      </c>
      <c r="J463">
        <v>477.16</v>
      </c>
      <c r="K463">
        <v>0</v>
      </c>
      <c r="L463" t="s">
        <v>38</v>
      </c>
      <c r="M463" t="s">
        <v>79</v>
      </c>
      <c r="Q463">
        <v>477.16</v>
      </c>
      <c r="R463" t="s">
        <v>52</v>
      </c>
      <c r="S463">
        <v>26.161663000000001</v>
      </c>
      <c r="T463">
        <v>-98.162239999999997</v>
      </c>
      <c r="U463">
        <v>2.1139166669999998</v>
      </c>
      <c r="V463">
        <v>2</v>
      </c>
      <c r="W463">
        <v>4</v>
      </c>
      <c r="X463">
        <v>4</v>
      </c>
      <c r="Y463">
        <v>749.601</v>
      </c>
      <c r="Z463">
        <v>48001123001</v>
      </c>
      <c r="AA463">
        <v>913.25516513305001</v>
      </c>
      <c r="AB463" t="s">
        <v>118</v>
      </c>
      <c r="AC463" t="s">
        <v>54</v>
      </c>
      <c r="AD463" t="s">
        <v>54</v>
      </c>
      <c r="AE463" t="s">
        <v>73</v>
      </c>
      <c r="AF463" t="s">
        <v>2299</v>
      </c>
    </row>
    <row r="464" spans="1:32" x14ac:dyDescent="0.25">
      <c r="A464" t="s">
        <v>2300</v>
      </c>
      <c r="B464" t="s">
        <v>2301</v>
      </c>
      <c r="C464" t="s">
        <v>2302</v>
      </c>
      <c r="D464" t="s">
        <v>2300</v>
      </c>
      <c r="E464" t="s">
        <v>437</v>
      </c>
      <c r="F464">
        <v>5</v>
      </c>
      <c r="G464">
        <v>2022</v>
      </c>
      <c r="H464" s="1">
        <v>44949.631917523147</v>
      </c>
      <c r="I464" t="s">
        <v>444</v>
      </c>
      <c r="J464">
        <v>470</v>
      </c>
      <c r="K464">
        <v>0</v>
      </c>
      <c r="L464" t="s">
        <v>38</v>
      </c>
      <c r="M464" t="s">
        <v>51</v>
      </c>
      <c r="N464">
        <v>470</v>
      </c>
      <c r="R464" t="s">
        <v>214</v>
      </c>
      <c r="S464">
        <v>44.287036999999998</v>
      </c>
      <c r="T464">
        <v>-94.432370000000006</v>
      </c>
      <c r="U464">
        <v>4.2033333329999998</v>
      </c>
      <c r="V464">
        <v>3</v>
      </c>
      <c r="W464">
        <v>6.77</v>
      </c>
      <c r="X464">
        <v>6.77</v>
      </c>
      <c r="Y464">
        <v>767.74</v>
      </c>
      <c r="Z464">
        <v>27000035001</v>
      </c>
      <c r="AB464" t="s">
        <v>41</v>
      </c>
      <c r="AC464" t="s">
        <v>54</v>
      </c>
      <c r="AD464" t="s">
        <v>215</v>
      </c>
      <c r="AE464" t="s">
        <v>73</v>
      </c>
      <c r="AF464" t="s">
        <v>2303</v>
      </c>
    </row>
    <row r="465" spans="1:32" x14ac:dyDescent="0.25">
      <c r="A465" t="s">
        <v>2304</v>
      </c>
      <c r="B465" t="s">
        <v>2305</v>
      </c>
      <c r="C465" t="s">
        <v>2306</v>
      </c>
      <c r="D465" t="s">
        <v>2307</v>
      </c>
      <c r="E465" t="s">
        <v>36</v>
      </c>
      <c r="F465">
        <v>9</v>
      </c>
      <c r="G465">
        <v>2022</v>
      </c>
      <c r="H465" s="1">
        <v>44938.552113969905</v>
      </c>
      <c r="I465" t="s">
        <v>444</v>
      </c>
      <c r="J465">
        <v>465.33</v>
      </c>
      <c r="K465">
        <v>0</v>
      </c>
      <c r="L465" t="s">
        <v>38</v>
      </c>
      <c r="M465" t="s">
        <v>79</v>
      </c>
      <c r="Q465">
        <v>465.33</v>
      </c>
      <c r="R465" t="s">
        <v>94</v>
      </c>
      <c r="S465">
        <v>39.485680000000002</v>
      </c>
      <c r="T465">
        <v>-121.56344</v>
      </c>
      <c r="U465">
        <v>2.91675</v>
      </c>
      <c r="V465">
        <v>1</v>
      </c>
      <c r="W465">
        <v>6.5</v>
      </c>
      <c r="X465">
        <v>0</v>
      </c>
      <c r="Y465">
        <v>1065.8340000000001</v>
      </c>
      <c r="Z465">
        <v>6005088002</v>
      </c>
      <c r="AA465">
        <v>1765.3231447257799</v>
      </c>
      <c r="AB465" t="s">
        <v>41</v>
      </c>
      <c r="AC465" t="s">
        <v>64</v>
      </c>
      <c r="AD465" t="s">
        <v>54</v>
      </c>
      <c r="AE465" t="s">
        <v>438</v>
      </c>
      <c r="AF465" t="s">
        <v>2308</v>
      </c>
    </row>
    <row r="466" spans="1:32" x14ac:dyDescent="0.25">
      <c r="A466" t="s">
        <v>2309</v>
      </c>
      <c r="B466" t="s">
        <v>2310</v>
      </c>
      <c r="C466" t="s">
        <v>2311</v>
      </c>
      <c r="D466" t="s">
        <v>2312</v>
      </c>
      <c r="E466" t="s">
        <v>159</v>
      </c>
      <c r="F466">
        <v>10</v>
      </c>
      <c r="G466">
        <v>2022</v>
      </c>
      <c r="H466" s="1">
        <v>44972.990943333331</v>
      </c>
      <c r="I466" t="s">
        <v>444</v>
      </c>
      <c r="J466">
        <v>464.11</v>
      </c>
      <c r="K466">
        <v>0</v>
      </c>
      <c r="L466" t="s">
        <v>38</v>
      </c>
      <c r="M466" t="s">
        <v>51</v>
      </c>
      <c r="N466">
        <v>442</v>
      </c>
      <c r="R466" t="s">
        <v>52</v>
      </c>
      <c r="S466">
        <v>46.738294000000003</v>
      </c>
      <c r="T466">
        <v>-117.189612</v>
      </c>
      <c r="Z466">
        <v>53001025001</v>
      </c>
      <c r="AA466">
        <v>1420.4168071859999</v>
      </c>
      <c r="AB466" t="s">
        <v>53</v>
      </c>
      <c r="AC466" t="s">
        <v>562</v>
      </c>
      <c r="AD466" t="s">
        <v>54</v>
      </c>
      <c r="AE466" t="s">
        <v>55</v>
      </c>
      <c r="AF466" t="s">
        <v>2313</v>
      </c>
    </row>
    <row r="467" spans="1:32" x14ac:dyDescent="0.25">
      <c r="A467" t="s">
        <v>2314</v>
      </c>
      <c r="B467" t="s">
        <v>2315</v>
      </c>
      <c r="C467" t="s">
        <v>2316</v>
      </c>
      <c r="D467" t="s">
        <v>2317</v>
      </c>
      <c r="E467" t="s">
        <v>213</v>
      </c>
      <c r="F467">
        <v>3</v>
      </c>
      <c r="G467">
        <v>2022</v>
      </c>
      <c r="H467" s="1">
        <v>44943.39755238426</v>
      </c>
      <c r="I467" t="s">
        <v>444</v>
      </c>
      <c r="J467">
        <v>462.05</v>
      </c>
      <c r="K467">
        <v>0</v>
      </c>
      <c r="L467" t="s">
        <v>38</v>
      </c>
      <c r="M467" t="s">
        <v>79</v>
      </c>
      <c r="Q467">
        <v>462.05</v>
      </c>
      <c r="R467" t="s">
        <v>52</v>
      </c>
      <c r="S467">
        <v>40.110664</v>
      </c>
      <c r="T467">
        <v>-75.337682999999998</v>
      </c>
      <c r="U467">
        <v>5.1295250000000001</v>
      </c>
      <c r="V467">
        <v>4</v>
      </c>
      <c r="W467">
        <v>9.75</v>
      </c>
      <c r="X467">
        <v>0</v>
      </c>
      <c r="Y467">
        <v>1744.64</v>
      </c>
      <c r="Z467">
        <v>42000136001</v>
      </c>
      <c r="AA467">
        <v>2882.7176997121001</v>
      </c>
      <c r="AB467" t="s">
        <v>53</v>
      </c>
      <c r="AC467" t="s">
        <v>54</v>
      </c>
      <c r="AD467" t="s">
        <v>54</v>
      </c>
      <c r="AE467" t="s">
        <v>65</v>
      </c>
      <c r="AF467" t="s">
        <v>2318</v>
      </c>
    </row>
    <row r="468" spans="1:32" x14ac:dyDescent="0.25">
      <c r="A468" t="s">
        <v>2319</v>
      </c>
      <c r="B468" t="s">
        <v>2320</v>
      </c>
      <c r="C468" t="s">
        <v>2321</v>
      </c>
      <c r="D468" t="s">
        <v>2322</v>
      </c>
      <c r="E468" t="s">
        <v>1023</v>
      </c>
      <c r="F468">
        <v>8</v>
      </c>
      <c r="G468">
        <v>2022</v>
      </c>
      <c r="H468" s="1">
        <v>44971.665280590278</v>
      </c>
      <c r="I468" t="s">
        <v>444</v>
      </c>
      <c r="J468">
        <v>458.53</v>
      </c>
      <c r="K468">
        <v>0</v>
      </c>
      <c r="L468" t="s">
        <v>38</v>
      </c>
      <c r="M468" t="s">
        <v>51</v>
      </c>
      <c r="N468">
        <v>458.53</v>
      </c>
      <c r="R468" t="s">
        <v>52</v>
      </c>
      <c r="S468">
        <v>40.000329000000001</v>
      </c>
      <c r="T468">
        <v>-104.930171</v>
      </c>
      <c r="U468">
        <v>4.5141666670000005</v>
      </c>
      <c r="V468">
        <v>5</v>
      </c>
      <c r="W468">
        <v>4.2</v>
      </c>
      <c r="X468">
        <v>0</v>
      </c>
      <c r="Y468">
        <v>971.63</v>
      </c>
      <c r="AB468" t="s">
        <v>54</v>
      </c>
      <c r="AC468" t="s">
        <v>64</v>
      </c>
      <c r="AD468" t="s">
        <v>54</v>
      </c>
      <c r="AE468" t="s">
        <v>438</v>
      </c>
      <c r="AF468" t="s">
        <v>2323</v>
      </c>
    </row>
    <row r="469" spans="1:32" x14ac:dyDescent="0.25">
      <c r="A469" t="s">
        <v>2324</v>
      </c>
      <c r="B469" t="s">
        <v>2325</v>
      </c>
      <c r="C469" t="s">
        <v>2325</v>
      </c>
      <c r="D469" t="s">
        <v>2326</v>
      </c>
      <c r="E469" t="s">
        <v>99</v>
      </c>
      <c r="F469">
        <v>6</v>
      </c>
      <c r="G469">
        <v>2022</v>
      </c>
      <c r="H469" s="1">
        <v>44806.293301909725</v>
      </c>
      <c r="I469" t="s">
        <v>444</v>
      </c>
      <c r="J469">
        <v>457.54</v>
      </c>
      <c r="K469">
        <v>0</v>
      </c>
      <c r="L469" t="s">
        <v>38</v>
      </c>
      <c r="M469" t="s">
        <v>79</v>
      </c>
      <c r="Q469">
        <v>457.54</v>
      </c>
      <c r="R469" t="s">
        <v>94</v>
      </c>
      <c r="S469">
        <v>32.696928</v>
      </c>
      <c r="T469">
        <v>-100.900824</v>
      </c>
      <c r="U469">
        <v>0.72475000000000001</v>
      </c>
      <c r="V469">
        <v>1</v>
      </c>
      <c r="W469">
        <v>2.31</v>
      </c>
      <c r="X469">
        <v>2.31</v>
      </c>
      <c r="Y469">
        <v>264.63900000000001</v>
      </c>
      <c r="Z469">
        <v>48002017001</v>
      </c>
      <c r="AA469">
        <v>624.61918572410013</v>
      </c>
      <c r="AB469" t="s">
        <v>41</v>
      </c>
      <c r="AC469" t="s">
        <v>64</v>
      </c>
      <c r="AD469" t="s">
        <v>54</v>
      </c>
      <c r="AE469" t="s">
        <v>73</v>
      </c>
      <c r="AF469" t="s">
        <v>2327</v>
      </c>
    </row>
    <row r="470" spans="1:32" x14ac:dyDescent="0.25">
      <c r="A470" t="s">
        <v>2328</v>
      </c>
      <c r="B470" t="s">
        <v>2329</v>
      </c>
      <c r="C470" t="s">
        <v>2330</v>
      </c>
      <c r="D470" t="s">
        <v>1938</v>
      </c>
      <c r="E470" t="s">
        <v>117</v>
      </c>
      <c r="F470">
        <v>5</v>
      </c>
      <c r="G470">
        <v>2022</v>
      </c>
      <c r="H470" s="1">
        <v>44944.458477118053</v>
      </c>
      <c r="I470" t="s">
        <v>444</v>
      </c>
      <c r="J470">
        <v>455.625</v>
      </c>
      <c r="K470">
        <v>0</v>
      </c>
      <c r="L470" t="s">
        <v>38</v>
      </c>
      <c r="M470" t="s">
        <v>51</v>
      </c>
      <c r="N470">
        <v>455.625</v>
      </c>
      <c r="R470" t="s">
        <v>52</v>
      </c>
      <c r="S470">
        <v>41.51764</v>
      </c>
      <c r="T470">
        <v>-87.849770000000007</v>
      </c>
      <c r="U470">
        <v>4.2552500000000002</v>
      </c>
      <c r="V470">
        <v>3</v>
      </c>
      <c r="W470">
        <v>14</v>
      </c>
      <c r="X470">
        <v>4.67</v>
      </c>
      <c r="Y470">
        <v>1550.634</v>
      </c>
      <c r="AB470" t="s">
        <v>41</v>
      </c>
      <c r="AC470" t="s">
        <v>54</v>
      </c>
      <c r="AD470" t="s">
        <v>54</v>
      </c>
      <c r="AE470" t="s">
        <v>65</v>
      </c>
      <c r="AF470" t="s">
        <v>2331</v>
      </c>
    </row>
    <row r="471" spans="1:32" x14ac:dyDescent="0.25">
      <c r="A471" t="s">
        <v>2332</v>
      </c>
      <c r="B471" t="s">
        <v>2333</v>
      </c>
      <c r="C471" t="s">
        <v>2333</v>
      </c>
      <c r="D471" t="s">
        <v>2334</v>
      </c>
      <c r="E471" t="s">
        <v>99</v>
      </c>
      <c r="F471">
        <v>6</v>
      </c>
      <c r="G471">
        <v>2022</v>
      </c>
      <c r="H471" s="1">
        <v>44817.622146817128</v>
      </c>
      <c r="I471" t="s">
        <v>444</v>
      </c>
      <c r="J471">
        <v>455.26</v>
      </c>
      <c r="K471">
        <v>0</v>
      </c>
      <c r="L471" t="s">
        <v>38</v>
      </c>
      <c r="M471" t="s">
        <v>630</v>
      </c>
      <c r="O471">
        <v>455</v>
      </c>
      <c r="R471" t="s">
        <v>52</v>
      </c>
      <c r="S471">
        <v>31.069555999999999</v>
      </c>
      <c r="T471">
        <v>-97.608166999999995</v>
      </c>
      <c r="U471">
        <v>3.3657499999999998</v>
      </c>
      <c r="V471">
        <v>1</v>
      </c>
      <c r="W471">
        <v>0</v>
      </c>
      <c r="X471">
        <v>6</v>
      </c>
      <c r="Y471">
        <v>1228.4269999999999</v>
      </c>
      <c r="AB471" t="s">
        <v>41</v>
      </c>
      <c r="AC471" t="s">
        <v>64</v>
      </c>
      <c r="AD471" t="s">
        <v>54</v>
      </c>
      <c r="AE471" t="s">
        <v>73</v>
      </c>
      <c r="AF471" t="s">
        <v>2335</v>
      </c>
    </row>
    <row r="472" spans="1:32" x14ac:dyDescent="0.25">
      <c r="A472" t="s">
        <v>2336</v>
      </c>
      <c r="B472" t="s">
        <v>2337</v>
      </c>
      <c r="C472" t="s">
        <v>2338</v>
      </c>
      <c r="D472" t="s">
        <v>2336</v>
      </c>
      <c r="E472" t="s">
        <v>437</v>
      </c>
      <c r="F472">
        <v>5</v>
      </c>
      <c r="G472">
        <v>2022</v>
      </c>
      <c r="H472" s="1">
        <v>44952.439830196759</v>
      </c>
      <c r="I472" t="s">
        <v>444</v>
      </c>
      <c r="J472">
        <v>451.05</v>
      </c>
      <c r="K472">
        <v>0</v>
      </c>
      <c r="L472" t="s">
        <v>38</v>
      </c>
      <c r="M472" t="s">
        <v>51</v>
      </c>
      <c r="N472">
        <v>451.05</v>
      </c>
      <c r="R472" t="s">
        <v>52</v>
      </c>
      <c r="S472">
        <v>44.097240999999997</v>
      </c>
      <c r="T472">
        <v>-93.233295999999996</v>
      </c>
      <c r="U472">
        <v>3.3833333329999999</v>
      </c>
      <c r="V472">
        <v>1</v>
      </c>
      <c r="W472">
        <v>15</v>
      </c>
      <c r="X472">
        <v>15</v>
      </c>
      <c r="Y472">
        <v>1235.5999999999999</v>
      </c>
      <c r="Z472">
        <v>27000038001</v>
      </c>
      <c r="AA472">
        <v>1646.2266585847997</v>
      </c>
      <c r="AB472" t="s">
        <v>53</v>
      </c>
      <c r="AC472" t="s">
        <v>42</v>
      </c>
      <c r="AD472" t="s">
        <v>54</v>
      </c>
      <c r="AE472" t="s">
        <v>73</v>
      </c>
      <c r="AF472" t="s">
        <v>2339</v>
      </c>
    </row>
    <row r="473" spans="1:32" x14ac:dyDescent="0.25">
      <c r="A473" t="s">
        <v>2340</v>
      </c>
      <c r="B473" t="s">
        <v>2341</v>
      </c>
      <c r="C473" t="s">
        <v>2342</v>
      </c>
      <c r="D473" t="s">
        <v>2343</v>
      </c>
      <c r="E473" t="s">
        <v>1064</v>
      </c>
      <c r="F473">
        <v>3</v>
      </c>
      <c r="G473">
        <v>2022</v>
      </c>
      <c r="H473" s="1">
        <v>44976.623198946756</v>
      </c>
      <c r="I473" t="s">
        <v>444</v>
      </c>
      <c r="J473">
        <v>448</v>
      </c>
      <c r="K473">
        <v>0</v>
      </c>
      <c r="L473" t="s">
        <v>38</v>
      </c>
      <c r="M473" t="s">
        <v>51</v>
      </c>
      <c r="N473">
        <v>448</v>
      </c>
      <c r="R473" t="s">
        <v>86</v>
      </c>
      <c r="S473">
        <v>39.601222999999997</v>
      </c>
      <c r="T473">
        <v>-75.833826999999999</v>
      </c>
      <c r="U473">
        <v>1.8516666669999999</v>
      </c>
      <c r="V473">
        <v>1</v>
      </c>
      <c r="W473">
        <v>2.7</v>
      </c>
      <c r="X473">
        <v>0</v>
      </c>
      <c r="Y473">
        <v>676.07799999999997</v>
      </c>
      <c r="Z473">
        <v>24000026001</v>
      </c>
      <c r="AA473">
        <v>787.42080439387996</v>
      </c>
      <c r="AB473" t="s">
        <v>1420</v>
      </c>
      <c r="AC473" t="s">
        <v>64</v>
      </c>
      <c r="AD473" t="s">
        <v>537</v>
      </c>
      <c r="AE473" t="s">
        <v>55</v>
      </c>
      <c r="AF473" t="s">
        <v>2344</v>
      </c>
    </row>
    <row r="474" spans="1:32" x14ac:dyDescent="0.25">
      <c r="A474" t="s">
        <v>2345</v>
      </c>
      <c r="B474" t="s">
        <v>2346</v>
      </c>
      <c r="C474" t="s">
        <v>2347</v>
      </c>
      <c r="D474" t="s">
        <v>2348</v>
      </c>
      <c r="E474" t="s">
        <v>1449</v>
      </c>
      <c r="F474">
        <v>3</v>
      </c>
      <c r="G474">
        <v>2022</v>
      </c>
      <c r="H474" s="1">
        <v>44973.512640636574</v>
      </c>
      <c r="I474" t="s">
        <v>444</v>
      </c>
      <c r="J474">
        <v>445.97</v>
      </c>
      <c r="K474">
        <v>0</v>
      </c>
      <c r="L474" t="s">
        <v>38</v>
      </c>
      <c r="M474" t="s">
        <v>51</v>
      </c>
      <c r="N474">
        <v>445.97</v>
      </c>
      <c r="R474" t="s">
        <v>52</v>
      </c>
      <c r="S474">
        <v>39.494432000000003</v>
      </c>
      <c r="T474">
        <v>-80.121972999999997</v>
      </c>
      <c r="U474">
        <v>0</v>
      </c>
      <c r="V474">
        <v>4</v>
      </c>
      <c r="W474">
        <v>9</v>
      </c>
      <c r="X474">
        <v>0</v>
      </c>
      <c r="Y474">
        <v>0</v>
      </c>
      <c r="Z474">
        <v>54002405001</v>
      </c>
      <c r="AA474">
        <v>2822.6231424849998</v>
      </c>
      <c r="AB474" t="s">
        <v>53</v>
      </c>
      <c r="AC474" t="s">
        <v>42</v>
      </c>
      <c r="AD474" t="s">
        <v>54</v>
      </c>
      <c r="AE474" t="s">
        <v>65</v>
      </c>
      <c r="AF474" t="s">
        <v>2349</v>
      </c>
    </row>
    <row r="475" spans="1:32" x14ac:dyDescent="0.25">
      <c r="A475" t="s">
        <v>2350</v>
      </c>
      <c r="B475" t="s">
        <v>2351</v>
      </c>
      <c r="C475" t="s">
        <v>2352</v>
      </c>
      <c r="D475" t="s">
        <v>2353</v>
      </c>
      <c r="E475" t="s">
        <v>136</v>
      </c>
      <c r="F475">
        <v>4</v>
      </c>
      <c r="G475">
        <v>2022</v>
      </c>
      <c r="H475" s="1">
        <v>44973.642738622686</v>
      </c>
      <c r="I475" t="s">
        <v>444</v>
      </c>
      <c r="J475">
        <v>443</v>
      </c>
      <c r="K475">
        <v>0</v>
      </c>
      <c r="L475" t="s">
        <v>38</v>
      </c>
      <c r="M475" t="s">
        <v>51</v>
      </c>
      <c r="N475">
        <v>443</v>
      </c>
      <c r="R475" t="s">
        <v>52</v>
      </c>
      <c r="S475">
        <v>35.242809999999999</v>
      </c>
      <c r="T475">
        <v>-81.571034999999995</v>
      </c>
      <c r="U475">
        <v>3.1094583330000001</v>
      </c>
      <c r="V475">
        <v>1</v>
      </c>
      <c r="W475">
        <v>6</v>
      </c>
      <c r="X475">
        <v>0</v>
      </c>
      <c r="Y475">
        <v>1134.992</v>
      </c>
      <c r="Z475">
        <v>37002301001</v>
      </c>
      <c r="AA475">
        <v>3412.6424316237999</v>
      </c>
      <c r="AB475" t="s">
        <v>53</v>
      </c>
      <c r="AC475" t="s">
        <v>54</v>
      </c>
      <c r="AD475" t="s">
        <v>54</v>
      </c>
      <c r="AE475" t="s">
        <v>73</v>
      </c>
      <c r="AF475" t="s">
        <v>2354</v>
      </c>
    </row>
    <row r="476" spans="1:32" x14ac:dyDescent="0.25">
      <c r="A476" t="s">
        <v>2355</v>
      </c>
      <c r="B476" t="s">
        <v>2356</v>
      </c>
      <c r="C476" t="s">
        <v>2357</v>
      </c>
      <c r="D476" t="s">
        <v>1739</v>
      </c>
      <c r="E476" t="s">
        <v>1719</v>
      </c>
      <c r="F476">
        <v>7</v>
      </c>
      <c r="G476">
        <v>2022</v>
      </c>
      <c r="H476" s="1">
        <v>44964.639846180558</v>
      </c>
      <c r="I476" t="s">
        <v>444</v>
      </c>
      <c r="J476">
        <v>443</v>
      </c>
      <c r="K476">
        <v>0</v>
      </c>
      <c r="L476" t="s">
        <v>38</v>
      </c>
      <c r="M476" t="s">
        <v>51</v>
      </c>
      <c r="N476">
        <v>265</v>
      </c>
      <c r="R476" t="s">
        <v>52</v>
      </c>
      <c r="S476">
        <v>38.910504000000003</v>
      </c>
      <c r="T476">
        <v>-95.201504</v>
      </c>
      <c r="U476">
        <v>1.9706916670000001</v>
      </c>
      <c r="V476">
        <v>1</v>
      </c>
      <c r="W476">
        <v>7</v>
      </c>
      <c r="X476">
        <v>0</v>
      </c>
      <c r="Y476">
        <v>719.37879999999996</v>
      </c>
      <c r="Z476">
        <v>20000429002</v>
      </c>
      <c r="AB476" t="s">
        <v>41</v>
      </c>
      <c r="AC476" t="s">
        <v>54</v>
      </c>
      <c r="AD476" t="s">
        <v>54</v>
      </c>
      <c r="AE476" t="s">
        <v>65</v>
      </c>
      <c r="AF476" t="s">
        <v>2358</v>
      </c>
    </row>
    <row r="477" spans="1:32" x14ac:dyDescent="0.25">
      <c r="A477" t="s">
        <v>2359</v>
      </c>
      <c r="B477" t="s">
        <v>2360</v>
      </c>
      <c r="C477" t="s">
        <v>2361</v>
      </c>
      <c r="D477" t="s">
        <v>2362</v>
      </c>
      <c r="E477" t="s">
        <v>525</v>
      </c>
      <c r="F477">
        <v>2</v>
      </c>
      <c r="G477">
        <v>2022</v>
      </c>
      <c r="H477" s="1">
        <v>44945.442272546294</v>
      </c>
      <c r="I477" t="s">
        <v>444</v>
      </c>
      <c r="J477">
        <v>433.35</v>
      </c>
      <c r="K477">
        <v>0</v>
      </c>
      <c r="L477" t="s">
        <v>38</v>
      </c>
      <c r="M477" t="s">
        <v>79</v>
      </c>
      <c r="Q477">
        <v>433.35</v>
      </c>
      <c r="R477" t="s">
        <v>86</v>
      </c>
      <c r="S477">
        <v>40.027628</v>
      </c>
      <c r="T477">
        <v>-74.919349999999994</v>
      </c>
      <c r="U477">
        <v>3.5002499999999999</v>
      </c>
      <c r="V477">
        <v>1</v>
      </c>
      <c r="W477">
        <v>5.22</v>
      </c>
      <c r="X477">
        <v>0</v>
      </c>
      <c r="Y477">
        <v>1276.9469999999999</v>
      </c>
      <c r="Z477">
        <v>34007117001</v>
      </c>
      <c r="AA477">
        <v>1761.6810503483796</v>
      </c>
      <c r="AB477" t="s">
        <v>53</v>
      </c>
      <c r="AC477" t="s">
        <v>42</v>
      </c>
      <c r="AD477" t="s">
        <v>54</v>
      </c>
      <c r="AE477" t="s">
        <v>73</v>
      </c>
      <c r="AF477" t="s">
        <v>2363</v>
      </c>
    </row>
    <row r="478" spans="1:32" x14ac:dyDescent="0.25">
      <c r="A478" t="s">
        <v>2364</v>
      </c>
      <c r="B478" t="s">
        <v>2365</v>
      </c>
      <c r="C478" t="s">
        <v>2366</v>
      </c>
      <c r="D478" t="s">
        <v>2367</v>
      </c>
      <c r="E478" t="s">
        <v>525</v>
      </c>
      <c r="F478">
        <v>2</v>
      </c>
      <c r="G478">
        <v>2022</v>
      </c>
      <c r="H478" s="1">
        <v>44972.31191571759</v>
      </c>
      <c r="I478" t="s">
        <v>444</v>
      </c>
      <c r="J478">
        <v>433.16</v>
      </c>
      <c r="K478">
        <v>0</v>
      </c>
      <c r="L478" t="s">
        <v>38</v>
      </c>
      <c r="M478" t="s">
        <v>51</v>
      </c>
      <c r="N478">
        <v>433.16</v>
      </c>
      <c r="R478" t="s">
        <v>86</v>
      </c>
      <c r="S478">
        <v>39.967726999999996</v>
      </c>
      <c r="T478">
        <v>-75.018772999999996</v>
      </c>
      <c r="U478">
        <v>2.6891666669999998</v>
      </c>
      <c r="V478">
        <v>1</v>
      </c>
      <c r="W478">
        <v>0</v>
      </c>
      <c r="X478">
        <v>0</v>
      </c>
      <c r="Y478">
        <v>980.51</v>
      </c>
      <c r="Z478">
        <v>34006284001</v>
      </c>
      <c r="AA478">
        <v>1203.7121917306999</v>
      </c>
      <c r="AB478" t="s">
        <v>41</v>
      </c>
      <c r="AC478" t="s">
        <v>54</v>
      </c>
      <c r="AD478" t="s">
        <v>54</v>
      </c>
      <c r="AE478" t="s">
        <v>55</v>
      </c>
      <c r="AF478" t="s">
        <v>2368</v>
      </c>
    </row>
    <row r="479" spans="1:32" x14ac:dyDescent="0.25">
      <c r="A479" t="s">
        <v>2369</v>
      </c>
      <c r="B479" t="s">
        <v>2370</v>
      </c>
      <c r="C479" t="s">
        <v>2371</v>
      </c>
      <c r="D479" t="s">
        <v>2372</v>
      </c>
      <c r="E479" t="s">
        <v>93</v>
      </c>
      <c r="F479">
        <v>4</v>
      </c>
      <c r="G479">
        <v>2022</v>
      </c>
      <c r="H479" s="1">
        <v>44957.515441597221</v>
      </c>
      <c r="I479" t="s">
        <v>444</v>
      </c>
      <c r="J479">
        <v>432</v>
      </c>
      <c r="K479">
        <v>0</v>
      </c>
      <c r="L479" t="s">
        <v>38</v>
      </c>
      <c r="M479" t="s">
        <v>79</v>
      </c>
      <c r="Q479">
        <v>432</v>
      </c>
      <c r="R479" t="s">
        <v>94</v>
      </c>
      <c r="S479">
        <v>37.987499999999997</v>
      </c>
      <c r="T479">
        <v>-85.720832999999999</v>
      </c>
      <c r="U479">
        <v>2.4430000000000001</v>
      </c>
      <c r="V479">
        <v>1</v>
      </c>
      <c r="W479">
        <v>5.0339999999999998</v>
      </c>
      <c r="X479">
        <v>2.61</v>
      </c>
      <c r="Y479">
        <v>888.62900000000002</v>
      </c>
      <c r="Z479">
        <v>21000341001</v>
      </c>
      <c r="AA479">
        <v>1766.4157730390002</v>
      </c>
      <c r="AB479" t="s">
        <v>41</v>
      </c>
      <c r="AC479" t="s">
        <v>54</v>
      </c>
      <c r="AD479" t="s">
        <v>54</v>
      </c>
      <c r="AE479" t="s">
        <v>55</v>
      </c>
      <c r="AF479" t="s">
        <v>2373</v>
      </c>
    </row>
    <row r="480" spans="1:32" x14ac:dyDescent="0.25">
      <c r="A480" t="s">
        <v>2374</v>
      </c>
      <c r="B480" t="s">
        <v>2375</v>
      </c>
      <c r="C480" t="s">
        <v>2376</v>
      </c>
      <c r="D480" t="s">
        <v>2377</v>
      </c>
      <c r="E480" t="s">
        <v>1913</v>
      </c>
      <c r="F480">
        <v>8</v>
      </c>
      <c r="G480">
        <v>2022</v>
      </c>
      <c r="H480" s="1">
        <v>44964.556242638886</v>
      </c>
      <c r="I480" t="s">
        <v>444</v>
      </c>
      <c r="J480">
        <v>428.19</v>
      </c>
      <c r="K480">
        <v>0</v>
      </c>
      <c r="L480" t="s">
        <v>38</v>
      </c>
      <c r="M480" t="s">
        <v>39</v>
      </c>
      <c r="N480">
        <v>173.26</v>
      </c>
      <c r="Q480">
        <v>254.93</v>
      </c>
      <c r="R480" t="s">
        <v>52</v>
      </c>
      <c r="S480">
        <v>46.619166999999997</v>
      </c>
      <c r="T480">
        <v>-112.005</v>
      </c>
      <c r="U480">
        <v>2.5666666669999998</v>
      </c>
      <c r="V480">
        <v>1</v>
      </c>
      <c r="W480">
        <v>0</v>
      </c>
      <c r="X480">
        <v>0</v>
      </c>
      <c r="Y480">
        <v>936.64</v>
      </c>
      <c r="Z480">
        <v>30000050001</v>
      </c>
      <c r="AA480">
        <v>1839.2576605869999</v>
      </c>
      <c r="AB480" t="s">
        <v>53</v>
      </c>
      <c r="AC480" t="s">
        <v>42</v>
      </c>
      <c r="AD480" t="s">
        <v>54</v>
      </c>
      <c r="AE480" t="s">
        <v>55</v>
      </c>
      <c r="AF480" t="s">
        <v>2378</v>
      </c>
    </row>
    <row r="481" spans="1:32" x14ac:dyDescent="0.25">
      <c r="A481" t="s">
        <v>2379</v>
      </c>
      <c r="B481" t="s">
        <v>2380</v>
      </c>
      <c r="C481" t="s">
        <v>2381</v>
      </c>
      <c r="D481" t="s">
        <v>1813</v>
      </c>
      <c r="E481" t="s">
        <v>641</v>
      </c>
      <c r="F481">
        <v>3</v>
      </c>
      <c r="G481">
        <v>2022</v>
      </c>
      <c r="H481" s="1">
        <v>44973.627926134257</v>
      </c>
      <c r="I481" t="s">
        <v>444</v>
      </c>
      <c r="J481">
        <v>428</v>
      </c>
      <c r="K481">
        <v>0</v>
      </c>
      <c r="L481" t="s">
        <v>38</v>
      </c>
      <c r="M481" t="s">
        <v>51</v>
      </c>
      <c r="N481">
        <v>428</v>
      </c>
      <c r="R481" t="s">
        <v>52</v>
      </c>
      <c r="S481">
        <v>36.564695</v>
      </c>
      <c r="T481">
        <v>-79.360352000000006</v>
      </c>
      <c r="U481">
        <v>5.3933333330000002</v>
      </c>
      <c r="V481">
        <v>3</v>
      </c>
      <c r="W481">
        <v>20</v>
      </c>
      <c r="X481">
        <v>0</v>
      </c>
      <c r="Y481">
        <v>1968.44</v>
      </c>
      <c r="Z481">
        <v>51000056001</v>
      </c>
      <c r="AA481">
        <v>7293.2939907434993</v>
      </c>
      <c r="AB481" t="s">
        <v>41</v>
      </c>
      <c r="AC481" t="s">
        <v>54</v>
      </c>
      <c r="AD481" t="s">
        <v>54</v>
      </c>
      <c r="AE481" t="s">
        <v>438</v>
      </c>
      <c r="AF481" t="s">
        <v>2382</v>
      </c>
    </row>
    <row r="482" spans="1:32" x14ac:dyDescent="0.25">
      <c r="A482" t="s">
        <v>2383</v>
      </c>
      <c r="B482" t="s">
        <v>2384</v>
      </c>
      <c r="C482" t="s">
        <v>2385</v>
      </c>
      <c r="D482" t="s">
        <v>2386</v>
      </c>
      <c r="E482" t="s">
        <v>600</v>
      </c>
      <c r="F482">
        <v>4</v>
      </c>
      <c r="G482">
        <v>2022</v>
      </c>
      <c r="H482" s="1">
        <v>44967.324125810184</v>
      </c>
      <c r="I482" t="s">
        <v>444</v>
      </c>
      <c r="J482">
        <v>425.9</v>
      </c>
      <c r="K482">
        <v>0</v>
      </c>
      <c r="L482" t="s">
        <v>38</v>
      </c>
      <c r="M482" t="s">
        <v>51</v>
      </c>
      <c r="N482">
        <v>425.9</v>
      </c>
      <c r="R482" t="s">
        <v>52</v>
      </c>
      <c r="S482">
        <v>28.755289999999999</v>
      </c>
      <c r="T482">
        <v>-81.928600000000003</v>
      </c>
      <c r="Z482">
        <v>12000120003</v>
      </c>
      <c r="AA482">
        <v>956.04977406750015</v>
      </c>
      <c r="AB482" t="s">
        <v>41</v>
      </c>
      <c r="AC482" t="s">
        <v>54</v>
      </c>
      <c r="AD482" t="s">
        <v>54</v>
      </c>
      <c r="AE482" t="s">
        <v>73</v>
      </c>
      <c r="AF482" t="s">
        <v>2387</v>
      </c>
    </row>
    <row r="483" spans="1:32" x14ac:dyDescent="0.25">
      <c r="A483" t="s">
        <v>2388</v>
      </c>
      <c r="B483" t="s">
        <v>2389</v>
      </c>
      <c r="C483" t="s">
        <v>2389</v>
      </c>
      <c r="D483" t="s">
        <v>2390</v>
      </c>
      <c r="E483" t="s">
        <v>99</v>
      </c>
      <c r="F483">
        <v>6</v>
      </c>
      <c r="G483">
        <v>2022</v>
      </c>
      <c r="H483" s="1">
        <v>44834.598525925925</v>
      </c>
      <c r="I483" t="s">
        <v>444</v>
      </c>
      <c r="J483">
        <v>419.53</v>
      </c>
      <c r="K483">
        <v>0</v>
      </c>
      <c r="L483" t="s">
        <v>38</v>
      </c>
      <c r="M483" t="s">
        <v>79</v>
      </c>
      <c r="Q483">
        <v>419.53</v>
      </c>
      <c r="R483" t="s">
        <v>52</v>
      </c>
      <c r="S483">
        <v>29.579944000000001</v>
      </c>
      <c r="T483">
        <v>-95.409916999999993</v>
      </c>
      <c r="U483">
        <v>3.4355833329999999</v>
      </c>
      <c r="V483">
        <v>1</v>
      </c>
      <c r="W483">
        <v>7</v>
      </c>
      <c r="X483">
        <v>6</v>
      </c>
      <c r="Y483">
        <v>1254.7280000000001</v>
      </c>
      <c r="Z483">
        <v>48007012007</v>
      </c>
      <c r="AB483" t="s">
        <v>41</v>
      </c>
      <c r="AC483" t="s">
        <v>54</v>
      </c>
      <c r="AD483" t="s">
        <v>54</v>
      </c>
      <c r="AE483" t="s">
        <v>73</v>
      </c>
      <c r="AF483" t="s">
        <v>2391</v>
      </c>
    </row>
    <row r="484" spans="1:32" x14ac:dyDescent="0.25">
      <c r="A484" t="s">
        <v>2392</v>
      </c>
      <c r="B484" t="s">
        <v>2393</v>
      </c>
      <c r="C484" t="s">
        <v>2394</v>
      </c>
      <c r="D484" t="s">
        <v>2395</v>
      </c>
      <c r="E484" t="s">
        <v>231</v>
      </c>
      <c r="F484">
        <v>2</v>
      </c>
      <c r="G484">
        <v>2022</v>
      </c>
      <c r="H484" s="1">
        <v>44978.450972881947</v>
      </c>
      <c r="I484" t="s">
        <v>444</v>
      </c>
      <c r="J484">
        <v>416.26</v>
      </c>
      <c r="K484">
        <v>0</v>
      </c>
      <c r="L484" t="s">
        <v>38</v>
      </c>
      <c r="M484" t="s">
        <v>79</v>
      </c>
      <c r="Q484">
        <v>416.26</v>
      </c>
      <c r="R484" t="s">
        <v>52</v>
      </c>
      <c r="S484">
        <v>18.125558999999999</v>
      </c>
      <c r="T484">
        <v>-66.162747999999993</v>
      </c>
      <c r="U484">
        <v>2.6804999999999999</v>
      </c>
      <c r="V484">
        <v>1</v>
      </c>
      <c r="W484">
        <v>1.37</v>
      </c>
      <c r="X484">
        <v>14.5</v>
      </c>
      <c r="Y484">
        <v>976.51800000000003</v>
      </c>
      <c r="Z484">
        <v>72000005003</v>
      </c>
      <c r="AB484" t="s">
        <v>41</v>
      </c>
      <c r="AC484" t="s">
        <v>54</v>
      </c>
      <c r="AD484" t="s">
        <v>54</v>
      </c>
      <c r="AE484" t="s">
        <v>73</v>
      </c>
      <c r="AF484" t="s">
        <v>2396</v>
      </c>
    </row>
    <row r="485" spans="1:32" x14ac:dyDescent="0.25">
      <c r="A485" t="s">
        <v>2397</v>
      </c>
      <c r="B485" t="s">
        <v>2398</v>
      </c>
      <c r="C485" t="s">
        <v>2399</v>
      </c>
      <c r="D485" t="s">
        <v>2400</v>
      </c>
      <c r="E485" t="s">
        <v>192</v>
      </c>
      <c r="F485">
        <v>4</v>
      </c>
      <c r="G485">
        <v>2022</v>
      </c>
      <c r="H485" s="1">
        <v>44986.504726412037</v>
      </c>
      <c r="I485" t="s">
        <v>444</v>
      </c>
      <c r="J485">
        <v>415.5</v>
      </c>
      <c r="K485">
        <v>0</v>
      </c>
      <c r="L485" t="s">
        <v>38</v>
      </c>
      <c r="M485" t="s">
        <v>51</v>
      </c>
      <c r="N485">
        <v>415.49</v>
      </c>
      <c r="R485" t="s">
        <v>86</v>
      </c>
      <c r="S485">
        <v>32.429499999999997</v>
      </c>
      <c r="T485">
        <v>-86.4054</v>
      </c>
      <c r="U485">
        <v>2.2625000000000002</v>
      </c>
      <c r="V485">
        <v>1</v>
      </c>
      <c r="W485">
        <v>4</v>
      </c>
      <c r="X485">
        <v>2.08</v>
      </c>
      <c r="Y485">
        <v>826.52</v>
      </c>
      <c r="Z485">
        <v>1000139003</v>
      </c>
      <c r="AA485">
        <v>1238.312088316</v>
      </c>
      <c r="AB485" t="s">
        <v>544</v>
      </c>
      <c r="AC485" t="s">
        <v>144</v>
      </c>
      <c r="AD485" t="s">
        <v>647</v>
      </c>
      <c r="AE485" t="s">
        <v>73</v>
      </c>
      <c r="AF485" t="s">
        <v>2401</v>
      </c>
    </row>
    <row r="486" spans="1:32" x14ac:dyDescent="0.25">
      <c r="A486" t="s">
        <v>2402</v>
      </c>
      <c r="B486" t="s">
        <v>2403</v>
      </c>
      <c r="C486" t="s">
        <v>2404</v>
      </c>
      <c r="D486" t="s">
        <v>2405</v>
      </c>
      <c r="E486" t="s">
        <v>1083</v>
      </c>
      <c r="F486">
        <v>8</v>
      </c>
      <c r="G486">
        <v>2022</v>
      </c>
      <c r="H486" s="1">
        <v>44943.613680740738</v>
      </c>
      <c r="I486" t="s">
        <v>444</v>
      </c>
      <c r="J486">
        <v>405.5</v>
      </c>
      <c r="K486">
        <v>0</v>
      </c>
      <c r="L486" t="s">
        <v>38</v>
      </c>
      <c r="M486" t="s">
        <v>473</v>
      </c>
      <c r="N486">
        <v>142.1</v>
      </c>
      <c r="Q486">
        <v>263.39999999999998</v>
      </c>
      <c r="R486" t="s">
        <v>52</v>
      </c>
      <c r="S486">
        <v>45.463270000000001</v>
      </c>
      <c r="T486">
        <v>-98.486599999999996</v>
      </c>
      <c r="U486">
        <v>3.5733333329999999</v>
      </c>
      <c r="V486">
        <v>3</v>
      </c>
      <c r="W486">
        <v>5.12</v>
      </c>
      <c r="X486">
        <v>3</v>
      </c>
      <c r="Y486">
        <v>1305.2</v>
      </c>
      <c r="Z486">
        <v>46000093001</v>
      </c>
      <c r="AB486" t="s">
        <v>53</v>
      </c>
      <c r="AC486" t="s">
        <v>54</v>
      </c>
      <c r="AD486" t="s">
        <v>54</v>
      </c>
      <c r="AE486" t="s">
        <v>73</v>
      </c>
      <c r="AF486" t="s">
        <v>2406</v>
      </c>
    </row>
    <row r="487" spans="1:32" x14ac:dyDescent="0.25">
      <c r="A487" t="s">
        <v>2407</v>
      </c>
      <c r="B487" t="s">
        <v>2408</v>
      </c>
      <c r="C487" t="s">
        <v>2409</v>
      </c>
      <c r="D487" t="s">
        <v>2410</v>
      </c>
      <c r="E487" t="s">
        <v>543</v>
      </c>
      <c r="F487">
        <v>7</v>
      </c>
      <c r="G487">
        <v>2022</v>
      </c>
      <c r="H487" s="1">
        <v>44952.530757384258</v>
      </c>
      <c r="I487" t="s">
        <v>444</v>
      </c>
      <c r="J487">
        <v>405</v>
      </c>
      <c r="K487">
        <v>0</v>
      </c>
      <c r="L487" t="s">
        <v>38</v>
      </c>
      <c r="M487" t="s">
        <v>79</v>
      </c>
      <c r="Q487">
        <v>405</v>
      </c>
      <c r="R487" t="s">
        <v>52</v>
      </c>
      <c r="S487">
        <v>39.030735237841803</v>
      </c>
      <c r="T487">
        <v>-94.310363683236702</v>
      </c>
      <c r="Z487">
        <v>29001198001</v>
      </c>
      <c r="AA487">
        <v>2529.4345451043005</v>
      </c>
      <c r="AB487" t="s">
        <v>2028</v>
      </c>
      <c r="AC487" t="s">
        <v>72</v>
      </c>
      <c r="AD487" t="s">
        <v>54</v>
      </c>
      <c r="AE487" t="s">
        <v>183</v>
      </c>
      <c r="AF487" t="s">
        <v>2411</v>
      </c>
    </row>
    <row r="488" spans="1:32" x14ac:dyDescent="0.25">
      <c r="A488" t="s">
        <v>539</v>
      </c>
      <c r="B488" t="s">
        <v>2412</v>
      </c>
      <c r="C488" t="s">
        <v>2413</v>
      </c>
      <c r="D488" t="s">
        <v>542</v>
      </c>
      <c r="E488" t="s">
        <v>543</v>
      </c>
      <c r="F488">
        <v>7</v>
      </c>
      <c r="G488">
        <v>2022</v>
      </c>
      <c r="H488" s="1">
        <v>44974.404066435185</v>
      </c>
      <c r="I488" t="s">
        <v>444</v>
      </c>
      <c r="J488">
        <v>399.46</v>
      </c>
      <c r="K488">
        <v>0</v>
      </c>
      <c r="L488" t="s">
        <v>38</v>
      </c>
      <c r="M488" t="s">
        <v>79</v>
      </c>
      <c r="Q488">
        <v>124.17</v>
      </c>
      <c r="R488" t="s">
        <v>94</v>
      </c>
      <c r="S488">
        <v>39.306930000000001</v>
      </c>
      <c r="T488">
        <v>-94.506619999999998</v>
      </c>
      <c r="U488">
        <v>1.0144166670000001</v>
      </c>
      <c r="V488">
        <v>1</v>
      </c>
      <c r="W488">
        <v>0</v>
      </c>
      <c r="X488">
        <v>0</v>
      </c>
      <c r="Y488">
        <v>370.61</v>
      </c>
      <c r="Z488">
        <v>29001011009</v>
      </c>
      <c r="AA488">
        <v>311.39906926770004</v>
      </c>
      <c r="AB488" t="s">
        <v>41</v>
      </c>
      <c r="AC488" t="s">
        <v>64</v>
      </c>
      <c r="AD488" t="s">
        <v>54</v>
      </c>
      <c r="AE488" t="s">
        <v>44</v>
      </c>
      <c r="AF488" t="s">
        <v>2414</v>
      </c>
    </row>
    <row r="489" spans="1:32" x14ac:dyDescent="0.25">
      <c r="A489" t="s">
        <v>2415</v>
      </c>
      <c r="B489" t="s">
        <v>2416</v>
      </c>
      <c r="C489" t="s">
        <v>2417</v>
      </c>
      <c r="D489" t="s">
        <v>2418</v>
      </c>
      <c r="E489" t="s">
        <v>1665</v>
      </c>
      <c r="F489">
        <v>8</v>
      </c>
      <c r="G489">
        <v>2022</v>
      </c>
      <c r="H489" s="1">
        <v>44942.697153715279</v>
      </c>
      <c r="I489" t="s">
        <v>444</v>
      </c>
      <c r="J489">
        <v>398</v>
      </c>
      <c r="K489">
        <v>0</v>
      </c>
      <c r="L489" t="s">
        <v>38</v>
      </c>
      <c r="M489" t="s">
        <v>51</v>
      </c>
      <c r="N489">
        <v>398</v>
      </c>
      <c r="R489" t="s">
        <v>214</v>
      </c>
      <c r="S489">
        <v>41.569380000000002</v>
      </c>
      <c r="T489">
        <v>-109.2783</v>
      </c>
      <c r="U489">
        <v>2.034166667</v>
      </c>
      <c r="V489">
        <v>1</v>
      </c>
      <c r="W489">
        <v>0</v>
      </c>
      <c r="X489">
        <v>0</v>
      </c>
      <c r="Y489">
        <v>742.44</v>
      </c>
      <c r="Z489">
        <v>56000003002</v>
      </c>
      <c r="AA489">
        <v>919.62883029349996</v>
      </c>
      <c r="AB489" t="s">
        <v>41</v>
      </c>
      <c r="AC489" t="s">
        <v>72</v>
      </c>
      <c r="AD489" t="s">
        <v>54</v>
      </c>
      <c r="AE489" t="s">
        <v>73</v>
      </c>
      <c r="AF489" t="s">
        <v>2419</v>
      </c>
    </row>
    <row r="490" spans="1:32" x14ac:dyDescent="0.25">
      <c r="A490" t="s">
        <v>2420</v>
      </c>
      <c r="B490" t="s">
        <v>2421</v>
      </c>
      <c r="C490" t="s">
        <v>2422</v>
      </c>
      <c r="D490" t="s">
        <v>1297</v>
      </c>
      <c r="E490" t="s">
        <v>1023</v>
      </c>
      <c r="F490">
        <v>8</v>
      </c>
      <c r="G490">
        <v>2022</v>
      </c>
      <c r="H490" s="1">
        <v>44975.771936759258</v>
      </c>
      <c r="I490" t="s">
        <v>444</v>
      </c>
      <c r="J490">
        <v>396.28</v>
      </c>
      <c r="K490">
        <v>0</v>
      </c>
      <c r="L490" t="s">
        <v>38</v>
      </c>
      <c r="M490" t="s">
        <v>79</v>
      </c>
      <c r="Q490">
        <v>396.28</v>
      </c>
      <c r="R490" t="s">
        <v>86</v>
      </c>
      <c r="S490">
        <v>40.483499999999999</v>
      </c>
      <c r="T490">
        <v>-105.02997000000001</v>
      </c>
      <c r="U490">
        <v>3.1514166669999999</v>
      </c>
      <c r="V490">
        <v>1</v>
      </c>
      <c r="W490">
        <v>4.5</v>
      </c>
      <c r="X490">
        <v>0</v>
      </c>
      <c r="Y490">
        <v>1150.6300000000001</v>
      </c>
      <c r="AB490" t="s">
        <v>54</v>
      </c>
      <c r="AC490" t="s">
        <v>64</v>
      </c>
      <c r="AD490" t="s">
        <v>386</v>
      </c>
      <c r="AE490" t="s">
        <v>73</v>
      </c>
      <c r="AF490" t="s">
        <v>2423</v>
      </c>
    </row>
    <row r="491" spans="1:32" x14ac:dyDescent="0.25">
      <c r="A491" t="s">
        <v>2424</v>
      </c>
      <c r="B491" t="s">
        <v>2425</v>
      </c>
      <c r="C491" t="s">
        <v>2426</v>
      </c>
      <c r="D491" t="s">
        <v>1058</v>
      </c>
      <c r="E491" t="s">
        <v>36</v>
      </c>
      <c r="F491">
        <v>9</v>
      </c>
      <c r="G491">
        <v>2022</v>
      </c>
      <c r="H491" s="1">
        <v>44975.449660601851</v>
      </c>
      <c r="I491" t="s">
        <v>444</v>
      </c>
      <c r="J491">
        <v>394.99</v>
      </c>
      <c r="K491">
        <v>0</v>
      </c>
      <c r="L491" t="s">
        <v>38</v>
      </c>
      <c r="M491" t="s">
        <v>79</v>
      </c>
      <c r="Q491">
        <v>394.99</v>
      </c>
      <c r="R491" t="s">
        <v>94</v>
      </c>
      <c r="S491">
        <v>33.576697138063402</v>
      </c>
      <c r="T491">
        <v>-117.724428719409</v>
      </c>
      <c r="AB491" t="s">
        <v>53</v>
      </c>
      <c r="AC491" t="s">
        <v>54</v>
      </c>
      <c r="AD491" t="s">
        <v>54</v>
      </c>
      <c r="AE491" t="s">
        <v>55</v>
      </c>
      <c r="AF491" t="s">
        <v>2427</v>
      </c>
    </row>
    <row r="492" spans="1:32" x14ac:dyDescent="0.25">
      <c r="A492" t="s">
        <v>2428</v>
      </c>
      <c r="B492" t="s">
        <v>2429</v>
      </c>
      <c r="C492" t="s">
        <v>2429</v>
      </c>
      <c r="D492" t="s">
        <v>2430</v>
      </c>
      <c r="E492" t="s">
        <v>99</v>
      </c>
      <c r="F492">
        <v>6</v>
      </c>
      <c r="G492">
        <v>2022</v>
      </c>
      <c r="H492" s="1">
        <v>44834.456152349536</v>
      </c>
      <c r="I492" t="s">
        <v>444</v>
      </c>
      <c r="J492">
        <v>392.62110000000001</v>
      </c>
      <c r="K492">
        <v>0</v>
      </c>
      <c r="L492" t="s">
        <v>38</v>
      </c>
      <c r="M492" t="s">
        <v>51</v>
      </c>
      <c r="N492">
        <v>392.62110000000001</v>
      </c>
      <c r="R492" t="s">
        <v>52</v>
      </c>
      <c r="S492">
        <v>29.784407999999999</v>
      </c>
      <c r="T492">
        <v>-95.105784999999997</v>
      </c>
      <c r="U492">
        <v>1.2591521670000001</v>
      </c>
      <c r="V492">
        <v>1</v>
      </c>
      <c r="W492">
        <v>2.5</v>
      </c>
      <c r="X492">
        <v>2.5</v>
      </c>
      <c r="Y492">
        <v>461.91611399999999</v>
      </c>
      <c r="Z492">
        <v>48007099001</v>
      </c>
      <c r="AB492" t="s">
        <v>41</v>
      </c>
      <c r="AC492" t="s">
        <v>64</v>
      </c>
      <c r="AD492" t="s">
        <v>54</v>
      </c>
      <c r="AE492" t="s">
        <v>73</v>
      </c>
      <c r="AF492" t="s">
        <v>2431</v>
      </c>
    </row>
    <row r="493" spans="1:32" x14ac:dyDescent="0.25">
      <c r="A493" t="s">
        <v>2432</v>
      </c>
      <c r="B493" t="s">
        <v>2433</v>
      </c>
      <c r="C493" t="s">
        <v>2433</v>
      </c>
      <c r="D493" t="s">
        <v>98</v>
      </c>
      <c r="E493" t="s">
        <v>99</v>
      </c>
      <c r="F493">
        <v>6</v>
      </c>
      <c r="G493">
        <v>2022</v>
      </c>
      <c r="H493" s="1">
        <v>44833.606386840278</v>
      </c>
      <c r="I493" t="s">
        <v>444</v>
      </c>
      <c r="J493">
        <v>390.49</v>
      </c>
      <c r="K493">
        <v>0</v>
      </c>
      <c r="L493" t="s">
        <v>38</v>
      </c>
      <c r="M493" t="s">
        <v>79</v>
      </c>
      <c r="Q493">
        <v>390.5</v>
      </c>
      <c r="R493" t="s">
        <v>94</v>
      </c>
      <c r="S493">
        <v>29.739432000000001</v>
      </c>
      <c r="T493">
        <v>-95.267197999999993</v>
      </c>
      <c r="U493">
        <v>2.3860833330000002</v>
      </c>
      <c r="V493">
        <v>1</v>
      </c>
      <c r="W493">
        <v>7.05</v>
      </c>
      <c r="X493">
        <v>0</v>
      </c>
      <c r="Y493">
        <v>871.52200000000005</v>
      </c>
      <c r="AB493" t="s">
        <v>41</v>
      </c>
      <c r="AC493" t="s">
        <v>54</v>
      </c>
      <c r="AD493" t="s">
        <v>54</v>
      </c>
      <c r="AE493" t="s">
        <v>73</v>
      </c>
      <c r="AF493" t="s">
        <v>2434</v>
      </c>
    </row>
    <row r="494" spans="1:32" x14ac:dyDescent="0.25">
      <c r="A494" t="s">
        <v>2435</v>
      </c>
      <c r="B494" t="s">
        <v>2436</v>
      </c>
      <c r="C494" t="s">
        <v>2437</v>
      </c>
      <c r="D494" t="s">
        <v>811</v>
      </c>
      <c r="E494" t="s">
        <v>136</v>
      </c>
      <c r="F494">
        <v>4</v>
      </c>
      <c r="G494">
        <v>2022</v>
      </c>
      <c r="H494" s="1">
        <v>44974.499090555553</v>
      </c>
      <c r="I494" t="s">
        <v>444</v>
      </c>
      <c r="J494">
        <v>390.36</v>
      </c>
      <c r="K494">
        <v>0</v>
      </c>
      <c r="L494" t="s">
        <v>38</v>
      </c>
      <c r="M494" t="s">
        <v>51</v>
      </c>
      <c r="N494">
        <v>390.36</v>
      </c>
      <c r="R494" t="s">
        <v>52</v>
      </c>
      <c r="S494">
        <v>36.349348999999997</v>
      </c>
      <c r="T494">
        <v>-78.411438000000004</v>
      </c>
      <c r="U494">
        <v>0</v>
      </c>
      <c r="V494">
        <v>1</v>
      </c>
      <c r="W494">
        <v>4.1399999999999997</v>
      </c>
      <c r="X494">
        <v>0</v>
      </c>
      <c r="Y494">
        <v>0</v>
      </c>
      <c r="Z494">
        <v>37009101001</v>
      </c>
      <c r="AA494">
        <v>1846.5418493417999</v>
      </c>
      <c r="AB494" t="s">
        <v>41</v>
      </c>
      <c r="AC494" t="s">
        <v>54</v>
      </c>
      <c r="AD494" t="s">
        <v>54</v>
      </c>
      <c r="AE494" t="s">
        <v>73</v>
      </c>
      <c r="AF494" t="s">
        <v>2438</v>
      </c>
    </row>
    <row r="495" spans="1:32" x14ac:dyDescent="0.25">
      <c r="A495" t="s">
        <v>2439</v>
      </c>
      <c r="B495" t="s">
        <v>2440</v>
      </c>
      <c r="C495" t="s">
        <v>2441</v>
      </c>
      <c r="D495" t="s">
        <v>1459</v>
      </c>
      <c r="E495" t="s">
        <v>253</v>
      </c>
      <c r="F495">
        <v>5</v>
      </c>
      <c r="G495">
        <v>2022</v>
      </c>
      <c r="H495" s="1">
        <v>44974.603196122684</v>
      </c>
      <c r="I495" t="s">
        <v>444</v>
      </c>
      <c r="J495">
        <v>388</v>
      </c>
      <c r="K495">
        <v>0</v>
      </c>
      <c r="L495" t="s">
        <v>38</v>
      </c>
      <c r="M495" t="s">
        <v>79</v>
      </c>
      <c r="Q495">
        <v>388</v>
      </c>
      <c r="R495" t="s">
        <v>52</v>
      </c>
      <c r="S495">
        <v>39.246889000000003</v>
      </c>
      <c r="T495">
        <v>-86.548582999999994</v>
      </c>
      <c r="U495">
        <v>2.625</v>
      </c>
      <c r="V495">
        <v>1</v>
      </c>
      <c r="W495">
        <v>6</v>
      </c>
      <c r="X495">
        <v>0.36899999999999999</v>
      </c>
      <c r="Y495">
        <v>955.84</v>
      </c>
      <c r="Z495">
        <v>18002020002</v>
      </c>
      <c r="AA495">
        <v>866.81846182119989</v>
      </c>
      <c r="AB495" t="s">
        <v>54</v>
      </c>
      <c r="AC495" t="s">
        <v>54</v>
      </c>
      <c r="AD495" t="s">
        <v>54</v>
      </c>
      <c r="AE495" t="s">
        <v>73</v>
      </c>
      <c r="AF495" t="s">
        <v>2442</v>
      </c>
    </row>
    <row r="496" spans="1:32" x14ac:dyDescent="0.25">
      <c r="A496" t="s">
        <v>2443</v>
      </c>
      <c r="B496" t="s">
        <v>2444</v>
      </c>
      <c r="C496" t="s">
        <v>2445</v>
      </c>
      <c r="D496" t="s">
        <v>2446</v>
      </c>
      <c r="E496" t="s">
        <v>259</v>
      </c>
      <c r="F496">
        <v>7</v>
      </c>
      <c r="G496">
        <v>2022</v>
      </c>
      <c r="H496" s="1">
        <v>44942.371234131948</v>
      </c>
      <c r="I496" t="s">
        <v>444</v>
      </c>
      <c r="J496">
        <v>382.9</v>
      </c>
      <c r="K496">
        <v>0</v>
      </c>
      <c r="L496" t="s">
        <v>38</v>
      </c>
      <c r="M496" t="s">
        <v>51</v>
      </c>
      <c r="N496">
        <v>382.8</v>
      </c>
      <c r="R496" t="s">
        <v>52</v>
      </c>
      <c r="S496">
        <v>42.065069999999999</v>
      </c>
      <c r="T496">
        <v>-92.897782000000007</v>
      </c>
      <c r="U496">
        <v>0</v>
      </c>
      <c r="V496">
        <v>1</v>
      </c>
      <c r="W496">
        <v>17.440000000000001</v>
      </c>
      <c r="X496">
        <v>13.04</v>
      </c>
      <c r="Y496">
        <v>0</v>
      </c>
      <c r="Z496">
        <v>19000537001</v>
      </c>
      <c r="AA496">
        <v>2675.3004249191695</v>
      </c>
      <c r="AB496" t="s">
        <v>53</v>
      </c>
      <c r="AC496" t="s">
        <v>42</v>
      </c>
      <c r="AD496" t="s">
        <v>54</v>
      </c>
      <c r="AE496" t="s">
        <v>73</v>
      </c>
      <c r="AF496" t="s">
        <v>2447</v>
      </c>
    </row>
    <row r="497" spans="1:32" x14ac:dyDescent="0.25">
      <c r="A497" t="s">
        <v>2448</v>
      </c>
      <c r="B497" t="s">
        <v>2449</v>
      </c>
      <c r="C497" t="s">
        <v>2449</v>
      </c>
      <c r="D497" t="s">
        <v>2450</v>
      </c>
      <c r="E497" t="s">
        <v>99</v>
      </c>
      <c r="F497">
        <v>6</v>
      </c>
      <c r="G497">
        <v>2022</v>
      </c>
      <c r="H497" s="1">
        <v>44831.392349097223</v>
      </c>
      <c r="I497" t="s">
        <v>444</v>
      </c>
      <c r="J497">
        <v>380</v>
      </c>
      <c r="K497">
        <v>0</v>
      </c>
      <c r="L497" t="s">
        <v>38</v>
      </c>
      <c r="M497" t="s">
        <v>79</v>
      </c>
      <c r="Q497">
        <v>378.14</v>
      </c>
      <c r="R497" t="s">
        <v>94</v>
      </c>
      <c r="S497">
        <v>32.255155999999999</v>
      </c>
      <c r="T497">
        <v>-101.42842</v>
      </c>
      <c r="U497">
        <v>1.3011666669999999</v>
      </c>
      <c r="V497">
        <v>1</v>
      </c>
      <c r="W497">
        <v>3.8</v>
      </c>
      <c r="X497">
        <v>3.8</v>
      </c>
      <c r="Y497">
        <v>474.51600000000002</v>
      </c>
      <c r="Z497">
        <v>48002015001</v>
      </c>
      <c r="AA497">
        <v>1192.7859085985001</v>
      </c>
      <c r="AB497" t="s">
        <v>54</v>
      </c>
      <c r="AC497" t="s">
        <v>54</v>
      </c>
      <c r="AD497" t="s">
        <v>54</v>
      </c>
      <c r="AE497" t="s">
        <v>73</v>
      </c>
      <c r="AF497" t="s">
        <v>2451</v>
      </c>
    </row>
    <row r="498" spans="1:32" x14ac:dyDescent="0.25">
      <c r="A498" t="s">
        <v>2452</v>
      </c>
      <c r="B498" t="s">
        <v>2453</v>
      </c>
      <c r="C498" t="s">
        <v>2454</v>
      </c>
      <c r="D498" t="s">
        <v>2455</v>
      </c>
      <c r="E498" t="s">
        <v>600</v>
      </c>
      <c r="F498">
        <v>4</v>
      </c>
      <c r="G498">
        <v>2022</v>
      </c>
      <c r="H498" s="1">
        <v>44968.639481203703</v>
      </c>
      <c r="I498" t="s">
        <v>444</v>
      </c>
      <c r="J498">
        <v>375.78</v>
      </c>
      <c r="K498">
        <v>0</v>
      </c>
      <c r="L498" t="s">
        <v>38</v>
      </c>
      <c r="M498" t="s">
        <v>51</v>
      </c>
      <c r="N498">
        <v>375.78</v>
      </c>
      <c r="R498" t="s">
        <v>52</v>
      </c>
      <c r="S498">
        <v>30.73621</v>
      </c>
      <c r="T498">
        <v>-86.596249999999998</v>
      </c>
      <c r="Z498">
        <v>12000142001</v>
      </c>
      <c r="AA498">
        <v>1365.785391525</v>
      </c>
      <c r="AB498" t="s">
        <v>41</v>
      </c>
      <c r="AC498" t="s">
        <v>54</v>
      </c>
      <c r="AD498" t="s">
        <v>54</v>
      </c>
      <c r="AE498" t="s">
        <v>73</v>
      </c>
      <c r="AF498" t="s">
        <v>2456</v>
      </c>
    </row>
    <row r="499" spans="1:32" x14ac:dyDescent="0.25">
      <c r="A499" t="s">
        <v>2457</v>
      </c>
      <c r="B499" t="s">
        <v>2458</v>
      </c>
      <c r="C499" t="s">
        <v>2459</v>
      </c>
      <c r="D499" t="s">
        <v>2460</v>
      </c>
      <c r="E499" t="s">
        <v>213</v>
      </c>
      <c r="F499">
        <v>3</v>
      </c>
      <c r="G499">
        <v>2022</v>
      </c>
      <c r="H499" s="1">
        <v>44966.569419560183</v>
      </c>
      <c r="I499" t="s">
        <v>444</v>
      </c>
      <c r="J499">
        <v>369.82</v>
      </c>
      <c r="K499">
        <v>0</v>
      </c>
      <c r="L499" t="s">
        <v>38</v>
      </c>
      <c r="M499" t="s">
        <v>51</v>
      </c>
      <c r="N499">
        <v>290.83</v>
      </c>
      <c r="R499" t="s">
        <v>52</v>
      </c>
      <c r="S499">
        <v>40.922690000000003</v>
      </c>
      <c r="T499">
        <v>-77.783749999999998</v>
      </c>
      <c r="U499">
        <v>1.856666667</v>
      </c>
      <c r="V499">
        <v>1</v>
      </c>
      <c r="W499">
        <v>3.22</v>
      </c>
      <c r="X499">
        <v>0</v>
      </c>
      <c r="Y499">
        <v>677.39</v>
      </c>
      <c r="Z499">
        <v>42004071001</v>
      </c>
      <c r="AA499">
        <v>748.4503945557002</v>
      </c>
      <c r="AB499" t="s">
        <v>118</v>
      </c>
      <c r="AC499" t="s">
        <v>54</v>
      </c>
      <c r="AD499" t="s">
        <v>215</v>
      </c>
      <c r="AE499" t="s">
        <v>55</v>
      </c>
      <c r="AF499" t="s">
        <v>2461</v>
      </c>
    </row>
    <row r="500" spans="1:32" x14ac:dyDescent="0.25">
      <c r="A500" t="s">
        <v>2462</v>
      </c>
      <c r="B500" t="s">
        <v>2463</v>
      </c>
      <c r="C500" t="s">
        <v>2464</v>
      </c>
      <c r="D500" t="s">
        <v>2465</v>
      </c>
      <c r="E500" t="s">
        <v>543</v>
      </c>
      <c r="F500">
        <v>7</v>
      </c>
      <c r="G500">
        <v>2022</v>
      </c>
      <c r="H500" s="1">
        <v>44939.429169756942</v>
      </c>
      <c r="I500" t="s">
        <v>444</v>
      </c>
      <c r="J500">
        <v>367.5</v>
      </c>
      <c r="K500">
        <v>0</v>
      </c>
      <c r="L500" t="s">
        <v>38</v>
      </c>
      <c r="M500" t="s">
        <v>51</v>
      </c>
      <c r="N500">
        <v>1222.5999999999999</v>
      </c>
      <c r="R500" t="s">
        <v>52</v>
      </c>
      <c r="S500">
        <v>37.175848999999999</v>
      </c>
      <c r="T500">
        <v>-94.481005999999994</v>
      </c>
      <c r="U500">
        <v>5.485272728</v>
      </c>
      <c r="V500">
        <v>3</v>
      </c>
      <c r="W500">
        <v>0</v>
      </c>
      <c r="X500">
        <v>0</v>
      </c>
      <c r="Y500">
        <v>914.76700000000005</v>
      </c>
      <c r="Z500">
        <v>29002119001</v>
      </c>
      <c r="AA500">
        <v>1311.1539758639999</v>
      </c>
      <c r="AB500" t="s">
        <v>952</v>
      </c>
      <c r="AC500" t="s">
        <v>54</v>
      </c>
      <c r="AD500" t="s">
        <v>54</v>
      </c>
      <c r="AE500" t="s">
        <v>1814</v>
      </c>
      <c r="AF500" t="s">
        <v>2466</v>
      </c>
    </row>
    <row r="501" spans="1:32" x14ac:dyDescent="0.25">
      <c r="A501" t="s">
        <v>2467</v>
      </c>
      <c r="B501" t="s">
        <v>2468</v>
      </c>
      <c r="C501" t="s">
        <v>2469</v>
      </c>
      <c r="D501" t="s">
        <v>432</v>
      </c>
      <c r="E501" t="s">
        <v>231</v>
      </c>
      <c r="F501">
        <v>2</v>
      </c>
      <c r="G501">
        <v>2022</v>
      </c>
      <c r="H501" s="1">
        <v>44978.680258437496</v>
      </c>
      <c r="I501" t="s">
        <v>444</v>
      </c>
      <c r="J501">
        <v>366.08</v>
      </c>
      <c r="K501">
        <v>0</v>
      </c>
      <c r="L501" t="s">
        <v>38</v>
      </c>
      <c r="M501" t="s">
        <v>79</v>
      </c>
      <c r="Q501">
        <v>366.08</v>
      </c>
      <c r="R501" t="s">
        <v>52</v>
      </c>
      <c r="S501">
        <v>18.442699999999999</v>
      </c>
      <c r="T501">
        <v>-66.013000000000005</v>
      </c>
      <c r="U501">
        <v>22.024999999999999</v>
      </c>
      <c r="V501">
        <v>1</v>
      </c>
      <c r="W501">
        <v>90</v>
      </c>
      <c r="X501">
        <v>45</v>
      </c>
      <c r="Y501">
        <v>8019.1</v>
      </c>
      <c r="Z501">
        <v>72000001004</v>
      </c>
      <c r="AB501" t="s">
        <v>54</v>
      </c>
      <c r="AC501" t="s">
        <v>54</v>
      </c>
      <c r="AD501" t="s">
        <v>54</v>
      </c>
      <c r="AE501" t="s">
        <v>73</v>
      </c>
      <c r="AF501" t="s">
        <v>2470</v>
      </c>
    </row>
    <row r="502" spans="1:32" x14ac:dyDescent="0.25">
      <c r="A502" t="s">
        <v>2471</v>
      </c>
      <c r="B502" t="s">
        <v>2472</v>
      </c>
      <c r="C502" t="s">
        <v>2473</v>
      </c>
      <c r="D502" t="s">
        <v>2057</v>
      </c>
      <c r="E502" t="s">
        <v>1948</v>
      </c>
      <c r="F502">
        <v>6</v>
      </c>
      <c r="G502">
        <v>2022</v>
      </c>
      <c r="H502" s="1">
        <v>44974.707797523151</v>
      </c>
      <c r="I502" t="s">
        <v>444</v>
      </c>
      <c r="J502">
        <v>365</v>
      </c>
      <c r="K502">
        <v>0</v>
      </c>
      <c r="L502" t="s">
        <v>38</v>
      </c>
      <c r="M502" t="s">
        <v>51</v>
      </c>
      <c r="N502">
        <v>719</v>
      </c>
      <c r="R502" t="s">
        <v>214</v>
      </c>
      <c r="S502">
        <v>32.550167000000002</v>
      </c>
      <c r="T502">
        <v>-93.765753000000004</v>
      </c>
      <c r="U502">
        <v>4.5970000000000004</v>
      </c>
      <c r="V502">
        <v>2</v>
      </c>
      <c r="W502">
        <v>3.5</v>
      </c>
      <c r="X502">
        <v>0</v>
      </c>
      <c r="Y502">
        <v>1126.7429999999999</v>
      </c>
      <c r="Z502">
        <v>22009900004</v>
      </c>
      <c r="AA502">
        <v>2185.2566264400002</v>
      </c>
      <c r="AB502" t="s">
        <v>87</v>
      </c>
      <c r="AC502" t="s">
        <v>54</v>
      </c>
      <c r="AD502" t="s">
        <v>54</v>
      </c>
      <c r="AE502" t="s">
        <v>54</v>
      </c>
      <c r="AF502" t="s">
        <v>2474</v>
      </c>
    </row>
    <row r="503" spans="1:32" x14ac:dyDescent="0.25">
      <c r="A503" t="s">
        <v>2475</v>
      </c>
      <c r="B503" t="s">
        <v>2476</v>
      </c>
      <c r="C503" t="s">
        <v>2477</v>
      </c>
      <c r="D503" t="s">
        <v>1509</v>
      </c>
      <c r="E503" t="s">
        <v>726</v>
      </c>
      <c r="F503">
        <v>6</v>
      </c>
      <c r="G503">
        <v>2022</v>
      </c>
      <c r="H503" s="1">
        <v>44973.507066805556</v>
      </c>
      <c r="I503" t="s">
        <v>444</v>
      </c>
      <c r="J503">
        <v>364</v>
      </c>
      <c r="K503">
        <v>0</v>
      </c>
      <c r="L503" t="s">
        <v>38</v>
      </c>
      <c r="M503" t="s">
        <v>51</v>
      </c>
      <c r="N503">
        <v>364</v>
      </c>
      <c r="R503" t="s">
        <v>52</v>
      </c>
      <c r="S503">
        <v>35.860138999999997</v>
      </c>
      <c r="T503">
        <v>-90.733056000000005</v>
      </c>
      <c r="U503">
        <v>2.2344333330000001</v>
      </c>
      <c r="V503">
        <v>1</v>
      </c>
      <c r="W503">
        <v>3</v>
      </c>
      <c r="X503">
        <v>2.74</v>
      </c>
      <c r="Y503">
        <v>814.49390000000005</v>
      </c>
      <c r="Z503">
        <v>5000006001</v>
      </c>
      <c r="AA503">
        <v>816.55755941307996</v>
      </c>
      <c r="AB503" t="s">
        <v>87</v>
      </c>
      <c r="AC503" t="s">
        <v>54</v>
      </c>
      <c r="AD503" t="s">
        <v>54</v>
      </c>
      <c r="AE503" t="s">
        <v>73</v>
      </c>
      <c r="AF503" t="s">
        <v>2478</v>
      </c>
    </row>
    <row r="504" spans="1:32" x14ac:dyDescent="0.25">
      <c r="A504" t="s">
        <v>2479</v>
      </c>
      <c r="B504" t="s">
        <v>2480</v>
      </c>
      <c r="C504" t="s">
        <v>2481</v>
      </c>
      <c r="D504" t="s">
        <v>2482</v>
      </c>
      <c r="E504" t="s">
        <v>61</v>
      </c>
      <c r="F504">
        <v>1</v>
      </c>
      <c r="G504">
        <v>2022</v>
      </c>
      <c r="H504" s="1">
        <v>44978.396029328702</v>
      </c>
      <c r="I504" t="s">
        <v>444</v>
      </c>
      <c r="J504">
        <v>363</v>
      </c>
      <c r="K504">
        <v>0</v>
      </c>
      <c r="L504" t="s">
        <v>38</v>
      </c>
      <c r="M504" t="s">
        <v>63</v>
      </c>
      <c r="P504">
        <v>363</v>
      </c>
      <c r="R504" t="s">
        <v>38</v>
      </c>
      <c r="S504">
        <v>41.364328999999998</v>
      </c>
      <c r="T504">
        <v>-72.871671000000006</v>
      </c>
      <c r="U504">
        <v>2.1666666669999999</v>
      </c>
      <c r="V504">
        <v>1</v>
      </c>
      <c r="W504">
        <v>4.5</v>
      </c>
      <c r="X504">
        <v>0</v>
      </c>
      <c r="Y504">
        <v>788.74</v>
      </c>
      <c r="Z504">
        <v>9001010001</v>
      </c>
      <c r="AA504">
        <v>1372.15905668545</v>
      </c>
      <c r="AB504" t="s">
        <v>53</v>
      </c>
      <c r="AC504" t="s">
        <v>42</v>
      </c>
      <c r="AD504" t="s">
        <v>54</v>
      </c>
      <c r="AE504" t="s">
        <v>65</v>
      </c>
      <c r="AF504" t="s">
        <v>2483</v>
      </c>
    </row>
    <row r="505" spans="1:32" x14ac:dyDescent="0.25">
      <c r="A505" t="s">
        <v>2484</v>
      </c>
      <c r="B505" t="s">
        <v>2485</v>
      </c>
      <c r="C505" t="s">
        <v>2485</v>
      </c>
      <c r="D505" t="s">
        <v>2486</v>
      </c>
      <c r="E505" t="s">
        <v>99</v>
      </c>
      <c r="F505">
        <v>6</v>
      </c>
      <c r="G505">
        <v>2022</v>
      </c>
      <c r="H505" s="1">
        <v>44816.67680734954</v>
      </c>
      <c r="I505" t="s">
        <v>444</v>
      </c>
      <c r="J505">
        <v>355.39400000000001</v>
      </c>
      <c r="K505">
        <v>0</v>
      </c>
      <c r="L505" t="s">
        <v>38</v>
      </c>
      <c r="M505" t="s">
        <v>39</v>
      </c>
      <c r="N505">
        <v>199.60900000000001</v>
      </c>
      <c r="Q505">
        <v>155.785</v>
      </c>
      <c r="R505" t="s">
        <v>52</v>
      </c>
      <c r="S505">
        <v>33.642049999999998</v>
      </c>
      <c r="T505">
        <v>-97.147989999999993</v>
      </c>
      <c r="U505">
        <v>1.3184166669999999</v>
      </c>
      <c r="V505">
        <v>1</v>
      </c>
      <c r="W505">
        <v>8</v>
      </c>
      <c r="X505">
        <v>0</v>
      </c>
      <c r="Y505">
        <v>480.97199999999998</v>
      </c>
      <c r="AB505" t="s">
        <v>41</v>
      </c>
      <c r="AC505" t="s">
        <v>72</v>
      </c>
      <c r="AD505" t="s">
        <v>54</v>
      </c>
      <c r="AE505" t="s">
        <v>73</v>
      </c>
      <c r="AF505" t="s">
        <v>2487</v>
      </c>
    </row>
    <row r="506" spans="1:32" x14ac:dyDescent="0.25">
      <c r="A506" t="s">
        <v>2488</v>
      </c>
      <c r="B506" t="s">
        <v>2489</v>
      </c>
      <c r="C506" t="s">
        <v>2490</v>
      </c>
      <c r="D506" t="s">
        <v>2491</v>
      </c>
      <c r="E506" t="s">
        <v>136</v>
      </c>
      <c r="F506">
        <v>4</v>
      </c>
      <c r="G506">
        <v>2022</v>
      </c>
      <c r="H506" s="1">
        <v>44965.41242685185</v>
      </c>
      <c r="I506" t="s">
        <v>444</v>
      </c>
      <c r="J506">
        <v>353.2</v>
      </c>
      <c r="K506">
        <v>0</v>
      </c>
      <c r="L506" t="s">
        <v>38</v>
      </c>
      <c r="M506" t="s">
        <v>51</v>
      </c>
      <c r="N506">
        <v>353.2</v>
      </c>
      <c r="R506" t="s">
        <v>52</v>
      </c>
      <c r="S506">
        <v>36.134799999999998</v>
      </c>
      <c r="T506">
        <v>-78.779700000000005</v>
      </c>
      <c r="U506">
        <v>1.4581583330000001</v>
      </c>
      <c r="V506">
        <v>1</v>
      </c>
      <c r="W506">
        <v>5.5</v>
      </c>
      <c r="X506">
        <v>0</v>
      </c>
      <c r="Y506">
        <v>531.6268</v>
      </c>
      <c r="Z506">
        <v>37003905001</v>
      </c>
      <c r="AA506">
        <v>1449.5535622052</v>
      </c>
      <c r="AB506" t="s">
        <v>41</v>
      </c>
      <c r="AC506" t="s">
        <v>54</v>
      </c>
      <c r="AD506" t="s">
        <v>54</v>
      </c>
      <c r="AE506" t="s">
        <v>73</v>
      </c>
      <c r="AF506" t="s">
        <v>2492</v>
      </c>
    </row>
    <row r="507" spans="1:32" x14ac:dyDescent="0.25">
      <c r="A507" t="s">
        <v>2493</v>
      </c>
      <c r="B507" t="s">
        <v>2494</v>
      </c>
      <c r="C507" t="s">
        <v>2495</v>
      </c>
      <c r="D507" t="s">
        <v>1042</v>
      </c>
      <c r="E507" t="s">
        <v>172</v>
      </c>
      <c r="F507">
        <v>4</v>
      </c>
      <c r="G507">
        <v>2022</v>
      </c>
      <c r="H507" s="1">
        <v>44974.609260439815</v>
      </c>
      <c r="I507" t="s">
        <v>444</v>
      </c>
      <c r="J507">
        <v>353</v>
      </c>
      <c r="K507">
        <v>0</v>
      </c>
      <c r="L507" t="s">
        <v>38</v>
      </c>
      <c r="M507" t="s">
        <v>79</v>
      </c>
      <c r="Q507">
        <v>353</v>
      </c>
      <c r="R507" t="s">
        <v>86</v>
      </c>
      <c r="S507">
        <v>33.819392999999998</v>
      </c>
      <c r="T507">
        <v>-79.065931000000006</v>
      </c>
      <c r="U507">
        <v>3.0825</v>
      </c>
      <c r="V507">
        <v>1</v>
      </c>
      <c r="W507">
        <v>0</v>
      </c>
      <c r="X507">
        <v>0</v>
      </c>
      <c r="Y507">
        <v>1125.8</v>
      </c>
      <c r="Z507">
        <v>45000219003</v>
      </c>
      <c r="AA507">
        <v>1275.0972415277399</v>
      </c>
      <c r="AB507" t="s">
        <v>952</v>
      </c>
      <c r="AC507" t="s">
        <v>64</v>
      </c>
      <c r="AD507" t="s">
        <v>43</v>
      </c>
      <c r="AE507" t="s">
        <v>73</v>
      </c>
      <c r="AF507" t="s">
        <v>2496</v>
      </c>
    </row>
    <row r="508" spans="1:32" x14ac:dyDescent="0.25">
      <c r="A508" t="s">
        <v>2497</v>
      </c>
      <c r="B508" t="s">
        <v>2498</v>
      </c>
      <c r="C508" t="s">
        <v>2499</v>
      </c>
      <c r="D508" t="s">
        <v>2500</v>
      </c>
      <c r="E508" t="s">
        <v>231</v>
      </c>
      <c r="F508">
        <v>2</v>
      </c>
      <c r="G508">
        <v>2022</v>
      </c>
      <c r="H508" s="1">
        <v>44978.459988113427</v>
      </c>
      <c r="I508" t="s">
        <v>444</v>
      </c>
      <c r="J508">
        <v>349.85</v>
      </c>
      <c r="K508">
        <v>0</v>
      </c>
      <c r="L508" t="s">
        <v>38</v>
      </c>
      <c r="M508" t="s">
        <v>79</v>
      </c>
      <c r="Q508">
        <v>349.85</v>
      </c>
      <c r="R508" t="s">
        <v>52</v>
      </c>
      <c r="S508">
        <v>18.301817</v>
      </c>
      <c r="T508">
        <v>-65.663490999999993</v>
      </c>
      <c r="U508">
        <v>3.8601666670000001</v>
      </c>
      <c r="V508">
        <v>1</v>
      </c>
      <c r="W508">
        <v>4.5999999999999996</v>
      </c>
      <c r="X508">
        <v>9.1999999999999993</v>
      </c>
      <c r="Y508">
        <v>1406.28</v>
      </c>
      <c r="Z508">
        <v>72000006002</v>
      </c>
      <c r="AB508" t="s">
        <v>41</v>
      </c>
      <c r="AC508" t="s">
        <v>54</v>
      </c>
      <c r="AD508" t="s">
        <v>54</v>
      </c>
      <c r="AE508" t="s">
        <v>73</v>
      </c>
      <c r="AF508" t="s">
        <v>2501</v>
      </c>
    </row>
    <row r="509" spans="1:32" x14ac:dyDescent="0.25">
      <c r="A509" t="s">
        <v>2502</v>
      </c>
      <c r="B509" t="s">
        <v>2503</v>
      </c>
      <c r="C509" t="s">
        <v>2504</v>
      </c>
      <c r="D509" t="s">
        <v>2505</v>
      </c>
      <c r="E509" t="s">
        <v>36</v>
      </c>
      <c r="F509">
        <v>9</v>
      </c>
      <c r="G509">
        <v>2022</v>
      </c>
      <c r="H509" s="1">
        <v>44956.698058634262</v>
      </c>
      <c r="I509" t="s">
        <v>444</v>
      </c>
      <c r="J509">
        <v>348.41</v>
      </c>
      <c r="K509">
        <v>0</v>
      </c>
      <c r="L509" t="s">
        <v>38</v>
      </c>
      <c r="M509" t="s">
        <v>79</v>
      </c>
      <c r="Q509">
        <v>348.41</v>
      </c>
      <c r="R509" t="s">
        <v>52</v>
      </c>
      <c r="S509">
        <v>40.507171999999997</v>
      </c>
      <c r="T509">
        <v>-122.302753</v>
      </c>
      <c r="U509">
        <v>2.5933333329999999</v>
      </c>
      <c r="V509">
        <v>1</v>
      </c>
      <c r="W509">
        <v>14.4</v>
      </c>
      <c r="X509">
        <v>0</v>
      </c>
      <c r="Y509">
        <v>947.11</v>
      </c>
      <c r="Z509">
        <v>6005098002</v>
      </c>
      <c r="AA509">
        <v>1302.0487399205001</v>
      </c>
      <c r="AB509" t="s">
        <v>41</v>
      </c>
      <c r="AC509" t="s">
        <v>54</v>
      </c>
      <c r="AD509" t="s">
        <v>54</v>
      </c>
      <c r="AE509" t="s">
        <v>73</v>
      </c>
      <c r="AF509" t="s">
        <v>2506</v>
      </c>
    </row>
    <row r="510" spans="1:32" x14ac:dyDescent="0.25">
      <c r="A510" t="s">
        <v>2507</v>
      </c>
      <c r="B510" t="s">
        <v>2508</v>
      </c>
      <c r="C510" t="s">
        <v>2509</v>
      </c>
      <c r="D510" t="s">
        <v>2510</v>
      </c>
      <c r="E510" t="s">
        <v>159</v>
      </c>
      <c r="F510">
        <v>10</v>
      </c>
      <c r="G510">
        <v>2022</v>
      </c>
      <c r="H510" s="1">
        <v>44985.676460405091</v>
      </c>
      <c r="I510" t="s">
        <v>444</v>
      </c>
      <c r="J510">
        <v>347.12</v>
      </c>
      <c r="K510">
        <v>0</v>
      </c>
      <c r="L510" t="s">
        <v>38</v>
      </c>
      <c r="M510" t="s">
        <v>79</v>
      </c>
      <c r="Q510">
        <v>347.12</v>
      </c>
      <c r="R510" t="s">
        <v>52</v>
      </c>
      <c r="S510">
        <v>47.205798000000001</v>
      </c>
      <c r="T510">
        <v>-123.07803199999999</v>
      </c>
      <c r="Z510">
        <v>53001165001</v>
      </c>
      <c r="AA510">
        <v>491.68274094899999</v>
      </c>
      <c r="AB510" t="s">
        <v>41</v>
      </c>
      <c r="AC510" t="s">
        <v>54</v>
      </c>
      <c r="AD510" t="s">
        <v>537</v>
      </c>
      <c r="AE510" t="s">
        <v>73</v>
      </c>
      <c r="AF510" t="s">
        <v>2511</v>
      </c>
    </row>
    <row r="511" spans="1:32" x14ac:dyDescent="0.25">
      <c r="A511" t="s">
        <v>2512</v>
      </c>
      <c r="B511" t="s">
        <v>2513</v>
      </c>
      <c r="C511" t="s">
        <v>2513</v>
      </c>
      <c r="D511" t="s">
        <v>2514</v>
      </c>
      <c r="E511" t="s">
        <v>99</v>
      </c>
      <c r="F511">
        <v>6</v>
      </c>
      <c r="G511">
        <v>2022</v>
      </c>
      <c r="H511" s="1">
        <v>44841.351653761572</v>
      </c>
      <c r="I511" t="s">
        <v>444</v>
      </c>
      <c r="J511">
        <v>344</v>
      </c>
      <c r="K511">
        <v>0</v>
      </c>
      <c r="L511" t="s">
        <v>38</v>
      </c>
      <c r="M511" t="s">
        <v>79</v>
      </c>
      <c r="Q511">
        <v>344</v>
      </c>
      <c r="R511" t="s">
        <v>94</v>
      </c>
      <c r="S511">
        <v>30.558150999999999</v>
      </c>
      <c r="T511">
        <v>-97.385914</v>
      </c>
      <c r="U511">
        <v>1.5208333329999999</v>
      </c>
      <c r="V511">
        <v>1</v>
      </c>
      <c r="W511">
        <v>4</v>
      </c>
      <c r="X511">
        <v>4</v>
      </c>
      <c r="Y511">
        <v>553.05999999999995</v>
      </c>
      <c r="Z511">
        <v>48003117001</v>
      </c>
      <c r="AA511">
        <v>1456.8377509599998</v>
      </c>
      <c r="AB511" t="s">
        <v>41</v>
      </c>
      <c r="AC511" t="s">
        <v>54</v>
      </c>
      <c r="AD511" t="s">
        <v>54</v>
      </c>
      <c r="AE511" t="s">
        <v>73</v>
      </c>
      <c r="AF511" t="s">
        <v>2515</v>
      </c>
    </row>
    <row r="512" spans="1:32" x14ac:dyDescent="0.25">
      <c r="A512" t="s">
        <v>2516</v>
      </c>
      <c r="B512" t="s">
        <v>2517</v>
      </c>
      <c r="C512" t="s">
        <v>2518</v>
      </c>
      <c r="D512" t="s">
        <v>2519</v>
      </c>
      <c r="E512" t="s">
        <v>159</v>
      </c>
      <c r="F512">
        <v>10</v>
      </c>
      <c r="G512">
        <v>2022</v>
      </c>
      <c r="H512" s="1">
        <v>44986.487560543981</v>
      </c>
      <c r="I512" t="s">
        <v>444</v>
      </c>
      <c r="J512">
        <v>339.4</v>
      </c>
      <c r="K512">
        <v>0</v>
      </c>
      <c r="L512" t="s">
        <v>38</v>
      </c>
      <c r="M512" t="s">
        <v>51</v>
      </c>
      <c r="N512">
        <v>218.88</v>
      </c>
      <c r="R512" t="s">
        <v>214</v>
      </c>
      <c r="S512">
        <v>47.200001</v>
      </c>
      <c r="T512">
        <v>-122.255798</v>
      </c>
      <c r="Z512">
        <v>53001270001</v>
      </c>
      <c r="AA512">
        <v>895.95521684040011</v>
      </c>
      <c r="AB512" t="s">
        <v>41</v>
      </c>
      <c r="AC512" t="s">
        <v>757</v>
      </c>
      <c r="AD512" t="s">
        <v>537</v>
      </c>
      <c r="AE512" t="s">
        <v>65</v>
      </c>
      <c r="AF512" t="s">
        <v>2520</v>
      </c>
    </row>
    <row r="513" spans="1:32" x14ac:dyDescent="0.25">
      <c r="A513" t="s">
        <v>2521</v>
      </c>
      <c r="B513" t="s">
        <v>2522</v>
      </c>
      <c r="C513" t="s">
        <v>2523</v>
      </c>
      <c r="D513" t="s">
        <v>461</v>
      </c>
      <c r="E513" t="s">
        <v>159</v>
      </c>
      <c r="F513">
        <v>10</v>
      </c>
      <c r="G513">
        <v>2022</v>
      </c>
      <c r="H513" s="1">
        <v>45146.743698333332</v>
      </c>
      <c r="I513" t="s">
        <v>444</v>
      </c>
      <c r="J513">
        <v>333.42</v>
      </c>
      <c r="K513">
        <v>0</v>
      </c>
      <c r="L513" t="s">
        <v>38</v>
      </c>
      <c r="M513" t="s">
        <v>51</v>
      </c>
      <c r="N513">
        <v>333.42</v>
      </c>
      <c r="R513" t="s">
        <v>52</v>
      </c>
      <c r="S513">
        <v>48.201193000000004</v>
      </c>
      <c r="T513">
        <v>-122.12834700000001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53001535001</v>
      </c>
      <c r="AA513">
        <v>838.59223039635003</v>
      </c>
      <c r="AB513" t="s">
        <v>177</v>
      </c>
      <c r="AC513" t="s">
        <v>72</v>
      </c>
      <c r="AD513" t="s">
        <v>54</v>
      </c>
      <c r="AE513" t="s">
        <v>55</v>
      </c>
      <c r="AF513" t="s">
        <v>2524</v>
      </c>
    </row>
    <row r="514" spans="1:32" x14ac:dyDescent="0.25">
      <c r="A514" t="s">
        <v>2525</v>
      </c>
      <c r="B514" t="s">
        <v>2526</v>
      </c>
      <c r="C514" t="s">
        <v>2526</v>
      </c>
      <c r="D514" t="s">
        <v>2527</v>
      </c>
      <c r="E514" t="s">
        <v>99</v>
      </c>
      <c r="F514">
        <v>6</v>
      </c>
      <c r="G514">
        <v>2022</v>
      </c>
      <c r="H514" s="1">
        <v>45168.633612581019</v>
      </c>
      <c r="I514" t="s">
        <v>444</v>
      </c>
      <c r="J514">
        <v>328.46</v>
      </c>
      <c r="K514">
        <v>0</v>
      </c>
      <c r="L514" t="s">
        <v>38</v>
      </c>
      <c r="M514" t="s">
        <v>630</v>
      </c>
      <c r="N514">
        <v>154.93</v>
      </c>
      <c r="O514">
        <v>174</v>
      </c>
      <c r="R514" t="s">
        <v>86</v>
      </c>
      <c r="S514">
        <v>31.7544</v>
      </c>
      <c r="T514">
        <v>-95.608800000000002</v>
      </c>
      <c r="U514">
        <v>1.770166667</v>
      </c>
      <c r="V514">
        <v>1</v>
      </c>
      <c r="W514">
        <v>4.7</v>
      </c>
      <c r="X514">
        <v>0</v>
      </c>
      <c r="Y514">
        <v>645.50400000000002</v>
      </c>
      <c r="Z514">
        <v>48005253001</v>
      </c>
      <c r="AA514">
        <v>668.32431825290007</v>
      </c>
      <c r="AB514" t="s">
        <v>41</v>
      </c>
      <c r="AC514" t="s">
        <v>54</v>
      </c>
      <c r="AD514" t="s">
        <v>54</v>
      </c>
      <c r="AE514" t="s">
        <v>73</v>
      </c>
      <c r="AF514" t="s">
        <v>2528</v>
      </c>
    </row>
    <row r="515" spans="1:32" x14ac:dyDescent="0.25">
      <c r="A515" t="s">
        <v>2529</v>
      </c>
      <c r="B515" t="s">
        <v>2530</v>
      </c>
      <c r="C515" t="s">
        <v>2531</v>
      </c>
      <c r="D515" t="s">
        <v>2529</v>
      </c>
      <c r="E515" t="s">
        <v>437</v>
      </c>
      <c r="F515">
        <v>5</v>
      </c>
      <c r="G515">
        <v>2022</v>
      </c>
      <c r="H515" s="1">
        <v>44951.641376400461</v>
      </c>
      <c r="I515" t="s">
        <v>444</v>
      </c>
      <c r="J515">
        <v>328</v>
      </c>
      <c r="K515">
        <v>0</v>
      </c>
      <c r="L515" t="s">
        <v>38</v>
      </c>
      <c r="M515" t="s">
        <v>51</v>
      </c>
      <c r="N515">
        <v>328</v>
      </c>
      <c r="R515" t="s">
        <v>52</v>
      </c>
      <c r="S515">
        <v>43.658569999606698</v>
      </c>
      <c r="T515">
        <v>-93.3702864403663</v>
      </c>
      <c r="Z515">
        <v>27000003001</v>
      </c>
      <c r="AA515">
        <v>4130.1350239715994</v>
      </c>
      <c r="AB515" t="s">
        <v>53</v>
      </c>
      <c r="AC515" t="s">
        <v>42</v>
      </c>
      <c r="AD515" t="s">
        <v>54</v>
      </c>
      <c r="AE515" t="s">
        <v>65</v>
      </c>
      <c r="AF515" t="s">
        <v>2532</v>
      </c>
    </row>
    <row r="516" spans="1:32" x14ac:dyDescent="0.25">
      <c r="A516" t="s">
        <v>2533</v>
      </c>
      <c r="B516" t="s">
        <v>2534</v>
      </c>
      <c r="C516" t="s">
        <v>2535</v>
      </c>
      <c r="D516" t="s">
        <v>291</v>
      </c>
      <c r="E516" t="s">
        <v>117</v>
      </c>
      <c r="F516">
        <v>5</v>
      </c>
      <c r="G516">
        <v>2022</v>
      </c>
      <c r="H516" s="1">
        <v>44943.428782916664</v>
      </c>
      <c r="I516" t="s">
        <v>444</v>
      </c>
      <c r="J516">
        <v>322</v>
      </c>
      <c r="K516">
        <v>0</v>
      </c>
      <c r="L516" t="s">
        <v>38</v>
      </c>
      <c r="M516" t="s">
        <v>39</v>
      </c>
      <c r="N516">
        <v>125.6</v>
      </c>
      <c r="Q516">
        <v>196.4</v>
      </c>
      <c r="R516" t="s">
        <v>52</v>
      </c>
      <c r="S516">
        <v>41.500138999999997</v>
      </c>
      <c r="T516">
        <v>-90.597166999999999</v>
      </c>
      <c r="U516">
        <v>5.7658333329999998</v>
      </c>
      <c r="V516">
        <v>6</v>
      </c>
      <c r="W516">
        <v>16</v>
      </c>
      <c r="X516">
        <v>8</v>
      </c>
      <c r="Y516">
        <v>2103.85</v>
      </c>
      <c r="Z516">
        <v>17000343001</v>
      </c>
      <c r="AA516">
        <v>2582.2449135766001</v>
      </c>
      <c r="AB516" t="s">
        <v>407</v>
      </c>
      <c r="AC516" t="s">
        <v>42</v>
      </c>
      <c r="AD516" t="s">
        <v>54</v>
      </c>
      <c r="AE516" t="s">
        <v>65</v>
      </c>
      <c r="AF516" t="s">
        <v>2536</v>
      </c>
    </row>
    <row r="517" spans="1:32" x14ac:dyDescent="0.25">
      <c r="A517" t="s">
        <v>2537</v>
      </c>
      <c r="B517" t="s">
        <v>2538</v>
      </c>
      <c r="C517" t="s">
        <v>2539</v>
      </c>
      <c r="D517" t="s">
        <v>2540</v>
      </c>
      <c r="E517" t="s">
        <v>213</v>
      </c>
      <c r="F517">
        <v>3</v>
      </c>
      <c r="G517">
        <v>2022</v>
      </c>
      <c r="H517" s="1">
        <v>44957.556397766202</v>
      </c>
      <c r="I517" t="s">
        <v>444</v>
      </c>
      <c r="J517">
        <v>314.3</v>
      </c>
      <c r="K517">
        <v>0</v>
      </c>
      <c r="L517" t="s">
        <v>38</v>
      </c>
      <c r="M517" t="s">
        <v>79</v>
      </c>
      <c r="Q517">
        <v>314.3</v>
      </c>
      <c r="R517" t="s">
        <v>52</v>
      </c>
      <c r="S517">
        <v>40.136738000000001</v>
      </c>
      <c r="T517">
        <v>-79.895606999999998</v>
      </c>
      <c r="U517">
        <v>1.7679166669999999</v>
      </c>
      <c r="V517">
        <v>1</v>
      </c>
      <c r="W517">
        <v>3</v>
      </c>
      <c r="X517">
        <v>0</v>
      </c>
      <c r="Y517">
        <v>642.21500000000003</v>
      </c>
      <c r="Z517">
        <v>42005026001</v>
      </c>
      <c r="AA517">
        <v>819.47123491499997</v>
      </c>
      <c r="AB517" t="s">
        <v>53</v>
      </c>
      <c r="AC517" t="s">
        <v>42</v>
      </c>
      <c r="AD517" t="s">
        <v>54</v>
      </c>
      <c r="AE517" t="s">
        <v>73</v>
      </c>
      <c r="AF517" t="s">
        <v>2541</v>
      </c>
    </row>
    <row r="518" spans="1:32" x14ac:dyDescent="0.25">
      <c r="A518" t="s">
        <v>2542</v>
      </c>
      <c r="B518" t="s">
        <v>2543</v>
      </c>
      <c r="C518" t="s">
        <v>2544</v>
      </c>
      <c r="D518" t="s">
        <v>2545</v>
      </c>
      <c r="E518" t="s">
        <v>1064</v>
      </c>
      <c r="F518">
        <v>3</v>
      </c>
      <c r="G518">
        <v>2022</v>
      </c>
      <c r="H518" s="1">
        <v>44972.287941817129</v>
      </c>
      <c r="I518" t="s">
        <v>444</v>
      </c>
      <c r="J518">
        <v>311.60000000000002</v>
      </c>
      <c r="K518">
        <v>0</v>
      </c>
      <c r="L518" t="s">
        <v>38</v>
      </c>
      <c r="M518" t="s">
        <v>51</v>
      </c>
      <c r="N518">
        <v>513.1</v>
      </c>
      <c r="R518" t="s">
        <v>86</v>
      </c>
      <c r="S518">
        <v>39.51003</v>
      </c>
      <c r="T518">
        <v>-76.150040000000004</v>
      </c>
      <c r="U518">
        <v>1.7524999999999999</v>
      </c>
      <c r="V518">
        <v>1</v>
      </c>
      <c r="W518">
        <v>4</v>
      </c>
      <c r="X518">
        <v>0</v>
      </c>
      <c r="Y518">
        <v>320.00349999999997</v>
      </c>
      <c r="Z518">
        <v>24000014001</v>
      </c>
      <c r="AA518">
        <v>1008.6780378209299</v>
      </c>
      <c r="AB518" t="s">
        <v>41</v>
      </c>
      <c r="AC518" t="s">
        <v>72</v>
      </c>
      <c r="AD518" t="s">
        <v>43</v>
      </c>
      <c r="AE518" t="s">
        <v>65</v>
      </c>
      <c r="AF518" t="s">
        <v>2546</v>
      </c>
    </row>
    <row r="519" spans="1:32" x14ac:dyDescent="0.25">
      <c r="A519" t="s">
        <v>2547</v>
      </c>
      <c r="B519" t="s">
        <v>2548</v>
      </c>
      <c r="C519" t="s">
        <v>2548</v>
      </c>
      <c r="D519" t="s">
        <v>2549</v>
      </c>
      <c r="E519" t="s">
        <v>99</v>
      </c>
      <c r="F519">
        <v>6</v>
      </c>
      <c r="G519">
        <v>2022</v>
      </c>
      <c r="H519" s="1">
        <v>44874.56119940972</v>
      </c>
      <c r="I519" t="s">
        <v>444</v>
      </c>
      <c r="J519">
        <v>309.64999999999998</v>
      </c>
      <c r="K519">
        <v>0</v>
      </c>
      <c r="L519" t="s">
        <v>38</v>
      </c>
      <c r="M519" t="s">
        <v>51</v>
      </c>
      <c r="N519">
        <v>309.64999999999998</v>
      </c>
      <c r="R519" t="s">
        <v>52</v>
      </c>
      <c r="S519">
        <v>26.174523000000001</v>
      </c>
      <c r="T519">
        <v>-97.625013999999993</v>
      </c>
      <c r="Z519">
        <v>48001109001</v>
      </c>
      <c r="AA519">
        <v>702.92421483819999</v>
      </c>
      <c r="AB519" t="s">
        <v>41</v>
      </c>
      <c r="AC519" t="s">
        <v>54</v>
      </c>
      <c r="AD519" t="s">
        <v>54</v>
      </c>
      <c r="AE519" t="s">
        <v>73</v>
      </c>
      <c r="AF519" t="s">
        <v>2550</v>
      </c>
    </row>
    <row r="520" spans="1:32" x14ac:dyDescent="0.25">
      <c r="A520" t="s">
        <v>2551</v>
      </c>
      <c r="B520" t="s">
        <v>2552</v>
      </c>
      <c r="C520" t="s">
        <v>2553</v>
      </c>
      <c r="D520" t="s">
        <v>2265</v>
      </c>
      <c r="E520" t="s">
        <v>213</v>
      </c>
      <c r="F520">
        <v>3</v>
      </c>
      <c r="G520">
        <v>2022</v>
      </c>
      <c r="H520" s="1">
        <v>44977.532778749999</v>
      </c>
      <c r="I520" t="s">
        <v>444</v>
      </c>
      <c r="J520">
        <v>309</v>
      </c>
      <c r="K520">
        <v>0</v>
      </c>
      <c r="L520" t="s">
        <v>38</v>
      </c>
      <c r="M520" t="s">
        <v>79</v>
      </c>
      <c r="Q520">
        <v>309</v>
      </c>
      <c r="R520" t="s">
        <v>94</v>
      </c>
      <c r="S520">
        <v>41.228299999999997</v>
      </c>
      <c r="T520">
        <v>-77.04607</v>
      </c>
      <c r="U520">
        <v>2.6909166670000002</v>
      </c>
      <c r="V520">
        <v>1</v>
      </c>
      <c r="W520">
        <v>3.92</v>
      </c>
      <c r="X520">
        <v>0</v>
      </c>
      <c r="Y520">
        <v>979.13800000000003</v>
      </c>
      <c r="Z520">
        <v>42004026001</v>
      </c>
      <c r="AA520">
        <v>1493.2586947340001</v>
      </c>
      <c r="AB520" t="s">
        <v>41</v>
      </c>
      <c r="AC520" t="s">
        <v>54</v>
      </c>
      <c r="AD520" t="s">
        <v>54</v>
      </c>
      <c r="AE520" t="s">
        <v>73</v>
      </c>
      <c r="AF520" t="s">
        <v>2554</v>
      </c>
    </row>
    <row r="521" spans="1:32" x14ac:dyDescent="0.25">
      <c r="A521" t="s">
        <v>2555</v>
      </c>
      <c r="B521" t="s">
        <v>2556</v>
      </c>
      <c r="C521" t="s">
        <v>2557</v>
      </c>
      <c r="D521" t="s">
        <v>2558</v>
      </c>
      <c r="E521" t="s">
        <v>213</v>
      </c>
      <c r="F521">
        <v>3</v>
      </c>
      <c r="G521">
        <v>2022</v>
      </c>
      <c r="H521" s="1">
        <v>44973.426443159726</v>
      </c>
      <c r="I521" t="s">
        <v>444</v>
      </c>
      <c r="J521">
        <v>307.10000000000002</v>
      </c>
      <c r="K521">
        <v>0</v>
      </c>
      <c r="L521" t="s">
        <v>38</v>
      </c>
      <c r="M521" t="s">
        <v>51</v>
      </c>
      <c r="N521">
        <v>307.10000000000002</v>
      </c>
      <c r="R521" t="s">
        <v>214</v>
      </c>
      <c r="S521">
        <v>40.226111000000003</v>
      </c>
      <c r="T521">
        <v>-76.858889000000005</v>
      </c>
      <c r="U521">
        <v>5.7092499999999999</v>
      </c>
      <c r="V521">
        <v>1</v>
      </c>
      <c r="W521">
        <v>7.5</v>
      </c>
      <c r="X521">
        <v>0</v>
      </c>
      <c r="Y521">
        <v>2081.9850000000001</v>
      </c>
      <c r="Z521">
        <v>42003106001</v>
      </c>
      <c r="AA521">
        <v>1811.9419527565001</v>
      </c>
      <c r="AB521" t="s">
        <v>54</v>
      </c>
      <c r="AC521" t="s">
        <v>54</v>
      </c>
      <c r="AD521" t="s">
        <v>215</v>
      </c>
      <c r="AE521" t="s">
        <v>55</v>
      </c>
      <c r="AF521" t="s">
        <v>2559</v>
      </c>
    </row>
    <row r="522" spans="1:32" x14ac:dyDescent="0.25">
      <c r="A522" t="s">
        <v>2560</v>
      </c>
      <c r="B522" t="s">
        <v>2561</v>
      </c>
      <c r="C522" t="s">
        <v>2562</v>
      </c>
      <c r="D522" t="s">
        <v>2563</v>
      </c>
      <c r="E522" t="s">
        <v>231</v>
      </c>
      <c r="F522">
        <v>2</v>
      </c>
      <c r="G522">
        <v>2022</v>
      </c>
      <c r="H522" s="1">
        <v>44978.681356041663</v>
      </c>
      <c r="I522" t="s">
        <v>444</v>
      </c>
      <c r="J522">
        <v>305.3</v>
      </c>
      <c r="K522">
        <v>0</v>
      </c>
      <c r="L522" t="s">
        <v>38</v>
      </c>
      <c r="M522" t="s">
        <v>473</v>
      </c>
      <c r="N522">
        <v>266.56</v>
      </c>
      <c r="Q522">
        <v>38.74</v>
      </c>
      <c r="R522" t="s">
        <v>490</v>
      </c>
      <c r="S522">
        <v>18.468855000000001</v>
      </c>
      <c r="T522">
        <v>-66.396575999999996</v>
      </c>
      <c r="U522">
        <v>2.2236666669999998</v>
      </c>
      <c r="V522">
        <v>1</v>
      </c>
      <c r="W522">
        <v>6</v>
      </c>
      <c r="X522">
        <v>4.2</v>
      </c>
      <c r="Y522">
        <v>810.428</v>
      </c>
      <c r="Z522">
        <v>72000003010</v>
      </c>
      <c r="AB522" t="s">
        <v>118</v>
      </c>
      <c r="AC522" t="s">
        <v>54</v>
      </c>
      <c r="AD522" t="s">
        <v>386</v>
      </c>
      <c r="AE522" t="s">
        <v>73</v>
      </c>
      <c r="AF522" t="s">
        <v>2564</v>
      </c>
    </row>
    <row r="523" spans="1:32" x14ac:dyDescent="0.25">
      <c r="A523" t="s">
        <v>2565</v>
      </c>
      <c r="B523" t="s">
        <v>2566</v>
      </c>
      <c r="C523" t="s">
        <v>2567</v>
      </c>
      <c r="D523" t="s">
        <v>2568</v>
      </c>
      <c r="E523" t="s">
        <v>1665</v>
      </c>
      <c r="F523">
        <v>8</v>
      </c>
      <c r="G523">
        <v>2022</v>
      </c>
      <c r="H523" s="1">
        <v>44964.419147025466</v>
      </c>
      <c r="I523" t="s">
        <v>444</v>
      </c>
      <c r="J523">
        <v>303</v>
      </c>
      <c r="K523">
        <v>2</v>
      </c>
      <c r="L523" t="s">
        <v>51</v>
      </c>
      <c r="M523" t="s">
        <v>51</v>
      </c>
      <c r="N523">
        <v>303</v>
      </c>
      <c r="R523" t="s">
        <v>214</v>
      </c>
      <c r="S523">
        <v>41.338099999999997</v>
      </c>
      <c r="T523">
        <v>-105.599</v>
      </c>
      <c r="Z523">
        <v>56000002001</v>
      </c>
      <c r="AA523">
        <v>1877.4996515496996</v>
      </c>
      <c r="AB523" t="s">
        <v>41</v>
      </c>
      <c r="AC523" t="s">
        <v>72</v>
      </c>
      <c r="AD523" t="s">
        <v>43</v>
      </c>
      <c r="AE523" t="s">
        <v>65</v>
      </c>
      <c r="AF523" t="s">
        <v>2569</v>
      </c>
    </row>
    <row r="524" spans="1:32" x14ac:dyDescent="0.25">
      <c r="A524" t="s">
        <v>2570</v>
      </c>
      <c r="B524" t="s">
        <v>2571</v>
      </c>
      <c r="C524" t="s">
        <v>2572</v>
      </c>
      <c r="D524" t="s">
        <v>2573</v>
      </c>
      <c r="E524" t="s">
        <v>726</v>
      </c>
      <c r="F524">
        <v>6</v>
      </c>
      <c r="G524">
        <v>2022</v>
      </c>
      <c r="H524" s="1">
        <v>44944.713230624999</v>
      </c>
      <c r="I524" t="s">
        <v>444</v>
      </c>
      <c r="J524">
        <v>300</v>
      </c>
      <c r="K524">
        <v>0</v>
      </c>
      <c r="L524" t="s">
        <v>38</v>
      </c>
      <c r="M524" t="s">
        <v>39</v>
      </c>
      <c r="N524">
        <v>293</v>
      </c>
      <c r="Q524">
        <v>6</v>
      </c>
      <c r="R524" t="s">
        <v>568</v>
      </c>
      <c r="S524">
        <v>34.551788000000002</v>
      </c>
      <c r="T524">
        <v>-92.593498999999994</v>
      </c>
      <c r="U524">
        <v>5.2549999999999999</v>
      </c>
      <c r="V524">
        <v>1</v>
      </c>
      <c r="W524">
        <v>8.3000000000000007</v>
      </c>
      <c r="X524">
        <v>4.92</v>
      </c>
      <c r="Y524">
        <v>1915.41</v>
      </c>
      <c r="Z524">
        <v>5000013001</v>
      </c>
      <c r="AA524">
        <v>2304.35311258098</v>
      </c>
      <c r="AB524" t="s">
        <v>41</v>
      </c>
      <c r="AC524" t="s">
        <v>54</v>
      </c>
      <c r="AD524" t="s">
        <v>537</v>
      </c>
      <c r="AE524" t="s">
        <v>73</v>
      </c>
      <c r="AF524" t="s">
        <v>2574</v>
      </c>
    </row>
    <row r="525" spans="1:32" x14ac:dyDescent="0.25">
      <c r="A525" t="s">
        <v>2575</v>
      </c>
      <c r="B525" t="s">
        <v>2576</v>
      </c>
      <c r="C525" t="s">
        <v>2577</v>
      </c>
      <c r="D525" t="s">
        <v>2578</v>
      </c>
      <c r="E525" t="s">
        <v>629</v>
      </c>
      <c r="F525">
        <v>6</v>
      </c>
      <c r="G525">
        <v>2022</v>
      </c>
      <c r="H525" s="1">
        <v>44977.677624374999</v>
      </c>
      <c r="I525" t="s">
        <v>444</v>
      </c>
      <c r="J525">
        <v>300</v>
      </c>
      <c r="K525">
        <v>0</v>
      </c>
      <c r="L525" t="s">
        <v>38</v>
      </c>
      <c r="M525" t="s">
        <v>2579</v>
      </c>
      <c r="N525">
        <v>15162</v>
      </c>
      <c r="O525">
        <v>44506</v>
      </c>
      <c r="Q525">
        <v>1211</v>
      </c>
      <c r="R525" t="s">
        <v>86</v>
      </c>
      <c r="S525">
        <v>35.625084999999999</v>
      </c>
      <c r="T525">
        <v>-106.089213</v>
      </c>
      <c r="U525">
        <v>4.3783333329999996</v>
      </c>
      <c r="V525">
        <v>1</v>
      </c>
      <c r="W525">
        <v>6.5</v>
      </c>
      <c r="X525">
        <v>0</v>
      </c>
      <c r="Y525">
        <v>1596.43</v>
      </c>
      <c r="Z525">
        <v>35200900104</v>
      </c>
      <c r="AA525">
        <v>2585.8870079539997</v>
      </c>
      <c r="AB525" t="s">
        <v>53</v>
      </c>
      <c r="AC525" t="s">
        <v>54</v>
      </c>
      <c r="AD525" t="s">
        <v>43</v>
      </c>
      <c r="AE525" t="s">
        <v>73</v>
      </c>
      <c r="AF525" t="s">
        <v>2580</v>
      </c>
    </row>
    <row r="526" spans="1:32" x14ac:dyDescent="0.25">
      <c r="A526" t="s">
        <v>2581</v>
      </c>
      <c r="B526" t="s">
        <v>2582</v>
      </c>
      <c r="C526" t="s">
        <v>2583</v>
      </c>
      <c r="D526" t="s">
        <v>2584</v>
      </c>
      <c r="E526" t="s">
        <v>231</v>
      </c>
      <c r="F526">
        <v>2</v>
      </c>
      <c r="G526">
        <v>2022</v>
      </c>
      <c r="H526" s="1">
        <v>44978.66546585648</v>
      </c>
      <c r="I526" t="s">
        <v>444</v>
      </c>
      <c r="J526">
        <v>298.31</v>
      </c>
      <c r="K526">
        <v>0</v>
      </c>
      <c r="L526" t="s">
        <v>38</v>
      </c>
      <c r="M526" t="s">
        <v>51</v>
      </c>
      <c r="N526">
        <v>298.31</v>
      </c>
      <c r="R526" t="s">
        <v>214</v>
      </c>
      <c r="S526">
        <v>18.092459000000002</v>
      </c>
      <c r="T526">
        <v>-67.038234000000003</v>
      </c>
      <c r="U526">
        <v>2.2516666669999998</v>
      </c>
      <c r="V526">
        <v>1</v>
      </c>
      <c r="W526">
        <v>1</v>
      </c>
      <c r="X526">
        <v>8</v>
      </c>
      <c r="Y526">
        <v>821.38</v>
      </c>
      <c r="Z526">
        <v>72000003003</v>
      </c>
      <c r="AB526" t="s">
        <v>118</v>
      </c>
      <c r="AC526" t="s">
        <v>54</v>
      </c>
      <c r="AD526" t="s">
        <v>386</v>
      </c>
      <c r="AE526" t="s">
        <v>54</v>
      </c>
      <c r="AF526" t="s">
        <v>2585</v>
      </c>
    </row>
    <row r="527" spans="1:32" x14ac:dyDescent="0.25">
      <c r="A527" t="s">
        <v>2586</v>
      </c>
      <c r="B527" t="s">
        <v>2587</v>
      </c>
      <c r="C527" t="s">
        <v>2588</v>
      </c>
      <c r="D527" t="s">
        <v>2589</v>
      </c>
      <c r="E527" t="s">
        <v>117</v>
      </c>
      <c r="F527">
        <v>5</v>
      </c>
      <c r="G527">
        <v>2022</v>
      </c>
      <c r="H527" s="1">
        <v>44963.757675324072</v>
      </c>
      <c r="I527" t="s">
        <v>444</v>
      </c>
      <c r="J527">
        <v>298</v>
      </c>
      <c r="K527">
        <v>0</v>
      </c>
      <c r="L527" t="s">
        <v>38</v>
      </c>
      <c r="M527" t="s">
        <v>79</v>
      </c>
      <c r="Q527">
        <v>298</v>
      </c>
      <c r="R527" t="s">
        <v>94</v>
      </c>
      <c r="S527">
        <v>41.676990000000004</v>
      </c>
      <c r="T527">
        <v>-87.999960000000002</v>
      </c>
      <c r="U527">
        <v>2.625</v>
      </c>
      <c r="V527">
        <v>1</v>
      </c>
      <c r="W527">
        <v>4</v>
      </c>
      <c r="X527">
        <v>2.2999999999999998</v>
      </c>
      <c r="Y527">
        <v>957</v>
      </c>
      <c r="Z527">
        <v>17000721008</v>
      </c>
      <c r="AA527">
        <v>721.1346867251998</v>
      </c>
      <c r="AB527" t="s">
        <v>54</v>
      </c>
      <c r="AC527" t="s">
        <v>54</v>
      </c>
      <c r="AD527" t="s">
        <v>54</v>
      </c>
      <c r="AE527" t="s">
        <v>44</v>
      </c>
      <c r="AF527" t="s">
        <v>2590</v>
      </c>
    </row>
    <row r="528" spans="1:32" x14ac:dyDescent="0.25">
      <c r="A528" t="s">
        <v>2591</v>
      </c>
      <c r="B528" t="s">
        <v>2592</v>
      </c>
      <c r="C528" t="s">
        <v>2593</v>
      </c>
      <c r="D528" t="s">
        <v>2594</v>
      </c>
      <c r="E528" t="s">
        <v>36</v>
      </c>
      <c r="F528">
        <v>9</v>
      </c>
      <c r="G528">
        <v>2022</v>
      </c>
      <c r="H528" s="1">
        <v>44971.52419837963</v>
      </c>
      <c r="I528" t="s">
        <v>444</v>
      </c>
      <c r="J528">
        <v>296.52600000000001</v>
      </c>
      <c r="K528">
        <v>0</v>
      </c>
      <c r="L528" t="s">
        <v>38</v>
      </c>
      <c r="M528" t="s">
        <v>79</v>
      </c>
      <c r="Q528">
        <v>296.52600000000001</v>
      </c>
      <c r="R528" t="s">
        <v>86</v>
      </c>
      <c r="S528">
        <v>39.065040000000003</v>
      </c>
      <c r="T528">
        <v>-121.55064</v>
      </c>
      <c r="U528">
        <v>1.26</v>
      </c>
      <c r="V528">
        <v>1</v>
      </c>
      <c r="W528">
        <v>3</v>
      </c>
      <c r="X528">
        <v>0</v>
      </c>
      <c r="Y528">
        <v>460.35</v>
      </c>
      <c r="Z528">
        <v>6005031001</v>
      </c>
      <c r="AA528">
        <v>509.89321283599998</v>
      </c>
      <c r="AB528" t="s">
        <v>2028</v>
      </c>
      <c r="AC528" t="s">
        <v>72</v>
      </c>
      <c r="AD528" t="s">
        <v>54</v>
      </c>
      <c r="AE528" t="s">
        <v>438</v>
      </c>
      <c r="AF528" t="s">
        <v>2595</v>
      </c>
    </row>
    <row r="529" spans="1:32" x14ac:dyDescent="0.25">
      <c r="A529" t="s">
        <v>2596</v>
      </c>
      <c r="B529" t="s">
        <v>2597</v>
      </c>
      <c r="C529" t="s">
        <v>2598</v>
      </c>
      <c r="D529" t="s">
        <v>2599</v>
      </c>
      <c r="E529" t="s">
        <v>247</v>
      </c>
      <c r="F529">
        <v>1</v>
      </c>
      <c r="G529">
        <v>2022</v>
      </c>
      <c r="H529" s="1">
        <v>44973.382147071759</v>
      </c>
      <c r="I529" t="s">
        <v>444</v>
      </c>
      <c r="J529">
        <v>295.10000000000002</v>
      </c>
      <c r="K529">
        <v>0</v>
      </c>
      <c r="L529" t="s">
        <v>38</v>
      </c>
      <c r="M529" t="s">
        <v>79</v>
      </c>
      <c r="Q529">
        <v>295.10000000000002</v>
      </c>
      <c r="R529" t="s">
        <v>94</v>
      </c>
      <c r="S529">
        <v>42.569800000000001</v>
      </c>
      <c r="T529">
        <v>-72.020099999999999</v>
      </c>
      <c r="U529">
        <v>3.2941666669999998</v>
      </c>
      <c r="V529">
        <v>1</v>
      </c>
      <c r="W529">
        <v>5</v>
      </c>
      <c r="X529">
        <v>0</v>
      </c>
      <c r="Y529">
        <v>1198.53</v>
      </c>
      <c r="Z529">
        <v>25000071001</v>
      </c>
      <c r="AA529">
        <v>1096.2704075974</v>
      </c>
      <c r="AB529" t="s">
        <v>54</v>
      </c>
      <c r="AC529" t="s">
        <v>54</v>
      </c>
      <c r="AD529" t="s">
        <v>54</v>
      </c>
      <c r="AE529" t="s">
        <v>73</v>
      </c>
      <c r="AF529" t="s">
        <v>2600</v>
      </c>
    </row>
    <row r="530" spans="1:32" x14ac:dyDescent="0.25">
      <c r="A530" t="s">
        <v>2601</v>
      </c>
      <c r="B530" t="s">
        <v>2602</v>
      </c>
      <c r="C530" t="s">
        <v>2602</v>
      </c>
      <c r="D530" t="s">
        <v>2603</v>
      </c>
      <c r="E530" t="s">
        <v>99</v>
      </c>
      <c r="F530">
        <v>6</v>
      </c>
      <c r="G530">
        <v>2022</v>
      </c>
      <c r="H530" s="1">
        <v>44835.715179282408</v>
      </c>
      <c r="I530" t="s">
        <v>444</v>
      </c>
      <c r="J530">
        <v>293.91000000000003</v>
      </c>
      <c r="K530">
        <v>0</v>
      </c>
      <c r="L530" t="s">
        <v>38</v>
      </c>
      <c r="M530" t="s">
        <v>51</v>
      </c>
      <c r="N530">
        <v>587.82000000000005</v>
      </c>
      <c r="R530" t="s">
        <v>86</v>
      </c>
      <c r="S530">
        <v>29.025556000000002</v>
      </c>
      <c r="T530">
        <v>-95.455735000000004</v>
      </c>
      <c r="U530">
        <v>0</v>
      </c>
      <c r="V530">
        <v>1</v>
      </c>
      <c r="W530">
        <v>5.85</v>
      </c>
      <c r="X530">
        <v>5.85</v>
      </c>
      <c r="Y530">
        <v>0</v>
      </c>
      <c r="Z530">
        <v>48007011001</v>
      </c>
      <c r="AA530">
        <v>1717.2474989440998</v>
      </c>
      <c r="AB530" t="s">
        <v>41</v>
      </c>
      <c r="AC530" t="s">
        <v>54</v>
      </c>
      <c r="AD530" t="s">
        <v>54</v>
      </c>
      <c r="AE530" t="s">
        <v>65</v>
      </c>
      <c r="AF530" t="s">
        <v>2604</v>
      </c>
    </row>
    <row r="531" spans="1:32" x14ac:dyDescent="0.25">
      <c r="A531" t="s">
        <v>2605</v>
      </c>
      <c r="B531" t="s">
        <v>2606</v>
      </c>
      <c r="C531" t="s">
        <v>2607</v>
      </c>
      <c r="D531" t="s">
        <v>275</v>
      </c>
      <c r="E531" t="s">
        <v>543</v>
      </c>
      <c r="F531">
        <v>7</v>
      </c>
      <c r="G531">
        <v>2022</v>
      </c>
      <c r="H531" s="1">
        <v>44984.669048564814</v>
      </c>
      <c r="I531" t="s">
        <v>444</v>
      </c>
      <c r="J531">
        <v>289</v>
      </c>
      <c r="K531">
        <v>0</v>
      </c>
      <c r="L531" t="s">
        <v>38</v>
      </c>
      <c r="M531" t="s">
        <v>51</v>
      </c>
      <c r="N531">
        <v>230</v>
      </c>
      <c r="R531" t="s">
        <v>52</v>
      </c>
      <c r="S531">
        <v>37.743277999999997</v>
      </c>
      <c r="T531">
        <v>-92.622833</v>
      </c>
      <c r="U531">
        <v>2.6425000000000001</v>
      </c>
      <c r="V531">
        <v>1</v>
      </c>
      <c r="W531">
        <v>0</v>
      </c>
      <c r="X531">
        <v>0</v>
      </c>
      <c r="Y531">
        <v>965.04</v>
      </c>
      <c r="Z531">
        <v>29004591001</v>
      </c>
      <c r="AA531">
        <v>1005.2180481623998</v>
      </c>
      <c r="AB531" t="s">
        <v>177</v>
      </c>
      <c r="AC531" t="s">
        <v>54</v>
      </c>
      <c r="AD531" t="s">
        <v>54</v>
      </c>
      <c r="AE531" t="s">
        <v>65</v>
      </c>
      <c r="AF531" t="s">
        <v>2608</v>
      </c>
    </row>
    <row r="532" spans="1:32" x14ac:dyDescent="0.25">
      <c r="A532" t="s">
        <v>2609</v>
      </c>
      <c r="B532" t="s">
        <v>2610</v>
      </c>
      <c r="C532" t="s">
        <v>2611</v>
      </c>
      <c r="D532" t="s">
        <v>2612</v>
      </c>
      <c r="E532" t="s">
        <v>192</v>
      </c>
      <c r="F532">
        <v>4</v>
      </c>
      <c r="G532">
        <v>2022</v>
      </c>
      <c r="H532" s="1">
        <v>44971.624764849534</v>
      </c>
      <c r="I532" t="s">
        <v>444</v>
      </c>
      <c r="J532">
        <v>287</v>
      </c>
      <c r="K532">
        <v>0</v>
      </c>
      <c r="L532" t="s">
        <v>38</v>
      </c>
      <c r="M532" t="s">
        <v>51</v>
      </c>
      <c r="N532">
        <v>287</v>
      </c>
      <c r="R532" t="s">
        <v>52</v>
      </c>
      <c r="S532">
        <v>34.1858</v>
      </c>
      <c r="T532">
        <v>-86.184700000000007</v>
      </c>
      <c r="U532">
        <v>2.3835000000000002</v>
      </c>
      <c r="V532">
        <v>1</v>
      </c>
      <c r="W532">
        <v>4.88</v>
      </c>
      <c r="X532">
        <v>3.82</v>
      </c>
      <c r="Y532">
        <v>867.58500000000004</v>
      </c>
      <c r="Z532">
        <v>1000021001</v>
      </c>
      <c r="AA532">
        <v>1748.2053011519995</v>
      </c>
      <c r="AB532" t="s">
        <v>53</v>
      </c>
      <c r="AC532" t="s">
        <v>54</v>
      </c>
      <c r="AD532" t="s">
        <v>54</v>
      </c>
      <c r="AE532" t="s">
        <v>44</v>
      </c>
      <c r="AF532" t="s">
        <v>2613</v>
      </c>
    </row>
    <row r="533" spans="1:32" x14ac:dyDescent="0.25">
      <c r="A533" t="s">
        <v>2614</v>
      </c>
      <c r="B533" t="s">
        <v>2615</v>
      </c>
      <c r="C533" t="s">
        <v>2615</v>
      </c>
      <c r="D533" t="s">
        <v>2616</v>
      </c>
      <c r="E533" t="s">
        <v>99</v>
      </c>
      <c r="F533">
        <v>6</v>
      </c>
      <c r="G533">
        <v>2022</v>
      </c>
      <c r="H533" s="1">
        <v>44930.573096168984</v>
      </c>
      <c r="I533" t="s">
        <v>444</v>
      </c>
      <c r="J533">
        <v>286.96530000000001</v>
      </c>
      <c r="K533">
        <v>0</v>
      </c>
      <c r="L533" t="s">
        <v>38</v>
      </c>
      <c r="M533" t="s">
        <v>79</v>
      </c>
      <c r="Q533">
        <v>286.96530000000001</v>
      </c>
      <c r="R533" t="s">
        <v>94</v>
      </c>
      <c r="S533">
        <v>34.100676</v>
      </c>
      <c r="T533">
        <v>-98.562758000000002</v>
      </c>
      <c r="U533">
        <v>0.32391666699999999</v>
      </c>
      <c r="V533">
        <v>1</v>
      </c>
      <c r="W533">
        <v>2.2000000000000002</v>
      </c>
      <c r="X533">
        <v>2.2000000000000002</v>
      </c>
      <c r="Y533">
        <v>117.774</v>
      </c>
      <c r="Z533">
        <v>48004358001</v>
      </c>
      <c r="AA533">
        <v>801.26076302800004</v>
      </c>
      <c r="AB533" t="s">
        <v>118</v>
      </c>
      <c r="AC533" t="s">
        <v>54</v>
      </c>
      <c r="AD533" t="s">
        <v>54</v>
      </c>
      <c r="AE533" t="s">
        <v>73</v>
      </c>
      <c r="AF533" t="s">
        <v>2617</v>
      </c>
    </row>
    <row r="534" spans="1:32" x14ac:dyDescent="0.25">
      <c r="A534" t="s">
        <v>2618</v>
      </c>
      <c r="B534" t="s">
        <v>2619</v>
      </c>
      <c r="C534" t="s">
        <v>2620</v>
      </c>
      <c r="D534" t="s">
        <v>1842</v>
      </c>
      <c r="E534" t="s">
        <v>192</v>
      </c>
      <c r="F534">
        <v>4</v>
      </c>
      <c r="G534">
        <v>2022</v>
      </c>
      <c r="H534" s="1">
        <v>44963.526818391205</v>
      </c>
      <c r="I534" t="s">
        <v>444</v>
      </c>
      <c r="J534">
        <v>286.83</v>
      </c>
      <c r="K534">
        <v>0</v>
      </c>
      <c r="L534" t="s">
        <v>38</v>
      </c>
      <c r="M534" t="s">
        <v>51</v>
      </c>
      <c r="N534">
        <v>286.83</v>
      </c>
      <c r="R534" t="s">
        <v>52</v>
      </c>
      <c r="S534">
        <v>31.769200000000001</v>
      </c>
      <c r="T534">
        <v>-85.926100000000005</v>
      </c>
      <c r="U534">
        <v>3.1266666669999998</v>
      </c>
      <c r="V534">
        <v>1</v>
      </c>
      <c r="W534">
        <v>4.99</v>
      </c>
      <c r="X534">
        <v>3.27</v>
      </c>
      <c r="Y534">
        <v>1140.76</v>
      </c>
      <c r="Z534">
        <v>1000174001</v>
      </c>
      <c r="AA534">
        <v>1527.8585913193003</v>
      </c>
      <c r="AB534" t="s">
        <v>41</v>
      </c>
      <c r="AC534" t="s">
        <v>54</v>
      </c>
      <c r="AD534" t="s">
        <v>54</v>
      </c>
      <c r="AE534" t="s">
        <v>73</v>
      </c>
      <c r="AF534" t="s">
        <v>2621</v>
      </c>
    </row>
    <row r="535" spans="1:32" x14ac:dyDescent="0.25">
      <c r="A535" t="s">
        <v>2622</v>
      </c>
      <c r="B535" t="s">
        <v>2623</v>
      </c>
      <c r="C535" t="s">
        <v>2624</v>
      </c>
      <c r="D535" t="s">
        <v>1259</v>
      </c>
      <c r="E535" t="s">
        <v>1948</v>
      </c>
      <c r="F535">
        <v>6</v>
      </c>
      <c r="G535">
        <v>2022</v>
      </c>
      <c r="H535" s="1">
        <v>44956.760513333335</v>
      </c>
      <c r="I535" t="s">
        <v>444</v>
      </c>
      <c r="J535">
        <v>286.60000000000002</v>
      </c>
      <c r="K535">
        <v>0</v>
      </c>
      <c r="L535" t="s">
        <v>38</v>
      </c>
      <c r="M535" t="s">
        <v>51</v>
      </c>
      <c r="N535">
        <v>286.60000000000002</v>
      </c>
      <c r="R535" t="s">
        <v>52</v>
      </c>
      <c r="S535">
        <v>30.218582000000001</v>
      </c>
      <c r="T535">
        <v>-92.002675999999994</v>
      </c>
      <c r="U535">
        <v>2.8174999999999999</v>
      </c>
      <c r="V535">
        <v>1</v>
      </c>
      <c r="W535">
        <v>4</v>
      </c>
      <c r="X535">
        <v>0</v>
      </c>
      <c r="Y535">
        <v>1030.6099999999999</v>
      </c>
      <c r="Z535">
        <v>22000700002</v>
      </c>
      <c r="AA535">
        <v>1183.6806726550001</v>
      </c>
      <c r="AB535" t="s">
        <v>53</v>
      </c>
      <c r="AC535" t="s">
        <v>54</v>
      </c>
      <c r="AD535" t="s">
        <v>54</v>
      </c>
      <c r="AE535" t="s">
        <v>73</v>
      </c>
      <c r="AF535" t="s">
        <v>2625</v>
      </c>
    </row>
    <row r="536" spans="1:32" x14ac:dyDescent="0.25">
      <c r="A536" t="s">
        <v>2626</v>
      </c>
      <c r="B536" t="s">
        <v>2627</v>
      </c>
      <c r="C536" t="s">
        <v>2627</v>
      </c>
      <c r="D536" t="s">
        <v>2628</v>
      </c>
      <c r="E536" t="s">
        <v>99</v>
      </c>
      <c r="F536">
        <v>6</v>
      </c>
      <c r="G536">
        <v>2022</v>
      </c>
      <c r="H536" s="1">
        <v>44827.543080810188</v>
      </c>
      <c r="I536" t="s">
        <v>444</v>
      </c>
      <c r="J536">
        <v>285.3</v>
      </c>
      <c r="K536">
        <v>0</v>
      </c>
      <c r="L536" t="s">
        <v>38</v>
      </c>
      <c r="M536" t="s">
        <v>79</v>
      </c>
      <c r="Q536">
        <v>285.3</v>
      </c>
      <c r="R536" t="s">
        <v>86</v>
      </c>
      <c r="S536">
        <v>32.092823000000003</v>
      </c>
      <c r="T536">
        <v>-96.410730000000001</v>
      </c>
      <c r="U536">
        <v>5.4305000000000003</v>
      </c>
      <c r="V536">
        <v>3</v>
      </c>
      <c r="W536">
        <v>4.95</v>
      </c>
      <c r="X536">
        <v>4.95</v>
      </c>
      <c r="Y536">
        <v>1020.485</v>
      </c>
      <c r="Z536">
        <v>48004141001</v>
      </c>
      <c r="AA536">
        <v>2485.7294125755006</v>
      </c>
      <c r="AB536" t="s">
        <v>53</v>
      </c>
      <c r="AC536" t="s">
        <v>42</v>
      </c>
      <c r="AD536" t="s">
        <v>54</v>
      </c>
      <c r="AE536" t="s">
        <v>55</v>
      </c>
      <c r="AF536" t="s">
        <v>2629</v>
      </c>
    </row>
    <row r="537" spans="1:32" x14ac:dyDescent="0.25">
      <c r="A537" t="s">
        <v>2630</v>
      </c>
      <c r="B537" t="s">
        <v>2631</v>
      </c>
      <c r="C537" t="s">
        <v>2632</v>
      </c>
      <c r="D537" t="s">
        <v>2633</v>
      </c>
      <c r="E537" t="s">
        <v>136</v>
      </c>
      <c r="F537">
        <v>4</v>
      </c>
      <c r="G537">
        <v>2022</v>
      </c>
      <c r="H537" s="1">
        <v>44967.465674282408</v>
      </c>
      <c r="I537" t="s">
        <v>444</v>
      </c>
      <c r="J537">
        <v>284.92</v>
      </c>
      <c r="K537">
        <v>0</v>
      </c>
      <c r="L537" t="s">
        <v>38</v>
      </c>
      <c r="M537" t="s">
        <v>51</v>
      </c>
      <c r="N537">
        <v>284.92</v>
      </c>
      <c r="R537" t="s">
        <v>52</v>
      </c>
      <c r="S537">
        <v>35.883200000000002</v>
      </c>
      <c r="T537">
        <v>-77.538300000000007</v>
      </c>
      <c r="U537">
        <v>1.5367333329999999</v>
      </c>
      <c r="V537">
        <v>1</v>
      </c>
      <c r="W537">
        <v>5</v>
      </c>
      <c r="X537">
        <v>0</v>
      </c>
      <c r="Y537">
        <v>559.9538</v>
      </c>
      <c r="Z537">
        <v>37003312001</v>
      </c>
      <c r="AA537">
        <v>1260.1646545804001</v>
      </c>
      <c r="AB537" t="s">
        <v>41</v>
      </c>
      <c r="AC537" t="s">
        <v>54</v>
      </c>
      <c r="AD537" t="s">
        <v>54</v>
      </c>
      <c r="AE537" t="s">
        <v>73</v>
      </c>
      <c r="AF537" t="s">
        <v>2634</v>
      </c>
    </row>
    <row r="538" spans="1:32" x14ac:dyDescent="0.25">
      <c r="A538" t="s">
        <v>2635</v>
      </c>
      <c r="B538" t="s">
        <v>2636</v>
      </c>
      <c r="C538" t="s">
        <v>2637</v>
      </c>
      <c r="D538" t="s">
        <v>2638</v>
      </c>
      <c r="E538" t="s">
        <v>503</v>
      </c>
      <c r="F538">
        <v>5</v>
      </c>
      <c r="G538">
        <v>2022</v>
      </c>
      <c r="H538" s="1">
        <v>44970.494742835646</v>
      </c>
      <c r="I538" t="s">
        <v>444</v>
      </c>
      <c r="J538">
        <v>275.02</v>
      </c>
      <c r="K538">
        <v>0</v>
      </c>
      <c r="L538" t="s">
        <v>38</v>
      </c>
      <c r="M538" t="s">
        <v>51</v>
      </c>
      <c r="N538">
        <v>275.02</v>
      </c>
      <c r="R538" t="s">
        <v>52</v>
      </c>
      <c r="S538">
        <v>43.614542</v>
      </c>
      <c r="T538">
        <v>-84.774300999999994</v>
      </c>
      <c r="U538">
        <v>2.0859999999999999</v>
      </c>
      <c r="V538">
        <v>1</v>
      </c>
      <c r="W538">
        <v>4.1399999999999997</v>
      </c>
      <c r="X538">
        <v>2.58</v>
      </c>
      <c r="Y538">
        <v>760.86800000000005</v>
      </c>
      <c r="Z538">
        <v>26002012001</v>
      </c>
      <c r="AA538">
        <v>1429.88625256724</v>
      </c>
      <c r="AB538" t="s">
        <v>53</v>
      </c>
      <c r="AC538" t="s">
        <v>42</v>
      </c>
      <c r="AD538" t="s">
        <v>54</v>
      </c>
      <c r="AE538" t="s">
        <v>44</v>
      </c>
      <c r="AF538" t="s">
        <v>2639</v>
      </c>
    </row>
    <row r="539" spans="1:32" x14ac:dyDescent="0.25">
      <c r="A539" t="s">
        <v>2640</v>
      </c>
      <c r="B539" t="s">
        <v>2641</v>
      </c>
      <c r="C539" t="s">
        <v>2642</v>
      </c>
      <c r="D539" t="s">
        <v>285</v>
      </c>
      <c r="E539" t="s">
        <v>207</v>
      </c>
      <c r="F539">
        <v>4</v>
      </c>
      <c r="G539">
        <v>2022</v>
      </c>
      <c r="H539" s="1">
        <v>44967.484415937499</v>
      </c>
      <c r="I539" t="s">
        <v>444</v>
      </c>
      <c r="J539">
        <v>272.02</v>
      </c>
      <c r="K539">
        <v>0</v>
      </c>
      <c r="L539" t="s">
        <v>38</v>
      </c>
      <c r="M539" t="s">
        <v>51</v>
      </c>
      <c r="N539">
        <v>125.73</v>
      </c>
      <c r="R539" t="s">
        <v>52</v>
      </c>
      <c r="S539">
        <v>36.506155999999997</v>
      </c>
      <c r="T539">
        <v>-86.941665999999998</v>
      </c>
      <c r="U539">
        <v>2.9198333330000001</v>
      </c>
      <c r="V539">
        <v>1</v>
      </c>
      <c r="W539">
        <v>3.4</v>
      </c>
      <c r="X539">
        <v>3</v>
      </c>
      <c r="Y539">
        <v>1061.82</v>
      </c>
      <c r="Z539">
        <v>47001380001</v>
      </c>
      <c r="AA539">
        <v>1238.312088316</v>
      </c>
      <c r="AB539" t="s">
        <v>41</v>
      </c>
      <c r="AC539" t="s">
        <v>54</v>
      </c>
      <c r="AD539" t="s">
        <v>54</v>
      </c>
      <c r="AE539" t="s">
        <v>73</v>
      </c>
      <c r="AF539" t="s">
        <v>2643</v>
      </c>
    </row>
    <row r="540" spans="1:32" x14ac:dyDescent="0.25">
      <c r="A540" t="s">
        <v>2644</v>
      </c>
      <c r="B540" t="s">
        <v>2645</v>
      </c>
      <c r="C540" t="s">
        <v>2646</v>
      </c>
      <c r="D540" t="s">
        <v>2647</v>
      </c>
      <c r="E540" t="s">
        <v>172</v>
      </c>
      <c r="F540">
        <v>4</v>
      </c>
      <c r="G540">
        <v>2022</v>
      </c>
      <c r="H540" s="1">
        <v>44964.454593668983</v>
      </c>
      <c r="I540" t="s">
        <v>444</v>
      </c>
      <c r="J540">
        <v>270</v>
      </c>
      <c r="K540">
        <v>0</v>
      </c>
      <c r="L540" t="s">
        <v>38</v>
      </c>
      <c r="M540" t="s">
        <v>79</v>
      </c>
      <c r="Q540">
        <v>270</v>
      </c>
      <c r="R540" t="s">
        <v>94</v>
      </c>
      <c r="S540">
        <v>34.680030000000002</v>
      </c>
      <c r="T540">
        <v>-82.465689999999995</v>
      </c>
      <c r="U540">
        <v>1.69</v>
      </c>
      <c r="V540">
        <v>1</v>
      </c>
      <c r="W540">
        <v>0</v>
      </c>
      <c r="X540">
        <v>0</v>
      </c>
      <c r="Y540">
        <v>616.9</v>
      </c>
      <c r="AB540" t="s">
        <v>54</v>
      </c>
      <c r="AC540" t="s">
        <v>54</v>
      </c>
      <c r="AD540" t="s">
        <v>54</v>
      </c>
      <c r="AE540" t="s">
        <v>73</v>
      </c>
      <c r="AF540" t="s">
        <v>2648</v>
      </c>
    </row>
    <row r="541" spans="1:32" x14ac:dyDescent="0.25">
      <c r="A541" t="s">
        <v>2649</v>
      </c>
      <c r="B541" t="s">
        <v>2650</v>
      </c>
      <c r="C541" t="s">
        <v>2651</v>
      </c>
      <c r="D541" t="s">
        <v>2652</v>
      </c>
      <c r="E541" t="s">
        <v>543</v>
      </c>
      <c r="F541">
        <v>7</v>
      </c>
      <c r="G541">
        <v>2022</v>
      </c>
      <c r="H541" s="1">
        <v>44896.676647499997</v>
      </c>
      <c r="I541" t="s">
        <v>444</v>
      </c>
      <c r="J541">
        <v>270</v>
      </c>
      <c r="K541">
        <v>0</v>
      </c>
      <c r="L541" t="s">
        <v>38</v>
      </c>
      <c r="M541" t="s">
        <v>51</v>
      </c>
      <c r="N541">
        <v>269</v>
      </c>
      <c r="R541" t="s">
        <v>52</v>
      </c>
      <c r="S541">
        <v>38.366388999999998</v>
      </c>
      <c r="T541">
        <v>-90.361666999999997</v>
      </c>
      <c r="U541">
        <v>1.9839583329999999</v>
      </c>
      <c r="V541">
        <v>1</v>
      </c>
      <c r="W541">
        <v>0</v>
      </c>
      <c r="X541">
        <v>0</v>
      </c>
      <c r="Y541">
        <v>723.23800000000006</v>
      </c>
      <c r="Z541">
        <v>29002204001</v>
      </c>
      <c r="AA541">
        <v>1602.5215260560001</v>
      </c>
      <c r="AB541" t="s">
        <v>41</v>
      </c>
      <c r="AC541" t="s">
        <v>72</v>
      </c>
      <c r="AD541" t="s">
        <v>54</v>
      </c>
      <c r="AE541" t="s">
        <v>73</v>
      </c>
      <c r="AF541" t="s">
        <v>2653</v>
      </c>
    </row>
    <row r="542" spans="1:32" x14ac:dyDescent="0.25">
      <c r="A542" t="s">
        <v>2654</v>
      </c>
      <c r="B542" t="s">
        <v>2655</v>
      </c>
      <c r="C542" t="s">
        <v>2655</v>
      </c>
      <c r="D542" t="s">
        <v>2390</v>
      </c>
      <c r="E542" t="s">
        <v>99</v>
      </c>
      <c r="F542">
        <v>6</v>
      </c>
      <c r="G542">
        <v>2022</v>
      </c>
      <c r="H542" s="1">
        <v>44834.620882951385</v>
      </c>
      <c r="I542" t="s">
        <v>444</v>
      </c>
      <c r="J542">
        <v>268.77999999999997</v>
      </c>
      <c r="K542">
        <v>0</v>
      </c>
      <c r="L542" t="s">
        <v>38</v>
      </c>
      <c r="M542" t="s">
        <v>79</v>
      </c>
      <c r="Q542">
        <v>268.77999999999997</v>
      </c>
      <c r="R542" t="s">
        <v>52</v>
      </c>
      <c r="S542">
        <v>29.573056000000001</v>
      </c>
      <c r="T542">
        <v>-95.260833000000005</v>
      </c>
      <c r="U542">
        <v>1.4879166669999999</v>
      </c>
      <c r="V542">
        <v>1</v>
      </c>
      <c r="W542">
        <v>6.5</v>
      </c>
      <c r="X542">
        <v>3.1</v>
      </c>
      <c r="Y542">
        <v>543.64</v>
      </c>
      <c r="Z542">
        <v>48007012001</v>
      </c>
      <c r="AA542">
        <v>1221.9226636177</v>
      </c>
      <c r="AB542" t="s">
        <v>41</v>
      </c>
      <c r="AC542" t="s">
        <v>54</v>
      </c>
      <c r="AD542" t="s">
        <v>54</v>
      </c>
      <c r="AE542" t="s">
        <v>73</v>
      </c>
      <c r="AF542" t="s">
        <v>2656</v>
      </c>
    </row>
    <row r="543" spans="1:32" x14ac:dyDescent="0.25">
      <c r="A543" t="s">
        <v>2657</v>
      </c>
      <c r="B543" t="s">
        <v>2658</v>
      </c>
      <c r="C543" t="s">
        <v>2658</v>
      </c>
      <c r="D543" t="s">
        <v>98</v>
      </c>
      <c r="E543" t="s">
        <v>99</v>
      </c>
      <c r="F543">
        <v>6</v>
      </c>
      <c r="G543">
        <v>2022</v>
      </c>
      <c r="H543" s="1">
        <v>44833.613328032407</v>
      </c>
      <c r="I543" t="s">
        <v>444</v>
      </c>
      <c r="J543">
        <v>264.64999999999998</v>
      </c>
      <c r="K543">
        <v>0</v>
      </c>
      <c r="L543" t="s">
        <v>38</v>
      </c>
      <c r="M543" t="s">
        <v>79</v>
      </c>
      <c r="Q543">
        <v>264.64999999999998</v>
      </c>
      <c r="R543" t="s">
        <v>94</v>
      </c>
      <c r="S543">
        <v>29.767751000000001</v>
      </c>
      <c r="T543">
        <v>-95.620953999999998</v>
      </c>
      <c r="U543">
        <v>6.4657499999999999</v>
      </c>
      <c r="V543">
        <v>1</v>
      </c>
      <c r="W543">
        <v>12</v>
      </c>
      <c r="X543">
        <v>12</v>
      </c>
      <c r="Y543">
        <v>2360.1689999999999</v>
      </c>
      <c r="Z543">
        <v>48007039081</v>
      </c>
      <c r="AB543" t="s">
        <v>54</v>
      </c>
      <c r="AC543" t="s">
        <v>64</v>
      </c>
      <c r="AD543" t="s">
        <v>54</v>
      </c>
      <c r="AE543" t="s">
        <v>54</v>
      </c>
      <c r="AF543" t="s">
        <v>2659</v>
      </c>
    </row>
    <row r="544" spans="1:32" x14ac:dyDescent="0.25">
      <c r="A544" t="s">
        <v>2660</v>
      </c>
      <c r="B544" t="s">
        <v>2661</v>
      </c>
      <c r="C544" t="s">
        <v>2662</v>
      </c>
      <c r="D544" t="s">
        <v>2663</v>
      </c>
      <c r="E544" t="s">
        <v>136</v>
      </c>
      <c r="F544">
        <v>4</v>
      </c>
      <c r="G544">
        <v>2022</v>
      </c>
      <c r="H544" s="1">
        <v>44974.544158206016</v>
      </c>
      <c r="I544" t="s">
        <v>444</v>
      </c>
      <c r="J544">
        <v>264</v>
      </c>
      <c r="K544">
        <v>0</v>
      </c>
      <c r="L544" t="s">
        <v>38</v>
      </c>
      <c r="M544" t="s">
        <v>51</v>
      </c>
      <c r="N544">
        <v>264</v>
      </c>
      <c r="R544" t="s">
        <v>52</v>
      </c>
      <c r="S544">
        <v>36.323388999999999</v>
      </c>
      <c r="T544">
        <v>-79.658483000000004</v>
      </c>
      <c r="U544">
        <v>2.294841667</v>
      </c>
      <c r="V544">
        <v>1</v>
      </c>
      <c r="W544">
        <v>7.5</v>
      </c>
      <c r="X544">
        <v>0</v>
      </c>
      <c r="Y544">
        <v>837.09649999999999</v>
      </c>
      <c r="Z544">
        <v>37007902001</v>
      </c>
      <c r="AA544">
        <v>2010.4360963247996</v>
      </c>
      <c r="AB544" t="s">
        <v>41</v>
      </c>
      <c r="AC544" t="s">
        <v>54</v>
      </c>
      <c r="AD544" t="s">
        <v>54</v>
      </c>
      <c r="AE544" t="s">
        <v>54</v>
      </c>
      <c r="AF544" t="s">
        <v>2664</v>
      </c>
    </row>
    <row r="545" spans="1:32" x14ac:dyDescent="0.25">
      <c r="A545" t="s">
        <v>2665</v>
      </c>
      <c r="B545" t="s">
        <v>2666</v>
      </c>
      <c r="C545" t="s">
        <v>2667</v>
      </c>
      <c r="D545" t="s">
        <v>2668</v>
      </c>
      <c r="E545" t="s">
        <v>117</v>
      </c>
      <c r="F545">
        <v>5</v>
      </c>
      <c r="G545">
        <v>2022</v>
      </c>
      <c r="H545" s="1">
        <v>44949.479285497684</v>
      </c>
      <c r="I545" t="s">
        <v>444</v>
      </c>
      <c r="J545">
        <v>262.83999999999997</v>
      </c>
      <c r="K545">
        <v>0</v>
      </c>
      <c r="L545" t="s">
        <v>38</v>
      </c>
      <c r="M545" t="s">
        <v>51</v>
      </c>
      <c r="N545">
        <v>262.83999999999997</v>
      </c>
      <c r="R545" t="s">
        <v>52</v>
      </c>
      <c r="S545">
        <v>40.447699999999998</v>
      </c>
      <c r="T545">
        <v>-90.683689999999999</v>
      </c>
      <c r="U545">
        <v>2.8250000000000002</v>
      </c>
      <c r="V545">
        <v>4</v>
      </c>
      <c r="W545">
        <v>7.5</v>
      </c>
      <c r="X545">
        <v>3</v>
      </c>
      <c r="Y545">
        <v>1029.0999999999999</v>
      </c>
      <c r="Z545">
        <v>17000033001</v>
      </c>
      <c r="AA545">
        <v>1037.996897559</v>
      </c>
      <c r="AB545" t="s">
        <v>41</v>
      </c>
      <c r="AC545" t="s">
        <v>72</v>
      </c>
      <c r="AD545" t="s">
        <v>54</v>
      </c>
      <c r="AE545" t="s">
        <v>800</v>
      </c>
      <c r="AF545" t="s">
        <v>2669</v>
      </c>
    </row>
    <row r="546" spans="1:32" x14ac:dyDescent="0.25">
      <c r="A546" t="s">
        <v>2670</v>
      </c>
      <c r="B546" t="s">
        <v>2671</v>
      </c>
      <c r="C546" t="s">
        <v>2672</v>
      </c>
      <c r="D546" t="s">
        <v>2673</v>
      </c>
      <c r="E546" t="s">
        <v>117</v>
      </c>
      <c r="F546">
        <v>5</v>
      </c>
      <c r="G546">
        <v>2022</v>
      </c>
      <c r="H546" s="1">
        <v>44951.422707696758</v>
      </c>
      <c r="I546" t="s">
        <v>444</v>
      </c>
      <c r="J546">
        <v>262</v>
      </c>
      <c r="K546">
        <v>0</v>
      </c>
      <c r="L546" t="s">
        <v>38</v>
      </c>
      <c r="M546" t="s">
        <v>51</v>
      </c>
      <c r="N546">
        <v>294</v>
      </c>
      <c r="R546" t="s">
        <v>52</v>
      </c>
      <c r="S546">
        <v>39.475228000000001</v>
      </c>
      <c r="T546">
        <v>-88.359424000000004</v>
      </c>
      <c r="U546">
        <v>4.9083333329999999</v>
      </c>
      <c r="V546">
        <v>3</v>
      </c>
      <c r="W546">
        <v>14</v>
      </c>
      <c r="X546">
        <v>5.3</v>
      </c>
      <c r="Y546">
        <v>1785.3</v>
      </c>
      <c r="Z546">
        <v>17000064001</v>
      </c>
      <c r="AA546">
        <v>2004.9729547587001</v>
      </c>
      <c r="AB546" t="s">
        <v>53</v>
      </c>
      <c r="AC546" t="s">
        <v>64</v>
      </c>
      <c r="AD546" t="s">
        <v>54</v>
      </c>
      <c r="AE546" t="s">
        <v>55</v>
      </c>
      <c r="AF546" t="s">
        <v>2674</v>
      </c>
    </row>
    <row r="547" spans="1:32" x14ac:dyDescent="0.25">
      <c r="A547" t="s">
        <v>2675</v>
      </c>
      <c r="B547" t="s">
        <v>2676</v>
      </c>
      <c r="C547" t="s">
        <v>2677</v>
      </c>
      <c r="D547" t="s">
        <v>2678</v>
      </c>
      <c r="E547" t="s">
        <v>525</v>
      </c>
      <c r="F547">
        <v>2</v>
      </c>
      <c r="G547">
        <v>2022</v>
      </c>
      <c r="H547" s="1">
        <v>44966.542240208335</v>
      </c>
      <c r="I547" t="s">
        <v>444</v>
      </c>
      <c r="J547">
        <v>261.01</v>
      </c>
      <c r="K547">
        <v>0</v>
      </c>
      <c r="L547" t="s">
        <v>38</v>
      </c>
      <c r="M547" t="s">
        <v>79</v>
      </c>
      <c r="Q547">
        <v>261.01</v>
      </c>
      <c r="R547" t="s">
        <v>94</v>
      </c>
      <c r="S547">
        <v>40.720489999999998</v>
      </c>
      <c r="T547">
        <v>-74.418235999999993</v>
      </c>
      <c r="U547">
        <v>0.80725000000000002</v>
      </c>
      <c r="V547">
        <v>1</v>
      </c>
      <c r="W547">
        <v>1.155</v>
      </c>
      <c r="X547">
        <v>0</v>
      </c>
      <c r="Y547">
        <v>294.46600000000001</v>
      </c>
      <c r="Z547">
        <v>34001161001</v>
      </c>
      <c r="AA547">
        <v>379.68833884394991</v>
      </c>
      <c r="AB547" t="s">
        <v>54</v>
      </c>
      <c r="AC547" t="s">
        <v>54</v>
      </c>
      <c r="AD547" t="s">
        <v>54</v>
      </c>
      <c r="AE547" t="s">
        <v>73</v>
      </c>
      <c r="AF547" t="s">
        <v>2679</v>
      </c>
    </row>
    <row r="548" spans="1:32" x14ac:dyDescent="0.25">
      <c r="A548" t="s">
        <v>2680</v>
      </c>
      <c r="B548" t="s">
        <v>2681</v>
      </c>
      <c r="C548" t="s">
        <v>2681</v>
      </c>
      <c r="D548" t="s">
        <v>2682</v>
      </c>
      <c r="E548" t="s">
        <v>99</v>
      </c>
      <c r="F548">
        <v>6</v>
      </c>
      <c r="G548">
        <v>2022</v>
      </c>
      <c r="H548" s="1">
        <v>44797.363349571759</v>
      </c>
      <c r="I548" t="s">
        <v>444</v>
      </c>
      <c r="J548">
        <v>259.86</v>
      </c>
      <c r="K548">
        <v>0</v>
      </c>
      <c r="L548" t="s">
        <v>38</v>
      </c>
      <c r="M548" t="s">
        <v>79</v>
      </c>
      <c r="Q548">
        <v>259.86</v>
      </c>
      <c r="R548" t="s">
        <v>94</v>
      </c>
      <c r="S548">
        <v>29.565277999999999</v>
      </c>
      <c r="T548">
        <v>-95.019443999999993</v>
      </c>
      <c r="U548">
        <v>1.161166667</v>
      </c>
      <c r="V548">
        <v>1</v>
      </c>
      <c r="W548">
        <v>2.5</v>
      </c>
      <c r="X548">
        <v>2.5</v>
      </c>
      <c r="Y548">
        <v>423.50400000000002</v>
      </c>
      <c r="AB548" t="s">
        <v>41</v>
      </c>
      <c r="AC548" t="s">
        <v>54</v>
      </c>
      <c r="AD548" t="s">
        <v>54</v>
      </c>
      <c r="AE548" t="s">
        <v>73</v>
      </c>
      <c r="AF548" t="s">
        <v>2683</v>
      </c>
    </row>
    <row r="549" spans="1:32" x14ac:dyDescent="0.25">
      <c r="A549" t="s">
        <v>2684</v>
      </c>
      <c r="B549" t="s">
        <v>2685</v>
      </c>
      <c r="C549" t="s">
        <v>2686</v>
      </c>
      <c r="D549" t="s">
        <v>2687</v>
      </c>
      <c r="E549" t="s">
        <v>213</v>
      </c>
      <c r="F549">
        <v>3</v>
      </c>
      <c r="G549">
        <v>2022</v>
      </c>
      <c r="H549" s="1">
        <v>44946.394259548608</v>
      </c>
      <c r="I549" t="s">
        <v>444</v>
      </c>
      <c r="J549">
        <v>257.93</v>
      </c>
      <c r="K549">
        <v>0</v>
      </c>
      <c r="L549" t="s">
        <v>38</v>
      </c>
      <c r="M549" t="s">
        <v>51</v>
      </c>
      <c r="N549">
        <v>257.93</v>
      </c>
      <c r="R549" t="s">
        <v>52</v>
      </c>
      <c r="S549">
        <v>40.270921999999999</v>
      </c>
      <c r="T549">
        <v>-76.918863999999999</v>
      </c>
      <c r="U549">
        <v>2.3842500000000002</v>
      </c>
      <c r="V549">
        <v>1</v>
      </c>
      <c r="W549">
        <v>4.4000000000000004</v>
      </c>
      <c r="X549">
        <v>0</v>
      </c>
      <c r="Y549">
        <v>867.76599999999996</v>
      </c>
      <c r="Z549">
        <v>42003082001</v>
      </c>
      <c r="AA549">
        <v>1165.470200768</v>
      </c>
      <c r="AB549" t="s">
        <v>53</v>
      </c>
      <c r="AC549" t="s">
        <v>42</v>
      </c>
      <c r="AD549" t="s">
        <v>54</v>
      </c>
      <c r="AE549" t="s">
        <v>55</v>
      </c>
      <c r="AF549" t="s">
        <v>2688</v>
      </c>
    </row>
    <row r="550" spans="1:32" x14ac:dyDescent="0.25">
      <c r="A550" t="s">
        <v>2689</v>
      </c>
      <c r="B550" t="s">
        <v>2690</v>
      </c>
      <c r="C550" t="s">
        <v>2691</v>
      </c>
      <c r="D550" t="s">
        <v>2692</v>
      </c>
      <c r="E550" t="s">
        <v>231</v>
      </c>
      <c r="F550">
        <v>2</v>
      </c>
      <c r="G550">
        <v>2022</v>
      </c>
      <c r="H550" s="1">
        <v>44978.674781215275</v>
      </c>
      <c r="I550" t="s">
        <v>444</v>
      </c>
      <c r="J550">
        <v>256.63</v>
      </c>
      <c r="K550">
        <v>0</v>
      </c>
      <c r="L550" t="s">
        <v>38</v>
      </c>
      <c r="M550" t="s">
        <v>79</v>
      </c>
      <c r="Q550">
        <v>256.63</v>
      </c>
      <c r="R550" t="s">
        <v>52</v>
      </c>
      <c r="S550">
        <v>17.950161999999999</v>
      </c>
      <c r="T550">
        <v>-66.141225000000006</v>
      </c>
      <c r="U550">
        <v>5.2708333329999997</v>
      </c>
      <c r="V550">
        <v>1</v>
      </c>
      <c r="W550">
        <v>10</v>
      </c>
      <c r="X550">
        <v>6.8239999999999998</v>
      </c>
      <c r="Y550">
        <v>1923.06</v>
      </c>
      <c r="Z550">
        <v>72000005001</v>
      </c>
      <c r="AB550" t="s">
        <v>118</v>
      </c>
      <c r="AC550" t="s">
        <v>54</v>
      </c>
      <c r="AD550" t="s">
        <v>54</v>
      </c>
      <c r="AE550" t="s">
        <v>65</v>
      </c>
      <c r="AF550" t="s">
        <v>2693</v>
      </c>
    </row>
    <row r="551" spans="1:32" x14ac:dyDescent="0.25">
      <c r="A551" t="s">
        <v>2694</v>
      </c>
      <c r="B551" t="s">
        <v>2695</v>
      </c>
      <c r="C551" t="s">
        <v>2696</v>
      </c>
      <c r="D551" t="s">
        <v>2697</v>
      </c>
      <c r="E551" t="s">
        <v>213</v>
      </c>
      <c r="F551">
        <v>3</v>
      </c>
      <c r="G551">
        <v>2022</v>
      </c>
      <c r="H551" s="1">
        <v>44945.449075694443</v>
      </c>
      <c r="I551" t="s">
        <v>444</v>
      </c>
      <c r="J551">
        <v>253.68</v>
      </c>
      <c r="K551">
        <v>0</v>
      </c>
      <c r="L551" t="s">
        <v>38</v>
      </c>
      <c r="M551" t="s">
        <v>79</v>
      </c>
      <c r="Q551">
        <v>253.68</v>
      </c>
      <c r="R551" t="s">
        <v>52</v>
      </c>
      <c r="S551">
        <v>41.467509999999997</v>
      </c>
      <c r="T551">
        <v>-75.670050000000003</v>
      </c>
      <c r="U551">
        <v>2.3166666669999998</v>
      </c>
      <c r="V551">
        <v>1</v>
      </c>
      <c r="W551">
        <v>3.34</v>
      </c>
      <c r="X551">
        <v>0</v>
      </c>
      <c r="Y551">
        <v>841.14</v>
      </c>
      <c r="Z551">
        <v>42002011001</v>
      </c>
      <c r="AA551">
        <v>1312.9750230527</v>
      </c>
      <c r="AB551" t="s">
        <v>41</v>
      </c>
      <c r="AC551" t="s">
        <v>64</v>
      </c>
      <c r="AD551" t="s">
        <v>537</v>
      </c>
      <c r="AE551" t="s">
        <v>73</v>
      </c>
      <c r="AF551" t="s">
        <v>2698</v>
      </c>
    </row>
    <row r="552" spans="1:32" x14ac:dyDescent="0.25">
      <c r="A552" t="s">
        <v>2699</v>
      </c>
      <c r="B552" t="s">
        <v>2700</v>
      </c>
      <c r="C552" t="s">
        <v>2701</v>
      </c>
      <c r="D552" t="s">
        <v>2702</v>
      </c>
      <c r="E552" t="s">
        <v>85</v>
      </c>
      <c r="F552">
        <v>2</v>
      </c>
      <c r="G552">
        <v>2022</v>
      </c>
      <c r="H552" s="1">
        <v>44959.635658472223</v>
      </c>
      <c r="I552" t="s">
        <v>444</v>
      </c>
      <c r="J552">
        <v>252.48</v>
      </c>
      <c r="K552">
        <v>0</v>
      </c>
      <c r="L552" t="s">
        <v>38</v>
      </c>
      <c r="M552" t="s">
        <v>51</v>
      </c>
      <c r="N552">
        <v>169.64</v>
      </c>
      <c r="R552" t="s">
        <v>86</v>
      </c>
      <c r="S552">
        <v>42.880901000000001</v>
      </c>
      <c r="T552">
        <v>-76.972415999999996</v>
      </c>
      <c r="U552">
        <v>0</v>
      </c>
      <c r="V552">
        <v>2</v>
      </c>
      <c r="W552">
        <v>6</v>
      </c>
      <c r="X552">
        <v>0</v>
      </c>
      <c r="Y552">
        <v>0</v>
      </c>
      <c r="Z552">
        <v>36008050001</v>
      </c>
      <c r="AA552">
        <v>1245.2320676330601</v>
      </c>
      <c r="AB552" t="s">
        <v>41</v>
      </c>
      <c r="AC552" t="s">
        <v>72</v>
      </c>
      <c r="AD552" t="s">
        <v>215</v>
      </c>
      <c r="AE552" t="s">
        <v>55</v>
      </c>
      <c r="AF552" t="s">
        <v>2703</v>
      </c>
    </row>
    <row r="553" spans="1:32" x14ac:dyDescent="0.25">
      <c r="A553" t="s">
        <v>2704</v>
      </c>
      <c r="B553" t="s">
        <v>2705</v>
      </c>
      <c r="C553" t="s">
        <v>2706</v>
      </c>
      <c r="D553" t="s">
        <v>1604</v>
      </c>
      <c r="E553" t="s">
        <v>1948</v>
      </c>
      <c r="F553">
        <v>6</v>
      </c>
      <c r="G553">
        <v>2022</v>
      </c>
      <c r="H553" s="1">
        <v>44963.605407395837</v>
      </c>
      <c r="I553" t="s">
        <v>444</v>
      </c>
      <c r="J553">
        <v>250</v>
      </c>
      <c r="K553">
        <v>0</v>
      </c>
      <c r="L553" t="s">
        <v>38</v>
      </c>
      <c r="M553" t="s">
        <v>79</v>
      </c>
      <c r="Q553">
        <v>250</v>
      </c>
      <c r="R553" t="s">
        <v>52</v>
      </c>
      <c r="S553">
        <v>31.278400000000001</v>
      </c>
      <c r="T553">
        <v>-92.417159999999996</v>
      </c>
      <c r="U553">
        <v>8.3797499999999996</v>
      </c>
      <c r="V553">
        <v>1</v>
      </c>
      <c r="W553">
        <v>22</v>
      </c>
      <c r="X553">
        <v>0</v>
      </c>
      <c r="Y553">
        <v>3058.9549999999999</v>
      </c>
      <c r="Z553">
        <v>22000025001</v>
      </c>
      <c r="AA553">
        <v>5645.2462849700005</v>
      </c>
      <c r="AB553" t="s">
        <v>54</v>
      </c>
      <c r="AC553" t="s">
        <v>54</v>
      </c>
      <c r="AD553" t="s">
        <v>54</v>
      </c>
      <c r="AE553" t="s">
        <v>55</v>
      </c>
      <c r="AF553" t="s">
        <v>2707</v>
      </c>
    </row>
    <row r="554" spans="1:32" x14ac:dyDescent="0.25">
      <c r="A554" t="s">
        <v>2708</v>
      </c>
      <c r="B554" t="s">
        <v>2709</v>
      </c>
      <c r="C554" t="s">
        <v>2709</v>
      </c>
      <c r="D554" t="s">
        <v>2710</v>
      </c>
      <c r="E554" t="s">
        <v>99</v>
      </c>
      <c r="F554">
        <v>6</v>
      </c>
      <c r="G554">
        <v>2022</v>
      </c>
      <c r="H554" s="1">
        <v>44832.505331469911</v>
      </c>
      <c r="I554" t="s">
        <v>444</v>
      </c>
      <c r="J554">
        <v>238.69</v>
      </c>
      <c r="K554">
        <v>0</v>
      </c>
      <c r="L554" t="s">
        <v>38</v>
      </c>
      <c r="M554" t="s">
        <v>79</v>
      </c>
      <c r="Q554">
        <v>238.69</v>
      </c>
      <c r="R554" t="s">
        <v>52</v>
      </c>
      <c r="S554">
        <v>32.488638999999999</v>
      </c>
      <c r="T554">
        <v>-94.324573999999998</v>
      </c>
      <c r="U554">
        <v>5.392416667</v>
      </c>
      <c r="V554">
        <v>1</v>
      </c>
      <c r="W554">
        <v>8</v>
      </c>
      <c r="X554">
        <v>0</v>
      </c>
      <c r="Y554">
        <v>1966.3030000000001</v>
      </c>
      <c r="Z554">
        <v>48005020002</v>
      </c>
      <c r="AA554">
        <v>1886.6048874932001</v>
      </c>
      <c r="AB554" t="s">
        <v>2028</v>
      </c>
      <c r="AC554" t="s">
        <v>54</v>
      </c>
      <c r="AD554" t="s">
        <v>54</v>
      </c>
      <c r="AE554" t="s">
        <v>73</v>
      </c>
      <c r="AF554" t="s">
        <v>2711</v>
      </c>
    </row>
    <row r="555" spans="1:32" x14ac:dyDescent="0.25">
      <c r="A555" t="s">
        <v>2712</v>
      </c>
      <c r="B555" t="s">
        <v>2713</v>
      </c>
      <c r="C555" t="s">
        <v>2714</v>
      </c>
      <c r="D555" t="s">
        <v>2712</v>
      </c>
      <c r="E555" t="s">
        <v>1083</v>
      </c>
      <c r="F555">
        <v>8</v>
      </c>
      <c r="G555">
        <v>2022</v>
      </c>
      <c r="H555" s="1">
        <v>44960.547266145833</v>
      </c>
      <c r="I555" t="s">
        <v>444</v>
      </c>
      <c r="J555">
        <v>238.18</v>
      </c>
      <c r="K555">
        <v>0</v>
      </c>
      <c r="L555" t="s">
        <v>38</v>
      </c>
      <c r="M555" t="s">
        <v>79</v>
      </c>
      <c r="Q555">
        <v>476.36</v>
      </c>
      <c r="R555" t="s">
        <v>94</v>
      </c>
      <c r="S555">
        <v>44.489620000000002</v>
      </c>
      <c r="T555">
        <v>-103.86042</v>
      </c>
      <c r="U555">
        <v>1.070666667</v>
      </c>
      <c r="V555">
        <v>2</v>
      </c>
      <c r="W555">
        <v>1.4</v>
      </c>
      <c r="X555">
        <v>1.3</v>
      </c>
      <c r="Y555">
        <v>390.85199999999998</v>
      </c>
      <c r="Z555">
        <v>46000098001</v>
      </c>
      <c r="AB555" t="s">
        <v>118</v>
      </c>
      <c r="AC555" t="s">
        <v>72</v>
      </c>
      <c r="AD555" t="s">
        <v>54</v>
      </c>
      <c r="AE555" t="s">
        <v>55</v>
      </c>
      <c r="AF555" t="s">
        <v>2715</v>
      </c>
    </row>
    <row r="556" spans="1:32" x14ac:dyDescent="0.25">
      <c r="A556" t="s">
        <v>2716</v>
      </c>
      <c r="B556" t="s">
        <v>2717</v>
      </c>
      <c r="C556" t="s">
        <v>2718</v>
      </c>
      <c r="D556" t="s">
        <v>2719</v>
      </c>
      <c r="E556" t="s">
        <v>117</v>
      </c>
      <c r="F556">
        <v>5</v>
      </c>
      <c r="G556">
        <v>2022</v>
      </c>
      <c r="H556" s="1">
        <v>44946.488518634258</v>
      </c>
      <c r="I556" t="s">
        <v>444</v>
      </c>
      <c r="J556">
        <v>235.75</v>
      </c>
      <c r="K556">
        <v>0</v>
      </c>
      <c r="L556" t="s">
        <v>38</v>
      </c>
      <c r="M556" t="s">
        <v>51</v>
      </c>
      <c r="N556">
        <v>235.75</v>
      </c>
      <c r="R556" t="s">
        <v>52</v>
      </c>
      <c r="S556">
        <v>42.480150000000002</v>
      </c>
      <c r="T556">
        <v>-88.099357999999995</v>
      </c>
      <c r="U556">
        <v>1.5445833330000001</v>
      </c>
      <c r="V556">
        <v>2</v>
      </c>
      <c r="W556">
        <v>9.1999999999999993</v>
      </c>
      <c r="X556">
        <v>2</v>
      </c>
      <c r="Y556">
        <v>563.90300000000002</v>
      </c>
      <c r="Z556">
        <v>17000523001</v>
      </c>
      <c r="AA556">
        <v>522.64054315690009</v>
      </c>
      <c r="AB556" t="s">
        <v>41</v>
      </c>
      <c r="AC556" t="s">
        <v>72</v>
      </c>
      <c r="AD556" t="s">
        <v>54</v>
      </c>
      <c r="AE556" t="s">
        <v>73</v>
      </c>
      <c r="AF556" t="s">
        <v>2720</v>
      </c>
    </row>
    <row r="557" spans="1:32" x14ac:dyDescent="0.25">
      <c r="A557" t="s">
        <v>2721</v>
      </c>
      <c r="B557" t="s">
        <v>2722</v>
      </c>
      <c r="C557" t="s">
        <v>2723</v>
      </c>
      <c r="D557" t="s">
        <v>2724</v>
      </c>
      <c r="E557" t="s">
        <v>253</v>
      </c>
      <c r="F557">
        <v>5</v>
      </c>
      <c r="G557">
        <v>2022</v>
      </c>
      <c r="H557" s="1">
        <v>44966.688695625002</v>
      </c>
      <c r="I557" t="s">
        <v>444</v>
      </c>
      <c r="J557">
        <v>230.8</v>
      </c>
      <c r="K557">
        <v>0</v>
      </c>
      <c r="L557" t="s">
        <v>38</v>
      </c>
      <c r="M557" t="s">
        <v>39</v>
      </c>
      <c r="N557">
        <v>279.3</v>
      </c>
      <c r="Q557">
        <v>23.86</v>
      </c>
      <c r="R557" t="s">
        <v>52</v>
      </c>
      <c r="S557">
        <v>41.620055999999998</v>
      </c>
      <c r="T557">
        <v>-87.062443999999999</v>
      </c>
      <c r="U557">
        <v>2.365583333</v>
      </c>
      <c r="V557">
        <v>1</v>
      </c>
      <c r="W557">
        <v>4.5999999999999996</v>
      </c>
      <c r="X557">
        <v>2.3039999999999998</v>
      </c>
      <c r="Y557">
        <v>862.86659999999995</v>
      </c>
      <c r="AB557" t="s">
        <v>53</v>
      </c>
      <c r="AC557" t="s">
        <v>72</v>
      </c>
      <c r="AD557" t="s">
        <v>54</v>
      </c>
      <c r="AE557" t="s">
        <v>65</v>
      </c>
      <c r="AF557" t="s">
        <v>2725</v>
      </c>
    </row>
    <row r="558" spans="1:32" x14ac:dyDescent="0.25">
      <c r="A558" t="s">
        <v>2726</v>
      </c>
      <c r="B558" t="s">
        <v>2727</v>
      </c>
      <c r="C558" t="s">
        <v>2728</v>
      </c>
      <c r="D558" t="s">
        <v>2729</v>
      </c>
      <c r="E558" t="s">
        <v>159</v>
      </c>
      <c r="F558">
        <v>10</v>
      </c>
      <c r="G558">
        <v>2022</v>
      </c>
      <c r="H558" s="1">
        <v>44988.614234236113</v>
      </c>
      <c r="I558" t="s">
        <v>444</v>
      </c>
      <c r="J558">
        <v>224.84</v>
      </c>
      <c r="K558">
        <v>0</v>
      </c>
      <c r="L558" t="s">
        <v>38</v>
      </c>
      <c r="M558" t="s">
        <v>51</v>
      </c>
      <c r="N558">
        <v>224.84</v>
      </c>
      <c r="R558" t="s">
        <v>52</v>
      </c>
      <c r="S558">
        <v>46.968591000000004</v>
      </c>
      <c r="T558">
        <v>-120.540876</v>
      </c>
      <c r="U558">
        <v>0</v>
      </c>
      <c r="V558">
        <v>1</v>
      </c>
      <c r="W558">
        <v>32</v>
      </c>
      <c r="X558">
        <v>0</v>
      </c>
      <c r="Y558">
        <v>0</v>
      </c>
      <c r="Z558">
        <v>53000380001</v>
      </c>
      <c r="AA558">
        <v>2023.1834266456999</v>
      </c>
      <c r="AB558" t="s">
        <v>407</v>
      </c>
      <c r="AC558" t="s">
        <v>72</v>
      </c>
      <c r="AD558" t="s">
        <v>54</v>
      </c>
      <c r="AE558" t="s">
        <v>467</v>
      </c>
      <c r="AF558" t="s">
        <v>2730</v>
      </c>
    </row>
    <row r="559" spans="1:32" x14ac:dyDescent="0.25">
      <c r="A559" t="s">
        <v>2731</v>
      </c>
      <c r="B559" t="s">
        <v>2732</v>
      </c>
      <c r="C559" t="s">
        <v>2733</v>
      </c>
      <c r="D559" t="s">
        <v>2180</v>
      </c>
      <c r="E559" t="s">
        <v>117</v>
      </c>
      <c r="F559">
        <v>5</v>
      </c>
      <c r="G559">
        <v>2022</v>
      </c>
      <c r="H559" s="1">
        <v>44953.43440928241</v>
      </c>
      <c r="I559" t="s">
        <v>444</v>
      </c>
      <c r="J559">
        <v>224.65600000000001</v>
      </c>
      <c r="K559">
        <v>0</v>
      </c>
      <c r="L559" t="s">
        <v>38</v>
      </c>
      <c r="M559" t="s">
        <v>51</v>
      </c>
      <c r="N559">
        <v>224.65600000000001</v>
      </c>
      <c r="R559" t="s">
        <v>52</v>
      </c>
      <c r="S559">
        <v>41.920907999999997</v>
      </c>
      <c r="T559">
        <v>-87.975131000000005</v>
      </c>
      <c r="U559">
        <v>1.8191250000000001</v>
      </c>
      <c r="V559">
        <v>3</v>
      </c>
      <c r="W559">
        <v>8</v>
      </c>
      <c r="X559">
        <v>3.2</v>
      </c>
      <c r="Y559">
        <v>669.34349999999995</v>
      </c>
      <c r="Z559">
        <v>17000161001</v>
      </c>
      <c r="AA559">
        <v>926.91301904830004</v>
      </c>
      <c r="AB559" t="s">
        <v>2028</v>
      </c>
      <c r="AC559" t="s">
        <v>54</v>
      </c>
      <c r="AD559" t="s">
        <v>54</v>
      </c>
      <c r="AE559" t="s">
        <v>44</v>
      </c>
      <c r="AF559" t="s">
        <v>2734</v>
      </c>
    </row>
    <row r="560" spans="1:32" x14ac:dyDescent="0.25">
      <c r="A560" t="s">
        <v>2735</v>
      </c>
      <c r="B560" t="s">
        <v>2736</v>
      </c>
      <c r="C560" t="s">
        <v>2737</v>
      </c>
      <c r="D560" t="s">
        <v>2738</v>
      </c>
      <c r="E560" t="s">
        <v>641</v>
      </c>
      <c r="F560">
        <v>3</v>
      </c>
      <c r="G560">
        <v>2022</v>
      </c>
      <c r="H560" s="1">
        <v>44971.315725787033</v>
      </c>
      <c r="I560" t="s">
        <v>444</v>
      </c>
      <c r="J560">
        <v>220.21</v>
      </c>
      <c r="K560">
        <v>0</v>
      </c>
      <c r="L560" t="s">
        <v>38</v>
      </c>
      <c r="M560" t="s">
        <v>51</v>
      </c>
      <c r="N560">
        <v>215.19</v>
      </c>
      <c r="R560" t="s">
        <v>52</v>
      </c>
      <c r="S560">
        <v>37.156880000000001</v>
      </c>
      <c r="T560">
        <v>-80.471590000000006</v>
      </c>
      <c r="U560">
        <v>2.6833333330000002</v>
      </c>
      <c r="V560">
        <v>1</v>
      </c>
      <c r="W560">
        <v>6</v>
      </c>
      <c r="X560">
        <v>0</v>
      </c>
      <c r="Y560">
        <v>977.5</v>
      </c>
      <c r="Z560">
        <v>51000174001</v>
      </c>
      <c r="AA560">
        <v>1469.5850812809001</v>
      </c>
      <c r="AB560" t="s">
        <v>53</v>
      </c>
      <c r="AC560" t="s">
        <v>42</v>
      </c>
      <c r="AD560" t="s">
        <v>54</v>
      </c>
      <c r="AE560" t="s">
        <v>73</v>
      </c>
      <c r="AF560" t="s">
        <v>2739</v>
      </c>
    </row>
    <row r="561" spans="1:32" x14ac:dyDescent="0.25">
      <c r="A561" t="s">
        <v>2740</v>
      </c>
      <c r="B561" t="s">
        <v>2741</v>
      </c>
      <c r="C561" t="s">
        <v>2742</v>
      </c>
      <c r="D561" t="s">
        <v>2743</v>
      </c>
      <c r="E561" t="s">
        <v>36</v>
      </c>
      <c r="F561">
        <v>9</v>
      </c>
      <c r="G561">
        <v>2022</v>
      </c>
      <c r="H561" s="1">
        <v>44985.487873356484</v>
      </c>
      <c r="I561" t="s">
        <v>444</v>
      </c>
      <c r="J561">
        <v>218.63</v>
      </c>
      <c r="K561">
        <v>0</v>
      </c>
      <c r="L561" t="s">
        <v>38</v>
      </c>
      <c r="M561" t="s">
        <v>79</v>
      </c>
      <c r="Q561">
        <v>218</v>
      </c>
      <c r="R561" t="s">
        <v>52</v>
      </c>
      <c r="S561">
        <v>37.066388544196897</v>
      </c>
      <c r="T561">
        <v>-120.346803001357</v>
      </c>
      <c r="Z561">
        <v>6005043001</v>
      </c>
      <c r="AA561">
        <v>423.39347137275007</v>
      </c>
      <c r="AB561" t="s">
        <v>118</v>
      </c>
      <c r="AC561" t="s">
        <v>72</v>
      </c>
      <c r="AD561" t="s">
        <v>54</v>
      </c>
      <c r="AE561" t="s">
        <v>44</v>
      </c>
      <c r="AF561" t="s">
        <v>2744</v>
      </c>
    </row>
    <row r="562" spans="1:32" x14ac:dyDescent="0.25">
      <c r="A562" t="s">
        <v>2745</v>
      </c>
      <c r="B562" t="s">
        <v>2746</v>
      </c>
      <c r="C562" t="s">
        <v>2747</v>
      </c>
      <c r="D562" t="s">
        <v>2748</v>
      </c>
      <c r="E562" t="s">
        <v>1064</v>
      </c>
      <c r="F562">
        <v>3</v>
      </c>
      <c r="G562">
        <v>2022</v>
      </c>
      <c r="H562" s="1">
        <v>44939.313158495374</v>
      </c>
      <c r="I562" t="s">
        <v>444</v>
      </c>
      <c r="J562">
        <v>217.72</v>
      </c>
      <c r="K562">
        <v>0</v>
      </c>
      <c r="L562" t="s">
        <v>38</v>
      </c>
      <c r="M562" t="s">
        <v>79</v>
      </c>
      <c r="Q562">
        <v>217.72</v>
      </c>
      <c r="R562" t="s">
        <v>86</v>
      </c>
      <c r="S562">
        <v>38.698383999999997</v>
      </c>
      <c r="T562">
        <v>-76.532546999999994</v>
      </c>
      <c r="U562">
        <v>0.78283333300000002</v>
      </c>
      <c r="V562">
        <v>1</v>
      </c>
      <c r="W562">
        <v>1.18</v>
      </c>
      <c r="X562">
        <v>0</v>
      </c>
      <c r="Y562">
        <v>286.08300000000003</v>
      </c>
      <c r="Z562">
        <v>24000034001</v>
      </c>
      <c r="AA562">
        <v>393.52829747806993</v>
      </c>
      <c r="AB562" t="s">
        <v>41</v>
      </c>
      <c r="AC562" t="s">
        <v>64</v>
      </c>
      <c r="AD562" t="s">
        <v>54</v>
      </c>
      <c r="AE562" t="s">
        <v>73</v>
      </c>
      <c r="AF562" t="s">
        <v>2749</v>
      </c>
    </row>
    <row r="563" spans="1:32" x14ac:dyDescent="0.25">
      <c r="A563" t="s">
        <v>2750</v>
      </c>
      <c r="B563" t="s">
        <v>2751</v>
      </c>
      <c r="C563" t="s">
        <v>2752</v>
      </c>
      <c r="D563" t="s">
        <v>2753</v>
      </c>
      <c r="E563" t="s">
        <v>117</v>
      </c>
      <c r="F563">
        <v>5</v>
      </c>
      <c r="G563">
        <v>2022</v>
      </c>
      <c r="H563" s="1">
        <v>44970.437687071761</v>
      </c>
      <c r="I563" t="s">
        <v>444</v>
      </c>
      <c r="J563">
        <v>217</v>
      </c>
      <c r="K563">
        <v>0</v>
      </c>
      <c r="L563" t="s">
        <v>38</v>
      </c>
      <c r="M563" t="s">
        <v>51</v>
      </c>
      <c r="N563">
        <v>180</v>
      </c>
      <c r="R563" t="s">
        <v>52</v>
      </c>
      <c r="S563">
        <v>40.494683000000002</v>
      </c>
      <c r="T563">
        <v>-88.959697000000006</v>
      </c>
      <c r="U563">
        <v>3.8333333330000001</v>
      </c>
      <c r="V563">
        <v>2</v>
      </c>
      <c r="W563">
        <v>16.899999999999999</v>
      </c>
      <c r="X563">
        <v>7.5</v>
      </c>
      <c r="Y563">
        <v>1397</v>
      </c>
      <c r="Z563">
        <v>17000512003</v>
      </c>
      <c r="AA563">
        <v>2003.1519075700005</v>
      </c>
      <c r="AB563" t="s">
        <v>53</v>
      </c>
      <c r="AC563" t="s">
        <v>72</v>
      </c>
      <c r="AD563" t="s">
        <v>54</v>
      </c>
      <c r="AE563" t="s">
        <v>65</v>
      </c>
      <c r="AF563" t="s">
        <v>2754</v>
      </c>
    </row>
    <row r="564" spans="1:32" x14ac:dyDescent="0.25">
      <c r="A564" t="s">
        <v>2755</v>
      </c>
      <c r="B564" t="s">
        <v>2756</v>
      </c>
      <c r="C564" t="s">
        <v>2757</v>
      </c>
      <c r="D564" t="s">
        <v>2758</v>
      </c>
      <c r="E564" t="s">
        <v>136</v>
      </c>
      <c r="F564">
        <v>4</v>
      </c>
      <c r="G564">
        <v>2022</v>
      </c>
      <c r="H564" s="1">
        <v>44970.600987094906</v>
      </c>
      <c r="I564" t="s">
        <v>444</v>
      </c>
      <c r="J564">
        <v>211</v>
      </c>
      <c r="K564">
        <v>0</v>
      </c>
      <c r="L564" t="s">
        <v>38</v>
      </c>
      <c r="M564" t="s">
        <v>51</v>
      </c>
      <c r="N564">
        <v>211</v>
      </c>
      <c r="R564" t="s">
        <v>52</v>
      </c>
      <c r="S564">
        <v>35.552078000000002</v>
      </c>
      <c r="T564">
        <v>-77.072846999999996</v>
      </c>
      <c r="U564">
        <v>2.1016333330000001</v>
      </c>
      <c r="V564">
        <v>1</v>
      </c>
      <c r="W564">
        <v>3.65</v>
      </c>
      <c r="X564">
        <v>0</v>
      </c>
      <c r="Y564">
        <v>767.21720000000005</v>
      </c>
      <c r="Z564">
        <v>37000702001</v>
      </c>
      <c r="AA564">
        <v>1001.575953785</v>
      </c>
      <c r="AB564" t="s">
        <v>41</v>
      </c>
      <c r="AC564" t="s">
        <v>54</v>
      </c>
      <c r="AD564" t="s">
        <v>54</v>
      </c>
      <c r="AE564" t="s">
        <v>54</v>
      </c>
      <c r="AF564" t="s">
        <v>2759</v>
      </c>
    </row>
    <row r="565" spans="1:32" x14ac:dyDescent="0.25">
      <c r="A565" t="s">
        <v>2760</v>
      </c>
      <c r="B565" t="s">
        <v>2761</v>
      </c>
      <c r="C565" t="s">
        <v>2762</v>
      </c>
      <c r="D565" t="s">
        <v>2763</v>
      </c>
      <c r="E565" t="s">
        <v>136</v>
      </c>
      <c r="F565">
        <v>4</v>
      </c>
      <c r="G565">
        <v>2022</v>
      </c>
      <c r="H565" s="1">
        <v>44965.642431215281</v>
      </c>
      <c r="I565" t="s">
        <v>444</v>
      </c>
      <c r="J565">
        <v>210.69</v>
      </c>
      <c r="K565">
        <v>0</v>
      </c>
      <c r="L565" t="s">
        <v>38</v>
      </c>
      <c r="M565" t="s">
        <v>51</v>
      </c>
      <c r="N565">
        <v>210.69</v>
      </c>
      <c r="R565" t="s">
        <v>86</v>
      </c>
      <c r="S565">
        <v>34.027540999999999</v>
      </c>
      <c r="T565">
        <v>-78.280216999999993</v>
      </c>
      <c r="U565">
        <v>2.1278999999999999</v>
      </c>
      <c r="V565">
        <v>1</v>
      </c>
      <c r="W565">
        <v>4.9749999999999996</v>
      </c>
      <c r="X565">
        <v>0</v>
      </c>
      <c r="Y565">
        <v>776.73829999999998</v>
      </c>
      <c r="Z565">
        <v>37001017001</v>
      </c>
      <c r="AA565">
        <v>446.15656123150001</v>
      </c>
      <c r="AB565" t="s">
        <v>41</v>
      </c>
      <c r="AC565" t="s">
        <v>54</v>
      </c>
      <c r="AD565" t="s">
        <v>215</v>
      </c>
      <c r="AE565" t="s">
        <v>65</v>
      </c>
      <c r="AF565" t="s">
        <v>2764</v>
      </c>
    </row>
    <row r="566" spans="1:32" x14ac:dyDescent="0.25">
      <c r="A566" t="s">
        <v>2765</v>
      </c>
      <c r="B566" t="s">
        <v>2766</v>
      </c>
      <c r="C566" t="s">
        <v>2767</v>
      </c>
      <c r="D566" t="s">
        <v>2768</v>
      </c>
      <c r="E566" t="s">
        <v>600</v>
      </c>
      <c r="F566">
        <v>4</v>
      </c>
      <c r="G566">
        <v>2022</v>
      </c>
      <c r="H566" s="1">
        <v>44950.409325833331</v>
      </c>
      <c r="I566" t="s">
        <v>444</v>
      </c>
      <c r="J566">
        <v>210.01300000000001</v>
      </c>
      <c r="K566">
        <v>0</v>
      </c>
      <c r="L566" t="s">
        <v>38</v>
      </c>
      <c r="M566" t="s">
        <v>79</v>
      </c>
      <c r="Q566">
        <v>210.01300000000001</v>
      </c>
      <c r="R566" t="s">
        <v>52</v>
      </c>
      <c r="S566">
        <v>28.791879999999999</v>
      </c>
      <c r="T566">
        <v>-81.757189999999994</v>
      </c>
      <c r="Z566">
        <v>12000265001</v>
      </c>
      <c r="AA566">
        <v>910.52359435000005</v>
      </c>
      <c r="AB566" t="s">
        <v>41</v>
      </c>
      <c r="AC566" t="s">
        <v>54</v>
      </c>
      <c r="AD566" t="s">
        <v>54</v>
      </c>
      <c r="AE566" t="s">
        <v>73</v>
      </c>
      <c r="AF566" t="s">
        <v>2769</v>
      </c>
    </row>
    <row r="567" spans="1:32" x14ac:dyDescent="0.25">
      <c r="A567" t="s">
        <v>2770</v>
      </c>
      <c r="B567" t="s">
        <v>2771</v>
      </c>
      <c r="C567" t="s">
        <v>2772</v>
      </c>
      <c r="D567" t="s">
        <v>2773</v>
      </c>
      <c r="E567" t="s">
        <v>93</v>
      </c>
      <c r="F567">
        <v>4</v>
      </c>
      <c r="G567">
        <v>2022</v>
      </c>
      <c r="H567" s="1">
        <v>44951.595621655091</v>
      </c>
      <c r="I567" t="s">
        <v>444</v>
      </c>
      <c r="J567">
        <v>206.08260000000001</v>
      </c>
      <c r="K567">
        <v>0</v>
      </c>
      <c r="L567" t="s">
        <v>38</v>
      </c>
      <c r="M567" t="s">
        <v>679</v>
      </c>
      <c r="O567">
        <v>206</v>
      </c>
      <c r="R567" t="s">
        <v>52</v>
      </c>
      <c r="S567">
        <v>36.744166999999997</v>
      </c>
      <c r="T567">
        <v>-86.555000000000007</v>
      </c>
      <c r="U567">
        <v>1.9910000000000001</v>
      </c>
      <c r="V567">
        <v>1</v>
      </c>
      <c r="W567">
        <v>3.2</v>
      </c>
      <c r="X567">
        <v>2.5880000000000001</v>
      </c>
      <c r="Y567">
        <v>720.64300000000003</v>
      </c>
      <c r="Z567">
        <v>21000232001</v>
      </c>
      <c r="AA567">
        <v>948.76558531269995</v>
      </c>
      <c r="AB567" t="s">
        <v>53</v>
      </c>
      <c r="AC567" t="s">
        <v>54</v>
      </c>
      <c r="AD567" t="s">
        <v>54</v>
      </c>
      <c r="AE567" t="s">
        <v>73</v>
      </c>
      <c r="AF567" t="s">
        <v>2774</v>
      </c>
    </row>
    <row r="568" spans="1:32" x14ac:dyDescent="0.25">
      <c r="A568" t="s">
        <v>2775</v>
      </c>
      <c r="B568" t="s">
        <v>2776</v>
      </c>
      <c r="C568" t="s">
        <v>2777</v>
      </c>
      <c r="D568" t="s">
        <v>2778</v>
      </c>
      <c r="E568" t="s">
        <v>1449</v>
      </c>
      <c r="F568">
        <v>3</v>
      </c>
      <c r="G568">
        <v>2022</v>
      </c>
      <c r="H568" s="1">
        <v>44995.398328206022</v>
      </c>
      <c r="I568" t="s">
        <v>444</v>
      </c>
      <c r="J568">
        <v>204.9</v>
      </c>
      <c r="K568">
        <v>0</v>
      </c>
      <c r="L568" t="s">
        <v>38</v>
      </c>
      <c r="M568" t="s">
        <v>51</v>
      </c>
      <c r="N568">
        <v>204.9</v>
      </c>
      <c r="R568" t="s">
        <v>52</v>
      </c>
      <c r="S568">
        <v>37.976816999999997</v>
      </c>
      <c r="T568">
        <v>-80.760912000000005</v>
      </c>
      <c r="U568">
        <v>2.8800000000000002E-3</v>
      </c>
      <c r="V568">
        <v>3</v>
      </c>
      <c r="W568">
        <v>1.3</v>
      </c>
      <c r="X568">
        <v>0</v>
      </c>
      <c r="Y568">
        <v>0.52559999999999996</v>
      </c>
      <c r="Z568">
        <v>54001304001</v>
      </c>
      <c r="AA568">
        <v>473.4722690619999</v>
      </c>
      <c r="AB568" t="s">
        <v>41</v>
      </c>
      <c r="AC568" t="s">
        <v>54</v>
      </c>
      <c r="AD568" t="s">
        <v>54</v>
      </c>
      <c r="AE568" t="s">
        <v>73</v>
      </c>
      <c r="AF568" t="s">
        <v>2779</v>
      </c>
    </row>
    <row r="569" spans="1:32" x14ac:dyDescent="0.25">
      <c r="A569" t="s">
        <v>2780</v>
      </c>
      <c r="B569" t="s">
        <v>2781</v>
      </c>
      <c r="C569" t="s">
        <v>2782</v>
      </c>
      <c r="D569" t="s">
        <v>2783</v>
      </c>
      <c r="E569" t="s">
        <v>629</v>
      </c>
      <c r="F569">
        <v>6</v>
      </c>
      <c r="G569">
        <v>2022</v>
      </c>
      <c r="H569" s="1">
        <v>44952.716320243053</v>
      </c>
      <c r="I569" t="s">
        <v>444</v>
      </c>
      <c r="J569">
        <v>204</v>
      </c>
      <c r="K569">
        <v>0</v>
      </c>
      <c r="L569" t="s">
        <v>38</v>
      </c>
      <c r="M569" t="s">
        <v>51</v>
      </c>
      <c r="N569">
        <v>204</v>
      </c>
      <c r="R569" t="s">
        <v>86</v>
      </c>
      <c r="S569">
        <v>35.881270000000001</v>
      </c>
      <c r="T569">
        <v>-106.29626</v>
      </c>
      <c r="Z569">
        <v>35000030005</v>
      </c>
      <c r="AA569">
        <v>395.16723994789993</v>
      </c>
      <c r="AB569" t="s">
        <v>41</v>
      </c>
      <c r="AC569" t="s">
        <v>54</v>
      </c>
      <c r="AD569" t="s">
        <v>43</v>
      </c>
      <c r="AE569" t="s">
        <v>73</v>
      </c>
      <c r="AF569" t="s">
        <v>2784</v>
      </c>
    </row>
    <row r="570" spans="1:32" x14ac:dyDescent="0.25">
      <c r="A570" t="s">
        <v>2785</v>
      </c>
      <c r="B570" t="s">
        <v>2786</v>
      </c>
      <c r="C570" t="s">
        <v>2787</v>
      </c>
      <c r="D570" t="s">
        <v>2788</v>
      </c>
      <c r="E570" t="s">
        <v>36</v>
      </c>
      <c r="F570">
        <v>9</v>
      </c>
      <c r="G570">
        <v>2022</v>
      </c>
      <c r="H570" s="1">
        <v>44935.540930324074</v>
      </c>
      <c r="I570" t="s">
        <v>444</v>
      </c>
      <c r="J570">
        <v>202.54</v>
      </c>
      <c r="K570">
        <v>0</v>
      </c>
      <c r="L570" t="s">
        <v>38</v>
      </c>
      <c r="M570" t="s">
        <v>79</v>
      </c>
      <c r="Q570">
        <v>202.54</v>
      </c>
      <c r="R570" t="s">
        <v>94</v>
      </c>
      <c r="S570">
        <v>38.896000000000001</v>
      </c>
      <c r="T570">
        <v>-121.115611</v>
      </c>
      <c r="U570">
        <v>1.0333333330000001</v>
      </c>
      <c r="V570">
        <v>1</v>
      </c>
      <c r="W570">
        <v>1.67</v>
      </c>
      <c r="X570">
        <v>0</v>
      </c>
      <c r="Y570">
        <v>375.36</v>
      </c>
      <c r="Z570">
        <v>6005040001</v>
      </c>
      <c r="AA570">
        <v>509.89321283599998</v>
      </c>
      <c r="AB570" t="s">
        <v>54</v>
      </c>
      <c r="AC570" t="s">
        <v>54</v>
      </c>
      <c r="AD570" t="s">
        <v>54</v>
      </c>
      <c r="AE570" t="s">
        <v>73</v>
      </c>
      <c r="AF570" t="s">
        <v>2789</v>
      </c>
    </row>
    <row r="571" spans="1:32" x14ac:dyDescent="0.25">
      <c r="A571" t="s">
        <v>2790</v>
      </c>
      <c r="B571" t="s">
        <v>2791</v>
      </c>
      <c r="C571" t="s">
        <v>2792</v>
      </c>
      <c r="D571" t="s">
        <v>182</v>
      </c>
      <c r="E571" t="s">
        <v>117</v>
      </c>
      <c r="F571">
        <v>5</v>
      </c>
      <c r="G571">
        <v>2022</v>
      </c>
      <c r="H571" s="1">
        <v>45002.366579699075</v>
      </c>
      <c r="I571" t="s">
        <v>444</v>
      </c>
      <c r="J571">
        <v>200.66</v>
      </c>
      <c r="K571">
        <v>0</v>
      </c>
      <c r="L571" t="s">
        <v>38</v>
      </c>
      <c r="M571" t="s">
        <v>51</v>
      </c>
      <c r="N571">
        <v>221.22</v>
      </c>
      <c r="R571" t="s">
        <v>52</v>
      </c>
      <c r="S571">
        <v>37.746099999999998</v>
      </c>
      <c r="T571">
        <v>-89.241699999999994</v>
      </c>
      <c r="U571">
        <v>1.345</v>
      </c>
      <c r="V571">
        <v>1</v>
      </c>
      <c r="W571">
        <v>6.6</v>
      </c>
      <c r="X571">
        <v>2.64</v>
      </c>
      <c r="Y571">
        <v>490.07</v>
      </c>
      <c r="Z571">
        <v>17000015002</v>
      </c>
      <c r="AA571">
        <v>777.58714957489985</v>
      </c>
      <c r="AB571" t="s">
        <v>2028</v>
      </c>
      <c r="AC571" t="s">
        <v>42</v>
      </c>
      <c r="AD571" t="s">
        <v>54</v>
      </c>
      <c r="AE571" t="s">
        <v>1307</v>
      </c>
      <c r="AF571" t="s">
        <v>2793</v>
      </c>
    </row>
    <row r="572" spans="1:32" x14ac:dyDescent="0.25">
      <c r="A572" t="s">
        <v>2794</v>
      </c>
      <c r="B572" t="s">
        <v>2795</v>
      </c>
      <c r="C572" t="s">
        <v>2796</v>
      </c>
      <c r="D572" t="s">
        <v>1199</v>
      </c>
      <c r="E572" t="s">
        <v>213</v>
      </c>
      <c r="F572">
        <v>3</v>
      </c>
      <c r="G572">
        <v>2022</v>
      </c>
      <c r="H572" s="1">
        <v>44972.459914108797</v>
      </c>
      <c r="I572" t="s">
        <v>444</v>
      </c>
      <c r="J572">
        <v>199.12</v>
      </c>
      <c r="K572">
        <v>0</v>
      </c>
      <c r="L572" t="s">
        <v>38</v>
      </c>
      <c r="M572" t="s">
        <v>51</v>
      </c>
      <c r="N572">
        <v>199.12</v>
      </c>
      <c r="R572" t="s">
        <v>52</v>
      </c>
      <c r="S572">
        <v>40.128059999999998</v>
      </c>
      <c r="T572">
        <v>-75.503420000000006</v>
      </c>
      <c r="U572">
        <v>1.6665000000000001</v>
      </c>
      <c r="V572">
        <v>2</v>
      </c>
      <c r="W572">
        <v>4</v>
      </c>
      <c r="X572">
        <v>0</v>
      </c>
      <c r="Y572">
        <v>607.78099999999995</v>
      </c>
      <c r="Z572">
        <v>42000115001</v>
      </c>
      <c r="AA572">
        <v>1007.0390953510999</v>
      </c>
      <c r="AB572" t="s">
        <v>53</v>
      </c>
      <c r="AC572" t="s">
        <v>54</v>
      </c>
      <c r="AD572" t="s">
        <v>54</v>
      </c>
      <c r="AE572" t="s">
        <v>54</v>
      </c>
      <c r="AF572" t="s">
        <v>2797</v>
      </c>
    </row>
    <row r="573" spans="1:32" x14ac:dyDescent="0.25">
      <c r="A573" t="s">
        <v>2798</v>
      </c>
      <c r="B573" t="s">
        <v>2799</v>
      </c>
      <c r="C573" t="s">
        <v>2799</v>
      </c>
      <c r="D573" t="s">
        <v>2390</v>
      </c>
      <c r="E573" t="s">
        <v>99</v>
      </c>
      <c r="F573">
        <v>6</v>
      </c>
      <c r="G573">
        <v>2022</v>
      </c>
      <c r="H573" s="1">
        <v>44834.649126180557</v>
      </c>
      <c r="I573" t="s">
        <v>444</v>
      </c>
      <c r="J573">
        <v>188.48</v>
      </c>
      <c r="K573">
        <v>0</v>
      </c>
      <c r="L573" t="s">
        <v>38</v>
      </c>
      <c r="M573" t="s">
        <v>79</v>
      </c>
      <c r="Q573">
        <v>188.48</v>
      </c>
      <c r="R573" t="s">
        <v>52</v>
      </c>
      <c r="S573">
        <v>29.556899999999999</v>
      </c>
      <c r="T573">
        <v>-95.216399999999993</v>
      </c>
      <c r="U573">
        <v>1.7063333329999999</v>
      </c>
      <c r="V573">
        <v>1</v>
      </c>
      <c r="W573">
        <v>2.5</v>
      </c>
      <c r="X573">
        <v>2.5</v>
      </c>
      <c r="Y573">
        <v>623.226</v>
      </c>
      <c r="Z573">
        <v>48007012002</v>
      </c>
      <c r="AA573">
        <v>799.43971583929999</v>
      </c>
      <c r="AB573" t="s">
        <v>41</v>
      </c>
      <c r="AC573" t="s">
        <v>54</v>
      </c>
      <c r="AD573" t="s">
        <v>54</v>
      </c>
      <c r="AE573" t="s">
        <v>73</v>
      </c>
      <c r="AF573" t="s">
        <v>2800</v>
      </c>
    </row>
    <row r="574" spans="1:32" x14ac:dyDescent="0.25">
      <c r="A574" t="s">
        <v>2801</v>
      </c>
      <c r="B574" t="s">
        <v>2802</v>
      </c>
      <c r="C574" t="s">
        <v>2803</v>
      </c>
      <c r="D574" t="s">
        <v>689</v>
      </c>
      <c r="E574" t="s">
        <v>207</v>
      </c>
      <c r="F574">
        <v>4</v>
      </c>
      <c r="G574">
        <v>2022</v>
      </c>
      <c r="H574" s="1">
        <v>44974.610803923613</v>
      </c>
      <c r="I574" t="s">
        <v>444</v>
      </c>
      <c r="J574">
        <v>188</v>
      </c>
      <c r="K574">
        <v>0</v>
      </c>
      <c r="L574" t="s">
        <v>38</v>
      </c>
      <c r="M574" t="s">
        <v>51</v>
      </c>
      <c r="N574">
        <v>188</v>
      </c>
      <c r="R574" t="s">
        <v>52</v>
      </c>
      <c r="S574">
        <v>36.587240000000001</v>
      </c>
      <c r="T574">
        <v>-86.524410000000003</v>
      </c>
      <c r="U574">
        <v>1.748916667</v>
      </c>
      <c r="V574">
        <v>1</v>
      </c>
      <c r="W574">
        <v>2.85</v>
      </c>
      <c r="X574">
        <v>1.53</v>
      </c>
      <c r="Y574">
        <v>636.298</v>
      </c>
      <c r="Z574">
        <v>47001145001</v>
      </c>
      <c r="AA574">
        <v>569.80566534422996</v>
      </c>
      <c r="AB574" t="s">
        <v>38</v>
      </c>
      <c r="AC574" t="s">
        <v>38</v>
      </c>
      <c r="AD574" t="s">
        <v>38</v>
      </c>
      <c r="AE574" t="s">
        <v>38</v>
      </c>
      <c r="AF574" t="s">
        <v>2804</v>
      </c>
    </row>
    <row r="575" spans="1:32" x14ac:dyDescent="0.25">
      <c r="A575" t="s">
        <v>2805</v>
      </c>
      <c r="B575" t="s">
        <v>2806</v>
      </c>
      <c r="C575" t="s">
        <v>2806</v>
      </c>
      <c r="D575" t="s">
        <v>2807</v>
      </c>
      <c r="E575" t="s">
        <v>99</v>
      </c>
      <c r="F575">
        <v>6</v>
      </c>
      <c r="G575">
        <v>2022</v>
      </c>
      <c r="H575" s="1">
        <v>44833.39719059028</v>
      </c>
      <c r="I575" t="s">
        <v>444</v>
      </c>
      <c r="J575">
        <v>187.39</v>
      </c>
      <c r="K575">
        <v>0</v>
      </c>
      <c r="L575" t="s">
        <v>38</v>
      </c>
      <c r="M575" t="s">
        <v>679</v>
      </c>
      <c r="O575">
        <v>187</v>
      </c>
      <c r="R575" t="s">
        <v>52</v>
      </c>
      <c r="S575">
        <v>29.352250000000002</v>
      </c>
      <c r="T575">
        <v>-94.983389000000003</v>
      </c>
      <c r="U575">
        <v>1.9358333329999999</v>
      </c>
      <c r="V575">
        <v>1</v>
      </c>
      <c r="W575">
        <v>3</v>
      </c>
      <c r="X575">
        <v>3</v>
      </c>
      <c r="Y575">
        <v>705.46</v>
      </c>
      <c r="Z575">
        <v>48007030001</v>
      </c>
      <c r="AA575">
        <v>823.11332929239984</v>
      </c>
      <c r="AB575" t="s">
        <v>41</v>
      </c>
      <c r="AC575" t="s">
        <v>54</v>
      </c>
      <c r="AD575" t="s">
        <v>54</v>
      </c>
      <c r="AE575" t="s">
        <v>73</v>
      </c>
      <c r="AF575" t="s">
        <v>2808</v>
      </c>
    </row>
    <row r="576" spans="1:32" x14ac:dyDescent="0.25">
      <c r="A576" t="s">
        <v>2809</v>
      </c>
      <c r="B576" t="s">
        <v>2810</v>
      </c>
      <c r="C576" t="s">
        <v>2810</v>
      </c>
      <c r="D576" t="s">
        <v>2811</v>
      </c>
      <c r="E576" t="s">
        <v>99</v>
      </c>
      <c r="F576">
        <v>6</v>
      </c>
      <c r="G576">
        <v>2022</v>
      </c>
      <c r="H576" s="1">
        <v>44914.40653453704</v>
      </c>
      <c r="I576" t="s">
        <v>444</v>
      </c>
      <c r="J576">
        <v>168.65</v>
      </c>
      <c r="K576">
        <v>0</v>
      </c>
      <c r="L576" t="s">
        <v>38</v>
      </c>
      <c r="M576" t="s">
        <v>79</v>
      </c>
      <c r="Q576">
        <v>168.65</v>
      </c>
      <c r="R576" t="s">
        <v>52</v>
      </c>
      <c r="S576">
        <v>32.997140000000002</v>
      </c>
      <c r="T576">
        <v>-97.186920000000001</v>
      </c>
      <c r="U576">
        <v>0.93416666699999995</v>
      </c>
      <c r="V576">
        <v>1</v>
      </c>
      <c r="W576">
        <v>1.75</v>
      </c>
      <c r="X576">
        <v>0</v>
      </c>
      <c r="Y576">
        <v>340.99079999999998</v>
      </c>
      <c r="AB576" t="s">
        <v>41</v>
      </c>
      <c r="AC576" t="s">
        <v>64</v>
      </c>
      <c r="AD576" t="s">
        <v>54</v>
      </c>
      <c r="AE576" t="s">
        <v>73</v>
      </c>
      <c r="AF576" t="s">
        <v>2812</v>
      </c>
    </row>
    <row r="577" spans="1:32" x14ac:dyDescent="0.25">
      <c r="A577" t="s">
        <v>2813</v>
      </c>
      <c r="B577" t="s">
        <v>2814</v>
      </c>
      <c r="C577" t="s">
        <v>2815</v>
      </c>
      <c r="D577" t="s">
        <v>2816</v>
      </c>
      <c r="E577" t="s">
        <v>641</v>
      </c>
      <c r="F577">
        <v>3</v>
      </c>
      <c r="G577">
        <v>2022</v>
      </c>
      <c r="H577" s="1">
        <v>44971.535835393515</v>
      </c>
      <c r="I577" t="s">
        <v>444</v>
      </c>
      <c r="J577">
        <v>166</v>
      </c>
      <c r="K577">
        <v>0</v>
      </c>
      <c r="L577" t="s">
        <v>38</v>
      </c>
      <c r="M577" t="s">
        <v>79</v>
      </c>
      <c r="Q577">
        <v>166</v>
      </c>
      <c r="R577" t="s">
        <v>52</v>
      </c>
      <c r="S577">
        <v>37.759154000000002</v>
      </c>
      <c r="T577">
        <v>-79.995574000000005</v>
      </c>
      <c r="U577">
        <v>2.0750000000000002</v>
      </c>
      <c r="V577">
        <v>1</v>
      </c>
      <c r="W577">
        <v>3</v>
      </c>
      <c r="X577">
        <v>0</v>
      </c>
      <c r="Y577">
        <v>757.14</v>
      </c>
      <c r="Z577">
        <v>51000217001</v>
      </c>
      <c r="AA577">
        <v>839.50275399070017</v>
      </c>
      <c r="AB577" t="s">
        <v>53</v>
      </c>
      <c r="AC577" t="s">
        <v>54</v>
      </c>
      <c r="AD577" t="s">
        <v>54</v>
      </c>
      <c r="AE577" t="s">
        <v>73</v>
      </c>
      <c r="AF577" t="s">
        <v>2817</v>
      </c>
    </row>
    <row r="578" spans="1:32" x14ac:dyDescent="0.25">
      <c r="A578" t="s">
        <v>272</v>
      </c>
      <c r="B578" t="s">
        <v>2818</v>
      </c>
      <c r="C578" t="s">
        <v>2819</v>
      </c>
      <c r="D578" t="s">
        <v>275</v>
      </c>
      <c r="E578" t="s">
        <v>207</v>
      </c>
      <c r="F578">
        <v>4</v>
      </c>
      <c r="G578">
        <v>2022</v>
      </c>
      <c r="H578" s="1">
        <v>44970.647813113428</v>
      </c>
      <c r="I578" t="s">
        <v>444</v>
      </c>
      <c r="J578">
        <v>154.68</v>
      </c>
      <c r="K578">
        <v>0</v>
      </c>
      <c r="L578" t="s">
        <v>38</v>
      </c>
      <c r="M578" t="s">
        <v>51</v>
      </c>
      <c r="N578">
        <v>154.6</v>
      </c>
      <c r="R578" t="s">
        <v>86</v>
      </c>
      <c r="S578">
        <v>36.217778000000003</v>
      </c>
      <c r="T578">
        <v>-86.317778000000004</v>
      </c>
      <c r="U578">
        <v>6.8599166670000002</v>
      </c>
      <c r="V578">
        <v>1</v>
      </c>
      <c r="W578">
        <v>10</v>
      </c>
      <c r="X578">
        <v>7.05</v>
      </c>
      <c r="Y578">
        <v>2492.665</v>
      </c>
      <c r="Z578">
        <v>47000790001</v>
      </c>
      <c r="AA578">
        <v>2640.5184236150003</v>
      </c>
      <c r="AB578" t="s">
        <v>54</v>
      </c>
      <c r="AC578" t="s">
        <v>54</v>
      </c>
      <c r="AD578" t="s">
        <v>215</v>
      </c>
      <c r="AE578" t="s">
        <v>65</v>
      </c>
      <c r="AF578" t="s">
        <v>2820</v>
      </c>
    </row>
    <row r="579" spans="1:32" x14ac:dyDescent="0.25">
      <c r="A579" t="s">
        <v>2821</v>
      </c>
      <c r="B579" t="s">
        <v>2822</v>
      </c>
      <c r="C579" t="s">
        <v>2823</v>
      </c>
      <c r="D579" t="s">
        <v>2085</v>
      </c>
      <c r="E579" t="s">
        <v>231</v>
      </c>
      <c r="F579">
        <v>2</v>
      </c>
      <c r="G579">
        <v>2022</v>
      </c>
      <c r="H579" s="1">
        <v>44978.672283668981</v>
      </c>
      <c r="I579" t="s">
        <v>444</v>
      </c>
      <c r="J579">
        <v>136.49</v>
      </c>
      <c r="K579">
        <v>0</v>
      </c>
      <c r="L579" t="s">
        <v>38</v>
      </c>
      <c r="M579" t="s">
        <v>51</v>
      </c>
      <c r="N579">
        <v>136.49</v>
      </c>
      <c r="R579" t="s">
        <v>214</v>
      </c>
      <c r="S579">
        <v>18.488446</v>
      </c>
      <c r="T579">
        <v>-66.875817999999995</v>
      </c>
      <c r="U579">
        <v>1.448166667</v>
      </c>
      <c r="V579">
        <v>1</v>
      </c>
      <c r="W579">
        <v>1.68</v>
      </c>
      <c r="X579">
        <v>30.2</v>
      </c>
      <c r="Y579">
        <v>528.71100000000001</v>
      </c>
      <c r="Z579">
        <v>72000002004</v>
      </c>
      <c r="AB579" t="s">
        <v>41</v>
      </c>
      <c r="AC579" t="s">
        <v>54</v>
      </c>
      <c r="AD579" t="s">
        <v>386</v>
      </c>
      <c r="AE579" t="s">
        <v>73</v>
      </c>
      <c r="AF579" t="s">
        <v>2824</v>
      </c>
    </row>
    <row r="580" spans="1:32" x14ac:dyDescent="0.25">
      <c r="A580" t="s">
        <v>2825</v>
      </c>
      <c r="B580" t="s">
        <v>2826</v>
      </c>
      <c r="C580" t="s">
        <v>2827</v>
      </c>
      <c r="D580" t="s">
        <v>2828</v>
      </c>
      <c r="E580" t="s">
        <v>93</v>
      </c>
      <c r="F580">
        <v>4</v>
      </c>
      <c r="G580">
        <v>2022</v>
      </c>
      <c r="H580" s="1">
        <v>44957.595820694441</v>
      </c>
      <c r="I580" t="s">
        <v>444</v>
      </c>
      <c r="J580">
        <v>119</v>
      </c>
      <c r="K580">
        <v>0</v>
      </c>
      <c r="L580" t="s">
        <v>38</v>
      </c>
      <c r="M580" t="s">
        <v>39</v>
      </c>
      <c r="N580">
        <v>55</v>
      </c>
      <c r="Q580">
        <v>64</v>
      </c>
      <c r="R580" t="s">
        <v>52</v>
      </c>
      <c r="S580">
        <v>37.106380000000001</v>
      </c>
      <c r="T580">
        <v>-84.066829999999996</v>
      </c>
      <c r="U580">
        <v>3.3238333330000001</v>
      </c>
      <c r="V580">
        <v>1</v>
      </c>
      <c r="W580">
        <v>5</v>
      </c>
      <c r="X580">
        <v>3.7</v>
      </c>
      <c r="Y580">
        <v>1210.4639999999999</v>
      </c>
      <c r="Z580">
        <v>21000280001</v>
      </c>
      <c r="AA580">
        <v>1443.9083159202301</v>
      </c>
      <c r="AB580" t="s">
        <v>41</v>
      </c>
      <c r="AC580" t="s">
        <v>54</v>
      </c>
      <c r="AD580" t="s">
        <v>54</v>
      </c>
      <c r="AE580" t="s">
        <v>65</v>
      </c>
      <c r="AF580" t="s">
        <v>2829</v>
      </c>
    </row>
    <row r="581" spans="1:32" x14ac:dyDescent="0.25">
      <c r="A581" t="s">
        <v>2830</v>
      </c>
      <c r="B581" t="s">
        <v>2831</v>
      </c>
      <c r="C581" t="s">
        <v>2832</v>
      </c>
      <c r="D581" t="s">
        <v>2833</v>
      </c>
      <c r="E581" t="s">
        <v>36</v>
      </c>
      <c r="F581">
        <v>9</v>
      </c>
      <c r="G581">
        <v>2022</v>
      </c>
      <c r="H581" s="1">
        <v>44932.483194097222</v>
      </c>
      <c r="I581" t="s">
        <v>444</v>
      </c>
      <c r="J581">
        <v>116.2</v>
      </c>
      <c r="K581">
        <v>0</v>
      </c>
      <c r="L581" t="s">
        <v>38</v>
      </c>
      <c r="M581" t="s">
        <v>51</v>
      </c>
      <c r="N581">
        <v>170.2</v>
      </c>
      <c r="R581" t="s">
        <v>214</v>
      </c>
      <c r="S581">
        <v>40.591068999999997</v>
      </c>
      <c r="T581">
        <v>-124.157797</v>
      </c>
      <c r="U581">
        <v>1.3825000000000001</v>
      </c>
      <c r="V581">
        <v>2</v>
      </c>
      <c r="W581">
        <v>1.5</v>
      </c>
      <c r="X581">
        <v>0</v>
      </c>
      <c r="Y581">
        <v>262.79300000000001</v>
      </c>
      <c r="Z581">
        <v>6001011001</v>
      </c>
      <c r="AA581">
        <v>446.15656123150001</v>
      </c>
      <c r="AB581" t="s">
        <v>1160</v>
      </c>
      <c r="AC581" t="s">
        <v>757</v>
      </c>
      <c r="AD581" t="s">
        <v>43</v>
      </c>
      <c r="AE581" t="s">
        <v>73</v>
      </c>
      <c r="AF581" t="s">
        <v>2834</v>
      </c>
    </row>
    <row r="582" spans="1:32" x14ac:dyDescent="0.25">
      <c r="A582" t="s">
        <v>2835</v>
      </c>
      <c r="B582" t="s">
        <v>2836</v>
      </c>
      <c r="C582" t="s">
        <v>2837</v>
      </c>
      <c r="D582" t="s">
        <v>2838</v>
      </c>
      <c r="E582" t="s">
        <v>231</v>
      </c>
      <c r="F582">
        <v>2</v>
      </c>
      <c r="G582">
        <v>2022</v>
      </c>
      <c r="H582" s="1">
        <v>44978.680973680559</v>
      </c>
      <c r="I582" t="s">
        <v>444</v>
      </c>
      <c r="J582">
        <v>112.32</v>
      </c>
      <c r="K582">
        <v>0</v>
      </c>
      <c r="L582" t="s">
        <v>38</v>
      </c>
      <c r="M582" t="s">
        <v>51</v>
      </c>
      <c r="N582">
        <v>112.32</v>
      </c>
      <c r="R582" t="s">
        <v>86</v>
      </c>
      <c r="S582">
        <v>18.479389999999999</v>
      </c>
      <c r="T582">
        <v>-66.545171999999994</v>
      </c>
      <c r="U582">
        <v>6.1016666669999999</v>
      </c>
      <c r="V582">
        <v>1</v>
      </c>
      <c r="W582">
        <v>3.43</v>
      </c>
      <c r="X582">
        <v>4.87</v>
      </c>
      <c r="Y582">
        <v>2225.5300000000002</v>
      </c>
      <c r="Z582">
        <v>72000002003</v>
      </c>
      <c r="AB582" t="s">
        <v>41</v>
      </c>
      <c r="AC582" t="s">
        <v>54</v>
      </c>
      <c r="AD582" t="s">
        <v>386</v>
      </c>
      <c r="AE582" t="s">
        <v>65</v>
      </c>
      <c r="AF582" t="s">
        <v>2839</v>
      </c>
    </row>
    <row r="583" spans="1:32" x14ac:dyDescent="0.25">
      <c r="A583" t="s">
        <v>2840</v>
      </c>
      <c r="B583" t="s">
        <v>2841</v>
      </c>
      <c r="C583" t="s">
        <v>2842</v>
      </c>
      <c r="D583" t="s">
        <v>2843</v>
      </c>
      <c r="E583" t="s">
        <v>85</v>
      </c>
      <c r="F583">
        <v>2</v>
      </c>
      <c r="G583">
        <v>2022</v>
      </c>
      <c r="H583" s="1">
        <v>44956.575203842593</v>
      </c>
      <c r="I583" t="s">
        <v>444</v>
      </c>
      <c r="J583">
        <v>110.39</v>
      </c>
      <c r="K583">
        <v>0</v>
      </c>
      <c r="L583" t="s">
        <v>38</v>
      </c>
      <c r="M583" t="s">
        <v>79</v>
      </c>
      <c r="Q583">
        <v>110.39</v>
      </c>
      <c r="R583" t="s">
        <v>86</v>
      </c>
      <c r="S583">
        <v>44.705500000000001</v>
      </c>
      <c r="T583">
        <v>-75.487971999999999</v>
      </c>
      <c r="U583">
        <v>0</v>
      </c>
      <c r="V583">
        <v>1</v>
      </c>
      <c r="W583">
        <v>6.5</v>
      </c>
      <c r="X583">
        <v>0</v>
      </c>
      <c r="Y583">
        <v>0</v>
      </c>
      <c r="Z583">
        <v>36006113001</v>
      </c>
      <c r="AA583">
        <v>1875.1322902043896</v>
      </c>
      <c r="AB583" t="s">
        <v>53</v>
      </c>
      <c r="AC583" t="s">
        <v>42</v>
      </c>
      <c r="AD583" t="s">
        <v>54</v>
      </c>
      <c r="AE583" t="s">
        <v>55</v>
      </c>
      <c r="AF583" t="s">
        <v>2844</v>
      </c>
    </row>
    <row r="584" spans="1:32" x14ac:dyDescent="0.25">
      <c r="A584" t="s">
        <v>2845</v>
      </c>
      <c r="B584" t="s">
        <v>2846</v>
      </c>
      <c r="C584" t="s">
        <v>2847</v>
      </c>
      <c r="D584" t="s">
        <v>1259</v>
      </c>
      <c r="E584" t="s">
        <v>1948</v>
      </c>
      <c r="F584">
        <v>6</v>
      </c>
      <c r="G584">
        <v>2022</v>
      </c>
      <c r="H584" s="1">
        <v>44956.679108321761</v>
      </c>
      <c r="I584" t="s">
        <v>444</v>
      </c>
      <c r="J584">
        <v>109.7</v>
      </c>
      <c r="K584">
        <v>0</v>
      </c>
      <c r="L584" t="s">
        <v>38</v>
      </c>
      <c r="M584" t="s">
        <v>51</v>
      </c>
      <c r="N584">
        <v>109.7</v>
      </c>
      <c r="R584" t="s">
        <v>52</v>
      </c>
      <c r="S584">
        <v>30.28134</v>
      </c>
      <c r="T584">
        <v>-91.975960000000001</v>
      </c>
      <c r="U584">
        <v>1.006666667</v>
      </c>
      <c r="V584">
        <v>1</v>
      </c>
      <c r="W584">
        <v>1.5</v>
      </c>
      <c r="X584">
        <v>0</v>
      </c>
      <c r="Y584">
        <v>367.24</v>
      </c>
      <c r="Z584">
        <v>22000700003</v>
      </c>
      <c r="AA584">
        <v>710.20840359300007</v>
      </c>
      <c r="AB584" t="s">
        <v>87</v>
      </c>
      <c r="AC584" t="s">
        <v>54</v>
      </c>
      <c r="AD584" t="s">
        <v>54</v>
      </c>
      <c r="AE584" t="s">
        <v>73</v>
      </c>
      <c r="AF584" t="s">
        <v>2848</v>
      </c>
    </row>
    <row r="585" spans="1:32" x14ac:dyDescent="0.25">
      <c r="A585" t="s">
        <v>2849</v>
      </c>
      <c r="B585" t="s">
        <v>2850</v>
      </c>
      <c r="C585" t="s">
        <v>2851</v>
      </c>
      <c r="D585" t="s">
        <v>2852</v>
      </c>
      <c r="E585" t="s">
        <v>50</v>
      </c>
      <c r="F585">
        <v>10</v>
      </c>
      <c r="G585">
        <v>2022</v>
      </c>
      <c r="H585" s="1">
        <v>44970.63622083333</v>
      </c>
      <c r="I585" t="s">
        <v>444</v>
      </c>
      <c r="J585">
        <v>108.48</v>
      </c>
      <c r="K585">
        <v>0</v>
      </c>
      <c r="L585" t="s">
        <v>38</v>
      </c>
      <c r="M585" t="s">
        <v>39</v>
      </c>
      <c r="N585">
        <v>36.9</v>
      </c>
      <c r="Q585">
        <v>71.58</v>
      </c>
      <c r="R585" t="s">
        <v>490</v>
      </c>
      <c r="S585">
        <v>43.137183</v>
      </c>
      <c r="T585">
        <v>-123.401796</v>
      </c>
      <c r="U585">
        <v>0</v>
      </c>
      <c r="V585">
        <v>1</v>
      </c>
      <c r="W585">
        <v>1.6</v>
      </c>
      <c r="X585">
        <v>0</v>
      </c>
      <c r="Y585">
        <v>0</v>
      </c>
      <c r="Z585">
        <v>41000153001</v>
      </c>
      <c r="AA585">
        <v>473.4722690619999</v>
      </c>
      <c r="AB585" t="s">
        <v>407</v>
      </c>
      <c r="AC585" t="s">
        <v>42</v>
      </c>
      <c r="AD585" t="s">
        <v>54</v>
      </c>
      <c r="AE585" t="s">
        <v>65</v>
      </c>
      <c r="AF585" t="s">
        <v>2853</v>
      </c>
    </row>
    <row r="586" spans="1:32" x14ac:dyDescent="0.25">
      <c r="A586" t="s">
        <v>2854</v>
      </c>
      <c r="B586" t="s">
        <v>2855</v>
      </c>
      <c r="C586" t="s">
        <v>2856</v>
      </c>
      <c r="D586" t="s">
        <v>2857</v>
      </c>
      <c r="E586" t="s">
        <v>213</v>
      </c>
      <c r="F586">
        <v>3</v>
      </c>
      <c r="G586">
        <v>2022</v>
      </c>
      <c r="H586" s="1">
        <v>44980.390779687499</v>
      </c>
      <c r="I586" t="s">
        <v>444</v>
      </c>
      <c r="J586">
        <v>105.857</v>
      </c>
      <c r="K586">
        <v>0</v>
      </c>
      <c r="L586" t="s">
        <v>38</v>
      </c>
      <c r="M586" t="s">
        <v>79</v>
      </c>
      <c r="Q586">
        <v>105.857</v>
      </c>
      <c r="R586" t="s">
        <v>52</v>
      </c>
      <c r="S586">
        <v>41.873469999999998</v>
      </c>
      <c r="T586">
        <v>-80.131619999999998</v>
      </c>
      <c r="U586">
        <v>0.87166666699999995</v>
      </c>
      <c r="V586">
        <v>1</v>
      </c>
      <c r="W586">
        <v>3.601</v>
      </c>
      <c r="X586">
        <v>0</v>
      </c>
      <c r="Y586">
        <v>317.27</v>
      </c>
      <c r="Z586">
        <v>42006098001</v>
      </c>
      <c r="AA586">
        <v>355.10420179650004</v>
      </c>
      <c r="AB586" t="s">
        <v>118</v>
      </c>
      <c r="AC586" t="s">
        <v>54</v>
      </c>
      <c r="AD586" t="s">
        <v>54</v>
      </c>
      <c r="AE586" t="s">
        <v>73</v>
      </c>
      <c r="AF586" t="s">
        <v>2858</v>
      </c>
    </row>
    <row r="587" spans="1:32" x14ac:dyDescent="0.25">
      <c r="A587" t="s">
        <v>2859</v>
      </c>
      <c r="B587" t="s">
        <v>2860</v>
      </c>
      <c r="C587" t="s">
        <v>2861</v>
      </c>
      <c r="D587" t="s">
        <v>2862</v>
      </c>
      <c r="E587" t="s">
        <v>543</v>
      </c>
      <c r="F587">
        <v>7</v>
      </c>
      <c r="G587">
        <v>2022</v>
      </c>
      <c r="H587" s="1">
        <v>44945.368287858793</v>
      </c>
      <c r="I587" t="s">
        <v>444</v>
      </c>
      <c r="J587">
        <v>103.2</v>
      </c>
      <c r="K587">
        <v>1</v>
      </c>
      <c r="L587" t="s">
        <v>51</v>
      </c>
      <c r="M587" t="s">
        <v>51</v>
      </c>
      <c r="N587">
        <v>103.2</v>
      </c>
      <c r="R587" t="s">
        <v>52</v>
      </c>
      <c r="S587">
        <v>37.883279999999999</v>
      </c>
      <c r="T587">
        <v>-90.503309999999999</v>
      </c>
      <c r="U587">
        <v>2.4601666670000002</v>
      </c>
      <c r="V587">
        <v>1</v>
      </c>
      <c r="W587">
        <v>0</v>
      </c>
      <c r="X587">
        <v>0</v>
      </c>
      <c r="Y587">
        <v>897.76199999999994</v>
      </c>
      <c r="Z587">
        <v>29000959001</v>
      </c>
      <c r="AA587">
        <v>706.56630921559986</v>
      </c>
      <c r="AB587" t="s">
        <v>53</v>
      </c>
      <c r="AC587" t="s">
        <v>64</v>
      </c>
      <c r="AD587" t="s">
        <v>54</v>
      </c>
      <c r="AE587" t="s">
        <v>438</v>
      </c>
      <c r="AF587" t="s">
        <v>2863</v>
      </c>
    </row>
    <row r="588" spans="1:32" x14ac:dyDescent="0.25">
      <c r="A588" t="s">
        <v>2864</v>
      </c>
      <c r="B588" t="s">
        <v>2865</v>
      </c>
      <c r="C588" t="s">
        <v>2866</v>
      </c>
      <c r="D588" t="s">
        <v>2867</v>
      </c>
      <c r="E588" t="s">
        <v>437</v>
      </c>
      <c r="F588">
        <v>5</v>
      </c>
      <c r="G588">
        <v>2022</v>
      </c>
      <c r="H588" s="1">
        <v>45139.470518472219</v>
      </c>
      <c r="I588" t="s">
        <v>444</v>
      </c>
      <c r="J588">
        <v>100</v>
      </c>
      <c r="K588">
        <v>0</v>
      </c>
      <c r="L588" t="s">
        <v>38</v>
      </c>
      <c r="M588" t="s">
        <v>79</v>
      </c>
      <c r="Q588">
        <v>100</v>
      </c>
      <c r="R588" t="s">
        <v>86</v>
      </c>
      <c r="S588">
        <v>44.726393999999999</v>
      </c>
      <c r="T588">
        <v>-93.464691999999999</v>
      </c>
      <c r="U588">
        <v>0.55177500000000002</v>
      </c>
      <c r="V588">
        <v>2</v>
      </c>
      <c r="W588">
        <v>0.97</v>
      </c>
      <c r="X588">
        <v>0.63</v>
      </c>
      <c r="Y588">
        <v>201.53200000000001</v>
      </c>
      <c r="AB588" t="s">
        <v>54</v>
      </c>
      <c r="AC588" t="s">
        <v>64</v>
      </c>
      <c r="AD588" t="s">
        <v>537</v>
      </c>
      <c r="AE588" t="s">
        <v>65</v>
      </c>
      <c r="AF588" t="s">
        <v>2868</v>
      </c>
    </row>
    <row r="589" spans="1:32" x14ac:dyDescent="0.25">
      <c r="A589" t="s">
        <v>2869</v>
      </c>
      <c r="B589" t="s">
        <v>2870</v>
      </c>
      <c r="C589" t="s">
        <v>2871</v>
      </c>
      <c r="D589" t="s">
        <v>2872</v>
      </c>
      <c r="E589" t="s">
        <v>231</v>
      </c>
      <c r="F589">
        <v>2</v>
      </c>
      <c r="G589">
        <v>2022</v>
      </c>
      <c r="H589" s="1">
        <v>44978.670311539354</v>
      </c>
      <c r="I589" t="s">
        <v>444</v>
      </c>
      <c r="J589">
        <v>93.83</v>
      </c>
      <c r="K589">
        <v>0</v>
      </c>
      <c r="L589" t="s">
        <v>38</v>
      </c>
      <c r="M589" t="s">
        <v>51</v>
      </c>
      <c r="N589">
        <v>93.83</v>
      </c>
      <c r="R589" t="s">
        <v>214</v>
      </c>
      <c r="S589">
        <v>18.508275999999999</v>
      </c>
      <c r="T589">
        <v>-67.018790999999993</v>
      </c>
      <c r="U589">
        <v>1.2237499999999999</v>
      </c>
      <c r="V589">
        <v>1</v>
      </c>
      <c r="W589">
        <v>2</v>
      </c>
      <c r="X589">
        <v>1.55</v>
      </c>
      <c r="Y589">
        <v>446.47199999999998</v>
      </c>
      <c r="Z589">
        <v>72000002002</v>
      </c>
      <c r="AB589" t="s">
        <v>118</v>
      </c>
      <c r="AC589" t="s">
        <v>54</v>
      </c>
      <c r="AD589" t="s">
        <v>43</v>
      </c>
      <c r="AE589" t="s">
        <v>54</v>
      </c>
      <c r="AF589" t="s">
        <v>2873</v>
      </c>
    </row>
    <row r="590" spans="1:32" x14ac:dyDescent="0.25">
      <c r="A590" t="s">
        <v>2874</v>
      </c>
      <c r="B590" t="s">
        <v>2875</v>
      </c>
      <c r="C590" t="s">
        <v>2876</v>
      </c>
      <c r="D590" t="s">
        <v>2877</v>
      </c>
      <c r="E590" t="s">
        <v>231</v>
      </c>
      <c r="F590">
        <v>2</v>
      </c>
      <c r="G590">
        <v>2022</v>
      </c>
      <c r="H590" s="1">
        <v>44978.676560902779</v>
      </c>
      <c r="I590" t="s">
        <v>444</v>
      </c>
      <c r="J590">
        <v>93.67</v>
      </c>
      <c r="K590">
        <v>0</v>
      </c>
      <c r="L590" t="s">
        <v>38</v>
      </c>
      <c r="M590" t="s">
        <v>51</v>
      </c>
      <c r="N590">
        <v>93.67</v>
      </c>
      <c r="R590" t="s">
        <v>86</v>
      </c>
      <c r="S590">
        <v>18.456223999999999</v>
      </c>
      <c r="T590">
        <v>-66.259189000000006</v>
      </c>
      <c r="U590">
        <v>1.195666667</v>
      </c>
      <c r="V590">
        <v>1</v>
      </c>
      <c r="W590">
        <v>4.05</v>
      </c>
      <c r="X590">
        <v>1.85</v>
      </c>
      <c r="Y590">
        <v>436.29599999999999</v>
      </c>
      <c r="Z590">
        <v>72000001003</v>
      </c>
      <c r="AB590" t="s">
        <v>41</v>
      </c>
      <c r="AC590" t="s">
        <v>54</v>
      </c>
      <c r="AD590" t="s">
        <v>386</v>
      </c>
      <c r="AE590" t="s">
        <v>73</v>
      </c>
      <c r="AF590" t="s">
        <v>2878</v>
      </c>
    </row>
    <row r="591" spans="1:32" x14ac:dyDescent="0.25">
      <c r="A591" t="s">
        <v>2879</v>
      </c>
      <c r="B591" t="s">
        <v>2880</v>
      </c>
      <c r="C591" t="s">
        <v>2881</v>
      </c>
      <c r="D591" t="s">
        <v>2882</v>
      </c>
      <c r="E591" t="s">
        <v>1948</v>
      </c>
      <c r="F591">
        <v>6</v>
      </c>
      <c r="G591">
        <v>2022</v>
      </c>
      <c r="H591" s="1">
        <v>44985.616428842593</v>
      </c>
      <c r="I591" t="s">
        <v>444</v>
      </c>
      <c r="J591">
        <v>86.1</v>
      </c>
      <c r="K591">
        <v>0</v>
      </c>
      <c r="L591" t="s">
        <v>38</v>
      </c>
      <c r="M591" t="s">
        <v>79</v>
      </c>
      <c r="Q591">
        <v>86.1</v>
      </c>
      <c r="R591" t="s">
        <v>94</v>
      </c>
      <c r="S591">
        <v>32.581277999999998</v>
      </c>
      <c r="T591">
        <v>-93.297404999999998</v>
      </c>
      <c r="U591">
        <v>1.1798333329999999</v>
      </c>
      <c r="V591">
        <v>1</v>
      </c>
      <c r="W591">
        <v>2.44</v>
      </c>
      <c r="X591">
        <v>0</v>
      </c>
      <c r="Y591">
        <v>431.04599999999999</v>
      </c>
      <c r="Z591">
        <v>22000885001</v>
      </c>
      <c r="AA591">
        <v>300.47278613549997</v>
      </c>
      <c r="AB591" t="s">
        <v>41</v>
      </c>
      <c r="AC591" t="s">
        <v>72</v>
      </c>
      <c r="AD591" t="s">
        <v>54</v>
      </c>
      <c r="AE591" t="s">
        <v>73</v>
      </c>
      <c r="AF591" t="s">
        <v>2883</v>
      </c>
    </row>
    <row r="592" spans="1:32" x14ac:dyDescent="0.25">
      <c r="A592" t="s">
        <v>2884</v>
      </c>
      <c r="B592" t="s">
        <v>2885</v>
      </c>
      <c r="C592" t="s">
        <v>2886</v>
      </c>
      <c r="D592" t="s">
        <v>2887</v>
      </c>
      <c r="E592" t="s">
        <v>715</v>
      </c>
      <c r="F592">
        <v>7</v>
      </c>
      <c r="G592">
        <v>2022</v>
      </c>
      <c r="H592" s="1">
        <v>44964.629228668979</v>
      </c>
      <c r="I592" t="s">
        <v>444</v>
      </c>
      <c r="J592">
        <v>81</v>
      </c>
      <c r="K592">
        <v>0</v>
      </c>
      <c r="L592" t="s">
        <v>38</v>
      </c>
      <c r="M592" t="s">
        <v>630</v>
      </c>
      <c r="N592">
        <v>81</v>
      </c>
      <c r="R592" t="s">
        <v>52</v>
      </c>
      <c r="S592">
        <v>41.125950000000003</v>
      </c>
      <c r="T592">
        <v>-100.724</v>
      </c>
      <c r="U592">
        <v>2.1303333329999998</v>
      </c>
      <c r="V592">
        <v>1</v>
      </c>
      <c r="W592">
        <v>4</v>
      </c>
      <c r="X592">
        <v>2.9</v>
      </c>
      <c r="Y592">
        <v>777.79200000000003</v>
      </c>
      <c r="Z592">
        <v>31001775001</v>
      </c>
      <c r="AA592">
        <v>1402.2063352990001</v>
      </c>
      <c r="AB592" t="s">
        <v>2888</v>
      </c>
      <c r="AC592" t="s">
        <v>72</v>
      </c>
      <c r="AD592" t="s">
        <v>54</v>
      </c>
      <c r="AE592" t="s">
        <v>73</v>
      </c>
      <c r="AF592" t="s">
        <v>2889</v>
      </c>
    </row>
    <row r="593" spans="1:32" x14ac:dyDescent="0.25">
      <c r="A593" t="s">
        <v>2890</v>
      </c>
      <c r="B593" t="s">
        <v>2891</v>
      </c>
      <c r="C593" t="s">
        <v>2892</v>
      </c>
      <c r="D593" t="s">
        <v>2893</v>
      </c>
      <c r="E593" t="s">
        <v>213</v>
      </c>
      <c r="F593">
        <v>3</v>
      </c>
      <c r="G593">
        <v>2022</v>
      </c>
      <c r="H593" s="1">
        <v>44945.448824467596</v>
      </c>
      <c r="I593" t="s">
        <v>444</v>
      </c>
      <c r="J593">
        <v>68.58</v>
      </c>
      <c r="K593">
        <v>0</v>
      </c>
      <c r="L593" t="s">
        <v>38</v>
      </c>
      <c r="M593" t="s">
        <v>79</v>
      </c>
      <c r="Q593">
        <v>251.42</v>
      </c>
      <c r="R593" t="s">
        <v>445</v>
      </c>
      <c r="S593">
        <v>40.814452000000003</v>
      </c>
      <c r="T593">
        <v>-76.584096000000002</v>
      </c>
      <c r="U593">
        <v>3.6948333330000001</v>
      </c>
      <c r="V593">
        <v>1</v>
      </c>
      <c r="W593">
        <v>9</v>
      </c>
      <c r="X593">
        <v>0</v>
      </c>
      <c r="Y593">
        <v>1344.9590000000001</v>
      </c>
      <c r="Z593">
        <v>42004091001</v>
      </c>
      <c r="AA593">
        <v>2549.4660641800001</v>
      </c>
      <c r="AB593" t="s">
        <v>53</v>
      </c>
      <c r="AC593" t="s">
        <v>64</v>
      </c>
      <c r="AD593" t="s">
        <v>537</v>
      </c>
      <c r="AE593" t="s">
        <v>73</v>
      </c>
      <c r="AF593" t="s">
        <v>2894</v>
      </c>
    </row>
    <row r="594" spans="1:32" x14ac:dyDescent="0.25">
      <c r="A594" t="s">
        <v>2895</v>
      </c>
      <c r="B594" t="s">
        <v>2896</v>
      </c>
      <c r="C594" t="s">
        <v>2897</v>
      </c>
      <c r="D594" t="s">
        <v>2545</v>
      </c>
      <c r="E594" t="s">
        <v>1064</v>
      </c>
      <c r="F594">
        <v>3</v>
      </c>
      <c r="G594">
        <v>2022</v>
      </c>
      <c r="H594" s="1">
        <v>44972.26620179398</v>
      </c>
      <c r="I594" t="s">
        <v>444</v>
      </c>
      <c r="J594">
        <v>66.2</v>
      </c>
      <c r="K594">
        <v>0</v>
      </c>
      <c r="L594" t="s">
        <v>38</v>
      </c>
      <c r="M594" t="s">
        <v>51</v>
      </c>
      <c r="N594">
        <v>66.2</v>
      </c>
      <c r="R594" t="s">
        <v>86</v>
      </c>
      <c r="S594">
        <v>39.521472777347697</v>
      </c>
      <c r="T594">
        <v>-76.195739220388006</v>
      </c>
      <c r="AB594" t="s">
        <v>41</v>
      </c>
      <c r="AC594" t="s">
        <v>64</v>
      </c>
      <c r="AD594" t="s">
        <v>43</v>
      </c>
      <c r="AE594" t="s">
        <v>73</v>
      </c>
      <c r="AF594" t="s">
        <v>2898</v>
      </c>
    </row>
    <row r="595" spans="1:32" x14ac:dyDescent="0.25">
      <c r="A595" t="s">
        <v>2899</v>
      </c>
      <c r="B595" t="s">
        <v>2900</v>
      </c>
      <c r="C595" t="s">
        <v>2901</v>
      </c>
      <c r="D595" t="s">
        <v>2902</v>
      </c>
      <c r="E595" t="s">
        <v>231</v>
      </c>
      <c r="F595">
        <v>2</v>
      </c>
      <c r="G595">
        <v>2022</v>
      </c>
      <c r="H595" s="1">
        <v>44978.680701111109</v>
      </c>
      <c r="I595" t="s">
        <v>444</v>
      </c>
      <c r="J595">
        <v>65.540000000000006</v>
      </c>
      <c r="K595">
        <v>0</v>
      </c>
      <c r="L595" t="s">
        <v>38</v>
      </c>
      <c r="M595" t="s">
        <v>473</v>
      </c>
      <c r="N595">
        <v>44.94</v>
      </c>
      <c r="Q595">
        <v>20.6</v>
      </c>
      <c r="R595" t="s">
        <v>490</v>
      </c>
      <c r="S595">
        <v>18.427468000000001</v>
      </c>
      <c r="T595">
        <v>-66.340463999999997</v>
      </c>
      <c r="U595">
        <v>1.8493333329999999</v>
      </c>
      <c r="V595">
        <v>1</v>
      </c>
      <c r="W595">
        <v>2</v>
      </c>
      <c r="X595">
        <v>2.5459999999999998</v>
      </c>
      <c r="Y595">
        <v>674.76300000000003</v>
      </c>
      <c r="Z595">
        <v>72000002010</v>
      </c>
      <c r="AB595" t="s">
        <v>118</v>
      </c>
      <c r="AC595" t="s">
        <v>54</v>
      </c>
      <c r="AD595" t="s">
        <v>386</v>
      </c>
      <c r="AE595" t="s">
        <v>73</v>
      </c>
      <c r="AF595" t="s">
        <v>2903</v>
      </c>
    </row>
    <row r="596" spans="1:32" x14ac:dyDescent="0.25">
      <c r="A596" t="s">
        <v>2904</v>
      </c>
      <c r="B596" t="s">
        <v>2905</v>
      </c>
      <c r="C596" t="s">
        <v>2906</v>
      </c>
      <c r="D596" t="s">
        <v>2052</v>
      </c>
      <c r="E596" t="s">
        <v>93</v>
      </c>
      <c r="F596">
        <v>4</v>
      </c>
      <c r="G596">
        <v>2022</v>
      </c>
      <c r="H596" s="1">
        <v>44957.572455925925</v>
      </c>
      <c r="I596" t="s">
        <v>444</v>
      </c>
      <c r="J596">
        <v>50</v>
      </c>
      <c r="K596">
        <v>0</v>
      </c>
      <c r="L596" t="s">
        <v>38</v>
      </c>
      <c r="M596" t="s">
        <v>79</v>
      </c>
      <c r="Q596">
        <v>50</v>
      </c>
      <c r="R596" t="s">
        <v>94</v>
      </c>
      <c r="S596">
        <v>36.946111000000002</v>
      </c>
      <c r="T596">
        <v>-85.020832999999996</v>
      </c>
      <c r="U596">
        <v>0.63924999999999998</v>
      </c>
      <c r="V596">
        <v>1</v>
      </c>
      <c r="W596">
        <v>3.6</v>
      </c>
      <c r="X596">
        <v>1.89</v>
      </c>
      <c r="Y596">
        <v>232.69200000000001</v>
      </c>
      <c r="Z596">
        <v>21000262002</v>
      </c>
      <c r="AA596">
        <v>1110.8387851069999</v>
      </c>
      <c r="AB596" t="s">
        <v>41</v>
      </c>
      <c r="AC596" t="s">
        <v>54</v>
      </c>
      <c r="AD596" t="s">
        <v>54</v>
      </c>
      <c r="AE596" t="s">
        <v>65</v>
      </c>
      <c r="AF596" t="s">
        <v>2907</v>
      </c>
    </row>
    <row r="597" spans="1:32" x14ac:dyDescent="0.25">
      <c r="A597" t="s">
        <v>2908</v>
      </c>
      <c r="B597" t="s">
        <v>2909</v>
      </c>
      <c r="C597" t="s">
        <v>2909</v>
      </c>
      <c r="D597" t="s">
        <v>2910</v>
      </c>
      <c r="E597" t="s">
        <v>99</v>
      </c>
      <c r="F597">
        <v>6</v>
      </c>
      <c r="G597">
        <v>2022</v>
      </c>
      <c r="H597" s="1">
        <v>44823.56352679398</v>
      </c>
      <c r="I597" t="s">
        <v>444</v>
      </c>
      <c r="J597">
        <v>41.74</v>
      </c>
      <c r="K597">
        <v>0</v>
      </c>
      <c r="L597" t="s">
        <v>38</v>
      </c>
      <c r="M597" t="s">
        <v>51</v>
      </c>
      <c r="N597">
        <v>41.74</v>
      </c>
      <c r="R597" t="s">
        <v>52</v>
      </c>
      <c r="S597">
        <v>29.757462</v>
      </c>
      <c r="T597">
        <v>-96.148036000000005</v>
      </c>
      <c r="U597">
        <v>0.73877891699999998</v>
      </c>
      <c r="V597">
        <v>1</v>
      </c>
      <c r="W597">
        <v>2</v>
      </c>
      <c r="X597">
        <v>0.97499999999999998</v>
      </c>
      <c r="Y597">
        <v>269.430116</v>
      </c>
      <c r="Z597">
        <v>48007413001</v>
      </c>
      <c r="AA597">
        <v>316.86221083380002</v>
      </c>
      <c r="AB597" t="s">
        <v>118</v>
      </c>
      <c r="AC597" t="s">
        <v>54</v>
      </c>
      <c r="AD597" t="s">
        <v>54</v>
      </c>
      <c r="AE597" t="s">
        <v>73</v>
      </c>
      <c r="AF597" t="s">
        <v>2911</v>
      </c>
    </row>
    <row r="598" spans="1:32" x14ac:dyDescent="0.25">
      <c r="A598" t="s">
        <v>2912</v>
      </c>
      <c r="B598" t="s">
        <v>2913</v>
      </c>
      <c r="C598" t="s">
        <v>2914</v>
      </c>
      <c r="D598" t="s">
        <v>2915</v>
      </c>
      <c r="E598" t="s">
        <v>117</v>
      </c>
      <c r="F598">
        <v>5</v>
      </c>
      <c r="G598">
        <v>2022</v>
      </c>
      <c r="H598" s="1">
        <v>44973.675354490741</v>
      </c>
      <c r="I598" t="s">
        <v>444</v>
      </c>
      <c r="J598">
        <v>1</v>
      </c>
      <c r="K598">
        <v>0</v>
      </c>
      <c r="L598" t="s">
        <v>38</v>
      </c>
      <c r="M598" t="s">
        <v>51</v>
      </c>
      <c r="N598">
        <v>1104</v>
      </c>
      <c r="R598" t="s">
        <v>52</v>
      </c>
      <c r="S598">
        <v>41.616219999999998</v>
      </c>
      <c r="T598">
        <v>-88.2119</v>
      </c>
      <c r="U598">
        <v>4.8399166669999998</v>
      </c>
      <c r="V598">
        <v>1</v>
      </c>
      <c r="W598">
        <v>15</v>
      </c>
      <c r="X598">
        <v>7.5</v>
      </c>
      <c r="Y598">
        <v>1764.6089999999999</v>
      </c>
      <c r="Z598">
        <v>17000693003</v>
      </c>
      <c r="AA598">
        <v>2003.1519075700005</v>
      </c>
      <c r="AB598" t="s">
        <v>41</v>
      </c>
      <c r="AC598" t="s">
        <v>54</v>
      </c>
      <c r="AD598" t="s">
        <v>54</v>
      </c>
      <c r="AE598" t="s">
        <v>73</v>
      </c>
      <c r="AF598" t="s">
        <v>2916</v>
      </c>
    </row>
    <row r="599" spans="1:32" x14ac:dyDescent="0.25">
      <c r="A599" t="s">
        <v>2917</v>
      </c>
      <c r="B599" t="s">
        <v>2918</v>
      </c>
      <c r="C599" t="s">
        <v>2919</v>
      </c>
      <c r="D599" t="s">
        <v>993</v>
      </c>
      <c r="E599" t="s">
        <v>36</v>
      </c>
      <c r="F599">
        <v>9</v>
      </c>
      <c r="G599">
        <v>2022</v>
      </c>
      <c r="H599" s="1">
        <v>44970.705194456015</v>
      </c>
      <c r="I599" t="s">
        <v>444</v>
      </c>
      <c r="J599">
        <v>0</v>
      </c>
      <c r="K599">
        <v>0</v>
      </c>
      <c r="L599" t="s">
        <v>38</v>
      </c>
      <c r="M599" t="s">
        <v>79</v>
      </c>
      <c r="R599" t="s">
        <v>94</v>
      </c>
      <c r="S599">
        <v>33.667428144793902</v>
      </c>
      <c r="T599">
        <v>-117.768143958276</v>
      </c>
      <c r="AB599" t="s">
        <v>54</v>
      </c>
      <c r="AC599" t="s">
        <v>54</v>
      </c>
      <c r="AD599" t="s">
        <v>54</v>
      </c>
      <c r="AE599" t="s">
        <v>438</v>
      </c>
      <c r="AF599" t="s">
        <v>2920</v>
      </c>
    </row>
    <row r="600" spans="1:32" x14ac:dyDescent="0.25">
      <c r="A600" t="s">
        <v>2921</v>
      </c>
      <c r="B600" t="s">
        <v>2922</v>
      </c>
      <c r="C600" t="s">
        <v>2923</v>
      </c>
      <c r="D600" t="s">
        <v>2924</v>
      </c>
      <c r="E600" t="s">
        <v>1719</v>
      </c>
      <c r="F600">
        <v>7</v>
      </c>
      <c r="G600">
        <v>2022</v>
      </c>
      <c r="H600" s="1">
        <v>44985.512814525464</v>
      </c>
      <c r="I600" t="s">
        <v>444</v>
      </c>
      <c r="J600">
        <v>0</v>
      </c>
      <c r="K600">
        <v>0</v>
      </c>
      <c r="L600" t="s">
        <v>38</v>
      </c>
      <c r="M600" t="s">
        <v>79</v>
      </c>
      <c r="R600" t="s">
        <v>94</v>
      </c>
      <c r="S600">
        <v>38.498546400000002</v>
      </c>
      <c r="T600">
        <v>-98.383429800000002</v>
      </c>
      <c r="AB600" t="s">
        <v>1420</v>
      </c>
      <c r="AC600" t="s">
        <v>54</v>
      </c>
      <c r="AD600" t="s">
        <v>54</v>
      </c>
      <c r="AE600" t="s">
        <v>73</v>
      </c>
      <c r="AF600" t="s">
        <v>2925</v>
      </c>
    </row>
    <row r="601" spans="1:32" x14ac:dyDescent="0.25">
      <c r="A601" t="s">
        <v>2926</v>
      </c>
      <c r="B601" t="s">
        <v>2927</v>
      </c>
      <c r="C601" t="s">
        <v>2928</v>
      </c>
      <c r="D601" t="s">
        <v>1577</v>
      </c>
      <c r="E601" t="s">
        <v>93</v>
      </c>
      <c r="F601">
        <v>4</v>
      </c>
      <c r="G601">
        <v>2022</v>
      </c>
      <c r="H601" s="1">
        <v>44956.434529560189</v>
      </c>
      <c r="I601" t="s">
        <v>444</v>
      </c>
      <c r="J601">
        <v>0</v>
      </c>
      <c r="K601">
        <v>0</v>
      </c>
      <c r="L601" t="s">
        <v>38</v>
      </c>
      <c r="M601" t="s">
        <v>79</v>
      </c>
      <c r="R601" t="s">
        <v>94</v>
      </c>
      <c r="S601">
        <v>37.811750000000004</v>
      </c>
      <c r="T601">
        <v>-85.469615000000005</v>
      </c>
      <c r="AB601" t="s">
        <v>54</v>
      </c>
      <c r="AC601" t="s">
        <v>54</v>
      </c>
      <c r="AD601" t="s">
        <v>54</v>
      </c>
      <c r="AE601" t="s">
        <v>1307</v>
      </c>
      <c r="AF601" t="s">
        <v>2929</v>
      </c>
    </row>
    <row r="602" spans="1:32" x14ac:dyDescent="0.25">
      <c r="A602" t="s">
        <v>2930</v>
      </c>
      <c r="B602" t="s">
        <v>2931</v>
      </c>
      <c r="C602" t="s">
        <v>2932</v>
      </c>
      <c r="D602" t="s">
        <v>935</v>
      </c>
      <c r="E602" t="s">
        <v>641</v>
      </c>
      <c r="F602">
        <v>3</v>
      </c>
      <c r="G602">
        <v>2022</v>
      </c>
      <c r="H602" s="1">
        <v>44973.437707430552</v>
      </c>
      <c r="I602" t="s">
        <v>444</v>
      </c>
      <c r="J602">
        <v>0</v>
      </c>
      <c r="K602">
        <v>0</v>
      </c>
      <c r="L602" t="s">
        <v>38</v>
      </c>
      <c r="M602" t="s">
        <v>79</v>
      </c>
      <c r="R602" t="s">
        <v>94</v>
      </c>
      <c r="S602">
        <v>36.908681999999999</v>
      </c>
      <c r="T602">
        <v>-76.164327</v>
      </c>
      <c r="Z602">
        <v>51000308005</v>
      </c>
      <c r="AA602">
        <v>9469.4453812399988</v>
      </c>
      <c r="AB602" t="s">
        <v>54</v>
      </c>
      <c r="AC602" t="s">
        <v>64</v>
      </c>
      <c r="AD602" t="s">
        <v>54</v>
      </c>
      <c r="AE602" t="s">
        <v>54</v>
      </c>
      <c r="AF602" t="s">
        <v>2933</v>
      </c>
    </row>
    <row r="603" spans="1:32" x14ac:dyDescent="0.25">
      <c r="A603" t="s">
        <v>2934</v>
      </c>
      <c r="B603" t="s">
        <v>2935</v>
      </c>
      <c r="C603" t="s">
        <v>2936</v>
      </c>
      <c r="D603" t="s">
        <v>2937</v>
      </c>
      <c r="E603" t="s">
        <v>231</v>
      </c>
      <c r="F603">
        <v>2</v>
      </c>
      <c r="G603">
        <v>2022</v>
      </c>
      <c r="H603" s="1">
        <v>44978.481476724533</v>
      </c>
      <c r="I603" t="s">
        <v>444</v>
      </c>
      <c r="J603">
        <v>0</v>
      </c>
      <c r="K603">
        <v>0</v>
      </c>
      <c r="L603" t="s">
        <v>38</v>
      </c>
      <c r="M603" t="s">
        <v>79</v>
      </c>
      <c r="R603" t="s">
        <v>52</v>
      </c>
      <c r="S603">
        <v>18.025265999999998</v>
      </c>
      <c r="T603">
        <v>-66.841581000000005</v>
      </c>
      <c r="U603">
        <v>1.301083333</v>
      </c>
      <c r="V603">
        <v>1</v>
      </c>
      <c r="W603">
        <v>3</v>
      </c>
      <c r="X603">
        <v>4.5</v>
      </c>
      <c r="Y603">
        <v>474.22500000000002</v>
      </c>
      <c r="Z603">
        <v>72000004013</v>
      </c>
      <c r="AB603" t="s">
        <v>118</v>
      </c>
      <c r="AC603" t="s">
        <v>54</v>
      </c>
      <c r="AD603" t="s">
        <v>54</v>
      </c>
      <c r="AE603" t="s">
        <v>55</v>
      </c>
      <c r="AF603" t="s">
        <v>2938</v>
      </c>
    </row>
    <row r="604" spans="1:32" x14ac:dyDescent="0.25">
      <c r="A604" t="s">
        <v>2939</v>
      </c>
      <c r="B604" t="s">
        <v>2940</v>
      </c>
      <c r="C604" t="s">
        <v>2941</v>
      </c>
      <c r="D604" t="s">
        <v>2942</v>
      </c>
      <c r="E604" t="s">
        <v>36</v>
      </c>
      <c r="F604">
        <v>9</v>
      </c>
      <c r="G604">
        <v>2022</v>
      </c>
      <c r="H604" s="1">
        <v>44985.379744016202</v>
      </c>
      <c r="I604" t="s">
        <v>444</v>
      </c>
      <c r="J604">
        <v>0</v>
      </c>
      <c r="K604">
        <v>0</v>
      </c>
      <c r="L604" t="s">
        <v>38</v>
      </c>
      <c r="M604" t="s">
        <v>79</v>
      </c>
      <c r="R604" t="s">
        <v>52</v>
      </c>
      <c r="S604">
        <v>34.661079999999998</v>
      </c>
      <c r="T604">
        <v>-120.48135000000001</v>
      </c>
      <c r="U604">
        <v>2.9591666669999999</v>
      </c>
      <c r="V604">
        <v>1</v>
      </c>
      <c r="W604">
        <v>5.5</v>
      </c>
      <c r="X604">
        <v>0</v>
      </c>
      <c r="Y604">
        <v>1080.1400000000001</v>
      </c>
      <c r="Z604">
        <v>6003050001</v>
      </c>
      <c r="AA604">
        <v>1720.8895933214999</v>
      </c>
      <c r="AB604" t="s">
        <v>118</v>
      </c>
      <c r="AC604" t="s">
        <v>54</v>
      </c>
      <c r="AD604" t="s">
        <v>54</v>
      </c>
      <c r="AE604" t="s">
        <v>1814</v>
      </c>
      <c r="AF604" t="s">
        <v>2943</v>
      </c>
    </row>
    <row r="605" spans="1:32" x14ac:dyDescent="0.25">
      <c r="A605" t="s">
        <v>2944</v>
      </c>
      <c r="B605" t="s">
        <v>2945</v>
      </c>
      <c r="C605" t="s">
        <v>2946</v>
      </c>
      <c r="D605" t="s">
        <v>2947</v>
      </c>
      <c r="E605" t="s">
        <v>159</v>
      </c>
      <c r="F605">
        <v>10</v>
      </c>
      <c r="G605">
        <v>2022</v>
      </c>
      <c r="H605" s="1">
        <v>44964.425969456017</v>
      </c>
      <c r="I605" t="s">
        <v>2948</v>
      </c>
      <c r="J605">
        <v>4404</v>
      </c>
      <c r="K605">
        <v>0</v>
      </c>
      <c r="L605" t="s">
        <v>38</v>
      </c>
      <c r="M605" t="s">
        <v>63</v>
      </c>
      <c r="P605">
        <v>4404</v>
      </c>
      <c r="R605" t="s">
        <v>38</v>
      </c>
      <c r="S605">
        <v>48.717830999999997</v>
      </c>
      <c r="T605">
        <v>-122.513963</v>
      </c>
      <c r="Z605">
        <v>53000080001</v>
      </c>
      <c r="AA605">
        <v>9105.2359435000017</v>
      </c>
      <c r="AB605" t="s">
        <v>54</v>
      </c>
      <c r="AC605" t="s">
        <v>64</v>
      </c>
      <c r="AD605" t="s">
        <v>54</v>
      </c>
      <c r="AE605" t="s">
        <v>55</v>
      </c>
      <c r="AF605" t="s">
        <v>2949</v>
      </c>
    </row>
    <row r="606" spans="1:32" x14ac:dyDescent="0.25">
      <c r="A606" t="s">
        <v>2950</v>
      </c>
      <c r="B606" t="s">
        <v>2951</v>
      </c>
      <c r="C606" t="s">
        <v>2952</v>
      </c>
      <c r="D606" t="s">
        <v>816</v>
      </c>
      <c r="E606" t="s">
        <v>715</v>
      </c>
      <c r="F606">
        <v>7</v>
      </c>
      <c r="G606">
        <v>2022</v>
      </c>
      <c r="H606" s="1">
        <v>44949.514850162035</v>
      </c>
      <c r="I606" t="s">
        <v>2948</v>
      </c>
      <c r="J606">
        <v>2803.9209999999998</v>
      </c>
      <c r="K606">
        <v>0</v>
      </c>
      <c r="L606" t="s">
        <v>38</v>
      </c>
      <c r="M606" t="s">
        <v>51</v>
      </c>
      <c r="N606">
        <v>2140</v>
      </c>
      <c r="R606" t="s">
        <v>52</v>
      </c>
      <c r="S606">
        <v>42.008305999999997</v>
      </c>
      <c r="T606">
        <v>-97.400555999999995</v>
      </c>
      <c r="U606">
        <v>2.8566666669999998</v>
      </c>
      <c r="V606">
        <v>1</v>
      </c>
      <c r="W606">
        <v>5.74</v>
      </c>
      <c r="X606">
        <v>3.0739999999999998</v>
      </c>
      <c r="Y606">
        <v>1043.01</v>
      </c>
      <c r="Z606">
        <v>31001755001</v>
      </c>
      <c r="AA606">
        <v>1147.259728881</v>
      </c>
      <c r="AB606" t="s">
        <v>87</v>
      </c>
      <c r="AC606" t="s">
        <v>64</v>
      </c>
      <c r="AD606" t="s">
        <v>54</v>
      </c>
      <c r="AE606" t="s">
        <v>73</v>
      </c>
      <c r="AF606" t="s">
        <v>2953</v>
      </c>
    </row>
    <row r="607" spans="1:32" x14ac:dyDescent="0.25">
      <c r="A607" t="s">
        <v>2954</v>
      </c>
      <c r="B607" t="s">
        <v>2955</v>
      </c>
      <c r="C607" t="s">
        <v>2956</v>
      </c>
      <c r="D607" t="s">
        <v>2957</v>
      </c>
      <c r="E607" t="s">
        <v>1719</v>
      </c>
      <c r="F607">
        <v>7</v>
      </c>
      <c r="G607">
        <v>2022</v>
      </c>
      <c r="H607" s="1">
        <v>44959.542378715276</v>
      </c>
      <c r="I607" t="s">
        <v>2948</v>
      </c>
      <c r="J607">
        <v>2174.6999999999998</v>
      </c>
      <c r="K607">
        <v>0</v>
      </c>
      <c r="L607" t="s">
        <v>38</v>
      </c>
      <c r="M607" t="s">
        <v>51</v>
      </c>
      <c r="N607">
        <v>2174.6999999999998</v>
      </c>
      <c r="R607" t="s">
        <v>52</v>
      </c>
      <c r="S607">
        <v>37.957093</v>
      </c>
      <c r="T607">
        <v>-100.829065</v>
      </c>
      <c r="U607">
        <v>1.913096667</v>
      </c>
      <c r="V607">
        <v>1</v>
      </c>
      <c r="W607">
        <v>6</v>
      </c>
      <c r="X607">
        <v>0</v>
      </c>
      <c r="Y607">
        <v>698.24062000000004</v>
      </c>
      <c r="Z607">
        <v>20001614001</v>
      </c>
      <c r="AA607">
        <v>1658.9739889057</v>
      </c>
      <c r="AB607" t="s">
        <v>118</v>
      </c>
      <c r="AC607" t="s">
        <v>54</v>
      </c>
      <c r="AD607" t="s">
        <v>54</v>
      </c>
      <c r="AE607" t="s">
        <v>73</v>
      </c>
      <c r="AF607" t="s">
        <v>2958</v>
      </c>
    </row>
    <row r="608" spans="1:32" x14ac:dyDescent="0.25">
      <c r="A608" t="s">
        <v>2959</v>
      </c>
      <c r="B608" t="s">
        <v>2960</v>
      </c>
      <c r="C608" t="s">
        <v>2961</v>
      </c>
      <c r="D608" t="s">
        <v>2962</v>
      </c>
      <c r="E608" t="s">
        <v>951</v>
      </c>
      <c r="F608">
        <v>1</v>
      </c>
      <c r="G608">
        <v>2022</v>
      </c>
      <c r="H608" s="1">
        <v>44974.392911099538</v>
      </c>
      <c r="I608" t="s">
        <v>2948</v>
      </c>
      <c r="J608">
        <v>2048</v>
      </c>
      <c r="K608">
        <v>0</v>
      </c>
      <c r="L608" t="s">
        <v>38</v>
      </c>
      <c r="M608" t="s">
        <v>51</v>
      </c>
      <c r="N608">
        <v>2048</v>
      </c>
      <c r="R608" t="s">
        <v>52</v>
      </c>
      <c r="S608">
        <v>42.748493000000003</v>
      </c>
      <c r="T608">
        <v>-71.445079000000007</v>
      </c>
      <c r="U608">
        <v>10.97</v>
      </c>
      <c r="V608">
        <v>1</v>
      </c>
      <c r="W608">
        <v>16</v>
      </c>
      <c r="X608">
        <v>0</v>
      </c>
      <c r="Y608">
        <v>3995.14</v>
      </c>
      <c r="Z608">
        <v>33000054001</v>
      </c>
      <c r="AA608">
        <v>5095.2900339826001</v>
      </c>
      <c r="AB608" t="s">
        <v>53</v>
      </c>
      <c r="AC608" t="s">
        <v>42</v>
      </c>
      <c r="AD608" t="s">
        <v>54</v>
      </c>
      <c r="AE608" t="s">
        <v>65</v>
      </c>
      <c r="AF608" t="s">
        <v>2963</v>
      </c>
    </row>
    <row r="609" spans="1:32" x14ac:dyDescent="0.25">
      <c r="A609" t="s">
        <v>2964</v>
      </c>
      <c r="B609" t="s">
        <v>2965</v>
      </c>
      <c r="C609" t="s">
        <v>2966</v>
      </c>
      <c r="D609" t="s">
        <v>2967</v>
      </c>
      <c r="E609" t="s">
        <v>36</v>
      </c>
      <c r="F609">
        <v>9</v>
      </c>
      <c r="G609">
        <v>2022</v>
      </c>
      <c r="H609" s="1">
        <v>44973.749531886577</v>
      </c>
      <c r="I609" t="s">
        <v>2948</v>
      </c>
      <c r="J609">
        <v>2046</v>
      </c>
      <c r="K609">
        <v>0</v>
      </c>
      <c r="L609" t="s">
        <v>38</v>
      </c>
      <c r="M609" t="s">
        <v>679</v>
      </c>
      <c r="O609">
        <v>2046</v>
      </c>
      <c r="R609" t="s">
        <v>86</v>
      </c>
      <c r="S609">
        <v>37.689444000000002</v>
      </c>
      <c r="T609">
        <v>-121.914722</v>
      </c>
      <c r="U609">
        <v>0</v>
      </c>
      <c r="V609">
        <v>2</v>
      </c>
      <c r="W609">
        <v>23.9</v>
      </c>
      <c r="X609">
        <v>0</v>
      </c>
      <c r="Y609">
        <v>0</v>
      </c>
      <c r="Z609">
        <v>6002006001</v>
      </c>
      <c r="AA609">
        <v>5663.4567568570001</v>
      </c>
      <c r="AB609" t="s">
        <v>53</v>
      </c>
      <c r="AC609" t="s">
        <v>42</v>
      </c>
      <c r="AD609" t="s">
        <v>54</v>
      </c>
      <c r="AE609" t="s">
        <v>467</v>
      </c>
      <c r="AF609" t="s">
        <v>2968</v>
      </c>
    </row>
    <row r="610" spans="1:32" x14ac:dyDescent="0.25">
      <c r="A610" t="s">
        <v>2969</v>
      </c>
      <c r="B610" t="s">
        <v>2970</v>
      </c>
      <c r="C610" t="s">
        <v>2971</v>
      </c>
      <c r="D610" t="s">
        <v>2972</v>
      </c>
      <c r="E610" t="s">
        <v>600</v>
      </c>
      <c r="F610">
        <v>4</v>
      </c>
      <c r="G610">
        <v>2022</v>
      </c>
      <c r="H610" s="1">
        <v>44971.562956203707</v>
      </c>
      <c r="I610" t="s">
        <v>2948</v>
      </c>
      <c r="J610">
        <v>2029.2</v>
      </c>
      <c r="K610">
        <v>0</v>
      </c>
      <c r="L610" t="s">
        <v>38</v>
      </c>
      <c r="M610" t="s">
        <v>79</v>
      </c>
      <c r="Q610">
        <v>2029.2</v>
      </c>
      <c r="R610" t="s">
        <v>86</v>
      </c>
      <c r="S610">
        <v>26.367208000000002</v>
      </c>
      <c r="T610">
        <v>-80.109733000000006</v>
      </c>
      <c r="U610">
        <v>9.7204999999999995</v>
      </c>
      <c r="V610">
        <v>1</v>
      </c>
      <c r="W610">
        <v>17.5</v>
      </c>
      <c r="X610">
        <v>4.8680000000000003</v>
      </c>
      <c r="Y610">
        <v>3539.058</v>
      </c>
      <c r="Z610">
        <v>12000078001</v>
      </c>
      <c r="AA610">
        <v>6446.5070479979995</v>
      </c>
      <c r="AB610" t="s">
        <v>53</v>
      </c>
      <c r="AC610" t="s">
        <v>54</v>
      </c>
      <c r="AD610" t="s">
        <v>54</v>
      </c>
      <c r="AE610" t="s">
        <v>73</v>
      </c>
      <c r="AF610" t="s">
        <v>2973</v>
      </c>
    </row>
    <row r="611" spans="1:32" x14ac:dyDescent="0.25">
      <c r="A611" t="s">
        <v>2974</v>
      </c>
      <c r="B611" t="s">
        <v>2975</v>
      </c>
      <c r="C611" t="s">
        <v>2976</v>
      </c>
      <c r="D611" t="s">
        <v>2977</v>
      </c>
      <c r="E611" t="s">
        <v>600</v>
      </c>
      <c r="F611">
        <v>4</v>
      </c>
      <c r="G611">
        <v>2022</v>
      </c>
      <c r="H611" s="1">
        <v>44965.518008981482</v>
      </c>
      <c r="I611" t="s">
        <v>2948</v>
      </c>
      <c r="J611">
        <v>1887</v>
      </c>
      <c r="K611">
        <v>0</v>
      </c>
      <c r="L611" t="s">
        <v>38</v>
      </c>
      <c r="M611" t="s">
        <v>79</v>
      </c>
      <c r="Q611">
        <v>1887</v>
      </c>
      <c r="R611" t="s">
        <v>86</v>
      </c>
      <c r="S611">
        <v>30.436859999999999</v>
      </c>
      <c r="T611">
        <v>-87.326740000000001</v>
      </c>
      <c r="Z611">
        <v>12000046004</v>
      </c>
      <c r="AA611">
        <v>2440.2032328579994</v>
      </c>
      <c r="AB611" t="s">
        <v>54</v>
      </c>
      <c r="AC611" t="s">
        <v>64</v>
      </c>
      <c r="AD611" t="s">
        <v>54</v>
      </c>
      <c r="AE611" t="s">
        <v>54</v>
      </c>
      <c r="AF611" t="s">
        <v>2978</v>
      </c>
    </row>
    <row r="612" spans="1:32" x14ac:dyDescent="0.25">
      <c r="A612" t="s">
        <v>2979</v>
      </c>
      <c r="B612" t="s">
        <v>2980</v>
      </c>
      <c r="C612" t="s">
        <v>2981</v>
      </c>
      <c r="D612" t="s">
        <v>2982</v>
      </c>
      <c r="E612" t="s">
        <v>36</v>
      </c>
      <c r="F612">
        <v>9</v>
      </c>
      <c r="G612">
        <v>2022</v>
      </c>
      <c r="H612" s="1">
        <v>44953.479392476853</v>
      </c>
      <c r="I612" t="s">
        <v>2948</v>
      </c>
      <c r="J612">
        <v>1885.62</v>
      </c>
      <c r="K612">
        <v>0</v>
      </c>
      <c r="L612" t="s">
        <v>38</v>
      </c>
      <c r="M612" t="s">
        <v>51</v>
      </c>
      <c r="N612">
        <v>1885.62</v>
      </c>
      <c r="R612" t="s">
        <v>86</v>
      </c>
      <c r="S612">
        <v>34.24</v>
      </c>
      <c r="T612">
        <v>-119.2612</v>
      </c>
      <c r="U612">
        <v>6.5294153230000003</v>
      </c>
      <c r="V612">
        <v>1</v>
      </c>
      <c r="W612">
        <v>14</v>
      </c>
      <c r="X612">
        <v>0</v>
      </c>
      <c r="Y612">
        <v>2383.38</v>
      </c>
      <c r="Z612">
        <v>6004006001</v>
      </c>
      <c r="AA612">
        <v>4734.7226906199994</v>
      </c>
      <c r="AB612" t="s">
        <v>53</v>
      </c>
      <c r="AC612" t="s">
        <v>42</v>
      </c>
      <c r="AD612" t="s">
        <v>43</v>
      </c>
      <c r="AE612" t="s">
        <v>65</v>
      </c>
      <c r="AF612" t="s">
        <v>2983</v>
      </c>
    </row>
    <row r="613" spans="1:32" x14ac:dyDescent="0.25">
      <c r="A613" t="s">
        <v>2984</v>
      </c>
      <c r="B613" t="s">
        <v>2985</v>
      </c>
      <c r="C613" t="s">
        <v>2986</v>
      </c>
      <c r="D613" t="s">
        <v>2987</v>
      </c>
      <c r="E613" t="s">
        <v>50</v>
      </c>
      <c r="F613">
        <v>10</v>
      </c>
      <c r="G613">
        <v>2022</v>
      </c>
      <c r="H613" s="1">
        <v>44974.651911527777</v>
      </c>
      <c r="I613" t="s">
        <v>2948</v>
      </c>
      <c r="J613">
        <v>1796</v>
      </c>
      <c r="K613">
        <v>0</v>
      </c>
      <c r="L613" t="s">
        <v>38</v>
      </c>
      <c r="M613" t="s">
        <v>79</v>
      </c>
      <c r="Q613">
        <v>1796</v>
      </c>
      <c r="R613" t="s">
        <v>94</v>
      </c>
      <c r="S613">
        <v>45.421607000000002</v>
      </c>
      <c r="T613">
        <v>-122.65856100000001</v>
      </c>
      <c r="U613">
        <v>5.1733333330000004</v>
      </c>
      <c r="V613">
        <v>1</v>
      </c>
      <c r="W613">
        <v>8.3000000000000007</v>
      </c>
      <c r="X613">
        <v>0</v>
      </c>
      <c r="Y613">
        <v>1891.73</v>
      </c>
      <c r="Z613">
        <v>41000017002</v>
      </c>
      <c r="AA613">
        <v>2782.5601043336001</v>
      </c>
      <c r="AB613" t="s">
        <v>53</v>
      </c>
      <c r="AC613" t="s">
        <v>54</v>
      </c>
      <c r="AD613" t="s">
        <v>54</v>
      </c>
      <c r="AE613" t="s">
        <v>55</v>
      </c>
      <c r="AF613" t="s">
        <v>2988</v>
      </c>
    </row>
    <row r="614" spans="1:32" x14ac:dyDescent="0.25">
      <c r="A614" t="s">
        <v>2989</v>
      </c>
      <c r="B614" t="s">
        <v>2990</v>
      </c>
      <c r="C614" t="s">
        <v>2991</v>
      </c>
      <c r="D614" t="s">
        <v>2992</v>
      </c>
      <c r="E614" t="s">
        <v>117</v>
      </c>
      <c r="F614">
        <v>5</v>
      </c>
      <c r="G614">
        <v>2022</v>
      </c>
      <c r="H614" s="1">
        <v>44944.626123993054</v>
      </c>
      <c r="I614" t="s">
        <v>2948</v>
      </c>
      <c r="J614">
        <v>1502</v>
      </c>
      <c r="K614">
        <v>0</v>
      </c>
      <c r="L614" t="s">
        <v>38</v>
      </c>
      <c r="M614" t="s">
        <v>51</v>
      </c>
      <c r="N614">
        <v>1502</v>
      </c>
      <c r="R614" t="s">
        <v>52</v>
      </c>
      <c r="S614">
        <v>42.254710000000003</v>
      </c>
      <c r="T614">
        <v>-87.947294999999997</v>
      </c>
      <c r="U614">
        <v>3.3817916669999999</v>
      </c>
      <c r="V614">
        <v>3</v>
      </c>
      <c r="W614">
        <v>15</v>
      </c>
      <c r="X614">
        <v>4.95</v>
      </c>
      <c r="Y614">
        <v>1234.5869769999999</v>
      </c>
      <c r="Z614">
        <v>17000525001</v>
      </c>
      <c r="AA614">
        <v>1611.6267619995001</v>
      </c>
      <c r="AB614" t="s">
        <v>53</v>
      </c>
      <c r="AC614" t="s">
        <v>42</v>
      </c>
      <c r="AD614" t="s">
        <v>54</v>
      </c>
      <c r="AE614" t="s">
        <v>65</v>
      </c>
      <c r="AF614" t="s">
        <v>2993</v>
      </c>
    </row>
    <row r="615" spans="1:32" x14ac:dyDescent="0.25">
      <c r="A615" t="s">
        <v>2994</v>
      </c>
      <c r="B615" t="s">
        <v>2995</v>
      </c>
      <c r="C615" t="s">
        <v>2996</v>
      </c>
      <c r="D615" t="s">
        <v>2997</v>
      </c>
      <c r="E615" t="s">
        <v>61</v>
      </c>
      <c r="F615">
        <v>1</v>
      </c>
      <c r="G615">
        <v>2022</v>
      </c>
      <c r="H615" s="1">
        <v>44959.558625231482</v>
      </c>
      <c r="I615" t="s">
        <v>2948</v>
      </c>
      <c r="J615">
        <v>1308</v>
      </c>
      <c r="K615">
        <v>0</v>
      </c>
      <c r="L615" t="s">
        <v>38</v>
      </c>
      <c r="M615" t="s">
        <v>79</v>
      </c>
      <c r="Q615">
        <v>1308</v>
      </c>
      <c r="R615" t="s">
        <v>94</v>
      </c>
      <c r="S615">
        <v>41.971980000000002</v>
      </c>
      <c r="T615">
        <v>-72.605540000000005</v>
      </c>
      <c r="U615">
        <v>4.1358333329999999</v>
      </c>
      <c r="V615">
        <v>1</v>
      </c>
      <c r="W615">
        <v>10</v>
      </c>
      <c r="X615">
        <v>0</v>
      </c>
      <c r="Y615">
        <v>1507.61</v>
      </c>
      <c r="Z615">
        <v>9000490001</v>
      </c>
      <c r="AA615">
        <v>2780.5569524260304</v>
      </c>
      <c r="AB615" t="s">
        <v>54</v>
      </c>
      <c r="AC615" t="s">
        <v>54</v>
      </c>
      <c r="AD615" t="s">
        <v>54</v>
      </c>
      <c r="AE615" t="s">
        <v>55</v>
      </c>
      <c r="AF615" t="s">
        <v>2998</v>
      </c>
    </row>
    <row r="616" spans="1:32" x14ac:dyDescent="0.25">
      <c r="A616" t="s">
        <v>2999</v>
      </c>
      <c r="B616" t="s">
        <v>3000</v>
      </c>
      <c r="C616" t="s">
        <v>3001</v>
      </c>
      <c r="D616" t="s">
        <v>3002</v>
      </c>
      <c r="E616" t="s">
        <v>525</v>
      </c>
      <c r="F616">
        <v>2</v>
      </c>
      <c r="G616">
        <v>2022</v>
      </c>
      <c r="H616" s="1">
        <v>44958.500429548614</v>
      </c>
      <c r="I616" t="s">
        <v>2948</v>
      </c>
      <c r="J616">
        <v>1289.0999999999999</v>
      </c>
      <c r="K616">
        <v>0</v>
      </c>
      <c r="L616" t="s">
        <v>38</v>
      </c>
      <c r="M616" t="s">
        <v>79</v>
      </c>
      <c r="Q616">
        <v>1289.0999999999999</v>
      </c>
      <c r="R616" t="s">
        <v>52</v>
      </c>
      <c r="S616">
        <v>40.312939999999998</v>
      </c>
      <c r="T616">
        <v>-73.98603</v>
      </c>
      <c r="U616">
        <v>3.6517499999999998</v>
      </c>
      <c r="V616">
        <v>1</v>
      </c>
      <c r="W616">
        <v>5.4</v>
      </c>
      <c r="X616">
        <v>0</v>
      </c>
      <c r="Y616">
        <v>1333.7460000000001</v>
      </c>
      <c r="Z616">
        <v>34003057001</v>
      </c>
      <c r="AA616">
        <v>1584.3110541689998</v>
      </c>
      <c r="AB616" t="s">
        <v>53</v>
      </c>
      <c r="AC616" t="s">
        <v>42</v>
      </c>
      <c r="AD616" t="s">
        <v>54</v>
      </c>
      <c r="AE616" t="s">
        <v>65</v>
      </c>
      <c r="AF616" t="s">
        <v>3003</v>
      </c>
    </row>
    <row r="617" spans="1:32" x14ac:dyDescent="0.25">
      <c r="A617" t="s">
        <v>3004</v>
      </c>
      <c r="B617" t="s">
        <v>3005</v>
      </c>
      <c r="C617" t="s">
        <v>3006</v>
      </c>
      <c r="D617" t="s">
        <v>3007</v>
      </c>
      <c r="E617" t="s">
        <v>629</v>
      </c>
      <c r="F617">
        <v>6</v>
      </c>
      <c r="G617">
        <v>2022</v>
      </c>
      <c r="H617" s="1">
        <v>44937.509061956021</v>
      </c>
      <c r="I617" t="s">
        <v>2948</v>
      </c>
      <c r="J617">
        <v>1100</v>
      </c>
      <c r="K617">
        <v>0</v>
      </c>
      <c r="L617" t="s">
        <v>38</v>
      </c>
      <c r="M617" t="s">
        <v>79</v>
      </c>
      <c r="Q617">
        <v>138.1</v>
      </c>
      <c r="R617" t="s">
        <v>52</v>
      </c>
      <c r="S617">
        <v>32.715975999999998</v>
      </c>
      <c r="T617">
        <v>-108.248976</v>
      </c>
      <c r="U617">
        <v>0.32916666700000002</v>
      </c>
      <c r="V617">
        <v>1</v>
      </c>
      <c r="W617">
        <v>2</v>
      </c>
      <c r="X617">
        <v>0</v>
      </c>
      <c r="Y617">
        <v>120.31</v>
      </c>
      <c r="Z617">
        <v>35000055001</v>
      </c>
      <c r="AA617">
        <v>493.50378813769998</v>
      </c>
      <c r="AB617" t="s">
        <v>118</v>
      </c>
      <c r="AC617" t="s">
        <v>72</v>
      </c>
      <c r="AD617" t="s">
        <v>54</v>
      </c>
      <c r="AE617" t="s">
        <v>73</v>
      </c>
      <c r="AF617" t="s">
        <v>3008</v>
      </c>
    </row>
    <row r="618" spans="1:32" x14ac:dyDescent="0.25">
      <c r="A618" t="s">
        <v>3009</v>
      </c>
      <c r="B618" t="s">
        <v>3010</v>
      </c>
      <c r="C618" t="s">
        <v>3010</v>
      </c>
      <c r="D618" t="s">
        <v>3011</v>
      </c>
      <c r="E618" t="s">
        <v>99</v>
      </c>
      <c r="F618">
        <v>6</v>
      </c>
      <c r="G618">
        <v>2022</v>
      </c>
      <c r="H618" s="1">
        <v>44824.373985324077</v>
      </c>
      <c r="I618" t="s">
        <v>2948</v>
      </c>
      <c r="J618">
        <v>982.7</v>
      </c>
      <c r="K618">
        <v>0</v>
      </c>
      <c r="L618" t="s">
        <v>38</v>
      </c>
      <c r="M618" t="s">
        <v>79</v>
      </c>
      <c r="Q618">
        <v>982.7</v>
      </c>
      <c r="R618" t="s">
        <v>94</v>
      </c>
      <c r="S618">
        <v>31.820056000000001</v>
      </c>
      <c r="T618">
        <v>-102.253806</v>
      </c>
      <c r="U618">
        <v>3.6358333329999999</v>
      </c>
      <c r="V618">
        <v>1</v>
      </c>
      <c r="W618">
        <v>11</v>
      </c>
      <c r="X618">
        <v>11</v>
      </c>
      <c r="Y618">
        <v>1332.74</v>
      </c>
      <c r="Z618">
        <v>48001003002</v>
      </c>
      <c r="AA618">
        <v>3363.4741575288999</v>
      </c>
      <c r="AB618" t="s">
        <v>41</v>
      </c>
      <c r="AC618" t="s">
        <v>72</v>
      </c>
      <c r="AD618" t="s">
        <v>54</v>
      </c>
      <c r="AE618" t="s">
        <v>73</v>
      </c>
      <c r="AF618" t="s">
        <v>3012</v>
      </c>
    </row>
    <row r="619" spans="1:32" x14ac:dyDescent="0.25">
      <c r="A619" t="s">
        <v>3013</v>
      </c>
      <c r="B619" t="s">
        <v>3014</v>
      </c>
      <c r="C619" t="s">
        <v>3015</v>
      </c>
      <c r="D619" t="s">
        <v>762</v>
      </c>
      <c r="E619" t="s">
        <v>629</v>
      </c>
      <c r="F619">
        <v>6</v>
      </c>
      <c r="G619">
        <v>2022</v>
      </c>
      <c r="H619" s="1">
        <v>44971.573952800929</v>
      </c>
      <c r="I619" t="s">
        <v>2948</v>
      </c>
      <c r="J619">
        <v>972.35</v>
      </c>
      <c r="K619">
        <v>0</v>
      </c>
      <c r="L619" t="s">
        <v>38</v>
      </c>
      <c r="M619" t="s">
        <v>79</v>
      </c>
      <c r="Q619">
        <v>972.35</v>
      </c>
      <c r="R619" t="s">
        <v>86</v>
      </c>
      <c r="S619">
        <v>32.425147000000003</v>
      </c>
      <c r="T619">
        <v>-104.17553100000001</v>
      </c>
      <c r="U619">
        <v>1.765833333</v>
      </c>
      <c r="V619">
        <v>1</v>
      </c>
      <c r="W619">
        <v>8.5</v>
      </c>
      <c r="X619">
        <v>0</v>
      </c>
      <c r="Y619">
        <v>644.15</v>
      </c>
      <c r="Z619">
        <v>35200900001</v>
      </c>
      <c r="AA619">
        <v>1529.6796385079999</v>
      </c>
      <c r="AB619" t="s">
        <v>2888</v>
      </c>
      <c r="AC619" t="s">
        <v>562</v>
      </c>
      <c r="AD619" t="s">
        <v>54</v>
      </c>
      <c r="AE619" t="s">
        <v>2290</v>
      </c>
      <c r="AF619" t="s">
        <v>3016</v>
      </c>
    </row>
    <row r="620" spans="1:32" x14ac:dyDescent="0.25">
      <c r="A620" t="s">
        <v>3017</v>
      </c>
      <c r="B620" t="s">
        <v>3018</v>
      </c>
      <c r="C620" t="s">
        <v>3019</v>
      </c>
      <c r="D620" t="s">
        <v>3017</v>
      </c>
      <c r="E620" t="s">
        <v>437</v>
      </c>
      <c r="F620">
        <v>5</v>
      </c>
      <c r="G620">
        <v>2022</v>
      </c>
      <c r="H620" s="1">
        <v>44957.616238807874</v>
      </c>
      <c r="I620" t="s">
        <v>2948</v>
      </c>
      <c r="J620">
        <v>954</v>
      </c>
      <c r="K620">
        <v>0</v>
      </c>
      <c r="L620" t="s">
        <v>38</v>
      </c>
      <c r="M620" t="s">
        <v>51</v>
      </c>
      <c r="N620">
        <v>954.05</v>
      </c>
      <c r="R620" t="s">
        <v>52</v>
      </c>
      <c r="S620">
        <v>45.109000000000002</v>
      </c>
      <c r="T620">
        <v>-95.035210000000006</v>
      </c>
      <c r="U620">
        <v>3.6272500000000001</v>
      </c>
      <c r="V620">
        <v>1</v>
      </c>
      <c r="W620">
        <v>5.04</v>
      </c>
      <c r="X620">
        <v>0</v>
      </c>
      <c r="Y620">
        <v>1324.9749999999999</v>
      </c>
      <c r="AB620" t="s">
        <v>54</v>
      </c>
      <c r="AC620" t="s">
        <v>54</v>
      </c>
      <c r="AD620" t="s">
        <v>54</v>
      </c>
      <c r="AE620" t="s">
        <v>73</v>
      </c>
      <c r="AF620" t="s">
        <v>3020</v>
      </c>
    </row>
    <row r="621" spans="1:32" x14ac:dyDescent="0.25">
      <c r="A621" t="s">
        <v>3021</v>
      </c>
      <c r="B621" t="s">
        <v>3022</v>
      </c>
      <c r="C621" t="s">
        <v>3023</v>
      </c>
      <c r="D621" t="s">
        <v>3024</v>
      </c>
      <c r="E621" t="s">
        <v>854</v>
      </c>
      <c r="F621">
        <v>8</v>
      </c>
      <c r="G621">
        <v>2022</v>
      </c>
      <c r="H621" s="1">
        <v>44935.427749201386</v>
      </c>
      <c r="I621" t="s">
        <v>2948</v>
      </c>
      <c r="J621">
        <v>950</v>
      </c>
      <c r="K621">
        <v>0</v>
      </c>
      <c r="L621" t="s">
        <v>38</v>
      </c>
      <c r="M621" t="s">
        <v>79</v>
      </c>
      <c r="Q621">
        <v>950</v>
      </c>
      <c r="R621" t="s">
        <v>94</v>
      </c>
      <c r="S621">
        <v>37.810772999999998</v>
      </c>
      <c r="T621">
        <v>-113.089265</v>
      </c>
      <c r="U621">
        <v>3.6</v>
      </c>
      <c r="V621">
        <v>1</v>
      </c>
      <c r="W621">
        <v>4.4000000000000004</v>
      </c>
      <c r="X621">
        <v>2</v>
      </c>
      <c r="Y621">
        <v>1313.63</v>
      </c>
      <c r="Z621">
        <v>49000038001</v>
      </c>
      <c r="AA621">
        <v>1438.627279073</v>
      </c>
      <c r="AB621" t="s">
        <v>53</v>
      </c>
      <c r="AC621" t="s">
        <v>64</v>
      </c>
      <c r="AD621" t="s">
        <v>54</v>
      </c>
      <c r="AE621" t="s">
        <v>73</v>
      </c>
      <c r="AF621" t="s">
        <v>3025</v>
      </c>
    </row>
    <row r="622" spans="1:32" x14ac:dyDescent="0.25">
      <c r="A622" t="s">
        <v>3026</v>
      </c>
      <c r="B622" t="s">
        <v>3027</v>
      </c>
      <c r="C622" t="s">
        <v>3028</v>
      </c>
      <c r="D622" t="s">
        <v>3029</v>
      </c>
      <c r="E622" t="s">
        <v>854</v>
      </c>
      <c r="F622">
        <v>8</v>
      </c>
      <c r="G622">
        <v>2022</v>
      </c>
      <c r="H622" s="1">
        <v>44985.552274282411</v>
      </c>
      <c r="I622" t="s">
        <v>2948</v>
      </c>
      <c r="J622">
        <v>872</v>
      </c>
      <c r="K622">
        <v>0</v>
      </c>
      <c r="L622" t="s">
        <v>38</v>
      </c>
      <c r="M622" t="s">
        <v>51</v>
      </c>
      <c r="N622">
        <v>1078</v>
      </c>
      <c r="R622" t="s">
        <v>86</v>
      </c>
      <c r="S622">
        <v>40.243070000000003</v>
      </c>
      <c r="T622">
        <v>-111.66745</v>
      </c>
      <c r="U622">
        <v>3.6783333329999999</v>
      </c>
      <c r="V622">
        <v>1</v>
      </c>
      <c r="W622">
        <v>6.6</v>
      </c>
      <c r="X622">
        <v>0</v>
      </c>
      <c r="Y622">
        <v>1342.97</v>
      </c>
      <c r="Z622">
        <v>49000041001</v>
      </c>
      <c r="AB622" t="s">
        <v>53</v>
      </c>
      <c r="AC622" t="s">
        <v>64</v>
      </c>
      <c r="AD622" t="s">
        <v>43</v>
      </c>
      <c r="AE622" t="s">
        <v>73</v>
      </c>
      <c r="AF622" t="s">
        <v>3030</v>
      </c>
    </row>
    <row r="623" spans="1:32" x14ac:dyDescent="0.25">
      <c r="A623" t="s">
        <v>3031</v>
      </c>
      <c r="B623" t="s">
        <v>3032</v>
      </c>
      <c r="C623" t="s">
        <v>3033</v>
      </c>
      <c r="D623" t="s">
        <v>3034</v>
      </c>
      <c r="E623" t="s">
        <v>1449</v>
      </c>
      <c r="F623">
        <v>3</v>
      </c>
      <c r="G623">
        <v>2022</v>
      </c>
      <c r="H623" s="1">
        <v>44944.581258692131</v>
      </c>
      <c r="I623" t="s">
        <v>2948</v>
      </c>
      <c r="J623">
        <v>853.05</v>
      </c>
      <c r="K623">
        <v>0</v>
      </c>
      <c r="L623" t="s">
        <v>38</v>
      </c>
      <c r="M623" t="s">
        <v>51</v>
      </c>
      <c r="N623">
        <v>627.36</v>
      </c>
      <c r="R623" t="s">
        <v>52</v>
      </c>
      <c r="S623">
        <v>39.28069</v>
      </c>
      <c r="T623">
        <v>-81.557060000000007</v>
      </c>
      <c r="U623">
        <v>6.1179500000000005E-2</v>
      </c>
      <c r="V623">
        <v>5</v>
      </c>
      <c r="W623">
        <v>0</v>
      </c>
      <c r="X623">
        <v>0</v>
      </c>
      <c r="Y623">
        <v>11.122496</v>
      </c>
      <c r="Z623">
        <v>54005405001</v>
      </c>
      <c r="AA623">
        <v>3117.6327870544001</v>
      </c>
      <c r="AB623" t="s">
        <v>177</v>
      </c>
      <c r="AC623" t="s">
        <v>42</v>
      </c>
      <c r="AD623" t="s">
        <v>54</v>
      </c>
      <c r="AE623" t="s">
        <v>73</v>
      </c>
      <c r="AF623" t="s">
        <v>3035</v>
      </c>
    </row>
    <row r="624" spans="1:32" x14ac:dyDescent="0.25">
      <c r="A624" t="s">
        <v>3036</v>
      </c>
      <c r="B624" t="s">
        <v>3037</v>
      </c>
      <c r="C624" t="s">
        <v>3038</v>
      </c>
      <c r="D624" t="s">
        <v>3039</v>
      </c>
      <c r="E624" t="s">
        <v>253</v>
      </c>
      <c r="F624">
        <v>5</v>
      </c>
      <c r="G624">
        <v>2022</v>
      </c>
      <c r="H624" s="1">
        <v>44994.516631724538</v>
      </c>
      <c r="I624" t="s">
        <v>2948</v>
      </c>
      <c r="J624">
        <v>850.34</v>
      </c>
      <c r="K624">
        <v>0</v>
      </c>
      <c r="L624" t="s">
        <v>38</v>
      </c>
      <c r="M624" t="s">
        <v>79</v>
      </c>
      <c r="Q624">
        <v>830.34</v>
      </c>
      <c r="R624" t="s">
        <v>52</v>
      </c>
      <c r="S624">
        <v>38.956443999999998</v>
      </c>
      <c r="T624">
        <v>-85.930833000000007</v>
      </c>
      <c r="U624">
        <v>4.3572916670000001</v>
      </c>
      <c r="V624">
        <v>1</v>
      </c>
      <c r="W624">
        <v>8.6999999999999993</v>
      </c>
      <c r="X624">
        <v>30</v>
      </c>
      <c r="Y624">
        <v>1583.9992</v>
      </c>
      <c r="Z624">
        <v>18002190001</v>
      </c>
      <c r="AA624">
        <v>1566.100582282</v>
      </c>
      <c r="AB624" t="s">
        <v>41</v>
      </c>
      <c r="AC624" t="s">
        <v>72</v>
      </c>
      <c r="AD624" t="s">
        <v>54</v>
      </c>
      <c r="AE624" t="s">
        <v>73</v>
      </c>
      <c r="AF624" t="s">
        <v>3040</v>
      </c>
    </row>
    <row r="625" spans="1:32" x14ac:dyDescent="0.25">
      <c r="A625" t="s">
        <v>3041</v>
      </c>
      <c r="B625" t="s">
        <v>3042</v>
      </c>
      <c r="C625" t="s">
        <v>3043</v>
      </c>
      <c r="D625" t="s">
        <v>3044</v>
      </c>
      <c r="E625" t="s">
        <v>136</v>
      </c>
      <c r="F625">
        <v>4</v>
      </c>
      <c r="G625">
        <v>2022</v>
      </c>
      <c r="H625" s="1">
        <v>44960.392944270832</v>
      </c>
      <c r="I625" t="s">
        <v>2948</v>
      </c>
      <c r="J625">
        <v>812</v>
      </c>
      <c r="K625">
        <v>0</v>
      </c>
      <c r="L625" t="s">
        <v>38</v>
      </c>
      <c r="M625" t="s">
        <v>51</v>
      </c>
      <c r="N625">
        <v>812</v>
      </c>
      <c r="R625" t="s">
        <v>86</v>
      </c>
      <c r="S625">
        <v>36.213425000000001</v>
      </c>
      <c r="T625">
        <v>-81.646170999999995</v>
      </c>
      <c r="U625">
        <v>2.4647749999999999</v>
      </c>
      <c r="V625">
        <v>1</v>
      </c>
      <c r="W625">
        <v>4.82</v>
      </c>
      <c r="X625">
        <v>0</v>
      </c>
      <c r="Y625">
        <v>898.24130000000002</v>
      </c>
      <c r="Z625">
        <v>37009502001</v>
      </c>
      <c r="AA625">
        <v>1330.0928666264799</v>
      </c>
      <c r="AB625" t="s">
        <v>41</v>
      </c>
      <c r="AC625" t="s">
        <v>54</v>
      </c>
      <c r="AD625" t="s">
        <v>537</v>
      </c>
      <c r="AE625" t="s">
        <v>54</v>
      </c>
      <c r="AF625" t="s">
        <v>3045</v>
      </c>
    </row>
    <row r="626" spans="1:32" x14ac:dyDescent="0.25">
      <c r="A626" t="s">
        <v>3046</v>
      </c>
      <c r="B626" t="s">
        <v>3047</v>
      </c>
      <c r="C626" t="s">
        <v>3048</v>
      </c>
      <c r="D626" t="s">
        <v>2052</v>
      </c>
      <c r="E626" t="s">
        <v>3049</v>
      </c>
      <c r="F626">
        <v>8</v>
      </c>
      <c r="G626">
        <v>2022</v>
      </c>
      <c r="H626" s="1">
        <v>44957.59170931713</v>
      </c>
      <c r="I626" t="s">
        <v>2948</v>
      </c>
      <c r="J626">
        <v>811.54</v>
      </c>
      <c r="K626">
        <v>0</v>
      </c>
      <c r="L626" t="s">
        <v>38</v>
      </c>
      <c r="M626" t="s">
        <v>51</v>
      </c>
      <c r="N626">
        <v>811.54</v>
      </c>
      <c r="R626" t="s">
        <v>52</v>
      </c>
      <c r="S626">
        <v>46.908459999999998</v>
      </c>
      <c r="T626">
        <v>-98.705430000000007</v>
      </c>
      <c r="U626">
        <v>5.3657500000000002</v>
      </c>
      <c r="V626">
        <v>2</v>
      </c>
      <c r="W626">
        <v>1E-3</v>
      </c>
      <c r="X626">
        <v>1E-3</v>
      </c>
      <c r="Y626">
        <v>1434.075</v>
      </c>
      <c r="Z626">
        <v>38000004001</v>
      </c>
      <c r="AA626">
        <v>1456.8377509599998</v>
      </c>
      <c r="AB626" t="s">
        <v>41</v>
      </c>
      <c r="AC626" t="s">
        <v>72</v>
      </c>
      <c r="AD626" t="s">
        <v>54</v>
      </c>
      <c r="AE626" t="s">
        <v>44</v>
      </c>
      <c r="AF626" t="s">
        <v>3050</v>
      </c>
    </row>
    <row r="627" spans="1:32" x14ac:dyDescent="0.25">
      <c r="A627" t="s">
        <v>3051</v>
      </c>
      <c r="B627" t="s">
        <v>3052</v>
      </c>
      <c r="C627" t="s">
        <v>3052</v>
      </c>
      <c r="D627" t="s">
        <v>3053</v>
      </c>
      <c r="E627" t="s">
        <v>99</v>
      </c>
      <c r="F627">
        <v>6</v>
      </c>
      <c r="G627">
        <v>2022</v>
      </c>
      <c r="H627" s="1">
        <v>44818.443939074074</v>
      </c>
      <c r="I627" t="s">
        <v>2948</v>
      </c>
      <c r="J627">
        <v>700.38</v>
      </c>
      <c r="K627">
        <v>0</v>
      </c>
      <c r="L627" t="s">
        <v>38</v>
      </c>
      <c r="M627" t="s">
        <v>79</v>
      </c>
      <c r="Q627">
        <v>700.38</v>
      </c>
      <c r="R627" t="s">
        <v>52</v>
      </c>
      <c r="S627">
        <v>29.561630000000001</v>
      </c>
      <c r="T627">
        <v>-97.964477000000002</v>
      </c>
      <c r="U627">
        <v>2.474166667</v>
      </c>
      <c r="V627">
        <v>1</v>
      </c>
      <c r="W627">
        <v>4.9000000000000004</v>
      </c>
      <c r="X627">
        <v>4.9000000000000004</v>
      </c>
      <c r="Y627">
        <v>903.04</v>
      </c>
      <c r="Z627">
        <v>48008025001</v>
      </c>
      <c r="AA627">
        <v>1485.9745059792001</v>
      </c>
      <c r="AB627" t="s">
        <v>118</v>
      </c>
      <c r="AC627" t="s">
        <v>54</v>
      </c>
      <c r="AD627" t="s">
        <v>54</v>
      </c>
      <c r="AE627" t="s">
        <v>73</v>
      </c>
      <c r="AF627" t="s">
        <v>3054</v>
      </c>
    </row>
    <row r="628" spans="1:32" x14ac:dyDescent="0.25">
      <c r="A628" t="s">
        <v>3055</v>
      </c>
      <c r="B628" t="s">
        <v>3056</v>
      </c>
      <c r="C628" t="s">
        <v>3057</v>
      </c>
      <c r="D628" t="s">
        <v>3058</v>
      </c>
      <c r="E628" t="s">
        <v>629</v>
      </c>
      <c r="F628">
        <v>6</v>
      </c>
      <c r="G628">
        <v>2022</v>
      </c>
      <c r="H628" s="1">
        <v>45009.666413113424</v>
      </c>
      <c r="I628" t="s">
        <v>2948</v>
      </c>
      <c r="J628">
        <v>700</v>
      </c>
      <c r="K628">
        <v>0</v>
      </c>
      <c r="L628" t="s">
        <v>38</v>
      </c>
      <c r="M628" t="s">
        <v>79</v>
      </c>
      <c r="Q628">
        <v>700</v>
      </c>
      <c r="R628" t="s">
        <v>52</v>
      </c>
      <c r="S628">
        <v>35.998662000000003</v>
      </c>
      <c r="T628">
        <v>-106.07782899999999</v>
      </c>
      <c r="U628">
        <v>0.81899999999999995</v>
      </c>
      <c r="V628">
        <v>1</v>
      </c>
      <c r="W628">
        <v>1.01</v>
      </c>
      <c r="X628">
        <v>0</v>
      </c>
      <c r="Y628">
        <v>299.346</v>
      </c>
      <c r="Z628">
        <v>35000107001</v>
      </c>
      <c r="AA628">
        <v>728.41887547999988</v>
      </c>
      <c r="AB628" t="s">
        <v>118</v>
      </c>
      <c r="AC628" t="s">
        <v>144</v>
      </c>
      <c r="AD628" t="s">
        <v>43</v>
      </c>
      <c r="AE628" t="s">
        <v>55</v>
      </c>
      <c r="AF628" t="s">
        <v>3059</v>
      </c>
    </row>
    <row r="629" spans="1:32" x14ac:dyDescent="0.25">
      <c r="A629" t="s">
        <v>3060</v>
      </c>
      <c r="B629" t="s">
        <v>3061</v>
      </c>
      <c r="C629" t="s">
        <v>3061</v>
      </c>
      <c r="D629" t="s">
        <v>3062</v>
      </c>
      <c r="E629" t="s">
        <v>99</v>
      </c>
      <c r="F629">
        <v>6</v>
      </c>
      <c r="G629">
        <v>2022</v>
      </c>
      <c r="H629" s="1">
        <v>44831.361287939813</v>
      </c>
      <c r="I629" t="s">
        <v>2948</v>
      </c>
      <c r="J629">
        <v>651</v>
      </c>
      <c r="K629">
        <v>0</v>
      </c>
      <c r="L629" t="s">
        <v>38</v>
      </c>
      <c r="M629" t="s">
        <v>79</v>
      </c>
      <c r="Q629">
        <v>651</v>
      </c>
      <c r="R629" t="s">
        <v>52</v>
      </c>
      <c r="S629">
        <v>29.954319000000002</v>
      </c>
      <c r="T629">
        <v>-93.942518000000007</v>
      </c>
      <c r="U629">
        <v>1.6249166669999999</v>
      </c>
      <c r="V629">
        <v>1</v>
      </c>
      <c r="W629">
        <v>4.9800000000000004</v>
      </c>
      <c r="X629">
        <v>4.9800000000000004</v>
      </c>
      <c r="Y629">
        <v>593.61099999999999</v>
      </c>
      <c r="Z629">
        <v>48006010001</v>
      </c>
      <c r="AA629">
        <v>1813.7629999452008</v>
      </c>
      <c r="AB629" t="s">
        <v>41</v>
      </c>
      <c r="AC629" t="s">
        <v>54</v>
      </c>
      <c r="AD629" t="s">
        <v>54</v>
      </c>
      <c r="AE629" t="s">
        <v>73</v>
      </c>
      <c r="AF629" t="s">
        <v>3063</v>
      </c>
    </row>
    <row r="630" spans="1:32" x14ac:dyDescent="0.25">
      <c r="A630" t="s">
        <v>3064</v>
      </c>
      <c r="B630" t="s">
        <v>3065</v>
      </c>
      <c r="C630" t="s">
        <v>3066</v>
      </c>
      <c r="D630" t="s">
        <v>3067</v>
      </c>
      <c r="E630" t="s">
        <v>253</v>
      </c>
      <c r="F630">
        <v>5</v>
      </c>
      <c r="G630">
        <v>2022</v>
      </c>
      <c r="H630" s="1">
        <v>44950.599495104165</v>
      </c>
      <c r="I630" t="s">
        <v>2948</v>
      </c>
      <c r="J630">
        <v>601.34</v>
      </c>
      <c r="K630">
        <v>0</v>
      </c>
      <c r="L630" t="s">
        <v>38</v>
      </c>
      <c r="M630" t="s">
        <v>51</v>
      </c>
      <c r="N630">
        <v>356.57</v>
      </c>
      <c r="R630" t="s">
        <v>52</v>
      </c>
      <c r="S630">
        <v>38.385139000000002</v>
      </c>
      <c r="T630">
        <v>-86.940167000000002</v>
      </c>
      <c r="U630">
        <v>2.5049999999999999</v>
      </c>
      <c r="V630">
        <v>1</v>
      </c>
      <c r="W630">
        <v>3.6</v>
      </c>
      <c r="X630">
        <v>2.6</v>
      </c>
      <c r="Y630">
        <v>910.68</v>
      </c>
      <c r="Z630">
        <v>18004372001</v>
      </c>
      <c r="AA630">
        <v>974.26024595450019</v>
      </c>
      <c r="AB630" t="s">
        <v>407</v>
      </c>
      <c r="AC630" t="s">
        <v>42</v>
      </c>
      <c r="AD630" t="s">
        <v>54</v>
      </c>
      <c r="AE630" t="s">
        <v>73</v>
      </c>
      <c r="AF630" t="s">
        <v>3068</v>
      </c>
    </row>
    <row r="631" spans="1:32" x14ac:dyDescent="0.25">
      <c r="A631" t="s">
        <v>3069</v>
      </c>
      <c r="B631" t="s">
        <v>3070</v>
      </c>
      <c r="C631" t="s">
        <v>3071</v>
      </c>
      <c r="D631" t="s">
        <v>3072</v>
      </c>
      <c r="E631" t="s">
        <v>117</v>
      </c>
      <c r="F631">
        <v>5</v>
      </c>
      <c r="G631">
        <v>2022</v>
      </c>
      <c r="H631" s="1">
        <v>44944.561729756948</v>
      </c>
      <c r="I631" t="s">
        <v>2948</v>
      </c>
      <c r="J631">
        <v>452.27</v>
      </c>
      <c r="K631">
        <v>0</v>
      </c>
      <c r="L631" t="s">
        <v>38</v>
      </c>
      <c r="M631" t="s">
        <v>51</v>
      </c>
      <c r="N631">
        <v>452.27</v>
      </c>
      <c r="R631" t="s">
        <v>52</v>
      </c>
      <c r="S631">
        <v>42.162500000000001</v>
      </c>
      <c r="T631">
        <v>-88.441699999999997</v>
      </c>
      <c r="U631">
        <v>1.0887500000000001</v>
      </c>
      <c r="V631">
        <v>1</v>
      </c>
      <c r="W631">
        <v>6.5</v>
      </c>
      <c r="X631">
        <v>2.6</v>
      </c>
      <c r="Y631">
        <v>397.12599999999998</v>
      </c>
      <c r="Z631">
        <v>17000672003</v>
      </c>
      <c r="AA631">
        <v>437.05132528799993</v>
      </c>
      <c r="AB631" t="s">
        <v>41</v>
      </c>
      <c r="AC631" t="s">
        <v>72</v>
      </c>
      <c r="AD631" t="s">
        <v>54</v>
      </c>
      <c r="AE631" t="s">
        <v>73</v>
      </c>
      <c r="AF631" t="s">
        <v>3073</v>
      </c>
    </row>
    <row r="632" spans="1:32" x14ac:dyDescent="0.25">
      <c r="A632" t="s">
        <v>3074</v>
      </c>
      <c r="B632" t="s">
        <v>3075</v>
      </c>
      <c r="C632" t="s">
        <v>3076</v>
      </c>
      <c r="D632" t="s">
        <v>3077</v>
      </c>
      <c r="E632" t="s">
        <v>525</v>
      </c>
      <c r="F632">
        <v>2</v>
      </c>
      <c r="G632">
        <v>2022</v>
      </c>
      <c r="H632" s="1">
        <v>44949.378778622682</v>
      </c>
      <c r="I632" t="s">
        <v>2948</v>
      </c>
      <c r="J632">
        <v>450</v>
      </c>
      <c r="K632">
        <v>0</v>
      </c>
      <c r="L632" t="s">
        <v>38</v>
      </c>
      <c r="M632" t="s">
        <v>79</v>
      </c>
      <c r="Q632">
        <v>900</v>
      </c>
      <c r="R632" t="s">
        <v>94</v>
      </c>
      <c r="S632">
        <v>40.071944000000002</v>
      </c>
      <c r="T632">
        <v>-74.876360000000005</v>
      </c>
      <c r="U632">
        <v>1.2875000000000001</v>
      </c>
      <c r="V632">
        <v>1</v>
      </c>
      <c r="W632">
        <v>0</v>
      </c>
      <c r="X632">
        <v>0</v>
      </c>
      <c r="Y632">
        <v>470.43</v>
      </c>
      <c r="Z632">
        <v>34007154001</v>
      </c>
      <c r="AA632">
        <v>1063.4915582007998</v>
      </c>
      <c r="AB632" t="s">
        <v>54</v>
      </c>
      <c r="AC632" t="s">
        <v>64</v>
      </c>
      <c r="AD632" t="s">
        <v>54</v>
      </c>
      <c r="AE632" t="s">
        <v>65</v>
      </c>
      <c r="AF632" t="s">
        <v>3078</v>
      </c>
    </row>
    <row r="633" spans="1:32" x14ac:dyDescent="0.25">
      <c r="A633" t="s">
        <v>3079</v>
      </c>
      <c r="B633" t="s">
        <v>3080</v>
      </c>
      <c r="C633" t="s">
        <v>3081</v>
      </c>
      <c r="D633" t="s">
        <v>3082</v>
      </c>
      <c r="E633" t="s">
        <v>514</v>
      </c>
      <c r="F633">
        <v>1</v>
      </c>
      <c r="G633">
        <v>2022</v>
      </c>
      <c r="H633" s="1">
        <v>44958.564659687501</v>
      </c>
      <c r="I633" t="s">
        <v>2948</v>
      </c>
      <c r="J633">
        <v>438</v>
      </c>
      <c r="K633">
        <v>0</v>
      </c>
      <c r="L633" t="s">
        <v>38</v>
      </c>
      <c r="M633" t="s">
        <v>79</v>
      </c>
      <c r="Q633">
        <v>438</v>
      </c>
      <c r="R633" t="s">
        <v>86</v>
      </c>
      <c r="S633">
        <v>41.661599000000002</v>
      </c>
      <c r="T633">
        <v>-71.264893000000001</v>
      </c>
      <c r="U633">
        <v>3.1316666670000002</v>
      </c>
      <c r="V633">
        <v>1</v>
      </c>
      <c r="W633">
        <v>3.79</v>
      </c>
      <c r="X633">
        <v>3.08</v>
      </c>
      <c r="Y633">
        <v>1137.6300000000001</v>
      </c>
      <c r="Z633">
        <v>44440002001</v>
      </c>
      <c r="AA633">
        <v>1302.0487399205001</v>
      </c>
      <c r="AB633" t="s">
        <v>41</v>
      </c>
      <c r="AC633" t="s">
        <v>64</v>
      </c>
      <c r="AD633" t="s">
        <v>43</v>
      </c>
      <c r="AE633" t="s">
        <v>44</v>
      </c>
      <c r="AF633" t="s">
        <v>3083</v>
      </c>
    </row>
    <row r="634" spans="1:32" x14ac:dyDescent="0.25">
      <c r="A634" t="s">
        <v>3084</v>
      </c>
      <c r="B634" t="s">
        <v>3085</v>
      </c>
      <c r="C634" t="s">
        <v>3086</v>
      </c>
      <c r="D634" t="s">
        <v>3087</v>
      </c>
      <c r="E634" t="s">
        <v>247</v>
      </c>
      <c r="F634">
        <v>1</v>
      </c>
      <c r="G634">
        <v>2022</v>
      </c>
      <c r="H634" s="1">
        <v>44972.436759652781</v>
      </c>
      <c r="I634" t="s">
        <v>2948</v>
      </c>
      <c r="J634">
        <v>430</v>
      </c>
      <c r="K634">
        <v>0</v>
      </c>
      <c r="L634" t="s">
        <v>38</v>
      </c>
      <c r="M634" t="s">
        <v>51</v>
      </c>
      <c r="N634">
        <v>430</v>
      </c>
      <c r="R634" t="s">
        <v>86</v>
      </c>
      <c r="S634">
        <v>42.691173999999997</v>
      </c>
      <c r="T634">
        <v>-70.838883999999993</v>
      </c>
      <c r="U634">
        <v>0.79833333299999998</v>
      </c>
      <c r="V634">
        <v>1</v>
      </c>
      <c r="W634">
        <v>1.8</v>
      </c>
      <c r="X634">
        <v>0</v>
      </c>
      <c r="Y634">
        <v>291.08999999999997</v>
      </c>
      <c r="Z634">
        <v>25000015001</v>
      </c>
      <c r="AA634">
        <v>482.57750500549997</v>
      </c>
      <c r="AB634" t="s">
        <v>54</v>
      </c>
      <c r="AC634" t="s">
        <v>54</v>
      </c>
      <c r="AD634" t="s">
        <v>43</v>
      </c>
      <c r="AE634" t="s">
        <v>54</v>
      </c>
      <c r="AF634" t="s">
        <v>3088</v>
      </c>
    </row>
    <row r="635" spans="1:32" x14ac:dyDescent="0.25">
      <c r="A635" t="s">
        <v>3089</v>
      </c>
      <c r="B635" t="s">
        <v>3090</v>
      </c>
      <c r="C635" t="s">
        <v>3091</v>
      </c>
      <c r="D635" t="s">
        <v>3092</v>
      </c>
      <c r="E635" t="s">
        <v>85</v>
      </c>
      <c r="F635">
        <v>2</v>
      </c>
      <c r="G635">
        <v>2022</v>
      </c>
      <c r="H635" s="1">
        <v>44944.349567581019</v>
      </c>
      <c r="I635" t="s">
        <v>2948</v>
      </c>
      <c r="J635">
        <v>412.3</v>
      </c>
      <c r="K635">
        <v>0</v>
      </c>
      <c r="L635" t="s">
        <v>38</v>
      </c>
      <c r="M635" t="s">
        <v>79</v>
      </c>
      <c r="Q635">
        <v>412.3</v>
      </c>
      <c r="R635" t="s">
        <v>94</v>
      </c>
      <c r="S635">
        <v>41.46067</v>
      </c>
      <c r="T635">
        <v>-74.026615000000007</v>
      </c>
      <c r="U635">
        <v>0</v>
      </c>
      <c r="V635">
        <v>1</v>
      </c>
      <c r="W635">
        <v>5</v>
      </c>
      <c r="X635">
        <v>0</v>
      </c>
      <c r="Y635">
        <v>0</v>
      </c>
      <c r="AB635" t="s">
        <v>54</v>
      </c>
      <c r="AC635" t="s">
        <v>54</v>
      </c>
      <c r="AD635" t="s">
        <v>54</v>
      </c>
      <c r="AE635" t="s">
        <v>65</v>
      </c>
      <c r="AF635" t="s">
        <v>3093</v>
      </c>
    </row>
    <row r="636" spans="1:32" x14ac:dyDescent="0.25">
      <c r="A636" t="s">
        <v>3094</v>
      </c>
      <c r="B636" t="s">
        <v>3095</v>
      </c>
      <c r="C636" t="s">
        <v>3096</v>
      </c>
      <c r="D636" t="s">
        <v>3097</v>
      </c>
      <c r="E636" t="s">
        <v>111</v>
      </c>
      <c r="F636">
        <v>4</v>
      </c>
      <c r="G636">
        <v>2022</v>
      </c>
      <c r="H636" s="1">
        <v>44984.7773087963</v>
      </c>
      <c r="I636" t="s">
        <v>2948</v>
      </c>
      <c r="J636">
        <v>375.16</v>
      </c>
      <c r="K636">
        <v>0</v>
      </c>
      <c r="L636" t="s">
        <v>38</v>
      </c>
      <c r="M636" t="s">
        <v>79</v>
      </c>
      <c r="Q636">
        <v>375.16</v>
      </c>
      <c r="R636" t="s">
        <v>52</v>
      </c>
      <c r="S636">
        <v>30.757992999999999</v>
      </c>
      <c r="T636">
        <v>-81.538169999999994</v>
      </c>
      <c r="U636">
        <v>1.9026666670000001</v>
      </c>
      <c r="V636">
        <v>1</v>
      </c>
      <c r="W636">
        <v>4</v>
      </c>
      <c r="X636">
        <v>2.0350000000000001</v>
      </c>
      <c r="Y636">
        <v>694.70899999999995</v>
      </c>
      <c r="Z636">
        <v>13000999020</v>
      </c>
      <c r="AA636">
        <v>905.97097637825004</v>
      </c>
      <c r="AB636" t="s">
        <v>41</v>
      </c>
      <c r="AC636" t="s">
        <v>54</v>
      </c>
      <c r="AD636" t="s">
        <v>54</v>
      </c>
      <c r="AE636" t="s">
        <v>73</v>
      </c>
      <c r="AF636" t="s">
        <v>3098</v>
      </c>
    </row>
    <row r="637" spans="1:32" x14ac:dyDescent="0.25">
      <c r="A637" t="s">
        <v>3099</v>
      </c>
      <c r="B637" t="s">
        <v>3100</v>
      </c>
      <c r="C637" t="s">
        <v>3101</v>
      </c>
      <c r="D637" t="s">
        <v>3102</v>
      </c>
      <c r="E637" t="s">
        <v>726</v>
      </c>
      <c r="F637">
        <v>6</v>
      </c>
      <c r="G637">
        <v>2022</v>
      </c>
      <c r="H637" s="1">
        <v>44964.427161874999</v>
      </c>
      <c r="I637" t="s">
        <v>2948</v>
      </c>
      <c r="J637">
        <v>357</v>
      </c>
      <c r="K637">
        <v>0</v>
      </c>
      <c r="L637" t="s">
        <v>38</v>
      </c>
      <c r="M637" t="s">
        <v>39</v>
      </c>
      <c r="N637">
        <v>357</v>
      </c>
      <c r="Q637">
        <v>357</v>
      </c>
      <c r="R637" t="s">
        <v>1484</v>
      </c>
      <c r="S637">
        <v>35.268300000000004</v>
      </c>
      <c r="T637">
        <v>-91.716099999999997</v>
      </c>
      <c r="U637">
        <v>4.2991666669999997</v>
      </c>
      <c r="V637">
        <v>1</v>
      </c>
      <c r="W637">
        <v>5</v>
      </c>
      <c r="X637">
        <v>6.74</v>
      </c>
      <c r="Y637">
        <v>1564.5</v>
      </c>
      <c r="Z637">
        <v>5000024001</v>
      </c>
      <c r="AA637">
        <v>1556.9953463385</v>
      </c>
      <c r="AB637" t="s">
        <v>54</v>
      </c>
      <c r="AC637" t="s">
        <v>54</v>
      </c>
      <c r="AD637" t="s">
        <v>43</v>
      </c>
      <c r="AE637" t="s">
        <v>73</v>
      </c>
      <c r="AF637" t="s">
        <v>3103</v>
      </c>
    </row>
    <row r="638" spans="1:32" x14ac:dyDescent="0.25">
      <c r="A638" t="s">
        <v>3104</v>
      </c>
      <c r="B638" t="s">
        <v>3105</v>
      </c>
      <c r="C638" t="s">
        <v>3106</v>
      </c>
      <c r="D638" t="s">
        <v>3107</v>
      </c>
      <c r="E638" t="s">
        <v>136</v>
      </c>
      <c r="F638">
        <v>4</v>
      </c>
      <c r="G638">
        <v>2022</v>
      </c>
      <c r="H638" s="1">
        <v>44987.747971076387</v>
      </c>
      <c r="I638" t="s">
        <v>2948</v>
      </c>
      <c r="J638">
        <v>330.35</v>
      </c>
      <c r="K638">
        <v>0</v>
      </c>
      <c r="L638" t="s">
        <v>38</v>
      </c>
      <c r="M638" t="s">
        <v>51</v>
      </c>
      <c r="N638">
        <v>330.35</v>
      </c>
      <c r="R638" t="s">
        <v>52</v>
      </c>
      <c r="S638">
        <v>35.641300000000001</v>
      </c>
      <c r="T638">
        <v>-78.464399999999998</v>
      </c>
      <c r="U638">
        <v>1.617583333</v>
      </c>
      <c r="V638">
        <v>1</v>
      </c>
      <c r="W638">
        <v>2.5</v>
      </c>
      <c r="X638">
        <v>0</v>
      </c>
      <c r="Y638">
        <v>590.21559999999999</v>
      </c>
      <c r="Z638">
        <v>37005102001</v>
      </c>
      <c r="AA638">
        <v>677.42955419640009</v>
      </c>
      <c r="AB638" t="s">
        <v>87</v>
      </c>
      <c r="AC638" t="s">
        <v>72</v>
      </c>
      <c r="AD638" t="s">
        <v>54</v>
      </c>
      <c r="AE638" t="s">
        <v>73</v>
      </c>
      <c r="AF638" t="s">
        <v>3108</v>
      </c>
    </row>
    <row r="639" spans="1:32" x14ac:dyDescent="0.25">
      <c r="A639" t="s">
        <v>3109</v>
      </c>
      <c r="B639" t="s">
        <v>3110</v>
      </c>
      <c r="C639" t="s">
        <v>3111</v>
      </c>
      <c r="D639" t="s">
        <v>3112</v>
      </c>
      <c r="E639" t="s">
        <v>36</v>
      </c>
      <c r="F639">
        <v>9</v>
      </c>
      <c r="G639">
        <v>2022</v>
      </c>
      <c r="H639" s="1">
        <v>44972.66721146991</v>
      </c>
      <c r="I639" t="s">
        <v>2948</v>
      </c>
      <c r="J639">
        <v>325.66000000000003</v>
      </c>
      <c r="K639">
        <v>0</v>
      </c>
      <c r="L639" t="s">
        <v>38</v>
      </c>
      <c r="M639" t="s">
        <v>51</v>
      </c>
      <c r="N639">
        <v>325.66000000000003</v>
      </c>
      <c r="R639" t="s">
        <v>52</v>
      </c>
      <c r="S639">
        <v>37.603870000000001</v>
      </c>
      <c r="T639">
        <v>-122.37978</v>
      </c>
      <c r="U639">
        <v>1.441666667</v>
      </c>
      <c r="V639">
        <v>3</v>
      </c>
      <c r="W639">
        <v>9</v>
      </c>
      <c r="X639">
        <v>0</v>
      </c>
      <c r="Y639">
        <v>526.54</v>
      </c>
      <c r="Z639">
        <v>6002039001</v>
      </c>
      <c r="AA639">
        <v>946.94453812399979</v>
      </c>
      <c r="AB639" t="s">
        <v>53</v>
      </c>
      <c r="AC639" t="s">
        <v>54</v>
      </c>
      <c r="AD639" t="s">
        <v>54</v>
      </c>
      <c r="AE639" t="s">
        <v>55</v>
      </c>
      <c r="AF639" t="s">
        <v>3113</v>
      </c>
    </row>
    <row r="640" spans="1:32" x14ac:dyDescent="0.25">
      <c r="A640" t="s">
        <v>3114</v>
      </c>
      <c r="B640" t="s">
        <v>3115</v>
      </c>
      <c r="C640" t="s">
        <v>3116</v>
      </c>
      <c r="D640" t="s">
        <v>3117</v>
      </c>
      <c r="E640" t="s">
        <v>715</v>
      </c>
      <c r="F640">
        <v>7</v>
      </c>
      <c r="G640">
        <v>2022</v>
      </c>
      <c r="H640" s="1">
        <v>44945.640980497687</v>
      </c>
      <c r="I640" t="s">
        <v>2948</v>
      </c>
      <c r="J640">
        <v>321.51</v>
      </c>
      <c r="K640">
        <v>0</v>
      </c>
      <c r="L640" t="s">
        <v>38</v>
      </c>
      <c r="M640" t="s">
        <v>51</v>
      </c>
      <c r="N640">
        <v>46.31</v>
      </c>
      <c r="R640" t="s">
        <v>86</v>
      </c>
      <c r="S640">
        <v>41.837800000000001</v>
      </c>
      <c r="T640">
        <v>-103.6067</v>
      </c>
      <c r="U640">
        <v>2.6902583330000001</v>
      </c>
      <c r="V640">
        <v>3</v>
      </c>
      <c r="W640">
        <v>3.71</v>
      </c>
      <c r="X640">
        <v>2.06</v>
      </c>
      <c r="Y640">
        <v>544.58000000000004</v>
      </c>
      <c r="Z640">
        <v>31002185001</v>
      </c>
      <c r="AA640">
        <v>1220.1016164289999</v>
      </c>
      <c r="AB640" t="s">
        <v>41</v>
      </c>
      <c r="AC640" t="s">
        <v>54</v>
      </c>
      <c r="AD640" t="s">
        <v>43</v>
      </c>
      <c r="AE640" t="s">
        <v>73</v>
      </c>
      <c r="AF640" t="s">
        <v>3118</v>
      </c>
    </row>
    <row r="641" spans="1:32" x14ac:dyDescent="0.25">
      <c r="A641" t="s">
        <v>3119</v>
      </c>
      <c r="B641" t="s">
        <v>3120</v>
      </c>
      <c r="C641" t="s">
        <v>3121</v>
      </c>
      <c r="D641" t="s">
        <v>3122</v>
      </c>
      <c r="E641" t="s">
        <v>36</v>
      </c>
      <c r="F641">
        <v>9</v>
      </c>
      <c r="G641">
        <v>2022</v>
      </c>
      <c r="H641" s="1">
        <v>44980.710524479167</v>
      </c>
      <c r="I641" t="s">
        <v>2948</v>
      </c>
      <c r="J641">
        <v>309</v>
      </c>
      <c r="K641">
        <v>0</v>
      </c>
      <c r="L641" t="s">
        <v>38</v>
      </c>
      <c r="M641" t="s">
        <v>79</v>
      </c>
      <c r="Q641">
        <v>309</v>
      </c>
      <c r="R641" t="s">
        <v>52</v>
      </c>
      <c r="S641">
        <v>37.896680000000003</v>
      </c>
      <c r="T641">
        <v>-122.5274</v>
      </c>
      <c r="U641">
        <v>2.1172499999999999</v>
      </c>
      <c r="V641">
        <v>2</v>
      </c>
      <c r="W641">
        <v>24.7</v>
      </c>
      <c r="X641">
        <v>0</v>
      </c>
      <c r="Y641">
        <v>774.25599999999997</v>
      </c>
      <c r="Z641">
        <v>6002015001</v>
      </c>
      <c r="AA641">
        <v>908.7025471613</v>
      </c>
      <c r="AB641" t="s">
        <v>41</v>
      </c>
      <c r="AC641" t="s">
        <v>64</v>
      </c>
      <c r="AD641" t="s">
        <v>54</v>
      </c>
      <c r="AE641" t="s">
        <v>73</v>
      </c>
      <c r="AF641" t="s">
        <v>3123</v>
      </c>
    </row>
    <row r="642" spans="1:32" x14ac:dyDescent="0.25">
      <c r="A642" t="s">
        <v>3124</v>
      </c>
      <c r="B642" t="s">
        <v>3125</v>
      </c>
      <c r="C642" t="s">
        <v>3126</v>
      </c>
      <c r="D642" t="s">
        <v>3127</v>
      </c>
      <c r="E642" t="s">
        <v>600</v>
      </c>
      <c r="F642">
        <v>4</v>
      </c>
      <c r="G642">
        <v>2022</v>
      </c>
      <c r="H642" s="1">
        <v>44974.632040879631</v>
      </c>
      <c r="I642" t="s">
        <v>2948</v>
      </c>
      <c r="J642">
        <v>296.83</v>
      </c>
      <c r="K642">
        <v>0</v>
      </c>
      <c r="L642" t="s">
        <v>38</v>
      </c>
      <c r="M642" t="s">
        <v>51</v>
      </c>
      <c r="N642">
        <v>296.83</v>
      </c>
      <c r="R642" t="s">
        <v>52</v>
      </c>
      <c r="S642">
        <v>26.040590000000002</v>
      </c>
      <c r="T642">
        <v>-80.240930000000006</v>
      </c>
      <c r="Z642">
        <v>12000001031</v>
      </c>
      <c r="AA642">
        <v>1484.1534587904998</v>
      </c>
      <c r="AB642" t="s">
        <v>41</v>
      </c>
      <c r="AC642" t="s">
        <v>54</v>
      </c>
      <c r="AD642" t="s">
        <v>54</v>
      </c>
      <c r="AE642" t="s">
        <v>73</v>
      </c>
      <c r="AF642" t="s">
        <v>3128</v>
      </c>
    </row>
    <row r="643" spans="1:32" x14ac:dyDescent="0.25">
      <c r="A643" t="s">
        <v>3129</v>
      </c>
      <c r="B643" t="s">
        <v>3130</v>
      </c>
      <c r="C643" t="s">
        <v>3131</v>
      </c>
      <c r="D643" t="s">
        <v>3072</v>
      </c>
      <c r="E643" t="s">
        <v>117</v>
      </c>
      <c r="F643">
        <v>5</v>
      </c>
      <c r="G643">
        <v>2022</v>
      </c>
      <c r="H643" s="1">
        <v>44944.355310810184</v>
      </c>
      <c r="I643" t="s">
        <v>2948</v>
      </c>
      <c r="J643">
        <v>289.14</v>
      </c>
      <c r="K643">
        <v>0</v>
      </c>
      <c r="L643" t="s">
        <v>38</v>
      </c>
      <c r="M643" t="s">
        <v>51</v>
      </c>
      <c r="N643">
        <v>289.14</v>
      </c>
      <c r="R643" t="s">
        <v>52</v>
      </c>
      <c r="S643">
        <v>42.166400000000003</v>
      </c>
      <c r="T643">
        <v>-88.416399999999996</v>
      </c>
      <c r="U643">
        <v>1.033083333</v>
      </c>
      <c r="V643">
        <v>1</v>
      </c>
      <c r="W643">
        <v>4.5</v>
      </c>
      <c r="X643">
        <v>1.8</v>
      </c>
      <c r="Y643">
        <v>377.30900000000003</v>
      </c>
      <c r="Z643">
        <v>17000672002</v>
      </c>
      <c r="AA643">
        <v>441.78604797861999</v>
      </c>
      <c r="AB643" t="s">
        <v>41</v>
      </c>
      <c r="AC643" t="s">
        <v>72</v>
      </c>
      <c r="AD643" t="s">
        <v>54</v>
      </c>
      <c r="AE643" t="s">
        <v>73</v>
      </c>
      <c r="AF643" t="s">
        <v>3132</v>
      </c>
    </row>
    <row r="644" spans="1:32" x14ac:dyDescent="0.25">
      <c r="A644" t="s">
        <v>3133</v>
      </c>
      <c r="B644" t="s">
        <v>3134</v>
      </c>
      <c r="C644" t="s">
        <v>3135</v>
      </c>
      <c r="D644" t="s">
        <v>3136</v>
      </c>
      <c r="E644" t="s">
        <v>111</v>
      </c>
      <c r="F644">
        <v>4</v>
      </c>
      <c r="G644">
        <v>2022</v>
      </c>
      <c r="H644" s="1">
        <v>44938.623275451391</v>
      </c>
      <c r="I644" t="s">
        <v>2948</v>
      </c>
      <c r="J644">
        <v>282</v>
      </c>
      <c r="K644">
        <v>0</v>
      </c>
      <c r="L644" t="s">
        <v>38</v>
      </c>
      <c r="M644" t="s">
        <v>51</v>
      </c>
      <c r="N644">
        <v>282</v>
      </c>
      <c r="R644" t="s">
        <v>52</v>
      </c>
      <c r="S644">
        <v>33.452824</v>
      </c>
      <c r="T644">
        <v>-82.506639000000007</v>
      </c>
      <c r="U644">
        <v>1.2432833329999999</v>
      </c>
      <c r="V644">
        <v>1</v>
      </c>
      <c r="W644">
        <v>2.5</v>
      </c>
      <c r="X644">
        <v>1.5</v>
      </c>
      <c r="Y644">
        <v>453.84730000000002</v>
      </c>
      <c r="Z644">
        <v>13000825001</v>
      </c>
      <c r="AA644">
        <v>686.53479013990011</v>
      </c>
      <c r="AB644" t="s">
        <v>41</v>
      </c>
      <c r="AC644" t="s">
        <v>54</v>
      </c>
      <c r="AD644" t="s">
        <v>54</v>
      </c>
      <c r="AE644" t="s">
        <v>73</v>
      </c>
      <c r="AF644" t="s">
        <v>3137</v>
      </c>
    </row>
    <row r="645" spans="1:32" x14ac:dyDescent="0.25">
      <c r="A645" t="s">
        <v>3138</v>
      </c>
      <c r="B645" t="s">
        <v>3139</v>
      </c>
      <c r="C645" t="s">
        <v>3139</v>
      </c>
      <c r="D645" t="s">
        <v>3140</v>
      </c>
      <c r="E645" t="s">
        <v>99</v>
      </c>
      <c r="F645">
        <v>6</v>
      </c>
      <c r="G645">
        <v>2022</v>
      </c>
      <c r="H645" s="1">
        <v>44844.330209965279</v>
      </c>
      <c r="I645" t="s">
        <v>2948</v>
      </c>
      <c r="J645">
        <v>278</v>
      </c>
      <c r="K645">
        <v>0</v>
      </c>
      <c r="L645" t="s">
        <v>38</v>
      </c>
      <c r="M645" t="s">
        <v>79</v>
      </c>
      <c r="Q645">
        <v>278</v>
      </c>
      <c r="R645" t="s">
        <v>52</v>
      </c>
      <c r="S645">
        <v>32.320461000000002</v>
      </c>
      <c r="T645">
        <v>-96.129971999999995</v>
      </c>
      <c r="U645">
        <v>0.54774999999999996</v>
      </c>
      <c r="V645">
        <v>1</v>
      </c>
      <c r="W645">
        <v>0.75</v>
      </c>
      <c r="X645">
        <v>0.75</v>
      </c>
      <c r="Y645">
        <v>199.77699999999999</v>
      </c>
      <c r="Z645">
        <v>48005177001</v>
      </c>
      <c r="AB645" t="s">
        <v>1420</v>
      </c>
      <c r="AC645" t="s">
        <v>54</v>
      </c>
      <c r="AD645" t="s">
        <v>54</v>
      </c>
      <c r="AE645" t="s">
        <v>73</v>
      </c>
      <c r="AF645" t="s">
        <v>3141</v>
      </c>
    </row>
    <row r="646" spans="1:32" x14ac:dyDescent="0.25">
      <c r="A646" t="s">
        <v>3142</v>
      </c>
      <c r="B646" t="s">
        <v>3143</v>
      </c>
      <c r="C646" t="s">
        <v>3144</v>
      </c>
      <c r="D646" t="s">
        <v>3145</v>
      </c>
      <c r="E646" t="s">
        <v>253</v>
      </c>
      <c r="F646">
        <v>5</v>
      </c>
      <c r="G646">
        <v>2022</v>
      </c>
      <c r="H646" s="1">
        <v>44978.363422916664</v>
      </c>
      <c r="I646" t="s">
        <v>2948</v>
      </c>
      <c r="J646">
        <v>269</v>
      </c>
      <c r="K646">
        <v>0</v>
      </c>
      <c r="L646" t="s">
        <v>38</v>
      </c>
      <c r="M646" t="s">
        <v>51</v>
      </c>
      <c r="N646">
        <v>269</v>
      </c>
      <c r="R646" t="s">
        <v>52</v>
      </c>
      <c r="S646">
        <v>39.297111000000001</v>
      </c>
      <c r="T646">
        <v>-85.240888999999996</v>
      </c>
      <c r="U646">
        <v>0.87124999999999997</v>
      </c>
      <c r="V646">
        <v>1</v>
      </c>
      <c r="W646">
        <v>2.6440000000000001</v>
      </c>
      <c r="X646">
        <v>0</v>
      </c>
      <c r="Y646">
        <v>316.81599999999997</v>
      </c>
      <c r="Z646">
        <v>18005371001</v>
      </c>
      <c r="AA646">
        <v>961.51291563359996</v>
      </c>
      <c r="AB646" t="s">
        <v>41</v>
      </c>
      <c r="AC646" t="s">
        <v>54</v>
      </c>
      <c r="AD646" t="s">
        <v>54</v>
      </c>
      <c r="AE646" t="s">
        <v>73</v>
      </c>
      <c r="AF646" t="s">
        <v>3146</v>
      </c>
    </row>
    <row r="647" spans="1:32" x14ac:dyDescent="0.25">
      <c r="A647" t="s">
        <v>3147</v>
      </c>
      <c r="B647" t="s">
        <v>3148</v>
      </c>
      <c r="C647" t="s">
        <v>3149</v>
      </c>
      <c r="D647" t="s">
        <v>3147</v>
      </c>
      <c r="E647" t="s">
        <v>437</v>
      </c>
      <c r="F647">
        <v>5</v>
      </c>
      <c r="G647">
        <v>2022</v>
      </c>
      <c r="H647" s="1">
        <v>44944.517583159723</v>
      </c>
      <c r="I647" t="s">
        <v>2948</v>
      </c>
      <c r="J647">
        <v>260.60000000000002</v>
      </c>
      <c r="K647">
        <v>0</v>
      </c>
      <c r="L647" t="s">
        <v>38</v>
      </c>
      <c r="M647" t="s">
        <v>79</v>
      </c>
      <c r="Q647">
        <v>260.60000000000002</v>
      </c>
      <c r="R647" t="s">
        <v>52</v>
      </c>
      <c r="S647">
        <v>45.303780000000003</v>
      </c>
      <c r="T647">
        <v>-93.749840000000006</v>
      </c>
      <c r="U647">
        <v>0.71775</v>
      </c>
      <c r="V647">
        <v>1</v>
      </c>
      <c r="W647">
        <v>0.84</v>
      </c>
      <c r="X647">
        <v>0.84</v>
      </c>
      <c r="Y647">
        <v>261.94600000000003</v>
      </c>
      <c r="AB647" t="s">
        <v>41</v>
      </c>
      <c r="AC647" t="s">
        <v>54</v>
      </c>
      <c r="AD647" t="s">
        <v>54</v>
      </c>
      <c r="AE647" t="s">
        <v>73</v>
      </c>
      <c r="AF647" t="s">
        <v>3150</v>
      </c>
    </row>
    <row r="648" spans="1:32" x14ac:dyDescent="0.25">
      <c r="A648" t="s">
        <v>3151</v>
      </c>
      <c r="B648" t="s">
        <v>3152</v>
      </c>
      <c r="C648" t="s">
        <v>3153</v>
      </c>
      <c r="D648" t="s">
        <v>3151</v>
      </c>
      <c r="E648" t="s">
        <v>1083</v>
      </c>
      <c r="F648">
        <v>8</v>
      </c>
      <c r="G648">
        <v>2022</v>
      </c>
      <c r="H648" s="1">
        <v>45035.46450829861</v>
      </c>
      <c r="I648" t="s">
        <v>2948</v>
      </c>
      <c r="J648">
        <v>249.65</v>
      </c>
      <c r="K648">
        <v>0</v>
      </c>
      <c r="L648" t="s">
        <v>38</v>
      </c>
      <c r="M648" t="s">
        <v>51</v>
      </c>
      <c r="N648">
        <v>121.32</v>
      </c>
      <c r="R648" t="s">
        <v>52</v>
      </c>
      <c r="S648">
        <v>42.762222000000001</v>
      </c>
      <c r="T648">
        <v>-96.916583000000003</v>
      </c>
      <c r="U648">
        <v>0.88958333300000003</v>
      </c>
      <c r="V648">
        <v>1</v>
      </c>
      <c r="W648">
        <v>2</v>
      </c>
      <c r="X648">
        <v>1.56</v>
      </c>
      <c r="Y648">
        <v>324.59399999999999</v>
      </c>
      <c r="Z648">
        <v>46000107001</v>
      </c>
      <c r="AA648">
        <v>36.420943774000001</v>
      </c>
      <c r="AB648" t="s">
        <v>53</v>
      </c>
      <c r="AC648" t="s">
        <v>72</v>
      </c>
      <c r="AD648" t="s">
        <v>54</v>
      </c>
      <c r="AE648" t="s">
        <v>438</v>
      </c>
      <c r="AF648" t="s">
        <v>3154</v>
      </c>
    </row>
    <row r="649" spans="1:32" x14ac:dyDescent="0.25">
      <c r="A649" t="s">
        <v>3155</v>
      </c>
      <c r="B649" t="s">
        <v>3156</v>
      </c>
      <c r="C649" t="s">
        <v>3156</v>
      </c>
      <c r="D649" t="s">
        <v>3157</v>
      </c>
      <c r="E649" t="s">
        <v>99</v>
      </c>
      <c r="F649">
        <v>6</v>
      </c>
      <c r="G649">
        <v>2022</v>
      </c>
      <c r="H649" s="1">
        <v>44923.49788141204</v>
      </c>
      <c r="I649" t="s">
        <v>2948</v>
      </c>
      <c r="J649">
        <v>221</v>
      </c>
      <c r="K649">
        <v>0</v>
      </c>
      <c r="L649" t="s">
        <v>38</v>
      </c>
      <c r="M649" t="s">
        <v>79</v>
      </c>
      <c r="Q649">
        <v>221</v>
      </c>
      <c r="R649" t="s">
        <v>94</v>
      </c>
      <c r="S649">
        <v>32.436529999999998</v>
      </c>
      <c r="T649">
        <v>-95.195390000000003</v>
      </c>
      <c r="U649">
        <v>0.32758333299999998</v>
      </c>
      <c r="V649">
        <v>1</v>
      </c>
      <c r="W649">
        <v>0.875</v>
      </c>
      <c r="X649">
        <v>0.875</v>
      </c>
      <c r="Y649">
        <v>119.68</v>
      </c>
      <c r="Z649">
        <v>48005016001</v>
      </c>
      <c r="AA649">
        <v>318.68325802250001</v>
      </c>
      <c r="AB649" t="s">
        <v>1420</v>
      </c>
      <c r="AC649" t="s">
        <v>54</v>
      </c>
      <c r="AD649" t="s">
        <v>54</v>
      </c>
      <c r="AE649" t="s">
        <v>73</v>
      </c>
      <c r="AF649" t="s">
        <v>3158</v>
      </c>
    </row>
    <row r="650" spans="1:32" x14ac:dyDescent="0.25">
      <c r="A650" t="s">
        <v>3159</v>
      </c>
      <c r="B650" t="s">
        <v>3160</v>
      </c>
      <c r="C650" t="s">
        <v>3161</v>
      </c>
      <c r="D650" t="s">
        <v>1022</v>
      </c>
      <c r="E650" t="s">
        <v>1023</v>
      </c>
      <c r="F650">
        <v>8</v>
      </c>
      <c r="G650">
        <v>2022</v>
      </c>
      <c r="H650" s="1">
        <v>45008.437075613423</v>
      </c>
      <c r="I650" t="s">
        <v>2948</v>
      </c>
      <c r="J650">
        <v>207.72</v>
      </c>
      <c r="K650">
        <v>0</v>
      </c>
      <c r="L650" t="s">
        <v>38</v>
      </c>
      <c r="M650" t="s">
        <v>51</v>
      </c>
      <c r="N650">
        <v>207.72</v>
      </c>
      <c r="R650" t="s">
        <v>52</v>
      </c>
      <c r="S650">
        <v>39.564444000000002</v>
      </c>
      <c r="T650">
        <v>-104.84944400000001</v>
      </c>
      <c r="Z650">
        <v>8209000019</v>
      </c>
      <c r="AA650">
        <v>307.7569748903</v>
      </c>
      <c r="AB650" t="s">
        <v>41</v>
      </c>
      <c r="AC650" t="s">
        <v>54</v>
      </c>
      <c r="AD650" t="s">
        <v>54</v>
      </c>
      <c r="AE650" t="s">
        <v>54</v>
      </c>
      <c r="AF650" t="s">
        <v>3162</v>
      </c>
    </row>
    <row r="651" spans="1:32" x14ac:dyDescent="0.25">
      <c r="A651" t="s">
        <v>3163</v>
      </c>
      <c r="B651" t="s">
        <v>3164</v>
      </c>
      <c r="C651" t="s">
        <v>3165</v>
      </c>
      <c r="D651" t="s">
        <v>3166</v>
      </c>
      <c r="E651" t="s">
        <v>1023</v>
      </c>
      <c r="F651">
        <v>8</v>
      </c>
      <c r="G651">
        <v>2022</v>
      </c>
      <c r="H651" s="1">
        <v>45008.519294120371</v>
      </c>
      <c r="I651" t="s">
        <v>2948</v>
      </c>
      <c r="J651">
        <v>196.45</v>
      </c>
      <c r="K651">
        <v>0</v>
      </c>
      <c r="L651" t="s">
        <v>38</v>
      </c>
      <c r="M651" t="s">
        <v>79</v>
      </c>
      <c r="Q651">
        <v>196.45</v>
      </c>
      <c r="R651" t="s">
        <v>86</v>
      </c>
      <c r="S651">
        <v>39.551402000000003</v>
      </c>
      <c r="T651">
        <v>-104.79351</v>
      </c>
      <c r="Z651">
        <v>8209000114</v>
      </c>
      <c r="AA651">
        <v>319.59378161684998</v>
      </c>
      <c r="AB651" t="s">
        <v>41</v>
      </c>
      <c r="AC651" t="s">
        <v>54</v>
      </c>
      <c r="AD651" t="s">
        <v>54</v>
      </c>
      <c r="AE651" t="s">
        <v>54</v>
      </c>
      <c r="AF651" t="s">
        <v>3167</v>
      </c>
    </row>
    <row r="652" spans="1:32" x14ac:dyDescent="0.25">
      <c r="A652" t="s">
        <v>3168</v>
      </c>
      <c r="B652" t="s">
        <v>3169</v>
      </c>
      <c r="C652" t="s">
        <v>3170</v>
      </c>
      <c r="D652" t="s">
        <v>3171</v>
      </c>
      <c r="E652" t="s">
        <v>1948</v>
      </c>
      <c r="F652">
        <v>6</v>
      </c>
      <c r="G652">
        <v>2022</v>
      </c>
      <c r="H652" s="1">
        <v>44936.691878101854</v>
      </c>
      <c r="I652" t="s">
        <v>2948</v>
      </c>
      <c r="J652">
        <v>180</v>
      </c>
      <c r="K652">
        <v>0</v>
      </c>
      <c r="L652" t="s">
        <v>38</v>
      </c>
      <c r="M652" t="s">
        <v>51</v>
      </c>
      <c r="N652">
        <v>180</v>
      </c>
      <c r="R652" t="s">
        <v>52</v>
      </c>
      <c r="S652">
        <v>29.969881999999998</v>
      </c>
      <c r="T652">
        <v>-92.117075999999997</v>
      </c>
      <c r="U652">
        <v>2.1991666670000001</v>
      </c>
      <c r="V652">
        <v>1</v>
      </c>
      <c r="W652">
        <v>1.6</v>
      </c>
      <c r="X652">
        <v>0</v>
      </c>
      <c r="Y652">
        <v>803.74</v>
      </c>
      <c r="Z652">
        <v>22000005001</v>
      </c>
      <c r="AA652">
        <v>837.68170680200001</v>
      </c>
      <c r="AB652" t="s">
        <v>87</v>
      </c>
      <c r="AC652" t="s">
        <v>54</v>
      </c>
      <c r="AD652" t="s">
        <v>54</v>
      </c>
      <c r="AE652" t="s">
        <v>73</v>
      </c>
      <c r="AF652" t="s">
        <v>3172</v>
      </c>
    </row>
    <row r="653" spans="1:32" x14ac:dyDescent="0.25">
      <c r="A653" t="s">
        <v>3173</v>
      </c>
      <c r="B653" t="s">
        <v>3174</v>
      </c>
      <c r="C653" t="s">
        <v>3175</v>
      </c>
      <c r="D653" t="s">
        <v>3176</v>
      </c>
      <c r="E653" t="s">
        <v>207</v>
      </c>
      <c r="F653">
        <v>4</v>
      </c>
      <c r="G653">
        <v>2022</v>
      </c>
      <c r="H653" s="1">
        <v>44943.37886769676</v>
      </c>
      <c r="I653" t="s">
        <v>2948</v>
      </c>
      <c r="J653">
        <v>165</v>
      </c>
      <c r="K653">
        <v>0</v>
      </c>
      <c r="L653" t="s">
        <v>38</v>
      </c>
      <c r="M653" t="s">
        <v>51</v>
      </c>
      <c r="N653">
        <v>165</v>
      </c>
      <c r="R653" t="s">
        <v>214</v>
      </c>
      <c r="S653">
        <v>35.450940000000003</v>
      </c>
      <c r="T653">
        <v>-86.787909999999997</v>
      </c>
      <c r="U653">
        <v>2.173</v>
      </c>
      <c r="V653">
        <v>1</v>
      </c>
      <c r="W653">
        <v>3.024</v>
      </c>
      <c r="X653">
        <v>2.04</v>
      </c>
      <c r="Y653">
        <v>792.53700000000003</v>
      </c>
      <c r="Z653">
        <v>47000800001</v>
      </c>
      <c r="AA653">
        <v>998.66227828308013</v>
      </c>
      <c r="AB653" t="s">
        <v>38</v>
      </c>
      <c r="AC653" t="s">
        <v>38</v>
      </c>
      <c r="AD653" t="s">
        <v>38</v>
      </c>
      <c r="AE653" t="s">
        <v>38</v>
      </c>
      <c r="AF653" t="s">
        <v>3177</v>
      </c>
    </row>
    <row r="654" spans="1:32" x14ac:dyDescent="0.25">
      <c r="A654" t="s">
        <v>3178</v>
      </c>
      <c r="B654" t="s">
        <v>3179</v>
      </c>
      <c r="C654" t="s">
        <v>3179</v>
      </c>
      <c r="D654" t="s">
        <v>3180</v>
      </c>
      <c r="E654" t="s">
        <v>99</v>
      </c>
      <c r="F654">
        <v>6</v>
      </c>
      <c r="G654">
        <v>2022</v>
      </c>
      <c r="H654" s="1">
        <v>44830.538965092594</v>
      </c>
      <c r="I654" t="s">
        <v>2948</v>
      </c>
      <c r="J654">
        <v>162.63999999999999</v>
      </c>
      <c r="K654">
        <v>0</v>
      </c>
      <c r="L654" t="s">
        <v>38</v>
      </c>
      <c r="M654" t="s">
        <v>79</v>
      </c>
      <c r="Q654">
        <v>162.63999999999999</v>
      </c>
      <c r="R654" t="s">
        <v>86</v>
      </c>
      <c r="S654">
        <v>30.406369999999999</v>
      </c>
      <c r="T654">
        <v>-97.641260000000003</v>
      </c>
      <c r="Z654">
        <v>48003033016</v>
      </c>
      <c r="AA654">
        <v>63.736651604499997</v>
      </c>
      <c r="AB654" t="s">
        <v>54</v>
      </c>
      <c r="AC654" t="s">
        <v>64</v>
      </c>
      <c r="AD654" t="s">
        <v>54</v>
      </c>
      <c r="AE654" t="s">
        <v>54</v>
      </c>
      <c r="AF654" t="s">
        <v>3181</v>
      </c>
    </row>
    <row r="655" spans="1:32" x14ac:dyDescent="0.25">
      <c r="A655" t="s">
        <v>3182</v>
      </c>
      <c r="B655" t="s">
        <v>3183</v>
      </c>
      <c r="C655" t="s">
        <v>3184</v>
      </c>
      <c r="D655" t="s">
        <v>3185</v>
      </c>
      <c r="E655" t="s">
        <v>61</v>
      </c>
      <c r="F655">
        <v>1</v>
      </c>
      <c r="G655">
        <v>2022</v>
      </c>
      <c r="H655" s="1">
        <v>44966.550728958333</v>
      </c>
      <c r="I655" t="s">
        <v>2948</v>
      </c>
      <c r="J655">
        <v>157</v>
      </c>
      <c r="K655">
        <v>0</v>
      </c>
      <c r="L655" t="s">
        <v>38</v>
      </c>
      <c r="M655" t="s">
        <v>79</v>
      </c>
      <c r="Q655">
        <v>157</v>
      </c>
      <c r="R655" t="s">
        <v>94</v>
      </c>
      <c r="S655">
        <v>41.811635000000003</v>
      </c>
      <c r="T655">
        <v>-72.263126</v>
      </c>
      <c r="U655">
        <v>8.8375000000000004</v>
      </c>
      <c r="V655">
        <v>1</v>
      </c>
      <c r="W655">
        <v>3</v>
      </c>
      <c r="X655">
        <v>0</v>
      </c>
      <c r="Y655">
        <v>3281.52</v>
      </c>
      <c r="Z655">
        <v>9002005001</v>
      </c>
      <c r="AA655">
        <v>712.21155550057006</v>
      </c>
      <c r="AB655" t="s">
        <v>54</v>
      </c>
      <c r="AC655" t="s">
        <v>54</v>
      </c>
      <c r="AD655" t="s">
        <v>54</v>
      </c>
      <c r="AE655" t="s">
        <v>73</v>
      </c>
      <c r="AF655" t="s">
        <v>3186</v>
      </c>
    </row>
    <row r="656" spans="1:32" x14ac:dyDescent="0.25">
      <c r="A656" t="s">
        <v>3187</v>
      </c>
      <c r="B656" t="s">
        <v>3188</v>
      </c>
      <c r="C656" t="s">
        <v>3189</v>
      </c>
      <c r="D656" t="s">
        <v>3190</v>
      </c>
      <c r="E656" t="s">
        <v>136</v>
      </c>
      <c r="F656">
        <v>4</v>
      </c>
      <c r="G656">
        <v>2022</v>
      </c>
      <c r="H656" s="1">
        <v>44971.36931065972</v>
      </c>
      <c r="I656" t="s">
        <v>2948</v>
      </c>
      <c r="J656">
        <v>141.80000000000001</v>
      </c>
      <c r="K656">
        <v>0</v>
      </c>
      <c r="L656" t="s">
        <v>38</v>
      </c>
      <c r="M656" t="s">
        <v>51</v>
      </c>
      <c r="N656">
        <v>142.6</v>
      </c>
      <c r="R656" t="s">
        <v>52</v>
      </c>
      <c r="S656">
        <v>34.905641000000003</v>
      </c>
      <c r="T656">
        <v>-76.893355</v>
      </c>
      <c r="AB656" t="s">
        <v>87</v>
      </c>
      <c r="AC656" t="s">
        <v>54</v>
      </c>
      <c r="AD656" t="s">
        <v>54</v>
      </c>
      <c r="AE656" t="s">
        <v>73</v>
      </c>
      <c r="AF656" t="s">
        <v>3191</v>
      </c>
    </row>
    <row r="657" spans="1:32" x14ac:dyDescent="0.25">
      <c r="A657" t="s">
        <v>3192</v>
      </c>
      <c r="B657" t="s">
        <v>3193</v>
      </c>
      <c r="C657" t="s">
        <v>3193</v>
      </c>
      <c r="D657" t="s">
        <v>3194</v>
      </c>
      <c r="E657" t="s">
        <v>99</v>
      </c>
      <c r="F657">
        <v>6</v>
      </c>
      <c r="G657">
        <v>2022</v>
      </c>
      <c r="H657" s="1">
        <v>44837.520041249998</v>
      </c>
      <c r="I657" t="s">
        <v>2948</v>
      </c>
      <c r="J657">
        <v>127.91</v>
      </c>
      <c r="K657">
        <v>0</v>
      </c>
      <c r="L657" t="s">
        <v>38</v>
      </c>
      <c r="M657" t="s">
        <v>51</v>
      </c>
      <c r="N657">
        <v>127.91</v>
      </c>
      <c r="R657" t="s">
        <v>52</v>
      </c>
      <c r="S657">
        <v>30.575576000000002</v>
      </c>
      <c r="T657">
        <v>-96.379261999999997</v>
      </c>
      <c r="U657">
        <v>1.546666667</v>
      </c>
      <c r="V657">
        <v>1</v>
      </c>
      <c r="W657">
        <v>4</v>
      </c>
      <c r="X657">
        <v>4</v>
      </c>
      <c r="Y657">
        <v>563.41</v>
      </c>
      <c r="AB657" t="s">
        <v>53</v>
      </c>
      <c r="AC657" t="s">
        <v>42</v>
      </c>
      <c r="AD657" t="s">
        <v>975</v>
      </c>
      <c r="AE657" t="s">
        <v>73</v>
      </c>
      <c r="AF657" t="s">
        <v>3195</v>
      </c>
    </row>
    <row r="658" spans="1:32" x14ac:dyDescent="0.25">
      <c r="A658" t="s">
        <v>3196</v>
      </c>
      <c r="B658" t="s">
        <v>3197</v>
      </c>
      <c r="C658" t="s">
        <v>3198</v>
      </c>
      <c r="D658" t="s">
        <v>78</v>
      </c>
      <c r="E658" t="s">
        <v>36</v>
      </c>
      <c r="F658">
        <v>9</v>
      </c>
      <c r="G658">
        <v>2022</v>
      </c>
      <c r="H658" s="1">
        <v>44957.479949918983</v>
      </c>
      <c r="I658" t="s">
        <v>2948</v>
      </c>
      <c r="J658">
        <v>119.64</v>
      </c>
      <c r="K658">
        <v>0</v>
      </c>
      <c r="L658" t="s">
        <v>38</v>
      </c>
      <c r="M658" t="s">
        <v>79</v>
      </c>
      <c r="Q658">
        <v>119.64</v>
      </c>
      <c r="R658" t="s">
        <v>214</v>
      </c>
      <c r="S658">
        <v>35.326239999999999</v>
      </c>
      <c r="T658">
        <v>-120.69681</v>
      </c>
      <c r="U658">
        <v>0</v>
      </c>
      <c r="V658">
        <v>1</v>
      </c>
      <c r="W658">
        <v>1.2</v>
      </c>
      <c r="X658">
        <v>0</v>
      </c>
      <c r="Y658">
        <v>0</v>
      </c>
      <c r="Z658">
        <v>6003064001</v>
      </c>
      <c r="AA658">
        <v>227.63089858750001</v>
      </c>
      <c r="AB658" t="s">
        <v>952</v>
      </c>
      <c r="AC658" t="s">
        <v>72</v>
      </c>
      <c r="AD658" t="s">
        <v>54</v>
      </c>
      <c r="AE658" t="s">
        <v>73</v>
      </c>
      <c r="AF658" t="s">
        <v>3199</v>
      </c>
    </row>
    <row r="659" spans="1:32" x14ac:dyDescent="0.25">
      <c r="A659" t="s">
        <v>3200</v>
      </c>
      <c r="B659" t="s">
        <v>3201</v>
      </c>
      <c r="C659" t="s">
        <v>3202</v>
      </c>
      <c r="D659" t="s">
        <v>3203</v>
      </c>
      <c r="E659" t="s">
        <v>600</v>
      </c>
      <c r="F659">
        <v>4</v>
      </c>
      <c r="G659">
        <v>2022</v>
      </c>
      <c r="H659" s="1">
        <v>44973.368813020832</v>
      </c>
      <c r="I659" t="s">
        <v>2948</v>
      </c>
      <c r="J659">
        <v>112</v>
      </c>
      <c r="K659">
        <v>0</v>
      </c>
      <c r="L659" t="s">
        <v>38</v>
      </c>
      <c r="M659" t="s">
        <v>79</v>
      </c>
      <c r="Q659">
        <v>112</v>
      </c>
      <c r="R659" t="s">
        <v>214</v>
      </c>
      <c r="S659">
        <v>28.14357</v>
      </c>
      <c r="T659">
        <v>-81.457329999999999</v>
      </c>
      <c r="U659">
        <v>0</v>
      </c>
      <c r="V659">
        <v>1</v>
      </c>
      <c r="W659">
        <v>0.85</v>
      </c>
      <c r="X659">
        <v>0</v>
      </c>
      <c r="Y659">
        <v>0</v>
      </c>
      <c r="AB659" t="s">
        <v>54</v>
      </c>
      <c r="AC659" t="s">
        <v>54</v>
      </c>
      <c r="AD659" t="s">
        <v>54</v>
      </c>
      <c r="AE659" t="s">
        <v>73</v>
      </c>
      <c r="AF659" t="s">
        <v>3204</v>
      </c>
    </row>
    <row r="660" spans="1:32" x14ac:dyDescent="0.25">
      <c r="A660" t="s">
        <v>3205</v>
      </c>
      <c r="B660" t="s">
        <v>3206</v>
      </c>
      <c r="C660" t="s">
        <v>3207</v>
      </c>
      <c r="D660" t="s">
        <v>3208</v>
      </c>
      <c r="E660" t="s">
        <v>111</v>
      </c>
      <c r="F660">
        <v>4</v>
      </c>
      <c r="G660">
        <v>2022</v>
      </c>
      <c r="H660" s="1">
        <v>44929.612701099541</v>
      </c>
      <c r="I660" t="s">
        <v>2948</v>
      </c>
      <c r="J660">
        <v>111</v>
      </c>
      <c r="K660">
        <v>0</v>
      </c>
      <c r="L660" t="s">
        <v>38</v>
      </c>
      <c r="M660" t="s">
        <v>79</v>
      </c>
      <c r="Q660">
        <v>111</v>
      </c>
      <c r="R660" t="s">
        <v>94</v>
      </c>
      <c r="S660">
        <v>31.679749999999999</v>
      </c>
      <c r="T660">
        <v>-83.249527999999998</v>
      </c>
      <c r="U660">
        <v>2.2776666670000001</v>
      </c>
      <c r="V660">
        <v>1</v>
      </c>
      <c r="W660">
        <v>6</v>
      </c>
      <c r="X660">
        <v>2.82</v>
      </c>
      <c r="Y660">
        <v>829.92499999999995</v>
      </c>
      <c r="Z660">
        <v>13000618002</v>
      </c>
      <c r="AB660" t="s">
        <v>41</v>
      </c>
      <c r="AC660" t="s">
        <v>54</v>
      </c>
      <c r="AD660" t="s">
        <v>54</v>
      </c>
      <c r="AE660" t="s">
        <v>73</v>
      </c>
      <c r="AF660" t="s">
        <v>3209</v>
      </c>
    </row>
    <row r="661" spans="1:32" x14ac:dyDescent="0.25">
      <c r="A661" t="s">
        <v>3210</v>
      </c>
      <c r="B661" t="s">
        <v>3211</v>
      </c>
      <c r="C661" t="s">
        <v>3211</v>
      </c>
      <c r="D661" t="s">
        <v>3212</v>
      </c>
      <c r="E661" t="s">
        <v>99</v>
      </c>
      <c r="F661">
        <v>6</v>
      </c>
      <c r="G661">
        <v>2022</v>
      </c>
      <c r="H661" s="1">
        <v>44812.33680730324</v>
      </c>
      <c r="I661" t="s">
        <v>2948</v>
      </c>
      <c r="J661">
        <v>105.51</v>
      </c>
      <c r="K661">
        <v>0</v>
      </c>
      <c r="L661" t="s">
        <v>38</v>
      </c>
      <c r="M661" t="s">
        <v>79</v>
      </c>
      <c r="Q661">
        <v>105.51</v>
      </c>
      <c r="R661" t="s">
        <v>52</v>
      </c>
      <c r="S661">
        <v>28.427361999999999</v>
      </c>
      <c r="T661">
        <v>-99.220073999999997</v>
      </c>
      <c r="U661">
        <v>0.57491666699999999</v>
      </c>
      <c r="V661">
        <v>1</v>
      </c>
      <c r="W661">
        <v>0.99</v>
      </c>
      <c r="X661">
        <v>0.99</v>
      </c>
      <c r="Y661">
        <v>209.91200000000001</v>
      </c>
      <c r="Z661">
        <v>48001139001</v>
      </c>
      <c r="AB661" t="s">
        <v>1420</v>
      </c>
      <c r="AC661" t="s">
        <v>54</v>
      </c>
      <c r="AD661" t="s">
        <v>54</v>
      </c>
      <c r="AE661" t="s">
        <v>54</v>
      </c>
      <c r="AF661" t="s">
        <v>3213</v>
      </c>
    </row>
    <row r="662" spans="1:32" x14ac:dyDescent="0.25">
      <c r="A662" t="s">
        <v>3214</v>
      </c>
      <c r="B662" t="s">
        <v>3215</v>
      </c>
      <c r="C662" t="s">
        <v>3216</v>
      </c>
      <c r="D662" t="s">
        <v>3217</v>
      </c>
      <c r="E662" t="s">
        <v>543</v>
      </c>
      <c r="F662">
        <v>7</v>
      </c>
      <c r="G662">
        <v>2022</v>
      </c>
      <c r="H662" s="1">
        <v>44985.43664177083</v>
      </c>
      <c r="I662" t="s">
        <v>2948</v>
      </c>
      <c r="J662">
        <v>104.2</v>
      </c>
      <c r="K662">
        <v>0</v>
      </c>
      <c r="L662" t="s">
        <v>38</v>
      </c>
      <c r="M662" t="s">
        <v>51</v>
      </c>
      <c r="R662" t="s">
        <v>86</v>
      </c>
      <c r="S662">
        <v>38.783456999999999</v>
      </c>
      <c r="T662">
        <v>-93.758201</v>
      </c>
      <c r="U662">
        <v>1.3670833330000001</v>
      </c>
      <c r="V662">
        <v>1</v>
      </c>
      <c r="W662">
        <v>0</v>
      </c>
      <c r="X662">
        <v>0</v>
      </c>
      <c r="Y662">
        <v>500.10700000000003</v>
      </c>
      <c r="Z662">
        <v>29001027001</v>
      </c>
      <c r="AA662">
        <v>325.60323733956</v>
      </c>
      <c r="AB662" t="s">
        <v>118</v>
      </c>
      <c r="AC662" t="s">
        <v>144</v>
      </c>
      <c r="AD662" t="s">
        <v>54</v>
      </c>
      <c r="AE662" t="s">
        <v>54</v>
      </c>
      <c r="AF662" t="s">
        <v>3218</v>
      </c>
    </row>
    <row r="663" spans="1:32" x14ac:dyDescent="0.25">
      <c r="A663" t="s">
        <v>3219</v>
      </c>
      <c r="B663" t="s">
        <v>3220</v>
      </c>
      <c r="C663" t="s">
        <v>3221</v>
      </c>
      <c r="D663" t="s">
        <v>3127</v>
      </c>
      <c r="E663" t="s">
        <v>600</v>
      </c>
      <c r="F663">
        <v>4</v>
      </c>
      <c r="G663">
        <v>2022</v>
      </c>
      <c r="H663" s="1">
        <v>44974.609685810188</v>
      </c>
      <c r="I663" t="s">
        <v>2948</v>
      </c>
      <c r="J663">
        <v>96.11</v>
      </c>
      <c r="K663">
        <v>0</v>
      </c>
      <c r="L663" t="s">
        <v>38</v>
      </c>
      <c r="M663" t="s">
        <v>51</v>
      </c>
      <c r="N663">
        <v>96.11</v>
      </c>
      <c r="R663" t="s">
        <v>52</v>
      </c>
      <c r="S663">
        <v>26.0736810175658</v>
      </c>
      <c r="T663">
        <v>-80.226175773292695</v>
      </c>
      <c r="AB663" t="s">
        <v>41</v>
      </c>
      <c r="AC663" t="s">
        <v>54</v>
      </c>
      <c r="AD663" t="s">
        <v>54</v>
      </c>
      <c r="AE663" t="s">
        <v>73</v>
      </c>
      <c r="AF663" t="s">
        <v>3222</v>
      </c>
    </row>
    <row r="664" spans="1:32" x14ac:dyDescent="0.25">
      <c r="A664" t="s">
        <v>3223</v>
      </c>
      <c r="B664" t="s">
        <v>3224</v>
      </c>
      <c r="C664" t="s">
        <v>3225</v>
      </c>
      <c r="D664" t="s">
        <v>3226</v>
      </c>
      <c r="E664" t="s">
        <v>213</v>
      </c>
      <c r="F664">
        <v>3</v>
      </c>
      <c r="G664">
        <v>2022</v>
      </c>
      <c r="H664" s="1">
        <v>44964.474006203702</v>
      </c>
      <c r="I664" t="s">
        <v>2948</v>
      </c>
      <c r="J664">
        <v>76.05</v>
      </c>
      <c r="K664">
        <v>0</v>
      </c>
      <c r="L664" t="s">
        <v>38</v>
      </c>
      <c r="M664" t="s">
        <v>79</v>
      </c>
      <c r="Q664">
        <v>76.05</v>
      </c>
      <c r="R664" t="s">
        <v>52</v>
      </c>
      <c r="S664">
        <v>40.673099999999998</v>
      </c>
      <c r="T664">
        <v>-80.257800000000003</v>
      </c>
      <c r="U664">
        <v>1.3516666669999999</v>
      </c>
      <c r="V664">
        <v>1</v>
      </c>
      <c r="W664">
        <v>2</v>
      </c>
      <c r="X664">
        <v>0</v>
      </c>
      <c r="Y664">
        <v>491.37</v>
      </c>
      <c r="Z664">
        <v>42005007001</v>
      </c>
      <c r="AA664">
        <v>298.65173894679998</v>
      </c>
      <c r="AB664" t="s">
        <v>41</v>
      </c>
      <c r="AC664" t="s">
        <v>144</v>
      </c>
      <c r="AD664" t="s">
        <v>54</v>
      </c>
      <c r="AE664" t="s">
        <v>73</v>
      </c>
      <c r="AF664" t="s">
        <v>3227</v>
      </c>
    </row>
    <row r="665" spans="1:32" x14ac:dyDescent="0.25">
      <c r="A665" t="s">
        <v>3228</v>
      </c>
      <c r="B665" t="s">
        <v>3229</v>
      </c>
      <c r="C665" t="s">
        <v>3230</v>
      </c>
      <c r="D665" t="s">
        <v>3231</v>
      </c>
      <c r="E665" t="s">
        <v>111</v>
      </c>
      <c r="F665">
        <v>4</v>
      </c>
      <c r="G665">
        <v>2022</v>
      </c>
      <c r="H665" s="1">
        <v>44949.467576122683</v>
      </c>
      <c r="I665" t="s">
        <v>2948</v>
      </c>
      <c r="J665">
        <v>52.94</v>
      </c>
      <c r="K665">
        <v>0</v>
      </c>
      <c r="L665" t="s">
        <v>38</v>
      </c>
      <c r="M665" t="s">
        <v>79</v>
      </c>
      <c r="Q665">
        <v>52.94</v>
      </c>
      <c r="R665" t="s">
        <v>94</v>
      </c>
      <c r="S665">
        <v>33.784166999999997</v>
      </c>
      <c r="T665">
        <v>-84.760694000000001</v>
      </c>
      <c r="U665">
        <v>0.195833333</v>
      </c>
      <c r="V665">
        <v>1</v>
      </c>
      <c r="W665">
        <v>0.6</v>
      </c>
      <c r="X665">
        <v>0.30399999999999999</v>
      </c>
      <c r="Y665">
        <v>71.849999999999994</v>
      </c>
      <c r="Z665">
        <v>13000600002</v>
      </c>
      <c r="AA665">
        <v>198.49414356829999</v>
      </c>
      <c r="AB665" t="s">
        <v>54</v>
      </c>
      <c r="AC665" t="s">
        <v>64</v>
      </c>
      <c r="AD665" t="s">
        <v>54</v>
      </c>
      <c r="AE665" t="s">
        <v>54</v>
      </c>
      <c r="AF665" t="s">
        <v>3232</v>
      </c>
    </row>
    <row r="666" spans="1:32" x14ac:dyDescent="0.25">
      <c r="A666" t="s">
        <v>3233</v>
      </c>
      <c r="B666" t="s">
        <v>3234</v>
      </c>
      <c r="C666" t="s">
        <v>3234</v>
      </c>
      <c r="D666" t="s">
        <v>3235</v>
      </c>
      <c r="E666" t="s">
        <v>99</v>
      </c>
      <c r="F666">
        <v>6</v>
      </c>
      <c r="G666">
        <v>2022</v>
      </c>
      <c r="H666" s="1">
        <v>44834.733042638887</v>
      </c>
      <c r="I666" t="s">
        <v>2948</v>
      </c>
      <c r="J666">
        <v>51.88</v>
      </c>
      <c r="K666">
        <v>0</v>
      </c>
      <c r="L666" t="s">
        <v>38</v>
      </c>
      <c r="M666" t="s">
        <v>473</v>
      </c>
      <c r="N666">
        <v>31.74</v>
      </c>
      <c r="Q666">
        <v>20.14</v>
      </c>
      <c r="R666" t="s">
        <v>52</v>
      </c>
      <c r="S666">
        <v>29.536611000000001</v>
      </c>
      <c r="T666">
        <v>-95.550471999999999</v>
      </c>
      <c r="U666">
        <v>0.38774999999999998</v>
      </c>
      <c r="V666">
        <v>1</v>
      </c>
      <c r="W666">
        <v>0.90200000000000002</v>
      </c>
      <c r="X666">
        <v>0.90200000000000002</v>
      </c>
      <c r="Y666">
        <v>141.60499999999999</v>
      </c>
      <c r="AB666" t="s">
        <v>41</v>
      </c>
      <c r="AC666" t="s">
        <v>54</v>
      </c>
      <c r="AD666" t="s">
        <v>54</v>
      </c>
      <c r="AE666" t="s">
        <v>73</v>
      </c>
      <c r="AF666" t="s">
        <v>3236</v>
      </c>
    </row>
    <row r="667" spans="1:32" x14ac:dyDescent="0.25">
      <c r="A667" t="s">
        <v>3237</v>
      </c>
      <c r="B667" t="s">
        <v>3238</v>
      </c>
      <c r="C667" t="s">
        <v>3238</v>
      </c>
      <c r="D667" t="s">
        <v>3239</v>
      </c>
      <c r="E667" t="s">
        <v>99</v>
      </c>
      <c r="F667">
        <v>6</v>
      </c>
      <c r="G667">
        <v>2022</v>
      </c>
      <c r="H667" s="1">
        <v>44852.580536747686</v>
      </c>
      <c r="I667" t="s">
        <v>2948</v>
      </c>
      <c r="J667">
        <v>43.84</v>
      </c>
      <c r="K667">
        <v>0</v>
      </c>
      <c r="L667" t="s">
        <v>38</v>
      </c>
      <c r="M667" t="s">
        <v>79</v>
      </c>
      <c r="Q667">
        <v>43.84</v>
      </c>
      <c r="R667" t="s">
        <v>94</v>
      </c>
      <c r="S667">
        <v>30.236583</v>
      </c>
      <c r="T667">
        <v>-95.159916999999993</v>
      </c>
      <c r="U667">
        <v>0.111</v>
      </c>
      <c r="V667">
        <v>1</v>
      </c>
      <c r="W667">
        <v>0.3</v>
      </c>
      <c r="X667">
        <v>0</v>
      </c>
      <c r="Y667">
        <v>40.427999999999997</v>
      </c>
      <c r="AB667" t="s">
        <v>54</v>
      </c>
      <c r="AC667" t="s">
        <v>64</v>
      </c>
      <c r="AD667" t="s">
        <v>54</v>
      </c>
      <c r="AE667" t="s">
        <v>54</v>
      </c>
      <c r="AF667" t="s">
        <v>3240</v>
      </c>
    </row>
    <row r="668" spans="1:32" x14ac:dyDescent="0.25">
      <c r="A668" t="s">
        <v>3241</v>
      </c>
      <c r="B668" t="s">
        <v>3242</v>
      </c>
      <c r="C668" t="s">
        <v>3242</v>
      </c>
      <c r="D668" t="s">
        <v>3243</v>
      </c>
      <c r="E668" t="s">
        <v>99</v>
      </c>
      <c r="F668">
        <v>6</v>
      </c>
      <c r="G668">
        <v>2022</v>
      </c>
      <c r="H668" s="1">
        <v>44827.470564756943</v>
      </c>
      <c r="I668" t="s">
        <v>2948</v>
      </c>
      <c r="J668">
        <v>43.27</v>
      </c>
      <c r="K668">
        <v>0</v>
      </c>
      <c r="L668" t="s">
        <v>38</v>
      </c>
      <c r="M668" t="s">
        <v>79</v>
      </c>
      <c r="Q668">
        <v>43.27</v>
      </c>
      <c r="R668" t="s">
        <v>52</v>
      </c>
      <c r="S668">
        <v>33.331972</v>
      </c>
      <c r="T668">
        <v>-96.794027999999997</v>
      </c>
      <c r="U668">
        <v>0.54083333300000003</v>
      </c>
      <c r="V668">
        <v>1</v>
      </c>
      <c r="W668">
        <v>0.95</v>
      </c>
      <c r="X668">
        <v>0.5</v>
      </c>
      <c r="Y668">
        <v>197.37</v>
      </c>
      <c r="Z668">
        <v>48004004001</v>
      </c>
      <c r="AB668" t="s">
        <v>41</v>
      </c>
      <c r="AC668" t="s">
        <v>54</v>
      </c>
      <c r="AD668" t="s">
        <v>54</v>
      </c>
      <c r="AE668" t="s">
        <v>73</v>
      </c>
      <c r="AF668" t="s">
        <v>3244</v>
      </c>
    </row>
    <row r="669" spans="1:32" x14ac:dyDescent="0.25">
      <c r="A669" t="s">
        <v>3245</v>
      </c>
      <c r="B669" t="s">
        <v>3246</v>
      </c>
      <c r="C669" t="s">
        <v>3246</v>
      </c>
      <c r="D669" t="s">
        <v>3247</v>
      </c>
      <c r="E669" t="s">
        <v>99</v>
      </c>
      <c r="F669">
        <v>6</v>
      </c>
      <c r="G669">
        <v>2022</v>
      </c>
      <c r="H669" s="1">
        <v>44834.7566080787</v>
      </c>
      <c r="I669" t="s">
        <v>2948</v>
      </c>
      <c r="J669">
        <v>37.5</v>
      </c>
      <c r="K669">
        <v>0</v>
      </c>
      <c r="L669" t="s">
        <v>38</v>
      </c>
      <c r="M669" t="s">
        <v>679</v>
      </c>
      <c r="O669">
        <v>38</v>
      </c>
      <c r="R669" t="s">
        <v>52</v>
      </c>
      <c r="S669">
        <v>26.116111</v>
      </c>
      <c r="T669">
        <v>-97.314999999999998</v>
      </c>
      <c r="U669">
        <v>0.69291666699999999</v>
      </c>
      <c r="V669">
        <v>1</v>
      </c>
      <c r="W669">
        <v>1.1000000000000001</v>
      </c>
      <c r="X669">
        <v>1.1000000000000001</v>
      </c>
      <c r="Y669">
        <v>252.78800000000001</v>
      </c>
      <c r="Z669">
        <v>48001131001</v>
      </c>
      <c r="AB669" t="s">
        <v>118</v>
      </c>
      <c r="AC669" t="s">
        <v>54</v>
      </c>
      <c r="AD669" t="s">
        <v>54</v>
      </c>
      <c r="AE669" t="s">
        <v>73</v>
      </c>
      <c r="AF669" t="s">
        <v>3248</v>
      </c>
    </row>
    <row r="670" spans="1:32" x14ac:dyDescent="0.25">
      <c r="A670" t="s">
        <v>3249</v>
      </c>
      <c r="B670" t="s">
        <v>3250</v>
      </c>
      <c r="C670" t="s">
        <v>3251</v>
      </c>
      <c r="D670" t="s">
        <v>3252</v>
      </c>
      <c r="E670" t="s">
        <v>159</v>
      </c>
      <c r="F670">
        <v>10</v>
      </c>
      <c r="G670">
        <v>2022</v>
      </c>
      <c r="H670" s="1">
        <v>44953.495984120367</v>
      </c>
      <c r="I670" t="s">
        <v>2948</v>
      </c>
      <c r="J670">
        <v>35.200000000000003</v>
      </c>
      <c r="K670">
        <v>0</v>
      </c>
      <c r="L670" t="s">
        <v>38</v>
      </c>
      <c r="M670" t="s">
        <v>79</v>
      </c>
      <c r="Q670">
        <v>35.200000000000003</v>
      </c>
      <c r="R670" t="s">
        <v>86</v>
      </c>
      <c r="S670">
        <v>48.348092000000001</v>
      </c>
      <c r="T670">
        <v>-122.661924</v>
      </c>
      <c r="Z670">
        <v>53000895002</v>
      </c>
      <c r="AA670">
        <v>617.33499696929994</v>
      </c>
      <c r="AB670" t="s">
        <v>54</v>
      </c>
      <c r="AC670" t="s">
        <v>54</v>
      </c>
      <c r="AD670" t="s">
        <v>54</v>
      </c>
      <c r="AE670" t="s">
        <v>73</v>
      </c>
      <c r="AF670" t="s">
        <v>3253</v>
      </c>
    </row>
    <row r="671" spans="1:32" x14ac:dyDescent="0.25">
      <c r="A671" t="s">
        <v>3254</v>
      </c>
      <c r="B671" t="s">
        <v>3255</v>
      </c>
      <c r="C671" t="s">
        <v>3256</v>
      </c>
      <c r="D671" t="s">
        <v>1259</v>
      </c>
      <c r="E671" t="s">
        <v>192</v>
      </c>
      <c r="F671">
        <v>4</v>
      </c>
      <c r="G671">
        <v>2022</v>
      </c>
      <c r="H671" s="1">
        <v>44985.668340243057</v>
      </c>
      <c r="I671" t="s">
        <v>2948</v>
      </c>
      <c r="J671">
        <v>32.68</v>
      </c>
      <c r="K671">
        <v>0</v>
      </c>
      <c r="L671" t="s">
        <v>38</v>
      </c>
      <c r="M671" t="s">
        <v>79</v>
      </c>
      <c r="Q671">
        <v>32.68</v>
      </c>
      <c r="R671" t="s">
        <v>86</v>
      </c>
      <c r="S671">
        <v>32.907375999999999</v>
      </c>
      <c r="T671">
        <v>-85.433925000000002</v>
      </c>
      <c r="U671">
        <v>0.19475000000000001</v>
      </c>
      <c r="V671">
        <v>1</v>
      </c>
      <c r="W671">
        <v>1</v>
      </c>
      <c r="X671">
        <v>0.254</v>
      </c>
      <c r="Y671">
        <v>70.974000000000004</v>
      </c>
      <c r="Z671">
        <v>1000093001</v>
      </c>
      <c r="AA671">
        <v>229.45194577620001</v>
      </c>
      <c r="AB671" t="s">
        <v>118</v>
      </c>
      <c r="AC671" t="s">
        <v>144</v>
      </c>
      <c r="AD671" t="s">
        <v>54</v>
      </c>
      <c r="AE671" t="s">
        <v>44</v>
      </c>
      <c r="AF671" t="s">
        <v>3257</v>
      </c>
    </row>
    <row r="672" spans="1:32" x14ac:dyDescent="0.25">
      <c r="A672" t="s">
        <v>3258</v>
      </c>
      <c r="B672" t="s">
        <v>3259</v>
      </c>
      <c r="C672" t="s">
        <v>3259</v>
      </c>
      <c r="D672" t="s">
        <v>2390</v>
      </c>
      <c r="E672" t="s">
        <v>99</v>
      </c>
      <c r="F672">
        <v>6</v>
      </c>
      <c r="G672">
        <v>2022</v>
      </c>
      <c r="H672" s="1">
        <v>44834.662821712962</v>
      </c>
      <c r="I672" t="s">
        <v>2948</v>
      </c>
      <c r="J672">
        <v>29.41</v>
      </c>
      <c r="K672">
        <v>0</v>
      </c>
      <c r="L672" t="s">
        <v>38</v>
      </c>
      <c r="M672" t="s">
        <v>79</v>
      </c>
      <c r="Q672">
        <v>29.41</v>
      </c>
      <c r="R672" t="s">
        <v>52</v>
      </c>
      <c r="S672">
        <v>29.578434999999999</v>
      </c>
      <c r="T672">
        <v>-95.362264999999994</v>
      </c>
      <c r="U672">
        <v>0.47199999999999998</v>
      </c>
      <c r="V672">
        <v>1</v>
      </c>
      <c r="W672">
        <v>0.95</v>
      </c>
      <c r="X672">
        <v>0.95</v>
      </c>
      <c r="Y672">
        <v>172.18799999999999</v>
      </c>
      <c r="Z672">
        <v>48007123001</v>
      </c>
      <c r="AA672">
        <v>451.61970279759993</v>
      </c>
      <c r="AB672" t="s">
        <v>41</v>
      </c>
      <c r="AC672" t="s">
        <v>54</v>
      </c>
      <c r="AD672" t="s">
        <v>54</v>
      </c>
      <c r="AE672" t="s">
        <v>73</v>
      </c>
      <c r="AF672" t="s">
        <v>3260</v>
      </c>
    </row>
    <row r="673" spans="1:32" x14ac:dyDescent="0.25">
      <c r="A673" t="s">
        <v>3261</v>
      </c>
      <c r="B673" t="s">
        <v>3262</v>
      </c>
      <c r="C673" t="s">
        <v>3263</v>
      </c>
      <c r="D673" t="s">
        <v>3264</v>
      </c>
      <c r="E673" t="s">
        <v>172</v>
      </c>
      <c r="F673">
        <v>4</v>
      </c>
      <c r="G673">
        <v>2022</v>
      </c>
      <c r="H673" s="1">
        <v>44967.557822951392</v>
      </c>
      <c r="I673" t="s">
        <v>2948</v>
      </c>
      <c r="J673">
        <v>29</v>
      </c>
      <c r="K673">
        <v>0</v>
      </c>
      <c r="L673" t="s">
        <v>38</v>
      </c>
      <c r="M673" t="s">
        <v>51</v>
      </c>
      <c r="N673">
        <v>29</v>
      </c>
      <c r="R673" t="s">
        <v>52</v>
      </c>
      <c r="S673">
        <v>34.844721999999997</v>
      </c>
      <c r="T673">
        <v>-82.588611</v>
      </c>
      <c r="U673">
        <v>0.41369166699999999</v>
      </c>
      <c r="V673">
        <v>1</v>
      </c>
      <c r="W673">
        <v>0</v>
      </c>
      <c r="X673">
        <v>0</v>
      </c>
      <c r="Y673">
        <v>150.964</v>
      </c>
      <c r="AB673" t="s">
        <v>41</v>
      </c>
      <c r="AC673" t="s">
        <v>54</v>
      </c>
      <c r="AD673" t="s">
        <v>54</v>
      </c>
      <c r="AE673" t="s">
        <v>44</v>
      </c>
      <c r="AF673" t="s">
        <v>3265</v>
      </c>
    </row>
    <row r="674" spans="1:32" x14ac:dyDescent="0.25">
      <c r="A674" t="s">
        <v>3266</v>
      </c>
      <c r="B674" t="s">
        <v>3267</v>
      </c>
      <c r="C674" t="s">
        <v>3267</v>
      </c>
      <c r="D674" t="s">
        <v>3268</v>
      </c>
      <c r="E674" t="s">
        <v>99</v>
      </c>
      <c r="F674">
        <v>6</v>
      </c>
      <c r="G674">
        <v>2022</v>
      </c>
      <c r="H674" s="1">
        <v>44811.349129247683</v>
      </c>
      <c r="I674" t="s">
        <v>2948</v>
      </c>
      <c r="J674">
        <v>27.3</v>
      </c>
      <c r="K674">
        <v>0</v>
      </c>
      <c r="L674" t="s">
        <v>38</v>
      </c>
      <c r="M674" t="s">
        <v>79</v>
      </c>
      <c r="Q674">
        <v>27.3</v>
      </c>
      <c r="R674" t="s">
        <v>94</v>
      </c>
      <c r="S674">
        <v>29.138556000000001</v>
      </c>
      <c r="T674">
        <v>-95.059916999999999</v>
      </c>
      <c r="U674">
        <v>0.29266666699999999</v>
      </c>
      <c r="V674">
        <v>1</v>
      </c>
      <c r="W674">
        <v>1</v>
      </c>
      <c r="X674">
        <v>0.5</v>
      </c>
      <c r="Y674">
        <v>107.02800000000001</v>
      </c>
      <c r="Z674">
        <v>48007027007</v>
      </c>
      <c r="AA674">
        <v>201.95413322683001</v>
      </c>
      <c r="AB674" t="s">
        <v>41</v>
      </c>
      <c r="AC674" t="s">
        <v>64</v>
      </c>
      <c r="AD674" t="s">
        <v>54</v>
      </c>
      <c r="AE674" t="s">
        <v>73</v>
      </c>
      <c r="AF674" t="s">
        <v>3269</v>
      </c>
    </row>
    <row r="675" spans="1:32" x14ac:dyDescent="0.25">
      <c r="A675" t="s">
        <v>3270</v>
      </c>
      <c r="B675" t="s">
        <v>3271</v>
      </c>
      <c r="C675" t="s">
        <v>3271</v>
      </c>
      <c r="D675" t="s">
        <v>3247</v>
      </c>
      <c r="E675" t="s">
        <v>99</v>
      </c>
      <c r="F675">
        <v>6</v>
      </c>
      <c r="G675">
        <v>2022</v>
      </c>
      <c r="H675" s="1">
        <v>44834.757333668982</v>
      </c>
      <c r="I675" t="s">
        <v>2948</v>
      </c>
      <c r="J675">
        <v>24.4</v>
      </c>
      <c r="K675">
        <v>0</v>
      </c>
      <c r="L675" t="s">
        <v>38</v>
      </c>
      <c r="M675" t="s">
        <v>679</v>
      </c>
      <c r="O675">
        <v>24</v>
      </c>
      <c r="R675" t="s">
        <v>52</v>
      </c>
      <c r="S675">
        <v>26.117305999999999</v>
      </c>
      <c r="T675">
        <v>-97.316083000000006</v>
      </c>
      <c r="U675">
        <v>0.59099999999999997</v>
      </c>
      <c r="V675">
        <v>1</v>
      </c>
      <c r="W675">
        <v>0.65</v>
      </c>
      <c r="X675">
        <v>0.65</v>
      </c>
      <c r="Y675">
        <v>214.744</v>
      </c>
      <c r="AB675" t="s">
        <v>118</v>
      </c>
      <c r="AC675" t="s">
        <v>54</v>
      </c>
      <c r="AD675" t="s">
        <v>54</v>
      </c>
      <c r="AE675" t="s">
        <v>73</v>
      </c>
      <c r="AF675" t="s">
        <v>3272</v>
      </c>
    </row>
    <row r="676" spans="1:32" x14ac:dyDescent="0.25">
      <c r="A676" t="s">
        <v>3273</v>
      </c>
      <c r="B676" t="s">
        <v>3274</v>
      </c>
      <c r="C676" t="s">
        <v>3274</v>
      </c>
      <c r="D676" t="s">
        <v>3268</v>
      </c>
      <c r="E676" t="s">
        <v>99</v>
      </c>
      <c r="F676">
        <v>6</v>
      </c>
      <c r="G676">
        <v>2022</v>
      </c>
      <c r="H676" s="1">
        <v>44811.350070300927</v>
      </c>
      <c r="I676" t="s">
        <v>2948</v>
      </c>
      <c r="J676">
        <v>19.2</v>
      </c>
      <c r="K676">
        <v>0</v>
      </c>
      <c r="L676" t="s">
        <v>38</v>
      </c>
      <c r="M676" t="s">
        <v>79</v>
      </c>
      <c r="Q676">
        <v>19.2</v>
      </c>
      <c r="R676" t="s">
        <v>94</v>
      </c>
      <c r="S676">
        <v>29.209700000000002</v>
      </c>
      <c r="T676">
        <v>-94.947800000000001</v>
      </c>
      <c r="U676">
        <v>7.4491666999999998E-2</v>
      </c>
      <c r="V676">
        <v>1</v>
      </c>
      <c r="W676">
        <v>0.5</v>
      </c>
      <c r="X676">
        <v>0.3</v>
      </c>
      <c r="Y676">
        <v>27.0869</v>
      </c>
      <c r="Z676">
        <v>48007479001</v>
      </c>
      <c r="AA676">
        <v>160.2521526056</v>
      </c>
      <c r="AB676" t="s">
        <v>41</v>
      </c>
      <c r="AC676" t="s">
        <v>64</v>
      </c>
      <c r="AD676" t="s">
        <v>54</v>
      </c>
      <c r="AE676" t="s">
        <v>73</v>
      </c>
      <c r="AF676" t="s">
        <v>3275</v>
      </c>
    </row>
    <row r="677" spans="1:32" x14ac:dyDescent="0.25">
      <c r="A677" t="s">
        <v>3276</v>
      </c>
      <c r="B677" t="s">
        <v>3277</v>
      </c>
      <c r="C677" t="s">
        <v>3278</v>
      </c>
      <c r="D677" t="s">
        <v>3279</v>
      </c>
      <c r="E677" t="s">
        <v>71</v>
      </c>
      <c r="F677">
        <v>4</v>
      </c>
      <c r="G677">
        <v>2022</v>
      </c>
      <c r="H677" s="1">
        <v>44969.638254722224</v>
      </c>
      <c r="I677" t="s">
        <v>2948</v>
      </c>
      <c r="J677">
        <v>16</v>
      </c>
      <c r="K677">
        <v>0</v>
      </c>
      <c r="L677" t="s">
        <v>38</v>
      </c>
      <c r="M677" t="s">
        <v>51</v>
      </c>
      <c r="N677">
        <v>16</v>
      </c>
      <c r="R677" t="s">
        <v>52</v>
      </c>
      <c r="S677">
        <v>30.456250000000001</v>
      </c>
      <c r="T677">
        <v>-89.000249999999994</v>
      </c>
      <c r="U677">
        <v>0.390866667</v>
      </c>
      <c r="V677">
        <v>1</v>
      </c>
      <c r="W677">
        <v>2</v>
      </c>
      <c r="X677">
        <v>0</v>
      </c>
      <c r="Y677">
        <v>142.83449999999999</v>
      </c>
      <c r="AB677" t="s">
        <v>41</v>
      </c>
      <c r="AC677" t="s">
        <v>54</v>
      </c>
      <c r="AD677" t="s">
        <v>54</v>
      </c>
      <c r="AE677" t="s">
        <v>73</v>
      </c>
      <c r="AF677" t="s">
        <v>3280</v>
      </c>
    </row>
    <row r="678" spans="1:32" x14ac:dyDescent="0.25">
      <c r="A678" t="s">
        <v>3281</v>
      </c>
      <c r="B678" t="s">
        <v>3282</v>
      </c>
      <c r="C678" t="s">
        <v>3282</v>
      </c>
      <c r="D678" t="s">
        <v>3283</v>
      </c>
      <c r="E678" t="s">
        <v>99</v>
      </c>
      <c r="F678">
        <v>6</v>
      </c>
      <c r="G678">
        <v>2022</v>
      </c>
      <c r="H678" s="1">
        <v>44813.375983958336</v>
      </c>
      <c r="I678" t="s">
        <v>2948</v>
      </c>
      <c r="J678">
        <v>11.58</v>
      </c>
      <c r="K678">
        <v>0</v>
      </c>
      <c r="L678" t="s">
        <v>38</v>
      </c>
      <c r="M678" t="s">
        <v>79</v>
      </c>
      <c r="Q678">
        <v>11.58</v>
      </c>
      <c r="R678" t="s">
        <v>94</v>
      </c>
      <c r="S678">
        <v>33.051341000000001</v>
      </c>
      <c r="T678">
        <v>-97.467336000000003</v>
      </c>
      <c r="U678">
        <v>4.3314667000000001E-2</v>
      </c>
      <c r="V678">
        <v>1</v>
      </c>
      <c r="W678">
        <v>0.4</v>
      </c>
      <c r="X678">
        <v>0.4</v>
      </c>
      <c r="Y678">
        <v>15.799756</v>
      </c>
      <c r="Z678">
        <v>48004223001</v>
      </c>
      <c r="AA678">
        <v>86.49974146324999</v>
      </c>
      <c r="AB678" t="s">
        <v>41</v>
      </c>
      <c r="AC678" t="s">
        <v>54</v>
      </c>
      <c r="AD678" t="s">
        <v>54</v>
      </c>
      <c r="AE678" t="s">
        <v>55</v>
      </c>
      <c r="AF678" t="s">
        <v>3284</v>
      </c>
    </row>
    <row r="679" spans="1:32" x14ac:dyDescent="0.25">
      <c r="A679" t="s">
        <v>3285</v>
      </c>
      <c r="B679" t="s">
        <v>3286</v>
      </c>
      <c r="C679" t="s">
        <v>3286</v>
      </c>
      <c r="D679" t="s">
        <v>3287</v>
      </c>
      <c r="E679" t="s">
        <v>99</v>
      </c>
      <c r="F679">
        <v>6</v>
      </c>
      <c r="G679">
        <v>2022</v>
      </c>
      <c r="H679" s="1">
        <v>44808.891372881946</v>
      </c>
      <c r="I679" t="s">
        <v>2948</v>
      </c>
      <c r="J679">
        <v>7.28</v>
      </c>
      <c r="K679">
        <v>0</v>
      </c>
      <c r="L679" t="s">
        <v>38</v>
      </c>
      <c r="M679" t="s">
        <v>79</v>
      </c>
      <c r="Q679">
        <v>7.28</v>
      </c>
      <c r="R679" t="s">
        <v>86</v>
      </c>
      <c r="S679">
        <v>32.451166999999998</v>
      </c>
      <c r="T679">
        <v>-94.053471999999999</v>
      </c>
      <c r="U679">
        <v>0.188386417</v>
      </c>
      <c r="V679">
        <v>1</v>
      </c>
      <c r="W679">
        <v>0.5</v>
      </c>
      <c r="X679">
        <v>0.5</v>
      </c>
      <c r="Y679">
        <v>68.792810000000003</v>
      </c>
      <c r="Z679">
        <v>48005107001</v>
      </c>
      <c r="AB679" t="s">
        <v>41</v>
      </c>
      <c r="AC679" t="s">
        <v>54</v>
      </c>
      <c r="AD679" t="s">
        <v>54</v>
      </c>
      <c r="AE679" t="s">
        <v>54</v>
      </c>
      <c r="AF679" t="s">
        <v>3288</v>
      </c>
    </row>
    <row r="680" spans="1:32" x14ac:dyDescent="0.25">
      <c r="A680" t="s">
        <v>2805</v>
      </c>
      <c r="B680" t="s">
        <v>3289</v>
      </c>
      <c r="C680" t="s">
        <v>3289</v>
      </c>
      <c r="D680" t="s">
        <v>3283</v>
      </c>
      <c r="E680" t="s">
        <v>99</v>
      </c>
      <c r="F680">
        <v>6</v>
      </c>
      <c r="G680">
        <v>2022</v>
      </c>
      <c r="H680" s="1">
        <v>44813.382387685182</v>
      </c>
      <c r="I680" t="s">
        <v>2948</v>
      </c>
      <c r="J680">
        <v>5.8</v>
      </c>
      <c r="K680">
        <v>0</v>
      </c>
      <c r="L680" t="s">
        <v>38</v>
      </c>
      <c r="M680" t="s">
        <v>79</v>
      </c>
      <c r="Q680">
        <v>5.8</v>
      </c>
      <c r="R680" t="s">
        <v>94</v>
      </c>
      <c r="S680">
        <v>33.043123000000001</v>
      </c>
      <c r="T680">
        <v>-97.485605000000007</v>
      </c>
      <c r="U680">
        <v>5.4387667000000001E-2</v>
      </c>
      <c r="V680">
        <v>1</v>
      </c>
      <c r="W680">
        <v>0.15</v>
      </c>
      <c r="X680">
        <v>0.15</v>
      </c>
      <c r="Y680">
        <v>19.827211999999999</v>
      </c>
      <c r="AB680" t="s">
        <v>41</v>
      </c>
      <c r="AC680" t="s">
        <v>54</v>
      </c>
      <c r="AD680" t="s">
        <v>54</v>
      </c>
      <c r="AE680" t="s">
        <v>65</v>
      </c>
      <c r="AF680" t="s">
        <v>3290</v>
      </c>
    </row>
    <row r="681" spans="1:32" x14ac:dyDescent="0.25">
      <c r="A681" t="s">
        <v>3291</v>
      </c>
      <c r="B681" t="s">
        <v>3292</v>
      </c>
      <c r="C681" t="s">
        <v>3292</v>
      </c>
      <c r="D681" t="s">
        <v>3180</v>
      </c>
      <c r="E681" t="s">
        <v>99</v>
      </c>
      <c r="F681">
        <v>6</v>
      </c>
      <c r="G681">
        <v>2022</v>
      </c>
      <c r="H681" s="1">
        <v>44833.466980115743</v>
      </c>
      <c r="I681" t="s">
        <v>2948</v>
      </c>
      <c r="J681">
        <v>4.57</v>
      </c>
      <c r="K681">
        <v>0</v>
      </c>
      <c r="L681" t="s">
        <v>38</v>
      </c>
      <c r="M681" t="s">
        <v>79</v>
      </c>
      <c r="Q681">
        <v>4.57</v>
      </c>
      <c r="R681" t="s">
        <v>52</v>
      </c>
      <c r="S681">
        <v>30.840097</v>
      </c>
      <c r="T681">
        <v>-94.860849000000002</v>
      </c>
      <c r="U681">
        <v>6.9333329999999999E-3</v>
      </c>
      <c r="V681">
        <v>1</v>
      </c>
      <c r="W681">
        <v>1.4999999999999999E-2</v>
      </c>
      <c r="X681">
        <v>1.4999999999999999E-2</v>
      </c>
      <c r="Y681">
        <v>2.5352000000000001</v>
      </c>
      <c r="AB681" t="s">
        <v>54</v>
      </c>
      <c r="AC681" t="s">
        <v>64</v>
      </c>
      <c r="AD681" t="s">
        <v>54</v>
      </c>
      <c r="AE681" t="s">
        <v>54</v>
      </c>
      <c r="AF681" t="s">
        <v>3293</v>
      </c>
    </row>
    <row r="682" spans="1:32" x14ac:dyDescent="0.25">
      <c r="A682" t="s">
        <v>3294</v>
      </c>
      <c r="B682" t="s">
        <v>3295</v>
      </c>
      <c r="C682" t="s">
        <v>3295</v>
      </c>
      <c r="D682" t="s">
        <v>3180</v>
      </c>
      <c r="E682" t="s">
        <v>99</v>
      </c>
      <c r="F682">
        <v>6</v>
      </c>
      <c r="G682">
        <v>2022</v>
      </c>
      <c r="H682" s="1">
        <v>44831.622819317126</v>
      </c>
      <c r="I682" t="s">
        <v>2948</v>
      </c>
      <c r="J682">
        <v>4.452</v>
      </c>
      <c r="K682">
        <v>0</v>
      </c>
      <c r="L682" t="s">
        <v>38</v>
      </c>
      <c r="M682" t="s">
        <v>79</v>
      </c>
      <c r="Q682">
        <v>4.452</v>
      </c>
      <c r="R682" t="s">
        <v>52</v>
      </c>
      <c r="S682">
        <v>27.133054999999999</v>
      </c>
      <c r="T682">
        <v>-97.793610999999999</v>
      </c>
      <c r="U682">
        <v>0</v>
      </c>
      <c r="V682">
        <v>1</v>
      </c>
      <c r="W682">
        <v>1.2999999999999999E-2</v>
      </c>
      <c r="X682">
        <v>0</v>
      </c>
      <c r="Y682">
        <v>0</v>
      </c>
      <c r="AB682" t="s">
        <v>54</v>
      </c>
      <c r="AC682" t="s">
        <v>64</v>
      </c>
      <c r="AD682" t="s">
        <v>54</v>
      </c>
      <c r="AE682" t="s">
        <v>54</v>
      </c>
      <c r="AF682" t="s">
        <v>3296</v>
      </c>
    </row>
    <row r="683" spans="1:32" x14ac:dyDescent="0.25">
      <c r="A683" t="s">
        <v>3297</v>
      </c>
      <c r="B683" t="s">
        <v>3298</v>
      </c>
      <c r="C683" t="s">
        <v>3298</v>
      </c>
      <c r="D683" t="s">
        <v>3180</v>
      </c>
      <c r="E683" t="s">
        <v>99</v>
      </c>
      <c r="F683">
        <v>6</v>
      </c>
      <c r="G683">
        <v>2022</v>
      </c>
      <c r="H683" s="1">
        <v>44831.594391053244</v>
      </c>
      <c r="I683" t="s">
        <v>2948</v>
      </c>
      <c r="J683">
        <v>4.08</v>
      </c>
      <c r="K683">
        <v>0</v>
      </c>
      <c r="L683" t="s">
        <v>38</v>
      </c>
      <c r="M683" t="s">
        <v>79</v>
      </c>
      <c r="Q683">
        <v>4.08</v>
      </c>
      <c r="R683" t="s">
        <v>52</v>
      </c>
      <c r="S683">
        <v>28.890999999999998</v>
      </c>
      <c r="T683">
        <v>-96.823194000000001</v>
      </c>
      <c r="U683">
        <v>5.4083330000000004E-3</v>
      </c>
      <c r="V683">
        <v>1</v>
      </c>
      <c r="W683">
        <v>0.02</v>
      </c>
      <c r="X683">
        <v>0.02</v>
      </c>
      <c r="Y683">
        <v>1.9749000000000001</v>
      </c>
      <c r="AB683" t="s">
        <v>54</v>
      </c>
      <c r="AC683" t="s">
        <v>64</v>
      </c>
      <c r="AD683" t="s">
        <v>54</v>
      </c>
      <c r="AE683" t="s">
        <v>54</v>
      </c>
      <c r="AF683" t="s">
        <v>3299</v>
      </c>
    </row>
    <row r="684" spans="1:32" x14ac:dyDescent="0.25">
      <c r="A684" t="s">
        <v>3300</v>
      </c>
      <c r="B684" t="s">
        <v>3301</v>
      </c>
      <c r="C684" t="s">
        <v>3302</v>
      </c>
      <c r="D684" t="s">
        <v>3231</v>
      </c>
      <c r="E684" t="s">
        <v>111</v>
      </c>
      <c r="F684">
        <v>4</v>
      </c>
      <c r="G684">
        <v>2022</v>
      </c>
      <c r="H684" s="1">
        <v>44949.495161180559</v>
      </c>
      <c r="I684" t="s">
        <v>2948</v>
      </c>
      <c r="J684">
        <v>2.57</v>
      </c>
      <c r="K684">
        <v>0</v>
      </c>
      <c r="L684" t="s">
        <v>38</v>
      </c>
      <c r="M684" t="s">
        <v>79</v>
      </c>
      <c r="Q684">
        <v>2.57</v>
      </c>
      <c r="R684" t="s">
        <v>94</v>
      </c>
      <c r="S684">
        <v>33.694443999999997</v>
      </c>
      <c r="T684">
        <v>-84.692971999999997</v>
      </c>
      <c r="U684">
        <v>1.1583332999999999E-2</v>
      </c>
      <c r="V684">
        <v>1</v>
      </c>
      <c r="W684">
        <v>0</v>
      </c>
      <c r="X684">
        <v>0</v>
      </c>
      <c r="Y684">
        <v>4.2359999999999998</v>
      </c>
      <c r="AB684" t="s">
        <v>54</v>
      </c>
      <c r="AC684" t="s">
        <v>64</v>
      </c>
      <c r="AD684" t="s">
        <v>54</v>
      </c>
      <c r="AE684" t="s">
        <v>54</v>
      </c>
      <c r="AF684" t="s">
        <v>3303</v>
      </c>
    </row>
    <row r="685" spans="1:32" x14ac:dyDescent="0.25">
      <c r="A685" t="s">
        <v>3304</v>
      </c>
      <c r="B685" t="s">
        <v>3305</v>
      </c>
      <c r="C685" t="s">
        <v>3305</v>
      </c>
      <c r="D685" t="s">
        <v>3180</v>
      </c>
      <c r="E685" t="s">
        <v>99</v>
      </c>
      <c r="F685">
        <v>6</v>
      </c>
      <c r="G685">
        <v>2022</v>
      </c>
      <c r="H685" s="1">
        <v>44831.647672812498</v>
      </c>
      <c r="I685" t="s">
        <v>2948</v>
      </c>
      <c r="J685">
        <v>2.5499999999999998</v>
      </c>
      <c r="K685">
        <v>0</v>
      </c>
      <c r="L685" t="s">
        <v>38</v>
      </c>
      <c r="M685" t="s">
        <v>79</v>
      </c>
      <c r="Q685">
        <v>2.5499999999999998</v>
      </c>
      <c r="R685" t="s">
        <v>52</v>
      </c>
      <c r="S685">
        <v>31.909721999999999</v>
      </c>
      <c r="T685">
        <v>-96.390833000000001</v>
      </c>
      <c r="AB685" t="s">
        <v>54</v>
      </c>
      <c r="AC685" t="s">
        <v>64</v>
      </c>
      <c r="AD685" t="s">
        <v>54</v>
      </c>
      <c r="AE685" t="s">
        <v>54</v>
      </c>
      <c r="AF685" t="s">
        <v>3306</v>
      </c>
    </row>
    <row r="686" spans="1:32" x14ac:dyDescent="0.25">
      <c r="A686" t="s">
        <v>3307</v>
      </c>
      <c r="B686" t="s">
        <v>3308</v>
      </c>
      <c r="C686" t="s">
        <v>3309</v>
      </c>
      <c r="D686" t="s">
        <v>3310</v>
      </c>
      <c r="E686" t="s">
        <v>192</v>
      </c>
      <c r="F686">
        <v>4</v>
      </c>
      <c r="G686">
        <v>2022</v>
      </c>
      <c r="H686" s="1">
        <v>44967.593482893521</v>
      </c>
      <c r="I686" t="s">
        <v>2948</v>
      </c>
      <c r="J686">
        <v>1.26</v>
      </c>
      <c r="K686">
        <v>0</v>
      </c>
      <c r="L686" t="s">
        <v>38</v>
      </c>
      <c r="M686" t="s">
        <v>79</v>
      </c>
      <c r="Q686">
        <v>1.26</v>
      </c>
      <c r="R686" t="s">
        <v>52</v>
      </c>
      <c r="S686">
        <v>33.472499999999997</v>
      </c>
      <c r="T686">
        <v>-86.061700000000002</v>
      </c>
      <c r="U686">
        <v>0.44594166699999999</v>
      </c>
      <c r="V686">
        <v>1</v>
      </c>
      <c r="W686">
        <v>0.5</v>
      </c>
      <c r="X686">
        <v>0.34</v>
      </c>
      <c r="Y686">
        <v>161.95400000000001</v>
      </c>
      <c r="Z686">
        <v>1000168001</v>
      </c>
      <c r="AA686">
        <v>167.5363413604</v>
      </c>
      <c r="AB686" t="s">
        <v>41</v>
      </c>
      <c r="AC686" t="s">
        <v>54</v>
      </c>
      <c r="AD686" t="s">
        <v>54</v>
      </c>
      <c r="AE686" t="s">
        <v>54</v>
      </c>
      <c r="AF686" t="s">
        <v>3311</v>
      </c>
    </row>
    <row r="687" spans="1:32" x14ac:dyDescent="0.25">
      <c r="A687" t="s">
        <v>3312</v>
      </c>
      <c r="B687" t="s">
        <v>3313</v>
      </c>
      <c r="C687" t="s">
        <v>3314</v>
      </c>
      <c r="D687" t="s">
        <v>70</v>
      </c>
      <c r="E687" t="s">
        <v>111</v>
      </c>
      <c r="F687">
        <v>4</v>
      </c>
      <c r="G687">
        <v>2022</v>
      </c>
      <c r="H687" s="1">
        <v>44992.469202893517</v>
      </c>
      <c r="I687" t="s">
        <v>2948</v>
      </c>
      <c r="J687">
        <v>0</v>
      </c>
      <c r="K687">
        <v>0</v>
      </c>
      <c r="L687" t="s">
        <v>38</v>
      </c>
      <c r="M687" t="s">
        <v>51</v>
      </c>
      <c r="R687" t="s">
        <v>52</v>
      </c>
      <c r="S687">
        <v>33.311083000000004</v>
      </c>
      <c r="T687">
        <v>-83.968861000000004</v>
      </c>
      <c r="U687">
        <v>0.253758333</v>
      </c>
      <c r="V687">
        <v>1</v>
      </c>
      <c r="W687">
        <v>0.75</v>
      </c>
      <c r="X687">
        <v>0.34810000000000002</v>
      </c>
      <c r="Y687">
        <v>93.165800000000004</v>
      </c>
      <c r="Z687">
        <v>13000667002</v>
      </c>
      <c r="AA687">
        <v>101.9786425672</v>
      </c>
      <c r="AB687" t="s">
        <v>41</v>
      </c>
      <c r="AC687" t="s">
        <v>144</v>
      </c>
      <c r="AD687" t="s">
        <v>54</v>
      </c>
      <c r="AE687" t="s">
        <v>54</v>
      </c>
      <c r="AF687" t="s">
        <v>3315</v>
      </c>
    </row>
    <row r="688" spans="1:32" x14ac:dyDescent="0.25">
      <c r="A688" t="s">
        <v>3312</v>
      </c>
      <c r="B688" t="s">
        <v>3316</v>
      </c>
      <c r="C688" t="s">
        <v>3317</v>
      </c>
      <c r="D688" t="s">
        <v>70</v>
      </c>
      <c r="E688" t="s">
        <v>111</v>
      </c>
      <c r="F688">
        <v>4</v>
      </c>
      <c r="G688">
        <v>2022</v>
      </c>
      <c r="H688" s="1">
        <v>44992.476994525467</v>
      </c>
      <c r="I688" t="s">
        <v>2948</v>
      </c>
      <c r="J688">
        <v>0</v>
      </c>
      <c r="K688">
        <v>0</v>
      </c>
      <c r="L688" t="s">
        <v>38</v>
      </c>
      <c r="M688" t="s">
        <v>51</v>
      </c>
      <c r="R688" t="s">
        <v>52</v>
      </c>
      <c r="S688">
        <v>33.271000000000001</v>
      </c>
      <c r="T688">
        <v>-83.947139000000007</v>
      </c>
      <c r="U688">
        <v>0.15291666700000001</v>
      </c>
      <c r="V688">
        <v>1</v>
      </c>
      <c r="W688">
        <v>0.7</v>
      </c>
      <c r="X688">
        <v>0.154</v>
      </c>
      <c r="Y688">
        <v>55.679000000000002</v>
      </c>
      <c r="Z688">
        <v>13000667001</v>
      </c>
      <c r="AA688">
        <v>176.64157730389996</v>
      </c>
      <c r="AB688" t="s">
        <v>41</v>
      </c>
      <c r="AC688" t="s">
        <v>64</v>
      </c>
      <c r="AD688" t="s">
        <v>54</v>
      </c>
      <c r="AE688" t="s">
        <v>44</v>
      </c>
      <c r="AF688" t="s">
        <v>3318</v>
      </c>
    </row>
    <row r="689" spans="1:32" x14ac:dyDescent="0.25">
      <c r="A689" t="s">
        <v>3319</v>
      </c>
      <c r="B689" t="s">
        <v>3320</v>
      </c>
      <c r="C689" t="s">
        <v>3321</v>
      </c>
      <c r="D689" t="s">
        <v>3319</v>
      </c>
      <c r="E689" t="s">
        <v>543</v>
      </c>
      <c r="F689">
        <v>7</v>
      </c>
      <c r="G689">
        <v>2022</v>
      </c>
      <c r="H689" s="1">
        <v>44922.840143831017</v>
      </c>
      <c r="I689" t="s">
        <v>2948</v>
      </c>
      <c r="J689">
        <v>0</v>
      </c>
      <c r="K689">
        <v>0</v>
      </c>
      <c r="L689" t="s">
        <v>38</v>
      </c>
      <c r="M689" t="s">
        <v>51</v>
      </c>
      <c r="R689" t="s">
        <v>52</v>
      </c>
      <c r="S689">
        <v>37.769117999999999</v>
      </c>
      <c r="T689">
        <v>-90.625039999999998</v>
      </c>
      <c r="U689">
        <v>0.16325000000000001</v>
      </c>
      <c r="V689">
        <v>1</v>
      </c>
      <c r="W689">
        <v>0</v>
      </c>
      <c r="X689">
        <v>0</v>
      </c>
      <c r="Y689">
        <v>59.475999999999999</v>
      </c>
      <c r="Z689">
        <v>29003043001</v>
      </c>
      <c r="AA689">
        <v>81.947123491499994</v>
      </c>
      <c r="AB689" t="s">
        <v>41</v>
      </c>
      <c r="AC689" t="s">
        <v>54</v>
      </c>
      <c r="AD689" t="s">
        <v>54</v>
      </c>
      <c r="AE689" t="s">
        <v>44</v>
      </c>
      <c r="AF689" t="s">
        <v>3322</v>
      </c>
    </row>
    <row r="690" spans="1:32" x14ac:dyDescent="0.25">
      <c r="A690" t="s">
        <v>3323</v>
      </c>
      <c r="B690" t="s">
        <v>3324</v>
      </c>
      <c r="C690" t="s">
        <v>3324</v>
      </c>
      <c r="D690" t="s">
        <v>1572</v>
      </c>
      <c r="E690" t="s">
        <v>99</v>
      </c>
      <c r="F690">
        <v>6</v>
      </c>
      <c r="G690">
        <v>2022</v>
      </c>
      <c r="H690" s="1">
        <v>44834.435366585647</v>
      </c>
      <c r="I690" t="s">
        <v>2948</v>
      </c>
      <c r="J690">
        <v>0</v>
      </c>
      <c r="K690">
        <v>0</v>
      </c>
      <c r="L690" t="s">
        <v>38</v>
      </c>
      <c r="M690" t="s">
        <v>79</v>
      </c>
      <c r="R690" t="s">
        <v>94</v>
      </c>
      <c r="S690">
        <v>25.972957999999998</v>
      </c>
      <c r="T690">
        <v>-97.355373999999998</v>
      </c>
      <c r="U690">
        <v>6.2333332999999998E-2</v>
      </c>
      <c r="V690">
        <v>1</v>
      </c>
      <c r="W690">
        <v>9.8000000000000004E-2</v>
      </c>
      <c r="X690">
        <v>9.8000000000000004E-2</v>
      </c>
      <c r="Y690">
        <v>22.710999999999999</v>
      </c>
      <c r="AB690" t="s">
        <v>54</v>
      </c>
      <c r="AC690" t="s">
        <v>54</v>
      </c>
      <c r="AD690" t="s">
        <v>54</v>
      </c>
      <c r="AE690" t="s">
        <v>44</v>
      </c>
      <c r="AF690" t="s">
        <v>3325</v>
      </c>
    </row>
    <row r="691" spans="1:32" x14ac:dyDescent="0.25">
      <c r="A691" t="s">
        <v>3326</v>
      </c>
      <c r="B691" t="s">
        <v>3327</v>
      </c>
      <c r="C691" t="s">
        <v>3327</v>
      </c>
      <c r="D691" t="s">
        <v>3328</v>
      </c>
      <c r="E691" t="s">
        <v>99</v>
      </c>
      <c r="F691">
        <v>6</v>
      </c>
      <c r="G691">
        <v>2022</v>
      </c>
      <c r="H691" s="1">
        <v>44803.538571863428</v>
      </c>
      <c r="I691" t="s">
        <v>2948</v>
      </c>
      <c r="J691">
        <v>0</v>
      </c>
      <c r="K691">
        <v>0</v>
      </c>
      <c r="L691" t="s">
        <v>38</v>
      </c>
      <c r="M691" t="s">
        <v>79</v>
      </c>
      <c r="R691" t="s">
        <v>94</v>
      </c>
      <c r="S691">
        <v>33.331558999999999</v>
      </c>
      <c r="T691">
        <v>-96.566587999999996</v>
      </c>
      <c r="U691">
        <v>0.35725000000000001</v>
      </c>
      <c r="V691">
        <v>2</v>
      </c>
      <c r="W691">
        <v>0.25</v>
      </c>
      <c r="X691">
        <v>0.97499999999999998</v>
      </c>
      <c r="Y691">
        <v>130.35599999999999</v>
      </c>
      <c r="Z691">
        <v>48004002001</v>
      </c>
      <c r="AA691">
        <v>156.61005822820002</v>
      </c>
      <c r="AB691" t="s">
        <v>41</v>
      </c>
      <c r="AC691" t="s">
        <v>54</v>
      </c>
      <c r="AD691" t="s">
        <v>54</v>
      </c>
      <c r="AE691" t="s">
        <v>73</v>
      </c>
      <c r="AF691" t="s">
        <v>3329</v>
      </c>
    </row>
    <row r="692" spans="1:32" x14ac:dyDescent="0.25">
      <c r="A692" t="s">
        <v>3330</v>
      </c>
      <c r="B692" t="s">
        <v>3331</v>
      </c>
      <c r="C692" t="s">
        <v>3331</v>
      </c>
      <c r="D692" t="s">
        <v>3332</v>
      </c>
      <c r="E692" t="s">
        <v>99</v>
      </c>
      <c r="F692">
        <v>6</v>
      </c>
      <c r="G692">
        <v>2022</v>
      </c>
      <c r="H692" s="1">
        <v>44826.372265694445</v>
      </c>
      <c r="I692" t="s">
        <v>2948</v>
      </c>
      <c r="J692">
        <v>0</v>
      </c>
      <c r="K692">
        <v>0</v>
      </c>
      <c r="L692" t="s">
        <v>38</v>
      </c>
      <c r="M692" t="s">
        <v>79</v>
      </c>
      <c r="R692" t="s">
        <v>94</v>
      </c>
      <c r="S692">
        <v>29.271194000000001</v>
      </c>
      <c r="T692">
        <v>-98.487943999999999</v>
      </c>
      <c r="AB692" t="s">
        <v>54</v>
      </c>
      <c r="AC692" t="s">
        <v>64</v>
      </c>
      <c r="AD692" t="s">
        <v>54</v>
      </c>
      <c r="AE692" t="s">
        <v>54</v>
      </c>
      <c r="AF692" t="s">
        <v>3333</v>
      </c>
    </row>
    <row r="693" spans="1:32" x14ac:dyDescent="0.25">
      <c r="A693" t="s">
        <v>3334</v>
      </c>
      <c r="B693" t="s">
        <v>3335</v>
      </c>
      <c r="C693" t="s">
        <v>3335</v>
      </c>
      <c r="D693" t="s">
        <v>3194</v>
      </c>
      <c r="E693" t="s">
        <v>99</v>
      </c>
      <c r="F693">
        <v>6</v>
      </c>
      <c r="G693">
        <v>2022</v>
      </c>
      <c r="H693" s="1">
        <v>44837.518467835645</v>
      </c>
      <c r="I693" t="s">
        <v>2948</v>
      </c>
      <c r="J693">
        <v>0</v>
      </c>
      <c r="K693">
        <v>0</v>
      </c>
      <c r="L693" t="s">
        <v>38</v>
      </c>
      <c r="M693" t="s">
        <v>79</v>
      </c>
      <c r="R693" t="s">
        <v>94</v>
      </c>
      <c r="S693">
        <v>30.629083000000001</v>
      </c>
      <c r="T693">
        <v>-96.472166999999999</v>
      </c>
      <c r="U693">
        <v>0.05</v>
      </c>
      <c r="V693">
        <v>1</v>
      </c>
      <c r="W693">
        <v>0.1</v>
      </c>
      <c r="X693">
        <v>0.1</v>
      </c>
      <c r="Y693">
        <v>18.216000000000001</v>
      </c>
      <c r="AB693" t="s">
        <v>1420</v>
      </c>
      <c r="AC693" t="s">
        <v>54</v>
      </c>
      <c r="AD693" t="s">
        <v>54</v>
      </c>
      <c r="AE693" t="s">
        <v>438</v>
      </c>
      <c r="AF693" t="s">
        <v>3336</v>
      </c>
    </row>
    <row r="694" spans="1:32" x14ac:dyDescent="0.25">
      <c r="A694" t="s">
        <v>3337</v>
      </c>
      <c r="B694" t="s">
        <v>3338</v>
      </c>
      <c r="C694" t="s">
        <v>3338</v>
      </c>
      <c r="D694" t="s">
        <v>3157</v>
      </c>
      <c r="E694" t="s">
        <v>99</v>
      </c>
      <c r="F694">
        <v>6</v>
      </c>
      <c r="G694">
        <v>2022</v>
      </c>
      <c r="H694" s="1">
        <v>44820.400899652777</v>
      </c>
      <c r="I694" t="s">
        <v>2948</v>
      </c>
      <c r="J694">
        <v>0</v>
      </c>
      <c r="K694">
        <v>0</v>
      </c>
      <c r="L694" t="s">
        <v>38</v>
      </c>
      <c r="M694" t="s">
        <v>79</v>
      </c>
      <c r="R694" t="s">
        <v>52</v>
      </c>
      <c r="S694">
        <v>32.105879999999999</v>
      </c>
      <c r="T694">
        <v>-95.409149999999997</v>
      </c>
      <c r="AB694" t="s">
        <v>54</v>
      </c>
      <c r="AC694" t="s">
        <v>64</v>
      </c>
      <c r="AD694" t="s">
        <v>54</v>
      </c>
      <c r="AE694" t="s">
        <v>54</v>
      </c>
      <c r="AF694" t="s">
        <v>3339</v>
      </c>
    </row>
    <row r="695" spans="1:32" x14ac:dyDescent="0.25">
      <c r="A695" t="s">
        <v>3340</v>
      </c>
      <c r="B695" t="s">
        <v>3341</v>
      </c>
      <c r="C695" t="s">
        <v>3341</v>
      </c>
      <c r="D695" t="s">
        <v>3157</v>
      </c>
      <c r="E695" t="s">
        <v>99</v>
      </c>
      <c r="F695">
        <v>6</v>
      </c>
      <c r="G695">
        <v>2022</v>
      </c>
      <c r="H695" s="1">
        <v>45188.596003854167</v>
      </c>
      <c r="I695" t="s">
        <v>2948</v>
      </c>
      <c r="J695">
        <v>0</v>
      </c>
      <c r="K695">
        <v>0</v>
      </c>
      <c r="L695" t="s">
        <v>38</v>
      </c>
      <c r="M695" t="s">
        <v>79</v>
      </c>
      <c r="R695" t="s">
        <v>52</v>
      </c>
      <c r="S695">
        <v>32.201528000000003</v>
      </c>
      <c r="T695">
        <v>-95.376333000000002</v>
      </c>
      <c r="AB695" t="s">
        <v>54</v>
      </c>
      <c r="AC695" t="s">
        <v>64</v>
      </c>
      <c r="AD695" t="s">
        <v>54</v>
      </c>
      <c r="AE695" t="s">
        <v>54</v>
      </c>
      <c r="AF695" t="s">
        <v>3342</v>
      </c>
    </row>
    <row r="696" spans="1:32" x14ac:dyDescent="0.25">
      <c r="A696" t="s">
        <v>3343</v>
      </c>
      <c r="B696" t="s">
        <v>3344</v>
      </c>
      <c r="C696" t="s">
        <v>3344</v>
      </c>
      <c r="D696" t="s">
        <v>3345</v>
      </c>
      <c r="E696" t="s">
        <v>99</v>
      </c>
      <c r="F696">
        <v>6</v>
      </c>
      <c r="G696">
        <v>2022</v>
      </c>
      <c r="H696" s="1">
        <v>44812.364216423608</v>
      </c>
      <c r="I696" t="s">
        <v>2948</v>
      </c>
      <c r="J696">
        <v>0</v>
      </c>
      <c r="K696">
        <v>0</v>
      </c>
      <c r="L696" t="s">
        <v>38</v>
      </c>
      <c r="M696" t="s">
        <v>79</v>
      </c>
      <c r="R696" t="s">
        <v>94</v>
      </c>
      <c r="S696">
        <v>29.532907000000002</v>
      </c>
      <c r="T696">
        <v>-104.31745100000001</v>
      </c>
      <c r="U696">
        <v>0.12583333299999999</v>
      </c>
      <c r="V696">
        <v>1</v>
      </c>
      <c r="W696">
        <v>0.95</v>
      </c>
      <c r="X696">
        <v>0.34</v>
      </c>
      <c r="Y696">
        <v>46.01</v>
      </c>
      <c r="Z696">
        <v>48001053001</v>
      </c>
      <c r="AB696" t="s">
        <v>54</v>
      </c>
      <c r="AC696" t="s">
        <v>64</v>
      </c>
      <c r="AD696" t="s">
        <v>54</v>
      </c>
      <c r="AE696" t="s">
        <v>54</v>
      </c>
      <c r="AF696" t="s">
        <v>3346</v>
      </c>
    </row>
    <row r="697" spans="1:32" x14ac:dyDescent="0.25">
      <c r="A697" t="s">
        <v>3347</v>
      </c>
      <c r="B697" t="s">
        <v>3348</v>
      </c>
      <c r="C697" t="s">
        <v>3348</v>
      </c>
      <c r="D697" t="s">
        <v>3349</v>
      </c>
      <c r="E697" t="s">
        <v>99</v>
      </c>
      <c r="F697">
        <v>6</v>
      </c>
      <c r="G697">
        <v>2022</v>
      </c>
      <c r="H697" s="1">
        <v>44830.370910162041</v>
      </c>
      <c r="I697" t="s">
        <v>2948</v>
      </c>
      <c r="J697">
        <v>0</v>
      </c>
      <c r="K697">
        <v>0</v>
      </c>
      <c r="L697" t="s">
        <v>38</v>
      </c>
      <c r="M697" t="s">
        <v>79</v>
      </c>
      <c r="R697" t="s">
        <v>94</v>
      </c>
      <c r="S697">
        <v>30.227930000000001</v>
      </c>
      <c r="T697">
        <v>-93.807393000000005</v>
      </c>
      <c r="U697">
        <v>0.55941666700000003</v>
      </c>
      <c r="V697">
        <v>1</v>
      </c>
      <c r="W697">
        <v>1.7</v>
      </c>
      <c r="X697">
        <v>0.95</v>
      </c>
      <c r="Y697">
        <v>204.173</v>
      </c>
      <c r="Z697">
        <v>48009508001</v>
      </c>
      <c r="AA697">
        <v>542.67206223259996</v>
      </c>
      <c r="AB697" t="s">
        <v>54</v>
      </c>
      <c r="AC697" t="s">
        <v>64</v>
      </c>
      <c r="AD697" t="s">
        <v>54</v>
      </c>
      <c r="AE697" t="s">
        <v>54</v>
      </c>
      <c r="AF697" t="s">
        <v>3350</v>
      </c>
    </row>
    <row r="698" spans="1:32" x14ac:dyDescent="0.25">
      <c r="A698" t="s">
        <v>3351</v>
      </c>
      <c r="B698" t="s">
        <v>3352</v>
      </c>
      <c r="C698" t="s">
        <v>3353</v>
      </c>
      <c r="D698" t="s">
        <v>2758</v>
      </c>
      <c r="E698" t="s">
        <v>3354</v>
      </c>
      <c r="F698">
        <v>3</v>
      </c>
      <c r="G698">
        <v>2022</v>
      </c>
      <c r="H698" s="1">
        <v>44978.595017025465</v>
      </c>
      <c r="I698" t="s">
        <v>3355</v>
      </c>
      <c r="J698">
        <v>47512</v>
      </c>
      <c r="K698">
        <v>0</v>
      </c>
      <c r="L698" t="s">
        <v>38</v>
      </c>
      <c r="M698" t="s">
        <v>51</v>
      </c>
      <c r="N698">
        <v>47512</v>
      </c>
      <c r="R698" t="s">
        <v>214</v>
      </c>
      <c r="S698">
        <v>38.813645000000001</v>
      </c>
      <c r="T698">
        <v>-77.027175999999997</v>
      </c>
      <c r="U698">
        <v>296.56333336699998</v>
      </c>
      <c r="V698">
        <v>2</v>
      </c>
      <c r="W698">
        <v>370</v>
      </c>
      <c r="X698">
        <v>0</v>
      </c>
      <c r="Y698">
        <v>107891</v>
      </c>
      <c r="Z698">
        <v>11000001001</v>
      </c>
      <c r="AA698">
        <v>134757.49196380001</v>
      </c>
      <c r="AB698" t="s">
        <v>53</v>
      </c>
      <c r="AC698" t="s">
        <v>3356</v>
      </c>
      <c r="AD698" t="s">
        <v>54</v>
      </c>
      <c r="AE698" t="s">
        <v>65</v>
      </c>
      <c r="AF698" t="s">
        <v>3357</v>
      </c>
    </row>
    <row r="699" spans="1:32" x14ac:dyDescent="0.25">
      <c r="A699" t="s">
        <v>3358</v>
      </c>
      <c r="B699" t="s">
        <v>3359</v>
      </c>
      <c r="C699" t="s">
        <v>3360</v>
      </c>
      <c r="D699" t="s">
        <v>3361</v>
      </c>
      <c r="E699" t="s">
        <v>550</v>
      </c>
      <c r="F699">
        <v>5</v>
      </c>
      <c r="G699">
        <v>2022</v>
      </c>
      <c r="H699" s="1">
        <v>44967.37753943287</v>
      </c>
      <c r="I699" t="s">
        <v>3355</v>
      </c>
      <c r="J699">
        <v>38533.64</v>
      </c>
      <c r="K699">
        <v>0</v>
      </c>
      <c r="L699" t="s">
        <v>38</v>
      </c>
      <c r="M699" t="s">
        <v>479</v>
      </c>
      <c r="P699">
        <v>37446.949999999997</v>
      </c>
      <c r="Q699">
        <v>1086.69</v>
      </c>
      <c r="R699" t="s">
        <v>94</v>
      </c>
      <c r="S699">
        <v>41.399189999999997</v>
      </c>
      <c r="T699">
        <v>-81.626660000000001</v>
      </c>
      <c r="U699">
        <v>132.55974999999998</v>
      </c>
      <c r="V699">
        <v>3</v>
      </c>
      <c r="W699">
        <v>0</v>
      </c>
      <c r="X699">
        <v>0</v>
      </c>
      <c r="Y699">
        <v>44165.116000000002</v>
      </c>
      <c r="Z699">
        <v>39001666002</v>
      </c>
      <c r="AA699">
        <v>62826.128010150002</v>
      </c>
      <c r="AB699" t="s">
        <v>54</v>
      </c>
      <c r="AC699" t="s">
        <v>64</v>
      </c>
      <c r="AD699" t="s">
        <v>54</v>
      </c>
      <c r="AE699" t="s">
        <v>73</v>
      </c>
      <c r="AF699" t="s">
        <v>3362</v>
      </c>
    </row>
    <row r="700" spans="1:32" x14ac:dyDescent="0.25">
      <c r="A700" t="s">
        <v>3363</v>
      </c>
      <c r="B700" t="s">
        <v>3364</v>
      </c>
      <c r="C700" t="s">
        <v>3364</v>
      </c>
      <c r="D700" t="s">
        <v>3332</v>
      </c>
      <c r="E700" t="s">
        <v>99</v>
      </c>
      <c r="F700">
        <v>6</v>
      </c>
      <c r="G700">
        <v>2022</v>
      </c>
      <c r="H700" s="1">
        <v>44844.357522118058</v>
      </c>
      <c r="I700" t="s">
        <v>3355</v>
      </c>
      <c r="J700">
        <v>37852.379999999997</v>
      </c>
      <c r="K700">
        <v>0</v>
      </c>
      <c r="L700" t="s">
        <v>38</v>
      </c>
      <c r="M700" t="s">
        <v>79</v>
      </c>
      <c r="Q700">
        <v>23851.54</v>
      </c>
      <c r="R700" t="s">
        <v>86</v>
      </c>
      <c r="S700">
        <v>29.235588</v>
      </c>
      <c r="T700">
        <v>-98.418434000000005</v>
      </c>
      <c r="U700">
        <v>88.820833332999982</v>
      </c>
      <c r="V700">
        <v>6</v>
      </c>
      <c r="W700">
        <v>0</v>
      </c>
      <c r="X700">
        <v>125</v>
      </c>
      <c r="Y700">
        <v>30370.16</v>
      </c>
      <c r="Z700">
        <v>48008015001</v>
      </c>
      <c r="AA700">
        <v>33325.163553209997</v>
      </c>
      <c r="AB700" t="s">
        <v>54</v>
      </c>
      <c r="AC700" t="s">
        <v>64</v>
      </c>
      <c r="AD700" t="s">
        <v>54</v>
      </c>
      <c r="AE700" t="s">
        <v>54</v>
      </c>
      <c r="AF700" t="s">
        <v>3365</v>
      </c>
    </row>
    <row r="701" spans="1:32" x14ac:dyDescent="0.25">
      <c r="A701" t="s">
        <v>3366</v>
      </c>
      <c r="B701" t="s">
        <v>3367</v>
      </c>
      <c r="C701" t="s">
        <v>3367</v>
      </c>
      <c r="D701" t="s">
        <v>3368</v>
      </c>
      <c r="E701" t="s">
        <v>99</v>
      </c>
      <c r="F701">
        <v>6</v>
      </c>
      <c r="G701">
        <v>2022</v>
      </c>
      <c r="H701" s="1">
        <v>44820.397631446758</v>
      </c>
      <c r="I701" t="s">
        <v>3355</v>
      </c>
      <c r="J701">
        <v>26320</v>
      </c>
      <c r="K701">
        <v>0</v>
      </c>
      <c r="L701" t="s">
        <v>38</v>
      </c>
      <c r="M701" t="s">
        <v>79</v>
      </c>
      <c r="Q701">
        <v>26320</v>
      </c>
      <c r="R701" t="s">
        <v>52</v>
      </c>
      <c r="S701">
        <v>32.729222</v>
      </c>
      <c r="T701">
        <v>-96.763056000000006</v>
      </c>
      <c r="U701">
        <v>134.75</v>
      </c>
      <c r="V701">
        <v>1</v>
      </c>
      <c r="W701">
        <v>200</v>
      </c>
      <c r="X701">
        <v>170</v>
      </c>
      <c r="Y701">
        <v>49174.400000000001</v>
      </c>
      <c r="Z701">
        <v>48004026001</v>
      </c>
      <c r="AA701">
        <v>53666.989069864481</v>
      </c>
      <c r="AB701" t="s">
        <v>54</v>
      </c>
      <c r="AC701" t="s">
        <v>64</v>
      </c>
      <c r="AD701" t="s">
        <v>54</v>
      </c>
      <c r="AE701" t="s">
        <v>54</v>
      </c>
      <c r="AF701" t="s">
        <v>3369</v>
      </c>
    </row>
    <row r="702" spans="1:32" x14ac:dyDescent="0.25">
      <c r="A702" t="s">
        <v>3370</v>
      </c>
      <c r="B702" t="s">
        <v>3371</v>
      </c>
      <c r="C702" t="s">
        <v>3372</v>
      </c>
      <c r="D702" t="s">
        <v>3373</v>
      </c>
      <c r="E702" t="s">
        <v>1023</v>
      </c>
      <c r="F702">
        <v>8</v>
      </c>
      <c r="G702">
        <v>2022</v>
      </c>
      <c r="H702" s="1">
        <v>44974.911724328704</v>
      </c>
      <c r="I702" t="s">
        <v>3355</v>
      </c>
      <c r="J702">
        <v>25660.46</v>
      </c>
      <c r="K702">
        <v>1</v>
      </c>
      <c r="L702" t="s">
        <v>51</v>
      </c>
      <c r="M702" t="s">
        <v>51</v>
      </c>
      <c r="N702">
        <v>24352.77</v>
      </c>
      <c r="R702" t="s">
        <v>52</v>
      </c>
      <c r="S702">
        <v>39.814970000000002</v>
      </c>
      <c r="T702">
        <v>-104.95923000000001</v>
      </c>
      <c r="U702">
        <v>120.91666669999999</v>
      </c>
      <c r="V702">
        <v>1</v>
      </c>
      <c r="W702">
        <v>220</v>
      </c>
      <c r="X702">
        <v>0</v>
      </c>
      <c r="Y702">
        <v>44142</v>
      </c>
      <c r="Z702">
        <v>8000070001</v>
      </c>
      <c r="AA702">
        <v>67742.955419639999</v>
      </c>
      <c r="AB702" t="s">
        <v>53</v>
      </c>
      <c r="AC702" t="s">
        <v>42</v>
      </c>
      <c r="AD702" t="s">
        <v>54</v>
      </c>
      <c r="AE702" t="s">
        <v>73</v>
      </c>
      <c r="AF702" t="s">
        <v>3374</v>
      </c>
    </row>
    <row r="703" spans="1:32" x14ac:dyDescent="0.25">
      <c r="A703" t="s">
        <v>3375</v>
      </c>
      <c r="B703" t="s">
        <v>3376</v>
      </c>
      <c r="C703" t="s">
        <v>3376</v>
      </c>
      <c r="D703" t="s">
        <v>3368</v>
      </c>
      <c r="E703" t="s">
        <v>99</v>
      </c>
      <c r="F703">
        <v>6</v>
      </c>
      <c r="G703">
        <v>2022</v>
      </c>
      <c r="H703" s="1">
        <v>44820.398871180558</v>
      </c>
      <c r="I703" t="s">
        <v>3355</v>
      </c>
      <c r="J703">
        <v>24516</v>
      </c>
      <c r="K703">
        <v>0</v>
      </c>
      <c r="L703" t="s">
        <v>38</v>
      </c>
      <c r="M703" t="s">
        <v>679</v>
      </c>
      <c r="O703">
        <v>24516</v>
      </c>
      <c r="R703" t="s">
        <v>52</v>
      </c>
      <c r="S703">
        <v>32.641333000000003</v>
      </c>
      <c r="T703">
        <v>-96.646867</v>
      </c>
      <c r="U703">
        <v>51.808333330000004</v>
      </c>
      <c r="V703">
        <v>1</v>
      </c>
      <c r="W703">
        <v>110</v>
      </c>
      <c r="X703">
        <v>110</v>
      </c>
      <c r="Y703">
        <v>18914.7</v>
      </c>
      <c r="Z703">
        <v>48004026002</v>
      </c>
      <c r="AA703">
        <v>34383.191969844702</v>
      </c>
      <c r="AB703" t="s">
        <v>53</v>
      </c>
      <c r="AC703" t="s">
        <v>54</v>
      </c>
      <c r="AD703" t="s">
        <v>54</v>
      </c>
      <c r="AE703" t="s">
        <v>73</v>
      </c>
      <c r="AF703" t="s">
        <v>3377</v>
      </c>
    </row>
    <row r="704" spans="1:32" x14ac:dyDescent="0.25">
      <c r="A704" t="s">
        <v>3378</v>
      </c>
      <c r="B704" t="s">
        <v>3379</v>
      </c>
      <c r="C704" t="s">
        <v>3380</v>
      </c>
      <c r="D704" t="s">
        <v>3381</v>
      </c>
      <c r="E704" t="s">
        <v>36</v>
      </c>
      <c r="F704">
        <v>9</v>
      </c>
      <c r="G704">
        <v>2022</v>
      </c>
      <c r="H704" s="1">
        <v>44974.549247187497</v>
      </c>
      <c r="I704" t="s">
        <v>3355</v>
      </c>
      <c r="J704">
        <v>17822</v>
      </c>
      <c r="K704">
        <v>0</v>
      </c>
      <c r="L704" t="s">
        <v>38</v>
      </c>
      <c r="M704" t="s">
        <v>51</v>
      </c>
      <c r="N704">
        <v>17822</v>
      </c>
      <c r="R704" t="s">
        <v>52</v>
      </c>
      <c r="S704">
        <v>36.702666000000001</v>
      </c>
      <c r="T704">
        <v>-119.89346399999999</v>
      </c>
      <c r="Z704">
        <v>6005053001</v>
      </c>
      <c r="AA704">
        <v>35146.210741909992</v>
      </c>
      <c r="AB704" t="s">
        <v>53</v>
      </c>
      <c r="AC704" t="s">
        <v>42</v>
      </c>
      <c r="AD704" t="s">
        <v>54</v>
      </c>
      <c r="AE704" t="s">
        <v>73</v>
      </c>
      <c r="AF704" t="s">
        <v>3382</v>
      </c>
    </row>
    <row r="705" spans="1:32" x14ac:dyDescent="0.25">
      <c r="A705" t="s">
        <v>3383</v>
      </c>
      <c r="B705" t="s">
        <v>3384</v>
      </c>
      <c r="C705" t="s">
        <v>3385</v>
      </c>
      <c r="D705" t="s">
        <v>1391</v>
      </c>
      <c r="E705" t="s">
        <v>85</v>
      </c>
      <c r="F705">
        <v>2</v>
      </c>
      <c r="G705">
        <v>2022</v>
      </c>
      <c r="H705" s="1">
        <v>44979.560007719905</v>
      </c>
      <c r="I705" t="s">
        <v>3355</v>
      </c>
      <c r="J705">
        <v>17559.68</v>
      </c>
      <c r="K705">
        <v>0</v>
      </c>
      <c r="L705" t="s">
        <v>38</v>
      </c>
      <c r="M705" t="s">
        <v>79</v>
      </c>
      <c r="Q705">
        <v>17559.68</v>
      </c>
      <c r="R705" t="s">
        <v>94</v>
      </c>
      <c r="S705">
        <v>43.235666999999999</v>
      </c>
      <c r="T705">
        <v>-77.577777999999995</v>
      </c>
      <c r="U705">
        <v>0</v>
      </c>
      <c r="V705">
        <v>1</v>
      </c>
      <c r="W705">
        <v>135</v>
      </c>
      <c r="X705">
        <v>0</v>
      </c>
      <c r="Y705">
        <v>0</v>
      </c>
      <c r="Z705">
        <v>36008024001</v>
      </c>
      <c r="AA705">
        <v>40376.258267856407</v>
      </c>
      <c r="AB705" t="s">
        <v>54</v>
      </c>
      <c r="AC705" t="s">
        <v>64</v>
      </c>
      <c r="AD705" t="s">
        <v>54</v>
      </c>
      <c r="AE705" t="s">
        <v>65</v>
      </c>
      <c r="AF705" t="s">
        <v>3386</v>
      </c>
    </row>
    <row r="706" spans="1:32" x14ac:dyDescent="0.25">
      <c r="A706" t="s">
        <v>3387</v>
      </c>
      <c r="B706" t="s">
        <v>3388</v>
      </c>
      <c r="C706" t="s">
        <v>3389</v>
      </c>
      <c r="D706" t="s">
        <v>3390</v>
      </c>
      <c r="E706" t="s">
        <v>600</v>
      </c>
      <c r="F706">
        <v>4</v>
      </c>
      <c r="G706">
        <v>2022</v>
      </c>
      <c r="H706" s="1">
        <v>44963.430154953705</v>
      </c>
      <c r="I706" t="s">
        <v>3355</v>
      </c>
      <c r="J706">
        <v>13924</v>
      </c>
      <c r="K706">
        <v>0</v>
      </c>
      <c r="L706" t="s">
        <v>38</v>
      </c>
      <c r="M706" t="s">
        <v>51</v>
      </c>
      <c r="N706">
        <v>12001</v>
      </c>
      <c r="R706" t="s">
        <v>52</v>
      </c>
      <c r="S706">
        <v>26.261586000000001</v>
      </c>
      <c r="T706">
        <v>-80.152721999999997</v>
      </c>
      <c r="U706">
        <v>0.13250000000000001</v>
      </c>
      <c r="V706">
        <v>1</v>
      </c>
      <c r="W706">
        <v>95</v>
      </c>
      <c r="X706">
        <v>0</v>
      </c>
      <c r="Y706">
        <v>48.16</v>
      </c>
      <c r="Z706">
        <v>12000001001</v>
      </c>
      <c r="AA706">
        <v>28499.388503155002</v>
      </c>
      <c r="AB706" t="s">
        <v>53</v>
      </c>
      <c r="AC706" t="s">
        <v>64</v>
      </c>
      <c r="AD706" t="s">
        <v>54</v>
      </c>
      <c r="AE706" t="s">
        <v>65</v>
      </c>
      <c r="AF706" t="s">
        <v>3391</v>
      </c>
    </row>
    <row r="707" spans="1:32" x14ac:dyDescent="0.25">
      <c r="A707" t="s">
        <v>3392</v>
      </c>
      <c r="B707" t="s">
        <v>3393</v>
      </c>
      <c r="C707" t="s">
        <v>3394</v>
      </c>
      <c r="D707" t="s">
        <v>3395</v>
      </c>
      <c r="E707" t="s">
        <v>247</v>
      </c>
      <c r="F707">
        <v>1</v>
      </c>
      <c r="G707">
        <v>2022</v>
      </c>
      <c r="H707" s="1">
        <v>44975.583034120369</v>
      </c>
      <c r="I707" t="s">
        <v>3355</v>
      </c>
      <c r="J707">
        <v>13918</v>
      </c>
      <c r="K707">
        <v>0</v>
      </c>
      <c r="L707" t="s">
        <v>38</v>
      </c>
      <c r="M707" t="s">
        <v>51</v>
      </c>
      <c r="N707">
        <v>3376</v>
      </c>
      <c r="R707" t="s">
        <v>52</v>
      </c>
      <c r="S707">
        <v>42.597499999999997</v>
      </c>
      <c r="T707">
        <v>-72.387900000000002</v>
      </c>
      <c r="U707">
        <v>1.6475</v>
      </c>
      <c r="V707">
        <v>1</v>
      </c>
      <c r="W707">
        <v>2.7</v>
      </c>
      <c r="X707">
        <v>0</v>
      </c>
      <c r="Y707">
        <v>601.34</v>
      </c>
      <c r="Z707">
        <v>25000158002</v>
      </c>
      <c r="AA707">
        <v>47.3472269062</v>
      </c>
      <c r="AB707" t="s">
        <v>54</v>
      </c>
      <c r="AC707" t="s">
        <v>54</v>
      </c>
      <c r="AD707" t="s">
        <v>54</v>
      </c>
      <c r="AE707" t="s">
        <v>55</v>
      </c>
      <c r="AF707" t="s">
        <v>3396</v>
      </c>
    </row>
    <row r="708" spans="1:32" x14ac:dyDescent="0.25">
      <c r="A708" t="s">
        <v>3397</v>
      </c>
      <c r="B708" t="s">
        <v>3398</v>
      </c>
      <c r="C708" t="s">
        <v>3399</v>
      </c>
      <c r="D708" t="s">
        <v>3400</v>
      </c>
      <c r="E708" t="s">
        <v>600</v>
      </c>
      <c r="F708">
        <v>4</v>
      </c>
      <c r="G708">
        <v>2022</v>
      </c>
      <c r="H708" s="1">
        <v>44958.637164965279</v>
      </c>
      <c r="I708" t="s">
        <v>3355</v>
      </c>
      <c r="J708">
        <v>10885.51</v>
      </c>
      <c r="K708">
        <v>0</v>
      </c>
      <c r="L708" t="s">
        <v>38</v>
      </c>
      <c r="M708" t="s">
        <v>39</v>
      </c>
      <c r="N708">
        <v>9781.9</v>
      </c>
      <c r="Q708">
        <v>1103.6099999999999</v>
      </c>
      <c r="R708" t="s">
        <v>40</v>
      </c>
      <c r="S708">
        <v>26.026578000000001</v>
      </c>
      <c r="T708">
        <v>-80.134766999999997</v>
      </c>
      <c r="U708">
        <v>25.736666670000002</v>
      </c>
      <c r="V708">
        <v>1</v>
      </c>
      <c r="W708">
        <v>55.5</v>
      </c>
      <c r="X708">
        <v>27.35</v>
      </c>
      <c r="Y708">
        <v>9404.85</v>
      </c>
      <c r="Z708">
        <v>12000001011</v>
      </c>
      <c r="AA708">
        <v>17208.895933215001</v>
      </c>
      <c r="AB708" t="s">
        <v>87</v>
      </c>
      <c r="AC708" t="s">
        <v>54</v>
      </c>
      <c r="AD708" t="s">
        <v>54</v>
      </c>
      <c r="AE708" t="s">
        <v>73</v>
      </c>
      <c r="AF708" t="s">
        <v>3401</v>
      </c>
    </row>
    <row r="709" spans="1:32" x14ac:dyDescent="0.25">
      <c r="A709" t="s">
        <v>3402</v>
      </c>
      <c r="B709" t="s">
        <v>3403</v>
      </c>
      <c r="C709" t="s">
        <v>3404</v>
      </c>
      <c r="D709" t="s">
        <v>3405</v>
      </c>
      <c r="E709" t="s">
        <v>136</v>
      </c>
      <c r="F709">
        <v>4</v>
      </c>
      <c r="G709">
        <v>2022</v>
      </c>
      <c r="H709" s="1">
        <v>44977.519050983799</v>
      </c>
      <c r="I709" t="s">
        <v>3355</v>
      </c>
      <c r="J709">
        <v>10823</v>
      </c>
      <c r="K709">
        <v>0</v>
      </c>
      <c r="L709" t="s">
        <v>38</v>
      </c>
      <c r="M709" t="s">
        <v>39</v>
      </c>
      <c r="N709">
        <v>5196</v>
      </c>
      <c r="Q709">
        <v>5627</v>
      </c>
      <c r="R709" t="s">
        <v>561</v>
      </c>
      <c r="S709">
        <v>35.068738000000003</v>
      </c>
      <c r="T709">
        <v>-80.872449000000003</v>
      </c>
      <c r="U709">
        <v>39.186174999999999</v>
      </c>
      <c r="V709">
        <v>2</v>
      </c>
      <c r="W709">
        <v>64</v>
      </c>
      <c r="X709">
        <v>0</v>
      </c>
      <c r="Y709">
        <v>14301.684999999999</v>
      </c>
      <c r="Z709">
        <v>37006001002</v>
      </c>
      <c r="AA709">
        <v>16877.465344871602</v>
      </c>
      <c r="AB709" t="s">
        <v>53</v>
      </c>
      <c r="AC709" t="s">
        <v>54</v>
      </c>
      <c r="AD709" t="s">
        <v>54</v>
      </c>
      <c r="AE709" t="s">
        <v>54</v>
      </c>
      <c r="AF709" t="s">
        <v>3406</v>
      </c>
    </row>
    <row r="710" spans="1:32" x14ac:dyDescent="0.25">
      <c r="A710" t="s">
        <v>3407</v>
      </c>
      <c r="B710" t="s">
        <v>3408</v>
      </c>
      <c r="C710" t="s">
        <v>3409</v>
      </c>
      <c r="D710" t="s">
        <v>3410</v>
      </c>
      <c r="E710" t="s">
        <v>3411</v>
      </c>
      <c r="F710">
        <v>3</v>
      </c>
      <c r="G710">
        <v>2022</v>
      </c>
      <c r="H710" s="1">
        <v>44957.545632141206</v>
      </c>
      <c r="I710" t="s">
        <v>3355</v>
      </c>
      <c r="J710">
        <v>8883.4</v>
      </c>
      <c r="K710">
        <v>0</v>
      </c>
      <c r="L710" t="s">
        <v>38</v>
      </c>
      <c r="M710" t="s">
        <v>51</v>
      </c>
      <c r="N710">
        <v>8883.4</v>
      </c>
      <c r="R710" t="s">
        <v>490</v>
      </c>
      <c r="S710">
        <v>39.72954</v>
      </c>
      <c r="T710">
        <v>-75.504334</v>
      </c>
      <c r="U710">
        <v>63.008333329999999</v>
      </c>
      <c r="V710">
        <v>1</v>
      </c>
      <c r="W710">
        <v>0</v>
      </c>
      <c r="X710">
        <v>0</v>
      </c>
      <c r="Y710">
        <v>22992.26</v>
      </c>
      <c r="Z710">
        <v>10000027001</v>
      </c>
      <c r="AA710">
        <v>32778.849396600002</v>
      </c>
      <c r="AB710" t="s">
        <v>53</v>
      </c>
      <c r="AC710" t="s">
        <v>54</v>
      </c>
      <c r="AD710" t="s">
        <v>537</v>
      </c>
      <c r="AE710" t="s">
        <v>73</v>
      </c>
      <c r="AF710" t="s">
        <v>3412</v>
      </c>
    </row>
    <row r="711" spans="1:32" x14ac:dyDescent="0.25">
      <c r="A711" t="s">
        <v>3413</v>
      </c>
      <c r="B711" t="s">
        <v>3414</v>
      </c>
      <c r="C711" t="s">
        <v>3415</v>
      </c>
      <c r="D711" t="s">
        <v>3416</v>
      </c>
      <c r="E711" t="s">
        <v>247</v>
      </c>
      <c r="F711">
        <v>1</v>
      </c>
      <c r="G711">
        <v>2022</v>
      </c>
      <c r="H711" s="1">
        <v>44965.479785856478</v>
      </c>
      <c r="I711" t="s">
        <v>3355</v>
      </c>
      <c r="J711">
        <v>8420</v>
      </c>
      <c r="K711">
        <v>0</v>
      </c>
      <c r="L711" t="s">
        <v>38</v>
      </c>
      <c r="M711" t="s">
        <v>79</v>
      </c>
      <c r="Q711">
        <v>8419</v>
      </c>
      <c r="R711" t="s">
        <v>52</v>
      </c>
      <c r="S711">
        <v>42.087792999999998</v>
      </c>
      <c r="T711">
        <v>-72.588998000000004</v>
      </c>
      <c r="U711">
        <v>39.291666669999998</v>
      </c>
      <c r="V711">
        <v>1</v>
      </c>
      <c r="W711">
        <v>67</v>
      </c>
      <c r="X711">
        <v>0</v>
      </c>
      <c r="Y711">
        <v>14336.7</v>
      </c>
      <c r="Z711">
        <v>25000042001</v>
      </c>
      <c r="AA711">
        <v>20009.666509435603</v>
      </c>
      <c r="AB711" t="s">
        <v>54</v>
      </c>
      <c r="AC711" t="s">
        <v>64</v>
      </c>
      <c r="AD711" t="s">
        <v>54</v>
      </c>
      <c r="AE711" t="s">
        <v>65</v>
      </c>
      <c r="AF711" t="s">
        <v>3417</v>
      </c>
    </row>
    <row r="712" spans="1:32" x14ac:dyDescent="0.25">
      <c r="A712" t="s">
        <v>3418</v>
      </c>
      <c r="B712" t="s">
        <v>3419</v>
      </c>
      <c r="C712" t="s">
        <v>3420</v>
      </c>
      <c r="D712" t="s">
        <v>3421</v>
      </c>
      <c r="E712" t="s">
        <v>726</v>
      </c>
      <c r="F712">
        <v>6</v>
      </c>
      <c r="G712">
        <v>2022</v>
      </c>
      <c r="H712" s="1">
        <v>44946.596771747689</v>
      </c>
      <c r="I712" t="s">
        <v>3355</v>
      </c>
      <c r="J712">
        <v>8358</v>
      </c>
      <c r="K712">
        <v>0</v>
      </c>
      <c r="L712" t="s">
        <v>38</v>
      </c>
      <c r="M712" t="s">
        <v>79</v>
      </c>
      <c r="Q712">
        <v>8358</v>
      </c>
      <c r="R712" t="s">
        <v>52</v>
      </c>
      <c r="S712">
        <v>35.406202</v>
      </c>
      <c r="T712">
        <v>-94.420214999999999</v>
      </c>
      <c r="U712">
        <v>9.943333333</v>
      </c>
      <c r="V712">
        <v>1</v>
      </c>
      <c r="W712">
        <v>12</v>
      </c>
      <c r="X712">
        <v>7.7</v>
      </c>
      <c r="Y712">
        <v>3615.09</v>
      </c>
      <c r="Z712">
        <v>5000002001</v>
      </c>
      <c r="AA712">
        <v>3630.9859895489294</v>
      </c>
      <c r="AB712" t="s">
        <v>54</v>
      </c>
      <c r="AC712" t="s">
        <v>64</v>
      </c>
      <c r="AD712" t="s">
        <v>54</v>
      </c>
      <c r="AE712" t="s">
        <v>73</v>
      </c>
      <c r="AF712" t="s">
        <v>3422</v>
      </c>
    </row>
    <row r="713" spans="1:32" x14ac:dyDescent="0.25">
      <c r="A713" t="s">
        <v>3423</v>
      </c>
      <c r="B713" t="s">
        <v>3424</v>
      </c>
      <c r="C713" t="s">
        <v>3425</v>
      </c>
      <c r="D713" t="s">
        <v>3426</v>
      </c>
      <c r="E713" t="s">
        <v>1064</v>
      </c>
      <c r="F713">
        <v>3</v>
      </c>
      <c r="G713">
        <v>2022</v>
      </c>
      <c r="H713" s="1">
        <v>44973.620837442133</v>
      </c>
      <c r="I713" t="s">
        <v>3355</v>
      </c>
      <c r="J713">
        <v>7542.27</v>
      </c>
      <c r="K713">
        <v>0</v>
      </c>
      <c r="L713" t="s">
        <v>38</v>
      </c>
      <c r="M713" t="s">
        <v>51</v>
      </c>
      <c r="N713">
        <v>7542.27</v>
      </c>
      <c r="R713" t="s">
        <v>52</v>
      </c>
      <c r="S713">
        <v>39.174556000000003</v>
      </c>
      <c r="T713">
        <v>-76.534916999999993</v>
      </c>
      <c r="U713">
        <v>19.474166666999999</v>
      </c>
      <c r="V713">
        <v>2</v>
      </c>
      <c r="W713">
        <v>15</v>
      </c>
      <c r="X713">
        <v>0</v>
      </c>
      <c r="Y713">
        <v>3730.3</v>
      </c>
      <c r="Z713">
        <v>24000003001</v>
      </c>
      <c r="AA713">
        <v>4754.7542096956995</v>
      </c>
      <c r="AB713" t="s">
        <v>87</v>
      </c>
      <c r="AC713" t="s">
        <v>54</v>
      </c>
      <c r="AD713" t="s">
        <v>54</v>
      </c>
      <c r="AE713" t="s">
        <v>73</v>
      </c>
      <c r="AF713" t="s">
        <v>3427</v>
      </c>
    </row>
    <row r="714" spans="1:32" x14ac:dyDescent="0.25">
      <c r="A714" t="s">
        <v>3428</v>
      </c>
      <c r="B714" t="s">
        <v>3429</v>
      </c>
      <c r="C714" t="s">
        <v>3429</v>
      </c>
      <c r="D714" t="s">
        <v>3430</v>
      </c>
      <c r="E714" t="s">
        <v>99</v>
      </c>
      <c r="F714">
        <v>6</v>
      </c>
      <c r="G714">
        <v>2022</v>
      </c>
      <c r="H714" s="1">
        <v>44950.706998553243</v>
      </c>
      <c r="I714" t="s">
        <v>3355</v>
      </c>
      <c r="J714">
        <v>7364.05</v>
      </c>
      <c r="K714">
        <v>0</v>
      </c>
      <c r="L714" t="s">
        <v>38</v>
      </c>
      <c r="M714" t="s">
        <v>679</v>
      </c>
      <c r="O714">
        <v>7364</v>
      </c>
      <c r="R714" t="s">
        <v>52</v>
      </c>
      <c r="S714">
        <v>27.523111</v>
      </c>
      <c r="T714">
        <v>-99.524193999999994</v>
      </c>
      <c r="AB714" t="s">
        <v>1420</v>
      </c>
      <c r="AC714" t="s">
        <v>72</v>
      </c>
      <c r="AD714" t="s">
        <v>54</v>
      </c>
      <c r="AE714" t="s">
        <v>467</v>
      </c>
      <c r="AF714" t="s">
        <v>3431</v>
      </c>
    </row>
    <row r="715" spans="1:32" x14ac:dyDescent="0.25">
      <c r="A715" t="s">
        <v>3432</v>
      </c>
      <c r="B715" t="s">
        <v>3433</v>
      </c>
      <c r="C715" t="s">
        <v>3434</v>
      </c>
      <c r="D715" t="s">
        <v>3435</v>
      </c>
      <c r="E715" t="s">
        <v>1064</v>
      </c>
      <c r="F715">
        <v>3</v>
      </c>
      <c r="G715">
        <v>2022</v>
      </c>
      <c r="H715" s="1">
        <v>44974.64231354167</v>
      </c>
      <c r="I715" t="s">
        <v>3355</v>
      </c>
      <c r="J715">
        <v>7333</v>
      </c>
      <c r="K715">
        <v>0</v>
      </c>
      <c r="L715" t="s">
        <v>38</v>
      </c>
      <c r="M715" t="s">
        <v>39</v>
      </c>
      <c r="N715">
        <v>6618</v>
      </c>
      <c r="Q715">
        <v>714</v>
      </c>
      <c r="R715" t="s">
        <v>52</v>
      </c>
      <c r="S715">
        <v>38.688645000000001</v>
      </c>
      <c r="T715">
        <v>-76.996768000000003</v>
      </c>
      <c r="U715">
        <v>24.486333330000001</v>
      </c>
      <c r="V715">
        <v>1</v>
      </c>
      <c r="W715">
        <v>30</v>
      </c>
      <c r="X715">
        <v>0</v>
      </c>
      <c r="Y715">
        <v>8937.4249999999993</v>
      </c>
      <c r="Z715">
        <v>24000018005</v>
      </c>
      <c r="AA715">
        <v>8894.3586790485406</v>
      </c>
      <c r="AB715" t="s">
        <v>87</v>
      </c>
      <c r="AC715" t="s">
        <v>72</v>
      </c>
      <c r="AD715" t="s">
        <v>54</v>
      </c>
      <c r="AE715" t="s">
        <v>73</v>
      </c>
      <c r="AF715" t="s">
        <v>3436</v>
      </c>
    </row>
    <row r="716" spans="1:32" x14ac:dyDescent="0.25">
      <c r="A716" t="s">
        <v>3437</v>
      </c>
      <c r="B716" t="s">
        <v>3438</v>
      </c>
      <c r="C716" t="s">
        <v>3439</v>
      </c>
      <c r="D716" t="s">
        <v>220</v>
      </c>
      <c r="E716" t="s">
        <v>247</v>
      </c>
      <c r="F716">
        <v>1</v>
      </c>
      <c r="G716">
        <v>2022</v>
      </c>
      <c r="H716" s="1">
        <v>44946.556633657405</v>
      </c>
      <c r="I716" t="s">
        <v>3355</v>
      </c>
      <c r="J716">
        <v>6994</v>
      </c>
      <c r="K716">
        <v>0</v>
      </c>
      <c r="L716" t="s">
        <v>38</v>
      </c>
      <c r="M716" t="s">
        <v>79</v>
      </c>
      <c r="Q716">
        <v>6994.38</v>
      </c>
      <c r="R716" t="s">
        <v>577</v>
      </c>
      <c r="S716">
        <v>42.535831000000002</v>
      </c>
      <c r="T716">
        <v>-70.836397000000005</v>
      </c>
      <c r="U716">
        <v>27.9</v>
      </c>
      <c r="V716">
        <v>1</v>
      </c>
      <c r="W716">
        <v>29.71</v>
      </c>
      <c r="X716">
        <v>0</v>
      </c>
      <c r="Y716">
        <v>10176.200000000001</v>
      </c>
      <c r="Z716">
        <v>25000004001</v>
      </c>
      <c r="AA716">
        <v>8161.9334997533997</v>
      </c>
      <c r="AB716" t="s">
        <v>54</v>
      </c>
      <c r="AC716" t="s">
        <v>54</v>
      </c>
      <c r="AD716" t="s">
        <v>54</v>
      </c>
      <c r="AE716" t="s">
        <v>55</v>
      </c>
      <c r="AF716" t="s">
        <v>3440</v>
      </c>
    </row>
    <row r="717" spans="1:32" x14ac:dyDescent="0.25">
      <c r="A717" t="s">
        <v>3441</v>
      </c>
      <c r="B717" t="s">
        <v>3442</v>
      </c>
      <c r="C717" t="s">
        <v>3443</v>
      </c>
      <c r="D717" t="s">
        <v>821</v>
      </c>
      <c r="E717" t="s">
        <v>600</v>
      </c>
      <c r="F717">
        <v>4</v>
      </c>
      <c r="G717">
        <v>2022</v>
      </c>
      <c r="H717" s="1">
        <v>44979.365196157407</v>
      </c>
      <c r="I717" t="s">
        <v>3355</v>
      </c>
      <c r="J717">
        <v>6943.81</v>
      </c>
      <c r="K717">
        <v>0</v>
      </c>
      <c r="L717" t="s">
        <v>38</v>
      </c>
      <c r="M717" t="s">
        <v>51</v>
      </c>
      <c r="N717">
        <v>6943.8129360000003</v>
      </c>
      <c r="R717" t="s">
        <v>52</v>
      </c>
      <c r="S717">
        <v>28.450089999999999</v>
      </c>
      <c r="T717">
        <v>-81.439229999999995</v>
      </c>
      <c r="Z717">
        <v>12000038001</v>
      </c>
      <c r="AA717">
        <v>15934.162901125001</v>
      </c>
      <c r="AB717" t="s">
        <v>53</v>
      </c>
      <c r="AC717" t="s">
        <v>54</v>
      </c>
      <c r="AD717" t="s">
        <v>54</v>
      </c>
      <c r="AE717" t="s">
        <v>73</v>
      </c>
      <c r="AF717" t="s">
        <v>3444</v>
      </c>
    </row>
    <row r="718" spans="1:32" x14ac:dyDescent="0.25">
      <c r="A718" t="s">
        <v>3445</v>
      </c>
      <c r="B718" t="s">
        <v>3446</v>
      </c>
      <c r="C718" t="s">
        <v>3447</v>
      </c>
      <c r="D718" t="s">
        <v>3448</v>
      </c>
      <c r="E718" t="s">
        <v>525</v>
      </c>
      <c r="F718">
        <v>2</v>
      </c>
      <c r="G718">
        <v>2022</v>
      </c>
      <c r="H718" s="1">
        <v>44964.503186145834</v>
      </c>
      <c r="I718" t="s">
        <v>3355</v>
      </c>
      <c r="J718">
        <v>5992</v>
      </c>
      <c r="K718">
        <v>0</v>
      </c>
      <c r="L718" t="s">
        <v>38</v>
      </c>
      <c r="M718" t="s">
        <v>63</v>
      </c>
      <c r="P718">
        <v>5375</v>
      </c>
      <c r="R718" t="s">
        <v>38</v>
      </c>
      <c r="S718">
        <v>40.383333</v>
      </c>
      <c r="T718">
        <v>-74.622221999999994</v>
      </c>
      <c r="U718">
        <v>9.2725000000000009</v>
      </c>
      <c r="V718">
        <v>1</v>
      </c>
      <c r="W718">
        <v>13.06</v>
      </c>
      <c r="X718">
        <v>9.99</v>
      </c>
      <c r="Y718">
        <v>3380.48</v>
      </c>
      <c r="Z718">
        <v>34002100001</v>
      </c>
      <c r="AA718">
        <v>4625.4598592980001</v>
      </c>
      <c r="AB718" t="s">
        <v>54</v>
      </c>
      <c r="AC718" t="s">
        <v>64</v>
      </c>
      <c r="AD718" t="s">
        <v>54</v>
      </c>
      <c r="AE718" t="s">
        <v>55</v>
      </c>
      <c r="AF718" t="s">
        <v>3449</v>
      </c>
    </row>
    <row r="719" spans="1:32" x14ac:dyDescent="0.25">
      <c r="A719" t="s">
        <v>3450</v>
      </c>
      <c r="B719" t="s">
        <v>3451</v>
      </c>
      <c r="C719" t="s">
        <v>3452</v>
      </c>
      <c r="D719" t="s">
        <v>3453</v>
      </c>
      <c r="E719" t="s">
        <v>641</v>
      </c>
      <c r="F719">
        <v>3</v>
      </c>
      <c r="G719">
        <v>2022</v>
      </c>
      <c r="H719" s="1">
        <v>44974.53027033565</v>
      </c>
      <c r="I719" t="s">
        <v>3355</v>
      </c>
      <c r="J719">
        <v>5857</v>
      </c>
      <c r="K719">
        <v>0</v>
      </c>
      <c r="L719" t="s">
        <v>38</v>
      </c>
      <c r="M719" t="s">
        <v>39</v>
      </c>
      <c r="N719">
        <v>5785</v>
      </c>
      <c r="Q719">
        <v>72</v>
      </c>
      <c r="R719" t="s">
        <v>673</v>
      </c>
      <c r="S719">
        <v>38.811419999999998</v>
      </c>
      <c r="T719">
        <v>-77.455079999999995</v>
      </c>
      <c r="U719">
        <v>33.791666669999998</v>
      </c>
      <c r="V719">
        <v>1</v>
      </c>
      <c r="W719">
        <v>54</v>
      </c>
      <c r="X719">
        <v>0</v>
      </c>
      <c r="Y719">
        <v>12332.95</v>
      </c>
      <c r="Z719">
        <v>51000334001</v>
      </c>
      <c r="AA719">
        <v>18028.367168130004</v>
      </c>
      <c r="AB719" t="s">
        <v>1121</v>
      </c>
      <c r="AC719" t="s">
        <v>42</v>
      </c>
      <c r="AD719" t="s">
        <v>537</v>
      </c>
      <c r="AE719" t="s">
        <v>65</v>
      </c>
      <c r="AF719" t="s">
        <v>3454</v>
      </c>
    </row>
    <row r="720" spans="1:32" x14ac:dyDescent="0.25">
      <c r="A720" t="s">
        <v>3455</v>
      </c>
      <c r="B720" t="s">
        <v>3456</v>
      </c>
      <c r="C720" t="s">
        <v>3457</v>
      </c>
      <c r="D720" t="s">
        <v>3458</v>
      </c>
      <c r="E720" t="s">
        <v>213</v>
      </c>
      <c r="F720">
        <v>3</v>
      </c>
      <c r="G720">
        <v>2022</v>
      </c>
      <c r="H720" s="1">
        <v>44966.411768912039</v>
      </c>
      <c r="I720" t="s">
        <v>3355</v>
      </c>
      <c r="J720">
        <v>5849</v>
      </c>
      <c r="K720">
        <v>0</v>
      </c>
      <c r="L720" t="s">
        <v>38</v>
      </c>
      <c r="M720" t="s">
        <v>51</v>
      </c>
      <c r="N720">
        <v>2996</v>
      </c>
      <c r="R720" t="s">
        <v>52</v>
      </c>
      <c r="S720">
        <v>40.016666999999998</v>
      </c>
      <c r="T720">
        <v>-76.305555999999996</v>
      </c>
      <c r="U720">
        <v>18.012083329999999</v>
      </c>
      <c r="V720">
        <v>1</v>
      </c>
      <c r="W720">
        <v>32.08</v>
      </c>
      <c r="X720">
        <v>0</v>
      </c>
      <c r="Y720">
        <v>6574.107</v>
      </c>
      <c r="Z720">
        <v>42001092002</v>
      </c>
      <c r="AA720">
        <v>9728.0340820353995</v>
      </c>
      <c r="AB720" t="s">
        <v>87</v>
      </c>
      <c r="AC720" t="s">
        <v>54</v>
      </c>
      <c r="AD720" t="s">
        <v>54</v>
      </c>
      <c r="AE720" t="s">
        <v>65</v>
      </c>
      <c r="AF720" t="s">
        <v>3459</v>
      </c>
    </row>
    <row r="721" spans="1:32" x14ac:dyDescent="0.25">
      <c r="A721" t="s">
        <v>3460</v>
      </c>
      <c r="B721" t="s">
        <v>3461</v>
      </c>
      <c r="C721" t="s">
        <v>3462</v>
      </c>
      <c r="D721" t="s">
        <v>3463</v>
      </c>
      <c r="E721" t="s">
        <v>207</v>
      </c>
      <c r="F721">
        <v>4</v>
      </c>
      <c r="G721">
        <v>2022</v>
      </c>
      <c r="H721" s="1">
        <v>44973.390856273145</v>
      </c>
      <c r="I721" t="s">
        <v>3355</v>
      </c>
      <c r="J721">
        <v>5704</v>
      </c>
      <c r="K721">
        <v>0</v>
      </c>
      <c r="L721" t="s">
        <v>38</v>
      </c>
      <c r="M721" t="s">
        <v>39</v>
      </c>
      <c r="N721">
        <v>5540</v>
      </c>
      <c r="Q721">
        <v>164</v>
      </c>
      <c r="R721" t="s">
        <v>561</v>
      </c>
      <c r="S721">
        <v>35.944642000000002</v>
      </c>
      <c r="T721">
        <v>-83.930088999999995</v>
      </c>
      <c r="U721">
        <v>25.383333329999999</v>
      </c>
      <c r="V721">
        <v>1</v>
      </c>
      <c r="W721">
        <v>44</v>
      </c>
      <c r="X721">
        <v>29.66</v>
      </c>
      <c r="Y721">
        <v>9242.7000000000007</v>
      </c>
      <c r="Z721">
        <v>47000760001</v>
      </c>
      <c r="AA721">
        <v>12796.86280443264</v>
      </c>
      <c r="AB721" t="s">
        <v>38</v>
      </c>
      <c r="AC721" t="s">
        <v>38</v>
      </c>
      <c r="AD721" t="s">
        <v>38</v>
      </c>
      <c r="AE721" t="s">
        <v>38</v>
      </c>
      <c r="AF721" t="s">
        <v>3464</v>
      </c>
    </row>
    <row r="722" spans="1:32" x14ac:dyDescent="0.25">
      <c r="A722" t="s">
        <v>3465</v>
      </c>
      <c r="B722" t="s">
        <v>3466</v>
      </c>
      <c r="C722" t="s">
        <v>3466</v>
      </c>
      <c r="D722" t="s">
        <v>3268</v>
      </c>
      <c r="E722" t="s">
        <v>99</v>
      </c>
      <c r="F722">
        <v>6</v>
      </c>
      <c r="G722">
        <v>2022</v>
      </c>
      <c r="H722" s="1">
        <v>44811.347856990738</v>
      </c>
      <c r="I722" t="s">
        <v>3355</v>
      </c>
      <c r="J722">
        <v>5575.36</v>
      </c>
      <c r="K722">
        <v>0</v>
      </c>
      <c r="L722" t="s">
        <v>38</v>
      </c>
      <c r="M722" t="s">
        <v>79</v>
      </c>
      <c r="Q722">
        <v>5575.36</v>
      </c>
      <c r="R722" t="s">
        <v>94</v>
      </c>
      <c r="S722">
        <v>29.299154999999999</v>
      </c>
      <c r="T722">
        <v>-94.828710000000001</v>
      </c>
      <c r="U722">
        <v>3.99525</v>
      </c>
      <c r="V722">
        <v>1</v>
      </c>
      <c r="W722">
        <v>13</v>
      </c>
      <c r="X722">
        <v>10</v>
      </c>
      <c r="Y722">
        <v>1457.742</v>
      </c>
      <c r="Z722">
        <v>48007027001</v>
      </c>
      <c r="AA722">
        <v>2585.8870079539997</v>
      </c>
      <c r="AB722" t="s">
        <v>41</v>
      </c>
      <c r="AC722" t="s">
        <v>54</v>
      </c>
      <c r="AD722" t="s">
        <v>54</v>
      </c>
      <c r="AE722" t="s">
        <v>73</v>
      </c>
      <c r="AF722" t="s">
        <v>3467</v>
      </c>
    </row>
    <row r="723" spans="1:32" x14ac:dyDescent="0.25">
      <c r="A723" t="s">
        <v>3468</v>
      </c>
      <c r="B723" t="s">
        <v>3469</v>
      </c>
      <c r="C723" t="s">
        <v>3470</v>
      </c>
      <c r="D723" t="s">
        <v>3471</v>
      </c>
      <c r="E723" t="s">
        <v>1064</v>
      </c>
      <c r="F723">
        <v>3</v>
      </c>
      <c r="G723">
        <v>2022</v>
      </c>
      <c r="H723" s="1">
        <v>44943.63681783565</v>
      </c>
      <c r="I723" t="s">
        <v>3355</v>
      </c>
      <c r="J723">
        <v>5563</v>
      </c>
      <c r="K723">
        <v>0</v>
      </c>
      <c r="L723" t="s">
        <v>38</v>
      </c>
      <c r="M723" t="s">
        <v>51</v>
      </c>
      <c r="N723">
        <v>5563</v>
      </c>
      <c r="R723" t="s">
        <v>52</v>
      </c>
      <c r="S723">
        <v>39.357849999999999</v>
      </c>
      <c r="T723">
        <v>-77.415599999999998</v>
      </c>
      <c r="U723">
        <v>7.1464999999999996</v>
      </c>
      <c r="V723">
        <v>1</v>
      </c>
      <c r="W723">
        <v>7</v>
      </c>
      <c r="X723">
        <v>5.2249999999999996</v>
      </c>
      <c r="Y723">
        <v>2606.797</v>
      </c>
      <c r="Z723">
        <v>24000048015</v>
      </c>
      <c r="AA723">
        <v>1815.4019424150299</v>
      </c>
      <c r="AB723" t="s">
        <v>87</v>
      </c>
      <c r="AC723" t="s">
        <v>54</v>
      </c>
      <c r="AD723" t="s">
        <v>54</v>
      </c>
      <c r="AE723" t="s">
        <v>54</v>
      </c>
      <c r="AF723" t="s">
        <v>3472</v>
      </c>
    </row>
    <row r="724" spans="1:32" x14ac:dyDescent="0.25">
      <c r="A724" t="s">
        <v>3473</v>
      </c>
      <c r="B724" t="s">
        <v>3474</v>
      </c>
      <c r="C724" t="s">
        <v>3475</v>
      </c>
      <c r="D724" t="s">
        <v>3476</v>
      </c>
      <c r="E724" t="s">
        <v>1064</v>
      </c>
      <c r="F724">
        <v>3</v>
      </c>
      <c r="G724">
        <v>2022</v>
      </c>
      <c r="H724" s="1">
        <v>44945.381522384261</v>
      </c>
      <c r="I724" t="s">
        <v>3355</v>
      </c>
      <c r="J724">
        <v>5047</v>
      </c>
      <c r="K724">
        <v>0</v>
      </c>
      <c r="L724" t="s">
        <v>38</v>
      </c>
      <c r="M724" t="s">
        <v>51</v>
      </c>
      <c r="N724">
        <v>5047</v>
      </c>
      <c r="R724" t="s">
        <v>52</v>
      </c>
      <c r="S724">
        <v>39.171019999999999</v>
      </c>
      <c r="T724">
        <v>-77.262720000000002</v>
      </c>
      <c r="U724">
        <v>12.687905689999999</v>
      </c>
      <c r="V724">
        <v>1</v>
      </c>
      <c r="W724">
        <v>20</v>
      </c>
      <c r="X724">
        <v>0</v>
      </c>
      <c r="Y724">
        <v>4631.0086080000001</v>
      </c>
      <c r="Z724">
        <v>24000300039</v>
      </c>
      <c r="AA724">
        <v>5898.7360536370406</v>
      </c>
      <c r="AB724" t="s">
        <v>87</v>
      </c>
      <c r="AC724" t="s">
        <v>54</v>
      </c>
      <c r="AD724" t="s">
        <v>54</v>
      </c>
      <c r="AE724" t="s">
        <v>73</v>
      </c>
      <c r="AF724" t="s">
        <v>3477</v>
      </c>
    </row>
    <row r="725" spans="1:32" x14ac:dyDescent="0.25">
      <c r="A725" t="s">
        <v>3478</v>
      </c>
      <c r="B725" t="s">
        <v>3479</v>
      </c>
      <c r="C725" t="s">
        <v>3480</v>
      </c>
      <c r="D725" t="s">
        <v>3481</v>
      </c>
      <c r="E725" t="s">
        <v>1064</v>
      </c>
      <c r="F725">
        <v>3</v>
      </c>
      <c r="G725">
        <v>2022</v>
      </c>
      <c r="H725" s="1">
        <v>44985.447627511574</v>
      </c>
      <c r="I725" t="s">
        <v>3355</v>
      </c>
      <c r="J725">
        <v>5033.04</v>
      </c>
      <c r="K725">
        <v>0</v>
      </c>
      <c r="L725" t="s">
        <v>38</v>
      </c>
      <c r="M725" t="s">
        <v>51</v>
      </c>
      <c r="N725">
        <v>5033.04</v>
      </c>
      <c r="R725" t="s">
        <v>52</v>
      </c>
      <c r="S725">
        <v>38.578035999999997</v>
      </c>
      <c r="T725">
        <v>-77.110999000000007</v>
      </c>
      <c r="U725">
        <v>9.4124999999999996</v>
      </c>
      <c r="V725">
        <v>1</v>
      </c>
      <c r="W725">
        <v>20</v>
      </c>
      <c r="X725">
        <v>0</v>
      </c>
      <c r="Y725">
        <v>3437.89</v>
      </c>
      <c r="Z725">
        <v>24000042001</v>
      </c>
      <c r="AA725">
        <v>5993.9768216060493</v>
      </c>
      <c r="AB725" t="s">
        <v>544</v>
      </c>
      <c r="AC725" t="s">
        <v>54</v>
      </c>
      <c r="AD725" t="s">
        <v>54</v>
      </c>
      <c r="AE725" t="s">
        <v>73</v>
      </c>
      <c r="AF725" t="s">
        <v>3482</v>
      </c>
    </row>
    <row r="726" spans="1:32" x14ac:dyDescent="0.25">
      <c r="A726" t="s">
        <v>3483</v>
      </c>
      <c r="B726" t="s">
        <v>3484</v>
      </c>
      <c r="C726" t="s">
        <v>3485</v>
      </c>
      <c r="D726" t="s">
        <v>3486</v>
      </c>
      <c r="E726" t="s">
        <v>36</v>
      </c>
      <c r="F726">
        <v>9</v>
      </c>
      <c r="G726">
        <v>2022</v>
      </c>
      <c r="H726" s="1">
        <v>44977.664362858799</v>
      </c>
      <c r="I726" t="s">
        <v>3355</v>
      </c>
      <c r="J726">
        <v>4991.88</v>
      </c>
      <c r="K726">
        <v>0</v>
      </c>
      <c r="L726" t="s">
        <v>38</v>
      </c>
      <c r="M726" t="s">
        <v>51</v>
      </c>
      <c r="N726">
        <v>7410.13</v>
      </c>
      <c r="R726" t="s">
        <v>86</v>
      </c>
      <c r="S726">
        <v>37.6798799996632</v>
      </c>
      <c r="T726">
        <v>-122.12648197975901</v>
      </c>
      <c r="Z726">
        <v>6002052001</v>
      </c>
      <c r="AA726">
        <v>6792.5060138509998</v>
      </c>
      <c r="AB726" t="s">
        <v>407</v>
      </c>
      <c r="AC726" t="s">
        <v>3487</v>
      </c>
      <c r="AD726" t="s">
        <v>54</v>
      </c>
      <c r="AE726" t="s">
        <v>55</v>
      </c>
      <c r="AF726" t="s">
        <v>3488</v>
      </c>
    </row>
    <row r="727" spans="1:32" x14ac:dyDescent="0.25">
      <c r="A727" t="s">
        <v>3489</v>
      </c>
      <c r="B727" t="s">
        <v>3490</v>
      </c>
      <c r="C727" t="s">
        <v>3491</v>
      </c>
      <c r="D727" t="s">
        <v>1604</v>
      </c>
      <c r="E727" t="s">
        <v>641</v>
      </c>
      <c r="F727">
        <v>3</v>
      </c>
      <c r="G727">
        <v>2022</v>
      </c>
      <c r="H727" s="1">
        <v>44974.507810127317</v>
      </c>
      <c r="I727" t="s">
        <v>3355</v>
      </c>
      <c r="J727">
        <v>4958</v>
      </c>
      <c r="K727">
        <v>0</v>
      </c>
      <c r="L727" t="s">
        <v>38</v>
      </c>
      <c r="M727" t="s">
        <v>51</v>
      </c>
      <c r="N727">
        <v>4958</v>
      </c>
      <c r="R727" t="s">
        <v>52</v>
      </c>
      <c r="S727">
        <v>38.798900000000003</v>
      </c>
      <c r="T727">
        <v>-77.060599999999994</v>
      </c>
      <c r="U727">
        <v>36.191666669999996</v>
      </c>
      <c r="V727">
        <v>2</v>
      </c>
      <c r="W727">
        <v>54</v>
      </c>
      <c r="X727">
        <v>0</v>
      </c>
      <c r="Y727">
        <v>13207.5</v>
      </c>
      <c r="Z727">
        <v>51000318001</v>
      </c>
      <c r="AA727">
        <v>17263.527348875999</v>
      </c>
      <c r="AB727" t="s">
        <v>53</v>
      </c>
      <c r="AC727" t="s">
        <v>42</v>
      </c>
      <c r="AD727" t="s">
        <v>975</v>
      </c>
      <c r="AE727" t="s">
        <v>44</v>
      </c>
      <c r="AF727" t="s">
        <v>3492</v>
      </c>
    </row>
    <row r="728" spans="1:32" x14ac:dyDescent="0.25">
      <c r="A728" t="s">
        <v>3493</v>
      </c>
      <c r="B728" t="s">
        <v>3494</v>
      </c>
      <c r="C728" t="s">
        <v>3495</v>
      </c>
      <c r="D728" t="s">
        <v>3496</v>
      </c>
      <c r="E728" t="s">
        <v>600</v>
      </c>
      <c r="F728">
        <v>4</v>
      </c>
      <c r="G728">
        <v>2022</v>
      </c>
      <c r="H728" s="1">
        <v>45002.617527789349</v>
      </c>
      <c r="I728" t="s">
        <v>3355</v>
      </c>
      <c r="J728">
        <v>4894.5</v>
      </c>
      <c r="K728">
        <v>0</v>
      </c>
      <c r="L728" t="s">
        <v>38</v>
      </c>
      <c r="M728" t="s">
        <v>79</v>
      </c>
      <c r="Q728">
        <v>4894.5</v>
      </c>
      <c r="R728" t="s">
        <v>86</v>
      </c>
      <c r="S728">
        <v>26.099519999999998</v>
      </c>
      <c r="T728">
        <v>-80.124759999999995</v>
      </c>
      <c r="Z728">
        <v>12000001019</v>
      </c>
      <c r="AA728">
        <v>16644.371304717999</v>
      </c>
      <c r="AB728" t="s">
        <v>54</v>
      </c>
      <c r="AC728" t="s">
        <v>54</v>
      </c>
      <c r="AD728" t="s">
        <v>54</v>
      </c>
      <c r="AE728" t="s">
        <v>73</v>
      </c>
      <c r="AF728" t="s">
        <v>3497</v>
      </c>
    </row>
    <row r="729" spans="1:32" x14ac:dyDescent="0.25">
      <c r="A729" t="s">
        <v>3498</v>
      </c>
      <c r="B729" t="s">
        <v>3499</v>
      </c>
      <c r="C729" t="s">
        <v>3500</v>
      </c>
      <c r="D729" t="s">
        <v>3501</v>
      </c>
      <c r="E729" t="s">
        <v>172</v>
      </c>
      <c r="F729">
        <v>4</v>
      </c>
      <c r="G729">
        <v>2022</v>
      </c>
      <c r="H729" s="1">
        <v>44952.412510810187</v>
      </c>
      <c r="I729" t="s">
        <v>3355</v>
      </c>
      <c r="J729">
        <v>4804.7700000000004</v>
      </c>
      <c r="K729">
        <v>0</v>
      </c>
      <c r="L729" t="s">
        <v>38</v>
      </c>
      <c r="M729" t="s">
        <v>79</v>
      </c>
      <c r="Q729">
        <v>4804.7700000000004</v>
      </c>
      <c r="R729" t="s">
        <v>94</v>
      </c>
      <c r="S729">
        <v>34.955978000000002</v>
      </c>
      <c r="T729">
        <v>-80.958297999999999</v>
      </c>
      <c r="U729">
        <v>11.73363636</v>
      </c>
      <c r="V729">
        <v>1</v>
      </c>
      <c r="W729">
        <v>0</v>
      </c>
      <c r="X729">
        <v>0</v>
      </c>
      <c r="Y729">
        <v>4286.5418179999997</v>
      </c>
      <c r="Z729">
        <v>45000252001</v>
      </c>
      <c r="AA729">
        <v>6373.6651604500003</v>
      </c>
      <c r="AB729" t="s">
        <v>54</v>
      </c>
      <c r="AC729" t="s">
        <v>64</v>
      </c>
      <c r="AD729" t="s">
        <v>54</v>
      </c>
      <c r="AE729" t="s">
        <v>73</v>
      </c>
      <c r="AF729" t="s">
        <v>3502</v>
      </c>
    </row>
    <row r="730" spans="1:32" x14ac:dyDescent="0.25">
      <c r="A730" t="s">
        <v>3503</v>
      </c>
      <c r="B730" t="s">
        <v>3504</v>
      </c>
      <c r="C730" t="s">
        <v>3505</v>
      </c>
      <c r="D730" t="s">
        <v>3506</v>
      </c>
      <c r="E730" t="s">
        <v>726</v>
      </c>
      <c r="F730">
        <v>6</v>
      </c>
      <c r="G730">
        <v>2022</v>
      </c>
      <c r="H730" s="1">
        <v>44946.595182442128</v>
      </c>
      <c r="I730" t="s">
        <v>3355</v>
      </c>
      <c r="J730">
        <v>4652</v>
      </c>
      <c r="K730">
        <v>0</v>
      </c>
      <c r="L730" t="s">
        <v>38</v>
      </c>
      <c r="M730" t="s">
        <v>79</v>
      </c>
      <c r="Q730">
        <v>4652</v>
      </c>
      <c r="R730" t="s">
        <v>52</v>
      </c>
      <c r="S730">
        <v>35.340580000000003</v>
      </c>
      <c r="T730">
        <v>-94.305319999999995</v>
      </c>
      <c r="U730">
        <v>9.5950000000000006</v>
      </c>
      <c r="V730">
        <v>1</v>
      </c>
      <c r="W730">
        <v>10</v>
      </c>
      <c r="X730">
        <v>12.6</v>
      </c>
      <c r="Y730">
        <v>3494.36</v>
      </c>
      <c r="Z730">
        <v>5000002002</v>
      </c>
      <c r="AA730">
        <v>3053.5319260121601</v>
      </c>
      <c r="AB730" t="s">
        <v>54</v>
      </c>
      <c r="AC730" t="s">
        <v>64</v>
      </c>
      <c r="AD730" t="s">
        <v>54</v>
      </c>
      <c r="AE730" t="s">
        <v>73</v>
      </c>
      <c r="AF730" t="s">
        <v>3507</v>
      </c>
    </row>
    <row r="731" spans="1:32" x14ac:dyDescent="0.25">
      <c r="A731" t="s">
        <v>3508</v>
      </c>
      <c r="B731" t="s">
        <v>3509</v>
      </c>
      <c r="C731" t="s">
        <v>3510</v>
      </c>
      <c r="D731" t="s">
        <v>3511</v>
      </c>
      <c r="E731" t="s">
        <v>854</v>
      </c>
      <c r="F731">
        <v>8</v>
      </c>
      <c r="G731">
        <v>2022</v>
      </c>
      <c r="H731" s="1">
        <v>44944.707417106481</v>
      </c>
      <c r="I731" t="s">
        <v>3355</v>
      </c>
      <c r="J731">
        <v>4584.7</v>
      </c>
      <c r="K731">
        <v>0</v>
      </c>
      <c r="L731" t="s">
        <v>38</v>
      </c>
      <c r="M731" t="s">
        <v>79</v>
      </c>
      <c r="Q731">
        <v>4584.7</v>
      </c>
      <c r="R731" t="s">
        <v>94</v>
      </c>
      <c r="S731">
        <v>40.614637000000002</v>
      </c>
      <c r="T731">
        <v>-111.923776</v>
      </c>
      <c r="U731">
        <v>20.94083333</v>
      </c>
      <c r="V731">
        <v>1</v>
      </c>
      <c r="W731">
        <v>38</v>
      </c>
      <c r="X731">
        <v>0</v>
      </c>
      <c r="Y731">
        <v>7641.21</v>
      </c>
      <c r="AB731" t="s">
        <v>54</v>
      </c>
      <c r="AC731" t="s">
        <v>54</v>
      </c>
      <c r="AD731" t="s">
        <v>537</v>
      </c>
      <c r="AE731" t="s">
        <v>55</v>
      </c>
      <c r="AF731" t="s">
        <v>3512</v>
      </c>
    </row>
    <row r="732" spans="1:32" x14ac:dyDescent="0.25">
      <c r="A732" t="s">
        <v>3513</v>
      </c>
      <c r="B732" t="s">
        <v>3514</v>
      </c>
      <c r="C732" t="s">
        <v>3515</v>
      </c>
      <c r="D732" t="s">
        <v>3516</v>
      </c>
      <c r="E732" t="s">
        <v>600</v>
      </c>
      <c r="F732">
        <v>4</v>
      </c>
      <c r="G732">
        <v>2022</v>
      </c>
      <c r="H732" s="1">
        <v>44959.470348784722</v>
      </c>
      <c r="I732" t="s">
        <v>3355</v>
      </c>
      <c r="J732">
        <v>4253</v>
      </c>
      <c r="K732">
        <v>0</v>
      </c>
      <c r="L732" t="s">
        <v>38</v>
      </c>
      <c r="M732" t="s">
        <v>79</v>
      </c>
      <c r="Q732">
        <v>4253</v>
      </c>
      <c r="R732" t="s">
        <v>1484</v>
      </c>
      <c r="S732">
        <v>28.072785</v>
      </c>
      <c r="T732">
        <v>-82.609341999999998</v>
      </c>
      <c r="U732">
        <v>2.1902499999999998</v>
      </c>
      <c r="V732">
        <v>1</v>
      </c>
      <c r="W732">
        <v>30</v>
      </c>
      <c r="X732">
        <v>15.5</v>
      </c>
      <c r="Y732">
        <v>793.93399999999997</v>
      </c>
      <c r="Z732">
        <v>12000520002</v>
      </c>
      <c r="AA732">
        <v>1638.9424698300002</v>
      </c>
      <c r="AB732" t="s">
        <v>54</v>
      </c>
      <c r="AC732" t="s">
        <v>54</v>
      </c>
      <c r="AD732" t="s">
        <v>54</v>
      </c>
      <c r="AE732" t="s">
        <v>73</v>
      </c>
      <c r="AF732" t="s">
        <v>3517</v>
      </c>
    </row>
    <row r="733" spans="1:32" x14ac:dyDescent="0.25">
      <c r="A733" t="s">
        <v>3518</v>
      </c>
      <c r="B733" t="s">
        <v>3519</v>
      </c>
      <c r="C733" t="s">
        <v>3519</v>
      </c>
      <c r="D733" t="s">
        <v>3520</v>
      </c>
      <c r="E733" t="s">
        <v>99</v>
      </c>
      <c r="F733">
        <v>6</v>
      </c>
      <c r="G733">
        <v>2022</v>
      </c>
      <c r="H733" s="1">
        <v>44811.569793263887</v>
      </c>
      <c r="I733" t="s">
        <v>3355</v>
      </c>
      <c r="J733">
        <v>4166</v>
      </c>
      <c r="K733">
        <v>0</v>
      </c>
      <c r="L733" t="s">
        <v>38</v>
      </c>
      <c r="M733" t="s">
        <v>39</v>
      </c>
      <c r="N733">
        <v>3423</v>
      </c>
      <c r="Q733">
        <v>743</v>
      </c>
      <c r="R733" t="s">
        <v>806</v>
      </c>
      <c r="S733">
        <v>31.517821999999999</v>
      </c>
      <c r="T733">
        <v>-97.064841000000001</v>
      </c>
      <c r="U733">
        <v>17.98</v>
      </c>
      <c r="V733">
        <v>1</v>
      </c>
      <c r="W733">
        <v>45</v>
      </c>
      <c r="X733">
        <v>0</v>
      </c>
      <c r="Y733">
        <v>6556.2</v>
      </c>
      <c r="Z733">
        <v>48000001003</v>
      </c>
      <c r="AA733">
        <v>13335.528562850101</v>
      </c>
      <c r="AB733" t="s">
        <v>53</v>
      </c>
      <c r="AC733" t="s">
        <v>42</v>
      </c>
      <c r="AD733" t="s">
        <v>54</v>
      </c>
      <c r="AE733" t="s">
        <v>583</v>
      </c>
      <c r="AF733" t="s">
        <v>3521</v>
      </c>
    </row>
    <row r="734" spans="1:32" x14ac:dyDescent="0.25">
      <c r="A734" t="s">
        <v>3522</v>
      </c>
      <c r="B734" t="s">
        <v>3523</v>
      </c>
      <c r="C734" t="s">
        <v>3523</v>
      </c>
      <c r="D734" t="s">
        <v>3524</v>
      </c>
      <c r="E734" t="s">
        <v>99</v>
      </c>
      <c r="F734">
        <v>6</v>
      </c>
      <c r="G734">
        <v>2022</v>
      </c>
      <c r="H734" s="1">
        <v>44825.328312708334</v>
      </c>
      <c r="I734" t="s">
        <v>3355</v>
      </c>
      <c r="J734">
        <v>4158.6000000000004</v>
      </c>
      <c r="K734">
        <v>0</v>
      </c>
      <c r="L734" t="s">
        <v>38</v>
      </c>
      <c r="M734" t="s">
        <v>51</v>
      </c>
      <c r="N734">
        <v>4158</v>
      </c>
      <c r="R734" t="s">
        <v>86</v>
      </c>
      <c r="S734">
        <v>33.198259999999998</v>
      </c>
      <c r="T734">
        <v>-97.084569999999999</v>
      </c>
      <c r="U734">
        <v>13.68166667</v>
      </c>
      <c r="V734">
        <v>1</v>
      </c>
      <c r="W734">
        <v>21</v>
      </c>
      <c r="X734">
        <v>21</v>
      </c>
      <c r="Y734">
        <v>4993.54</v>
      </c>
      <c r="Z734">
        <v>48004048001</v>
      </c>
      <c r="AA734">
        <v>6847.5016389497387</v>
      </c>
      <c r="AB734" t="s">
        <v>53</v>
      </c>
      <c r="AC734" t="s">
        <v>72</v>
      </c>
      <c r="AD734" t="s">
        <v>43</v>
      </c>
      <c r="AE734" t="s">
        <v>65</v>
      </c>
      <c r="AF734" t="s">
        <v>3525</v>
      </c>
    </row>
    <row r="735" spans="1:32" x14ac:dyDescent="0.25">
      <c r="A735" t="s">
        <v>3526</v>
      </c>
      <c r="B735" t="s">
        <v>3527</v>
      </c>
      <c r="C735" t="s">
        <v>3528</v>
      </c>
      <c r="D735" t="s">
        <v>3529</v>
      </c>
      <c r="E735" t="s">
        <v>36</v>
      </c>
      <c r="F735">
        <v>9</v>
      </c>
      <c r="G735">
        <v>2022</v>
      </c>
      <c r="H735" s="1">
        <v>44973.42794361111</v>
      </c>
      <c r="I735" t="s">
        <v>3355</v>
      </c>
      <c r="J735">
        <v>4133.29</v>
      </c>
      <c r="K735">
        <v>0</v>
      </c>
      <c r="L735" t="s">
        <v>38</v>
      </c>
      <c r="M735" t="s">
        <v>39</v>
      </c>
      <c r="N735">
        <v>2706.89</v>
      </c>
      <c r="Q735">
        <v>1426.4</v>
      </c>
      <c r="R735" t="s">
        <v>52</v>
      </c>
      <c r="S735">
        <v>37.593046000000001</v>
      </c>
      <c r="T735">
        <v>-122.088431</v>
      </c>
      <c r="AB735" t="s">
        <v>53</v>
      </c>
      <c r="AC735" t="s">
        <v>64</v>
      </c>
      <c r="AD735" t="s">
        <v>54</v>
      </c>
      <c r="AE735" t="s">
        <v>55</v>
      </c>
      <c r="AF735" t="s">
        <v>3530</v>
      </c>
    </row>
    <row r="736" spans="1:32" x14ac:dyDescent="0.25">
      <c r="A736" t="s">
        <v>3531</v>
      </c>
      <c r="B736" t="s">
        <v>3532</v>
      </c>
      <c r="C736" t="s">
        <v>3532</v>
      </c>
      <c r="D736" t="s">
        <v>3533</v>
      </c>
      <c r="E736" t="s">
        <v>99</v>
      </c>
      <c r="F736">
        <v>6</v>
      </c>
      <c r="G736">
        <v>2022</v>
      </c>
      <c r="H736" s="1">
        <v>44819.353255624999</v>
      </c>
      <c r="I736" t="s">
        <v>3355</v>
      </c>
      <c r="J736">
        <v>4099.04</v>
      </c>
      <c r="K736">
        <v>0</v>
      </c>
      <c r="L736" t="s">
        <v>38</v>
      </c>
      <c r="M736" t="s">
        <v>79</v>
      </c>
      <c r="Q736">
        <v>4099.04</v>
      </c>
      <c r="R736" t="s">
        <v>86</v>
      </c>
      <c r="S736">
        <v>33.378528000000003</v>
      </c>
      <c r="T736">
        <v>-94.046484000000007</v>
      </c>
      <c r="U736">
        <v>8.3216666670000006</v>
      </c>
      <c r="V736">
        <v>1</v>
      </c>
      <c r="W736">
        <v>18</v>
      </c>
      <c r="X736">
        <v>18</v>
      </c>
      <c r="Y736">
        <v>3036.13</v>
      </c>
      <c r="Z736">
        <v>48005006001</v>
      </c>
      <c r="AA736">
        <v>5505.0256514401008</v>
      </c>
      <c r="AB736" t="s">
        <v>53</v>
      </c>
      <c r="AC736" t="s">
        <v>64</v>
      </c>
      <c r="AD736" t="s">
        <v>43</v>
      </c>
      <c r="AE736" t="s">
        <v>73</v>
      </c>
      <c r="AF736" t="s">
        <v>3534</v>
      </c>
    </row>
    <row r="737" spans="1:32" x14ac:dyDescent="0.25">
      <c r="A737" t="s">
        <v>3535</v>
      </c>
      <c r="B737" t="s">
        <v>3536</v>
      </c>
      <c r="C737" t="s">
        <v>3537</v>
      </c>
      <c r="D737" t="s">
        <v>3538</v>
      </c>
      <c r="E737" t="s">
        <v>36</v>
      </c>
      <c r="F737">
        <v>9</v>
      </c>
      <c r="G737">
        <v>2022</v>
      </c>
      <c r="H737" s="1">
        <v>44973.768824421299</v>
      </c>
      <c r="I737" t="s">
        <v>3355</v>
      </c>
      <c r="J737">
        <v>4020.12</v>
      </c>
      <c r="K737">
        <v>0</v>
      </c>
      <c r="L737" t="s">
        <v>38</v>
      </c>
      <c r="M737" t="s">
        <v>51</v>
      </c>
      <c r="N737">
        <v>4020.12</v>
      </c>
      <c r="R737" t="s">
        <v>52</v>
      </c>
      <c r="S737">
        <v>33.983252270476797</v>
      </c>
      <c r="T737">
        <v>-117.008171821871</v>
      </c>
      <c r="Z737">
        <v>6008006006</v>
      </c>
      <c r="AA737">
        <v>5488.6362267417999</v>
      </c>
      <c r="AB737" t="s">
        <v>53</v>
      </c>
      <c r="AC737" t="s">
        <v>42</v>
      </c>
      <c r="AD737" t="s">
        <v>54</v>
      </c>
      <c r="AE737" t="s">
        <v>73</v>
      </c>
      <c r="AF737" t="s">
        <v>3539</v>
      </c>
    </row>
    <row r="738" spans="1:32" x14ac:dyDescent="0.25">
      <c r="A738" t="s">
        <v>3540</v>
      </c>
      <c r="B738" t="s">
        <v>3541</v>
      </c>
      <c r="C738" t="s">
        <v>3542</v>
      </c>
      <c r="D738" t="s">
        <v>3543</v>
      </c>
      <c r="E738" t="s">
        <v>117</v>
      </c>
      <c r="F738">
        <v>5</v>
      </c>
      <c r="G738">
        <v>2022</v>
      </c>
      <c r="H738" s="1">
        <v>44972.524160069443</v>
      </c>
      <c r="I738" t="s">
        <v>3355</v>
      </c>
      <c r="J738">
        <v>3932.5</v>
      </c>
      <c r="K738">
        <v>0</v>
      </c>
      <c r="L738" t="s">
        <v>38</v>
      </c>
      <c r="M738" t="s">
        <v>39</v>
      </c>
      <c r="N738">
        <v>3983</v>
      </c>
      <c r="Q738">
        <v>19.3</v>
      </c>
      <c r="R738" t="s">
        <v>561</v>
      </c>
      <c r="S738">
        <v>41.715404999999997</v>
      </c>
      <c r="T738">
        <v>-88.354232999999994</v>
      </c>
      <c r="U738">
        <v>34.247500000000002</v>
      </c>
      <c r="V738">
        <v>3</v>
      </c>
      <c r="W738">
        <v>85</v>
      </c>
      <c r="X738">
        <v>42</v>
      </c>
      <c r="Y738">
        <v>12500.75</v>
      </c>
      <c r="Z738">
        <v>17000640001</v>
      </c>
      <c r="AA738">
        <v>13931.010993555001</v>
      </c>
      <c r="AB738" t="s">
        <v>53</v>
      </c>
      <c r="AC738" t="s">
        <v>536</v>
      </c>
      <c r="AD738" t="s">
        <v>54</v>
      </c>
      <c r="AE738" t="s">
        <v>55</v>
      </c>
      <c r="AF738" t="s">
        <v>3544</v>
      </c>
    </row>
    <row r="739" spans="1:32" x14ac:dyDescent="0.25">
      <c r="A739" t="s">
        <v>3545</v>
      </c>
      <c r="B739" t="s">
        <v>3546</v>
      </c>
      <c r="C739" t="s">
        <v>3547</v>
      </c>
      <c r="D739" t="s">
        <v>3548</v>
      </c>
      <c r="E739" t="s">
        <v>213</v>
      </c>
      <c r="F739">
        <v>3</v>
      </c>
      <c r="G739">
        <v>2022</v>
      </c>
      <c r="H739" s="1">
        <v>44963.682713993054</v>
      </c>
      <c r="I739" t="s">
        <v>3355</v>
      </c>
      <c r="J739">
        <v>3922</v>
      </c>
      <c r="K739">
        <v>0</v>
      </c>
      <c r="L739" t="s">
        <v>38</v>
      </c>
      <c r="M739" t="s">
        <v>479</v>
      </c>
      <c r="P739">
        <v>3641</v>
      </c>
      <c r="Q739">
        <v>281</v>
      </c>
      <c r="R739" t="s">
        <v>86</v>
      </c>
      <c r="S739">
        <v>40.970672</v>
      </c>
      <c r="T739">
        <v>-76.023133000000001</v>
      </c>
      <c r="U739">
        <v>7.9951666670000003</v>
      </c>
      <c r="V739">
        <v>4</v>
      </c>
      <c r="W739">
        <v>8.9</v>
      </c>
      <c r="X739">
        <v>0</v>
      </c>
      <c r="Y739">
        <v>2909.8589999999999</v>
      </c>
      <c r="Z739">
        <v>42002017001</v>
      </c>
      <c r="AA739">
        <v>2367.3613453099997</v>
      </c>
      <c r="AB739" t="s">
        <v>54</v>
      </c>
      <c r="AC739" t="s">
        <v>54</v>
      </c>
      <c r="AD739" t="s">
        <v>54</v>
      </c>
      <c r="AE739" t="s">
        <v>55</v>
      </c>
      <c r="AF739" t="s">
        <v>3549</v>
      </c>
    </row>
    <row r="740" spans="1:32" x14ac:dyDescent="0.25">
      <c r="A740" t="s">
        <v>3550</v>
      </c>
      <c r="B740" t="s">
        <v>3551</v>
      </c>
      <c r="C740" t="s">
        <v>3552</v>
      </c>
      <c r="D740" t="s">
        <v>3553</v>
      </c>
      <c r="E740" t="s">
        <v>1064</v>
      </c>
      <c r="F740">
        <v>3</v>
      </c>
      <c r="G740">
        <v>2022</v>
      </c>
      <c r="H740" s="1">
        <v>44973.621408935185</v>
      </c>
      <c r="I740" t="s">
        <v>3355</v>
      </c>
      <c r="J740">
        <v>3916.43</v>
      </c>
      <c r="K740">
        <v>0</v>
      </c>
      <c r="L740" t="s">
        <v>38</v>
      </c>
      <c r="M740" t="s">
        <v>51</v>
      </c>
      <c r="N740">
        <v>3916.43</v>
      </c>
      <c r="R740" t="s">
        <v>52</v>
      </c>
      <c r="S740">
        <v>38.961474000000003</v>
      </c>
      <c r="T740">
        <v>-76.476856999999995</v>
      </c>
      <c r="U740">
        <v>8.91</v>
      </c>
      <c r="V740">
        <v>1</v>
      </c>
      <c r="W740">
        <v>13</v>
      </c>
      <c r="X740">
        <v>0</v>
      </c>
      <c r="Y740">
        <v>3252.7</v>
      </c>
      <c r="Z740">
        <v>24000004001</v>
      </c>
      <c r="AA740">
        <v>3279.5238821298299</v>
      </c>
      <c r="AB740" t="s">
        <v>87</v>
      </c>
      <c r="AC740" t="s">
        <v>54</v>
      </c>
      <c r="AD740" t="s">
        <v>54</v>
      </c>
      <c r="AE740" t="s">
        <v>73</v>
      </c>
      <c r="AF740" t="s">
        <v>3554</v>
      </c>
    </row>
    <row r="741" spans="1:32" x14ac:dyDescent="0.25">
      <c r="A741" t="s">
        <v>3555</v>
      </c>
      <c r="B741" t="s">
        <v>3556</v>
      </c>
      <c r="C741" t="s">
        <v>3557</v>
      </c>
      <c r="D741" t="s">
        <v>3558</v>
      </c>
      <c r="E741" t="s">
        <v>550</v>
      </c>
      <c r="F741">
        <v>5</v>
      </c>
      <c r="G741">
        <v>2022</v>
      </c>
      <c r="H741" s="1">
        <v>44967.373240127316</v>
      </c>
      <c r="I741" t="s">
        <v>3355</v>
      </c>
      <c r="J741">
        <v>3883.38</v>
      </c>
      <c r="K741">
        <v>0</v>
      </c>
      <c r="L741" t="s">
        <v>38</v>
      </c>
      <c r="M741" t="s">
        <v>479</v>
      </c>
      <c r="Q741">
        <v>3883.37</v>
      </c>
      <c r="R741" t="s">
        <v>94</v>
      </c>
      <c r="S741">
        <v>41.49288</v>
      </c>
      <c r="T741">
        <v>-81.724620000000002</v>
      </c>
      <c r="U741">
        <v>30.866666663</v>
      </c>
      <c r="V741">
        <v>3</v>
      </c>
      <c r="W741">
        <v>35</v>
      </c>
      <c r="X741">
        <v>0</v>
      </c>
      <c r="Y741">
        <v>8297.98</v>
      </c>
      <c r="Z741">
        <v>39001666003</v>
      </c>
      <c r="AA741">
        <v>12747.330320900001</v>
      </c>
      <c r="AB741" t="s">
        <v>54</v>
      </c>
      <c r="AC741" t="s">
        <v>64</v>
      </c>
      <c r="AD741" t="s">
        <v>54</v>
      </c>
      <c r="AE741" t="s">
        <v>73</v>
      </c>
      <c r="AF741" t="s">
        <v>3559</v>
      </c>
    </row>
    <row r="742" spans="1:32" x14ac:dyDescent="0.25">
      <c r="A742" t="s">
        <v>3560</v>
      </c>
      <c r="B742" t="s">
        <v>3561</v>
      </c>
      <c r="C742" t="s">
        <v>3562</v>
      </c>
      <c r="D742" t="s">
        <v>1391</v>
      </c>
      <c r="E742" t="s">
        <v>85</v>
      </c>
      <c r="F742">
        <v>2</v>
      </c>
      <c r="G742">
        <v>2022</v>
      </c>
      <c r="H742" s="1">
        <v>44979.559028414355</v>
      </c>
      <c r="I742" t="s">
        <v>3355</v>
      </c>
      <c r="J742">
        <v>3809.6</v>
      </c>
      <c r="K742">
        <v>0</v>
      </c>
      <c r="L742" t="s">
        <v>38</v>
      </c>
      <c r="M742" t="s">
        <v>79</v>
      </c>
      <c r="Q742">
        <v>3809.6</v>
      </c>
      <c r="R742" t="s">
        <v>94</v>
      </c>
      <c r="S742">
        <v>43.324590000000001</v>
      </c>
      <c r="T742">
        <v>-77.748429999999999</v>
      </c>
      <c r="U742">
        <v>0</v>
      </c>
      <c r="V742">
        <v>1</v>
      </c>
      <c r="W742">
        <v>22</v>
      </c>
      <c r="X742">
        <v>0</v>
      </c>
      <c r="Y742">
        <v>0</v>
      </c>
      <c r="Z742">
        <v>36008267001</v>
      </c>
      <c r="AA742">
        <v>6844.04164929121</v>
      </c>
      <c r="AB742" t="s">
        <v>54</v>
      </c>
      <c r="AC742" t="s">
        <v>64</v>
      </c>
      <c r="AD742" t="s">
        <v>54</v>
      </c>
      <c r="AE742" t="s">
        <v>65</v>
      </c>
      <c r="AF742" t="s">
        <v>3563</v>
      </c>
    </row>
    <row r="743" spans="1:32" x14ac:dyDescent="0.25">
      <c r="A743" t="s">
        <v>3564</v>
      </c>
      <c r="B743" t="s">
        <v>3565</v>
      </c>
      <c r="C743" t="s">
        <v>3566</v>
      </c>
      <c r="D743" t="s">
        <v>3567</v>
      </c>
      <c r="E743" t="s">
        <v>1719</v>
      </c>
      <c r="F743">
        <v>7</v>
      </c>
      <c r="G743">
        <v>2022</v>
      </c>
      <c r="H743" s="1">
        <v>44960.625257743057</v>
      </c>
      <c r="I743" t="s">
        <v>3355</v>
      </c>
      <c r="J743">
        <v>3704.1</v>
      </c>
      <c r="K743">
        <v>0</v>
      </c>
      <c r="L743" t="s">
        <v>38</v>
      </c>
      <c r="M743" t="s">
        <v>39</v>
      </c>
      <c r="N743">
        <v>715</v>
      </c>
      <c r="Q743">
        <v>786.7</v>
      </c>
      <c r="R743" t="s">
        <v>52</v>
      </c>
      <c r="S743">
        <v>39.071269999999998</v>
      </c>
      <c r="T743">
        <v>-95.643100000000004</v>
      </c>
      <c r="U743">
        <v>10.58799917</v>
      </c>
      <c r="V743">
        <v>1</v>
      </c>
      <c r="W743">
        <v>16</v>
      </c>
      <c r="X743">
        <v>0</v>
      </c>
      <c r="Y743">
        <v>2111.2901179999999</v>
      </c>
      <c r="Z743">
        <v>20000470001</v>
      </c>
      <c r="AA743">
        <v>4776.606775960101</v>
      </c>
      <c r="AB743" t="s">
        <v>53</v>
      </c>
      <c r="AC743" t="s">
        <v>562</v>
      </c>
      <c r="AD743" t="s">
        <v>54</v>
      </c>
      <c r="AE743" t="s">
        <v>55</v>
      </c>
      <c r="AF743" t="s">
        <v>3568</v>
      </c>
    </row>
    <row r="744" spans="1:32" x14ac:dyDescent="0.25">
      <c r="A744" t="s">
        <v>3569</v>
      </c>
      <c r="B744" t="s">
        <v>3570</v>
      </c>
      <c r="C744" t="s">
        <v>3571</v>
      </c>
      <c r="D744" t="s">
        <v>3516</v>
      </c>
      <c r="E744" t="s">
        <v>600</v>
      </c>
      <c r="F744">
        <v>4</v>
      </c>
      <c r="G744">
        <v>2022</v>
      </c>
      <c r="H744" s="1">
        <v>44959.469346076388</v>
      </c>
      <c r="I744" t="s">
        <v>3355</v>
      </c>
      <c r="J744">
        <v>3663</v>
      </c>
      <c r="K744">
        <v>0</v>
      </c>
      <c r="L744" t="s">
        <v>38</v>
      </c>
      <c r="M744" t="s">
        <v>79</v>
      </c>
      <c r="Q744">
        <v>3663</v>
      </c>
      <c r="R744" t="s">
        <v>1484</v>
      </c>
      <c r="S744">
        <v>27.953056</v>
      </c>
      <c r="T744">
        <v>-82.341389000000007</v>
      </c>
      <c r="U744">
        <v>0</v>
      </c>
      <c r="V744">
        <v>1</v>
      </c>
      <c r="W744">
        <v>12</v>
      </c>
      <c r="X744">
        <v>4.6920000000000002</v>
      </c>
      <c r="Y744">
        <v>0</v>
      </c>
      <c r="Z744">
        <v>12000056009</v>
      </c>
      <c r="AA744">
        <v>2786.2021987109993</v>
      </c>
      <c r="AB744" t="s">
        <v>54</v>
      </c>
      <c r="AC744" t="s">
        <v>54</v>
      </c>
      <c r="AD744" t="s">
        <v>54</v>
      </c>
      <c r="AE744" t="s">
        <v>73</v>
      </c>
      <c r="AF744" t="s">
        <v>3572</v>
      </c>
    </row>
    <row r="745" spans="1:32" x14ac:dyDescent="0.25">
      <c r="A745" t="s">
        <v>3573</v>
      </c>
      <c r="B745" t="s">
        <v>3574</v>
      </c>
      <c r="C745" t="s">
        <v>3575</v>
      </c>
      <c r="D745" t="s">
        <v>3576</v>
      </c>
      <c r="E745" t="s">
        <v>1719</v>
      </c>
      <c r="F745">
        <v>7</v>
      </c>
      <c r="G745">
        <v>2022</v>
      </c>
      <c r="H745" s="1">
        <v>44963.407109884261</v>
      </c>
      <c r="I745" t="s">
        <v>3355</v>
      </c>
      <c r="J745">
        <v>3626.23</v>
      </c>
      <c r="K745">
        <v>0</v>
      </c>
      <c r="L745" t="s">
        <v>38</v>
      </c>
      <c r="M745" t="s">
        <v>79</v>
      </c>
      <c r="Q745">
        <v>3626</v>
      </c>
      <c r="R745" t="s">
        <v>94</v>
      </c>
      <c r="S745">
        <v>39.301490000000001</v>
      </c>
      <c r="T745">
        <v>-94.905270000000002</v>
      </c>
      <c r="U745">
        <v>3.430008333</v>
      </c>
      <c r="V745">
        <v>1</v>
      </c>
      <c r="W745">
        <v>6.88</v>
      </c>
      <c r="X745">
        <v>0</v>
      </c>
      <c r="Y745">
        <v>1252.24</v>
      </c>
      <c r="Z745">
        <v>20000814001</v>
      </c>
      <c r="AA745">
        <v>1814.6735235395504</v>
      </c>
      <c r="AB745" t="s">
        <v>54</v>
      </c>
      <c r="AC745" t="s">
        <v>54</v>
      </c>
      <c r="AD745" t="s">
        <v>54</v>
      </c>
      <c r="AE745" t="s">
        <v>73</v>
      </c>
      <c r="AF745" t="s">
        <v>3577</v>
      </c>
    </row>
    <row r="746" spans="1:32" x14ac:dyDescent="0.25">
      <c r="A746" t="s">
        <v>3578</v>
      </c>
      <c r="B746" t="s">
        <v>3579</v>
      </c>
      <c r="C746" t="s">
        <v>3579</v>
      </c>
      <c r="D746" t="s">
        <v>3580</v>
      </c>
      <c r="E746" t="s">
        <v>99</v>
      </c>
      <c r="F746">
        <v>6</v>
      </c>
      <c r="G746">
        <v>2022</v>
      </c>
      <c r="H746" s="1">
        <v>44831.395225416665</v>
      </c>
      <c r="I746" t="s">
        <v>3355</v>
      </c>
      <c r="J746">
        <v>3529.8</v>
      </c>
      <c r="K746">
        <v>0</v>
      </c>
      <c r="L746" t="s">
        <v>38</v>
      </c>
      <c r="M746" t="s">
        <v>79</v>
      </c>
      <c r="Q746">
        <v>3529.8</v>
      </c>
      <c r="R746" t="s">
        <v>94</v>
      </c>
      <c r="S746">
        <v>30.035340999999999</v>
      </c>
      <c r="T746">
        <v>-94.133574999999993</v>
      </c>
      <c r="U746">
        <v>17.38</v>
      </c>
      <c r="V746">
        <v>1</v>
      </c>
      <c r="W746">
        <v>46</v>
      </c>
      <c r="X746">
        <v>31.9</v>
      </c>
      <c r="Y746">
        <v>6350.46</v>
      </c>
      <c r="Z746">
        <v>48006001001</v>
      </c>
      <c r="AA746">
        <v>12000.700973532999</v>
      </c>
      <c r="AB746" t="s">
        <v>41</v>
      </c>
      <c r="AC746" t="s">
        <v>54</v>
      </c>
      <c r="AD746" t="s">
        <v>54</v>
      </c>
      <c r="AE746" t="s">
        <v>55</v>
      </c>
      <c r="AF746" t="s">
        <v>3581</v>
      </c>
    </row>
    <row r="747" spans="1:32" x14ac:dyDescent="0.25">
      <c r="A747" t="s">
        <v>3582</v>
      </c>
      <c r="B747" t="s">
        <v>3583</v>
      </c>
      <c r="C747" t="s">
        <v>3584</v>
      </c>
      <c r="D747" t="s">
        <v>3585</v>
      </c>
      <c r="E747" t="s">
        <v>726</v>
      </c>
      <c r="F747">
        <v>6</v>
      </c>
      <c r="G747">
        <v>2022</v>
      </c>
      <c r="H747" s="1">
        <v>44976.53921884259</v>
      </c>
      <c r="I747" t="s">
        <v>3355</v>
      </c>
      <c r="J747">
        <v>3469.86</v>
      </c>
      <c r="K747">
        <v>0</v>
      </c>
      <c r="L747" t="s">
        <v>38</v>
      </c>
      <c r="M747" t="s">
        <v>51</v>
      </c>
      <c r="N747">
        <v>4808.68</v>
      </c>
      <c r="R747" t="s">
        <v>86</v>
      </c>
      <c r="S747">
        <v>34.735278000000001</v>
      </c>
      <c r="T747">
        <v>-92.216389000000007</v>
      </c>
      <c r="U747">
        <v>22.92583333</v>
      </c>
      <c r="V747">
        <v>1</v>
      </c>
      <c r="W747">
        <v>36</v>
      </c>
      <c r="X747">
        <v>38.28</v>
      </c>
      <c r="Y747">
        <v>8350.31</v>
      </c>
      <c r="Z747">
        <v>5000001008</v>
      </c>
      <c r="AA747">
        <v>10235.377828807221</v>
      </c>
      <c r="AB747" t="s">
        <v>54</v>
      </c>
      <c r="AC747" t="s">
        <v>54</v>
      </c>
      <c r="AD747" t="s">
        <v>54</v>
      </c>
      <c r="AE747" t="s">
        <v>55</v>
      </c>
      <c r="AF747" t="s">
        <v>3586</v>
      </c>
    </row>
    <row r="748" spans="1:32" x14ac:dyDescent="0.25">
      <c r="A748" t="s">
        <v>3587</v>
      </c>
      <c r="B748" t="s">
        <v>3588</v>
      </c>
      <c r="C748" t="s">
        <v>3589</v>
      </c>
      <c r="D748" t="s">
        <v>594</v>
      </c>
      <c r="E748" t="s">
        <v>641</v>
      </c>
      <c r="F748">
        <v>3</v>
      </c>
      <c r="G748">
        <v>2022</v>
      </c>
      <c r="H748" s="1">
        <v>44956.623642314815</v>
      </c>
      <c r="I748" t="s">
        <v>3355</v>
      </c>
      <c r="J748">
        <v>3446</v>
      </c>
      <c r="K748">
        <v>0</v>
      </c>
      <c r="L748" t="s">
        <v>38</v>
      </c>
      <c r="M748" t="s">
        <v>51</v>
      </c>
      <c r="N748">
        <v>3446</v>
      </c>
      <c r="R748" t="s">
        <v>52</v>
      </c>
      <c r="S748">
        <v>37.237540000000003</v>
      </c>
      <c r="T748">
        <v>-77.397090000000006</v>
      </c>
      <c r="Z748">
        <v>51000166001</v>
      </c>
      <c r="AA748">
        <v>6373.6651604500003</v>
      </c>
      <c r="AB748" t="s">
        <v>87</v>
      </c>
      <c r="AC748" t="s">
        <v>54</v>
      </c>
      <c r="AD748" t="s">
        <v>54</v>
      </c>
      <c r="AE748" t="s">
        <v>73</v>
      </c>
      <c r="AF748" t="s">
        <v>3590</v>
      </c>
    </row>
    <row r="749" spans="1:32" x14ac:dyDescent="0.25">
      <c r="A749" t="s">
        <v>3591</v>
      </c>
      <c r="B749" t="s">
        <v>3592</v>
      </c>
      <c r="C749" t="s">
        <v>3593</v>
      </c>
      <c r="D749" t="s">
        <v>3594</v>
      </c>
      <c r="E749" t="s">
        <v>600</v>
      </c>
      <c r="F749">
        <v>4</v>
      </c>
      <c r="G749">
        <v>2022</v>
      </c>
      <c r="H749" s="1">
        <v>44974.675329247686</v>
      </c>
      <c r="I749" t="s">
        <v>3355</v>
      </c>
      <c r="J749">
        <v>3332.59</v>
      </c>
      <c r="K749">
        <v>0</v>
      </c>
      <c r="L749" t="s">
        <v>38</v>
      </c>
      <c r="M749" t="s">
        <v>79</v>
      </c>
      <c r="Q749">
        <v>3332.59</v>
      </c>
      <c r="R749" t="s">
        <v>94</v>
      </c>
      <c r="S749">
        <v>27.276067000000001</v>
      </c>
      <c r="T749">
        <v>-82.550898000000004</v>
      </c>
      <c r="AB749" t="s">
        <v>41</v>
      </c>
      <c r="AC749" t="s">
        <v>54</v>
      </c>
      <c r="AD749" t="s">
        <v>54</v>
      </c>
      <c r="AE749" t="s">
        <v>73</v>
      </c>
      <c r="AF749" t="s">
        <v>3595</v>
      </c>
    </row>
    <row r="750" spans="1:32" x14ac:dyDescent="0.25">
      <c r="A750" t="s">
        <v>3596</v>
      </c>
      <c r="B750" t="s">
        <v>3597</v>
      </c>
      <c r="C750" t="s">
        <v>3597</v>
      </c>
      <c r="D750" t="s">
        <v>786</v>
      </c>
      <c r="E750" t="s">
        <v>253</v>
      </c>
      <c r="F750">
        <v>5</v>
      </c>
      <c r="G750">
        <v>2022</v>
      </c>
      <c r="H750" s="1">
        <v>44938.567898275462</v>
      </c>
      <c r="I750" t="s">
        <v>3355</v>
      </c>
      <c r="J750">
        <v>3318.1</v>
      </c>
      <c r="K750">
        <v>0</v>
      </c>
      <c r="L750" t="s">
        <v>38</v>
      </c>
      <c r="M750" t="s">
        <v>51</v>
      </c>
      <c r="N750">
        <v>3318.1</v>
      </c>
      <c r="R750" t="s">
        <v>52</v>
      </c>
      <c r="S750">
        <v>41.264305999999998</v>
      </c>
      <c r="T750">
        <v>-87.417500000000004</v>
      </c>
      <c r="U750">
        <v>3.203875</v>
      </c>
      <c r="V750">
        <v>1</v>
      </c>
      <c r="W750">
        <v>14</v>
      </c>
      <c r="X750">
        <v>4</v>
      </c>
      <c r="Y750">
        <v>1166.8572999999999</v>
      </c>
      <c r="Z750">
        <v>18000110001</v>
      </c>
      <c r="AA750">
        <v>1456.8377509599998</v>
      </c>
      <c r="AB750" t="s">
        <v>54</v>
      </c>
      <c r="AC750" t="s">
        <v>54</v>
      </c>
      <c r="AD750" t="s">
        <v>54</v>
      </c>
      <c r="AE750" t="s">
        <v>55</v>
      </c>
      <c r="AF750" t="s">
        <v>3598</v>
      </c>
    </row>
    <row r="751" spans="1:32" x14ac:dyDescent="0.25">
      <c r="A751" t="s">
        <v>3599</v>
      </c>
      <c r="B751" t="s">
        <v>3600</v>
      </c>
      <c r="C751" t="s">
        <v>3601</v>
      </c>
      <c r="D751" t="s">
        <v>3602</v>
      </c>
      <c r="E751" t="s">
        <v>1064</v>
      </c>
      <c r="F751">
        <v>3</v>
      </c>
      <c r="G751">
        <v>2022</v>
      </c>
      <c r="H751" s="1">
        <v>44973.61975445602</v>
      </c>
      <c r="I751" t="s">
        <v>3355</v>
      </c>
      <c r="J751">
        <v>3264.15</v>
      </c>
      <c r="K751">
        <v>0</v>
      </c>
      <c r="L751" t="s">
        <v>38</v>
      </c>
      <c r="M751" t="s">
        <v>51</v>
      </c>
      <c r="N751">
        <v>3264.15</v>
      </c>
      <c r="R751" t="s">
        <v>52</v>
      </c>
      <c r="S751">
        <v>39.018056000000001</v>
      </c>
      <c r="T751">
        <v>-76.700582999999995</v>
      </c>
      <c r="U751">
        <v>5.6375000000000002</v>
      </c>
      <c r="V751">
        <v>1</v>
      </c>
      <c r="W751">
        <v>7.5</v>
      </c>
      <c r="X751">
        <v>0</v>
      </c>
      <c r="Y751">
        <v>2058.02</v>
      </c>
      <c r="Z751">
        <v>24000003004</v>
      </c>
      <c r="AA751">
        <v>2729.3855264235603</v>
      </c>
      <c r="AB751" t="s">
        <v>87</v>
      </c>
      <c r="AC751" t="s">
        <v>54</v>
      </c>
      <c r="AD751" t="s">
        <v>54</v>
      </c>
      <c r="AE751" t="s">
        <v>73</v>
      </c>
      <c r="AF751" t="s">
        <v>3603</v>
      </c>
    </row>
    <row r="752" spans="1:32" x14ac:dyDescent="0.25">
      <c r="A752" t="s">
        <v>3604</v>
      </c>
      <c r="B752" t="s">
        <v>3605</v>
      </c>
      <c r="C752" t="s">
        <v>3606</v>
      </c>
      <c r="D752" t="s">
        <v>3607</v>
      </c>
      <c r="E752" t="s">
        <v>85</v>
      </c>
      <c r="F752">
        <v>2</v>
      </c>
      <c r="G752">
        <v>2022</v>
      </c>
      <c r="H752" s="1">
        <v>44974.423682337962</v>
      </c>
      <c r="I752" t="s">
        <v>3355</v>
      </c>
      <c r="J752">
        <v>3133</v>
      </c>
      <c r="K752">
        <v>0</v>
      </c>
      <c r="L752" t="s">
        <v>38</v>
      </c>
      <c r="M752" t="s">
        <v>63</v>
      </c>
      <c r="P752">
        <v>3133</v>
      </c>
      <c r="R752" t="s">
        <v>38</v>
      </c>
      <c r="S752">
        <v>40.946832999999998</v>
      </c>
      <c r="T752">
        <v>-73.733694</v>
      </c>
      <c r="U752">
        <v>0</v>
      </c>
      <c r="V752">
        <v>1</v>
      </c>
      <c r="W752">
        <v>20.6</v>
      </c>
      <c r="X752">
        <v>0</v>
      </c>
      <c r="Y752">
        <v>0</v>
      </c>
      <c r="Z752">
        <v>36003169004</v>
      </c>
      <c r="AA752">
        <v>6205.2182954952505</v>
      </c>
      <c r="AB752" t="s">
        <v>54</v>
      </c>
      <c r="AC752" t="s">
        <v>54</v>
      </c>
      <c r="AD752" t="s">
        <v>54</v>
      </c>
      <c r="AE752" t="s">
        <v>44</v>
      </c>
      <c r="AF752" t="s">
        <v>3608</v>
      </c>
    </row>
    <row r="753" spans="1:32" x14ac:dyDescent="0.25">
      <c r="A753" t="s">
        <v>3609</v>
      </c>
      <c r="B753" t="s">
        <v>3610</v>
      </c>
      <c r="C753" t="s">
        <v>3611</v>
      </c>
      <c r="D753" t="s">
        <v>3612</v>
      </c>
      <c r="E753" t="s">
        <v>36</v>
      </c>
      <c r="F753">
        <v>9</v>
      </c>
      <c r="G753">
        <v>2022</v>
      </c>
      <c r="H753" s="1">
        <v>44975.876606435188</v>
      </c>
      <c r="I753" t="s">
        <v>3355</v>
      </c>
      <c r="J753">
        <v>3097</v>
      </c>
      <c r="K753">
        <v>0</v>
      </c>
      <c r="L753" t="s">
        <v>38</v>
      </c>
      <c r="M753" t="s">
        <v>39</v>
      </c>
      <c r="N753">
        <v>2228</v>
      </c>
      <c r="Q753">
        <v>869</v>
      </c>
      <c r="R753" t="s">
        <v>52</v>
      </c>
      <c r="S753">
        <v>37.482638999999999</v>
      </c>
      <c r="T753">
        <v>-120.867361</v>
      </c>
      <c r="U753">
        <v>0.528458333</v>
      </c>
      <c r="V753">
        <v>1</v>
      </c>
      <c r="W753">
        <v>20</v>
      </c>
      <c r="X753">
        <v>0</v>
      </c>
      <c r="Y753">
        <v>196.14609999999999</v>
      </c>
      <c r="AB753" t="s">
        <v>407</v>
      </c>
      <c r="AC753" t="s">
        <v>72</v>
      </c>
      <c r="AD753" t="s">
        <v>54</v>
      </c>
      <c r="AE753" t="s">
        <v>65</v>
      </c>
      <c r="AF753" t="s">
        <v>3613</v>
      </c>
    </row>
    <row r="754" spans="1:32" x14ac:dyDescent="0.25">
      <c r="A754" t="s">
        <v>3614</v>
      </c>
      <c r="B754" t="s">
        <v>3615</v>
      </c>
      <c r="C754" t="s">
        <v>3616</v>
      </c>
      <c r="D754" t="s">
        <v>206</v>
      </c>
      <c r="E754" t="s">
        <v>136</v>
      </c>
      <c r="F754">
        <v>4</v>
      </c>
      <c r="G754">
        <v>2022</v>
      </c>
      <c r="H754" s="1">
        <v>44977.519941550927</v>
      </c>
      <c r="I754" t="s">
        <v>3355</v>
      </c>
      <c r="J754">
        <v>2977</v>
      </c>
      <c r="K754">
        <v>0</v>
      </c>
      <c r="L754" t="s">
        <v>38</v>
      </c>
      <c r="M754" t="s">
        <v>473</v>
      </c>
      <c r="N754">
        <v>2503</v>
      </c>
      <c r="Q754">
        <v>475</v>
      </c>
      <c r="R754" t="s">
        <v>52</v>
      </c>
      <c r="S754">
        <v>35.059345999999998</v>
      </c>
      <c r="T754">
        <v>-78.860466000000002</v>
      </c>
      <c r="U754">
        <v>12.30120833</v>
      </c>
      <c r="V754">
        <v>1</v>
      </c>
      <c r="W754">
        <v>25</v>
      </c>
      <c r="X754">
        <v>0</v>
      </c>
      <c r="Y754">
        <v>4490.3869999999997</v>
      </c>
      <c r="Z754">
        <v>37002601001</v>
      </c>
      <c r="AA754">
        <v>7102.08403593</v>
      </c>
      <c r="AB754" t="s">
        <v>53</v>
      </c>
      <c r="AC754" t="s">
        <v>54</v>
      </c>
      <c r="AD754" t="s">
        <v>54</v>
      </c>
      <c r="AE754" t="s">
        <v>73</v>
      </c>
      <c r="AF754" t="s">
        <v>3617</v>
      </c>
    </row>
    <row r="755" spans="1:32" x14ac:dyDescent="0.25">
      <c r="A755" t="s">
        <v>3618</v>
      </c>
      <c r="B755" t="s">
        <v>3619</v>
      </c>
      <c r="C755" t="s">
        <v>3620</v>
      </c>
      <c r="D755" t="s">
        <v>3621</v>
      </c>
      <c r="E755" t="s">
        <v>207</v>
      </c>
      <c r="F755">
        <v>4</v>
      </c>
      <c r="G755">
        <v>2022</v>
      </c>
      <c r="H755" s="1">
        <v>44966.636071145833</v>
      </c>
      <c r="I755" t="s">
        <v>3355</v>
      </c>
      <c r="J755">
        <v>2968</v>
      </c>
      <c r="K755">
        <v>0</v>
      </c>
      <c r="L755" t="s">
        <v>38</v>
      </c>
      <c r="M755" t="s">
        <v>51</v>
      </c>
      <c r="N755">
        <v>2968</v>
      </c>
      <c r="R755" t="s">
        <v>214</v>
      </c>
      <c r="S755">
        <v>35.947090000000003</v>
      </c>
      <c r="T755">
        <v>-85.028459999999995</v>
      </c>
      <c r="U755">
        <v>2.7178333330000002</v>
      </c>
      <c r="V755">
        <v>1</v>
      </c>
      <c r="W755">
        <v>3.5</v>
      </c>
      <c r="X755">
        <v>2.2799999999999998</v>
      </c>
      <c r="Y755">
        <v>990.51499999999999</v>
      </c>
      <c r="Z755">
        <v>47000325001</v>
      </c>
      <c r="AA755">
        <v>1218.2805692403001</v>
      </c>
      <c r="AB755" t="s">
        <v>87</v>
      </c>
      <c r="AC755" t="s">
        <v>72</v>
      </c>
      <c r="AD755" t="s">
        <v>54</v>
      </c>
      <c r="AE755" t="s">
        <v>73</v>
      </c>
      <c r="AF755" t="s">
        <v>3622</v>
      </c>
    </row>
    <row r="756" spans="1:32" x14ac:dyDescent="0.25">
      <c r="A756" t="s">
        <v>3623</v>
      </c>
      <c r="B756" t="s">
        <v>3624</v>
      </c>
      <c r="C756" t="s">
        <v>3625</v>
      </c>
      <c r="D756" t="s">
        <v>2255</v>
      </c>
      <c r="E756" t="s">
        <v>85</v>
      </c>
      <c r="F756">
        <v>2</v>
      </c>
      <c r="G756">
        <v>2022</v>
      </c>
      <c r="H756" s="1">
        <v>44960.66161185185</v>
      </c>
      <c r="I756" t="s">
        <v>3355</v>
      </c>
      <c r="J756">
        <v>2962</v>
      </c>
      <c r="K756">
        <v>0</v>
      </c>
      <c r="L756" t="s">
        <v>38</v>
      </c>
      <c r="M756" t="s">
        <v>51</v>
      </c>
      <c r="N756">
        <v>2962</v>
      </c>
      <c r="R756" t="s">
        <v>86</v>
      </c>
      <c r="S756">
        <v>41.043979999999998</v>
      </c>
      <c r="T756">
        <v>-73.941829999999996</v>
      </c>
      <c r="U756">
        <v>0</v>
      </c>
      <c r="V756">
        <v>12</v>
      </c>
      <c r="W756">
        <v>28.9</v>
      </c>
      <c r="X756">
        <v>0</v>
      </c>
      <c r="Y756">
        <v>0</v>
      </c>
      <c r="Z756">
        <v>36003095001</v>
      </c>
      <c r="AA756">
        <v>8619.9268677114505</v>
      </c>
      <c r="AB756" t="s">
        <v>53</v>
      </c>
      <c r="AC756" t="s">
        <v>54</v>
      </c>
      <c r="AD756" t="s">
        <v>54</v>
      </c>
      <c r="AE756" t="s">
        <v>65</v>
      </c>
      <c r="AF756" t="s">
        <v>3626</v>
      </c>
    </row>
    <row r="757" spans="1:32" x14ac:dyDescent="0.25">
      <c r="A757" t="s">
        <v>3627</v>
      </c>
      <c r="B757" t="s">
        <v>3628</v>
      </c>
      <c r="C757" t="s">
        <v>3629</v>
      </c>
      <c r="D757" t="s">
        <v>3630</v>
      </c>
      <c r="E757" t="s">
        <v>641</v>
      </c>
      <c r="F757">
        <v>3</v>
      </c>
      <c r="G757">
        <v>2022</v>
      </c>
      <c r="H757" s="1">
        <v>44949.653794895836</v>
      </c>
      <c r="I757" t="s">
        <v>3355</v>
      </c>
      <c r="J757">
        <v>2948.8</v>
      </c>
      <c r="K757">
        <v>0</v>
      </c>
      <c r="L757" t="s">
        <v>38</v>
      </c>
      <c r="M757" t="s">
        <v>79</v>
      </c>
      <c r="Q757">
        <v>2948.8</v>
      </c>
      <c r="R757" t="s">
        <v>52</v>
      </c>
      <c r="S757">
        <v>37.261000000000003</v>
      </c>
      <c r="T757">
        <v>-81.281800000000004</v>
      </c>
      <c r="U757">
        <v>4.1666666670000003</v>
      </c>
      <c r="V757">
        <v>1</v>
      </c>
      <c r="W757">
        <v>8.1</v>
      </c>
      <c r="X757">
        <v>0</v>
      </c>
      <c r="Y757">
        <v>1520.4</v>
      </c>
      <c r="Z757">
        <v>51000002001</v>
      </c>
      <c r="AA757">
        <v>2349.1508734230001</v>
      </c>
      <c r="AB757" t="s">
        <v>87</v>
      </c>
      <c r="AC757" t="s">
        <v>54</v>
      </c>
      <c r="AD757" t="s">
        <v>54</v>
      </c>
      <c r="AE757" t="s">
        <v>65</v>
      </c>
      <c r="AF757" t="s">
        <v>3631</v>
      </c>
    </row>
    <row r="758" spans="1:32" x14ac:dyDescent="0.25">
      <c r="A758" t="s">
        <v>3632</v>
      </c>
      <c r="B758" t="s">
        <v>3633</v>
      </c>
      <c r="C758" t="s">
        <v>3634</v>
      </c>
      <c r="D758" t="s">
        <v>3635</v>
      </c>
      <c r="E758" t="s">
        <v>36</v>
      </c>
      <c r="F758">
        <v>9</v>
      </c>
      <c r="G758">
        <v>2022</v>
      </c>
      <c r="H758" s="1">
        <v>44973.679320393516</v>
      </c>
      <c r="I758" t="s">
        <v>3355</v>
      </c>
      <c r="J758">
        <v>2923</v>
      </c>
      <c r="K758">
        <v>0</v>
      </c>
      <c r="L758" t="s">
        <v>38</v>
      </c>
      <c r="M758" t="s">
        <v>51</v>
      </c>
      <c r="N758">
        <v>2999</v>
      </c>
      <c r="R758" t="s">
        <v>52</v>
      </c>
      <c r="S758">
        <v>33.180233000000001</v>
      </c>
      <c r="T758">
        <v>-117.370986</v>
      </c>
      <c r="U758">
        <v>10.71666667</v>
      </c>
      <c r="V758">
        <v>1</v>
      </c>
      <c r="W758">
        <v>15.4</v>
      </c>
      <c r="X758">
        <v>11.9</v>
      </c>
      <c r="Y758">
        <v>3913.1</v>
      </c>
      <c r="Z758">
        <v>6009041002</v>
      </c>
      <c r="AA758">
        <v>4261.2504215580002</v>
      </c>
      <c r="AB758" t="s">
        <v>53</v>
      </c>
      <c r="AC758" t="s">
        <v>42</v>
      </c>
      <c r="AD758" t="s">
        <v>54</v>
      </c>
      <c r="AE758" t="s">
        <v>65</v>
      </c>
      <c r="AF758" t="s">
        <v>3636</v>
      </c>
    </row>
    <row r="759" spans="1:32" x14ac:dyDescent="0.25">
      <c r="A759" t="s">
        <v>3637</v>
      </c>
      <c r="B759" t="s">
        <v>3638</v>
      </c>
      <c r="C759" t="s">
        <v>3639</v>
      </c>
      <c r="D759" t="s">
        <v>3640</v>
      </c>
      <c r="E759" t="s">
        <v>85</v>
      </c>
      <c r="F759">
        <v>2</v>
      </c>
      <c r="G759">
        <v>2022</v>
      </c>
      <c r="H759" s="1">
        <v>44972.602054444447</v>
      </c>
      <c r="I759" t="s">
        <v>3355</v>
      </c>
      <c r="J759">
        <v>2916.1</v>
      </c>
      <c r="K759">
        <v>0</v>
      </c>
      <c r="L759" t="s">
        <v>38</v>
      </c>
      <c r="M759" t="s">
        <v>63</v>
      </c>
      <c r="P759">
        <v>2916.1</v>
      </c>
      <c r="R759" t="s">
        <v>38</v>
      </c>
      <c r="S759">
        <v>42.784469999999999</v>
      </c>
      <c r="T759">
        <v>-78.848619999999997</v>
      </c>
      <c r="U759">
        <v>42.533499999999997</v>
      </c>
      <c r="V759">
        <v>3</v>
      </c>
      <c r="W759">
        <v>16</v>
      </c>
      <c r="X759">
        <v>0</v>
      </c>
      <c r="Y759">
        <v>6258.8</v>
      </c>
      <c r="Z759">
        <v>36009082003</v>
      </c>
      <c r="AA759">
        <v>4575.3810616087503</v>
      </c>
      <c r="AB759" t="s">
        <v>54</v>
      </c>
      <c r="AC759" t="s">
        <v>64</v>
      </c>
      <c r="AD759" t="s">
        <v>54</v>
      </c>
      <c r="AE759" t="s">
        <v>73</v>
      </c>
      <c r="AF759" t="s">
        <v>3641</v>
      </c>
    </row>
    <row r="760" spans="1:32" x14ac:dyDescent="0.25">
      <c r="A760" t="s">
        <v>3642</v>
      </c>
      <c r="B760" t="s">
        <v>3643</v>
      </c>
      <c r="C760" t="s">
        <v>3644</v>
      </c>
      <c r="D760" t="s">
        <v>3645</v>
      </c>
      <c r="E760" t="s">
        <v>36</v>
      </c>
      <c r="F760">
        <v>9</v>
      </c>
      <c r="G760">
        <v>2022</v>
      </c>
      <c r="H760" s="1">
        <v>44973.778378425923</v>
      </c>
      <c r="I760" t="s">
        <v>3355</v>
      </c>
      <c r="J760">
        <v>2840</v>
      </c>
      <c r="K760">
        <v>0</v>
      </c>
      <c r="L760" t="s">
        <v>38</v>
      </c>
      <c r="M760" t="s">
        <v>51</v>
      </c>
      <c r="N760">
        <v>2840</v>
      </c>
      <c r="R760" t="s">
        <v>52</v>
      </c>
      <c r="S760">
        <v>35.313235928396303</v>
      </c>
      <c r="T760">
        <v>-118.92102949641399</v>
      </c>
      <c r="Z760">
        <v>6005010001</v>
      </c>
      <c r="AA760">
        <v>7703.0296082010018</v>
      </c>
      <c r="AB760" t="s">
        <v>1420</v>
      </c>
      <c r="AC760" t="s">
        <v>42</v>
      </c>
      <c r="AD760" t="s">
        <v>54</v>
      </c>
      <c r="AE760" t="s">
        <v>438</v>
      </c>
      <c r="AF760" t="s">
        <v>3646</v>
      </c>
    </row>
    <row r="761" spans="1:32" x14ac:dyDescent="0.25">
      <c r="A761" t="s">
        <v>3647</v>
      </c>
      <c r="B761" t="s">
        <v>3648</v>
      </c>
      <c r="C761" t="s">
        <v>3649</v>
      </c>
      <c r="D761" t="s">
        <v>3650</v>
      </c>
      <c r="E761" t="s">
        <v>1064</v>
      </c>
      <c r="F761">
        <v>3</v>
      </c>
      <c r="G761">
        <v>2022</v>
      </c>
      <c r="H761" s="1">
        <v>44972.692116516206</v>
      </c>
      <c r="I761" t="s">
        <v>3355</v>
      </c>
      <c r="J761">
        <v>2826</v>
      </c>
      <c r="K761">
        <v>0</v>
      </c>
      <c r="L761" t="s">
        <v>38</v>
      </c>
      <c r="M761" t="s">
        <v>51</v>
      </c>
      <c r="N761">
        <v>2832</v>
      </c>
      <c r="R761" t="s">
        <v>40</v>
      </c>
      <c r="S761">
        <v>39.125100000000003</v>
      </c>
      <c r="T761">
        <v>-76.812709999999996</v>
      </c>
      <c r="U761">
        <v>34.467500000000001</v>
      </c>
      <c r="V761">
        <v>3</v>
      </c>
      <c r="W761">
        <v>25</v>
      </c>
      <c r="X761">
        <v>0</v>
      </c>
      <c r="Y761">
        <v>6286.97</v>
      </c>
      <c r="Z761">
        <v>24000017001</v>
      </c>
      <c r="AA761">
        <v>7654.4076482627106</v>
      </c>
      <c r="AB761" t="s">
        <v>53</v>
      </c>
      <c r="AC761" t="s">
        <v>42</v>
      </c>
      <c r="AD761" t="s">
        <v>537</v>
      </c>
      <c r="AE761" t="s">
        <v>73</v>
      </c>
      <c r="AF761" t="s">
        <v>3651</v>
      </c>
    </row>
    <row r="762" spans="1:32" x14ac:dyDescent="0.25">
      <c r="A762" t="s">
        <v>3652</v>
      </c>
      <c r="B762" t="s">
        <v>3653</v>
      </c>
      <c r="C762" t="s">
        <v>3654</v>
      </c>
      <c r="D762" t="s">
        <v>3538</v>
      </c>
      <c r="E762" t="s">
        <v>36</v>
      </c>
      <c r="F762">
        <v>9</v>
      </c>
      <c r="G762">
        <v>2022</v>
      </c>
      <c r="H762" s="1">
        <v>44973.762194467592</v>
      </c>
      <c r="I762" t="s">
        <v>3355</v>
      </c>
      <c r="J762">
        <v>2817.19</v>
      </c>
      <c r="K762">
        <v>0</v>
      </c>
      <c r="L762" t="s">
        <v>38</v>
      </c>
      <c r="M762" t="s">
        <v>51</v>
      </c>
      <c r="N762">
        <v>2817.19</v>
      </c>
      <c r="R762" t="s">
        <v>52</v>
      </c>
      <c r="S762">
        <v>33.983252270476797</v>
      </c>
      <c r="T762">
        <v>-117.008171821871</v>
      </c>
      <c r="Z762">
        <v>6008085001</v>
      </c>
      <c r="AA762">
        <v>6437.4018120544997</v>
      </c>
      <c r="AB762" t="s">
        <v>53</v>
      </c>
      <c r="AC762" t="s">
        <v>64</v>
      </c>
      <c r="AD762" t="s">
        <v>54</v>
      </c>
      <c r="AE762" t="s">
        <v>73</v>
      </c>
      <c r="AF762" t="s">
        <v>3655</v>
      </c>
    </row>
    <row r="763" spans="1:32" x14ac:dyDescent="0.25">
      <c r="A763" t="s">
        <v>3656</v>
      </c>
      <c r="B763" t="s">
        <v>3657</v>
      </c>
      <c r="C763" t="s">
        <v>3658</v>
      </c>
      <c r="D763" t="s">
        <v>3659</v>
      </c>
      <c r="E763" t="s">
        <v>117</v>
      </c>
      <c r="F763">
        <v>5</v>
      </c>
      <c r="G763">
        <v>2022</v>
      </c>
      <c r="H763" s="1">
        <v>44967.453855729167</v>
      </c>
      <c r="I763" t="s">
        <v>3355</v>
      </c>
      <c r="J763">
        <v>2808.96</v>
      </c>
      <c r="K763">
        <v>0</v>
      </c>
      <c r="L763" t="s">
        <v>38</v>
      </c>
      <c r="M763" t="s">
        <v>51</v>
      </c>
      <c r="N763">
        <v>2808.96</v>
      </c>
      <c r="R763" t="s">
        <v>52</v>
      </c>
      <c r="S763">
        <v>41.505940000000002</v>
      </c>
      <c r="T763">
        <v>-88.090609999999998</v>
      </c>
      <c r="U763">
        <v>0</v>
      </c>
      <c r="V763">
        <v>2</v>
      </c>
      <c r="W763">
        <v>45.5</v>
      </c>
      <c r="X763">
        <v>18.2</v>
      </c>
      <c r="Y763">
        <v>0</v>
      </c>
      <c r="Z763">
        <v>17000149001</v>
      </c>
      <c r="AA763">
        <v>6227.9813853539999</v>
      </c>
      <c r="AB763" t="s">
        <v>41</v>
      </c>
      <c r="AC763" t="s">
        <v>54</v>
      </c>
      <c r="AD763" t="s">
        <v>54</v>
      </c>
      <c r="AE763" t="s">
        <v>65</v>
      </c>
      <c r="AF763" t="s">
        <v>3660</v>
      </c>
    </row>
    <row r="764" spans="1:32" x14ac:dyDescent="0.25">
      <c r="A764" t="s">
        <v>3661</v>
      </c>
      <c r="B764" t="s">
        <v>3662</v>
      </c>
      <c r="C764" t="s">
        <v>3663</v>
      </c>
      <c r="D764" t="s">
        <v>3664</v>
      </c>
      <c r="E764" t="s">
        <v>50</v>
      </c>
      <c r="F764">
        <v>10</v>
      </c>
      <c r="G764">
        <v>2022</v>
      </c>
      <c r="H764" s="1">
        <v>44956.672040671299</v>
      </c>
      <c r="I764" t="s">
        <v>3355</v>
      </c>
      <c r="J764">
        <v>2706.38</v>
      </c>
      <c r="K764">
        <v>0</v>
      </c>
      <c r="L764" t="s">
        <v>38</v>
      </c>
      <c r="M764" t="s">
        <v>51</v>
      </c>
      <c r="N764">
        <v>2788.97</v>
      </c>
      <c r="R764" t="s">
        <v>52</v>
      </c>
      <c r="S764">
        <v>45.008574000000003</v>
      </c>
      <c r="T764">
        <v>-123.05457</v>
      </c>
      <c r="U764">
        <v>20.14</v>
      </c>
      <c r="V764">
        <v>2</v>
      </c>
      <c r="W764">
        <v>35</v>
      </c>
      <c r="X764">
        <v>0</v>
      </c>
      <c r="Y764">
        <v>7291.8239999999996</v>
      </c>
      <c r="Z764">
        <v>41000031001</v>
      </c>
      <c r="AA764">
        <v>15788.479126029</v>
      </c>
      <c r="AB764" t="s">
        <v>53</v>
      </c>
      <c r="AC764" t="s">
        <v>72</v>
      </c>
      <c r="AD764" t="s">
        <v>54</v>
      </c>
      <c r="AE764" t="s">
        <v>73</v>
      </c>
      <c r="AF764" t="s">
        <v>3665</v>
      </c>
    </row>
    <row r="765" spans="1:32" x14ac:dyDescent="0.25">
      <c r="A765" t="s">
        <v>3666</v>
      </c>
      <c r="B765" t="s">
        <v>3667</v>
      </c>
      <c r="C765" t="s">
        <v>3668</v>
      </c>
      <c r="D765" t="s">
        <v>3669</v>
      </c>
      <c r="E765" t="s">
        <v>36</v>
      </c>
      <c r="F765">
        <v>9</v>
      </c>
      <c r="G765">
        <v>2022</v>
      </c>
      <c r="H765" s="1">
        <v>44970.544437986115</v>
      </c>
      <c r="I765" t="s">
        <v>3355</v>
      </c>
      <c r="J765">
        <v>2606.3200000000002</v>
      </c>
      <c r="K765">
        <v>0</v>
      </c>
      <c r="L765" t="s">
        <v>38</v>
      </c>
      <c r="M765" t="s">
        <v>79</v>
      </c>
      <c r="Q765">
        <v>2606.3200000000002</v>
      </c>
      <c r="R765" t="s">
        <v>94</v>
      </c>
      <c r="S765">
        <v>33.629311000403199</v>
      </c>
      <c r="T765">
        <v>-117.356205880696</v>
      </c>
      <c r="AB765" t="s">
        <v>1292</v>
      </c>
      <c r="AC765" t="s">
        <v>54</v>
      </c>
      <c r="AD765" t="s">
        <v>54</v>
      </c>
      <c r="AE765" t="s">
        <v>54</v>
      </c>
      <c r="AF765" t="s">
        <v>3670</v>
      </c>
    </row>
    <row r="766" spans="1:32" x14ac:dyDescent="0.25">
      <c r="A766" t="s">
        <v>3671</v>
      </c>
      <c r="B766" t="s">
        <v>3672</v>
      </c>
      <c r="C766" t="s">
        <v>3673</v>
      </c>
      <c r="D766" t="s">
        <v>3674</v>
      </c>
      <c r="E766" t="s">
        <v>253</v>
      </c>
      <c r="F766">
        <v>5</v>
      </c>
      <c r="G766">
        <v>2022</v>
      </c>
      <c r="H766" s="1">
        <v>44980.419892361111</v>
      </c>
      <c r="I766" t="s">
        <v>3355</v>
      </c>
      <c r="J766">
        <v>2599.4</v>
      </c>
      <c r="K766">
        <v>0</v>
      </c>
      <c r="L766" t="s">
        <v>38</v>
      </c>
      <c r="M766" t="s">
        <v>79</v>
      </c>
      <c r="Q766">
        <v>2599.4</v>
      </c>
      <c r="R766" t="s">
        <v>52</v>
      </c>
      <c r="S766">
        <v>39.265971999999998</v>
      </c>
      <c r="T766">
        <v>-86.628221999999994</v>
      </c>
      <c r="U766">
        <v>1.2928333329999999</v>
      </c>
      <c r="V766">
        <v>1</v>
      </c>
      <c r="W766">
        <v>2.2999999999999998</v>
      </c>
      <c r="X766">
        <v>0</v>
      </c>
      <c r="Y766">
        <v>469.40499999999997</v>
      </c>
      <c r="Z766">
        <v>18003200001</v>
      </c>
      <c r="AA766">
        <v>837.68170680200001</v>
      </c>
      <c r="AB766" t="s">
        <v>41</v>
      </c>
      <c r="AC766" t="s">
        <v>54</v>
      </c>
      <c r="AD766" t="s">
        <v>54</v>
      </c>
      <c r="AE766" t="s">
        <v>73</v>
      </c>
      <c r="AF766" t="s">
        <v>3675</v>
      </c>
    </row>
    <row r="767" spans="1:32" x14ac:dyDescent="0.25">
      <c r="A767" t="s">
        <v>3676</v>
      </c>
      <c r="B767" t="s">
        <v>3677</v>
      </c>
      <c r="C767" t="s">
        <v>3678</v>
      </c>
      <c r="D767" t="s">
        <v>3585</v>
      </c>
      <c r="E767" t="s">
        <v>726</v>
      </c>
      <c r="F767">
        <v>6</v>
      </c>
      <c r="G767">
        <v>2022</v>
      </c>
      <c r="H767" s="1">
        <v>44976.560644618054</v>
      </c>
      <c r="I767" t="s">
        <v>3355</v>
      </c>
      <c r="J767">
        <v>2542.73</v>
      </c>
      <c r="K767">
        <v>0</v>
      </c>
      <c r="L767" t="s">
        <v>38</v>
      </c>
      <c r="M767" t="s">
        <v>51</v>
      </c>
      <c r="N767">
        <v>4808.68</v>
      </c>
      <c r="R767" t="s">
        <v>86</v>
      </c>
      <c r="S767">
        <v>34.698357000000001</v>
      </c>
      <c r="T767">
        <v>-92.162881999999996</v>
      </c>
      <c r="U767">
        <v>8.4749999999999996</v>
      </c>
      <c r="V767">
        <v>1</v>
      </c>
      <c r="W767">
        <v>16</v>
      </c>
      <c r="X767">
        <v>9.83</v>
      </c>
      <c r="Y767">
        <v>3089.72</v>
      </c>
      <c r="Z767">
        <v>5000001001</v>
      </c>
      <c r="AA767">
        <v>4551.7074481556501</v>
      </c>
      <c r="AB767" t="s">
        <v>53</v>
      </c>
      <c r="AC767" t="s">
        <v>42</v>
      </c>
      <c r="AD767" t="s">
        <v>54</v>
      </c>
      <c r="AE767" t="s">
        <v>452</v>
      </c>
      <c r="AF767" t="s">
        <v>3679</v>
      </c>
    </row>
    <row r="768" spans="1:32" x14ac:dyDescent="0.25">
      <c r="A768" t="s">
        <v>3680</v>
      </c>
      <c r="B768" t="s">
        <v>3681</v>
      </c>
      <c r="C768" t="s">
        <v>3682</v>
      </c>
      <c r="D768" t="s">
        <v>3683</v>
      </c>
      <c r="E768" t="s">
        <v>600</v>
      </c>
      <c r="F768">
        <v>4</v>
      </c>
      <c r="G768">
        <v>2022</v>
      </c>
      <c r="H768" s="1">
        <v>44966.402813807872</v>
      </c>
      <c r="I768" t="s">
        <v>3355</v>
      </c>
      <c r="J768">
        <v>2526.1799999999998</v>
      </c>
      <c r="K768">
        <v>0</v>
      </c>
      <c r="L768" t="s">
        <v>38</v>
      </c>
      <c r="M768" t="s">
        <v>79</v>
      </c>
      <c r="Q768">
        <v>2526.1799999999998</v>
      </c>
      <c r="R768" t="s">
        <v>94</v>
      </c>
      <c r="S768">
        <v>26.592815999999999</v>
      </c>
      <c r="T768">
        <v>-82.017581000000007</v>
      </c>
      <c r="AB768" t="s">
        <v>41</v>
      </c>
      <c r="AC768" t="s">
        <v>54</v>
      </c>
      <c r="AD768" t="s">
        <v>54</v>
      </c>
      <c r="AE768" t="s">
        <v>65</v>
      </c>
      <c r="AF768" t="s">
        <v>3684</v>
      </c>
    </row>
    <row r="769" spans="1:32" x14ac:dyDescent="0.25">
      <c r="A769" t="s">
        <v>3685</v>
      </c>
      <c r="B769" t="s">
        <v>3686</v>
      </c>
      <c r="C769" t="s">
        <v>3687</v>
      </c>
      <c r="D769" t="s">
        <v>689</v>
      </c>
      <c r="E769" t="s">
        <v>50</v>
      </c>
      <c r="F769">
        <v>10</v>
      </c>
      <c r="G769">
        <v>2022</v>
      </c>
      <c r="H769" s="1">
        <v>44974.58709940972</v>
      </c>
      <c r="I769" t="s">
        <v>3355</v>
      </c>
      <c r="J769">
        <v>2497</v>
      </c>
      <c r="K769">
        <v>0</v>
      </c>
      <c r="L769" t="s">
        <v>38</v>
      </c>
      <c r="M769" t="s">
        <v>51</v>
      </c>
      <c r="N769">
        <v>1642</v>
      </c>
      <c r="R769" t="s">
        <v>52</v>
      </c>
      <c r="S769">
        <v>45.546612000000003</v>
      </c>
      <c r="T769">
        <v>-122.459182</v>
      </c>
      <c r="U769">
        <v>11.7475</v>
      </c>
      <c r="V769">
        <v>1</v>
      </c>
      <c r="W769">
        <v>15</v>
      </c>
      <c r="X769">
        <v>0</v>
      </c>
      <c r="Y769">
        <v>4292.7299999999996</v>
      </c>
      <c r="Z769">
        <v>41000015001</v>
      </c>
      <c r="AA769">
        <v>6191.560441579999</v>
      </c>
      <c r="AB769" t="s">
        <v>53</v>
      </c>
      <c r="AC769" t="s">
        <v>42</v>
      </c>
      <c r="AD769" t="s">
        <v>54</v>
      </c>
      <c r="AE769" t="s">
        <v>65</v>
      </c>
      <c r="AF769" t="s">
        <v>3688</v>
      </c>
    </row>
    <row r="770" spans="1:32" x14ac:dyDescent="0.25">
      <c r="A770" t="s">
        <v>3689</v>
      </c>
      <c r="B770" t="s">
        <v>3690</v>
      </c>
      <c r="C770" t="s">
        <v>3691</v>
      </c>
      <c r="D770" t="s">
        <v>3692</v>
      </c>
      <c r="E770" t="s">
        <v>136</v>
      </c>
      <c r="F770">
        <v>4</v>
      </c>
      <c r="G770">
        <v>2022</v>
      </c>
      <c r="H770" s="1">
        <v>44960.51404238426</v>
      </c>
      <c r="I770" t="s">
        <v>3355</v>
      </c>
      <c r="J770">
        <v>2447.1</v>
      </c>
      <c r="K770">
        <v>0</v>
      </c>
      <c r="L770" t="s">
        <v>38</v>
      </c>
      <c r="M770" t="s">
        <v>51</v>
      </c>
      <c r="N770">
        <v>2407.1</v>
      </c>
      <c r="R770" t="s">
        <v>568</v>
      </c>
      <c r="S770">
        <v>35.671033000000001</v>
      </c>
      <c r="T770">
        <v>-78.939967999999993</v>
      </c>
      <c r="Z770">
        <v>37009203004</v>
      </c>
      <c r="AB770" t="s">
        <v>54</v>
      </c>
      <c r="AC770" t="s">
        <v>54</v>
      </c>
      <c r="AD770" t="s">
        <v>537</v>
      </c>
      <c r="AE770" t="s">
        <v>73</v>
      </c>
      <c r="AF770" t="s">
        <v>3693</v>
      </c>
    </row>
    <row r="771" spans="1:32" x14ac:dyDescent="0.25">
      <c r="A771" t="s">
        <v>3694</v>
      </c>
      <c r="B771" t="s">
        <v>3695</v>
      </c>
      <c r="C771" t="s">
        <v>3696</v>
      </c>
      <c r="D771" t="s">
        <v>3697</v>
      </c>
      <c r="E771" t="s">
        <v>36</v>
      </c>
      <c r="F771">
        <v>9</v>
      </c>
      <c r="G771">
        <v>2022</v>
      </c>
      <c r="H771" s="1">
        <v>44978.395598368057</v>
      </c>
      <c r="I771" t="s">
        <v>3355</v>
      </c>
      <c r="J771">
        <v>2374.11</v>
      </c>
      <c r="K771">
        <v>0</v>
      </c>
      <c r="L771" t="s">
        <v>38</v>
      </c>
      <c r="M771" t="s">
        <v>79</v>
      </c>
      <c r="Q771">
        <v>2374.11</v>
      </c>
      <c r="R771" t="s">
        <v>52</v>
      </c>
      <c r="S771">
        <v>33.889465999999999</v>
      </c>
      <c r="T771">
        <v>-117.607528</v>
      </c>
      <c r="Z771">
        <v>6008020001</v>
      </c>
      <c r="AA771">
        <v>9561.7724737070894</v>
      </c>
      <c r="AB771" t="s">
        <v>53</v>
      </c>
      <c r="AC771" t="s">
        <v>54</v>
      </c>
      <c r="AD771" t="s">
        <v>54</v>
      </c>
      <c r="AE771" t="s">
        <v>73</v>
      </c>
      <c r="AF771" t="s">
        <v>3698</v>
      </c>
    </row>
    <row r="772" spans="1:32" x14ac:dyDescent="0.25">
      <c r="A772" t="s">
        <v>3569</v>
      </c>
      <c r="B772" t="s">
        <v>3699</v>
      </c>
      <c r="C772" t="s">
        <v>3700</v>
      </c>
      <c r="D772" t="s">
        <v>3516</v>
      </c>
      <c r="E772" t="s">
        <v>600</v>
      </c>
      <c r="F772">
        <v>4</v>
      </c>
      <c r="G772">
        <v>2022</v>
      </c>
      <c r="H772" s="1">
        <v>44959.469929085652</v>
      </c>
      <c r="I772" t="s">
        <v>3355</v>
      </c>
      <c r="J772">
        <v>2348</v>
      </c>
      <c r="K772">
        <v>0</v>
      </c>
      <c r="L772" t="s">
        <v>38</v>
      </c>
      <c r="M772" t="s">
        <v>79</v>
      </c>
      <c r="Q772">
        <v>2348</v>
      </c>
      <c r="R772" t="s">
        <v>3701</v>
      </c>
      <c r="S772">
        <v>27.958611000000001</v>
      </c>
      <c r="T772">
        <v>-82.229167000000004</v>
      </c>
      <c r="U772">
        <v>0</v>
      </c>
      <c r="V772">
        <v>1</v>
      </c>
      <c r="W772">
        <v>12</v>
      </c>
      <c r="X772">
        <v>7.24</v>
      </c>
      <c r="Y772">
        <v>0</v>
      </c>
      <c r="Z772">
        <v>12000516001</v>
      </c>
      <c r="AA772">
        <v>1711.7843573780001</v>
      </c>
      <c r="AB772" t="s">
        <v>54</v>
      </c>
      <c r="AC772" t="s">
        <v>54</v>
      </c>
      <c r="AD772" t="s">
        <v>54</v>
      </c>
      <c r="AE772" t="s">
        <v>73</v>
      </c>
      <c r="AF772" t="s">
        <v>3702</v>
      </c>
    </row>
    <row r="773" spans="1:32" x14ac:dyDescent="0.25">
      <c r="A773" t="s">
        <v>3402</v>
      </c>
      <c r="B773" t="s">
        <v>3703</v>
      </c>
      <c r="C773" t="s">
        <v>3704</v>
      </c>
      <c r="D773" t="s">
        <v>3405</v>
      </c>
      <c r="E773" t="s">
        <v>136</v>
      </c>
      <c r="F773">
        <v>4</v>
      </c>
      <c r="G773">
        <v>2022</v>
      </c>
      <c r="H773" s="1">
        <v>44977.517302268519</v>
      </c>
      <c r="I773" t="s">
        <v>3355</v>
      </c>
      <c r="J773">
        <v>2318</v>
      </c>
      <c r="K773">
        <v>0</v>
      </c>
      <c r="L773" t="s">
        <v>38</v>
      </c>
      <c r="M773" t="s">
        <v>39</v>
      </c>
      <c r="N773">
        <v>330</v>
      </c>
      <c r="Q773">
        <v>1988</v>
      </c>
      <c r="R773" t="s">
        <v>561</v>
      </c>
      <c r="S773">
        <v>35.195743999999998</v>
      </c>
      <c r="T773">
        <v>-80.905046999999996</v>
      </c>
      <c r="U773">
        <v>0</v>
      </c>
      <c r="V773">
        <v>1</v>
      </c>
      <c r="W773">
        <v>15</v>
      </c>
      <c r="X773">
        <v>0</v>
      </c>
      <c r="Y773">
        <v>0</v>
      </c>
      <c r="Z773">
        <v>37006001003</v>
      </c>
      <c r="AA773">
        <v>4822.1329556776</v>
      </c>
      <c r="AB773" t="s">
        <v>53</v>
      </c>
      <c r="AC773" t="s">
        <v>54</v>
      </c>
      <c r="AD773" t="s">
        <v>54</v>
      </c>
      <c r="AE773" t="s">
        <v>54</v>
      </c>
      <c r="AF773" t="s">
        <v>3705</v>
      </c>
    </row>
    <row r="774" spans="1:32" x14ac:dyDescent="0.25">
      <c r="A774" t="s">
        <v>3706</v>
      </c>
      <c r="B774" t="s">
        <v>3707</v>
      </c>
      <c r="C774" t="s">
        <v>3708</v>
      </c>
      <c r="D774" t="s">
        <v>3709</v>
      </c>
      <c r="E774" t="s">
        <v>259</v>
      </c>
      <c r="F774">
        <v>7</v>
      </c>
      <c r="G774">
        <v>2022</v>
      </c>
      <c r="H774" s="1">
        <v>44977.547669421299</v>
      </c>
      <c r="I774" t="s">
        <v>3355</v>
      </c>
      <c r="J774">
        <v>2300</v>
      </c>
      <c r="K774">
        <v>0</v>
      </c>
      <c r="L774" t="s">
        <v>38</v>
      </c>
      <c r="M774" t="s">
        <v>39</v>
      </c>
      <c r="N774">
        <v>119</v>
      </c>
      <c r="Q774">
        <v>2165</v>
      </c>
      <c r="R774" t="s">
        <v>52</v>
      </c>
      <c r="S774">
        <v>41.70308</v>
      </c>
      <c r="T774">
        <v>-93.794600000000003</v>
      </c>
      <c r="U774">
        <v>0</v>
      </c>
      <c r="V774">
        <v>1</v>
      </c>
      <c r="W774">
        <v>2.91</v>
      </c>
      <c r="X774">
        <v>2.13</v>
      </c>
      <c r="Y774">
        <v>0</v>
      </c>
      <c r="Z774">
        <v>19000351001</v>
      </c>
      <c r="AA774">
        <v>784.87133832969982</v>
      </c>
      <c r="AB774" t="s">
        <v>118</v>
      </c>
      <c r="AC774" t="s">
        <v>54</v>
      </c>
      <c r="AD774" t="s">
        <v>54</v>
      </c>
      <c r="AE774" t="s">
        <v>438</v>
      </c>
      <c r="AF774" t="s">
        <v>3710</v>
      </c>
    </row>
    <row r="775" spans="1:32" x14ac:dyDescent="0.25">
      <c r="A775" t="s">
        <v>3711</v>
      </c>
      <c r="B775" t="s">
        <v>3712</v>
      </c>
      <c r="C775" t="s">
        <v>3713</v>
      </c>
      <c r="D775" t="s">
        <v>3516</v>
      </c>
      <c r="E775" t="s">
        <v>600</v>
      </c>
      <c r="F775">
        <v>4</v>
      </c>
      <c r="G775">
        <v>2022</v>
      </c>
      <c r="H775" s="1">
        <v>44959.468110000002</v>
      </c>
      <c r="I775" t="s">
        <v>3355</v>
      </c>
      <c r="J775">
        <v>2290</v>
      </c>
      <c r="K775">
        <v>0</v>
      </c>
      <c r="L775" t="s">
        <v>38</v>
      </c>
      <c r="M775" t="s">
        <v>79</v>
      </c>
      <c r="Q775">
        <v>2292</v>
      </c>
      <c r="R775" t="s">
        <v>3701</v>
      </c>
      <c r="S775">
        <v>27.720426</v>
      </c>
      <c r="T775">
        <v>-82.383962999999994</v>
      </c>
      <c r="U775">
        <v>0.91566666699999999</v>
      </c>
      <c r="V775">
        <v>1</v>
      </c>
      <c r="W775">
        <v>10</v>
      </c>
      <c r="X775">
        <v>2.16</v>
      </c>
      <c r="Y775">
        <v>334.13799999999998</v>
      </c>
      <c r="Z775">
        <v>12000056007</v>
      </c>
      <c r="AA775">
        <v>3603.8523864372992</v>
      </c>
      <c r="AB775" t="s">
        <v>54</v>
      </c>
      <c r="AC775" t="s">
        <v>54</v>
      </c>
      <c r="AD775" t="s">
        <v>54</v>
      </c>
      <c r="AE775" t="s">
        <v>73</v>
      </c>
      <c r="AF775" t="s">
        <v>3714</v>
      </c>
    </row>
    <row r="776" spans="1:32" x14ac:dyDescent="0.25">
      <c r="A776" t="s">
        <v>3715</v>
      </c>
      <c r="B776" t="s">
        <v>3716</v>
      </c>
      <c r="C776" t="s">
        <v>3717</v>
      </c>
      <c r="D776" t="s">
        <v>3697</v>
      </c>
      <c r="E776" t="s">
        <v>36</v>
      </c>
      <c r="F776">
        <v>9</v>
      </c>
      <c r="G776">
        <v>2022</v>
      </c>
      <c r="H776" s="1">
        <v>44974.495006400466</v>
      </c>
      <c r="I776" t="s">
        <v>3355</v>
      </c>
      <c r="J776">
        <v>2248.46</v>
      </c>
      <c r="K776">
        <v>0</v>
      </c>
      <c r="L776" t="s">
        <v>38</v>
      </c>
      <c r="M776" t="s">
        <v>79</v>
      </c>
      <c r="Q776">
        <v>2248.4499999999998</v>
      </c>
      <c r="R776" t="s">
        <v>214</v>
      </c>
      <c r="S776">
        <v>33.931801999999998</v>
      </c>
      <c r="T776">
        <v>-117.604631</v>
      </c>
      <c r="Z776">
        <v>6008016003</v>
      </c>
      <c r="AA776">
        <v>2003.1519075700005</v>
      </c>
      <c r="AB776" t="s">
        <v>53</v>
      </c>
      <c r="AC776" t="s">
        <v>42</v>
      </c>
      <c r="AD776" t="s">
        <v>537</v>
      </c>
      <c r="AE776" t="s">
        <v>65</v>
      </c>
      <c r="AF776" t="s">
        <v>3718</v>
      </c>
    </row>
    <row r="777" spans="1:32" x14ac:dyDescent="0.25">
      <c r="A777" t="s">
        <v>3719</v>
      </c>
      <c r="B777" t="s">
        <v>3720</v>
      </c>
      <c r="C777" t="s">
        <v>3720</v>
      </c>
      <c r="D777" t="s">
        <v>3721</v>
      </c>
      <c r="E777" t="s">
        <v>99</v>
      </c>
      <c r="F777">
        <v>6</v>
      </c>
      <c r="G777">
        <v>2022</v>
      </c>
      <c r="H777" s="1">
        <v>44834.536627453701</v>
      </c>
      <c r="I777" t="s">
        <v>3355</v>
      </c>
      <c r="J777">
        <v>2206.34</v>
      </c>
      <c r="K777">
        <v>0</v>
      </c>
      <c r="L777" t="s">
        <v>38</v>
      </c>
      <c r="M777" t="s">
        <v>79</v>
      </c>
      <c r="Q777">
        <v>2206.34</v>
      </c>
      <c r="R777" t="s">
        <v>490</v>
      </c>
      <c r="S777">
        <v>31.045891000000001</v>
      </c>
      <c r="T777">
        <v>-97.438742000000005</v>
      </c>
      <c r="U777">
        <v>7.3224999999999998</v>
      </c>
      <c r="V777">
        <v>1</v>
      </c>
      <c r="W777">
        <v>10</v>
      </c>
      <c r="X777">
        <v>10</v>
      </c>
      <c r="Y777">
        <v>2669.96</v>
      </c>
      <c r="Z777">
        <v>48000001001</v>
      </c>
      <c r="AA777">
        <v>3418.1055731899</v>
      </c>
      <c r="AB777" t="s">
        <v>41</v>
      </c>
      <c r="AC777" t="s">
        <v>54</v>
      </c>
      <c r="AD777" t="s">
        <v>43</v>
      </c>
      <c r="AE777" t="s">
        <v>73</v>
      </c>
      <c r="AF777" t="s">
        <v>3722</v>
      </c>
    </row>
    <row r="778" spans="1:32" x14ac:dyDescent="0.25">
      <c r="A778" t="s">
        <v>3723</v>
      </c>
      <c r="B778" t="s">
        <v>3724</v>
      </c>
      <c r="C778" t="s">
        <v>3725</v>
      </c>
      <c r="D778" t="s">
        <v>3726</v>
      </c>
      <c r="E778" t="s">
        <v>1948</v>
      </c>
      <c r="F778">
        <v>6</v>
      </c>
      <c r="G778">
        <v>2022</v>
      </c>
      <c r="H778" s="1">
        <v>44972.410764062501</v>
      </c>
      <c r="I778" t="s">
        <v>3355</v>
      </c>
      <c r="J778">
        <v>2203</v>
      </c>
      <c r="K778">
        <v>0</v>
      </c>
      <c r="L778" t="s">
        <v>38</v>
      </c>
      <c r="M778" t="s">
        <v>79</v>
      </c>
      <c r="Q778">
        <v>2203</v>
      </c>
      <c r="R778" t="s">
        <v>52</v>
      </c>
      <c r="S778">
        <v>29.947234999999999</v>
      </c>
      <c r="T778">
        <v>-90.348076000000006</v>
      </c>
      <c r="U778">
        <v>3.1475</v>
      </c>
      <c r="V778">
        <v>1</v>
      </c>
      <c r="W778">
        <v>3.2</v>
      </c>
      <c r="X778">
        <v>0</v>
      </c>
      <c r="Y778">
        <v>1149.29</v>
      </c>
      <c r="Z778">
        <v>22003276001</v>
      </c>
      <c r="AA778">
        <v>1347.574919638</v>
      </c>
      <c r="AB778" t="s">
        <v>53</v>
      </c>
      <c r="AC778" t="s">
        <v>54</v>
      </c>
      <c r="AD778" t="s">
        <v>54</v>
      </c>
      <c r="AE778" t="s">
        <v>73</v>
      </c>
      <c r="AF778" t="s">
        <v>3727</v>
      </c>
    </row>
    <row r="779" spans="1:32" x14ac:dyDescent="0.25">
      <c r="A779" t="s">
        <v>3728</v>
      </c>
      <c r="B779" t="s">
        <v>3729</v>
      </c>
      <c r="C779" t="s">
        <v>3730</v>
      </c>
      <c r="D779" t="s">
        <v>3731</v>
      </c>
      <c r="E779" t="s">
        <v>111</v>
      </c>
      <c r="F779">
        <v>4</v>
      </c>
      <c r="G779">
        <v>2022</v>
      </c>
      <c r="H779" s="1">
        <v>44957.710167083336</v>
      </c>
      <c r="I779" t="s">
        <v>3355</v>
      </c>
      <c r="J779">
        <v>2161.2800000000002</v>
      </c>
      <c r="K779">
        <v>0</v>
      </c>
      <c r="L779" t="s">
        <v>38</v>
      </c>
      <c r="M779" t="s">
        <v>39</v>
      </c>
      <c r="N779">
        <v>2137.96</v>
      </c>
      <c r="Q779">
        <v>23.32</v>
      </c>
      <c r="R779" t="s">
        <v>52</v>
      </c>
      <c r="S779">
        <v>34.143152999999998</v>
      </c>
      <c r="T779">
        <v>-84.830772999999994</v>
      </c>
      <c r="U779">
        <v>7.3666666669999996</v>
      </c>
      <c r="V779">
        <v>1</v>
      </c>
      <c r="W779">
        <v>15</v>
      </c>
      <c r="X779">
        <v>6.68</v>
      </c>
      <c r="Y779">
        <v>2684.4</v>
      </c>
      <c r="Z779">
        <v>13000555001</v>
      </c>
      <c r="AA779">
        <v>3698.5468402496999</v>
      </c>
      <c r="AB779" t="s">
        <v>41</v>
      </c>
      <c r="AC779" t="s">
        <v>54</v>
      </c>
      <c r="AD779" t="s">
        <v>54</v>
      </c>
      <c r="AE779" t="s">
        <v>65</v>
      </c>
      <c r="AF779" t="s">
        <v>3732</v>
      </c>
    </row>
    <row r="780" spans="1:32" x14ac:dyDescent="0.25">
      <c r="A780" t="s">
        <v>3733</v>
      </c>
      <c r="B780" t="s">
        <v>3734</v>
      </c>
      <c r="C780" t="s">
        <v>3735</v>
      </c>
      <c r="D780" t="s">
        <v>2080</v>
      </c>
      <c r="E780" t="s">
        <v>111</v>
      </c>
      <c r="F780">
        <v>4</v>
      </c>
      <c r="G780">
        <v>2022</v>
      </c>
      <c r="H780" s="1">
        <v>44967.459859525465</v>
      </c>
      <c r="I780" t="s">
        <v>3355</v>
      </c>
      <c r="J780">
        <v>2155.1</v>
      </c>
      <c r="K780">
        <v>0</v>
      </c>
      <c r="L780" t="s">
        <v>38</v>
      </c>
      <c r="M780" t="s">
        <v>79</v>
      </c>
      <c r="Q780">
        <v>2155.1</v>
      </c>
      <c r="R780" t="s">
        <v>86</v>
      </c>
      <c r="S780">
        <v>33.959890000000001</v>
      </c>
      <c r="T780">
        <v>-83.377260000000007</v>
      </c>
      <c r="U780">
        <v>5.96</v>
      </c>
      <c r="V780">
        <v>1</v>
      </c>
      <c r="W780">
        <v>14</v>
      </c>
      <c r="X780">
        <v>7.5</v>
      </c>
      <c r="Y780">
        <v>2175.4</v>
      </c>
      <c r="Z780">
        <v>13000195008</v>
      </c>
      <c r="AA780">
        <v>4443.3551404279997</v>
      </c>
      <c r="AB780" t="s">
        <v>41</v>
      </c>
      <c r="AC780" t="s">
        <v>54</v>
      </c>
      <c r="AD780" t="s">
        <v>43</v>
      </c>
      <c r="AE780" t="s">
        <v>73</v>
      </c>
      <c r="AF780" t="s">
        <v>3736</v>
      </c>
    </row>
    <row r="781" spans="1:32" x14ac:dyDescent="0.25">
      <c r="A781" t="s">
        <v>3737</v>
      </c>
      <c r="B781" t="s">
        <v>3738</v>
      </c>
      <c r="C781" t="s">
        <v>3739</v>
      </c>
      <c r="D781" t="s">
        <v>2166</v>
      </c>
      <c r="E781" t="s">
        <v>1023</v>
      </c>
      <c r="F781">
        <v>8</v>
      </c>
      <c r="G781">
        <v>2022</v>
      </c>
      <c r="H781" s="1">
        <v>44966.753426504627</v>
      </c>
      <c r="I781" t="s">
        <v>3355</v>
      </c>
      <c r="J781">
        <v>2143</v>
      </c>
      <c r="K781">
        <v>0</v>
      </c>
      <c r="L781" t="s">
        <v>38</v>
      </c>
      <c r="M781" t="s">
        <v>679</v>
      </c>
      <c r="O781">
        <v>2143</v>
      </c>
      <c r="R781" t="s">
        <v>52</v>
      </c>
      <c r="S781">
        <v>38.816468</v>
      </c>
      <c r="T781">
        <v>-104.813097</v>
      </c>
      <c r="U781">
        <v>26.25</v>
      </c>
      <c r="V781">
        <v>1</v>
      </c>
      <c r="W781">
        <v>75</v>
      </c>
      <c r="X781">
        <v>0</v>
      </c>
      <c r="Y781">
        <v>9580</v>
      </c>
      <c r="Z781">
        <v>8000001001</v>
      </c>
      <c r="AA781">
        <v>22216.775702140003</v>
      </c>
      <c r="AB781" t="s">
        <v>53</v>
      </c>
      <c r="AC781" t="s">
        <v>536</v>
      </c>
      <c r="AD781" t="s">
        <v>54</v>
      </c>
      <c r="AE781" t="s">
        <v>73</v>
      </c>
      <c r="AF781" t="s">
        <v>3740</v>
      </c>
    </row>
    <row r="782" spans="1:32" x14ac:dyDescent="0.25">
      <c r="A782" t="s">
        <v>3741</v>
      </c>
      <c r="B782" t="s">
        <v>3742</v>
      </c>
      <c r="C782" t="s">
        <v>3743</v>
      </c>
      <c r="D782" t="s">
        <v>3645</v>
      </c>
      <c r="E782" t="s">
        <v>36</v>
      </c>
      <c r="F782">
        <v>9</v>
      </c>
      <c r="G782">
        <v>2022</v>
      </c>
      <c r="H782" s="1">
        <v>44973.780958541669</v>
      </c>
      <c r="I782" t="s">
        <v>3355</v>
      </c>
      <c r="J782">
        <v>2086</v>
      </c>
      <c r="K782">
        <v>0</v>
      </c>
      <c r="L782" t="s">
        <v>38</v>
      </c>
      <c r="M782" t="s">
        <v>51</v>
      </c>
      <c r="N782">
        <v>2086</v>
      </c>
      <c r="R782" t="s">
        <v>52</v>
      </c>
      <c r="S782">
        <v>35.256159889967797</v>
      </c>
      <c r="T782">
        <v>-119.056654285566</v>
      </c>
      <c r="Z782">
        <v>6005010002</v>
      </c>
      <c r="AA782">
        <v>7885.1343270710004</v>
      </c>
      <c r="AB782" t="s">
        <v>53</v>
      </c>
      <c r="AC782" t="s">
        <v>42</v>
      </c>
      <c r="AD782" t="s">
        <v>54</v>
      </c>
      <c r="AE782" t="s">
        <v>73</v>
      </c>
      <c r="AF782" t="s">
        <v>3744</v>
      </c>
    </row>
    <row r="783" spans="1:32" x14ac:dyDescent="0.25">
      <c r="A783" t="s">
        <v>3745</v>
      </c>
      <c r="B783" t="s">
        <v>3746</v>
      </c>
      <c r="C783" t="s">
        <v>3747</v>
      </c>
      <c r="D783" t="s">
        <v>3538</v>
      </c>
      <c r="E783" t="s">
        <v>36</v>
      </c>
      <c r="F783">
        <v>9</v>
      </c>
      <c r="G783">
        <v>2022</v>
      </c>
      <c r="H783" s="1">
        <v>44972.719733715276</v>
      </c>
      <c r="I783" t="s">
        <v>3355</v>
      </c>
      <c r="J783">
        <v>2009.44</v>
      </c>
      <c r="K783">
        <v>0</v>
      </c>
      <c r="L783" t="s">
        <v>38</v>
      </c>
      <c r="M783" t="s">
        <v>51</v>
      </c>
      <c r="N783">
        <v>2009.44</v>
      </c>
      <c r="R783" t="s">
        <v>52</v>
      </c>
      <c r="S783">
        <v>33.983252270476797</v>
      </c>
      <c r="T783">
        <v>-117.008171821871</v>
      </c>
      <c r="Z783">
        <v>6008006002</v>
      </c>
      <c r="AA783">
        <v>4956.8904476414</v>
      </c>
      <c r="AB783" t="s">
        <v>53</v>
      </c>
      <c r="AC783" t="s">
        <v>42</v>
      </c>
      <c r="AD783" t="s">
        <v>54</v>
      </c>
      <c r="AE783" t="s">
        <v>73</v>
      </c>
      <c r="AF783" t="s">
        <v>3748</v>
      </c>
    </row>
    <row r="784" spans="1:32" x14ac:dyDescent="0.25">
      <c r="A784" t="s">
        <v>3749</v>
      </c>
      <c r="B784" t="s">
        <v>3750</v>
      </c>
      <c r="C784" t="s">
        <v>3751</v>
      </c>
      <c r="D784" t="s">
        <v>3752</v>
      </c>
      <c r="E784" t="s">
        <v>514</v>
      </c>
      <c r="F784">
        <v>1</v>
      </c>
      <c r="G784">
        <v>2022</v>
      </c>
      <c r="H784" s="1">
        <v>44946.622212268521</v>
      </c>
      <c r="I784" t="s">
        <v>3355</v>
      </c>
      <c r="J784">
        <v>1997.7</v>
      </c>
      <c r="K784">
        <v>0</v>
      </c>
      <c r="L784" t="s">
        <v>38</v>
      </c>
      <c r="M784" t="s">
        <v>79</v>
      </c>
      <c r="Q784">
        <v>1997.72</v>
      </c>
      <c r="R784" t="s">
        <v>94</v>
      </c>
      <c r="S784">
        <v>41.736483</v>
      </c>
      <c r="T784">
        <v>-71.451443999999995</v>
      </c>
      <c r="U784">
        <v>4.6229166670000001</v>
      </c>
      <c r="V784">
        <v>1</v>
      </c>
      <c r="W784">
        <v>7.7</v>
      </c>
      <c r="X784">
        <v>4.96</v>
      </c>
      <c r="Y784">
        <v>1685.7349999999999</v>
      </c>
      <c r="Z784">
        <v>44000027001</v>
      </c>
      <c r="AA784">
        <v>2312.729929649</v>
      </c>
      <c r="AB784" t="s">
        <v>54</v>
      </c>
      <c r="AC784" t="s">
        <v>54</v>
      </c>
      <c r="AD784" t="s">
        <v>54</v>
      </c>
      <c r="AE784" t="s">
        <v>73</v>
      </c>
      <c r="AF784" t="s">
        <v>3753</v>
      </c>
    </row>
    <row r="785" spans="1:32" x14ac:dyDescent="0.25">
      <c r="A785" t="s">
        <v>3754</v>
      </c>
      <c r="B785" t="s">
        <v>3755</v>
      </c>
      <c r="C785" t="s">
        <v>3756</v>
      </c>
      <c r="D785" t="s">
        <v>3757</v>
      </c>
      <c r="E785" t="s">
        <v>3411</v>
      </c>
      <c r="F785">
        <v>3</v>
      </c>
      <c r="G785">
        <v>2022</v>
      </c>
      <c r="H785" s="1">
        <v>44951.579187210649</v>
      </c>
      <c r="I785" t="s">
        <v>3355</v>
      </c>
      <c r="J785">
        <v>1995.55</v>
      </c>
      <c r="K785">
        <v>0</v>
      </c>
      <c r="L785" t="s">
        <v>38</v>
      </c>
      <c r="M785" t="s">
        <v>51</v>
      </c>
      <c r="R785" t="s">
        <v>86</v>
      </c>
      <c r="S785">
        <v>38.635980000000004</v>
      </c>
      <c r="T785">
        <v>-75.232590000000002</v>
      </c>
      <c r="Z785">
        <v>10000001008</v>
      </c>
      <c r="AA785">
        <v>728.41887547999988</v>
      </c>
      <c r="AB785" t="s">
        <v>41</v>
      </c>
      <c r="AC785" t="s">
        <v>54</v>
      </c>
      <c r="AD785" t="s">
        <v>537</v>
      </c>
      <c r="AE785" t="s">
        <v>1814</v>
      </c>
      <c r="AF785" t="s">
        <v>3758</v>
      </c>
    </row>
    <row r="786" spans="1:32" x14ac:dyDescent="0.25">
      <c r="A786" t="s">
        <v>3759</v>
      </c>
      <c r="B786" t="s">
        <v>3760</v>
      </c>
      <c r="C786" t="s">
        <v>3761</v>
      </c>
      <c r="D786" t="s">
        <v>3762</v>
      </c>
      <c r="E786" t="s">
        <v>136</v>
      </c>
      <c r="F786">
        <v>4</v>
      </c>
      <c r="G786">
        <v>2022</v>
      </c>
      <c r="H786" s="1">
        <v>44978.608390590278</v>
      </c>
      <c r="I786" t="s">
        <v>3355</v>
      </c>
      <c r="J786">
        <v>1993.02</v>
      </c>
      <c r="K786">
        <v>0</v>
      </c>
      <c r="L786" t="s">
        <v>38</v>
      </c>
      <c r="M786" t="s">
        <v>51</v>
      </c>
      <c r="N786">
        <v>1200</v>
      </c>
      <c r="R786" t="s">
        <v>52</v>
      </c>
      <c r="S786">
        <v>34.604568</v>
      </c>
      <c r="T786">
        <v>-78.991259999999997</v>
      </c>
      <c r="U786">
        <v>5.2790499999999998</v>
      </c>
      <c r="V786">
        <v>1</v>
      </c>
      <c r="W786">
        <v>20</v>
      </c>
      <c r="X786">
        <v>0</v>
      </c>
      <c r="Y786">
        <v>1925.6339</v>
      </c>
      <c r="Z786">
        <v>37007801001</v>
      </c>
      <c r="AA786">
        <v>2627.7710932941</v>
      </c>
      <c r="AB786" t="s">
        <v>41</v>
      </c>
      <c r="AC786" t="s">
        <v>54</v>
      </c>
      <c r="AD786" t="s">
        <v>54</v>
      </c>
      <c r="AE786" t="s">
        <v>54</v>
      </c>
      <c r="AF786" t="s">
        <v>3763</v>
      </c>
    </row>
    <row r="787" spans="1:32" x14ac:dyDescent="0.25">
      <c r="A787" t="s">
        <v>3764</v>
      </c>
      <c r="B787" t="s">
        <v>3765</v>
      </c>
      <c r="C787" t="s">
        <v>3766</v>
      </c>
      <c r="D787" t="s">
        <v>3767</v>
      </c>
      <c r="E787" t="s">
        <v>600</v>
      </c>
      <c r="F787">
        <v>4</v>
      </c>
      <c r="G787">
        <v>2022</v>
      </c>
      <c r="H787" s="1">
        <v>44958.457622326387</v>
      </c>
      <c r="I787" t="s">
        <v>3355</v>
      </c>
      <c r="J787">
        <v>1988.52</v>
      </c>
      <c r="K787">
        <v>0</v>
      </c>
      <c r="L787" t="s">
        <v>38</v>
      </c>
      <c r="M787" t="s">
        <v>51</v>
      </c>
      <c r="N787">
        <v>1988.52</v>
      </c>
      <c r="R787" t="s">
        <v>86</v>
      </c>
      <c r="S787">
        <v>26.855833000000001</v>
      </c>
      <c r="T787">
        <v>-80.143889000000001</v>
      </c>
      <c r="AB787" t="s">
        <v>41</v>
      </c>
      <c r="AC787" t="s">
        <v>54</v>
      </c>
      <c r="AD787" t="s">
        <v>54</v>
      </c>
      <c r="AE787" t="s">
        <v>73</v>
      </c>
      <c r="AF787" t="s">
        <v>3768</v>
      </c>
    </row>
    <row r="788" spans="1:32" x14ac:dyDescent="0.25">
      <c r="A788" t="s">
        <v>3769</v>
      </c>
      <c r="B788" t="s">
        <v>3770</v>
      </c>
      <c r="C788" t="s">
        <v>3770</v>
      </c>
      <c r="D788" t="s">
        <v>3771</v>
      </c>
      <c r="E788" t="s">
        <v>99</v>
      </c>
      <c r="F788">
        <v>6</v>
      </c>
      <c r="G788">
        <v>2022</v>
      </c>
      <c r="H788" s="1">
        <v>44816.625348437497</v>
      </c>
      <c r="I788" t="s">
        <v>3355</v>
      </c>
      <c r="J788">
        <v>1985.6</v>
      </c>
      <c r="K788">
        <v>0</v>
      </c>
      <c r="L788" t="s">
        <v>38</v>
      </c>
      <c r="M788" t="s">
        <v>79</v>
      </c>
      <c r="Q788">
        <v>1986</v>
      </c>
      <c r="R788" t="s">
        <v>94</v>
      </c>
      <c r="S788">
        <v>30.639333000000001</v>
      </c>
      <c r="T788">
        <v>-97.002499999999998</v>
      </c>
      <c r="U788">
        <v>0.34091666700000001</v>
      </c>
      <c r="V788">
        <v>1</v>
      </c>
      <c r="W788">
        <v>1.25</v>
      </c>
      <c r="X788">
        <v>0</v>
      </c>
      <c r="Y788">
        <v>124.431</v>
      </c>
      <c r="Z788">
        <v>48003110001</v>
      </c>
      <c r="AA788">
        <v>234.91508734230001</v>
      </c>
      <c r="AB788" t="s">
        <v>41</v>
      </c>
      <c r="AC788" t="s">
        <v>54</v>
      </c>
      <c r="AD788" t="s">
        <v>54</v>
      </c>
      <c r="AE788" t="s">
        <v>54</v>
      </c>
      <c r="AF788" t="s">
        <v>3772</v>
      </c>
    </row>
    <row r="789" spans="1:32" x14ac:dyDescent="0.25">
      <c r="A789" t="s">
        <v>3773</v>
      </c>
      <c r="B789" t="s">
        <v>3774</v>
      </c>
      <c r="C789" t="s">
        <v>3775</v>
      </c>
      <c r="D789" t="s">
        <v>3776</v>
      </c>
      <c r="E789" t="s">
        <v>247</v>
      </c>
      <c r="F789">
        <v>1</v>
      </c>
      <c r="G789">
        <v>2022</v>
      </c>
      <c r="H789" s="1">
        <v>44972.561630613425</v>
      </c>
      <c r="I789" t="s">
        <v>3355</v>
      </c>
      <c r="J789">
        <v>1939.56</v>
      </c>
      <c r="K789">
        <v>0</v>
      </c>
      <c r="L789" t="s">
        <v>38</v>
      </c>
      <c r="M789" t="s">
        <v>79</v>
      </c>
      <c r="Q789">
        <v>1939.56</v>
      </c>
      <c r="R789" t="s">
        <v>94</v>
      </c>
      <c r="S789">
        <v>42.280189999999997</v>
      </c>
      <c r="T789">
        <v>-71.632480000000001</v>
      </c>
      <c r="U789">
        <v>5.1724166670000002</v>
      </c>
      <c r="V789">
        <v>1</v>
      </c>
      <c r="W789">
        <v>7.7</v>
      </c>
      <c r="X789">
        <v>0</v>
      </c>
      <c r="Y789">
        <v>1887.048</v>
      </c>
      <c r="Z789">
        <v>25000206001</v>
      </c>
      <c r="AA789">
        <v>477.11436343940011</v>
      </c>
      <c r="AB789" t="s">
        <v>54</v>
      </c>
      <c r="AC789" t="s">
        <v>54</v>
      </c>
      <c r="AD789" t="s">
        <v>54</v>
      </c>
      <c r="AE789" t="s">
        <v>65</v>
      </c>
      <c r="AF789" t="s">
        <v>3777</v>
      </c>
    </row>
    <row r="790" spans="1:32" x14ac:dyDescent="0.25">
      <c r="A790" t="s">
        <v>3778</v>
      </c>
      <c r="B790" t="s">
        <v>3779</v>
      </c>
      <c r="C790" t="s">
        <v>3780</v>
      </c>
      <c r="D790" t="s">
        <v>3410</v>
      </c>
      <c r="E790" t="s">
        <v>136</v>
      </c>
      <c r="F790">
        <v>4</v>
      </c>
      <c r="G790">
        <v>2022</v>
      </c>
      <c r="H790" s="1">
        <v>44958.584632164355</v>
      </c>
      <c r="I790" t="s">
        <v>3355</v>
      </c>
      <c r="J790">
        <v>1935</v>
      </c>
      <c r="K790">
        <v>0</v>
      </c>
      <c r="L790" t="s">
        <v>38</v>
      </c>
      <c r="M790" t="s">
        <v>79</v>
      </c>
      <c r="Q790">
        <v>1935</v>
      </c>
      <c r="R790" t="s">
        <v>94</v>
      </c>
      <c r="S790">
        <v>34.264721999999999</v>
      </c>
      <c r="T790">
        <v>-77.921110999999996</v>
      </c>
      <c r="U790">
        <v>9.1189583330000001</v>
      </c>
      <c r="V790">
        <v>1</v>
      </c>
      <c r="W790">
        <v>16</v>
      </c>
      <c r="X790">
        <v>0</v>
      </c>
      <c r="Y790">
        <v>3328.6990999999998</v>
      </c>
      <c r="Z790">
        <v>37006501001</v>
      </c>
      <c r="AA790">
        <v>4206.6190058970005</v>
      </c>
      <c r="AB790" t="s">
        <v>53</v>
      </c>
      <c r="AC790" t="s">
        <v>54</v>
      </c>
      <c r="AD790" t="s">
        <v>54</v>
      </c>
      <c r="AE790" t="s">
        <v>55</v>
      </c>
      <c r="AF790" t="s">
        <v>3781</v>
      </c>
    </row>
    <row r="791" spans="1:32" x14ac:dyDescent="0.25">
      <c r="A791" t="s">
        <v>3782</v>
      </c>
      <c r="B791" t="s">
        <v>3783</v>
      </c>
      <c r="C791" t="s">
        <v>3784</v>
      </c>
      <c r="D791" t="s">
        <v>1170</v>
      </c>
      <c r="E791" t="s">
        <v>93</v>
      </c>
      <c r="F791">
        <v>4</v>
      </c>
      <c r="G791">
        <v>2022</v>
      </c>
      <c r="H791" s="1">
        <v>44986.617090057873</v>
      </c>
      <c r="I791" t="s">
        <v>3355</v>
      </c>
      <c r="J791">
        <v>1912</v>
      </c>
      <c r="K791">
        <v>0</v>
      </c>
      <c r="L791" t="s">
        <v>38</v>
      </c>
      <c r="M791" t="s">
        <v>79</v>
      </c>
      <c r="Q791">
        <v>1912</v>
      </c>
      <c r="R791" t="s">
        <v>94</v>
      </c>
      <c r="S791">
        <v>38.041639000000004</v>
      </c>
      <c r="T791">
        <v>-84.208667000000005</v>
      </c>
      <c r="U791">
        <v>3.727833333</v>
      </c>
      <c r="V791">
        <v>1</v>
      </c>
      <c r="W791">
        <v>7.2</v>
      </c>
      <c r="X791">
        <v>4.0869999999999997</v>
      </c>
      <c r="Y791">
        <v>1357.396</v>
      </c>
      <c r="Z791">
        <v>21000063002</v>
      </c>
      <c r="AA791">
        <v>2054.1412288536003</v>
      </c>
      <c r="AB791" t="s">
        <v>54</v>
      </c>
      <c r="AC791" t="s">
        <v>54</v>
      </c>
      <c r="AD791" t="s">
        <v>54</v>
      </c>
      <c r="AE791" t="s">
        <v>65</v>
      </c>
      <c r="AF791" t="s">
        <v>3785</v>
      </c>
    </row>
    <row r="792" spans="1:32" x14ac:dyDescent="0.25">
      <c r="A792" t="s">
        <v>3786</v>
      </c>
      <c r="B792" t="s">
        <v>3787</v>
      </c>
      <c r="C792" t="s">
        <v>3788</v>
      </c>
      <c r="D792" t="s">
        <v>3789</v>
      </c>
      <c r="E792" t="s">
        <v>136</v>
      </c>
      <c r="F792">
        <v>4</v>
      </c>
      <c r="G792">
        <v>2022</v>
      </c>
      <c r="H792" s="1">
        <v>44951.368322013892</v>
      </c>
      <c r="I792" t="s">
        <v>3355</v>
      </c>
      <c r="J792">
        <v>1871.27</v>
      </c>
      <c r="K792">
        <v>0</v>
      </c>
      <c r="L792" t="s">
        <v>38</v>
      </c>
      <c r="M792" t="s">
        <v>79</v>
      </c>
      <c r="Q792">
        <v>1871.27</v>
      </c>
      <c r="R792" t="s">
        <v>86</v>
      </c>
      <c r="S792">
        <v>35.879584999999999</v>
      </c>
      <c r="T792">
        <v>-78.895782999999994</v>
      </c>
      <c r="U792">
        <v>4.2211499999999997</v>
      </c>
      <c r="V792">
        <v>1</v>
      </c>
      <c r="W792">
        <v>12</v>
      </c>
      <c r="X792">
        <v>0</v>
      </c>
      <c r="Y792">
        <v>1540.5377000000001</v>
      </c>
      <c r="Z792">
        <v>37003202001</v>
      </c>
      <c r="AA792">
        <v>2977.4121535245004</v>
      </c>
      <c r="AB792" t="s">
        <v>54</v>
      </c>
      <c r="AC792" t="s">
        <v>64</v>
      </c>
      <c r="AD792" t="s">
        <v>54</v>
      </c>
      <c r="AE792" t="s">
        <v>73</v>
      </c>
      <c r="AF792" t="s">
        <v>3790</v>
      </c>
    </row>
    <row r="793" spans="1:32" x14ac:dyDescent="0.25">
      <c r="A793" t="s">
        <v>3791</v>
      </c>
      <c r="B793" t="s">
        <v>3792</v>
      </c>
      <c r="C793" t="s">
        <v>3793</v>
      </c>
      <c r="D793" t="s">
        <v>3794</v>
      </c>
      <c r="E793" t="s">
        <v>61</v>
      </c>
      <c r="F793">
        <v>1</v>
      </c>
      <c r="G793">
        <v>2022</v>
      </c>
      <c r="H793" s="1">
        <v>44956.510074432874</v>
      </c>
      <c r="I793" t="s">
        <v>3355</v>
      </c>
      <c r="J793">
        <v>1834</v>
      </c>
      <c r="K793">
        <v>0</v>
      </c>
      <c r="L793" t="s">
        <v>38</v>
      </c>
      <c r="M793" t="s">
        <v>79</v>
      </c>
      <c r="Q793">
        <v>1834</v>
      </c>
      <c r="R793" t="s">
        <v>52</v>
      </c>
      <c r="S793">
        <v>41.439320000000002</v>
      </c>
      <c r="T793">
        <v>-72.105469999999997</v>
      </c>
      <c r="U793">
        <v>1.314666667</v>
      </c>
      <c r="V793">
        <v>1</v>
      </c>
      <c r="W793">
        <v>4.5</v>
      </c>
      <c r="X793">
        <v>0</v>
      </c>
      <c r="Y793">
        <v>478.49799999999999</v>
      </c>
      <c r="Z793">
        <v>9000860001</v>
      </c>
      <c r="AA793">
        <v>1072.2325847065599</v>
      </c>
      <c r="AB793" t="s">
        <v>54</v>
      </c>
      <c r="AC793" t="s">
        <v>54</v>
      </c>
      <c r="AD793" t="s">
        <v>54</v>
      </c>
      <c r="AE793" t="s">
        <v>73</v>
      </c>
      <c r="AF793" t="s">
        <v>3795</v>
      </c>
    </row>
    <row r="794" spans="1:32" x14ac:dyDescent="0.25">
      <c r="A794" t="s">
        <v>3796</v>
      </c>
      <c r="B794" t="s">
        <v>3797</v>
      </c>
      <c r="C794" t="s">
        <v>3798</v>
      </c>
      <c r="D794" t="s">
        <v>3799</v>
      </c>
      <c r="E794" t="s">
        <v>85</v>
      </c>
      <c r="F794">
        <v>2</v>
      </c>
      <c r="G794">
        <v>2022</v>
      </c>
      <c r="H794" s="1">
        <v>44936.374824351849</v>
      </c>
      <c r="I794" t="s">
        <v>3355</v>
      </c>
      <c r="J794">
        <v>1820</v>
      </c>
      <c r="K794">
        <v>0</v>
      </c>
      <c r="L794" t="s">
        <v>38</v>
      </c>
      <c r="M794" t="s">
        <v>79</v>
      </c>
      <c r="Q794">
        <v>1820</v>
      </c>
      <c r="R794" t="s">
        <v>52</v>
      </c>
      <c r="S794">
        <v>42.838900000000002</v>
      </c>
      <c r="T794">
        <v>-73.918199999999999</v>
      </c>
      <c r="U794">
        <v>0</v>
      </c>
      <c r="V794">
        <v>1</v>
      </c>
      <c r="W794">
        <v>18.5</v>
      </c>
      <c r="X794">
        <v>0</v>
      </c>
      <c r="Y794">
        <v>0</v>
      </c>
      <c r="Z794">
        <v>36004050001</v>
      </c>
      <c r="AA794">
        <v>5394.8522965237498</v>
      </c>
      <c r="AB794" t="s">
        <v>53</v>
      </c>
      <c r="AC794" t="s">
        <v>42</v>
      </c>
      <c r="AD794" t="s">
        <v>54</v>
      </c>
      <c r="AE794" t="s">
        <v>55</v>
      </c>
      <c r="AF794" t="s">
        <v>3800</v>
      </c>
    </row>
    <row r="795" spans="1:32" x14ac:dyDescent="0.25">
      <c r="A795" t="s">
        <v>3604</v>
      </c>
      <c r="B795" t="s">
        <v>3801</v>
      </c>
      <c r="C795" t="s">
        <v>3802</v>
      </c>
      <c r="D795" t="s">
        <v>3607</v>
      </c>
      <c r="E795" t="s">
        <v>85</v>
      </c>
      <c r="F795">
        <v>2</v>
      </c>
      <c r="G795">
        <v>2022</v>
      </c>
      <c r="H795" s="1">
        <v>44974.665200104166</v>
      </c>
      <c r="I795" t="s">
        <v>3355</v>
      </c>
      <c r="J795">
        <v>1784</v>
      </c>
      <c r="K795">
        <v>0</v>
      </c>
      <c r="L795" t="s">
        <v>38</v>
      </c>
      <c r="M795" t="s">
        <v>63</v>
      </c>
      <c r="P795">
        <v>1784</v>
      </c>
      <c r="R795" t="s">
        <v>38</v>
      </c>
      <c r="S795">
        <v>40.912999999999997</v>
      </c>
      <c r="T795">
        <v>-73.769361000000004</v>
      </c>
      <c r="U795">
        <v>0</v>
      </c>
      <c r="V795">
        <v>3</v>
      </c>
      <c r="W795">
        <v>13.6</v>
      </c>
      <c r="X795">
        <v>0</v>
      </c>
      <c r="Y795">
        <v>0</v>
      </c>
      <c r="Z795">
        <v>36003169005</v>
      </c>
      <c r="AA795">
        <v>5278.6694858846895</v>
      </c>
      <c r="AB795" t="s">
        <v>54</v>
      </c>
      <c r="AC795" t="s">
        <v>54</v>
      </c>
      <c r="AD795" t="s">
        <v>54</v>
      </c>
      <c r="AE795" t="s">
        <v>55</v>
      </c>
      <c r="AF795" t="s">
        <v>3803</v>
      </c>
    </row>
    <row r="796" spans="1:32" x14ac:dyDescent="0.25">
      <c r="A796" t="s">
        <v>3804</v>
      </c>
      <c r="B796" t="s">
        <v>3805</v>
      </c>
      <c r="C796" t="s">
        <v>3806</v>
      </c>
      <c r="D796" t="s">
        <v>3553</v>
      </c>
      <c r="E796" t="s">
        <v>1064</v>
      </c>
      <c r="F796">
        <v>3</v>
      </c>
      <c r="G796">
        <v>2022</v>
      </c>
      <c r="H796" s="1">
        <v>44973.618819247684</v>
      </c>
      <c r="I796" t="s">
        <v>3355</v>
      </c>
      <c r="J796">
        <v>1777.62</v>
      </c>
      <c r="K796">
        <v>0</v>
      </c>
      <c r="L796" t="s">
        <v>38</v>
      </c>
      <c r="M796" t="s">
        <v>51</v>
      </c>
      <c r="N796">
        <v>1777.62</v>
      </c>
      <c r="R796" t="s">
        <v>52</v>
      </c>
      <c r="S796">
        <v>39.025556000000002</v>
      </c>
      <c r="T796">
        <v>-76.406943999999996</v>
      </c>
      <c r="U796">
        <v>0</v>
      </c>
      <c r="V796">
        <v>1</v>
      </c>
      <c r="W796">
        <v>6</v>
      </c>
      <c r="X796">
        <v>0</v>
      </c>
      <c r="Y796">
        <v>0</v>
      </c>
      <c r="Z796">
        <v>24000003003</v>
      </c>
      <c r="AA796">
        <v>2338.4066950096708</v>
      </c>
      <c r="AB796" t="s">
        <v>87</v>
      </c>
      <c r="AC796" t="s">
        <v>54</v>
      </c>
      <c r="AD796" t="s">
        <v>54</v>
      </c>
      <c r="AE796" t="s">
        <v>73</v>
      </c>
      <c r="AF796" t="s">
        <v>3807</v>
      </c>
    </row>
    <row r="797" spans="1:32" x14ac:dyDescent="0.25">
      <c r="A797" t="s">
        <v>3808</v>
      </c>
      <c r="B797" t="s">
        <v>3809</v>
      </c>
      <c r="C797" t="s">
        <v>3810</v>
      </c>
      <c r="D797" t="s">
        <v>3811</v>
      </c>
      <c r="E797" t="s">
        <v>247</v>
      </c>
      <c r="F797">
        <v>1</v>
      </c>
      <c r="G797">
        <v>2022</v>
      </c>
      <c r="H797" s="1">
        <v>44946.574434733797</v>
      </c>
      <c r="I797" t="s">
        <v>3355</v>
      </c>
      <c r="J797">
        <v>1766</v>
      </c>
      <c r="K797">
        <v>0</v>
      </c>
      <c r="L797" t="s">
        <v>38</v>
      </c>
      <c r="M797" t="s">
        <v>79</v>
      </c>
      <c r="Q797">
        <v>1767.2</v>
      </c>
      <c r="R797" t="s">
        <v>52</v>
      </c>
      <c r="S797">
        <v>42.191040999999998</v>
      </c>
      <c r="T797">
        <v>-72.612573999999995</v>
      </c>
      <c r="U797">
        <v>7.4545618810000001</v>
      </c>
      <c r="V797">
        <v>2</v>
      </c>
      <c r="W797">
        <v>17.5</v>
      </c>
      <c r="X797">
        <v>0</v>
      </c>
      <c r="Y797">
        <v>2505.4</v>
      </c>
      <c r="Z797">
        <v>25000060001</v>
      </c>
      <c r="AA797">
        <v>6040.4135249179008</v>
      </c>
      <c r="AB797" t="s">
        <v>54</v>
      </c>
      <c r="AC797" t="s">
        <v>54</v>
      </c>
      <c r="AD797" t="s">
        <v>54</v>
      </c>
      <c r="AE797" t="s">
        <v>55</v>
      </c>
      <c r="AF797" t="s">
        <v>3812</v>
      </c>
    </row>
    <row r="798" spans="1:32" x14ac:dyDescent="0.25">
      <c r="A798" t="s">
        <v>3813</v>
      </c>
      <c r="B798" t="s">
        <v>3814</v>
      </c>
      <c r="C798" t="s">
        <v>3815</v>
      </c>
      <c r="D798" t="s">
        <v>1883</v>
      </c>
      <c r="E798" t="s">
        <v>543</v>
      </c>
      <c r="F798">
        <v>7</v>
      </c>
      <c r="G798">
        <v>2022</v>
      </c>
      <c r="H798" s="1">
        <v>44935.559479733798</v>
      </c>
      <c r="I798" t="s">
        <v>3355</v>
      </c>
      <c r="J798">
        <v>1736.81</v>
      </c>
      <c r="K798">
        <v>0</v>
      </c>
      <c r="L798" t="s">
        <v>38</v>
      </c>
      <c r="M798" t="s">
        <v>79</v>
      </c>
      <c r="Q798">
        <v>1736.81</v>
      </c>
      <c r="R798" t="s">
        <v>94</v>
      </c>
      <c r="S798">
        <v>38.843583000000002</v>
      </c>
      <c r="T798">
        <v>-90.696250000000006</v>
      </c>
      <c r="U798">
        <v>7.4933333329999998</v>
      </c>
      <c r="V798">
        <v>1</v>
      </c>
      <c r="W798">
        <v>0</v>
      </c>
      <c r="X798">
        <v>0</v>
      </c>
      <c r="Y798">
        <v>2733.61</v>
      </c>
      <c r="Z798">
        <v>29001193006</v>
      </c>
      <c r="AA798">
        <v>3796.8833884394999</v>
      </c>
      <c r="AB798" t="s">
        <v>54</v>
      </c>
      <c r="AC798" t="s">
        <v>54</v>
      </c>
      <c r="AD798" t="s">
        <v>54</v>
      </c>
      <c r="AE798" t="s">
        <v>55</v>
      </c>
      <c r="AF798" t="s">
        <v>3816</v>
      </c>
    </row>
    <row r="799" spans="1:32" x14ac:dyDescent="0.25">
      <c r="A799" t="s">
        <v>3817</v>
      </c>
      <c r="B799" t="s">
        <v>3818</v>
      </c>
      <c r="C799" t="s">
        <v>3818</v>
      </c>
      <c r="D799" t="s">
        <v>2334</v>
      </c>
      <c r="E799" t="s">
        <v>99</v>
      </c>
      <c r="F799">
        <v>6</v>
      </c>
      <c r="G799">
        <v>2022</v>
      </c>
      <c r="H799" s="1">
        <v>44811.388368553242</v>
      </c>
      <c r="I799" t="s">
        <v>3355</v>
      </c>
      <c r="J799">
        <v>1660.59</v>
      </c>
      <c r="K799">
        <v>0</v>
      </c>
      <c r="L799" t="s">
        <v>38</v>
      </c>
      <c r="M799" t="s">
        <v>51</v>
      </c>
      <c r="N799">
        <v>1660.58</v>
      </c>
      <c r="R799" t="s">
        <v>52</v>
      </c>
      <c r="S799">
        <v>31.10821</v>
      </c>
      <c r="T799">
        <v>-97.701660000000004</v>
      </c>
      <c r="U799">
        <v>9.6558333330000004</v>
      </c>
      <c r="V799">
        <v>1</v>
      </c>
      <c r="W799">
        <v>18</v>
      </c>
      <c r="X799">
        <v>18</v>
      </c>
      <c r="Y799">
        <v>3522.08</v>
      </c>
      <c r="AB799" t="s">
        <v>41</v>
      </c>
      <c r="AC799" t="s">
        <v>54</v>
      </c>
      <c r="AD799" t="s">
        <v>54</v>
      </c>
      <c r="AE799" t="s">
        <v>73</v>
      </c>
      <c r="AF799" t="s">
        <v>3819</v>
      </c>
    </row>
    <row r="800" spans="1:32" x14ac:dyDescent="0.25">
      <c r="A800" t="s">
        <v>3820</v>
      </c>
      <c r="B800" t="s">
        <v>3821</v>
      </c>
      <c r="C800" t="s">
        <v>3822</v>
      </c>
      <c r="D800" t="s">
        <v>3823</v>
      </c>
      <c r="E800" t="s">
        <v>600</v>
      </c>
      <c r="F800">
        <v>4</v>
      </c>
      <c r="G800">
        <v>2022</v>
      </c>
      <c r="H800" s="1">
        <v>44959.454057789349</v>
      </c>
      <c r="I800" t="s">
        <v>3355</v>
      </c>
      <c r="J800">
        <v>1653.89</v>
      </c>
      <c r="K800">
        <v>0</v>
      </c>
      <c r="L800" t="s">
        <v>38</v>
      </c>
      <c r="M800" t="s">
        <v>79</v>
      </c>
      <c r="Q800">
        <v>1653.89</v>
      </c>
      <c r="R800" t="s">
        <v>52</v>
      </c>
      <c r="S800">
        <v>30.270686999999999</v>
      </c>
      <c r="T800">
        <v>-82.124906999999993</v>
      </c>
      <c r="U800">
        <v>0.73299999999999998</v>
      </c>
      <c r="V800">
        <v>1</v>
      </c>
      <c r="W800">
        <v>1.3</v>
      </c>
      <c r="X800">
        <v>0.73299999999999998</v>
      </c>
      <c r="Y800">
        <v>267.56099999999998</v>
      </c>
      <c r="Z800">
        <v>12000195001</v>
      </c>
      <c r="AA800">
        <v>340.53582428689998</v>
      </c>
      <c r="AB800" t="s">
        <v>41</v>
      </c>
      <c r="AC800" t="s">
        <v>54</v>
      </c>
      <c r="AD800" t="s">
        <v>54</v>
      </c>
      <c r="AE800" t="s">
        <v>73</v>
      </c>
      <c r="AF800" t="s">
        <v>3824</v>
      </c>
    </row>
    <row r="801" spans="1:32" x14ac:dyDescent="0.25">
      <c r="A801" t="s">
        <v>3614</v>
      </c>
      <c r="B801" t="s">
        <v>3825</v>
      </c>
      <c r="C801" t="s">
        <v>3826</v>
      </c>
      <c r="D801" t="s">
        <v>206</v>
      </c>
      <c r="E801" t="s">
        <v>136</v>
      </c>
      <c r="F801">
        <v>4</v>
      </c>
      <c r="G801">
        <v>2022</v>
      </c>
      <c r="H801" s="1">
        <v>44977.52330064815</v>
      </c>
      <c r="I801" t="s">
        <v>3355</v>
      </c>
      <c r="J801">
        <v>1639</v>
      </c>
      <c r="K801">
        <v>0</v>
      </c>
      <c r="L801" t="s">
        <v>38</v>
      </c>
      <c r="M801" t="s">
        <v>51</v>
      </c>
      <c r="N801">
        <v>1639</v>
      </c>
      <c r="R801" t="s">
        <v>52</v>
      </c>
      <c r="S801">
        <v>34.964309</v>
      </c>
      <c r="T801">
        <v>-78.832921999999996</v>
      </c>
      <c r="U801">
        <v>13.41984167</v>
      </c>
      <c r="V801">
        <v>1</v>
      </c>
      <c r="W801">
        <v>21</v>
      </c>
      <c r="X801">
        <v>0</v>
      </c>
      <c r="Y801">
        <v>4898.2790000000005</v>
      </c>
      <c r="Z801">
        <v>37002601002</v>
      </c>
      <c r="AA801">
        <v>7375.241114235002</v>
      </c>
      <c r="AB801" t="s">
        <v>41</v>
      </c>
      <c r="AC801" t="s">
        <v>54</v>
      </c>
      <c r="AD801" t="s">
        <v>54</v>
      </c>
      <c r="AE801" t="s">
        <v>73</v>
      </c>
      <c r="AF801" t="s">
        <v>3827</v>
      </c>
    </row>
    <row r="802" spans="1:32" x14ac:dyDescent="0.25">
      <c r="A802" t="s">
        <v>3828</v>
      </c>
      <c r="B802" t="s">
        <v>3829</v>
      </c>
      <c r="C802" t="s">
        <v>3830</v>
      </c>
      <c r="D802" t="s">
        <v>3831</v>
      </c>
      <c r="E802" t="s">
        <v>259</v>
      </c>
      <c r="F802">
        <v>7</v>
      </c>
      <c r="G802">
        <v>2022</v>
      </c>
      <c r="H802" s="1">
        <v>44957.384245775465</v>
      </c>
      <c r="I802" t="s">
        <v>3355</v>
      </c>
      <c r="J802">
        <v>1601</v>
      </c>
      <c r="K802">
        <v>0</v>
      </c>
      <c r="L802" t="s">
        <v>38</v>
      </c>
      <c r="M802" t="s">
        <v>51</v>
      </c>
      <c r="N802">
        <v>683.6</v>
      </c>
      <c r="R802" t="s">
        <v>52</v>
      </c>
      <c r="S802">
        <v>42.801110999999999</v>
      </c>
      <c r="T802">
        <v>-96.217777999999996</v>
      </c>
      <c r="U802">
        <v>0</v>
      </c>
      <c r="V802">
        <v>1</v>
      </c>
      <c r="W802">
        <v>4.7300000000000004</v>
      </c>
      <c r="X802">
        <v>3.59</v>
      </c>
      <c r="Y802">
        <v>0</v>
      </c>
      <c r="Z802">
        <v>19000471001</v>
      </c>
      <c r="AA802">
        <v>788.87764214484002</v>
      </c>
      <c r="AB802" t="s">
        <v>53</v>
      </c>
      <c r="AC802" t="s">
        <v>42</v>
      </c>
      <c r="AD802" t="s">
        <v>54</v>
      </c>
      <c r="AE802" t="s">
        <v>438</v>
      </c>
      <c r="AF802" t="s">
        <v>3832</v>
      </c>
    </row>
    <row r="803" spans="1:32" x14ac:dyDescent="0.25">
      <c r="A803" t="s">
        <v>3833</v>
      </c>
      <c r="B803" t="s">
        <v>3834</v>
      </c>
      <c r="C803" t="s">
        <v>3835</v>
      </c>
      <c r="D803" t="s">
        <v>3836</v>
      </c>
      <c r="E803" t="s">
        <v>36</v>
      </c>
      <c r="F803">
        <v>9</v>
      </c>
      <c r="G803">
        <v>2022</v>
      </c>
      <c r="H803" s="1">
        <v>44979.544264618053</v>
      </c>
      <c r="I803" t="s">
        <v>3355</v>
      </c>
      <c r="J803">
        <v>1597</v>
      </c>
      <c r="K803">
        <v>0</v>
      </c>
      <c r="L803" t="s">
        <v>38</v>
      </c>
      <c r="M803" t="s">
        <v>51</v>
      </c>
      <c r="N803">
        <v>1820</v>
      </c>
      <c r="R803" t="s">
        <v>214</v>
      </c>
      <c r="S803">
        <v>34.616658000000001</v>
      </c>
      <c r="T803">
        <v>-117.355048</v>
      </c>
      <c r="U803">
        <v>7.04</v>
      </c>
      <c r="V803">
        <v>1</v>
      </c>
      <c r="W803">
        <v>18</v>
      </c>
      <c r="X803">
        <v>4.8</v>
      </c>
      <c r="Y803">
        <v>2570.1799999999998</v>
      </c>
      <c r="Z803">
        <v>6006009001</v>
      </c>
      <c r="AA803">
        <v>4880.4064657159997</v>
      </c>
      <c r="AB803" t="s">
        <v>118</v>
      </c>
      <c r="AC803" t="s">
        <v>562</v>
      </c>
      <c r="AD803" t="s">
        <v>54</v>
      </c>
      <c r="AE803" t="s">
        <v>589</v>
      </c>
      <c r="AF803" t="s">
        <v>3837</v>
      </c>
    </row>
    <row r="804" spans="1:32" x14ac:dyDescent="0.25">
      <c r="A804" t="s">
        <v>3838</v>
      </c>
      <c r="B804" t="s">
        <v>3839</v>
      </c>
      <c r="C804" t="s">
        <v>3840</v>
      </c>
      <c r="D804" t="s">
        <v>3841</v>
      </c>
      <c r="E804" t="s">
        <v>253</v>
      </c>
      <c r="F804">
        <v>5</v>
      </c>
      <c r="G804">
        <v>2022</v>
      </c>
      <c r="H804" s="1">
        <v>44944.406872743057</v>
      </c>
      <c r="I804" t="s">
        <v>3355</v>
      </c>
      <c r="J804">
        <v>1574.21</v>
      </c>
      <c r="K804">
        <v>0</v>
      </c>
      <c r="L804" t="s">
        <v>38</v>
      </c>
      <c r="M804" t="s">
        <v>39</v>
      </c>
      <c r="N804">
        <v>1401.65</v>
      </c>
      <c r="Q804">
        <v>172.56</v>
      </c>
      <c r="R804" t="s">
        <v>86</v>
      </c>
      <c r="S804">
        <v>41.663519999999998</v>
      </c>
      <c r="T804">
        <v>-85.143500000000003</v>
      </c>
      <c r="U804">
        <v>0.50347500000000001</v>
      </c>
      <c r="V804">
        <v>1</v>
      </c>
      <c r="W804">
        <v>2.2999999999999998</v>
      </c>
      <c r="X804">
        <v>0.5</v>
      </c>
      <c r="Y804">
        <v>183.8082</v>
      </c>
      <c r="Z804">
        <v>18003051001</v>
      </c>
      <c r="AA804">
        <v>364.20943773999994</v>
      </c>
      <c r="AB804" t="s">
        <v>87</v>
      </c>
      <c r="AC804" t="s">
        <v>72</v>
      </c>
      <c r="AD804" t="s">
        <v>975</v>
      </c>
      <c r="AE804" t="s">
        <v>73</v>
      </c>
      <c r="AF804" t="s">
        <v>3842</v>
      </c>
    </row>
    <row r="805" spans="1:32" x14ac:dyDescent="0.25">
      <c r="A805" t="s">
        <v>3843</v>
      </c>
      <c r="B805" t="s">
        <v>3844</v>
      </c>
      <c r="C805" t="s">
        <v>3845</v>
      </c>
      <c r="D805" t="s">
        <v>3846</v>
      </c>
      <c r="E805" t="s">
        <v>259</v>
      </c>
      <c r="F805">
        <v>7</v>
      </c>
      <c r="G805">
        <v>2022</v>
      </c>
      <c r="H805" s="1">
        <v>44929.686959629631</v>
      </c>
      <c r="I805" t="s">
        <v>3355</v>
      </c>
      <c r="J805">
        <v>1572.78</v>
      </c>
      <c r="K805">
        <v>0</v>
      </c>
      <c r="L805" t="s">
        <v>38</v>
      </c>
      <c r="M805" t="s">
        <v>51</v>
      </c>
      <c r="N805">
        <v>1572.78</v>
      </c>
      <c r="R805" t="s">
        <v>52</v>
      </c>
      <c r="S805">
        <v>42.648800000000001</v>
      </c>
      <c r="T805">
        <v>-93.906800000000004</v>
      </c>
      <c r="U805">
        <v>0</v>
      </c>
      <c r="V805">
        <v>1</v>
      </c>
      <c r="W805">
        <v>6</v>
      </c>
      <c r="X805">
        <v>4.1500000000000004</v>
      </c>
      <c r="Y805">
        <v>0</v>
      </c>
      <c r="Z805">
        <v>19000253001</v>
      </c>
      <c r="AA805">
        <v>738.25253029897999</v>
      </c>
      <c r="AB805" t="s">
        <v>118</v>
      </c>
      <c r="AC805" t="s">
        <v>54</v>
      </c>
      <c r="AD805" t="s">
        <v>54</v>
      </c>
      <c r="AE805" t="s">
        <v>55</v>
      </c>
      <c r="AF805" t="s">
        <v>3847</v>
      </c>
    </row>
    <row r="806" spans="1:32" x14ac:dyDescent="0.25">
      <c r="A806" t="s">
        <v>3848</v>
      </c>
      <c r="B806" t="s">
        <v>3849</v>
      </c>
      <c r="C806" t="s">
        <v>3850</v>
      </c>
      <c r="D806" t="s">
        <v>3851</v>
      </c>
      <c r="E806" t="s">
        <v>600</v>
      </c>
      <c r="F806">
        <v>4</v>
      </c>
      <c r="G806">
        <v>2022</v>
      </c>
      <c r="H806" s="1">
        <v>44973.562643460646</v>
      </c>
      <c r="I806" t="s">
        <v>3355</v>
      </c>
      <c r="J806">
        <v>1555.13</v>
      </c>
      <c r="K806">
        <v>0</v>
      </c>
      <c r="L806" t="s">
        <v>38</v>
      </c>
      <c r="M806" t="s">
        <v>51</v>
      </c>
      <c r="N806">
        <v>1555.13</v>
      </c>
      <c r="R806" t="s">
        <v>52</v>
      </c>
      <c r="S806">
        <v>25.993110000000001</v>
      </c>
      <c r="T806">
        <v>-80.334090000000003</v>
      </c>
      <c r="Z806">
        <v>12000001022</v>
      </c>
      <c r="AA806">
        <v>3168.6221083379996</v>
      </c>
      <c r="AB806" t="s">
        <v>53</v>
      </c>
      <c r="AC806" t="s">
        <v>72</v>
      </c>
      <c r="AD806" t="s">
        <v>54</v>
      </c>
      <c r="AE806" t="s">
        <v>73</v>
      </c>
      <c r="AF806" t="s">
        <v>3852</v>
      </c>
    </row>
    <row r="807" spans="1:32" x14ac:dyDescent="0.25">
      <c r="A807" t="s">
        <v>3853</v>
      </c>
      <c r="B807" t="s">
        <v>3854</v>
      </c>
      <c r="C807" t="s">
        <v>3855</v>
      </c>
      <c r="D807" t="s">
        <v>3856</v>
      </c>
      <c r="E807" t="s">
        <v>207</v>
      </c>
      <c r="F807">
        <v>4</v>
      </c>
      <c r="G807">
        <v>2022</v>
      </c>
      <c r="H807" s="1">
        <v>44963.41788966435</v>
      </c>
      <c r="I807" t="s">
        <v>3355</v>
      </c>
      <c r="J807">
        <v>1550.36</v>
      </c>
      <c r="K807">
        <v>0</v>
      </c>
      <c r="L807" t="s">
        <v>38</v>
      </c>
      <c r="M807" t="s">
        <v>79</v>
      </c>
      <c r="Q807">
        <v>1468.7</v>
      </c>
      <c r="R807" t="s">
        <v>86</v>
      </c>
      <c r="S807">
        <v>35.926091</v>
      </c>
      <c r="T807">
        <v>-83.601215999999994</v>
      </c>
      <c r="U807">
        <v>19.426666669999999</v>
      </c>
      <c r="V807">
        <v>1</v>
      </c>
      <c r="W807">
        <v>4.8</v>
      </c>
      <c r="X807">
        <v>4.5199999999999996</v>
      </c>
      <c r="Y807">
        <v>7185.4750000000004</v>
      </c>
      <c r="Z807">
        <v>47001280002</v>
      </c>
      <c r="AA807">
        <v>1194.6069557871997</v>
      </c>
      <c r="AB807" t="s">
        <v>41</v>
      </c>
      <c r="AC807" t="s">
        <v>54</v>
      </c>
      <c r="AD807" t="s">
        <v>54</v>
      </c>
      <c r="AE807" t="s">
        <v>73</v>
      </c>
      <c r="AF807" t="s">
        <v>3857</v>
      </c>
    </row>
    <row r="808" spans="1:32" x14ac:dyDescent="0.25">
      <c r="A808" t="s">
        <v>3858</v>
      </c>
      <c r="B808" t="s">
        <v>3859</v>
      </c>
      <c r="C808" t="s">
        <v>3860</v>
      </c>
      <c r="D808" t="s">
        <v>3538</v>
      </c>
      <c r="E808" t="s">
        <v>36</v>
      </c>
      <c r="F808">
        <v>9</v>
      </c>
      <c r="G808">
        <v>2022</v>
      </c>
      <c r="H808" s="1">
        <v>44972.739143333332</v>
      </c>
      <c r="I808" t="s">
        <v>3355</v>
      </c>
      <c r="J808">
        <v>1544.58</v>
      </c>
      <c r="K808">
        <v>0</v>
      </c>
      <c r="L808" t="s">
        <v>38</v>
      </c>
      <c r="M808" t="s">
        <v>51</v>
      </c>
      <c r="N808">
        <v>1544.58</v>
      </c>
      <c r="R808" t="s">
        <v>52</v>
      </c>
      <c r="S808">
        <v>33.772950982902401</v>
      </c>
      <c r="T808">
        <v>-116.955054908457</v>
      </c>
      <c r="Z808">
        <v>6008006001</v>
      </c>
      <c r="AA808">
        <v>4900.4379847916998</v>
      </c>
      <c r="AB808" t="s">
        <v>53</v>
      </c>
      <c r="AC808" t="s">
        <v>42</v>
      </c>
      <c r="AD808" t="s">
        <v>54</v>
      </c>
      <c r="AE808" t="s">
        <v>73</v>
      </c>
      <c r="AF808" t="s">
        <v>3861</v>
      </c>
    </row>
    <row r="809" spans="1:32" x14ac:dyDescent="0.25">
      <c r="A809" t="s">
        <v>3862</v>
      </c>
      <c r="B809" t="s">
        <v>3863</v>
      </c>
      <c r="C809" t="s">
        <v>3864</v>
      </c>
      <c r="D809" t="s">
        <v>3865</v>
      </c>
      <c r="E809" t="s">
        <v>172</v>
      </c>
      <c r="F809">
        <v>4</v>
      </c>
      <c r="G809">
        <v>2022</v>
      </c>
      <c r="H809" s="1">
        <v>44974.503679965281</v>
      </c>
      <c r="I809" t="s">
        <v>3355</v>
      </c>
      <c r="J809">
        <v>1529.54</v>
      </c>
      <c r="K809">
        <v>0</v>
      </c>
      <c r="L809" t="s">
        <v>38</v>
      </c>
      <c r="M809" t="s">
        <v>679</v>
      </c>
      <c r="O809">
        <v>1530</v>
      </c>
      <c r="R809" t="s">
        <v>52</v>
      </c>
      <c r="S809">
        <v>34.136389000000001</v>
      </c>
      <c r="T809">
        <v>-79.551389</v>
      </c>
      <c r="U809">
        <v>9.6185833330000001</v>
      </c>
      <c r="V809">
        <v>1</v>
      </c>
      <c r="W809">
        <v>0</v>
      </c>
      <c r="X809">
        <v>0</v>
      </c>
      <c r="Y809">
        <v>3509.864</v>
      </c>
      <c r="Z809">
        <v>45000275001</v>
      </c>
      <c r="AA809">
        <v>4534.4074998629994</v>
      </c>
      <c r="AB809" t="s">
        <v>41</v>
      </c>
      <c r="AC809" t="s">
        <v>54</v>
      </c>
      <c r="AD809" t="s">
        <v>54</v>
      </c>
      <c r="AE809" t="s">
        <v>73</v>
      </c>
      <c r="AF809" t="s">
        <v>3866</v>
      </c>
    </row>
    <row r="810" spans="1:32" x14ac:dyDescent="0.25">
      <c r="A810" t="s">
        <v>3867</v>
      </c>
      <c r="B810" t="s">
        <v>3868</v>
      </c>
      <c r="C810" t="s">
        <v>3869</v>
      </c>
      <c r="D810" t="s">
        <v>3870</v>
      </c>
      <c r="E810" t="s">
        <v>61</v>
      </c>
      <c r="F810">
        <v>1</v>
      </c>
      <c r="G810">
        <v>2022</v>
      </c>
      <c r="H810" s="1">
        <v>44957.399683368058</v>
      </c>
      <c r="I810" t="s">
        <v>3355</v>
      </c>
      <c r="J810">
        <v>1525.76</v>
      </c>
      <c r="K810">
        <v>0</v>
      </c>
      <c r="L810" t="s">
        <v>38</v>
      </c>
      <c r="M810" t="s">
        <v>79</v>
      </c>
      <c r="Q810">
        <v>1525.76</v>
      </c>
      <c r="R810" t="s">
        <v>94</v>
      </c>
      <c r="S810">
        <v>41.513430999999997</v>
      </c>
      <c r="T810">
        <v>-72.827877999999998</v>
      </c>
      <c r="U810">
        <v>10.71666667</v>
      </c>
      <c r="V810">
        <v>1</v>
      </c>
      <c r="W810">
        <v>11.6</v>
      </c>
      <c r="X810">
        <v>0</v>
      </c>
      <c r="Y810">
        <v>3904.6</v>
      </c>
      <c r="Z810">
        <v>9000800001</v>
      </c>
      <c r="AA810">
        <v>3873.7315798026402</v>
      </c>
      <c r="AB810" t="s">
        <v>54</v>
      </c>
      <c r="AC810" t="s">
        <v>54</v>
      </c>
      <c r="AD810" t="s">
        <v>54</v>
      </c>
      <c r="AE810" t="s">
        <v>73</v>
      </c>
      <c r="AF810" t="s">
        <v>3871</v>
      </c>
    </row>
    <row r="811" spans="1:32" x14ac:dyDescent="0.25">
      <c r="A811" t="s">
        <v>3872</v>
      </c>
      <c r="B811" t="s">
        <v>3873</v>
      </c>
      <c r="C811" t="s">
        <v>3874</v>
      </c>
      <c r="D811" t="s">
        <v>3875</v>
      </c>
      <c r="E811" t="s">
        <v>600</v>
      </c>
      <c r="F811">
        <v>4</v>
      </c>
      <c r="G811">
        <v>2022</v>
      </c>
      <c r="H811" s="1">
        <v>44957.614796770831</v>
      </c>
      <c r="I811" t="s">
        <v>3355</v>
      </c>
      <c r="J811">
        <v>1493.2</v>
      </c>
      <c r="K811">
        <v>0</v>
      </c>
      <c r="L811" t="s">
        <v>38</v>
      </c>
      <c r="M811" t="s">
        <v>51</v>
      </c>
      <c r="N811">
        <v>926.42</v>
      </c>
      <c r="R811" t="s">
        <v>52</v>
      </c>
      <c r="S811">
        <v>30.216107000000001</v>
      </c>
      <c r="T811">
        <v>-85.853669999999994</v>
      </c>
      <c r="U811">
        <v>4.903333333</v>
      </c>
      <c r="V811">
        <v>1</v>
      </c>
      <c r="W811">
        <v>14</v>
      </c>
      <c r="X811">
        <v>0</v>
      </c>
      <c r="Y811">
        <v>1791.06</v>
      </c>
      <c r="Z811">
        <v>12000199001</v>
      </c>
      <c r="AA811">
        <v>2913.6755019199995</v>
      </c>
      <c r="AB811" t="s">
        <v>41</v>
      </c>
      <c r="AC811" t="s">
        <v>54</v>
      </c>
      <c r="AD811" t="s">
        <v>54</v>
      </c>
      <c r="AE811" t="s">
        <v>73</v>
      </c>
      <c r="AF811" t="s">
        <v>3876</v>
      </c>
    </row>
    <row r="812" spans="1:32" x14ac:dyDescent="0.25">
      <c r="A812" t="s">
        <v>3877</v>
      </c>
      <c r="B812" t="s">
        <v>3878</v>
      </c>
      <c r="C812" t="s">
        <v>3879</v>
      </c>
      <c r="D812" t="s">
        <v>3880</v>
      </c>
      <c r="E812" t="s">
        <v>61</v>
      </c>
      <c r="F812">
        <v>1</v>
      </c>
      <c r="G812">
        <v>2022</v>
      </c>
      <c r="H812" s="1">
        <v>44971.453675671299</v>
      </c>
      <c r="I812" t="s">
        <v>3355</v>
      </c>
      <c r="J812">
        <v>1470.58</v>
      </c>
      <c r="K812">
        <v>0</v>
      </c>
      <c r="L812" t="s">
        <v>38</v>
      </c>
      <c r="M812" t="s">
        <v>79</v>
      </c>
      <c r="Q812">
        <v>2941.16</v>
      </c>
      <c r="R812" t="s">
        <v>94</v>
      </c>
      <c r="S812">
        <v>41.013328999999999</v>
      </c>
      <c r="T812">
        <v>-73.624832999999995</v>
      </c>
      <c r="U812">
        <v>6.6833333330000002</v>
      </c>
      <c r="V812">
        <v>1</v>
      </c>
      <c r="W812">
        <v>12.5</v>
      </c>
      <c r="X812">
        <v>0</v>
      </c>
      <c r="Y812">
        <v>2436.65</v>
      </c>
      <c r="Z812">
        <v>9000570001</v>
      </c>
      <c r="AA812">
        <v>3899.4083451633105</v>
      </c>
      <c r="AB812" t="s">
        <v>54</v>
      </c>
      <c r="AC812" t="s">
        <v>54</v>
      </c>
      <c r="AD812" t="s">
        <v>54</v>
      </c>
      <c r="AE812" t="s">
        <v>55</v>
      </c>
      <c r="AF812" t="s">
        <v>3881</v>
      </c>
    </row>
    <row r="813" spans="1:32" x14ac:dyDescent="0.25">
      <c r="A813" t="s">
        <v>3882</v>
      </c>
      <c r="B813" t="s">
        <v>3883</v>
      </c>
      <c r="C813" t="s">
        <v>3884</v>
      </c>
      <c r="D813" t="s">
        <v>3885</v>
      </c>
      <c r="E813" t="s">
        <v>172</v>
      </c>
      <c r="F813">
        <v>4</v>
      </c>
      <c r="G813">
        <v>2022</v>
      </c>
      <c r="H813" s="1">
        <v>44945.452003136576</v>
      </c>
      <c r="I813" t="s">
        <v>3355</v>
      </c>
      <c r="J813">
        <v>1466.83</v>
      </c>
      <c r="K813">
        <v>0</v>
      </c>
      <c r="L813" t="s">
        <v>38</v>
      </c>
      <c r="M813" t="s">
        <v>79</v>
      </c>
      <c r="Q813">
        <v>1466.83</v>
      </c>
      <c r="R813" t="s">
        <v>214</v>
      </c>
      <c r="S813">
        <v>33.469721999999997</v>
      </c>
      <c r="T813">
        <v>-81.913611000000003</v>
      </c>
      <c r="U813">
        <v>10.634874999999999</v>
      </c>
      <c r="V813">
        <v>1</v>
      </c>
      <c r="W813">
        <v>0</v>
      </c>
      <c r="X813">
        <v>0</v>
      </c>
      <c r="Y813">
        <v>1939.4902</v>
      </c>
      <c r="Z813">
        <v>45000612001</v>
      </c>
      <c r="AA813">
        <v>7102.08403593</v>
      </c>
      <c r="AB813" t="s">
        <v>54</v>
      </c>
      <c r="AC813" t="s">
        <v>64</v>
      </c>
      <c r="AD813" t="s">
        <v>537</v>
      </c>
      <c r="AE813" t="s">
        <v>73</v>
      </c>
      <c r="AF813" t="s">
        <v>3886</v>
      </c>
    </row>
    <row r="814" spans="1:32" x14ac:dyDescent="0.25">
      <c r="A814" t="s">
        <v>3887</v>
      </c>
      <c r="B814" t="s">
        <v>3888</v>
      </c>
      <c r="C814" t="s">
        <v>3889</v>
      </c>
      <c r="D814" t="s">
        <v>3890</v>
      </c>
      <c r="E814" t="s">
        <v>36</v>
      </c>
      <c r="F814">
        <v>9</v>
      </c>
      <c r="G814">
        <v>2022</v>
      </c>
      <c r="H814" s="1">
        <v>44972.516912557869</v>
      </c>
      <c r="I814" t="s">
        <v>3355</v>
      </c>
      <c r="J814">
        <v>1462</v>
      </c>
      <c r="K814">
        <v>0</v>
      </c>
      <c r="L814" t="s">
        <v>38</v>
      </c>
      <c r="M814" t="s">
        <v>79</v>
      </c>
      <c r="Q814">
        <v>1462</v>
      </c>
      <c r="R814" t="s">
        <v>94</v>
      </c>
      <c r="S814">
        <v>34.243076000000002</v>
      </c>
      <c r="T814">
        <v>-117.278006</v>
      </c>
      <c r="U814">
        <v>7.65</v>
      </c>
      <c r="V814">
        <v>1</v>
      </c>
      <c r="W814">
        <v>15</v>
      </c>
      <c r="X814">
        <v>0</v>
      </c>
      <c r="Y814">
        <v>2791.7</v>
      </c>
      <c r="Z814">
        <v>6005184001</v>
      </c>
      <c r="AA814">
        <v>4261.2504215580002</v>
      </c>
      <c r="AB814" t="s">
        <v>3891</v>
      </c>
      <c r="AC814" t="s">
        <v>72</v>
      </c>
      <c r="AD814" t="s">
        <v>54</v>
      </c>
      <c r="AE814" t="s">
        <v>452</v>
      </c>
      <c r="AF814" t="s">
        <v>3892</v>
      </c>
    </row>
    <row r="815" spans="1:32" x14ac:dyDescent="0.25">
      <c r="A815" t="s">
        <v>3893</v>
      </c>
      <c r="B815" t="s">
        <v>3894</v>
      </c>
      <c r="C815" t="s">
        <v>3895</v>
      </c>
      <c r="D815" t="s">
        <v>3896</v>
      </c>
      <c r="E815" t="s">
        <v>136</v>
      </c>
      <c r="F815">
        <v>4</v>
      </c>
      <c r="G815">
        <v>2022</v>
      </c>
      <c r="H815" s="1">
        <v>44973.589188078702</v>
      </c>
      <c r="I815" t="s">
        <v>3355</v>
      </c>
      <c r="J815">
        <v>1447</v>
      </c>
      <c r="K815">
        <v>0</v>
      </c>
      <c r="L815" t="s">
        <v>38</v>
      </c>
      <c r="M815" t="s">
        <v>51</v>
      </c>
      <c r="N815">
        <v>1447</v>
      </c>
      <c r="R815" t="s">
        <v>52</v>
      </c>
      <c r="S815">
        <v>35.546512999999997</v>
      </c>
      <c r="T815">
        <v>-79.219919000000004</v>
      </c>
      <c r="U815">
        <v>3.4804916669999999</v>
      </c>
      <c r="V815">
        <v>1</v>
      </c>
      <c r="W815">
        <v>12</v>
      </c>
      <c r="X815">
        <v>0</v>
      </c>
      <c r="Y815">
        <v>1272.0337</v>
      </c>
      <c r="Z815">
        <v>37005301003</v>
      </c>
      <c r="AA815">
        <v>2968.3069175809997</v>
      </c>
      <c r="AB815" t="s">
        <v>41</v>
      </c>
      <c r="AC815" t="s">
        <v>54</v>
      </c>
      <c r="AD815" t="s">
        <v>54</v>
      </c>
      <c r="AE815" t="s">
        <v>54</v>
      </c>
      <c r="AF815" t="s">
        <v>3897</v>
      </c>
    </row>
    <row r="816" spans="1:32" x14ac:dyDescent="0.25">
      <c r="A816" t="s">
        <v>3898</v>
      </c>
      <c r="B816" t="s">
        <v>3899</v>
      </c>
      <c r="C816" t="s">
        <v>3900</v>
      </c>
      <c r="D816" t="s">
        <v>3901</v>
      </c>
      <c r="E816" t="s">
        <v>1023</v>
      </c>
      <c r="F816">
        <v>8</v>
      </c>
      <c r="G816">
        <v>2022</v>
      </c>
      <c r="H816" s="1">
        <v>44963.519323263892</v>
      </c>
      <c r="I816" t="s">
        <v>3355</v>
      </c>
      <c r="J816">
        <v>1420</v>
      </c>
      <c r="K816">
        <v>0</v>
      </c>
      <c r="L816" t="s">
        <v>38</v>
      </c>
      <c r="M816" t="s">
        <v>51</v>
      </c>
      <c r="N816">
        <v>15</v>
      </c>
      <c r="R816" t="s">
        <v>52</v>
      </c>
      <c r="S816">
        <v>40.423628000000001</v>
      </c>
      <c r="T816">
        <v>-104.676788</v>
      </c>
      <c r="U816">
        <v>7.141666667</v>
      </c>
      <c r="V816">
        <v>4</v>
      </c>
      <c r="W816">
        <v>14.7</v>
      </c>
      <c r="X816">
        <v>0</v>
      </c>
      <c r="Y816">
        <v>869.16666669999995</v>
      </c>
      <c r="Z816">
        <v>8000044001</v>
      </c>
      <c r="AA816">
        <v>4091.8930330089001</v>
      </c>
      <c r="AB816" t="s">
        <v>53</v>
      </c>
      <c r="AC816" t="s">
        <v>42</v>
      </c>
      <c r="AD816" t="s">
        <v>54</v>
      </c>
      <c r="AE816" t="s">
        <v>65</v>
      </c>
      <c r="AF816" t="s">
        <v>3902</v>
      </c>
    </row>
    <row r="817" spans="1:32" x14ac:dyDescent="0.25">
      <c r="A817" t="s">
        <v>3903</v>
      </c>
      <c r="B817" t="s">
        <v>3904</v>
      </c>
      <c r="C817" t="s">
        <v>3905</v>
      </c>
      <c r="D817" t="s">
        <v>3906</v>
      </c>
      <c r="E817" t="s">
        <v>36</v>
      </c>
      <c r="F817">
        <v>9</v>
      </c>
      <c r="G817">
        <v>2022</v>
      </c>
      <c r="H817" s="1">
        <v>44938.755203148146</v>
      </c>
      <c r="I817" t="s">
        <v>3355</v>
      </c>
      <c r="J817">
        <v>1415.08</v>
      </c>
      <c r="K817">
        <v>0</v>
      </c>
      <c r="L817" t="s">
        <v>38</v>
      </c>
      <c r="M817" t="s">
        <v>79</v>
      </c>
      <c r="Q817">
        <v>1415.08</v>
      </c>
      <c r="R817" t="s">
        <v>52</v>
      </c>
      <c r="S817">
        <v>37.795777999999999</v>
      </c>
      <c r="T817">
        <v>-121.260639</v>
      </c>
      <c r="U817">
        <v>5.5943333329999998</v>
      </c>
      <c r="V817">
        <v>1</v>
      </c>
      <c r="W817">
        <v>9.8699999999999992</v>
      </c>
      <c r="X817">
        <v>0</v>
      </c>
      <c r="Y817">
        <v>2040.6220000000001</v>
      </c>
      <c r="Z817">
        <v>6005146001</v>
      </c>
      <c r="AA817">
        <v>2817.1600009188996</v>
      </c>
      <c r="AB817" t="s">
        <v>53</v>
      </c>
      <c r="AC817" t="s">
        <v>42</v>
      </c>
      <c r="AD817" t="s">
        <v>54</v>
      </c>
      <c r="AE817" t="s">
        <v>65</v>
      </c>
      <c r="AF817" t="s">
        <v>3907</v>
      </c>
    </row>
    <row r="818" spans="1:32" x14ac:dyDescent="0.25">
      <c r="A818" t="s">
        <v>3402</v>
      </c>
      <c r="B818" t="s">
        <v>3908</v>
      </c>
      <c r="C818" t="s">
        <v>3909</v>
      </c>
      <c r="D818" t="s">
        <v>3405</v>
      </c>
      <c r="E818" t="s">
        <v>136</v>
      </c>
      <c r="F818">
        <v>4</v>
      </c>
      <c r="G818">
        <v>2022</v>
      </c>
      <c r="H818" s="1">
        <v>44977.520835636577</v>
      </c>
      <c r="I818" t="s">
        <v>3355</v>
      </c>
      <c r="J818">
        <v>1414</v>
      </c>
      <c r="K818">
        <v>0</v>
      </c>
      <c r="L818" t="s">
        <v>38</v>
      </c>
      <c r="M818" t="s">
        <v>39</v>
      </c>
      <c r="N818">
        <v>1019</v>
      </c>
      <c r="Q818">
        <v>395</v>
      </c>
      <c r="R818" t="s">
        <v>561</v>
      </c>
      <c r="S818">
        <v>35.383595999999997</v>
      </c>
      <c r="T818">
        <v>-80.941433000000004</v>
      </c>
      <c r="U818">
        <v>5.3802916669999998</v>
      </c>
      <c r="V818">
        <v>1</v>
      </c>
      <c r="W818">
        <v>12</v>
      </c>
      <c r="X818">
        <v>0</v>
      </c>
      <c r="Y818">
        <v>1964.5877</v>
      </c>
      <c r="Z818">
        <v>37006001008</v>
      </c>
      <c r="AA818">
        <v>2933.7070209956996</v>
      </c>
      <c r="AB818" t="s">
        <v>53</v>
      </c>
      <c r="AC818" t="s">
        <v>54</v>
      </c>
      <c r="AD818" t="s">
        <v>54</v>
      </c>
      <c r="AE818" t="s">
        <v>54</v>
      </c>
      <c r="AF818" t="s">
        <v>3910</v>
      </c>
    </row>
    <row r="819" spans="1:32" x14ac:dyDescent="0.25">
      <c r="A819" t="s">
        <v>3911</v>
      </c>
      <c r="B819" t="s">
        <v>3912</v>
      </c>
      <c r="C819" t="s">
        <v>3913</v>
      </c>
      <c r="D819" t="s">
        <v>1459</v>
      </c>
      <c r="E819" t="s">
        <v>36</v>
      </c>
      <c r="F819">
        <v>9</v>
      </c>
      <c r="G819">
        <v>2022</v>
      </c>
      <c r="H819" s="1">
        <v>44986.803787881945</v>
      </c>
      <c r="I819" t="s">
        <v>3355</v>
      </c>
      <c r="J819">
        <v>1402.88</v>
      </c>
      <c r="K819">
        <v>0</v>
      </c>
      <c r="L819" t="s">
        <v>38</v>
      </c>
      <c r="M819" t="s">
        <v>79</v>
      </c>
      <c r="Q819">
        <v>1405.21</v>
      </c>
      <c r="R819" t="s">
        <v>94</v>
      </c>
      <c r="S819">
        <v>34.055900000000001</v>
      </c>
      <c r="T819">
        <v>-117.36134</v>
      </c>
      <c r="U819">
        <v>6.9307499999999997</v>
      </c>
      <c r="V819">
        <v>2</v>
      </c>
      <c r="W819">
        <v>11.7</v>
      </c>
      <c r="X819">
        <v>6.5</v>
      </c>
      <c r="Y819">
        <v>2529.8000000000002</v>
      </c>
      <c r="Z819">
        <v>6008052001</v>
      </c>
      <c r="AA819">
        <v>3296.0954115469995</v>
      </c>
      <c r="AB819" t="s">
        <v>41</v>
      </c>
      <c r="AC819" t="s">
        <v>64</v>
      </c>
      <c r="AD819" t="s">
        <v>54</v>
      </c>
      <c r="AE819" t="s">
        <v>55</v>
      </c>
      <c r="AF819" t="s">
        <v>3914</v>
      </c>
    </row>
    <row r="820" spans="1:32" x14ac:dyDescent="0.25">
      <c r="A820" t="s">
        <v>3915</v>
      </c>
      <c r="B820" t="s">
        <v>3916</v>
      </c>
      <c r="C820" t="s">
        <v>3917</v>
      </c>
      <c r="D820" t="s">
        <v>3918</v>
      </c>
      <c r="E820" t="s">
        <v>253</v>
      </c>
      <c r="F820">
        <v>5</v>
      </c>
      <c r="G820">
        <v>2022</v>
      </c>
      <c r="H820" s="1">
        <v>44953.682407141205</v>
      </c>
      <c r="I820" t="s">
        <v>3355</v>
      </c>
      <c r="J820">
        <v>1394.2</v>
      </c>
      <c r="K820">
        <v>0</v>
      </c>
      <c r="L820" t="s">
        <v>38</v>
      </c>
      <c r="M820" t="s">
        <v>51</v>
      </c>
      <c r="N820">
        <v>58.8</v>
      </c>
      <c r="R820" t="s">
        <v>52</v>
      </c>
      <c r="S820">
        <v>40.923721999999998</v>
      </c>
      <c r="T820">
        <v>-87.175777999999994</v>
      </c>
      <c r="U820">
        <v>1.4302083329999999</v>
      </c>
      <c r="V820">
        <v>2</v>
      </c>
      <c r="W820">
        <v>1.6</v>
      </c>
      <c r="X820">
        <v>1.65</v>
      </c>
      <c r="Y820">
        <v>467.88499999999999</v>
      </c>
      <c r="Z820">
        <v>18003070001</v>
      </c>
      <c r="AA820">
        <v>586.37719476140001</v>
      </c>
      <c r="AB820" t="s">
        <v>41</v>
      </c>
      <c r="AC820" t="s">
        <v>64</v>
      </c>
      <c r="AD820" t="s">
        <v>54</v>
      </c>
      <c r="AE820" t="s">
        <v>589</v>
      </c>
      <c r="AF820" t="s">
        <v>3919</v>
      </c>
    </row>
    <row r="821" spans="1:32" x14ac:dyDescent="0.25">
      <c r="A821" t="s">
        <v>3920</v>
      </c>
      <c r="B821" t="s">
        <v>3921</v>
      </c>
      <c r="C821" t="s">
        <v>3922</v>
      </c>
      <c r="D821" t="s">
        <v>3923</v>
      </c>
      <c r="E821" t="s">
        <v>247</v>
      </c>
      <c r="F821">
        <v>1</v>
      </c>
      <c r="G821">
        <v>2022</v>
      </c>
      <c r="H821" s="1">
        <v>44980.379109074071</v>
      </c>
      <c r="I821" t="s">
        <v>3355</v>
      </c>
      <c r="J821">
        <v>1389</v>
      </c>
      <c r="K821">
        <v>0</v>
      </c>
      <c r="L821" t="s">
        <v>38</v>
      </c>
      <c r="M821" t="s">
        <v>79</v>
      </c>
      <c r="Q821">
        <v>1389</v>
      </c>
      <c r="R821" t="s">
        <v>86</v>
      </c>
      <c r="S821">
        <v>42.600475000000003</v>
      </c>
      <c r="T821">
        <v>-71.284156999999993</v>
      </c>
      <c r="U821">
        <v>4.266666667</v>
      </c>
      <c r="V821">
        <v>1</v>
      </c>
      <c r="W821">
        <v>5.5</v>
      </c>
      <c r="X821">
        <v>0</v>
      </c>
      <c r="Y821">
        <v>1556.6</v>
      </c>
      <c r="Z821">
        <v>25000027001</v>
      </c>
      <c r="AA821">
        <v>1817.4050943226</v>
      </c>
      <c r="AB821" t="s">
        <v>54</v>
      </c>
      <c r="AC821" t="s">
        <v>54</v>
      </c>
      <c r="AD821" t="s">
        <v>54</v>
      </c>
      <c r="AE821" t="s">
        <v>65</v>
      </c>
      <c r="AF821" t="s">
        <v>3924</v>
      </c>
    </row>
    <row r="822" spans="1:32" x14ac:dyDescent="0.25">
      <c r="A822" t="s">
        <v>3925</v>
      </c>
      <c r="B822" t="s">
        <v>3926</v>
      </c>
      <c r="C822" t="s">
        <v>3926</v>
      </c>
      <c r="D822" t="s">
        <v>3927</v>
      </c>
      <c r="E822" t="s">
        <v>99</v>
      </c>
      <c r="F822">
        <v>6</v>
      </c>
      <c r="G822">
        <v>2022</v>
      </c>
      <c r="H822" s="1">
        <v>44830.659801608796</v>
      </c>
      <c r="I822" t="s">
        <v>3355</v>
      </c>
      <c r="J822">
        <v>1360.4770000000001</v>
      </c>
      <c r="K822">
        <v>0</v>
      </c>
      <c r="L822" t="s">
        <v>38</v>
      </c>
      <c r="M822" t="s">
        <v>630</v>
      </c>
      <c r="N822">
        <v>73.349999999999994</v>
      </c>
      <c r="O822">
        <v>1287</v>
      </c>
      <c r="R822" t="s">
        <v>52</v>
      </c>
      <c r="S822">
        <v>26.182167</v>
      </c>
      <c r="T822">
        <v>-97.640360999999999</v>
      </c>
      <c r="U822">
        <v>4.4550000000000001</v>
      </c>
      <c r="V822">
        <v>1</v>
      </c>
      <c r="W822">
        <v>10</v>
      </c>
      <c r="X822">
        <v>10</v>
      </c>
      <c r="Y822">
        <v>1625.01</v>
      </c>
      <c r="Z822">
        <v>48001104003</v>
      </c>
      <c r="AA822">
        <v>2421.9927609709998</v>
      </c>
      <c r="AB822" t="s">
        <v>41</v>
      </c>
      <c r="AC822" t="s">
        <v>64</v>
      </c>
      <c r="AD822" t="s">
        <v>54</v>
      </c>
      <c r="AE822" t="s">
        <v>73</v>
      </c>
      <c r="AF822" t="s">
        <v>3928</v>
      </c>
    </row>
    <row r="823" spans="1:32" x14ac:dyDescent="0.25">
      <c r="A823" t="s">
        <v>3929</v>
      </c>
      <c r="B823" t="s">
        <v>3930</v>
      </c>
      <c r="C823" t="s">
        <v>3931</v>
      </c>
      <c r="D823" t="s">
        <v>3932</v>
      </c>
      <c r="E823" t="s">
        <v>1449</v>
      </c>
      <c r="F823">
        <v>3</v>
      </c>
      <c r="G823">
        <v>2022</v>
      </c>
      <c r="H823" s="1">
        <v>44938.616690104165</v>
      </c>
      <c r="I823" t="s">
        <v>3355</v>
      </c>
      <c r="J823">
        <v>1353.88</v>
      </c>
      <c r="K823">
        <v>0</v>
      </c>
      <c r="L823" t="s">
        <v>38</v>
      </c>
      <c r="M823" t="s">
        <v>679</v>
      </c>
      <c r="O823">
        <v>1354</v>
      </c>
      <c r="R823" t="s">
        <v>52</v>
      </c>
      <c r="S823">
        <v>38.364750000000001</v>
      </c>
      <c r="T823">
        <v>-81.671225000000007</v>
      </c>
      <c r="U823">
        <v>8.620504167</v>
      </c>
      <c r="V823">
        <v>7</v>
      </c>
      <c r="W823">
        <v>0</v>
      </c>
      <c r="X823">
        <v>0</v>
      </c>
      <c r="Y823">
        <v>2005.6</v>
      </c>
      <c r="Z823">
        <v>54002013001</v>
      </c>
      <c r="AA823">
        <v>983.36548189799998</v>
      </c>
      <c r="AB823" t="s">
        <v>54</v>
      </c>
      <c r="AC823" t="s">
        <v>64</v>
      </c>
      <c r="AD823" t="s">
        <v>54</v>
      </c>
      <c r="AE823" t="s">
        <v>54</v>
      </c>
      <c r="AF823" t="s">
        <v>3933</v>
      </c>
    </row>
    <row r="824" spans="1:32" x14ac:dyDescent="0.25">
      <c r="A824" t="s">
        <v>3934</v>
      </c>
      <c r="B824" t="s">
        <v>3935</v>
      </c>
      <c r="C824" t="s">
        <v>3936</v>
      </c>
      <c r="D824" t="s">
        <v>3937</v>
      </c>
      <c r="E824" t="s">
        <v>259</v>
      </c>
      <c r="F824">
        <v>7</v>
      </c>
      <c r="G824">
        <v>2022</v>
      </c>
      <c r="H824" s="1">
        <v>44974.425048657409</v>
      </c>
      <c r="I824" t="s">
        <v>3355</v>
      </c>
      <c r="J824">
        <v>1349.05</v>
      </c>
      <c r="K824">
        <v>0</v>
      </c>
      <c r="L824" t="s">
        <v>38</v>
      </c>
      <c r="M824" t="s">
        <v>51</v>
      </c>
      <c r="N824">
        <v>1349.05</v>
      </c>
      <c r="R824" t="s">
        <v>52</v>
      </c>
      <c r="S824">
        <v>41.262777999999997</v>
      </c>
      <c r="T824">
        <v>-95.848611000000005</v>
      </c>
      <c r="U824">
        <v>0</v>
      </c>
      <c r="V824">
        <v>1</v>
      </c>
      <c r="W824">
        <v>17.899999999999999</v>
      </c>
      <c r="X824">
        <v>14</v>
      </c>
      <c r="Y824">
        <v>0</v>
      </c>
      <c r="Z824">
        <v>19000189001</v>
      </c>
      <c r="AA824">
        <v>3561.9683010972003</v>
      </c>
      <c r="AB824" t="s">
        <v>53</v>
      </c>
      <c r="AC824" t="s">
        <v>42</v>
      </c>
      <c r="AD824" t="s">
        <v>54</v>
      </c>
      <c r="AE824" t="s">
        <v>65</v>
      </c>
      <c r="AF824" t="s">
        <v>3938</v>
      </c>
    </row>
    <row r="825" spans="1:32" x14ac:dyDescent="0.25">
      <c r="A825" t="s">
        <v>3939</v>
      </c>
      <c r="B825" t="s">
        <v>3940</v>
      </c>
      <c r="C825" t="s">
        <v>3941</v>
      </c>
      <c r="D825" t="s">
        <v>3208</v>
      </c>
      <c r="E825" t="s">
        <v>629</v>
      </c>
      <c r="F825">
        <v>6</v>
      </c>
      <c r="G825">
        <v>2022</v>
      </c>
      <c r="H825" s="1">
        <v>44939.595378981481</v>
      </c>
      <c r="I825" t="s">
        <v>3355</v>
      </c>
      <c r="J825">
        <v>1342.3</v>
      </c>
      <c r="K825">
        <v>0</v>
      </c>
      <c r="L825" t="s">
        <v>38</v>
      </c>
      <c r="M825" t="s">
        <v>51</v>
      </c>
      <c r="N825">
        <v>1276.9000000000001</v>
      </c>
      <c r="R825" t="s">
        <v>214</v>
      </c>
      <c r="S825">
        <v>34.572984099999999</v>
      </c>
      <c r="T825">
        <v>-103.3460546</v>
      </c>
      <c r="Z825">
        <v>35200900502</v>
      </c>
      <c r="AA825">
        <v>1092.6283132200001</v>
      </c>
      <c r="AB825" t="s">
        <v>41</v>
      </c>
      <c r="AC825" t="s">
        <v>72</v>
      </c>
      <c r="AD825" t="s">
        <v>43</v>
      </c>
      <c r="AE825" t="s">
        <v>73</v>
      </c>
      <c r="AF825" t="s">
        <v>3942</v>
      </c>
    </row>
    <row r="826" spans="1:32" x14ac:dyDescent="0.25">
      <c r="A826" t="s">
        <v>3943</v>
      </c>
      <c r="B826" t="s">
        <v>3944</v>
      </c>
      <c r="C826" t="s">
        <v>3945</v>
      </c>
      <c r="D826" t="s">
        <v>3946</v>
      </c>
      <c r="E826" t="s">
        <v>213</v>
      </c>
      <c r="F826">
        <v>3</v>
      </c>
      <c r="G826">
        <v>2022</v>
      </c>
      <c r="H826" s="1">
        <v>44959.382672118052</v>
      </c>
      <c r="I826" t="s">
        <v>3355</v>
      </c>
      <c r="J826">
        <v>1330.16</v>
      </c>
      <c r="K826">
        <v>0</v>
      </c>
      <c r="L826" t="s">
        <v>38</v>
      </c>
      <c r="M826" t="s">
        <v>79</v>
      </c>
      <c r="Q826">
        <v>1330.16</v>
      </c>
      <c r="R826" t="s">
        <v>94</v>
      </c>
      <c r="S826">
        <v>42.214497999999999</v>
      </c>
      <c r="T826">
        <v>-79.846626000000001</v>
      </c>
      <c r="U826">
        <v>1.618333333</v>
      </c>
      <c r="V826">
        <v>2</v>
      </c>
      <c r="W826">
        <v>5.8</v>
      </c>
      <c r="X826">
        <v>0</v>
      </c>
      <c r="Y826">
        <v>589.37699999999995</v>
      </c>
      <c r="Z826">
        <v>42006062001</v>
      </c>
      <c r="AA826">
        <v>801.26076302800004</v>
      </c>
      <c r="AB826" t="s">
        <v>41</v>
      </c>
      <c r="AC826" t="s">
        <v>54</v>
      </c>
      <c r="AD826" t="s">
        <v>54</v>
      </c>
      <c r="AE826" t="s">
        <v>73</v>
      </c>
      <c r="AF826" t="s">
        <v>3947</v>
      </c>
    </row>
    <row r="827" spans="1:32" x14ac:dyDescent="0.25">
      <c r="A827" t="s">
        <v>3948</v>
      </c>
      <c r="B827" t="s">
        <v>3949</v>
      </c>
      <c r="C827" t="s">
        <v>3950</v>
      </c>
      <c r="D827" t="s">
        <v>3951</v>
      </c>
      <c r="E827" t="s">
        <v>36</v>
      </c>
      <c r="F827">
        <v>9</v>
      </c>
      <c r="G827">
        <v>2022</v>
      </c>
      <c r="H827" s="1">
        <v>44971.751253113427</v>
      </c>
      <c r="I827" t="s">
        <v>3355</v>
      </c>
      <c r="J827">
        <v>1311.72</v>
      </c>
      <c r="K827">
        <v>0</v>
      </c>
      <c r="L827" t="s">
        <v>38</v>
      </c>
      <c r="M827" t="s">
        <v>39</v>
      </c>
      <c r="N827">
        <v>1271.8699999999999</v>
      </c>
      <c r="Q827">
        <v>39.85</v>
      </c>
      <c r="R827" t="s">
        <v>52</v>
      </c>
      <c r="S827">
        <v>37.703425000000003</v>
      </c>
      <c r="T827">
        <v>-122.48594300000001</v>
      </c>
      <c r="U827">
        <v>7.1808333329999998</v>
      </c>
      <c r="V827">
        <v>1</v>
      </c>
      <c r="W827">
        <v>8</v>
      </c>
      <c r="X827">
        <v>0</v>
      </c>
      <c r="Y827">
        <v>2625.7</v>
      </c>
      <c r="Z827">
        <v>6002040001</v>
      </c>
      <c r="AA827">
        <v>2401.9612418952997</v>
      </c>
      <c r="AB827" t="s">
        <v>53</v>
      </c>
      <c r="AC827" t="s">
        <v>54</v>
      </c>
      <c r="AD827" t="s">
        <v>54</v>
      </c>
      <c r="AE827" t="s">
        <v>73</v>
      </c>
      <c r="AF827" t="s">
        <v>3952</v>
      </c>
    </row>
    <row r="828" spans="1:32" x14ac:dyDescent="0.25">
      <c r="A828" t="s">
        <v>3953</v>
      </c>
      <c r="B828" t="s">
        <v>3954</v>
      </c>
      <c r="C828" t="s">
        <v>3955</v>
      </c>
      <c r="D828" t="s">
        <v>3956</v>
      </c>
      <c r="E828" t="s">
        <v>192</v>
      </c>
      <c r="F828">
        <v>4</v>
      </c>
      <c r="G828">
        <v>2022</v>
      </c>
      <c r="H828" s="1">
        <v>44979.673434930555</v>
      </c>
      <c r="I828" t="s">
        <v>3355</v>
      </c>
      <c r="J828">
        <v>1302.3</v>
      </c>
      <c r="K828">
        <v>0</v>
      </c>
      <c r="L828" t="s">
        <v>38</v>
      </c>
      <c r="M828" t="s">
        <v>51</v>
      </c>
      <c r="N828">
        <v>1302.3</v>
      </c>
      <c r="R828" t="s">
        <v>52</v>
      </c>
      <c r="S828">
        <v>30.663650000000001</v>
      </c>
      <c r="T828">
        <v>-88.038749999999993</v>
      </c>
      <c r="U828">
        <v>21.894166670000001</v>
      </c>
      <c r="V828">
        <v>1</v>
      </c>
      <c r="W828">
        <v>28</v>
      </c>
      <c r="X828">
        <v>22.17</v>
      </c>
      <c r="Y828">
        <v>7999.05</v>
      </c>
      <c r="Z828">
        <v>1000108001</v>
      </c>
      <c r="AB828" t="s">
        <v>53</v>
      </c>
      <c r="AC828" t="s">
        <v>54</v>
      </c>
      <c r="AD828" t="s">
        <v>54</v>
      </c>
      <c r="AE828" t="s">
        <v>73</v>
      </c>
      <c r="AF828" t="s">
        <v>3957</v>
      </c>
    </row>
    <row r="829" spans="1:32" x14ac:dyDescent="0.25">
      <c r="A829" t="s">
        <v>3958</v>
      </c>
      <c r="B829" t="s">
        <v>3959</v>
      </c>
      <c r="C829" t="s">
        <v>3960</v>
      </c>
      <c r="D829" t="s">
        <v>3961</v>
      </c>
      <c r="E829" t="s">
        <v>1719</v>
      </c>
      <c r="F829">
        <v>7</v>
      </c>
      <c r="G829">
        <v>2022</v>
      </c>
      <c r="H829" s="1">
        <v>44959.41700523148</v>
      </c>
      <c r="I829" t="s">
        <v>3355</v>
      </c>
      <c r="J829">
        <v>1300</v>
      </c>
      <c r="K829">
        <v>0</v>
      </c>
      <c r="L829" t="s">
        <v>38</v>
      </c>
      <c r="M829" t="s">
        <v>51</v>
      </c>
      <c r="N829">
        <v>1300</v>
      </c>
      <c r="R829" t="s">
        <v>52</v>
      </c>
      <c r="S829">
        <v>38.386679999999998</v>
      </c>
      <c r="T829">
        <v>-96.170019999999994</v>
      </c>
      <c r="U829">
        <v>4.2502916669999999</v>
      </c>
      <c r="V829">
        <v>1</v>
      </c>
      <c r="W829">
        <v>4.5999999999999996</v>
      </c>
      <c r="X829">
        <v>0</v>
      </c>
      <c r="Y829">
        <v>1553.0030999999999</v>
      </c>
      <c r="Z829">
        <v>20000925001</v>
      </c>
      <c r="AA829">
        <v>1591.5952429238</v>
      </c>
      <c r="AB829" t="s">
        <v>118</v>
      </c>
      <c r="AC829" t="s">
        <v>54</v>
      </c>
      <c r="AD829" t="s">
        <v>54</v>
      </c>
      <c r="AE829" t="s">
        <v>73</v>
      </c>
      <c r="AF829" t="s">
        <v>3962</v>
      </c>
    </row>
    <row r="830" spans="1:32" x14ac:dyDescent="0.25">
      <c r="A830" t="s">
        <v>3963</v>
      </c>
      <c r="B830" t="s">
        <v>3964</v>
      </c>
      <c r="C830" t="s">
        <v>3965</v>
      </c>
      <c r="D830" t="s">
        <v>3966</v>
      </c>
      <c r="E830" t="s">
        <v>525</v>
      </c>
      <c r="F830">
        <v>2</v>
      </c>
      <c r="G830">
        <v>2022</v>
      </c>
      <c r="H830" s="1">
        <v>44931.411165266203</v>
      </c>
      <c r="I830" t="s">
        <v>3355</v>
      </c>
      <c r="J830">
        <v>1295.5</v>
      </c>
      <c r="K830">
        <v>0</v>
      </c>
      <c r="L830" t="s">
        <v>38</v>
      </c>
      <c r="M830" t="s">
        <v>79</v>
      </c>
      <c r="Q830">
        <v>1295.5</v>
      </c>
      <c r="R830" t="s">
        <v>214</v>
      </c>
      <c r="S830">
        <v>40.913167000000001</v>
      </c>
      <c r="T830">
        <v>-74.251163000000005</v>
      </c>
      <c r="U830">
        <v>7.278333333</v>
      </c>
      <c r="V830">
        <v>1</v>
      </c>
      <c r="W830">
        <v>13.5</v>
      </c>
      <c r="X830">
        <v>0</v>
      </c>
      <c r="Y830">
        <v>2653.56</v>
      </c>
      <c r="Z830">
        <v>34001446001</v>
      </c>
      <c r="AA830">
        <v>3714.9362649479999</v>
      </c>
      <c r="AB830" t="s">
        <v>54</v>
      </c>
      <c r="AC830" t="s">
        <v>64</v>
      </c>
      <c r="AD830" t="s">
        <v>54</v>
      </c>
      <c r="AE830" t="s">
        <v>65</v>
      </c>
      <c r="AF830" t="s">
        <v>3967</v>
      </c>
    </row>
    <row r="831" spans="1:32" x14ac:dyDescent="0.25">
      <c r="A831" t="s">
        <v>3564</v>
      </c>
      <c r="B831" t="s">
        <v>3968</v>
      </c>
      <c r="C831" t="s">
        <v>3969</v>
      </c>
      <c r="D831" t="s">
        <v>3567</v>
      </c>
      <c r="E831" t="s">
        <v>1719</v>
      </c>
      <c r="F831">
        <v>7</v>
      </c>
      <c r="G831">
        <v>2022</v>
      </c>
      <c r="H831" s="1">
        <v>44960.526340011573</v>
      </c>
      <c r="I831" t="s">
        <v>3355</v>
      </c>
      <c r="J831">
        <v>1284.9000000000001</v>
      </c>
      <c r="K831">
        <v>0</v>
      </c>
      <c r="L831" t="s">
        <v>38</v>
      </c>
      <c r="M831" t="s">
        <v>39</v>
      </c>
      <c r="N831">
        <v>248.2</v>
      </c>
      <c r="Q831">
        <v>273.10000000000002</v>
      </c>
      <c r="R831" t="s">
        <v>52</v>
      </c>
      <c r="S831">
        <v>39.076500000000003</v>
      </c>
      <c r="T831">
        <v>-95.701916999999995</v>
      </c>
      <c r="U831">
        <v>6.050941667</v>
      </c>
      <c r="V831">
        <v>1</v>
      </c>
      <c r="W831">
        <v>12</v>
      </c>
      <c r="X831">
        <v>0</v>
      </c>
      <c r="Y831">
        <v>2209.2494000000002</v>
      </c>
      <c r="Z831">
        <v>20000470002</v>
      </c>
      <c r="AA831">
        <v>3006.1846991059601</v>
      </c>
      <c r="AB831" t="s">
        <v>53</v>
      </c>
      <c r="AC831" t="s">
        <v>562</v>
      </c>
      <c r="AD831" t="s">
        <v>54</v>
      </c>
      <c r="AE831" t="s">
        <v>65</v>
      </c>
      <c r="AF831" t="s">
        <v>3970</v>
      </c>
    </row>
    <row r="832" spans="1:32" x14ac:dyDescent="0.25">
      <c r="A832" t="s">
        <v>3971</v>
      </c>
      <c r="B832" t="s">
        <v>3972</v>
      </c>
      <c r="C832" t="s">
        <v>3973</v>
      </c>
      <c r="D832" t="s">
        <v>3974</v>
      </c>
      <c r="E832" t="s">
        <v>36</v>
      </c>
      <c r="F832">
        <v>9</v>
      </c>
      <c r="G832">
        <v>2022</v>
      </c>
      <c r="H832" s="1">
        <v>44938.763233090278</v>
      </c>
      <c r="I832" t="s">
        <v>3355</v>
      </c>
      <c r="J832">
        <v>1277</v>
      </c>
      <c r="K832">
        <v>0</v>
      </c>
      <c r="L832" t="s">
        <v>38</v>
      </c>
      <c r="M832" t="s">
        <v>79</v>
      </c>
      <c r="Q832">
        <v>1277</v>
      </c>
      <c r="R832" t="s">
        <v>94</v>
      </c>
      <c r="S832">
        <v>38.922049999999999</v>
      </c>
      <c r="T832">
        <v>-119.96947</v>
      </c>
      <c r="Z832">
        <v>6006004001</v>
      </c>
      <c r="AA832">
        <v>2312.729929649</v>
      </c>
      <c r="AB832" t="s">
        <v>54</v>
      </c>
      <c r="AC832" t="s">
        <v>54</v>
      </c>
      <c r="AD832" t="s">
        <v>54</v>
      </c>
      <c r="AE832" t="s">
        <v>73</v>
      </c>
      <c r="AF832" t="s">
        <v>3975</v>
      </c>
    </row>
    <row r="833" spans="1:32" x14ac:dyDescent="0.25">
      <c r="A833" t="s">
        <v>3976</v>
      </c>
      <c r="B833" t="s">
        <v>3977</v>
      </c>
      <c r="C833" t="s">
        <v>3978</v>
      </c>
      <c r="D833" t="s">
        <v>3979</v>
      </c>
      <c r="E833" t="s">
        <v>1948</v>
      </c>
      <c r="F833">
        <v>6</v>
      </c>
      <c r="G833">
        <v>2022</v>
      </c>
      <c r="H833" s="1">
        <v>44931.42940724537</v>
      </c>
      <c r="I833" t="s">
        <v>3355</v>
      </c>
      <c r="J833">
        <v>1272.2</v>
      </c>
      <c r="K833">
        <v>0</v>
      </c>
      <c r="L833" t="s">
        <v>38</v>
      </c>
      <c r="M833" t="s">
        <v>79</v>
      </c>
      <c r="Q833">
        <v>1272.2</v>
      </c>
      <c r="R833" t="s">
        <v>52</v>
      </c>
      <c r="S833">
        <v>29.929860000000001</v>
      </c>
      <c r="T833">
        <v>-90.044880000000006</v>
      </c>
      <c r="U833">
        <v>2.3133333330000001</v>
      </c>
      <c r="V833">
        <v>1</v>
      </c>
      <c r="W833">
        <v>5</v>
      </c>
      <c r="X833">
        <v>0</v>
      </c>
      <c r="Y833">
        <v>846.08</v>
      </c>
      <c r="Z833">
        <v>22000525001</v>
      </c>
      <c r="AA833">
        <v>1462.3008925260999</v>
      </c>
      <c r="AB833" t="s">
        <v>54</v>
      </c>
      <c r="AC833" t="s">
        <v>54</v>
      </c>
      <c r="AD833" t="s">
        <v>54</v>
      </c>
      <c r="AE833" t="s">
        <v>73</v>
      </c>
      <c r="AF833" t="s">
        <v>3980</v>
      </c>
    </row>
    <row r="834" spans="1:32" x14ac:dyDescent="0.25">
      <c r="A834" t="s">
        <v>3981</v>
      </c>
      <c r="B834" t="s">
        <v>3982</v>
      </c>
      <c r="C834" t="s">
        <v>3983</v>
      </c>
      <c r="D834" t="s">
        <v>1828</v>
      </c>
      <c r="E834" t="s">
        <v>85</v>
      </c>
      <c r="F834">
        <v>2</v>
      </c>
      <c r="G834">
        <v>2022</v>
      </c>
      <c r="H834" s="1">
        <v>44946.632607928237</v>
      </c>
      <c r="I834" t="s">
        <v>3355</v>
      </c>
      <c r="J834">
        <v>1262.8800000000001</v>
      </c>
      <c r="K834">
        <v>0</v>
      </c>
      <c r="L834" t="s">
        <v>38</v>
      </c>
      <c r="M834" t="s">
        <v>79</v>
      </c>
      <c r="Q834">
        <v>1244.68</v>
      </c>
      <c r="R834" t="s">
        <v>94</v>
      </c>
      <c r="S834">
        <v>41.311610999999999</v>
      </c>
      <c r="T834">
        <v>-74.142278000000005</v>
      </c>
      <c r="U834">
        <v>4.7903333329999995</v>
      </c>
      <c r="V834">
        <v>3</v>
      </c>
      <c r="W834">
        <v>6</v>
      </c>
      <c r="X834">
        <v>0</v>
      </c>
      <c r="Y834">
        <v>1443.385</v>
      </c>
      <c r="Z834">
        <v>36003059001</v>
      </c>
      <c r="AA834">
        <v>1620.9141026618699</v>
      </c>
      <c r="AB834" t="s">
        <v>54</v>
      </c>
      <c r="AC834" t="s">
        <v>54</v>
      </c>
      <c r="AD834" t="s">
        <v>54</v>
      </c>
      <c r="AE834" t="s">
        <v>73</v>
      </c>
      <c r="AF834" t="s">
        <v>3984</v>
      </c>
    </row>
    <row r="835" spans="1:32" x14ac:dyDescent="0.25">
      <c r="A835" t="s">
        <v>3985</v>
      </c>
      <c r="B835" t="s">
        <v>3986</v>
      </c>
      <c r="C835" t="s">
        <v>3986</v>
      </c>
      <c r="D835" t="s">
        <v>3987</v>
      </c>
      <c r="E835" t="s">
        <v>99</v>
      </c>
      <c r="F835">
        <v>6</v>
      </c>
      <c r="G835">
        <v>2022</v>
      </c>
      <c r="H835" s="1">
        <v>44831.450608217594</v>
      </c>
      <c r="I835" t="s">
        <v>3355</v>
      </c>
      <c r="J835">
        <v>1232.1400000000001</v>
      </c>
      <c r="K835">
        <v>1</v>
      </c>
      <c r="L835" t="s">
        <v>51</v>
      </c>
      <c r="M835" t="s">
        <v>39</v>
      </c>
      <c r="N835">
        <v>372.02</v>
      </c>
      <c r="Q835">
        <v>860.12</v>
      </c>
      <c r="R835" t="s">
        <v>52</v>
      </c>
      <c r="S835">
        <v>31.999606</v>
      </c>
      <c r="T835">
        <v>-102.01860000000001</v>
      </c>
      <c r="Z835">
        <v>48001002001</v>
      </c>
      <c r="AA835">
        <v>6229.8024325427004</v>
      </c>
      <c r="AB835" t="s">
        <v>177</v>
      </c>
      <c r="AC835" t="s">
        <v>54</v>
      </c>
      <c r="AD835" t="s">
        <v>54</v>
      </c>
      <c r="AE835" t="s">
        <v>65</v>
      </c>
      <c r="AF835" t="s">
        <v>3988</v>
      </c>
    </row>
    <row r="836" spans="1:32" x14ac:dyDescent="0.25">
      <c r="A836" t="s">
        <v>3989</v>
      </c>
      <c r="B836" t="s">
        <v>3990</v>
      </c>
      <c r="C836" t="s">
        <v>3991</v>
      </c>
      <c r="D836" t="s">
        <v>3992</v>
      </c>
      <c r="E836" t="s">
        <v>600</v>
      </c>
      <c r="F836">
        <v>4</v>
      </c>
      <c r="G836">
        <v>2022</v>
      </c>
      <c r="H836" s="1">
        <v>44937.405592581017</v>
      </c>
      <c r="I836" t="s">
        <v>3355</v>
      </c>
      <c r="J836">
        <v>1223.8699999999999</v>
      </c>
      <c r="K836">
        <v>0</v>
      </c>
      <c r="L836" t="s">
        <v>38</v>
      </c>
      <c r="M836" t="s">
        <v>79</v>
      </c>
      <c r="Q836">
        <v>1223.8699999999999</v>
      </c>
      <c r="R836" t="s">
        <v>86</v>
      </c>
      <c r="S836">
        <v>28.248207000000001</v>
      </c>
      <c r="T836">
        <v>-82.735459000000006</v>
      </c>
      <c r="U836">
        <v>0</v>
      </c>
      <c r="V836">
        <v>1</v>
      </c>
      <c r="W836">
        <v>7.5</v>
      </c>
      <c r="X836">
        <v>5.38</v>
      </c>
      <c r="Y836">
        <v>0</v>
      </c>
      <c r="Z836">
        <v>12000149001</v>
      </c>
      <c r="AA836">
        <v>1691.7528383022998</v>
      </c>
      <c r="AB836" t="s">
        <v>54</v>
      </c>
      <c r="AC836" t="s">
        <v>54</v>
      </c>
      <c r="AD836" t="s">
        <v>54</v>
      </c>
      <c r="AE836" t="s">
        <v>73</v>
      </c>
      <c r="AF836" t="s">
        <v>3993</v>
      </c>
    </row>
    <row r="837" spans="1:32" x14ac:dyDescent="0.25">
      <c r="A837" t="s">
        <v>3994</v>
      </c>
      <c r="B837" t="s">
        <v>3995</v>
      </c>
      <c r="C837" t="s">
        <v>3996</v>
      </c>
      <c r="D837" t="s">
        <v>3997</v>
      </c>
      <c r="E837" t="s">
        <v>117</v>
      </c>
      <c r="F837">
        <v>5</v>
      </c>
      <c r="G837">
        <v>2022</v>
      </c>
      <c r="H837" s="1">
        <v>44956.609637488429</v>
      </c>
      <c r="I837" t="s">
        <v>3355</v>
      </c>
      <c r="J837">
        <v>1213.46</v>
      </c>
      <c r="K837">
        <v>0</v>
      </c>
      <c r="L837" t="s">
        <v>38</v>
      </c>
      <c r="M837" t="s">
        <v>51</v>
      </c>
      <c r="N837">
        <v>2426.92</v>
      </c>
      <c r="R837" t="s">
        <v>52</v>
      </c>
      <c r="S837">
        <v>38.666767999999998</v>
      </c>
      <c r="T837">
        <v>-90.031345000000002</v>
      </c>
      <c r="U837">
        <v>3.536666667</v>
      </c>
      <c r="V837">
        <v>3</v>
      </c>
      <c r="W837">
        <v>9.9499999999999993</v>
      </c>
      <c r="X837">
        <v>5.85</v>
      </c>
      <c r="Y837">
        <v>1288.8599999999999</v>
      </c>
      <c r="Z837">
        <v>17000269001</v>
      </c>
      <c r="AA837">
        <v>1183.6806726550001</v>
      </c>
      <c r="AB837" t="s">
        <v>87</v>
      </c>
      <c r="AC837" t="s">
        <v>54</v>
      </c>
      <c r="AD837" t="s">
        <v>54</v>
      </c>
      <c r="AE837" t="s">
        <v>73</v>
      </c>
      <c r="AF837" t="s">
        <v>3998</v>
      </c>
    </row>
    <row r="838" spans="1:32" x14ac:dyDescent="0.25">
      <c r="A838" t="s">
        <v>3999</v>
      </c>
      <c r="B838" t="s">
        <v>4000</v>
      </c>
      <c r="C838" t="s">
        <v>4001</v>
      </c>
      <c r="D838" t="s">
        <v>4002</v>
      </c>
      <c r="E838" t="s">
        <v>525</v>
      </c>
      <c r="F838">
        <v>2</v>
      </c>
      <c r="G838">
        <v>2022</v>
      </c>
      <c r="H838" s="1">
        <v>44971.628903576391</v>
      </c>
      <c r="I838" t="s">
        <v>3355</v>
      </c>
      <c r="J838">
        <v>1197.5999999999999</v>
      </c>
      <c r="K838">
        <v>0</v>
      </c>
      <c r="L838" t="s">
        <v>38</v>
      </c>
      <c r="M838" t="s">
        <v>679</v>
      </c>
      <c r="O838">
        <v>1198</v>
      </c>
      <c r="R838" t="s">
        <v>52</v>
      </c>
      <c r="S838">
        <v>40.183062999999997</v>
      </c>
      <c r="T838">
        <v>-74.710695000000001</v>
      </c>
      <c r="U838">
        <v>7.3603333329999998</v>
      </c>
      <c r="V838">
        <v>1</v>
      </c>
      <c r="W838">
        <v>0</v>
      </c>
      <c r="X838">
        <v>0</v>
      </c>
      <c r="Y838">
        <v>2686.808</v>
      </c>
      <c r="Z838">
        <v>34007229001</v>
      </c>
      <c r="AA838">
        <v>6191.560441579999</v>
      </c>
      <c r="AB838" t="s">
        <v>53</v>
      </c>
      <c r="AC838" t="s">
        <v>42</v>
      </c>
      <c r="AD838" t="s">
        <v>54</v>
      </c>
      <c r="AE838" t="s">
        <v>55</v>
      </c>
      <c r="AF838" t="s">
        <v>4003</v>
      </c>
    </row>
    <row r="839" spans="1:32" x14ac:dyDescent="0.25">
      <c r="A839" t="s">
        <v>4004</v>
      </c>
      <c r="B839" t="s">
        <v>4005</v>
      </c>
      <c r="C839" t="s">
        <v>4006</v>
      </c>
      <c r="D839" t="s">
        <v>4007</v>
      </c>
      <c r="E839" t="s">
        <v>600</v>
      </c>
      <c r="F839">
        <v>4</v>
      </c>
      <c r="G839">
        <v>2022</v>
      </c>
      <c r="H839" s="1">
        <v>44952.429705208335</v>
      </c>
      <c r="I839" t="s">
        <v>3355</v>
      </c>
      <c r="J839">
        <v>1183.8800000000001</v>
      </c>
      <c r="K839">
        <v>0</v>
      </c>
      <c r="L839" t="s">
        <v>38</v>
      </c>
      <c r="M839" t="s">
        <v>51</v>
      </c>
      <c r="N839">
        <v>1183.8800000000001</v>
      </c>
      <c r="R839" t="s">
        <v>52</v>
      </c>
      <c r="S839">
        <v>28.120660000000001</v>
      </c>
      <c r="T839">
        <v>-80.638499999999993</v>
      </c>
      <c r="Z839">
        <v>12000093003</v>
      </c>
      <c r="AA839">
        <v>2585.8870079539997</v>
      </c>
      <c r="AB839" t="s">
        <v>87</v>
      </c>
      <c r="AC839" t="s">
        <v>54</v>
      </c>
      <c r="AD839" t="s">
        <v>54</v>
      </c>
      <c r="AE839" t="s">
        <v>73</v>
      </c>
      <c r="AF839" t="s">
        <v>4008</v>
      </c>
    </row>
    <row r="840" spans="1:32" x14ac:dyDescent="0.25">
      <c r="A840" t="s">
        <v>4009</v>
      </c>
      <c r="B840" t="s">
        <v>4010</v>
      </c>
      <c r="C840" t="s">
        <v>4011</v>
      </c>
      <c r="D840" t="s">
        <v>4012</v>
      </c>
      <c r="E840" t="s">
        <v>36</v>
      </c>
      <c r="F840">
        <v>9</v>
      </c>
      <c r="G840">
        <v>2022</v>
      </c>
      <c r="H840" s="1">
        <v>44952.555177152775</v>
      </c>
      <c r="I840" t="s">
        <v>3355</v>
      </c>
      <c r="J840">
        <v>1173</v>
      </c>
      <c r="K840">
        <v>0</v>
      </c>
      <c r="L840" t="s">
        <v>38</v>
      </c>
      <c r="M840" t="s">
        <v>51</v>
      </c>
      <c r="N840">
        <v>1173</v>
      </c>
      <c r="R840" t="s">
        <v>52</v>
      </c>
      <c r="S840">
        <v>38.235833</v>
      </c>
      <c r="T840">
        <v>-122.28611100000001</v>
      </c>
      <c r="U840">
        <v>3.016666667</v>
      </c>
      <c r="V840">
        <v>1</v>
      </c>
      <c r="W840">
        <v>23</v>
      </c>
      <c r="X840">
        <v>15.4</v>
      </c>
      <c r="Y840">
        <v>1101.52</v>
      </c>
      <c r="Z840">
        <v>6002033001</v>
      </c>
      <c r="AA840">
        <v>5590.6148693089999</v>
      </c>
      <c r="AB840" t="s">
        <v>53</v>
      </c>
      <c r="AC840" t="s">
        <v>42</v>
      </c>
      <c r="AD840" t="s">
        <v>54</v>
      </c>
      <c r="AE840" t="s">
        <v>65</v>
      </c>
      <c r="AF840" t="s">
        <v>4013</v>
      </c>
    </row>
    <row r="841" spans="1:32" x14ac:dyDescent="0.25">
      <c r="A841" t="s">
        <v>4014</v>
      </c>
      <c r="B841" t="s">
        <v>4015</v>
      </c>
      <c r="C841" t="s">
        <v>4016</v>
      </c>
      <c r="D841" t="s">
        <v>4017</v>
      </c>
      <c r="E841" t="s">
        <v>213</v>
      </c>
      <c r="F841">
        <v>3</v>
      </c>
      <c r="G841">
        <v>2022</v>
      </c>
      <c r="H841" s="1">
        <v>44945.478014328706</v>
      </c>
      <c r="I841" t="s">
        <v>3355</v>
      </c>
      <c r="J841">
        <v>1164</v>
      </c>
      <c r="K841">
        <v>0</v>
      </c>
      <c r="L841" t="s">
        <v>38</v>
      </c>
      <c r="M841" t="s">
        <v>51</v>
      </c>
      <c r="N841">
        <v>1164</v>
      </c>
      <c r="R841" t="s">
        <v>52</v>
      </c>
      <c r="S841">
        <v>40.274250000000002</v>
      </c>
      <c r="T841">
        <v>-76.977113000000003</v>
      </c>
      <c r="U841">
        <v>3.2549999999999999</v>
      </c>
      <c r="V841">
        <v>1</v>
      </c>
      <c r="W841">
        <v>5.69</v>
      </c>
      <c r="X841">
        <v>0</v>
      </c>
      <c r="Y841">
        <v>1187.69</v>
      </c>
      <c r="Z841">
        <v>42003081002</v>
      </c>
      <c r="AA841">
        <v>1502.3639306775001</v>
      </c>
      <c r="AB841" t="s">
        <v>544</v>
      </c>
      <c r="AC841" t="s">
        <v>72</v>
      </c>
      <c r="AD841" t="s">
        <v>54</v>
      </c>
      <c r="AE841" t="s">
        <v>73</v>
      </c>
      <c r="AF841" t="s">
        <v>4018</v>
      </c>
    </row>
    <row r="842" spans="1:32" x14ac:dyDescent="0.25">
      <c r="A842" t="s">
        <v>4019</v>
      </c>
      <c r="B842" t="s">
        <v>4020</v>
      </c>
      <c r="C842" t="s">
        <v>4021</v>
      </c>
      <c r="D842" t="s">
        <v>4022</v>
      </c>
      <c r="E842" t="s">
        <v>36</v>
      </c>
      <c r="F842">
        <v>9</v>
      </c>
      <c r="G842">
        <v>2022</v>
      </c>
      <c r="H842" s="1">
        <v>44957.754889988428</v>
      </c>
      <c r="I842" t="s">
        <v>3355</v>
      </c>
      <c r="J842">
        <v>1149.9000000000001</v>
      </c>
      <c r="K842">
        <v>0</v>
      </c>
      <c r="L842" t="s">
        <v>38</v>
      </c>
      <c r="M842" t="s">
        <v>51</v>
      </c>
      <c r="N842">
        <v>1149.9000000000001</v>
      </c>
      <c r="R842" t="s">
        <v>52</v>
      </c>
      <c r="S842">
        <v>39.69961</v>
      </c>
      <c r="T842">
        <v>-121.91076</v>
      </c>
      <c r="U842">
        <v>5.0541666669999996</v>
      </c>
      <c r="V842">
        <v>1</v>
      </c>
      <c r="W842">
        <v>12</v>
      </c>
      <c r="X842">
        <v>0</v>
      </c>
      <c r="Y842">
        <v>1844.82</v>
      </c>
      <c r="Z842">
        <v>6005011001</v>
      </c>
      <c r="AA842">
        <v>4406.9341966539996</v>
      </c>
      <c r="AB842" t="s">
        <v>53</v>
      </c>
      <c r="AC842" t="s">
        <v>54</v>
      </c>
      <c r="AD842" t="s">
        <v>54</v>
      </c>
      <c r="AE842" t="s">
        <v>65</v>
      </c>
      <c r="AF842" t="s">
        <v>4023</v>
      </c>
    </row>
    <row r="843" spans="1:32" x14ac:dyDescent="0.25">
      <c r="A843" t="s">
        <v>4024</v>
      </c>
      <c r="B843" t="s">
        <v>4025</v>
      </c>
      <c r="C843" t="s">
        <v>4026</v>
      </c>
      <c r="D843" t="s">
        <v>4027</v>
      </c>
      <c r="E843" t="s">
        <v>213</v>
      </c>
      <c r="F843">
        <v>3</v>
      </c>
      <c r="G843">
        <v>2022</v>
      </c>
      <c r="H843" s="1">
        <v>44965.454011828704</v>
      </c>
      <c r="I843" t="s">
        <v>3355</v>
      </c>
      <c r="J843">
        <v>1148</v>
      </c>
      <c r="K843">
        <v>0</v>
      </c>
      <c r="L843" t="s">
        <v>38</v>
      </c>
      <c r="M843" t="s">
        <v>51</v>
      </c>
      <c r="N843">
        <v>1122</v>
      </c>
      <c r="R843" t="s">
        <v>86</v>
      </c>
      <c r="S843">
        <v>40.354176000000002</v>
      </c>
      <c r="T843">
        <v>-75.312946999999994</v>
      </c>
      <c r="U843">
        <v>3.396833333</v>
      </c>
      <c r="V843">
        <v>2</v>
      </c>
      <c r="W843">
        <v>4.3250000000000002</v>
      </c>
      <c r="X843">
        <v>0</v>
      </c>
      <c r="Y843">
        <v>1238.289</v>
      </c>
      <c r="Z843">
        <v>42000109001</v>
      </c>
      <c r="AA843">
        <v>1311.1539758639999</v>
      </c>
      <c r="AB843" t="s">
        <v>54</v>
      </c>
      <c r="AC843" t="s">
        <v>64</v>
      </c>
      <c r="AD843" t="s">
        <v>54</v>
      </c>
      <c r="AE843" t="s">
        <v>44</v>
      </c>
      <c r="AF843" t="s">
        <v>4028</v>
      </c>
    </row>
    <row r="844" spans="1:32" x14ac:dyDescent="0.25">
      <c r="A844" t="s">
        <v>4029</v>
      </c>
      <c r="B844" t="s">
        <v>4030</v>
      </c>
      <c r="C844" t="s">
        <v>4031</v>
      </c>
      <c r="D844" t="s">
        <v>3558</v>
      </c>
      <c r="E844" t="s">
        <v>207</v>
      </c>
      <c r="F844">
        <v>4</v>
      </c>
      <c r="G844">
        <v>2022</v>
      </c>
      <c r="H844" s="1">
        <v>44972.419618692133</v>
      </c>
      <c r="I844" t="s">
        <v>3355</v>
      </c>
      <c r="J844">
        <v>1147</v>
      </c>
      <c r="K844">
        <v>0</v>
      </c>
      <c r="L844" t="s">
        <v>38</v>
      </c>
      <c r="M844" t="s">
        <v>51</v>
      </c>
      <c r="N844">
        <v>1147</v>
      </c>
      <c r="R844" t="s">
        <v>52</v>
      </c>
      <c r="S844">
        <v>35.314517000000002</v>
      </c>
      <c r="T844">
        <v>-84.799942999999999</v>
      </c>
      <c r="U844">
        <v>10.063416670000001</v>
      </c>
      <c r="V844">
        <v>1</v>
      </c>
      <c r="W844">
        <v>21.6</v>
      </c>
      <c r="X844">
        <v>11.3</v>
      </c>
      <c r="Y844">
        <v>3664.5390000000002</v>
      </c>
      <c r="Z844">
        <v>47000255001</v>
      </c>
      <c r="AA844">
        <v>2800.9526809394706</v>
      </c>
      <c r="AB844" t="s">
        <v>38</v>
      </c>
      <c r="AC844" t="s">
        <v>38</v>
      </c>
      <c r="AD844" t="s">
        <v>38</v>
      </c>
      <c r="AE844" t="s">
        <v>38</v>
      </c>
      <c r="AF844" t="s">
        <v>4032</v>
      </c>
    </row>
    <row r="845" spans="1:32" x14ac:dyDescent="0.25">
      <c r="A845" t="s">
        <v>4033</v>
      </c>
      <c r="B845" t="s">
        <v>4034</v>
      </c>
      <c r="C845" t="s">
        <v>4035</v>
      </c>
      <c r="D845" t="s">
        <v>4036</v>
      </c>
      <c r="E845" t="s">
        <v>159</v>
      </c>
      <c r="F845">
        <v>10</v>
      </c>
      <c r="G845">
        <v>2022</v>
      </c>
      <c r="H845" s="1">
        <v>44960.732915104163</v>
      </c>
      <c r="I845" t="s">
        <v>3355</v>
      </c>
      <c r="J845">
        <v>1122.6500000000001</v>
      </c>
      <c r="K845">
        <v>0</v>
      </c>
      <c r="L845" t="s">
        <v>38</v>
      </c>
      <c r="M845" t="s">
        <v>51</v>
      </c>
      <c r="N845">
        <v>1122.6500000000001</v>
      </c>
      <c r="R845" t="s">
        <v>52</v>
      </c>
      <c r="S845">
        <v>47.546070999999998</v>
      </c>
      <c r="T845">
        <v>-122.61323400000001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53001000001</v>
      </c>
      <c r="AA845">
        <v>1464.1219397148</v>
      </c>
      <c r="AB845" t="s">
        <v>41</v>
      </c>
      <c r="AC845" t="s">
        <v>42</v>
      </c>
      <c r="AD845" t="s">
        <v>54</v>
      </c>
      <c r="AE845" t="s">
        <v>73</v>
      </c>
      <c r="AF845" t="s">
        <v>4037</v>
      </c>
    </row>
    <row r="846" spans="1:32" x14ac:dyDescent="0.25">
      <c r="A846" t="s">
        <v>4038</v>
      </c>
      <c r="B846" t="s">
        <v>4039</v>
      </c>
      <c r="C846" t="s">
        <v>4040</v>
      </c>
      <c r="D846" t="s">
        <v>4041</v>
      </c>
      <c r="E846" t="s">
        <v>253</v>
      </c>
      <c r="F846">
        <v>5</v>
      </c>
      <c r="G846">
        <v>2022</v>
      </c>
      <c r="H846" s="1">
        <v>44937.439983240743</v>
      </c>
      <c r="I846" t="s">
        <v>3355</v>
      </c>
      <c r="J846">
        <v>1122</v>
      </c>
      <c r="K846">
        <v>0</v>
      </c>
      <c r="L846" t="s">
        <v>38</v>
      </c>
      <c r="M846" t="s">
        <v>79</v>
      </c>
      <c r="Q846">
        <v>1122</v>
      </c>
      <c r="R846" t="s">
        <v>52</v>
      </c>
      <c r="S846">
        <v>39.945332999999998</v>
      </c>
      <c r="T846">
        <v>-86.270416999999995</v>
      </c>
      <c r="U846">
        <v>1.1641033329999999</v>
      </c>
      <c r="V846">
        <v>1</v>
      </c>
      <c r="W846">
        <v>2</v>
      </c>
      <c r="X846">
        <v>1.1000000000000001</v>
      </c>
      <c r="Y846">
        <v>424.19555000000003</v>
      </c>
      <c r="Z846">
        <v>18000006001</v>
      </c>
      <c r="AA846">
        <v>728.41887547999988</v>
      </c>
      <c r="AB846" t="s">
        <v>53</v>
      </c>
      <c r="AC846" t="s">
        <v>54</v>
      </c>
      <c r="AD846" t="s">
        <v>54</v>
      </c>
      <c r="AE846" t="s">
        <v>73</v>
      </c>
      <c r="AF846" t="s">
        <v>4042</v>
      </c>
    </row>
    <row r="847" spans="1:32" x14ac:dyDescent="0.25">
      <c r="A847" t="s">
        <v>4043</v>
      </c>
      <c r="B847" t="s">
        <v>4044</v>
      </c>
      <c r="C847" t="s">
        <v>4045</v>
      </c>
      <c r="D847" t="s">
        <v>4046</v>
      </c>
      <c r="E847" t="s">
        <v>4047</v>
      </c>
      <c r="F847">
        <v>9</v>
      </c>
      <c r="G847">
        <v>2022</v>
      </c>
      <c r="H847" s="1">
        <v>44973.60520179398</v>
      </c>
      <c r="I847" t="s">
        <v>3355</v>
      </c>
      <c r="J847">
        <v>1116.21</v>
      </c>
      <c r="K847">
        <v>0</v>
      </c>
      <c r="L847" t="s">
        <v>38</v>
      </c>
      <c r="M847" t="s">
        <v>79</v>
      </c>
      <c r="Q847">
        <v>1116.21</v>
      </c>
      <c r="R847" t="s">
        <v>94</v>
      </c>
      <c r="S847">
        <v>35.639485000000001</v>
      </c>
      <c r="T847">
        <v>-109.080939</v>
      </c>
      <c r="U847">
        <v>0.388333333</v>
      </c>
      <c r="V847">
        <v>1</v>
      </c>
      <c r="W847">
        <v>1.2</v>
      </c>
      <c r="X847">
        <v>0.32600000000000001</v>
      </c>
      <c r="Y847">
        <v>141.63999999999999</v>
      </c>
      <c r="AB847" t="s">
        <v>118</v>
      </c>
      <c r="AC847" t="s">
        <v>144</v>
      </c>
      <c r="AD847" t="s">
        <v>54</v>
      </c>
      <c r="AE847" t="s">
        <v>467</v>
      </c>
      <c r="AF847" t="s">
        <v>4048</v>
      </c>
    </row>
    <row r="848" spans="1:32" x14ac:dyDescent="0.25">
      <c r="A848" t="s">
        <v>4049</v>
      </c>
      <c r="B848" t="s">
        <v>4050</v>
      </c>
      <c r="C848" t="s">
        <v>4051</v>
      </c>
      <c r="D848" t="s">
        <v>4052</v>
      </c>
      <c r="E848" t="s">
        <v>213</v>
      </c>
      <c r="F848">
        <v>3</v>
      </c>
      <c r="G848">
        <v>2022</v>
      </c>
      <c r="H848" s="1">
        <v>44964.486517118057</v>
      </c>
      <c r="I848" t="s">
        <v>3355</v>
      </c>
      <c r="J848">
        <v>1111</v>
      </c>
      <c r="K848">
        <v>0</v>
      </c>
      <c r="L848" t="s">
        <v>38</v>
      </c>
      <c r="M848" t="s">
        <v>51</v>
      </c>
      <c r="N848">
        <v>651</v>
      </c>
      <c r="R848" t="s">
        <v>214</v>
      </c>
      <c r="S848">
        <v>40.091700000000003</v>
      </c>
      <c r="T848">
        <v>-76.084969999999998</v>
      </c>
      <c r="U848">
        <v>0.74475000000000002</v>
      </c>
      <c r="V848">
        <v>1</v>
      </c>
      <c r="W848">
        <v>1.59</v>
      </c>
      <c r="X848">
        <v>0</v>
      </c>
      <c r="Y848">
        <v>271.78800000000001</v>
      </c>
      <c r="Z848">
        <v>42001042001</v>
      </c>
      <c r="AA848">
        <v>344.17791866430002</v>
      </c>
      <c r="AB848" t="s">
        <v>54</v>
      </c>
      <c r="AC848" t="s">
        <v>54</v>
      </c>
      <c r="AD848" t="s">
        <v>975</v>
      </c>
      <c r="AE848" t="s">
        <v>73</v>
      </c>
      <c r="AF848" t="s">
        <v>4053</v>
      </c>
    </row>
    <row r="849" spans="1:32" x14ac:dyDescent="0.25">
      <c r="A849" t="s">
        <v>4054</v>
      </c>
      <c r="B849" t="s">
        <v>4055</v>
      </c>
      <c r="C849" t="s">
        <v>4056</v>
      </c>
      <c r="D849" t="s">
        <v>4057</v>
      </c>
      <c r="E849" t="s">
        <v>192</v>
      </c>
      <c r="F849">
        <v>4</v>
      </c>
      <c r="G849">
        <v>2022</v>
      </c>
      <c r="H849" s="1">
        <v>44964.467764224537</v>
      </c>
      <c r="I849" t="s">
        <v>3355</v>
      </c>
      <c r="J849">
        <v>1109.07</v>
      </c>
      <c r="K849">
        <v>0</v>
      </c>
      <c r="L849" t="s">
        <v>38</v>
      </c>
      <c r="M849" t="s">
        <v>51</v>
      </c>
      <c r="N849">
        <v>1109.17</v>
      </c>
      <c r="R849" t="s">
        <v>214</v>
      </c>
      <c r="S849">
        <v>30.290832999999999</v>
      </c>
      <c r="T849">
        <v>-87.638610999999997</v>
      </c>
      <c r="U849">
        <v>2.4983333330000002</v>
      </c>
      <c r="V849">
        <v>1</v>
      </c>
      <c r="W849">
        <v>10</v>
      </c>
      <c r="X849">
        <v>1.95</v>
      </c>
      <c r="Y849">
        <v>912.3</v>
      </c>
      <c r="Z849">
        <v>1201200005</v>
      </c>
      <c r="AA849">
        <v>2567.6765360669997</v>
      </c>
      <c r="AB849" t="s">
        <v>544</v>
      </c>
      <c r="AC849" t="s">
        <v>54</v>
      </c>
      <c r="AD849" t="s">
        <v>54</v>
      </c>
      <c r="AE849" t="s">
        <v>73</v>
      </c>
      <c r="AF849" t="s">
        <v>4058</v>
      </c>
    </row>
    <row r="850" spans="1:32" x14ac:dyDescent="0.25">
      <c r="A850" t="s">
        <v>4059</v>
      </c>
      <c r="B850" t="s">
        <v>4060</v>
      </c>
      <c r="C850" t="s">
        <v>4060</v>
      </c>
      <c r="D850" t="s">
        <v>4061</v>
      </c>
      <c r="E850" t="s">
        <v>99</v>
      </c>
      <c r="F850">
        <v>6</v>
      </c>
      <c r="G850">
        <v>2022</v>
      </c>
      <c r="H850" s="1">
        <v>44837.456150115744</v>
      </c>
      <c r="I850" t="s">
        <v>3355</v>
      </c>
      <c r="J850">
        <v>1102</v>
      </c>
      <c r="K850">
        <v>0</v>
      </c>
      <c r="L850" t="s">
        <v>38</v>
      </c>
      <c r="M850" t="s">
        <v>79</v>
      </c>
      <c r="Q850">
        <v>1102</v>
      </c>
      <c r="R850" t="s">
        <v>52</v>
      </c>
      <c r="S850">
        <v>29.690729999999999</v>
      </c>
      <c r="T850">
        <v>-95.449209999999994</v>
      </c>
      <c r="U850">
        <v>1.1935</v>
      </c>
      <c r="V850">
        <v>1</v>
      </c>
      <c r="W850">
        <v>4.5</v>
      </c>
      <c r="X850">
        <v>4.5</v>
      </c>
      <c r="Y850">
        <v>435.66300000000001</v>
      </c>
      <c r="Z850">
        <v>48007034001</v>
      </c>
      <c r="AB850" t="s">
        <v>41</v>
      </c>
      <c r="AC850" t="s">
        <v>54</v>
      </c>
      <c r="AD850" t="s">
        <v>54</v>
      </c>
      <c r="AE850" t="s">
        <v>73</v>
      </c>
      <c r="AF850" t="s">
        <v>4062</v>
      </c>
    </row>
    <row r="851" spans="1:32" x14ac:dyDescent="0.25">
      <c r="A851" t="s">
        <v>4063</v>
      </c>
      <c r="B851" t="s">
        <v>4064</v>
      </c>
      <c r="C851" t="s">
        <v>4065</v>
      </c>
      <c r="D851" t="s">
        <v>4066</v>
      </c>
      <c r="E851" t="s">
        <v>117</v>
      </c>
      <c r="F851">
        <v>5</v>
      </c>
      <c r="G851">
        <v>2022</v>
      </c>
      <c r="H851" s="1">
        <v>44946.401665532409</v>
      </c>
      <c r="I851" t="s">
        <v>3355</v>
      </c>
      <c r="J851">
        <v>1095</v>
      </c>
      <c r="K851">
        <v>0</v>
      </c>
      <c r="L851" t="s">
        <v>38</v>
      </c>
      <c r="M851" t="s">
        <v>51</v>
      </c>
      <c r="N851">
        <v>1569</v>
      </c>
      <c r="R851" t="s">
        <v>52</v>
      </c>
      <c r="S851">
        <v>40.115828</v>
      </c>
      <c r="T851">
        <v>-88.192989999999995</v>
      </c>
      <c r="U851">
        <v>8.5883333329999996</v>
      </c>
      <c r="V851">
        <v>3</v>
      </c>
      <c r="W851">
        <v>34.6</v>
      </c>
      <c r="X851">
        <v>17.3</v>
      </c>
      <c r="Y851">
        <v>3122.84</v>
      </c>
      <c r="Z851">
        <v>17000112001</v>
      </c>
      <c r="AA851">
        <v>4971.4588251510013</v>
      </c>
      <c r="AB851" t="s">
        <v>53</v>
      </c>
      <c r="AC851" t="s">
        <v>42</v>
      </c>
      <c r="AD851" t="s">
        <v>54</v>
      </c>
      <c r="AE851" t="s">
        <v>65</v>
      </c>
      <c r="AF851" t="s">
        <v>4067</v>
      </c>
    </row>
    <row r="852" spans="1:32" x14ac:dyDescent="0.25">
      <c r="A852" t="s">
        <v>4068</v>
      </c>
      <c r="B852" t="s">
        <v>4069</v>
      </c>
      <c r="C852" t="s">
        <v>4070</v>
      </c>
      <c r="D852" t="s">
        <v>4071</v>
      </c>
      <c r="E852" t="s">
        <v>111</v>
      </c>
      <c r="F852">
        <v>4</v>
      </c>
      <c r="G852">
        <v>2022</v>
      </c>
      <c r="H852" s="1">
        <v>44963.59840934028</v>
      </c>
      <c r="I852" t="s">
        <v>3355</v>
      </c>
      <c r="J852">
        <v>1091.81</v>
      </c>
      <c r="K852">
        <v>0</v>
      </c>
      <c r="L852" t="s">
        <v>38</v>
      </c>
      <c r="M852" t="s">
        <v>51</v>
      </c>
      <c r="N852">
        <v>1091.81</v>
      </c>
      <c r="R852" t="s">
        <v>52</v>
      </c>
      <c r="S852">
        <v>32.578623999999998</v>
      </c>
      <c r="T852">
        <v>-83.594864999999999</v>
      </c>
      <c r="U852">
        <v>8.4916666670000005</v>
      </c>
      <c r="V852">
        <v>1</v>
      </c>
      <c r="W852">
        <v>12</v>
      </c>
      <c r="X852">
        <v>7.0049999999999999</v>
      </c>
      <c r="Y852">
        <v>3099.9</v>
      </c>
      <c r="Z852">
        <v>13000222002</v>
      </c>
      <c r="AA852">
        <v>3197.7588633572</v>
      </c>
      <c r="AB852" t="s">
        <v>41</v>
      </c>
      <c r="AC852" t="s">
        <v>54</v>
      </c>
      <c r="AD852" t="s">
        <v>54</v>
      </c>
      <c r="AE852" t="s">
        <v>73</v>
      </c>
      <c r="AF852" t="s">
        <v>4072</v>
      </c>
    </row>
    <row r="853" spans="1:32" x14ac:dyDescent="0.25">
      <c r="A853" t="s">
        <v>4073</v>
      </c>
      <c r="B853" t="s">
        <v>4074</v>
      </c>
      <c r="C853" t="s">
        <v>4075</v>
      </c>
      <c r="D853" t="s">
        <v>4073</v>
      </c>
      <c r="E853" t="s">
        <v>437</v>
      </c>
      <c r="F853">
        <v>5</v>
      </c>
      <c r="G853">
        <v>2022</v>
      </c>
      <c r="H853" s="1">
        <v>44953.494083761572</v>
      </c>
      <c r="I853" t="s">
        <v>3355</v>
      </c>
      <c r="J853">
        <v>1090</v>
      </c>
      <c r="K853">
        <v>0</v>
      </c>
      <c r="L853" t="s">
        <v>38</v>
      </c>
      <c r="M853" t="s">
        <v>39</v>
      </c>
      <c r="N853">
        <v>936</v>
      </c>
      <c r="Q853">
        <v>154</v>
      </c>
      <c r="R853" t="s">
        <v>52</v>
      </c>
      <c r="S853">
        <v>44.182609999999997</v>
      </c>
      <c r="T853">
        <v>-94.000320000000002</v>
      </c>
      <c r="U853">
        <v>5.7418250000000004</v>
      </c>
      <c r="V853">
        <v>1</v>
      </c>
      <c r="W853">
        <v>11.25</v>
      </c>
      <c r="X853">
        <v>11.25</v>
      </c>
      <c r="Y853">
        <v>2094.5189</v>
      </c>
      <c r="Z853">
        <v>27000028001</v>
      </c>
      <c r="AA853">
        <v>3337.2510780116204</v>
      </c>
      <c r="AB853" t="s">
        <v>53</v>
      </c>
      <c r="AC853" t="s">
        <v>54</v>
      </c>
      <c r="AD853" t="s">
        <v>54</v>
      </c>
      <c r="AE853" t="s">
        <v>55</v>
      </c>
      <c r="AF853" t="s">
        <v>4076</v>
      </c>
    </row>
    <row r="854" spans="1:32" x14ac:dyDescent="0.25">
      <c r="A854" t="s">
        <v>3402</v>
      </c>
      <c r="B854" t="s">
        <v>4077</v>
      </c>
      <c r="C854" t="s">
        <v>4078</v>
      </c>
      <c r="D854" t="s">
        <v>3405</v>
      </c>
      <c r="E854" t="s">
        <v>136</v>
      </c>
      <c r="F854">
        <v>4</v>
      </c>
      <c r="G854">
        <v>2022</v>
      </c>
      <c r="H854" s="1">
        <v>44977.520093194442</v>
      </c>
      <c r="I854" t="s">
        <v>3355</v>
      </c>
      <c r="J854">
        <v>1058</v>
      </c>
      <c r="K854">
        <v>0</v>
      </c>
      <c r="L854" t="s">
        <v>38</v>
      </c>
      <c r="M854" t="s">
        <v>51</v>
      </c>
      <c r="N854">
        <v>1058</v>
      </c>
      <c r="R854" t="s">
        <v>52</v>
      </c>
      <c r="S854">
        <v>35.334409999999998</v>
      </c>
      <c r="T854">
        <v>-80.696481000000006</v>
      </c>
      <c r="U854">
        <v>9.8307166670000008</v>
      </c>
      <c r="V854">
        <v>1</v>
      </c>
      <c r="W854">
        <v>12</v>
      </c>
      <c r="X854">
        <v>0</v>
      </c>
      <c r="Y854">
        <v>3587.6790999999998</v>
      </c>
      <c r="Z854">
        <v>37006001009</v>
      </c>
      <c r="AA854">
        <v>1389.4590049780998</v>
      </c>
      <c r="AB854" t="s">
        <v>53</v>
      </c>
      <c r="AC854" t="s">
        <v>54</v>
      </c>
      <c r="AD854" t="s">
        <v>54</v>
      </c>
      <c r="AE854" t="s">
        <v>54</v>
      </c>
      <c r="AF854" t="s">
        <v>4079</v>
      </c>
    </row>
    <row r="855" spans="1:32" x14ac:dyDescent="0.25">
      <c r="A855" t="s">
        <v>4080</v>
      </c>
      <c r="B855" t="s">
        <v>4081</v>
      </c>
      <c r="C855" t="s">
        <v>4082</v>
      </c>
      <c r="D855" t="s">
        <v>4083</v>
      </c>
      <c r="E855" t="s">
        <v>111</v>
      </c>
      <c r="F855">
        <v>4</v>
      </c>
      <c r="G855">
        <v>2022</v>
      </c>
      <c r="H855" s="1">
        <v>44959.386486990741</v>
      </c>
      <c r="I855" t="s">
        <v>3355</v>
      </c>
      <c r="J855">
        <v>1055.5999999999999</v>
      </c>
      <c r="K855">
        <v>1</v>
      </c>
      <c r="L855" t="s">
        <v>51</v>
      </c>
      <c r="M855" t="s">
        <v>51</v>
      </c>
      <c r="N855">
        <v>1055.5999999999999</v>
      </c>
      <c r="R855" t="s">
        <v>52</v>
      </c>
      <c r="S855">
        <v>34.509692000000001</v>
      </c>
      <c r="T855">
        <v>-84.962891999999997</v>
      </c>
      <c r="U855">
        <v>6.1666666670000003</v>
      </c>
      <c r="V855">
        <v>1</v>
      </c>
      <c r="W855">
        <v>16</v>
      </c>
      <c r="X855">
        <v>6.0709999999999997</v>
      </c>
      <c r="Y855">
        <v>2245</v>
      </c>
      <c r="Z855">
        <v>13000084001</v>
      </c>
      <c r="AA855">
        <v>4742.0068793748005</v>
      </c>
      <c r="AB855" t="s">
        <v>41</v>
      </c>
      <c r="AC855" t="s">
        <v>54</v>
      </c>
      <c r="AD855" t="s">
        <v>54</v>
      </c>
      <c r="AE855" t="s">
        <v>73</v>
      </c>
      <c r="AF855" t="s">
        <v>4084</v>
      </c>
    </row>
    <row r="856" spans="1:32" x14ac:dyDescent="0.25">
      <c r="A856" t="s">
        <v>4085</v>
      </c>
      <c r="B856" t="s">
        <v>4086</v>
      </c>
      <c r="C856" t="s">
        <v>4086</v>
      </c>
      <c r="D856" t="s">
        <v>4087</v>
      </c>
      <c r="E856" t="s">
        <v>99</v>
      </c>
      <c r="F856">
        <v>6</v>
      </c>
      <c r="G856">
        <v>2022</v>
      </c>
      <c r="H856" s="1">
        <v>44825.455807650462</v>
      </c>
      <c r="I856" t="s">
        <v>3355</v>
      </c>
      <c r="J856">
        <v>1042</v>
      </c>
      <c r="K856">
        <v>0</v>
      </c>
      <c r="L856" t="s">
        <v>38</v>
      </c>
      <c r="M856" t="s">
        <v>51</v>
      </c>
      <c r="N856">
        <v>1042</v>
      </c>
      <c r="R856" t="s">
        <v>86</v>
      </c>
      <c r="S856">
        <v>30.170200000000001</v>
      </c>
      <c r="T856">
        <v>-96.377520000000004</v>
      </c>
      <c r="U856">
        <v>1.8833333329999999</v>
      </c>
      <c r="V856">
        <v>1</v>
      </c>
      <c r="W856">
        <v>3.55</v>
      </c>
      <c r="X856">
        <v>3.55</v>
      </c>
      <c r="Y856">
        <v>687.1</v>
      </c>
      <c r="Z856">
        <v>48003062001</v>
      </c>
      <c r="AB856" t="s">
        <v>41</v>
      </c>
      <c r="AC856" t="s">
        <v>54</v>
      </c>
      <c r="AD856" t="s">
        <v>4088</v>
      </c>
      <c r="AE856" t="s">
        <v>73</v>
      </c>
      <c r="AF856" t="s">
        <v>4089</v>
      </c>
    </row>
    <row r="857" spans="1:32" x14ac:dyDescent="0.25">
      <c r="A857" t="s">
        <v>4090</v>
      </c>
      <c r="B857" t="s">
        <v>4091</v>
      </c>
      <c r="C857" t="s">
        <v>4092</v>
      </c>
      <c r="D857" t="s">
        <v>4093</v>
      </c>
      <c r="E857" t="s">
        <v>3049</v>
      </c>
      <c r="F857">
        <v>8</v>
      </c>
      <c r="G857">
        <v>2022</v>
      </c>
      <c r="H857" s="1">
        <v>44963.539886909719</v>
      </c>
      <c r="I857" t="s">
        <v>3355</v>
      </c>
      <c r="J857">
        <v>1041.1300000000001</v>
      </c>
      <c r="K857">
        <v>0</v>
      </c>
      <c r="L857" t="s">
        <v>38</v>
      </c>
      <c r="M857" t="s">
        <v>79</v>
      </c>
      <c r="Q857">
        <v>1041.1300000000001</v>
      </c>
      <c r="R857" t="s">
        <v>52</v>
      </c>
      <c r="S857">
        <v>46.955910000000003</v>
      </c>
      <c r="T857">
        <v>-96.803606000000002</v>
      </c>
      <c r="U857">
        <v>17.191583333000001</v>
      </c>
      <c r="V857">
        <v>5</v>
      </c>
      <c r="W857">
        <v>1E-3</v>
      </c>
      <c r="X857">
        <v>18.420000000000002</v>
      </c>
      <c r="Y857">
        <v>5059.2209999999995</v>
      </c>
      <c r="Z857">
        <v>38000008001</v>
      </c>
      <c r="AA857">
        <v>5098.9321283600002</v>
      </c>
      <c r="AB857" t="s">
        <v>407</v>
      </c>
      <c r="AC857" t="s">
        <v>42</v>
      </c>
      <c r="AD857" t="s">
        <v>54</v>
      </c>
      <c r="AE857" t="s">
        <v>73</v>
      </c>
      <c r="AF857" t="s">
        <v>4094</v>
      </c>
    </row>
    <row r="858" spans="1:32" x14ac:dyDescent="0.25">
      <c r="A858" t="s">
        <v>4095</v>
      </c>
      <c r="B858" t="s">
        <v>4096</v>
      </c>
      <c r="C858" t="s">
        <v>4097</v>
      </c>
      <c r="D858" t="s">
        <v>4098</v>
      </c>
      <c r="E858" t="s">
        <v>213</v>
      </c>
      <c r="F858">
        <v>3</v>
      </c>
      <c r="G858">
        <v>2022</v>
      </c>
      <c r="H858" s="1">
        <v>44972.610380729166</v>
      </c>
      <c r="I858" t="s">
        <v>3355</v>
      </c>
      <c r="J858">
        <v>1037.26</v>
      </c>
      <c r="K858">
        <v>0</v>
      </c>
      <c r="L858" t="s">
        <v>38</v>
      </c>
      <c r="M858" t="s">
        <v>51</v>
      </c>
      <c r="N858">
        <v>1037.26</v>
      </c>
      <c r="R858" t="s">
        <v>52</v>
      </c>
      <c r="S858">
        <v>40.152667000000001</v>
      </c>
      <c r="T858">
        <v>-76.404443999999998</v>
      </c>
      <c r="U858">
        <v>0.72355833300000005</v>
      </c>
      <c r="V858">
        <v>1</v>
      </c>
      <c r="W858">
        <v>2.2999999999999998</v>
      </c>
      <c r="X858">
        <v>0</v>
      </c>
      <c r="Y858">
        <v>263.8374</v>
      </c>
      <c r="Z858">
        <v>42001067001</v>
      </c>
      <c r="AA858">
        <v>256.76765360669998</v>
      </c>
      <c r="AB858" t="s">
        <v>87</v>
      </c>
      <c r="AC858" t="s">
        <v>72</v>
      </c>
      <c r="AD858" t="s">
        <v>54</v>
      </c>
      <c r="AE858" t="s">
        <v>55</v>
      </c>
      <c r="AF858" t="s">
        <v>4099</v>
      </c>
    </row>
    <row r="859" spans="1:32" x14ac:dyDescent="0.25">
      <c r="A859" t="s">
        <v>4100</v>
      </c>
      <c r="B859" t="s">
        <v>4101</v>
      </c>
      <c r="C859" t="s">
        <v>4102</v>
      </c>
      <c r="D859" t="s">
        <v>4103</v>
      </c>
      <c r="E859" t="s">
        <v>1023</v>
      </c>
      <c r="F859">
        <v>8</v>
      </c>
      <c r="G859">
        <v>2022</v>
      </c>
      <c r="H859" s="1">
        <v>44958.561215011578</v>
      </c>
      <c r="I859" t="s">
        <v>3355</v>
      </c>
      <c r="J859">
        <v>1031.71</v>
      </c>
      <c r="K859">
        <v>0</v>
      </c>
      <c r="L859" t="s">
        <v>38</v>
      </c>
      <c r="M859" t="s">
        <v>51</v>
      </c>
      <c r="N859">
        <v>1031.71</v>
      </c>
      <c r="R859" t="s">
        <v>52</v>
      </c>
      <c r="S859">
        <v>40.383333</v>
      </c>
      <c r="T859">
        <v>-105.05</v>
      </c>
      <c r="U859">
        <v>5.6749999999999998</v>
      </c>
      <c r="V859">
        <v>1</v>
      </c>
      <c r="W859">
        <v>10</v>
      </c>
      <c r="X859">
        <v>0</v>
      </c>
      <c r="Y859">
        <v>2071.8000000000002</v>
      </c>
      <c r="Z859">
        <v>8000198001</v>
      </c>
      <c r="AA859">
        <v>3077.5697489029999</v>
      </c>
      <c r="AB859" t="s">
        <v>53</v>
      </c>
      <c r="AC859" t="s">
        <v>42</v>
      </c>
      <c r="AD859" t="s">
        <v>54</v>
      </c>
      <c r="AE859" t="s">
        <v>73</v>
      </c>
      <c r="AF859" t="s">
        <v>4104</v>
      </c>
    </row>
    <row r="860" spans="1:32" x14ac:dyDescent="0.25">
      <c r="A860" t="s">
        <v>4105</v>
      </c>
      <c r="B860" t="s">
        <v>4106</v>
      </c>
      <c r="C860" t="s">
        <v>4107</v>
      </c>
      <c r="D860" t="s">
        <v>4108</v>
      </c>
      <c r="E860" t="s">
        <v>117</v>
      </c>
      <c r="F860">
        <v>5</v>
      </c>
      <c r="G860">
        <v>2022</v>
      </c>
      <c r="H860" s="1">
        <v>44932.433824467589</v>
      </c>
      <c r="I860" t="s">
        <v>3355</v>
      </c>
      <c r="J860">
        <v>1015</v>
      </c>
      <c r="K860">
        <v>0</v>
      </c>
      <c r="L860" t="s">
        <v>38</v>
      </c>
      <c r="M860" t="s">
        <v>51</v>
      </c>
      <c r="N860">
        <v>968</v>
      </c>
      <c r="R860" t="s">
        <v>52</v>
      </c>
      <c r="S860">
        <v>40.944685999999997</v>
      </c>
      <c r="T860">
        <v>-90.642554000000004</v>
      </c>
      <c r="U860">
        <v>4.2046666669999997</v>
      </c>
      <c r="V860">
        <v>1</v>
      </c>
      <c r="W860">
        <v>10.23</v>
      </c>
      <c r="X860">
        <v>4.62</v>
      </c>
      <c r="Y860">
        <v>1531.83</v>
      </c>
      <c r="Z860">
        <v>17000023001</v>
      </c>
      <c r="AA860">
        <v>979.72338752059989</v>
      </c>
      <c r="AB860" t="s">
        <v>53</v>
      </c>
      <c r="AC860" t="s">
        <v>54</v>
      </c>
      <c r="AD860" t="s">
        <v>54</v>
      </c>
      <c r="AE860" t="s">
        <v>438</v>
      </c>
      <c r="AF860" t="s">
        <v>4109</v>
      </c>
    </row>
    <row r="861" spans="1:32" x14ac:dyDescent="0.25">
      <c r="A861" t="s">
        <v>4110</v>
      </c>
      <c r="B861" t="s">
        <v>4111</v>
      </c>
      <c r="C861" t="s">
        <v>4112</v>
      </c>
      <c r="D861" t="s">
        <v>4113</v>
      </c>
      <c r="E861" t="s">
        <v>117</v>
      </c>
      <c r="F861">
        <v>5</v>
      </c>
      <c r="G861">
        <v>2022</v>
      </c>
      <c r="H861" s="1">
        <v>44965.652420509257</v>
      </c>
      <c r="I861" t="s">
        <v>3355</v>
      </c>
      <c r="J861">
        <v>1007</v>
      </c>
      <c r="K861">
        <v>0</v>
      </c>
      <c r="L861" t="s">
        <v>38</v>
      </c>
      <c r="M861" t="s">
        <v>51</v>
      </c>
      <c r="N861">
        <v>1351</v>
      </c>
      <c r="R861" t="s">
        <v>52</v>
      </c>
      <c r="S861">
        <v>41.764163000000003</v>
      </c>
      <c r="T861">
        <v>-87.906670000000005</v>
      </c>
      <c r="U861">
        <v>10.99</v>
      </c>
      <c r="V861">
        <v>2</v>
      </c>
      <c r="W861">
        <v>30</v>
      </c>
      <c r="X861">
        <v>12</v>
      </c>
      <c r="Y861">
        <v>4004.95</v>
      </c>
      <c r="Z861">
        <v>17000712001</v>
      </c>
      <c r="AA861">
        <v>4024.5142870270001</v>
      </c>
      <c r="AB861" t="s">
        <v>53</v>
      </c>
      <c r="AC861" t="s">
        <v>54</v>
      </c>
      <c r="AD861" t="s">
        <v>54</v>
      </c>
      <c r="AE861" t="s">
        <v>438</v>
      </c>
      <c r="AF861" t="s">
        <v>4114</v>
      </c>
    </row>
    <row r="862" spans="1:32" x14ac:dyDescent="0.25">
      <c r="A862" t="s">
        <v>4115</v>
      </c>
      <c r="B862" t="s">
        <v>4116</v>
      </c>
      <c r="C862" t="s">
        <v>4117</v>
      </c>
      <c r="D862" t="s">
        <v>4118</v>
      </c>
      <c r="E862" t="s">
        <v>247</v>
      </c>
      <c r="F862">
        <v>1</v>
      </c>
      <c r="G862">
        <v>2022</v>
      </c>
      <c r="H862" s="1">
        <v>44944.413264583331</v>
      </c>
      <c r="I862" t="s">
        <v>3355</v>
      </c>
      <c r="J862">
        <v>995.51</v>
      </c>
      <c r="K862">
        <v>0</v>
      </c>
      <c r="L862" t="s">
        <v>38</v>
      </c>
      <c r="M862" t="s">
        <v>79</v>
      </c>
      <c r="Q862">
        <v>995.51</v>
      </c>
      <c r="R862" t="s">
        <v>94</v>
      </c>
      <c r="S862">
        <v>42.313056000000003</v>
      </c>
      <c r="T862">
        <v>-72.623333000000002</v>
      </c>
      <c r="U862">
        <v>4.2233333330000002</v>
      </c>
      <c r="V862">
        <v>1</v>
      </c>
      <c r="W862">
        <v>8.65</v>
      </c>
      <c r="X862">
        <v>0</v>
      </c>
      <c r="Y862">
        <v>1540.73</v>
      </c>
      <c r="Z862">
        <v>25000074001</v>
      </c>
      <c r="AA862">
        <v>2443.8453272354</v>
      </c>
      <c r="AB862" t="s">
        <v>54</v>
      </c>
      <c r="AC862" t="s">
        <v>64</v>
      </c>
      <c r="AD862" t="s">
        <v>54</v>
      </c>
      <c r="AE862" t="s">
        <v>55</v>
      </c>
      <c r="AF862" t="s">
        <v>4119</v>
      </c>
    </row>
    <row r="863" spans="1:32" x14ac:dyDescent="0.25">
      <c r="A863" t="s">
        <v>4120</v>
      </c>
      <c r="B863" t="s">
        <v>4121</v>
      </c>
      <c r="C863" t="s">
        <v>4122</v>
      </c>
      <c r="D863" t="s">
        <v>4123</v>
      </c>
      <c r="E863" t="s">
        <v>253</v>
      </c>
      <c r="F863">
        <v>5</v>
      </c>
      <c r="G863">
        <v>2022</v>
      </c>
      <c r="H863" s="1">
        <v>44946.394135798611</v>
      </c>
      <c r="I863" t="s">
        <v>3355</v>
      </c>
      <c r="J863">
        <v>995.11</v>
      </c>
      <c r="K863">
        <v>0</v>
      </c>
      <c r="L863" t="s">
        <v>38</v>
      </c>
      <c r="M863" t="s">
        <v>39</v>
      </c>
      <c r="N863">
        <v>979.79</v>
      </c>
      <c r="Q863">
        <v>15.32</v>
      </c>
      <c r="R863" t="s">
        <v>52</v>
      </c>
      <c r="S863">
        <v>40.417889000000002</v>
      </c>
      <c r="T863">
        <v>-86.904499999999999</v>
      </c>
      <c r="U863">
        <v>8.4129166669999993</v>
      </c>
      <c r="V863">
        <v>2</v>
      </c>
      <c r="W863">
        <v>10.5</v>
      </c>
      <c r="X863">
        <v>18</v>
      </c>
      <c r="Y863">
        <v>2835.02</v>
      </c>
      <c r="Z863">
        <v>18000604001</v>
      </c>
      <c r="AA863">
        <v>3277.8849396600003</v>
      </c>
      <c r="AB863" t="s">
        <v>53</v>
      </c>
      <c r="AC863" t="s">
        <v>54</v>
      </c>
      <c r="AD863" t="s">
        <v>54</v>
      </c>
      <c r="AE863" t="s">
        <v>583</v>
      </c>
      <c r="AF863" t="s">
        <v>4124</v>
      </c>
    </row>
    <row r="864" spans="1:32" x14ac:dyDescent="0.25">
      <c r="A864" t="s">
        <v>4125</v>
      </c>
      <c r="B864" t="s">
        <v>4126</v>
      </c>
      <c r="C864" t="s">
        <v>4127</v>
      </c>
      <c r="D864" t="s">
        <v>4128</v>
      </c>
      <c r="E864" t="s">
        <v>1913</v>
      </c>
      <c r="F864">
        <v>8</v>
      </c>
      <c r="G864">
        <v>2022</v>
      </c>
      <c r="H864" s="1">
        <v>44951.583566030095</v>
      </c>
      <c r="I864" t="s">
        <v>3355</v>
      </c>
      <c r="J864">
        <v>988</v>
      </c>
      <c r="K864">
        <v>0</v>
      </c>
      <c r="L864" t="s">
        <v>38</v>
      </c>
      <c r="M864" t="s">
        <v>79</v>
      </c>
      <c r="Q864">
        <v>988</v>
      </c>
      <c r="R864" t="s">
        <v>52</v>
      </c>
      <c r="S864">
        <v>45.722050000000003</v>
      </c>
      <c r="T864">
        <v>-111.06765</v>
      </c>
      <c r="U864">
        <v>5.971666667</v>
      </c>
      <c r="V864">
        <v>1</v>
      </c>
      <c r="W864">
        <v>5.7839999999999998</v>
      </c>
      <c r="X864">
        <v>0</v>
      </c>
      <c r="Y864">
        <v>2180.1860000000001</v>
      </c>
      <c r="Z864">
        <v>30000048001</v>
      </c>
      <c r="AA864">
        <v>3423.5687147559997</v>
      </c>
      <c r="AB864" t="s">
        <v>41</v>
      </c>
      <c r="AC864" t="s">
        <v>42</v>
      </c>
      <c r="AD864" t="s">
        <v>54</v>
      </c>
      <c r="AE864" t="s">
        <v>55</v>
      </c>
      <c r="AF864" t="s">
        <v>4129</v>
      </c>
    </row>
    <row r="865" spans="1:32" x14ac:dyDescent="0.25">
      <c r="A865" t="s">
        <v>4130</v>
      </c>
      <c r="B865" t="s">
        <v>4131</v>
      </c>
      <c r="C865" t="s">
        <v>4132</v>
      </c>
      <c r="D865" t="s">
        <v>3659</v>
      </c>
      <c r="E865" t="s">
        <v>117</v>
      </c>
      <c r="F865">
        <v>5</v>
      </c>
      <c r="G865">
        <v>2022</v>
      </c>
      <c r="H865" s="1">
        <v>44967.484441342589</v>
      </c>
      <c r="I865" t="s">
        <v>3355</v>
      </c>
      <c r="J865">
        <v>987.03</v>
      </c>
      <c r="K865">
        <v>0</v>
      </c>
      <c r="L865" t="s">
        <v>38</v>
      </c>
      <c r="M865" t="s">
        <v>51</v>
      </c>
      <c r="N865">
        <v>987.03</v>
      </c>
      <c r="R865" t="s">
        <v>52</v>
      </c>
      <c r="S865">
        <v>41.476104999999997</v>
      </c>
      <c r="T865">
        <v>-88.167494000000005</v>
      </c>
      <c r="U865">
        <v>8.9966666669999995</v>
      </c>
      <c r="V865">
        <v>2</v>
      </c>
      <c r="W865">
        <v>28</v>
      </c>
      <c r="X865">
        <v>14</v>
      </c>
      <c r="Y865">
        <v>3280.14</v>
      </c>
      <c r="Z865">
        <v>17000149004</v>
      </c>
      <c r="AA865">
        <v>3623.8839055130002</v>
      </c>
      <c r="AB865" t="s">
        <v>53</v>
      </c>
      <c r="AC865" t="s">
        <v>54</v>
      </c>
      <c r="AD865" t="s">
        <v>54</v>
      </c>
      <c r="AE865" t="s">
        <v>55</v>
      </c>
      <c r="AF865" t="s">
        <v>4133</v>
      </c>
    </row>
    <row r="866" spans="1:32" x14ac:dyDescent="0.25">
      <c r="A866" t="s">
        <v>4134</v>
      </c>
      <c r="B866" t="s">
        <v>4135</v>
      </c>
      <c r="C866" t="s">
        <v>4136</v>
      </c>
      <c r="D866" t="s">
        <v>4137</v>
      </c>
      <c r="E866" t="s">
        <v>525</v>
      </c>
      <c r="F866">
        <v>2</v>
      </c>
      <c r="G866">
        <v>2022</v>
      </c>
      <c r="H866" s="1">
        <v>44974.432458703704</v>
      </c>
      <c r="I866" t="s">
        <v>3355</v>
      </c>
      <c r="J866">
        <v>985.62</v>
      </c>
      <c r="K866">
        <v>0</v>
      </c>
      <c r="L866" t="s">
        <v>38</v>
      </c>
      <c r="M866" t="s">
        <v>51</v>
      </c>
      <c r="N866">
        <v>985.62</v>
      </c>
      <c r="R866" t="s">
        <v>86</v>
      </c>
      <c r="S866">
        <v>39.995507000000003</v>
      </c>
      <c r="T866">
        <v>-74.797533999999999</v>
      </c>
      <c r="U866">
        <v>3.0950000000000002</v>
      </c>
      <c r="V866">
        <v>1</v>
      </c>
      <c r="W866">
        <v>7.6749999999999998</v>
      </c>
      <c r="X866">
        <v>0</v>
      </c>
      <c r="Y866">
        <v>1129.27</v>
      </c>
      <c r="Z866">
        <v>34007071001</v>
      </c>
      <c r="AA866">
        <v>1871.1259863892496</v>
      </c>
      <c r="AB866" t="s">
        <v>54</v>
      </c>
      <c r="AC866" t="s">
        <v>54</v>
      </c>
      <c r="AD866" t="s">
        <v>54</v>
      </c>
      <c r="AE866" t="s">
        <v>73</v>
      </c>
      <c r="AF866" t="s">
        <v>4138</v>
      </c>
    </row>
    <row r="867" spans="1:32" x14ac:dyDescent="0.25">
      <c r="A867" t="s">
        <v>4139</v>
      </c>
      <c r="B867" t="s">
        <v>4140</v>
      </c>
      <c r="C867" t="s">
        <v>4141</v>
      </c>
      <c r="D867" t="s">
        <v>4142</v>
      </c>
      <c r="E867" t="s">
        <v>1719</v>
      </c>
      <c r="F867">
        <v>7</v>
      </c>
      <c r="G867">
        <v>2022</v>
      </c>
      <c r="H867" s="1">
        <v>44949.53477515046</v>
      </c>
      <c r="I867" t="s">
        <v>3355</v>
      </c>
      <c r="J867">
        <v>975.5</v>
      </c>
      <c r="K867">
        <v>0</v>
      </c>
      <c r="L867" t="s">
        <v>38</v>
      </c>
      <c r="M867" t="s">
        <v>79</v>
      </c>
      <c r="Q867">
        <v>975.5</v>
      </c>
      <c r="R867" t="s">
        <v>52</v>
      </c>
      <c r="S867">
        <v>39.064853999999997</v>
      </c>
      <c r="T867">
        <v>-94.861221999999998</v>
      </c>
      <c r="U867">
        <v>0.39711333300000001</v>
      </c>
      <c r="V867">
        <v>1</v>
      </c>
      <c r="W867">
        <v>1.4</v>
      </c>
      <c r="X867">
        <v>0</v>
      </c>
      <c r="Y867">
        <v>145.03835000000001</v>
      </c>
      <c r="Z867">
        <v>20000406001</v>
      </c>
      <c r="AA867">
        <v>426.30714687467008</v>
      </c>
      <c r="AB867" t="s">
        <v>54</v>
      </c>
      <c r="AC867" t="s">
        <v>54</v>
      </c>
      <c r="AD867" t="s">
        <v>54</v>
      </c>
      <c r="AE867" t="s">
        <v>73</v>
      </c>
      <c r="AF867" t="s">
        <v>4143</v>
      </c>
    </row>
    <row r="868" spans="1:32" x14ac:dyDescent="0.25">
      <c r="A868" t="s">
        <v>4144</v>
      </c>
      <c r="B868" t="s">
        <v>4145</v>
      </c>
      <c r="C868" t="s">
        <v>4145</v>
      </c>
      <c r="D868" t="s">
        <v>4146</v>
      </c>
      <c r="E868" t="s">
        <v>99</v>
      </c>
      <c r="F868">
        <v>6</v>
      </c>
      <c r="G868">
        <v>2022</v>
      </c>
      <c r="H868" s="1">
        <v>44830.67892175926</v>
      </c>
      <c r="I868" t="s">
        <v>3355</v>
      </c>
      <c r="J868">
        <v>975.25</v>
      </c>
      <c r="K868">
        <v>0</v>
      </c>
      <c r="L868" t="s">
        <v>38</v>
      </c>
      <c r="M868" t="s">
        <v>79</v>
      </c>
      <c r="Q868">
        <v>975.25</v>
      </c>
      <c r="R868" t="s">
        <v>52</v>
      </c>
      <c r="S868">
        <v>29.604351999999999</v>
      </c>
      <c r="T868">
        <v>-95.554741000000007</v>
      </c>
      <c r="U868">
        <v>3.2195</v>
      </c>
      <c r="V868">
        <v>1</v>
      </c>
      <c r="W868">
        <v>6</v>
      </c>
      <c r="X868">
        <v>6</v>
      </c>
      <c r="Y868">
        <v>1174.011</v>
      </c>
      <c r="Z868">
        <v>48007071001</v>
      </c>
      <c r="AB868" t="s">
        <v>544</v>
      </c>
      <c r="AC868" t="s">
        <v>54</v>
      </c>
      <c r="AD868" t="s">
        <v>975</v>
      </c>
      <c r="AE868" t="s">
        <v>73</v>
      </c>
      <c r="AF868" t="s">
        <v>4147</v>
      </c>
    </row>
    <row r="869" spans="1:32" x14ac:dyDescent="0.25">
      <c r="A869" t="s">
        <v>4148</v>
      </c>
      <c r="B869" t="s">
        <v>4149</v>
      </c>
      <c r="C869" t="s">
        <v>4150</v>
      </c>
      <c r="D869" t="s">
        <v>4151</v>
      </c>
      <c r="E869" t="s">
        <v>951</v>
      </c>
      <c r="F869">
        <v>1</v>
      </c>
      <c r="G869">
        <v>2022</v>
      </c>
      <c r="H869" s="1">
        <v>44936.55105224537</v>
      </c>
      <c r="I869" t="s">
        <v>3355</v>
      </c>
      <c r="J869">
        <v>975</v>
      </c>
      <c r="K869">
        <v>0</v>
      </c>
      <c r="L869" t="s">
        <v>38</v>
      </c>
      <c r="M869" t="s">
        <v>51</v>
      </c>
      <c r="N869">
        <v>975</v>
      </c>
      <c r="R869" t="s">
        <v>214</v>
      </c>
      <c r="S869">
        <v>43.389620000000001</v>
      </c>
      <c r="T869">
        <v>-72.379045000000005</v>
      </c>
      <c r="U869">
        <v>1.74475</v>
      </c>
      <c r="V869">
        <v>1</v>
      </c>
      <c r="W869">
        <v>3.9</v>
      </c>
      <c r="X869">
        <v>0</v>
      </c>
      <c r="Y869">
        <v>636.56799999999998</v>
      </c>
      <c r="Z869">
        <v>33000096001</v>
      </c>
      <c r="AA869">
        <v>987.00757627539997</v>
      </c>
      <c r="AB869" t="s">
        <v>952</v>
      </c>
      <c r="AC869" t="s">
        <v>54</v>
      </c>
      <c r="AD869" t="s">
        <v>54</v>
      </c>
      <c r="AE869" t="s">
        <v>73</v>
      </c>
      <c r="AF869" t="s">
        <v>4152</v>
      </c>
    </row>
    <row r="870" spans="1:32" x14ac:dyDescent="0.25">
      <c r="A870" t="s">
        <v>4153</v>
      </c>
      <c r="B870" t="s">
        <v>4154</v>
      </c>
      <c r="C870" t="s">
        <v>4155</v>
      </c>
      <c r="D870" t="s">
        <v>4156</v>
      </c>
      <c r="E870" t="s">
        <v>1023</v>
      </c>
      <c r="F870">
        <v>8</v>
      </c>
      <c r="G870">
        <v>2022</v>
      </c>
      <c r="H870" s="1">
        <v>44974.91093578704</v>
      </c>
      <c r="I870" t="s">
        <v>3355</v>
      </c>
      <c r="J870">
        <v>974.58</v>
      </c>
      <c r="K870">
        <v>0</v>
      </c>
      <c r="L870" t="s">
        <v>38</v>
      </c>
      <c r="M870" t="s">
        <v>39</v>
      </c>
      <c r="N870">
        <v>150.05000000000001</v>
      </c>
      <c r="Q870">
        <v>824.53</v>
      </c>
      <c r="R870" t="s">
        <v>490</v>
      </c>
      <c r="S870">
        <v>40.003999999999998</v>
      </c>
      <c r="T870">
        <v>-104.822</v>
      </c>
      <c r="AB870" t="s">
        <v>53</v>
      </c>
      <c r="AC870" t="s">
        <v>54</v>
      </c>
      <c r="AD870" t="s">
        <v>54</v>
      </c>
      <c r="AE870" t="s">
        <v>73</v>
      </c>
      <c r="AF870" t="s">
        <v>4157</v>
      </c>
    </row>
    <row r="871" spans="1:32" x14ac:dyDescent="0.25">
      <c r="A871" t="s">
        <v>4158</v>
      </c>
      <c r="B871" t="s">
        <v>4159</v>
      </c>
      <c r="C871" t="s">
        <v>4160</v>
      </c>
      <c r="D871" t="s">
        <v>4161</v>
      </c>
      <c r="E871" t="s">
        <v>85</v>
      </c>
      <c r="F871">
        <v>2</v>
      </c>
      <c r="G871">
        <v>2022</v>
      </c>
      <c r="H871" s="1">
        <v>44939.519395601848</v>
      </c>
      <c r="I871" t="s">
        <v>3355</v>
      </c>
      <c r="J871">
        <v>968.93</v>
      </c>
      <c r="K871">
        <v>0</v>
      </c>
      <c r="L871" t="s">
        <v>38</v>
      </c>
      <c r="M871" t="s">
        <v>79</v>
      </c>
      <c r="Q871">
        <v>968.93</v>
      </c>
      <c r="R871" t="s">
        <v>94</v>
      </c>
      <c r="S871">
        <v>42.790944000000003</v>
      </c>
      <c r="T871">
        <v>-73.778971999999996</v>
      </c>
      <c r="U871">
        <v>0</v>
      </c>
      <c r="V871">
        <v>1</v>
      </c>
      <c r="W871">
        <v>6</v>
      </c>
      <c r="X871">
        <v>0</v>
      </c>
      <c r="Y871">
        <v>0</v>
      </c>
      <c r="Z871">
        <v>36004002002</v>
      </c>
      <c r="AA871">
        <v>1736.7327038631902</v>
      </c>
      <c r="AB871" t="s">
        <v>87</v>
      </c>
      <c r="AC871" t="s">
        <v>54</v>
      </c>
      <c r="AD871" t="s">
        <v>54</v>
      </c>
      <c r="AE871" t="s">
        <v>73</v>
      </c>
      <c r="AF871" t="s">
        <v>4162</v>
      </c>
    </row>
    <row r="872" spans="1:32" x14ac:dyDescent="0.25">
      <c r="A872" t="s">
        <v>4163</v>
      </c>
      <c r="B872" t="s">
        <v>4164</v>
      </c>
      <c r="C872" t="s">
        <v>4165</v>
      </c>
      <c r="D872" t="s">
        <v>4166</v>
      </c>
      <c r="E872" t="s">
        <v>247</v>
      </c>
      <c r="F872">
        <v>1</v>
      </c>
      <c r="G872">
        <v>2022</v>
      </c>
      <c r="H872" s="1">
        <v>44952.39980540509</v>
      </c>
      <c r="I872" t="s">
        <v>3355</v>
      </c>
      <c r="J872">
        <v>966</v>
      </c>
      <c r="K872">
        <v>0</v>
      </c>
      <c r="L872" t="s">
        <v>38</v>
      </c>
      <c r="M872" t="s">
        <v>79</v>
      </c>
      <c r="Q872">
        <v>966</v>
      </c>
      <c r="R872" t="s">
        <v>94</v>
      </c>
      <c r="S872">
        <v>41.665700000000001</v>
      </c>
      <c r="T872">
        <v>-70.304299999999998</v>
      </c>
      <c r="Z872">
        <v>25000076001</v>
      </c>
      <c r="AA872">
        <v>948.76558531269995</v>
      </c>
      <c r="AB872" t="s">
        <v>54</v>
      </c>
      <c r="AC872" t="s">
        <v>54</v>
      </c>
      <c r="AD872" t="s">
        <v>54</v>
      </c>
      <c r="AE872" t="s">
        <v>73</v>
      </c>
      <c r="AF872" t="s">
        <v>4167</v>
      </c>
    </row>
    <row r="873" spans="1:32" x14ac:dyDescent="0.25">
      <c r="A873" t="s">
        <v>4168</v>
      </c>
      <c r="B873" t="s">
        <v>4169</v>
      </c>
      <c r="C873" t="s">
        <v>4170</v>
      </c>
      <c r="D873" t="s">
        <v>4171</v>
      </c>
      <c r="E873" t="s">
        <v>136</v>
      </c>
      <c r="F873">
        <v>4</v>
      </c>
      <c r="G873">
        <v>2022</v>
      </c>
      <c r="H873" s="1">
        <v>44978.421129386574</v>
      </c>
      <c r="I873" t="s">
        <v>3355</v>
      </c>
      <c r="J873">
        <v>966</v>
      </c>
      <c r="K873">
        <v>0</v>
      </c>
      <c r="L873" t="s">
        <v>38</v>
      </c>
      <c r="M873" t="s">
        <v>39</v>
      </c>
      <c r="N873">
        <v>515</v>
      </c>
      <c r="Q873">
        <v>452</v>
      </c>
      <c r="R873" t="s">
        <v>52</v>
      </c>
      <c r="S873">
        <v>35.760855999999997</v>
      </c>
      <c r="T873">
        <v>-79.462200999999993</v>
      </c>
      <c r="U873">
        <v>2.6404416670000002</v>
      </c>
      <c r="V873">
        <v>1</v>
      </c>
      <c r="W873">
        <v>4</v>
      </c>
      <c r="X873">
        <v>0</v>
      </c>
      <c r="Y873">
        <v>964.29780000000005</v>
      </c>
      <c r="Z873">
        <v>37001904001</v>
      </c>
      <c r="AA873">
        <v>1056.2073694459998</v>
      </c>
      <c r="AB873" t="s">
        <v>41</v>
      </c>
      <c r="AC873" t="s">
        <v>54</v>
      </c>
      <c r="AD873" t="s">
        <v>54</v>
      </c>
      <c r="AE873" t="s">
        <v>54</v>
      </c>
      <c r="AF873" t="s">
        <v>4172</v>
      </c>
    </row>
    <row r="874" spans="1:32" x14ac:dyDescent="0.25">
      <c r="A874" t="s">
        <v>4173</v>
      </c>
      <c r="B874" t="s">
        <v>4174</v>
      </c>
      <c r="C874" t="s">
        <v>4175</v>
      </c>
      <c r="D874" t="s">
        <v>4176</v>
      </c>
      <c r="E874" t="s">
        <v>253</v>
      </c>
      <c r="F874">
        <v>5</v>
      </c>
      <c r="G874">
        <v>2022</v>
      </c>
      <c r="H874" s="1">
        <v>44944.393271793982</v>
      </c>
      <c r="I874" t="s">
        <v>3355</v>
      </c>
      <c r="J874">
        <v>965.17</v>
      </c>
      <c r="K874">
        <v>0</v>
      </c>
      <c r="L874" t="s">
        <v>38</v>
      </c>
      <c r="M874" t="s">
        <v>51</v>
      </c>
      <c r="N874">
        <v>965.17</v>
      </c>
      <c r="R874" t="s">
        <v>52</v>
      </c>
      <c r="S874">
        <v>41.500639</v>
      </c>
      <c r="T874">
        <v>-87.464416999999997</v>
      </c>
      <c r="U874">
        <v>5.4866666669999997</v>
      </c>
      <c r="V874">
        <v>1</v>
      </c>
      <c r="W874">
        <v>8.75</v>
      </c>
      <c r="X874">
        <v>5.2679999999999998</v>
      </c>
      <c r="Y874">
        <v>1999.36</v>
      </c>
      <c r="Z874">
        <v>18000113001</v>
      </c>
      <c r="AA874">
        <v>2660.5499426907004</v>
      </c>
      <c r="AB874" t="s">
        <v>41</v>
      </c>
      <c r="AC874" t="s">
        <v>72</v>
      </c>
      <c r="AD874" t="s">
        <v>54</v>
      </c>
      <c r="AE874" t="s">
        <v>55</v>
      </c>
      <c r="AF874" t="s">
        <v>4177</v>
      </c>
    </row>
    <row r="875" spans="1:32" x14ac:dyDescent="0.25">
      <c r="A875" t="s">
        <v>4178</v>
      </c>
      <c r="B875" t="s">
        <v>4179</v>
      </c>
      <c r="C875" t="s">
        <v>4180</v>
      </c>
      <c r="D875" t="s">
        <v>4181</v>
      </c>
      <c r="E875" t="s">
        <v>247</v>
      </c>
      <c r="F875">
        <v>1</v>
      </c>
      <c r="G875">
        <v>2022</v>
      </c>
      <c r="H875" s="1">
        <v>44945.564941064818</v>
      </c>
      <c r="I875" t="s">
        <v>3355</v>
      </c>
      <c r="J875">
        <v>958</v>
      </c>
      <c r="K875">
        <v>0</v>
      </c>
      <c r="L875" t="s">
        <v>38</v>
      </c>
      <c r="M875" t="s">
        <v>63</v>
      </c>
      <c r="P875">
        <v>958</v>
      </c>
      <c r="R875" t="s">
        <v>38</v>
      </c>
      <c r="S875">
        <v>42.120190000000001</v>
      </c>
      <c r="T875">
        <v>-72.754519999999999</v>
      </c>
      <c r="U875">
        <v>2.9083333329999999</v>
      </c>
      <c r="V875">
        <v>1</v>
      </c>
      <c r="W875">
        <v>6.1</v>
      </c>
      <c r="X875">
        <v>0</v>
      </c>
      <c r="Y875">
        <v>1059.5999999999999</v>
      </c>
      <c r="Z875">
        <v>25000010001</v>
      </c>
      <c r="AA875">
        <v>1795.5525280582001</v>
      </c>
      <c r="AB875" t="s">
        <v>54</v>
      </c>
      <c r="AC875" t="s">
        <v>54</v>
      </c>
      <c r="AD875" t="s">
        <v>54</v>
      </c>
      <c r="AE875" t="s">
        <v>65</v>
      </c>
      <c r="AF875" t="s">
        <v>4182</v>
      </c>
    </row>
    <row r="876" spans="1:32" x14ac:dyDescent="0.25">
      <c r="A876" t="s">
        <v>4183</v>
      </c>
      <c r="B876" t="s">
        <v>4184</v>
      </c>
      <c r="C876" t="s">
        <v>4184</v>
      </c>
      <c r="D876" t="s">
        <v>4185</v>
      </c>
      <c r="E876" t="s">
        <v>99</v>
      </c>
      <c r="F876">
        <v>6</v>
      </c>
      <c r="G876">
        <v>2022</v>
      </c>
      <c r="H876" s="1">
        <v>44811.569400196757</v>
      </c>
      <c r="I876" t="s">
        <v>3355</v>
      </c>
      <c r="J876">
        <v>947.52</v>
      </c>
      <c r="K876">
        <v>0</v>
      </c>
      <c r="L876" t="s">
        <v>38</v>
      </c>
      <c r="M876" t="s">
        <v>679</v>
      </c>
      <c r="O876">
        <v>948</v>
      </c>
      <c r="R876" t="s">
        <v>52</v>
      </c>
      <c r="S876">
        <v>27.827096999999998</v>
      </c>
      <c r="T876">
        <v>-97.079288000000005</v>
      </c>
      <c r="U876">
        <v>0.98991666700000003</v>
      </c>
      <c r="V876">
        <v>1</v>
      </c>
      <c r="W876">
        <v>2.5</v>
      </c>
      <c r="X876">
        <v>1.88</v>
      </c>
      <c r="Y876">
        <v>361.39699999999999</v>
      </c>
      <c r="Z876">
        <v>48001205001</v>
      </c>
      <c r="AB876" t="s">
        <v>1420</v>
      </c>
      <c r="AC876" t="s">
        <v>54</v>
      </c>
      <c r="AD876" t="s">
        <v>54</v>
      </c>
      <c r="AE876" t="s">
        <v>54</v>
      </c>
      <c r="AF876" t="s">
        <v>4186</v>
      </c>
    </row>
    <row r="877" spans="1:32" x14ac:dyDescent="0.25">
      <c r="A877" t="s">
        <v>4187</v>
      </c>
      <c r="B877" t="s">
        <v>4188</v>
      </c>
      <c r="C877" t="s">
        <v>4189</v>
      </c>
      <c r="D877" t="s">
        <v>4146</v>
      </c>
      <c r="E877" t="s">
        <v>641</v>
      </c>
      <c r="F877">
        <v>3</v>
      </c>
      <c r="G877">
        <v>2022</v>
      </c>
      <c r="H877" s="1">
        <v>44959.604830671298</v>
      </c>
      <c r="I877" t="s">
        <v>3355</v>
      </c>
      <c r="J877">
        <v>945.2</v>
      </c>
      <c r="K877">
        <v>0</v>
      </c>
      <c r="L877" t="s">
        <v>38</v>
      </c>
      <c r="M877" t="s">
        <v>51</v>
      </c>
      <c r="N877">
        <v>945.2</v>
      </c>
      <c r="R877" t="s">
        <v>52</v>
      </c>
      <c r="S877">
        <v>38.261380000000003</v>
      </c>
      <c r="T877">
        <v>-77.411339999999996</v>
      </c>
      <c r="Z877">
        <v>51000294001</v>
      </c>
      <c r="AA877">
        <v>1001.575953785</v>
      </c>
      <c r="AB877" t="s">
        <v>41</v>
      </c>
      <c r="AC877" t="s">
        <v>54</v>
      </c>
      <c r="AD877" t="s">
        <v>54</v>
      </c>
      <c r="AE877" t="s">
        <v>73</v>
      </c>
      <c r="AF877" t="s">
        <v>4190</v>
      </c>
    </row>
    <row r="878" spans="1:32" x14ac:dyDescent="0.25">
      <c r="A878" t="s">
        <v>4191</v>
      </c>
      <c r="B878" t="s">
        <v>4192</v>
      </c>
      <c r="C878" t="s">
        <v>4193</v>
      </c>
      <c r="D878" t="s">
        <v>4194</v>
      </c>
      <c r="E878" t="s">
        <v>641</v>
      </c>
      <c r="F878">
        <v>3</v>
      </c>
      <c r="G878">
        <v>2022</v>
      </c>
      <c r="H878" s="1">
        <v>44946.393729108793</v>
      </c>
      <c r="I878" t="s">
        <v>3355</v>
      </c>
      <c r="J878">
        <v>944.34</v>
      </c>
      <c r="K878">
        <v>0</v>
      </c>
      <c r="L878" t="s">
        <v>38</v>
      </c>
      <c r="M878" t="s">
        <v>79</v>
      </c>
      <c r="Q878">
        <v>944.34</v>
      </c>
      <c r="R878" t="s">
        <v>52</v>
      </c>
      <c r="S878">
        <v>38.261000000000003</v>
      </c>
      <c r="T878">
        <v>-78.151610000000005</v>
      </c>
      <c r="U878">
        <v>0.82783333299999995</v>
      </c>
      <c r="V878">
        <v>1</v>
      </c>
      <c r="W878">
        <v>3</v>
      </c>
      <c r="X878">
        <v>0</v>
      </c>
      <c r="Y878">
        <v>302.43200000000002</v>
      </c>
      <c r="Z878">
        <v>51000100001</v>
      </c>
      <c r="AA878">
        <v>282.26231424849999</v>
      </c>
      <c r="AB878" t="s">
        <v>41</v>
      </c>
      <c r="AC878" t="s">
        <v>54</v>
      </c>
      <c r="AD878" t="s">
        <v>54</v>
      </c>
      <c r="AE878" t="s">
        <v>54</v>
      </c>
      <c r="AF878" t="s">
        <v>4195</v>
      </c>
    </row>
    <row r="879" spans="1:32" x14ac:dyDescent="0.25">
      <c r="A879" t="s">
        <v>4196</v>
      </c>
      <c r="B879" t="s">
        <v>4197</v>
      </c>
      <c r="C879" t="s">
        <v>4198</v>
      </c>
      <c r="D879" t="s">
        <v>4199</v>
      </c>
      <c r="E879" t="s">
        <v>247</v>
      </c>
      <c r="F879">
        <v>1</v>
      </c>
      <c r="G879">
        <v>2022</v>
      </c>
      <c r="H879" s="1">
        <v>44979.462057951387</v>
      </c>
      <c r="I879" t="s">
        <v>3355</v>
      </c>
      <c r="J879">
        <v>943.54</v>
      </c>
      <c r="K879">
        <v>0</v>
      </c>
      <c r="L879" t="s">
        <v>38</v>
      </c>
      <c r="M879" t="s">
        <v>79</v>
      </c>
      <c r="Q879">
        <v>943.54</v>
      </c>
      <c r="R879" t="s">
        <v>94</v>
      </c>
      <c r="S879">
        <v>42.580800000000004</v>
      </c>
      <c r="T879">
        <v>-72.572320000000005</v>
      </c>
      <c r="U879">
        <v>0.65191666699999995</v>
      </c>
      <c r="V879">
        <v>1</v>
      </c>
      <c r="W879">
        <v>1.83</v>
      </c>
      <c r="X879">
        <v>0</v>
      </c>
      <c r="Y879">
        <v>237.65299999999999</v>
      </c>
      <c r="Z879">
        <v>25000212001</v>
      </c>
      <c r="AA879">
        <v>569.9877700630999</v>
      </c>
      <c r="AB879" t="s">
        <v>54</v>
      </c>
      <c r="AC879" t="s">
        <v>54</v>
      </c>
      <c r="AD879" t="s">
        <v>54</v>
      </c>
      <c r="AE879" t="s">
        <v>55</v>
      </c>
      <c r="AF879" t="s">
        <v>4200</v>
      </c>
    </row>
    <row r="880" spans="1:32" x14ac:dyDescent="0.25">
      <c r="A880" t="s">
        <v>4201</v>
      </c>
      <c r="B880" t="s">
        <v>4202</v>
      </c>
      <c r="C880" t="s">
        <v>4203</v>
      </c>
      <c r="D880" t="s">
        <v>4204</v>
      </c>
      <c r="E880" t="s">
        <v>36</v>
      </c>
      <c r="F880">
        <v>9</v>
      </c>
      <c r="G880">
        <v>2022</v>
      </c>
      <c r="H880" s="1">
        <v>44998.70106457176</v>
      </c>
      <c r="I880" t="s">
        <v>3355</v>
      </c>
      <c r="J880">
        <v>942</v>
      </c>
      <c r="K880">
        <v>0</v>
      </c>
      <c r="L880" t="s">
        <v>38</v>
      </c>
      <c r="M880" t="s">
        <v>79</v>
      </c>
      <c r="Q880">
        <v>942</v>
      </c>
      <c r="R880" t="s">
        <v>52</v>
      </c>
      <c r="S880">
        <v>40.414340000000003</v>
      </c>
      <c r="T880">
        <v>-120.629673</v>
      </c>
      <c r="U880">
        <v>1.0391666669999999</v>
      </c>
      <c r="V880">
        <v>1</v>
      </c>
      <c r="W880">
        <v>2</v>
      </c>
      <c r="X880">
        <v>1.2</v>
      </c>
      <c r="Y880">
        <v>379.06400000000002</v>
      </c>
      <c r="Z880">
        <v>6006002001</v>
      </c>
      <c r="AA880">
        <v>564.52462849699998</v>
      </c>
      <c r="AB880" t="s">
        <v>41</v>
      </c>
      <c r="AC880" t="s">
        <v>54</v>
      </c>
      <c r="AD880" t="s">
        <v>54</v>
      </c>
      <c r="AE880" t="s">
        <v>73</v>
      </c>
      <c r="AF880" t="s">
        <v>4205</v>
      </c>
    </row>
    <row r="881" spans="1:32" x14ac:dyDescent="0.25">
      <c r="A881" t="s">
        <v>4206</v>
      </c>
      <c r="B881" t="s">
        <v>4207</v>
      </c>
      <c r="C881" t="s">
        <v>4208</v>
      </c>
      <c r="D881" t="s">
        <v>4209</v>
      </c>
      <c r="E881" t="s">
        <v>159</v>
      </c>
      <c r="F881">
        <v>10</v>
      </c>
      <c r="G881">
        <v>2022</v>
      </c>
      <c r="H881" s="1">
        <v>44986.537732997684</v>
      </c>
      <c r="I881" t="s">
        <v>3355</v>
      </c>
      <c r="J881">
        <v>936.52</v>
      </c>
      <c r="K881">
        <v>0</v>
      </c>
      <c r="L881" t="s">
        <v>38</v>
      </c>
      <c r="M881" t="s">
        <v>51</v>
      </c>
      <c r="N881">
        <v>936.52</v>
      </c>
      <c r="R881" t="s">
        <v>52</v>
      </c>
      <c r="S881">
        <v>47.327337999999997</v>
      </c>
      <c r="T881">
        <v>-122.372195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53000658001</v>
      </c>
      <c r="AA881">
        <v>2549.4660641800001</v>
      </c>
      <c r="AB881" t="s">
        <v>53</v>
      </c>
      <c r="AC881" t="s">
        <v>42</v>
      </c>
      <c r="AD881" t="s">
        <v>54</v>
      </c>
      <c r="AE881" t="s">
        <v>55</v>
      </c>
      <c r="AF881" t="s">
        <v>4210</v>
      </c>
    </row>
    <row r="882" spans="1:32" x14ac:dyDescent="0.25">
      <c r="A882" t="s">
        <v>4211</v>
      </c>
      <c r="B882" t="s">
        <v>4212</v>
      </c>
      <c r="C882" t="s">
        <v>4213</v>
      </c>
      <c r="D882" t="s">
        <v>4214</v>
      </c>
      <c r="E882" t="s">
        <v>172</v>
      </c>
      <c r="F882">
        <v>4</v>
      </c>
      <c r="G882">
        <v>2022</v>
      </c>
      <c r="H882" s="1">
        <v>44943.308229259259</v>
      </c>
      <c r="I882" t="s">
        <v>3355</v>
      </c>
      <c r="J882">
        <v>930.6</v>
      </c>
      <c r="K882">
        <v>0</v>
      </c>
      <c r="L882" t="s">
        <v>38</v>
      </c>
      <c r="M882" t="s">
        <v>79</v>
      </c>
      <c r="Q882">
        <v>930.6</v>
      </c>
      <c r="R882" t="s">
        <v>94</v>
      </c>
      <c r="S882">
        <v>34.208055999999999</v>
      </c>
      <c r="T882">
        <v>-82.059443999999999</v>
      </c>
      <c r="U882">
        <v>4.5549999999999997</v>
      </c>
      <c r="V882">
        <v>1</v>
      </c>
      <c r="W882">
        <v>0</v>
      </c>
      <c r="X882">
        <v>0</v>
      </c>
      <c r="Y882">
        <v>1661.54</v>
      </c>
      <c r="Z882">
        <v>45000620002</v>
      </c>
      <c r="AA882">
        <v>4032.7089993761497</v>
      </c>
      <c r="AB882" t="s">
        <v>54</v>
      </c>
      <c r="AC882" t="s">
        <v>54</v>
      </c>
      <c r="AD882" t="s">
        <v>54</v>
      </c>
      <c r="AE882" t="s">
        <v>73</v>
      </c>
      <c r="AF882" t="s">
        <v>4215</v>
      </c>
    </row>
    <row r="883" spans="1:32" x14ac:dyDescent="0.25">
      <c r="A883" t="s">
        <v>4216</v>
      </c>
      <c r="B883" t="s">
        <v>4217</v>
      </c>
      <c r="C883" t="s">
        <v>4218</v>
      </c>
      <c r="D883" t="s">
        <v>3607</v>
      </c>
      <c r="E883" t="s">
        <v>85</v>
      </c>
      <c r="F883">
        <v>2</v>
      </c>
      <c r="G883">
        <v>2022</v>
      </c>
      <c r="H883" s="1">
        <v>44979.501156087965</v>
      </c>
      <c r="I883" t="s">
        <v>3355</v>
      </c>
      <c r="J883">
        <v>930.33</v>
      </c>
      <c r="K883">
        <v>0</v>
      </c>
      <c r="L883" t="s">
        <v>38</v>
      </c>
      <c r="M883" t="s">
        <v>63</v>
      </c>
      <c r="P883">
        <v>930.35</v>
      </c>
      <c r="R883" t="s">
        <v>38</v>
      </c>
      <c r="S883">
        <v>41.152500000000003</v>
      </c>
      <c r="T883">
        <v>-73.873582999999996</v>
      </c>
      <c r="U883">
        <v>0</v>
      </c>
      <c r="V883">
        <v>1</v>
      </c>
      <c r="W883">
        <v>7.5</v>
      </c>
      <c r="X883">
        <v>0</v>
      </c>
      <c r="Y883">
        <v>0</v>
      </c>
      <c r="Z883">
        <v>36003169007</v>
      </c>
      <c r="AA883">
        <v>2300.5289134847094</v>
      </c>
      <c r="AB883" t="s">
        <v>54</v>
      </c>
      <c r="AC883" t="s">
        <v>54</v>
      </c>
      <c r="AD883" t="s">
        <v>54</v>
      </c>
      <c r="AE883" t="s">
        <v>73</v>
      </c>
      <c r="AF883" t="s">
        <v>4219</v>
      </c>
    </row>
    <row r="884" spans="1:32" x14ac:dyDescent="0.25">
      <c r="A884" t="s">
        <v>4220</v>
      </c>
      <c r="B884" t="s">
        <v>4221</v>
      </c>
      <c r="C884" t="s">
        <v>4221</v>
      </c>
      <c r="D884" t="s">
        <v>4222</v>
      </c>
      <c r="E884" t="s">
        <v>99</v>
      </c>
      <c r="F884">
        <v>6</v>
      </c>
      <c r="G884">
        <v>2022</v>
      </c>
      <c r="H884" s="1">
        <v>44831.398510983796</v>
      </c>
      <c r="I884" t="s">
        <v>3355</v>
      </c>
      <c r="J884">
        <v>912.3</v>
      </c>
      <c r="K884">
        <v>0</v>
      </c>
      <c r="L884" t="s">
        <v>38</v>
      </c>
      <c r="M884" t="s">
        <v>79</v>
      </c>
      <c r="Q884">
        <v>912.3</v>
      </c>
      <c r="R884" t="s">
        <v>52</v>
      </c>
      <c r="S884">
        <v>29.634639</v>
      </c>
      <c r="T884">
        <v>-95.673193999999995</v>
      </c>
      <c r="U884">
        <v>0.98891666700000003</v>
      </c>
      <c r="V884">
        <v>1</v>
      </c>
      <c r="W884">
        <v>1.6</v>
      </c>
      <c r="X884">
        <v>1.6</v>
      </c>
      <c r="Y884">
        <v>361.01900000000001</v>
      </c>
      <c r="Z884">
        <v>48007459001</v>
      </c>
      <c r="AB884" t="s">
        <v>41</v>
      </c>
      <c r="AC884" t="s">
        <v>54</v>
      </c>
      <c r="AD884" t="s">
        <v>54</v>
      </c>
      <c r="AE884" t="s">
        <v>73</v>
      </c>
      <c r="AF884" t="s">
        <v>4223</v>
      </c>
    </row>
    <row r="885" spans="1:32" x14ac:dyDescent="0.25">
      <c r="A885" t="s">
        <v>4224</v>
      </c>
      <c r="B885" t="s">
        <v>4225</v>
      </c>
      <c r="C885" t="s">
        <v>4225</v>
      </c>
      <c r="D885" t="s">
        <v>1149</v>
      </c>
      <c r="E885" t="s">
        <v>99</v>
      </c>
      <c r="F885">
        <v>6</v>
      </c>
      <c r="G885">
        <v>2022</v>
      </c>
      <c r="H885" s="1">
        <v>44824.461807430554</v>
      </c>
      <c r="I885" t="s">
        <v>3355</v>
      </c>
      <c r="J885">
        <v>911.99</v>
      </c>
      <c r="K885">
        <v>0</v>
      </c>
      <c r="L885" t="s">
        <v>38</v>
      </c>
      <c r="M885" t="s">
        <v>79</v>
      </c>
      <c r="Q885">
        <v>911.99</v>
      </c>
      <c r="R885" t="s">
        <v>94</v>
      </c>
      <c r="S885">
        <v>33.04627</v>
      </c>
      <c r="T885">
        <v>-97.001170000000002</v>
      </c>
      <c r="Z885">
        <v>48001132003</v>
      </c>
      <c r="AB885" t="s">
        <v>41</v>
      </c>
      <c r="AC885" t="s">
        <v>54</v>
      </c>
      <c r="AD885" t="s">
        <v>54</v>
      </c>
      <c r="AE885" t="s">
        <v>55</v>
      </c>
      <c r="AF885" t="s">
        <v>4226</v>
      </c>
    </row>
    <row r="886" spans="1:32" x14ac:dyDescent="0.25">
      <c r="A886" t="s">
        <v>4227</v>
      </c>
      <c r="B886" t="s">
        <v>4228</v>
      </c>
      <c r="C886" t="s">
        <v>4229</v>
      </c>
      <c r="D886" t="s">
        <v>4230</v>
      </c>
      <c r="E886" t="s">
        <v>213</v>
      </c>
      <c r="F886">
        <v>3</v>
      </c>
      <c r="G886">
        <v>2022</v>
      </c>
      <c r="H886" s="1">
        <v>44956.656654571758</v>
      </c>
      <c r="I886" t="s">
        <v>3355</v>
      </c>
      <c r="J886">
        <v>906.9</v>
      </c>
      <c r="K886">
        <v>0</v>
      </c>
      <c r="L886" t="s">
        <v>38</v>
      </c>
      <c r="M886" t="s">
        <v>51</v>
      </c>
      <c r="N886">
        <v>906.9</v>
      </c>
      <c r="R886" t="s">
        <v>52</v>
      </c>
      <c r="S886">
        <v>40.230327000000003</v>
      </c>
      <c r="T886">
        <v>-75.106790000000004</v>
      </c>
      <c r="U886">
        <v>6.798</v>
      </c>
      <c r="V886">
        <v>7</v>
      </c>
      <c r="W886">
        <v>8.93</v>
      </c>
      <c r="X886">
        <v>0</v>
      </c>
      <c r="Y886">
        <v>2449.5929999999998</v>
      </c>
      <c r="Z886">
        <v>42000072001</v>
      </c>
      <c r="AA886">
        <v>2582.2449135766001</v>
      </c>
      <c r="AB886" t="s">
        <v>53</v>
      </c>
      <c r="AC886" t="s">
        <v>54</v>
      </c>
      <c r="AD886" t="s">
        <v>54</v>
      </c>
      <c r="AE886" t="s">
        <v>73</v>
      </c>
      <c r="AF886" t="s">
        <v>4231</v>
      </c>
    </row>
    <row r="887" spans="1:32" x14ac:dyDescent="0.25">
      <c r="A887" t="s">
        <v>4232</v>
      </c>
      <c r="B887" t="s">
        <v>4233</v>
      </c>
      <c r="C887" t="s">
        <v>4234</v>
      </c>
      <c r="D887" t="s">
        <v>4007</v>
      </c>
      <c r="E887" t="s">
        <v>600</v>
      </c>
      <c r="F887">
        <v>4</v>
      </c>
      <c r="G887">
        <v>2022</v>
      </c>
      <c r="H887" s="1">
        <v>44952.431023668978</v>
      </c>
      <c r="I887" t="s">
        <v>3355</v>
      </c>
      <c r="J887">
        <v>905.58</v>
      </c>
      <c r="K887">
        <v>0</v>
      </c>
      <c r="L887" t="s">
        <v>38</v>
      </c>
      <c r="M887" t="s">
        <v>51</v>
      </c>
      <c r="N887">
        <v>905.58</v>
      </c>
      <c r="R887" t="s">
        <v>52</v>
      </c>
      <c r="S887">
        <v>28.073499999999999</v>
      </c>
      <c r="T887">
        <v>-80.609826999999996</v>
      </c>
      <c r="U887">
        <v>0</v>
      </c>
      <c r="V887">
        <v>1</v>
      </c>
      <c r="W887">
        <v>5.5</v>
      </c>
      <c r="X887">
        <v>0</v>
      </c>
      <c r="Y887">
        <v>0</v>
      </c>
      <c r="Z887">
        <v>12000093004</v>
      </c>
      <c r="AA887">
        <v>1671.7213192265997</v>
      </c>
      <c r="AB887" t="s">
        <v>87</v>
      </c>
      <c r="AC887" t="s">
        <v>54</v>
      </c>
      <c r="AD887" t="s">
        <v>54</v>
      </c>
      <c r="AE887" t="s">
        <v>73</v>
      </c>
      <c r="AF887" t="s">
        <v>4235</v>
      </c>
    </row>
    <row r="888" spans="1:32" x14ac:dyDescent="0.25">
      <c r="A888" t="s">
        <v>4236</v>
      </c>
      <c r="B888" t="s">
        <v>4237</v>
      </c>
      <c r="C888" t="s">
        <v>4238</v>
      </c>
      <c r="D888" t="s">
        <v>4239</v>
      </c>
      <c r="E888" t="s">
        <v>213</v>
      </c>
      <c r="F888">
        <v>3</v>
      </c>
      <c r="G888">
        <v>2022</v>
      </c>
      <c r="H888" s="1">
        <v>44930.465333472224</v>
      </c>
      <c r="I888" t="s">
        <v>3355</v>
      </c>
      <c r="J888">
        <v>896.68</v>
      </c>
      <c r="K888">
        <v>0</v>
      </c>
      <c r="L888" t="s">
        <v>38</v>
      </c>
      <c r="M888" t="s">
        <v>79</v>
      </c>
      <c r="Q888">
        <v>896.68</v>
      </c>
      <c r="R888" t="s">
        <v>94</v>
      </c>
      <c r="S888">
        <v>41.144734999999997</v>
      </c>
      <c r="T888">
        <v>-80.094210000000004</v>
      </c>
      <c r="U888">
        <v>1.512208333</v>
      </c>
      <c r="V888">
        <v>1</v>
      </c>
      <c r="W888">
        <v>3</v>
      </c>
      <c r="X888">
        <v>0</v>
      </c>
      <c r="Y888">
        <v>549.21349999999995</v>
      </c>
      <c r="Z888">
        <v>42006145001</v>
      </c>
      <c r="AA888">
        <v>1269.2698905238999</v>
      </c>
      <c r="AB888" t="s">
        <v>41</v>
      </c>
      <c r="AC888" t="s">
        <v>42</v>
      </c>
      <c r="AD888" t="s">
        <v>54</v>
      </c>
      <c r="AE888" t="s">
        <v>65</v>
      </c>
      <c r="AF888" t="s">
        <v>4240</v>
      </c>
    </row>
    <row r="889" spans="1:32" x14ac:dyDescent="0.25">
      <c r="A889" t="s">
        <v>4241</v>
      </c>
      <c r="B889" t="s">
        <v>4242</v>
      </c>
      <c r="C889" t="s">
        <v>4243</v>
      </c>
      <c r="D889" t="s">
        <v>4244</v>
      </c>
      <c r="E889" t="s">
        <v>600</v>
      </c>
      <c r="F889">
        <v>4</v>
      </c>
      <c r="G889">
        <v>2022</v>
      </c>
      <c r="H889" s="1">
        <v>44972.427246898151</v>
      </c>
      <c r="I889" t="s">
        <v>3355</v>
      </c>
      <c r="J889">
        <v>893.2</v>
      </c>
      <c r="K889">
        <v>0</v>
      </c>
      <c r="L889" t="s">
        <v>38</v>
      </c>
      <c r="M889" t="s">
        <v>51</v>
      </c>
      <c r="N889">
        <v>893.2</v>
      </c>
      <c r="R889" t="s">
        <v>52</v>
      </c>
      <c r="S889">
        <v>26.241299999999999</v>
      </c>
      <c r="T889">
        <v>-80.215069999999997</v>
      </c>
      <c r="Z889">
        <v>12000001020</v>
      </c>
      <c r="AA889">
        <v>2840.8336143720003</v>
      </c>
      <c r="AB889" t="s">
        <v>41</v>
      </c>
      <c r="AC889" t="s">
        <v>54</v>
      </c>
      <c r="AD889" t="s">
        <v>54</v>
      </c>
      <c r="AE889" t="s">
        <v>54</v>
      </c>
      <c r="AF889" t="s">
        <v>4245</v>
      </c>
    </row>
    <row r="890" spans="1:32" x14ac:dyDescent="0.25">
      <c r="A890" t="s">
        <v>4246</v>
      </c>
      <c r="B890" t="s">
        <v>4247</v>
      </c>
      <c r="C890" t="s">
        <v>4248</v>
      </c>
      <c r="D890" t="s">
        <v>4249</v>
      </c>
      <c r="E890" t="s">
        <v>247</v>
      </c>
      <c r="F890">
        <v>1</v>
      </c>
      <c r="G890">
        <v>2022</v>
      </c>
      <c r="H890" s="1">
        <v>44973.351328287034</v>
      </c>
      <c r="I890" t="s">
        <v>3355</v>
      </c>
      <c r="J890">
        <v>886.46</v>
      </c>
      <c r="K890">
        <v>0</v>
      </c>
      <c r="L890" t="s">
        <v>38</v>
      </c>
      <c r="M890" t="s">
        <v>79</v>
      </c>
      <c r="Q890">
        <v>886.46</v>
      </c>
      <c r="R890" t="s">
        <v>94</v>
      </c>
      <c r="S890">
        <v>41.927405999999998</v>
      </c>
      <c r="T890">
        <v>-70.643157000000002</v>
      </c>
      <c r="U890">
        <v>0.75524999999999998</v>
      </c>
      <c r="V890">
        <v>1</v>
      </c>
      <c r="W890">
        <v>1.75</v>
      </c>
      <c r="X890">
        <v>0</v>
      </c>
      <c r="Y890">
        <v>274.96100000000001</v>
      </c>
      <c r="Z890">
        <v>25000016001</v>
      </c>
      <c r="AA890">
        <v>637.36651604500003</v>
      </c>
      <c r="AB890" t="s">
        <v>54</v>
      </c>
      <c r="AC890" t="s">
        <v>54</v>
      </c>
      <c r="AD890" t="s">
        <v>54</v>
      </c>
      <c r="AE890" t="s">
        <v>73</v>
      </c>
      <c r="AF890" t="s">
        <v>4250</v>
      </c>
    </row>
    <row r="891" spans="1:32" x14ac:dyDescent="0.25">
      <c r="A891" t="s">
        <v>4251</v>
      </c>
      <c r="B891" t="s">
        <v>4252</v>
      </c>
      <c r="C891" t="s">
        <v>4253</v>
      </c>
      <c r="D891" t="s">
        <v>4254</v>
      </c>
      <c r="E891" t="s">
        <v>111</v>
      </c>
      <c r="F891">
        <v>4</v>
      </c>
      <c r="G891">
        <v>2022</v>
      </c>
      <c r="H891" s="1">
        <v>44932.559379988423</v>
      </c>
      <c r="I891" t="s">
        <v>3355</v>
      </c>
      <c r="J891">
        <v>881.08</v>
      </c>
      <c r="K891">
        <v>0</v>
      </c>
      <c r="L891" t="s">
        <v>38</v>
      </c>
      <c r="M891" t="s">
        <v>79</v>
      </c>
      <c r="Q891">
        <v>881.08</v>
      </c>
      <c r="R891" t="s">
        <v>52</v>
      </c>
      <c r="S891">
        <v>32.5869</v>
      </c>
      <c r="T891">
        <v>-82.317490000000006</v>
      </c>
      <c r="U891">
        <v>1.0333333330000001</v>
      </c>
      <c r="V891">
        <v>1</v>
      </c>
      <c r="W891">
        <v>3</v>
      </c>
      <c r="X891">
        <v>1.08</v>
      </c>
      <c r="Y891">
        <v>377.3</v>
      </c>
      <c r="Z891">
        <v>13000814001</v>
      </c>
      <c r="AA891">
        <v>764.83981925399996</v>
      </c>
      <c r="AB891" t="s">
        <v>41</v>
      </c>
      <c r="AC891" t="s">
        <v>54</v>
      </c>
      <c r="AD891" t="s">
        <v>54</v>
      </c>
      <c r="AE891" t="s">
        <v>73</v>
      </c>
      <c r="AF891" t="s">
        <v>4255</v>
      </c>
    </row>
    <row r="892" spans="1:32" x14ac:dyDescent="0.25">
      <c r="A892" t="s">
        <v>4256</v>
      </c>
      <c r="B892" t="s">
        <v>4257</v>
      </c>
      <c r="C892" t="s">
        <v>4257</v>
      </c>
      <c r="D892" t="s">
        <v>1149</v>
      </c>
      <c r="E892" t="s">
        <v>99</v>
      </c>
      <c r="F892">
        <v>6</v>
      </c>
      <c r="G892">
        <v>2022</v>
      </c>
      <c r="H892" s="1">
        <v>44824.460624270832</v>
      </c>
      <c r="I892" t="s">
        <v>3355</v>
      </c>
      <c r="J892">
        <v>877.93</v>
      </c>
      <c r="K892">
        <v>0</v>
      </c>
      <c r="L892" t="s">
        <v>38</v>
      </c>
      <c r="M892" t="s">
        <v>79</v>
      </c>
      <c r="Q892">
        <v>877.93</v>
      </c>
      <c r="R892" t="s">
        <v>94</v>
      </c>
      <c r="S892">
        <v>33.228611000000001</v>
      </c>
      <c r="T892">
        <v>-96.937278000000006</v>
      </c>
      <c r="U892">
        <v>2.503333333</v>
      </c>
      <c r="V892">
        <v>2</v>
      </c>
      <c r="W892">
        <v>1.5</v>
      </c>
      <c r="X892">
        <v>4</v>
      </c>
      <c r="Y892">
        <v>612.53</v>
      </c>
      <c r="Z892">
        <v>48001132002</v>
      </c>
      <c r="AB892" t="s">
        <v>41</v>
      </c>
      <c r="AC892" t="s">
        <v>54</v>
      </c>
      <c r="AD892" t="s">
        <v>54</v>
      </c>
      <c r="AE892" t="s">
        <v>55</v>
      </c>
      <c r="AF892" t="s">
        <v>4258</v>
      </c>
    </row>
    <row r="893" spans="1:32" x14ac:dyDescent="0.25">
      <c r="A893" t="s">
        <v>4259</v>
      </c>
      <c r="B893" t="s">
        <v>4260</v>
      </c>
      <c r="C893" t="s">
        <v>4261</v>
      </c>
      <c r="D893" t="s">
        <v>4262</v>
      </c>
      <c r="E893" t="s">
        <v>525</v>
      </c>
      <c r="F893">
        <v>2</v>
      </c>
      <c r="G893">
        <v>2022</v>
      </c>
      <c r="H893" s="1">
        <v>44973.565188437497</v>
      </c>
      <c r="I893" t="s">
        <v>3355</v>
      </c>
      <c r="J893">
        <v>871.37</v>
      </c>
      <c r="K893">
        <v>0</v>
      </c>
      <c r="L893" t="s">
        <v>38</v>
      </c>
      <c r="M893" t="s">
        <v>79</v>
      </c>
      <c r="Q893">
        <v>871.37</v>
      </c>
      <c r="R893" t="s">
        <v>94</v>
      </c>
      <c r="S893">
        <v>40.517687000000002</v>
      </c>
      <c r="T893">
        <v>-74.805164000000005</v>
      </c>
      <c r="U893">
        <v>2.8766666669999998</v>
      </c>
      <c r="V893">
        <v>1</v>
      </c>
      <c r="W893">
        <v>3.8</v>
      </c>
      <c r="X893">
        <v>0</v>
      </c>
      <c r="Y893">
        <v>1049.44</v>
      </c>
      <c r="Z893">
        <v>34002492001</v>
      </c>
      <c r="AA893">
        <v>1389.4590049780998</v>
      </c>
      <c r="AB893" t="s">
        <v>41</v>
      </c>
      <c r="AC893" t="s">
        <v>64</v>
      </c>
      <c r="AD893" t="s">
        <v>54</v>
      </c>
      <c r="AE893" t="s">
        <v>55</v>
      </c>
      <c r="AF893" t="s">
        <v>4263</v>
      </c>
    </row>
    <row r="894" spans="1:32" x14ac:dyDescent="0.25">
      <c r="A894" t="s">
        <v>4264</v>
      </c>
      <c r="B894" t="s">
        <v>4265</v>
      </c>
      <c r="C894" t="s">
        <v>4266</v>
      </c>
      <c r="D894" t="s">
        <v>4267</v>
      </c>
      <c r="E894" t="s">
        <v>525</v>
      </c>
      <c r="F894">
        <v>2</v>
      </c>
      <c r="G894">
        <v>2022</v>
      </c>
      <c r="H894" s="1">
        <v>44951.28477953704</v>
      </c>
      <c r="I894" t="s">
        <v>3355</v>
      </c>
      <c r="J894">
        <v>864.72</v>
      </c>
      <c r="K894">
        <v>0</v>
      </c>
      <c r="L894" t="s">
        <v>38</v>
      </c>
      <c r="M894" t="s">
        <v>79</v>
      </c>
      <c r="Q894">
        <v>864.72</v>
      </c>
      <c r="R894" t="s">
        <v>52</v>
      </c>
      <c r="S894">
        <v>40.201151000000003</v>
      </c>
      <c r="T894">
        <v>-74.062997999999993</v>
      </c>
      <c r="U894">
        <v>4.208583333</v>
      </c>
      <c r="V894">
        <v>1</v>
      </c>
      <c r="W894">
        <v>8.5</v>
      </c>
      <c r="X894">
        <v>5.08</v>
      </c>
      <c r="Y894">
        <v>1537.2539999999999</v>
      </c>
      <c r="Z894">
        <v>34003314001</v>
      </c>
      <c r="AA894">
        <v>2636.5121197998596</v>
      </c>
      <c r="AB894" t="s">
        <v>53</v>
      </c>
      <c r="AC894" t="s">
        <v>54</v>
      </c>
      <c r="AD894" t="s">
        <v>54</v>
      </c>
      <c r="AE894" t="s">
        <v>73</v>
      </c>
      <c r="AF894" t="s">
        <v>4268</v>
      </c>
    </row>
    <row r="895" spans="1:32" x14ac:dyDescent="0.25">
      <c r="A895" t="s">
        <v>4269</v>
      </c>
      <c r="B895" t="s">
        <v>4270</v>
      </c>
      <c r="C895" t="s">
        <v>4271</v>
      </c>
      <c r="D895" t="s">
        <v>4272</v>
      </c>
      <c r="E895" t="s">
        <v>117</v>
      </c>
      <c r="F895">
        <v>5</v>
      </c>
      <c r="G895">
        <v>2022</v>
      </c>
      <c r="H895" s="1">
        <v>44951.506238541668</v>
      </c>
      <c r="I895" t="s">
        <v>3355</v>
      </c>
      <c r="J895">
        <v>863.78</v>
      </c>
      <c r="K895">
        <v>0</v>
      </c>
      <c r="L895" t="s">
        <v>38</v>
      </c>
      <c r="M895" t="s">
        <v>51</v>
      </c>
      <c r="N895">
        <v>863.78</v>
      </c>
      <c r="R895" t="s">
        <v>52</v>
      </c>
      <c r="S895">
        <v>41.648299999999999</v>
      </c>
      <c r="T895">
        <v>-88.076400000000007</v>
      </c>
      <c r="U895">
        <v>5.903333333</v>
      </c>
      <c r="V895">
        <v>2</v>
      </c>
      <c r="W895">
        <v>15</v>
      </c>
      <c r="X895">
        <v>7.5</v>
      </c>
      <c r="Y895">
        <v>2152.2800000000002</v>
      </c>
      <c r="Z895">
        <v>17000729001</v>
      </c>
      <c r="AA895">
        <v>3824.1990962700006</v>
      </c>
      <c r="AB895" t="s">
        <v>118</v>
      </c>
      <c r="AC895" t="s">
        <v>54</v>
      </c>
      <c r="AD895" t="s">
        <v>54</v>
      </c>
      <c r="AE895" t="s">
        <v>55</v>
      </c>
      <c r="AF895" t="s">
        <v>4273</v>
      </c>
    </row>
    <row r="896" spans="1:32" x14ac:dyDescent="0.25">
      <c r="A896" t="s">
        <v>4274</v>
      </c>
      <c r="B896" t="s">
        <v>4275</v>
      </c>
      <c r="C896" t="s">
        <v>4275</v>
      </c>
      <c r="D896" t="s">
        <v>4276</v>
      </c>
      <c r="E896" t="s">
        <v>99</v>
      </c>
      <c r="F896">
        <v>6</v>
      </c>
      <c r="G896">
        <v>2022</v>
      </c>
      <c r="H896" s="1">
        <v>44830.684030300923</v>
      </c>
      <c r="I896" t="s">
        <v>3355</v>
      </c>
      <c r="J896">
        <v>859.42</v>
      </c>
      <c r="K896">
        <v>0</v>
      </c>
      <c r="L896" t="s">
        <v>38</v>
      </c>
      <c r="M896" t="s">
        <v>79</v>
      </c>
      <c r="Q896">
        <v>868.42</v>
      </c>
      <c r="R896" t="s">
        <v>94</v>
      </c>
      <c r="S896">
        <v>29.870517</v>
      </c>
      <c r="T896">
        <v>-97.626062000000005</v>
      </c>
      <c r="U896">
        <v>0.64902499999999996</v>
      </c>
      <c r="V896">
        <v>1</v>
      </c>
      <c r="W896">
        <v>1.5</v>
      </c>
      <c r="X896">
        <v>1.5</v>
      </c>
      <c r="Y896">
        <v>236.75479999999999</v>
      </c>
      <c r="AB896" t="s">
        <v>41</v>
      </c>
      <c r="AC896" t="s">
        <v>54</v>
      </c>
      <c r="AD896" t="s">
        <v>54</v>
      </c>
      <c r="AE896" t="s">
        <v>73</v>
      </c>
      <c r="AF896" t="s">
        <v>4277</v>
      </c>
    </row>
    <row r="897" spans="1:32" x14ac:dyDescent="0.25">
      <c r="A897" t="s">
        <v>4278</v>
      </c>
      <c r="B897" t="s">
        <v>4279</v>
      </c>
      <c r="C897" t="s">
        <v>4280</v>
      </c>
      <c r="D897" t="s">
        <v>4281</v>
      </c>
      <c r="E897" t="s">
        <v>85</v>
      </c>
      <c r="F897">
        <v>2</v>
      </c>
      <c r="G897">
        <v>2022</v>
      </c>
      <c r="H897" s="1">
        <v>44946.404062245369</v>
      </c>
      <c r="I897" t="s">
        <v>3355</v>
      </c>
      <c r="J897">
        <v>847.32960000000003</v>
      </c>
      <c r="K897">
        <v>0</v>
      </c>
      <c r="L897" t="s">
        <v>38</v>
      </c>
      <c r="M897" t="s">
        <v>79</v>
      </c>
      <c r="Q897">
        <v>847.32960000000003</v>
      </c>
      <c r="R897" t="s">
        <v>94</v>
      </c>
      <c r="S897">
        <v>42.920999999999999</v>
      </c>
      <c r="T897">
        <v>-74.166499999999999</v>
      </c>
      <c r="U897">
        <v>0</v>
      </c>
      <c r="V897">
        <v>1</v>
      </c>
      <c r="W897">
        <v>10</v>
      </c>
      <c r="X897">
        <v>0</v>
      </c>
      <c r="Y897">
        <v>0</v>
      </c>
      <c r="Z897">
        <v>36004070001</v>
      </c>
      <c r="AA897">
        <v>3199.9441199836397</v>
      </c>
      <c r="AB897" t="s">
        <v>54</v>
      </c>
      <c r="AC897" t="s">
        <v>54</v>
      </c>
      <c r="AD897" t="s">
        <v>54</v>
      </c>
      <c r="AE897" t="s">
        <v>73</v>
      </c>
      <c r="AF897" t="s">
        <v>4282</v>
      </c>
    </row>
    <row r="898" spans="1:32" x14ac:dyDescent="0.25">
      <c r="A898" t="s">
        <v>4283</v>
      </c>
      <c r="B898" t="s">
        <v>4284</v>
      </c>
      <c r="C898" t="s">
        <v>4284</v>
      </c>
      <c r="D898" t="s">
        <v>4222</v>
      </c>
      <c r="E898" t="s">
        <v>99</v>
      </c>
      <c r="F898">
        <v>6</v>
      </c>
      <c r="G898">
        <v>2022</v>
      </c>
      <c r="H898" s="1">
        <v>44830.652719409722</v>
      </c>
      <c r="I898" t="s">
        <v>3355</v>
      </c>
      <c r="J898">
        <v>842.09</v>
      </c>
      <c r="K898">
        <v>0</v>
      </c>
      <c r="L898" t="s">
        <v>38</v>
      </c>
      <c r="M898" t="s">
        <v>79</v>
      </c>
      <c r="Q898">
        <v>841.94</v>
      </c>
      <c r="R898" t="s">
        <v>52</v>
      </c>
      <c r="S898">
        <v>29.594764000000001</v>
      </c>
      <c r="T898">
        <v>-95.629577999999995</v>
      </c>
      <c r="U898">
        <v>4.0591666670000004</v>
      </c>
      <c r="V898">
        <v>1</v>
      </c>
      <c r="W898">
        <v>6</v>
      </c>
      <c r="X898">
        <v>6</v>
      </c>
      <c r="Y898">
        <v>1481.72</v>
      </c>
      <c r="Z898">
        <v>48007022001</v>
      </c>
      <c r="AA898">
        <v>2487.5504597641998</v>
      </c>
      <c r="AB898" t="s">
        <v>41</v>
      </c>
      <c r="AC898" t="s">
        <v>54</v>
      </c>
      <c r="AD898" t="s">
        <v>54</v>
      </c>
      <c r="AE898" t="s">
        <v>73</v>
      </c>
      <c r="AF898" t="s">
        <v>4285</v>
      </c>
    </row>
    <row r="899" spans="1:32" x14ac:dyDescent="0.25">
      <c r="A899" t="s">
        <v>4286</v>
      </c>
      <c r="B899" t="s">
        <v>4287</v>
      </c>
      <c r="C899" t="s">
        <v>4288</v>
      </c>
      <c r="D899" t="s">
        <v>3645</v>
      </c>
      <c r="E899" t="s">
        <v>36</v>
      </c>
      <c r="F899">
        <v>9</v>
      </c>
      <c r="G899">
        <v>2022</v>
      </c>
      <c r="H899" s="1">
        <v>44978.65432184028</v>
      </c>
      <c r="I899" t="s">
        <v>3355</v>
      </c>
      <c r="J899">
        <v>841</v>
      </c>
      <c r="K899">
        <v>0</v>
      </c>
      <c r="L899" t="s">
        <v>38</v>
      </c>
      <c r="M899" t="s">
        <v>51</v>
      </c>
      <c r="N899">
        <v>841</v>
      </c>
      <c r="R899" t="s">
        <v>52</v>
      </c>
      <c r="S899">
        <v>35.431939999999997</v>
      </c>
      <c r="T899">
        <v>-119.02252</v>
      </c>
      <c r="AB899" t="s">
        <v>53</v>
      </c>
      <c r="AC899" t="s">
        <v>72</v>
      </c>
      <c r="AD899" t="s">
        <v>54</v>
      </c>
      <c r="AE899" t="s">
        <v>73</v>
      </c>
      <c r="AF899" t="s">
        <v>4289</v>
      </c>
    </row>
    <row r="900" spans="1:32" x14ac:dyDescent="0.25">
      <c r="A900" t="s">
        <v>4290</v>
      </c>
      <c r="B900" t="s">
        <v>4291</v>
      </c>
      <c r="C900" t="s">
        <v>4292</v>
      </c>
      <c r="D900" t="s">
        <v>4293</v>
      </c>
      <c r="E900" t="s">
        <v>1064</v>
      </c>
      <c r="F900">
        <v>3</v>
      </c>
      <c r="G900">
        <v>2022</v>
      </c>
      <c r="H900" s="1">
        <v>44949.493239930554</v>
      </c>
      <c r="I900" t="s">
        <v>3355</v>
      </c>
      <c r="J900">
        <v>836.69</v>
      </c>
      <c r="K900">
        <v>0</v>
      </c>
      <c r="L900" t="s">
        <v>38</v>
      </c>
      <c r="M900" t="s">
        <v>51</v>
      </c>
      <c r="N900">
        <v>836.69</v>
      </c>
      <c r="R900" t="s">
        <v>52</v>
      </c>
      <c r="S900">
        <v>38.267040000000001</v>
      </c>
      <c r="T900">
        <v>-76.411659999999998</v>
      </c>
      <c r="U900">
        <v>3.5358333329999998</v>
      </c>
      <c r="V900">
        <v>1</v>
      </c>
      <c r="W900">
        <v>6</v>
      </c>
      <c r="X900">
        <v>0</v>
      </c>
      <c r="Y900">
        <v>1291.8900000000001</v>
      </c>
      <c r="Z900">
        <v>24000063001</v>
      </c>
      <c r="AA900">
        <v>2776.9148580486299</v>
      </c>
      <c r="AB900" t="s">
        <v>53</v>
      </c>
      <c r="AC900" t="s">
        <v>54</v>
      </c>
      <c r="AD900" t="s">
        <v>54</v>
      </c>
      <c r="AE900" t="s">
        <v>55</v>
      </c>
      <c r="AF900" t="s">
        <v>4294</v>
      </c>
    </row>
    <row r="901" spans="1:32" x14ac:dyDescent="0.25">
      <c r="A901" t="s">
        <v>4295</v>
      </c>
      <c r="B901" t="s">
        <v>4296</v>
      </c>
      <c r="C901" t="s">
        <v>4297</v>
      </c>
      <c r="D901" t="s">
        <v>4298</v>
      </c>
      <c r="E901" t="s">
        <v>213</v>
      </c>
      <c r="F901">
        <v>3</v>
      </c>
      <c r="G901">
        <v>2022</v>
      </c>
      <c r="H901" s="1">
        <v>44984.570658425924</v>
      </c>
      <c r="I901" t="s">
        <v>3355</v>
      </c>
      <c r="J901">
        <v>828</v>
      </c>
      <c r="K901">
        <v>0</v>
      </c>
      <c r="L901" t="s">
        <v>38</v>
      </c>
      <c r="M901" t="s">
        <v>79</v>
      </c>
      <c r="Q901">
        <v>444.5</v>
      </c>
      <c r="R901" t="s">
        <v>52</v>
      </c>
      <c r="S901">
        <v>40.530346000000002</v>
      </c>
      <c r="T901">
        <v>-79.847549999999998</v>
      </c>
      <c r="U901">
        <v>4.6234166669999999</v>
      </c>
      <c r="V901">
        <v>1</v>
      </c>
      <c r="W901">
        <v>5.5</v>
      </c>
      <c r="X901">
        <v>0</v>
      </c>
      <c r="Y901">
        <v>1678.4010000000001</v>
      </c>
      <c r="Z901">
        <v>42005065001</v>
      </c>
      <c r="AA901">
        <v>950.5866325014</v>
      </c>
      <c r="AB901" t="s">
        <v>53</v>
      </c>
      <c r="AC901" t="s">
        <v>42</v>
      </c>
      <c r="AD901" t="s">
        <v>54</v>
      </c>
      <c r="AE901" t="s">
        <v>55</v>
      </c>
      <c r="AF901" t="s">
        <v>4299</v>
      </c>
    </row>
    <row r="902" spans="1:32" x14ac:dyDescent="0.25">
      <c r="A902" t="s">
        <v>4300</v>
      </c>
      <c r="B902" t="s">
        <v>4301</v>
      </c>
      <c r="C902" t="s">
        <v>4302</v>
      </c>
      <c r="D902" t="s">
        <v>4303</v>
      </c>
      <c r="E902" t="s">
        <v>71</v>
      </c>
      <c r="F902">
        <v>4</v>
      </c>
      <c r="G902">
        <v>2022</v>
      </c>
      <c r="H902" s="1">
        <v>44969.991107245369</v>
      </c>
      <c r="I902" t="s">
        <v>3355</v>
      </c>
      <c r="J902">
        <v>813</v>
      </c>
      <c r="K902">
        <v>0</v>
      </c>
      <c r="L902" t="s">
        <v>38</v>
      </c>
      <c r="M902" t="s">
        <v>51</v>
      </c>
      <c r="N902">
        <v>813</v>
      </c>
      <c r="R902" t="s">
        <v>52</v>
      </c>
      <c r="S902">
        <v>30.438040000000001</v>
      </c>
      <c r="T902">
        <v>-89.056898000000004</v>
      </c>
      <c r="U902">
        <v>10.265833333</v>
      </c>
      <c r="V902">
        <v>2</v>
      </c>
      <c r="W902">
        <v>7.75</v>
      </c>
      <c r="X902">
        <v>0</v>
      </c>
      <c r="Y902">
        <v>2018.97</v>
      </c>
      <c r="Z902">
        <v>28000515002</v>
      </c>
      <c r="AA902">
        <v>2412.8875250275</v>
      </c>
      <c r="AB902" t="s">
        <v>41</v>
      </c>
      <c r="AC902" t="s">
        <v>54</v>
      </c>
      <c r="AD902" t="s">
        <v>54</v>
      </c>
      <c r="AE902" t="s">
        <v>73</v>
      </c>
      <c r="AF902" t="s">
        <v>4304</v>
      </c>
    </row>
    <row r="903" spans="1:32" x14ac:dyDescent="0.25">
      <c r="A903" t="s">
        <v>4305</v>
      </c>
      <c r="B903" t="s">
        <v>4306</v>
      </c>
      <c r="C903" t="s">
        <v>4307</v>
      </c>
      <c r="D903" t="s">
        <v>4308</v>
      </c>
      <c r="E903" t="s">
        <v>85</v>
      </c>
      <c r="F903">
        <v>2</v>
      </c>
      <c r="G903">
        <v>2022</v>
      </c>
      <c r="H903" s="1">
        <v>44942.575619722222</v>
      </c>
      <c r="I903" t="s">
        <v>3355</v>
      </c>
      <c r="J903">
        <v>806.11</v>
      </c>
      <c r="K903">
        <v>0</v>
      </c>
      <c r="L903" t="s">
        <v>38</v>
      </c>
      <c r="M903" t="s">
        <v>79</v>
      </c>
      <c r="Q903">
        <v>806.11</v>
      </c>
      <c r="R903" t="s">
        <v>52</v>
      </c>
      <c r="S903">
        <v>41.428460000000001</v>
      </c>
      <c r="T903">
        <v>-74.425929999999994</v>
      </c>
      <c r="U903">
        <v>7.4999999999999997E-8</v>
      </c>
      <c r="V903">
        <v>2</v>
      </c>
      <c r="W903">
        <v>8.5</v>
      </c>
      <c r="X903">
        <v>0</v>
      </c>
      <c r="Y903">
        <v>2.7375000000000001E-5</v>
      </c>
      <c r="Z903">
        <v>36003049001</v>
      </c>
      <c r="AA903">
        <v>1898.4416942197499</v>
      </c>
      <c r="AB903" t="s">
        <v>177</v>
      </c>
      <c r="AC903" t="s">
        <v>42</v>
      </c>
      <c r="AD903" t="s">
        <v>54</v>
      </c>
      <c r="AE903" t="s">
        <v>65</v>
      </c>
      <c r="AF903" t="s">
        <v>4309</v>
      </c>
    </row>
    <row r="904" spans="1:32" x14ac:dyDescent="0.25">
      <c r="A904" t="s">
        <v>4310</v>
      </c>
      <c r="B904" t="s">
        <v>4311</v>
      </c>
      <c r="C904" t="s">
        <v>4312</v>
      </c>
      <c r="D904" t="s">
        <v>4313</v>
      </c>
      <c r="E904" t="s">
        <v>253</v>
      </c>
      <c r="F904">
        <v>5</v>
      </c>
      <c r="G904">
        <v>2022</v>
      </c>
      <c r="H904" s="1">
        <v>44959.423649594908</v>
      </c>
      <c r="I904" t="s">
        <v>3355</v>
      </c>
      <c r="J904">
        <v>805.2</v>
      </c>
      <c r="K904">
        <v>0</v>
      </c>
      <c r="L904" t="s">
        <v>38</v>
      </c>
      <c r="M904" t="s">
        <v>79</v>
      </c>
      <c r="Q904">
        <v>805.2</v>
      </c>
      <c r="R904" t="s">
        <v>52</v>
      </c>
      <c r="S904">
        <v>39.758499999999998</v>
      </c>
      <c r="T904">
        <v>-86.414299999999997</v>
      </c>
      <c r="U904">
        <v>2.9910000000000001</v>
      </c>
      <c r="V904">
        <v>1</v>
      </c>
      <c r="W904">
        <v>9.5</v>
      </c>
      <c r="X904">
        <v>3.5</v>
      </c>
      <c r="Y904">
        <v>1091.1099999999999</v>
      </c>
      <c r="Z904">
        <v>18006050001</v>
      </c>
      <c r="AA904">
        <v>327.78849396600003</v>
      </c>
      <c r="AB904" t="s">
        <v>41</v>
      </c>
      <c r="AC904" t="s">
        <v>54</v>
      </c>
      <c r="AD904" t="s">
        <v>54</v>
      </c>
      <c r="AE904" t="s">
        <v>73</v>
      </c>
      <c r="AF904" t="s">
        <v>4314</v>
      </c>
    </row>
    <row r="905" spans="1:32" x14ac:dyDescent="0.25">
      <c r="A905" t="s">
        <v>4315</v>
      </c>
      <c r="B905" t="s">
        <v>4316</v>
      </c>
      <c r="C905" t="s">
        <v>4317</v>
      </c>
      <c r="D905" t="s">
        <v>3607</v>
      </c>
      <c r="E905" t="s">
        <v>85</v>
      </c>
      <c r="F905">
        <v>2</v>
      </c>
      <c r="G905">
        <v>2022</v>
      </c>
      <c r="H905" s="1">
        <v>44976.271837638888</v>
      </c>
      <c r="I905" t="s">
        <v>3355</v>
      </c>
      <c r="J905">
        <v>804</v>
      </c>
      <c r="K905">
        <v>0</v>
      </c>
      <c r="L905" t="s">
        <v>38</v>
      </c>
      <c r="M905" t="s">
        <v>63</v>
      </c>
      <c r="P905">
        <v>804</v>
      </c>
      <c r="R905" t="s">
        <v>38</v>
      </c>
      <c r="S905">
        <v>40.992027999999998</v>
      </c>
      <c r="T905">
        <v>-73.658556000000004</v>
      </c>
      <c r="U905">
        <v>0</v>
      </c>
      <c r="V905">
        <v>2</v>
      </c>
      <c r="W905">
        <v>6</v>
      </c>
      <c r="X905">
        <v>0</v>
      </c>
      <c r="Y905">
        <v>0</v>
      </c>
      <c r="Z905">
        <v>36003169009</v>
      </c>
      <c r="AA905">
        <v>2048.6780872875001</v>
      </c>
      <c r="AB905" t="s">
        <v>54</v>
      </c>
      <c r="AC905" t="s">
        <v>54</v>
      </c>
      <c r="AD905" t="s">
        <v>54</v>
      </c>
      <c r="AE905" t="s">
        <v>55</v>
      </c>
      <c r="AF905" t="s">
        <v>4318</v>
      </c>
    </row>
    <row r="906" spans="1:32" x14ac:dyDescent="0.25">
      <c r="A906" t="s">
        <v>4319</v>
      </c>
      <c r="B906" t="s">
        <v>4320</v>
      </c>
      <c r="C906" t="s">
        <v>4321</v>
      </c>
      <c r="D906" t="s">
        <v>4322</v>
      </c>
      <c r="E906" t="s">
        <v>136</v>
      </c>
      <c r="F906">
        <v>4</v>
      </c>
      <c r="G906">
        <v>2022</v>
      </c>
      <c r="H906" s="1">
        <v>44971.452433391205</v>
      </c>
      <c r="I906" t="s">
        <v>3355</v>
      </c>
      <c r="J906">
        <v>804</v>
      </c>
      <c r="K906">
        <v>0</v>
      </c>
      <c r="L906" t="s">
        <v>38</v>
      </c>
      <c r="M906" t="s">
        <v>51</v>
      </c>
      <c r="N906">
        <v>804</v>
      </c>
      <c r="R906" t="s">
        <v>52</v>
      </c>
      <c r="S906">
        <v>35.627833000000003</v>
      </c>
      <c r="T906">
        <v>-81.233982999999995</v>
      </c>
      <c r="U906">
        <v>2.7814583329999998</v>
      </c>
      <c r="V906">
        <v>1</v>
      </c>
      <c r="W906">
        <v>5</v>
      </c>
      <c r="X906">
        <v>0</v>
      </c>
      <c r="Y906">
        <v>1014.6843</v>
      </c>
      <c r="Z906">
        <v>37001803001</v>
      </c>
      <c r="AA906">
        <v>1675.363413604</v>
      </c>
      <c r="AB906" t="s">
        <v>87</v>
      </c>
      <c r="AC906" t="s">
        <v>54</v>
      </c>
      <c r="AD906" t="s">
        <v>54</v>
      </c>
      <c r="AE906" t="s">
        <v>73</v>
      </c>
      <c r="AF906" t="s">
        <v>4323</v>
      </c>
    </row>
    <row r="907" spans="1:32" x14ac:dyDescent="0.25">
      <c r="A907" t="s">
        <v>4324</v>
      </c>
      <c r="B907" t="s">
        <v>4325</v>
      </c>
      <c r="C907" t="s">
        <v>4326</v>
      </c>
      <c r="D907" t="s">
        <v>4327</v>
      </c>
      <c r="E907" t="s">
        <v>600</v>
      </c>
      <c r="F907">
        <v>4</v>
      </c>
      <c r="G907">
        <v>2022</v>
      </c>
      <c r="H907" s="1">
        <v>44957.396097129633</v>
      </c>
      <c r="I907" t="s">
        <v>3355</v>
      </c>
      <c r="J907">
        <v>800.37</v>
      </c>
      <c r="K907">
        <v>0</v>
      </c>
      <c r="L907" t="s">
        <v>38</v>
      </c>
      <c r="M907" t="s">
        <v>79</v>
      </c>
      <c r="Q907">
        <v>800.37</v>
      </c>
      <c r="R907" t="s">
        <v>214</v>
      </c>
      <c r="S907">
        <v>26.151903000000001</v>
      </c>
      <c r="T907">
        <v>-81.78819</v>
      </c>
      <c r="U907">
        <v>2E-3</v>
      </c>
      <c r="V907">
        <v>1</v>
      </c>
      <c r="W907">
        <v>10</v>
      </c>
      <c r="X907">
        <v>4.43</v>
      </c>
      <c r="Y907">
        <v>0.74399999999999999</v>
      </c>
      <c r="Z907">
        <v>12000103001</v>
      </c>
      <c r="AA907">
        <v>3095.7802207899995</v>
      </c>
      <c r="AB907" t="s">
        <v>41</v>
      </c>
      <c r="AC907" t="s">
        <v>54</v>
      </c>
      <c r="AD907" t="s">
        <v>54</v>
      </c>
      <c r="AE907" t="s">
        <v>65</v>
      </c>
      <c r="AF907" t="s">
        <v>4328</v>
      </c>
    </row>
    <row r="908" spans="1:32" x14ac:dyDescent="0.25">
      <c r="A908" t="s">
        <v>4329</v>
      </c>
      <c r="B908" t="s">
        <v>4330</v>
      </c>
      <c r="C908" t="s">
        <v>4330</v>
      </c>
      <c r="D908" t="s">
        <v>4331</v>
      </c>
      <c r="E908" t="s">
        <v>99</v>
      </c>
      <c r="F908">
        <v>6</v>
      </c>
      <c r="G908">
        <v>2022</v>
      </c>
      <c r="H908" s="1">
        <v>44874.698676458334</v>
      </c>
      <c r="I908" t="s">
        <v>3355</v>
      </c>
      <c r="J908">
        <v>800</v>
      </c>
      <c r="K908">
        <v>0</v>
      </c>
      <c r="L908" t="s">
        <v>38</v>
      </c>
      <c r="M908" t="s">
        <v>51</v>
      </c>
      <c r="N908">
        <v>342.07</v>
      </c>
      <c r="R908" t="s">
        <v>52</v>
      </c>
      <c r="S908">
        <v>31.426577000000002</v>
      </c>
      <c r="T908">
        <v>-97.745310000000003</v>
      </c>
      <c r="U908">
        <v>0.74716666700000001</v>
      </c>
      <c r="V908">
        <v>1</v>
      </c>
      <c r="W908">
        <v>1.5</v>
      </c>
      <c r="X908">
        <v>1.5</v>
      </c>
      <c r="Y908">
        <v>272.47320000000002</v>
      </c>
      <c r="Z908">
        <v>48003013001</v>
      </c>
      <c r="AA908">
        <v>282.26231424849999</v>
      </c>
      <c r="AB908" t="s">
        <v>1420</v>
      </c>
      <c r="AC908" t="s">
        <v>72</v>
      </c>
      <c r="AD908" t="s">
        <v>54</v>
      </c>
      <c r="AE908" t="s">
        <v>73</v>
      </c>
      <c r="AF908" t="s">
        <v>4332</v>
      </c>
    </row>
    <row r="909" spans="1:32" x14ac:dyDescent="0.25">
      <c r="A909" t="s">
        <v>4333</v>
      </c>
      <c r="B909" t="s">
        <v>4334</v>
      </c>
      <c r="C909" t="s">
        <v>4335</v>
      </c>
      <c r="D909" t="s">
        <v>4333</v>
      </c>
      <c r="E909" t="s">
        <v>437</v>
      </c>
      <c r="F909">
        <v>5</v>
      </c>
      <c r="G909">
        <v>2022</v>
      </c>
      <c r="H909" s="1">
        <v>44866.564166956021</v>
      </c>
      <c r="I909" t="s">
        <v>3355</v>
      </c>
      <c r="J909">
        <v>794</v>
      </c>
      <c r="K909">
        <v>0</v>
      </c>
      <c r="L909" t="s">
        <v>38</v>
      </c>
      <c r="M909" t="s">
        <v>51</v>
      </c>
      <c r="N909">
        <v>794</v>
      </c>
      <c r="R909" t="s">
        <v>52</v>
      </c>
      <c r="S909">
        <v>45.11562</v>
      </c>
      <c r="T909">
        <v>-94.52364</v>
      </c>
      <c r="U909">
        <v>1.708083333</v>
      </c>
      <c r="V909">
        <v>1</v>
      </c>
      <c r="W909">
        <v>2.37</v>
      </c>
      <c r="X909">
        <v>0</v>
      </c>
      <c r="Y909">
        <v>623.37099999999998</v>
      </c>
      <c r="AB909" t="s">
        <v>53</v>
      </c>
      <c r="AC909" t="s">
        <v>54</v>
      </c>
      <c r="AD909" t="s">
        <v>54</v>
      </c>
      <c r="AE909" t="s">
        <v>73</v>
      </c>
      <c r="AF909" t="s">
        <v>4336</v>
      </c>
    </row>
    <row r="910" spans="1:32" x14ac:dyDescent="0.25">
      <c r="A910" t="s">
        <v>4337</v>
      </c>
      <c r="B910" t="s">
        <v>4338</v>
      </c>
      <c r="C910" t="s">
        <v>4339</v>
      </c>
      <c r="D910" t="s">
        <v>1104</v>
      </c>
      <c r="E910" t="s">
        <v>715</v>
      </c>
      <c r="F910">
        <v>7</v>
      </c>
      <c r="G910">
        <v>2022</v>
      </c>
      <c r="H910" s="1">
        <v>44936.439902824073</v>
      </c>
      <c r="I910" t="s">
        <v>3355</v>
      </c>
      <c r="J910">
        <v>784.3</v>
      </c>
      <c r="K910">
        <v>0</v>
      </c>
      <c r="L910" t="s">
        <v>38</v>
      </c>
      <c r="M910" t="s">
        <v>51</v>
      </c>
      <c r="N910">
        <v>784.3</v>
      </c>
      <c r="R910" t="s">
        <v>86</v>
      </c>
      <c r="S910">
        <v>41.424627000000001</v>
      </c>
      <c r="T910">
        <v>-97.344443999999996</v>
      </c>
      <c r="U910">
        <v>3.253333333</v>
      </c>
      <c r="V910">
        <v>1</v>
      </c>
      <c r="W910">
        <v>5.2</v>
      </c>
      <c r="X910">
        <v>3.7</v>
      </c>
      <c r="Y910">
        <v>1187.6199999999999</v>
      </c>
      <c r="Z910">
        <v>31000545001</v>
      </c>
      <c r="AA910">
        <v>906.88149997260041</v>
      </c>
      <c r="AB910" t="s">
        <v>544</v>
      </c>
      <c r="AC910" t="s">
        <v>4340</v>
      </c>
      <c r="AD910" t="s">
        <v>975</v>
      </c>
      <c r="AE910" t="s">
        <v>65</v>
      </c>
      <c r="AF910" t="s">
        <v>4341</v>
      </c>
    </row>
    <row r="911" spans="1:32" x14ac:dyDescent="0.25">
      <c r="A911" t="s">
        <v>4342</v>
      </c>
      <c r="B911" t="s">
        <v>4343</v>
      </c>
      <c r="C911" t="s">
        <v>4344</v>
      </c>
      <c r="D911" t="s">
        <v>4345</v>
      </c>
      <c r="E911" t="s">
        <v>543</v>
      </c>
      <c r="F911">
        <v>7</v>
      </c>
      <c r="G911">
        <v>2022</v>
      </c>
      <c r="H911" s="1">
        <v>44954.465016481481</v>
      </c>
      <c r="I911" t="s">
        <v>3355</v>
      </c>
      <c r="J911">
        <v>782.88</v>
      </c>
      <c r="K911">
        <v>0</v>
      </c>
      <c r="L911" t="s">
        <v>38</v>
      </c>
      <c r="M911" t="s">
        <v>51</v>
      </c>
      <c r="N911">
        <v>782.88</v>
      </c>
      <c r="R911" t="s">
        <v>214</v>
      </c>
      <c r="S911">
        <v>38.801912999999999</v>
      </c>
      <c r="T911">
        <v>-90.605776000000006</v>
      </c>
      <c r="U911">
        <v>5.8214166670000003</v>
      </c>
      <c r="V911">
        <v>1</v>
      </c>
      <c r="W911">
        <v>0</v>
      </c>
      <c r="X911">
        <v>0</v>
      </c>
      <c r="Y911">
        <v>2124.5369999999998</v>
      </c>
      <c r="Z911">
        <v>29001196002</v>
      </c>
      <c r="AA911">
        <v>2731.57078305</v>
      </c>
      <c r="AB911" t="s">
        <v>41</v>
      </c>
      <c r="AC911" t="s">
        <v>54</v>
      </c>
      <c r="AD911" t="s">
        <v>43</v>
      </c>
      <c r="AE911" t="s">
        <v>73</v>
      </c>
      <c r="AF911" t="s">
        <v>4346</v>
      </c>
    </row>
    <row r="912" spans="1:32" x14ac:dyDescent="0.25">
      <c r="A912" t="s">
        <v>4347</v>
      </c>
      <c r="B912" t="s">
        <v>4348</v>
      </c>
      <c r="C912" t="s">
        <v>4349</v>
      </c>
      <c r="D912" t="s">
        <v>4350</v>
      </c>
      <c r="E912" t="s">
        <v>36</v>
      </c>
      <c r="F912">
        <v>9</v>
      </c>
      <c r="G912">
        <v>2022</v>
      </c>
      <c r="H912" s="1">
        <v>44973.512687361108</v>
      </c>
      <c r="I912" t="s">
        <v>3355</v>
      </c>
      <c r="J912">
        <v>779</v>
      </c>
      <c r="K912">
        <v>0</v>
      </c>
      <c r="L912" t="s">
        <v>38</v>
      </c>
      <c r="M912" t="s">
        <v>51</v>
      </c>
      <c r="N912">
        <v>779</v>
      </c>
      <c r="R912" t="s">
        <v>52</v>
      </c>
      <c r="S912">
        <v>33.013570000000001</v>
      </c>
      <c r="T912">
        <v>-117.27297</v>
      </c>
      <c r="U912">
        <v>0.91241666700000001</v>
      </c>
      <c r="V912">
        <v>1</v>
      </c>
      <c r="W912">
        <v>5.25</v>
      </c>
      <c r="X912">
        <v>1.3</v>
      </c>
      <c r="Y912">
        <v>332.81599999999997</v>
      </c>
      <c r="Z912">
        <v>6009028001</v>
      </c>
      <c r="AA912">
        <v>1502.3639306775001</v>
      </c>
      <c r="AB912" t="s">
        <v>53</v>
      </c>
      <c r="AC912" t="s">
        <v>42</v>
      </c>
      <c r="AD912" t="s">
        <v>54</v>
      </c>
      <c r="AE912" t="s">
        <v>73</v>
      </c>
      <c r="AF912" t="s">
        <v>4351</v>
      </c>
    </row>
    <row r="913" spans="1:32" x14ac:dyDescent="0.25">
      <c r="A913" t="s">
        <v>4352</v>
      </c>
      <c r="B913" t="s">
        <v>4353</v>
      </c>
      <c r="C913" t="s">
        <v>4354</v>
      </c>
      <c r="D913" t="s">
        <v>4355</v>
      </c>
      <c r="E913" t="s">
        <v>85</v>
      </c>
      <c r="F913">
        <v>2</v>
      </c>
      <c r="G913">
        <v>2022</v>
      </c>
      <c r="H913" s="1">
        <v>44952.321362870367</v>
      </c>
      <c r="I913" t="s">
        <v>3355</v>
      </c>
      <c r="J913">
        <v>775</v>
      </c>
      <c r="K913">
        <v>0</v>
      </c>
      <c r="L913" t="s">
        <v>38</v>
      </c>
      <c r="M913" t="s">
        <v>679</v>
      </c>
      <c r="O913">
        <v>775</v>
      </c>
      <c r="R913" t="s">
        <v>52</v>
      </c>
      <c r="S913">
        <v>43.260089999999998</v>
      </c>
      <c r="T913">
        <v>-77.41995</v>
      </c>
      <c r="U913">
        <v>0</v>
      </c>
      <c r="V913">
        <v>1</v>
      </c>
      <c r="W913">
        <v>7.5</v>
      </c>
      <c r="X913">
        <v>0</v>
      </c>
      <c r="Y913">
        <v>0</v>
      </c>
      <c r="Z913">
        <v>36008044001</v>
      </c>
      <c r="AA913">
        <v>2489.5536116717699</v>
      </c>
      <c r="AB913" t="s">
        <v>53</v>
      </c>
      <c r="AC913" t="s">
        <v>42</v>
      </c>
      <c r="AD913" t="s">
        <v>54</v>
      </c>
      <c r="AE913" t="s">
        <v>55</v>
      </c>
      <c r="AF913" t="s">
        <v>4356</v>
      </c>
    </row>
    <row r="914" spans="1:32" x14ac:dyDescent="0.25">
      <c r="A914" t="s">
        <v>4357</v>
      </c>
      <c r="B914" t="s">
        <v>4358</v>
      </c>
      <c r="C914" t="s">
        <v>4359</v>
      </c>
      <c r="D914" t="s">
        <v>4360</v>
      </c>
      <c r="E914" t="s">
        <v>437</v>
      </c>
      <c r="F914">
        <v>5</v>
      </c>
      <c r="G914">
        <v>2022</v>
      </c>
      <c r="H914" s="1">
        <v>44964.691428877311</v>
      </c>
      <c r="I914" t="s">
        <v>3355</v>
      </c>
      <c r="J914">
        <v>774.75</v>
      </c>
      <c r="K914">
        <v>0</v>
      </c>
      <c r="L914" t="s">
        <v>38</v>
      </c>
      <c r="M914" t="s">
        <v>51</v>
      </c>
      <c r="N914">
        <v>774.75</v>
      </c>
      <c r="R914" t="s">
        <v>52</v>
      </c>
      <c r="S914">
        <v>43.646166999999998</v>
      </c>
      <c r="T914">
        <v>-95.551693999999998</v>
      </c>
      <c r="U914">
        <v>1.858333333</v>
      </c>
      <c r="V914">
        <v>4</v>
      </c>
      <c r="W914">
        <v>2.21</v>
      </c>
      <c r="X914">
        <v>2.21</v>
      </c>
      <c r="Y914">
        <v>678.3</v>
      </c>
      <c r="AB914" t="s">
        <v>54</v>
      </c>
      <c r="AC914" t="s">
        <v>54</v>
      </c>
      <c r="AD914" t="s">
        <v>54</v>
      </c>
      <c r="AE914" t="s">
        <v>73</v>
      </c>
      <c r="AF914" t="s">
        <v>4361</v>
      </c>
    </row>
    <row r="915" spans="1:32" x14ac:dyDescent="0.25">
      <c r="A915" t="s">
        <v>3778</v>
      </c>
      <c r="B915" t="s">
        <v>4362</v>
      </c>
      <c r="C915" t="s">
        <v>4363</v>
      </c>
      <c r="D915" t="s">
        <v>3410</v>
      </c>
      <c r="E915" t="s">
        <v>136</v>
      </c>
      <c r="F915">
        <v>4</v>
      </c>
      <c r="G915">
        <v>2022</v>
      </c>
      <c r="H915" s="1">
        <v>44958.585584074077</v>
      </c>
      <c r="I915" t="s">
        <v>3355</v>
      </c>
      <c r="J915">
        <v>774</v>
      </c>
      <c r="K915">
        <v>0</v>
      </c>
      <c r="L915" t="s">
        <v>38</v>
      </c>
      <c r="M915" t="s">
        <v>79</v>
      </c>
      <c r="Q915">
        <v>774</v>
      </c>
      <c r="R915" t="s">
        <v>94</v>
      </c>
      <c r="S915">
        <v>34.164444000000003</v>
      </c>
      <c r="T915">
        <v>-77.943332999999996</v>
      </c>
      <c r="U915">
        <v>7.5726333329999997</v>
      </c>
      <c r="V915">
        <v>1</v>
      </c>
      <c r="W915">
        <v>12</v>
      </c>
      <c r="X915">
        <v>0</v>
      </c>
      <c r="Y915">
        <v>2765.2546000000002</v>
      </c>
      <c r="Z915">
        <v>37006501002</v>
      </c>
      <c r="AA915">
        <v>5171.7740159079995</v>
      </c>
      <c r="AB915" t="s">
        <v>53</v>
      </c>
      <c r="AC915" t="s">
        <v>54</v>
      </c>
      <c r="AD915" t="s">
        <v>54</v>
      </c>
      <c r="AE915" t="s">
        <v>65</v>
      </c>
      <c r="AF915" t="s">
        <v>4364</v>
      </c>
    </row>
    <row r="916" spans="1:32" x14ac:dyDescent="0.25">
      <c r="A916" t="s">
        <v>4365</v>
      </c>
      <c r="B916" t="s">
        <v>4366</v>
      </c>
      <c r="C916" t="s">
        <v>4366</v>
      </c>
      <c r="D916" t="s">
        <v>4367</v>
      </c>
      <c r="E916" t="s">
        <v>99</v>
      </c>
      <c r="F916">
        <v>6</v>
      </c>
      <c r="G916">
        <v>2022</v>
      </c>
      <c r="H916" s="1">
        <v>44844.390403460646</v>
      </c>
      <c r="I916" t="s">
        <v>3355</v>
      </c>
      <c r="J916">
        <v>768</v>
      </c>
      <c r="K916">
        <v>0</v>
      </c>
      <c r="L916" t="s">
        <v>38</v>
      </c>
      <c r="M916" t="s">
        <v>79</v>
      </c>
      <c r="Q916">
        <v>960</v>
      </c>
      <c r="R916" t="s">
        <v>52</v>
      </c>
      <c r="S916">
        <v>31.738899</v>
      </c>
      <c r="T916">
        <v>-94.160246999999998</v>
      </c>
      <c r="U916">
        <v>1.0684583329999999</v>
      </c>
      <c r="V916">
        <v>3</v>
      </c>
      <c r="W916">
        <v>1.77</v>
      </c>
      <c r="X916">
        <v>1.77</v>
      </c>
      <c r="Y916">
        <v>390.36430000000001</v>
      </c>
      <c r="Z916">
        <v>48006045001</v>
      </c>
      <c r="AA916">
        <v>546.31415660999994</v>
      </c>
      <c r="AB916" t="s">
        <v>177</v>
      </c>
      <c r="AC916" t="s">
        <v>54</v>
      </c>
      <c r="AD916" t="s">
        <v>54</v>
      </c>
      <c r="AE916" t="s">
        <v>65</v>
      </c>
      <c r="AF916" t="s">
        <v>4368</v>
      </c>
    </row>
    <row r="917" spans="1:32" x14ac:dyDescent="0.25">
      <c r="A917" t="s">
        <v>4369</v>
      </c>
      <c r="B917" t="s">
        <v>4370</v>
      </c>
      <c r="C917" t="s">
        <v>4371</v>
      </c>
      <c r="D917" t="s">
        <v>4372</v>
      </c>
      <c r="E917" t="s">
        <v>715</v>
      </c>
      <c r="F917">
        <v>7</v>
      </c>
      <c r="G917">
        <v>2022</v>
      </c>
      <c r="H917" s="1">
        <v>44977.457300717593</v>
      </c>
      <c r="I917" t="s">
        <v>3355</v>
      </c>
      <c r="J917">
        <v>767.8</v>
      </c>
      <c r="K917">
        <v>0</v>
      </c>
      <c r="L917" t="s">
        <v>38</v>
      </c>
      <c r="M917" t="s">
        <v>51</v>
      </c>
      <c r="N917">
        <v>767.8</v>
      </c>
      <c r="R917" t="s">
        <v>52</v>
      </c>
      <c r="S917">
        <v>40.676450000000003</v>
      </c>
      <c r="T917">
        <v>-95.846090000000004</v>
      </c>
      <c r="U917">
        <v>1.009124167</v>
      </c>
      <c r="V917">
        <v>1</v>
      </c>
      <c r="W917">
        <v>2.11</v>
      </c>
      <c r="X917">
        <v>0</v>
      </c>
      <c r="Y917">
        <v>368.39111600000001</v>
      </c>
      <c r="Z917">
        <v>31001695001</v>
      </c>
      <c r="AA917">
        <v>364.20943773999994</v>
      </c>
      <c r="AB917" t="s">
        <v>87</v>
      </c>
      <c r="AC917" t="s">
        <v>72</v>
      </c>
      <c r="AD917" t="s">
        <v>54</v>
      </c>
      <c r="AE917" t="s">
        <v>73</v>
      </c>
      <c r="AF917" t="s">
        <v>4373</v>
      </c>
    </row>
    <row r="918" spans="1:32" x14ac:dyDescent="0.25">
      <c r="A918" t="s">
        <v>4374</v>
      </c>
      <c r="B918" t="s">
        <v>4375</v>
      </c>
      <c r="C918" t="s">
        <v>4376</v>
      </c>
      <c r="D918" t="s">
        <v>4377</v>
      </c>
      <c r="E918" t="s">
        <v>600</v>
      </c>
      <c r="F918">
        <v>4</v>
      </c>
      <c r="G918">
        <v>2022</v>
      </c>
      <c r="H918" s="1">
        <v>44963.627989328706</v>
      </c>
      <c r="I918" t="s">
        <v>3355</v>
      </c>
      <c r="J918">
        <v>765</v>
      </c>
      <c r="K918">
        <v>0</v>
      </c>
      <c r="L918" t="s">
        <v>38</v>
      </c>
      <c r="M918" t="s">
        <v>79</v>
      </c>
      <c r="Q918">
        <v>765</v>
      </c>
      <c r="R918" t="s">
        <v>52</v>
      </c>
      <c r="S918">
        <v>27.132359999999998</v>
      </c>
      <c r="T918">
        <v>-82.401387999999997</v>
      </c>
      <c r="U918">
        <v>0</v>
      </c>
      <c r="V918">
        <v>2</v>
      </c>
      <c r="W918">
        <v>8</v>
      </c>
      <c r="X918">
        <v>3.25</v>
      </c>
      <c r="Y918">
        <v>0</v>
      </c>
      <c r="Z918">
        <v>12000175002</v>
      </c>
      <c r="AA918">
        <v>910.52359435000005</v>
      </c>
      <c r="AB918" t="s">
        <v>41</v>
      </c>
      <c r="AC918" t="s">
        <v>54</v>
      </c>
      <c r="AD918" t="s">
        <v>54</v>
      </c>
      <c r="AE918" t="s">
        <v>73</v>
      </c>
      <c r="AF918" t="s">
        <v>4378</v>
      </c>
    </row>
    <row r="919" spans="1:32" x14ac:dyDescent="0.25">
      <c r="A919" t="s">
        <v>4379</v>
      </c>
      <c r="B919" t="s">
        <v>4380</v>
      </c>
      <c r="C919" t="s">
        <v>4381</v>
      </c>
      <c r="D919" t="s">
        <v>799</v>
      </c>
      <c r="E919" t="s">
        <v>726</v>
      </c>
      <c r="F919">
        <v>6</v>
      </c>
      <c r="G919">
        <v>2022</v>
      </c>
      <c r="H919" s="1">
        <v>45012.448219618054</v>
      </c>
      <c r="I919" t="s">
        <v>3355</v>
      </c>
      <c r="J919">
        <v>762</v>
      </c>
      <c r="K919">
        <v>0</v>
      </c>
      <c r="L919" t="s">
        <v>38</v>
      </c>
      <c r="M919" t="s">
        <v>51</v>
      </c>
      <c r="N919">
        <v>762</v>
      </c>
      <c r="R919" t="s">
        <v>52</v>
      </c>
      <c r="S919">
        <v>36.344138999999998</v>
      </c>
      <c r="T919">
        <v>-94.472694000000004</v>
      </c>
      <c r="U919">
        <v>3.02</v>
      </c>
      <c r="V919">
        <v>1</v>
      </c>
      <c r="W919">
        <v>3.8</v>
      </c>
      <c r="X919">
        <v>2.4300000000000002</v>
      </c>
      <c r="Y919">
        <v>1102.57</v>
      </c>
      <c r="Z919">
        <v>5000094001</v>
      </c>
      <c r="AA919">
        <v>617.33499696929994</v>
      </c>
      <c r="AB919" t="s">
        <v>177</v>
      </c>
      <c r="AC919" t="s">
        <v>64</v>
      </c>
      <c r="AD919" t="s">
        <v>54</v>
      </c>
      <c r="AE919" t="s">
        <v>73</v>
      </c>
      <c r="AF919" t="s">
        <v>4382</v>
      </c>
    </row>
    <row r="920" spans="1:32" x14ac:dyDescent="0.25">
      <c r="A920" t="s">
        <v>4383</v>
      </c>
      <c r="B920" t="s">
        <v>4384</v>
      </c>
      <c r="C920" t="s">
        <v>4384</v>
      </c>
      <c r="D920" t="s">
        <v>4385</v>
      </c>
      <c r="E920" t="s">
        <v>99</v>
      </c>
      <c r="F920">
        <v>6</v>
      </c>
      <c r="G920">
        <v>2022</v>
      </c>
      <c r="H920" s="1">
        <v>44826.570974467591</v>
      </c>
      <c r="I920" t="s">
        <v>3355</v>
      </c>
      <c r="J920">
        <v>758</v>
      </c>
      <c r="K920">
        <v>0</v>
      </c>
      <c r="L920" t="s">
        <v>38</v>
      </c>
      <c r="M920" t="s">
        <v>79</v>
      </c>
      <c r="Q920">
        <v>758</v>
      </c>
      <c r="R920" t="s">
        <v>214</v>
      </c>
      <c r="S920">
        <v>28.974679999999999</v>
      </c>
      <c r="T920">
        <v>-96.630589999999998</v>
      </c>
      <c r="U920">
        <v>0.53549999999999998</v>
      </c>
      <c r="V920">
        <v>1</v>
      </c>
      <c r="W920">
        <v>1.8</v>
      </c>
      <c r="X920">
        <v>1.8</v>
      </c>
      <c r="Y920">
        <v>195.476</v>
      </c>
      <c r="Z920">
        <v>48001232001</v>
      </c>
      <c r="AA920">
        <v>331.43058834339996</v>
      </c>
      <c r="AB920" t="s">
        <v>118</v>
      </c>
      <c r="AC920" t="s">
        <v>72</v>
      </c>
      <c r="AD920" t="s">
        <v>54</v>
      </c>
      <c r="AE920" t="s">
        <v>73</v>
      </c>
      <c r="AF920" t="s">
        <v>4386</v>
      </c>
    </row>
    <row r="921" spans="1:32" x14ac:dyDescent="0.25">
      <c r="A921" t="s">
        <v>4387</v>
      </c>
      <c r="B921" t="s">
        <v>4388</v>
      </c>
      <c r="C921" t="s">
        <v>4389</v>
      </c>
      <c r="D921" t="s">
        <v>4390</v>
      </c>
      <c r="E921" t="s">
        <v>85</v>
      </c>
      <c r="F921">
        <v>2</v>
      </c>
      <c r="G921">
        <v>2022</v>
      </c>
      <c r="H921" s="1">
        <v>44971.494169131947</v>
      </c>
      <c r="I921" t="s">
        <v>3355</v>
      </c>
      <c r="J921">
        <v>751.5</v>
      </c>
      <c r="K921">
        <v>0</v>
      </c>
      <c r="L921" t="s">
        <v>38</v>
      </c>
      <c r="M921" t="s">
        <v>51</v>
      </c>
      <c r="N921">
        <v>751.5</v>
      </c>
      <c r="R921" t="s">
        <v>214</v>
      </c>
      <c r="S921">
        <v>41.213500000000003</v>
      </c>
      <c r="T921">
        <v>-73.963555999999997</v>
      </c>
      <c r="U921">
        <v>1.298125E-2</v>
      </c>
      <c r="V921">
        <v>2</v>
      </c>
      <c r="W921">
        <v>8</v>
      </c>
      <c r="X921">
        <v>0</v>
      </c>
      <c r="Y921">
        <v>4.7269160000000001</v>
      </c>
      <c r="Z921">
        <v>36003087001</v>
      </c>
      <c r="AA921">
        <v>2217.1249522422499</v>
      </c>
      <c r="AB921" t="s">
        <v>54</v>
      </c>
      <c r="AC921" t="s">
        <v>54</v>
      </c>
      <c r="AD921" t="s">
        <v>54</v>
      </c>
      <c r="AE921" t="s">
        <v>73</v>
      </c>
      <c r="AF921" t="s">
        <v>4391</v>
      </c>
    </row>
    <row r="922" spans="1:32" x14ac:dyDescent="0.25">
      <c r="A922" t="s">
        <v>4392</v>
      </c>
      <c r="B922" t="s">
        <v>4393</v>
      </c>
      <c r="C922" t="s">
        <v>4393</v>
      </c>
      <c r="D922" t="s">
        <v>98</v>
      </c>
      <c r="E922" t="s">
        <v>99</v>
      </c>
      <c r="F922">
        <v>6</v>
      </c>
      <c r="G922">
        <v>2022</v>
      </c>
      <c r="H922" s="1">
        <v>44824.405407951388</v>
      </c>
      <c r="I922" t="s">
        <v>3355</v>
      </c>
      <c r="J922">
        <v>751</v>
      </c>
      <c r="K922">
        <v>0</v>
      </c>
      <c r="L922" t="s">
        <v>38</v>
      </c>
      <c r="M922" t="s">
        <v>79</v>
      </c>
      <c r="Q922">
        <v>751</v>
      </c>
      <c r="R922" t="s">
        <v>94</v>
      </c>
      <c r="S922">
        <v>29.792631</v>
      </c>
      <c r="T922">
        <v>-95.159910999999994</v>
      </c>
      <c r="U922">
        <v>2.297916667</v>
      </c>
      <c r="V922">
        <v>1</v>
      </c>
      <c r="W922">
        <v>6.3</v>
      </c>
      <c r="X922">
        <v>6.3</v>
      </c>
      <c r="Y922">
        <v>838.02099999999996</v>
      </c>
      <c r="Z922">
        <v>48007089001</v>
      </c>
      <c r="AB922" t="s">
        <v>41</v>
      </c>
      <c r="AC922" t="s">
        <v>54</v>
      </c>
      <c r="AD922" t="s">
        <v>54</v>
      </c>
      <c r="AE922" t="s">
        <v>73</v>
      </c>
      <c r="AF922" t="s">
        <v>4394</v>
      </c>
    </row>
    <row r="923" spans="1:32" x14ac:dyDescent="0.25">
      <c r="A923" t="s">
        <v>4395</v>
      </c>
      <c r="B923" t="s">
        <v>4396</v>
      </c>
      <c r="C923" t="s">
        <v>4397</v>
      </c>
      <c r="D923" t="s">
        <v>4398</v>
      </c>
      <c r="E923" t="s">
        <v>525</v>
      </c>
      <c r="F923">
        <v>2</v>
      </c>
      <c r="G923">
        <v>2022</v>
      </c>
      <c r="H923" s="1">
        <v>44971.365270567127</v>
      </c>
      <c r="I923" t="s">
        <v>3355</v>
      </c>
      <c r="J923">
        <v>742.51</v>
      </c>
      <c r="K923">
        <v>0</v>
      </c>
      <c r="L923" t="s">
        <v>38</v>
      </c>
      <c r="M923" t="s">
        <v>63</v>
      </c>
      <c r="P923">
        <v>742.51</v>
      </c>
      <c r="R923" t="s">
        <v>38</v>
      </c>
      <c r="S923">
        <v>39.787892999999997</v>
      </c>
      <c r="T923">
        <v>-75.377618999999996</v>
      </c>
      <c r="U923">
        <v>1.411666667</v>
      </c>
      <c r="V923">
        <v>1</v>
      </c>
      <c r="W923">
        <v>2</v>
      </c>
      <c r="X923">
        <v>1.38</v>
      </c>
      <c r="Y923">
        <v>514.95000000000005</v>
      </c>
      <c r="Z923">
        <v>34006271001</v>
      </c>
      <c r="AA923">
        <v>915.07621232175029</v>
      </c>
      <c r="AB923" t="s">
        <v>41</v>
      </c>
      <c r="AC923" t="s">
        <v>54</v>
      </c>
      <c r="AD923" t="s">
        <v>54</v>
      </c>
      <c r="AE923" t="s">
        <v>65</v>
      </c>
      <c r="AF923" t="s">
        <v>4399</v>
      </c>
    </row>
    <row r="924" spans="1:32" x14ac:dyDescent="0.25">
      <c r="A924" t="s">
        <v>4400</v>
      </c>
      <c r="B924" t="s">
        <v>4401</v>
      </c>
      <c r="C924" t="s">
        <v>4402</v>
      </c>
      <c r="D924" t="s">
        <v>3635</v>
      </c>
      <c r="E924" t="s">
        <v>36</v>
      </c>
      <c r="F924">
        <v>9</v>
      </c>
      <c r="G924">
        <v>2022</v>
      </c>
      <c r="H924" s="1">
        <v>44973.682276990738</v>
      </c>
      <c r="I924" t="s">
        <v>3355</v>
      </c>
      <c r="J924">
        <v>734</v>
      </c>
      <c r="K924">
        <v>0</v>
      </c>
      <c r="L924" t="s">
        <v>38</v>
      </c>
      <c r="M924" t="s">
        <v>51</v>
      </c>
      <c r="N924">
        <v>999</v>
      </c>
      <c r="R924" t="s">
        <v>52</v>
      </c>
      <c r="S924">
        <v>33.193833187152698</v>
      </c>
      <c r="T924">
        <v>-117.35580294574901</v>
      </c>
      <c r="Z924">
        <v>6009041001</v>
      </c>
      <c r="AA924">
        <v>1748.2053011519995</v>
      </c>
      <c r="AB924" t="s">
        <v>53</v>
      </c>
      <c r="AC924" t="s">
        <v>42</v>
      </c>
      <c r="AD924" t="s">
        <v>54</v>
      </c>
      <c r="AE924" t="s">
        <v>55</v>
      </c>
      <c r="AF924" t="s">
        <v>4403</v>
      </c>
    </row>
    <row r="925" spans="1:32" x14ac:dyDescent="0.25">
      <c r="A925" t="s">
        <v>4404</v>
      </c>
      <c r="B925" t="s">
        <v>4405</v>
      </c>
      <c r="C925" t="s">
        <v>4406</v>
      </c>
      <c r="D925" t="s">
        <v>4407</v>
      </c>
      <c r="E925" t="s">
        <v>93</v>
      </c>
      <c r="F925">
        <v>4</v>
      </c>
      <c r="G925">
        <v>2022</v>
      </c>
      <c r="H925" s="1">
        <v>44963.633660115738</v>
      </c>
      <c r="I925" t="s">
        <v>3355</v>
      </c>
      <c r="J925">
        <v>730</v>
      </c>
      <c r="K925">
        <v>0</v>
      </c>
      <c r="L925" t="s">
        <v>38</v>
      </c>
      <c r="M925" t="s">
        <v>39</v>
      </c>
      <c r="N925">
        <v>261</v>
      </c>
      <c r="Q925">
        <v>469</v>
      </c>
      <c r="R925" t="s">
        <v>561</v>
      </c>
      <c r="S925">
        <v>37.097540000000002</v>
      </c>
      <c r="T925">
        <v>-88.616330000000005</v>
      </c>
      <c r="U925">
        <v>7.2824999999999998</v>
      </c>
      <c r="V925">
        <v>1</v>
      </c>
      <c r="W925">
        <v>9</v>
      </c>
      <c r="X925">
        <v>8.298</v>
      </c>
      <c r="Y925">
        <v>2646.0520000000001</v>
      </c>
      <c r="Z925">
        <v>21000118001</v>
      </c>
      <c r="AA925">
        <v>2981.0542479018995</v>
      </c>
      <c r="AB925" t="s">
        <v>4408</v>
      </c>
      <c r="AC925" t="s">
        <v>42</v>
      </c>
      <c r="AD925" t="s">
        <v>54</v>
      </c>
      <c r="AE925" t="s">
        <v>65</v>
      </c>
      <c r="AF925" t="s">
        <v>4409</v>
      </c>
    </row>
    <row r="926" spans="1:32" x14ac:dyDescent="0.25">
      <c r="A926" t="s">
        <v>4410</v>
      </c>
      <c r="B926" t="s">
        <v>4411</v>
      </c>
      <c r="C926" t="s">
        <v>4412</v>
      </c>
      <c r="D926" t="s">
        <v>4413</v>
      </c>
      <c r="E926" t="s">
        <v>1948</v>
      </c>
      <c r="F926">
        <v>6</v>
      </c>
      <c r="G926">
        <v>2022</v>
      </c>
      <c r="H926" s="1">
        <v>44974.624111851852</v>
      </c>
      <c r="I926" t="s">
        <v>3355</v>
      </c>
      <c r="J926">
        <v>729.11</v>
      </c>
      <c r="K926">
        <v>0</v>
      </c>
      <c r="L926" t="s">
        <v>38</v>
      </c>
      <c r="M926" t="s">
        <v>51</v>
      </c>
      <c r="N926">
        <v>735.13</v>
      </c>
      <c r="R926" t="s">
        <v>52</v>
      </c>
      <c r="S926">
        <v>30.002700000000001</v>
      </c>
      <c r="T926">
        <v>-91.813590000000005</v>
      </c>
      <c r="U926">
        <v>3.7908333330000001</v>
      </c>
      <c r="V926">
        <v>1</v>
      </c>
      <c r="W926">
        <v>6</v>
      </c>
      <c r="X926">
        <v>4.3</v>
      </c>
      <c r="Y926">
        <v>1386.33</v>
      </c>
      <c r="Z926">
        <v>22000950001</v>
      </c>
      <c r="AA926">
        <v>1671.7213192265997</v>
      </c>
      <c r="AB926" t="s">
        <v>87</v>
      </c>
      <c r="AC926" t="s">
        <v>72</v>
      </c>
      <c r="AD926" t="s">
        <v>54</v>
      </c>
      <c r="AE926" t="s">
        <v>73</v>
      </c>
      <c r="AF926" t="s">
        <v>4414</v>
      </c>
    </row>
    <row r="927" spans="1:32" x14ac:dyDescent="0.25">
      <c r="A927" t="s">
        <v>4415</v>
      </c>
      <c r="B927" t="s">
        <v>4416</v>
      </c>
      <c r="C927" t="s">
        <v>4417</v>
      </c>
      <c r="D927" t="s">
        <v>4418</v>
      </c>
      <c r="E927" t="s">
        <v>36</v>
      </c>
      <c r="F927">
        <v>9</v>
      </c>
      <c r="G927">
        <v>2022</v>
      </c>
      <c r="H927" s="1">
        <v>44974.545765000003</v>
      </c>
      <c r="I927" t="s">
        <v>3355</v>
      </c>
      <c r="J927">
        <v>720</v>
      </c>
      <c r="K927">
        <v>0</v>
      </c>
      <c r="L927" t="s">
        <v>38</v>
      </c>
      <c r="M927" t="s">
        <v>79</v>
      </c>
      <c r="Q927">
        <v>701.65499999999997</v>
      </c>
      <c r="R927" t="s">
        <v>214</v>
      </c>
      <c r="S927">
        <v>38.186751000000001</v>
      </c>
      <c r="T927">
        <v>-121.70383200000001</v>
      </c>
      <c r="U927">
        <v>0.26666666700000002</v>
      </c>
      <c r="V927">
        <v>2</v>
      </c>
      <c r="W927">
        <v>3</v>
      </c>
      <c r="X927">
        <v>0.27</v>
      </c>
      <c r="Y927">
        <v>97.334999999999994</v>
      </c>
      <c r="Z927">
        <v>6005253001</v>
      </c>
      <c r="AA927">
        <v>172.99948292649998</v>
      </c>
      <c r="AB927" t="s">
        <v>41</v>
      </c>
      <c r="AC927" t="s">
        <v>72</v>
      </c>
      <c r="AD927" t="s">
        <v>54</v>
      </c>
      <c r="AE927" t="s">
        <v>73</v>
      </c>
      <c r="AF927" t="s">
        <v>4419</v>
      </c>
    </row>
    <row r="928" spans="1:32" x14ac:dyDescent="0.25">
      <c r="A928" t="s">
        <v>4420</v>
      </c>
      <c r="B928" t="s">
        <v>4421</v>
      </c>
      <c r="C928" t="s">
        <v>4422</v>
      </c>
      <c r="D928" t="s">
        <v>1213</v>
      </c>
      <c r="E928" t="s">
        <v>1064</v>
      </c>
      <c r="F928">
        <v>3</v>
      </c>
      <c r="G928">
        <v>2022</v>
      </c>
      <c r="H928" s="1">
        <v>44973.622945856485</v>
      </c>
      <c r="I928" t="s">
        <v>3355</v>
      </c>
      <c r="J928">
        <v>716.72</v>
      </c>
      <c r="K928">
        <v>0</v>
      </c>
      <c r="L928" t="s">
        <v>38</v>
      </c>
      <c r="M928" t="s">
        <v>51</v>
      </c>
      <c r="N928">
        <v>716.72</v>
      </c>
      <c r="R928" t="s">
        <v>52</v>
      </c>
      <c r="S928">
        <v>39.081927</v>
      </c>
      <c r="T928">
        <v>-76.826856000000006</v>
      </c>
      <c r="U928">
        <v>1.4483333329999999</v>
      </c>
      <c r="V928">
        <v>1</v>
      </c>
      <c r="W928">
        <v>2.5</v>
      </c>
      <c r="X928">
        <v>0</v>
      </c>
      <c r="Y928">
        <v>528.66999999999996</v>
      </c>
      <c r="Z928">
        <v>24000003002</v>
      </c>
      <c r="AA928">
        <v>798.16498280720987</v>
      </c>
      <c r="AB928" t="s">
        <v>87</v>
      </c>
      <c r="AC928" t="s">
        <v>54</v>
      </c>
      <c r="AD928" t="s">
        <v>54</v>
      </c>
      <c r="AE928" t="s">
        <v>73</v>
      </c>
      <c r="AF928" t="s">
        <v>4423</v>
      </c>
    </row>
    <row r="929" spans="1:32" x14ac:dyDescent="0.25">
      <c r="A929" t="s">
        <v>4424</v>
      </c>
      <c r="B929" t="s">
        <v>4425</v>
      </c>
      <c r="C929" t="s">
        <v>4426</v>
      </c>
      <c r="D929" t="s">
        <v>1312</v>
      </c>
      <c r="E929" t="s">
        <v>641</v>
      </c>
      <c r="F929">
        <v>3</v>
      </c>
      <c r="G929">
        <v>2022</v>
      </c>
      <c r="H929" s="1">
        <v>44965.5607446875</v>
      </c>
      <c r="I929" t="s">
        <v>3355</v>
      </c>
      <c r="J929">
        <v>715</v>
      </c>
      <c r="K929">
        <v>0</v>
      </c>
      <c r="L929" t="s">
        <v>38</v>
      </c>
      <c r="M929" t="s">
        <v>79</v>
      </c>
      <c r="Q929">
        <v>715</v>
      </c>
      <c r="R929" t="s">
        <v>52</v>
      </c>
      <c r="S929">
        <v>38.288972000000001</v>
      </c>
      <c r="T929">
        <v>-77.451110999999997</v>
      </c>
      <c r="U929">
        <v>2.6233333330000002</v>
      </c>
      <c r="V929">
        <v>1</v>
      </c>
      <c r="W929">
        <v>4.5</v>
      </c>
      <c r="X929">
        <v>0</v>
      </c>
      <c r="Y929">
        <v>957.87</v>
      </c>
      <c r="Z929">
        <v>51000163001</v>
      </c>
      <c r="AA929">
        <v>1249.2383714482005</v>
      </c>
      <c r="AB929" t="s">
        <v>54</v>
      </c>
      <c r="AC929" t="s">
        <v>54</v>
      </c>
      <c r="AD929" t="s">
        <v>54</v>
      </c>
      <c r="AE929" t="s">
        <v>73</v>
      </c>
      <c r="AF929" t="s">
        <v>4427</v>
      </c>
    </row>
    <row r="930" spans="1:32" x14ac:dyDescent="0.25">
      <c r="A930" t="s">
        <v>4428</v>
      </c>
      <c r="B930" t="s">
        <v>4429</v>
      </c>
      <c r="C930" t="s">
        <v>4430</v>
      </c>
      <c r="D930" t="s">
        <v>4431</v>
      </c>
      <c r="E930" t="s">
        <v>543</v>
      </c>
      <c r="F930">
        <v>7</v>
      </c>
      <c r="G930">
        <v>2022</v>
      </c>
      <c r="H930" s="1">
        <v>44949.68892828704</v>
      </c>
      <c r="I930" t="s">
        <v>3355</v>
      </c>
      <c r="J930">
        <v>715</v>
      </c>
      <c r="K930">
        <v>0</v>
      </c>
      <c r="L930" t="s">
        <v>38</v>
      </c>
      <c r="M930" t="s">
        <v>51</v>
      </c>
      <c r="N930">
        <v>715</v>
      </c>
      <c r="R930" t="s">
        <v>52</v>
      </c>
      <c r="S930">
        <v>39.340277999999998</v>
      </c>
      <c r="T930">
        <v>-94.349971999999994</v>
      </c>
      <c r="U930">
        <v>0.87666666699999996</v>
      </c>
      <c r="V930">
        <v>1</v>
      </c>
      <c r="W930">
        <v>0</v>
      </c>
      <c r="X930">
        <v>0</v>
      </c>
      <c r="Y930">
        <v>320.43</v>
      </c>
      <c r="Z930">
        <v>29001159001</v>
      </c>
      <c r="AA930">
        <v>608.22976102580003</v>
      </c>
      <c r="AB930" t="s">
        <v>41</v>
      </c>
      <c r="AC930" t="s">
        <v>54</v>
      </c>
      <c r="AD930" t="s">
        <v>54</v>
      </c>
      <c r="AE930" t="s">
        <v>73</v>
      </c>
      <c r="AF930" t="s">
        <v>4432</v>
      </c>
    </row>
    <row r="931" spans="1:32" x14ac:dyDescent="0.25">
      <c r="A931" t="s">
        <v>4433</v>
      </c>
      <c r="B931" t="s">
        <v>4434</v>
      </c>
      <c r="C931" t="s">
        <v>4435</v>
      </c>
      <c r="D931" t="s">
        <v>4436</v>
      </c>
      <c r="E931" t="s">
        <v>192</v>
      </c>
      <c r="F931">
        <v>4</v>
      </c>
      <c r="G931">
        <v>2022</v>
      </c>
      <c r="H931" s="1">
        <v>44981.486349629631</v>
      </c>
      <c r="I931" t="s">
        <v>3355</v>
      </c>
      <c r="J931">
        <v>710.76</v>
      </c>
      <c r="K931">
        <v>0</v>
      </c>
      <c r="L931" t="s">
        <v>38</v>
      </c>
      <c r="M931" t="s">
        <v>51</v>
      </c>
      <c r="N931">
        <v>710.76</v>
      </c>
      <c r="R931" t="s">
        <v>52</v>
      </c>
      <c r="S931">
        <v>34.346335000000003</v>
      </c>
      <c r="T931">
        <v>-86.286714000000003</v>
      </c>
      <c r="U931">
        <v>3.7708333330000001</v>
      </c>
      <c r="V931">
        <v>1</v>
      </c>
      <c r="W931">
        <v>4.9000000000000004</v>
      </c>
      <c r="X931">
        <v>4.2</v>
      </c>
      <c r="Y931">
        <v>1374.16</v>
      </c>
      <c r="Z931">
        <v>1000300001</v>
      </c>
      <c r="AA931">
        <v>2185.2566264400002</v>
      </c>
      <c r="AB931" t="s">
        <v>41</v>
      </c>
      <c r="AC931" t="s">
        <v>54</v>
      </c>
      <c r="AD931" t="s">
        <v>54</v>
      </c>
      <c r="AE931" t="s">
        <v>73</v>
      </c>
      <c r="AF931" t="s">
        <v>4437</v>
      </c>
    </row>
    <row r="932" spans="1:32" x14ac:dyDescent="0.25">
      <c r="A932" t="s">
        <v>4438</v>
      </c>
      <c r="B932" t="s">
        <v>4439</v>
      </c>
      <c r="C932" t="s">
        <v>4440</v>
      </c>
      <c r="D932" t="s">
        <v>1279</v>
      </c>
      <c r="E932" t="s">
        <v>192</v>
      </c>
      <c r="F932">
        <v>4</v>
      </c>
      <c r="G932">
        <v>2022</v>
      </c>
      <c r="H932" s="1">
        <v>44978.723881979167</v>
      </c>
      <c r="I932" t="s">
        <v>3355</v>
      </c>
      <c r="J932">
        <v>709</v>
      </c>
      <c r="K932">
        <v>0</v>
      </c>
      <c r="L932" t="s">
        <v>38</v>
      </c>
      <c r="M932" t="s">
        <v>51</v>
      </c>
      <c r="N932">
        <v>709</v>
      </c>
      <c r="R932" t="s">
        <v>52</v>
      </c>
      <c r="S932">
        <v>34.567014</v>
      </c>
      <c r="T932">
        <v>-86.755390000000006</v>
      </c>
      <c r="U932">
        <v>8.0749999999999993</v>
      </c>
      <c r="V932">
        <v>1</v>
      </c>
      <c r="W932">
        <v>8.25</v>
      </c>
      <c r="X932">
        <v>6.14</v>
      </c>
      <c r="Y932">
        <v>2946.8</v>
      </c>
      <c r="Z932">
        <v>1000102001</v>
      </c>
      <c r="AA932">
        <v>3277.8849396600003</v>
      </c>
      <c r="AB932" t="s">
        <v>41</v>
      </c>
      <c r="AC932" t="s">
        <v>54</v>
      </c>
      <c r="AD932" t="s">
        <v>54</v>
      </c>
      <c r="AE932" t="s">
        <v>73</v>
      </c>
      <c r="AF932" t="s">
        <v>4441</v>
      </c>
    </row>
    <row r="933" spans="1:32" x14ac:dyDescent="0.25">
      <c r="A933" t="s">
        <v>4442</v>
      </c>
      <c r="B933" t="s">
        <v>4443</v>
      </c>
      <c r="C933" t="s">
        <v>4444</v>
      </c>
      <c r="D933" t="s">
        <v>4445</v>
      </c>
      <c r="E933" t="s">
        <v>85</v>
      </c>
      <c r="F933">
        <v>2</v>
      </c>
      <c r="G933">
        <v>2022</v>
      </c>
      <c r="H933" s="1">
        <v>44974.541281655096</v>
      </c>
      <c r="I933" t="s">
        <v>3355</v>
      </c>
      <c r="J933">
        <v>703.8</v>
      </c>
      <c r="K933">
        <v>0</v>
      </c>
      <c r="L933" t="s">
        <v>38</v>
      </c>
      <c r="M933" t="s">
        <v>79</v>
      </c>
      <c r="Q933">
        <v>703.8</v>
      </c>
      <c r="R933" t="s">
        <v>86</v>
      </c>
      <c r="S933">
        <v>40.881219999999999</v>
      </c>
      <c r="T933">
        <v>-73.422089999999997</v>
      </c>
      <c r="U933">
        <v>1.8160833329999999</v>
      </c>
      <c r="V933">
        <v>1</v>
      </c>
      <c r="W933">
        <v>2.5</v>
      </c>
      <c r="X933">
        <v>0</v>
      </c>
      <c r="Y933">
        <v>662.56600000000003</v>
      </c>
      <c r="Z933">
        <v>36001017001</v>
      </c>
      <c r="AA933">
        <v>783.7787100164802</v>
      </c>
      <c r="AB933" t="s">
        <v>53</v>
      </c>
      <c r="AC933" t="s">
        <v>54</v>
      </c>
      <c r="AD933" t="s">
        <v>54</v>
      </c>
      <c r="AE933" t="s">
        <v>65</v>
      </c>
      <c r="AF933" t="s">
        <v>4446</v>
      </c>
    </row>
    <row r="934" spans="1:32" x14ac:dyDescent="0.25">
      <c r="A934" t="s">
        <v>4447</v>
      </c>
      <c r="B934" t="s">
        <v>4448</v>
      </c>
      <c r="C934" t="s">
        <v>4449</v>
      </c>
      <c r="D934" t="s">
        <v>4450</v>
      </c>
      <c r="E934" t="s">
        <v>1023</v>
      </c>
      <c r="F934">
        <v>8</v>
      </c>
      <c r="G934">
        <v>2022</v>
      </c>
      <c r="H934" s="1">
        <v>44979.523362731481</v>
      </c>
      <c r="I934" t="s">
        <v>3355</v>
      </c>
      <c r="J934">
        <v>700</v>
      </c>
      <c r="K934">
        <v>0</v>
      </c>
      <c r="L934" t="s">
        <v>38</v>
      </c>
      <c r="M934" t="s">
        <v>79</v>
      </c>
      <c r="Q934">
        <v>700</v>
      </c>
      <c r="R934" t="s">
        <v>52</v>
      </c>
      <c r="S934">
        <v>39.566229999999997</v>
      </c>
      <c r="T934">
        <v>-106.0523</v>
      </c>
      <c r="U934">
        <v>2.0914166669999998</v>
      </c>
      <c r="V934">
        <v>1</v>
      </c>
      <c r="W934">
        <v>4.99</v>
      </c>
      <c r="X934">
        <v>0</v>
      </c>
      <c r="Y934">
        <v>762.91700000000003</v>
      </c>
      <c r="AB934" t="s">
        <v>41</v>
      </c>
      <c r="AC934" t="s">
        <v>54</v>
      </c>
      <c r="AD934" t="s">
        <v>54</v>
      </c>
      <c r="AE934" t="s">
        <v>73</v>
      </c>
      <c r="AF934" t="s">
        <v>4451</v>
      </c>
    </row>
    <row r="935" spans="1:32" x14ac:dyDescent="0.25">
      <c r="A935" t="s">
        <v>4452</v>
      </c>
      <c r="B935" t="s">
        <v>4453</v>
      </c>
      <c r="C935" t="s">
        <v>4454</v>
      </c>
      <c r="D935" t="s">
        <v>4455</v>
      </c>
      <c r="E935" t="s">
        <v>1913</v>
      </c>
      <c r="F935">
        <v>8</v>
      </c>
      <c r="G935">
        <v>2022</v>
      </c>
      <c r="H935" s="1">
        <v>44951.606122303237</v>
      </c>
      <c r="I935" t="s">
        <v>3355</v>
      </c>
      <c r="J935">
        <v>698</v>
      </c>
      <c r="K935">
        <v>0</v>
      </c>
      <c r="L935" t="s">
        <v>38</v>
      </c>
      <c r="M935" t="s">
        <v>79</v>
      </c>
      <c r="Q935">
        <v>698</v>
      </c>
      <c r="R935" t="s">
        <v>52</v>
      </c>
      <c r="S935">
        <v>48.176690000000001</v>
      </c>
      <c r="T935">
        <v>-114.30936</v>
      </c>
      <c r="U935">
        <v>2.9111666669999998</v>
      </c>
      <c r="V935">
        <v>1</v>
      </c>
      <c r="W935">
        <v>0</v>
      </c>
      <c r="X935">
        <v>0</v>
      </c>
      <c r="Y935">
        <v>1062.434</v>
      </c>
      <c r="Z935">
        <v>30000051001</v>
      </c>
      <c r="AA935">
        <v>1547.8901103949995</v>
      </c>
      <c r="AB935" t="s">
        <v>53</v>
      </c>
      <c r="AC935" t="s">
        <v>42</v>
      </c>
      <c r="AD935" t="s">
        <v>54</v>
      </c>
      <c r="AE935" t="s">
        <v>73</v>
      </c>
      <c r="AF935" t="s">
        <v>4456</v>
      </c>
    </row>
    <row r="936" spans="1:32" x14ac:dyDescent="0.25">
      <c r="A936" t="s">
        <v>4457</v>
      </c>
      <c r="B936" t="s">
        <v>4458</v>
      </c>
      <c r="C936" t="s">
        <v>4459</v>
      </c>
      <c r="D936" t="s">
        <v>4460</v>
      </c>
      <c r="E936" t="s">
        <v>117</v>
      </c>
      <c r="F936">
        <v>5</v>
      </c>
      <c r="G936">
        <v>2022</v>
      </c>
      <c r="H936" s="1">
        <v>44965.357819108795</v>
      </c>
      <c r="I936" t="s">
        <v>3355</v>
      </c>
      <c r="J936">
        <v>697.45</v>
      </c>
      <c r="K936">
        <v>0</v>
      </c>
      <c r="L936" t="s">
        <v>38</v>
      </c>
      <c r="M936" t="s">
        <v>51</v>
      </c>
      <c r="N936">
        <v>662.68</v>
      </c>
      <c r="R936" t="s">
        <v>52</v>
      </c>
      <c r="S936">
        <v>42.112763999999999</v>
      </c>
      <c r="T936">
        <v>-88.276137000000006</v>
      </c>
      <c r="U936">
        <v>0</v>
      </c>
      <c r="V936">
        <v>3</v>
      </c>
      <c r="W936">
        <v>11.25</v>
      </c>
      <c r="X936">
        <v>4.5</v>
      </c>
      <c r="Y936">
        <v>0</v>
      </c>
      <c r="Z936">
        <v>17000648001</v>
      </c>
      <c r="AA936">
        <v>1438.627279073</v>
      </c>
      <c r="AB936" t="s">
        <v>41</v>
      </c>
      <c r="AC936" t="s">
        <v>54</v>
      </c>
      <c r="AD936" t="s">
        <v>54</v>
      </c>
      <c r="AE936" t="s">
        <v>73</v>
      </c>
      <c r="AF936" t="s">
        <v>4461</v>
      </c>
    </row>
    <row r="937" spans="1:32" x14ac:dyDescent="0.25">
      <c r="A937" t="s">
        <v>4462</v>
      </c>
      <c r="B937" t="s">
        <v>4463</v>
      </c>
      <c r="C937" t="s">
        <v>4464</v>
      </c>
      <c r="D937" t="s">
        <v>4465</v>
      </c>
      <c r="E937" t="s">
        <v>1665</v>
      </c>
      <c r="F937">
        <v>8</v>
      </c>
      <c r="G937">
        <v>2022</v>
      </c>
      <c r="H937" s="1">
        <v>44931.51739760417</v>
      </c>
      <c r="I937" t="s">
        <v>3355</v>
      </c>
      <c r="J937">
        <v>694.45</v>
      </c>
      <c r="K937">
        <v>0</v>
      </c>
      <c r="L937" t="s">
        <v>38</v>
      </c>
      <c r="M937" t="s">
        <v>79</v>
      </c>
      <c r="Q937">
        <v>694.45</v>
      </c>
      <c r="R937" t="s">
        <v>577</v>
      </c>
      <c r="S937">
        <v>44.822400000000002</v>
      </c>
      <c r="T937">
        <v>-106.961292</v>
      </c>
      <c r="U937">
        <v>2.6539166669999998</v>
      </c>
      <c r="V937">
        <v>2</v>
      </c>
      <c r="W937">
        <v>0</v>
      </c>
      <c r="X937">
        <v>0</v>
      </c>
      <c r="Y937">
        <v>968.78200000000004</v>
      </c>
      <c r="Z937">
        <v>56000004001</v>
      </c>
      <c r="AA937">
        <v>1292.9435039770001</v>
      </c>
      <c r="AB937" t="s">
        <v>41</v>
      </c>
      <c r="AC937" t="s">
        <v>64</v>
      </c>
      <c r="AD937" t="s">
        <v>43</v>
      </c>
      <c r="AE937" t="s">
        <v>73</v>
      </c>
      <c r="AF937" t="s">
        <v>4466</v>
      </c>
    </row>
    <row r="938" spans="1:32" x14ac:dyDescent="0.25">
      <c r="A938" t="s">
        <v>4467</v>
      </c>
      <c r="B938" t="s">
        <v>4468</v>
      </c>
      <c r="C938" t="s">
        <v>4469</v>
      </c>
      <c r="D938" t="s">
        <v>4470</v>
      </c>
      <c r="E938" t="s">
        <v>213</v>
      </c>
      <c r="F938">
        <v>3</v>
      </c>
      <c r="G938">
        <v>2022</v>
      </c>
      <c r="H938" s="1">
        <v>44972.641731111114</v>
      </c>
      <c r="I938" t="s">
        <v>3355</v>
      </c>
      <c r="J938">
        <v>691.14</v>
      </c>
      <c r="K938">
        <v>0</v>
      </c>
      <c r="L938" t="s">
        <v>38</v>
      </c>
      <c r="M938" t="s">
        <v>39</v>
      </c>
      <c r="N938">
        <v>664.45</v>
      </c>
      <c r="Q938">
        <v>26.69</v>
      </c>
      <c r="R938" t="s">
        <v>673</v>
      </c>
      <c r="S938">
        <v>40.258930999999997</v>
      </c>
      <c r="T938">
        <v>-76.729539000000003</v>
      </c>
      <c r="U938">
        <v>3.7145000000000001</v>
      </c>
      <c r="V938">
        <v>1</v>
      </c>
      <c r="W938">
        <v>6.3</v>
      </c>
      <c r="X938">
        <v>0</v>
      </c>
      <c r="Y938">
        <v>1354.221</v>
      </c>
      <c r="Z938">
        <v>42001171002</v>
      </c>
      <c r="AA938">
        <v>2239.8880421009999</v>
      </c>
      <c r="AB938" t="s">
        <v>54</v>
      </c>
      <c r="AC938" t="s">
        <v>54</v>
      </c>
      <c r="AD938" t="s">
        <v>537</v>
      </c>
      <c r="AE938" t="s">
        <v>73</v>
      </c>
      <c r="AF938" t="s">
        <v>4471</v>
      </c>
    </row>
    <row r="939" spans="1:32" x14ac:dyDescent="0.25">
      <c r="A939" t="s">
        <v>4472</v>
      </c>
      <c r="B939" t="s">
        <v>4473</v>
      </c>
      <c r="C939" t="s">
        <v>4474</v>
      </c>
      <c r="D939" t="s">
        <v>4475</v>
      </c>
      <c r="E939" t="s">
        <v>136</v>
      </c>
      <c r="F939">
        <v>4</v>
      </c>
      <c r="G939">
        <v>2022</v>
      </c>
      <c r="H939" s="1">
        <v>44973.590021041666</v>
      </c>
      <c r="I939" t="s">
        <v>3355</v>
      </c>
      <c r="J939">
        <v>691</v>
      </c>
      <c r="K939">
        <v>0</v>
      </c>
      <c r="L939" t="s">
        <v>38</v>
      </c>
      <c r="M939" t="s">
        <v>51</v>
      </c>
      <c r="N939">
        <v>691</v>
      </c>
      <c r="R939" t="s">
        <v>52</v>
      </c>
      <c r="S939">
        <v>35.712263</v>
      </c>
      <c r="T939">
        <v>-80.431799999999996</v>
      </c>
      <c r="U939">
        <v>6.6638000000000002</v>
      </c>
      <c r="V939">
        <v>1</v>
      </c>
      <c r="W939">
        <v>12.5</v>
      </c>
      <c r="X939">
        <v>0</v>
      </c>
      <c r="Y939">
        <v>2431.7525999999998</v>
      </c>
      <c r="Z939">
        <v>37008001002</v>
      </c>
      <c r="AA939">
        <v>5128.0688833792001</v>
      </c>
      <c r="AB939" t="s">
        <v>41</v>
      </c>
      <c r="AC939" t="s">
        <v>54</v>
      </c>
      <c r="AD939" t="s">
        <v>54</v>
      </c>
      <c r="AE939" t="s">
        <v>73</v>
      </c>
      <c r="AF939" t="s">
        <v>4476</v>
      </c>
    </row>
    <row r="940" spans="1:32" x14ac:dyDescent="0.25">
      <c r="A940" t="s">
        <v>4477</v>
      </c>
      <c r="B940" t="s">
        <v>4478</v>
      </c>
      <c r="C940" t="s">
        <v>4478</v>
      </c>
      <c r="D940" t="s">
        <v>4479</v>
      </c>
      <c r="E940" t="s">
        <v>99</v>
      </c>
      <c r="F940">
        <v>6</v>
      </c>
      <c r="G940">
        <v>2022</v>
      </c>
      <c r="H940" s="1">
        <v>44831.340613703702</v>
      </c>
      <c r="I940" t="s">
        <v>3355</v>
      </c>
      <c r="J940">
        <v>690.63</v>
      </c>
      <c r="K940">
        <v>0</v>
      </c>
      <c r="L940" t="s">
        <v>38</v>
      </c>
      <c r="M940" t="s">
        <v>79</v>
      </c>
      <c r="Q940">
        <v>690.63</v>
      </c>
      <c r="R940" t="s">
        <v>94</v>
      </c>
      <c r="S940">
        <v>29.687166999999999</v>
      </c>
      <c r="T940">
        <v>-98.097499999999997</v>
      </c>
      <c r="U940">
        <v>2.7331666669999999</v>
      </c>
      <c r="V940">
        <v>1</v>
      </c>
      <c r="W940">
        <v>15.4</v>
      </c>
      <c r="X940">
        <v>4.2</v>
      </c>
      <c r="Y940">
        <v>996.71299999999997</v>
      </c>
      <c r="Z940">
        <v>48008028001</v>
      </c>
      <c r="AA940">
        <v>1092.6283132200001</v>
      </c>
      <c r="AB940" t="s">
        <v>41</v>
      </c>
      <c r="AC940" t="s">
        <v>54</v>
      </c>
      <c r="AD940" t="s">
        <v>54</v>
      </c>
      <c r="AE940" t="s">
        <v>73</v>
      </c>
      <c r="AF940" t="s">
        <v>4480</v>
      </c>
    </row>
    <row r="941" spans="1:32" x14ac:dyDescent="0.25">
      <c r="A941" t="s">
        <v>4481</v>
      </c>
      <c r="B941" t="s">
        <v>4482</v>
      </c>
      <c r="C941" t="s">
        <v>4483</v>
      </c>
      <c r="D941" t="s">
        <v>4484</v>
      </c>
      <c r="E941" t="s">
        <v>600</v>
      </c>
      <c r="F941">
        <v>4</v>
      </c>
      <c r="G941">
        <v>2022</v>
      </c>
      <c r="H941" s="1">
        <v>44971.487162685182</v>
      </c>
      <c r="I941" t="s">
        <v>3355</v>
      </c>
      <c r="J941">
        <v>688.19</v>
      </c>
      <c r="K941">
        <v>0</v>
      </c>
      <c r="L941" t="s">
        <v>38</v>
      </c>
      <c r="M941" t="s">
        <v>51</v>
      </c>
      <c r="N941">
        <v>688.19</v>
      </c>
      <c r="R941" t="s">
        <v>52</v>
      </c>
      <c r="S941">
        <v>28.019444</v>
      </c>
      <c r="T941">
        <v>-82.785832999999997</v>
      </c>
      <c r="U941">
        <v>0.84875</v>
      </c>
      <c r="V941">
        <v>1</v>
      </c>
      <c r="W941">
        <v>6</v>
      </c>
      <c r="X941">
        <v>4.49</v>
      </c>
      <c r="Y941">
        <v>311.20299999999997</v>
      </c>
      <c r="Z941">
        <v>12000066001</v>
      </c>
      <c r="AA941">
        <v>1957.6257278524999</v>
      </c>
      <c r="AB941" t="s">
        <v>41</v>
      </c>
      <c r="AC941" t="s">
        <v>54</v>
      </c>
      <c r="AD941" t="s">
        <v>54</v>
      </c>
      <c r="AE941" t="s">
        <v>73</v>
      </c>
      <c r="AF941" t="s">
        <v>4485</v>
      </c>
    </row>
    <row r="942" spans="1:32" x14ac:dyDescent="0.25">
      <c r="A942" t="s">
        <v>4486</v>
      </c>
      <c r="B942" t="s">
        <v>4487</v>
      </c>
      <c r="C942" t="s">
        <v>4487</v>
      </c>
      <c r="D942" t="s">
        <v>4488</v>
      </c>
      <c r="E942" t="s">
        <v>99</v>
      </c>
      <c r="F942">
        <v>6</v>
      </c>
      <c r="G942">
        <v>2022</v>
      </c>
      <c r="H942" s="1">
        <v>45020.715064374999</v>
      </c>
      <c r="I942" t="s">
        <v>3355</v>
      </c>
      <c r="J942">
        <v>688</v>
      </c>
      <c r="K942">
        <v>0</v>
      </c>
      <c r="L942" t="s">
        <v>38</v>
      </c>
      <c r="M942" t="s">
        <v>79</v>
      </c>
      <c r="Q942">
        <v>750</v>
      </c>
      <c r="R942" t="s">
        <v>86</v>
      </c>
      <c r="S942">
        <v>29.969916999999999</v>
      </c>
      <c r="T942">
        <v>-97.831666999999996</v>
      </c>
      <c r="U942">
        <v>2.8946666670000001</v>
      </c>
      <c r="V942">
        <v>1</v>
      </c>
      <c r="W942">
        <v>12</v>
      </c>
      <c r="X942">
        <v>0</v>
      </c>
      <c r="Y942">
        <v>1054.8499999999999</v>
      </c>
      <c r="Z942">
        <v>48008069001</v>
      </c>
      <c r="AB942" t="s">
        <v>41</v>
      </c>
      <c r="AC942" t="s">
        <v>54</v>
      </c>
      <c r="AD942" t="s">
        <v>54</v>
      </c>
      <c r="AE942" t="s">
        <v>54</v>
      </c>
      <c r="AF942" t="s">
        <v>4489</v>
      </c>
    </row>
    <row r="943" spans="1:32" x14ac:dyDescent="0.25">
      <c r="A943" t="s">
        <v>4490</v>
      </c>
      <c r="B943" t="s">
        <v>4491</v>
      </c>
      <c r="C943" t="s">
        <v>4492</v>
      </c>
      <c r="D943" t="s">
        <v>4493</v>
      </c>
      <c r="E943" t="s">
        <v>600</v>
      </c>
      <c r="F943">
        <v>4</v>
      </c>
      <c r="G943">
        <v>2022</v>
      </c>
      <c r="H943" s="1">
        <v>44964.449584525464</v>
      </c>
      <c r="I943" t="s">
        <v>3355</v>
      </c>
      <c r="J943">
        <v>687.77</v>
      </c>
      <c r="K943">
        <v>0</v>
      </c>
      <c r="L943" t="s">
        <v>38</v>
      </c>
      <c r="M943" t="s">
        <v>51</v>
      </c>
      <c r="N943">
        <v>687.77</v>
      </c>
      <c r="R943" t="s">
        <v>214</v>
      </c>
      <c r="S943">
        <v>26.636700000000001</v>
      </c>
      <c r="T943">
        <v>-80.234059999999999</v>
      </c>
      <c r="AB943" t="s">
        <v>54</v>
      </c>
      <c r="AC943" t="s">
        <v>54</v>
      </c>
      <c r="AD943" t="s">
        <v>537</v>
      </c>
      <c r="AE943" t="s">
        <v>73</v>
      </c>
      <c r="AF943" t="s">
        <v>4494</v>
      </c>
    </row>
    <row r="944" spans="1:32" x14ac:dyDescent="0.25">
      <c r="A944" t="s">
        <v>4495</v>
      </c>
      <c r="B944" t="s">
        <v>4496</v>
      </c>
      <c r="C944" t="s">
        <v>4497</v>
      </c>
      <c r="D944" t="s">
        <v>3208</v>
      </c>
      <c r="E944" t="s">
        <v>111</v>
      </c>
      <c r="F944">
        <v>4</v>
      </c>
      <c r="G944">
        <v>2022</v>
      </c>
      <c r="H944" s="1">
        <v>44967.554640277776</v>
      </c>
      <c r="I944" t="s">
        <v>3355</v>
      </c>
      <c r="J944">
        <v>686.43</v>
      </c>
      <c r="K944">
        <v>0</v>
      </c>
      <c r="L944" t="s">
        <v>38</v>
      </c>
      <c r="M944" t="s">
        <v>51</v>
      </c>
      <c r="N944">
        <v>686.43</v>
      </c>
      <c r="R944" t="s">
        <v>86</v>
      </c>
      <c r="S944">
        <v>33.909027999999999</v>
      </c>
      <c r="T944">
        <v>-83.392116999999999</v>
      </c>
      <c r="U944">
        <v>3.909166667</v>
      </c>
      <c r="V944">
        <v>1</v>
      </c>
      <c r="W944">
        <v>10</v>
      </c>
      <c r="X944">
        <v>3.52</v>
      </c>
      <c r="Y944">
        <v>1426.22</v>
      </c>
      <c r="Z944">
        <v>13000195007</v>
      </c>
      <c r="AA944">
        <v>2622.3079517280003</v>
      </c>
      <c r="AB944" t="s">
        <v>41</v>
      </c>
      <c r="AC944" t="s">
        <v>54</v>
      </c>
      <c r="AD944" t="s">
        <v>43</v>
      </c>
      <c r="AE944" t="s">
        <v>73</v>
      </c>
      <c r="AF944" t="s">
        <v>4498</v>
      </c>
    </row>
    <row r="945" spans="1:32" x14ac:dyDescent="0.25">
      <c r="A945" t="s">
        <v>4499</v>
      </c>
      <c r="B945" t="s">
        <v>4500</v>
      </c>
      <c r="C945" t="s">
        <v>4500</v>
      </c>
      <c r="D945" t="s">
        <v>4501</v>
      </c>
      <c r="E945" t="s">
        <v>99</v>
      </c>
      <c r="F945">
        <v>6</v>
      </c>
      <c r="G945">
        <v>2022</v>
      </c>
      <c r="H945" s="1">
        <v>44846.603936458334</v>
      </c>
      <c r="I945" t="s">
        <v>3355</v>
      </c>
      <c r="J945">
        <v>676.65</v>
      </c>
      <c r="K945">
        <v>0</v>
      </c>
      <c r="L945" t="s">
        <v>38</v>
      </c>
      <c r="M945" t="s">
        <v>79</v>
      </c>
      <c r="Q945">
        <v>676.65</v>
      </c>
      <c r="R945" t="s">
        <v>94</v>
      </c>
      <c r="S945">
        <v>32.711944000000003</v>
      </c>
      <c r="T945">
        <v>-101.946111</v>
      </c>
      <c r="U945">
        <v>1.019416667</v>
      </c>
      <c r="V945">
        <v>1</v>
      </c>
      <c r="W945">
        <v>2</v>
      </c>
      <c r="X945">
        <v>2</v>
      </c>
      <c r="Y945">
        <v>372.291</v>
      </c>
      <c r="AB945" t="s">
        <v>41</v>
      </c>
      <c r="AC945" t="s">
        <v>54</v>
      </c>
      <c r="AD945" t="s">
        <v>54</v>
      </c>
      <c r="AE945" t="s">
        <v>2290</v>
      </c>
      <c r="AF945" t="s">
        <v>4502</v>
      </c>
    </row>
    <row r="946" spans="1:32" x14ac:dyDescent="0.25">
      <c r="A946" t="s">
        <v>4503</v>
      </c>
      <c r="B946" t="s">
        <v>4504</v>
      </c>
      <c r="C946" t="s">
        <v>4505</v>
      </c>
      <c r="D946" t="s">
        <v>4506</v>
      </c>
      <c r="E946" t="s">
        <v>71</v>
      </c>
      <c r="F946">
        <v>4</v>
      </c>
      <c r="G946">
        <v>2022</v>
      </c>
      <c r="H946" s="1">
        <v>44969.951878414351</v>
      </c>
      <c r="I946" t="s">
        <v>3355</v>
      </c>
      <c r="J946">
        <v>675</v>
      </c>
      <c r="K946">
        <v>0</v>
      </c>
      <c r="L946" t="s">
        <v>38</v>
      </c>
      <c r="M946" t="s">
        <v>51</v>
      </c>
      <c r="N946">
        <v>625</v>
      </c>
      <c r="R946" t="s">
        <v>52</v>
      </c>
      <c r="S946">
        <v>30.407105000000001</v>
      </c>
      <c r="T946">
        <v>-88.968923000000004</v>
      </c>
      <c r="U946">
        <v>4.3941666670000004</v>
      </c>
      <c r="V946">
        <v>1</v>
      </c>
      <c r="W946">
        <v>11.7</v>
      </c>
      <c r="X946">
        <v>0</v>
      </c>
      <c r="Y946">
        <v>1605.83</v>
      </c>
      <c r="Z946">
        <v>28000110002</v>
      </c>
      <c r="AA946">
        <v>2640.5184236150003</v>
      </c>
      <c r="AB946" t="s">
        <v>41</v>
      </c>
      <c r="AC946" t="s">
        <v>54</v>
      </c>
      <c r="AD946" t="s">
        <v>54</v>
      </c>
      <c r="AE946" t="s">
        <v>73</v>
      </c>
      <c r="AF946" t="s">
        <v>4507</v>
      </c>
    </row>
    <row r="947" spans="1:32" x14ac:dyDescent="0.25">
      <c r="A947" t="s">
        <v>4508</v>
      </c>
      <c r="B947" t="s">
        <v>4509</v>
      </c>
      <c r="C947" t="s">
        <v>4510</v>
      </c>
      <c r="D947" t="s">
        <v>1897</v>
      </c>
      <c r="E947" t="s">
        <v>543</v>
      </c>
      <c r="F947">
        <v>7</v>
      </c>
      <c r="G947">
        <v>2022</v>
      </c>
      <c r="H947" s="1">
        <v>44946.44904673611</v>
      </c>
      <c r="I947" t="s">
        <v>3355</v>
      </c>
      <c r="J947">
        <v>673</v>
      </c>
      <c r="K947">
        <v>0</v>
      </c>
      <c r="L947" t="s">
        <v>38</v>
      </c>
      <c r="M947" t="s">
        <v>51</v>
      </c>
      <c r="N947">
        <v>673</v>
      </c>
      <c r="R947" t="s">
        <v>52</v>
      </c>
      <c r="S947">
        <v>39.737166999999999</v>
      </c>
      <c r="T947">
        <v>-92.438305999999997</v>
      </c>
      <c r="U947">
        <v>1.3060833329999999</v>
      </c>
      <c r="V947">
        <v>1</v>
      </c>
      <c r="W947">
        <v>0</v>
      </c>
      <c r="X947">
        <v>0</v>
      </c>
      <c r="Y947">
        <v>476.35</v>
      </c>
      <c r="Z947">
        <v>29004005001</v>
      </c>
      <c r="AA947">
        <v>783.050291141</v>
      </c>
      <c r="AB947" t="s">
        <v>87</v>
      </c>
      <c r="AC947" t="s">
        <v>54</v>
      </c>
      <c r="AD947" t="s">
        <v>54</v>
      </c>
      <c r="AE947" t="s">
        <v>73</v>
      </c>
      <c r="AF947" t="s">
        <v>4511</v>
      </c>
    </row>
    <row r="948" spans="1:32" x14ac:dyDescent="0.25">
      <c r="A948" t="s">
        <v>4512</v>
      </c>
      <c r="B948" t="s">
        <v>4513</v>
      </c>
      <c r="C948" t="s">
        <v>4514</v>
      </c>
      <c r="D948" t="s">
        <v>4515</v>
      </c>
      <c r="E948" t="s">
        <v>1948</v>
      </c>
      <c r="F948">
        <v>6</v>
      </c>
      <c r="G948">
        <v>2022</v>
      </c>
      <c r="H948" s="1">
        <v>44972.409935173608</v>
      </c>
      <c r="I948" t="s">
        <v>3355</v>
      </c>
      <c r="J948">
        <v>672</v>
      </c>
      <c r="K948">
        <v>0</v>
      </c>
      <c r="L948" t="s">
        <v>38</v>
      </c>
      <c r="M948" t="s">
        <v>79</v>
      </c>
      <c r="Q948">
        <v>672</v>
      </c>
      <c r="R948" t="s">
        <v>52</v>
      </c>
      <c r="S948">
        <v>29.968852999999999</v>
      </c>
      <c r="T948">
        <v>-90.427594999999997</v>
      </c>
      <c r="U948">
        <v>0.22750187299999999</v>
      </c>
      <c r="V948">
        <v>1</v>
      </c>
      <c r="W948">
        <v>1.7</v>
      </c>
      <c r="X948">
        <v>0</v>
      </c>
      <c r="Y948">
        <v>84.630682730000004</v>
      </c>
      <c r="Z948">
        <v>22003281001</v>
      </c>
      <c r="AA948">
        <v>509.89321283599998</v>
      </c>
      <c r="AB948" t="s">
        <v>41</v>
      </c>
      <c r="AC948" t="s">
        <v>54</v>
      </c>
      <c r="AD948" t="s">
        <v>54</v>
      </c>
      <c r="AE948" t="s">
        <v>73</v>
      </c>
      <c r="AF948" t="s">
        <v>4516</v>
      </c>
    </row>
    <row r="949" spans="1:32" x14ac:dyDescent="0.25">
      <c r="A949" t="s">
        <v>4517</v>
      </c>
      <c r="B949" t="s">
        <v>4518</v>
      </c>
      <c r="C949" t="s">
        <v>4519</v>
      </c>
      <c r="D949" t="s">
        <v>153</v>
      </c>
      <c r="E949" t="s">
        <v>253</v>
      </c>
      <c r="F949">
        <v>5</v>
      </c>
      <c r="G949">
        <v>2022</v>
      </c>
      <c r="H949" s="1">
        <v>44960.418695173612</v>
      </c>
      <c r="I949" t="s">
        <v>3355</v>
      </c>
      <c r="J949">
        <v>670.34</v>
      </c>
      <c r="K949">
        <v>0</v>
      </c>
      <c r="L949" t="s">
        <v>38</v>
      </c>
      <c r="M949" t="s">
        <v>679</v>
      </c>
      <c r="O949">
        <v>670</v>
      </c>
      <c r="R949" t="s">
        <v>52</v>
      </c>
      <c r="S949">
        <v>39.074916999999999</v>
      </c>
      <c r="T949">
        <v>-84.870527999999993</v>
      </c>
      <c r="U949">
        <v>3.5871249999999999</v>
      </c>
      <c r="V949">
        <v>1</v>
      </c>
      <c r="W949">
        <v>6</v>
      </c>
      <c r="X949">
        <v>0</v>
      </c>
      <c r="Y949">
        <v>1306.4909</v>
      </c>
      <c r="Z949">
        <v>18000903002</v>
      </c>
      <c r="AA949">
        <v>2185.2566264400002</v>
      </c>
      <c r="AB949" t="s">
        <v>53</v>
      </c>
      <c r="AC949" t="s">
        <v>42</v>
      </c>
      <c r="AD949" t="s">
        <v>54</v>
      </c>
      <c r="AE949" t="s">
        <v>73</v>
      </c>
      <c r="AF949" t="s">
        <v>4520</v>
      </c>
    </row>
    <row r="950" spans="1:32" x14ac:dyDescent="0.25">
      <c r="A950" t="s">
        <v>4521</v>
      </c>
      <c r="B950" t="s">
        <v>4522</v>
      </c>
      <c r="C950" t="s">
        <v>4523</v>
      </c>
      <c r="D950" t="s">
        <v>4524</v>
      </c>
      <c r="E950" t="s">
        <v>85</v>
      </c>
      <c r="F950">
        <v>2</v>
      </c>
      <c r="G950">
        <v>2022</v>
      </c>
      <c r="H950" s="1">
        <v>44938.368040370369</v>
      </c>
      <c r="I950" t="s">
        <v>3355</v>
      </c>
      <c r="J950">
        <v>669.96</v>
      </c>
      <c r="K950">
        <v>0</v>
      </c>
      <c r="L950" t="s">
        <v>38</v>
      </c>
      <c r="M950" t="s">
        <v>79</v>
      </c>
      <c r="Q950">
        <v>669.96</v>
      </c>
      <c r="R950" t="s">
        <v>52</v>
      </c>
      <c r="S950">
        <v>43.099499999999999</v>
      </c>
      <c r="T950">
        <v>-75.643472000000003</v>
      </c>
      <c r="U950">
        <v>2.6274166670000003</v>
      </c>
      <c r="V950">
        <v>2</v>
      </c>
      <c r="W950">
        <v>3.75</v>
      </c>
      <c r="X950">
        <v>0</v>
      </c>
      <c r="Y950">
        <v>824.077</v>
      </c>
      <c r="AB950" t="s">
        <v>53</v>
      </c>
      <c r="AC950" t="s">
        <v>54</v>
      </c>
      <c r="AD950" t="s">
        <v>54</v>
      </c>
      <c r="AE950" t="s">
        <v>55</v>
      </c>
      <c r="AF950" t="s">
        <v>4525</v>
      </c>
    </row>
    <row r="951" spans="1:32" x14ac:dyDescent="0.25">
      <c r="A951" t="s">
        <v>4526</v>
      </c>
      <c r="B951" t="s">
        <v>4527</v>
      </c>
      <c r="C951" t="s">
        <v>4528</v>
      </c>
      <c r="D951" t="s">
        <v>3067</v>
      </c>
      <c r="E951" t="s">
        <v>192</v>
      </c>
      <c r="F951">
        <v>4</v>
      </c>
      <c r="G951">
        <v>2022</v>
      </c>
      <c r="H951" s="1">
        <v>44980.560254212964</v>
      </c>
      <c r="I951" t="s">
        <v>3355</v>
      </c>
      <c r="J951">
        <v>669.5</v>
      </c>
      <c r="K951">
        <v>0</v>
      </c>
      <c r="L951" t="s">
        <v>38</v>
      </c>
      <c r="M951" t="s">
        <v>39</v>
      </c>
      <c r="N951">
        <v>324.10000000000002</v>
      </c>
      <c r="Q951">
        <v>345.4</v>
      </c>
      <c r="R951" t="s">
        <v>52</v>
      </c>
      <c r="S951">
        <v>33.812359000000001</v>
      </c>
      <c r="T951">
        <v>-87.268471000000005</v>
      </c>
      <c r="U951">
        <v>5.0750000000000002</v>
      </c>
      <c r="V951">
        <v>3</v>
      </c>
      <c r="W951">
        <v>4.8</v>
      </c>
      <c r="X951">
        <v>4.04</v>
      </c>
      <c r="Y951">
        <v>1666.7</v>
      </c>
      <c r="Z951">
        <v>1000088001</v>
      </c>
      <c r="AA951">
        <v>2003.1519075700005</v>
      </c>
      <c r="AB951" t="s">
        <v>118</v>
      </c>
      <c r="AC951" t="s">
        <v>72</v>
      </c>
      <c r="AD951" t="s">
        <v>54</v>
      </c>
      <c r="AE951" t="s">
        <v>65</v>
      </c>
      <c r="AF951" t="s">
        <v>4529</v>
      </c>
    </row>
    <row r="952" spans="1:32" x14ac:dyDescent="0.25">
      <c r="A952" t="s">
        <v>4530</v>
      </c>
      <c r="B952" t="s">
        <v>4531</v>
      </c>
      <c r="C952" t="s">
        <v>4532</v>
      </c>
      <c r="D952" t="s">
        <v>4533</v>
      </c>
      <c r="E952" t="s">
        <v>641</v>
      </c>
      <c r="F952">
        <v>3</v>
      </c>
      <c r="G952">
        <v>2022</v>
      </c>
      <c r="H952" s="1">
        <v>44953.384056087962</v>
      </c>
      <c r="I952" t="s">
        <v>3355</v>
      </c>
      <c r="J952">
        <v>668.31</v>
      </c>
      <c r="K952">
        <v>0</v>
      </c>
      <c r="L952" t="s">
        <v>38</v>
      </c>
      <c r="M952" t="s">
        <v>51</v>
      </c>
      <c r="N952">
        <v>647.38</v>
      </c>
      <c r="R952" t="s">
        <v>52</v>
      </c>
      <c r="S952">
        <v>38.627679999999998</v>
      </c>
      <c r="T952">
        <v>-77.310429999999997</v>
      </c>
      <c r="AB952" t="s">
        <v>41</v>
      </c>
      <c r="AC952" t="s">
        <v>54</v>
      </c>
      <c r="AD952" t="s">
        <v>54</v>
      </c>
      <c r="AE952" t="s">
        <v>73</v>
      </c>
      <c r="AF952" t="s">
        <v>4534</v>
      </c>
    </row>
    <row r="953" spans="1:32" x14ac:dyDescent="0.25">
      <c r="A953" t="s">
        <v>4535</v>
      </c>
      <c r="B953" t="s">
        <v>4536</v>
      </c>
      <c r="C953" t="s">
        <v>4537</v>
      </c>
      <c r="D953" t="s">
        <v>4533</v>
      </c>
      <c r="E953" t="s">
        <v>641</v>
      </c>
      <c r="F953">
        <v>3</v>
      </c>
      <c r="G953">
        <v>2022</v>
      </c>
      <c r="H953" s="1">
        <v>44953.381188993058</v>
      </c>
      <c r="I953" t="s">
        <v>3355</v>
      </c>
      <c r="J953">
        <v>666.08</v>
      </c>
      <c r="K953">
        <v>0</v>
      </c>
      <c r="L953" t="s">
        <v>38</v>
      </c>
      <c r="M953" t="s">
        <v>51</v>
      </c>
      <c r="N953">
        <v>646.35</v>
      </c>
      <c r="R953" t="s">
        <v>52</v>
      </c>
      <c r="S953">
        <v>38.646132999999999</v>
      </c>
      <c r="T953">
        <v>-77.347059999999999</v>
      </c>
      <c r="AB953" t="s">
        <v>41</v>
      </c>
      <c r="AC953" t="s">
        <v>54</v>
      </c>
      <c r="AD953" t="s">
        <v>54</v>
      </c>
      <c r="AE953" t="s">
        <v>73</v>
      </c>
      <c r="AF953" t="s">
        <v>4538</v>
      </c>
    </row>
    <row r="954" spans="1:32" x14ac:dyDescent="0.25">
      <c r="A954" t="s">
        <v>4539</v>
      </c>
      <c r="B954" t="s">
        <v>4540</v>
      </c>
      <c r="C954" t="s">
        <v>4541</v>
      </c>
      <c r="D954" t="s">
        <v>434</v>
      </c>
      <c r="E954" t="s">
        <v>437</v>
      </c>
      <c r="F954">
        <v>5</v>
      </c>
      <c r="G954">
        <v>2022</v>
      </c>
      <c r="H954" s="1">
        <v>44966.555742939818</v>
      </c>
      <c r="I954" t="s">
        <v>3355</v>
      </c>
      <c r="J954">
        <v>657</v>
      </c>
      <c r="K954">
        <v>0</v>
      </c>
      <c r="L954" t="s">
        <v>38</v>
      </c>
      <c r="M954" t="s">
        <v>51</v>
      </c>
      <c r="N954">
        <v>657</v>
      </c>
      <c r="R954" t="s">
        <v>445</v>
      </c>
      <c r="S954">
        <v>45.232112000000001</v>
      </c>
      <c r="T954">
        <v>-93.536775000000006</v>
      </c>
      <c r="U954">
        <v>0.459916667</v>
      </c>
      <c r="V954">
        <v>1</v>
      </c>
      <c r="W954">
        <v>1.1000000000000001</v>
      </c>
      <c r="X954">
        <v>1.1000000000000001</v>
      </c>
      <c r="Y954">
        <v>167.93299999999999</v>
      </c>
      <c r="Z954">
        <v>27044000298</v>
      </c>
      <c r="AB954" t="s">
        <v>544</v>
      </c>
      <c r="AC954" t="s">
        <v>64</v>
      </c>
      <c r="AD954" t="s">
        <v>975</v>
      </c>
      <c r="AE954" t="s">
        <v>73</v>
      </c>
      <c r="AF954" t="s">
        <v>4542</v>
      </c>
    </row>
    <row r="955" spans="1:32" x14ac:dyDescent="0.25">
      <c r="A955" t="s">
        <v>4543</v>
      </c>
      <c r="B955" t="s">
        <v>4544</v>
      </c>
      <c r="C955" t="s">
        <v>4544</v>
      </c>
      <c r="D955" t="s">
        <v>4222</v>
      </c>
      <c r="E955" t="s">
        <v>99</v>
      </c>
      <c r="F955">
        <v>6</v>
      </c>
      <c r="G955">
        <v>2022</v>
      </c>
      <c r="H955" s="1">
        <v>44830.661647071756</v>
      </c>
      <c r="I955" t="s">
        <v>3355</v>
      </c>
      <c r="J955">
        <v>656.22</v>
      </c>
      <c r="K955">
        <v>0</v>
      </c>
      <c r="L955" t="s">
        <v>38</v>
      </c>
      <c r="M955" t="s">
        <v>79</v>
      </c>
      <c r="Q955">
        <v>656.22</v>
      </c>
      <c r="R955" t="s">
        <v>52</v>
      </c>
      <c r="S955">
        <v>29.555</v>
      </c>
      <c r="T955">
        <v>-95.593610999999996</v>
      </c>
      <c r="U955">
        <v>4.2774999999999999</v>
      </c>
      <c r="V955">
        <v>1</v>
      </c>
      <c r="W955">
        <v>10</v>
      </c>
      <c r="X955">
        <v>10</v>
      </c>
      <c r="Y955">
        <v>1561.12</v>
      </c>
      <c r="Z955">
        <v>48007022002</v>
      </c>
      <c r="AA955">
        <v>2347.6940356720402</v>
      </c>
      <c r="AB955" t="s">
        <v>41</v>
      </c>
      <c r="AC955" t="s">
        <v>54</v>
      </c>
      <c r="AD955" t="s">
        <v>54</v>
      </c>
      <c r="AE955" t="s">
        <v>73</v>
      </c>
      <c r="AF955" t="s">
        <v>4545</v>
      </c>
    </row>
    <row r="956" spans="1:32" x14ac:dyDescent="0.25">
      <c r="A956" t="s">
        <v>4546</v>
      </c>
      <c r="B956" t="s">
        <v>4547</v>
      </c>
      <c r="C956" t="s">
        <v>4548</v>
      </c>
      <c r="D956" t="s">
        <v>3231</v>
      </c>
      <c r="E956" t="s">
        <v>111</v>
      </c>
      <c r="F956">
        <v>4</v>
      </c>
      <c r="G956">
        <v>2022</v>
      </c>
      <c r="H956" s="1">
        <v>44949.557625104164</v>
      </c>
      <c r="I956" t="s">
        <v>3355</v>
      </c>
      <c r="J956">
        <v>655.02</v>
      </c>
      <c r="K956">
        <v>0</v>
      </c>
      <c r="L956" t="s">
        <v>38</v>
      </c>
      <c r="M956" t="s">
        <v>51</v>
      </c>
      <c r="N956">
        <v>655.02</v>
      </c>
      <c r="R956" t="s">
        <v>52</v>
      </c>
      <c r="S956">
        <v>33.702553000000002</v>
      </c>
      <c r="T956">
        <v>-84.629155999999995</v>
      </c>
      <c r="U956">
        <v>3.0249999999999999</v>
      </c>
      <c r="V956">
        <v>1</v>
      </c>
      <c r="W956">
        <v>3</v>
      </c>
      <c r="X956">
        <v>2.7269999999999999</v>
      </c>
      <c r="Y956">
        <v>1103.5</v>
      </c>
      <c r="Z956">
        <v>13000999025</v>
      </c>
      <c r="AA956">
        <v>1491.4376475453</v>
      </c>
      <c r="AB956" t="s">
        <v>41</v>
      </c>
      <c r="AC956" t="s">
        <v>72</v>
      </c>
      <c r="AD956" t="s">
        <v>54</v>
      </c>
      <c r="AE956" t="s">
        <v>73</v>
      </c>
      <c r="AF956" t="s">
        <v>4549</v>
      </c>
    </row>
    <row r="957" spans="1:32" x14ac:dyDescent="0.25">
      <c r="A957" t="s">
        <v>4550</v>
      </c>
      <c r="B957" t="s">
        <v>4551</v>
      </c>
      <c r="C957" t="s">
        <v>4551</v>
      </c>
      <c r="D957" t="s">
        <v>4552</v>
      </c>
      <c r="E957" t="s">
        <v>99</v>
      </c>
      <c r="F957">
        <v>6</v>
      </c>
      <c r="G957">
        <v>2022</v>
      </c>
      <c r="H957" s="1">
        <v>44834.520151747682</v>
      </c>
      <c r="I957" t="s">
        <v>3355</v>
      </c>
      <c r="J957">
        <v>654.79999999999995</v>
      </c>
      <c r="K957">
        <v>0</v>
      </c>
      <c r="L957" t="s">
        <v>38</v>
      </c>
      <c r="M957" t="s">
        <v>51</v>
      </c>
      <c r="N957">
        <v>654.79999999999995</v>
      </c>
      <c r="R957" t="s">
        <v>52</v>
      </c>
      <c r="S957">
        <v>28.648890999999999</v>
      </c>
      <c r="T957">
        <v>-100.453502</v>
      </c>
      <c r="U957">
        <v>3.3552499999999998</v>
      </c>
      <c r="V957">
        <v>1</v>
      </c>
      <c r="W957">
        <v>6</v>
      </c>
      <c r="X957">
        <v>0</v>
      </c>
      <c r="Y957">
        <v>1225.4190000000001</v>
      </c>
      <c r="Z957">
        <v>48001127001</v>
      </c>
      <c r="AA957">
        <v>1631.6582810752002</v>
      </c>
      <c r="AB957" t="s">
        <v>41</v>
      </c>
      <c r="AC957" t="s">
        <v>54</v>
      </c>
      <c r="AD957" t="s">
        <v>54</v>
      </c>
      <c r="AE957" t="s">
        <v>44</v>
      </c>
      <c r="AF957" t="s">
        <v>4553</v>
      </c>
    </row>
    <row r="958" spans="1:32" x14ac:dyDescent="0.25">
      <c r="A958" t="s">
        <v>4554</v>
      </c>
      <c r="B958" t="s">
        <v>4555</v>
      </c>
      <c r="C958" t="s">
        <v>4556</v>
      </c>
      <c r="D958" t="s">
        <v>4557</v>
      </c>
      <c r="E958" t="s">
        <v>93</v>
      </c>
      <c r="F958">
        <v>4</v>
      </c>
      <c r="G958">
        <v>2022</v>
      </c>
      <c r="H958" s="1">
        <v>44999.638032743052</v>
      </c>
      <c r="I958" t="s">
        <v>3355</v>
      </c>
      <c r="J958">
        <v>649.17999999999995</v>
      </c>
      <c r="K958">
        <v>0</v>
      </c>
      <c r="L958" t="s">
        <v>38</v>
      </c>
      <c r="M958" t="s">
        <v>39</v>
      </c>
      <c r="N958">
        <v>100.73</v>
      </c>
      <c r="Q958">
        <v>548.41999999999996</v>
      </c>
      <c r="R958" t="s">
        <v>52</v>
      </c>
      <c r="S958">
        <v>36.751389000000003</v>
      </c>
      <c r="T958">
        <v>-86.200833000000003</v>
      </c>
      <c r="U958">
        <v>0.81491666699999998</v>
      </c>
      <c r="V958">
        <v>1</v>
      </c>
      <c r="W958">
        <v>1.72</v>
      </c>
      <c r="X958">
        <v>0.98099999999999998</v>
      </c>
      <c r="Y958">
        <v>295.60000000000002</v>
      </c>
      <c r="Z958">
        <v>21000336001</v>
      </c>
      <c r="AA958">
        <v>454.89758773725998</v>
      </c>
      <c r="AB958" t="s">
        <v>118</v>
      </c>
      <c r="AC958" t="s">
        <v>54</v>
      </c>
      <c r="AD958" t="s">
        <v>54</v>
      </c>
      <c r="AE958" t="s">
        <v>55</v>
      </c>
      <c r="AF958" t="s">
        <v>4558</v>
      </c>
    </row>
    <row r="959" spans="1:32" x14ac:dyDescent="0.25">
      <c r="A959" t="s">
        <v>4559</v>
      </c>
      <c r="B959" t="s">
        <v>4560</v>
      </c>
      <c r="C959" t="s">
        <v>4561</v>
      </c>
      <c r="D959" t="s">
        <v>1938</v>
      </c>
      <c r="E959" t="s">
        <v>253</v>
      </c>
      <c r="F959">
        <v>5</v>
      </c>
      <c r="G959">
        <v>2022</v>
      </c>
      <c r="H959" s="1">
        <v>44936.635405439818</v>
      </c>
      <c r="I959" t="s">
        <v>3355</v>
      </c>
      <c r="J959">
        <v>640</v>
      </c>
      <c r="K959">
        <v>0</v>
      </c>
      <c r="L959" t="s">
        <v>38</v>
      </c>
      <c r="M959" t="s">
        <v>51</v>
      </c>
      <c r="N959">
        <v>640</v>
      </c>
      <c r="R959" t="s">
        <v>52</v>
      </c>
      <c r="S959">
        <v>40.298805999999999</v>
      </c>
      <c r="T959">
        <v>-86.506805999999997</v>
      </c>
      <c r="U959">
        <v>4.1686500000000004</v>
      </c>
      <c r="V959">
        <v>2</v>
      </c>
      <c r="W959">
        <v>9</v>
      </c>
      <c r="X959">
        <v>13</v>
      </c>
      <c r="Y959">
        <v>1162.2995000000001</v>
      </c>
      <c r="Z959">
        <v>18002070001</v>
      </c>
      <c r="AA959">
        <v>1704.5001686231999</v>
      </c>
      <c r="AB959" t="s">
        <v>1420</v>
      </c>
      <c r="AC959" t="s">
        <v>757</v>
      </c>
      <c r="AD959" t="s">
        <v>54</v>
      </c>
      <c r="AE959" t="s">
        <v>54</v>
      </c>
      <c r="AF959" t="s">
        <v>4562</v>
      </c>
    </row>
    <row r="960" spans="1:32" x14ac:dyDescent="0.25">
      <c r="A960" t="s">
        <v>4563</v>
      </c>
      <c r="B960" t="s">
        <v>4564</v>
      </c>
      <c r="C960" t="s">
        <v>4565</v>
      </c>
      <c r="D960" t="s">
        <v>4566</v>
      </c>
      <c r="E960" t="s">
        <v>253</v>
      </c>
      <c r="F960">
        <v>5</v>
      </c>
      <c r="G960">
        <v>2022</v>
      </c>
      <c r="H960" s="1">
        <v>44985.646528969904</v>
      </c>
      <c r="I960" t="s">
        <v>3355</v>
      </c>
      <c r="J960">
        <v>638.66999999999996</v>
      </c>
      <c r="K960">
        <v>0</v>
      </c>
      <c r="L960" t="s">
        <v>38</v>
      </c>
      <c r="M960" t="s">
        <v>79</v>
      </c>
      <c r="Q960">
        <v>638.66999999999996</v>
      </c>
      <c r="R960" t="s">
        <v>94</v>
      </c>
      <c r="S960">
        <v>41.451332999999998</v>
      </c>
      <c r="T960">
        <v>-86.171166999999997</v>
      </c>
      <c r="U960">
        <v>0.81578333300000005</v>
      </c>
      <c r="V960">
        <v>1</v>
      </c>
      <c r="W960">
        <v>2.5</v>
      </c>
      <c r="X960">
        <v>1.1000000000000001</v>
      </c>
      <c r="Y960">
        <v>297.3288</v>
      </c>
      <c r="Z960">
        <v>18000452001</v>
      </c>
      <c r="AA960">
        <v>566.34567568570003</v>
      </c>
      <c r="AB960" t="s">
        <v>118</v>
      </c>
      <c r="AC960" t="s">
        <v>54</v>
      </c>
      <c r="AD960" t="s">
        <v>54</v>
      </c>
      <c r="AE960" t="s">
        <v>54</v>
      </c>
      <c r="AF960" t="s">
        <v>4567</v>
      </c>
    </row>
    <row r="961" spans="1:32" x14ac:dyDescent="0.25">
      <c r="A961" t="s">
        <v>4568</v>
      </c>
      <c r="B961" t="s">
        <v>4569</v>
      </c>
      <c r="C961" t="s">
        <v>4570</v>
      </c>
      <c r="D961" t="s">
        <v>4571</v>
      </c>
      <c r="E961" t="s">
        <v>61</v>
      </c>
      <c r="F961">
        <v>1</v>
      </c>
      <c r="G961">
        <v>2022</v>
      </c>
      <c r="H961" s="1">
        <v>44985.36896659722</v>
      </c>
      <c r="I961" t="s">
        <v>3355</v>
      </c>
      <c r="J961">
        <v>637</v>
      </c>
      <c r="K961">
        <v>0</v>
      </c>
      <c r="L961" t="s">
        <v>38</v>
      </c>
      <c r="M961" t="s">
        <v>79</v>
      </c>
      <c r="Q961">
        <v>637</v>
      </c>
      <c r="R961" t="s">
        <v>94</v>
      </c>
      <c r="S961">
        <v>41.706667000000003</v>
      </c>
      <c r="T961">
        <v>-72.612222000000003</v>
      </c>
      <c r="U961">
        <v>2.4266666670000001</v>
      </c>
      <c r="V961">
        <v>1</v>
      </c>
      <c r="W961">
        <v>3.64</v>
      </c>
      <c r="X961">
        <v>0</v>
      </c>
      <c r="Y961">
        <v>884.8</v>
      </c>
      <c r="Z961">
        <v>9000540001</v>
      </c>
      <c r="AA961">
        <v>1070.5936422367299</v>
      </c>
      <c r="AB961" t="s">
        <v>54</v>
      </c>
      <c r="AC961" t="s">
        <v>54</v>
      </c>
      <c r="AD961" t="s">
        <v>54</v>
      </c>
      <c r="AE961" t="s">
        <v>73</v>
      </c>
      <c r="AF961" t="s">
        <v>4572</v>
      </c>
    </row>
    <row r="962" spans="1:32" x14ac:dyDescent="0.25">
      <c r="A962" t="s">
        <v>4573</v>
      </c>
      <c r="B962" t="s">
        <v>4574</v>
      </c>
      <c r="C962" t="s">
        <v>4575</v>
      </c>
      <c r="D962" t="s">
        <v>4576</v>
      </c>
      <c r="E962" t="s">
        <v>259</v>
      </c>
      <c r="F962">
        <v>7</v>
      </c>
      <c r="G962">
        <v>2022</v>
      </c>
      <c r="H962" s="1">
        <v>44963.679350474536</v>
      </c>
      <c r="I962" t="s">
        <v>3355</v>
      </c>
      <c r="J962">
        <v>637</v>
      </c>
      <c r="K962">
        <v>0</v>
      </c>
      <c r="L962" t="s">
        <v>38</v>
      </c>
      <c r="M962" t="s">
        <v>51</v>
      </c>
      <c r="N962">
        <v>637</v>
      </c>
      <c r="R962" t="s">
        <v>52</v>
      </c>
      <c r="S962">
        <v>43.139420999999999</v>
      </c>
      <c r="T962">
        <v>-93.156594999999996</v>
      </c>
      <c r="U962">
        <v>0</v>
      </c>
      <c r="V962">
        <v>1</v>
      </c>
      <c r="W962">
        <v>21.6</v>
      </c>
      <c r="X962">
        <v>14.9</v>
      </c>
      <c r="Y962">
        <v>0</v>
      </c>
      <c r="Z962">
        <v>19000542001</v>
      </c>
      <c r="AA962">
        <v>2150.6567298547002</v>
      </c>
      <c r="AB962" t="s">
        <v>53</v>
      </c>
      <c r="AC962" t="s">
        <v>54</v>
      </c>
      <c r="AD962" t="s">
        <v>54</v>
      </c>
      <c r="AE962" t="s">
        <v>73</v>
      </c>
      <c r="AF962" t="s">
        <v>4577</v>
      </c>
    </row>
    <row r="963" spans="1:32" x14ac:dyDescent="0.25">
      <c r="A963" t="s">
        <v>4578</v>
      </c>
      <c r="B963" t="s">
        <v>4579</v>
      </c>
      <c r="C963" t="s">
        <v>4579</v>
      </c>
      <c r="D963" t="s">
        <v>4580</v>
      </c>
      <c r="E963" t="s">
        <v>99</v>
      </c>
      <c r="F963">
        <v>6</v>
      </c>
      <c r="G963">
        <v>2022</v>
      </c>
      <c r="H963" s="1">
        <v>44827.476929814817</v>
      </c>
      <c r="I963" t="s">
        <v>3355</v>
      </c>
      <c r="J963">
        <v>636.61</v>
      </c>
      <c r="K963">
        <v>0</v>
      </c>
      <c r="L963" t="s">
        <v>38</v>
      </c>
      <c r="M963" t="s">
        <v>79</v>
      </c>
      <c r="Q963">
        <v>636.58000000000004</v>
      </c>
      <c r="R963" t="s">
        <v>52</v>
      </c>
      <c r="S963">
        <v>30.383527999999998</v>
      </c>
      <c r="T963">
        <v>-96.101056</v>
      </c>
      <c r="U963">
        <v>0.58083333299999995</v>
      </c>
      <c r="V963">
        <v>1</v>
      </c>
      <c r="W963">
        <v>1.8</v>
      </c>
      <c r="X963">
        <v>1.8</v>
      </c>
      <c r="Y963">
        <v>211.93</v>
      </c>
      <c r="Z963">
        <v>48003103001</v>
      </c>
      <c r="AB963" t="s">
        <v>41</v>
      </c>
      <c r="AC963" t="s">
        <v>54</v>
      </c>
      <c r="AD963" t="s">
        <v>54</v>
      </c>
      <c r="AE963" t="s">
        <v>73</v>
      </c>
      <c r="AF963" t="s">
        <v>4581</v>
      </c>
    </row>
    <row r="964" spans="1:32" x14ac:dyDescent="0.25">
      <c r="A964" t="s">
        <v>4582</v>
      </c>
      <c r="B964" t="s">
        <v>4583</v>
      </c>
      <c r="C964" t="s">
        <v>4584</v>
      </c>
      <c r="D964" t="s">
        <v>599</v>
      </c>
      <c r="E964" t="s">
        <v>192</v>
      </c>
      <c r="F964">
        <v>4</v>
      </c>
      <c r="G964">
        <v>2022</v>
      </c>
      <c r="H964" s="1">
        <v>44971.35755508102</v>
      </c>
      <c r="I964" t="s">
        <v>3355</v>
      </c>
      <c r="J964">
        <v>634.4</v>
      </c>
      <c r="K964">
        <v>0</v>
      </c>
      <c r="L964" t="s">
        <v>38</v>
      </c>
      <c r="M964" t="s">
        <v>79</v>
      </c>
      <c r="Q964">
        <v>634.4</v>
      </c>
      <c r="R964" t="s">
        <v>52</v>
      </c>
      <c r="S964">
        <v>33.813899999999997</v>
      </c>
      <c r="T964">
        <v>-85.764099999999999</v>
      </c>
      <c r="U964">
        <v>2.3921666670000001</v>
      </c>
      <c r="V964">
        <v>1</v>
      </c>
      <c r="W964">
        <v>3.5</v>
      </c>
      <c r="X964">
        <v>2.214</v>
      </c>
      <c r="Y964">
        <v>870.75</v>
      </c>
      <c r="Z964">
        <v>1000319001</v>
      </c>
      <c r="AA964">
        <v>988.82862346409979</v>
      </c>
      <c r="AB964" t="s">
        <v>41</v>
      </c>
      <c r="AC964" t="s">
        <v>54</v>
      </c>
      <c r="AD964" t="s">
        <v>54</v>
      </c>
      <c r="AE964" t="s">
        <v>55</v>
      </c>
      <c r="AF964" t="s">
        <v>4585</v>
      </c>
    </row>
    <row r="965" spans="1:32" x14ac:dyDescent="0.25">
      <c r="A965" t="s">
        <v>4586</v>
      </c>
      <c r="B965" t="s">
        <v>4587</v>
      </c>
      <c r="C965" t="s">
        <v>4588</v>
      </c>
      <c r="D965" t="s">
        <v>4589</v>
      </c>
      <c r="E965" t="s">
        <v>85</v>
      </c>
      <c r="F965">
        <v>2</v>
      </c>
      <c r="G965">
        <v>2022</v>
      </c>
      <c r="H965" s="1">
        <v>44957.344113425926</v>
      </c>
      <c r="I965" t="s">
        <v>3355</v>
      </c>
      <c r="J965">
        <v>634</v>
      </c>
      <c r="K965">
        <v>0</v>
      </c>
      <c r="L965" t="s">
        <v>38</v>
      </c>
      <c r="M965" t="s">
        <v>79</v>
      </c>
      <c r="Q965">
        <v>634</v>
      </c>
      <c r="R965" t="s">
        <v>94</v>
      </c>
      <c r="S965">
        <v>42.543219999999998</v>
      </c>
      <c r="T965">
        <v>-73.766249999999999</v>
      </c>
      <c r="U965">
        <v>0</v>
      </c>
      <c r="V965">
        <v>1</v>
      </c>
      <c r="W965">
        <v>6</v>
      </c>
      <c r="X965">
        <v>0</v>
      </c>
      <c r="Y965">
        <v>0</v>
      </c>
      <c r="Z965">
        <v>36004065001</v>
      </c>
      <c r="AA965">
        <v>1765.68735416352</v>
      </c>
      <c r="AB965" t="s">
        <v>54</v>
      </c>
      <c r="AC965" t="s">
        <v>54</v>
      </c>
      <c r="AD965" t="s">
        <v>54</v>
      </c>
      <c r="AE965" t="s">
        <v>73</v>
      </c>
      <c r="AF965" t="s">
        <v>4590</v>
      </c>
    </row>
    <row r="966" spans="1:32" x14ac:dyDescent="0.25">
      <c r="A966" t="s">
        <v>4591</v>
      </c>
      <c r="B966" t="s">
        <v>4592</v>
      </c>
      <c r="C966" t="s">
        <v>4592</v>
      </c>
      <c r="D966" t="s">
        <v>4593</v>
      </c>
      <c r="E966" t="s">
        <v>99</v>
      </c>
      <c r="F966">
        <v>6</v>
      </c>
      <c r="G966">
        <v>2022</v>
      </c>
      <c r="H966" s="1">
        <v>44831.408182962965</v>
      </c>
      <c r="I966" t="s">
        <v>3355</v>
      </c>
      <c r="J966">
        <v>630.4</v>
      </c>
      <c r="K966">
        <v>0</v>
      </c>
      <c r="L966" t="s">
        <v>38</v>
      </c>
      <c r="M966" t="s">
        <v>79</v>
      </c>
      <c r="Q966">
        <v>630.4</v>
      </c>
      <c r="R966" t="s">
        <v>52</v>
      </c>
      <c r="S966">
        <v>30.025266999999999</v>
      </c>
      <c r="T966">
        <v>-99.111615999999998</v>
      </c>
      <c r="Z966">
        <v>48008027001</v>
      </c>
      <c r="AA966">
        <v>1041.6389919364001</v>
      </c>
      <c r="AB966" t="s">
        <v>41</v>
      </c>
      <c r="AC966" t="s">
        <v>54</v>
      </c>
      <c r="AD966" t="s">
        <v>54</v>
      </c>
      <c r="AE966" t="s">
        <v>55</v>
      </c>
      <c r="AF966" t="s">
        <v>4594</v>
      </c>
    </row>
    <row r="967" spans="1:32" x14ac:dyDescent="0.25">
      <c r="A967" t="s">
        <v>4595</v>
      </c>
      <c r="B967" t="s">
        <v>4596</v>
      </c>
      <c r="C967" t="s">
        <v>4597</v>
      </c>
      <c r="D967" t="s">
        <v>1883</v>
      </c>
      <c r="E967" t="s">
        <v>543</v>
      </c>
      <c r="F967">
        <v>7</v>
      </c>
      <c r="G967">
        <v>2022</v>
      </c>
      <c r="H967" s="1">
        <v>44974.545681736112</v>
      </c>
      <c r="I967" t="s">
        <v>3355</v>
      </c>
      <c r="J967">
        <v>627.29999999999995</v>
      </c>
      <c r="K967">
        <v>0</v>
      </c>
      <c r="L967" t="s">
        <v>38</v>
      </c>
      <c r="M967" t="s">
        <v>51</v>
      </c>
      <c r="N967">
        <v>627.29999999999995</v>
      </c>
      <c r="R967" t="s">
        <v>52</v>
      </c>
      <c r="S967">
        <v>38.694000000000003</v>
      </c>
      <c r="T967">
        <v>-90.684416999999996</v>
      </c>
      <c r="U967">
        <v>4.6641666669999999</v>
      </c>
      <c r="V967">
        <v>1</v>
      </c>
      <c r="W967">
        <v>0</v>
      </c>
      <c r="X967">
        <v>0</v>
      </c>
      <c r="Y967">
        <v>1701.89</v>
      </c>
      <c r="Z967">
        <v>29001239101</v>
      </c>
      <c r="AA967">
        <v>1948.5204919089999</v>
      </c>
      <c r="AB967" t="s">
        <v>118</v>
      </c>
      <c r="AC967" t="s">
        <v>54</v>
      </c>
      <c r="AD967" t="s">
        <v>54</v>
      </c>
      <c r="AE967" t="s">
        <v>73</v>
      </c>
      <c r="AF967" t="s">
        <v>4598</v>
      </c>
    </row>
    <row r="968" spans="1:32" x14ac:dyDescent="0.25">
      <c r="A968" t="s">
        <v>4599</v>
      </c>
      <c r="B968" t="s">
        <v>4600</v>
      </c>
      <c r="C968" t="s">
        <v>4601</v>
      </c>
      <c r="D968" t="s">
        <v>4602</v>
      </c>
      <c r="E968" t="s">
        <v>600</v>
      </c>
      <c r="F968">
        <v>4</v>
      </c>
      <c r="G968">
        <v>2022</v>
      </c>
      <c r="H968" s="1">
        <v>44973.623330775466</v>
      </c>
      <c r="I968" t="s">
        <v>3355</v>
      </c>
      <c r="J968">
        <v>625.85</v>
      </c>
      <c r="K968">
        <v>0</v>
      </c>
      <c r="L968" t="s">
        <v>38</v>
      </c>
      <c r="M968" t="s">
        <v>51</v>
      </c>
      <c r="N968">
        <v>625.85</v>
      </c>
      <c r="R968" t="s">
        <v>568</v>
      </c>
      <c r="S968">
        <v>30.115227999999998</v>
      </c>
      <c r="T968">
        <v>-81.815077000000002</v>
      </c>
      <c r="U968">
        <v>0.43716666700000001</v>
      </c>
      <c r="V968">
        <v>1</v>
      </c>
      <c r="W968">
        <v>4.99</v>
      </c>
      <c r="X968">
        <v>1.35</v>
      </c>
      <c r="Y968">
        <v>159.071</v>
      </c>
      <c r="Z968">
        <v>12000102003</v>
      </c>
      <c r="AA968">
        <v>1547.8901103949995</v>
      </c>
      <c r="AB968" t="s">
        <v>54</v>
      </c>
      <c r="AC968" t="s">
        <v>64</v>
      </c>
      <c r="AD968" t="s">
        <v>54</v>
      </c>
      <c r="AE968" t="s">
        <v>73</v>
      </c>
      <c r="AF968" t="s">
        <v>4603</v>
      </c>
    </row>
    <row r="969" spans="1:32" x14ac:dyDescent="0.25">
      <c r="A969" t="s">
        <v>4604</v>
      </c>
      <c r="B969" t="s">
        <v>4605</v>
      </c>
      <c r="C969" t="s">
        <v>4606</v>
      </c>
      <c r="D969" t="s">
        <v>3529</v>
      </c>
      <c r="E969" t="s">
        <v>253</v>
      </c>
      <c r="F969">
        <v>5</v>
      </c>
      <c r="G969">
        <v>2022</v>
      </c>
      <c r="H969" s="1">
        <v>44932.577602500001</v>
      </c>
      <c r="I969" t="s">
        <v>3355</v>
      </c>
      <c r="J969">
        <v>625</v>
      </c>
      <c r="K969">
        <v>0</v>
      </c>
      <c r="L969" t="s">
        <v>38</v>
      </c>
      <c r="M969" t="s">
        <v>679</v>
      </c>
      <c r="O969">
        <v>625</v>
      </c>
      <c r="R969" t="s">
        <v>52</v>
      </c>
      <c r="S969">
        <v>40.211388999999997</v>
      </c>
      <c r="T969">
        <v>-84.823639</v>
      </c>
      <c r="U969">
        <v>0.54026750000000001</v>
      </c>
      <c r="V969">
        <v>1</v>
      </c>
      <c r="W969">
        <v>1.5</v>
      </c>
      <c r="X969">
        <v>0.79</v>
      </c>
      <c r="Y969">
        <v>196.24715</v>
      </c>
      <c r="Z969">
        <v>18005357001</v>
      </c>
      <c r="AA969">
        <v>178.46262449260001</v>
      </c>
      <c r="AB969" t="s">
        <v>41</v>
      </c>
      <c r="AC969" t="s">
        <v>54</v>
      </c>
      <c r="AD969" t="s">
        <v>54</v>
      </c>
      <c r="AE969" t="s">
        <v>44</v>
      </c>
      <c r="AF969" t="s">
        <v>4607</v>
      </c>
    </row>
    <row r="970" spans="1:32" x14ac:dyDescent="0.25">
      <c r="A970" t="s">
        <v>4608</v>
      </c>
      <c r="B970" t="s">
        <v>4609</v>
      </c>
      <c r="C970" t="s">
        <v>4610</v>
      </c>
      <c r="D970" t="s">
        <v>4611</v>
      </c>
      <c r="E970" t="s">
        <v>1064</v>
      </c>
      <c r="F970">
        <v>3</v>
      </c>
      <c r="G970">
        <v>2022</v>
      </c>
      <c r="H970" s="1">
        <v>44970.601171365743</v>
      </c>
      <c r="I970" t="s">
        <v>3355</v>
      </c>
      <c r="J970">
        <v>623</v>
      </c>
      <c r="K970">
        <v>0</v>
      </c>
      <c r="L970" t="s">
        <v>38</v>
      </c>
      <c r="M970" t="s">
        <v>39</v>
      </c>
      <c r="N970">
        <v>618.37</v>
      </c>
      <c r="Q970">
        <v>4.63</v>
      </c>
      <c r="R970" t="s">
        <v>561</v>
      </c>
      <c r="S970">
        <v>39.369247999999999</v>
      </c>
      <c r="T970">
        <v>-76.956829999999997</v>
      </c>
      <c r="U970">
        <v>2.0315833329999999</v>
      </c>
      <c r="V970">
        <v>1</v>
      </c>
      <c r="W970">
        <v>3.5</v>
      </c>
      <c r="X970">
        <v>0</v>
      </c>
      <c r="Y970">
        <v>741.55499999999995</v>
      </c>
      <c r="Z970">
        <v>24000005003</v>
      </c>
      <c r="AA970">
        <v>1221.7405588988299</v>
      </c>
      <c r="AB970" t="s">
        <v>87</v>
      </c>
      <c r="AC970" t="s">
        <v>54</v>
      </c>
      <c r="AD970" t="s">
        <v>54</v>
      </c>
      <c r="AE970" t="s">
        <v>73</v>
      </c>
      <c r="AF970" t="s">
        <v>4612</v>
      </c>
    </row>
    <row r="971" spans="1:32" x14ac:dyDescent="0.25">
      <c r="A971" t="s">
        <v>4613</v>
      </c>
      <c r="B971" t="s">
        <v>4614</v>
      </c>
      <c r="C971" t="s">
        <v>4615</v>
      </c>
      <c r="D971" t="s">
        <v>4616</v>
      </c>
      <c r="E971" t="s">
        <v>136</v>
      </c>
      <c r="F971">
        <v>4</v>
      </c>
      <c r="G971">
        <v>2022</v>
      </c>
      <c r="H971" s="1">
        <v>44978.521235520835</v>
      </c>
      <c r="I971" t="s">
        <v>3355</v>
      </c>
      <c r="J971">
        <v>620</v>
      </c>
      <c r="K971">
        <v>0</v>
      </c>
      <c r="L971" t="s">
        <v>38</v>
      </c>
      <c r="M971" t="s">
        <v>39</v>
      </c>
      <c r="N971">
        <v>552</v>
      </c>
      <c r="Q971">
        <v>68</v>
      </c>
      <c r="R971" t="s">
        <v>52</v>
      </c>
      <c r="S971">
        <v>35.451000000000001</v>
      </c>
      <c r="T971">
        <v>-81.260599999999997</v>
      </c>
      <c r="U971">
        <v>1.6687833329999999</v>
      </c>
      <c r="V971">
        <v>1</v>
      </c>
      <c r="W971">
        <v>6</v>
      </c>
      <c r="X971">
        <v>0</v>
      </c>
      <c r="Y971">
        <v>609.17219999999998</v>
      </c>
      <c r="Z971">
        <v>37005501001</v>
      </c>
      <c r="AA971">
        <v>2247.1722308557996</v>
      </c>
      <c r="AB971" t="s">
        <v>53</v>
      </c>
      <c r="AC971" t="s">
        <v>54</v>
      </c>
      <c r="AD971" t="s">
        <v>54</v>
      </c>
      <c r="AE971" t="s">
        <v>73</v>
      </c>
      <c r="AF971" t="s">
        <v>4617</v>
      </c>
    </row>
    <row r="972" spans="1:32" x14ac:dyDescent="0.25">
      <c r="A972" t="s">
        <v>4618</v>
      </c>
      <c r="B972" t="s">
        <v>4619</v>
      </c>
      <c r="C972" t="s">
        <v>4620</v>
      </c>
      <c r="D972" t="s">
        <v>4621</v>
      </c>
      <c r="E972" t="s">
        <v>71</v>
      </c>
      <c r="F972">
        <v>4</v>
      </c>
      <c r="G972">
        <v>2022</v>
      </c>
      <c r="H972" s="1">
        <v>44951.333159386573</v>
      </c>
      <c r="I972" t="s">
        <v>3355</v>
      </c>
      <c r="J972">
        <v>618.57000000000005</v>
      </c>
      <c r="K972">
        <v>0</v>
      </c>
      <c r="L972" t="s">
        <v>38</v>
      </c>
      <c r="M972" t="s">
        <v>51</v>
      </c>
      <c r="N972">
        <v>618.57000000000005</v>
      </c>
      <c r="R972" t="s">
        <v>52</v>
      </c>
      <c r="S972">
        <v>32.295630000000003</v>
      </c>
      <c r="T972">
        <v>-90.899169999999998</v>
      </c>
      <c r="U972">
        <v>2.553458333</v>
      </c>
      <c r="V972">
        <v>1</v>
      </c>
      <c r="W972">
        <v>10</v>
      </c>
      <c r="X972">
        <v>0</v>
      </c>
      <c r="Y972">
        <v>932.56669999999997</v>
      </c>
      <c r="Z972">
        <v>28001390001</v>
      </c>
      <c r="AA972">
        <v>2518.3261572532301</v>
      </c>
      <c r="AB972" t="s">
        <v>53</v>
      </c>
      <c r="AC972" t="s">
        <v>54</v>
      </c>
      <c r="AD972" t="s">
        <v>54</v>
      </c>
      <c r="AE972" t="s">
        <v>438</v>
      </c>
      <c r="AF972" t="s">
        <v>4622</v>
      </c>
    </row>
    <row r="973" spans="1:32" x14ac:dyDescent="0.25">
      <c r="A973" t="s">
        <v>4623</v>
      </c>
      <c r="B973" t="s">
        <v>4624</v>
      </c>
      <c r="C973" t="s">
        <v>4625</v>
      </c>
      <c r="D973" t="s">
        <v>4626</v>
      </c>
      <c r="E973" t="s">
        <v>111</v>
      </c>
      <c r="F973">
        <v>4</v>
      </c>
      <c r="G973">
        <v>2022</v>
      </c>
      <c r="H973" s="1">
        <v>44958.408133321762</v>
      </c>
      <c r="I973" t="s">
        <v>3355</v>
      </c>
      <c r="J973">
        <v>617.46</v>
      </c>
      <c r="K973">
        <v>0</v>
      </c>
      <c r="L973" t="s">
        <v>38</v>
      </c>
      <c r="M973" t="s">
        <v>51</v>
      </c>
      <c r="N973">
        <v>617.46</v>
      </c>
      <c r="R973" t="s">
        <v>52</v>
      </c>
      <c r="S973">
        <v>33.84525</v>
      </c>
      <c r="T973">
        <v>-83.885582999999997</v>
      </c>
      <c r="U973">
        <v>3.5734545459999998</v>
      </c>
      <c r="V973">
        <v>3</v>
      </c>
      <c r="W973">
        <v>5</v>
      </c>
      <c r="X973">
        <v>1.1000000000000001</v>
      </c>
      <c r="Y973">
        <v>505.548</v>
      </c>
      <c r="Z973">
        <v>13000999027</v>
      </c>
      <c r="AA973">
        <v>1092.6283132200001</v>
      </c>
      <c r="AB973" t="s">
        <v>41</v>
      </c>
      <c r="AC973" t="s">
        <v>54</v>
      </c>
      <c r="AD973" t="s">
        <v>54</v>
      </c>
      <c r="AE973" t="s">
        <v>54</v>
      </c>
      <c r="AF973" t="s">
        <v>4627</v>
      </c>
    </row>
    <row r="974" spans="1:32" x14ac:dyDescent="0.25">
      <c r="A974" t="s">
        <v>4628</v>
      </c>
      <c r="B974" t="s">
        <v>4629</v>
      </c>
      <c r="C974" t="s">
        <v>4630</v>
      </c>
      <c r="D974" t="s">
        <v>4631</v>
      </c>
      <c r="E974" t="s">
        <v>85</v>
      </c>
      <c r="F974">
        <v>2</v>
      </c>
      <c r="G974">
        <v>2022</v>
      </c>
      <c r="H974" s="1">
        <v>45000.415641851854</v>
      </c>
      <c r="I974" t="s">
        <v>3355</v>
      </c>
      <c r="J974">
        <v>616.77</v>
      </c>
      <c r="K974">
        <v>0</v>
      </c>
      <c r="L974" t="s">
        <v>38</v>
      </c>
      <c r="M974" t="s">
        <v>51</v>
      </c>
      <c r="N974">
        <v>616.77</v>
      </c>
      <c r="R974" t="s">
        <v>86</v>
      </c>
      <c r="S974">
        <v>41.22372</v>
      </c>
      <c r="T974">
        <v>-73.96557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36003099001</v>
      </c>
      <c r="AA974">
        <v>439.60079135218001</v>
      </c>
      <c r="AB974" t="s">
        <v>41</v>
      </c>
      <c r="AC974" t="s">
        <v>54</v>
      </c>
      <c r="AD974" t="s">
        <v>54</v>
      </c>
      <c r="AE974" t="s">
        <v>73</v>
      </c>
      <c r="AF974" t="s">
        <v>4632</v>
      </c>
    </row>
    <row r="975" spans="1:32" x14ac:dyDescent="0.25">
      <c r="A975" t="s">
        <v>4633</v>
      </c>
      <c r="B975" t="s">
        <v>4634</v>
      </c>
      <c r="C975" t="s">
        <v>4635</v>
      </c>
      <c r="D975" t="s">
        <v>4636</v>
      </c>
      <c r="E975" t="s">
        <v>159</v>
      </c>
      <c r="F975">
        <v>10</v>
      </c>
      <c r="G975">
        <v>2022</v>
      </c>
      <c r="H975" s="1">
        <v>44958.502466041668</v>
      </c>
      <c r="I975" t="s">
        <v>3355</v>
      </c>
      <c r="J975">
        <v>616.38</v>
      </c>
      <c r="K975">
        <v>0</v>
      </c>
      <c r="L975" t="s">
        <v>38</v>
      </c>
      <c r="M975" t="s">
        <v>51</v>
      </c>
      <c r="N975">
        <v>616.38</v>
      </c>
      <c r="R975" t="s">
        <v>52</v>
      </c>
      <c r="S975">
        <v>47.550825000000003</v>
      </c>
      <c r="T975">
        <v>-122.672186</v>
      </c>
      <c r="U975">
        <v>0</v>
      </c>
      <c r="V975">
        <v>2</v>
      </c>
      <c r="W975">
        <v>46.5</v>
      </c>
      <c r="X975">
        <v>0</v>
      </c>
      <c r="Y975">
        <v>0</v>
      </c>
      <c r="Z975">
        <v>53000115002</v>
      </c>
      <c r="AA975">
        <v>2795.3074346545</v>
      </c>
      <c r="AB975" t="s">
        <v>53</v>
      </c>
      <c r="AC975" t="s">
        <v>757</v>
      </c>
      <c r="AD975" t="s">
        <v>54</v>
      </c>
      <c r="AE975" t="s">
        <v>44</v>
      </c>
      <c r="AF975" t="s">
        <v>4637</v>
      </c>
    </row>
    <row r="976" spans="1:32" x14ac:dyDescent="0.25">
      <c r="A976" t="s">
        <v>4638</v>
      </c>
      <c r="B976" t="s">
        <v>4639</v>
      </c>
      <c r="C976" t="s">
        <v>4640</v>
      </c>
      <c r="D976" t="s">
        <v>4641</v>
      </c>
      <c r="E976" t="s">
        <v>525</v>
      </c>
      <c r="F976">
        <v>2</v>
      </c>
      <c r="G976">
        <v>2022</v>
      </c>
      <c r="H976" s="1">
        <v>44985.400027870368</v>
      </c>
      <c r="I976" t="s">
        <v>3355</v>
      </c>
      <c r="J976">
        <v>615.07000000000005</v>
      </c>
      <c r="K976">
        <v>0</v>
      </c>
      <c r="L976" t="s">
        <v>38</v>
      </c>
      <c r="M976" t="s">
        <v>79</v>
      </c>
      <c r="Q976">
        <v>615.07000000000005</v>
      </c>
      <c r="R976" t="s">
        <v>94</v>
      </c>
      <c r="S976">
        <v>40.680599000000001</v>
      </c>
      <c r="T976">
        <v>-75.177008999999998</v>
      </c>
      <c r="U976">
        <v>2.684166667</v>
      </c>
      <c r="V976">
        <v>1</v>
      </c>
      <c r="W976">
        <v>3.5</v>
      </c>
      <c r="X976">
        <v>0</v>
      </c>
      <c r="Y976">
        <v>979.16300000000001</v>
      </c>
      <c r="Z976">
        <v>34008357001</v>
      </c>
      <c r="AA976">
        <v>1387.6379577894002</v>
      </c>
      <c r="AB976" t="s">
        <v>41</v>
      </c>
      <c r="AC976" t="s">
        <v>54</v>
      </c>
      <c r="AD976" t="s">
        <v>647</v>
      </c>
      <c r="AE976" t="s">
        <v>65</v>
      </c>
      <c r="AF976" t="s">
        <v>4642</v>
      </c>
    </row>
    <row r="977" spans="1:32" x14ac:dyDescent="0.25">
      <c r="A977" t="s">
        <v>4643</v>
      </c>
      <c r="B977" t="s">
        <v>4644</v>
      </c>
      <c r="C977" t="s">
        <v>4645</v>
      </c>
      <c r="D977" t="s">
        <v>4646</v>
      </c>
      <c r="E977" t="s">
        <v>253</v>
      </c>
      <c r="F977">
        <v>5</v>
      </c>
      <c r="G977">
        <v>2022</v>
      </c>
      <c r="H977" s="1">
        <v>44965.40898803241</v>
      </c>
      <c r="I977" t="s">
        <v>3355</v>
      </c>
      <c r="J977">
        <v>610.79999999999995</v>
      </c>
      <c r="K977">
        <v>0</v>
      </c>
      <c r="L977" t="s">
        <v>38</v>
      </c>
      <c r="M977" t="s">
        <v>51</v>
      </c>
      <c r="N977">
        <v>610.79999999999995</v>
      </c>
      <c r="R977" t="s">
        <v>52</v>
      </c>
      <c r="S977">
        <v>39.327554999999997</v>
      </c>
      <c r="T977">
        <v>-85.485439</v>
      </c>
      <c r="U977">
        <v>3.77839225</v>
      </c>
      <c r="V977">
        <v>1</v>
      </c>
      <c r="W977">
        <v>8.9</v>
      </c>
      <c r="X977">
        <v>8.9</v>
      </c>
      <c r="Y977">
        <v>1373.2474500000001</v>
      </c>
      <c r="Z977">
        <v>18004312001</v>
      </c>
      <c r="AA977">
        <v>2276.3089858750004</v>
      </c>
      <c r="AB977" t="s">
        <v>53</v>
      </c>
      <c r="AC977" t="s">
        <v>54</v>
      </c>
      <c r="AD977" t="s">
        <v>54</v>
      </c>
      <c r="AE977" t="s">
        <v>65</v>
      </c>
      <c r="AF977" t="s">
        <v>4647</v>
      </c>
    </row>
    <row r="978" spans="1:32" x14ac:dyDescent="0.25">
      <c r="A978" t="s">
        <v>4648</v>
      </c>
      <c r="B978" t="s">
        <v>4649</v>
      </c>
      <c r="C978" t="s">
        <v>4650</v>
      </c>
      <c r="D978" t="s">
        <v>4651</v>
      </c>
      <c r="E978" t="s">
        <v>525</v>
      </c>
      <c r="F978">
        <v>2</v>
      </c>
      <c r="G978">
        <v>2022</v>
      </c>
      <c r="H978" s="1">
        <v>44985.48603015046</v>
      </c>
      <c r="I978" t="s">
        <v>3355</v>
      </c>
      <c r="J978">
        <v>605.49</v>
      </c>
      <c r="K978">
        <v>0</v>
      </c>
      <c r="L978" t="s">
        <v>38</v>
      </c>
      <c r="M978" t="s">
        <v>79</v>
      </c>
      <c r="Q978">
        <v>605.49</v>
      </c>
      <c r="R978" t="s">
        <v>52</v>
      </c>
      <c r="S978">
        <v>40.175727000000002</v>
      </c>
      <c r="T978">
        <v>-74.726641999999998</v>
      </c>
      <c r="U978">
        <v>9.4716666669999992</v>
      </c>
      <c r="V978">
        <v>1</v>
      </c>
      <c r="W978">
        <v>20</v>
      </c>
      <c r="X978">
        <v>0</v>
      </c>
      <c r="Y978">
        <v>3455.26</v>
      </c>
      <c r="Z978">
        <v>34007424001</v>
      </c>
      <c r="AA978">
        <v>8558.9217868899996</v>
      </c>
      <c r="AB978" t="s">
        <v>41</v>
      </c>
      <c r="AC978" t="s">
        <v>54</v>
      </c>
      <c r="AD978" t="s">
        <v>54</v>
      </c>
      <c r="AE978" t="s">
        <v>44</v>
      </c>
      <c r="AF978" t="s">
        <v>4652</v>
      </c>
    </row>
    <row r="979" spans="1:32" x14ac:dyDescent="0.25">
      <c r="A979" t="s">
        <v>4653</v>
      </c>
      <c r="B979" t="s">
        <v>4654</v>
      </c>
      <c r="C979" t="s">
        <v>4655</v>
      </c>
      <c r="D979" t="s">
        <v>4656</v>
      </c>
      <c r="E979" t="s">
        <v>213</v>
      </c>
      <c r="F979">
        <v>3</v>
      </c>
      <c r="G979">
        <v>2022</v>
      </c>
      <c r="H979" s="1">
        <v>44960.82732232639</v>
      </c>
      <c r="I979" t="s">
        <v>3355</v>
      </c>
      <c r="J979">
        <v>603.79999999999995</v>
      </c>
      <c r="K979">
        <v>0</v>
      </c>
      <c r="L979" t="s">
        <v>38</v>
      </c>
      <c r="M979" t="s">
        <v>79</v>
      </c>
      <c r="Q979">
        <v>603.79999999999995</v>
      </c>
      <c r="R979" t="s">
        <v>94</v>
      </c>
      <c r="S979">
        <v>40.133474999999997</v>
      </c>
      <c r="T979">
        <v>-74.828733999999997</v>
      </c>
      <c r="U979">
        <v>6.4725000000000001</v>
      </c>
      <c r="V979">
        <v>3</v>
      </c>
      <c r="W979">
        <v>10</v>
      </c>
      <c r="X979">
        <v>0</v>
      </c>
      <c r="Y979">
        <v>2360.08</v>
      </c>
      <c r="Z979">
        <v>42000148001</v>
      </c>
      <c r="AA979">
        <v>3159.5168723945003</v>
      </c>
      <c r="AB979" t="s">
        <v>53</v>
      </c>
      <c r="AC979" t="s">
        <v>54</v>
      </c>
      <c r="AD979" t="s">
        <v>54</v>
      </c>
      <c r="AE979" t="s">
        <v>73</v>
      </c>
      <c r="AF979" t="s">
        <v>4657</v>
      </c>
    </row>
    <row r="980" spans="1:32" x14ac:dyDescent="0.25">
      <c r="A980" t="s">
        <v>4658</v>
      </c>
      <c r="B980" t="s">
        <v>4659</v>
      </c>
      <c r="C980" t="s">
        <v>4660</v>
      </c>
      <c r="D980" t="s">
        <v>4661</v>
      </c>
      <c r="E980" t="s">
        <v>600</v>
      </c>
      <c r="F980">
        <v>4</v>
      </c>
      <c r="G980">
        <v>2022</v>
      </c>
      <c r="H980" s="1">
        <v>44985.408607986108</v>
      </c>
      <c r="I980" t="s">
        <v>3355</v>
      </c>
      <c r="J980">
        <v>602.5</v>
      </c>
      <c r="K980">
        <v>0</v>
      </c>
      <c r="L980" t="s">
        <v>38</v>
      </c>
      <c r="M980" t="s">
        <v>51</v>
      </c>
      <c r="N980">
        <v>602.5</v>
      </c>
      <c r="R980" t="s">
        <v>52</v>
      </c>
      <c r="S980">
        <v>28.114090000000001</v>
      </c>
      <c r="T980">
        <v>-81.597329999999999</v>
      </c>
      <c r="Z980">
        <v>12000162001</v>
      </c>
      <c r="AA980">
        <v>1547.8901103949995</v>
      </c>
      <c r="AB980" t="s">
        <v>87</v>
      </c>
      <c r="AC980" t="s">
        <v>64</v>
      </c>
      <c r="AD980" t="s">
        <v>54</v>
      </c>
      <c r="AE980" t="s">
        <v>73</v>
      </c>
      <c r="AF980" t="s">
        <v>4662</v>
      </c>
    </row>
    <row r="981" spans="1:32" x14ac:dyDescent="0.25">
      <c r="A981" t="s">
        <v>4663</v>
      </c>
      <c r="B981" t="s">
        <v>4664</v>
      </c>
      <c r="C981" t="s">
        <v>4665</v>
      </c>
      <c r="D981" t="s">
        <v>4666</v>
      </c>
      <c r="E981" t="s">
        <v>641</v>
      </c>
      <c r="F981">
        <v>3</v>
      </c>
      <c r="G981">
        <v>2022</v>
      </c>
      <c r="H981" s="1">
        <v>44949.556891134256</v>
      </c>
      <c r="I981" t="s">
        <v>3355</v>
      </c>
      <c r="J981">
        <v>602</v>
      </c>
      <c r="K981">
        <v>0</v>
      </c>
      <c r="L981" t="s">
        <v>38</v>
      </c>
      <c r="M981" t="s">
        <v>51</v>
      </c>
      <c r="N981">
        <v>647</v>
      </c>
      <c r="R981" t="s">
        <v>52</v>
      </c>
      <c r="S981">
        <v>38.603776491893001</v>
      </c>
      <c r="T981">
        <v>-78.807552357953995</v>
      </c>
      <c r="Z981">
        <v>51000281001</v>
      </c>
      <c r="AA981">
        <v>775.76610238620003</v>
      </c>
      <c r="AB981" t="s">
        <v>41</v>
      </c>
      <c r="AC981" t="s">
        <v>54</v>
      </c>
      <c r="AD981" t="s">
        <v>54</v>
      </c>
      <c r="AE981" t="s">
        <v>55</v>
      </c>
      <c r="AF981" t="s">
        <v>4667</v>
      </c>
    </row>
    <row r="982" spans="1:32" x14ac:dyDescent="0.25">
      <c r="A982" t="s">
        <v>4668</v>
      </c>
      <c r="B982" t="s">
        <v>4669</v>
      </c>
      <c r="C982" t="s">
        <v>4670</v>
      </c>
      <c r="D982" t="s">
        <v>4671</v>
      </c>
      <c r="E982" t="s">
        <v>951</v>
      </c>
      <c r="F982">
        <v>1</v>
      </c>
      <c r="G982">
        <v>2022</v>
      </c>
      <c r="H982" s="1">
        <v>44971.584374432867</v>
      </c>
      <c r="I982" t="s">
        <v>3355</v>
      </c>
      <c r="J982">
        <v>602</v>
      </c>
      <c r="K982">
        <v>0</v>
      </c>
      <c r="L982" t="s">
        <v>38</v>
      </c>
      <c r="M982" t="s">
        <v>679</v>
      </c>
      <c r="O982">
        <v>602</v>
      </c>
      <c r="R982" t="s">
        <v>52</v>
      </c>
      <c r="S982">
        <v>42.924903999999998</v>
      </c>
      <c r="T982">
        <v>-70.817131000000003</v>
      </c>
      <c r="U982">
        <v>2.059166667</v>
      </c>
      <c r="V982">
        <v>1</v>
      </c>
      <c r="W982">
        <v>4.7</v>
      </c>
      <c r="X982">
        <v>0</v>
      </c>
      <c r="Y982">
        <v>751.54</v>
      </c>
      <c r="Z982">
        <v>33000077001</v>
      </c>
      <c r="AA982">
        <v>1334.8275893171001</v>
      </c>
      <c r="AB982" t="s">
        <v>54</v>
      </c>
      <c r="AC982" t="s">
        <v>54</v>
      </c>
      <c r="AD982" t="s">
        <v>54</v>
      </c>
      <c r="AE982" t="s">
        <v>65</v>
      </c>
      <c r="AF982" t="s">
        <v>4672</v>
      </c>
    </row>
    <row r="983" spans="1:32" x14ac:dyDescent="0.25">
      <c r="A983" t="s">
        <v>4673</v>
      </c>
      <c r="B983" t="s">
        <v>4674</v>
      </c>
      <c r="C983" t="s">
        <v>4675</v>
      </c>
      <c r="D983" t="s">
        <v>4676</v>
      </c>
      <c r="E983" t="s">
        <v>36</v>
      </c>
      <c r="F983">
        <v>9</v>
      </c>
      <c r="G983">
        <v>2022</v>
      </c>
      <c r="H983" s="1">
        <v>44971.731268252312</v>
      </c>
      <c r="I983" t="s">
        <v>3355</v>
      </c>
      <c r="J983">
        <v>601.79999999999995</v>
      </c>
      <c r="K983">
        <v>0</v>
      </c>
      <c r="L983" t="s">
        <v>38</v>
      </c>
      <c r="M983" t="s">
        <v>679</v>
      </c>
      <c r="O983">
        <v>642</v>
      </c>
      <c r="R983" t="s">
        <v>52</v>
      </c>
      <c r="S983">
        <v>38.100299999999997</v>
      </c>
      <c r="T983">
        <v>-122.5544</v>
      </c>
      <c r="U983">
        <v>2.2552500000000002</v>
      </c>
      <c r="V983">
        <v>2</v>
      </c>
      <c r="W983">
        <v>7</v>
      </c>
      <c r="X983">
        <v>0</v>
      </c>
      <c r="Y983">
        <v>821.03599999999994</v>
      </c>
      <c r="Z983">
        <v>6002071001</v>
      </c>
      <c r="AA983">
        <v>2225.3196645913999</v>
      </c>
      <c r="AB983" t="s">
        <v>53</v>
      </c>
      <c r="AC983" t="s">
        <v>72</v>
      </c>
      <c r="AD983" t="s">
        <v>54</v>
      </c>
      <c r="AE983" t="s">
        <v>438</v>
      </c>
      <c r="AF983" t="s">
        <v>4677</v>
      </c>
    </row>
    <row r="984" spans="1:32" x14ac:dyDescent="0.25">
      <c r="A984" t="s">
        <v>4678</v>
      </c>
      <c r="B984" t="s">
        <v>4679</v>
      </c>
      <c r="C984" t="s">
        <v>4680</v>
      </c>
      <c r="D984" t="s">
        <v>4681</v>
      </c>
      <c r="E984" t="s">
        <v>136</v>
      </c>
      <c r="F984">
        <v>4</v>
      </c>
      <c r="G984">
        <v>2022</v>
      </c>
      <c r="H984" s="1">
        <v>44974.543629247688</v>
      </c>
      <c r="I984" t="s">
        <v>3355</v>
      </c>
      <c r="J984">
        <v>601.16999999999996</v>
      </c>
      <c r="K984">
        <v>0</v>
      </c>
      <c r="L984" t="s">
        <v>38</v>
      </c>
      <c r="M984" t="s">
        <v>51</v>
      </c>
      <c r="N984">
        <v>601.16999999999996</v>
      </c>
      <c r="R984" t="s">
        <v>52</v>
      </c>
      <c r="S984">
        <v>36.435735999999999</v>
      </c>
      <c r="T984">
        <v>-77.611069000000001</v>
      </c>
      <c r="U984">
        <v>2.7794750000000001</v>
      </c>
      <c r="V984">
        <v>1</v>
      </c>
      <c r="W984">
        <v>8.34</v>
      </c>
      <c r="X984">
        <v>0</v>
      </c>
      <c r="Y984">
        <v>1015.3877</v>
      </c>
      <c r="Z984">
        <v>37004213001</v>
      </c>
      <c r="AA984">
        <v>2447.4874216128001</v>
      </c>
      <c r="AB984" t="s">
        <v>544</v>
      </c>
      <c r="AC984" t="s">
        <v>54</v>
      </c>
      <c r="AD984" t="s">
        <v>54</v>
      </c>
      <c r="AE984" t="s">
        <v>54</v>
      </c>
      <c r="AF984" t="s">
        <v>4682</v>
      </c>
    </row>
    <row r="985" spans="1:32" x14ac:dyDescent="0.25">
      <c r="A985" t="s">
        <v>4683</v>
      </c>
      <c r="B985" t="s">
        <v>4684</v>
      </c>
      <c r="C985" t="s">
        <v>4685</v>
      </c>
      <c r="D985" t="s">
        <v>4686</v>
      </c>
      <c r="E985" t="s">
        <v>85</v>
      </c>
      <c r="F985">
        <v>2</v>
      </c>
      <c r="G985">
        <v>2022</v>
      </c>
      <c r="H985" s="1">
        <v>44939.315323194445</v>
      </c>
      <c r="I985" t="s">
        <v>3355</v>
      </c>
      <c r="J985">
        <v>598.4</v>
      </c>
      <c r="K985">
        <v>0</v>
      </c>
      <c r="L985" t="s">
        <v>38</v>
      </c>
      <c r="M985" t="s">
        <v>51</v>
      </c>
      <c r="N985">
        <v>598.4</v>
      </c>
      <c r="R985" t="s">
        <v>86</v>
      </c>
      <c r="S985">
        <v>43.184330000000003</v>
      </c>
      <c r="T985">
        <v>-78.704120000000003</v>
      </c>
      <c r="U985">
        <v>0</v>
      </c>
      <c r="V985">
        <v>1</v>
      </c>
      <c r="W985">
        <v>22</v>
      </c>
      <c r="X985">
        <v>0</v>
      </c>
      <c r="Y985">
        <v>0</v>
      </c>
      <c r="Z985">
        <v>36009109001</v>
      </c>
      <c r="AA985">
        <v>5790.9300600660008</v>
      </c>
      <c r="AB985" t="s">
        <v>952</v>
      </c>
      <c r="AC985" t="s">
        <v>54</v>
      </c>
      <c r="AD985" t="s">
        <v>43</v>
      </c>
      <c r="AE985" t="s">
        <v>73</v>
      </c>
      <c r="AF985" t="s">
        <v>4687</v>
      </c>
    </row>
    <row r="986" spans="1:32" x14ac:dyDescent="0.25">
      <c r="A986" t="s">
        <v>4688</v>
      </c>
      <c r="B986" t="s">
        <v>4689</v>
      </c>
      <c r="C986" t="s">
        <v>4690</v>
      </c>
      <c r="D986" t="s">
        <v>4691</v>
      </c>
      <c r="E986" t="s">
        <v>85</v>
      </c>
      <c r="F986">
        <v>2</v>
      </c>
      <c r="G986">
        <v>2022</v>
      </c>
      <c r="H986" s="1">
        <v>44959.532086377316</v>
      </c>
      <c r="I986" t="s">
        <v>3355</v>
      </c>
      <c r="J986">
        <v>594</v>
      </c>
      <c r="K986">
        <v>0</v>
      </c>
      <c r="L986" t="s">
        <v>38</v>
      </c>
      <c r="M986" t="s">
        <v>51</v>
      </c>
      <c r="N986">
        <v>594</v>
      </c>
      <c r="R986" t="s">
        <v>52</v>
      </c>
      <c r="S986">
        <v>43.034660000000002</v>
      </c>
      <c r="T986">
        <v>-74.829099999999997</v>
      </c>
      <c r="U986">
        <v>0</v>
      </c>
      <c r="V986">
        <v>1</v>
      </c>
      <c r="W986">
        <v>7</v>
      </c>
      <c r="X986">
        <v>0</v>
      </c>
      <c r="Y986">
        <v>0</v>
      </c>
      <c r="Z986">
        <v>36006009001</v>
      </c>
      <c r="AA986">
        <v>2254.0922101728602</v>
      </c>
      <c r="AB986" t="s">
        <v>54</v>
      </c>
      <c r="AC986" t="s">
        <v>54</v>
      </c>
      <c r="AD986" t="s">
        <v>54</v>
      </c>
      <c r="AE986" t="s">
        <v>73</v>
      </c>
      <c r="AF986" t="s">
        <v>4692</v>
      </c>
    </row>
    <row r="987" spans="1:32" x14ac:dyDescent="0.25">
      <c r="A987" t="s">
        <v>4693</v>
      </c>
      <c r="B987" t="s">
        <v>4694</v>
      </c>
      <c r="C987" t="s">
        <v>4695</v>
      </c>
      <c r="D987" t="s">
        <v>4696</v>
      </c>
      <c r="E987" t="s">
        <v>854</v>
      </c>
      <c r="F987">
        <v>8</v>
      </c>
      <c r="G987">
        <v>2022</v>
      </c>
      <c r="H987" s="1">
        <v>44945.77106846065</v>
      </c>
      <c r="I987" t="s">
        <v>3355</v>
      </c>
      <c r="J987">
        <v>592</v>
      </c>
      <c r="K987">
        <v>0</v>
      </c>
      <c r="L987" t="s">
        <v>38</v>
      </c>
      <c r="M987" t="s">
        <v>39</v>
      </c>
      <c r="N987">
        <v>448</v>
      </c>
      <c r="Q987">
        <v>144</v>
      </c>
      <c r="R987" t="s">
        <v>806</v>
      </c>
      <c r="S987">
        <v>41.736420000000003</v>
      </c>
      <c r="T987">
        <v>-111.83484</v>
      </c>
      <c r="U987">
        <v>15.209090909</v>
      </c>
      <c r="V987">
        <v>2</v>
      </c>
      <c r="W987">
        <v>30</v>
      </c>
      <c r="X987">
        <v>21</v>
      </c>
      <c r="Y987">
        <v>3435.1636360000002</v>
      </c>
      <c r="Z987">
        <v>49000135001</v>
      </c>
      <c r="AB987" t="s">
        <v>952</v>
      </c>
      <c r="AC987" t="s">
        <v>54</v>
      </c>
      <c r="AD987" t="s">
        <v>43</v>
      </c>
      <c r="AE987" t="s">
        <v>73</v>
      </c>
      <c r="AF987" t="s">
        <v>4697</v>
      </c>
    </row>
    <row r="988" spans="1:32" x14ac:dyDescent="0.25">
      <c r="A988" t="s">
        <v>4698</v>
      </c>
      <c r="B988" t="s">
        <v>4699</v>
      </c>
      <c r="C988" t="s">
        <v>4700</v>
      </c>
      <c r="D988" t="s">
        <v>3458</v>
      </c>
      <c r="E988" t="s">
        <v>172</v>
      </c>
      <c r="F988">
        <v>4</v>
      </c>
      <c r="G988">
        <v>2022</v>
      </c>
      <c r="H988" s="1">
        <v>44964.338575011578</v>
      </c>
      <c r="I988" t="s">
        <v>3355</v>
      </c>
      <c r="J988">
        <v>587</v>
      </c>
      <c r="K988">
        <v>0</v>
      </c>
      <c r="L988" t="s">
        <v>38</v>
      </c>
      <c r="M988" t="s">
        <v>39</v>
      </c>
      <c r="N988">
        <v>522</v>
      </c>
      <c r="Q988">
        <v>65</v>
      </c>
      <c r="R988" t="s">
        <v>561</v>
      </c>
      <c r="S988">
        <v>34.844999999999999</v>
      </c>
      <c r="T988">
        <v>-80.857221999999993</v>
      </c>
      <c r="U988">
        <v>2.2200000000000002</v>
      </c>
      <c r="V988">
        <v>1</v>
      </c>
      <c r="W988">
        <v>0</v>
      </c>
      <c r="X988">
        <v>0</v>
      </c>
      <c r="Y988">
        <v>809.72</v>
      </c>
      <c r="Z988">
        <v>45000302001</v>
      </c>
      <c r="AA988">
        <v>1912.0995481350003</v>
      </c>
      <c r="AB988" t="s">
        <v>41</v>
      </c>
      <c r="AC988" t="s">
        <v>54</v>
      </c>
      <c r="AD988" t="s">
        <v>54</v>
      </c>
      <c r="AE988" t="s">
        <v>54</v>
      </c>
      <c r="AF988" t="s">
        <v>4701</v>
      </c>
    </row>
    <row r="989" spans="1:32" x14ac:dyDescent="0.25">
      <c r="A989" t="s">
        <v>4702</v>
      </c>
      <c r="B989" t="s">
        <v>4703</v>
      </c>
      <c r="C989" t="s">
        <v>4704</v>
      </c>
      <c r="D989" t="s">
        <v>4705</v>
      </c>
      <c r="E989" t="s">
        <v>247</v>
      </c>
      <c r="F989">
        <v>1</v>
      </c>
      <c r="G989">
        <v>2022</v>
      </c>
      <c r="H989" s="1">
        <v>44944.335955995368</v>
      </c>
      <c r="I989" t="s">
        <v>3355</v>
      </c>
      <c r="J989">
        <v>585.70000000000005</v>
      </c>
      <c r="K989">
        <v>0</v>
      </c>
      <c r="L989" t="s">
        <v>38</v>
      </c>
      <c r="M989" t="s">
        <v>79</v>
      </c>
      <c r="Q989">
        <v>585.70000000000005</v>
      </c>
      <c r="R989" t="s">
        <v>94</v>
      </c>
      <c r="S989">
        <v>42.560465999999998</v>
      </c>
      <c r="T989">
        <v>-71.616625999999997</v>
      </c>
      <c r="AB989" t="s">
        <v>41</v>
      </c>
      <c r="AC989" t="s">
        <v>54</v>
      </c>
      <c r="AD989" t="s">
        <v>54</v>
      </c>
      <c r="AE989" t="s">
        <v>73</v>
      </c>
      <c r="AF989" t="s">
        <v>4706</v>
      </c>
    </row>
    <row r="990" spans="1:32" x14ac:dyDescent="0.25">
      <c r="A990" t="s">
        <v>4707</v>
      </c>
      <c r="B990" t="s">
        <v>4708</v>
      </c>
      <c r="C990" t="s">
        <v>4709</v>
      </c>
      <c r="D990" t="s">
        <v>4710</v>
      </c>
      <c r="E990" t="s">
        <v>543</v>
      </c>
      <c r="F990">
        <v>7</v>
      </c>
      <c r="G990">
        <v>2022</v>
      </c>
      <c r="H990" s="1">
        <v>44978.762482743055</v>
      </c>
      <c r="I990" t="s">
        <v>3355</v>
      </c>
      <c r="J990">
        <v>585.5</v>
      </c>
      <c r="K990">
        <v>0</v>
      </c>
      <c r="L990" t="s">
        <v>38</v>
      </c>
      <c r="M990" t="s">
        <v>51</v>
      </c>
      <c r="N990">
        <v>585.5</v>
      </c>
      <c r="R990" t="s">
        <v>52</v>
      </c>
      <c r="S990">
        <v>39.742432999999998</v>
      </c>
      <c r="T990">
        <v>-94.220749999999995</v>
      </c>
      <c r="U990">
        <v>0.90500000000000003</v>
      </c>
      <c r="V990">
        <v>1</v>
      </c>
      <c r="W990">
        <v>0</v>
      </c>
      <c r="X990">
        <v>0</v>
      </c>
      <c r="Y990">
        <v>330.89</v>
      </c>
      <c r="Z990">
        <v>29002401001</v>
      </c>
      <c r="AA990">
        <v>509.89321283599998</v>
      </c>
      <c r="AB990" t="s">
        <v>41</v>
      </c>
      <c r="AC990" t="s">
        <v>54</v>
      </c>
      <c r="AD990" t="s">
        <v>54</v>
      </c>
      <c r="AE990" t="s">
        <v>73</v>
      </c>
      <c r="AF990" t="s">
        <v>4711</v>
      </c>
    </row>
    <row r="991" spans="1:32" x14ac:dyDescent="0.25">
      <c r="A991" t="s">
        <v>4712</v>
      </c>
      <c r="B991" t="s">
        <v>4713</v>
      </c>
      <c r="C991" t="s">
        <v>4713</v>
      </c>
      <c r="D991" t="s">
        <v>98</v>
      </c>
      <c r="E991" t="s">
        <v>99</v>
      </c>
      <c r="F991">
        <v>6</v>
      </c>
      <c r="G991">
        <v>2022</v>
      </c>
      <c r="H991" s="1">
        <v>44832.561533715278</v>
      </c>
      <c r="I991" t="s">
        <v>3355</v>
      </c>
      <c r="J991">
        <v>584.25</v>
      </c>
      <c r="K991">
        <v>0</v>
      </c>
      <c r="L991" t="s">
        <v>38</v>
      </c>
      <c r="M991" t="s">
        <v>79</v>
      </c>
      <c r="Q991">
        <v>584.25</v>
      </c>
      <c r="R991" t="s">
        <v>94</v>
      </c>
      <c r="S991">
        <v>29.986443999999999</v>
      </c>
      <c r="T991">
        <v>-95.198138999999998</v>
      </c>
      <c r="U991">
        <v>4.2166666670000001</v>
      </c>
      <c r="V991">
        <v>1</v>
      </c>
      <c r="W991">
        <v>9</v>
      </c>
      <c r="X991">
        <v>0</v>
      </c>
      <c r="Y991">
        <v>1539.35</v>
      </c>
      <c r="AB991" t="s">
        <v>41</v>
      </c>
      <c r="AC991" t="s">
        <v>54</v>
      </c>
      <c r="AD991" t="s">
        <v>54</v>
      </c>
      <c r="AE991" t="s">
        <v>73</v>
      </c>
      <c r="AF991" t="s">
        <v>4714</v>
      </c>
    </row>
    <row r="992" spans="1:32" x14ac:dyDescent="0.25">
      <c r="A992" t="s">
        <v>4715</v>
      </c>
      <c r="B992" t="s">
        <v>4716</v>
      </c>
      <c r="C992" t="s">
        <v>4717</v>
      </c>
      <c r="D992" t="s">
        <v>4718</v>
      </c>
      <c r="E992" t="s">
        <v>213</v>
      </c>
      <c r="F992">
        <v>3</v>
      </c>
      <c r="G992">
        <v>2022</v>
      </c>
      <c r="H992" s="1">
        <v>44960.326944236112</v>
      </c>
      <c r="I992" t="s">
        <v>3355</v>
      </c>
      <c r="J992">
        <v>584.16</v>
      </c>
      <c r="K992">
        <v>0</v>
      </c>
      <c r="L992" t="s">
        <v>38</v>
      </c>
      <c r="M992" t="s">
        <v>79</v>
      </c>
      <c r="Q992">
        <v>584.16</v>
      </c>
      <c r="R992" t="s">
        <v>52</v>
      </c>
      <c r="S992">
        <v>41.006340000000002</v>
      </c>
      <c r="T992">
        <v>-76.861779999999996</v>
      </c>
      <c r="U992">
        <v>1.816121417</v>
      </c>
      <c r="V992">
        <v>3</v>
      </c>
      <c r="W992">
        <v>4.25</v>
      </c>
      <c r="X992">
        <v>0</v>
      </c>
      <c r="Y992">
        <v>662.44194700000003</v>
      </c>
      <c r="Z992">
        <v>42004277001</v>
      </c>
      <c r="AA992">
        <v>746.62934736700004</v>
      </c>
      <c r="AB992" t="s">
        <v>177</v>
      </c>
      <c r="AC992" t="s">
        <v>42</v>
      </c>
      <c r="AD992" t="s">
        <v>54</v>
      </c>
      <c r="AE992" t="s">
        <v>65</v>
      </c>
      <c r="AF992" t="s">
        <v>4719</v>
      </c>
    </row>
    <row r="993" spans="1:32" x14ac:dyDescent="0.25">
      <c r="A993" t="s">
        <v>4720</v>
      </c>
      <c r="B993" t="s">
        <v>4721</v>
      </c>
      <c r="C993" t="s">
        <v>4721</v>
      </c>
      <c r="D993" t="s">
        <v>4722</v>
      </c>
      <c r="E993" t="s">
        <v>99</v>
      </c>
      <c r="F993">
        <v>6</v>
      </c>
      <c r="G993">
        <v>2022</v>
      </c>
      <c r="H993" s="1">
        <v>44831.39305003472</v>
      </c>
      <c r="I993" t="s">
        <v>3355</v>
      </c>
      <c r="J993">
        <v>581</v>
      </c>
      <c r="K993">
        <v>0</v>
      </c>
      <c r="L993" t="s">
        <v>38</v>
      </c>
      <c r="M993" t="s">
        <v>79</v>
      </c>
      <c r="Q993">
        <v>581.14</v>
      </c>
      <c r="R993" t="s">
        <v>94</v>
      </c>
      <c r="S993">
        <v>30.103120000000001</v>
      </c>
      <c r="T993">
        <v>-97.31859</v>
      </c>
      <c r="U993">
        <v>1.19625</v>
      </c>
      <c r="V993">
        <v>1</v>
      </c>
      <c r="W993">
        <v>1.4</v>
      </c>
      <c r="X993">
        <v>1.4</v>
      </c>
      <c r="Y993">
        <v>436.52499999999998</v>
      </c>
      <c r="Z993">
        <v>48008041001</v>
      </c>
      <c r="AA993">
        <v>446.15656123150001</v>
      </c>
      <c r="AB993" t="s">
        <v>118</v>
      </c>
      <c r="AC993" t="s">
        <v>54</v>
      </c>
      <c r="AD993" t="s">
        <v>54</v>
      </c>
      <c r="AE993" t="s">
        <v>73</v>
      </c>
      <c r="AF993" t="s">
        <v>4723</v>
      </c>
    </row>
    <row r="994" spans="1:32" x14ac:dyDescent="0.25">
      <c r="A994" t="s">
        <v>4724</v>
      </c>
      <c r="B994" t="s">
        <v>4725</v>
      </c>
      <c r="C994" t="s">
        <v>4726</v>
      </c>
      <c r="D994" t="s">
        <v>1883</v>
      </c>
      <c r="E994" t="s">
        <v>543</v>
      </c>
      <c r="F994">
        <v>7</v>
      </c>
      <c r="G994">
        <v>2022</v>
      </c>
      <c r="H994" s="1">
        <v>44974.543238819446</v>
      </c>
      <c r="I994" t="s">
        <v>3355</v>
      </c>
      <c r="J994">
        <v>580.24</v>
      </c>
      <c r="K994">
        <v>0</v>
      </c>
      <c r="L994" t="s">
        <v>38</v>
      </c>
      <c r="M994" t="s">
        <v>51</v>
      </c>
      <c r="N994">
        <v>580.24</v>
      </c>
      <c r="R994" t="s">
        <v>52</v>
      </c>
      <c r="S994">
        <v>38.723999999999997</v>
      </c>
      <c r="T994">
        <v>-90.547030000000007</v>
      </c>
      <c r="U994">
        <v>4.4050000000000002</v>
      </c>
      <c r="V994">
        <v>1</v>
      </c>
      <c r="W994">
        <v>0</v>
      </c>
      <c r="X994">
        <v>0</v>
      </c>
      <c r="Y994">
        <v>1607.12</v>
      </c>
      <c r="Z994">
        <v>29001239003</v>
      </c>
      <c r="AA994">
        <v>1784.626244926</v>
      </c>
      <c r="AB994" t="s">
        <v>118</v>
      </c>
      <c r="AC994" t="s">
        <v>54</v>
      </c>
      <c r="AD994" t="s">
        <v>54</v>
      </c>
      <c r="AE994" t="s">
        <v>73</v>
      </c>
      <c r="AF994" t="s">
        <v>4727</v>
      </c>
    </row>
    <row r="995" spans="1:32" x14ac:dyDescent="0.25">
      <c r="A995" t="s">
        <v>4728</v>
      </c>
      <c r="B995" t="s">
        <v>4729</v>
      </c>
      <c r="C995" t="s">
        <v>4730</v>
      </c>
      <c r="D995" t="s">
        <v>4731</v>
      </c>
      <c r="E995" t="s">
        <v>600</v>
      </c>
      <c r="F995">
        <v>4</v>
      </c>
      <c r="G995">
        <v>2022</v>
      </c>
      <c r="H995" s="1">
        <v>44993.670186944444</v>
      </c>
      <c r="I995" t="s">
        <v>3355</v>
      </c>
      <c r="J995">
        <v>579.91</v>
      </c>
      <c r="K995">
        <v>0</v>
      </c>
      <c r="L995" t="s">
        <v>38</v>
      </c>
      <c r="M995" t="s">
        <v>51</v>
      </c>
      <c r="N995">
        <v>586</v>
      </c>
      <c r="R995" t="s">
        <v>52</v>
      </c>
      <c r="S995">
        <v>30.249798999999999</v>
      </c>
      <c r="T995">
        <v>-85.660394999999994</v>
      </c>
      <c r="U995">
        <v>0.96316666699999998</v>
      </c>
      <c r="V995">
        <v>1</v>
      </c>
      <c r="W995">
        <v>2.5</v>
      </c>
      <c r="X995">
        <v>0</v>
      </c>
      <c r="Y995">
        <v>352.548</v>
      </c>
      <c r="Z995">
        <v>12000197001</v>
      </c>
      <c r="AA995">
        <v>755.73458331050006</v>
      </c>
      <c r="AB995" t="s">
        <v>41</v>
      </c>
      <c r="AC995" t="s">
        <v>54</v>
      </c>
      <c r="AD995" t="s">
        <v>54</v>
      </c>
      <c r="AE995" t="s">
        <v>73</v>
      </c>
      <c r="AF995" t="s">
        <v>4732</v>
      </c>
    </row>
    <row r="996" spans="1:32" x14ac:dyDescent="0.25">
      <c r="A996" t="s">
        <v>4733</v>
      </c>
      <c r="B996" t="s">
        <v>4734</v>
      </c>
      <c r="C996" t="s">
        <v>4735</v>
      </c>
      <c r="D996" t="s">
        <v>4736</v>
      </c>
      <c r="E996" t="s">
        <v>85</v>
      </c>
      <c r="F996">
        <v>2</v>
      </c>
      <c r="G996">
        <v>2022</v>
      </c>
      <c r="H996" s="1">
        <v>44946.294530462961</v>
      </c>
      <c r="I996" t="s">
        <v>3355</v>
      </c>
      <c r="J996">
        <v>578.04</v>
      </c>
      <c r="K996">
        <v>0</v>
      </c>
      <c r="L996" t="s">
        <v>38</v>
      </c>
      <c r="M996" t="s">
        <v>79</v>
      </c>
      <c r="Q996">
        <v>578.04</v>
      </c>
      <c r="R996" t="s">
        <v>94</v>
      </c>
      <c r="S996">
        <v>41.715583000000002</v>
      </c>
      <c r="T996">
        <v>-74.614000000000004</v>
      </c>
      <c r="U996">
        <v>2.5904E-2</v>
      </c>
      <c r="V996">
        <v>3</v>
      </c>
      <c r="W996">
        <v>3.26</v>
      </c>
      <c r="X996">
        <v>0</v>
      </c>
      <c r="Y996">
        <v>7.5084150000000003</v>
      </c>
      <c r="Z996">
        <v>36003107001</v>
      </c>
      <c r="AA996">
        <v>921.44987748219989</v>
      </c>
      <c r="AB996" t="s">
        <v>53</v>
      </c>
      <c r="AC996" t="s">
        <v>42</v>
      </c>
      <c r="AD996" t="s">
        <v>54</v>
      </c>
      <c r="AE996" t="s">
        <v>73</v>
      </c>
      <c r="AF996" t="s">
        <v>4737</v>
      </c>
    </row>
    <row r="997" spans="1:32" x14ac:dyDescent="0.25">
      <c r="A997" t="s">
        <v>4738</v>
      </c>
      <c r="B997" t="s">
        <v>4739</v>
      </c>
      <c r="C997" t="s">
        <v>4740</v>
      </c>
      <c r="D997" t="s">
        <v>1828</v>
      </c>
      <c r="E997" t="s">
        <v>85</v>
      </c>
      <c r="F997">
        <v>2</v>
      </c>
      <c r="G997">
        <v>2022</v>
      </c>
      <c r="H997" s="1">
        <v>44995.399974016203</v>
      </c>
      <c r="I997" t="s">
        <v>3355</v>
      </c>
      <c r="J997">
        <v>573</v>
      </c>
      <c r="K997">
        <v>0</v>
      </c>
      <c r="L997" t="s">
        <v>38</v>
      </c>
      <c r="M997" t="s">
        <v>51</v>
      </c>
      <c r="N997">
        <v>573</v>
      </c>
      <c r="R997" t="s">
        <v>86</v>
      </c>
      <c r="S997">
        <v>41.401833000000003</v>
      </c>
      <c r="T997">
        <v>-74.353082999999998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36003041001</v>
      </c>
      <c r="AA997">
        <v>584.55614757269996</v>
      </c>
      <c r="AB997" t="s">
        <v>41</v>
      </c>
      <c r="AC997" t="s">
        <v>54</v>
      </c>
      <c r="AD997" t="s">
        <v>54</v>
      </c>
      <c r="AE997" t="s">
        <v>55</v>
      </c>
      <c r="AF997" t="s">
        <v>4741</v>
      </c>
    </row>
    <row r="998" spans="1:32" x14ac:dyDescent="0.25">
      <c r="A998" t="s">
        <v>3300</v>
      </c>
      <c r="B998" t="s">
        <v>4742</v>
      </c>
      <c r="C998" t="s">
        <v>4743</v>
      </c>
      <c r="D998" t="s">
        <v>3231</v>
      </c>
      <c r="E998" t="s">
        <v>111</v>
      </c>
      <c r="F998">
        <v>4</v>
      </c>
      <c r="G998">
        <v>2022</v>
      </c>
      <c r="H998" s="1">
        <v>44949.608320706022</v>
      </c>
      <c r="I998" t="s">
        <v>3355</v>
      </c>
      <c r="J998">
        <v>560.91999999999996</v>
      </c>
      <c r="K998">
        <v>0</v>
      </c>
      <c r="L998" t="s">
        <v>38</v>
      </c>
      <c r="M998" t="s">
        <v>39</v>
      </c>
      <c r="N998">
        <v>208.17</v>
      </c>
      <c r="Q998">
        <v>352.75</v>
      </c>
      <c r="R998" t="s">
        <v>561</v>
      </c>
      <c r="S998">
        <v>33.646607000000003</v>
      </c>
      <c r="T998">
        <v>-84.753021000000004</v>
      </c>
      <c r="U998">
        <v>3.4249999999999998</v>
      </c>
      <c r="V998">
        <v>2</v>
      </c>
      <c r="W998">
        <v>6</v>
      </c>
      <c r="X998">
        <v>3.1960000000000002</v>
      </c>
      <c r="Y998">
        <v>657.4</v>
      </c>
      <c r="Z998">
        <v>13000999024</v>
      </c>
      <c r="AA998">
        <v>1584.3110541689998</v>
      </c>
      <c r="AB998" t="s">
        <v>41</v>
      </c>
      <c r="AC998" t="s">
        <v>72</v>
      </c>
      <c r="AD998" t="s">
        <v>54</v>
      </c>
      <c r="AE998" t="s">
        <v>73</v>
      </c>
      <c r="AF998" t="s">
        <v>4744</v>
      </c>
    </row>
    <row r="999" spans="1:32" x14ac:dyDescent="0.25">
      <c r="A999" t="s">
        <v>4745</v>
      </c>
      <c r="B999" t="s">
        <v>4746</v>
      </c>
      <c r="C999" t="s">
        <v>4746</v>
      </c>
      <c r="D999" t="s">
        <v>4747</v>
      </c>
      <c r="E999" t="s">
        <v>99</v>
      </c>
      <c r="F999">
        <v>6</v>
      </c>
      <c r="G999">
        <v>2022</v>
      </c>
      <c r="H999" s="1">
        <v>44791.581142962961</v>
      </c>
      <c r="I999" t="s">
        <v>3355</v>
      </c>
      <c r="J999">
        <v>558.55999999999995</v>
      </c>
      <c r="K999">
        <v>0</v>
      </c>
      <c r="L999" t="s">
        <v>38</v>
      </c>
      <c r="M999" t="s">
        <v>79</v>
      </c>
      <c r="Q999">
        <v>558.55999999999995</v>
      </c>
      <c r="R999" t="s">
        <v>94</v>
      </c>
      <c r="S999">
        <v>33.217472000000001</v>
      </c>
      <c r="T999">
        <v>-95.885971999999995</v>
      </c>
      <c r="U999">
        <v>0.97908333299999994</v>
      </c>
      <c r="V999">
        <v>1</v>
      </c>
      <c r="W999">
        <v>2</v>
      </c>
      <c r="X999">
        <v>2</v>
      </c>
      <c r="Y999">
        <v>357.53500000000003</v>
      </c>
      <c r="Z999">
        <v>48005024001</v>
      </c>
      <c r="AA999">
        <v>536.2983970721499</v>
      </c>
      <c r="AB999" t="s">
        <v>118</v>
      </c>
      <c r="AC999" t="s">
        <v>54</v>
      </c>
      <c r="AD999" t="s">
        <v>54</v>
      </c>
      <c r="AE999" t="s">
        <v>54</v>
      </c>
      <c r="AF999" t="s">
        <v>4748</v>
      </c>
    </row>
    <row r="1000" spans="1:32" x14ac:dyDescent="0.25">
      <c r="A1000" t="s">
        <v>4749</v>
      </c>
      <c r="B1000" t="s">
        <v>4750</v>
      </c>
      <c r="C1000" t="s">
        <v>4751</v>
      </c>
      <c r="D1000" t="s">
        <v>4752</v>
      </c>
      <c r="E1000" t="s">
        <v>3411</v>
      </c>
      <c r="F1000">
        <v>3</v>
      </c>
      <c r="G1000">
        <v>2022</v>
      </c>
      <c r="H1000" s="1">
        <v>44951.604614895834</v>
      </c>
      <c r="I1000" t="s">
        <v>3355</v>
      </c>
      <c r="J1000">
        <v>556.94000000000005</v>
      </c>
      <c r="K1000">
        <v>0</v>
      </c>
      <c r="L1000" t="s">
        <v>38</v>
      </c>
      <c r="M1000" t="s">
        <v>79</v>
      </c>
      <c r="Q1000">
        <v>3364.53</v>
      </c>
      <c r="R1000" t="s">
        <v>94</v>
      </c>
      <c r="S1000">
        <v>38.523212000000001</v>
      </c>
      <c r="T1000">
        <v>-75.090427000000005</v>
      </c>
      <c r="U1000">
        <v>3.096666667</v>
      </c>
      <c r="V1000">
        <v>1</v>
      </c>
      <c r="W1000">
        <v>0</v>
      </c>
      <c r="X1000">
        <v>0</v>
      </c>
      <c r="Y1000">
        <v>1132.28</v>
      </c>
      <c r="Z1000">
        <v>10000001002</v>
      </c>
      <c r="AA1000">
        <v>2640.5184236150003</v>
      </c>
      <c r="AB1000" t="s">
        <v>54</v>
      </c>
      <c r="AC1000" t="s">
        <v>64</v>
      </c>
      <c r="AD1000" t="s">
        <v>537</v>
      </c>
      <c r="AE1000" t="s">
        <v>73</v>
      </c>
      <c r="AF1000" t="s">
        <v>4753</v>
      </c>
    </row>
    <row r="1001" spans="1:32" x14ac:dyDescent="0.25">
      <c r="A1001" t="s">
        <v>4754</v>
      </c>
      <c r="B1001" t="s">
        <v>4755</v>
      </c>
      <c r="C1001" t="s">
        <v>4756</v>
      </c>
      <c r="D1001" t="s">
        <v>4757</v>
      </c>
      <c r="E1001" t="s">
        <v>951</v>
      </c>
      <c r="F1001">
        <v>1</v>
      </c>
      <c r="G1001">
        <v>2022</v>
      </c>
      <c r="H1001" s="1">
        <v>44971.36719665509</v>
      </c>
      <c r="I1001" t="s">
        <v>3355</v>
      </c>
      <c r="J1001">
        <v>546.5</v>
      </c>
      <c r="K1001">
        <v>0</v>
      </c>
      <c r="L1001" t="s">
        <v>38</v>
      </c>
      <c r="M1001" t="s">
        <v>79</v>
      </c>
      <c r="Q1001">
        <v>546.5</v>
      </c>
      <c r="R1001" t="s">
        <v>94</v>
      </c>
      <c r="S1001">
        <v>44.308819999999997</v>
      </c>
      <c r="T1001">
        <v>-71.790480000000002</v>
      </c>
      <c r="U1001">
        <v>0.55216666700000006</v>
      </c>
      <c r="V1001">
        <v>1</v>
      </c>
      <c r="W1001">
        <v>1.5</v>
      </c>
      <c r="X1001">
        <v>0</v>
      </c>
      <c r="Y1001">
        <v>200.87799999999999</v>
      </c>
      <c r="Z1001">
        <v>33000040001</v>
      </c>
      <c r="AA1001">
        <v>442.69657157297002</v>
      </c>
      <c r="AB1001" t="s">
        <v>41</v>
      </c>
      <c r="AC1001" t="s">
        <v>54</v>
      </c>
      <c r="AD1001" t="s">
        <v>54</v>
      </c>
      <c r="AE1001" t="s">
        <v>73</v>
      </c>
      <c r="AF1001" t="s">
        <v>4758</v>
      </c>
    </row>
    <row r="1002" spans="1:32" x14ac:dyDescent="0.25">
      <c r="A1002" t="s">
        <v>4759</v>
      </c>
      <c r="B1002" t="s">
        <v>4760</v>
      </c>
      <c r="C1002" t="s">
        <v>4761</v>
      </c>
      <c r="D1002" t="s">
        <v>4762</v>
      </c>
      <c r="E1002" t="s">
        <v>117</v>
      </c>
      <c r="F1002">
        <v>5</v>
      </c>
      <c r="G1002">
        <v>2022</v>
      </c>
      <c r="H1002" s="1">
        <v>44946.401244351851</v>
      </c>
      <c r="I1002" t="s">
        <v>3355</v>
      </c>
      <c r="J1002">
        <v>540</v>
      </c>
      <c r="K1002">
        <v>0</v>
      </c>
      <c r="L1002" t="s">
        <v>38</v>
      </c>
      <c r="M1002" t="s">
        <v>79</v>
      </c>
      <c r="Q1002">
        <v>540</v>
      </c>
      <c r="R1002" t="s">
        <v>94</v>
      </c>
      <c r="S1002">
        <v>40.082360000000001</v>
      </c>
      <c r="T1002">
        <v>-88.332920000000001</v>
      </c>
      <c r="U1002">
        <v>6.4924345409999997</v>
      </c>
      <c r="V1002">
        <v>4</v>
      </c>
      <c r="W1002">
        <v>17.25</v>
      </c>
      <c r="X1002">
        <v>7.98</v>
      </c>
      <c r="Y1002">
        <v>2287.67</v>
      </c>
      <c r="Z1002">
        <v>17000112002</v>
      </c>
      <c r="AA1002">
        <v>2737.0339246161002</v>
      </c>
      <c r="AB1002" t="s">
        <v>54</v>
      </c>
      <c r="AC1002" t="s">
        <v>54</v>
      </c>
      <c r="AD1002" t="s">
        <v>54</v>
      </c>
      <c r="AE1002" t="s">
        <v>65</v>
      </c>
      <c r="AF1002" t="s">
        <v>4763</v>
      </c>
    </row>
    <row r="1003" spans="1:32" x14ac:dyDescent="0.25">
      <c r="A1003" t="s">
        <v>4764</v>
      </c>
      <c r="B1003" t="s">
        <v>4765</v>
      </c>
      <c r="C1003" t="s">
        <v>4765</v>
      </c>
      <c r="D1003" t="s">
        <v>4766</v>
      </c>
      <c r="E1003" t="s">
        <v>99</v>
      </c>
      <c r="F1003">
        <v>6</v>
      </c>
      <c r="G1003">
        <v>2022</v>
      </c>
      <c r="H1003" s="1">
        <v>44826.458684872683</v>
      </c>
      <c r="I1003" t="s">
        <v>3355</v>
      </c>
      <c r="J1003">
        <v>539.75</v>
      </c>
      <c r="K1003">
        <v>0</v>
      </c>
      <c r="L1003" t="s">
        <v>38</v>
      </c>
      <c r="M1003" t="s">
        <v>79</v>
      </c>
      <c r="Q1003">
        <v>539.75</v>
      </c>
      <c r="R1003" t="s">
        <v>94</v>
      </c>
      <c r="S1003">
        <v>30.71097</v>
      </c>
      <c r="T1003">
        <v>-94.934389999999993</v>
      </c>
      <c r="U1003">
        <v>1.4034166669999999</v>
      </c>
      <c r="V1003">
        <v>1</v>
      </c>
      <c r="W1003">
        <v>2.25</v>
      </c>
      <c r="X1003">
        <v>0</v>
      </c>
      <c r="Y1003">
        <v>512.41300000000001</v>
      </c>
      <c r="AB1003" t="s">
        <v>118</v>
      </c>
      <c r="AC1003" t="s">
        <v>54</v>
      </c>
      <c r="AD1003" t="s">
        <v>54</v>
      </c>
      <c r="AE1003" t="s">
        <v>44</v>
      </c>
      <c r="AF1003" t="s">
        <v>4767</v>
      </c>
    </row>
    <row r="1004" spans="1:32" x14ac:dyDescent="0.25">
      <c r="A1004" t="s">
        <v>4768</v>
      </c>
      <c r="B1004" t="s">
        <v>4769</v>
      </c>
      <c r="C1004" t="s">
        <v>4770</v>
      </c>
      <c r="D1004" t="s">
        <v>4771</v>
      </c>
      <c r="E1004" t="s">
        <v>213</v>
      </c>
      <c r="F1004">
        <v>3</v>
      </c>
      <c r="G1004">
        <v>2022</v>
      </c>
      <c r="H1004" s="1">
        <v>44959.593131701389</v>
      </c>
      <c r="I1004" t="s">
        <v>3355</v>
      </c>
      <c r="J1004">
        <v>535.01</v>
      </c>
      <c r="K1004">
        <v>0</v>
      </c>
      <c r="L1004" t="s">
        <v>38</v>
      </c>
      <c r="M1004" t="s">
        <v>51</v>
      </c>
      <c r="N1004">
        <v>535.01</v>
      </c>
      <c r="R1004" t="s">
        <v>52</v>
      </c>
      <c r="S1004">
        <v>39.763908999999998</v>
      </c>
      <c r="T1004">
        <v>-76.703271999999998</v>
      </c>
      <c r="U1004">
        <v>1.213833333</v>
      </c>
      <c r="V1004">
        <v>1</v>
      </c>
      <c r="W1004">
        <v>2.25</v>
      </c>
      <c r="X1004">
        <v>0</v>
      </c>
      <c r="Y1004">
        <v>443.13900000000001</v>
      </c>
      <c r="Z1004">
        <v>42003159001</v>
      </c>
      <c r="AA1004">
        <v>646.47175198849993</v>
      </c>
      <c r="AB1004" t="s">
        <v>87</v>
      </c>
      <c r="AC1004" t="s">
        <v>72</v>
      </c>
      <c r="AD1004" t="s">
        <v>54</v>
      </c>
      <c r="AE1004" t="s">
        <v>65</v>
      </c>
      <c r="AF1004" t="s">
        <v>4772</v>
      </c>
    </row>
    <row r="1005" spans="1:32" x14ac:dyDescent="0.25">
      <c r="A1005" t="s">
        <v>4773</v>
      </c>
      <c r="B1005" t="s">
        <v>4774</v>
      </c>
      <c r="C1005" t="s">
        <v>4774</v>
      </c>
      <c r="D1005" t="s">
        <v>4775</v>
      </c>
      <c r="E1005" t="s">
        <v>99</v>
      </c>
      <c r="F1005">
        <v>6</v>
      </c>
      <c r="G1005">
        <v>2022</v>
      </c>
      <c r="H1005" s="1">
        <v>44872.67549577546</v>
      </c>
      <c r="I1005" t="s">
        <v>3355</v>
      </c>
      <c r="J1005">
        <v>530.48</v>
      </c>
      <c r="K1005">
        <v>0</v>
      </c>
      <c r="L1005" t="s">
        <v>38</v>
      </c>
      <c r="M1005" t="s">
        <v>79</v>
      </c>
      <c r="Q1005">
        <v>530.48</v>
      </c>
      <c r="R1005" t="s">
        <v>94</v>
      </c>
      <c r="S1005">
        <v>29.957439999999998</v>
      </c>
      <c r="T1005">
        <v>-93.999790000000004</v>
      </c>
      <c r="U1005">
        <v>2.4059166670000001</v>
      </c>
      <c r="V1005">
        <v>1</v>
      </c>
      <c r="W1005">
        <v>5.2</v>
      </c>
      <c r="X1005">
        <v>5.2</v>
      </c>
      <c r="Y1005">
        <v>878.71400000000006</v>
      </c>
      <c r="Z1005">
        <v>48006007001</v>
      </c>
      <c r="AB1005" t="s">
        <v>41</v>
      </c>
      <c r="AC1005" t="s">
        <v>54</v>
      </c>
      <c r="AD1005" t="s">
        <v>54</v>
      </c>
      <c r="AE1005" t="s">
        <v>65</v>
      </c>
      <c r="AF1005" t="s">
        <v>4776</v>
      </c>
    </row>
    <row r="1006" spans="1:32" x14ac:dyDescent="0.25">
      <c r="A1006" t="s">
        <v>4777</v>
      </c>
      <c r="B1006" t="s">
        <v>4778</v>
      </c>
      <c r="C1006" t="s">
        <v>4779</v>
      </c>
      <c r="D1006" t="s">
        <v>4780</v>
      </c>
      <c r="E1006" t="s">
        <v>36</v>
      </c>
      <c r="F1006">
        <v>9</v>
      </c>
      <c r="G1006">
        <v>2022</v>
      </c>
      <c r="H1006" s="1">
        <v>44971.506509386571</v>
      </c>
      <c r="I1006" t="s">
        <v>3355</v>
      </c>
      <c r="J1006">
        <v>518</v>
      </c>
      <c r="K1006">
        <v>0</v>
      </c>
      <c r="L1006" t="s">
        <v>38</v>
      </c>
      <c r="M1006" t="s">
        <v>79</v>
      </c>
      <c r="Q1006">
        <v>330</v>
      </c>
      <c r="R1006" t="s">
        <v>52</v>
      </c>
      <c r="S1006">
        <v>33.017359999999996</v>
      </c>
      <c r="T1006">
        <v>-115.50923</v>
      </c>
      <c r="U1006">
        <v>0</v>
      </c>
      <c r="V1006">
        <v>1</v>
      </c>
      <c r="W1006">
        <v>5.9</v>
      </c>
      <c r="X1006">
        <v>3.1</v>
      </c>
      <c r="Y1006">
        <v>0</v>
      </c>
      <c r="Z1006">
        <v>6007022001</v>
      </c>
      <c r="AA1006">
        <v>2895.4650300330004</v>
      </c>
      <c r="AB1006" t="s">
        <v>41</v>
      </c>
      <c r="AC1006" t="s">
        <v>54</v>
      </c>
      <c r="AD1006" t="s">
        <v>43</v>
      </c>
      <c r="AE1006" t="s">
        <v>73</v>
      </c>
      <c r="AF1006" t="s">
        <v>4781</v>
      </c>
    </row>
    <row r="1007" spans="1:32" x14ac:dyDescent="0.25">
      <c r="A1007" t="s">
        <v>4782</v>
      </c>
      <c r="B1007" t="s">
        <v>4783</v>
      </c>
      <c r="C1007" t="s">
        <v>4784</v>
      </c>
      <c r="D1007" t="s">
        <v>4785</v>
      </c>
      <c r="E1007" t="s">
        <v>213</v>
      </c>
      <c r="F1007">
        <v>3</v>
      </c>
      <c r="G1007">
        <v>2022</v>
      </c>
      <c r="H1007" s="1">
        <v>44944.617864375003</v>
      </c>
      <c r="I1007" t="s">
        <v>3355</v>
      </c>
      <c r="J1007">
        <v>517.42999999999995</v>
      </c>
      <c r="K1007">
        <v>0</v>
      </c>
      <c r="L1007" t="s">
        <v>38</v>
      </c>
      <c r="M1007" t="s">
        <v>51</v>
      </c>
      <c r="N1007">
        <v>517.42999999999995</v>
      </c>
      <c r="R1007" t="s">
        <v>214</v>
      </c>
      <c r="S1007">
        <v>40.099167000000001</v>
      </c>
      <c r="T1007">
        <v>-76.493611000000001</v>
      </c>
      <c r="U1007">
        <v>0.81008333300000002</v>
      </c>
      <c r="V1007">
        <v>1</v>
      </c>
      <c r="W1007">
        <v>1.53</v>
      </c>
      <c r="X1007">
        <v>0</v>
      </c>
      <c r="Y1007">
        <v>295.64299999999997</v>
      </c>
      <c r="Z1007">
        <v>42001005001</v>
      </c>
      <c r="AA1007">
        <v>373.31467368350002</v>
      </c>
      <c r="AB1007" t="s">
        <v>53</v>
      </c>
      <c r="AC1007" t="s">
        <v>42</v>
      </c>
      <c r="AD1007" t="s">
        <v>975</v>
      </c>
      <c r="AE1007" t="s">
        <v>73</v>
      </c>
      <c r="AF1007" t="s">
        <v>4786</v>
      </c>
    </row>
    <row r="1008" spans="1:32" x14ac:dyDescent="0.25">
      <c r="A1008" t="s">
        <v>4787</v>
      </c>
      <c r="B1008" t="s">
        <v>4788</v>
      </c>
      <c r="C1008" t="s">
        <v>4789</v>
      </c>
      <c r="D1008" t="s">
        <v>3448</v>
      </c>
      <c r="E1008" t="s">
        <v>253</v>
      </c>
      <c r="F1008">
        <v>5</v>
      </c>
      <c r="G1008">
        <v>2022</v>
      </c>
      <c r="H1008" s="1">
        <v>44950.355598275462</v>
      </c>
      <c r="I1008" t="s">
        <v>3355</v>
      </c>
      <c r="J1008">
        <v>517</v>
      </c>
      <c r="K1008">
        <v>0</v>
      </c>
      <c r="L1008" t="s">
        <v>38</v>
      </c>
      <c r="M1008" t="s">
        <v>51</v>
      </c>
      <c r="N1008">
        <v>517</v>
      </c>
      <c r="R1008" t="s">
        <v>52</v>
      </c>
      <c r="S1008">
        <v>38.350099999999998</v>
      </c>
      <c r="T1008">
        <v>-87.593400000000003</v>
      </c>
      <c r="U1008">
        <v>2.219966667</v>
      </c>
      <c r="V1008">
        <v>1</v>
      </c>
      <c r="W1008">
        <v>4.1859999999999999</v>
      </c>
      <c r="X1008">
        <v>0</v>
      </c>
      <c r="Y1008">
        <v>809.48850000000004</v>
      </c>
      <c r="Z1008">
        <v>18000809001</v>
      </c>
      <c r="AA1008">
        <v>1524.5807063796401</v>
      </c>
      <c r="AB1008" t="s">
        <v>41</v>
      </c>
      <c r="AC1008" t="s">
        <v>54</v>
      </c>
      <c r="AD1008" t="s">
        <v>54</v>
      </c>
      <c r="AE1008" t="s">
        <v>73</v>
      </c>
      <c r="AF1008" t="s">
        <v>4790</v>
      </c>
    </row>
    <row r="1009" spans="1:32" x14ac:dyDescent="0.25">
      <c r="A1009" t="s">
        <v>4216</v>
      </c>
      <c r="B1009" t="s">
        <v>4791</v>
      </c>
      <c r="C1009" t="s">
        <v>4792</v>
      </c>
      <c r="D1009" t="s">
        <v>3607</v>
      </c>
      <c r="E1009" t="s">
        <v>85</v>
      </c>
      <c r="F1009">
        <v>2</v>
      </c>
      <c r="G1009">
        <v>2022</v>
      </c>
      <c r="H1009" s="1">
        <v>44976.560097581016</v>
      </c>
      <c r="I1009" t="s">
        <v>3355</v>
      </c>
      <c r="J1009">
        <v>511</v>
      </c>
      <c r="K1009">
        <v>0</v>
      </c>
      <c r="L1009" t="s">
        <v>38</v>
      </c>
      <c r="M1009" t="s">
        <v>63</v>
      </c>
      <c r="P1009">
        <v>511</v>
      </c>
      <c r="R1009" t="s">
        <v>38</v>
      </c>
      <c r="S1009">
        <v>40.964750000000002</v>
      </c>
      <c r="T1009">
        <v>-73.690777999999995</v>
      </c>
      <c r="U1009">
        <v>2.8833333329999999</v>
      </c>
      <c r="V1009">
        <v>2</v>
      </c>
      <c r="W1009">
        <v>5</v>
      </c>
      <c r="X1009">
        <v>0</v>
      </c>
      <c r="Y1009">
        <v>1050.7</v>
      </c>
      <c r="Z1009">
        <v>36003169001</v>
      </c>
      <c r="AA1009">
        <v>1481.0576785697101</v>
      </c>
      <c r="AB1009" t="s">
        <v>54</v>
      </c>
      <c r="AC1009" t="s">
        <v>54</v>
      </c>
      <c r="AD1009" t="s">
        <v>54</v>
      </c>
      <c r="AE1009" t="s">
        <v>44</v>
      </c>
      <c r="AF1009" t="s">
        <v>4793</v>
      </c>
    </row>
    <row r="1010" spans="1:32" x14ac:dyDescent="0.25">
      <c r="A1010" t="s">
        <v>4794</v>
      </c>
      <c r="B1010" t="s">
        <v>4795</v>
      </c>
      <c r="C1010" t="s">
        <v>4796</v>
      </c>
      <c r="D1010" t="s">
        <v>4797</v>
      </c>
      <c r="E1010" t="s">
        <v>172</v>
      </c>
      <c r="F1010">
        <v>4</v>
      </c>
      <c r="G1010">
        <v>2022</v>
      </c>
      <c r="H1010" s="1">
        <v>44979.537176909726</v>
      </c>
      <c r="I1010" t="s">
        <v>3355</v>
      </c>
      <c r="J1010">
        <v>509.45</v>
      </c>
      <c r="K1010">
        <v>0</v>
      </c>
      <c r="L1010" t="s">
        <v>38</v>
      </c>
      <c r="M1010" t="s">
        <v>79</v>
      </c>
      <c r="Q1010">
        <v>509.45</v>
      </c>
      <c r="R1010" t="s">
        <v>94</v>
      </c>
      <c r="S1010">
        <v>34.647500000000001</v>
      </c>
      <c r="T1010">
        <v>-82.99</v>
      </c>
      <c r="U1010">
        <v>2.5983333329999998</v>
      </c>
      <c r="V1010">
        <v>1</v>
      </c>
      <c r="W1010">
        <v>0</v>
      </c>
      <c r="X1010">
        <v>0</v>
      </c>
      <c r="Y1010">
        <v>946.9</v>
      </c>
      <c r="Z1010">
        <v>45000704001</v>
      </c>
      <c r="AA1010">
        <v>1420.4168071859999</v>
      </c>
      <c r="AB1010" t="s">
        <v>41</v>
      </c>
      <c r="AC1010" t="s">
        <v>72</v>
      </c>
      <c r="AD1010" t="s">
        <v>54</v>
      </c>
      <c r="AE1010" t="s">
        <v>73</v>
      </c>
      <c r="AF1010" t="s">
        <v>4798</v>
      </c>
    </row>
    <row r="1011" spans="1:32" x14ac:dyDescent="0.25">
      <c r="A1011" t="s">
        <v>4799</v>
      </c>
      <c r="B1011" t="s">
        <v>4800</v>
      </c>
      <c r="C1011" t="s">
        <v>4801</v>
      </c>
      <c r="D1011" t="s">
        <v>4802</v>
      </c>
      <c r="E1011" t="s">
        <v>85</v>
      </c>
      <c r="F1011">
        <v>2</v>
      </c>
      <c r="G1011">
        <v>2022</v>
      </c>
      <c r="H1011" s="1">
        <v>44974.480737905091</v>
      </c>
      <c r="I1011" t="s">
        <v>3355</v>
      </c>
      <c r="J1011">
        <v>507</v>
      </c>
      <c r="K1011">
        <v>1</v>
      </c>
      <c r="L1011" t="s">
        <v>51</v>
      </c>
      <c r="M1011" t="s">
        <v>51</v>
      </c>
      <c r="N1011">
        <v>507</v>
      </c>
      <c r="R1011" t="s">
        <v>214</v>
      </c>
      <c r="S1011">
        <v>41.608083000000001</v>
      </c>
      <c r="T1011">
        <v>-73.942582999999999</v>
      </c>
      <c r="U1011">
        <v>0</v>
      </c>
      <c r="V1011">
        <v>1</v>
      </c>
      <c r="W1011">
        <v>2.7749999999999999</v>
      </c>
      <c r="X1011">
        <v>0</v>
      </c>
      <c r="Y1011">
        <v>0</v>
      </c>
      <c r="Z1011">
        <v>36003020002</v>
      </c>
      <c r="AA1011">
        <v>732.97149345175012</v>
      </c>
      <c r="AB1011" t="s">
        <v>41</v>
      </c>
      <c r="AC1011" t="s">
        <v>54</v>
      </c>
      <c r="AD1011" t="s">
        <v>54</v>
      </c>
      <c r="AE1011" t="s">
        <v>55</v>
      </c>
      <c r="AF1011" t="s">
        <v>4803</v>
      </c>
    </row>
    <row r="1012" spans="1:32" x14ac:dyDescent="0.25">
      <c r="A1012" t="s">
        <v>4804</v>
      </c>
      <c r="B1012" t="s">
        <v>4805</v>
      </c>
      <c r="C1012" t="s">
        <v>4806</v>
      </c>
      <c r="D1012" t="s">
        <v>2505</v>
      </c>
      <c r="E1012" t="s">
        <v>172</v>
      </c>
      <c r="F1012">
        <v>4</v>
      </c>
      <c r="G1012">
        <v>2022</v>
      </c>
      <c r="H1012" s="1">
        <v>44976.497464444445</v>
      </c>
      <c r="I1012" t="s">
        <v>3355</v>
      </c>
      <c r="J1012">
        <v>498.34</v>
      </c>
      <c r="K1012">
        <v>0</v>
      </c>
      <c r="L1012" t="s">
        <v>38</v>
      </c>
      <c r="M1012" t="s">
        <v>51</v>
      </c>
      <c r="N1012">
        <v>921.6</v>
      </c>
      <c r="R1012" t="s">
        <v>52</v>
      </c>
      <c r="S1012">
        <v>34.491943999999997</v>
      </c>
      <c r="T1012">
        <v>-82.625277999999994</v>
      </c>
      <c r="U1012">
        <v>4.2554166670000004</v>
      </c>
      <c r="V1012">
        <v>1</v>
      </c>
      <c r="W1012">
        <v>0</v>
      </c>
      <c r="X1012">
        <v>0</v>
      </c>
      <c r="Y1012">
        <v>1552.357</v>
      </c>
      <c r="Z1012">
        <v>45000237002</v>
      </c>
      <c r="AA1012">
        <v>2840.8336143720003</v>
      </c>
      <c r="AB1012" t="s">
        <v>407</v>
      </c>
      <c r="AC1012" t="s">
        <v>42</v>
      </c>
      <c r="AD1012" t="s">
        <v>54</v>
      </c>
      <c r="AE1012" t="s">
        <v>55</v>
      </c>
      <c r="AF1012" t="s">
        <v>4807</v>
      </c>
    </row>
    <row r="1013" spans="1:32" x14ac:dyDescent="0.25">
      <c r="A1013" t="s">
        <v>4216</v>
      </c>
      <c r="B1013" t="s">
        <v>4808</v>
      </c>
      <c r="C1013" t="s">
        <v>4809</v>
      </c>
      <c r="D1013" t="s">
        <v>3607</v>
      </c>
      <c r="E1013" t="s">
        <v>85</v>
      </c>
      <c r="F1013">
        <v>2</v>
      </c>
      <c r="G1013">
        <v>2022</v>
      </c>
      <c r="H1013" s="1">
        <v>44975.843312118057</v>
      </c>
      <c r="I1013" t="s">
        <v>3355</v>
      </c>
      <c r="J1013">
        <v>496.16</v>
      </c>
      <c r="K1013">
        <v>0</v>
      </c>
      <c r="L1013" t="s">
        <v>38</v>
      </c>
      <c r="M1013" t="s">
        <v>63</v>
      </c>
      <c r="P1013">
        <v>496.15</v>
      </c>
      <c r="R1013" t="s">
        <v>38</v>
      </c>
      <c r="S1013">
        <v>41.300055999999998</v>
      </c>
      <c r="T1013">
        <v>-73.929582999999994</v>
      </c>
      <c r="U1013">
        <v>0</v>
      </c>
      <c r="V1013">
        <v>1</v>
      </c>
      <c r="W1013">
        <v>10</v>
      </c>
      <c r="X1013">
        <v>0</v>
      </c>
      <c r="Y1013">
        <v>0</v>
      </c>
      <c r="Z1013">
        <v>36003169008</v>
      </c>
      <c r="AA1013">
        <v>2986.5173894680001</v>
      </c>
      <c r="AB1013" t="s">
        <v>53</v>
      </c>
      <c r="AC1013" t="s">
        <v>54</v>
      </c>
      <c r="AD1013" t="s">
        <v>54</v>
      </c>
      <c r="AE1013" t="s">
        <v>55</v>
      </c>
      <c r="AF1013" t="s">
        <v>4810</v>
      </c>
    </row>
    <row r="1014" spans="1:32" x14ac:dyDescent="0.25">
      <c r="A1014" t="s">
        <v>4811</v>
      </c>
      <c r="B1014" t="s">
        <v>4812</v>
      </c>
      <c r="C1014" t="s">
        <v>4813</v>
      </c>
      <c r="D1014" t="s">
        <v>4814</v>
      </c>
      <c r="E1014" t="s">
        <v>117</v>
      </c>
      <c r="F1014">
        <v>5</v>
      </c>
      <c r="G1014">
        <v>2022</v>
      </c>
      <c r="H1014" s="1">
        <v>44949.459845057871</v>
      </c>
      <c r="I1014" t="s">
        <v>3355</v>
      </c>
      <c r="J1014">
        <v>493</v>
      </c>
      <c r="K1014">
        <v>0</v>
      </c>
      <c r="L1014" t="s">
        <v>38</v>
      </c>
      <c r="M1014" t="s">
        <v>79</v>
      </c>
      <c r="Q1014">
        <v>493</v>
      </c>
      <c r="R1014" t="s">
        <v>52</v>
      </c>
      <c r="S1014">
        <v>37.759279999999997</v>
      </c>
      <c r="T1014">
        <v>-89.361400000000003</v>
      </c>
      <c r="U1014">
        <v>1.9334166669999999</v>
      </c>
      <c r="V1014">
        <v>1</v>
      </c>
      <c r="W1014">
        <v>7</v>
      </c>
      <c r="X1014">
        <v>2.8</v>
      </c>
      <c r="Y1014">
        <v>700.5</v>
      </c>
      <c r="Z1014">
        <v>17000038001</v>
      </c>
      <c r="AA1014">
        <v>393.34619275919999</v>
      </c>
      <c r="AB1014" t="s">
        <v>41</v>
      </c>
      <c r="AC1014" t="s">
        <v>54</v>
      </c>
      <c r="AD1014" t="s">
        <v>54</v>
      </c>
      <c r="AE1014" t="s">
        <v>73</v>
      </c>
      <c r="AF1014" t="s">
        <v>4815</v>
      </c>
    </row>
    <row r="1015" spans="1:32" x14ac:dyDescent="0.25">
      <c r="A1015" t="s">
        <v>4816</v>
      </c>
      <c r="B1015" t="s">
        <v>4817</v>
      </c>
      <c r="C1015" t="s">
        <v>4818</v>
      </c>
      <c r="D1015" t="s">
        <v>4819</v>
      </c>
      <c r="E1015" t="s">
        <v>600</v>
      </c>
      <c r="F1015">
        <v>4</v>
      </c>
      <c r="G1015">
        <v>2022</v>
      </c>
      <c r="H1015" s="1">
        <v>44963.635300057867</v>
      </c>
      <c r="I1015" t="s">
        <v>3355</v>
      </c>
      <c r="J1015">
        <v>489</v>
      </c>
      <c r="K1015">
        <v>0</v>
      </c>
      <c r="L1015" t="s">
        <v>38</v>
      </c>
      <c r="M1015" t="s">
        <v>39</v>
      </c>
      <c r="N1015">
        <v>73</v>
      </c>
      <c r="Q1015">
        <v>416</v>
      </c>
      <c r="R1015" t="s">
        <v>561</v>
      </c>
      <c r="S1015">
        <v>25.997499999999999</v>
      </c>
      <c r="T1015">
        <v>-80.252178999999998</v>
      </c>
      <c r="Z1015">
        <v>12000001038</v>
      </c>
      <c r="AA1015">
        <v>2786.2021987109993</v>
      </c>
      <c r="AB1015" t="s">
        <v>41</v>
      </c>
      <c r="AC1015" t="s">
        <v>54</v>
      </c>
      <c r="AD1015" t="s">
        <v>54</v>
      </c>
      <c r="AE1015" t="s">
        <v>73</v>
      </c>
      <c r="AF1015" t="s">
        <v>4820</v>
      </c>
    </row>
    <row r="1016" spans="1:32" x14ac:dyDescent="0.25">
      <c r="A1016" t="s">
        <v>4821</v>
      </c>
      <c r="B1016" t="s">
        <v>4822</v>
      </c>
      <c r="C1016" t="s">
        <v>4822</v>
      </c>
      <c r="D1016" t="s">
        <v>98</v>
      </c>
      <c r="E1016" t="s">
        <v>99</v>
      </c>
      <c r="F1016">
        <v>6</v>
      </c>
      <c r="G1016">
        <v>2022</v>
      </c>
      <c r="H1016" s="1">
        <v>44833.451851782411</v>
      </c>
      <c r="I1016" t="s">
        <v>3355</v>
      </c>
      <c r="J1016">
        <v>488.61</v>
      </c>
      <c r="K1016">
        <v>0</v>
      </c>
      <c r="L1016" t="s">
        <v>38</v>
      </c>
      <c r="M1016" t="s">
        <v>79</v>
      </c>
      <c r="Q1016">
        <v>488.61</v>
      </c>
      <c r="R1016" t="s">
        <v>52</v>
      </c>
      <c r="S1016">
        <v>29.925236000000002</v>
      </c>
      <c r="T1016">
        <v>-95.609966</v>
      </c>
      <c r="U1016">
        <v>2.0745833330000001</v>
      </c>
      <c r="V1016">
        <v>1</v>
      </c>
      <c r="W1016">
        <v>3</v>
      </c>
      <c r="X1016">
        <v>0</v>
      </c>
      <c r="Y1016">
        <v>757.52700000000004</v>
      </c>
      <c r="AB1016" t="s">
        <v>41</v>
      </c>
      <c r="AC1016" t="s">
        <v>54</v>
      </c>
      <c r="AD1016" t="s">
        <v>54</v>
      </c>
      <c r="AE1016" t="s">
        <v>73</v>
      </c>
      <c r="AF1016" t="s">
        <v>4823</v>
      </c>
    </row>
    <row r="1017" spans="1:32" x14ac:dyDescent="0.25">
      <c r="A1017" t="s">
        <v>4360</v>
      </c>
      <c r="B1017" t="s">
        <v>4824</v>
      </c>
      <c r="C1017" t="s">
        <v>4825</v>
      </c>
      <c r="D1017" t="s">
        <v>4360</v>
      </c>
      <c r="E1017" t="s">
        <v>437</v>
      </c>
      <c r="F1017">
        <v>5</v>
      </c>
      <c r="G1017">
        <v>2022</v>
      </c>
      <c r="H1017" s="1">
        <v>44945.637618425928</v>
      </c>
      <c r="I1017" t="s">
        <v>3355</v>
      </c>
      <c r="J1017">
        <v>487</v>
      </c>
      <c r="K1017">
        <v>0</v>
      </c>
      <c r="L1017" t="s">
        <v>38</v>
      </c>
      <c r="M1017" t="s">
        <v>51</v>
      </c>
      <c r="N1017">
        <v>487</v>
      </c>
      <c r="R1017" t="s">
        <v>52</v>
      </c>
      <c r="S1017">
        <v>43.645366000000003</v>
      </c>
      <c r="T1017">
        <v>-95.579616000000001</v>
      </c>
      <c r="U1017">
        <v>1.5625833330000001</v>
      </c>
      <c r="V1017">
        <v>1</v>
      </c>
      <c r="W1017">
        <v>4</v>
      </c>
      <c r="X1017">
        <v>4</v>
      </c>
      <c r="Y1017">
        <v>570.83000000000004</v>
      </c>
      <c r="Z1017">
        <v>27000180001</v>
      </c>
      <c r="AA1017">
        <v>1197.1564218513799</v>
      </c>
      <c r="AB1017" t="s">
        <v>53</v>
      </c>
      <c r="AC1017" t="s">
        <v>42</v>
      </c>
      <c r="AD1017" t="s">
        <v>54</v>
      </c>
      <c r="AE1017" t="s">
        <v>438</v>
      </c>
      <c r="AF1017" t="s">
        <v>4826</v>
      </c>
    </row>
    <row r="1018" spans="1:32" x14ac:dyDescent="0.25">
      <c r="A1018" t="s">
        <v>4827</v>
      </c>
      <c r="B1018" t="s">
        <v>4828</v>
      </c>
      <c r="C1018" t="s">
        <v>4829</v>
      </c>
      <c r="D1018" t="s">
        <v>4830</v>
      </c>
      <c r="E1018" t="s">
        <v>777</v>
      </c>
      <c r="F1018">
        <v>9</v>
      </c>
      <c r="G1018">
        <v>2022</v>
      </c>
      <c r="H1018" s="1">
        <v>44945.585432453707</v>
      </c>
      <c r="I1018" t="s">
        <v>3355</v>
      </c>
      <c r="J1018">
        <v>481.44</v>
      </c>
      <c r="K1018">
        <v>0</v>
      </c>
      <c r="L1018" t="s">
        <v>38</v>
      </c>
      <c r="M1018" t="s">
        <v>79</v>
      </c>
      <c r="Q1018">
        <v>481.44</v>
      </c>
      <c r="R1018" t="s">
        <v>52</v>
      </c>
      <c r="S1018">
        <v>40.843617000000002</v>
      </c>
      <c r="T1018">
        <v>-115.752753</v>
      </c>
      <c r="Z1018">
        <v>32000045001</v>
      </c>
      <c r="AA1018">
        <v>857.71322587769987</v>
      </c>
      <c r="AB1018" t="s">
        <v>407</v>
      </c>
      <c r="AC1018" t="s">
        <v>3356</v>
      </c>
      <c r="AD1018" t="s">
        <v>54</v>
      </c>
      <c r="AE1018" t="s">
        <v>73</v>
      </c>
      <c r="AF1018" t="s">
        <v>4831</v>
      </c>
    </row>
    <row r="1019" spans="1:32" x14ac:dyDescent="0.25">
      <c r="A1019" t="s">
        <v>4832</v>
      </c>
      <c r="B1019" t="s">
        <v>4833</v>
      </c>
      <c r="C1019" t="s">
        <v>4834</v>
      </c>
      <c r="D1019" t="s">
        <v>4835</v>
      </c>
      <c r="E1019" t="s">
        <v>136</v>
      </c>
      <c r="F1019">
        <v>4</v>
      </c>
      <c r="G1019">
        <v>2022</v>
      </c>
      <c r="H1019" s="1">
        <v>44978.510831284722</v>
      </c>
      <c r="I1019" t="s">
        <v>3355</v>
      </c>
      <c r="J1019">
        <v>480</v>
      </c>
      <c r="K1019">
        <v>0</v>
      </c>
      <c r="L1019" t="s">
        <v>38</v>
      </c>
      <c r="M1019" t="s">
        <v>51</v>
      </c>
      <c r="N1019">
        <v>480</v>
      </c>
      <c r="R1019" t="s">
        <v>52</v>
      </c>
      <c r="S1019">
        <v>36.4758</v>
      </c>
      <c r="T1019">
        <v>-79.743849999999995</v>
      </c>
      <c r="U1019">
        <v>0</v>
      </c>
      <c r="V1019">
        <v>1</v>
      </c>
      <c r="W1019">
        <v>13.5</v>
      </c>
      <c r="X1019">
        <v>0</v>
      </c>
      <c r="Y1019">
        <v>0</v>
      </c>
      <c r="Z1019">
        <v>37007901001</v>
      </c>
      <c r="AA1019">
        <v>3678.5153211739998</v>
      </c>
      <c r="AB1019" t="s">
        <v>41</v>
      </c>
      <c r="AC1019" t="s">
        <v>54</v>
      </c>
      <c r="AD1019" t="s">
        <v>54</v>
      </c>
      <c r="AE1019" t="s">
        <v>44</v>
      </c>
      <c r="AF1019" t="s">
        <v>4836</v>
      </c>
    </row>
    <row r="1020" spans="1:32" x14ac:dyDescent="0.25">
      <c r="A1020" t="s">
        <v>4837</v>
      </c>
      <c r="B1020" t="s">
        <v>4838</v>
      </c>
      <c r="C1020" t="s">
        <v>4839</v>
      </c>
      <c r="D1020" t="s">
        <v>4840</v>
      </c>
      <c r="E1020" t="s">
        <v>641</v>
      </c>
      <c r="F1020">
        <v>3</v>
      </c>
      <c r="G1020">
        <v>2022</v>
      </c>
      <c r="H1020" s="1">
        <v>44979.406771319445</v>
      </c>
      <c r="I1020" t="s">
        <v>3355</v>
      </c>
      <c r="J1020">
        <v>479.5</v>
      </c>
      <c r="K1020">
        <v>0</v>
      </c>
      <c r="L1020" t="s">
        <v>38</v>
      </c>
      <c r="M1020" t="s">
        <v>51</v>
      </c>
      <c r="N1020">
        <v>479.5</v>
      </c>
      <c r="R1020" t="s">
        <v>52</v>
      </c>
      <c r="S1020">
        <v>38.530059999999999</v>
      </c>
      <c r="T1020">
        <v>-77.798100000000005</v>
      </c>
      <c r="U1020">
        <v>0.920608333</v>
      </c>
      <c r="V1020">
        <v>1</v>
      </c>
      <c r="W1020">
        <v>2</v>
      </c>
      <c r="X1020">
        <v>0</v>
      </c>
      <c r="Y1020">
        <v>336.17230000000001</v>
      </c>
      <c r="Z1020">
        <v>51000292003</v>
      </c>
      <c r="AA1020">
        <v>728.41887547999988</v>
      </c>
      <c r="AB1020" t="s">
        <v>41</v>
      </c>
      <c r="AC1020" t="s">
        <v>54</v>
      </c>
      <c r="AD1020" t="s">
        <v>54</v>
      </c>
      <c r="AE1020" t="s">
        <v>54</v>
      </c>
      <c r="AF1020" t="s">
        <v>4841</v>
      </c>
    </row>
    <row r="1021" spans="1:32" x14ac:dyDescent="0.25">
      <c r="A1021" t="s">
        <v>4842</v>
      </c>
      <c r="B1021" t="s">
        <v>4843</v>
      </c>
      <c r="C1021" t="s">
        <v>4844</v>
      </c>
      <c r="D1021" t="s">
        <v>3640</v>
      </c>
      <c r="E1021" t="s">
        <v>85</v>
      </c>
      <c r="F1021">
        <v>2</v>
      </c>
      <c r="G1021">
        <v>2022</v>
      </c>
      <c r="H1021" s="1">
        <v>44972.509171226855</v>
      </c>
      <c r="I1021" t="s">
        <v>3355</v>
      </c>
      <c r="J1021">
        <v>475.1</v>
      </c>
      <c r="K1021">
        <v>0</v>
      </c>
      <c r="L1021" t="s">
        <v>38</v>
      </c>
      <c r="M1021" t="s">
        <v>79</v>
      </c>
      <c r="Q1021">
        <v>475.1</v>
      </c>
      <c r="R1021" t="s">
        <v>94</v>
      </c>
      <c r="S1021">
        <v>42.656388999999997</v>
      </c>
      <c r="T1021">
        <v>-79.058055999999993</v>
      </c>
      <c r="U1021">
        <v>18.328333333</v>
      </c>
      <c r="V1021">
        <v>3</v>
      </c>
      <c r="W1021">
        <v>7.68</v>
      </c>
      <c r="X1021">
        <v>0</v>
      </c>
      <c r="Y1021">
        <v>4377.57</v>
      </c>
      <c r="Z1021">
        <v>36009082002</v>
      </c>
      <c r="AA1021">
        <v>1402.2063352990001</v>
      </c>
      <c r="AB1021" t="s">
        <v>118</v>
      </c>
      <c r="AC1021" t="s">
        <v>64</v>
      </c>
      <c r="AD1021" t="s">
        <v>54</v>
      </c>
      <c r="AE1021" t="s">
        <v>73</v>
      </c>
      <c r="AF1021" t="s">
        <v>4845</v>
      </c>
    </row>
    <row r="1022" spans="1:32" x14ac:dyDescent="0.25">
      <c r="A1022" t="s">
        <v>4846</v>
      </c>
      <c r="B1022" t="s">
        <v>4847</v>
      </c>
      <c r="C1022" t="s">
        <v>4848</v>
      </c>
      <c r="D1022" t="s">
        <v>4849</v>
      </c>
      <c r="E1022" t="s">
        <v>213</v>
      </c>
      <c r="F1022">
        <v>3</v>
      </c>
      <c r="G1022">
        <v>2022</v>
      </c>
      <c r="H1022" s="1">
        <v>44966.533098414351</v>
      </c>
      <c r="I1022" t="s">
        <v>3355</v>
      </c>
      <c r="J1022">
        <v>474.04</v>
      </c>
      <c r="K1022">
        <v>0</v>
      </c>
      <c r="L1022" t="s">
        <v>38</v>
      </c>
      <c r="M1022" t="s">
        <v>79</v>
      </c>
      <c r="Q1022">
        <v>474.04</v>
      </c>
      <c r="R1022" t="s">
        <v>94</v>
      </c>
      <c r="S1022">
        <v>40.579510999999997</v>
      </c>
      <c r="T1022">
        <v>-79.774771000000001</v>
      </c>
      <c r="U1022">
        <v>8.0416666669999994</v>
      </c>
      <c r="V1022">
        <v>1</v>
      </c>
      <c r="W1022">
        <v>9</v>
      </c>
      <c r="X1022">
        <v>0</v>
      </c>
      <c r="Y1022">
        <v>2922.7</v>
      </c>
      <c r="Z1022">
        <v>42005029001</v>
      </c>
      <c r="AA1022">
        <v>1462.3008925260999</v>
      </c>
      <c r="AB1022" t="s">
        <v>118</v>
      </c>
      <c r="AC1022" t="s">
        <v>54</v>
      </c>
      <c r="AD1022" t="s">
        <v>54</v>
      </c>
      <c r="AE1022" t="s">
        <v>65</v>
      </c>
      <c r="AF1022" t="s">
        <v>4850</v>
      </c>
    </row>
    <row r="1023" spans="1:32" x14ac:dyDescent="0.25">
      <c r="A1023" t="s">
        <v>4851</v>
      </c>
      <c r="B1023" t="s">
        <v>4852</v>
      </c>
      <c r="C1023" t="s">
        <v>4852</v>
      </c>
      <c r="D1023" t="s">
        <v>4222</v>
      </c>
      <c r="E1023" t="s">
        <v>99</v>
      </c>
      <c r="F1023">
        <v>6</v>
      </c>
      <c r="G1023">
        <v>2022</v>
      </c>
      <c r="H1023" s="1">
        <v>44834.763939571756</v>
      </c>
      <c r="I1023" t="s">
        <v>3355</v>
      </c>
      <c r="J1023">
        <v>473.11</v>
      </c>
      <c r="K1023">
        <v>0</v>
      </c>
      <c r="L1023" t="s">
        <v>38</v>
      </c>
      <c r="M1023" t="s">
        <v>79</v>
      </c>
      <c r="Q1023">
        <v>473.11</v>
      </c>
      <c r="R1023" t="s">
        <v>94</v>
      </c>
      <c r="S1023">
        <v>30.456861</v>
      </c>
      <c r="T1023">
        <v>-97.640833000000001</v>
      </c>
      <c r="AB1023" t="s">
        <v>41</v>
      </c>
      <c r="AC1023" t="s">
        <v>54</v>
      </c>
      <c r="AD1023" t="s">
        <v>54</v>
      </c>
      <c r="AE1023" t="s">
        <v>73</v>
      </c>
      <c r="AF1023" t="s">
        <v>4853</v>
      </c>
    </row>
    <row r="1024" spans="1:32" x14ac:dyDescent="0.25">
      <c r="A1024" t="s">
        <v>4854</v>
      </c>
      <c r="B1024" t="s">
        <v>4855</v>
      </c>
      <c r="C1024" t="s">
        <v>4856</v>
      </c>
      <c r="D1024" t="s">
        <v>4857</v>
      </c>
      <c r="E1024" t="s">
        <v>1064</v>
      </c>
      <c r="F1024">
        <v>3</v>
      </c>
      <c r="G1024">
        <v>2022</v>
      </c>
      <c r="H1024" s="1">
        <v>44950.402432800925</v>
      </c>
      <c r="I1024" t="s">
        <v>3355</v>
      </c>
      <c r="J1024">
        <v>472.32</v>
      </c>
      <c r="K1024">
        <v>0</v>
      </c>
      <c r="L1024" t="s">
        <v>38</v>
      </c>
      <c r="M1024" t="s">
        <v>51</v>
      </c>
      <c r="N1024">
        <v>472.32</v>
      </c>
      <c r="R1024" t="s">
        <v>52</v>
      </c>
      <c r="S1024">
        <v>38.993367999999997</v>
      </c>
      <c r="T1024">
        <v>-76.719964000000004</v>
      </c>
      <c r="U1024">
        <v>1.5</v>
      </c>
      <c r="V1024">
        <v>1</v>
      </c>
      <c r="W1024">
        <v>3.3</v>
      </c>
      <c r="X1024">
        <v>0</v>
      </c>
      <c r="Y1024">
        <v>547.79999999999995</v>
      </c>
      <c r="Z1024">
        <v>24000020001</v>
      </c>
      <c r="AA1024">
        <v>939.47824465032988</v>
      </c>
      <c r="AB1024" t="s">
        <v>87</v>
      </c>
      <c r="AC1024" t="s">
        <v>54</v>
      </c>
      <c r="AD1024" t="s">
        <v>54</v>
      </c>
      <c r="AE1024" t="s">
        <v>73</v>
      </c>
      <c r="AF1024" t="s">
        <v>4858</v>
      </c>
    </row>
    <row r="1025" spans="1:32" x14ac:dyDescent="0.25">
      <c r="A1025" t="s">
        <v>4859</v>
      </c>
      <c r="B1025" t="s">
        <v>4860</v>
      </c>
      <c r="C1025" t="s">
        <v>4861</v>
      </c>
      <c r="D1025" t="s">
        <v>4862</v>
      </c>
      <c r="E1025" t="s">
        <v>629</v>
      </c>
      <c r="F1025">
        <v>6</v>
      </c>
      <c r="G1025">
        <v>2022</v>
      </c>
      <c r="H1025" s="1">
        <v>44963.806898101851</v>
      </c>
      <c r="I1025" t="s">
        <v>3355</v>
      </c>
      <c r="J1025">
        <v>470.79</v>
      </c>
      <c r="K1025">
        <v>0</v>
      </c>
      <c r="L1025" t="s">
        <v>38</v>
      </c>
      <c r="M1025" t="s">
        <v>79</v>
      </c>
      <c r="Q1025">
        <v>470.79</v>
      </c>
      <c r="R1025" t="s">
        <v>94</v>
      </c>
      <c r="S1025">
        <v>32.091149999999999</v>
      </c>
      <c r="T1025">
        <v>-106.66949</v>
      </c>
      <c r="U1025">
        <v>0.36825000000000002</v>
      </c>
      <c r="V1025">
        <v>1</v>
      </c>
      <c r="W1025">
        <v>1.05</v>
      </c>
      <c r="X1025">
        <v>0</v>
      </c>
      <c r="Y1025">
        <v>134.44900000000001</v>
      </c>
      <c r="Z1025">
        <v>35200900004</v>
      </c>
      <c r="AA1025">
        <v>1092.6283132200001</v>
      </c>
      <c r="AB1025" t="s">
        <v>118</v>
      </c>
      <c r="AC1025" t="s">
        <v>64</v>
      </c>
      <c r="AD1025" t="s">
        <v>54</v>
      </c>
      <c r="AE1025" t="s">
        <v>73</v>
      </c>
      <c r="AF1025" t="s">
        <v>4863</v>
      </c>
    </row>
    <row r="1026" spans="1:32" x14ac:dyDescent="0.25">
      <c r="A1026" t="s">
        <v>4864</v>
      </c>
      <c r="B1026" t="s">
        <v>4865</v>
      </c>
      <c r="C1026" t="s">
        <v>4866</v>
      </c>
      <c r="D1026" t="s">
        <v>3585</v>
      </c>
      <c r="E1026" t="s">
        <v>726</v>
      </c>
      <c r="F1026">
        <v>6</v>
      </c>
      <c r="G1026">
        <v>2022</v>
      </c>
      <c r="H1026" s="1">
        <v>44976.545748275465</v>
      </c>
      <c r="I1026" t="s">
        <v>3355</v>
      </c>
      <c r="J1026">
        <v>470</v>
      </c>
      <c r="K1026">
        <v>0</v>
      </c>
      <c r="L1026" t="s">
        <v>38</v>
      </c>
      <c r="M1026" t="s">
        <v>51</v>
      </c>
      <c r="N1026">
        <v>4808.68</v>
      </c>
      <c r="R1026" t="s">
        <v>86</v>
      </c>
      <c r="S1026">
        <v>34.820528000000003</v>
      </c>
      <c r="T1026">
        <v>-92.487333000000007</v>
      </c>
      <c r="U1026">
        <v>2.2316666669999998</v>
      </c>
      <c r="V1026">
        <v>1</v>
      </c>
      <c r="W1026">
        <v>4</v>
      </c>
      <c r="X1026">
        <v>2.58</v>
      </c>
      <c r="Y1026">
        <v>813.94</v>
      </c>
      <c r="Z1026">
        <v>5000001009</v>
      </c>
      <c r="AA1026">
        <v>1052.0189609119902</v>
      </c>
      <c r="AB1026" t="s">
        <v>54</v>
      </c>
      <c r="AC1026" t="s">
        <v>54</v>
      </c>
      <c r="AD1026" t="s">
        <v>54</v>
      </c>
      <c r="AE1026" t="s">
        <v>44</v>
      </c>
      <c r="AF1026" t="s">
        <v>4867</v>
      </c>
    </row>
    <row r="1027" spans="1:32" x14ac:dyDescent="0.25">
      <c r="A1027" t="s">
        <v>4868</v>
      </c>
      <c r="B1027" t="s">
        <v>4869</v>
      </c>
      <c r="C1027" t="s">
        <v>4870</v>
      </c>
      <c r="D1027" t="s">
        <v>4871</v>
      </c>
      <c r="E1027" t="s">
        <v>600</v>
      </c>
      <c r="F1027">
        <v>4</v>
      </c>
      <c r="G1027">
        <v>2022</v>
      </c>
      <c r="H1027" s="1">
        <v>44995.441719120368</v>
      </c>
      <c r="I1027" t="s">
        <v>3355</v>
      </c>
      <c r="J1027">
        <v>468</v>
      </c>
      <c r="K1027">
        <v>0</v>
      </c>
      <c r="L1027" t="s">
        <v>38</v>
      </c>
      <c r="M1027" t="s">
        <v>51</v>
      </c>
      <c r="N1027">
        <v>468</v>
      </c>
      <c r="R1027" t="s">
        <v>52</v>
      </c>
      <c r="S1027">
        <v>26.061388999999998</v>
      </c>
      <c r="T1027">
        <v>-80.305000000000007</v>
      </c>
      <c r="U1027">
        <v>1.1365000000000001</v>
      </c>
      <c r="V1027">
        <v>1</v>
      </c>
      <c r="W1027">
        <v>4.2699999999999996</v>
      </c>
      <c r="X1027">
        <v>2.5579999999999998</v>
      </c>
      <c r="Y1027">
        <v>414.82299999999998</v>
      </c>
      <c r="Z1027">
        <v>12000001028</v>
      </c>
      <c r="AA1027">
        <v>886.84998089689998</v>
      </c>
      <c r="AB1027" t="s">
        <v>41</v>
      </c>
      <c r="AC1027" t="s">
        <v>54</v>
      </c>
      <c r="AD1027" t="s">
        <v>54</v>
      </c>
      <c r="AE1027" t="s">
        <v>73</v>
      </c>
      <c r="AF1027" t="s">
        <v>4872</v>
      </c>
    </row>
    <row r="1028" spans="1:32" x14ac:dyDescent="0.25">
      <c r="A1028" t="s">
        <v>4873</v>
      </c>
      <c r="B1028" t="s">
        <v>4874</v>
      </c>
      <c r="C1028" t="s">
        <v>4875</v>
      </c>
      <c r="D1028" t="s">
        <v>4876</v>
      </c>
      <c r="E1028" t="s">
        <v>36</v>
      </c>
      <c r="F1028">
        <v>9</v>
      </c>
      <c r="G1028">
        <v>2022</v>
      </c>
      <c r="H1028" s="1">
        <v>44939.528350717592</v>
      </c>
      <c r="I1028" t="s">
        <v>3355</v>
      </c>
      <c r="J1028">
        <v>461.19</v>
      </c>
      <c r="K1028">
        <v>0</v>
      </c>
      <c r="L1028" t="s">
        <v>38</v>
      </c>
      <c r="M1028" t="s">
        <v>79</v>
      </c>
      <c r="Q1028">
        <v>461.19</v>
      </c>
      <c r="R1028" t="s">
        <v>94</v>
      </c>
      <c r="S1028">
        <v>38.523240000000001</v>
      </c>
      <c r="T1028">
        <v>-121.52467799999999</v>
      </c>
      <c r="U1028">
        <v>24.216666663000002</v>
      </c>
      <c r="V1028">
        <v>7</v>
      </c>
      <c r="W1028">
        <v>380</v>
      </c>
      <c r="X1028">
        <v>0</v>
      </c>
      <c r="Y1028">
        <v>120.5714634</v>
      </c>
      <c r="AB1028" t="s">
        <v>41</v>
      </c>
      <c r="AC1028" t="s">
        <v>54</v>
      </c>
      <c r="AD1028" t="s">
        <v>54</v>
      </c>
      <c r="AE1028" t="s">
        <v>73</v>
      </c>
      <c r="AF1028" t="s">
        <v>4877</v>
      </c>
    </row>
    <row r="1029" spans="1:32" x14ac:dyDescent="0.25">
      <c r="A1029" t="s">
        <v>4878</v>
      </c>
      <c r="B1029" t="s">
        <v>4879</v>
      </c>
      <c r="C1029" t="s">
        <v>4880</v>
      </c>
      <c r="D1029" t="s">
        <v>4881</v>
      </c>
      <c r="E1029" t="s">
        <v>117</v>
      </c>
      <c r="F1029">
        <v>5</v>
      </c>
      <c r="G1029">
        <v>2022</v>
      </c>
      <c r="H1029" s="1">
        <v>44943.678281076391</v>
      </c>
      <c r="I1029" t="s">
        <v>3355</v>
      </c>
      <c r="J1029">
        <v>458.02</v>
      </c>
      <c r="K1029">
        <v>0</v>
      </c>
      <c r="L1029" t="s">
        <v>38</v>
      </c>
      <c r="M1029" t="s">
        <v>79</v>
      </c>
      <c r="Q1029">
        <v>458.02</v>
      </c>
      <c r="R1029" t="s">
        <v>94</v>
      </c>
      <c r="S1029">
        <v>41.847099999999998</v>
      </c>
      <c r="T1029">
        <v>-88.308160000000001</v>
      </c>
      <c r="U1029">
        <v>0</v>
      </c>
      <c r="V1029">
        <v>2</v>
      </c>
      <c r="W1029">
        <v>9.81</v>
      </c>
      <c r="X1029">
        <v>4.2</v>
      </c>
      <c r="Y1029">
        <v>0</v>
      </c>
      <c r="Z1029">
        <v>17000632001</v>
      </c>
      <c r="AA1029">
        <v>1487.7955531678999</v>
      </c>
      <c r="AB1029" t="s">
        <v>53</v>
      </c>
      <c r="AC1029" t="s">
        <v>42</v>
      </c>
      <c r="AD1029" t="s">
        <v>215</v>
      </c>
      <c r="AE1029" t="s">
        <v>55</v>
      </c>
      <c r="AF1029" t="s">
        <v>4882</v>
      </c>
    </row>
    <row r="1030" spans="1:32" x14ac:dyDescent="0.25">
      <c r="A1030" t="s">
        <v>4883</v>
      </c>
      <c r="B1030" t="s">
        <v>4884</v>
      </c>
      <c r="C1030" t="s">
        <v>4885</v>
      </c>
      <c r="D1030" t="s">
        <v>275</v>
      </c>
      <c r="E1030" t="s">
        <v>50</v>
      </c>
      <c r="F1030">
        <v>10</v>
      </c>
      <c r="G1030">
        <v>2022</v>
      </c>
      <c r="H1030" s="1">
        <v>44974.597324525465</v>
      </c>
      <c r="I1030" t="s">
        <v>3355</v>
      </c>
      <c r="J1030">
        <v>457.34</v>
      </c>
      <c r="K1030">
        <v>0</v>
      </c>
      <c r="L1030" t="s">
        <v>38</v>
      </c>
      <c r="M1030" t="s">
        <v>39</v>
      </c>
      <c r="N1030">
        <v>441.76</v>
      </c>
      <c r="Q1030">
        <v>15.58</v>
      </c>
      <c r="R1030" t="s">
        <v>561</v>
      </c>
      <c r="S1030">
        <v>44.549988999999997</v>
      </c>
      <c r="T1030">
        <v>-122.897701</v>
      </c>
      <c r="U1030">
        <v>0</v>
      </c>
      <c r="V1030">
        <v>1</v>
      </c>
      <c r="W1030">
        <v>3</v>
      </c>
      <c r="X1030">
        <v>0</v>
      </c>
      <c r="Y1030">
        <v>0</v>
      </c>
      <c r="Z1030">
        <v>41000071001</v>
      </c>
      <c r="AA1030">
        <v>1110.8387851069999</v>
      </c>
      <c r="AB1030" t="s">
        <v>544</v>
      </c>
      <c r="AC1030" t="s">
        <v>54</v>
      </c>
      <c r="AD1030" t="s">
        <v>54</v>
      </c>
      <c r="AE1030" t="s">
        <v>73</v>
      </c>
      <c r="AF1030" t="s">
        <v>4886</v>
      </c>
    </row>
    <row r="1031" spans="1:32" x14ac:dyDescent="0.25">
      <c r="A1031" t="s">
        <v>4887</v>
      </c>
      <c r="B1031" t="s">
        <v>4888</v>
      </c>
      <c r="C1031" t="s">
        <v>4889</v>
      </c>
      <c r="D1031" t="s">
        <v>4890</v>
      </c>
      <c r="E1031" t="s">
        <v>247</v>
      </c>
      <c r="F1031">
        <v>1</v>
      </c>
      <c r="G1031">
        <v>2022</v>
      </c>
      <c r="H1031" s="1">
        <v>44970.460997685186</v>
      </c>
      <c r="I1031" t="s">
        <v>3355</v>
      </c>
      <c r="J1031">
        <v>455.4</v>
      </c>
      <c r="K1031">
        <v>0</v>
      </c>
      <c r="L1031" t="s">
        <v>38</v>
      </c>
      <c r="M1031" t="s">
        <v>79</v>
      </c>
      <c r="Q1031">
        <v>455.4</v>
      </c>
      <c r="R1031" t="s">
        <v>94</v>
      </c>
      <c r="S1031">
        <v>42.560412999999997</v>
      </c>
      <c r="T1031">
        <v>-71.603264999999993</v>
      </c>
      <c r="U1031">
        <v>1.4395833330000001</v>
      </c>
      <c r="V1031">
        <v>1</v>
      </c>
      <c r="W1031">
        <v>1.79</v>
      </c>
      <c r="X1031">
        <v>0</v>
      </c>
      <c r="Y1031">
        <v>524.77</v>
      </c>
      <c r="Z1031">
        <v>25000172001</v>
      </c>
      <c r="AA1031">
        <v>580.91405319530008</v>
      </c>
      <c r="AB1031" t="s">
        <v>41</v>
      </c>
      <c r="AC1031" t="s">
        <v>64</v>
      </c>
      <c r="AD1031" t="s">
        <v>54</v>
      </c>
      <c r="AE1031" t="s">
        <v>73</v>
      </c>
      <c r="AF1031" t="s">
        <v>4891</v>
      </c>
    </row>
    <row r="1032" spans="1:32" x14ac:dyDescent="0.25">
      <c r="A1032" t="s">
        <v>4892</v>
      </c>
      <c r="B1032" t="s">
        <v>4893</v>
      </c>
      <c r="C1032" t="s">
        <v>4894</v>
      </c>
      <c r="D1032" t="s">
        <v>4895</v>
      </c>
      <c r="E1032" t="s">
        <v>437</v>
      </c>
      <c r="F1032">
        <v>5</v>
      </c>
      <c r="G1032">
        <v>2022</v>
      </c>
      <c r="H1032" s="1">
        <v>44967.491361053239</v>
      </c>
      <c r="I1032" t="s">
        <v>3355</v>
      </c>
      <c r="J1032">
        <v>452</v>
      </c>
      <c r="K1032">
        <v>0</v>
      </c>
      <c r="L1032" t="s">
        <v>38</v>
      </c>
      <c r="M1032" t="s">
        <v>51</v>
      </c>
      <c r="N1032">
        <v>452</v>
      </c>
      <c r="R1032" t="s">
        <v>52</v>
      </c>
      <c r="S1032">
        <v>44.043280000000003</v>
      </c>
      <c r="T1032">
        <v>-94.419520000000006</v>
      </c>
      <c r="U1032">
        <v>0.56674166699999995</v>
      </c>
      <c r="V1032">
        <v>1</v>
      </c>
      <c r="W1032">
        <v>1.3140000000000001</v>
      </c>
      <c r="X1032">
        <v>1.3140000000000001</v>
      </c>
      <c r="Y1032">
        <v>207.05099999999999</v>
      </c>
      <c r="Z1032">
        <v>27005617001</v>
      </c>
      <c r="AA1032">
        <v>478.57120119036</v>
      </c>
      <c r="AB1032" t="s">
        <v>54</v>
      </c>
      <c r="AC1032" t="s">
        <v>72</v>
      </c>
      <c r="AD1032" t="s">
        <v>54</v>
      </c>
      <c r="AE1032" t="s">
        <v>54</v>
      </c>
      <c r="AF1032" t="s">
        <v>4896</v>
      </c>
    </row>
    <row r="1033" spans="1:32" x14ac:dyDescent="0.25">
      <c r="A1033" t="s">
        <v>4897</v>
      </c>
      <c r="B1033" t="s">
        <v>4898</v>
      </c>
      <c r="C1033" t="s">
        <v>4899</v>
      </c>
      <c r="D1033" t="s">
        <v>3145</v>
      </c>
      <c r="E1033" t="s">
        <v>726</v>
      </c>
      <c r="F1033">
        <v>6</v>
      </c>
      <c r="G1033">
        <v>2022</v>
      </c>
      <c r="H1033" s="1">
        <v>44964.585484849536</v>
      </c>
      <c r="I1033" t="s">
        <v>3355</v>
      </c>
      <c r="J1033">
        <v>450</v>
      </c>
      <c r="K1033">
        <v>0</v>
      </c>
      <c r="L1033" t="s">
        <v>38</v>
      </c>
      <c r="M1033" t="s">
        <v>51</v>
      </c>
      <c r="N1033">
        <v>3595.11</v>
      </c>
      <c r="R1033" t="s">
        <v>52</v>
      </c>
      <c r="S1033">
        <v>35.752499999999998</v>
      </c>
      <c r="T1033">
        <v>-91.631100000000004</v>
      </c>
      <c r="U1033">
        <v>6.490583333</v>
      </c>
      <c r="V1033">
        <v>1</v>
      </c>
      <c r="W1033">
        <v>9</v>
      </c>
      <c r="X1033">
        <v>7.0730000000000004</v>
      </c>
      <c r="Y1033">
        <v>2367.7449999999999</v>
      </c>
      <c r="Z1033">
        <v>5000406001</v>
      </c>
      <c r="AA1033">
        <v>2335.1288100700099</v>
      </c>
      <c r="AB1033" t="s">
        <v>54</v>
      </c>
      <c r="AC1033" t="s">
        <v>64</v>
      </c>
      <c r="AD1033" t="s">
        <v>54</v>
      </c>
      <c r="AE1033" t="s">
        <v>54</v>
      </c>
      <c r="AF1033" t="s">
        <v>4900</v>
      </c>
    </row>
    <row r="1034" spans="1:32" x14ac:dyDescent="0.25">
      <c r="A1034" t="s">
        <v>4901</v>
      </c>
      <c r="B1034" t="s">
        <v>4902</v>
      </c>
      <c r="C1034" t="s">
        <v>4902</v>
      </c>
      <c r="D1034" t="s">
        <v>3235</v>
      </c>
      <c r="E1034" t="s">
        <v>99</v>
      </c>
      <c r="F1034">
        <v>6</v>
      </c>
      <c r="G1034">
        <v>2022</v>
      </c>
      <c r="H1034" s="1">
        <v>44834.733703518519</v>
      </c>
      <c r="I1034" t="s">
        <v>3355</v>
      </c>
      <c r="J1034">
        <v>446.09</v>
      </c>
      <c r="K1034">
        <v>0</v>
      </c>
      <c r="L1034" t="s">
        <v>38</v>
      </c>
      <c r="M1034" t="s">
        <v>79</v>
      </c>
      <c r="Q1034">
        <v>446.09</v>
      </c>
      <c r="R1034" t="s">
        <v>52</v>
      </c>
      <c r="S1034">
        <v>29.546889</v>
      </c>
      <c r="T1034">
        <v>-95.572999999999993</v>
      </c>
      <c r="U1034">
        <v>2.6210833330000001</v>
      </c>
      <c r="V1034">
        <v>1</v>
      </c>
      <c r="W1034">
        <v>6</v>
      </c>
      <c r="X1034">
        <v>3</v>
      </c>
      <c r="Y1034">
        <v>956.61800000000005</v>
      </c>
      <c r="Z1034">
        <v>48001151004</v>
      </c>
      <c r="AA1034">
        <v>750.27144174440002</v>
      </c>
      <c r="AB1034" t="s">
        <v>41</v>
      </c>
      <c r="AC1034" t="s">
        <v>54</v>
      </c>
      <c r="AD1034" t="s">
        <v>54</v>
      </c>
      <c r="AE1034" t="s">
        <v>73</v>
      </c>
      <c r="AF1034" t="s">
        <v>4903</v>
      </c>
    </row>
    <row r="1035" spans="1:32" x14ac:dyDescent="0.25">
      <c r="A1035" t="s">
        <v>4904</v>
      </c>
      <c r="B1035" t="s">
        <v>4905</v>
      </c>
      <c r="C1035" t="s">
        <v>4906</v>
      </c>
      <c r="D1035" t="s">
        <v>4907</v>
      </c>
      <c r="E1035" t="s">
        <v>111</v>
      </c>
      <c r="F1035">
        <v>4</v>
      </c>
      <c r="G1035">
        <v>2022</v>
      </c>
      <c r="H1035" s="1">
        <v>45006.333560925923</v>
      </c>
      <c r="I1035" t="s">
        <v>3355</v>
      </c>
      <c r="J1035">
        <v>446</v>
      </c>
      <c r="K1035">
        <v>0</v>
      </c>
      <c r="L1035" t="s">
        <v>38</v>
      </c>
      <c r="M1035" t="s">
        <v>79</v>
      </c>
      <c r="Q1035">
        <v>446</v>
      </c>
      <c r="R1035" t="s">
        <v>86</v>
      </c>
      <c r="S1035">
        <v>31.500861</v>
      </c>
      <c r="T1035">
        <v>-82.823888999999994</v>
      </c>
      <c r="U1035">
        <v>4.0083333330000004</v>
      </c>
      <c r="V1035">
        <v>1</v>
      </c>
      <c r="W1035">
        <v>6</v>
      </c>
      <c r="X1035">
        <v>3.61</v>
      </c>
      <c r="Y1035">
        <v>1461.9</v>
      </c>
      <c r="Z1035">
        <v>13000201001</v>
      </c>
      <c r="AA1035">
        <v>1906.6364065688999</v>
      </c>
      <c r="AB1035" t="s">
        <v>54</v>
      </c>
      <c r="AC1035" t="s">
        <v>54</v>
      </c>
      <c r="AD1035" t="s">
        <v>43</v>
      </c>
      <c r="AE1035" t="s">
        <v>73</v>
      </c>
      <c r="AF1035" t="s">
        <v>4908</v>
      </c>
    </row>
    <row r="1036" spans="1:32" x14ac:dyDescent="0.25">
      <c r="A1036" t="s">
        <v>4909</v>
      </c>
      <c r="B1036" t="s">
        <v>4910</v>
      </c>
      <c r="C1036" t="s">
        <v>4911</v>
      </c>
      <c r="D1036" t="s">
        <v>4912</v>
      </c>
      <c r="E1036" t="s">
        <v>259</v>
      </c>
      <c r="F1036">
        <v>7</v>
      </c>
      <c r="G1036">
        <v>2022</v>
      </c>
      <c r="H1036" s="1">
        <v>45019.598201689812</v>
      </c>
      <c r="I1036" t="s">
        <v>3355</v>
      </c>
      <c r="J1036">
        <v>445.88</v>
      </c>
      <c r="K1036">
        <v>0</v>
      </c>
      <c r="L1036" t="s">
        <v>38</v>
      </c>
      <c r="M1036" t="s">
        <v>51</v>
      </c>
      <c r="N1036">
        <v>445.88</v>
      </c>
      <c r="R1036" t="s">
        <v>52</v>
      </c>
      <c r="S1036">
        <v>41.386099999999999</v>
      </c>
      <c r="T1036">
        <v>-93.5839</v>
      </c>
      <c r="U1036">
        <v>0</v>
      </c>
      <c r="V1036">
        <v>1</v>
      </c>
      <c r="W1036">
        <v>4.32</v>
      </c>
      <c r="X1036">
        <v>2.5</v>
      </c>
      <c r="Y1036">
        <v>0</v>
      </c>
      <c r="Z1036">
        <v>19000406001</v>
      </c>
      <c r="AA1036">
        <v>398.80933432529997</v>
      </c>
      <c r="AB1036" t="s">
        <v>53</v>
      </c>
      <c r="AC1036" t="s">
        <v>72</v>
      </c>
      <c r="AD1036" t="s">
        <v>54</v>
      </c>
      <c r="AE1036" t="s">
        <v>73</v>
      </c>
      <c r="AF1036" t="s">
        <v>4913</v>
      </c>
    </row>
    <row r="1037" spans="1:32" x14ac:dyDescent="0.25">
      <c r="A1037" t="s">
        <v>1624</v>
      </c>
      <c r="B1037" t="s">
        <v>4914</v>
      </c>
      <c r="C1037" t="s">
        <v>4914</v>
      </c>
      <c r="D1037" t="s">
        <v>811</v>
      </c>
      <c r="E1037" t="s">
        <v>99</v>
      </c>
      <c r="F1037">
        <v>6</v>
      </c>
      <c r="G1037">
        <v>2022</v>
      </c>
      <c r="H1037" s="1">
        <v>44824.688721805556</v>
      </c>
      <c r="I1037" t="s">
        <v>3355</v>
      </c>
      <c r="J1037">
        <v>444</v>
      </c>
      <c r="K1037">
        <v>0</v>
      </c>
      <c r="L1037" t="s">
        <v>38</v>
      </c>
      <c r="M1037" t="s">
        <v>79</v>
      </c>
      <c r="Q1037">
        <v>444</v>
      </c>
      <c r="R1037" t="s">
        <v>52</v>
      </c>
      <c r="S1037">
        <v>32.113391</v>
      </c>
      <c r="T1037">
        <v>-94.812736999999998</v>
      </c>
      <c r="U1037">
        <v>1.4575833330000001</v>
      </c>
      <c r="V1037">
        <v>1</v>
      </c>
      <c r="W1037">
        <v>3</v>
      </c>
      <c r="X1037">
        <v>0</v>
      </c>
      <c r="Y1037">
        <v>532.40800000000002</v>
      </c>
      <c r="AB1037" t="s">
        <v>41</v>
      </c>
      <c r="AC1037" t="s">
        <v>54</v>
      </c>
      <c r="AD1037" t="s">
        <v>54</v>
      </c>
      <c r="AE1037" t="s">
        <v>73</v>
      </c>
      <c r="AF1037" t="s">
        <v>4915</v>
      </c>
    </row>
    <row r="1038" spans="1:32" x14ac:dyDescent="0.25">
      <c r="A1038" t="s">
        <v>4916</v>
      </c>
      <c r="B1038" t="s">
        <v>4917</v>
      </c>
      <c r="C1038" t="s">
        <v>4918</v>
      </c>
      <c r="D1038" t="s">
        <v>4919</v>
      </c>
      <c r="E1038" t="s">
        <v>247</v>
      </c>
      <c r="F1038">
        <v>1</v>
      </c>
      <c r="G1038">
        <v>2022</v>
      </c>
      <c r="H1038" s="1">
        <v>44984.445880775464</v>
      </c>
      <c r="I1038" t="s">
        <v>3355</v>
      </c>
      <c r="J1038">
        <v>443.6</v>
      </c>
      <c r="K1038">
        <v>0</v>
      </c>
      <c r="L1038" t="s">
        <v>38</v>
      </c>
      <c r="M1038" t="s">
        <v>51</v>
      </c>
      <c r="N1038">
        <v>443.6</v>
      </c>
      <c r="R1038" t="s">
        <v>86</v>
      </c>
      <c r="S1038">
        <v>42.840133000000002</v>
      </c>
      <c r="T1038">
        <v>-70.926485999999997</v>
      </c>
      <c r="U1038">
        <v>1.5049999999999999</v>
      </c>
      <c r="V1038">
        <v>1</v>
      </c>
      <c r="W1038">
        <v>24</v>
      </c>
      <c r="X1038">
        <v>0</v>
      </c>
      <c r="Y1038">
        <v>547.49</v>
      </c>
      <c r="Z1038">
        <v>25000101001</v>
      </c>
      <c r="AA1038">
        <v>620.97709134670015</v>
      </c>
      <c r="AB1038" t="s">
        <v>54</v>
      </c>
      <c r="AC1038" t="s">
        <v>54</v>
      </c>
      <c r="AD1038" t="s">
        <v>215</v>
      </c>
      <c r="AE1038" t="s">
        <v>73</v>
      </c>
      <c r="AF1038" t="s">
        <v>4920</v>
      </c>
    </row>
    <row r="1039" spans="1:32" x14ac:dyDescent="0.25">
      <c r="A1039" t="s">
        <v>4921</v>
      </c>
      <c r="B1039" t="s">
        <v>4922</v>
      </c>
      <c r="C1039" t="s">
        <v>4923</v>
      </c>
      <c r="D1039" t="s">
        <v>4924</v>
      </c>
      <c r="E1039" t="s">
        <v>71</v>
      </c>
      <c r="F1039">
        <v>4</v>
      </c>
      <c r="G1039">
        <v>2022</v>
      </c>
      <c r="H1039" s="1">
        <v>45000.568180023147</v>
      </c>
      <c r="I1039" t="s">
        <v>3355</v>
      </c>
      <c r="J1039">
        <v>443</v>
      </c>
      <c r="K1039">
        <v>0</v>
      </c>
      <c r="L1039" t="s">
        <v>38</v>
      </c>
      <c r="M1039" t="s">
        <v>51</v>
      </c>
      <c r="N1039">
        <v>443</v>
      </c>
      <c r="R1039" t="s">
        <v>52</v>
      </c>
      <c r="S1039">
        <v>30.295210000000001</v>
      </c>
      <c r="T1039">
        <v>-89.382869999999997</v>
      </c>
      <c r="U1039">
        <v>2.7549999999999999</v>
      </c>
      <c r="V1039">
        <v>1</v>
      </c>
      <c r="W1039">
        <v>4.9000000000000004</v>
      </c>
      <c r="X1039">
        <v>0</v>
      </c>
      <c r="Y1039">
        <v>1005.62</v>
      </c>
      <c r="Z1039">
        <v>28001415001</v>
      </c>
      <c r="AA1039">
        <v>1384.7242822874798</v>
      </c>
      <c r="AB1039" t="s">
        <v>41</v>
      </c>
      <c r="AC1039" t="s">
        <v>54</v>
      </c>
      <c r="AD1039" t="s">
        <v>54</v>
      </c>
      <c r="AE1039" t="s">
        <v>73</v>
      </c>
      <c r="AF1039" t="s">
        <v>4925</v>
      </c>
    </row>
    <row r="1040" spans="1:32" x14ac:dyDescent="0.25">
      <c r="A1040" t="s">
        <v>4926</v>
      </c>
      <c r="B1040" t="s">
        <v>4927</v>
      </c>
      <c r="C1040" t="s">
        <v>4928</v>
      </c>
      <c r="D1040" t="s">
        <v>4929</v>
      </c>
      <c r="E1040" t="s">
        <v>1064</v>
      </c>
      <c r="F1040">
        <v>3</v>
      </c>
      <c r="G1040">
        <v>2022</v>
      </c>
      <c r="H1040" s="1">
        <v>44973.621934456016</v>
      </c>
      <c r="I1040" t="s">
        <v>3355</v>
      </c>
      <c r="J1040">
        <v>442.83</v>
      </c>
      <c r="K1040">
        <v>0</v>
      </c>
      <c r="L1040" t="s">
        <v>38</v>
      </c>
      <c r="M1040" t="s">
        <v>51</v>
      </c>
      <c r="N1040">
        <v>442.83</v>
      </c>
      <c r="R1040" t="s">
        <v>52</v>
      </c>
      <c r="S1040">
        <v>38.812055999999998</v>
      </c>
      <c r="T1040">
        <v>-76.524028000000001</v>
      </c>
      <c r="U1040">
        <v>1.0869166669999999</v>
      </c>
      <c r="V1040">
        <v>1</v>
      </c>
      <c r="W1040">
        <v>2</v>
      </c>
      <c r="X1040">
        <v>0</v>
      </c>
      <c r="Y1040">
        <v>396.916</v>
      </c>
      <c r="Z1040">
        <v>24000003008</v>
      </c>
      <c r="AA1040">
        <v>550.86677458174995</v>
      </c>
      <c r="AB1040" t="s">
        <v>54</v>
      </c>
      <c r="AC1040" t="s">
        <v>54</v>
      </c>
      <c r="AD1040" t="s">
        <v>54</v>
      </c>
      <c r="AE1040" t="s">
        <v>73</v>
      </c>
      <c r="AF1040" t="s">
        <v>4930</v>
      </c>
    </row>
    <row r="1041" spans="1:32" x14ac:dyDescent="0.25">
      <c r="A1041" t="s">
        <v>4931</v>
      </c>
      <c r="B1041" t="s">
        <v>4932</v>
      </c>
      <c r="C1041" t="s">
        <v>4933</v>
      </c>
      <c r="D1041" t="s">
        <v>1000</v>
      </c>
      <c r="E1041" t="s">
        <v>286</v>
      </c>
      <c r="F1041">
        <v>1</v>
      </c>
      <c r="G1041">
        <v>2022</v>
      </c>
      <c r="H1041" s="1">
        <v>44950.395012881942</v>
      </c>
      <c r="I1041" t="s">
        <v>3355</v>
      </c>
      <c r="J1041">
        <v>440</v>
      </c>
      <c r="K1041">
        <v>0</v>
      </c>
      <c r="L1041" t="s">
        <v>38</v>
      </c>
      <c r="M1041" t="s">
        <v>79</v>
      </c>
      <c r="Q1041">
        <v>440</v>
      </c>
      <c r="R1041" t="s">
        <v>52</v>
      </c>
      <c r="S1041">
        <v>44.163119999999999</v>
      </c>
      <c r="T1041">
        <v>-72.657190999999997</v>
      </c>
      <c r="U1041">
        <v>0.45310833299999997</v>
      </c>
      <c r="V1041">
        <v>1</v>
      </c>
      <c r="W1041">
        <v>0</v>
      </c>
      <c r="X1041">
        <v>0</v>
      </c>
      <c r="Y1041">
        <v>165.26730000000001</v>
      </c>
      <c r="Z1041">
        <v>50000047001</v>
      </c>
      <c r="AA1041">
        <v>291.36755019200001</v>
      </c>
      <c r="AB1041" t="s">
        <v>41</v>
      </c>
      <c r="AC1041" t="s">
        <v>64</v>
      </c>
      <c r="AD1041" t="s">
        <v>54</v>
      </c>
      <c r="AE1041" t="s">
        <v>44</v>
      </c>
      <c r="AF1041" t="s">
        <v>4934</v>
      </c>
    </row>
    <row r="1042" spans="1:32" x14ac:dyDescent="0.25">
      <c r="A1042" t="s">
        <v>4935</v>
      </c>
      <c r="B1042" t="s">
        <v>4936</v>
      </c>
      <c r="C1042" t="s">
        <v>4937</v>
      </c>
      <c r="D1042" t="s">
        <v>4938</v>
      </c>
      <c r="E1042" t="s">
        <v>1948</v>
      </c>
      <c r="F1042">
        <v>6</v>
      </c>
      <c r="G1042">
        <v>2022</v>
      </c>
      <c r="H1042" s="1">
        <v>44973.539221608793</v>
      </c>
      <c r="I1042" t="s">
        <v>3355</v>
      </c>
      <c r="J1042">
        <v>440</v>
      </c>
      <c r="K1042">
        <v>0</v>
      </c>
      <c r="L1042" t="s">
        <v>38</v>
      </c>
      <c r="M1042" t="s">
        <v>51</v>
      </c>
      <c r="N1042">
        <v>440</v>
      </c>
      <c r="R1042" t="s">
        <v>52</v>
      </c>
      <c r="S1042">
        <v>30.266079999999999</v>
      </c>
      <c r="T1042">
        <v>-89.77055</v>
      </c>
      <c r="U1042">
        <v>3.8591666670000002</v>
      </c>
      <c r="V1042">
        <v>1</v>
      </c>
      <c r="W1042">
        <v>6</v>
      </c>
      <c r="X1042">
        <v>0</v>
      </c>
      <c r="Y1042">
        <v>1408.54</v>
      </c>
      <c r="Z1042">
        <v>22001280001</v>
      </c>
      <c r="AA1042">
        <v>3663.9469436643999</v>
      </c>
      <c r="AB1042" t="s">
        <v>53</v>
      </c>
      <c r="AC1042" t="s">
        <v>54</v>
      </c>
      <c r="AD1042" t="s">
        <v>54</v>
      </c>
      <c r="AE1042" t="s">
        <v>73</v>
      </c>
      <c r="AF1042" t="s">
        <v>4939</v>
      </c>
    </row>
    <row r="1043" spans="1:32" x14ac:dyDescent="0.25">
      <c r="A1043" t="s">
        <v>4940</v>
      </c>
      <c r="B1043" t="s">
        <v>4941</v>
      </c>
      <c r="C1043" t="s">
        <v>4942</v>
      </c>
      <c r="D1043" t="s">
        <v>4943</v>
      </c>
      <c r="E1043" t="s">
        <v>93</v>
      </c>
      <c r="F1043">
        <v>4</v>
      </c>
      <c r="G1043">
        <v>2022</v>
      </c>
      <c r="H1043" s="1">
        <v>44950.411870694443</v>
      </c>
      <c r="I1043" t="s">
        <v>3355</v>
      </c>
      <c r="J1043">
        <v>439.67</v>
      </c>
      <c r="K1043">
        <v>0</v>
      </c>
      <c r="L1043" t="s">
        <v>38</v>
      </c>
      <c r="M1043" t="s">
        <v>679</v>
      </c>
      <c r="O1043">
        <v>440</v>
      </c>
      <c r="R1043" t="s">
        <v>52</v>
      </c>
      <c r="S1043">
        <v>37.608496000000002</v>
      </c>
      <c r="T1043">
        <v>-84.287074000000004</v>
      </c>
      <c r="U1043">
        <v>2.779833333</v>
      </c>
      <c r="V1043">
        <v>1</v>
      </c>
      <c r="W1043">
        <v>4.3</v>
      </c>
      <c r="X1043">
        <v>3.4870000000000001</v>
      </c>
      <c r="Y1043">
        <v>1010.944</v>
      </c>
      <c r="Z1043">
        <v>21000168003</v>
      </c>
      <c r="AA1043">
        <v>1383.9958634119998</v>
      </c>
      <c r="AB1043" t="s">
        <v>54</v>
      </c>
      <c r="AC1043" t="s">
        <v>54</v>
      </c>
      <c r="AD1043" t="s">
        <v>54</v>
      </c>
      <c r="AE1043" t="s">
        <v>73</v>
      </c>
      <c r="AF1043" t="s">
        <v>4944</v>
      </c>
    </row>
    <row r="1044" spans="1:32" x14ac:dyDescent="0.25">
      <c r="A1044" t="s">
        <v>4945</v>
      </c>
      <c r="B1044" t="s">
        <v>4946</v>
      </c>
      <c r="C1044" t="s">
        <v>4947</v>
      </c>
      <c r="D1044" t="s">
        <v>4948</v>
      </c>
      <c r="E1044" t="s">
        <v>192</v>
      </c>
      <c r="F1044">
        <v>4</v>
      </c>
      <c r="G1044">
        <v>2022</v>
      </c>
      <c r="H1044" s="1">
        <v>44951.445091932874</v>
      </c>
      <c r="I1044" t="s">
        <v>3355</v>
      </c>
      <c r="J1044">
        <v>439.09</v>
      </c>
      <c r="K1044">
        <v>0</v>
      </c>
      <c r="L1044" t="s">
        <v>38</v>
      </c>
      <c r="M1044" t="s">
        <v>51</v>
      </c>
      <c r="N1044">
        <v>439.09</v>
      </c>
      <c r="R1044" t="s">
        <v>52</v>
      </c>
      <c r="S1044">
        <v>33.190263000000002</v>
      </c>
      <c r="T1044">
        <v>-86.271529999999998</v>
      </c>
      <c r="U1044">
        <v>2.1356666670000002</v>
      </c>
      <c r="V1044">
        <v>1</v>
      </c>
      <c r="W1044">
        <v>4.8</v>
      </c>
      <c r="X1044">
        <v>2.93</v>
      </c>
      <c r="Y1044">
        <v>258.72766669999999</v>
      </c>
      <c r="Z1044">
        <v>1200100015</v>
      </c>
      <c r="AA1044">
        <v>1748.2053011519995</v>
      </c>
      <c r="AB1044" t="s">
        <v>41</v>
      </c>
      <c r="AC1044" t="s">
        <v>54</v>
      </c>
      <c r="AD1044" t="s">
        <v>54</v>
      </c>
      <c r="AE1044" t="s">
        <v>73</v>
      </c>
      <c r="AF1044" t="s">
        <v>4949</v>
      </c>
    </row>
    <row r="1045" spans="1:32" x14ac:dyDescent="0.25">
      <c r="A1045" t="s">
        <v>4950</v>
      </c>
      <c r="B1045" t="s">
        <v>4951</v>
      </c>
      <c r="C1045" t="s">
        <v>4952</v>
      </c>
      <c r="D1045" t="s">
        <v>4953</v>
      </c>
      <c r="E1045" t="s">
        <v>600</v>
      </c>
      <c r="F1045">
        <v>4</v>
      </c>
      <c r="G1045">
        <v>2022</v>
      </c>
      <c r="H1045" s="1">
        <v>44974.4225012963</v>
      </c>
      <c r="I1045" t="s">
        <v>3355</v>
      </c>
      <c r="J1045">
        <v>436</v>
      </c>
      <c r="K1045">
        <v>0</v>
      </c>
      <c r="L1045" t="s">
        <v>38</v>
      </c>
      <c r="M1045" t="s">
        <v>79</v>
      </c>
      <c r="Q1045">
        <v>436</v>
      </c>
      <c r="R1045" t="s">
        <v>94</v>
      </c>
      <c r="S1045">
        <v>28.316082999999999</v>
      </c>
      <c r="T1045">
        <v>-80.633916999999997</v>
      </c>
      <c r="U1045">
        <v>0.120083333</v>
      </c>
      <c r="V1045">
        <v>2</v>
      </c>
      <c r="W1045">
        <v>6</v>
      </c>
      <c r="X1045">
        <v>0</v>
      </c>
      <c r="Y1045">
        <v>43.744999999999997</v>
      </c>
      <c r="Z1045">
        <v>12000092002</v>
      </c>
      <c r="AA1045">
        <v>1547.8901103949995</v>
      </c>
      <c r="AB1045" t="s">
        <v>54</v>
      </c>
      <c r="AC1045" t="s">
        <v>54</v>
      </c>
      <c r="AD1045" t="s">
        <v>54</v>
      </c>
      <c r="AE1045" t="s">
        <v>73</v>
      </c>
      <c r="AF1045" t="s">
        <v>4954</v>
      </c>
    </row>
    <row r="1046" spans="1:32" x14ac:dyDescent="0.25">
      <c r="A1046" t="s">
        <v>4955</v>
      </c>
      <c r="B1046" t="s">
        <v>4956</v>
      </c>
      <c r="C1046" t="s">
        <v>4957</v>
      </c>
      <c r="D1046" t="s">
        <v>4958</v>
      </c>
      <c r="E1046" t="s">
        <v>286</v>
      </c>
      <c r="F1046">
        <v>1</v>
      </c>
      <c r="G1046">
        <v>2022</v>
      </c>
      <c r="H1046" s="1">
        <v>44973.606822928239</v>
      </c>
      <c r="I1046" t="s">
        <v>3355</v>
      </c>
      <c r="J1046">
        <v>433</v>
      </c>
      <c r="K1046">
        <v>0</v>
      </c>
      <c r="L1046" t="s">
        <v>38</v>
      </c>
      <c r="M1046" t="s">
        <v>39</v>
      </c>
      <c r="N1046">
        <v>166.11</v>
      </c>
      <c r="Q1046">
        <v>267.02</v>
      </c>
      <c r="R1046" t="s">
        <v>52</v>
      </c>
      <c r="S1046">
        <v>44.481051999999998</v>
      </c>
      <c r="T1046">
        <v>-73.121668999999997</v>
      </c>
      <c r="U1046">
        <v>1.944</v>
      </c>
      <c r="V1046">
        <v>1</v>
      </c>
      <c r="W1046">
        <v>0</v>
      </c>
      <c r="X1046">
        <v>0</v>
      </c>
      <c r="Y1046">
        <v>709.51800000000003</v>
      </c>
      <c r="Z1046">
        <v>50000025001</v>
      </c>
      <c r="AA1046">
        <v>936.01825499179984</v>
      </c>
      <c r="AB1046" t="s">
        <v>53</v>
      </c>
      <c r="AC1046" t="s">
        <v>42</v>
      </c>
      <c r="AD1046" t="s">
        <v>54</v>
      </c>
      <c r="AE1046" t="s">
        <v>73</v>
      </c>
      <c r="AF1046" t="s">
        <v>4959</v>
      </c>
    </row>
    <row r="1047" spans="1:32" x14ac:dyDescent="0.25">
      <c r="A1047" t="s">
        <v>4960</v>
      </c>
      <c r="B1047" t="s">
        <v>4961</v>
      </c>
      <c r="C1047" t="s">
        <v>4962</v>
      </c>
      <c r="D1047" t="s">
        <v>1902</v>
      </c>
      <c r="E1047" t="s">
        <v>93</v>
      </c>
      <c r="F1047">
        <v>4</v>
      </c>
      <c r="G1047">
        <v>2022</v>
      </c>
      <c r="H1047" s="1">
        <v>44953.430816608794</v>
      </c>
      <c r="I1047" t="s">
        <v>3355</v>
      </c>
      <c r="J1047">
        <v>428.77179999999998</v>
      </c>
      <c r="K1047">
        <v>0</v>
      </c>
      <c r="L1047" t="s">
        <v>38</v>
      </c>
      <c r="M1047" t="s">
        <v>79</v>
      </c>
      <c r="Q1047">
        <v>428.77179999999998</v>
      </c>
      <c r="R1047" t="s">
        <v>94</v>
      </c>
      <c r="S1047">
        <v>36.856732000000001</v>
      </c>
      <c r="T1047">
        <v>-86.889048000000003</v>
      </c>
      <c r="U1047">
        <v>1.0416666670000001</v>
      </c>
      <c r="V1047">
        <v>1</v>
      </c>
      <c r="W1047">
        <v>2.4</v>
      </c>
      <c r="X1047">
        <v>1.23</v>
      </c>
      <c r="Y1047">
        <v>378.23399999999998</v>
      </c>
      <c r="Z1047">
        <v>21000330001</v>
      </c>
      <c r="AA1047">
        <v>537.20892066650003</v>
      </c>
      <c r="AB1047" t="s">
        <v>41</v>
      </c>
      <c r="AC1047" t="s">
        <v>54</v>
      </c>
      <c r="AD1047" t="s">
        <v>54</v>
      </c>
      <c r="AE1047" t="s">
        <v>73</v>
      </c>
      <c r="AF1047" t="s">
        <v>4963</v>
      </c>
    </row>
    <row r="1048" spans="1:32" x14ac:dyDescent="0.25">
      <c r="A1048" t="s">
        <v>4964</v>
      </c>
      <c r="B1048" t="s">
        <v>4965</v>
      </c>
      <c r="C1048" t="s">
        <v>4966</v>
      </c>
      <c r="D1048" t="s">
        <v>4967</v>
      </c>
      <c r="E1048" t="s">
        <v>951</v>
      </c>
      <c r="F1048">
        <v>1</v>
      </c>
      <c r="G1048">
        <v>2022</v>
      </c>
      <c r="H1048" s="1">
        <v>44935.581253865741</v>
      </c>
      <c r="I1048" t="s">
        <v>3355</v>
      </c>
      <c r="J1048">
        <v>428.63099999999997</v>
      </c>
      <c r="K1048">
        <v>0</v>
      </c>
      <c r="L1048" t="s">
        <v>38</v>
      </c>
      <c r="M1048" t="s">
        <v>79</v>
      </c>
      <c r="Q1048">
        <v>428.63099999999997</v>
      </c>
      <c r="R1048" t="s">
        <v>94</v>
      </c>
      <c r="S1048">
        <v>44.460020999999998</v>
      </c>
      <c r="T1048">
        <v>-71.184218000000001</v>
      </c>
      <c r="U1048">
        <v>1.812666667</v>
      </c>
      <c r="V1048">
        <v>1</v>
      </c>
      <c r="W1048">
        <v>0</v>
      </c>
      <c r="X1048">
        <v>2.64</v>
      </c>
      <c r="Y1048">
        <v>661.62300000000005</v>
      </c>
      <c r="Z1048">
        <v>33000020001</v>
      </c>
      <c r="AA1048">
        <v>906.88149997260041</v>
      </c>
      <c r="AB1048" t="s">
        <v>54</v>
      </c>
      <c r="AC1048" t="s">
        <v>54</v>
      </c>
      <c r="AD1048" t="s">
        <v>54</v>
      </c>
      <c r="AE1048" t="s">
        <v>65</v>
      </c>
      <c r="AF1048" t="s">
        <v>4968</v>
      </c>
    </row>
    <row r="1049" spans="1:32" x14ac:dyDescent="0.25">
      <c r="A1049" t="s">
        <v>4969</v>
      </c>
      <c r="B1049" t="s">
        <v>4970</v>
      </c>
      <c r="C1049" t="s">
        <v>4971</v>
      </c>
      <c r="D1049" t="s">
        <v>4972</v>
      </c>
      <c r="E1049" t="s">
        <v>117</v>
      </c>
      <c r="F1049">
        <v>5</v>
      </c>
      <c r="G1049">
        <v>2022</v>
      </c>
      <c r="H1049" s="1">
        <v>44960.468499432871</v>
      </c>
      <c r="I1049" t="s">
        <v>3355</v>
      </c>
      <c r="J1049">
        <v>427.87799999999999</v>
      </c>
      <c r="K1049">
        <v>0</v>
      </c>
      <c r="L1049" t="s">
        <v>38</v>
      </c>
      <c r="M1049" t="s">
        <v>51</v>
      </c>
      <c r="N1049">
        <v>427.87799999999999</v>
      </c>
      <c r="R1049" t="s">
        <v>52</v>
      </c>
      <c r="S1049">
        <v>41.941209999999998</v>
      </c>
      <c r="T1049">
        <v>-88.063689999999994</v>
      </c>
      <c r="U1049">
        <v>2.426583333</v>
      </c>
      <c r="V1049">
        <v>3</v>
      </c>
      <c r="W1049">
        <v>8.625</v>
      </c>
      <c r="X1049">
        <v>3.45</v>
      </c>
      <c r="Y1049">
        <v>885.65099999999995</v>
      </c>
      <c r="Z1049">
        <v>17000165001</v>
      </c>
      <c r="AA1049">
        <v>1116.3019266730998</v>
      </c>
      <c r="AB1049" t="s">
        <v>41</v>
      </c>
      <c r="AC1049" t="s">
        <v>54</v>
      </c>
      <c r="AD1049" t="s">
        <v>54</v>
      </c>
      <c r="AE1049" t="s">
        <v>73</v>
      </c>
      <c r="AF1049" t="s">
        <v>4973</v>
      </c>
    </row>
    <row r="1050" spans="1:32" x14ac:dyDescent="0.25">
      <c r="A1050" t="s">
        <v>4974</v>
      </c>
      <c r="B1050" t="s">
        <v>4975</v>
      </c>
      <c r="C1050" t="s">
        <v>4976</v>
      </c>
      <c r="D1050" t="s">
        <v>4977</v>
      </c>
      <c r="E1050" t="s">
        <v>543</v>
      </c>
      <c r="F1050">
        <v>7</v>
      </c>
      <c r="G1050">
        <v>2022</v>
      </c>
      <c r="H1050" s="1">
        <v>44945.68110021991</v>
      </c>
      <c r="I1050" t="s">
        <v>3355</v>
      </c>
      <c r="J1050">
        <v>427</v>
      </c>
      <c r="K1050">
        <v>0</v>
      </c>
      <c r="L1050" t="s">
        <v>38</v>
      </c>
      <c r="M1050" t="s">
        <v>51</v>
      </c>
      <c r="N1050">
        <v>427</v>
      </c>
      <c r="R1050" t="s">
        <v>52</v>
      </c>
      <c r="S1050">
        <v>37.185693999999998</v>
      </c>
      <c r="T1050">
        <v>-94.332138999999998</v>
      </c>
      <c r="U1050">
        <v>4.0441666669999998</v>
      </c>
      <c r="V1050">
        <v>1</v>
      </c>
      <c r="W1050">
        <v>0</v>
      </c>
      <c r="X1050">
        <v>0</v>
      </c>
      <c r="Y1050">
        <v>1475.49</v>
      </c>
      <c r="Z1050">
        <v>29001002001</v>
      </c>
      <c r="AA1050">
        <v>2057.7833232309999</v>
      </c>
      <c r="AB1050" t="s">
        <v>41</v>
      </c>
      <c r="AC1050" t="s">
        <v>54</v>
      </c>
      <c r="AD1050" t="s">
        <v>54</v>
      </c>
      <c r="AE1050" t="s">
        <v>73</v>
      </c>
      <c r="AF1050" t="s">
        <v>4978</v>
      </c>
    </row>
    <row r="1051" spans="1:32" x14ac:dyDescent="0.25">
      <c r="A1051" t="s">
        <v>4979</v>
      </c>
      <c r="B1051" t="s">
        <v>4980</v>
      </c>
      <c r="C1051" t="s">
        <v>4981</v>
      </c>
      <c r="D1051" t="s">
        <v>4982</v>
      </c>
      <c r="E1051" t="s">
        <v>1023</v>
      </c>
      <c r="F1051">
        <v>8</v>
      </c>
      <c r="G1051">
        <v>2022</v>
      </c>
      <c r="H1051" s="1">
        <v>45021.642786203702</v>
      </c>
      <c r="I1051" t="s">
        <v>3355</v>
      </c>
      <c r="J1051">
        <v>424.6</v>
      </c>
      <c r="K1051">
        <v>0</v>
      </c>
      <c r="L1051" t="s">
        <v>38</v>
      </c>
      <c r="M1051" t="s">
        <v>79</v>
      </c>
      <c r="Q1051">
        <v>424.6</v>
      </c>
      <c r="R1051" t="s">
        <v>52</v>
      </c>
      <c r="S1051">
        <v>38.511383000000002</v>
      </c>
      <c r="T1051">
        <v>-107.921763</v>
      </c>
      <c r="U1051">
        <v>2.170833333</v>
      </c>
      <c r="V1051">
        <v>1</v>
      </c>
      <c r="W1051">
        <v>4.32</v>
      </c>
      <c r="X1051">
        <v>0</v>
      </c>
      <c r="Y1051">
        <v>793.21</v>
      </c>
      <c r="Z1051">
        <v>8000197001</v>
      </c>
      <c r="AA1051">
        <v>1766.4157730390002</v>
      </c>
      <c r="AB1051" t="s">
        <v>41</v>
      </c>
      <c r="AC1051" t="s">
        <v>64</v>
      </c>
      <c r="AD1051" t="s">
        <v>54</v>
      </c>
      <c r="AE1051" t="s">
        <v>73</v>
      </c>
      <c r="AF1051" t="s">
        <v>4983</v>
      </c>
    </row>
    <row r="1052" spans="1:32" x14ac:dyDescent="0.25">
      <c r="A1052" t="s">
        <v>4984</v>
      </c>
      <c r="B1052" t="s">
        <v>4985</v>
      </c>
      <c r="C1052" t="s">
        <v>4986</v>
      </c>
      <c r="D1052" t="s">
        <v>4987</v>
      </c>
      <c r="E1052" t="s">
        <v>629</v>
      </c>
      <c r="F1052">
        <v>6</v>
      </c>
      <c r="G1052">
        <v>2022</v>
      </c>
      <c r="H1052" s="1">
        <v>44970.657730046296</v>
      </c>
      <c r="I1052" t="s">
        <v>3355</v>
      </c>
      <c r="J1052">
        <v>422.32</v>
      </c>
      <c r="K1052">
        <v>0</v>
      </c>
      <c r="L1052" t="s">
        <v>38</v>
      </c>
      <c r="M1052" t="s">
        <v>679</v>
      </c>
      <c r="O1052">
        <v>422</v>
      </c>
      <c r="R1052" t="s">
        <v>52</v>
      </c>
      <c r="S1052">
        <v>32.845745999999998</v>
      </c>
      <c r="T1052">
        <v>-105.99784</v>
      </c>
      <c r="Z1052">
        <v>35000000015</v>
      </c>
      <c r="AA1052">
        <v>364.20943773999994</v>
      </c>
      <c r="AB1052" t="s">
        <v>41</v>
      </c>
      <c r="AC1052" t="s">
        <v>54</v>
      </c>
      <c r="AD1052" t="s">
        <v>54</v>
      </c>
      <c r="AE1052" t="s">
        <v>73</v>
      </c>
      <c r="AF1052" t="s">
        <v>4988</v>
      </c>
    </row>
    <row r="1053" spans="1:32" x14ac:dyDescent="0.25">
      <c r="A1053" t="s">
        <v>4989</v>
      </c>
      <c r="B1053" t="s">
        <v>4990</v>
      </c>
      <c r="C1053" t="s">
        <v>4990</v>
      </c>
      <c r="D1053" t="s">
        <v>4991</v>
      </c>
      <c r="E1053" t="s">
        <v>99</v>
      </c>
      <c r="F1053">
        <v>6</v>
      </c>
      <c r="G1053">
        <v>2022</v>
      </c>
      <c r="H1053" s="1">
        <v>44831.559469502317</v>
      </c>
      <c r="I1053" t="s">
        <v>3355</v>
      </c>
      <c r="J1053">
        <v>420.23</v>
      </c>
      <c r="K1053">
        <v>0</v>
      </c>
      <c r="L1053" t="s">
        <v>38</v>
      </c>
      <c r="M1053" t="s">
        <v>79</v>
      </c>
      <c r="Q1053">
        <v>420.23</v>
      </c>
      <c r="R1053" t="s">
        <v>94</v>
      </c>
      <c r="S1053">
        <v>30.056861000000001</v>
      </c>
      <c r="T1053">
        <v>-97.835832999999994</v>
      </c>
      <c r="U1053">
        <v>1.2542500000000001</v>
      </c>
      <c r="V1053">
        <v>1</v>
      </c>
      <c r="W1053">
        <v>2</v>
      </c>
      <c r="X1053">
        <v>1.5</v>
      </c>
      <c r="Y1053">
        <v>457.39299999999997</v>
      </c>
      <c r="Z1053">
        <v>48008052001</v>
      </c>
      <c r="AA1053">
        <v>463.27440480528003</v>
      </c>
      <c r="AB1053" t="s">
        <v>41</v>
      </c>
      <c r="AC1053" t="s">
        <v>54</v>
      </c>
      <c r="AD1053" t="s">
        <v>54</v>
      </c>
      <c r="AE1053" t="s">
        <v>73</v>
      </c>
      <c r="AF1053" t="s">
        <v>4992</v>
      </c>
    </row>
    <row r="1054" spans="1:32" x14ac:dyDescent="0.25">
      <c r="A1054" t="s">
        <v>4993</v>
      </c>
      <c r="B1054" t="s">
        <v>4994</v>
      </c>
      <c r="C1054" t="s">
        <v>4995</v>
      </c>
      <c r="D1054" t="s">
        <v>4996</v>
      </c>
      <c r="E1054" t="s">
        <v>525</v>
      </c>
      <c r="F1054">
        <v>2</v>
      </c>
      <c r="G1054">
        <v>2022</v>
      </c>
      <c r="H1054" s="1">
        <v>44938.455800289354</v>
      </c>
      <c r="I1054" t="s">
        <v>3355</v>
      </c>
      <c r="J1054">
        <v>414.88</v>
      </c>
      <c r="K1054">
        <v>0</v>
      </c>
      <c r="L1054" t="s">
        <v>38</v>
      </c>
      <c r="M1054" t="s">
        <v>79</v>
      </c>
      <c r="Q1054">
        <v>414.88</v>
      </c>
      <c r="R1054" t="s">
        <v>52</v>
      </c>
      <c r="S1054">
        <v>40.16883</v>
      </c>
      <c r="T1054">
        <v>-74.044920000000005</v>
      </c>
      <c r="U1054">
        <v>5.9691666669999996</v>
      </c>
      <c r="V1054">
        <v>1</v>
      </c>
      <c r="W1054">
        <v>9.1</v>
      </c>
      <c r="X1054">
        <v>0</v>
      </c>
      <c r="Y1054">
        <v>2180</v>
      </c>
      <c r="Z1054">
        <v>34003099001</v>
      </c>
      <c r="AA1054">
        <v>3095.4160113522603</v>
      </c>
      <c r="AB1054" t="s">
        <v>41</v>
      </c>
      <c r="AC1054" t="s">
        <v>42</v>
      </c>
      <c r="AD1054" t="s">
        <v>54</v>
      </c>
      <c r="AE1054" t="s">
        <v>44</v>
      </c>
      <c r="AF1054" t="s">
        <v>4997</v>
      </c>
    </row>
    <row r="1055" spans="1:32" x14ac:dyDescent="0.25">
      <c r="A1055" t="s">
        <v>4998</v>
      </c>
      <c r="B1055" t="s">
        <v>4999</v>
      </c>
      <c r="C1055" t="s">
        <v>5000</v>
      </c>
      <c r="D1055" t="s">
        <v>5001</v>
      </c>
      <c r="E1055" t="s">
        <v>253</v>
      </c>
      <c r="F1055">
        <v>5</v>
      </c>
      <c r="G1055">
        <v>2022</v>
      </c>
      <c r="H1055" s="1">
        <v>44972.675684710652</v>
      </c>
      <c r="I1055" t="s">
        <v>3355</v>
      </c>
      <c r="J1055">
        <v>413.18</v>
      </c>
      <c r="K1055">
        <v>0</v>
      </c>
      <c r="L1055" t="s">
        <v>38</v>
      </c>
      <c r="M1055" t="s">
        <v>51</v>
      </c>
      <c r="N1055">
        <v>413.18</v>
      </c>
      <c r="R1055" t="s">
        <v>52</v>
      </c>
      <c r="S1055">
        <v>39.84225</v>
      </c>
      <c r="T1055">
        <v>-86.408249999999995</v>
      </c>
      <c r="U1055">
        <v>2.7167858329999999</v>
      </c>
      <c r="V1055">
        <v>1</v>
      </c>
      <c r="W1055">
        <v>10</v>
      </c>
      <c r="X1055">
        <v>5.25</v>
      </c>
      <c r="Y1055">
        <v>989.33745999999996</v>
      </c>
      <c r="Z1055">
        <v>18000039001</v>
      </c>
      <c r="AA1055">
        <v>1274.7330320900001</v>
      </c>
      <c r="AB1055" t="s">
        <v>41</v>
      </c>
      <c r="AC1055" t="s">
        <v>54</v>
      </c>
      <c r="AD1055" t="s">
        <v>54</v>
      </c>
      <c r="AE1055" t="s">
        <v>73</v>
      </c>
      <c r="AF1055" t="s">
        <v>5002</v>
      </c>
    </row>
    <row r="1056" spans="1:32" x14ac:dyDescent="0.25">
      <c r="A1056" t="s">
        <v>5003</v>
      </c>
      <c r="B1056" t="s">
        <v>5004</v>
      </c>
      <c r="C1056" t="s">
        <v>5005</v>
      </c>
      <c r="D1056" t="s">
        <v>5006</v>
      </c>
      <c r="E1056" t="s">
        <v>1064</v>
      </c>
      <c r="F1056">
        <v>3</v>
      </c>
      <c r="G1056">
        <v>2022</v>
      </c>
      <c r="H1056" s="1">
        <v>44938.588488310183</v>
      </c>
      <c r="I1056" t="s">
        <v>3355</v>
      </c>
      <c r="J1056">
        <v>412.81</v>
      </c>
      <c r="K1056">
        <v>0</v>
      </c>
      <c r="L1056" t="s">
        <v>38</v>
      </c>
      <c r="M1056" t="s">
        <v>79</v>
      </c>
      <c r="Q1056">
        <v>412.81</v>
      </c>
      <c r="R1056" t="s">
        <v>94</v>
      </c>
      <c r="S1056">
        <v>38.564166999999998</v>
      </c>
      <c r="T1056">
        <v>-76.057221999999996</v>
      </c>
      <c r="U1056">
        <v>3.0800833330000001</v>
      </c>
      <c r="V1056">
        <v>1</v>
      </c>
      <c r="W1056">
        <v>8.1</v>
      </c>
      <c r="X1056">
        <v>4.32</v>
      </c>
      <c r="Y1056">
        <v>1124.4659999999999</v>
      </c>
      <c r="Z1056">
        <v>24000046001</v>
      </c>
      <c r="AA1056">
        <v>2021.3623794570001</v>
      </c>
      <c r="AB1056" t="s">
        <v>54</v>
      </c>
      <c r="AC1056" t="s">
        <v>54</v>
      </c>
      <c r="AD1056" t="s">
        <v>54</v>
      </c>
      <c r="AE1056" t="s">
        <v>73</v>
      </c>
      <c r="AF1056" t="s">
        <v>5007</v>
      </c>
    </row>
    <row r="1057" spans="1:32" x14ac:dyDescent="0.25">
      <c r="A1057" t="s">
        <v>5008</v>
      </c>
      <c r="B1057" t="s">
        <v>5009</v>
      </c>
      <c r="C1057" t="s">
        <v>5010</v>
      </c>
      <c r="D1057" t="s">
        <v>496</v>
      </c>
      <c r="E1057" t="s">
        <v>213</v>
      </c>
      <c r="F1057">
        <v>3</v>
      </c>
      <c r="G1057">
        <v>2022</v>
      </c>
      <c r="H1057" s="1">
        <v>44960.477185312498</v>
      </c>
      <c r="I1057" t="s">
        <v>3355</v>
      </c>
      <c r="J1057">
        <v>411.5</v>
      </c>
      <c r="K1057">
        <v>0</v>
      </c>
      <c r="L1057" t="s">
        <v>38</v>
      </c>
      <c r="M1057" t="s">
        <v>79</v>
      </c>
      <c r="Q1057">
        <v>411.5</v>
      </c>
      <c r="R1057" t="s">
        <v>94</v>
      </c>
      <c r="S1057">
        <v>40.596730000000001</v>
      </c>
      <c r="T1057">
        <v>-79.983130000000003</v>
      </c>
      <c r="U1057">
        <v>3.4340666670000002</v>
      </c>
      <c r="V1057">
        <v>1</v>
      </c>
      <c r="W1057">
        <v>3.9830000000000001</v>
      </c>
      <c r="X1057">
        <v>0</v>
      </c>
      <c r="Y1057">
        <v>1249.9007999999999</v>
      </c>
      <c r="AB1057" t="s">
        <v>87</v>
      </c>
      <c r="AC1057" t="s">
        <v>54</v>
      </c>
      <c r="AD1057" t="s">
        <v>54</v>
      </c>
      <c r="AE1057" t="s">
        <v>73</v>
      </c>
      <c r="AF1057" t="s">
        <v>5011</v>
      </c>
    </row>
    <row r="1058" spans="1:32" x14ac:dyDescent="0.25">
      <c r="A1058" t="s">
        <v>5012</v>
      </c>
      <c r="B1058" t="s">
        <v>5013</v>
      </c>
      <c r="C1058" t="s">
        <v>5014</v>
      </c>
      <c r="D1058" t="s">
        <v>5015</v>
      </c>
      <c r="E1058" t="s">
        <v>247</v>
      </c>
      <c r="F1058">
        <v>1</v>
      </c>
      <c r="G1058">
        <v>2022</v>
      </c>
      <c r="H1058" s="1">
        <v>44963.555728761574</v>
      </c>
      <c r="I1058" t="s">
        <v>3355</v>
      </c>
      <c r="J1058">
        <v>410</v>
      </c>
      <c r="K1058">
        <v>0</v>
      </c>
      <c r="L1058" t="s">
        <v>38</v>
      </c>
      <c r="M1058" t="s">
        <v>79</v>
      </c>
      <c r="Q1058">
        <v>410</v>
      </c>
      <c r="R1058" t="s">
        <v>94</v>
      </c>
      <c r="S1058">
        <v>42.185310999999999</v>
      </c>
      <c r="T1058">
        <v>-72.362228000000002</v>
      </c>
      <c r="U1058">
        <v>1.4750000000000001</v>
      </c>
      <c r="V1058">
        <v>1</v>
      </c>
      <c r="W1058">
        <v>5.6</v>
      </c>
      <c r="X1058">
        <v>0</v>
      </c>
      <c r="Y1058">
        <v>537.20000000000005</v>
      </c>
      <c r="Z1058">
        <v>25000066001</v>
      </c>
      <c r="AA1058">
        <v>801.26076302800004</v>
      </c>
      <c r="AB1058" t="s">
        <v>54</v>
      </c>
      <c r="AC1058" t="s">
        <v>54</v>
      </c>
      <c r="AD1058" t="s">
        <v>54</v>
      </c>
      <c r="AE1058" t="s">
        <v>55</v>
      </c>
      <c r="AF1058" t="s">
        <v>5016</v>
      </c>
    </row>
    <row r="1059" spans="1:32" x14ac:dyDescent="0.25">
      <c r="A1059" t="s">
        <v>5017</v>
      </c>
      <c r="B1059" t="s">
        <v>5018</v>
      </c>
      <c r="C1059" t="s">
        <v>5019</v>
      </c>
      <c r="D1059" t="s">
        <v>5020</v>
      </c>
      <c r="E1059" t="s">
        <v>117</v>
      </c>
      <c r="F1059">
        <v>5</v>
      </c>
      <c r="G1059">
        <v>2022</v>
      </c>
      <c r="H1059" s="1">
        <v>44944.623643553241</v>
      </c>
      <c r="I1059" t="s">
        <v>3355</v>
      </c>
      <c r="J1059">
        <v>409.31</v>
      </c>
      <c r="K1059">
        <v>0</v>
      </c>
      <c r="L1059" t="s">
        <v>38</v>
      </c>
      <c r="M1059" t="s">
        <v>79</v>
      </c>
      <c r="Q1059">
        <v>409.31</v>
      </c>
      <c r="R1059" t="s">
        <v>94</v>
      </c>
      <c r="S1059">
        <v>41.835900000000002</v>
      </c>
      <c r="T1059">
        <v>-89.510300000000001</v>
      </c>
      <c r="U1059">
        <v>3.5357500000000002</v>
      </c>
      <c r="V1059">
        <v>1</v>
      </c>
      <c r="W1059">
        <v>15.7</v>
      </c>
      <c r="X1059">
        <v>4.5</v>
      </c>
      <c r="Y1059">
        <v>1291.047</v>
      </c>
      <c r="Z1059">
        <v>17000080001</v>
      </c>
      <c r="AA1059">
        <v>1274.7330320900001</v>
      </c>
      <c r="AB1059" t="s">
        <v>41</v>
      </c>
      <c r="AC1059" t="s">
        <v>54</v>
      </c>
      <c r="AD1059" t="s">
        <v>54</v>
      </c>
      <c r="AE1059" t="s">
        <v>73</v>
      </c>
      <c r="AF1059" t="s">
        <v>5021</v>
      </c>
    </row>
    <row r="1060" spans="1:32" x14ac:dyDescent="0.25">
      <c r="A1060" t="s">
        <v>5022</v>
      </c>
      <c r="B1060" t="s">
        <v>5023</v>
      </c>
      <c r="C1060" t="s">
        <v>5024</v>
      </c>
      <c r="D1060" t="s">
        <v>5025</v>
      </c>
      <c r="E1060" t="s">
        <v>36</v>
      </c>
      <c r="F1060">
        <v>9</v>
      </c>
      <c r="G1060">
        <v>2022</v>
      </c>
      <c r="H1060" s="1">
        <v>44978.519036180558</v>
      </c>
      <c r="I1060" t="s">
        <v>3355</v>
      </c>
      <c r="J1060">
        <v>407.7</v>
      </c>
      <c r="K1060">
        <v>0</v>
      </c>
      <c r="L1060" t="s">
        <v>38</v>
      </c>
      <c r="M1060" t="s">
        <v>51</v>
      </c>
      <c r="N1060">
        <v>407.7</v>
      </c>
      <c r="R1060" t="s">
        <v>86</v>
      </c>
      <c r="S1060">
        <v>34.3933923694632</v>
      </c>
      <c r="T1060">
        <v>-118.931731884718</v>
      </c>
      <c r="Z1060">
        <v>6004017001</v>
      </c>
      <c r="AA1060">
        <v>406.09352308009994</v>
      </c>
      <c r="AB1060" t="s">
        <v>41</v>
      </c>
      <c r="AC1060" t="s">
        <v>64</v>
      </c>
      <c r="AD1060" t="s">
        <v>54</v>
      </c>
      <c r="AE1060" t="s">
        <v>73</v>
      </c>
      <c r="AF1060" t="s">
        <v>5026</v>
      </c>
    </row>
    <row r="1061" spans="1:32" x14ac:dyDescent="0.25">
      <c r="A1061" t="s">
        <v>5027</v>
      </c>
      <c r="B1061" t="s">
        <v>5028</v>
      </c>
      <c r="C1061" t="s">
        <v>5029</v>
      </c>
      <c r="D1061" t="s">
        <v>5030</v>
      </c>
      <c r="E1061" t="s">
        <v>159</v>
      </c>
      <c r="F1061">
        <v>10</v>
      </c>
      <c r="G1061">
        <v>2022</v>
      </c>
      <c r="H1061" s="1">
        <v>44938.460424317127</v>
      </c>
      <c r="I1061" t="s">
        <v>3355</v>
      </c>
      <c r="J1061">
        <v>407</v>
      </c>
      <c r="K1061">
        <v>0</v>
      </c>
      <c r="L1061" t="s">
        <v>38</v>
      </c>
      <c r="M1061" t="s">
        <v>79</v>
      </c>
      <c r="Q1061">
        <v>407</v>
      </c>
      <c r="R1061" t="s">
        <v>52</v>
      </c>
      <c r="S1061">
        <v>45.570576000000003</v>
      </c>
      <c r="T1061">
        <v>-122.32446</v>
      </c>
      <c r="Z1061">
        <v>53001385001</v>
      </c>
      <c r="AA1061">
        <v>815.8291405376001</v>
      </c>
      <c r="AB1061" t="s">
        <v>53</v>
      </c>
      <c r="AC1061" t="s">
        <v>54</v>
      </c>
      <c r="AD1061" t="s">
        <v>54</v>
      </c>
      <c r="AE1061" t="s">
        <v>438</v>
      </c>
      <c r="AF1061" t="s">
        <v>5031</v>
      </c>
    </row>
    <row r="1062" spans="1:32" x14ac:dyDescent="0.25">
      <c r="A1062" t="s">
        <v>5032</v>
      </c>
      <c r="B1062" t="s">
        <v>5033</v>
      </c>
      <c r="C1062" t="s">
        <v>5034</v>
      </c>
      <c r="D1062" t="s">
        <v>1558</v>
      </c>
      <c r="E1062" t="s">
        <v>36</v>
      </c>
      <c r="F1062">
        <v>9</v>
      </c>
      <c r="G1062">
        <v>2022</v>
      </c>
      <c r="H1062" s="1">
        <v>44974.558197662038</v>
      </c>
      <c r="I1062" t="s">
        <v>3355</v>
      </c>
      <c r="J1062">
        <v>407</v>
      </c>
      <c r="K1062">
        <v>0</v>
      </c>
      <c r="L1062" t="s">
        <v>38</v>
      </c>
      <c r="M1062" t="s">
        <v>679</v>
      </c>
      <c r="O1062">
        <v>187</v>
      </c>
      <c r="R1062" t="s">
        <v>52</v>
      </c>
      <c r="S1062">
        <v>38.025278</v>
      </c>
      <c r="T1062">
        <v>-122.52</v>
      </c>
      <c r="U1062">
        <v>2.343333334</v>
      </c>
      <c r="V1062">
        <v>3</v>
      </c>
      <c r="W1062">
        <v>2.92</v>
      </c>
      <c r="X1062">
        <v>0</v>
      </c>
      <c r="Y1062">
        <v>426.25</v>
      </c>
      <c r="Z1062">
        <v>6002108001</v>
      </c>
      <c r="AA1062">
        <v>1056.2073694459998</v>
      </c>
      <c r="AB1062" t="s">
        <v>53</v>
      </c>
      <c r="AC1062" t="s">
        <v>72</v>
      </c>
      <c r="AD1062" t="s">
        <v>54</v>
      </c>
      <c r="AE1062" t="s">
        <v>54</v>
      </c>
      <c r="AF1062" t="s">
        <v>5035</v>
      </c>
    </row>
    <row r="1063" spans="1:32" x14ac:dyDescent="0.25">
      <c r="A1063" t="s">
        <v>5036</v>
      </c>
      <c r="B1063" t="s">
        <v>5037</v>
      </c>
      <c r="C1063" t="s">
        <v>5038</v>
      </c>
      <c r="D1063" t="s">
        <v>5039</v>
      </c>
      <c r="E1063" t="s">
        <v>213</v>
      </c>
      <c r="F1063">
        <v>3</v>
      </c>
      <c r="G1063">
        <v>2022</v>
      </c>
      <c r="H1063" s="1">
        <v>44974.621185763892</v>
      </c>
      <c r="I1063" t="s">
        <v>3355</v>
      </c>
      <c r="J1063">
        <v>406</v>
      </c>
      <c r="K1063">
        <v>0</v>
      </c>
      <c r="L1063" t="s">
        <v>38</v>
      </c>
      <c r="M1063" t="s">
        <v>51</v>
      </c>
      <c r="N1063">
        <v>406</v>
      </c>
      <c r="R1063" t="s">
        <v>86</v>
      </c>
      <c r="S1063">
        <v>40.290129999999998</v>
      </c>
      <c r="T1063">
        <v>-75.177970000000002</v>
      </c>
      <c r="U1063">
        <v>4.0441666669999998</v>
      </c>
      <c r="V1063">
        <v>2</v>
      </c>
      <c r="W1063">
        <v>4.625</v>
      </c>
      <c r="X1063">
        <v>0</v>
      </c>
      <c r="Y1063">
        <v>1473.08</v>
      </c>
      <c r="Z1063">
        <v>42000011001</v>
      </c>
      <c r="AA1063">
        <v>1939.4152559654999</v>
      </c>
      <c r="AB1063" t="s">
        <v>54</v>
      </c>
      <c r="AC1063" t="s">
        <v>54</v>
      </c>
      <c r="AD1063" t="s">
        <v>537</v>
      </c>
      <c r="AE1063" t="s">
        <v>44</v>
      </c>
      <c r="AF1063" t="s">
        <v>5040</v>
      </c>
    </row>
    <row r="1064" spans="1:32" x14ac:dyDescent="0.25">
      <c r="A1064" t="s">
        <v>5041</v>
      </c>
      <c r="B1064" t="s">
        <v>5042</v>
      </c>
      <c r="C1064" t="s">
        <v>5043</v>
      </c>
      <c r="D1064" t="s">
        <v>5044</v>
      </c>
      <c r="E1064" t="s">
        <v>253</v>
      </c>
      <c r="F1064">
        <v>5</v>
      </c>
      <c r="G1064">
        <v>2022</v>
      </c>
      <c r="H1064" s="1">
        <v>44957.543913680558</v>
      </c>
      <c r="I1064" t="s">
        <v>3355</v>
      </c>
      <c r="J1064">
        <v>403</v>
      </c>
      <c r="K1064">
        <v>0</v>
      </c>
      <c r="L1064" t="s">
        <v>38</v>
      </c>
      <c r="M1064" t="s">
        <v>79</v>
      </c>
      <c r="Q1064">
        <v>266</v>
      </c>
      <c r="R1064" t="s">
        <v>52</v>
      </c>
      <c r="S1064">
        <v>39.770693999999999</v>
      </c>
      <c r="T1064">
        <v>-86.232305999999994</v>
      </c>
      <c r="U1064">
        <v>3.6701666670000002</v>
      </c>
      <c r="V1064">
        <v>1</v>
      </c>
      <c r="W1064">
        <v>7.5</v>
      </c>
      <c r="X1064">
        <v>0</v>
      </c>
      <c r="Y1064">
        <v>1339.2439999999999</v>
      </c>
      <c r="Z1064">
        <v>18000063001</v>
      </c>
      <c r="AA1064">
        <v>728.41887547999988</v>
      </c>
      <c r="AB1064" t="s">
        <v>53</v>
      </c>
      <c r="AC1064" t="s">
        <v>64</v>
      </c>
      <c r="AD1064" t="s">
        <v>54</v>
      </c>
      <c r="AE1064" t="s">
        <v>73</v>
      </c>
      <c r="AF1064" t="s">
        <v>5045</v>
      </c>
    </row>
    <row r="1065" spans="1:32" x14ac:dyDescent="0.25">
      <c r="A1065" t="s">
        <v>5046</v>
      </c>
      <c r="B1065" t="s">
        <v>5047</v>
      </c>
      <c r="C1065" t="s">
        <v>5048</v>
      </c>
      <c r="D1065" t="s">
        <v>5049</v>
      </c>
      <c r="E1065" t="s">
        <v>50</v>
      </c>
      <c r="F1065">
        <v>10</v>
      </c>
      <c r="G1065">
        <v>2022</v>
      </c>
      <c r="H1065" s="1">
        <v>44974.676260775464</v>
      </c>
      <c r="I1065" t="s">
        <v>3355</v>
      </c>
      <c r="J1065">
        <v>403</v>
      </c>
      <c r="K1065">
        <v>0</v>
      </c>
      <c r="L1065" t="s">
        <v>38</v>
      </c>
      <c r="M1065" t="s">
        <v>51</v>
      </c>
      <c r="N1065">
        <v>328</v>
      </c>
      <c r="R1065" t="s">
        <v>52</v>
      </c>
      <c r="S1065">
        <v>45.714008</v>
      </c>
      <c r="T1065">
        <v>-121.520296</v>
      </c>
      <c r="U1065">
        <v>1.1645833329999999</v>
      </c>
      <c r="V1065">
        <v>1</v>
      </c>
      <c r="W1065">
        <v>2</v>
      </c>
      <c r="X1065">
        <v>0</v>
      </c>
      <c r="Y1065">
        <v>425.38799999999998</v>
      </c>
      <c r="Z1065">
        <v>41000167001</v>
      </c>
      <c r="AA1065">
        <v>682.16427688702015</v>
      </c>
      <c r="AB1065" t="s">
        <v>53</v>
      </c>
      <c r="AC1065" t="s">
        <v>42</v>
      </c>
      <c r="AD1065" t="s">
        <v>54</v>
      </c>
      <c r="AE1065" t="s">
        <v>73</v>
      </c>
      <c r="AF1065" t="s">
        <v>5050</v>
      </c>
    </row>
    <row r="1066" spans="1:32" x14ac:dyDescent="0.25">
      <c r="A1066" t="s">
        <v>5051</v>
      </c>
      <c r="B1066" t="s">
        <v>5052</v>
      </c>
      <c r="C1066" t="s">
        <v>5053</v>
      </c>
      <c r="D1066" t="s">
        <v>2992</v>
      </c>
      <c r="E1066" t="s">
        <v>117</v>
      </c>
      <c r="F1066">
        <v>5</v>
      </c>
      <c r="G1066">
        <v>2022</v>
      </c>
      <c r="H1066" s="1">
        <v>44986.61182928241</v>
      </c>
      <c r="I1066" t="s">
        <v>3355</v>
      </c>
      <c r="J1066">
        <v>400</v>
      </c>
      <c r="K1066">
        <v>0</v>
      </c>
      <c r="L1066" t="s">
        <v>38</v>
      </c>
      <c r="M1066" t="s">
        <v>51</v>
      </c>
      <c r="N1066">
        <v>379.85</v>
      </c>
      <c r="R1066" t="s">
        <v>52</v>
      </c>
      <c r="S1066">
        <v>42.257649999999998</v>
      </c>
      <c r="T1066">
        <v>-87.945610000000002</v>
      </c>
      <c r="U1066">
        <v>2.7291666669999999</v>
      </c>
      <c r="V1066">
        <v>3</v>
      </c>
      <c r="W1066">
        <v>8</v>
      </c>
      <c r="X1066">
        <v>4</v>
      </c>
      <c r="Y1066">
        <v>996.29</v>
      </c>
      <c r="Z1066">
        <v>17000529001</v>
      </c>
      <c r="AA1066">
        <v>1092.6283132200001</v>
      </c>
      <c r="AB1066" t="s">
        <v>53</v>
      </c>
      <c r="AC1066" t="s">
        <v>72</v>
      </c>
      <c r="AD1066" t="s">
        <v>54</v>
      </c>
      <c r="AE1066" t="s">
        <v>73</v>
      </c>
      <c r="AF1066" t="s">
        <v>5054</v>
      </c>
    </row>
    <row r="1067" spans="1:32" x14ac:dyDescent="0.25">
      <c r="A1067" t="s">
        <v>5055</v>
      </c>
      <c r="B1067" t="s">
        <v>5056</v>
      </c>
      <c r="C1067" t="s">
        <v>5057</v>
      </c>
      <c r="D1067" t="s">
        <v>5058</v>
      </c>
      <c r="E1067" t="s">
        <v>726</v>
      </c>
      <c r="F1067">
        <v>6</v>
      </c>
      <c r="G1067">
        <v>2022</v>
      </c>
      <c r="H1067" s="1">
        <v>44949.67777765046</v>
      </c>
      <c r="I1067" t="s">
        <v>3355</v>
      </c>
      <c r="J1067">
        <v>400</v>
      </c>
      <c r="K1067">
        <v>0</v>
      </c>
      <c r="L1067" t="s">
        <v>38</v>
      </c>
      <c r="M1067" t="s">
        <v>51</v>
      </c>
      <c r="R1067" t="s">
        <v>52</v>
      </c>
      <c r="S1067">
        <v>35.417499999999997</v>
      </c>
      <c r="T1067">
        <v>-94.337778</v>
      </c>
      <c r="U1067">
        <v>2.770666667</v>
      </c>
      <c r="V1067">
        <v>1</v>
      </c>
      <c r="W1067">
        <v>4</v>
      </c>
      <c r="X1067">
        <v>3.84</v>
      </c>
      <c r="Y1067">
        <v>1009.453</v>
      </c>
      <c r="Z1067">
        <v>5000195001</v>
      </c>
      <c r="AA1067">
        <v>961.51291563359996</v>
      </c>
      <c r="AB1067" t="s">
        <v>54</v>
      </c>
      <c r="AC1067" t="s">
        <v>54</v>
      </c>
      <c r="AD1067" t="s">
        <v>54</v>
      </c>
      <c r="AE1067" t="s">
        <v>438</v>
      </c>
      <c r="AF1067" t="s">
        <v>5059</v>
      </c>
    </row>
    <row r="1068" spans="1:32" x14ac:dyDescent="0.25">
      <c r="A1068" t="s">
        <v>5060</v>
      </c>
      <c r="B1068" t="s">
        <v>5061</v>
      </c>
      <c r="C1068" t="s">
        <v>5061</v>
      </c>
      <c r="D1068" t="s">
        <v>4331</v>
      </c>
      <c r="E1068" t="s">
        <v>99</v>
      </c>
      <c r="F1068">
        <v>6</v>
      </c>
      <c r="G1068">
        <v>2022</v>
      </c>
      <c r="H1068" s="1">
        <v>44874.700499965278</v>
      </c>
      <c r="I1068" t="s">
        <v>3355</v>
      </c>
      <c r="J1068">
        <v>398.88</v>
      </c>
      <c r="K1068">
        <v>0</v>
      </c>
      <c r="L1068" t="s">
        <v>38</v>
      </c>
      <c r="M1068" t="s">
        <v>51</v>
      </c>
      <c r="N1068">
        <v>398.88</v>
      </c>
      <c r="R1068" t="s">
        <v>52</v>
      </c>
      <c r="S1068">
        <v>31.445415000000001</v>
      </c>
      <c r="T1068">
        <v>-97.750189000000006</v>
      </c>
      <c r="U1068">
        <v>1.3159833329999999</v>
      </c>
      <c r="V1068">
        <v>1</v>
      </c>
      <c r="W1068">
        <v>2.7</v>
      </c>
      <c r="X1068">
        <v>2.2000000000000002</v>
      </c>
      <c r="Y1068">
        <v>480.56380000000001</v>
      </c>
      <c r="Z1068">
        <v>48003013002</v>
      </c>
      <c r="AA1068">
        <v>801.26076302800004</v>
      </c>
      <c r="AB1068" t="s">
        <v>1420</v>
      </c>
      <c r="AC1068" t="s">
        <v>72</v>
      </c>
      <c r="AD1068" t="s">
        <v>54</v>
      </c>
      <c r="AE1068" t="s">
        <v>73</v>
      </c>
      <c r="AF1068" t="s">
        <v>5062</v>
      </c>
    </row>
    <row r="1069" spans="1:32" x14ac:dyDescent="0.25">
      <c r="A1069" t="s">
        <v>5063</v>
      </c>
      <c r="B1069" t="s">
        <v>5064</v>
      </c>
      <c r="C1069" t="s">
        <v>5065</v>
      </c>
      <c r="D1069" t="s">
        <v>5066</v>
      </c>
      <c r="E1069" t="s">
        <v>600</v>
      </c>
      <c r="F1069">
        <v>4</v>
      </c>
      <c r="G1069">
        <v>2022</v>
      </c>
      <c r="H1069" s="1">
        <v>44950.44128284722</v>
      </c>
      <c r="I1069" t="s">
        <v>3355</v>
      </c>
      <c r="J1069">
        <v>398.77</v>
      </c>
      <c r="K1069">
        <v>0</v>
      </c>
      <c r="L1069" t="s">
        <v>38</v>
      </c>
      <c r="M1069" t="s">
        <v>51</v>
      </c>
      <c r="N1069">
        <v>398.77</v>
      </c>
      <c r="R1069" t="s">
        <v>52</v>
      </c>
      <c r="S1069">
        <v>30.37886</v>
      </c>
      <c r="T1069">
        <v>-87.085730999999996</v>
      </c>
      <c r="Z1069">
        <v>12000048003</v>
      </c>
      <c r="AA1069">
        <v>983.36548189799998</v>
      </c>
      <c r="AB1069" t="s">
        <v>41</v>
      </c>
      <c r="AC1069" t="s">
        <v>54</v>
      </c>
      <c r="AD1069" t="s">
        <v>54</v>
      </c>
      <c r="AE1069" t="s">
        <v>73</v>
      </c>
      <c r="AF1069" t="s">
        <v>5067</v>
      </c>
    </row>
    <row r="1070" spans="1:32" x14ac:dyDescent="0.25">
      <c r="A1070" t="s">
        <v>5068</v>
      </c>
      <c r="B1070" t="s">
        <v>5069</v>
      </c>
      <c r="C1070" t="s">
        <v>5070</v>
      </c>
      <c r="D1070" t="s">
        <v>2505</v>
      </c>
      <c r="E1070" t="s">
        <v>172</v>
      </c>
      <c r="F1070">
        <v>4</v>
      </c>
      <c r="G1070">
        <v>2022</v>
      </c>
      <c r="H1070" s="1">
        <v>44976.510733090276</v>
      </c>
      <c r="I1070" t="s">
        <v>3355</v>
      </c>
      <c r="J1070">
        <v>398.14</v>
      </c>
      <c r="K1070">
        <v>0</v>
      </c>
      <c r="L1070" t="s">
        <v>38</v>
      </c>
      <c r="M1070" t="s">
        <v>51</v>
      </c>
      <c r="N1070">
        <v>614.4</v>
      </c>
      <c r="R1070" t="s">
        <v>52</v>
      </c>
      <c r="S1070">
        <v>34.472499999999997</v>
      </c>
      <c r="T1070">
        <v>-82.723611000000005</v>
      </c>
      <c r="U1070">
        <v>3.7936666670000001</v>
      </c>
      <c r="V1070">
        <v>1</v>
      </c>
      <c r="W1070">
        <v>0</v>
      </c>
      <c r="X1070">
        <v>0</v>
      </c>
      <c r="Y1070">
        <v>1384.713</v>
      </c>
      <c r="Z1070">
        <v>45000237001</v>
      </c>
      <c r="AA1070">
        <v>2258.0985139879999</v>
      </c>
      <c r="AB1070" t="s">
        <v>407</v>
      </c>
      <c r="AC1070" t="s">
        <v>42</v>
      </c>
      <c r="AD1070" t="s">
        <v>54</v>
      </c>
      <c r="AE1070" t="s">
        <v>55</v>
      </c>
      <c r="AF1070" t="s">
        <v>5071</v>
      </c>
    </row>
    <row r="1071" spans="1:32" x14ac:dyDescent="0.25">
      <c r="A1071" t="s">
        <v>5072</v>
      </c>
      <c r="B1071" t="s">
        <v>5073</v>
      </c>
      <c r="C1071" t="s">
        <v>5074</v>
      </c>
      <c r="D1071" t="s">
        <v>5075</v>
      </c>
      <c r="E1071" t="s">
        <v>525</v>
      </c>
      <c r="F1071">
        <v>2</v>
      </c>
      <c r="G1071">
        <v>2022</v>
      </c>
      <c r="H1071" s="1">
        <v>44985.511906215281</v>
      </c>
      <c r="I1071" t="s">
        <v>3355</v>
      </c>
      <c r="J1071">
        <v>396.32</v>
      </c>
      <c r="K1071">
        <v>0</v>
      </c>
      <c r="L1071" t="s">
        <v>38</v>
      </c>
      <c r="M1071" t="s">
        <v>607</v>
      </c>
      <c r="N1071">
        <v>364.81</v>
      </c>
      <c r="P1071">
        <v>31.5</v>
      </c>
      <c r="R1071" t="s">
        <v>86</v>
      </c>
      <c r="S1071">
        <v>40.014530000000001</v>
      </c>
      <c r="T1071">
        <v>-75.006219999999999</v>
      </c>
      <c r="U1071">
        <v>1.4165000000000001</v>
      </c>
      <c r="V1071">
        <v>1</v>
      </c>
      <c r="W1071">
        <v>0</v>
      </c>
      <c r="X1071">
        <v>0</v>
      </c>
      <c r="Y1071">
        <v>516.79999999999995</v>
      </c>
      <c r="Z1071">
        <v>34007015001</v>
      </c>
      <c r="AA1071">
        <v>580.36773903869005</v>
      </c>
      <c r="AB1071" t="s">
        <v>54</v>
      </c>
      <c r="AC1071" t="s">
        <v>54</v>
      </c>
      <c r="AD1071" t="s">
        <v>54</v>
      </c>
      <c r="AE1071" t="s">
        <v>55</v>
      </c>
      <c r="AF1071" t="s">
        <v>5076</v>
      </c>
    </row>
    <row r="1072" spans="1:32" x14ac:dyDescent="0.25">
      <c r="A1072" t="s">
        <v>5077</v>
      </c>
      <c r="B1072" t="s">
        <v>5078</v>
      </c>
      <c r="C1072" t="s">
        <v>5079</v>
      </c>
      <c r="D1072" t="s">
        <v>5080</v>
      </c>
      <c r="E1072" t="s">
        <v>111</v>
      </c>
      <c r="F1072">
        <v>4</v>
      </c>
      <c r="G1072">
        <v>2022</v>
      </c>
      <c r="H1072" s="1">
        <v>44950.42435976852</v>
      </c>
      <c r="I1072" t="s">
        <v>3355</v>
      </c>
      <c r="J1072">
        <v>395</v>
      </c>
      <c r="K1072">
        <v>0</v>
      </c>
      <c r="L1072" t="s">
        <v>38</v>
      </c>
      <c r="M1072" t="s">
        <v>79</v>
      </c>
      <c r="Q1072">
        <v>395</v>
      </c>
      <c r="R1072" t="s">
        <v>94</v>
      </c>
      <c r="S1072">
        <v>34.758606999999998</v>
      </c>
      <c r="T1072">
        <v>-84.764205000000004</v>
      </c>
      <c r="U1072">
        <v>1.6698333329999999</v>
      </c>
      <c r="V1072">
        <v>1</v>
      </c>
      <c r="W1072">
        <v>3</v>
      </c>
      <c r="X1072">
        <v>1.518</v>
      </c>
      <c r="Y1072">
        <v>607.32799999999997</v>
      </c>
      <c r="Z1072">
        <v>13000563001</v>
      </c>
      <c r="AA1072">
        <v>848.60798993420019</v>
      </c>
      <c r="AB1072" t="s">
        <v>41</v>
      </c>
      <c r="AC1072" t="s">
        <v>54</v>
      </c>
      <c r="AD1072" t="s">
        <v>54</v>
      </c>
      <c r="AE1072" t="s">
        <v>55</v>
      </c>
      <c r="AF1072" t="s">
        <v>5081</v>
      </c>
    </row>
    <row r="1073" spans="1:32" x14ac:dyDescent="0.25">
      <c r="A1073" t="s">
        <v>5082</v>
      </c>
      <c r="B1073" t="s">
        <v>5083</v>
      </c>
      <c r="C1073" t="s">
        <v>5084</v>
      </c>
      <c r="D1073" t="s">
        <v>5085</v>
      </c>
      <c r="E1073" t="s">
        <v>117</v>
      </c>
      <c r="F1073">
        <v>5</v>
      </c>
      <c r="G1073">
        <v>2022</v>
      </c>
      <c r="H1073" s="1">
        <v>44959.618058391206</v>
      </c>
      <c r="I1073" t="s">
        <v>3355</v>
      </c>
      <c r="J1073">
        <v>395</v>
      </c>
      <c r="K1073">
        <v>0</v>
      </c>
      <c r="L1073" t="s">
        <v>38</v>
      </c>
      <c r="M1073" t="s">
        <v>51</v>
      </c>
      <c r="N1073">
        <v>431.9</v>
      </c>
      <c r="R1073" t="s">
        <v>52</v>
      </c>
      <c r="S1073">
        <v>38.72307</v>
      </c>
      <c r="T1073">
        <v>-89.652540000000002</v>
      </c>
      <c r="U1073">
        <v>1.350116667</v>
      </c>
      <c r="V1073">
        <v>3</v>
      </c>
      <c r="W1073">
        <v>4</v>
      </c>
      <c r="X1073">
        <v>1.6</v>
      </c>
      <c r="Y1073">
        <v>491.39400000000001</v>
      </c>
      <c r="Z1073">
        <v>17000287002</v>
      </c>
      <c r="AA1073">
        <v>796.16183089964011</v>
      </c>
      <c r="AB1073" t="s">
        <v>41</v>
      </c>
      <c r="AC1073" t="s">
        <v>64</v>
      </c>
      <c r="AD1073" t="s">
        <v>54</v>
      </c>
      <c r="AE1073" t="s">
        <v>73</v>
      </c>
      <c r="AF1073" t="s">
        <v>5086</v>
      </c>
    </row>
    <row r="1074" spans="1:32" x14ac:dyDescent="0.25">
      <c r="A1074" t="s">
        <v>5087</v>
      </c>
      <c r="B1074" t="s">
        <v>5088</v>
      </c>
      <c r="C1074" t="s">
        <v>5089</v>
      </c>
      <c r="D1074" t="s">
        <v>5090</v>
      </c>
      <c r="E1074" t="s">
        <v>437</v>
      </c>
      <c r="F1074">
        <v>5</v>
      </c>
      <c r="G1074">
        <v>2022</v>
      </c>
      <c r="H1074" s="1">
        <v>44971.642760104165</v>
      </c>
      <c r="I1074" t="s">
        <v>3355</v>
      </c>
      <c r="J1074">
        <v>395</v>
      </c>
      <c r="K1074">
        <v>0</v>
      </c>
      <c r="L1074" t="s">
        <v>38</v>
      </c>
      <c r="M1074" t="s">
        <v>51</v>
      </c>
      <c r="N1074">
        <v>395</v>
      </c>
      <c r="R1074" t="s">
        <v>52</v>
      </c>
      <c r="S1074">
        <v>46.339869999999998</v>
      </c>
      <c r="T1074">
        <v>-94.22739</v>
      </c>
      <c r="U1074">
        <v>3.8038750000000001</v>
      </c>
      <c r="V1074">
        <v>2</v>
      </c>
      <c r="W1074">
        <v>6</v>
      </c>
      <c r="X1074">
        <v>6</v>
      </c>
      <c r="Y1074">
        <v>742.90049999999997</v>
      </c>
      <c r="Z1074">
        <v>27000009002</v>
      </c>
      <c r="AA1074">
        <v>861.3553202551002</v>
      </c>
      <c r="AB1074" t="s">
        <v>53</v>
      </c>
      <c r="AC1074" t="s">
        <v>42</v>
      </c>
      <c r="AD1074" t="s">
        <v>54</v>
      </c>
      <c r="AE1074" t="s">
        <v>73</v>
      </c>
      <c r="AF1074" t="s">
        <v>5091</v>
      </c>
    </row>
    <row r="1075" spans="1:32" x14ac:dyDescent="0.25">
      <c r="A1075" t="s">
        <v>5092</v>
      </c>
      <c r="B1075" t="s">
        <v>5093</v>
      </c>
      <c r="C1075" t="s">
        <v>5094</v>
      </c>
      <c r="D1075" t="s">
        <v>5095</v>
      </c>
      <c r="E1075" t="s">
        <v>247</v>
      </c>
      <c r="F1075">
        <v>1</v>
      </c>
      <c r="G1075">
        <v>2022</v>
      </c>
      <c r="H1075" s="1">
        <v>44944.479323865744</v>
      </c>
      <c r="I1075" t="s">
        <v>3355</v>
      </c>
      <c r="J1075">
        <v>392.36</v>
      </c>
      <c r="K1075">
        <v>0</v>
      </c>
      <c r="L1075" t="s">
        <v>38</v>
      </c>
      <c r="M1075" t="s">
        <v>79</v>
      </c>
      <c r="Q1075">
        <v>392.36</v>
      </c>
      <c r="R1075" t="s">
        <v>52</v>
      </c>
      <c r="S1075">
        <v>41.908425000000001</v>
      </c>
      <c r="T1075">
        <v>-70.917488000000006</v>
      </c>
      <c r="U1075">
        <v>1.3125</v>
      </c>
      <c r="V1075">
        <v>1</v>
      </c>
      <c r="W1075">
        <v>2.16</v>
      </c>
      <c r="X1075">
        <v>1.4</v>
      </c>
      <c r="Y1075">
        <v>478.97</v>
      </c>
      <c r="Z1075">
        <v>25000080001</v>
      </c>
      <c r="AA1075">
        <v>781.22924395229995</v>
      </c>
      <c r="AB1075" t="s">
        <v>54</v>
      </c>
      <c r="AC1075" t="s">
        <v>54</v>
      </c>
      <c r="AD1075" t="s">
        <v>54</v>
      </c>
      <c r="AE1075" t="s">
        <v>65</v>
      </c>
      <c r="AF1075" t="s">
        <v>5096</v>
      </c>
    </row>
    <row r="1076" spans="1:32" x14ac:dyDescent="0.25">
      <c r="A1076" t="s">
        <v>5097</v>
      </c>
      <c r="B1076" t="s">
        <v>5098</v>
      </c>
      <c r="C1076" t="s">
        <v>5099</v>
      </c>
      <c r="D1076" t="s">
        <v>5100</v>
      </c>
      <c r="E1076" t="s">
        <v>117</v>
      </c>
      <c r="F1076">
        <v>5</v>
      </c>
      <c r="G1076">
        <v>2022</v>
      </c>
      <c r="H1076" s="1">
        <v>44956.503466909722</v>
      </c>
      <c r="I1076" t="s">
        <v>3355</v>
      </c>
      <c r="J1076">
        <v>391.87200000000001</v>
      </c>
      <c r="K1076">
        <v>0</v>
      </c>
      <c r="L1076" t="s">
        <v>38</v>
      </c>
      <c r="M1076" t="s">
        <v>51</v>
      </c>
      <c r="N1076">
        <v>391.87200000000001</v>
      </c>
      <c r="R1076" t="s">
        <v>52</v>
      </c>
      <c r="S1076">
        <v>42.154898000000003</v>
      </c>
      <c r="T1076">
        <v>-88.294291999999999</v>
      </c>
      <c r="U1076">
        <v>2.8364166669999999</v>
      </c>
      <c r="V1076">
        <v>1</v>
      </c>
      <c r="W1076">
        <v>11.3</v>
      </c>
      <c r="X1076">
        <v>5</v>
      </c>
      <c r="Y1076">
        <v>1035.5309999999999</v>
      </c>
      <c r="Z1076">
        <v>17000665001</v>
      </c>
      <c r="AA1076">
        <v>1001.575953785</v>
      </c>
      <c r="AB1076" t="s">
        <v>177</v>
      </c>
      <c r="AC1076" t="s">
        <v>42</v>
      </c>
      <c r="AD1076" t="s">
        <v>54</v>
      </c>
      <c r="AE1076" t="s">
        <v>73</v>
      </c>
      <c r="AF1076" t="s">
        <v>5101</v>
      </c>
    </row>
    <row r="1077" spans="1:32" x14ac:dyDescent="0.25">
      <c r="A1077" t="s">
        <v>5102</v>
      </c>
      <c r="B1077" t="s">
        <v>5103</v>
      </c>
      <c r="C1077" t="s">
        <v>5104</v>
      </c>
      <c r="D1077" t="s">
        <v>5105</v>
      </c>
      <c r="E1077" t="s">
        <v>61</v>
      </c>
      <c r="F1077">
        <v>1</v>
      </c>
      <c r="G1077">
        <v>2022</v>
      </c>
      <c r="H1077" s="1">
        <v>45015.412501296298</v>
      </c>
      <c r="I1077" t="s">
        <v>3355</v>
      </c>
      <c r="J1077">
        <v>391.50299999999999</v>
      </c>
      <c r="K1077">
        <v>0</v>
      </c>
      <c r="L1077" t="s">
        <v>38</v>
      </c>
      <c r="M1077" t="s">
        <v>79</v>
      </c>
      <c r="Q1077">
        <v>391.50299999999999</v>
      </c>
      <c r="R1077" t="s">
        <v>94</v>
      </c>
      <c r="S1077">
        <v>41.331139999999998</v>
      </c>
      <c r="T1077">
        <v>-73.080290000000005</v>
      </c>
      <c r="U1077">
        <v>1.6583333330000001</v>
      </c>
      <c r="V1077">
        <v>1</v>
      </c>
      <c r="W1077">
        <v>3.5</v>
      </c>
      <c r="X1077">
        <v>0</v>
      </c>
      <c r="Y1077">
        <v>604.20000000000005</v>
      </c>
      <c r="Z1077">
        <v>9000020001</v>
      </c>
      <c r="AA1077">
        <v>1036.7221645269101</v>
      </c>
      <c r="AB1077" t="s">
        <v>54</v>
      </c>
      <c r="AC1077" t="s">
        <v>54</v>
      </c>
      <c r="AD1077" t="s">
        <v>54</v>
      </c>
      <c r="AE1077" t="s">
        <v>73</v>
      </c>
      <c r="AF1077" t="s">
        <v>5106</v>
      </c>
    </row>
    <row r="1078" spans="1:32" x14ac:dyDescent="0.25">
      <c r="A1078" t="s">
        <v>5107</v>
      </c>
      <c r="B1078" t="s">
        <v>5108</v>
      </c>
      <c r="C1078" t="s">
        <v>5108</v>
      </c>
      <c r="D1078" t="s">
        <v>4977</v>
      </c>
      <c r="E1078" t="s">
        <v>99</v>
      </c>
      <c r="F1078">
        <v>6</v>
      </c>
      <c r="G1078">
        <v>2022</v>
      </c>
      <c r="H1078" s="1">
        <v>44841.539248773151</v>
      </c>
      <c r="I1078" t="s">
        <v>3355</v>
      </c>
      <c r="J1078">
        <v>389.74200000000002</v>
      </c>
      <c r="K1078">
        <v>0</v>
      </c>
      <c r="L1078" t="s">
        <v>38</v>
      </c>
      <c r="M1078" t="s">
        <v>51</v>
      </c>
      <c r="N1078">
        <v>389.74200000000002</v>
      </c>
      <c r="R1078" t="s">
        <v>52</v>
      </c>
      <c r="S1078">
        <v>32.158786999999997</v>
      </c>
      <c r="T1078">
        <v>-94.293073000000007</v>
      </c>
      <c r="U1078">
        <v>1.848833333</v>
      </c>
      <c r="V1078">
        <v>1</v>
      </c>
      <c r="W1078">
        <v>3.6</v>
      </c>
      <c r="X1078">
        <v>3.6</v>
      </c>
      <c r="Y1078">
        <v>675.17600000000004</v>
      </c>
      <c r="Z1078">
        <v>48005053001</v>
      </c>
      <c r="AA1078">
        <v>1311.1539758639999</v>
      </c>
      <c r="AB1078" t="s">
        <v>41</v>
      </c>
      <c r="AC1078" t="s">
        <v>64</v>
      </c>
      <c r="AD1078" t="s">
        <v>54</v>
      </c>
      <c r="AE1078" t="s">
        <v>73</v>
      </c>
      <c r="AF1078" t="s">
        <v>5109</v>
      </c>
    </row>
    <row r="1079" spans="1:32" x14ac:dyDescent="0.25">
      <c r="A1079" t="s">
        <v>5110</v>
      </c>
      <c r="B1079" t="s">
        <v>5111</v>
      </c>
      <c r="C1079" t="s">
        <v>5112</v>
      </c>
      <c r="D1079" t="s">
        <v>5113</v>
      </c>
      <c r="E1079" t="s">
        <v>1023</v>
      </c>
      <c r="F1079">
        <v>8</v>
      </c>
      <c r="G1079">
        <v>2022</v>
      </c>
      <c r="H1079" s="1">
        <v>44959.670622812497</v>
      </c>
      <c r="I1079" t="s">
        <v>3355</v>
      </c>
      <c r="J1079">
        <v>388</v>
      </c>
      <c r="K1079">
        <v>0</v>
      </c>
      <c r="L1079" t="s">
        <v>38</v>
      </c>
      <c r="M1079" t="s">
        <v>51</v>
      </c>
      <c r="N1079">
        <v>388</v>
      </c>
      <c r="R1079" t="s">
        <v>52</v>
      </c>
      <c r="S1079">
        <v>40.439149999999998</v>
      </c>
      <c r="T1079">
        <v>-104.87335299999999</v>
      </c>
      <c r="U1079">
        <v>1.819166667</v>
      </c>
      <c r="V1079">
        <v>1</v>
      </c>
      <c r="W1079">
        <v>2.8</v>
      </c>
      <c r="X1079">
        <v>0</v>
      </c>
      <c r="Y1079">
        <v>664.01</v>
      </c>
      <c r="Z1079">
        <v>8000114001</v>
      </c>
      <c r="AA1079">
        <v>418.840853401</v>
      </c>
      <c r="AB1079" t="s">
        <v>41</v>
      </c>
      <c r="AC1079" t="s">
        <v>64</v>
      </c>
      <c r="AD1079" t="s">
        <v>54</v>
      </c>
      <c r="AE1079" t="s">
        <v>73</v>
      </c>
      <c r="AF1079" t="s">
        <v>5114</v>
      </c>
    </row>
    <row r="1080" spans="1:32" x14ac:dyDescent="0.25">
      <c r="A1080" t="s">
        <v>5115</v>
      </c>
      <c r="B1080" t="s">
        <v>5116</v>
      </c>
      <c r="C1080" t="s">
        <v>5117</v>
      </c>
      <c r="D1080" t="s">
        <v>5118</v>
      </c>
      <c r="E1080" t="s">
        <v>854</v>
      </c>
      <c r="F1080">
        <v>8</v>
      </c>
      <c r="G1080">
        <v>2022</v>
      </c>
      <c r="H1080" s="1">
        <v>44991.758684050925</v>
      </c>
      <c r="I1080" t="s">
        <v>3355</v>
      </c>
      <c r="J1080">
        <v>387.56</v>
      </c>
      <c r="K1080">
        <v>0</v>
      </c>
      <c r="L1080" t="s">
        <v>38</v>
      </c>
      <c r="M1080" t="s">
        <v>79</v>
      </c>
      <c r="Q1080">
        <v>387.56</v>
      </c>
      <c r="R1080" t="s">
        <v>94</v>
      </c>
      <c r="S1080">
        <v>38.579427000000003</v>
      </c>
      <c r="T1080">
        <v>-109.581535</v>
      </c>
      <c r="U1080">
        <v>0</v>
      </c>
      <c r="V1080">
        <v>1</v>
      </c>
      <c r="W1080">
        <v>1.5</v>
      </c>
      <c r="X1080">
        <v>0</v>
      </c>
      <c r="Y1080">
        <v>0</v>
      </c>
      <c r="AB1080" t="s">
        <v>54</v>
      </c>
      <c r="AC1080" t="s">
        <v>54</v>
      </c>
      <c r="AD1080" t="s">
        <v>54</v>
      </c>
      <c r="AE1080" t="s">
        <v>73</v>
      </c>
      <c r="AF1080" t="s">
        <v>5119</v>
      </c>
    </row>
    <row r="1081" spans="1:32" x14ac:dyDescent="0.25">
      <c r="A1081" t="s">
        <v>5120</v>
      </c>
      <c r="B1081" t="s">
        <v>5121</v>
      </c>
      <c r="C1081" t="s">
        <v>5122</v>
      </c>
      <c r="D1081" t="s">
        <v>2589</v>
      </c>
      <c r="E1081" t="s">
        <v>117</v>
      </c>
      <c r="F1081">
        <v>5</v>
      </c>
      <c r="G1081">
        <v>2022</v>
      </c>
      <c r="H1081" s="1">
        <v>44972.434664583336</v>
      </c>
      <c r="I1081" t="s">
        <v>3355</v>
      </c>
      <c r="J1081">
        <v>386.5</v>
      </c>
      <c r="K1081">
        <v>0</v>
      </c>
      <c r="L1081" t="s">
        <v>38</v>
      </c>
      <c r="M1081" t="s">
        <v>51</v>
      </c>
      <c r="N1081">
        <v>386.5</v>
      </c>
      <c r="R1081" t="s">
        <v>52</v>
      </c>
      <c r="S1081">
        <v>41.686667</v>
      </c>
      <c r="T1081">
        <v>-88.021666999999994</v>
      </c>
      <c r="AB1081" t="s">
        <v>41</v>
      </c>
      <c r="AC1081" t="s">
        <v>72</v>
      </c>
      <c r="AD1081" t="s">
        <v>54</v>
      </c>
      <c r="AE1081" t="s">
        <v>73</v>
      </c>
      <c r="AF1081" t="s">
        <v>5123</v>
      </c>
    </row>
    <row r="1082" spans="1:32" x14ac:dyDescent="0.25">
      <c r="A1082" t="s">
        <v>5124</v>
      </c>
      <c r="B1082" t="s">
        <v>5125</v>
      </c>
      <c r="C1082" t="s">
        <v>5126</v>
      </c>
      <c r="D1082" t="s">
        <v>5127</v>
      </c>
      <c r="E1082" t="s">
        <v>600</v>
      </c>
      <c r="F1082">
        <v>4</v>
      </c>
      <c r="G1082">
        <v>2022</v>
      </c>
      <c r="H1082" s="1">
        <v>44973.624115879633</v>
      </c>
      <c r="I1082" t="s">
        <v>3355</v>
      </c>
      <c r="J1082">
        <v>385.59</v>
      </c>
      <c r="K1082">
        <v>0</v>
      </c>
      <c r="L1082" t="s">
        <v>38</v>
      </c>
      <c r="M1082" t="s">
        <v>51</v>
      </c>
      <c r="N1082">
        <v>385.59</v>
      </c>
      <c r="R1082" t="s">
        <v>568</v>
      </c>
      <c r="S1082">
        <v>30.096729</v>
      </c>
      <c r="T1082">
        <v>-81.791589000000002</v>
      </c>
      <c r="U1082">
        <v>0</v>
      </c>
      <c r="V1082">
        <v>1</v>
      </c>
      <c r="W1082">
        <v>2.37</v>
      </c>
      <c r="X1082">
        <v>1.2</v>
      </c>
      <c r="Y1082">
        <v>0</v>
      </c>
      <c r="Z1082">
        <v>12000102012</v>
      </c>
      <c r="AA1082">
        <v>505.34059486425002</v>
      </c>
      <c r="AB1082" t="s">
        <v>54</v>
      </c>
      <c r="AC1082" t="s">
        <v>64</v>
      </c>
      <c r="AD1082" t="s">
        <v>54</v>
      </c>
      <c r="AE1082" t="s">
        <v>73</v>
      </c>
      <c r="AF1082" t="s">
        <v>5128</v>
      </c>
    </row>
    <row r="1083" spans="1:32" x14ac:dyDescent="0.25">
      <c r="A1083" t="s">
        <v>5129</v>
      </c>
      <c r="B1083" t="s">
        <v>5130</v>
      </c>
      <c r="C1083" t="s">
        <v>5130</v>
      </c>
      <c r="D1083" t="s">
        <v>5131</v>
      </c>
      <c r="E1083" t="s">
        <v>99</v>
      </c>
      <c r="F1083">
        <v>6</v>
      </c>
      <c r="G1083">
        <v>2022</v>
      </c>
      <c r="H1083" s="1">
        <v>44834.288170868058</v>
      </c>
      <c r="I1083" t="s">
        <v>3355</v>
      </c>
      <c r="J1083">
        <v>384.99</v>
      </c>
      <c r="K1083">
        <v>0</v>
      </c>
      <c r="L1083" t="s">
        <v>38</v>
      </c>
      <c r="M1083" t="s">
        <v>79</v>
      </c>
      <c r="Q1083">
        <v>384.99</v>
      </c>
      <c r="R1083" t="s">
        <v>94</v>
      </c>
      <c r="S1083">
        <v>32.560389000000001</v>
      </c>
      <c r="T1083">
        <v>-96.297194000000005</v>
      </c>
      <c r="U1083">
        <v>0.6885</v>
      </c>
      <c r="V1083">
        <v>1</v>
      </c>
      <c r="W1083">
        <v>1.2</v>
      </c>
      <c r="X1083">
        <v>1.2</v>
      </c>
      <c r="Y1083">
        <v>250.80199999999999</v>
      </c>
      <c r="Z1083">
        <v>48004101001</v>
      </c>
      <c r="AA1083">
        <v>333.43374025097</v>
      </c>
      <c r="AB1083" t="s">
        <v>41</v>
      </c>
      <c r="AC1083" t="s">
        <v>54</v>
      </c>
      <c r="AD1083" t="s">
        <v>54</v>
      </c>
      <c r="AE1083" t="s">
        <v>55</v>
      </c>
      <c r="AF1083" t="s">
        <v>5132</v>
      </c>
    </row>
    <row r="1084" spans="1:32" x14ac:dyDescent="0.25">
      <c r="A1084" t="s">
        <v>5133</v>
      </c>
      <c r="B1084" t="s">
        <v>5134</v>
      </c>
      <c r="C1084" t="s">
        <v>5135</v>
      </c>
      <c r="D1084" t="s">
        <v>5136</v>
      </c>
      <c r="E1084" t="s">
        <v>85</v>
      </c>
      <c r="F1084">
        <v>2</v>
      </c>
      <c r="G1084">
        <v>2022</v>
      </c>
      <c r="H1084" s="1">
        <v>44974.549296747682</v>
      </c>
      <c r="I1084" t="s">
        <v>3355</v>
      </c>
      <c r="J1084">
        <v>384</v>
      </c>
      <c r="K1084">
        <v>0</v>
      </c>
      <c r="L1084" t="s">
        <v>38</v>
      </c>
      <c r="M1084" t="s">
        <v>79</v>
      </c>
      <c r="Q1084">
        <v>384</v>
      </c>
      <c r="R1084" t="s">
        <v>52</v>
      </c>
      <c r="S1084">
        <v>41.361899999999999</v>
      </c>
      <c r="T1084">
        <v>-74.681730000000002</v>
      </c>
      <c r="U1084">
        <v>0</v>
      </c>
      <c r="V1084">
        <v>1</v>
      </c>
      <c r="W1084">
        <v>2.5</v>
      </c>
      <c r="X1084">
        <v>0</v>
      </c>
      <c r="Y1084">
        <v>0</v>
      </c>
      <c r="Z1084">
        <v>36003062003</v>
      </c>
      <c r="AA1084">
        <v>746.62934736700004</v>
      </c>
      <c r="AB1084" t="s">
        <v>41</v>
      </c>
      <c r="AC1084" t="s">
        <v>54</v>
      </c>
      <c r="AD1084" t="s">
        <v>54</v>
      </c>
      <c r="AE1084" t="s">
        <v>55</v>
      </c>
      <c r="AF1084" t="s">
        <v>5137</v>
      </c>
    </row>
    <row r="1085" spans="1:32" x14ac:dyDescent="0.25">
      <c r="A1085" t="s">
        <v>5138</v>
      </c>
      <c r="B1085" t="s">
        <v>5139</v>
      </c>
      <c r="C1085" t="s">
        <v>5140</v>
      </c>
      <c r="D1085" t="s">
        <v>3956</v>
      </c>
      <c r="E1085" t="s">
        <v>192</v>
      </c>
      <c r="F1085">
        <v>4</v>
      </c>
      <c r="G1085">
        <v>2022</v>
      </c>
      <c r="H1085" s="1">
        <v>44979.685075717593</v>
      </c>
      <c r="I1085" t="s">
        <v>3355</v>
      </c>
      <c r="J1085">
        <v>383.77</v>
      </c>
      <c r="K1085">
        <v>0</v>
      </c>
      <c r="L1085" t="s">
        <v>38</v>
      </c>
      <c r="M1085" t="s">
        <v>51</v>
      </c>
      <c r="N1085">
        <v>383.77</v>
      </c>
      <c r="R1085" t="s">
        <v>52</v>
      </c>
      <c r="S1085">
        <v>30.72</v>
      </c>
      <c r="T1085">
        <v>-88.070099999999996</v>
      </c>
      <c r="U1085">
        <v>40.815833333</v>
      </c>
      <c r="V1085">
        <v>4</v>
      </c>
      <c r="W1085">
        <v>12.8</v>
      </c>
      <c r="X1085">
        <v>9.59</v>
      </c>
      <c r="Y1085">
        <v>5767</v>
      </c>
      <c r="Z1085">
        <v>1000108002</v>
      </c>
      <c r="AA1085">
        <v>3492.7685079266003</v>
      </c>
      <c r="AB1085" t="s">
        <v>53</v>
      </c>
      <c r="AC1085" t="s">
        <v>54</v>
      </c>
      <c r="AD1085" t="s">
        <v>54</v>
      </c>
      <c r="AE1085" t="s">
        <v>73</v>
      </c>
      <c r="AF1085" t="s">
        <v>5141</v>
      </c>
    </row>
    <row r="1086" spans="1:32" x14ac:dyDescent="0.25">
      <c r="A1086" t="s">
        <v>5142</v>
      </c>
      <c r="B1086" t="s">
        <v>5143</v>
      </c>
      <c r="C1086" t="s">
        <v>5144</v>
      </c>
      <c r="D1086" t="s">
        <v>5145</v>
      </c>
      <c r="E1086" t="s">
        <v>514</v>
      </c>
      <c r="F1086">
        <v>1</v>
      </c>
      <c r="G1086">
        <v>2022</v>
      </c>
      <c r="H1086" s="1">
        <v>44958.616892337966</v>
      </c>
      <c r="I1086" t="s">
        <v>3355</v>
      </c>
      <c r="J1086">
        <v>380.21</v>
      </c>
      <c r="K1086">
        <v>0</v>
      </c>
      <c r="L1086" t="s">
        <v>38</v>
      </c>
      <c r="M1086" t="s">
        <v>79</v>
      </c>
      <c r="Q1086">
        <v>380.21</v>
      </c>
      <c r="R1086" t="s">
        <v>94</v>
      </c>
      <c r="S1086">
        <v>41.960818000000003</v>
      </c>
      <c r="T1086">
        <v>-71.655041999999995</v>
      </c>
      <c r="U1086">
        <v>0.98323333300000004</v>
      </c>
      <c r="V1086">
        <v>1</v>
      </c>
      <c r="W1086">
        <v>1.5</v>
      </c>
      <c r="X1086">
        <v>0.85</v>
      </c>
      <c r="Y1086">
        <v>358.42669999999998</v>
      </c>
      <c r="Z1086">
        <v>44000003001</v>
      </c>
      <c r="AA1086">
        <v>418.840853401</v>
      </c>
      <c r="AB1086" t="s">
        <v>54</v>
      </c>
      <c r="AC1086" t="s">
        <v>54</v>
      </c>
      <c r="AD1086" t="s">
        <v>54</v>
      </c>
      <c r="AE1086" t="s">
        <v>44</v>
      </c>
      <c r="AF1086" t="s">
        <v>5146</v>
      </c>
    </row>
    <row r="1087" spans="1:32" x14ac:dyDescent="0.25">
      <c r="A1087" t="s">
        <v>5147</v>
      </c>
      <c r="B1087" t="s">
        <v>5148</v>
      </c>
      <c r="C1087" t="s">
        <v>5148</v>
      </c>
      <c r="D1087" t="s">
        <v>5149</v>
      </c>
      <c r="E1087" t="s">
        <v>99</v>
      </c>
      <c r="F1087">
        <v>6</v>
      </c>
      <c r="G1087">
        <v>2022</v>
      </c>
      <c r="H1087" s="1">
        <v>44832.706787974537</v>
      </c>
      <c r="I1087" t="s">
        <v>3355</v>
      </c>
      <c r="J1087">
        <v>379.08</v>
      </c>
      <c r="K1087">
        <v>0</v>
      </c>
      <c r="L1087" t="s">
        <v>38</v>
      </c>
      <c r="M1087" t="s">
        <v>51</v>
      </c>
      <c r="N1087">
        <v>379.08</v>
      </c>
      <c r="R1087" t="s">
        <v>52</v>
      </c>
      <c r="S1087">
        <v>28.970222</v>
      </c>
      <c r="T1087">
        <v>-95.309083000000001</v>
      </c>
      <c r="U1087">
        <v>0.270354333</v>
      </c>
      <c r="V1087">
        <v>1</v>
      </c>
      <c r="W1087">
        <v>0.5</v>
      </c>
      <c r="X1087">
        <v>0.5</v>
      </c>
      <c r="Y1087">
        <v>98.410020000000003</v>
      </c>
      <c r="Z1087">
        <v>48007304001</v>
      </c>
      <c r="AB1087" t="s">
        <v>118</v>
      </c>
      <c r="AC1087" t="s">
        <v>54</v>
      </c>
      <c r="AD1087" t="s">
        <v>54</v>
      </c>
      <c r="AE1087" t="s">
        <v>65</v>
      </c>
      <c r="AF1087" t="s">
        <v>5150</v>
      </c>
    </row>
    <row r="1088" spans="1:32" x14ac:dyDescent="0.25">
      <c r="A1088" t="s">
        <v>5151</v>
      </c>
      <c r="B1088" t="s">
        <v>5152</v>
      </c>
      <c r="C1088" t="s">
        <v>5153</v>
      </c>
      <c r="D1088" t="s">
        <v>3659</v>
      </c>
      <c r="E1088" t="s">
        <v>117</v>
      </c>
      <c r="F1088">
        <v>5</v>
      </c>
      <c r="G1088">
        <v>2022</v>
      </c>
      <c r="H1088" s="1">
        <v>44967.514874768516</v>
      </c>
      <c r="I1088" t="s">
        <v>3355</v>
      </c>
      <c r="J1088">
        <v>378.34</v>
      </c>
      <c r="K1088">
        <v>0</v>
      </c>
      <c r="L1088" t="s">
        <v>38</v>
      </c>
      <c r="M1088" t="s">
        <v>51</v>
      </c>
      <c r="N1088">
        <v>378.34</v>
      </c>
      <c r="R1088" t="s">
        <v>52</v>
      </c>
      <c r="S1088">
        <v>41.535229999999999</v>
      </c>
      <c r="T1088">
        <v>-88.268550000000005</v>
      </c>
      <c r="U1088">
        <v>4.483333333</v>
      </c>
      <c r="V1088">
        <v>3</v>
      </c>
      <c r="W1088">
        <v>17.3</v>
      </c>
      <c r="X1088">
        <v>7.7</v>
      </c>
      <c r="Y1088">
        <v>1635.68</v>
      </c>
      <c r="Z1088">
        <v>17000149002</v>
      </c>
      <c r="AA1088">
        <v>755.73458331050006</v>
      </c>
      <c r="AB1088" t="s">
        <v>41</v>
      </c>
      <c r="AC1088" t="s">
        <v>54</v>
      </c>
      <c r="AD1088" t="s">
        <v>54</v>
      </c>
      <c r="AE1088" t="s">
        <v>73</v>
      </c>
      <c r="AF1088" t="s">
        <v>5154</v>
      </c>
    </row>
    <row r="1089" spans="1:32" x14ac:dyDescent="0.25">
      <c r="A1089" t="s">
        <v>5155</v>
      </c>
      <c r="B1089" t="s">
        <v>5156</v>
      </c>
      <c r="C1089" t="s">
        <v>5157</v>
      </c>
      <c r="D1089" t="s">
        <v>4840</v>
      </c>
      <c r="E1089" t="s">
        <v>641</v>
      </c>
      <c r="F1089">
        <v>3</v>
      </c>
      <c r="G1089">
        <v>2022</v>
      </c>
      <c r="H1089" s="1">
        <v>44979.481299652776</v>
      </c>
      <c r="I1089" t="s">
        <v>3355</v>
      </c>
      <c r="J1089">
        <v>376</v>
      </c>
      <c r="K1089">
        <v>0</v>
      </c>
      <c r="L1089" t="s">
        <v>38</v>
      </c>
      <c r="M1089" t="s">
        <v>51</v>
      </c>
      <c r="N1089">
        <v>408</v>
      </c>
      <c r="R1089" t="s">
        <v>52</v>
      </c>
      <c r="S1089">
        <v>38.71584</v>
      </c>
      <c r="T1089">
        <v>-77.816119999999998</v>
      </c>
      <c r="U1089">
        <v>1.6333333329999999</v>
      </c>
      <c r="V1089">
        <v>1</v>
      </c>
      <c r="W1089">
        <v>2.5</v>
      </c>
      <c r="X1089">
        <v>0</v>
      </c>
      <c r="Y1089">
        <v>595.9</v>
      </c>
      <c r="Z1089">
        <v>51000106001</v>
      </c>
      <c r="AA1089">
        <v>293.18859738069995</v>
      </c>
      <c r="AB1089" t="s">
        <v>407</v>
      </c>
      <c r="AC1089" t="s">
        <v>42</v>
      </c>
      <c r="AD1089" t="s">
        <v>647</v>
      </c>
      <c r="AE1089" t="s">
        <v>65</v>
      </c>
      <c r="AF1089" t="s">
        <v>5158</v>
      </c>
    </row>
    <row r="1090" spans="1:32" x14ac:dyDescent="0.25">
      <c r="A1090" t="s">
        <v>5159</v>
      </c>
      <c r="B1090" t="s">
        <v>5160</v>
      </c>
      <c r="C1090" t="s">
        <v>5161</v>
      </c>
      <c r="D1090" t="s">
        <v>5162</v>
      </c>
      <c r="E1090" t="s">
        <v>213</v>
      </c>
      <c r="F1090">
        <v>3</v>
      </c>
      <c r="G1090">
        <v>2022</v>
      </c>
      <c r="H1090" s="1">
        <v>44944.499038506947</v>
      </c>
      <c r="I1090" t="s">
        <v>3355</v>
      </c>
      <c r="J1090">
        <v>374.52199999999999</v>
      </c>
      <c r="K1090">
        <v>0</v>
      </c>
      <c r="L1090" t="s">
        <v>38</v>
      </c>
      <c r="M1090" t="s">
        <v>79</v>
      </c>
      <c r="Q1090">
        <v>374.52199999999999</v>
      </c>
      <c r="R1090" t="s">
        <v>94</v>
      </c>
      <c r="S1090">
        <v>40.236190000000001</v>
      </c>
      <c r="T1090">
        <v>-75.192899999999995</v>
      </c>
      <c r="U1090">
        <v>1.116833333</v>
      </c>
      <c r="V1090">
        <v>3</v>
      </c>
      <c r="W1090">
        <v>2.4</v>
      </c>
      <c r="X1090">
        <v>0</v>
      </c>
      <c r="Y1090">
        <v>407.46600000000001</v>
      </c>
      <c r="Z1090">
        <v>42000042004</v>
      </c>
      <c r="AA1090">
        <v>483.48802859984994</v>
      </c>
      <c r="AB1090" t="s">
        <v>41</v>
      </c>
      <c r="AC1090" t="s">
        <v>54</v>
      </c>
      <c r="AD1090" t="s">
        <v>54</v>
      </c>
      <c r="AE1090" t="s">
        <v>73</v>
      </c>
      <c r="AF1090" t="s">
        <v>5163</v>
      </c>
    </row>
    <row r="1091" spans="1:32" x14ac:dyDescent="0.25">
      <c r="A1091" t="s">
        <v>5164</v>
      </c>
      <c r="B1091" t="s">
        <v>5165</v>
      </c>
      <c r="C1091" t="s">
        <v>5166</v>
      </c>
      <c r="D1091" t="s">
        <v>5167</v>
      </c>
      <c r="E1091" t="s">
        <v>159</v>
      </c>
      <c r="F1091">
        <v>10</v>
      </c>
      <c r="G1091">
        <v>2022</v>
      </c>
      <c r="H1091" s="1">
        <v>44937.513307743058</v>
      </c>
      <c r="I1091" t="s">
        <v>3355</v>
      </c>
      <c r="J1091">
        <v>374.5</v>
      </c>
      <c r="K1091">
        <v>0</v>
      </c>
      <c r="L1091" t="s">
        <v>38</v>
      </c>
      <c r="M1091" t="s">
        <v>51</v>
      </c>
      <c r="N1091">
        <v>374.5</v>
      </c>
      <c r="R1091" t="s">
        <v>86</v>
      </c>
      <c r="S1091">
        <v>46.649444000000003</v>
      </c>
      <c r="T1091">
        <v>-120.523657</v>
      </c>
      <c r="Z1091">
        <v>53002295001</v>
      </c>
      <c r="AA1091">
        <v>145.68377509600001</v>
      </c>
      <c r="AB1091" t="s">
        <v>41</v>
      </c>
      <c r="AC1091" t="s">
        <v>72</v>
      </c>
      <c r="AD1091" t="s">
        <v>537</v>
      </c>
      <c r="AE1091" t="s">
        <v>55</v>
      </c>
      <c r="AF1091" t="s">
        <v>5168</v>
      </c>
    </row>
    <row r="1092" spans="1:32" x14ac:dyDescent="0.25">
      <c r="A1092" t="s">
        <v>5169</v>
      </c>
      <c r="B1092" t="s">
        <v>5170</v>
      </c>
      <c r="C1092" t="s">
        <v>5171</v>
      </c>
      <c r="D1092" t="s">
        <v>5172</v>
      </c>
      <c r="E1092" t="s">
        <v>85</v>
      </c>
      <c r="F1092">
        <v>2</v>
      </c>
      <c r="G1092">
        <v>2022</v>
      </c>
      <c r="H1092" s="1">
        <v>44985.410420601853</v>
      </c>
      <c r="I1092" t="s">
        <v>3355</v>
      </c>
      <c r="J1092">
        <v>373</v>
      </c>
      <c r="K1092">
        <v>0</v>
      </c>
      <c r="L1092" t="s">
        <v>38</v>
      </c>
      <c r="M1092" t="s">
        <v>79</v>
      </c>
      <c r="Q1092">
        <v>373</v>
      </c>
      <c r="R1092" t="s">
        <v>52</v>
      </c>
      <c r="S1092">
        <v>41.920270000000002</v>
      </c>
      <c r="T1092">
        <v>-73.978960000000001</v>
      </c>
      <c r="U1092">
        <v>5.0793916670000003</v>
      </c>
      <c r="V1092">
        <v>2</v>
      </c>
      <c r="W1092">
        <v>6.8</v>
      </c>
      <c r="X1092">
        <v>0</v>
      </c>
      <c r="Y1092">
        <v>1842.954</v>
      </c>
      <c r="Z1092">
        <v>36003129001</v>
      </c>
      <c r="AA1092">
        <v>2098.7568849767495</v>
      </c>
      <c r="AB1092" t="s">
        <v>53</v>
      </c>
      <c r="AC1092" t="s">
        <v>42</v>
      </c>
      <c r="AD1092" t="s">
        <v>54</v>
      </c>
      <c r="AE1092" t="s">
        <v>73</v>
      </c>
      <c r="AF1092" t="s">
        <v>5173</v>
      </c>
    </row>
    <row r="1093" spans="1:32" x14ac:dyDescent="0.25">
      <c r="A1093" t="s">
        <v>5174</v>
      </c>
      <c r="B1093" t="s">
        <v>5175</v>
      </c>
      <c r="C1093" t="s">
        <v>5175</v>
      </c>
      <c r="D1093" t="s">
        <v>98</v>
      </c>
      <c r="E1093" t="s">
        <v>99</v>
      </c>
      <c r="F1093">
        <v>6</v>
      </c>
      <c r="G1093">
        <v>2022</v>
      </c>
      <c r="H1093" s="1">
        <v>44833.610877407409</v>
      </c>
      <c r="I1093" t="s">
        <v>3355</v>
      </c>
      <c r="J1093">
        <v>371.35</v>
      </c>
      <c r="K1093">
        <v>0</v>
      </c>
      <c r="L1093" t="s">
        <v>38</v>
      </c>
      <c r="M1093" t="s">
        <v>51</v>
      </c>
      <c r="N1093">
        <v>371.35</v>
      </c>
      <c r="R1093" t="s">
        <v>52</v>
      </c>
      <c r="S1093">
        <v>29.728000000000002</v>
      </c>
      <c r="T1093">
        <v>-95.761611000000002</v>
      </c>
      <c r="U1093">
        <v>1.195666667</v>
      </c>
      <c r="V1093">
        <v>1</v>
      </c>
      <c r="W1093">
        <v>3.3</v>
      </c>
      <c r="X1093">
        <v>0</v>
      </c>
      <c r="Y1093">
        <v>435.55500000000001</v>
      </c>
      <c r="AB1093" t="s">
        <v>544</v>
      </c>
      <c r="AC1093" t="s">
        <v>54</v>
      </c>
      <c r="AD1093" t="s">
        <v>54</v>
      </c>
      <c r="AE1093" t="s">
        <v>73</v>
      </c>
      <c r="AF1093" t="s">
        <v>5176</v>
      </c>
    </row>
    <row r="1094" spans="1:32" x14ac:dyDescent="0.25">
      <c r="A1094" t="s">
        <v>5177</v>
      </c>
      <c r="B1094" t="s">
        <v>5178</v>
      </c>
      <c r="C1094" t="s">
        <v>5179</v>
      </c>
      <c r="D1094" t="s">
        <v>5180</v>
      </c>
      <c r="E1094" t="s">
        <v>5181</v>
      </c>
      <c r="F1094">
        <v>9</v>
      </c>
      <c r="G1094">
        <v>2022</v>
      </c>
      <c r="H1094" s="1">
        <v>44977.868961921296</v>
      </c>
      <c r="I1094" t="s">
        <v>3355</v>
      </c>
      <c r="J1094">
        <v>367</v>
      </c>
      <c r="K1094">
        <v>0</v>
      </c>
      <c r="L1094" t="s">
        <v>38</v>
      </c>
      <c r="M1094" t="s">
        <v>79</v>
      </c>
      <c r="Q1094">
        <v>367</v>
      </c>
      <c r="R1094" t="s">
        <v>94</v>
      </c>
      <c r="S1094">
        <v>13.5403</v>
      </c>
      <c r="T1094">
        <v>144.8158</v>
      </c>
      <c r="U1094">
        <v>4.5374999999999996</v>
      </c>
      <c r="V1094">
        <v>2</v>
      </c>
      <c r="W1094">
        <v>6</v>
      </c>
      <c r="X1094">
        <v>6.04</v>
      </c>
      <c r="Y1094">
        <v>1656.77</v>
      </c>
      <c r="Z1094">
        <v>66000001003</v>
      </c>
      <c r="AB1094" t="s">
        <v>54</v>
      </c>
      <c r="AC1094" t="s">
        <v>54</v>
      </c>
      <c r="AD1094" t="s">
        <v>54</v>
      </c>
      <c r="AE1094" t="s">
        <v>73</v>
      </c>
      <c r="AF1094" t="s">
        <v>5182</v>
      </c>
    </row>
    <row r="1095" spans="1:32" x14ac:dyDescent="0.25">
      <c r="A1095" t="s">
        <v>5183</v>
      </c>
      <c r="B1095" t="s">
        <v>5184</v>
      </c>
      <c r="C1095" t="s">
        <v>5184</v>
      </c>
      <c r="D1095" t="s">
        <v>5185</v>
      </c>
      <c r="E1095" t="s">
        <v>99</v>
      </c>
      <c r="F1095">
        <v>6</v>
      </c>
      <c r="G1095">
        <v>2022</v>
      </c>
      <c r="H1095" s="1">
        <v>44858.415137384261</v>
      </c>
      <c r="I1095" t="s">
        <v>3355</v>
      </c>
      <c r="J1095">
        <v>362.12</v>
      </c>
      <c r="K1095">
        <v>0</v>
      </c>
      <c r="L1095" t="s">
        <v>38</v>
      </c>
      <c r="M1095" t="s">
        <v>79</v>
      </c>
      <c r="Q1095">
        <v>362.12</v>
      </c>
      <c r="R1095" t="s">
        <v>52</v>
      </c>
      <c r="S1095">
        <v>33.086252999999999</v>
      </c>
      <c r="T1095">
        <v>-98.593395999999998</v>
      </c>
      <c r="U1095">
        <v>0.60707500000000003</v>
      </c>
      <c r="V1095">
        <v>1</v>
      </c>
      <c r="W1095">
        <v>2.1</v>
      </c>
      <c r="X1095">
        <v>0</v>
      </c>
      <c r="Y1095">
        <v>221.48009999999999</v>
      </c>
      <c r="Z1095">
        <v>48004214001</v>
      </c>
      <c r="AA1095">
        <v>579.09300600660015</v>
      </c>
      <c r="AB1095" t="s">
        <v>1420</v>
      </c>
      <c r="AC1095" t="s">
        <v>64</v>
      </c>
      <c r="AD1095" t="s">
        <v>54</v>
      </c>
      <c r="AE1095" t="s">
        <v>73</v>
      </c>
      <c r="AF1095" t="s">
        <v>5186</v>
      </c>
    </row>
    <row r="1096" spans="1:32" x14ac:dyDescent="0.25">
      <c r="A1096" t="s">
        <v>5187</v>
      </c>
      <c r="B1096" t="s">
        <v>5188</v>
      </c>
      <c r="C1096" t="s">
        <v>5189</v>
      </c>
      <c r="D1096" t="s">
        <v>2080</v>
      </c>
      <c r="E1096" t="s">
        <v>111</v>
      </c>
      <c r="F1096">
        <v>4</v>
      </c>
      <c r="G1096">
        <v>2022</v>
      </c>
      <c r="H1096" s="1">
        <v>44967.57334052083</v>
      </c>
      <c r="I1096" t="s">
        <v>3355</v>
      </c>
      <c r="J1096">
        <v>362.03</v>
      </c>
      <c r="K1096">
        <v>0</v>
      </c>
      <c r="L1096" t="s">
        <v>38</v>
      </c>
      <c r="M1096" t="s">
        <v>51</v>
      </c>
      <c r="N1096">
        <v>362.03</v>
      </c>
      <c r="R1096" t="s">
        <v>86</v>
      </c>
      <c r="S1096">
        <v>33.872317000000002</v>
      </c>
      <c r="T1096">
        <v>-83.336139000000003</v>
      </c>
      <c r="U1096">
        <v>1.7283333329999999</v>
      </c>
      <c r="V1096">
        <v>1</v>
      </c>
      <c r="W1096">
        <v>4</v>
      </c>
      <c r="X1096">
        <v>1.73</v>
      </c>
      <c r="Y1096">
        <v>630.33000000000004</v>
      </c>
      <c r="Z1096">
        <v>13000195009</v>
      </c>
      <c r="AA1096">
        <v>613.69290259190007</v>
      </c>
      <c r="AB1096" t="s">
        <v>41</v>
      </c>
      <c r="AC1096" t="s">
        <v>54</v>
      </c>
      <c r="AD1096" t="s">
        <v>43</v>
      </c>
      <c r="AE1096" t="s">
        <v>73</v>
      </c>
      <c r="AF1096" t="s">
        <v>5190</v>
      </c>
    </row>
    <row r="1097" spans="1:32" x14ac:dyDescent="0.25">
      <c r="A1097" t="s">
        <v>5191</v>
      </c>
      <c r="B1097" t="s">
        <v>5192</v>
      </c>
      <c r="C1097" t="s">
        <v>5193</v>
      </c>
      <c r="D1097" t="s">
        <v>5191</v>
      </c>
      <c r="E1097" t="s">
        <v>213</v>
      </c>
      <c r="F1097">
        <v>3</v>
      </c>
      <c r="G1097">
        <v>2022</v>
      </c>
      <c r="H1097" s="1">
        <v>44972.598312997688</v>
      </c>
      <c r="I1097" t="s">
        <v>3355</v>
      </c>
      <c r="J1097">
        <v>362</v>
      </c>
      <c r="K1097">
        <v>0</v>
      </c>
      <c r="L1097" t="s">
        <v>38</v>
      </c>
      <c r="M1097" t="s">
        <v>679</v>
      </c>
      <c r="O1097">
        <v>362</v>
      </c>
      <c r="R1097" t="s">
        <v>52</v>
      </c>
      <c r="S1097">
        <v>41.625841999999999</v>
      </c>
      <c r="T1097">
        <v>-80.157544000000001</v>
      </c>
      <c r="U1097">
        <v>3.8650000000000002</v>
      </c>
      <c r="V1097">
        <v>1</v>
      </c>
      <c r="W1097">
        <v>7.5010000000000003</v>
      </c>
      <c r="X1097">
        <v>0</v>
      </c>
      <c r="Y1097">
        <v>1402.31</v>
      </c>
      <c r="Z1097">
        <v>42006102001</v>
      </c>
      <c r="AA1097">
        <v>2677.1214721078704</v>
      </c>
      <c r="AB1097" t="s">
        <v>41</v>
      </c>
      <c r="AC1097" t="s">
        <v>54</v>
      </c>
      <c r="AD1097" t="s">
        <v>54</v>
      </c>
      <c r="AE1097" t="s">
        <v>73</v>
      </c>
      <c r="AF1097" t="s">
        <v>5194</v>
      </c>
    </row>
    <row r="1098" spans="1:32" x14ac:dyDescent="0.25">
      <c r="A1098" t="s">
        <v>5195</v>
      </c>
      <c r="B1098" t="s">
        <v>5196</v>
      </c>
      <c r="C1098" t="s">
        <v>5197</v>
      </c>
      <c r="D1098" t="s">
        <v>5198</v>
      </c>
      <c r="E1098" t="s">
        <v>5199</v>
      </c>
      <c r="F1098">
        <v>9</v>
      </c>
      <c r="G1098">
        <v>2022</v>
      </c>
      <c r="H1098" s="1">
        <v>44936.661635879631</v>
      </c>
      <c r="I1098" t="s">
        <v>3355</v>
      </c>
      <c r="J1098">
        <v>361.12</v>
      </c>
      <c r="K1098">
        <v>0</v>
      </c>
      <c r="L1098" t="s">
        <v>38</v>
      </c>
      <c r="M1098" t="s">
        <v>79</v>
      </c>
      <c r="Q1098">
        <v>361.12</v>
      </c>
      <c r="R1098" t="s">
        <v>94</v>
      </c>
      <c r="S1098">
        <v>21.287333</v>
      </c>
      <c r="T1098">
        <v>-157.67183299999999</v>
      </c>
      <c r="AB1098" t="s">
        <v>53</v>
      </c>
      <c r="AC1098" t="s">
        <v>54</v>
      </c>
      <c r="AD1098" t="s">
        <v>54</v>
      </c>
      <c r="AE1098" t="s">
        <v>65</v>
      </c>
      <c r="AF1098" t="s">
        <v>5200</v>
      </c>
    </row>
    <row r="1099" spans="1:32" x14ac:dyDescent="0.25">
      <c r="A1099" t="s">
        <v>5201</v>
      </c>
      <c r="B1099" t="s">
        <v>5202</v>
      </c>
      <c r="C1099" t="s">
        <v>5203</v>
      </c>
      <c r="D1099" t="s">
        <v>5204</v>
      </c>
      <c r="E1099" t="s">
        <v>1449</v>
      </c>
      <c r="F1099">
        <v>3</v>
      </c>
      <c r="G1099">
        <v>2022</v>
      </c>
      <c r="H1099" s="1">
        <v>44970.282792928243</v>
      </c>
      <c r="I1099" t="s">
        <v>3355</v>
      </c>
      <c r="J1099">
        <v>359.19</v>
      </c>
      <c r="K1099">
        <v>0</v>
      </c>
      <c r="L1099" t="s">
        <v>38</v>
      </c>
      <c r="M1099" t="s">
        <v>679</v>
      </c>
      <c r="O1099">
        <v>359</v>
      </c>
      <c r="R1099" t="s">
        <v>52</v>
      </c>
      <c r="S1099">
        <v>37.771158999999997</v>
      </c>
      <c r="T1099">
        <v>-81.154210000000006</v>
      </c>
      <c r="U1099">
        <v>6.7509166670000003</v>
      </c>
      <c r="V1099">
        <v>5</v>
      </c>
      <c r="W1099">
        <v>8</v>
      </c>
      <c r="X1099">
        <v>0</v>
      </c>
      <c r="Y1099">
        <v>2143.3000000000002</v>
      </c>
      <c r="Z1099">
        <v>54004101001</v>
      </c>
      <c r="AA1099">
        <v>2294.519457762</v>
      </c>
      <c r="AB1099" t="s">
        <v>53</v>
      </c>
      <c r="AC1099" t="s">
        <v>42</v>
      </c>
      <c r="AD1099" t="s">
        <v>54</v>
      </c>
      <c r="AE1099" t="s">
        <v>65</v>
      </c>
      <c r="AF1099" t="s">
        <v>5205</v>
      </c>
    </row>
    <row r="1100" spans="1:32" x14ac:dyDescent="0.25">
      <c r="A1100" t="s">
        <v>5206</v>
      </c>
      <c r="B1100" t="s">
        <v>5207</v>
      </c>
      <c r="C1100" t="s">
        <v>5208</v>
      </c>
      <c r="D1100" t="s">
        <v>5209</v>
      </c>
      <c r="E1100" t="s">
        <v>117</v>
      </c>
      <c r="F1100">
        <v>5</v>
      </c>
      <c r="G1100">
        <v>2022</v>
      </c>
      <c r="H1100" s="1">
        <v>44967.553693252317</v>
      </c>
      <c r="I1100" t="s">
        <v>3355</v>
      </c>
      <c r="J1100">
        <v>356</v>
      </c>
      <c r="K1100">
        <v>0</v>
      </c>
      <c r="L1100" t="s">
        <v>38</v>
      </c>
      <c r="M1100" t="s">
        <v>51</v>
      </c>
      <c r="N1100">
        <v>683</v>
      </c>
      <c r="R1100" t="s">
        <v>52</v>
      </c>
      <c r="S1100">
        <v>42.337710000000001</v>
      </c>
      <c r="T1100">
        <v>-88.44802</v>
      </c>
      <c r="U1100">
        <v>1.971416667</v>
      </c>
      <c r="V1100">
        <v>1</v>
      </c>
      <c r="W1100">
        <v>10.5</v>
      </c>
      <c r="X1100">
        <v>3.5</v>
      </c>
      <c r="Y1100">
        <v>720.42700000000002</v>
      </c>
      <c r="Z1100">
        <v>17000657001</v>
      </c>
      <c r="AA1100">
        <v>819.47123491499997</v>
      </c>
      <c r="AB1100" t="s">
        <v>41</v>
      </c>
      <c r="AC1100" t="s">
        <v>72</v>
      </c>
      <c r="AD1100" t="s">
        <v>54</v>
      </c>
      <c r="AE1100" t="s">
        <v>73</v>
      </c>
      <c r="AF1100" t="s">
        <v>5210</v>
      </c>
    </row>
    <row r="1101" spans="1:32" x14ac:dyDescent="0.25">
      <c r="A1101" t="s">
        <v>5211</v>
      </c>
      <c r="B1101" t="s">
        <v>5212</v>
      </c>
      <c r="C1101" t="s">
        <v>5213</v>
      </c>
      <c r="D1101" t="s">
        <v>5214</v>
      </c>
      <c r="E1101" t="s">
        <v>111</v>
      </c>
      <c r="F1101">
        <v>4</v>
      </c>
      <c r="G1101">
        <v>2022</v>
      </c>
      <c r="H1101" s="1">
        <v>44943.468350833333</v>
      </c>
      <c r="I1101" t="s">
        <v>3355</v>
      </c>
      <c r="J1101">
        <v>355.61</v>
      </c>
      <c r="K1101">
        <v>0</v>
      </c>
      <c r="L1101" t="s">
        <v>38</v>
      </c>
      <c r="M1101" t="s">
        <v>79</v>
      </c>
      <c r="Q1101">
        <v>237.828</v>
      </c>
      <c r="R1101" t="s">
        <v>52</v>
      </c>
      <c r="S1101">
        <v>34.012199000000003</v>
      </c>
      <c r="T1101">
        <v>-85.049932999999996</v>
      </c>
      <c r="U1101">
        <v>1.5345</v>
      </c>
      <c r="V1101">
        <v>1</v>
      </c>
      <c r="W1101">
        <v>3</v>
      </c>
      <c r="X1101">
        <v>1.4419999999999999</v>
      </c>
      <c r="Y1101">
        <v>558.74</v>
      </c>
      <c r="Z1101">
        <v>13000785001</v>
      </c>
      <c r="AA1101">
        <v>741.1662058009</v>
      </c>
      <c r="AB1101" t="s">
        <v>41</v>
      </c>
      <c r="AC1101" t="s">
        <v>54</v>
      </c>
      <c r="AD1101" t="s">
        <v>54</v>
      </c>
      <c r="AE1101" t="s">
        <v>55</v>
      </c>
      <c r="AF1101" t="s">
        <v>5215</v>
      </c>
    </row>
    <row r="1102" spans="1:32" x14ac:dyDescent="0.25">
      <c r="A1102" t="s">
        <v>5216</v>
      </c>
      <c r="B1102" t="s">
        <v>5217</v>
      </c>
      <c r="C1102" t="s">
        <v>5218</v>
      </c>
      <c r="D1102" t="s">
        <v>1391</v>
      </c>
      <c r="E1102" t="s">
        <v>253</v>
      </c>
      <c r="F1102">
        <v>5</v>
      </c>
      <c r="G1102">
        <v>2022</v>
      </c>
      <c r="H1102" s="1">
        <v>45013.729263634261</v>
      </c>
      <c r="I1102" t="s">
        <v>3355</v>
      </c>
      <c r="J1102">
        <v>355.24</v>
      </c>
      <c r="K1102">
        <v>0</v>
      </c>
      <c r="L1102" t="s">
        <v>38</v>
      </c>
      <c r="M1102" t="s">
        <v>79</v>
      </c>
      <c r="Q1102">
        <v>355.24</v>
      </c>
      <c r="R1102" t="s">
        <v>52</v>
      </c>
      <c r="S1102">
        <v>41.078944</v>
      </c>
      <c r="T1102">
        <v>-86.222027999999995</v>
      </c>
      <c r="U1102">
        <v>0.66742666699999997</v>
      </c>
      <c r="V1102">
        <v>1</v>
      </c>
      <c r="W1102">
        <v>1.65</v>
      </c>
      <c r="X1102">
        <v>0.7</v>
      </c>
      <c r="Y1102">
        <v>243.34242</v>
      </c>
      <c r="Z1102">
        <v>18004492001</v>
      </c>
      <c r="AA1102">
        <v>518.99844877949999</v>
      </c>
      <c r="AB1102" t="s">
        <v>407</v>
      </c>
      <c r="AC1102" t="s">
        <v>42</v>
      </c>
      <c r="AD1102" t="s">
        <v>54</v>
      </c>
      <c r="AE1102" t="s">
        <v>55</v>
      </c>
      <c r="AF1102" t="s">
        <v>5219</v>
      </c>
    </row>
    <row r="1103" spans="1:32" x14ac:dyDescent="0.25">
      <c r="A1103" t="s">
        <v>5220</v>
      </c>
      <c r="B1103" t="s">
        <v>5221</v>
      </c>
      <c r="C1103" t="s">
        <v>5222</v>
      </c>
      <c r="D1103" t="s">
        <v>5223</v>
      </c>
      <c r="E1103" t="s">
        <v>253</v>
      </c>
      <c r="F1103">
        <v>5</v>
      </c>
      <c r="G1103">
        <v>2022</v>
      </c>
      <c r="H1103" s="1">
        <v>44949.707895821761</v>
      </c>
      <c r="I1103" t="s">
        <v>3355</v>
      </c>
      <c r="J1103">
        <v>353</v>
      </c>
      <c r="K1103">
        <v>0</v>
      </c>
      <c r="L1103" t="s">
        <v>38</v>
      </c>
      <c r="M1103" t="s">
        <v>51</v>
      </c>
      <c r="N1103">
        <v>353</v>
      </c>
      <c r="R1103" t="s">
        <v>52</v>
      </c>
      <c r="S1103">
        <v>40.735999999999997</v>
      </c>
      <c r="T1103">
        <v>-86.755916999999997</v>
      </c>
      <c r="U1103">
        <v>1.236166667</v>
      </c>
      <c r="V1103">
        <v>2</v>
      </c>
      <c r="W1103">
        <v>3.6</v>
      </c>
      <c r="X1103">
        <v>1.6</v>
      </c>
      <c r="Y1103">
        <v>449.89400000000001</v>
      </c>
      <c r="Z1103">
        <v>18005813001</v>
      </c>
      <c r="AA1103">
        <v>400.63038151400002</v>
      </c>
      <c r="AB1103" t="s">
        <v>118</v>
      </c>
      <c r="AC1103" t="s">
        <v>54</v>
      </c>
      <c r="AD1103" t="s">
        <v>54</v>
      </c>
      <c r="AE1103" t="s">
        <v>73</v>
      </c>
      <c r="AF1103" t="s">
        <v>5224</v>
      </c>
    </row>
    <row r="1104" spans="1:32" x14ac:dyDescent="0.25">
      <c r="A1104" t="s">
        <v>5225</v>
      </c>
      <c r="B1104" t="s">
        <v>5226</v>
      </c>
      <c r="C1104" t="s">
        <v>5227</v>
      </c>
      <c r="D1104" t="s">
        <v>5228</v>
      </c>
      <c r="E1104" t="s">
        <v>213</v>
      </c>
      <c r="F1104">
        <v>3</v>
      </c>
      <c r="G1104">
        <v>2022</v>
      </c>
      <c r="H1104" s="1">
        <v>44950.395260972226</v>
      </c>
      <c r="I1104" t="s">
        <v>3355</v>
      </c>
      <c r="J1104">
        <v>352.9</v>
      </c>
      <c r="K1104">
        <v>0</v>
      </c>
      <c r="L1104" t="s">
        <v>38</v>
      </c>
      <c r="M1104" t="s">
        <v>679</v>
      </c>
      <c r="O1104">
        <v>353</v>
      </c>
      <c r="R1104" t="s">
        <v>86</v>
      </c>
      <c r="S1104">
        <v>40.491500000000002</v>
      </c>
      <c r="T1104">
        <v>-80.150880000000001</v>
      </c>
      <c r="U1104">
        <v>4.0599999999999996</v>
      </c>
      <c r="V1104">
        <v>1</v>
      </c>
      <c r="W1104">
        <v>6.2</v>
      </c>
      <c r="X1104">
        <v>0</v>
      </c>
      <c r="Y1104">
        <v>1477.11</v>
      </c>
      <c r="Z1104">
        <v>42005242002</v>
      </c>
      <c r="AA1104">
        <v>801.26076302800004</v>
      </c>
      <c r="AB1104" t="s">
        <v>53</v>
      </c>
      <c r="AC1104" t="s">
        <v>42</v>
      </c>
      <c r="AD1104" t="s">
        <v>54</v>
      </c>
      <c r="AE1104" t="s">
        <v>65</v>
      </c>
      <c r="AF1104" t="s">
        <v>5229</v>
      </c>
    </row>
    <row r="1105" spans="1:32" x14ac:dyDescent="0.25">
      <c r="A1105" t="s">
        <v>5230</v>
      </c>
      <c r="B1105" t="s">
        <v>5231</v>
      </c>
      <c r="C1105" t="s">
        <v>5232</v>
      </c>
      <c r="D1105" t="s">
        <v>5233</v>
      </c>
      <c r="E1105" t="s">
        <v>1948</v>
      </c>
      <c r="F1105">
        <v>6</v>
      </c>
      <c r="G1105">
        <v>2022</v>
      </c>
      <c r="H1105" s="1">
        <v>44978.424025300927</v>
      </c>
      <c r="I1105" t="s">
        <v>3355</v>
      </c>
      <c r="J1105">
        <v>351.6</v>
      </c>
      <c r="K1105">
        <v>1</v>
      </c>
      <c r="L1105" t="s">
        <v>51</v>
      </c>
      <c r="M1105" t="s">
        <v>51</v>
      </c>
      <c r="N1105">
        <v>351.6</v>
      </c>
      <c r="R1105" t="s">
        <v>214</v>
      </c>
      <c r="S1105">
        <v>30.480782000000001</v>
      </c>
      <c r="T1105">
        <v>-90.871775999999997</v>
      </c>
      <c r="U1105">
        <v>0.82416666699999996</v>
      </c>
      <c r="V1105">
        <v>1</v>
      </c>
      <c r="W1105">
        <v>0.5</v>
      </c>
      <c r="X1105">
        <v>0</v>
      </c>
      <c r="Y1105">
        <v>300.86</v>
      </c>
      <c r="Z1105">
        <v>22001390001</v>
      </c>
      <c r="AA1105">
        <v>409.73561745749998</v>
      </c>
      <c r="AB1105" t="s">
        <v>87</v>
      </c>
      <c r="AC1105" t="s">
        <v>64</v>
      </c>
      <c r="AD1105" t="s">
        <v>54</v>
      </c>
      <c r="AE1105" t="s">
        <v>73</v>
      </c>
      <c r="AF1105" t="s">
        <v>5234</v>
      </c>
    </row>
    <row r="1106" spans="1:32" x14ac:dyDescent="0.25">
      <c r="A1106" t="s">
        <v>5235</v>
      </c>
      <c r="B1106" t="s">
        <v>5236</v>
      </c>
      <c r="C1106" t="s">
        <v>5237</v>
      </c>
      <c r="D1106" t="s">
        <v>2702</v>
      </c>
      <c r="E1106" t="s">
        <v>117</v>
      </c>
      <c r="F1106">
        <v>5</v>
      </c>
      <c r="G1106">
        <v>2022</v>
      </c>
      <c r="H1106" s="1">
        <v>44944.632732824073</v>
      </c>
      <c r="I1106" t="s">
        <v>3355</v>
      </c>
      <c r="J1106">
        <v>351.4</v>
      </c>
      <c r="K1106">
        <v>0</v>
      </c>
      <c r="L1106" t="s">
        <v>38</v>
      </c>
      <c r="M1106" t="s">
        <v>51</v>
      </c>
      <c r="N1106">
        <v>593.86</v>
      </c>
      <c r="R1106" t="s">
        <v>52</v>
      </c>
      <c r="S1106">
        <v>41.882469999999998</v>
      </c>
      <c r="T1106">
        <v>-88.299255000000002</v>
      </c>
      <c r="U1106">
        <v>0</v>
      </c>
      <c r="V1106">
        <v>3</v>
      </c>
      <c r="W1106">
        <v>12.5</v>
      </c>
      <c r="X1106">
        <v>5</v>
      </c>
      <c r="Y1106">
        <v>0</v>
      </c>
      <c r="Z1106">
        <v>17000631001</v>
      </c>
      <c r="AA1106">
        <v>1511.4691666210001</v>
      </c>
      <c r="AB1106" t="s">
        <v>53</v>
      </c>
      <c r="AC1106" t="s">
        <v>42</v>
      </c>
      <c r="AD1106" t="s">
        <v>54</v>
      </c>
      <c r="AE1106" t="s">
        <v>65</v>
      </c>
      <c r="AF1106" t="s">
        <v>5238</v>
      </c>
    </row>
    <row r="1107" spans="1:32" x14ac:dyDescent="0.25">
      <c r="A1107" t="s">
        <v>5239</v>
      </c>
      <c r="B1107" t="s">
        <v>5240</v>
      </c>
      <c r="C1107" t="s">
        <v>5241</v>
      </c>
      <c r="D1107" t="s">
        <v>5242</v>
      </c>
      <c r="E1107" t="s">
        <v>629</v>
      </c>
      <c r="F1107">
        <v>6</v>
      </c>
      <c r="G1107">
        <v>2022</v>
      </c>
      <c r="H1107" s="1">
        <v>44985.586421979169</v>
      </c>
      <c r="I1107" t="s">
        <v>3355</v>
      </c>
      <c r="J1107">
        <v>351.13</v>
      </c>
      <c r="K1107">
        <v>0</v>
      </c>
      <c r="L1107" t="s">
        <v>38</v>
      </c>
      <c r="M1107" t="s">
        <v>79</v>
      </c>
      <c r="Q1107">
        <v>351.13</v>
      </c>
      <c r="R1107" t="s">
        <v>52</v>
      </c>
      <c r="S1107">
        <v>36.387222000000001</v>
      </c>
      <c r="T1107">
        <v>-105.63555599999999</v>
      </c>
      <c r="U1107">
        <v>0.93441666700000003</v>
      </c>
      <c r="V1107">
        <v>1</v>
      </c>
      <c r="W1107">
        <v>1.25</v>
      </c>
      <c r="X1107">
        <v>0</v>
      </c>
      <c r="Y1107">
        <v>341.20400000000001</v>
      </c>
      <c r="Z1107">
        <v>35000118001</v>
      </c>
      <c r="AA1107">
        <v>375.13572087220001</v>
      </c>
      <c r="AB1107" t="s">
        <v>41</v>
      </c>
      <c r="AC1107" t="s">
        <v>54</v>
      </c>
      <c r="AD1107" t="s">
        <v>54</v>
      </c>
      <c r="AE1107" t="s">
        <v>73</v>
      </c>
      <c r="AF1107" t="s">
        <v>5243</v>
      </c>
    </row>
    <row r="1108" spans="1:32" x14ac:dyDescent="0.25">
      <c r="A1108" t="s">
        <v>5244</v>
      </c>
      <c r="B1108" t="s">
        <v>5245</v>
      </c>
      <c r="C1108" t="s">
        <v>5245</v>
      </c>
      <c r="D1108" t="s">
        <v>98</v>
      </c>
      <c r="E1108" t="s">
        <v>99</v>
      </c>
      <c r="F1108">
        <v>6</v>
      </c>
      <c r="G1108">
        <v>2022</v>
      </c>
      <c r="H1108" s="1">
        <v>44833.47388626157</v>
      </c>
      <c r="I1108" t="s">
        <v>3355</v>
      </c>
      <c r="J1108">
        <v>350.68</v>
      </c>
      <c r="K1108">
        <v>0</v>
      </c>
      <c r="L1108" t="s">
        <v>38</v>
      </c>
      <c r="M1108" t="s">
        <v>79</v>
      </c>
      <c r="Q1108">
        <v>350.68</v>
      </c>
      <c r="R1108" t="s">
        <v>94</v>
      </c>
      <c r="S1108">
        <v>30.139749999999999</v>
      </c>
      <c r="T1108">
        <v>-95.499167</v>
      </c>
      <c r="U1108">
        <v>0.94725000000000004</v>
      </c>
      <c r="V1108">
        <v>1</v>
      </c>
      <c r="W1108">
        <v>3</v>
      </c>
      <c r="X1108">
        <v>1.8</v>
      </c>
      <c r="Y1108">
        <v>345.714</v>
      </c>
      <c r="AB1108" t="s">
        <v>41</v>
      </c>
      <c r="AC1108" t="s">
        <v>54</v>
      </c>
      <c r="AD1108" t="s">
        <v>54</v>
      </c>
      <c r="AE1108" t="s">
        <v>54</v>
      </c>
      <c r="AF1108" t="s">
        <v>5246</v>
      </c>
    </row>
    <row r="1109" spans="1:32" x14ac:dyDescent="0.25">
      <c r="A1109" t="s">
        <v>5247</v>
      </c>
      <c r="B1109" t="s">
        <v>5248</v>
      </c>
      <c r="C1109" t="s">
        <v>5249</v>
      </c>
      <c r="D1109" t="s">
        <v>5058</v>
      </c>
      <c r="E1109" t="s">
        <v>726</v>
      </c>
      <c r="F1109">
        <v>6</v>
      </c>
      <c r="G1109">
        <v>2022</v>
      </c>
      <c r="H1109" s="1">
        <v>44949.678284050926</v>
      </c>
      <c r="I1109" t="s">
        <v>3355</v>
      </c>
      <c r="J1109">
        <v>350</v>
      </c>
      <c r="K1109">
        <v>0</v>
      </c>
      <c r="L1109" t="s">
        <v>38</v>
      </c>
      <c r="M1109" t="s">
        <v>51</v>
      </c>
      <c r="R1109" t="s">
        <v>52</v>
      </c>
      <c r="S1109">
        <v>35.469932</v>
      </c>
      <c r="T1109">
        <v>-94.396529000000001</v>
      </c>
      <c r="U1109">
        <v>1.4666666669999999</v>
      </c>
      <c r="V1109">
        <v>1</v>
      </c>
      <c r="W1109">
        <v>2</v>
      </c>
      <c r="X1109">
        <v>1.25</v>
      </c>
      <c r="Y1109">
        <v>533.91399999999999</v>
      </c>
      <c r="Z1109">
        <v>5000195002</v>
      </c>
      <c r="AA1109">
        <v>558.69727749315996</v>
      </c>
      <c r="AB1109" t="s">
        <v>54</v>
      </c>
      <c r="AC1109" t="s">
        <v>54</v>
      </c>
      <c r="AD1109" t="s">
        <v>54</v>
      </c>
      <c r="AE1109" t="s">
        <v>438</v>
      </c>
      <c r="AF1109" t="s">
        <v>5250</v>
      </c>
    </row>
    <row r="1110" spans="1:32" x14ac:dyDescent="0.25">
      <c r="A1110" t="s">
        <v>5251</v>
      </c>
      <c r="B1110" t="s">
        <v>5252</v>
      </c>
      <c r="C1110" t="s">
        <v>5253</v>
      </c>
      <c r="D1110" t="s">
        <v>3039</v>
      </c>
      <c r="E1110" t="s">
        <v>61</v>
      </c>
      <c r="F1110">
        <v>1</v>
      </c>
      <c r="G1110">
        <v>2022</v>
      </c>
      <c r="H1110" s="1">
        <v>44938.732214675925</v>
      </c>
      <c r="I1110" t="s">
        <v>3355</v>
      </c>
      <c r="J1110">
        <v>349.64</v>
      </c>
      <c r="K1110">
        <v>0</v>
      </c>
      <c r="L1110" t="s">
        <v>38</v>
      </c>
      <c r="M1110" t="s">
        <v>79</v>
      </c>
      <c r="Q1110">
        <v>349.64</v>
      </c>
      <c r="R1110" t="s">
        <v>94</v>
      </c>
      <c r="S1110">
        <v>41.366379000000002</v>
      </c>
      <c r="T1110">
        <v>-73.087312999999995</v>
      </c>
      <c r="U1110">
        <v>1.1858333329999999</v>
      </c>
      <c r="V1110">
        <v>1</v>
      </c>
      <c r="W1110">
        <v>2.93</v>
      </c>
      <c r="X1110">
        <v>0</v>
      </c>
      <c r="Y1110">
        <v>432.15</v>
      </c>
      <c r="Z1110">
        <v>9001240001</v>
      </c>
      <c r="AA1110">
        <v>723.8662575082501</v>
      </c>
      <c r="AB1110" t="s">
        <v>54</v>
      </c>
      <c r="AC1110" t="s">
        <v>54</v>
      </c>
      <c r="AD1110" t="s">
        <v>54</v>
      </c>
      <c r="AE1110" t="s">
        <v>73</v>
      </c>
      <c r="AF1110" t="s">
        <v>5254</v>
      </c>
    </row>
    <row r="1111" spans="1:32" x14ac:dyDescent="0.25">
      <c r="A1111" t="s">
        <v>5255</v>
      </c>
      <c r="B1111" t="s">
        <v>5256</v>
      </c>
      <c r="C1111" t="s">
        <v>5257</v>
      </c>
      <c r="D1111" t="s">
        <v>5258</v>
      </c>
      <c r="E1111" t="s">
        <v>1023</v>
      </c>
      <c r="F1111">
        <v>8</v>
      </c>
      <c r="G1111">
        <v>2022</v>
      </c>
      <c r="H1111" s="1">
        <v>44959.445960335652</v>
      </c>
      <c r="I1111" t="s">
        <v>3355</v>
      </c>
      <c r="J1111">
        <v>349.45</v>
      </c>
      <c r="K1111">
        <v>0</v>
      </c>
      <c r="L1111" t="s">
        <v>38</v>
      </c>
      <c r="M1111" t="s">
        <v>79</v>
      </c>
      <c r="Q1111">
        <v>349.45</v>
      </c>
      <c r="R1111" t="s">
        <v>52</v>
      </c>
      <c r="S1111">
        <v>38.621186000000002</v>
      </c>
      <c r="T1111">
        <v>-104.66439099999999</v>
      </c>
      <c r="U1111">
        <v>0.92749999999999999</v>
      </c>
      <c r="V1111">
        <v>1</v>
      </c>
      <c r="W1111">
        <v>2.5</v>
      </c>
      <c r="X1111">
        <v>0</v>
      </c>
      <c r="Y1111">
        <v>338.45800000000003</v>
      </c>
      <c r="AB1111" t="s">
        <v>41</v>
      </c>
      <c r="AC1111" t="s">
        <v>54</v>
      </c>
      <c r="AD1111" t="s">
        <v>54</v>
      </c>
      <c r="AE1111" t="s">
        <v>73</v>
      </c>
      <c r="AF1111" t="s">
        <v>5259</v>
      </c>
    </row>
    <row r="1112" spans="1:32" x14ac:dyDescent="0.25">
      <c r="A1112" t="s">
        <v>5260</v>
      </c>
      <c r="B1112" t="s">
        <v>5261</v>
      </c>
      <c r="C1112" t="s">
        <v>5262</v>
      </c>
      <c r="D1112" t="s">
        <v>5263</v>
      </c>
      <c r="E1112" t="s">
        <v>61</v>
      </c>
      <c r="F1112">
        <v>1</v>
      </c>
      <c r="G1112">
        <v>2022</v>
      </c>
      <c r="H1112" s="1">
        <v>44964.379782731485</v>
      </c>
      <c r="I1112" t="s">
        <v>3355</v>
      </c>
      <c r="J1112">
        <v>348</v>
      </c>
      <c r="K1112">
        <v>0</v>
      </c>
      <c r="L1112" t="s">
        <v>38</v>
      </c>
      <c r="M1112" t="s">
        <v>79</v>
      </c>
      <c r="Q1112">
        <v>348</v>
      </c>
      <c r="R1112" t="s">
        <v>94</v>
      </c>
      <c r="S1112">
        <v>41.140659999999997</v>
      </c>
      <c r="T1112">
        <v>-73.483680000000007</v>
      </c>
      <c r="U1112">
        <v>0.72291666700000001</v>
      </c>
      <c r="V1112">
        <v>1</v>
      </c>
      <c r="W1112">
        <v>1.7</v>
      </c>
      <c r="X1112">
        <v>0</v>
      </c>
      <c r="Y1112">
        <v>263.35300000000001</v>
      </c>
      <c r="AB1112" t="s">
        <v>54</v>
      </c>
      <c r="AC1112" t="s">
        <v>54</v>
      </c>
      <c r="AD1112" t="s">
        <v>54</v>
      </c>
      <c r="AE1112" t="s">
        <v>73</v>
      </c>
      <c r="AF1112" t="s">
        <v>5264</v>
      </c>
    </row>
    <row r="1113" spans="1:32" x14ac:dyDescent="0.25">
      <c r="A1113" t="s">
        <v>5265</v>
      </c>
      <c r="B1113" t="s">
        <v>5266</v>
      </c>
      <c r="C1113" t="s">
        <v>5267</v>
      </c>
      <c r="D1113" t="s">
        <v>5268</v>
      </c>
      <c r="E1113" t="s">
        <v>247</v>
      </c>
      <c r="F1113">
        <v>1</v>
      </c>
      <c r="G1113">
        <v>2022</v>
      </c>
      <c r="H1113" s="1">
        <v>44943.527458425924</v>
      </c>
      <c r="I1113" t="s">
        <v>3355</v>
      </c>
      <c r="J1113">
        <v>347.7</v>
      </c>
      <c r="K1113">
        <v>0</v>
      </c>
      <c r="L1113" t="s">
        <v>38</v>
      </c>
      <c r="M1113" t="s">
        <v>79</v>
      </c>
      <c r="Q1113">
        <v>347.7</v>
      </c>
      <c r="R1113" t="s">
        <v>94</v>
      </c>
      <c r="S1113">
        <v>42.277698000000001</v>
      </c>
      <c r="T1113">
        <v>-72.648897000000005</v>
      </c>
      <c r="U1113">
        <v>2.7283333340000002</v>
      </c>
      <c r="V1113">
        <v>3</v>
      </c>
      <c r="W1113">
        <v>3.8</v>
      </c>
      <c r="X1113">
        <v>0</v>
      </c>
      <c r="Y1113">
        <v>497.14</v>
      </c>
      <c r="Z1113">
        <v>25000063001</v>
      </c>
      <c r="AA1113">
        <v>1098.0914547861</v>
      </c>
      <c r="AB1113" t="s">
        <v>54</v>
      </c>
      <c r="AC1113" t="s">
        <v>54</v>
      </c>
      <c r="AD1113" t="s">
        <v>54</v>
      </c>
      <c r="AE1113" t="s">
        <v>73</v>
      </c>
      <c r="AF1113" t="s">
        <v>5269</v>
      </c>
    </row>
    <row r="1114" spans="1:32" x14ac:dyDescent="0.25">
      <c r="A1114" t="s">
        <v>5270</v>
      </c>
      <c r="B1114" t="s">
        <v>5271</v>
      </c>
      <c r="C1114" t="s">
        <v>5271</v>
      </c>
      <c r="D1114" t="s">
        <v>5272</v>
      </c>
      <c r="E1114" t="s">
        <v>99</v>
      </c>
      <c r="F1114">
        <v>6</v>
      </c>
      <c r="G1114">
        <v>2022</v>
      </c>
      <c r="H1114" s="1">
        <v>44830.664845543979</v>
      </c>
      <c r="I1114" t="s">
        <v>3355</v>
      </c>
      <c r="J1114">
        <v>346.73</v>
      </c>
      <c r="K1114">
        <v>0</v>
      </c>
      <c r="L1114" t="s">
        <v>38</v>
      </c>
      <c r="M1114" t="s">
        <v>79</v>
      </c>
      <c r="Q1114">
        <v>346.73</v>
      </c>
      <c r="R1114" t="s">
        <v>94</v>
      </c>
      <c r="S1114">
        <v>31.507580999999998</v>
      </c>
      <c r="T1114">
        <v>-106.163121</v>
      </c>
      <c r="U1114">
        <v>0.55691666699999998</v>
      </c>
      <c r="V1114">
        <v>1</v>
      </c>
      <c r="W1114">
        <v>1.2</v>
      </c>
      <c r="X1114">
        <v>1.2</v>
      </c>
      <c r="Y1114">
        <v>203.27699999999999</v>
      </c>
      <c r="Z1114">
        <v>48001012001</v>
      </c>
      <c r="AA1114">
        <v>198.49414356829999</v>
      </c>
      <c r="AB1114" t="s">
        <v>41</v>
      </c>
      <c r="AC1114" t="s">
        <v>64</v>
      </c>
      <c r="AD1114" t="s">
        <v>54</v>
      </c>
      <c r="AE1114" t="s">
        <v>73</v>
      </c>
      <c r="AF1114" t="s">
        <v>5273</v>
      </c>
    </row>
    <row r="1115" spans="1:32" x14ac:dyDescent="0.25">
      <c r="A1115" t="s">
        <v>5274</v>
      </c>
      <c r="B1115" t="s">
        <v>5275</v>
      </c>
      <c r="C1115" t="s">
        <v>5276</v>
      </c>
      <c r="D1115" t="s">
        <v>5277</v>
      </c>
      <c r="E1115" t="s">
        <v>777</v>
      </c>
      <c r="F1115">
        <v>9</v>
      </c>
      <c r="G1115">
        <v>2022</v>
      </c>
      <c r="H1115" s="1">
        <v>44957.56454353009</v>
      </c>
      <c r="I1115" t="s">
        <v>3355</v>
      </c>
      <c r="J1115">
        <v>345.58</v>
      </c>
      <c r="K1115">
        <v>0</v>
      </c>
      <c r="L1115" t="s">
        <v>38</v>
      </c>
      <c r="M1115" t="s">
        <v>79</v>
      </c>
      <c r="Q1115">
        <v>345.58</v>
      </c>
      <c r="R1115" t="s">
        <v>94</v>
      </c>
      <c r="S1115">
        <v>39.238782999999998</v>
      </c>
      <c r="T1115">
        <v>-119.927834</v>
      </c>
      <c r="Z1115">
        <v>32000009001</v>
      </c>
      <c r="AA1115">
        <v>606.40871383709998</v>
      </c>
      <c r="AB1115" t="s">
        <v>54</v>
      </c>
      <c r="AC1115" t="s">
        <v>64</v>
      </c>
      <c r="AD1115" t="s">
        <v>54</v>
      </c>
      <c r="AE1115" t="s">
        <v>73</v>
      </c>
      <c r="AF1115" t="s">
        <v>5278</v>
      </c>
    </row>
    <row r="1116" spans="1:32" x14ac:dyDescent="0.25">
      <c r="A1116" t="s">
        <v>5279</v>
      </c>
      <c r="B1116" t="s">
        <v>5280</v>
      </c>
      <c r="C1116" t="s">
        <v>5281</v>
      </c>
      <c r="D1116" t="s">
        <v>5282</v>
      </c>
      <c r="E1116" t="s">
        <v>525</v>
      </c>
      <c r="F1116">
        <v>2</v>
      </c>
      <c r="G1116">
        <v>2022</v>
      </c>
      <c r="H1116" s="1">
        <v>44963.525777627314</v>
      </c>
      <c r="I1116" t="s">
        <v>3355</v>
      </c>
      <c r="J1116">
        <v>345.4</v>
      </c>
      <c r="K1116">
        <v>0</v>
      </c>
      <c r="L1116" t="s">
        <v>38</v>
      </c>
      <c r="M1116" t="s">
        <v>51</v>
      </c>
      <c r="N1116">
        <v>345.4</v>
      </c>
      <c r="R1116" t="s">
        <v>86</v>
      </c>
      <c r="S1116">
        <v>40.136420000000001</v>
      </c>
      <c r="T1116">
        <v>-74.704239999999999</v>
      </c>
      <c r="U1116">
        <v>1.580016667</v>
      </c>
      <c r="V1116">
        <v>1</v>
      </c>
      <c r="W1116">
        <v>0</v>
      </c>
      <c r="X1116">
        <v>0</v>
      </c>
      <c r="Y1116">
        <v>576.07809999999995</v>
      </c>
      <c r="Z1116">
        <v>34007146001</v>
      </c>
      <c r="AA1116">
        <v>847.15115218324001</v>
      </c>
      <c r="AB1116" t="s">
        <v>54</v>
      </c>
      <c r="AC1116" t="s">
        <v>54</v>
      </c>
      <c r="AD1116" t="s">
        <v>54</v>
      </c>
      <c r="AE1116" t="s">
        <v>73</v>
      </c>
      <c r="AF1116" t="s">
        <v>5283</v>
      </c>
    </row>
    <row r="1117" spans="1:32" x14ac:dyDescent="0.25">
      <c r="A1117" t="s">
        <v>5284</v>
      </c>
      <c r="B1117" t="s">
        <v>5285</v>
      </c>
      <c r="C1117" t="s">
        <v>5286</v>
      </c>
      <c r="D1117" t="s">
        <v>1953</v>
      </c>
      <c r="E1117" t="s">
        <v>117</v>
      </c>
      <c r="F1117">
        <v>5</v>
      </c>
      <c r="G1117">
        <v>2022</v>
      </c>
      <c r="H1117" s="1">
        <v>44943.60393355324</v>
      </c>
      <c r="I1117" t="s">
        <v>3355</v>
      </c>
      <c r="J1117">
        <v>342.76600000000002</v>
      </c>
      <c r="K1117">
        <v>0</v>
      </c>
      <c r="L1117" t="s">
        <v>38</v>
      </c>
      <c r="M1117" t="s">
        <v>51</v>
      </c>
      <c r="N1117">
        <v>342.76600000000002</v>
      </c>
      <c r="R1117" t="s">
        <v>52</v>
      </c>
      <c r="S1117">
        <v>41.972200000000001</v>
      </c>
      <c r="T1117">
        <v>-88.138599999999997</v>
      </c>
      <c r="U1117">
        <v>1.2508333330000001</v>
      </c>
      <c r="V1117">
        <v>3</v>
      </c>
      <c r="W1117">
        <v>8.68</v>
      </c>
      <c r="X1117">
        <v>2.42</v>
      </c>
      <c r="Y1117">
        <v>456.40100000000001</v>
      </c>
      <c r="Z1117">
        <v>17000710001</v>
      </c>
      <c r="AA1117">
        <v>513.53530721339996</v>
      </c>
      <c r="AB1117" t="s">
        <v>41</v>
      </c>
      <c r="AC1117" t="s">
        <v>54</v>
      </c>
      <c r="AD1117" t="s">
        <v>54</v>
      </c>
      <c r="AE1117" t="s">
        <v>54</v>
      </c>
      <c r="AF1117" t="s">
        <v>5287</v>
      </c>
    </row>
    <row r="1118" spans="1:32" x14ac:dyDescent="0.25">
      <c r="A1118" t="s">
        <v>5288</v>
      </c>
      <c r="B1118" t="s">
        <v>5289</v>
      </c>
      <c r="C1118" t="s">
        <v>5290</v>
      </c>
      <c r="D1118" t="s">
        <v>5291</v>
      </c>
      <c r="E1118" t="s">
        <v>726</v>
      </c>
      <c r="F1118">
        <v>6</v>
      </c>
      <c r="G1118">
        <v>2022</v>
      </c>
      <c r="H1118" s="1">
        <v>44972.630870694447</v>
      </c>
      <c r="I1118" t="s">
        <v>3355</v>
      </c>
      <c r="J1118">
        <v>342.33</v>
      </c>
      <c r="K1118">
        <v>0</v>
      </c>
      <c r="L1118" t="s">
        <v>38</v>
      </c>
      <c r="M1118" t="s">
        <v>79</v>
      </c>
      <c r="Q1118">
        <v>342.33</v>
      </c>
      <c r="R1118" t="s">
        <v>94</v>
      </c>
      <c r="S1118">
        <v>36.316400000000002</v>
      </c>
      <c r="T1118">
        <v>-93.42</v>
      </c>
      <c r="U1118">
        <v>2.6606666670000001</v>
      </c>
      <c r="V1118">
        <v>1</v>
      </c>
      <c r="W1118">
        <v>4</v>
      </c>
      <c r="X1118">
        <v>2.4700000000000002</v>
      </c>
      <c r="Y1118">
        <v>191.15199999999999</v>
      </c>
      <c r="Z1118">
        <v>5000124001</v>
      </c>
      <c r="AA1118">
        <v>804.35654324878988</v>
      </c>
      <c r="AB1118" t="s">
        <v>54</v>
      </c>
      <c r="AC1118" t="s">
        <v>54</v>
      </c>
      <c r="AD1118" t="s">
        <v>54</v>
      </c>
      <c r="AE1118" t="s">
        <v>73</v>
      </c>
      <c r="AF1118" t="s">
        <v>5292</v>
      </c>
    </row>
    <row r="1119" spans="1:32" x14ac:dyDescent="0.25">
      <c r="A1119" t="s">
        <v>5293</v>
      </c>
      <c r="B1119" t="s">
        <v>5294</v>
      </c>
      <c r="C1119" t="s">
        <v>5295</v>
      </c>
      <c r="D1119" t="s">
        <v>5296</v>
      </c>
      <c r="E1119" t="s">
        <v>213</v>
      </c>
      <c r="F1119">
        <v>3</v>
      </c>
      <c r="G1119">
        <v>2022</v>
      </c>
      <c r="H1119" s="1">
        <v>44967.580774259259</v>
      </c>
      <c r="I1119" t="s">
        <v>3355</v>
      </c>
      <c r="J1119">
        <v>342</v>
      </c>
      <c r="K1119">
        <v>0</v>
      </c>
      <c r="L1119" t="s">
        <v>38</v>
      </c>
      <c r="M1119" t="s">
        <v>679</v>
      </c>
      <c r="O1119">
        <v>270</v>
      </c>
      <c r="R1119" t="s">
        <v>52</v>
      </c>
      <c r="S1119">
        <v>39.913600000000002</v>
      </c>
      <c r="T1119">
        <v>-75.400049999999993</v>
      </c>
      <c r="Z1119">
        <v>42000018001</v>
      </c>
      <c r="AA1119">
        <v>630.62864144680998</v>
      </c>
      <c r="AB1119" t="s">
        <v>41</v>
      </c>
      <c r="AC1119" t="s">
        <v>54</v>
      </c>
      <c r="AD1119" t="s">
        <v>54</v>
      </c>
      <c r="AE1119" t="s">
        <v>73</v>
      </c>
      <c r="AF1119" t="s">
        <v>5297</v>
      </c>
    </row>
    <row r="1120" spans="1:32" x14ac:dyDescent="0.25">
      <c r="A1120" t="s">
        <v>5298</v>
      </c>
      <c r="B1120" t="s">
        <v>5299</v>
      </c>
      <c r="C1120" t="s">
        <v>5300</v>
      </c>
      <c r="D1120" t="s">
        <v>5301</v>
      </c>
      <c r="E1120" t="s">
        <v>117</v>
      </c>
      <c r="F1120">
        <v>5</v>
      </c>
      <c r="G1120">
        <v>2022</v>
      </c>
      <c r="H1120" s="1">
        <v>44986.406865439814</v>
      </c>
      <c r="I1120" t="s">
        <v>3355</v>
      </c>
      <c r="J1120">
        <v>341.87799999999999</v>
      </c>
      <c r="K1120">
        <v>0</v>
      </c>
      <c r="L1120" t="s">
        <v>38</v>
      </c>
      <c r="M1120" t="s">
        <v>51</v>
      </c>
      <c r="N1120">
        <v>246.14699999999999</v>
      </c>
      <c r="R1120" t="s">
        <v>52</v>
      </c>
      <c r="S1120">
        <v>41.884999999999998</v>
      </c>
      <c r="T1120">
        <v>-87.965299999999999</v>
      </c>
      <c r="U1120">
        <v>3.1928333329999998</v>
      </c>
      <c r="V1120">
        <v>2</v>
      </c>
      <c r="W1120">
        <v>8</v>
      </c>
      <c r="X1120">
        <v>3.3</v>
      </c>
      <c r="Y1120">
        <v>1162.8240000000001</v>
      </c>
      <c r="Z1120">
        <v>17000158001</v>
      </c>
      <c r="AA1120">
        <v>1147.259728881</v>
      </c>
      <c r="AB1120" t="s">
        <v>53</v>
      </c>
      <c r="AC1120" t="s">
        <v>72</v>
      </c>
      <c r="AD1120" t="s">
        <v>54</v>
      </c>
      <c r="AE1120" t="s">
        <v>55</v>
      </c>
      <c r="AF1120" t="s">
        <v>5302</v>
      </c>
    </row>
    <row r="1121" spans="1:32" x14ac:dyDescent="0.25">
      <c r="A1121" t="s">
        <v>5303</v>
      </c>
      <c r="B1121" t="s">
        <v>5304</v>
      </c>
      <c r="C1121" t="s">
        <v>5305</v>
      </c>
      <c r="D1121" t="s">
        <v>5306</v>
      </c>
      <c r="E1121" t="s">
        <v>247</v>
      </c>
      <c r="F1121">
        <v>1</v>
      </c>
      <c r="G1121">
        <v>2022</v>
      </c>
      <c r="H1121" s="1">
        <v>44944.549117754628</v>
      </c>
      <c r="I1121" t="s">
        <v>3355</v>
      </c>
      <c r="J1121">
        <v>341.74799999999999</v>
      </c>
      <c r="K1121">
        <v>0</v>
      </c>
      <c r="L1121" t="s">
        <v>38</v>
      </c>
      <c r="M1121" t="s">
        <v>79</v>
      </c>
      <c r="Q1121">
        <v>341.74799999999999</v>
      </c>
      <c r="R1121" t="s">
        <v>94</v>
      </c>
      <c r="S1121">
        <v>42.036920000000002</v>
      </c>
      <c r="T1121">
        <v>-71.613780000000006</v>
      </c>
      <c r="U1121">
        <v>0.94108333300000002</v>
      </c>
      <c r="V1121">
        <v>1</v>
      </c>
      <c r="W1121">
        <v>2.48</v>
      </c>
      <c r="X1121">
        <v>0</v>
      </c>
      <c r="Y1121">
        <v>171.67500000000001</v>
      </c>
      <c r="Z1121">
        <v>25000192001</v>
      </c>
      <c r="AA1121">
        <v>619.15604415799999</v>
      </c>
      <c r="AB1121" t="s">
        <v>54</v>
      </c>
      <c r="AC1121" t="s">
        <v>54</v>
      </c>
      <c r="AD1121" t="s">
        <v>54</v>
      </c>
      <c r="AE1121" t="s">
        <v>55</v>
      </c>
      <c r="AF1121" t="s">
        <v>5307</v>
      </c>
    </row>
    <row r="1122" spans="1:32" x14ac:dyDescent="0.25">
      <c r="A1122" t="s">
        <v>5308</v>
      </c>
      <c r="B1122" t="s">
        <v>5309</v>
      </c>
      <c r="C1122" t="s">
        <v>5310</v>
      </c>
      <c r="D1122" t="s">
        <v>5311</v>
      </c>
      <c r="E1122" t="s">
        <v>71</v>
      </c>
      <c r="F1122">
        <v>4</v>
      </c>
      <c r="G1122">
        <v>2022</v>
      </c>
      <c r="H1122" s="1">
        <v>44969.976341319445</v>
      </c>
      <c r="I1122" t="s">
        <v>3355</v>
      </c>
      <c r="J1122">
        <v>341</v>
      </c>
      <c r="K1122">
        <v>0</v>
      </c>
      <c r="L1122" t="s">
        <v>38</v>
      </c>
      <c r="M1122" t="s">
        <v>51</v>
      </c>
      <c r="N1122">
        <v>341</v>
      </c>
      <c r="R1122" t="s">
        <v>52</v>
      </c>
      <c r="S1122">
        <v>30.332246000000001</v>
      </c>
      <c r="T1122">
        <v>-89.245298000000005</v>
      </c>
      <c r="U1122">
        <v>2.391666667</v>
      </c>
      <c r="V1122">
        <v>1</v>
      </c>
      <c r="W1122">
        <v>7</v>
      </c>
      <c r="X1122">
        <v>0</v>
      </c>
      <c r="Y1122">
        <v>872.6</v>
      </c>
      <c r="Z1122">
        <v>28000980001</v>
      </c>
      <c r="AA1122">
        <v>1910.2785009463</v>
      </c>
      <c r="AB1122" t="s">
        <v>41</v>
      </c>
      <c r="AC1122" t="s">
        <v>54</v>
      </c>
      <c r="AD1122" t="s">
        <v>54</v>
      </c>
      <c r="AE1122" t="s">
        <v>73</v>
      </c>
      <c r="AF1122" t="s">
        <v>5312</v>
      </c>
    </row>
    <row r="1123" spans="1:32" x14ac:dyDescent="0.25">
      <c r="A1123" t="s">
        <v>5313</v>
      </c>
      <c r="B1123" t="s">
        <v>5314</v>
      </c>
      <c r="C1123" t="s">
        <v>5315</v>
      </c>
      <c r="D1123" t="s">
        <v>5316</v>
      </c>
      <c r="E1123" t="s">
        <v>85</v>
      </c>
      <c r="F1123">
        <v>2</v>
      </c>
      <c r="G1123">
        <v>2022</v>
      </c>
      <c r="H1123" s="1">
        <v>44952.467006712963</v>
      </c>
      <c r="I1123" t="s">
        <v>3355</v>
      </c>
      <c r="J1123">
        <v>339.5</v>
      </c>
      <c r="K1123">
        <v>0</v>
      </c>
      <c r="L1123" t="s">
        <v>38</v>
      </c>
      <c r="M1123" t="s">
        <v>79</v>
      </c>
      <c r="Q1123">
        <v>385.7</v>
      </c>
      <c r="R1123" t="s">
        <v>94</v>
      </c>
      <c r="S1123">
        <v>42.160249999999998</v>
      </c>
      <c r="T1123">
        <v>-75.140472000000003</v>
      </c>
      <c r="U1123">
        <v>0</v>
      </c>
      <c r="V1123">
        <v>1</v>
      </c>
      <c r="W1123">
        <v>1.55</v>
      </c>
      <c r="X1123">
        <v>0</v>
      </c>
      <c r="Y1123">
        <v>0</v>
      </c>
      <c r="Z1123">
        <v>36004016001</v>
      </c>
      <c r="AA1123">
        <v>472.74385018651998</v>
      </c>
      <c r="AB1123" t="s">
        <v>41</v>
      </c>
      <c r="AC1123" t="s">
        <v>64</v>
      </c>
      <c r="AD1123" t="s">
        <v>54</v>
      </c>
      <c r="AE1123" t="s">
        <v>73</v>
      </c>
      <c r="AF1123" t="s">
        <v>5317</v>
      </c>
    </row>
    <row r="1124" spans="1:32" x14ac:dyDescent="0.25">
      <c r="A1124" t="s">
        <v>5318</v>
      </c>
      <c r="B1124" t="s">
        <v>5319</v>
      </c>
      <c r="C1124" t="s">
        <v>5319</v>
      </c>
      <c r="D1124" t="s">
        <v>98</v>
      </c>
      <c r="E1124" t="s">
        <v>99</v>
      </c>
      <c r="F1124">
        <v>6</v>
      </c>
      <c r="G1124">
        <v>2022</v>
      </c>
      <c r="H1124" s="1">
        <v>44832.57045939815</v>
      </c>
      <c r="I1124" t="s">
        <v>3355</v>
      </c>
      <c r="J1124">
        <v>337.19</v>
      </c>
      <c r="K1124">
        <v>0</v>
      </c>
      <c r="L1124" t="s">
        <v>38</v>
      </c>
      <c r="M1124" t="s">
        <v>79</v>
      </c>
      <c r="Q1124">
        <v>337.19</v>
      </c>
      <c r="R1124" t="s">
        <v>94</v>
      </c>
      <c r="S1124">
        <v>30.000209000000002</v>
      </c>
      <c r="T1124">
        <v>-95.402806999999996</v>
      </c>
      <c r="U1124">
        <v>0.96608333300000004</v>
      </c>
      <c r="V1124">
        <v>1</v>
      </c>
      <c r="W1124">
        <v>1.8</v>
      </c>
      <c r="X1124">
        <v>1.8</v>
      </c>
      <c r="Y1124">
        <v>352.96600000000001</v>
      </c>
      <c r="Z1124">
        <v>48007185001</v>
      </c>
      <c r="AB1124" t="s">
        <v>41</v>
      </c>
      <c r="AC1124" t="s">
        <v>54</v>
      </c>
      <c r="AD1124" t="s">
        <v>54</v>
      </c>
      <c r="AE1124" t="s">
        <v>73</v>
      </c>
      <c r="AF1124" t="s">
        <v>5320</v>
      </c>
    </row>
    <row r="1125" spans="1:32" x14ac:dyDescent="0.25">
      <c r="A1125" t="s">
        <v>5321</v>
      </c>
      <c r="B1125" t="s">
        <v>5322</v>
      </c>
      <c r="C1125" t="s">
        <v>5322</v>
      </c>
      <c r="D1125" t="s">
        <v>3533</v>
      </c>
      <c r="E1125" t="s">
        <v>99</v>
      </c>
      <c r="F1125">
        <v>6</v>
      </c>
      <c r="G1125">
        <v>2022</v>
      </c>
      <c r="H1125" s="1">
        <v>44819.352297384263</v>
      </c>
      <c r="I1125" t="s">
        <v>3355</v>
      </c>
      <c r="J1125">
        <v>335.01</v>
      </c>
      <c r="K1125">
        <v>0</v>
      </c>
      <c r="L1125" t="s">
        <v>38</v>
      </c>
      <c r="M1125" t="s">
        <v>79</v>
      </c>
      <c r="Q1125">
        <v>335.01</v>
      </c>
      <c r="R1125" t="s">
        <v>94</v>
      </c>
      <c r="S1125">
        <v>33.378528000000003</v>
      </c>
      <c r="T1125">
        <v>-94.046484000000007</v>
      </c>
      <c r="U1125">
        <v>1.4166666670000001</v>
      </c>
      <c r="V1125">
        <v>1</v>
      </c>
      <c r="W1125">
        <v>2</v>
      </c>
      <c r="X1125">
        <v>2</v>
      </c>
      <c r="Y1125">
        <v>516.20000000000005</v>
      </c>
      <c r="Z1125">
        <v>48005006006</v>
      </c>
      <c r="AB1125" t="s">
        <v>41</v>
      </c>
      <c r="AC1125" t="s">
        <v>64</v>
      </c>
      <c r="AD1125" t="s">
        <v>54</v>
      </c>
      <c r="AE1125" t="s">
        <v>54</v>
      </c>
      <c r="AF1125" t="s">
        <v>5323</v>
      </c>
    </row>
    <row r="1126" spans="1:32" x14ac:dyDescent="0.25">
      <c r="A1126" t="s">
        <v>5324</v>
      </c>
      <c r="B1126" t="s">
        <v>5325</v>
      </c>
      <c r="C1126" t="s">
        <v>5326</v>
      </c>
      <c r="D1126" t="s">
        <v>5327</v>
      </c>
      <c r="E1126" t="s">
        <v>61</v>
      </c>
      <c r="F1126">
        <v>1</v>
      </c>
      <c r="G1126">
        <v>2022</v>
      </c>
      <c r="H1126" s="1">
        <v>44972.648235879627</v>
      </c>
      <c r="I1126" t="s">
        <v>3355</v>
      </c>
      <c r="J1126">
        <v>335</v>
      </c>
      <c r="K1126">
        <v>0</v>
      </c>
      <c r="L1126" t="s">
        <v>38</v>
      </c>
      <c r="M1126" t="s">
        <v>79</v>
      </c>
      <c r="Q1126">
        <v>335</v>
      </c>
      <c r="R1126" t="s">
        <v>94</v>
      </c>
      <c r="S1126">
        <v>41.569310000000002</v>
      </c>
      <c r="T1126">
        <v>-73.409149999999997</v>
      </c>
      <c r="U1126">
        <v>0.58416666699999997</v>
      </c>
      <c r="V1126">
        <v>1</v>
      </c>
      <c r="W1126">
        <v>1</v>
      </c>
      <c r="X1126">
        <v>0</v>
      </c>
      <c r="Y1126">
        <v>213.14</v>
      </c>
      <c r="Z1126">
        <v>9000960001</v>
      </c>
      <c r="AA1126">
        <v>458.35757739578997</v>
      </c>
      <c r="AB1126" t="s">
        <v>54</v>
      </c>
      <c r="AC1126" t="s">
        <v>64</v>
      </c>
      <c r="AD1126" t="s">
        <v>54</v>
      </c>
      <c r="AE1126" t="s">
        <v>55</v>
      </c>
      <c r="AF1126" t="s">
        <v>5328</v>
      </c>
    </row>
    <row r="1127" spans="1:32" x14ac:dyDescent="0.25">
      <c r="A1127" t="s">
        <v>5329</v>
      </c>
      <c r="B1127" t="s">
        <v>5330</v>
      </c>
      <c r="C1127" t="s">
        <v>5330</v>
      </c>
      <c r="D1127" t="s">
        <v>5331</v>
      </c>
      <c r="E1127" t="s">
        <v>136</v>
      </c>
      <c r="F1127">
        <v>4</v>
      </c>
      <c r="G1127">
        <v>2022</v>
      </c>
      <c r="H1127" s="1">
        <v>44971.47373416667</v>
      </c>
      <c r="I1127" t="s">
        <v>3355</v>
      </c>
      <c r="J1127">
        <v>335</v>
      </c>
      <c r="K1127">
        <v>0</v>
      </c>
      <c r="L1127" t="s">
        <v>38</v>
      </c>
      <c r="M1127" t="s">
        <v>51</v>
      </c>
      <c r="N1127">
        <v>335</v>
      </c>
      <c r="R1127" t="s">
        <v>52</v>
      </c>
      <c r="S1127">
        <v>36.277023999999997</v>
      </c>
      <c r="T1127">
        <v>-78.590845999999999</v>
      </c>
      <c r="U1127">
        <v>0.91652500000000003</v>
      </c>
      <c r="V1127">
        <v>1</v>
      </c>
      <c r="W1127">
        <v>3.5</v>
      </c>
      <c r="X1127">
        <v>0</v>
      </c>
      <c r="Y1127">
        <v>334.77460000000002</v>
      </c>
      <c r="Z1127">
        <v>37003901003</v>
      </c>
      <c r="AA1127">
        <v>1003.3970009737</v>
      </c>
      <c r="AB1127" t="s">
        <v>87</v>
      </c>
      <c r="AC1127" t="s">
        <v>54</v>
      </c>
      <c r="AD1127" t="s">
        <v>54</v>
      </c>
      <c r="AE1127" t="s">
        <v>44</v>
      </c>
      <c r="AF1127" t="s">
        <v>5332</v>
      </c>
    </row>
    <row r="1128" spans="1:32" x14ac:dyDescent="0.25">
      <c r="A1128" t="s">
        <v>5333</v>
      </c>
      <c r="B1128" t="s">
        <v>5334</v>
      </c>
      <c r="C1128" t="s">
        <v>5335</v>
      </c>
      <c r="D1128" t="s">
        <v>1240</v>
      </c>
      <c r="E1128" t="s">
        <v>525</v>
      </c>
      <c r="F1128">
        <v>2</v>
      </c>
      <c r="G1128">
        <v>2022</v>
      </c>
      <c r="H1128" s="1">
        <v>44978.810154386571</v>
      </c>
      <c r="I1128" t="s">
        <v>3355</v>
      </c>
      <c r="J1128">
        <v>334.55</v>
      </c>
      <c r="K1128">
        <v>0</v>
      </c>
      <c r="L1128" t="s">
        <v>38</v>
      </c>
      <c r="M1128" t="s">
        <v>51</v>
      </c>
      <c r="N1128">
        <v>334.55</v>
      </c>
      <c r="R1128" t="s">
        <v>86</v>
      </c>
      <c r="S1128">
        <v>40.079611</v>
      </c>
      <c r="T1128">
        <v>-74.871943000000002</v>
      </c>
      <c r="U1128">
        <v>1.598333333</v>
      </c>
      <c r="V1128">
        <v>1</v>
      </c>
      <c r="W1128">
        <v>0</v>
      </c>
      <c r="X1128">
        <v>0</v>
      </c>
      <c r="Y1128">
        <v>583.26</v>
      </c>
      <c r="Z1128">
        <v>34007153001</v>
      </c>
      <c r="AA1128">
        <v>941.48139655789987</v>
      </c>
      <c r="AB1128" t="s">
        <v>54</v>
      </c>
      <c r="AC1128" t="s">
        <v>54</v>
      </c>
      <c r="AD1128" t="s">
        <v>54</v>
      </c>
      <c r="AE1128" t="s">
        <v>73</v>
      </c>
      <c r="AF1128" t="s">
        <v>5336</v>
      </c>
    </row>
    <row r="1129" spans="1:32" x14ac:dyDescent="0.25">
      <c r="A1129" t="s">
        <v>5337</v>
      </c>
      <c r="B1129" t="s">
        <v>5338</v>
      </c>
      <c r="C1129" t="s">
        <v>5339</v>
      </c>
      <c r="D1129" t="s">
        <v>5340</v>
      </c>
      <c r="E1129" t="s">
        <v>247</v>
      </c>
      <c r="F1129">
        <v>1</v>
      </c>
      <c r="G1129">
        <v>2022</v>
      </c>
      <c r="H1129" s="1">
        <v>44973.707498495372</v>
      </c>
      <c r="I1129" t="s">
        <v>3355</v>
      </c>
      <c r="J1129">
        <v>334.32</v>
      </c>
      <c r="K1129">
        <v>0</v>
      </c>
      <c r="L1129" t="s">
        <v>38</v>
      </c>
      <c r="M1129" t="s">
        <v>79</v>
      </c>
      <c r="Q1129">
        <v>334.32</v>
      </c>
      <c r="R1129" t="s">
        <v>86</v>
      </c>
      <c r="S1129">
        <v>42.440807</v>
      </c>
      <c r="T1129">
        <v>-71.440861999999996</v>
      </c>
      <c r="U1129">
        <v>0.97250000000000003</v>
      </c>
      <c r="V1129">
        <v>1</v>
      </c>
      <c r="W1129">
        <v>1.45</v>
      </c>
      <c r="X1129">
        <v>0</v>
      </c>
      <c r="Y1129">
        <v>354.84</v>
      </c>
      <c r="Z1129">
        <v>25000205001</v>
      </c>
      <c r="AA1129">
        <v>352.00842157571003</v>
      </c>
      <c r="AB1129" t="s">
        <v>54</v>
      </c>
      <c r="AC1129" t="s">
        <v>54</v>
      </c>
      <c r="AD1129" t="s">
        <v>54</v>
      </c>
      <c r="AE1129" t="s">
        <v>65</v>
      </c>
      <c r="AF1129" t="s">
        <v>5341</v>
      </c>
    </row>
    <row r="1130" spans="1:32" x14ac:dyDescent="0.25">
      <c r="A1130" t="s">
        <v>5342</v>
      </c>
      <c r="B1130" t="s">
        <v>5343</v>
      </c>
      <c r="C1130" t="s">
        <v>5344</v>
      </c>
      <c r="D1130" t="s">
        <v>5345</v>
      </c>
      <c r="E1130" t="s">
        <v>247</v>
      </c>
      <c r="F1130">
        <v>1</v>
      </c>
      <c r="G1130">
        <v>2022</v>
      </c>
      <c r="H1130" s="1">
        <v>44973.46435195602</v>
      </c>
      <c r="I1130" t="s">
        <v>3355</v>
      </c>
      <c r="J1130">
        <v>334.23</v>
      </c>
      <c r="K1130">
        <v>0</v>
      </c>
      <c r="L1130" t="s">
        <v>38</v>
      </c>
      <c r="M1130" t="s">
        <v>79</v>
      </c>
      <c r="Q1130">
        <v>334.23</v>
      </c>
      <c r="R1130" t="s">
        <v>94</v>
      </c>
      <c r="S1130">
        <v>42.586233999999997</v>
      </c>
      <c r="T1130">
        <v>-72.242981999999998</v>
      </c>
      <c r="U1130">
        <v>0.80491666699999997</v>
      </c>
      <c r="V1130">
        <v>1</v>
      </c>
      <c r="W1130">
        <v>1.75</v>
      </c>
      <c r="X1130">
        <v>1.7949999999999999</v>
      </c>
      <c r="Y1130">
        <v>292.58</v>
      </c>
      <c r="Z1130">
        <v>25000062001</v>
      </c>
      <c r="AA1130">
        <v>797.61866865059994</v>
      </c>
      <c r="AB1130" t="s">
        <v>54</v>
      </c>
      <c r="AC1130" t="s">
        <v>54</v>
      </c>
      <c r="AD1130" t="s">
        <v>54</v>
      </c>
      <c r="AE1130" t="s">
        <v>73</v>
      </c>
      <c r="AF1130" t="s">
        <v>5346</v>
      </c>
    </row>
    <row r="1131" spans="1:32" x14ac:dyDescent="0.25">
      <c r="A1131" t="s">
        <v>5347</v>
      </c>
      <c r="B1131" t="s">
        <v>5348</v>
      </c>
      <c r="C1131" t="s">
        <v>5349</v>
      </c>
      <c r="D1131" t="s">
        <v>5350</v>
      </c>
      <c r="E1131" t="s">
        <v>159</v>
      </c>
      <c r="F1131">
        <v>10</v>
      </c>
      <c r="G1131">
        <v>2022</v>
      </c>
      <c r="H1131" s="1">
        <v>44956.766961168978</v>
      </c>
      <c r="I1131" t="s">
        <v>3355</v>
      </c>
      <c r="J1131">
        <v>333.05</v>
      </c>
      <c r="K1131">
        <v>0</v>
      </c>
      <c r="L1131" t="s">
        <v>38</v>
      </c>
      <c r="M1131" t="s">
        <v>51</v>
      </c>
      <c r="N1131">
        <v>226.12569999999999</v>
      </c>
      <c r="R1131" t="s">
        <v>52</v>
      </c>
      <c r="S1131">
        <v>47.090330000000002</v>
      </c>
      <c r="T1131">
        <v>-122.6088</v>
      </c>
      <c r="AB1131" t="s">
        <v>53</v>
      </c>
      <c r="AC1131" t="s">
        <v>54</v>
      </c>
      <c r="AD1131" t="s">
        <v>54</v>
      </c>
      <c r="AE1131" t="s">
        <v>73</v>
      </c>
      <c r="AF1131" t="s">
        <v>5351</v>
      </c>
    </row>
    <row r="1132" spans="1:32" x14ac:dyDescent="0.25">
      <c r="A1132" t="s">
        <v>5352</v>
      </c>
      <c r="B1132" t="s">
        <v>5353</v>
      </c>
      <c r="C1132" t="s">
        <v>5353</v>
      </c>
      <c r="D1132" t="s">
        <v>4061</v>
      </c>
      <c r="E1132" t="s">
        <v>99</v>
      </c>
      <c r="F1132">
        <v>6</v>
      </c>
      <c r="G1132">
        <v>2022</v>
      </c>
      <c r="H1132" s="1">
        <v>44834.900040983797</v>
      </c>
      <c r="I1132" t="s">
        <v>3355</v>
      </c>
      <c r="J1132">
        <v>332.79</v>
      </c>
      <c r="K1132">
        <v>0</v>
      </c>
      <c r="L1132" t="s">
        <v>38</v>
      </c>
      <c r="M1132" t="s">
        <v>51</v>
      </c>
      <c r="N1132">
        <v>332.79</v>
      </c>
      <c r="R1132" t="s">
        <v>52</v>
      </c>
      <c r="S1132">
        <v>29.915444000000001</v>
      </c>
      <c r="T1132">
        <v>-95.501499999999993</v>
      </c>
      <c r="U1132">
        <v>1.87691725</v>
      </c>
      <c r="V1132">
        <v>1</v>
      </c>
      <c r="W1132">
        <v>3</v>
      </c>
      <c r="X1132">
        <v>0</v>
      </c>
      <c r="Y1132">
        <v>685.11564599999997</v>
      </c>
      <c r="Z1132">
        <v>48007146001</v>
      </c>
      <c r="AB1132" t="s">
        <v>41</v>
      </c>
      <c r="AC1132" t="s">
        <v>54</v>
      </c>
      <c r="AD1132" t="s">
        <v>54</v>
      </c>
      <c r="AE1132" t="s">
        <v>54</v>
      </c>
      <c r="AF1132" t="s">
        <v>5354</v>
      </c>
    </row>
    <row r="1133" spans="1:32" x14ac:dyDescent="0.25">
      <c r="A1133" t="s">
        <v>5355</v>
      </c>
      <c r="B1133" t="s">
        <v>5356</v>
      </c>
      <c r="C1133" t="s">
        <v>5357</v>
      </c>
      <c r="D1133" t="s">
        <v>5358</v>
      </c>
      <c r="E1133" t="s">
        <v>543</v>
      </c>
      <c r="F1133">
        <v>7</v>
      </c>
      <c r="G1133">
        <v>2022</v>
      </c>
      <c r="H1133" s="1">
        <v>44957.643153761572</v>
      </c>
      <c r="I1133" t="s">
        <v>3355</v>
      </c>
      <c r="J1133">
        <v>332.1</v>
      </c>
      <c r="K1133">
        <v>0</v>
      </c>
      <c r="L1133" t="s">
        <v>38</v>
      </c>
      <c r="M1133" t="s">
        <v>51</v>
      </c>
      <c r="N1133">
        <v>318.2</v>
      </c>
      <c r="R1133" t="s">
        <v>490</v>
      </c>
      <c r="S1133">
        <v>37.015422000000001</v>
      </c>
      <c r="T1133">
        <v>-93.272959999999998</v>
      </c>
      <c r="U1133">
        <v>1.7377499999999999</v>
      </c>
      <c r="V1133">
        <v>1</v>
      </c>
      <c r="W1133">
        <v>0</v>
      </c>
      <c r="X1133">
        <v>0</v>
      </c>
      <c r="Y1133">
        <v>634.72400000000005</v>
      </c>
      <c r="Z1133">
        <v>29003508001</v>
      </c>
      <c r="AA1133">
        <v>1037.996897559</v>
      </c>
      <c r="AB1133" t="s">
        <v>41</v>
      </c>
      <c r="AC1133" t="s">
        <v>54</v>
      </c>
      <c r="AD1133" t="s">
        <v>43</v>
      </c>
      <c r="AE1133" t="s">
        <v>73</v>
      </c>
      <c r="AF1133" t="s">
        <v>5359</v>
      </c>
    </row>
    <row r="1134" spans="1:32" x14ac:dyDescent="0.25">
      <c r="A1134" t="s">
        <v>5360</v>
      </c>
      <c r="B1134" t="s">
        <v>5361</v>
      </c>
      <c r="C1134" t="s">
        <v>5362</v>
      </c>
      <c r="D1134" t="s">
        <v>980</v>
      </c>
      <c r="E1134" t="s">
        <v>247</v>
      </c>
      <c r="F1134">
        <v>1</v>
      </c>
      <c r="G1134">
        <v>2022</v>
      </c>
      <c r="H1134" s="1">
        <v>44953.548471851849</v>
      </c>
      <c r="I1134" t="s">
        <v>3355</v>
      </c>
      <c r="J1134">
        <v>330</v>
      </c>
      <c r="K1134">
        <v>0</v>
      </c>
      <c r="L1134" t="s">
        <v>38</v>
      </c>
      <c r="M1134" t="s">
        <v>51</v>
      </c>
      <c r="N1134">
        <v>330</v>
      </c>
      <c r="R1134" t="s">
        <v>86</v>
      </c>
      <c r="S1134">
        <v>41.994886999999999</v>
      </c>
      <c r="T1134">
        <v>-70.966427999999993</v>
      </c>
      <c r="U1134">
        <v>1.0804166669999999</v>
      </c>
      <c r="V1134">
        <v>1</v>
      </c>
      <c r="W1134">
        <v>1.44</v>
      </c>
      <c r="X1134">
        <v>0</v>
      </c>
      <c r="Y1134">
        <v>394.30599999999998</v>
      </c>
      <c r="Z1134">
        <v>25000230001</v>
      </c>
      <c r="AA1134">
        <v>493.50378813769998</v>
      </c>
      <c r="AB1134" t="s">
        <v>952</v>
      </c>
      <c r="AC1134" t="s">
        <v>72</v>
      </c>
      <c r="AD1134" t="s">
        <v>43</v>
      </c>
      <c r="AE1134" t="s">
        <v>65</v>
      </c>
      <c r="AF1134" t="s">
        <v>5363</v>
      </c>
    </row>
    <row r="1135" spans="1:32" x14ac:dyDescent="0.25">
      <c r="A1135" t="s">
        <v>5364</v>
      </c>
      <c r="B1135" t="s">
        <v>5365</v>
      </c>
      <c r="C1135" t="s">
        <v>5365</v>
      </c>
      <c r="D1135" t="s">
        <v>5366</v>
      </c>
      <c r="E1135" t="s">
        <v>99</v>
      </c>
      <c r="F1135">
        <v>6</v>
      </c>
      <c r="G1135">
        <v>2022</v>
      </c>
      <c r="H1135" s="1">
        <v>44834.525124930558</v>
      </c>
      <c r="I1135" t="s">
        <v>3355</v>
      </c>
      <c r="J1135">
        <v>327.8</v>
      </c>
      <c r="K1135">
        <v>0</v>
      </c>
      <c r="L1135" t="s">
        <v>38</v>
      </c>
      <c r="M1135" t="s">
        <v>79</v>
      </c>
      <c r="Q1135">
        <v>327.8</v>
      </c>
      <c r="R1135" t="s">
        <v>86</v>
      </c>
      <c r="S1135">
        <v>31.078267</v>
      </c>
      <c r="T1135">
        <v>-97.318673000000004</v>
      </c>
      <c r="U1135">
        <v>2.1832500000000001</v>
      </c>
      <c r="V1135">
        <v>1</v>
      </c>
      <c r="W1135">
        <v>7.5</v>
      </c>
      <c r="X1135">
        <v>7.5</v>
      </c>
      <c r="Y1135">
        <v>795.23</v>
      </c>
      <c r="Z1135">
        <v>48003008002</v>
      </c>
      <c r="AA1135">
        <v>2014.0781907021999</v>
      </c>
      <c r="AB1135" t="s">
        <v>53</v>
      </c>
      <c r="AC1135" t="s">
        <v>54</v>
      </c>
      <c r="AD1135" t="s">
        <v>54</v>
      </c>
      <c r="AE1135" t="s">
        <v>73</v>
      </c>
      <c r="AF1135" t="s">
        <v>5367</v>
      </c>
    </row>
    <row r="1136" spans="1:32" x14ac:dyDescent="0.25">
      <c r="A1136" t="s">
        <v>5368</v>
      </c>
      <c r="B1136" t="s">
        <v>5369</v>
      </c>
      <c r="C1136" t="s">
        <v>5370</v>
      </c>
      <c r="D1136" t="s">
        <v>1650</v>
      </c>
      <c r="E1136" t="s">
        <v>600</v>
      </c>
      <c r="F1136">
        <v>4</v>
      </c>
      <c r="G1136">
        <v>2022</v>
      </c>
      <c r="H1136" s="1">
        <v>44972.458739791669</v>
      </c>
      <c r="I1136" t="s">
        <v>3355</v>
      </c>
      <c r="J1136">
        <v>327.55</v>
      </c>
      <c r="K1136">
        <v>0</v>
      </c>
      <c r="L1136" t="s">
        <v>38</v>
      </c>
      <c r="M1136" t="s">
        <v>39</v>
      </c>
      <c r="N1136">
        <v>318.98</v>
      </c>
      <c r="Q1136">
        <v>9.4499999999999993</v>
      </c>
      <c r="R1136" t="s">
        <v>561</v>
      </c>
      <c r="S1136">
        <v>28.985493000000002</v>
      </c>
      <c r="T1136">
        <v>-80.911928000000003</v>
      </c>
      <c r="U1136">
        <v>0.35525000000000001</v>
      </c>
      <c r="V1136">
        <v>1</v>
      </c>
      <c r="W1136">
        <v>2.75</v>
      </c>
      <c r="X1136">
        <v>0</v>
      </c>
      <c r="Y1136">
        <v>129.25299999999999</v>
      </c>
      <c r="Z1136">
        <v>12000185003</v>
      </c>
      <c r="AA1136">
        <v>910.52359435000005</v>
      </c>
      <c r="AB1136" t="s">
        <v>41</v>
      </c>
      <c r="AC1136" t="s">
        <v>54</v>
      </c>
      <c r="AD1136" t="s">
        <v>54</v>
      </c>
      <c r="AE1136" t="s">
        <v>73</v>
      </c>
      <c r="AF1136" t="s">
        <v>5371</v>
      </c>
    </row>
    <row r="1137" spans="1:32" x14ac:dyDescent="0.25">
      <c r="A1137" t="s">
        <v>5372</v>
      </c>
      <c r="B1137" t="s">
        <v>5373</v>
      </c>
      <c r="C1137" t="s">
        <v>5374</v>
      </c>
      <c r="D1137" t="s">
        <v>5375</v>
      </c>
      <c r="E1137" t="s">
        <v>172</v>
      </c>
      <c r="F1137">
        <v>4</v>
      </c>
      <c r="G1137">
        <v>2022</v>
      </c>
      <c r="H1137" s="1">
        <v>44965.551962997684</v>
      </c>
      <c r="I1137" t="s">
        <v>3355</v>
      </c>
      <c r="J1137">
        <v>326</v>
      </c>
      <c r="K1137">
        <v>0</v>
      </c>
      <c r="L1137" t="s">
        <v>38</v>
      </c>
      <c r="M1137" t="s">
        <v>51</v>
      </c>
      <c r="N1137">
        <v>326</v>
      </c>
      <c r="R1137" t="s">
        <v>52</v>
      </c>
      <c r="S1137">
        <v>35.066099999999999</v>
      </c>
      <c r="T1137">
        <v>-81.553899999999999</v>
      </c>
      <c r="U1137">
        <v>1.441666667</v>
      </c>
      <c r="V1137">
        <v>1</v>
      </c>
      <c r="W1137">
        <v>0</v>
      </c>
      <c r="X1137">
        <v>0</v>
      </c>
      <c r="Y1137">
        <v>526.25</v>
      </c>
      <c r="Z1137">
        <v>45000272006</v>
      </c>
      <c r="AA1137">
        <v>910.52359435000005</v>
      </c>
      <c r="AB1137" t="s">
        <v>41</v>
      </c>
      <c r="AC1137" t="s">
        <v>54</v>
      </c>
      <c r="AD1137" t="s">
        <v>54</v>
      </c>
      <c r="AE1137" t="s">
        <v>73</v>
      </c>
      <c r="AF1137" t="s">
        <v>5376</v>
      </c>
    </row>
    <row r="1138" spans="1:32" x14ac:dyDescent="0.25">
      <c r="A1138" t="s">
        <v>5377</v>
      </c>
      <c r="B1138" t="s">
        <v>5378</v>
      </c>
      <c r="C1138" t="s">
        <v>5379</v>
      </c>
      <c r="D1138" t="s">
        <v>5380</v>
      </c>
      <c r="E1138" t="s">
        <v>71</v>
      </c>
      <c r="F1138">
        <v>4</v>
      </c>
      <c r="G1138">
        <v>2022</v>
      </c>
      <c r="H1138" s="1">
        <v>44970.005850821763</v>
      </c>
      <c r="I1138" t="s">
        <v>3355</v>
      </c>
      <c r="J1138">
        <v>326</v>
      </c>
      <c r="K1138">
        <v>0</v>
      </c>
      <c r="L1138" t="s">
        <v>38</v>
      </c>
      <c r="M1138" t="s">
        <v>51</v>
      </c>
      <c r="N1138">
        <v>326</v>
      </c>
      <c r="R1138" t="s">
        <v>52</v>
      </c>
      <c r="S1138">
        <v>30.448204</v>
      </c>
      <c r="T1138">
        <v>-88.901570000000007</v>
      </c>
      <c r="U1138">
        <v>1.264166667</v>
      </c>
      <c r="V1138">
        <v>1</v>
      </c>
      <c r="W1138">
        <v>1.5</v>
      </c>
      <c r="X1138">
        <v>0</v>
      </c>
      <c r="Y1138">
        <v>461.72</v>
      </c>
      <c r="Z1138">
        <v>28000111001</v>
      </c>
      <c r="AA1138">
        <v>938.93193049371985</v>
      </c>
      <c r="AB1138" t="s">
        <v>41</v>
      </c>
      <c r="AC1138" t="s">
        <v>54</v>
      </c>
      <c r="AD1138" t="s">
        <v>54</v>
      </c>
      <c r="AE1138" t="s">
        <v>73</v>
      </c>
      <c r="AF1138" t="s">
        <v>5381</v>
      </c>
    </row>
    <row r="1139" spans="1:32" x14ac:dyDescent="0.25">
      <c r="A1139" t="s">
        <v>5382</v>
      </c>
      <c r="B1139" t="s">
        <v>5383</v>
      </c>
      <c r="C1139" t="s">
        <v>5384</v>
      </c>
      <c r="D1139" t="s">
        <v>5385</v>
      </c>
      <c r="E1139" t="s">
        <v>3411</v>
      </c>
      <c r="F1139">
        <v>3</v>
      </c>
      <c r="G1139">
        <v>2022</v>
      </c>
      <c r="H1139" s="1">
        <v>44987.360153576388</v>
      </c>
      <c r="I1139" t="s">
        <v>3355</v>
      </c>
      <c r="J1139">
        <v>325.89999999999998</v>
      </c>
      <c r="K1139">
        <v>0</v>
      </c>
      <c r="L1139" t="s">
        <v>38</v>
      </c>
      <c r="M1139" t="s">
        <v>51</v>
      </c>
      <c r="N1139">
        <v>54.96</v>
      </c>
      <c r="R1139" t="s">
        <v>52</v>
      </c>
      <c r="S1139">
        <v>38.700111</v>
      </c>
      <c r="T1139">
        <v>-75.093277999999998</v>
      </c>
      <c r="U1139">
        <v>1.3122499999999999</v>
      </c>
      <c r="V1139">
        <v>1</v>
      </c>
      <c r="W1139">
        <v>0</v>
      </c>
      <c r="X1139">
        <v>0</v>
      </c>
      <c r="Y1139">
        <v>480.10700000000003</v>
      </c>
      <c r="Z1139">
        <v>10000019001</v>
      </c>
      <c r="AA1139">
        <v>815.8291405376001</v>
      </c>
      <c r="AB1139" t="s">
        <v>41</v>
      </c>
      <c r="AC1139" t="s">
        <v>54</v>
      </c>
      <c r="AD1139" t="s">
        <v>54</v>
      </c>
      <c r="AE1139" t="s">
        <v>65</v>
      </c>
      <c r="AF1139" t="s">
        <v>5386</v>
      </c>
    </row>
    <row r="1140" spans="1:32" x14ac:dyDescent="0.25">
      <c r="A1140" t="s">
        <v>5387</v>
      </c>
      <c r="B1140" t="s">
        <v>5388</v>
      </c>
      <c r="C1140" t="s">
        <v>5389</v>
      </c>
      <c r="D1140" t="s">
        <v>5390</v>
      </c>
      <c r="E1140" t="s">
        <v>159</v>
      </c>
      <c r="F1140">
        <v>10</v>
      </c>
      <c r="G1140">
        <v>2022</v>
      </c>
      <c r="H1140" s="1">
        <v>44980.538345891204</v>
      </c>
      <c r="I1140" t="s">
        <v>3355</v>
      </c>
      <c r="J1140">
        <v>325.04399999999998</v>
      </c>
      <c r="K1140">
        <v>0</v>
      </c>
      <c r="L1140" t="s">
        <v>38</v>
      </c>
      <c r="M1140" t="s">
        <v>51</v>
      </c>
      <c r="N1140">
        <v>325.04399999999998</v>
      </c>
      <c r="R1140" t="s">
        <v>214</v>
      </c>
      <c r="S1140">
        <v>48.084851999999998</v>
      </c>
      <c r="T1140">
        <v>-123.063322</v>
      </c>
      <c r="Z1140">
        <v>53001160001</v>
      </c>
      <c r="AA1140">
        <v>199.04045772491003</v>
      </c>
      <c r="AB1140" t="s">
        <v>544</v>
      </c>
      <c r="AC1140" t="s">
        <v>64</v>
      </c>
      <c r="AD1140" t="s">
        <v>54</v>
      </c>
      <c r="AE1140" t="s">
        <v>65</v>
      </c>
      <c r="AF1140" t="s">
        <v>5391</v>
      </c>
    </row>
    <row r="1141" spans="1:32" x14ac:dyDescent="0.25">
      <c r="A1141" t="s">
        <v>5392</v>
      </c>
      <c r="B1141" t="s">
        <v>5393</v>
      </c>
      <c r="C1141" t="s">
        <v>5394</v>
      </c>
      <c r="D1141" t="s">
        <v>5395</v>
      </c>
      <c r="E1141" t="s">
        <v>641</v>
      </c>
      <c r="F1141">
        <v>3</v>
      </c>
      <c r="G1141">
        <v>2022</v>
      </c>
      <c r="H1141" s="1">
        <v>44974.473864918982</v>
      </c>
      <c r="I1141" t="s">
        <v>3355</v>
      </c>
      <c r="J1141">
        <v>324</v>
      </c>
      <c r="K1141">
        <v>0</v>
      </c>
      <c r="L1141" t="s">
        <v>38</v>
      </c>
      <c r="M1141" t="s">
        <v>51</v>
      </c>
      <c r="N1141">
        <v>144</v>
      </c>
      <c r="R1141" t="s">
        <v>52</v>
      </c>
      <c r="S1141">
        <v>38.372064999999999</v>
      </c>
      <c r="T1141">
        <v>-77.749207999999996</v>
      </c>
      <c r="U1141">
        <v>0.81041666700000003</v>
      </c>
      <c r="V1141">
        <v>1</v>
      </c>
      <c r="W1141">
        <v>2</v>
      </c>
      <c r="X1141">
        <v>0</v>
      </c>
      <c r="Y1141">
        <v>295.92099999999999</v>
      </c>
      <c r="Z1141">
        <v>51001400069</v>
      </c>
      <c r="AA1141">
        <v>455.26179717500003</v>
      </c>
      <c r="AB1141" t="s">
        <v>41</v>
      </c>
      <c r="AC1141" t="s">
        <v>54</v>
      </c>
      <c r="AD1141" t="s">
        <v>54</v>
      </c>
      <c r="AE1141" t="s">
        <v>73</v>
      </c>
      <c r="AF1141" t="s">
        <v>5396</v>
      </c>
    </row>
    <row r="1142" spans="1:32" x14ac:dyDescent="0.25">
      <c r="A1142" t="s">
        <v>5397</v>
      </c>
      <c r="B1142" t="s">
        <v>5398</v>
      </c>
      <c r="C1142" t="s">
        <v>5399</v>
      </c>
      <c r="D1142" t="s">
        <v>672</v>
      </c>
      <c r="E1142" t="s">
        <v>111</v>
      </c>
      <c r="F1142">
        <v>4</v>
      </c>
      <c r="G1142">
        <v>2022</v>
      </c>
      <c r="H1142" s="1">
        <v>44943.479012812502</v>
      </c>
      <c r="I1142" t="s">
        <v>3355</v>
      </c>
      <c r="J1142">
        <v>323</v>
      </c>
      <c r="K1142">
        <v>0</v>
      </c>
      <c r="L1142" t="s">
        <v>38</v>
      </c>
      <c r="M1142" t="s">
        <v>79</v>
      </c>
      <c r="Q1142">
        <v>323</v>
      </c>
      <c r="R1142" t="s">
        <v>94</v>
      </c>
      <c r="S1142">
        <v>33.003754999999998</v>
      </c>
      <c r="T1142">
        <v>-82.461841000000007</v>
      </c>
      <c r="U1142">
        <v>0.96733333300000002</v>
      </c>
      <c r="V1142">
        <v>1</v>
      </c>
      <c r="W1142">
        <v>2</v>
      </c>
      <c r="X1142">
        <v>1.1399999999999999</v>
      </c>
      <c r="Y1142">
        <v>353.29500000000002</v>
      </c>
      <c r="Z1142">
        <v>13000687001</v>
      </c>
      <c r="AA1142">
        <v>151.14691666210001</v>
      </c>
      <c r="AB1142" t="s">
        <v>41</v>
      </c>
      <c r="AC1142" t="s">
        <v>54</v>
      </c>
      <c r="AD1142" t="s">
        <v>54</v>
      </c>
      <c r="AE1142" t="s">
        <v>73</v>
      </c>
      <c r="AF1142" t="s">
        <v>5400</v>
      </c>
    </row>
    <row r="1143" spans="1:32" x14ac:dyDescent="0.25">
      <c r="A1143" t="s">
        <v>5401</v>
      </c>
      <c r="B1143" t="s">
        <v>5402</v>
      </c>
      <c r="C1143" t="s">
        <v>5403</v>
      </c>
      <c r="D1143" t="s">
        <v>5404</v>
      </c>
      <c r="E1143" t="s">
        <v>36</v>
      </c>
      <c r="F1143">
        <v>9</v>
      </c>
      <c r="G1143">
        <v>2022</v>
      </c>
      <c r="H1143" s="1">
        <v>44970.691234467595</v>
      </c>
      <c r="I1143" t="s">
        <v>3355</v>
      </c>
      <c r="J1143">
        <v>319.85000000000002</v>
      </c>
      <c r="K1143">
        <v>0</v>
      </c>
      <c r="L1143" t="s">
        <v>38</v>
      </c>
      <c r="M1143" t="s">
        <v>79</v>
      </c>
      <c r="Q1143">
        <v>319.85000000000002</v>
      </c>
      <c r="R1143" t="s">
        <v>94</v>
      </c>
      <c r="S1143">
        <v>38.045309000000003</v>
      </c>
      <c r="T1143">
        <v>-122.15088299999999</v>
      </c>
      <c r="U1143">
        <v>2.3791666669999998</v>
      </c>
      <c r="V1143">
        <v>2</v>
      </c>
      <c r="W1143">
        <v>18</v>
      </c>
      <c r="X1143">
        <v>4.5</v>
      </c>
      <c r="Y1143">
        <v>871.72</v>
      </c>
      <c r="Z1143">
        <v>6002082001</v>
      </c>
      <c r="AA1143">
        <v>728.41887547999988</v>
      </c>
      <c r="AB1143" t="s">
        <v>53</v>
      </c>
      <c r="AC1143" t="s">
        <v>54</v>
      </c>
      <c r="AD1143" t="s">
        <v>54</v>
      </c>
      <c r="AE1143" t="s">
        <v>73</v>
      </c>
      <c r="AF1143" t="s">
        <v>5405</v>
      </c>
    </row>
    <row r="1144" spans="1:32" x14ac:dyDescent="0.25">
      <c r="A1144" t="s">
        <v>5406</v>
      </c>
      <c r="B1144" t="s">
        <v>5407</v>
      </c>
      <c r="C1144" t="s">
        <v>5408</v>
      </c>
      <c r="D1144" t="s">
        <v>3543</v>
      </c>
      <c r="E1144" t="s">
        <v>85</v>
      </c>
      <c r="F1144">
        <v>2</v>
      </c>
      <c r="G1144">
        <v>2022</v>
      </c>
      <c r="H1144" s="1">
        <v>44967.746431377316</v>
      </c>
      <c r="I1144" t="s">
        <v>3355</v>
      </c>
      <c r="J1144">
        <v>319</v>
      </c>
      <c r="K1144">
        <v>0</v>
      </c>
      <c r="L1144" t="s">
        <v>38</v>
      </c>
      <c r="M1144" t="s">
        <v>79</v>
      </c>
      <c r="Q1144">
        <v>319</v>
      </c>
      <c r="R1144" t="s">
        <v>94</v>
      </c>
      <c r="S1144">
        <v>43.469444000000003</v>
      </c>
      <c r="T1144">
        <v>-76.498056000000005</v>
      </c>
      <c r="U1144">
        <v>2.5666666669999998</v>
      </c>
      <c r="V1144">
        <v>2</v>
      </c>
      <c r="W1144">
        <v>5.35</v>
      </c>
      <c r="X1144">
        <v>0</v>
      </c>
      <c r="Y1144">
        <v>855.83</v>
      </c>
      <c r="Z1144">
        <v>36007189002</v>
      </c>
      <c r="AA1144">
        <v>1381.99271150443</v>
      </c>
      <c r="AB1144" t="s">
        <v>54</v>
      </c>
      <c r="AC1144" t="s">
        <v>54</v>
      </c>
      <c r="AD1144" t="s">
        <v>54</v>
      </c>
      <c r="AE1144" t="s">
        <v>65</v>
      </c>
      <c r="AF1144" t="s">
        <v>5409</v>
      </c>
    </row>
    <row r="1145" spans="1:32" x14ac:dyDescent="0.25">
      <c r="A1145" t="s">
        <v>5410</v>
      </c>
      <c r="B1145" t="s">
        <v>5411</v>
      </c>
      <c r="C1145" t="s">
        <v>5412</v>
      </c>
      <c r="D1145" t="s">
        <v>5413</v>
      </c>
      <c r="E1145" t="s">
        <v>117</v>
      </c>
      <c r="F1145">
        <v>5</v>
      </c>
      <c r="G1145">
        <v>2022</v>
      </c>
      <c r="H1145" s="1">
        <v>45139.533460868057</v>
      </c>
      <c r="I1145" t="s">
        <v>3355</v>
      </c>
      <c r="J1145">
        <v>318.56</v>
      </c>
      <c r="K1145">
        <v>0</v>
      </c>
      <c r="L1145" t="s">
        <v>38</v>
      </c>
      <c r="M1145" t="s">
        <v>79</v>
      </c>
      <c r="Q1145">
        <v>318.56</v>
      </c>
      <c r="R1145" t="s">
        <v>94</v>
      </c>
      <c r="S1145">
        <v>41.451372999999997</v>
      </c>
      <c r="T1145">
        <v>-90.581746999999993</v>
      </c>
      <c r="U1145">
        <v>0.66583333300000003</v>
      </c>
      <c r="V1145">
        <v>3</v>
      </c>
      <c r="W1145">
        <v>3.5</v>
      </c>
      <c r="X1145">
        <v>1.7</v>
      </c>
      <c r="Y1145">
        <v>242.95</v>
      </c>
      <c r="Z1145">
        <v>17000337001</v>
      </c>
      <c r="AA1145">
        <v>491.68274094899999</v>
      </c>
      <c r="AB1145" t="s">
        <v>54</v>
      </c>
      <c r="AC1145" t="s">
        <v>54</v>
      </c>
      <c r="AD1145" t="s">
        <v>54</v>
      </c>
      <c r="AE1145" t="s">
        <v>44</v>
      </c>
      <c r="AF1145" t="s">
        <v>5414</v>
      </c>
    </row>
    <row r="1146" spans="1:32" x14ac:dyDescent="0.25">
      <c r="A1146" t="s">
        <v>5415</v>
      </c>
      <c r="B1146" t="s">
        <v>5416</v>
      </c>
      <c r="C1146" t="s">
        <v>5416</v>
      </c>
      <c r="D1146" t="s">
        <v>98</v>
      </c>
      <c r="E1146" t="s">
        <v>99</v>
      </c>
      <c r="F1146">
        <v>6</v>
      </c>
      <c r="G1146">
        <v>2022</v>
      </c>
      <c r="H1146" s="1">
        <v>44834.933920729163</v>
      </c>
      <c r="I1146" t="s">
        <v>3355</v>
      </c>
      <c r="J1146">
        <v>316.54000000000002</v>
      </c>
      <c r="K1146">
        <v>0</v>
      </c>
      <c r="L1146" t="s">
        <v>38</v>
      </c>
      <c r="M1146" t="s">
        <v>79</v>
      </c>
      <c r="Q1146">
        <v>316.54000000000002</v>
      </c>
      <c r="R1146" t="s">
        <v>94</v>
      </c>
      <c r="S1146">
        <v>30.02589</v>
      </c>
      <c r="T1146">
        <v>-95.617130000000003</v>
      </c>
      <c r="U1146">
        <v>1.1100833329999999</v>
      </c>
      <c r="V1146">
        <v>1</v>
      </c>
      <c r="W1146">
        <v>3.12</v>
      </c>
      <c r="X1146">
        <v>0</v>
      </c>
      <c r="Y1146">
        <v>405.01</v>
      </c>
      <c r="AB1146" t="s">
        <v>41</v>
      </c>
      <c r="AC1146" t="s">
        <v>54</v>
      </c>
      <c r="AD1146" t="s">
        <v>43</v>
      </c>
      <c r="AE1146" t="s">
        <v>73</v>
      </c>
      <c r="AF1146" t="s">
        <v>5417</v>
      </c>
    </row>
    <row r="1147" spans="1:32" x14ac:dyDescent="0.25">
      <c r="A1147" t="s">
        <v>5418</v>
      </c>
      <c r="B1147" t="s">
        <v>5419</v>
      </c>
      <c r="C1147" t="s">
        <v>5420</v>
      </c>
      <c r="D1147" t="s">
        <v>5421</v>
      </c>
      <c r="E1147" t="s">
        <v>36</v>
      </c>
      <c r="F1147">
        <v>9</v>
      </c>
      <c r="G1147">
        <v>2022</v>
      </c>
      <c r="H1147" s="1">
        <v>44976.730383020833</v>
      </c>
      <c r="I1147" t="s">
        <v>3355</v>
      </c>
      <c r="J1147">
        <v>316.3</v>
      </c>
      <c r="K1147">
        <v>0</v>
      </c>
      <c r="L1147" t="s">
        <v>38</v>
      </c>
      <c r="M1147" t="s">
        <v>473</v>
      </c>
      <c r="N1147">
        <v>178.8</v>
      </c>
      <c r="Q1147">
        <v>137.5</v>
      </c>
      <c r="R1147" t="s">
        <v>40</v>
      </c>
      <c r="S1147">
        <v>33.367899999999999</v>
      </c>
      <c r="T1147">
        <v>-117.25796</v>
      </c>
      <c r="U1147">
        <v>1.4657500000000001</v>
      </c>
      <c r="V1147">
        <v>1</v>
      </c>
      <c r="W1147">
        <v>3.6</v>
      </c>
      <c r="X1147">
        <v>1.5</v>
      </c>
      <c r="Y1147">
        <v>534.74199999999996</v>
      </c>
      <c r="Z1147">
        <v>6009004001</v>
      </c>
      <c r="AA1147">
        <v>819.47123491499997</v>
      </c>
      <c r="AB1147" t="s">
        <v>41</v>
      </c>
      <c r="AC1147" t="s">
        <v>72</v>
      </c>
      <c r="AD1147" t="s">
        <v>43</v>
      </c>
      <c r="AE1147" t="s">
        <v>55</v>
      </c>
      <c r="AF1147" t="s">
        <v>5422</v>
      </c>
    </row>
    <row r="1148" spans="1:32" x14ac:dyDescent="0.25">
      <c r="A1148" t="s">
        <v>5423</v>
      </c>
      <c r="B1148" t="s">
        <v>5424</v>
      </c>
      <c r="C1148" t="s">
        <v>5425</v>
      </c>
      <c r="D1148" t="s">
        <v>1813</v>
      </c>
      <c r="E1148" t="s">
        <v>213</v>
      </c>
      <c r="F1148">
        <v>3</v>
      </c>
      <c r="G1148">
        <v>2022</v>
      </c>
      <c r="H1148" s="1">
        <v>44952.416715752312</v>
      </c>
      <c r="I1148" t="s">
        <v>3355</v>
      </c>
      <c r="J1148">
        <v>316</v>
      </c>
      <c r="K1148">
        <v>0</v>
      </c>
      <c r="L1148" t="s">
        <v>38</v>
      </c>
      <c r="M1148" t="s">
        <v>51</v>
      </c>
      <c r="N1148">
        <v>316</v>
      </c>
      <c r="R1148" t="s">
        <v>52</v>
      </c>
      <c r="S1148">
        <v>40.962505999999998</v>
      </c>
      <c r="T1148">
        <v>-76.624931000000004</v>
      </c>
      <c r="U1148">
        <v>1.854833333</v>
      </c>
      <c r="V1148">
        <v>2</v>
      </c>
      <c r="W1148">
        <v>3.62</v>
      </c>
      <c r="X1148">
        <v>0</v>
      </c>
      <c r="Y1148">
        <v>675.52300000000002</v>
      </c>
      <c r="Z1148">
        <v>42004031001</v>
      </c>
      <c r="AA1148">
        <v>1074.4178413330001</v>
      </c>
      <c r="AB1148" t="s">
        <v>1121</v>
      </c>
      <c r="AC1148" t="s">
        <v>562</v>
      </c>
      <c r="AD1148" t="s">
        <v>54</v>
      </c>
      <c r="AE1148" t="s">
        <v>73</v>
      </c>
      <c r="AF1148" t="s">
        <v>5426</v>
      </c>
    </row>
    <row r="1149" spans="1:32" x14ac:dyDescent="0.25">
      <c r="A1149" t="s">
        <v>5427</v>
      </c>
      <c r="B1149" t="s">
        <v>5428</v>
      </c>
      <c r="C1149" t="s">
        <v>5429</v>
      </c>
      <c r="D1149" t="s">
        <v>3640</v>
      </c>
      <c r="E1149" t="s">
        <v>85</v>
      </c>
      <c r="F1149">
        <v>2</v>
      </c>
      <c r="G1149">
        <v>2022</v>
      </c>
      <c r="H1149" s="1">
        <v>44972.506209421299</v>
      </c>
      <c r="I1149" t="s">
        <v>3355</v>
      </c>
      <c r="J1149">
        <v>313.31</v>
      </c>
      <c r="K1149">
        <v>0</v>
      </c>
      <c r="L1149" t="s">
        <v>38</v>
      </c>
      <c r="M1149" t="s">
        <v>79</v>
      </c>
      <c r="Q1149">
        <v>313.31</v>
      </c>
      <c r="R1149" t="s">
        <v>94</v>
      </c>
      <c r="S1149">
        <v>42.81926</v>
      </c>
      <c r="T1149">
        <v>-78.839579999999998</v>
      </c>
      <c r="U1149">
        <v>7.3629166660000003</v>
      </c>
      <c r="V1149">
        <v>2</v>
      </c>
      <c r="W1149">
        <v>4.5</v>
      </c>
      <c r="X1149">
        <v>0</v>
      </c>
      <c r="Y1149">
        <v>1489.85</v>
      </c>
      <c r="Z1149">
        <v>36009082011</v>
      </c>
      <c r="AA1149">
        <v>1253.4267799822098</v>
      </c>
      <c r="AB1149" t="s">
        <v>53</v>
      </c>
      <c r="AC1149" t="s">
        <v>64</v>
      </c>
      <c r="AD1149" t="s">
        <v>54</v>
      </c>
      <c r="AE1149" t="s">
        <v>73</v>
      </c>
      <c r="AF1149" t="s">
        <v>5430</v>
      </c>
    </row>
    <row r="1150" spans="1:32" x14ac:dyDescent="0.25">
      <c r="A1150" t="s">
        <v>5431</v>
      </c>
      <c r="B1150" t="s">
        <v>5432</v>
      </c>
      <c r="C1150" t="s">
        <v>5433</v>
      </c>
      <c r="D1150" t="s">
        <v>5434</v>
      </c>
      <c r="E1150" t="s">
        <v>951</v>
      </c>
      <c r="F1150">
        <v>1</v>
      </c>
      <c r="G1150">
        <v>2022</v>
      </c>
      <c r="H1150" s="1">
        <v>44936.501727847222</v>
      </c>
      <c r="I1150" t="s">
        <v>3355</v>
      </c>
      <c r="J1150">
        <v>312</v>
      </c>
      <c r="K1150">
        <v>0</v>
      </c>
      <c r="L1150" t="s">
        <v>38</v>
      </c>
      <c r="M1150" t="s">
        <v>51</v>
      </c>
      <c r="N1150">
        <v>312</v>
      </c>
      <c r="R1150" t="s">
        <v>86</v>
      </c>
      <c r="S1150">
        <v>42.823540000000001</v>
      </c>
      <c r="T1150">
        <v>-71.625240000000005</v>
      </c>
      <c r="U1150">
        <v>1.1866666669999999</v>
      </c>
      <c r="V1150">
        <v>1</v>
      </c>
      <c r="W1150">
        <v>2.15</v>
      </c>
      <c r="X1150">
        <v>0</v>
      </c>
      <c r="Y1150">
        <v>432.4</v>
      </c>
      <c r="Z1150">
        <v>33000053001</v>
      </c>
      <c r="AA1150">
        <v>685.62426654554997</v>
      </c>
      <c r="AB1150" t="s">
        <v>54</v>
      </c>
      <c r="AC1150" t="s">
        <v>54</v>
      </c>
      <c r="AD1150" t="s">
        <v>54</v>
      </c>
      <c r="AE1150" t="s">
        <v>73</v>
      </c>
      <c r="AF1150" t="s">
        <v>5435</v>
      </c>
    </row>
    <row r="1151" spans="1:32" x14ac:dyDescent="0.25">
      <c r="A1151" t="s">
        <v>5006</v>
      </c>
      <c r="B1151" t="s">
        <v>5436</v>
      </c>
      <c r="C1151" t="s">
        <v>5437</v>
      </c>
      <c r="D1151" t="s">
        <v>5006</v>
      </c>
      <c r="E1151" t="s">
        <v>437</v>
      </c>
      <c r="F1151">
        <v>5</v>
      </c>
      <c r="G1151">
        <v>2022</v>
      </c>
      <c r="H1151" s="1">
        <v>44944.383174444447</v>
      </c>
      <c r="I1151" t="s">
        <v>3355</v>
      </c>
      <c r="J1151">
        <v>311.60000000000002</v>
      </c>
      <c r="K1151">
        <v>36</v>
      </c>
      <c r="L1151" t="s">
        <v>51</v>
      </c>
      <c r="M1151" t="s">
        <v>51</v>
      </c>
      <c r="N1151">
        <v>311.60000000000002</v>
      </c>
      <c r="R1151" t="s">
        <v>52</v>
      </c>
      <c r="S1151">
        <v>45.566479000000001</v>
      </c>
      <c r="T1151">
        <v>-93.233120999999997</v>
      </c>
      <c r="U1151">
        <v>0.66666666699999999</v>
      </c>
      <c r="V1151">
        <v>1</v>
      </c>
      <c r="W1151">
        <v>1.92</v>
      </c>
      <c r="X1151">
        <v>1.92</v>
      </c>
      <c r="Y1151">
        <v>243.303</v>
      </c>
      <c r="Z1151">
        <v>27009501001</v>
      </c>
      <c r="AA1151">
        <v>655.94119736973983</v>
      </c>
      <c r="AB1151" t="s">
        <v>53</v>
      </c>
      <c r="AC1151" t="s">
        <v>42</v>
      </c>
      <c r="AD1151" t="s">
        <v>54</v>
      </c>
      <c r="AE1151" t="s">
        <v>73</v>
      </c>
      <c r="AF1151" t="s">
        <v>5438</v>
      </c>
    </row>
    <row r="1152" spans="1:32" x14ac:dyDescent="0.25">
      <c r="A1152" t="s">
        <v>5439</v>
      </c>
      <c r="B1152" t="s">
        <v>5440</v>
      </c>
      <c r="C1152" t="s">
        <v>5441</v>
      </c>
      <c r="D1152" t="s">
        <v>5442</v>
      </c>
      <c r="E1152" t="s">
        <v>543</v>
      </c>
      <c r="F1152">
        <v>7</v>
      </c>
      <c r="G1152">
        <v>2022</v>
      </c>
      <c r="H1152" s="1">
        <v>44954.484889201391</v>
      </c>
      <c r="I1152" t="s">
        <v>3355</v>
      </c>
      <c r="J1152">
        <v>311.32</v>
      </c>
      <c r="K1152">
        <v>0</v>
      </c>
      <c r="L1152" t="s">
        <v>38</v>
      </c>
      <c r="M1152" t="s">
        <v>79</v>
      </c>
      <c r="Q1152">
        <v>311.32</v>
      </c>
      <c r="R1152" t="s">
        <v>214</v>
      </c>
      <c r="S1152">
        <v>39.699060000000003</v>
      </c>
      <c r="T1152">
        <v>-91.369219000000001</v>
      </c>
      <c r="U1152">
        <v>3.9859166670000001</v>
      </c>
      <c r="V1152">
        <v>2</v>
      </c>
      <c r="W1152">
        <v>0</v>
      </c>
      <c r="X1152">
        <v>0</v>
      </c>
      <c r="Y1152">
        <v>1451.8430000000001</v>
      </c>
      <c r="Z1152">
        <v>29001007001</v>
      </c>
      <c r="AA1152">
        <v>1720.8895933214999</v>
      </c>
      <c r="AB1152" t="s">
        <v>41</v>
      </c>
      <c r="AC1152" t="s">
        <v>54</v>
      </c>
      <c r="AD1152" t="s">
        <v>215</v>
      </c>
      <c r="AE1152" t="s">
        <v>73</v>
      </c>
      <c r="AF1152" t="s">
        <v>5443</v>
      </c>
    </row>
    <row r="1153" spans="1:32" x14ac:dyDescent="0.25">
      <c r="A1153" t="s">
        <v>5406</v>
      </c>
      <c r="B1153" t="s">
        <v>5444</v>
      </c>
      <c r="C1153" t="s">
        <v>5445</v>
      </c>
      <c r="D1153" t="s">
        <v>3543</v>
      </c>
      <c r="E1153" t="s">
        <v>85</v>
      </c>
      <c r="F1153">
        <v>2</v>
      </c>
      <c r="G1153">
        <v>2022</v>
      </c>
      <c r="H1153" s="1">
        <v>44978.430405439816</v>
      </c>
      <c r="I1153" t="s">
        <v>3355</v>
      </c>
      <c r="J1153">
        <v>310</v>
      </c>
      <c r="K1153">
        <v>0</v>
      </c>
      <c r="L1153" t="s">
        <v>38</v>
      </c>
      <c r="M1153" t="s">
        <v>79</v>
      </c>
      <c r="Q1153">
        <v>310</v>
      </c>
      <c r="R1153" t="s">
        <v>94</v>
      </c>
      <c r="S1153">
        <v>43.460583</v>
      </c>
      <c r="T1153">
        <v>-76.531278</v>
      </c>
      <c r="U1153">
        <v>1.419166667</v>
      </c>
      <c r="V1153">
        <v>2</v>
      </c>
      <c r="W1153">
        <v>4</v>
      </c>
      <c r="X1153">
        <v>0</v>
      </c>
      <c r="Y1153">
        <v>497.25</v>
      </c>
      <c r="Z1153">
        <v>36007189001</v>
      </c>
      <c r="AA1153">
        <v>1257.6151885162201</v>
      </c>
      <c r="AB1153" t="s">
        <v>54</v>
      </c>
      <c r="AC1153" t="s">
        <v>54</v>
      </c>
      <c r="AD1153" t="s">
        <v>54</v>
      </c>
      <c r="AE1153" t="s">
        <v>55</v>
      </c>
      <c r="AF1153" t="s">
        <v>5446</v>
      </c>
    </row>
    <row r="1154" spans="1:32" x14ac:dyDescent="0.25">
      <c r="A1154" t="s">
        <v>5447</v>
      </c>
      <c r="B1154" t="s">
        <v>5448</v>
      </c>
      <c r="C1154" t="s">
        <v>5448</v>
      </c>
      <c r="D1154" t="s">
        <v>98</v>
      </c>
      <c r="E1154" t="s">
        <v>99</v>
      </c>
      <c r="F1154">
        <v>6</v>
      </c>
      <c r="G1154">
        <v>2022</v>
      </c>
      <c r="H1154" s="1">
        <v>44833.426199131944</v>
      </c>
      <c r="I1154" t="s">
        <v>3355</v>
      </c>
      <c r="J1154">
        <v>308.77</v>
      </c>
      <c r="K1154">
        <v>0</v>
      </c>
      <c r="L1154" t="s">
        <v>38</v>
      </c>
      <c r="M1154" t="s">
        <v>79</v>
      </c>
      <c r="Q1154">
        <v>308.77</v>
      </c>
      <c r="R1154" t="s">
        <v>94</v>
      </c>
      <c r="S1154">
        <v>29.711950999999999</v>
      </c>
      <c r="T1154">
        <v>-95.483448999999993</v>
      </c>
      <c r="U1154">
        <v>1.7555000000000001</v>
      </c>
      <c r="V1154">
        <v>1</v>
      </c>
      <c r="W1154">
        <v>2.2999999999999998</v>
      </c>
      <c r="X1154">
        <v>0</v>
      </c>
      <c r="Y1154">
        <v>640.69299999999998</v>
      </c>
      <c r="AB1154" t="s">
        <v>41</v>
      </c>
      <c r="AC1154" t="s">
        <v>54</v>
      </c>
      <c r="AD1154" t="s">
        <v>54</v>
      </c>
      <c r="AE1154" t="s">
        <v>54</v>
      </c>
      <c r="AF1154" t="s">
        <v>5449</v>
      </c>
    </row>
    <row r="1155" spans="1:32" x14ac:dyDescent="0.25">
      <c r="A1155" t="s">
        <v>5450</v>
      </c>
      <c r="B1155" t="s">
        <v>5451</v>
      </c>
      <c r="C1155" t="s">
        <v>5452</v>
      </c>
      <c r="D1155" t="s">
        <v>5453</v>
      </c>
      <c r="E1155" t="s">
        <v>525</v>
      </c>
      <c r="F1155">
        <v>2</v>
      </c>
      <c r="G1155">
        <v>2022</v>
      </c>
      <c r="H1155" s="1">
        <v>44984.558767118055</v>
      </c>
      <c r="I1155" t="s">
        <v>3355</v>
      </c>
      <c r="J1155">
        <v>308.67</v>
      </c>
      <c r="K1155">
        <v>0</v>
      </c>
      <c r="L1155" t="s">
        <v>38</v>
      </c>
      <c r="M1155" t="s">
        <v>79</v>
      </c>
      <c r="Q1155">
        <v>308.67</v>
      </c>
      <c r="R1155" t="s">
        <v>86</v>
      </c>
      <c r="S1155">
        <v>40.791687000000003</v>
      </c>
      <c r="T1155">
        <v>-73.998566999999994</v>
      </c>
      <c r="U1155">
        <v>2.8602500000000002</v>
      </c>
      <c r="V1155">
        <v>1</v>
      </c>
      <c r="W1155">
        <v>3.46</v>
      </c>
      <c r="X1155">
        <v>3.01</v>
      </c>
      <c r="Y1155">
        <v>1043.9059999999999</v>
      </c>
      <c r="Z1155">
        <v>34001324003</v>
      </c>
      <c r="AA1155">
        <v>1108.1072143239501</v>
      </c>
      <c r="AB1155" t="s">
        <v>54</v>
      </c>
      <c r="AC1155" t="s">
        <v>54</v>
      </c>
      <c r="AD1155" t="s">
        <v>647</v>
      </c>
      <c r="AE1155" t="s">
        <v>55</v>
      </c>
      <c r="AF1155" t="s">
        <v>5454</v>
      </c>
    </row>
    <row r="1156" spans="1:32" x14ac:dyDescent="0.25">
      <c r="A1156" t="s">
        <v>5455</v>
      </c>
      <c r="B1156" t="s">
        <v>5456</v>
      </c>
      <c r="C1156" t="s">
        <v>5457</v>
      </c>
      <c r="D1156" t="s">
        <v>5458</v>
      </c>
      <c r="E1156" t="s">
        <v>525</v>
      </c>
      <c r="F1156">
        <v>2</v>
      </c>
      <c r="G1156">
        <v>2022</v>
      </c>
      <c r="H1156" s="1">
        <v>44973.582657743056</v>
      </c>
      <c r="I1156" t="s">
        <v>3355</v>
      </c>
      <c r="J1156">
        <v>306.91000000000003</v>
      </c>
      <c r="K1156">
        <v>0</v>
      </c>
      <c r="L1156" t="s">
        <v>38</v>
      </c>
      <c r="M1156" t="s">
        <v>5459</v>
      </c>
      <c r="N1156">
        <v>215</v>
      </c>
      <c r="P1156">
        <v>89.9</v>
      </c>
      <c r="Q1156">
        <v>1.87</v>
      </c>
      <c r="R1156" t="s">
        <v>52</v>
      </c>
      <c r="S1156">
        <v>39.976399999999998</v>
      </c>
      <c r="T1156">
        <v>-74.707700000000003</v>
      </c>
      <c r="U1156">
        <v>1.26325</v>
      </c>
      <c r="V1156">
        <v>1</v>
      </c>
      <c r="W1156">
        <v>2.5</v>
      </c>
      <c r="X1156">
        <v>0</v>
      </c>
      <c r="Y1156">
        <v>460.89400000000001</v>
      </c>
      <c r="AB1156" t="s">
        <v>177</v>
      </c>
      <c r="AC1156" t="s">
        <v>54</v>
      </c>
      <c r="AD1156" t="s">
        <v>54</v>
      </c>
      <c r="AE1156" t="s">
        <v>73</v>
      </c>
      <c r="AF1156" t="s">
        <v>5460</v>
      </c>
    </row>
    <row r="1157" spans="1:32" x14ac:dyDescent="0.25">
      <c r="A1157" t="s">
        <v>5461</v>
      </c>
      <c r="B1157" t="s">
        <v>5462</v>
      </c>
      <c r="C1157" t="s">
        <v>5463</v>
      </c>
      <c r="D1157" t="s">
        <v>135</v>
      </c>
      <c r="E1157" t="s">
        <v>525</v>
      </c>
      <c r="F1157">
        <v>2</v>
      </c>
      <c r="G1157">
        <v>2022</v>
      </c>
      <c r="H1157" s="1">
        <v>44937.567083437498</v>
      </c>
      <c r="I1157" t="s">
        <v>3355</v>
      </c>
      <c r="J1157">
        <v>306.82</v>
      </c>
      <c r="K1157">
        <v>0</v>
      </c>
      <c r="L1157" t="s">
        <v>38</v>
      </c>
      <c r="M1157" t="s">
        <v>79</v>
      </c>
      <c r="Q1157">
        <v>306.82</v>
      </c>
      <c r="R1157" t="s">
        <v>94</v>
      </c>
      <c r="S1157">
        <v>40.636110000000002</v>
      </c>
      <c r="T1157">
        <v>-74.90943</v>
      </c>
      <c r="Z1157">
        <v>34002512001</v>
      </c>
      <c r="AA1157">
        <v>591.47612688976005</v>
      </c>
      <c r="AB1157" t="s">
        <v>54</v>
      </c>
      <c r="AC1157" t="s">
        <v>54</v>
      </c>
      <c r="AD1157" t="s">
        <v>54</v>
      </c>
      <c r="AE1157" t="s">
        <v>73</v>
      </c>
      <c r="AF1157" t="s">
        <v>5464</v>
      </c>
    </row>
    <row r="1158" spans="1:32" x14ac:dyDescent="0.25">
      <c r="A1158" t="s">
        <v>5465</v>
      </c>
      <c r="B1158" t="s">
        <v>5466</v>
      </c>
      <c r="C1158" t="s">
        <v>5467</v>
      </c>
      <c r="D1158" t="s">
        <v>5468</v>
      </c>
      <c r="E1158" t="s">
        <v>36</v>
      </c>
      <c r="F1158">
        <v>9</v>
      </c>
      <c r="G1158">
        <v>2022</v>
      </c>
      <c r="H1158" s="1">
        <v>44999.418880567129</v>
      </c>
      <c r="I1158" t="s">
        <v>3355</v>
      </c>
      <c r="J1158">
        <v>304.05</v>
      </c>
      <c r="K1158">
        <v>0</v>
      </c>
      <c r="L1158" t="s">
        <v>38</v>
      </c>
      <c r="M1158" t="s">
        <v>51</v>
      </c>
      <c r="N1158">
        <v>304.05</v>
      </c>
      <c r="R1158" t="s">
        <v>52</v>
      </c>
      <c r="S1158">
        <v>39.205278</v>
      </c>
      <c r="T1158">
        <v>-121.068056</v>
      </c>
      <c r="U1158">
        <v>1.68</v>
      </c>
      <c r="V1158">
        <v>1</v>
      </c>
      <c r="W1158">
        <v>2.78</v>
      </c>
      <c r="X1158">
        <v>0</v>
      </c>
      <c r="Y1158">
        <v>624.96</v>
      </c>
      <c r="Z1158">
        <v>6005198001</v>
      </c>
      <c r="AA1158">
        <v>888.67102808560003</v>
      </c>
      <c r="AB1158" t="s">
        <v>53</v>
      </c>
      <c r="AC1158" t="s">
        <v>54</v>
      </c>
      <c r="AD1158" t="s">
        <v>54</v>
      </c>
      <c r="AE1158" t="s">
        <v>2290</v>
      </c>
      <c r="AF1158" t="s">
        <v>5469</v>
      </c>
    </row>
    <row r="1159" spans="1:32" x14ac:dyDescent="0.25">
      <c r="A1159" t="s">
        <v>5470</v>
      </c>
      <c r="B1159" t="s">
        <v>5471</v>
      </c>
      <c r="C1159" t="s">
        <v>5472</v>
      </c>
      <c r="D1159" t="s">
        <v>5473</v>
      </c>
      <c r="E1159" t="s">
        <v>600</v>
      </c>
      <c r="F1159">
        <v>4</v>
      </c>
      <c r="G1159">
        <v>2022</v>
      </c>
      <c r="H1159" s="1">
        <v>44930.486551724534</v>
      </c>
      <c r="I1159" t="s">
        <v>3355</v>
      </c>
      <c r="J1159">
        <v>303.93</v>
      </c>
      <c r="K1159">
        <v>0</v>
      </c>
      <c r="L1159" t="s">
        <v>38</v>
      </c>
      <c r="M1159" t="s">
        <v>79</v>
      </c>
      <c r="Q1159">
        <v>303.93</v>
      </c>
      <c r="R1159" t="s">
        <v>52</v>
      </c>
      <c r="S1159">
        <v>27.047464000000002</v>
      </c>
      <c r="T1159">
        <v>-82.245221999999998</v>
      </c>
      <c r="AB1159" t="s">
        <v>41</v>
      </c>
      <c r="AC1159" t="s">
        <v>54</v>
      </c>
      <c r="AD1159" t="s">
        <v>54</v>
      </c>
      <c r="AE1159" t="s">
        <v>44</v>
      </c>
      <c r="AF1159" t="s">
        <v>5474</v>
      </c>
    </row>
    <row r="1160" spans="1:32" x14ac:dyDescent="0.25">
      <c r="A1160" t="s">
        <v>5475</v>
      </c>
      <c r="B1160" t="s">
        <v>5476</v>
      </c>
      <c r="C1160" t="s">
        <v>5477</v>
      </c>
      <c r="D1160" t="s">
        <v>5478</v>
      </c>
      <c r="E1160" t="s">
        <v>543</v>
      </c>
      <c r="F1160">
        <v>7</v>
      </c>
      <c r="G1160">
        <v>2022</v>
      </c>
      <c r="H1160" s="1">
        <v>44950.612407291665</v>
      </c>
      <c r="I1160" t="s">
        <v>3355</v>
      </c>
      <c r="J1160">
        <v>303.85000000000002</v>
      </c>
      <c r="K1160">
        <v>0</v>
      </c>
      <c r="L1160" t="s">
        <v>38</v>
      </c>
      <c r="M1160" t="s">
        <v>51</v>
      </c>
      <c r="N1160">
        <v>297.17</v>
      </c>
      <c r="R1160" t="s">
        <v>52</v>
      </c>
      <c r="S1160">
        <v>37.019111000000002</v>
      </c>
      <c r="T1160">
        <v>-93.234388999999993</v>
      </c>
      <c r="U1160">
        <v>1.411666667</v>
      </c>
      <c r="V1160">
        <v>1</v>
      </c>
      <c r="W1160">
        <v>0</v>
      </c>
      <c r="X1160">
        <v>0</v>
      </c>
      <c r="Y1160">
        <v>515.75599999999997</v>
      </c>
      <c r="Z1160">
        <v>29003548001</v>
      </c>
      <c r="AA1160">
        <v>608.22976102580003</v>
      </c>
      <c r="AB1160" t="s">
        <v>54</v>
      </c>
      <c r="AC1160" t="s">
        <v>54</v>
      </c>
      <c r="AD1160" t="s">
        <v>54</v>
      </c>
      <c r="AE1160" t="s">
        <v>73</v>
      </c>
      <c r="AF1160" t="s">
        <v>5479</v>
      </c>
    </row>
    <row r="1161" spans="1:32" x14ac:dyDescent="0.25">
      <c r="A1161" t="s">
        <v>5480</v>
      </c>
      <c r="B1161" t="s">
        <v>5481</v>
      </c>
      <c r="C1161" t="s">
        <v>5481</v>
      </c>
      <c r="D1161" t="s">
        <v>5482</v>
      </c>
      <c r="E1161" t="s">
        <v>99</v>
      </c>
      <c r="F1161">
        <v>6</v>
      </c>
      <c r="G1161">
        <v>2022</v>
      </c>
      <c r="H1161" s="1">
        <v>44833.65481388889</v>
      </c>
      <c r="I1161" t="s">
        <v>3355</v>
      </c>
      <c r="J1161">
        <v>303.66000000000003</v>
      </c>
      <c r="K1161">
        <v>0</v>
      </c>
      <c r="L1161" t="s">
        <v>38</v>
      </c>
      <c r="M1161" t="s">
        <v>79</v>
      </c>
      <c r="Q1161">
        <v>303.66000000000003</v>
      </c>
      <c r="R1161" t="s">
        <v>52</v>
      </c>
      <c r="S1161">
        <v>30.502669999999998</v>
      </c>
      <c r="T1161">
        <v>-97.523719999999997</v>
      </c>
      <c r="U1161">
        <v>1.319166667</v>
      </c>
      <c r="V1161">
        <v>1</v>
      </c>
      <c r="W1161">
        <v>6</v>
      </c>
      <c r="X1161">
        <v>2.5</v>
      </c>
      <c r="Y1161">
        <v>481.19</v>
      </c>
      <c r="AB1161" t="s">
        <v>41</v>
      </c>
      <c r="AC1161" t="s">
        <v>54</v>
      </c>
      <c r="AD1161" t="s">
        <v>54</v>
      </c>
      <c r="AE1161" t="s">
        <v>73</v>
      </c>
      <c r="AF1161" t="s">
        <v>5483</v>
      </c>
    </row>
    <row r="1162" spans="1:32" x14ac:dyDescent="0.25">
      <c r="A1162" t="s">
        <v>5484</v>
      </c>
      <c r="B1162" t="s">
        <v>5485</v>
      </c>
      <c r="C1162" t="s">
        <v>5486</v>
      </c>
      <c r="D1162" t="s">
        <v>5487</v>
      </c>
      <c r="E1162" t="s">
        <v>543</v>
      </c>
      <c r="F1162">
        <v>7</v>
      </c>
      <c r="G1162">
        <v>2022</v>
      </c>
      <c r="H1162" s="1">
        <v>44957.652870266204</v>
      </c>
      <c r="I1162" t="s">
        <v>3355</v>
      </c>
      <c r="J1162">
        <v>303</v>
      </c>
      <c r="K1162">
        <v>0</v>
      </c>
      <c r="L1162" t="s">
        <v>38</v>
      </c>
      <c r="M1162" t="s">
        <v>51</v>
      </c>
      <c r="N1162">
        <v>303</v>
      </c>
      <c r="R1162" t="s">
        <v>52</v>
      </c>
      <c r="S1162">
        <v>39.405861000000002</v>
      </c>
      <c r="T1162">
        <v>-92.458917</v>
      </c>
      <c r="U1162">
        <v>1.6826666669999999</v>
      </c>
      <c r="V1162">
        <v>1</v>
      </c>
      <c r="W1162">
        <v>0</v>
      </c>
      <c r="X1162">
        <v>0</v>
      </c>
      <c r="Y1162">
        <v>612.41</v>
      </c>
      <c r="Z1162">
        <v>29001017005</v>
      </c>
      <c r="AA1162">
        <v>1019.786425672</v>
      </c>
      <c r="AB1162" t="s">
        <v>41</v>
      </c>
      <c r="AC1162" t="s">
        <v>54</v>
      </c>
      <c r="AD1162" t="s">
        <v>54</v>
      </c>
      <c r="AE1162" t="s">
        <v>73</v>
      </c>
      <c r="AF1162" t="s">
        <v>5488</v>
      </c>
    </row>
    <row r="1163" spans="1:32" x14ac:dyDescent="0.25">
      <c r="A1163" t="s">
        <v>5489</v>
      </c>
      <c r="B1163" t="s">
        <v>5490</v>
      </c>
      <c r="C1163" t="s">
        <v>5491</v>
      </c>
      <c r="D1163" t="s">
        <v>5492</v>
      </c>
      <c r="E1163" t="s">
        <v>85</v>
      </c>
      <c r="F1163">
        <v>2</v>
      </c>
      <c r="G1163">
        <v>2022</v>
      </c>
      <c r="H1163" s="1">
        <v>44949.407421550924</v>
      </c>
      <c r="I1163" t="s">
        <v>3355</v>
      </c>
      <c r="J1163">
        <v>301.89999999999998</v>
      </c>
      <c r="K1163">
        <v>0</v>
      </c>
      <c r="L1163" t="s">
        <v>38</v>
      </c>
      <c r="M1163" t="s">
        <v>679</v>
      </c>
      <c r="O1163">
        <v>302</v>
      </c>
      <c r="R1163" t="s">
        <v>52</v>
      </c>
      <c r="S1163">
        <v>42.074291000000002</v>
      </c>
      <c r="T1163">
        <v>-78.452271999999994</v>
      </c>
      <c r="U1163">
        <v>3.3833333329999999</v>
      </c>
      <c r="V1163">
        <v>1</v>
      </c>
      <c r="W1163">
        <v>7</v>
      </c>
      <c r="X1163">
        <v>0</v>
      </c>
      <c r="Y1163">
        <v>1228.8</v>
      </c>
      <c r="Z1163">
        <v>36009031001</v>
      </c>
      <c r="AA1163">
        <v>1459.9335311807902</v>
      </c>
      <c r="AB1163" t="s">
        <v>53</v>
      </c>
      <c r="AC1163" t="s">
        <v>54</v>
      </c>
      <c r="AD1163" t="s">
        <v>54</v>
      </c>
      <c r="AE1163" t="s">
        <v>73</v>
      </c>
      <c r="AF1163" t="s">
        <v>5493</v>
      </c>
    </row>
    <row r="1164" spans="1:32" x14ac:dyDescent="0.25">
      <c r="A1164" t="s">
        <v>5494</v>
      </c>
      <c r="B1164" t="s">
        <v>5495</v>
      </c>
      <c r="C1164" t="s">
        <v>5496</v>
      </c>
      <c r="D1164" t="s">
        <v>5494</v>
      </c>
      <c r="E1164" t="s">
        <v>437</v>
      </c>
      <c r="F1164">
        <v>5</v>
      </c>
      <c r="G1164">
        <v>2022</v>
      </c>
      <c r="H1164" s="1">
        <v>44938.41982771991</v>
      </c>
      <c r="I1164" t="s">
        <v>3355</v>
      </c>
      <c r="J1164">
        <v>301</v>
      </c>
      <c r="K1164">
        <v>0</v>
      </c>
      <c r="L1164" t="s">
        <v>38</v>
      </c>
      <c r="M1164" t="s">
        <v>51</v>
      </c>
      <c r="N1164">
        <v>301</v>
      </c>
      <c r="R1164" t="s">
        <v>52</v>
      </c>
      <c r="S1164">
        <v>45.675060000000002</v>
      </c>
      <c r="T1164">
        <v>-94.802449999999993</v>
      </c>
      <c r="U1164">
        <v>2.154833333</v>
      </c>
      <c r="V1164">
        <v>1</v>
      </c>
      <c r="W1164">
        <v>3</v>
      </c>
      <c r="X1164">
        <v>3</v>
      </c>
      <c r="Y1164">
        <v>785.92399999999998</v>
      </c>
      <c r="Z1164">
        <v>27000296001</v>
      </c>
      <c r="AA1164">
        <v>1092.6283132200001</v>
      </c>
      <c r="AB1164" t="s">
        <v>53</v>
      </c>
      <c r="AC1164" t="s">
        <v>54</v>
      </c>
      <c r="AD1164" t="s">
        <v>54</v>
      </c>
      <c r="AE1164" t="s">
        <v>73</v>
      </c>
      <c r="AF1164" t="s">
        <v>5497</v>
      </c>
    </row>
    <row r="1165" spans="1:32" x14ac:dyDescent="0.25">
      <c r="A1165" t="s">
        <v>5498</v>
      </c>
      <c r="B1165" t="s">
        <v>5499</v>
      </c>
      <c r="C1165" t="s">
        <v>5500</v>
      </c>
      <c r="D1165" t="s">
        <v>5501</v>
      </c>
      <c r="E1165" t="s">
        <v>259</v>
      </c>
      <c r="F1165">
        <v>7</v>
      </c>
      <c r="G1165">
        <v>2022</v>
      </c>
      <c r="H1165" s="1">
        <v>44931.425943275462</v>
      </c>
      <c r="I1165" t="s">
        <v>3355</v>
      </c>
      <c r="J1165">
        <v>299.08</v>
      </c>
      <c r="K1165">
        <v>0</v>
      </c>
      <c r="L1165" t="s">
        <v>38</v>
      </c>
      <c r="M1165" t="s">
        <v>51</v>
      </c>
      <c r="N1165">
        <v>299.08</v>
      </c>
      <c r="R1165" t="s">
        <v>52</v>
      </c>
      <c r="S1165">
        <v>42.056399999999996</v>
      </c>
      <c r="T1165">
        <v>-94.843599999999995</v>
      </c>
      <c r="U1165">
        <v>0</v>
      </c>
      <c r="V1165">
        <v>1</v>
      </c>
      <c r="W1165">
        <v>6.3</v>
      </c>
      <c r="X1165">
        <v>4.2</v>
      </c>
      <c r="Y1165">
        <v>0</v>
      </c>
      <c r="Z1165">
        <v>19000125001</v>
      </c>
      <c r="AA1165">
        <v>992.4707178415</v>
      </c>
      <c r="AB1165" t="s">
        <v>53</v>
      </c>
      <c r="AC1165" t="s">
        <v>42</v>
      </c>
      <c r="AD1165" t="s">
        <v>54</v>
      </c>
      <c r="AE1165" t="s">
        <v>183</v>
      </c>
      <c r="AF1165" t="s">
        <v>5502</v>
      </c>
    </row>
    <row r="1166" spans="1:32" x14ac:dyDescent="0.25">
      <c r="A1166" t="s">
        <v>5503</v>
      </c>
      <c r="B1166" t="s">
        <v>5504</v>
      </c>
      <c r="C1166" t="s">
        <v>5505</v>
      </c>
      <c r="D1166" t="s">
        <v>5506</v>
      </c>
      <c r="E1166" t="s">
        <v>136</v>
      </c>
      <c r="F1166">
        <v>4</v>
      </c>
      <c r="G1166">
        <v>2022</v>
      </c>
      <c r="H1166" s="1">
        <v>44978.523672118055</v>
      </c>
      <c r="I1166" t="s">
        <v>3355</v>
      </c>
      <c r="J1166">
        <v>299</v>
      </c>
      <c r="K1166">
        <v>0</v>
      </c>
      <c r="L1166" t="s">
        <v>38</v>
      </c>
      <c r="M1166" t="s">
        <v>51</v>
      </c>
      <c r="N1166">
        <v>299</v>
      </c>
      <c r="R1166" t="s">
        <v>52</v>
      </c>
      <c r="S1166">
        <v>36.444474999999997</v>
      </c>
      <c r="T1166">
        <v>-78.977889000000005</v>
      </c>
      <c r="U1166">
        <v>0</v>
      </c>
      <c r="V1166">
        <v>1</v>
      </c>
      <c r="W1166">
        <v>5</v>
      </c>
      <c r="X1166">
        <v>0</v>
      </c>
      <c r="Y1166">
        <v>0</v>
      </c>
      <c r="Z1166">
        <v>37007301001</v>
      </c>
      <c r="AA1166">
        <v>1520.5744025644999</v>
      </c>
      <c r="AB1166" t="s">
        <v>41</v>
      </c>
      <c r="AC1166" t="s">
        <v>54</v>
      </c>
      <c r="AD1166" t="s">
        <v>54</v>
      </c>
      <c r="AE1166" t="s">
        <v>54</v>
      </c>
      <c r="AF1166" t="s">
        <v>5507</v>
      </c>
    </row>
    <row r="1167" spans="1:32" x14ac:dyDescent="0.25">
      <c r="A1167" t="s">
        <v>5508</v>
      </c>
      <c r="B1167" t="s">
        <v>5509</v>
      </c>
      <c r="C1167" t="s">
        <v>5510</v>
      </c>
      <c r="D1167" t="s">
        <v>1235</v>
      </c>
      <c r="E1167" t="s">
        <v>259</v>
      </c>
      <c r="F1167">
        <v>7</v>
      </c>
      <c r="G1167">
        <v>2022</v>
      </c>
      <c r="H1167" s="1">
        <v>44946.610735775466</v>
      </c>
      <c r="I1167" t="s">
        <v>3355</v>
      </c>
      <c r="J1167">
        <v>298.25</v>
      </c>
      <c r="K1167">
        <v>0</v>
      </c>
      <c r="L1167" t="s">
        <v>38</v>
      </c>
      <c r="M1167" t="s">
        <v>51</v>
      </c>
      <c r="N1167">
        <v>298.25</v>
      </c>
      <c r="R1167" t="s">
        <v>52</v>
      </c>
      <c r="S1167">
        <v>42.012860000000003</v>
      </c>
      <c r="T1167">
        <v>-95.379339999999999</v>
      </c>
      <c r="U1167">
        <v>0</v>
      </c>
      <c r="V1167">
        <v>1</v>
      </c>
      <c r="W1167">
        <v>5.1920000000000002</v>
      </c>
      <c r="X1167">
        <v>4.17</v>
      </c>
      <c r="Y1167">
        <v>0</v>
      </c>
      <c r="Z1167">
        <v>19000223001</v>
      </c>
      <c r="AA1167">
        <v>413.01350239715993</v>
      </c>
      <c r="AB1167" t="s">
        <v>177</v>
      </c>
      <c r="AC1167" t="s">
        <v>42</v>
      </c>
      <c r="AD1167" t="s">
        <v>54</v>
      </c>
      <c r="AE1167" t="s">
        <v>73</v>
      </c>
      <c r="AF1167" t="s">
        <v>5511</v>
      </c>
    </row>
    <row r="1168" spans="1:32" x14ac:dyDescent="0.25">
      <c r="A1168" t="s">
        <v>5512</v>
      </c>
      <c r="B1168" t="s">
        <v>5513</v>
      </c>
      <c r="C1168" t="s">
        <v>5514</v>
      </c>
      <c r="D1168" t="s">
        <v>5515</v>
      </c>
      <c r="E1168" t="s">
        <v>247</v>
      </c>
      <c r="F1168">
        <v>1</v>
      </c>
      <c r="G1168">
        <v>2022</v>
      </c>
      <c r="H1168" s="1">
        <v>44973.474141550927</v>
      </c>
      <c r="I1168" t="s">
        <v>3355</v>
      </c>
      <c r="J1168">
        <v>298.16000000000003</v>
      </c>
      <c r="K1168">
        <v>0</v>
      </c>
      <c r="L1168" t="s">
        <v>38</v>
      </c>
      <c r="M1168" t="s">
        <v>79</v>
      </c>
      <c r="Q1168">
        <v>298.16000000000003</v>
      </c>
      <c r="R1168" t="s">
        <v>86</v>
      </c>
      <c r="S1168">
        <v>42.089824</v>
      </c>
      <c r="T1168">
        <v>-70.643647999999999</v>
      </c>
      <c r="U1168">
        <v>1.2733333330000001</v>
      </c>
      <c r="V1168">
        <v>1</v>
      </c>
      <c r="W1168">
        <v>2.1</v>
      </c>
      <c r="X1168">
        <v>0</v>
      </c>
      <c r="Y1168">
        <v>464.21</v>
      </c>
      <c r="Z1168">
        <v>25000097001</v>
      </c>
      <c r="AA1168">
        <v>619.15604415799999</v>
      </c>
      <c r="AB1168" t="s">
        <v>41</v>
      </c>
      <c r="AC1168" t="s">
        <v>54</v>
      </c>
      <c r="AD1168" t="s">
        <v>54</v>
      </c>
      <c r="AE1168" t="s">
        <v>73</v>
      </c>
      <c r="AF1168" t="s">
        <v>5516</v>
      </c>
    </row>
    <row r="1169" spans="1:32" x14ac:dyDescent="0.25">
      <c r="A1169" t="s">
        <v>5517</v>
      </c>
      <c r="B1169" t="s">
        <v>5518</v>
      </c>
      <c r="C1169" t="s">
        <v>5519</v>
      </c>
      <c r="D1169" t="s">
        <v>5520</v>
      </c>
      <c r="E1169" t="s">
        <v>543</v>
      </c>
      <c r="F1169">
        <v>7</v>
      </c>
      <c r="G1169">
        <v>2022</v>
      </c>
      <c r="H1169" s="1">
        <v>44952.50744400463</v>
      </c>
      <c r="I1169" t="s">
        <v>3355</v>
      </c>
      <c r="J1169">
        <v>296</v>
      </c>
      <c r="K1169">
        <v>0</v>
      </c>
      <c r="L1169" t="s">
        <v>38</v>
      </c>
      <c r="M1169" t="s">
        <v>51</v>
      </c>
      <c r="N1169">
        <v>250</v>
      </c>
      <c r="R1169" t="s">
        <v>52</v>
      </c>
      <c r="S1169">
        <v>38.182839999999999</v>
      </c>
      <c r="T1169">
        <v>-92.597149999999999</v>
      </c>
      <c r="U1169">
        <v>1.695666667</v>
      </c>
      <c r="V1169">
        <v>1</v>
      </c>
      <c r="W1169">
        <v>0</v>
      </c>
      <c r="X1169">
        <v>0</v>
      </c>
      <c r="Y1169">
        <v>619.45799999999997</v>
      </c>
      <c r="Z1169">
        <v>29004026001</v>
      </c>
      <c r="AA1169">
        <v>819.47123491499997</v>
      </c>
      <c r="AB1169" t="s">
        <v>53</v>
      </c>
      <c r="AC1169" t="s">
        <v>64</v>
      </c>
      <c r="AD1169" t="s">
        <v>54</v>
      </c>
      <c r="AE1169" t="s">
        <v>44</v>
      </c>
      <c r="AF1169" t="s">
        <v>5521</v>
      </c>
    </row>
    <row r="1170" spans="1:32" x14ac:dyDescent="0.25">
      <c r="A1170" t="s">
        <v>5522</v>
      </c>
      <c r="B1170" t="s">
        <v>5523</v>
      </c>
      <c r="C1170" t="s">
        <v>5524</v>
      </c>
      <c r="D1170" t="s">
        <v>5525</v>
      </c>
      <c r="E1170" t="s">
        <v>61</v>
      </c>
      <c r="F1170">
        <v>1</v>
      </c>
      <c r="G1170">
        <v>2022</v>
      </c>
      <c r="H1170" s="1">
        <v>44985.395036886577</v>
      </c>
      <c r="I1170" t="s">
        <v>3355</v>
      </c>
      <c r="J1170">
        <v>295</v>
      </c>
      <c r="K1170">
        <v>0</v>
      </c>
      <c r="L1170" t="s">
        <v>38</v>
      </c>
      <c r="M1170" t="s">
        <v>79</v>
      </c>
      <c r="Q1170">
        <v>295</v>
      </c>
      <c r="R1170" t="s">
        <v>94</v>
      </c>
      <c r="S1170">
        <v>41.526190999999997</v>
      </c>
      <c r="T1170">
        <v>-72.084582999999995</v>
      </c>
      <c r="U1170">
        <v>3.483333333</v>
      </c>
      <c r="V1170">
        <v>2</v>
      </c>
      <c r="W1170">
        <v>8.5</v>
      </c>
      <c r="X1170">
        <v>0</v>
      </c>
      <c r="Y1170">
        <v>1265.8</v>
      </c>
      <c r="Z1170">
        <v>9001040001</v>
      </c>
      <c r="AA1170">
        <v>2308.1773116772501</v>
      </c>
      <c r="AB1170" t="s">
        <v>41</v>
      </c>
      <c r="AC1170" t="s">
        <v>42</v>
      </c>
      <c r="AD1170" t="s">
        <v>54</v>
      </c>
      <c r="AE1170" t="s">
        <v>65</v>
      </c>
      <c r="AF1170" t="s">
        <v>5526</v>
      </c>
    </row>
    <row r="1171" spans="1:32" x14ac:dyDescent="0.25">
      <c r="A1171" t="s">
        <v>2348</v>
      </c>
      <c r="B1171" t="s">
        <v>5527</v>
      </c>
      <c r="C1171" t="s">
        <v>5528</v>
      </c>
      <c r="D1171" t="s">
        <v>2348</v>
      </c>
      <c r="E1171" t="s">
        <v>437</v>
      </c>
      <c r="F1171">
        <v>5</v>
      </c>
      <c r="G1171">
        <v>2022</v>
      </c>
      <c r="H1171" s="1">
        <v>44967.403952418979</v>
      </c>
      <c r="I1171" t="s">
        <v>3355</v>
      </c>
      <c r="J1171">
        <v>293</v>
      </c>
      <c r="K1171">
        <v>1</v>
      </c>
      <c r="L1171" t="s">
        <v>51</v>
      </c>
      <c r="M1171" t="s">
        <v>39</v>
      </c>
      <c r="N1171">
        <v>280</v>
      </c>
      <c r="Q1171">
        <v>162.5</v>
      </c>
      <c r="R1171" t="s">
        <v>568</v>
      </c>
      <c r="S1171">
        <v>43.670209999999997</v>
      </c>
      <c r="T1171">
        <v>-94.458460000000002</v>
      </c>
      <c r="U1171">
        <v>1.2537499999999999</v>
      </c>
      <c r="V1171">
        <v>1</v>
      </c>
      <c r="W1171">
        <v>3.9</v>
      </c>
      <c r="X1171">
        <v>3.9</v>
      </c>
      <c r="Y1171">
        <v>457.80200000000002</v>
      </c>
      <c r="Z1171">
        <v>27000019001</v>
      </c>
      <c r="AA1171">
        <v>1420.4168071859999</v>
      </c>
      <c r="AB1171" t="s">
        <v>53</v>
      </c>
      <c r="AC1171" t="s">
        <v>42</v>
      </c>
      <c r="AD1171" t="s">
        <v>537</v>
      </c>
      <c r="AE1171" t="s">
        <v>73</v>
      </c>
      <c r="AF1171" t="s">
        <v>5529</v>
      </c>
    </row>
    <row r="1172" spans="1:32" x14ac:dyDescent="0.25">
      <c r="A1172" t="s">
        <v>5530</v>
      </c>
      <c r="B1172" t="s">
        <v>5531</v>
      </c>
      <c r="C1172" t="s">
        <v>5532</v>
      </c>
      <c r="D1172" t="s">
        <v>5533</v>
      </c>
      <c r="E1172" t="s">
        <v>192</v>
      </c>
      <c r="F1172">
        <v>4</v>
      </c>
      <c r="G1172">
        <v>2022</v>
      </c>
      <c r="H1172" s="1">
        <v>44984.450946689816</v>
      </c>
      <c r="I1172" t="s">
        <v>3355</v>
      </c>
      <c r="J1172">
        <v>292.72000000000003</v>
      </c>
      <c r="K1172">
        <v>0</v>
      </c>
      <c r="L1172" t="s">
        <v>38</v>
      </c>
      <c r="M1172" t="s">
        <v>51</v>
      </c>
      <c r="N1172">
        <v>292.72000000000003</v>
      </c>
      <c r="R1172" t="s">
        <v>52</v>
      </c>
      <c r="S1172">
        <v>30.401399999999999</v>
      </c>
      <c r="T1172">
        <v>-87.661699999999996</v>
      </c>
      <c r="U1172">
        <v>1.8689166669999999</v>
      </c>
      <c r="V1172">
        <v>1</v>
      </c>
      <c r="W1172">
        <v>3.5</v>
      </c>
      <c r="X1172">
        <v>1.5169999999999999</v>
      </c>
      <c r="Y1172">
        <v>372.29018180000003</v>
      </c>
      <c r="Z1172">
        <v>1000062001</v>
      </c>
      <c r="AA1172">
        <v>637.36651604500003</v>
      </c>
      <c r="AB1172" t="s">
        <v>54</v>
      </c>
      <c r="AC1172" t="s">
        <v>72</v>
      </c>
      <c r="AD1172" t="s">
        <v>54</v>
      </c>
      <c r="AE1172" t="s">
        <v>73</v>
      </c>
      <c r="AF1172" t="s">
        <v>5534</v>
      </c>
    </row>
    <row r="1173" spans="1:32" x14ac:dyDescent="0.25">
      <c r="A1173" t="s">
        <v>5535</v>
      </c>
      <c r="B1173" t="s">
        <v>5536</v>
      </c>
      <c r="C1173" t="s">
        <v>5537</v>
      </c>
      <c r="D1173" t="s">
        <v>5538</v>
      </c>
      <c r="E1173" t="s">
        <v>600</v>
      </c>
      <c r="F1173">
        <v>4</v>
      </c>
      <c r="G1173">
        <v>2022</v>
      </c>
      <c r="H1173" s="1">
        <v>44951.495356157408</v>
      </c>
      <c r="I1173" t="s">
        <v>3355</v>
      </c>
      <c r="J1173">
        <v>292.35000000000002</v>
      </c>
      <c r="K1173">
        <v>0</v>
      </c>
      <c r="L1173" t="s">
        <v>38</v>
      </c>
      <c r="M1173" t="s">
        <v>51</v>
      </c>
      <c r="N1173">
        <v>292.35000000000002</v>
      </c>
      <c r="R1173" t="s">
        <v>52</v>
      </c>
      <c r="S1173">
        <v>30.770890000000001</v>
      </c>
      <c r="T1173">
        <v>-85.219719999999995</v>
      </c>
      <c r="Z1173">
        <v>12000256001</v>
      </c>
      <c r="AA1173">
        <v>914.16568872740004</v>
      </c>
      <c r="AB1173" t="s">
        <v>41</v>
      </c>
      <c r="AC1173" t="s">
        <v>54</v>
      </c>
      <c r="AD1173" t="s">
        <v>54</v>
      </c>
      <c r="AE1173" t="s">
        <v>73</v>
      </c>
      <c r="AF1173" t="s">
        <v>5539</v>
      </c>
    </row>
    <row r="1174" spans="1:32" x14ac:dyDescent="0.25">
      <c r="A1174" t="s">
        <v>5540</v>
      </c>
      <c r="B1174" t="s">
        <v>5541</v>
      </c>
      <c r="C1174" t="s">
        <v>5542</v>
      </c>
      <c r="D1174" t="s">
        <v>5543</v>
      </c>
      <c r="E1174" t="s">
        <v>85</v>
      </c>
      <c r="F1174">
        <v>2</v>
      </c>
      <c r="G1174">
        <v>2022</v>
      </c>
      <c r="H1174" s="1">
        <v>44980.434660405095</v>
      </c>
      <c r="I1174" t="s">
        <v>3355</v>
      </c>
      <c r="J1174">
        <v>291.10000000000002</v>
      </c>
      <c r="K1174">
        <v>0</v>
      </c>
      <c r="L1174" t="s">
        <v>38</v>
      </c>
      <c r="M1174" t="s">
        <v>51</v>
      </c>
      <c r="N1174">
        <v>291.10000000000002</v>
      </c>
      <c r="R1174" t="s">
        <v>52</v>
      </c>
      <c r="S1174">
        <v>42.312269999999998</v>
      </c>
      <c r="T1174">
        <v>-77.651840000000007</v>
      </c>
      <c r="U1174">
        <v>1.941666667</v>
      </c>
      <c r="V1174">
        <v>1</v>
      </c>
      <c r="W1174">
        <v>4</v>
      </c>
      <c r="X1174">
        <v>0</v>
      </c>
      <c r="Y1174">
        <v>705.9</v>
      </c>
      <c r="Z1174">
        <v>36008081001</v>
      </c>
      <c r="AA1174">
        <v>1214.4563701440295</v>
      </c>
      <c r="AB1174" t="s">
        <v>53</v>
      </c>
      <c r="AC1174" t="s">
        <v>536</v>
      </c>
      <c r="AD1174" t="s">
        <v>54</v>
      </c>
      <c r="AE1174" t="s">
        <v>55</v>
      </c>
      <c r="AF1174" t="s">
        <v>5544</v>
      </c>
    </row>
    <row r="1175" spans="1:32" x14ac:dyDescent="0.25">
      <c r="A1175" t="s">
        <v>5545</v>
      </c>
      <c r="B1175" t="s">
        <v>5546</v>
      </c>
      <c r="C1175" t="s">
        <v>5547</v>
      </c>
      <c r="D1175" t="s">
        <v>5548</v>
      </c>
      <c r="E1175" t="s">
        <v>1064</v>
      </c>
      <c r="F1175">
        <v>3</v>
      </c>
      <c r="G1175">
        <v>2022</v>
      </c>
      <c r="H1175" s="1">
        <v>44970.586992962963</v>
      </c>
      <c r="I1175" t="s">
        <v>3355</v>
      </c>
      <c r="J1175">
        <v>288.87</v>
      </c>
      <c r="K1175">
        <v>0</v>
      </c>
      <c r="L1175" t="s">
        <v>38</v>
      </c>
      <c r="M1175" t="s">
        <v>39</v>
      </c>
      <c r="N1175">
        <v>288.41000000000003</v>
      </c>
      <c r="Q1175">
        <v>0.45</v>
      </c>
      <c r="R1175" t="s">
        <v>561</v>
      </c>
      <c r="S1175">
        <v>39.555833</v>
      </c>
      <c r="T1175">
        <v>-77.708888999999999</v>
      </c>
      <c r="Z1175">
        <v>24000090013</v>
      </c>
      <c r="AA1175">
        <v>491.68274094899999</v>
      </c>
      <c r="AB1175" t="s">
        <v>87</v>
      </c>
      <c r="AC1175" t="s">
        <v>54</v>
      </c>
      <c r="AD1175" t="s">
        <v>54</v>
      </c>
      <c r="AE1175" t="s">
        <v>73</v>
      </c>
      <c r="AF1175" t="s">
        <v>5549</v>
      </c>
    </row>
    <row r="1176" spans="1:32" x14ac:dyDescent="0.25">
      <c r="A1176" t="s">
        <v>5550</v>
      </c>
      <c r="B1176" t="s">
        <v>5551</v>
      </c>
      <c r="C1176" t="s">
        <v>5552</v>
      </c>
      <c r="D1176" t="s">
        <v>5553</v>
      </c>
      <c r="E1176" t="s">
        <v>213</v>
      </c>
      <c r="F1176">
        <v>3</v>
      </c>
      <c r="G1176">
        <v>2022</v>
      </c>
      <c r="H1176" s="1">
        <v>44943.399049548614</v>
      </c>
      <c r="I1176" t="s">
        <v>3355</v>
      </c>
      <c r="J1176">
        <v>288.50599999999997</v>
      </c>
      <c r="K1176">
        <v>0</v>
      </c>
      <c r="L1176" t="s">
        <v>38</v>
      </c>
      <c r="M1176" t="s">
        <v>51</v>
      </c>
      <c r="N1176">
        <v>288.50599999999997</v>
      </c>
      <c r="R1176" t="s">
        <v>52</v>
      </c>
      <c r="S1176">
        <v>39.870019999999997</v>
      </c>
      <c r="T1176">
        <v>-77.069672999999995</v>
      </c>
      <c r="U1176">
        <v>1.3076666669999999</v>
      </c>
      <c r="V1176">
        <v>1</v>
      </c>
      <c r="W1176">
        <v>1.788</v>
      </c>
      <c r="X1176">
        <v>0</v>
      </c>
      <c r="Y1176">
        <v>476.92700000000002</v>
      </c>
      <c r="Z1176">
        <v>42003091001</v>
      </c>
      <c r="AA1176">
        <v>91.052359434999985</v>
      </c>
      <c r="AB1176" t="s">
        <v>41</v>
      </c>
      <c r="AC1176" t="s">
        <v>54</v>
      </c>
      <c r="AD1176" t="s">
        <v>54</v>
      </c>
      <c r="AE1176" t="s">
        <v>65</v>
      </c>
      <c r="AF1176" t="s">
        <v>5554</v>
      </c>
    </row>
    <row r="1177" spans="1:32" x14ac:dyDescent="0.25">
      <c r="A1177" t="s">
        <v>5555</v>
      </c>
      <c r="B1177" t="s">
        <v>5556</v>
      </c>
      <c r="C1177" t="s">
        <v>5557</v>
      </c>
      <c r="D1177" t="s">
        <v>5558</v>
      </c>
      <c r="E1177" t="s">
        <v>543</v>
      </c>
      <c r="F1177">
        <v>7</v>
      </c>
      <c r="G1177">
        <v>2022</v>
      </c>
      <c r="H1177" s="1">
        <v>44984.495744826389</v>
      </c>
      <c r="I1177" t="s">
        <v>3355</v>
      </c>
      <c r="J1177">
        <v>287</v>
      </c>
      <c r="K1177">
        <v>0</v>
      </c>
      <c r="L1177" t="s">
        <v>38</v>
      </c>
      <c r="M1177" t="s">
        <v>51</v>
      </c>
      <c r="N1177">
        <v>574</v>
      </c>
      <c r="R1177" t="s">
        <v>52</v>
      </c>
      <c r="S1177">
        <v>36.916741000000002</v>
      </c>
      <c r="T1177">
        <v>-93.940094999999999</v>
      </c>
      <c r="U1177">
        <v>2.766666667</v>
      </c>
      <c r="V1177">
        <v>1</v>
      </c>
      <c r="W1177">
        <v>0</v>
      </c>
      <c r="X1177">
        <v>0</v>
      </c>
      <c r="Y1177">
        <v>1010.6</v>
      </c>
      <c r="Z1177">
        <v>29003471001</v>
      </c>
      <c r="AA1177">
        <v>1729.9948292649999</v>
      </c>
      <c r="AB1177" t="s">
        <v>41</v>
      </c>
      <c r="AC1177" t="s">
        <v>54</v>
      </c>
      <c r="AD1177" t="s">
        <v>54</v>
      </c>
      <c r="AE1177" t="s">
        <v>73</v>
      </c>
      <c r="AF1177" t="s">
        <v>5559</v>
      </c>
    </row>
    <row r="1178" spans="1:32" x14ac:dyDescent="0.25">
      <c r="A1178" t="s">
        <v>5560</v>
      </c>
      <c r="B1178" t="s">
        <v>5561</v>
      </c>
      <c r="C1178" t="s">
        <v>5561</v>
      </c>
      <c r="D1178" t="s">
        <v>5562</v>
      </c>
      <c r="E1178" t="s">
        <v>99</v>
      </c>
      <c r="F1178">
        <v>6</v>
      </c>
      <c r="G1178">
        <v>2022</v>
      </c>
      <c r="H1178" s="1">
        <v>44840.433334803238</v>
      </c>
      <c r="I1178" t="s">
        <v>3355</v>
      </c>
      <c r="J1178">
        <v>285.72000000000003</v>
      </c>
      <c r="K1178">
        <v>0</v>
      </c>
      <c r="L1178" t="s">
        <v>38</v>
      </c>
      <c r="M1178" t="s">
        <v>79</v>
      </c>
      <c r="Q1178">
        <v>285.72000000000003</v>
      </c>
      <c r="R1178" t="s">
        <v>94</v>
      </c>
      <c r="S1178">
        <v>31.682462999999998</v>
      </c>
      <c r="T1178">
        <v>-106.22771299999999</v>
      </c>
      <c r="U1178">
        <v>1.0115833329999999</v>
      </c>
      <c r="V1178">
        <v>1</v>
      </c>
      <c r="W1178">
        <v>5</v>
      </c>
      <c r="X1178">
        <v>3</v>
      </c>
      <c r="Y1178">
        <v>369.27100000000002</v>
      </c>
      <c r="Z1178">
        <v>48001011001</v>
      </c>
      <c r="AA1178">
        <v>327.78849396600003</v>
      </c>
      <c r="AB1178" t="s">
        <v>41</v>
      </c>
      <c r="AC1178" t="s">
        <v>54</v>
      </c>
      <c r="AD1178" t="s">
        <v>54</v>
      </c>
      <c r="AE1178" t="s">
        <v>73</v>
      </c>
      <c r="AF1178" t="s">
        <v>5563</v>
      </c>
    </row>
    <row r="1179" spans="1:32" x14ac:dyDescent="0.25">
      <c r="A1179" t="s">
        <v>5564</v>
      </c>
      <c r="B1179" t="s">
        <v>5565</v>
      </c>
      <c r="C1179" t="s">
        <v>5566</v>
      </c>
      <c r="D1179" t="s">
        <v>4313</v>
      </c>
      <c r="E1179" t="s">
        <v>85</v>
      </c>
      <c r="F1179">
        <v>2</v>
      </c>
      <c r="G1179">
        <v>2022</v>
      </c>
      <c r="H1179" s="1">
        <v>44974.386207777781</v>
      </c>
      <c r="I1179" t="s">
        <v>3355</v>
      </c>
      <c r="J1179">
        <v>285</v>
      </c>
      <c r="K1179">
        <v>0</v>
      </c>
      <c r="L1179" t="s">
        <v>38</v>
      </c>
      <c r="M1179" t="s">
        <v>679</v>
      </c>
      <c r="O1179">
        <v>285</v>
      </c>
      <c r="R1179" t="s">
        <v>52</v>
      </c>
      <c r="S1179">
        <v>42.922980000000003</v>
      </c>
      <c r="T1179">
        <v>-77.756780000000006</v>
      </c>
      <c r="U1179">
        <v>0</v>
      </c>
      <c r="V1179">
        <v>1</v>
      </c>
      <c r="W1179">
        <v>2.75</v>
      </c>
      <c r="X1179">
        <v>0</v>
      </c>
      <c r="Y1179">
        <v>0</v>
      </c>
      <c r="Z1179">
        <v>36008014001</v>
      </c>
      <c r="AA1179">
        <v>284.44757087494003</v>
      </c>
      <c r="AB1179" t="s">
        <v>407</v>
      </c>
      <c r="AC1179" t="s">
        <v>562</v>
      </c>
      <c r="AD1179" t="s">
        <v>54</v>
      </c>
      <c r="AE1179" t="s">
        <v>73</v>
      </c>
      <c r="AF1179" t="s">
        <v>5567</v>
      </c>
    </row>
    <row r="1180" spans="1:32" x14ac:dyDescent="0.25">
      <c r="A1180" t="s">
        <v>5568</v>
      </c>
      <c r="B1180" t="s">
        <v>5569</v>
      </c>
      <c r="C1180" t="s">
        <v>5569</v>
      </c>
      <c r="D1180" t="s">
        <v>98</v>
      </c>
      <c r="E1180" t="s">
        <v>99</v>
      </c>
      <c r="F1180">
        <v>6</v>
      </c>
      <c r="G1180">
        <v>2022</v>
      </c>
      <c r="H1180" s="1">
        <v>44834.532896365738</v>
      </c>
      <c r="I1180" t="s">
        <v>3355</v>
      </c>
      <c r="J1180">
        <v>283.04000000000002</v>
      </c>
      <c r="K1180">
        <v>0</v>
      </c>
      <c r="L1180" t="s">
        <v>38</v>
      </c>
      <c r="M1180" t="s">
        <v>39</v>
      </c>
      <c r="N1180">
        <v>161.66</v>
      </c>
      <c r="Q1180">
        <v>121.38</v>
      </c>
      <c r="R1180" t="s">
        <v>52</v>
      </c>
      <c r="S1180">
        <v>30.00338</v>
      </c>
      <c r="T1180">
        <v>-95.524308000000005</v>
      </c>
      <c r="U1180">
        <v>1.7602583329999999</v>
      </c>
      <c r="V1180">
        <v>1</v>
      </c>
      <c r="W1180">
        <v>5</v>
      </c>
      <c r="X1180">
        <v>0</v>
      </c>
      <c r="Y1180">
        <v>641.35479999999995</v>
      </c>
      <c r="AB1180" t="s">
        <v>41</v>
      </c>
      <c r="AC1180" t="s">
        <v>54</v>
      </c>
      <c r="AD1180" t="s">
        <v>54</v>
      </c>
      <c r="AE1180" t="s">
        <v>73</v>
      </c>
      <c r="AF1180" t="s">
        <v>5570</v>
      </c>
    </row>
    <row r="1181" spans="1:32" x14ac:dyDescent="0.25">
      <c r="A1181" t="s">
        <v>5571</v>
      </c>
      <c r="B1181" t="s">
        <v>5572</v>
      </c>
      <c r="C1181" t="s">
        <v>5572</v>
      </c>
      <c r="D1181" t="s">
        <v>98</v>
      </c>
      <c r="E1181" t="s">
        <v>99</v>
      </c>
      <c r="F1181">
        <v>6</v>
      </c>
      <c r="G1181">
        <v>2022</v>
      </c>
      <c r="H1181" s="1">
        <v>44832.64083931713</v>
      </c>
      <c r="I1181" t="s">
        <v>3355</v>
      </c>
      <c r="J1181">
        <v>282.77</v>
      </c>
      <c r="K1181">
        <v>0</v>
      </c>
      <c r="L1181" t="s">
        <v>38</v>
      </c>
      <c r="M1181" t="s">
        <v>79</v>
      </c>
      <c r="Q1181">
        <v>282.77</v>
      </c>
      <c r="R1181" t="s">
        <v>94</v>
      </c>
      <c r="S1181">
        <v>29.526306000000002</v>
      </c>
      <c r="T1181">
        <v>-95.478082999999998</v>
      </c>
      <c r="U1181">
        <v>1.1114166670000001</v>
      </c>
      <c r="V1181">
        <v>1</v>
      </c>
      <c r="W1181">
        <v>1.8</v>
      </c>
      <c r="X1181">
        <v>1.8</v>
      </c>
      <c r="Y1181">
        <v>405.589</v>
      </c>
      <c r="AB1181" t="s">
        <v>41</v>
      </c>
      <c r="AC1181" t="s">
        <v>54</v>
      </c>
      <c r="AD1181" t="s">
        <v>54</v>
      </c>
      <c r="AE1181" t="s">
        <v>54</v>
      </c>
      <c r="AF1181" t="s">
        <v>5573</v>
      </c>
    </row>
    <row r="1182" spans="1:32" x14ac:dyDescent="0.25">
      <c r="A1182" t="s">
        <v>5574</v>
      </c>
      <c r="B1182" t="s">
        <v>5575</v>
      </c>
      <c r="C1182" t="s">
        <v>5576</v>
      </c>
      <c r="D1182" t="s">
        <v>5577</v>
      </c>
      <c r="E1182" t="s">
        <v>525</v>
      </c>
      <c r="F1182">
        <v>2</v>
      </c>
      <c r="G1182">
        <v>2022</v>
      </c>
      <c r="H1182" s="1">
        <v>44978.441013703705</v>
      </c>
      <c r="I1182" t="s">
        <v>3355</v>
      </c>
      <c r="J1182">
        <v>282.7</v>
      </c>
      <c r="K1182">
        <v>0</v>
      </c>
      <c r="L1182" t="s">
        <v>38</v>
      </c>
      <c r="M1182" t="s">
        <v>63</v>
      </c>
      <c r="P1182">
        <v>282.7</v>
      </c>
      <c r="R1182" t="s">
        <v>38</v>
      </c>
      <c r="S1182">
        <v>39.633172999999999</v>
      </c>
      <c r="T1182">
        <v>-74.767189999999999</v>
      </c>
      <c r="U1182">
        <v>0</v>
      </c>
      <c r="V1182">
        <v>1</v>
      </c>
      <c r="W1182">
        <v>1.6</v>
      </c>
      <c r="X1182">
        <v>0</v>
      </c>
      <c r="Y1182">
        <v>0</v>
      </c>
      <c r="Z1182">
        <v>34004230001</v>
      </c>
      <c r="AA1182">
        <v>388.97567950631998</v>
      </c>
      <c r="AB1182" t="s">
        <v>54</v>
      </c>
      <c r="AC1182" t="s">
        <v>54</v>
      </c>
      <c r="AD1182" t="s">
        <v>54</v>
      </c>
      <c r="AE1182" t="s">
        <v>55</v>
      </c>
      <c r="AF1182" t="s">
        <v>5578</v>
      </c>
    </row>
    <row r="1183" spans="1:32" x14ac:dyDescent="0.25">
      <c r="A1183" t="s">
        <v>5579</v>
      </c>
      <c r="B1183" t="s">
        <v>5580</v>
      </c>
      <c r="C1183" t="s">
        <v>5581</v>
      </c>
      <c r="D1183" t="s">
        <v>5582</v>
      </c>
      <c r="E1183" t="s">
        <v>136</v>
      </c>
      <c r="F1183">
        <v>4</v>
      </c>
      <c r="G1183">
        <v>2022</v>
      </c>
      <c r="H1183" s="1">
        <v>44971.372671319441</v>
      </c>
      <c r="I1183" t="s">
        <v>3355</v>
      </c>
      <c r="J1183">
        <v>282</v>
      </c>
      <c r="K1183">
        <v>0</v>
      </c>
      <c r="L1183" t="s">
        <v>38</v>
      </c>
      <c r="M1183" t="s">
        <v>51</v>
      </c>
      <c r="N1183">
        <v>282</v>
      </c>
      <c r="R1183" t="s">
        <v>52</v>
      </c>
      <c r="S1183">
        <v>35.289239999999999</v>
      </c>
      <c r="T1183">
        <v>-77.515280000000004</v>
      </c>
      <c r="U1183">
        <v>3.4013249999999999</v>
      </c>
      <c r="V1183">
        <v>1</v>
      </c>
      <c r="W1183">
        <v>11.85</v>
      </c>
      <c r="X1183">
        <v>0</v>
      </c>
      <c r="Y1183">
        <v>1240.5289</v>
      </c>
      <c r="Z1183">
        <v>37005401002</v>
      </c>
      <c r="AA1183">
        <v>3004.7278613550002</v>
      </c>
      <c r="AB1183" t="s">
        <v>41</v>
      </c>
      <c r="AC1183" t="s">
        <v>54</v>
      </c>
      <c r="AD1183" t="s">
        <v>54</v>
      </c>
      <c r="AE1183" t="s">
        <v>54</v>
      </c>
      <c r="AF1183" t="s">
        <v>5583</v>
      </c>
    </row>
    <row r="1184" spans="1:32" x14ac:dyDescent="0.25">
      <c r="A1184" t="s">
        <v>5584</v>
      </c>
      <c r="B1184" t="s">
        <v>5585</v>
      </c>
      <c r="C1184" t="s">
        <v>5586</v>
      </c>
      <c r="D1184" t="s">
        <v>5587</v>
      </c>
      <c r="E1184" t="s">
        <v>136</v>
      </c>
      <c r="F1184">
        <v>4</v>
      </c>
      <c r="G1184">
        <v>2022</v>
      </c>
      <c r="H1184" s="1">
        <v>44972.451574479164</v>
      </c>
      <c r="I1184" t="s">
        <v>3355</v>
      </c>
      <c r="J1184">
        <v>282</v>
      </c>
      <c r="K1184">
        <v>0</v>
      </c>
      <c r="L1184" t="s">
        <v>38</v>
      </c>
      <c r="M1184" t="s">
        <v>51</v>
      </c>
      <c r="N1184">
        <v>282</v>
      </c>
      <c r="R1184" t="s">
        <v>52</v>
      </c>
      <c r="S1184">
        <v>35.741810000000001</v>
      </c>
      <c r="T1184">
        <v>-80.841123999999994</v>
      </c>
      <c r="U1184">
        <v>0.73661666699999995</v>
      </c>
      <c r="V1184">
        <v>1</v>
      </c>
      <c r="W1184">
        <v>6</v>
      </c>
      <c r="X1184">
        <v>0</v>
      </c>
      <c r="Y1184">
        <v>268.68490000000003</v>
      </c>
      <c r="Z1184">
        <v>37004901002</v>
      </c>
      <c r="AA1184">
        <v>1631.6582810752002</v>
      </c>
      <c r="AB1184" t="s">
        <v>41</v>
      </c>
      <c r="AC1184" t="s">
        <v>54</v>
      </c>
      <c r="AD1184" t="s">
        <v>54</v>
      </c>
      <c r="AE1184" t="s">
        <v>73</v>
      </c>
      <c r="AF1184" t="s">
        <v>5588</v>
      </c>
    </row>
    <row r="1185" spans="1:32" x14ac:dyDescent="0.25">
      <c r="A1185" t="s">
        <v>5589</v>
      </c>
      <c r="B1185" t="s">
        <v>5590</v>
      </c>
      <c r="C1185" t="s">
        <v>5591</v>
      </c>
      <c r="D1185" t="s">
        <v>5592</v>
      </c>
      <c r="E1185" t="s">
        <v>247</v>
      </c>
      <c r="F1185">
        <v>1</v>
      </c>
      <c r="G1185">
        <v>2022</v>
      </c>
      <c r="H1185" s="1">
        <v>44974.558020613425</v>
      </c>
      <c r="I1185" t="s">
        <v>3355</v>
      </c>
      <c r="J1185">
        <v>279.77600000000001</v>
      </c>
      <c r="K1185">
        <v>0</v>
      </c>
      <c r="L1185" t="s">
        <v>38</v>
      </c>
      <c r="M1185" t="s">
        <v>79</v>
      </c>
      <c r="Q1185">
        <v>279.77600000000001</v>
      </c>
      <c r="R1185" t="s">
        <v>94</v>
      </c>
      <c r="S1185">
        <v>42.176229999999997</v>
      </c>
      <c r="T1185">
        <v>-70.726866000000001</v>
      </c>
      <c r="U1185">
        <v>1.42625</v>
      </c>
      <c r="V1185">
        <v>1</v>
      </c>
      <c r="W1185">
        <v>1.6</v>
      </c>
      <c r="X1185">
        <v>0</v>
      </c>
      <c r="Y1185">
        <v>520.26300000000003</v>
      </c>
      <c r="Z1185">
        <v>25000019001</v>
      </c>
      <c r="AA1185">
        <v>335.07268272080006</v>
      </c>
      <c r="AB1185" t="s">
        <v>41</v>
      </c>
      <c r="AC1185" t="s">
        <v>54</v>
      </c>
      <c r="AD1185" t="s">
        <v>54</v>
      </c>
      <c r="AE1185" t="s">
        <v>55</v>
      </c>
      <c r="AF1185" t="s">
        <v>5593</v>
      </c>
    </row>
    <row r="1186" spans="1:32" x14ac:dyDescent="0.25">
      <c r="A1186" t="s">
        <v>5594</v>
      </c>
      <c r="B1186" t="s">
        <v>5595</v>
      </c>
      <c r="C1186" t="s">
        <v>5596</v>
      </c>
      <c r="D1186" t="s">
        <v>5597</v>
      </c>
      <c r="E1186" t="s">
        <v>136</v>
      </c>
      <c r="F1186">
        <v>4</v>
      </c>
      <c r="G1186">
        <v>2022</v>
      </c>
      <c r="H1186" s="1">
        <v>44973.712144317127</v>
      </c>
      <c r="I1186" t="s">
        <v>3355</v>
      </c>
      <c r="J1186">
        <v>279</v>
      </c>
      <c r="K1186">
        <v>0</v>
      </c>
      <c r="L1186" t="s">
        <v>38</v>
      </c>
      <c r="M1186" t="s">
        <v>51</v>
      </c>
      <c r="N1186">
        <v>279</v>
      </c>
      <c r="R1186" t="s">
        <v>52</v>
      </c>
      <c r="S1186">
        <v>35.588194000000001</v>
      </c>
      <c r="T1186">
        <v>-77.546097000000003</v>
      </c>
      <c r="U1186">
        <v>0.80600833299999997</v>
      </c>
      <c r="V1186">
        <v>1</v>
      </c>
      <c r="W1186">
        <v>3.5</v>
      </c>
      <c r="X1186">
        <v>0</v>
      </c>
      <c r="Y1186">
        <v>293.5582</v>
      </c>
      <c r="Z1186">
        <v>37007408003</v>
      </c>
      <c r="AA1186">
        <v>976.08129314320001</v>
      </c>
      <c r="AB1186" t="s">
        <v>41</v>
      </c>
      <c r="AC1186" t="s">
        <v>54</v>
      </c>
      <c r="AD1186" t="s">
        <v>54</v>
      </c>
      <c r="AE1186" t="s">
        <v>54</v>
      </c>
      <c r="AF1186" t="s">
        <v>5598</v>
      </c>
    </row>
    <row r="1187" spans="1:32" x14ac:dyDescent="0.25">
      <c r="A1187" t="s">
        <v>5599</v>
      </c>
      <c r="B1187" t="s">
        <v>5600</v>
      </c>
      <c r="C1187" t="s">
        <v>5600</v>
      </c>
      <c r="D1187" t="s">
        <v>1887</v>
      </c>
      <c r="E1187" t="s">
        <v>99</v>
      </c>
      <c r="F1187">
        <v>6</v>
      </c>
      <c r="G1187">
        <v>2022</v>
      </c>
      <c r="H1187" s="1">
        <v>44834.610232187501</v>
      </c>
      <c r="I1187" t="s">
        <v>3355</v>
      </c>
      <c r="J1187">
        <v>278.91000000000003</v>
      </c>
      <c r="K1187">
        <v>0</v>
      </c>
      <c r="L1187" t="s">
        <v>38</v>
      </c>
      <c r="M1187" t="s">
        <v>51</v>
      </c>
      <c r="N1187">
        <v>278.91000000000003</v>
      </c>
      <c r="R1187" t="s">
        <v>52</v>
      </c>
      <c r="S1187">
        <v>29.774609999999999</v>
      </c>
      <c r="T1187">
        <v>-95.754099999999994</v>
      </c>
      <c r="U1187">
        <v>2.0858333330000001</v>
      </c>
      <c r="V1187">
        <v>1</v>
      </c>
      <c r="W1187">
        <v>6.48</v>
      </c>
      <c r="X1187">
        <v>0</v>
      </c>
      <c r="Y1187">
        <v>761.69</v>
      </c>
      <c r="AB1187" t="s">
        <v>544</v>
      </c>
      <c r="AC1187" t="s">
        <v>54</v>
      </c>
      <c r="AD1187" t="s">
        <v>54</v>
      </c>
      <c r="AE1187" t="s">
        <v>73</v>
      </c>
      <c r="AF1187" t="s">
        <v>5601</v>
      </c>
    </row>
    <row r="1188" spans="1:32" x14ac:dyDescent="0.25">
      <c r="A1188" t="s">
        <v>5602</v>
      </c>
      <c r="B1188" t="s">
        <v>5603</v>
      </c>
      <c r="C1188" t="s">
        <v>5604</v>
      </c>
      <c r="D1188" t="s">
        <v>5434</v>
      </c>
      <c r="E1188" t="s">
        <v>259</v>
      </c>
      <c r="F1188">
        <v>7</v>
      </c>
      <c r="G1188">
        <v>2022</v>
      </c>
      <c r="H1188" s="1">
        <v>44950.707902453702</v>
      </c>
      <c r="I1188" t="s">
        <v>3355</v>
      </c>
      <c r="J1188">
        <v>278.2</v>
      </c>
      <c r="K1188">
        <v>0</v>
      </c>
      <c r="L1188" t="s">
        <v>38</v>
      </c>
      <c r="M1188" t="s">
        <v>51</v>
      </c>
      <c r="N1188">
        <v>278.2</v>
      </c>
      <c r="R1188" t="s">
        <v>52</v>
      </c>
      <c r="S1188">
        <v>43.314722000000003</v>
      </c>
      <c r="T1188">
        <v>-95.150555999999995</v>
      </c>
      <c r="U1188">
        <v>0</v>
      </c>
      <c r="V1188">
        <v>1</v>
      </c>
      <c r="W1188">
        <v>10.26</v>
      </c>
      <c r="X1188">
        <v>5.17</v>
      </c>
      <c r="Y1188">
        <v>0</v>
      </c>
      <c r="Z1188">
        <v>19001083001</v>
      </c>
      <c r="AA1188">
        <v>1001.575953785</v>
      </c>
      <c r="AB1188" t="s">
        <v>53</v>
      </c>
      <c r="AC1188" t="s">
        <v>72</v>
      </c>
      <c r="AD1188" t="s">
        <v>54</v>
      </c>
      <c r="AE1188" t="s">
        <v>73</v>
      </c>
      <c r="AF1188" t="s">
        <v>5605</v>
      </c>
    </row>
    <row r="1189" spans="1:32" x14ac:dyDescent="0.25">
      <c r="A1189" t="s">
        <v>5606</v>
      </c>
      <c r="B1189" t="s">
        <v>5607</v>
      </c>
      <c r="C1189" t="s">
        <v>5608</v>
      </c>
      <c r="D1189" t="s">
        <v>5609</v>
      </c>
      <c r="E1189" t="s">
        <v>247</v>
      </c>
      <c r="F1189">
        <v>1</v>
      </c>
      <c r="G1189">
        <v>2022</v>
      </c>
      <c r="H1189" s="1">
        <v>44974.402170636575</v>
      </c>
      <c r="I1189" t="s">
        <v>3355</v>
      </c>
      <c r="J1189">
        <v>277.93</v>
      </c>
      <c r="K1189">
        <v>0</v>
      </c>
      <c r="L1189" t="s">
        <v>38</v>
      </c>
      <c r="M1189" t="s">
        <v>79</v>
      </c>
      <c r="Q1189">
        <v>277.93</v>
      </c>
      <c r="R1189" t="s">
        <v>94</v>
      </c>
      <c r="S1189">
        <v>42.231774000000001</v>
      </c>
      <c r="T1189">
        <v>-72.013347999999993</v>
      </c>
      <c r="U1189">
        <v>0.431666667</v>
      </c>
      <c r="V1189">
        <v>1</v>
      </c>
      <c r="W1189">
        <v>1.08</v>
      </c>
      <c r="X1189">
        <v>0</v>
      </c>
      <c r="Y1189">
        <v>156.66</v>
      </c>
      <c r="Z1189">
        <v>25000223001</v>
      </c>
      <c r="AA1189">
        <v>295.00964456940005</v>
      </c>
      <c r="AB1189" t="s">
        <v>41</v>
      </c>
      <c r="AC1189" t="s">
        <v>72</v>
      </c>
      <c r="AD1189" t="s">
        <v>54</v>
      </c>
      <c r="AE1189" t="s">
        <v>73</v>
      </c>
      <c r="AF1189" t="s">
        <v>5610</v>
      </c>
    </row>
    <row r="1190" spans="1:32" x14ac:dyDescent="0.25">
      <c r="A1190" t="s">
        <v>5611</v>
      </c>
      <c r="B1190" t="s">
        <v>5612</v>
      </c>
      <c r="C1190" t="s">
        <v>5613</v>
      </c>
      <c r="D1190" t="s">
        <v>5614</v>
      </c>
      <c r="E1190" t="s">
        <v>247</v>
      </c>
      <c r="F1190">
        <v>1</v>
      </c>
      <c r="G1190">
        <v>2022</v>
      </c>
      <c r="H1190" s="1">
        <v>44972.353802893522</v>
      </c>
      <c r="I1190" t="s">
        <v>3355</v>
      </c>
      <c r="J1190">
        <v>277.39999999999998</v>
      </c>
      <c r="K1190">
        <v>0</v>
      </c>
      <c r="L1190" t="s">
        <v>38</v>
      </c>
      <c r="M1190" t="s">
        <v>79</v>
      </c>
      <c r="Q1190">
        <v>277.39999999999998</v>
      </c>
      <c r="R1190" t="s">
        <v>94</v>
      </c>
      <c r="S1190">
        <v>42.104697000000002</v>
      </c>
      <c r="T1190">
        <v>-72.088065999999998</v>
      </c>
      <c r="U1190">
        <v>0.43616666700000001</v>
      </c>
      <c r="V1190">
        <v>1</v>
      </c>
      <c r="W1190">
        <v>0.65800000000000003</v>
      </c>
      <c r="X1190">
        <v>0</v>
      </c>
      <c r="Y1190">
        <v>159.15899999999999</v>
      </c>
      <c r="Z1190">
        <v>25000151001</v>
      </c>
      <c r="AA1190">
        <v>160.2521526056</v>
      </c>
      <c r="AB1190" t="s">
        <v>54</v>
      </c>
      <c r="AC1190" t="s">
        <v>54</v>
      </c>
      <c r="AD1190" t="s">
        <v>54</v>
      </c>
      <c r="AE1190" t="s">
        <v>73</v>
      </c>
      <c r="AF1190" t="s">
        <v>5615</v>
      </c>
    </row>
    <row r="1191" spans="1:32" x14ac:dyDescent="0.25">
      <c r="A1191" t="s">
        <v>5616</v>
      </c>
      <c r="B1191" t="s">
        <v>5617</v>
      </c>
      <c r="C1191" t="s">
        <v>5617</v>
      </c>
      <c r="D1191" t="s">
        <v>3520</v>
      </c>
      <c r="E1191" t="s">
        <v>99</v>
      </c>
      <c r="F1191">
        <v>6</v>
      </c>
      <c r="G1191">
        <v>2022</v>
      </c>
      <c r="H1191" s="1">
        <v>44805.424865682871</v>
      </c>
      <c r="I1191" t="s">
        <v>3355</v>
      </c>
      <c r="J1191">
        <v>275</v>
      </c>
      <c r="K1191">
        <v>0</v>
      </c>
      <c r="L1191" t="s">
        <v>38</v>
      </c>
      <c r="M1191" t="s">
        <v>79</v>
      </c>
      <c r="Q1191">
        <v>275</v>
      </c>
      <c r="R1191" t="s">
        <v>94</v>
      </c>
      <c r="S1191">
        <v>31.40494</v>
      </c>
      <c r="T1191">
        <v>-97.180049999999994</v>
      </c>
      <c r="U1191">
        <v>0.97008333300000005</v>
      </c>
      <c r="V1191">
        <v>1</v>
      </c>
      <c r="W1191">
        <v>4</v>
      </c>
      <c r="X1191">
        <v>0</v>
      </c>
      <c r="Y1191">
        <v>354.2</v>
      </c>
      <c r="Z1191">
        <v>48003030003</v>
      </c>
      <c r="AA1191">
        <v>347.82001304170001</v>
      </c>
      <c r="AB1191" t="s">
        <v>54</v>
      </c>
      <c r="AC1191" t="s">
        <v>64</v>
      </c>
      <c r="AD1191" t="s">
        <v>54</v>
      </c>
      <c r="AE1191" t="s">
        <v>55</v>
      </c>
      <c r="AF1191" t="s">
        <v>5618</v>
      </c>
    </row>
    <row r="1192" spans="1:32" x14ac:dyDescent="0.25">
      <c r="A1192" t="s">
        <v>5619</v>
      </c>
      <c r="B1192" t="s">
        <v>5620</v>
      </c>
      <c r="C1192" t="s">
        <v>5621</v>
      </c>
      <c r="D1192" t="s">
        <v>5622</v>
      </c>
      <c r="E1192" t="s">
        <v>117</v>
      </c>
      <c r="F1192">
        <v>5</v>
      </c>
      <c r="G1192">
        <v>2022</v>
      </c>
      <c r="H1192" s="1">
        <v>44945.479884375003</v>
      </c>
      <c r="I1192" t="s">
        <v>3355</v>
      </c>
      <c r="J1192">
        <v>274.60000000000002</v>
      </c>
      <c r="K1192">
        <v>0</v>
      </c>
      <c r="L1192" t="s">
        <v>38</v>
      </c>
      <c r="M1192" t="s">
        <v>51</v>
      </c>
      <c r="N1192">
        <v>269.60000000000002</v>
      </c>
      <c r="R1192" t="s">
        <v>52</v>
      </c>
      <c r="S1192">
        <v>39.109380000000002</v>
      </c>
      <c r="T1192">
        <v>-88.532759999999996</v>
      </c>
      <c r="U1192">
        <v>2.2897500000000002</v>
      </c>
      <c r="V1192">
        <v>3</v>
      </c>
      <c r="W1192">
        <v>9</v>
      </c>
      <c r="X1192">
        <v>3.75</v>
      </c>
      <c r="Y1192">
        <v>835.22400000000005</v>
      </c>
      <c r="Z1192">
        <v>17000597001</v>
      </c>
      <c r="AA1192">
        <v>892.31312246300001</v>
      </c>
      <c r="AB1192" t="s">
        <v>53</v>
      </c>
      <c r="AC1192" t="s">
        <v>72</v>
      </c>
      <c r="AD1192" t="s">
        <v>54</v>
      </c>
      <c r="AE1192" t="s">
        <v>73</v>
      </c>
      <c r="AF1192" t="s">
        <v>5623</v>
      </c>
    </row>
    <row r="1193" spans="1:32" x14ac:dyDescent="0.25">
      <c r="A1193" t="s">
        <v>5624</v>
      </c>
      <c r="B1193" t="s">
        <v>5625</v>
      </c>
      <c r="C1193" t="s">
        <v>5626</v>
      </c>
      <c r="D1193" t="s">
        <v>5627</v>
      </c>
      <c r="E1193" t="s">
        <v>61</v>
      </c>
      <c r="F1193">
        <v>1</v>
      </c>
      <c r="G1193">
        <v>2022</v>
      </c>
      <c r="H1193" s="1">
        <v>44985.465926307872</v>
      </c>
      <c r="I1193" t="s">
        <v>3355</v>
      </c>
      <c r="J1193">
        <v>273.76299999999998</v>
      </c>
      <c r="K1193">
        <v>0</v>
      </c>
      <c r="L1193" t="s">
        <v>38</v>
      </c>
      <c r="M1193" t="s">
        <v>79</v>
      </c>
      <c r="Q1193">
        <v>273.76299999999998</v>
      </c>
      <c r="R1193" t="s">
        <v>94</v>
      </c>
      <c r="S1193">
        <v>41.564191000000001</v>
      </c>
      <c r="T1193">
        <v>-72.546420999999995</v>
      </c>
      <c r="U1193">
        <v>1.330833333</v>
      </c>
      <c r="V1193">
        <v>1</v>
      </c>
      <c r="W1193">
        <v>3.9</v>
      </c>
      <c r="X1193">
        <v>0</v>
      </c>
      <c r="Y1193">
        <v>484.76</v>
      </c>
      <c r="Z1193">
        <v>9000420001</v>
      </c>
      <c r="AA1193">
        <v>985.18652908670003</v>
      </c>
      <c r="AB1193" t="s">
        <v>54</v>
      </c>
      <c r="AC1193" t="s">
        <v>54</v>
      </c>
      <c r="AD1193" t="s">
        <v>54</v>
      </c>
      <c r="AE1193" t="s">
        <v>73</v>
      </c>
      <c r="AF1193" t="s">
        <v>5628</v>
      </c>
    </row>
    <row r="1194" spans="1:32" x14ac:dyDescent="0.25">
      <c r="A1194" t="s">
        <v>5629</v>
      </c>
      <c r="B1194" t="s">
        <v>5630</v>
      </c>
      <c r="C1194" t="s">
        <v>5631</v>
      </c>
      <c r="D1194" t="s">
        <v>5632</v>
      </c>
      <c r="E1194" t="s">
        <v>85</v>
      </c>
      <c r="F1194">
        <v>2</v>
      </c>
      <c r="G1194">
        <v>2022</v>
      </c>
      <c r="H1194" s="1">
        <v>44963.424186840275</v>
      </c>
      <c r="I1194" t="s">
        <v>3355</v>
      </c>
      <c r="J1194">
        <v>273.69</v>
      </c>
      <c r="K1194">
        <v>0</v>
      </c>
      <c r="L1194" t="s">
        <v>38</v>
      </c>
      <c r="M1194" t="s">
        <v>51</v>
      </c>
      <c r="N1194">
        <v>273.69</v>
      </c>
      <c r="R1194" t="s">
        <v>86</v>
      </c>
      <c r="S1194">
        <v>42.093778</v>
      </c>
      <c r="T1194">
        <v>-76.268000000000001</v>
      </c>
      <c r="U1194">
        <v>0</v>
      </c>
      <c r="V1194">
        <v>2</v>
      </c>
      <c r="W1194">
        <v>1</v>
      </c>
      <c r="X1194">
        <v>0</v>
      </c>
      <c r="Y1194">
        <v>0</v>
      </c>
      <c r="Z1194">
        <v>36007216001</v>
      </c>
      <c r="AA1194">
        <v>291.91386434860999</v>
      </c>
      <c r="AB1194" t="s">
        <v>54</v>
      </c>
      <c r="AC1194" t="s">
        <v>72</v>
      </c>
      <c r="AD1194" t="s">
        <v>43</v>
      </c>
      <c r="AE1194" t="s">
        <v>73</v>
      </c>
      <c r="AF1194" t="s">
        <v>5633</v>
      </c>
    </row>
    <row r="1195" spans="1:32" x14ac:dyDescent="0.25">
      <c r="A1195" t="s">
        <v>5634</v>
      </c>
      <c r="B1195" t="s">
        <v>5635</v>
      </c>
      <c r="C1195" t="s">
        <v>5636</v>
      </c>
      <c r="D1195" t="s">
        <v>5637</v>
      </c>
      <c r="E1195" t="s">
        <v>777</v>
      </c>
      <c r="F1195">
        <v>9</v>
      </c>
      <c r="G1195">
        <v>2022</v>
      </c>
      <c r="H1195" s="1">
        <v>44986.526602916667</v>
      </c>
      <c r="I1195" t="s">
        <v>3355</v>
      </c>
      <c r="J1195">
        <v>273</v>
      </c>
      <c r="K1195">
        <v>0</v>
      </c>
      <c r="L1195" t="s">
        <v>38</v>
      </c>
      <c r="M1195" t="s">
        <v>51</v>
      </c>
      <c r="N1195">
        <v>273</v>
      </c>
      <c r="R1195" t="s">
        <v>86</v>
      </c>
      <c r="S1195">
        <v>39.035407734780101</v>
      </c>
      <c r="T1195">
        <v>-119.948886576654</v>
      </c>
      <c r="Z1195">
        <v>32000013001</v>
      </c>
      <c r="AA1195">
        <v>1083.5230772765001</v>
      </c>
      <c r="AB1195" t="s">
        <v>54</v>
      </c>
      <c r="AC1195" t="s">
        <v>54</v>
      </c>
      <c r="AD1195" t="s">
        <v>54</v>
      </c>
      <c r="AE1195" t="s">
        <v>73</v>
      </c>
      <c r="AF1195" t="s">
        <v>5638</v>
      </c>
    </row>
    <row r="1196" spans="1:32" x14ac:dyDescent="0.25">
      <c r="A1196" t="s">
        <v>5639</v>
      </c>
      <c r="B1196" t="s">
        <v>5640</v>
      </c>
      <c r="C1196" t="s">
        <v>5641</v>
      </c>
      <c r="D1196" t="s">
        <v>5642</v>
      </c>
      <c r="E1196" t="s">
        <v>514</v>
      </c>
      <c r="F1196">
        <v>1</v>
      </c>
      <c r="G1196">
        <v>2022</v>
      </c>
      <c r="H1196" s="1">
        <v>44988.401443564813</v>
      </c>
      <c r="I1196" t="s">
        <v>3355</v>
      </c>
      <c r="J1196">
        <v>271.24599999999998</v>
      </c>
      <c r="K1196">
        <v>0</v>
      </c>
      <c r="L1196" t="s">
        <v>38</v>
      </c>
      <c r="M1196" t="s">
        <v>79</v>
      </c>
      <c r="Q1196">
        <v>271.24599999999998</v>
      </c>
      <c r="R1196" t="s">
        <v>94</v>
      </c>
      <c r="S1196">
        <v>41.725200000000001</v>
      </c>
      <c r="T1196">
        <v>-71.284729999999996</v>
      </c>
      <c r="U1196">
        <v>1.7024999999999999</v>
      </c>
      <c r="V1196">
        <v>1</v>
      </c>
      <c r="W1196">
        <v>2.0099999999999998</v>
      </c>
      <c r="X1196">
        <v>1.97</v>
      </c>
      <c r="Y1196">
        <v>618.66999999999996</v>
      </c>
      <c r="Z1196">
        <v>44000260011</v>
      </c>
      <c r="AA1196">
        <v>657.3980351207</v>
      </c>
      <c r="AB1196" t="s">
        <v>54</v>
      </c>
      <c r="AC1196" t="s">
        <v>54</v>
      </c>
      <c r="AD1196" t="s">
        <v>54</v>
      </c>
      <c r="AE1196" t="s">
        <v>73</v>
      </c>
      <c r="AF1196" t="s">
        <v>5643</v>
      </c>
    </row>
    <row r="1197" spans="1:32" x14ac:dyDescent="0.25">
      <c r="A1197" t="s">
        <v>5644</v>
      </c>
      <c r="B1197" t="s">
        <v>5645</v>
      </c>
      <c r="C1197" t="s">
        <v>5646</v>
      </c>
      <c r="D1197" t="s">
        <v>5647</v>
      </c>
      <c r="E1197" t="s">
        <v>600</v>
      </c>
      <c r="F1197">
        <v>4</v>
      </c>
      <c r="G1197">
        <v>2022</v>
      </c>
      <c r="H1197" s="1">
        <v>44956.628650960651</v>
      </c>
      <c r="I1197" t="s">
        <v>3355</v>
      </c>
      <c r="J1197">
        <v>269.52</v>
      </c>
      <c r="K1197">
        <v>0</v>
      </c>
      <c r="L1197" t="s">
        <v>38</v>
      </c>
      <c r="M1197" t="s">
        <v>51</v>
      </c>
      <c r="N1197">
        <v>255.46</v>
      </c>
      <c r="R1197" t="s">
        <v>52</v>
      </c>
      <c r="S1197">
        <v>30.186781</v>
      </c>
      <c r="T1197">
        <v>-81.393682999999996</v>
      </c>
      <c r="U1197">
        <v>0</v>
      </c>
      <c r="V1197">
        <v>2</v>
      </c>
      <c r="W1197">
        <v>2.4</v>
      </c>
      <c r="X1197">
        <v>1.63</v>
      </c>
      <c r="Y1197">
        <v>0</v>
      </c>
      <c r="Z1197">
        <v>12000172023</v>
      </c>
      <c r="AA1197">
        <v>209.4204267005</v>
      </c>
      <c r="AB1197" t="s">
        <v>41</v>
      </c>
      <c r="AC1197" t="s">
        <v>54</v>
      </c>
      <c r="AD1197" t="s">
        <v>54</v>
      </c>
      <c r="AE1197" t="s">
        <v>55</v>
      </c>
      <c r="AF1197" t="s">
        <v>5648</v>
      </c>
    </row>
    <row r="1198" spans="1:32" x14ac:dyDescent="0.25">
      <c r="A1198" t="s">
        <v>5649</v>
      </c>
      <c r="B1198" t="s">
        <v>5650</v>
      </c>
      <c r="C1198" t="s">
        <v>5651</v>
      </c>
      <c r="D1198" t="s">
        <v>5652</v>
      </c>
      <c r="E1198" t="s">
        <v>192</v>
      </c>
      <c r="F1198">
        <v>4</v>
      </c>
      <c r="G1198">
        <v>2022</v>
      </c>
      <c r="H1198" s="1">
        <v>44974.589798333334</v>
      </c>
      <c r="I1198" t="s">
        <v>3355</v>
      </c>
      <c r="J1198">
        <v>268</v>
      </c>
      <c r="K1198">
        <v>0</v>
      </c>
      <c r="L1198" t="s">
        <v>38</v>
      </c>
      <c r="M1198" t="s">
        <v>51</v>
      </c>
      <c r="N1198">
        <v>268</v>
      </c>
      <c r="R1198" t="s">
        <v>52</v>
      </c>
      <c r="S1198">
        <v>34.758200000000002</v>
      </c>
      <c r="T1198">
        <v>-87.641000000000005</v>
      </c>
      <c r="U1198">
        <v>1.301833333</v>
      </c>
      <c r="V1198">
        <v>1</v>
      </c>
      <c r="W1198">
        <v>4</v>
      </c>
      <c r="X1198">
        <v>1.4470000000000001</v>
      </c>
      <c r="Y1198">
        <v>474.803</v>
      </c>
      <c r="Z1198">
        <v>1000350001</v>
      </c>
      <c r="AA1198">
        <v>917.80778310480002</v>
      </c>
      <c r="AB1198" t="s">
        <v>41</v>
      </c>
      <c r="AC1198" t="s">
        <v>54</v>
      </c>
      <c r="AD1198" t="s">
        <v>54</v>
      </c>
      <c r="AE1198" t="s">
        <v>73</v>
      </c>
      <c r="AF1198" t="s">
        <v>5653</v>
      </c>
    </row>
    <row r="1199" spans="1:32" x14ac:dyDescent="0.25">
      <c r="A1199" t="s">
        <v>5654</v>
      </c>
      <c r="B1199" t="s">
        <v>5655</v>
      </c>
      <c r="C1199" t="s">
        <v>5656</v>
      </c>
      <c r="D1199" t="s">
        <v>5657</v>
      </c>
      <c r="E1199" t="s">
        <v>1064</v>
      </c>
      <c r="F1199">
        <v>3</v>
      </c>
      <c r="G1199">
        <v>2022</v>
      </c>
      <c r="H1199" s="1">
        <v>44945.392841365741</v>
      </c>
      <c r="I1199" t="s">
        <v>3355</v>
      </c>
      <c r="J1199">
        <v>266.57</v>
      </c>
      <c r="K1199">
        <v>0</v>
      </c>
      <c r="L1199" t="s">
        <v>38</v>
      </c>
      <c r="M1199" t="s">
        <v>51</v>
      </c>
      <c r="N1199">
        <v>266.57</v>
      </c>
      <c r="R1199" t="s">
        <v>52</v>
      </c>
      <c r="S1199">
        <v>39.246060999999997</v>
      </c>
      <c r="T1199">
        <v>-77.204640999999995</v>
      </c>
      <c r="U1199">
        <v>0.78075000000000006</v>
      </c>
      <c r="V1199">
        <v>1</v>
      </c>
      <c r="W1199">
        <v>1.5</v>
      </c>
      <c r="X1199">
        <v>0</v>
      </c>
      <c r="Y1199">
        <v>284.99299999999999</v>
      </c>
      <c r="Z1199">
        <v>24000300032</v>
      </c>
      <c r="AA1199">
        <v>419.56927227647998</v>
      </c>
      <c r="AB1199" t="s">
        <v>87</v>
      </c>
      <c r="AC1199" t="s">
        <v>54</v>
      </c>
      <c r="AD1199" t="s">
        <v>54</v>
      </c>
      <c r="AE1199" t="s">
        <v>73</v>
      </c>
      <c r="AF1199" t="s">
        <v>5658</v>
      </c>
    </row>
    <row r="1200" spans="1:32" x14ac:dyDescent="0.25">
      <c r="A1200" t="s">
        <v>5659</v>
      </c>
      <c r="B1200" t="s">
        <v>5660</v>
      </c>
      <c r="C1200" t="s">
        <v>5661</v>
      </c>
      <c r="D1200" t="s">
        <v>5662</v>
      </c>
      <c r="E1200" t="s">
        <v>213</v>
      </c>
      <c r="F1200">
        <v>3</v>
      </c>
      <c r="G1200">
        <v>2022</v>
      </c>
      <c r="H1200" s="1">
        <v>44978.580844780096</v>
      </c>
      <c r="I1200" t="s">
        <v>3355</v>
      </c>
      <c r="J1200">
        <v>266.51</v>
      </c>
      <c r="K1200">
        <v>0</v>
      </c>
      <c r="L1200" t="s">
        <v>38</v>
      </c>
      <c r="M1200" t="s">
        <v>51</v>
      </c>
      <c r="N1200">
        <v>266.51</v>
      </c>
      <c r="R1200" t="s">
        <v>52</v>
      </c>
      <c r="S1200">
        <v>40.164760000000001</v>
      </c>
      <c r="T1200">
        <v>-79.864930000000001</v>
      </c>
      <c r="U1200">
        <v>3.4740000000000002</v>
      </c>
      <c r="V1200">
        <v>1</v>
      </c>
      <c r="W1200">
        <v>3.66</v>
      </c>
      <c r="X1200">
        <v>0</v>
      </c>
      <c r="Y1200">
        <v>1262.1790000000001</v>
      </c>
      <c r="Z1200">
        <v>42005097001</v>
      </c>
      <c r="AA1200">
        <v>1034.3548031815999</v>
      </c>
      <c r="AB1200" t="s">
        <v>41</v>
      </c>
      <c r="AC1200" t="s">
        <v>72</v>
      </c>
      <c r="AD1200" t="s">
        <v>54</v>
      </c>
      <c r="AE1200" t="s">
        <v>73</v>
      </c>
      <c r="AF1200" t="s">
        <v>5663</v>
      </c>
    </row>
    <row r="1201" spans="1:32" x14ac:dyDescent="0.25">
      <c r="A1201" t="s">
        <v>5664</v>
      </c>
      <c r="B1201" t="s">
        <v>5665</v>
      </c>
      <c r="C1201" t="s">
        <v>5666</v>
      </c>
      <c r="D1201" t="s">
        <v>5667</v>
      </c>
      <c r="E1201" t="s">
        <v>259</v>
      </c>
      <c r="F1201">
        <v>7</v>
      </c>
      <c r="G1201">
        <v>2022</v>
      </c>
      <c r="H1201" s="1">
        <v>44973.544650370372</v>
      </c>
      <c r="I1201" t="s">
        <v>3355</v>
      </c>
      <c r="J1201">
        <v>264.3</v>
      </c>
      <c r="K1201">
        <v>0</v>
      </c>
      <c r="L1201" t="s">
        <v>38</v>
      </c>
      <c r="M1201" t="s">
        <v>51</v>
      </c>
      <c r="N1201">
        <v>264.3</v>
      </c>
      <c r="R1201" t="s">
        <v>52</v>
      </c>
      <c r="S1201">
        <v>43.374160000000003</v>
      </c>
      <c r="T1201">
        <v>-94.815690000000004</v>
      </c>
      <c r="U1201">
        <v>0</v>
      </c>
      <c r="V1201">
        <v>1</v>
      </c>
      <c r="W1201">
        <v>8</v>
      </c>
      <c r="X1201">
        <v>3.5</v>
      </c>
      <c r="Y1201">
        <v>0</v>
      </c>
      <c r="Z1201">
        <v>19000280001</v>
      </c>
      <c r="AA1201">
        <v>1970.7372676111399</v>
      </c>
      <c r="AB1201" t="s">
        <v>53</v>
      </c>
      <c r="AC1201" t="s">
        <v>42</v>
      </c>
      <c r="AD1201" t="s">
        <v>54</v>
      </c>
      <c r="AE1201" t="s">
        <v>467</v>
      </c>
      <c r="AF1201" t="s">
        <v>5668</v>
      </c>
    </row>
    <row r="1202" spans="1:32" x14ac:dyDescent="0.25">
      <c r="A1202" t="s">
        <v>5669</v>
      </c>
      <c r="B1202" t="s">
        <v>5670</v>
      </c>
      <c r="C1202" t="s">
        <v>5671</v>
      </c>
      <c r="D1202" t="s">
        <v>5672</v>
      </c>
      <c r="E1202" t="s">
        <v>136</v>
      </c>
      <c r="F1202">
        <v>4</v>
      </c>
      <c r="G1202">
        <v>2022</v>
      </c>
      <c r="H1202" s="1">
        <v>44977.436466747684</v>
      </c>
      <c r="I1202" t="s">
        <v>3355</v>
      </c>
      <c r="J1202">
        <v>262</v>
      </c>
      <c r="K1202">
        <v>0</v>
      </c>
      <c r="L1202" t="s">
        <v>38</v>
      </c>
      <c r="M1202" t="s">
        <v>51</v>
      </c>
      <c r="N1202">
        <v>262</v>
      </c>
      <c r="R1202" t="s">
        <v>52</v>
      </c>
      <c r="S1202">
        <v>35.281680999999999</v>
      </c>
      <c r="T1202">
        <v>-81.016193000000001</v>
      </c>
      <c r="U1202">
        <v>2.1880583329999999</v>
      </c>
      <c r="V1202">
        <v>1</v>
      </c>
      <c r="W1202">
        <v>4</v>
      </c>
      <c r="X1202">
        <v>0</v>
      </c>
      <c r="Y1202">
        <v>797.98940000000005</v>
      </c>
      <c r="Z1202">
        <v>37003608001</v>
      </c>
      <c r="AA1202">
        <v>1220.1016164289999</v>
      </c>
      <c r="AB1202" t="s">
        <v>41</v>
      </c>
      <c r="AC1202" t="s">
        <v>54</v>
      </c>
      <c r="AD1202" t="s">
        <v>54</v>
      </c>
      <c r="AE1202" t="s">
        <v>54</v>
      </c>
      <c r="AF1202" t="s">
        <v>5673</v>
      </c>
    </row>
    <row r="1203" spans="1:32" x14ac:dyDescent="0.25">
      <c r="A1203" t="s">
        <v>5674</v>
      </c>
      <c r="B1203" t="s">
        <v>5675</v>
      </c>
      <c r="C1203" t="s">
        <v>5676</v>
      </c>
      <c r="D1203" t="s">
        <v>1213</v>
      </c>
      <c r="E1203" t="s">
        <v>1913</v>
      </c>
      <c r="F1203">
        <v>8</v>
      </c>
      <c r="G1203">
        <v>2022</v>
      </c>
      <c r="H1203" s="1">
        <v>44964.54918800926</v>
      </c>
      <c r="I1203" t="s">
        <v>3355</v>
      </c>
      <c r="J1203">
        <v>261</v>
      </c>
      <c r="K1203">
        <v>0</v>
      </c>
      <c r="L1203" t="s">
        <v>38</v>
      </c>
      <c r="M1203" t="s">
        <v>679</v>
      </c>
      <c r="O1203">
        <v>261</v>
      </c>
      <c r="R1203" t="s">
        <v>52</v>
      </c>
      <c r="S1203">
        <v>45.658479999999997</v>
      </c>
      <c r="T1203">
        <v>-108.75218</v>
      </c>
      <c r="U1203">
        <v>1.002</v>
      </c>
      <c r="V1203">
        <v>1</v>
      </c>
      <c r="W1203">
        <v>0</v>
      </c>
      <c r="X1203">
        <v>0</v>
      </c>
      <c r="Y1203">
        <v>365.97</v>
      </c>
      <c r="Z1203">
        <v>30000062001</v>
      </c>
      <c r="AA1203">
        <v>396.98828713659998</v>
      </c>
      <c r="AB1203" t="s">
        <v>407</v>
      </c>
      <c r="AC1203" t="s">
        <v>42</v>
      </c>
      <c r="AD1203" t="s">
        <v>54</v>
      </c>
      <c r="AE1203" t="s">
        <v>65</v>
      </c>
      <c r="AF1203" t="s">
        <v>5677</v>
      </c>
    </row>
    <row r="1204" spans="1:32" x14ac:dyDescent="0.25">
      <c r="A1204" t="s">
        <v>5678</v>
      </c>
      <c r="B1204" t="s">
        <v>5679</v>
      </c>
      <c r="C1204" t="s">
        <v>5679</v>
      </c>
      <c r="D1204" t="s">
        <v>98</v>
      </c>
      <c r="E1204" t="s">
        <v>99</v>
      </c>
      <c r="F1204">
        <v>6</v>
      </c>
      <c r="G1204">
        <v>2022</v>
      </c>
      <c r="H1204" s="1">
        <v>44832.4273009838</v>
      </c>
      <c r="I1204" t="s">
        <v>3355</v>
      </c>
      <c r="J1204">
        <v>260.79000000000002</v>
      </c>
      <c r="K1204">
        <v>0</v>
      </c>
      <c r="L1204" t="s">
        <v>38</v>
      </c>
      <c r="M1204" t="s">
        <v>79</v>
      </c>
      <c r="Q1204">
        <v>260.79000000000002</v>
      </c>
      <c r="R1204" t="s">
        <v>94</v>
      </c>
      <c r="S1204">
        <v>29.695799999999998</v>
      </c>
      <c r="T1204">
        <v>-95.877600000000001</v>
      </c>
      <c r="AB1204" t="s">
        <v>41</v>
      </c>
      <c r="AC1204" t="s">
        <v>54</v>
      </c>
      <c r="AD1204" t="s">
        <v>54</v>
      </c>
      <c r="AE1204" t="s">
        <v>73</v>
      </c>
      <c r="AF1204" t="s">
        <v>5680</v>
      </c>
    </row>
    <row r="1205" spans="1:32" x14ac:dyDescent="0.25">
      <c r="A1205" t="s">
        <v>5681</v>
      </c>
      <c r="B1205" t="s">
        <v>5682</v>
      </c>
      <c r="C1205" t="s">
        <v>5683</v>
      </c>
      <c r="D1205" t="s">
        <v>5684</v>
      </c>
      <c r="E1205" t="s">
        <v>36</v>
      </c>
      <c r="F1205">
        <v>9</v>
      </c>
      <c r="G1205">
        <v>2022</v>
      </c>
      <c r="H1205" s="1">
        <v>44973.600910428242</v>
      </c>
      <c r="I1205" t="s">
        <v>3355</v>
      </c>
      <c r="J1205">
        <v>260.41000000000003</v>
      </c>
      <c r="K1205">
        <v>0</v>
      </c>
      <c r="L1205" t="s">
        <v>38</v>
      </c>
      <c r="M1205" t="s">
        <v>79</v>
      </c>
      <c r="Q1205">
        <v>258.22000000000003</v>
      </c>
      <c r="R1205" t="s">
        <v>94</v>
      </c>
      <c r="S1205">
        <v>33.287859999640098</v>
      </c>
      <c r="T1205">
        <v>-117.437310000156</v>
      </c>
      <c r="AB1205" t="s">
        <v>118</v>
      </c>
      <c r="AC1205" t="s">
        <v>72</v>
      </c>
      <c r="AD1205" t="s">
        <v>54</v>
      </c>
      <c r="AE1205" t="s">
        <v>44</v>
      </c>
      <c r="AF1205" t="s">
        <v>5685</v>
      </c>
    </row>
    <row r="1206" spans="1:32" x14ac:dyDescent="0.25">
      <c r="A1206" t="s">
        <v>5686</v>
      </c>
      <c r="B1206" t="s">
        <v>5687</v>
      </c>
      <c r="C1206" t="s">
        <v>5688</v>
      </c>
      <c r="D1206" t="s">
        <v>5689</v>
      </c>
      <c r="E1206" t="s">
        <v>247</v>
      </c>
      <c r="F1206">
        <v>1</v>
      </c>
      <c r="G1206">
        <v>2022</v>
      </c>
      <c r="H1206" s="1">
        <v>44963.493141921295</v>
      </c>
      <c r="I1206" t="s">
        <v>3355</v>
      </c>
      <c r="J1206">
        <v>260.10000000000002</v>
      </c>
      <c r="K1206">
        <v>0</v>
      </c>
      <c r="L1206" t="s">
        <v>38</v>
      </c>
      <c r="M1206" t="s">
        <v>79</v>
      </c>
      <c r="Q1206">
        <v>260.10000000000002</v>
      </c>
      <c r="R1206" t="s">
        <v>52</v>
      </c>
      <c r="S1206">
        <v>42.107813999999998</v>
      </c>
      <c r="T1206">
        <v>-70.899721</v>
      </c>
      <c r="U1206">
        <v>2.5499999999999998</v>
      </c>
      <c r="V1206">
        <v>1</v>
      </c>
      <c r="W1206">
        <v>2.5</v>
      </c>
      <c r="X1206">
        <v>0</v>
      </c>
      <c r="Y1206">
        <v>927.4</v>
      </c>
      <c r="Z1206">
        <v>25000018001</v>
      </c>
      <c r="AA1206">
        <v>695.64002608340002</v>
      </c>
      <c r="AB1206" t="s">
        <v>53</v>
      </c>
      <c r="AC1206" t="s">
        <v>42</v>
      </c>
      <c r="AD1206" t="s">
        <v>54</v>
      </c>
      <c r="AE1206" t="s">
        <v>65</v>
      </c>
      <c r="AF1206" t="s">
        <v>5690</v>
      </c>
    </row>
    <row r="1207" spans="1:32" x14ac:dyDescent="0.25">
      <c r="A1207" t="s">
        <v>5691</v>
      </c>
      <c r="B1207" t="s">
        <v>5692</v>
      </c>
      <c r="C1207" t="s">
        <v>5693</v>
      </c>
      <c r="D1207" t="s">
        <v>5694</v>
      </c>
      <c r="E1207" t="s">
        <v>1064</v>
      </c>
      <c r="F1207">
        <v>3</v>
      </c>
      <c r="G1207">
        <v>2022</v>
      </c>
      <c r="H1207" s="1">
        <v>44999.408679004628</v>
      </c>
      <c r="I1207" t="s">
        <v>3355</v>
      </c>
      <c r="J1207">
        <v>259.97000000000003</v>
      </c>
      <c r="K1207">
        <v>0</v>
      </c>
      <c r="L1207" t="s">
        <v>38</v>
      </c>
      <c r="M1207" t="s">
        <v>79</v>
      </c>
      <c r="Q1207">
        <v>259.97000000000003</v>
      </c>
      <c r="R1207" t="s">
        <v>94</v>
      </c>
      <c r="S1207">
        <v>38.529482000000002</v>
      </c>
      <c r="T1207">
        <v>-76.985787000000002</v>
      </c>
      <c r="U1207">
        <v>1.093583333</v>
      </c>
      <c r="V1207">
        <v>1</v>
      </c>
      <c r="W1207">
        <v>1.5</v>
      </c>
      <c r="X1207">
        <v>0</v>
      </c>
      <c r="Y1207">
        <v>399.23899999999998</v>
      </c>
      <c r="Z1207">
        <v>24000044001</v>
      </c>
      <c r="AA1207">
        <v>400.63038151400002</v>
      </c>
      <c r="AB1207" t="s">
        <v>54</v>
      </c>
      <c r="AC1207" t="s">
        <v>54</v>
      </c>
      <c r="AD1207" t="s">
        <v>54</v>
      </c>
      <c r="AE1207" t="s">
        <v>73</v>
      </c>
      <c r="AF1207" t="s">
        <v>5695</v>
      </c>
    </row>
    <row r="1208" spans="1:32" x14ac:dyDescent="0.25">
      <c r="A1208" t="s">
        <v>5696</v>
      </c>
      <c r="B1208" t="s">
        <v>5697</v>
      </c>
      <c r="C1208" t="s">
        <v>5698</v>
      </c>
      <c r="D1208" t="s">
        <v>5699</v>
      </c>
      <c r="E1208" t="s">
        <v>854</v>
      </c>
      <c r="F1208">
        <v>8</v>
      </c>
      <c r="G1208">
        <v>2022</v>
      </c>
      <c r="H1208" s="1">
        <v>44964.626049652776</v>
      </c>
      <c r="I1208" t="s">
        <v>3355</v>
      </c>
      <c r="J1208">
        <v>257.34100000000001</v>
      </c>
      <c r="K1208">
        <v>0</v>
      </c>
      <c r="L1208" t="s">
        <v>38</v>
      </c>
      <c r="M1208" t="s">
        <v>79</v>
      </c>
      <c r="Q1208">
        <v>257.34100000000001</v>
      </c>
      <c r="R1208" t="s">
        <v>94</v>
      </c>
      <c r="S1208">
        <v>40.061337000000002</v>
      </c>
      <c r="T1208">
        <v>-111.731059</v>
      </c>
      <c r="U1208">
        <v>1.701666667</v>
      </c>
      <c r="V1208">
        <v>1</v>
      </c>
      <c r="W1208">
        <v>3</v>
      </c>
      <c r="X1208">
        <v>4.5</v>
      </c>
      <c r="Y1208">
        <v>621.1</v>
      </c>
      <c r="Z1208">
        <v>49000129001</v>
      </c>
      <c r="AB1208" t="s">
        <v>53</v>
      </c>
      <c r="AC1208" t="s">
        <v>54</v>
      </c>
      <c r="AD1208" t="s">
        <v>54</v>
      </c>
      <c r="AE1208" t="s">
        <v>73</v>
      </c>
      <c r="AF1208" t="s">
        <v>5700</v>
      </c>
    </row>
    <row r="1209" spans="1:32" x14ac:dyDescent="0.25">
      <c r="A1209" t="s">
        <v>5701</v>
      </c>
      <c r="B1209" t="s">
        <v>5702</v>
      </c>
      <c r="C1209" t="s">
        <v>5703</v>
      </c>
      <c r="D1209" t="s">
        <v>5704</v>
      </c>
      <c r="E1209" t="s">
        <v>213</v>
      </c>
      <c r="F1209">
        <v>3</v>
      </c>
      <c r="G1209">
        <v>2022</v>
      </c>
      <c r="H1209" s="1">
        <v>44985.460881932871</v>
      </c>
      <c r="I1209" t="s">
        <v>3355</v>
      </c>
      <c r="J1209">
        <v>257.08999999999997</v>
      </c>
      <c r="K1209">
        <v>0</v>
      </c>
      <c r="L1209" t="s">
        <v>38</v>
      </c>
      <c r="M1209" t="s">
        <v>79</v>
      </c>
      <c r="Q1209">
        <v>257.08999999999997</v>
      </c>
      <c r="R1209" t="s">
        <v>94</v>
      </c>
      <c r="S1209">
        <v>40.582188000000002</v>
      </c>
      <c r="T1209">
        <v>-79.161479</v>
      </c>
      <c r="U1209">
        <v>4.9966666670000004</v>
      </c>
      <c r="V1209">
        <v>1</v>
      </c>
      <c r="W1209">
        <v>8.1999999999999993</v>
      </c>
      <c r="X1209">
        <v>0</v>
      </c>
      <c r="Y1209">
        <v>1812</v>
      </c>
      <c r="Z1209">
        <v>42005033001</v>
      </c>
      <c r="AA1209">
        <v>2731.57078305</v>
      </c>
      <c r="AB1209" t="s">
        <v>53</v>
      </c>
      <c r="AC1209" t="s">
        <v>54</v>
      </c>
      <c r="AD1209" t="s">
        <v>54</v>
      </c>
      <c r="AE1209" t="s">
        <v>65</v>
      </c>
      <c r="AF1209" t="s">
        <v>5705</v>
      </c>
    </row>
    <row r="1210" spans="1:32" x14ac:dyDescent="0.25">
      <c r="A1210" t="s">
        <v>5706</v>
      </c>
      <c r="B1210" t="s">
        <v>5707</v>
      </c>
      <c r="C1210" t="s">
        <v>5707</v>
      </c>
      <c r="D1210" t="s">
        <v>2080</v>
      </c>
      <c r="E1210" t="s">
        <v>99</v>
      </c>
      <c r="F1210">
        <v>6</v>
      </c>
      <c r="G1210">
        <v>2022</v>
      </c>
      <c r="H1210" s="1">
        <v>44832.416899652781</v>
      </c>
      <c r="I1210" t="s">
        <v>3355</v>
      </c>
      <c r="J1210">
        <v>255.27</v>
      </c>
      <c r="K1210">
        <v>0</v>
      </c>
      <c r="L1210" t="s">
        <v>38</v>
      </c>
      <c r="M1210" t="s">
        <v>79</v>
      </c>
      <c r="Q1210">
        <v>255.27</v>
      </c>
      <c r="R1210" t="s">
        <v>94</v>
      </c>
      <c r="S1210">
        <v>32.224513999999999</v>
      </c>
      <c r="T1210">
        <v>-95.862696999999997</v>
      </c>
      <c r="U1210">
        <v>0.41720833299999999</v>
      </c>
      <c r="V1210">
        <v>1</v>
      </c>
      <c r="W1210">
        <v>1.0269999999999999</v>
      </c>
      <c r="X1210">
        <v>0</v>
      </c>
      <c r="Y1210">
        <v>152.22710000000001</v>
      </c>
      <c r="AB1210" t="s">
        <v>1420</v>
      </c>
      <c r="AC1210" t="s">
        <v>54</v>
      </c>
      <c r="AD1210" t="s">
        <v>54</v>
      </c>
      <c r="AE1210" t="s">
        <v>73</v>
      </c>
      <c r="AF1210" t="s">
        <v>5708</v>
      </c>
    </row>
    <row r="1211" spans="1:32" x14ac:dyDescent="0.25">
      <c r="A1211" t="s">
        <v>5709</v>
      </c>
      <c r="B1211" t="s">
        <v>5710</v>
      </c>
      <c r="C1211" t="s">
        <v>5711</v>
      </c>
      <c r="D1211" t="s">
        <v>5712</v>
      </c>
      <c r="E1211" t="s">
        <v>117</v>
      </c>
      <c r="F1211">
        <v>5</v>
      </c>
      <c r="G1211">
        <v>2022</v>
      </c>
      <c r="H1211" s="1">
        <v>44937.792007731485</v>
      </c>
      <c r="I1211" t="s">
        <v>3355</v>
      </c>
      <c r="J1211">
        <v>255</v>
      </c>
      <c r="K1211">
        <v>0</v>
      </c>
      <c r="L1211" t="s">
        <v>38</v>
      </c>
      <c r="M1211" t="s">
        <v>51</v>
      </c>
      <c r="N1211">
        <v>255</v>
      </c>
      <c r="R1211" t="s">
        <v>52</v>
      </c>
      <c r="S1211">
        <v>38.510689999999997</v>
      </c>
      <c r="T1211">
        <v>-89.150459999999995</v>
      </c>
      <c r="U1211">
        <v>2.1745833330000002</v>
      </c>
      <c r="V1211">
        <v>3</v>
      </c>
      <c r="W1211">
        <v>4.5</v>
      </c>
      <c r="X1211">
        <v>3.15</v>
      </c>
      <c r="Y1211">
        <v>790.77700000000004</v>
      </c>
      <c r="Z1211">
        <v>17000004001</v>
      </c>
      <c r="AA1211">
        <v>949.85821362592003</v>
      </c>
      <c r="AB1211" t="s">
        <v>41</v>
      </c>
      <c r="AC1211" t="s">
        <v>54</v>
      </c>
      <c r="AD1211" t="s">
        <v>54</v>
      </c>
      <c r="AE1211" t="s">
        <v>73</v>
      </c>
      <c r="AF1211" t="s">
        <v>5713</v>
      </c>
    </row>
    <row r="1212" spans="1:32" x14ac:dyDescent="0.25">
      <c r="A1212" t="s">
        <v>5714</v>
      </c>
      <c r="B1212" t="s">
        <v>5715</v>
      </c>
      <c r="C1212" t="s">
        <v>5715</v>
      </c>
      <c r="D1212" t="s">
        <v>5716</v>
      </c>
      <c r="E1212" t="s">
        <v>99</v>
      </c>
      <c r="F1212">
        <v>6</v>
      </c>
      <c r="G1212">
        <v>2022</v>
      </c>
      <c r="H1212" s="1">
        <v>44834.461045960648</v>
      </c>
      <c r="I1212" t="s">
        <v>3355</v>
      </c>
      <c r="J1212">
        <v>255</v>
      </c>
      <c r="K1212">
        <v>0</v>
      </c>
      <c r="L1212" t="s">
        <v>38</v>
      </c>
      <c r="M1212" t="s">
        <v>79</v>
      </c>
      <c r="Q1212">
        <v>255</v>
      </c>
      <c r="R1212" t="s">
        <v>52</v>
      </c>
      <c r="S1212">
        <v>27.801670000000001</v>
      </c>
      <c r="T1212">
        <v>-97.651129999999995</v>
      </c>
      <c r="U1212">
        <v>0.93333333299999999</v>
      </c>
      <c r="V1212">
        <v>1</v>
      </c>
      <c r="W1212">
        <v>3</v>
      </c>
      <c r="X1212">
        <v>2.4</v>
      </c>
      <c r="Y1212">
        <v>340.9</v>
      </c>
      <c r="Z1212">
        <v>48001206001</v>
      </c>
      <c r="AB1212" t="s">
        <v>118</v>
      </c>
      <c r="AC1212" t="s">
        <v>54</v>
      </c>
      <c r="AD1212" t="s">
        <v>54</v>
      </c>
      <c r="AE1212" t="s">
        <v>54</v>
      </c>
      <c r="AF1212" t="s">
        <v>5717</v>
      </c>
    </row>
    <row r="1213" spans="1:32" x14ac:dyDescent="0.25">
      <c r="A1213" t="s">
        <v>5718</v>
      </c>
      <c r="B1213" t="s">
        <v>5719</v>
      </c>
      <c r="C1213" t="s">
        <v>5720</v>
      </c>
      <c r="D1213" t="s">
        <v>5721</v>
      </c>
      <c r="E1213" t="s">
        <v>629</v>
      </c>
      <c r="F1213">
        <v>6</v>
      </c>
      <c r="G1213">
        <v>2022</v>
      </c>
      <c r="H1213" s="1">
        <v>44985.532883402775</v>
      </c>
      <c r="I1213" t="s">
        <v>3355</v>
      </c>
      <c r="J1213">
        <v>255</v>
      </c>
      <c r="K1213">
        <v>0</v>
      </c>
      <c r="L1213" t="s">
        <v>38</v>
      </c>
      <c r="M1213" t="s">
        <v>51</v>
      </c>
      <c r="N1213">
        <v>207</v>
      </c>
      <c r="R1213" t="s">
        <v>52</v>
      </c>
      <c r="S1213">
        <v>33.349440000000001</v>
      </c>
      <c r="T1213">
        <v>-105.66195999999999</v>
      </c>
      <c r="U1213">
        <v>1.5433333330000001</v>
      </c>
      <c r="V1213">
        <v>1</v>
      </c>
      <c r="W1213">
        <v>2.64</v>
      </c>
      <c r="X1213">
        <v>0</v>
      </c>
      <c r="Y1213">
        <v>563.76</v>
      </c>
      <c r="Z1213">
        <v>35200900505</v>
      </c>
      <c r="AA1213">
        <v>983.36548189799998</v>
      </c>
      <c r="AB1213" t="s">
        <v>118</v>
      </c>
      <c r="AC1213" t="s">
        <v>5722</v>
      </c>
      <c r="AD1213" t="s">
        <v>54</v>
      </c>
      <c r="AE1213" t="s">
        <v>73</v>
      </c>
      <c r="AF1213" t="s">
        <v>5723</v>
      </c>
    </row>
    <row r="1214" spans="1:32" x14ac:dyDescent="0.25">
      <c r="A1214" t="s">
        <v>5724</v>
      </c>
      <c r="B1214" t="s">
        <v>5725</v>
      </c>
      <c r="C1214" t="s">
        <v>5726</v>
      </c>
      <c r="D1214" t="s">
        <v>5727</v>
      </c>
      <c r="E1214" t="s">
        <v>36</v>
      </c>
      <c r="F1214">
        <v>9</v>
      </c>
      <c r="G1214">
        <v>2022</v>
      </c>
      <c r="H1214" s="1">
        <v>44946.671153726849</v>
      </c>
      <c r="I1214" t="s">
        <v>3355</v>
      </c>
      <c r="J1214">
        <v>254.5</v>
      </c>
      <c r="K1214">
        <v>0</v>
      </c>
      <c r="L1214" t="s">
        <v>38</v>
      </c>
      <c r="M1214" t="s">
        <v>51</v>
      </c>
      <c r="N1214">
        <v>190.1</v>
      </c>
      <c r="R1214" t="s">
        <v>52</v>
      </c>
      <c r="S1214">
        <v>34.145388835227401</v>
      </c>
      <c r="T1214">
        <v>-116.412344904893</v>
      </c>
      <c r="AB1214" t="s">
        <v>54</v>
      </c>
      <c r="AC1214" t="s">
        <v>54</v>
      </c>
      <c r="AD1214" t="s">
        <v>54</v>
      </c>
      <c r="AE1214" t="s">
        <v>73</v>
      </c>
      <c r="AF1214" t="s">
        <v>5728</v>
      </c>
    </row>
    <row r="1215" spans="1:32" x14ac:dyDescent="0.25">
      <c r="A1215" t="s">
        <v>5729</v>
      </c>
      <c r="B1215" t="s">
        <v>5730</v>
      </c>
      <c r="C1215" t="s">
        <v>5731</v>
      </c>
      <c r="D1215" t="s">
        <v>5732</v>
      </c>
      <c r="E1215" t="s">
        <v>259</v>
      </c>
      <c r="F1215">
        <v>7</v>
      </c>
      <c r="G1215">
        <v>2022</v>
      </c>
      <c r="H1215" s="1">
        <v>44965.508653773148</v>
      </c>
      <c r="I1215" t="s">
        <v>3355</v>
      </c>
      <c r="J1215">
        <v>254</v>
      </c>
      <c r="K1215">
        <v>0</v>
      </c>
      <c r="L1215" t="s">
        <v>38</v>
      </c>
      <c r="M1215" t="s">
        <v>51</v>
      </c>
      <c r="N1215">
        <v>254</v>
      </c>
      <c r="R1215" t="s">
        <v>52</v>
      </c>
      <c r="S1215">
        <v>41.566389000000001</v>
      </c>
      <c r="T1215">
        <v>-91.248889000000005</v>
      </c>
      <c r="U1215">
        <v>0</v>
      </c>
      <c r="V1215">
        <v>1</v>
      </c>
      <c r="W1215">
        <v>4.6100000000000003</v>
      </c>
      <c r="X1215">
        <v>2.21</v>
      </c>
      <c r="Y1215">
        <v>0</v>
      </c>
      <c r="Z1215">
        <v>19000916001</v>
      </c>
      <c r="AA1215">
        <v>650.11384636590003</v>
      </c>
      <c r="AB1215" t="s">
        <v>41</v>
      </c>
      <c r="AC1215" t="s">
        <v>72</v>
      </c>
      <c r="AD1215" t="s">
        <v>54</v>
      </c>
      <c r="AE1215" t="s">
        <v>65</v>
      </c>
      <c r="AF1215" t="s">
        <v>5733</v>
      </c>
    </row>
    <row r="1216" spans="1:32" x14ac:dyDescent="0.25">
      <c r="A1216" t="s">
        <v>5734</v>
      </c>
      <c r="B1216" t="s">
        <v>5735</v>
      </c>
      <c r="C1216" t="s">
        <v>5736</v>
      </c>
      <c r="D1216" t="s">
        <v>5737</v>
      </c>
      <c r="E1216" t="s">
        <v>1719</v>
      </c>
      <c r="F1216">
        <v>7</v>
      </c>
      <c r="G1216">
        <v>2022</v>
      </c>
      <c r="H1216" s="1">
        <v>44971.639101122688</v>
      </c>
      <c r="I1216" t="s">
        <v>3355</v>
      </c>
      <c r="J1216">
        <v>253.91</v>
      </c>
      <c r="K1216">
        <v>0</v>
      </c>
      <c r="L1216" t="s">
        <v>38</v>
      </c>
      <c r="M1216" t="s">
        <v>51</v>
      </c>
      <c r="N1216">
        <v>253.91</v>
      </c>
      <c r="R1216" t="s">
        <v>52</v>
      </c>
      <c r="S1216">
        <v>37.38597</v>
      </c>
      <c r="T1216">
        <v>-94.710800000000006</v>
      </c>
      <c r="U1216">
        <v>3.1816666659999999</v>
      </c>
      <c r="V1216">
        <v>2</v>
      </c>
      <c r="W1216">
        <v>3</v>
      </c>
      <c r="X1216">
        <v>0</v>
      </c>
      <c r="Y1216">
        <v>955.50350000000003</v>
      </c>
      <c r="Z1216">
        <v>20000456001</v>
      </c>
      <c r="AA1216">
        <v>2080.1822036520098</v>
      </c>
      <c r="AB1216" t="s">
        <v>177</v>
      </c>
      <c r="AC1216" t="s">
        <v>72</v>
      </c>
      <c r="AD1216" t="s">
        <v>54</v>
      </c>
      <c r="AE1216" t="s">
        <v>73</v>
      </c>
      <c r="AF1216" t="s">
        <v>5738</v>
      </c>
    </row>
    <row r="1217" spans="1:32" x14ac:dyDescent="0.25">
      <c r="A1217" t="s">
        <v>5739</v>
      </c>
      <c r="B1217" t="s">
        <v>5740</v>
      </c>
      <c r="C1217" t="s">
        <v>5741</v>
      </c>
      <c r="D1217" t="s">
        <v>5742</v>
      </c>
      <c r="E1217" t="s">
        <v>514</v>
      </c>
      <c r="F1217">
        <v>1</v>
      </c>
      <c r="G1217">
        <v>2022</v>
      </c>
      <c r="H1217" s="1">
        <v>44939.583159872687</v>
      </c>
      <c r="I1217" t="s">
        <v>3355</v>
      </c>
      <c r="J1217">
        <v>253.9</v>
      </c>
      <c r="K1217">
        <v>0</v>
      </c>
      <c r="L1217" t="s">
        <v>38</v>
      </c>
      <c r="M1217" t="s">
        <v>79</v>
      </c>
      <c r="Q1217">
        <v>253.9</v>
      </c>
      <c r="R1217" t="s">
        <v>94</v>
      </c>
      <c r="S1217">
        <v>41.658470999999999</v>
      </c>
      <c r="T1217">
        <v>-71.448077999999995</v>
      </c>
      <c r="U1217">
        <v>0.82039308300000002</v>
      </c>
      <c r="V1217">
        <v>1</v>
      </c>
      <c r="W1217">
        <v>1.7</v>
      </c>
      <c r="X1217">
        <v>0.85699999999999998</v>
      </c>
      <c r="Y1217">
        <v>298.80990400000002</v>
      </c>
      <c r="Z1217">
        <v>44000008001</v>
      </c>
      <c r="AA1217">
        <v>373.31467368350002</v>
      </c>
      <c r="AB1217" t="s">
        <v>54</v>
      </c>
      <c r="AC1217" t="s">
        <v>54</v>
      </c>
      <c r="AD1217" t="s">
        <v>54</v>
      </c>
      <c r="AE1217" t="s">
        <v>73</v>
      </c>
      <c r="AF1217" t="s">
        <v>5743</v>
      </c>
    </row>
    <row r="1218" spans="1:32" x14ac:dyDescent="0.25">
      <c r="A1218" t="s">
        <v>5744</v>
      </c>
      <c r="B1218" t="s">
        <v>5745</v>
      </c>
      <c r="C1218" t="s">
        <v>5746</v>
      </c>
      <c r="D1218" t="s">
        <v>5747</v>
      </c>
      <c r="E1218" t="s">
        <v>85</v>
      </c>
      <c r="F1218">
        <v>2</v>
      </c>
      <c r="G1218">
        <v>2022</v>
      </c>
      <c r="H1218" s="1">
        <v>44980.461934988423</v>
      </c>
      <c r="I1218" t="s">
        <v>3355</v>
      </c>
      <c r="J1218">
        <v>252</v>
      </c>
      <c r="K1218">
        <v>0</v>
      </c>
      <c r="L1218" t="s">
        <v>38</v>
      </c>
      <c r="M1218" t="s">
        <v>39</v>
      </c>
      <c r="N1218">
        <v>104</v>
      </c>
      <c r="Q1218">
        <v>953</v>
      </c>
      <c r="R1218" t="s">
        <v>673</v>
      </c>
      <c r="S1218">
        <v>42.660350000000001</v>
      </c>
      <c r="T1218">
        <v>-77.041330000000002</v>
      </c>
      <c r="U1218">
        <v>1.3499019999999999</v>
      </c>
      <c r="V1218">
        <v>2</v>
      </c>
      <c r="W1218">
        <v>1.8</v>
      </c>
      <c r="X1218">
        <v>0</v>
      </c>
      <c r="Y1218">
        <v>489.69</v>
      </c>
      <c r="Z1218">
        <v>36008097001</v>
      </c>
      <c r="AA1218">
        <v>524.46159034560003</v>
      </c>
      <c r="AB1218" t="s">
        <v>53</v>
      </c>
      <c r="AC1218" t="s">
        <v>42</v>
      </c>
      <c r="AD1218" t="s">
        <v>54</v>
      </c>
      <c r="AE1218" t="s">
        <v>73</v>
      </c>
      <c r="AF1218" t="s">
        <v>5748</v>
      </c>
    </row>
    <row r="1219" spans="1:32" x14ac:dyDescent="0.25">
      <c r="A1219" t="s">
        <v>5749</v>
      </c>
      <c r="B1219" t="s">
        <v>5750</v>
      </c>
      <c r="C1219" t="s">
        <v>5751</v>
      </c>
      <c r="D1219" t="s">
        <v>5752</v>
      </c>
      <c r="E1219" t="s">
        <v>36</v>
      </c>
      <c r="F1219">
        <v>9</v>
      </c>
      <c r="G1219">
        <v>2022</v>
      </c>
      <c r="H1219" s="1">
        <v>44950.725038750003</v>
      </c>
      <c r="I1219" t="s">
        <v>3355</v>
      </c>
      <c r="J1219">
        <v>252</v>
      </c>
      <c r="K1219">
        <v>0</v>
      </c>
      <c r="L1219" t="s">
        <v>38</v>
      </c>
      <c r="M1219" t="s">
        <v>79</v>
      </c>
      <c r="Q1219">
        <v>251</v>
      </c>
      <c r="R1219" t="s">
        <v>86</v>
      </c>
      <c r="S1219">
        <v>35.141714</v>
      </c>
      <c r="T1219">
        <v>-120.63287</v>
      </c>
      <c r="U1219">
        <v>0.92925000000000002</v>
      </c>
      <c r="V1219">
        <v>1</v>
      </c>
      <c r="W1219">
        <v>1.9</v>
      </c>
      <c r="X1219">
        <v>0</v>
      </c>
      <c r="Y1219">
        <v>339.30900000000003</v>
      </c>
      <c r="Z1219">
        <v>6003028001</v>
      </c>
      <c r="AA1219">
        <v>497.14588251510003</v>
      </c>
      <c r="AB1219" t="s">
        <v>53</v>
      </c>
      <c r="AC1219" t="s">
        <v>72</v>
      </c>
      <c r="AD1219" t="s">
        <v>54</v>
      </c>
      <c r="AE1219" t="s">
        <v>73</v>
      </c>
      <c r="AF1219" t="s">
        <v>5753</v>
      </c>
    </row>
    <row r="1220" spans="1:32" x14ac:dyDescent="0.25">
      <c r="A1220" t="s">
        <v>5754</v>
      </c>
      <c r="B1220" t="s">
        <v>5755</v>
      </c>
      <c r="C1220" t="s">
        <v>5756</v>
      </c>
      <c r="D1220" t="s">
        <v>5757</v>
      </c>
      <c r="E1220" t="s">
        <v>36</v>
      </c>
      <c r="F1220">
        <v>9</v>
      </c>
      <c r="G1220">
        <v>2022</v>
      </c>
      <c r="H1220" s="1">
        <v>44985.642741412034</v>
      </c>
      <c r="I1220" t="s">
        <v>3355</v>
      </c>
      <c r="J1220">
        <v>251.65</v>
      </c>
      <c r="K1220">
        <v>0</v>
      </c>
      <c r="L1220" t="s">
        <v>38</v>
      </c>
      <c r="M1220" t="s">
        <v>79</v>
      </c>
      <c r="Q1220">
        <v>251.65</v>
      </c>
      <c r="R1220" t="s">
        <v>94</v>
      </c>
      <c r="S1220">
        <v>37.780340000000002</v>
      </c>
      <c r="T1220">
        <v>-121.51779000000001</v>
      </c>
      <c r="U1220">
        <v>1.2603333329999999</v>
      </c>
      <c r="V1220">
        <v>1</v>
      </c>
      <c r="W1220">
        <v>3</v>
      </c>
      <c r="X1220">
        <v>0.91</v>
      </c>
      <c r="Y1220">
        <v>460.12299999999999</v>
      </c>
      <c r="AB1220" t="s">
        <v>4408</v>
      </c>
      <c r="AC1220" t="s">
        <v>54</v>
      </c>
      <c r="AD1220" t="s">
        <v>54</v>
      </c>
      <c r="AE1220" t="s">
        <v>73</v>
      </c>
      <c r="AF1220" t="s">
        <v>5758</v>
      </c>
    </row>
    <row r="1221" spans="1:32" x14ac:dyDescent="0.25">
      <c r="A1221" t="s">
        <v>5759</v>
      </c>
      <c r="B1221" t="s">
        <v>5760</v>
      </c>
      <c r="C1221" t="s">
        <v>5761</v>
      </c>
      <c r="D1221" t="s">
        <v>5762</v>
      </c>
      <c r="E1221" t="s">
        <v>213</v>
      </c>
      <c r="F1221">
        <v>3</v>
      </c>
      <c r="G1221">
        <v>2022</v>
      </c>
      <c r="H1221" s="1">
        <v>44973.472590879632</v>
      </c>
      <c r="I1221" t="s">
        <v>3355</v>
      </c>
      <c r="J1221">
        <v>251.3</v>
      </c>
      <c r="K1221">
        <v>0</v>
      </c>
      <c r="L1221" t="s">
        <v>38</v>
      </c>
      <c r="M1221" t="s">
        <v>51</v>
      </c>
      <c r="N1221">
        <v>240</v>
      </c>
      <c r="R1221" t="s">
        <v>52</v>
      </c>
      <c r="S1221">
        <v>39.827520999999997</v>
      </c>
      <c r="T1221">
        <v>-77.155787000000004</v>
      </c>
      <c r="U1221">
        <v>1.4125000000000001</v>
      </c>
      <c r="V1221">
        <v>1</v>
      </c>
      <c r="W1221">
        <v>3</v>
      </c>
      <c r="X1221">
        <v>0</v>
      </c>
      <c r="Y1221">
        <v>514.88</v>
      </c>
      <c r="Z1221">
        <v>42003019001</v>
      </c>
      <c r="AA1221">
        <v>979.72338752059989</v>
      </c>
      <c r="AB1221" t="s">
        <v>41</v>
      </c>
      <c r="AC1221" t="s">
        <v>54</v>
      </c>
      <c r="AD1221" t="s">
        <v>54</v>
      </c>
      <c r="AE1221" t="s">
        <v>65</v>
      </c>
      <c r="AF1221" t="s">
        <v>5763</v>
      </c>
    </row>
    <row r="1222" spans="1:32" x14ac:dyDescent="0.25">
      <c r="A1222" t="s">
        <v>5764</v>
      </c>
      <c r="B1222" t="s">
        <v>5765</v>
      </c>
      <c r="C1222" t="s">
        <v>5766</v>
      </c>
      <c r="D1222" t="s">
        <v>5767</v>
      </c>
      <c r="E1222" t="s">
        <v>136</v>
      </c>
      <c r="F1222">
        <v>4</v>
      </c>
      <c r="G1222">
        <v>2022</v>
      </c>
      <c r="H1222" s="1">
        <v>44973.42427116898</v>
      </c>
      <c r="I1222" t="s">
        <v>3355</v>
      </c>
      <c r="J1222">
        <v>251.19900000000001</v>
      </c>
      <c r="K1222">
        <v>0</v>
      </c>
      <c r="L1222" t="s">
        <v>38</v>
      </c>
      <c r="M1222" t="s">
        <v>51</v>
      </c>
      <c r="N1222">
        <v>251.19900000000001</v>
      </c>
      <c r="R1222" t="s">
        <v>52</v>
      </c>
      <c r="S1222">
        <v>35.358949000000003</v>
      </c>
      <c r="T1222">
        <v>-77.416505999999998</v>
      </c>
      <c r="U1222">
        <v>1.4772666670000001</v>
      </c>
      <c r="V1222">
        <v>1</v>
      </c>
      <c r="W1222">
        <v>3.5</v>
      </c>
      <c r="X1222">
        <v>0</v>
      </c>
      <c r="Y1222">
        <v>538.60590000000002</v>
      </c>
      <c r="Z1222">
        <v>37007405001</v>
      </c>
      <c r="AA1222">
        <v>987.00757627539997</v>
      </c>
      <c r="AB1222" t="s">
        <v>41</v>
      </c>
      <c r="AC1222" t="s">
        <v>54</v>
      </c>
      <c r="AD1222" t="s">
        <v>54</v>
      </c>
      <c r="AE1222" t="s">
        <v>73</v>
      </c>
      <c r="AF1222" t="s">
        <v>5768</v>
      </c>
    </row>
    <row r="1223" spans="1:32" x14ac:dyDescent="0.25">
      <c r="A1223" t="s">
        <v>5769</v>
      </c>
      <c r="B1223" t="s">
        <v>5770</v>
      </c>
      <c r="C1223" t="s">
        <v>5771</v>
      </c>
      <c r="D1223" t="s">
        <v>5772</v>
      </c>
      <c r="E1223" t="s">
        <v>525</v>
      </c>
      <c r="F1223">
        <v>2</v>
      </c>
      <c r="G1223">
        <v>2022</v>
      </c>
      <c r="H1223" s="1">
        <v>44956.476203622682</v>
      </c>
      <c r="I1223" t="s">
        <v>3355</v>
      </c>
      <c r="J1223">
        <v>249.1</v>
      </c>
      <c r="K1223">
        <v>0</v>
      </c>
      <c r="L1223" t="s">
        <v>38</v>
      </c>
      <c r="M1223" t="s">
        <v>79</v>
      </c>
      <c r="Q1223">
        <v>249.1</v>
      </c>
      <c r="R1223" t="s">
        <v>94</v>
      </c>
      <c r="S1223">
        <v>39.639085000000001</v>
      </c>
      <c r="T1223">
        <v>-75.541673000000003</v>
      </c>
      <c r="U1223">
        <v>1.1447833329999999</v>
      </c>
      <c r="V1223">
        <v>1</v>
      </c>
      <c r="W1223">
        <v>1.875</v>
      </c>
      <c r="X1223">
        <v>0</v>
      </c>
      <c r="Y1223">
        <v>417.75040000000001</v>
      </c>
      <c r="Z1223">
        <v>34005086001</v>
      </c>
      <c r="AA1223">
        <v>629.53601313359002</v>
      </c>
      <c r="AB1223" t="s">
        <v>54</v>
      </c>
      <c r="AC1223" t="s">
        <v>64</v>
      </c>
      <c r="AD1223" t="s">
        <v>54</v>
      </c>
      <c r="AE1223" t="s">
        <v>65</v>
      </c>
      <c r="AF1223" t="s">
        <v>5773</v>
      </c>
    </row>
    <row r="1224" spans="1:32" x14ac:dyDescent="0.25">
      <c r="A1224" t="s">
        <v>5774</v>
      </c>
      <c r="B1224" t="s">
        <v>5775</v>
      </c>
      <c r="C1224" t="s">
        <v>5776</v>
      </c>
      <c r="D1224" t="s">
        <v>5777</v>
      </c>
      <c r="E1224" t="s">
        <v>207</v>
      </c>
      <c r="F1224">
        <v>4</v>
      </c>
      <c r="G1224">
        <v>2022</v>
      </c>
      <c r="H1224" s="1">
        <v>44959.316765682874</v>
      </c>
      <c r="I1224" t="s">
        <v>3355</v>
      </c>
      <c r="J1224">
        <v>247.3</v>
      </c>
      <c r="K1224">
        <v>0</v>
      </c>
      <c r="L1224" t="s">
        <v>38</v>
      </c>
      <c r="M1224" t="s">
        <v>79</v>
      </c>
      <c r="Q1224">
        <v>247.3</v>
      </c>
      <c r="R1224" t="s">
        <v>94</v>
      </c>
      <c r="S1224">
        <v>36.352885000000001</v>
      </c>
      <c r="T1224">
        <v>-82.248467000000005</v>
      </c>
      <c r="U1224">
        <v>2.120333333</v>
      </c>
      <c r="V1224">
        <v>1</v>
      </c>
      <c r="W1224">
        <v>3.5</v>
      </c>
      <c r="X1224">
        <v>2.77</v>
      </c>
      <c r="Y1224">
        <v>772.61900000000003</v>
      </c>
      <c r="Z1224">
        <v>47000445001</v>
      </c>
      <c r="AA1224">
        <v>1087.1651716538995</v>
      </c>
      <c r="AB1224" t="s">
        <v>38</v>
      </c>
      <c r="AC1224" t="s">
        <v>38</v>
      </c>
      <c r="AD1224" t="s">
        <v>38</v>
      </c>
      <c r="AE1224" t="s">
        <v>38</v>
      </c>
      <c r="AF1224" t="s">
        <v>5778</v>
      </c>
    </row>
    <row r="1225" spans="1:32" x14ac:dyDescent="0.25">
      <c r="A1225" t="s">
        <v>1395</v>
      </c>
      <c r="B1225" t="s">
        <v>5779</v>
      </c>
      <c r="C1225" t="s">
        <v>5779</v>
      </c>
      <c r="D1225" t="s">
        <v>5780</v>
      </c>
      <c r="E1225" t="s">
        <v>99</v>
      </c>
      <c r="F1225">
        <v>6</v>
      </c>
      <c r="G1225">
        <v>2022</v>
      </c>
      <c r="H1225" s="1">
        <v>44839.474905243056</v>
      </c>
      <c r="I1225" t="s">
        <v>3355</v>
      </c>
      <c r="J1225">
        <v>245.18</v>
      </c>
      <c r="K1225">
        <v>0</v>
      </c>
      <c r="L1225" t="s">
        <v>38</v>
      </c>
      <c r="M1225" t="s">
        <v>79</v>
      </c>
      <c r="Q1225">
        <v>212.05</v>
      </c>
      <c r="R1225" t="s">
        <v>52</v>
      </c>
      <c r="S1225">
        <v>29.791518</v>
      </c>
      <c r="T1225">
        <v>-95.043481</v>
      </c>
      <c r="U1225">
        <v>2.9876083329999998</v>
      </c>
      <c r="V1225">
        <v>1</v>
      </c>
      <c r="W1225">
        <v>8</v>
      </c>
      <c r="X1225">
        <v>0</v>
      </c>
      <c r="Y1225">
        <v>1090.7603999999999</v>
      </c>
      <c r="Z1225">
        <v>48007033006</v>
      </c>
      <c r="AA1225">
        <v>2913.6755019199995</v>
      </c>
      <c r="AB1225" t="s">
        <v>41</v>
      </c>
      <c r="AC1225" t="s">
        <v>54</v>
      </c>
      <c r="AD1225" t="s">
        <v>54</v>
      </c>
      <c r="AE1225" t="s">
        <v>73</v>
      </c>
      <c r="AF1225" t="s">
        <v>5781</v>
      </c>
    </row>
    <row r="1226" spans="1:32" x14ac:dyDescent="0.25">
      <c r="A1226" t="s">
        <v>5782</v>
      </c>
      <c r="B1226" t="s">
        <v>5783</v>
      </c>
      <c r="C1226" t="s">
        <v>5784</v>
      </c>
      <c r="D1226" t="s">
        <v>5785</v>
      </c>
      <c r="E1226" t="s">
        <v>259</v>
      </c>
      <c r="F1226">
        <v>7</v>
      </c>
      <c r="G1226">
        <v>2022</v>
      </c>
      <c r="H1226" s="1">
        <v>44958.638064918981</v>
      </c>
      <c r="I1226" t="s">
        <v>3355</v>
      </c>
      <c r="J1226">
        <v>245.15700000000001</v>
      </c>
      <c r="K1226">
        <v>0</v>
      </c>
      <c r="L1226" t="s">
        <v>38</v>
      </c>
      <c r="M1226" t="s">
        <v>51</v>
      </c>
      <c r="N1226">
        <v>245.15700000000001</v>
      </c>
      <c r="R1226" t="s">
        <v>52</v>
      </c>
      <c r="S1226">
        <v>41.826943999999997</v>
      </c>
      <c r="T1226">
        <v>-94.116639000000006</v>
      </c>
      <c r="U1226">
        <v>0</v>
      </c>
      <c r="V1226">
        <v>1</v>
      </c>
      <c r="W1226">
        <v>4.3499999999999996</v>
      </c>
      <c r="X1226">
        <v>2.9</v>
      </c>
      <c r="Y1226">
        <v>0</v>
      </c>
      <c r="Z1226">
        <v>19000674001</v>
      </c>
      <c r="AA1226">
        <v>1065.3126053895</v>
      </c>
      <c r="AB1226" t="s">
        <v>41</v>
      </c>
      <c r="AC1226" t="s">
        <v>54</v>
      </c>
      <c r="AD1226" t="s">
        <v>54</v>
      </c>
      <c r="AE1226" t="s">
        <v>54</v>
      </c>
      <c r="AF1226" t="s">
        <v>5786</v>
      </c>
    </row>
    <row r="1227" spans="1:32" x14ac:dyDescent="0.25">
      <c r="A1227" t="s">
        <v>5787</v>
      </c>
      <c r="B1227" t="s">
        <v>5788</v>
      </c>
      <c r="C1227" t="s">
        <v>5789</v>
      </c>
      <c r="D1227" t="s">
        <v>5790</v>
      </c>
      <c r="E1227" t="s">
        <v>715</v>
      </c>
      <c r="F1227">
        <v>7</v>
      </c>
      <c r="G1227">
        <v>2022</v>
      </c>
      <c r="H1227" s="1">
        <v>44943.450958784721</v>
      </c>
      <c r="I1227" t="s">
        <v>3355</v>
      </c>
      <c r="J1227">
        <v>244.9</v>
      </c>
      <c r="K1227">
        <v>0</v>
      </c>
      <c r="L1227" t="s">
        <v>38</v>
      </c>
      <c r="M1227" t="s">
        <v>51</v>
      </c>
      <c r="N1227">
        <v>244.9</v>
      </c>
      <c r="R1227" t="s">
        <v>52</v>
      </c>
      <c r="S1227">
        <v>41.551974000000001</v>
      </c>
      <c r="T1227">
        <v>-96.101399999999998</v>
      </c>
      <c r="U1227">
        <v>0.91941666700000002</v>
      </c>
      <c r="V1227">
        <v>1</v>
      </c>
      <c r="W1227">
        <v>2</v>
      </c>
      <c r="X1227">
        <v>1.1000000000000001</v>
      </c>
      <c r="Y1227">
        <v>335.61</v>
      </c>
      <c r="Z1227">
        <v>31000285001</v>
      </c>
      <c r="AA1227">
        <v>502.60902408119995</v>
      </c>
      <c r="AB1227" t="s">
        <v>87</v>
      </c>
      <c r="AC1227" t="s">
        <v>54</v>
      </c>
      <c r="AD1227" t="s">
        <v>54</v>
      </c>
      <c r="AE1227" t="s">
        <v>73</v>
      </c>
      <c r="AF1227" t="s">
        <v>5791</v>
      </c>
    </row>
    <row r="1228" spans="1:32" x14ac:dyDescent="0.25">
      <c r="A1228" t="s">
        <v>5792</v>
      </c>
      <c r="B1228" t="s">
        <v>5793</v>
      </c>
      <c r="C1228" t="s">
        <v>5794</v>
      </c>
      <c r="D1228" t="s">
        <v>1729</v>
      </c>
      <c r="E1228" t="s">
        <v>543</v>
      </c>
      <c r="F1228">
        <v>7</v>
      </c>
      <c r="G1228">
        <v>2022</v>
      </c>
      <c r="H1228" s="1">
        <v>44945.428127939813</v>
      </c>
      <c r="I1228" t="s">
        <v>3355</v>
      </c>
      <c r="J1228">
        <v>243.2</v>
      </c>
      <c r="K1228">
        <v>0</v>
      </c>
      <c r="L1228" t="s">
        <v>38</v>
      </c>
      <c r="M1228" t="s">
        <v>51</v>
      </c>
      <c r="N1228">
        <v>243.2</v>
      </c>
      <c r="R1228" t="s">
        <v>52</v>
      </c>
      <c r="S1228">
        <v>37.754610999999997</v>
      </c>
      <c r="T1228">
        <v>-90.444889000000003</v>
      </c>
      <c r="U1228">
        <v>1.4483333329999999</v>
      </c>
      <c r="V1228">
        <v>1</v>
      </c>
      <c r="W1228">
        <v>0</v>
      </c>
      <c r="X1228">
        <v>0</v>
      </c>
      <c r="Y1228">
        <v>527.53</v>
      </c>
      <c r="Z1228">
        <v>29003198002</v>
      </c>
      <c r="AA1228">
        <v>732.06096985739998</v>
      </c>
      <c r="AB1228" t="s">
        <v>118</v>
      </c>
      <c r="AC1228" t="s">
        <v>54</v>
      </c>
      <c r="AD1228" t="s">
        <v>54</v>
      </c>
      <c r="AE1228" t="s">
        <v>73</v>
      </c>
      <c r="AF1228" t="s">
        <v>5795</v>
      </c>
    </row>
    <row r="1229" spans="1:32" x14ac:dyDescent="0.25">
      <c r="A1229" t="s">
        <v>5796</v>
      </c>
      <c r="B1229" t="s">
        <v>5797</v>
      </c>
      <c r="C1229" t="s">
        <v>5797</v>
      </c>
      <c r="D1229" t="s">
        <v>5780</v>
      </c>
      <c r="E1229" t="s">
        <v>99</v>
      </c>
      <c r="F1229">
        <v>6</v>
      </c>
      <c r="G1229">
        <v>2022</v>
      </c>
      <c r="H1229" s="1">
        <v>44834.893599340277</v>
      </c>
      <c r="I1229" t="s">
        <v>3355</v>
      </c>
      <c r="J1229">
        <v>242.93</v>
      </c>
      <c r="K1229">
        <v>0</v>
      </c>
      <c r="L1229" t="s">
        <v>38</v>
      </c>
      <c r="M1229" t="s">
        <v>79</v>
      </c>
      <c r="Q1229">
        <v>242.63</v>
      </c>
      <c r="R1229" t="s">
        <v>52</v>
      </c>
      <c r="S1229">
        <v>29.721579999999999</v>
      </c>
      <c r="T1229">
        <v>-94.986767999999998</v>
      </c>
      <c r="U1229">
        <v>2.8640249999999998</v>
      </c>
      <c r="V1229">
        <v>1</v>
      </c>
      <c r="W1229">
        <v>6.2</v>
      </c>
      <c r="X1229">
        <v>0</v>
      </c>
      <c r="Y1229">
        <v>1045.2865999999999</v>
      </c>
      <c r="Z1229">
        <v>48007033001</v>
      </c>
      <c r="AA1229">
        <v>1893.889076248</v>
      </c>
      <c r="AB1229" t="s">
        <v>41</v>
      </c>
      <c r="AC1229" t="s">
        <v>54</v>
      </c>
      <c r="AD1229" t="s">
        <v>54</v>
      </c>
      <c r="AE1229" t="s">
        <v>73</v>
      </c>
      <c r="AF1229" t="s">
        <v>5798</v>
      </c>
    </row>
    <row r="1230" spans="1:32" x14ac:dyDescent="0.25">
      <c r="A1230" t="s">
        <v>5799</v>
      </c>
      <c r="B1230" t="s">
        <v>5800</v>
      </c>
      <c r="C1230" t="s">
        <v>5801</v>
      </c>
      <c r="D1230" t="s">
        <v>5802</v>
      </c>
      <c r="E1230" t="s">
        <v>543</v>
      </c>
      <c r="F1230">
        <v>7</v>
      </c>
      <c r="G1230">
        <v>2022</v>
      </c>
      <c r="H1230" s="1">
        <v>44957.614334155092</v>
      </c>
      <c r="I1230" t="s">
        <v>3355</v>
      </c>
      <c r="J1230">
        <v>242.92</v>
      </c>
      <c r="K1230">
        <v>0</v>
      </c>
      <c r="L1230" t="s">
        <v>38</v>
      </c>
      <c r="M1230" t="s">
        <v>39</v>
      </c>
      <c r="N1230">
        <v>45.576000000000001</v>
      </c>
      <c r="Q1230">
        <v>91.606999999999999</v>
      </c>
      <c r="R1230" t="s">
        <v>52</v>
      </c>
      <c r="S1230">
        <v>37.131086000000003</v>
      </c>
      <c r="T1230">
        <v>-93.488587999999993</v>
      </c>
      <c r="U1230">
        <v>16.063997499999999</v>
      </c>
      <c r="V1230">
        <v>1</v>
      </c>
      <c r="W1230">
        <v>0</v>
      </c>
      <c r="X1230">
        <v>0</v>
      </c>
      <c r="Y1230">
        <v>5864.4580999999998</v>
      </c>
      <c r="Z1230">
        <v>29001130001</v>
      </c>
      <c r="AA1230">
        <v>855.89217868900005</v>
      </c>
      <c r="AB1230" t="s">
        <v>41</v>
      </c>
      <c r="AC1230" t="s">
        <v>54</v>
      </c>
      <c r="AD1230" t="s">
        <v>54</v>
      </c>
      <c r="AE1230" t="s">
        <v>54</v>
      </c>
      <c r="AF1230" t="s">
        <v>5803</v>
      </c>
    </row>
    <row r="1231" spans="1:32" x14ac:dyDescent="0.25">
      <c r="A1231" t="s">
        <v>5804</v>
      </c>
      <c r="B1231" t="s">
        <v>5805</v>
      </c>
      <c r="C1231" t="s">
        <v>5806</v>
      </c>
      <c r="D1231" t="s">
        <v>1548</v>
      </c>
      <c r="E1231" t="s">
        <v>1064</v>
      </c>
      <c r="F1231">
        <v>3</v>
      </c>
      <c r="G1231">
        <v>2022</v>
      </c>
      <c r="H1231" s="1">
        <v>44951.467341111114</v>
      </c>
      <c r="I1231" t="s">
        <v>3355</v>
      </c>
      <c r="J1231">
        <v>242.5</v>
      </c>
      <c r="K1231">
        <v>0</v>
      </c>
      <c r="L1231" t="s">
        <v>38</v>
      </c>
      <c r="M1231" t="s">
        <v>79</v>
      </c>
      <c r="Q1231">
        <v>242.5</v>
      </c>
      <c r="R1231" t="s">
        <v>94</v>
      </c>
      <c r="S1231">
        <v>39.600267000000002</v>
      </c>
      <c r="T1231">
        <v>-78.817457000000005</v>
      </c>
      <c r="U1231">
        <v>1.3674999999999999</v>
      </c>
      <c r="V1231">
        <v>1</v>
      </c>
      <c r="W1231">
        <v>1.25</v>
      </c>
      <c r="X1231">
        <v>0</v>
      </c>
      <c r="Y1231">
        <v>497.7</v>
      </c>
      <c r="Z1231">
        <v>24000030002</v>
      </c>
      <c r="AA1231">
        <v>419.02295811986994</v>
      </c>
      <c r="AB1231" t="s">
        <v>41</v>
      </c>
      <c r="AC1231" t="s">
        <v>54</v>
      </c>
      <c r="AD1231" t="s">
        <v>54</v>
      </c>
      <c r="AE1231" t="s">
        <v>73</v>
      </c>
      <c r="AF1231" t="s">
        <v>5807</v>
      </c>
    </row>
    <row r="1232" spans="1:32" x14ac:dyDescent="0.25">
      <c r="A1232" t="s">
        <v>5808</v>
      </c>
      <c r="B1232" t="s">
        <v>5809</v>
      </c>
      <c r="C1232" t="s">
        <v>5810</v>
      </c>
      <c r="D1232" t="s">
        <v>5811</v>
      </c>
      <c r="E1232" t="s">
        <v>253</v>
      </c>
      <c r="F1232">
        <v>5</v>
      </c>
      <c r="G1232">
        <v>2022</v>
      </c>
      <c r="H1232" s="1">
        <v>44965.576149525463</v>
      </c>
      <c r="I1232" t="s">
        <v>3355</v>
      </c>
      <c r="J1232">
        <v>242</v>
      </c>
      <c r="K1232">
        <v>0</v>
      </c>
      <c r="L1232" t="s">
        <v>38</v>
      </c>
      <c r="M1232" t="s">
        <v>79</v>
      </c>
      <c r="Q1232">
        <v>242</v>
      </c>
      <c r="R1232" t="s">
        <v>52</v>
      </c>
      <c r="S1232">
        <v>41.144888999999999</v>
      </c>
      <c r="T1232">
        <v>-85.490194000000002</v>
      </c>
      <c r="U1232">
        <v>3.5943833329999997</v>
      </c>
      <c r="V1232">
        <v>2</v>
      </c>
      <c r="W1232">
        <v>3.5</v>
      </c>
      <c r="X1232">
        <v>11.5</v>
      </c>
      <c r="Y1232">
        <v>672.33699999999999</v>
      </c>
      <c r="Z1232">
        <v>18001833001</v>
      </c>
      <c r="AA1232">
        <v>655.57698793200007</v>
      </c>
      <c r="AB1232" t="s">
        <v>41</v>
      </c>
      <c r="AC1232" t="s">
        <v>54</v>
      </c>
      <c r="AD1232" t="s">
        <v>54</v>
      </c>
      <c r="AE1232" t="s">
        <v>73</v>
      </c>
      <c r="AF1232" t="s">
        <v>5812</v>
      </c>
    </row>
    <row r="1233" spans="1:32" x14ac:dyDescent="0.25">
      <c r="A1233" t="s">
        <v>5813</v>
      </c>
      <c r="B1233" t="s">
        <v>5814</v>
      </c>
      <c r="C1233" t="s">
        <v>5815</v>
      </c>
      <c r="D1233" t="s">
        <v>5816</v>
      </c>
      <c r="E1233" t="s">
        <v>36</v>
      </c>
      <c r="F1233">
        <v>9</v>
      </c>
      <c r="G1233">
        <v>2022</v>
      </c>
      <c r="H1233" s="1">
        <v>44985.645455694445</v>
      </c>
      <c r="I1233" t="s">
        <v>3355</v>
      </c>
      <c r="J1233">
        <v>241</v>
      </c>
      <c r="K1233">
        <v>0</v>
      </c>
      <c r="L1233" t="s">
        <v>38</v>
      </c>
      <c r="M1233" t="s">
        <v>51</v>
      </c>
      <c r="N1233">
        <v>241</v>
      </c>
      <c r="R1233" t="s">
        <v>86</v>
      </c>
      <c r="S1233">
        <v>33.604073999999997</v>
      </c>
      <c r="T1233">
        <v>-114.59937600000001</v>
      </c>
      <c r="Z1233">
        <v>6007010001</v>
      </c>
      <c r="AA1233">
        <v>710.20840359300007</v>
      </c>
      <c r="AB1233" t="s">
        <v>118</v>
      </c>
      <c r="AC1233" t="s">
        <v>72</v>
      </c>
      <c r="AD1233" t="s">
        <v>54</v>
      </c>
      <c r="AE1233" t="s">
        <v>54</v>
      </c>
      <c r="AF1233" t="s">
        <v>5817</v>
      </c>
    </row>
    <row r="1234" spans="1:32" x14ac:dyDescent="0.25">
      <c r="A1234" t="s">
        <v>5818</v>
      </c>
      <c r="B1234" t="s">
        <v>5819</v>
      </c>
      <c r="C1234" t="s">
        <v>5820</v>
      </c>
      <c r="D1234" t="s">
        <v>3166</v>
      </c>
      <c r="E1234" t="s">
        <v>1023</v>
      </c>
      <c r="F1234">
        <v>8</v>
      </c>
      <c r="G1234">
        <v>2022</v>
      </c>
      <c r="H1234" s="1">
        <v>44964.612126597225</v>
      </c>
      <c r="I1234" t="s">
        <v>3355</v>
      </c>
      <c r="J1234">
        <v>240.47</v>
      </c>
      <c r="K1234">
        <v>0</v>
      </c>
      <c r="L1234" t="s">
        <v>38</v>
      </c>
      <c r="M1234" t="s">
        <v>79</v>
      </c>
      <c r="Q1234">
        <v>240.47</v>
      </c>
      <c r="R1234" t="s">
        <v>94</v>
      </c>
      <c r="S1234">
        <v>39.461500000000001</v>
      </c>
      <c r="T1234">
        <v>-104.76519399999999</v>
      </c>
      <c r="U1234">
        <v>0.88249166700000004</v>
      </c>
      <c r="V1234">
        <v>2</v>
      </c>
      <c r="W1234">
        <v>2</v>
      </c>
      <c r="X1234">
        <v>0</v>
      </c>
      <c r="Y1234">
        <v>322.14210000000003</v>
      </c>
      <c r="AB1234" t="s">
        <v>41</v>
      </c>
      <c r="AC1234" t="s">
        <v>54</v>
      </c>
      <c r="AD1234" t="s">
        <v>54</v>
      </c>
      <c r="AE1234" t="s">
        <v>73</v>
      </c>
      <c r="AF1234" t="s">
        <v>5821</v>
      </c>
    </row>
    <row r="1235" spans="1:32" x14ac:dyDescent="0.25">
      <c r="A1235" t="s">
        <v>5822</v>
      </c>
      <c r="B1235" t="s">
        <v>5823</v>
      </c>
      <c r="C1235" t="s">
        <v>5823</v>
      </c>
      <c r="D1235" t="s">
        <v>98</v>
      </c>
      <c r="E1235" t="s">
        <v>99</v>
      </c>
      <c r="F1235">
        <v>6</v>
      </c>
      <c r="G1235">
        <v>2022</v>
      </c>
      <c r="H1235" s="1">
        <v>44834.61461300926</v>
      </c>
      <c r="I1235" t="s">
        <v>3355</v>
      </c>
      <c r="J1235">
        <v>238.69</v>
      </c>
      <c r="K1235">
        <v>0</v>
      </c>
      <c r="L1235" t="s">
        <v>38</v>
      </c>
      <c r="M1235" t="s">
        <v>51</v>
      </c>
      <c r="N1235">
        <v>238.69</v>
      </c>
      <c r="R1235" t="s">
        <v>52</v>
      </c>
      <c r="S1235">
        <v>29.831904999999999</v>
      </c>
      <c r="T1235">
        <v>-95.656912000000005</v>
      </c>
      <c r="U1235">
        <v>1.91</v>
      </c>
      <c r="V1235">
        <v>1</v>
      </c>
      <c r="W1235">
        <v>5.0999999999999996</v>
      </c>
      <c r="X1235">
        <v>5.0999999999999996</v>
      </c>
      <c r="Y1235">
        <v>697.51</v>
      </c>
      <c r="AB1235" t="s">
        <v>544</v>
      </c>
      <c r="AC1235" t="s">
        <v>54</v>
      </c>
      <c r="AD1235" t="s">
        <v>54</v>
      </c>
      <c r="AE1235" t="s">
        <v>73</v>
      </c>
      <c r="AF1235" t="s">
        <v>5824</v>
      </c>
    </row>
    <row r="1236" spans="1:32" x14ac:dyDescent="0.25">
      <c r="A1236" t="s">
        <v>5825</v>
      </c>
      <c r="B1236" t="s">
        <v>5826</v>
      </c>
      <c r="C1236" t="s">
        <v>5826</v>
      </c>
      <c r="D1236" t="s">
        <v>5827</v>
      </c>
      <c r="E1236" t="s">
        <v>99</v>
      </c>
      <c r="F1236">
        <v>6</v>
      </c>
      <c r="G1236">
        <v>2022</v>
      </c>
      <c r="H1236" s="1">
        <v>44823.510707754627</v>
      </c>
      <c r="I1236" t="s">
        <v>3355</v>
      </c>
      <c r="J1236">
        <v>238.68</v>
      </c>
      <c r="K1236">
        <v>0</v>
      </c>
      <c r="L1236" t="s">
        <v>38</v>
      </c>
      <c r="M1236" t="s">
        <v>79</v>
      </c>
      <c r="Q1236">
        <v>238.68</v>
      </c>
      <c r="R1236" t="s">
        <v>94</v>
      </c>
      <c r="S1236">
        <v>32.583167000000003</v>
      </c>
      <c r="T1236">
        <v>-95.845500000000001</v>
      </c>
      <c r="U1236">
        <v>0.992166667</v>
      </c>
      <c r="V1236">
        <v>1</v>
      </c>
      <c r="W1236">
        <v>1.3</v>
      </c>
      <c r="X1236">
        <v>1.3</v>
      </c>
      <c r="Y1236">
        <v>362.27100000000002</v>
      </c>
      <c r="Z1236">
        <v>48005052001</v>
      </c>
      <c r="AB1236" t="s">
        <v>118</v>
      </c>
      <c r="AC1236" t="s">
        <v>54</v>
      </c>
      <c r="AD1236" t="s">
        <v>54</v>
      </c>
      <c r="AE1236" t="s">
        <v>73</v>
      </c>
      <c r="AF1236" t="s">
        <v>5828</v>
      </c>
    </row>
    <row r="1237" spans="1:32" x14ac:dyDescent="0.25">
      <c r="A1237" t="s">
        <v>5829</v>
      </c>
      <c r="B1237" t="s">
        <v>5830</v>
      </c>
      <c r="C1237" t="s">
        <v>5831</v>
      </c>
      <c r="D1237" t="s">
        <v>5832</v>
      </c>
      <c r="E1237" t="s">
        <v>726</v>
      </c>
      <c r="F1237">
        <v>6</v>
      </c>
      <c r="G1237">
        <v>2022</v>
      </c>
      <c r="H1237" s="1">
        <v>44964.45003847222</v>
      </c>
      <c r="I1237" t="s">
        <v>3355</v>
      </c>
      <c r="J1237">
        <v>237.02</v>
      </c>
      <c r="K1237">
        <v>0</v>
      </c>
      <c r="L1237" t="s">
        <v>38</v>
      </c>
      <c r="M1237" t="s">
        <v>79</v>
      </c>
      <c r="Q1237">
        <v>237.02</v>
      </c>
      <c r="R1237" t="s">
        <v>214</v>
      </c>
      <c r="S1237">
        <v>36.111400000000003</v>
      </c>
      <c r="T1237">
        <v>-93.733599999999996</v>
      </c>
      <c r="U1237">
        <v>1.418306917</v>
      </c>
      <c r="V1237">
        <v>1</v>
      </c>
      <c r="W1237">
        <v>2</v>
      </c>
      <c r="X1237">
        <v>2.79</v>
      </c>
      <c r="Y1237">
        <v>517.98171100000002</v>
      </c>
      <c r="Z1237">
        <v>5000322001</v>
      </c>
      <c r="AA1237">
        <v>741.34831051977005</v>
      </c>
      <c r="AB1237" t="s">
        <v>1420</v>
      </c>
      <c r="AC1237" t="s">
        <v>72</v>
      </c>
      <c r="AD1237" t="s">
        <v>537</v>
      </c>
      <c r="AE1237" t="s">
        <v>73</v>
      </c>
      <c r="AF1237" t="s">
        <v>5833</v>
      </c>
    </row>
    <row r="1238" spans="1:32" x14ac:dyDescent="0.25">
      <c r="A1238" t="s">
        <v>5834</v>
      </c>
      <c r="B1238" t="s">
        <v>5835</v>
      </c>
      <c r="C1238" t="s">
        <v>5836</v>
      </c>
      <c r="D1238" t="s">
        <v>5837</v>
      </c>
      <c r="E1238" t="s">
        <v>1064</v>
      </c>
      <c r="F1238">
        <v>3</v>
      </c>
      <c r="G1238">
        <v>2022</v>
      </c>
      <c r="H1238" s="1">
        <v>44978.507395983797</v>
      </c>
      <c r="I1238" t="s">
        <v>3355</v>
      </c>
      <c r="J1238">
        <v>235.4</v>
      </c>
      <c r="K1238">
        <v>0</v>
      </c>
      <c r="L1238" t="s">
        <v>38</v>
      </c>
      <c r="M1238" t="s">
        <v>79</v>
      </c>
      <c r="Q1238">
        <v>235.4</v>
      </c>
      <c r="R1238" t="s">
        <v>52</v>
      </c>
      <c r="S1238">
        <v>38.196705999999999</v>
      </c>
      <c r="T1238">
        <v>-75.696580999999995</v>
      </c>
      <c r="U1238">
        <v>0.53024166699999997</v>
      </c>
      <c r="V1238">
        <v>1</v>
      </c>
      <c r="W1238">
        <v>1.1000000000000001</v>
      </c>
      <c r="X1238">
        <v>0</v>
      </c>
      <c r="Y1238">
        <v>193.50069999999999</v>
      </c>
      <c r="Z1238">
        <v>24000065001</v>
      </c>
      <c r="AA1238">
        <v>322.14324768103</v>
      </c>
      <c r="AB1238" t="s">
        <v>118</v>
      </c>
      <c r="AC1238" t="s">
        <v>54</v>
      </c>
      <c r="AD1238" t="s">
        <v>54</v>
      </c>
      <c r="AE1238" t="s">
        <v>55</v>
      </c>
      <c r="AF1238" t="s">
        <v>5838</v>
      </c>
    </row>
    <row r="1239" spans="1:32" x14ac:dyDescent="0.25">
      <c r="A1239" t="s">
        <v>5839</v>
      </c>
      <c r="B1239" t="s">
        <v>5840</v>
      </c>
      <c r="C1239" t="s">
        <v>5841</v>
      </c>
      <c r="D1239" t="s">
        <v>4303</v>
      </c>
      <c r="E1239" t="s">
        <v>71</v>
      </c>
      <c r="F1239">
        <v>4</v>
      </c>
      <c r="G1239">
        <v>2022</v>
      </c>
      <c r="H1239" s="1">
        <v>44969.628235868055</v>
      </c>
      <c r="I1239" t="s">
        <v>3355</v>
      </c>
      <c r="J1239">
        <v>235</v>
      </c>
      <c r="K1239">
        <v>0</v>
      </c>
      <c r="L1239" t="s">
        <v>38</v>
      </c>
      <c r="M1239" t="s">
        <v>51</v>
      </c>
      <c r="N1239">
        <v>235</v>
      </c>
      <c r="R1239" t="s">
        <v>52</v>
      </c>
      <c r="S1239">
        <v>30.418537000000001</v>
      </c>
      <c r="T1239">
        <v>-89.061823000000004</v>
      </c>
      <c r="Z1239">
        <v>28000515001</v>
      </c>
      <c r="AA1239">
        <v>3004.7278613550002</v>
      </c>
      <c r="AB1239" t="s">
        <v>53</v>
      </c>
      <c r="AC1239" t="s">
        <v>54</v>
      </c>
      <c r="AD1239" t="s">
        <v>54</v>
      </c>
      <c r="AE1239" t="s">
        <v>73</v>
      </c>
      <c r="AF1239" t="s">
        <v>5842</v>
      </c>
    </row>
    <row r="1240" spans="1:32" x14ac:dyDescent="0.25">
      <c r="A1240" t="s">
        <v>5843</v>
      </c>
      <c r="B1240" t="s">
        <v>5844</v>
      </c>
      <c r="C1240" t="s">
        <v>5845</v>
      </c>
      <c r="D1240" t="s">
        <v>3553</v>
      </c>
      <c r="E1240" t="s">
        <v>1064</v>
      </c>
      <c r="F1240">
        <v>3</v>
      </c>
      <c r="G1240">
        <v>2022</v>
      </c>
      <c r="H1240" s="1">
        <v>44970.570273726851</v>
      </c>
      <c r="I1240" t="s">
        <v>3355</v>
      </c>
      <c r="J1240">
        <v>233.07</v>
      </c>
      <c r="K1240">
        <v>0</v>
      </c>
      <c r="L1240" t="s">
        <v>38</v>
      </c>
      <c r="M1240" t="s">
        <v>39</v>
      </c>
      <c r="N1240">
        <v>228.17</v>
      </c>
      <c r="Q1240">
        <v>4.9000000000000004</v>
      </c>
      <c r="R1240" t="s">
        <v>561</v>
      </c>
      <c r="S1240">
        <v>39.133085000000001</v>
      </c>
      <c r="T1240">
        <v>-76.781056000000007</v>
      </c>
      <c r="U1240">
        <v>0.975583333</v>
      </c>
      <c r="V1240">
        <v>1</v>
      </c>
      <c r="W1240">
        <v>2</v>
      </c>
      <c r="X1240">
        <v>0</v>
      </c>
      <c r="Y1240">
        <v>356.18599999999998</v>
      </c>
      <c r="AB1240" t="s">
        <v>87</v>
      </c>
      <c r="AC1240" t="s">
        <v>54</v>
      </c>
      <c r="AD1240" t="s">
        <v>54</v>
      </c>
      <c r="AE1240" t="s">
        <v>73</v>
      </c>
      <c r="AF1240" t="s">
        <v>5846</v>
      </c>
    </row>
    <row r="1241" spans="1:32" x14ac:dyDescent="0.25">
      <c r="A1241" t="s">
        <v>5847</v>
      </c>
      <c r="B1241" t="s">
        <v>5848</v>
      </c>
      <c r="C1241" t="s">
        <v>5849</v>
      </c>
      <c r="D1241" t="s">
        <v>5223</v>
      </c>
      <c r="E1241" t="s">
        <v>85</v>
      </c>
      <c r="F1241">
        <v>2</v>
      </c>
      <c r="G1241">
        <v>2022</v>
      </c>
      <c r="H1241" s="1">
        <v>44986.59305408565</v>
      </c>
      <c r="I1241" t="s">
        <v>3355</v>
      </c>
      <c r="J1241">
        <v>233</v>
      </c>
      <c r="K1241">
        <v>0</v>
      </c>
      <c r="L1241" t="s">
        <v>38</v>
      </c>
      <c r="M1241" t="s">
        <v>79</v>
      </c>
      <c r="Q1241">
        <v>233</v>
      </c>
      <c r="R1241" t="s">
        <v>94</v>
      </c>
      <c r="S1241">
        <v>41.642333000000001</v>
      </c>
      <c r="T1241">
        <v>-74.666416999999996</v>
      </c>
      <c r="U1241">
        <v>9.8000000000000004E-2</v>
      </c>
      <c r="V1241">
        <v>3</v>
      </c>
      <c r="W1241">
        <v>3.1</v>
      </c>
      <c r="X1241">
        <v>0</v>
      </c>
      <c r="Y1241">
        <v>18.614999999999998</v>
      </c>
      <c r="Z1241">
        <v>36003194001</v>
      </c>
      <c r="AA1241">
        <v>795.25130730529008</v>
      </c>
      <c r="AB1241" t="s">
        <v>41</v>
      </c>
      <c r="AC1241" t="s">
        <v>64</v>
      </c>
      <c r="AD1241" t="s">
        <v>54</v>
      </c>
      <c r="AE1241" t="s">
        <v>65</v>
      </c>
      <c r="AF1241" t="s">
        <v>5850</v>
      </c>
    </row>
    <row r="1242" spans="1:32" x14ac:dyDescent="0.25">
      <c r="A1242" t="s">
        <v>5851</v>
      </c>
      <c r="B1242" t="s">
        <v>5852</v>
      </c>
      <c r="C1242" t="s">
        <v>5852</v>
      </c>
      <c r="D1242" t="s">
        <v>98</v>
      </c>
      <c r="E1242" t="s">
        <v>99</v>
      </c>
      <c r="F1242">
        <v>6</v>
      </c>
      <c r="G1242">
        <v>2022</v>
      </c>
      <c r="H1242" s="1">
        <v>44832.66062959491</v>
      </c>
      <c r="I1242" t="s">
        <v>3355</v>
      </c>
      <c r="J1242">
        <v>231.66499999999999</v>
      </c>
      <c r="K1242">
        <v>0</v>
      </c>
      <c r="L1242" t="s">
        <v>38</v>
      </c>
      <c r="M1242" t="s">
        <v>79</v>
      </c>
      <c r="Q1242">
        <v>231.66499999999999</v>
      </c>
      <c r="R1242" t="s">
        <v>94</v>
      </c>
      <c r="S1242">
        <v>29.689388999999998</v>
      </c>
      <c r="T1242">
        <v>-95.679666999999995</v>
      </c>
      <c r="U1242">
        <v>1.0551666669999999</v>
      </c>
      <c r="V1242">
        <v>1</v>
      </c>
      <c r="W1242">
        <v>1.5</v>
      </c>
      <c r="X1242">
        <v>0</v>
      </c>
      <c r="Y1242">
        <v>384.98700000000002</v>
      </c>
      <c r="AB1242" t="s">
        <v>544</v>
      </c>
      <c r="AC1242" t="s">
        <v>54</v>
      </c>
      <c r="AD1242" t="s">
        <v>54</v>
      </c>
      <c r="AE1242" t="s">
        <v>73</v>
      </c>
      <c r="AF1242" t="s">
        <v>5853</v>
      </c>
    </row>
    <row r="1243" spans="1:32" x14ac:dyDescent="0.25">
      <c r="A1243" t="s">
        <v>5854</v>
      </c>
      <c r="B1243" t="s">
        <v>5855</v>
      </c>
      <c r="C1243" t="s">
        <v>5856</v>
      </c>
      <c r="D1243" t="s">
        <v>5857</v>
      </c>
      <c r="E1243" t="s">
        <v>951</v>
      </c>
      <c r="F1243">
        <v>1</v>
      </c>
      <c r="G1243">
        <v>2022</v>
      </c>
      <c r="H1243" s="1">
        <v>44951.321830439818</v>
      </c>
      <c r="I1243" t="s">
        <v>3355</v>
      </c>
      <c r="J1243">
        <v>231</v>
      </c>
      <c r="K1243">
        <v>0</v>
      </c>
      <c r="L1243" t="s">
        <v>38</v>
      </c>
      <c r="M1243" t="s">
        <v>79</v>
      </c>
      <c r="Q1243">
        <v>231</v>
      </c>
      <c r="R1243" t="s">
        <v>86</v>
      </c>
      <c r="S1243">
        <v>43.071168</v>
      </c>
      <c r="T1243">
        <v>-71.462755999999999</v>
      </c>
      <c r="U1243">
        <v>0.72799999999999998</v>
      </c>
      <c r="V1243">
        <v>1</v>
      </c>
      <c r="W1243">
        <v>2.2000000000000002</v>
      </c>
      <c r="X1243">
        <v>0</v>
      </c>
      <c r="Y1243">
        <v>265.25099999999998</v>
      </c>
      <c r="Z1243">
        <v>33000065001</v>
      </c>
      <c r="AA1243">
        <v>334.34426384531997</v>
      </c>
      <c r="AB1243" t="s">
        <v>54</v>
      </c>
      <c r="AC1243" t="s">
        <v>64</v>
      </c>
      <c r="AD1243" t="s">
        <v>54</v>
      </c>
      <c r="AE1243" t="s">
        <v>73</v>
      </c>
      <c r="AF1243" t="s">
        <v>5858</v>
      </c>
    </row>
    <row r="1244" spans="1:32" x14ac:dyDescent="0.25">
      <c r="A1244" t="s">
        <v>5859</v>
      </c>
      <c r="B1244" t="s">
        <v>5860</v>
      </c>
      <c r="C1244" t="s">
        <v>5860</v>
      </c>
      <c r="D1244" t="s">
        <v>5861</v>
      </c>
      <c r="E1244" t="s">
        <v>99</v>
      </c>
      <c r="F1244">
        <v>6</v>
      </c>
      <c r="G1244">
        <v>2022</v>
      </c>
      <c r="H1244" s="1">
        <v>44796.555322071756</v>
      </c>
      <c r="I1244" t="s">
        <v>3355</v>
      </c>
      <c r="J1244">
        <v>231</v>
      </c>
      <c r="K1244">
        <v>0</v>
      </c>
      <c r="L1244" t="s">
        <v>38</v>
      </c>
      <c r="M1244" t="s">
        <v>51</v>
      </c>
      <c r="N1244">
        <v>231</v>
      </c>
      <c r="R1244" t="s">
        <v>52</v>
      </c>
      <c r="S1244">
        <v>31.003254999999999</v>
      </c>
      <c r="T1244">
        <v>-98.269212999999993</v>
      </c>
      <c r="U1244">
        <v>0.44558333300000003</v>
      </c>
      <c r="V1244">
        <v>1</v>
      </c>
      <c r="W1244">
        <v>1.5</v>
      </c>
      <c r="X1244">
        <v>1.5</v>
      </c>
      <c r="Y1244">
        <v>162.59800000000001</v>
      </c>
      <c r="Z1244">
        <v>48003095001</v>
      </c>
      <c r="AB1244" t="s">
        <v>41</v>
      </c>
      <c r="AC1244" t="s">
        <v>54</v>
      </c>
      <c r="AD1244" t="s">
        <v>54</v>
      </c>
      <c r="AE1244" t="s">
        <v>73</v>
      </c>
      <c r="AF1244" t="s">
        <v>5862</v>
      </c>
    </row>
    <row r="1245" spans="1:32" x14ac:dyDescent="0.25">
      <c r="A1245" t="s">
        <v>5863</v>
      </c>
      <c r="B1245" t="s">
        <v>5864</v>
      </c>
      <c r="C1245" t="s">
        <v>5865</v>
      </c>
      <c r="D1245" t="s">
        <v>5866</v>
      </c>
      <c r="E1245" t="s">
        <v>525</v>
      </c>
      <c r="F1245">
        <v>2</v>
      </c>
      <c r="G1245">
        <v>2022</v>
      </c>
      <c r="H1245" s="1">
        <v>44985.565318067129</v>
      </c>
      <c r="I1245" t="s">
        <v>3355</v>
      </c>
      <c r="J1245">
        <v>229.51</v>
      </c>
      <c r="K1245">
        <v>0</v>
      </c>
      <c r="L1245" t="s">
        <v>38</v>
      </c>
      <c r="M1245" t="s">
        <v>51</v>
      </c>
      <c r="N1245">
        <v>229.51</v>
      </c>
      <c r="R1245" t="s">
        <v>86</v>
      </c>
      <c r="S1245">
        <v>40.038871999999998</v>
      </c>
      <c r="T1245">
        <v>-74.975640999999996</v>
      </c>
      <c r="U1245">
        <v>2.1025</v>
      </c>
      <c r="V1245">
        <v>1</v>
      </c>
      <c r="W1245">
        <v>2.5</v>
      </c>
      <c r="X1245">
        <v>2.1</v>
      </c>
      <c r="Y1245">
        <v>767.45</v>
      </c>
      <c r="Z1245">
        <v>34007021001</v>
      </c>
      <c r="AA1245">
        <v>908.7025471613</v>
      </c>
      <c r="AB1245" t="s">
        <v>41</v>
      </c>
      <c r="AC1245" t="s">
        <v>54</v>
      </c>
      <c r="AD1245" t="s">
        <v>54</v>
      </c>
      <c r="AE1245" t="s">
        <v>55</v>
      </c>
      <c r="AF1245" t="s">
        <v>5867</v>
      </c>
    </row>
    <row r="1246" spans="1:32" x14ac:dyDescent="0.25">
      <c r="A1246" t="s">
        <v>5868</v>
      </c>
      <c r="B1246" t="s">
        <v>5869</v>
      </c>
      <c r="C1246" t="s">
        <v>5869</v>
      </c>
      <c r="D1246" t="s">
        <v>98</v>
      </c>
      <c r="E1246" t="s">
        <v>99</v>
      </c>
      <c r="F1246">
        <v>6</v>
      </c>
      <c r="G1246">
        <v>2022</v>
      </c>
      <c r="H1246" s="1">
        <v>44834.535000659722</v>
      </c>
      <c r="I1246" t="s">
        <v>3355</v>
      </c>
      <c r="J1246">
        <v>229.36293599999999</v>
      </c>
      <c r="K1246">
        <v>0</v>
      </c>
      <c r="L1246" t="s">
        <v>38</v>
      </c>
      <c r="M1246" t="s">
        <v>51</v>
      </c>
      <c r="N1246">
        <v>229.3629358</v>
      </c>
      <c r="R1246" t="s">
        <v>52</v>
      </c>
      <c r="S1246">
        <v>29.617820999999999</v>
      </c>
      <c r="T1246">
        <v>-95.607229000000004</v>
      </c>
      <c r="U1246">
        <v>0.90058333300000004</v>
      </c>
      <c r="V1246">
        <v>1</v>
      </c>
      <c r="W1246">
        <v>1.9</v>
      </c>
      <c r="X1246">
        <v>1.9</v>
      </c>
      <c r="Y1246">
        <v>328.80799999999999</v>
      </c>
      <c r="Z1246">
        <v>48007473001</v>
      </c>
      <c r="AB1246" t="s">
        <v>41</v>
      </c>
      <c r="AC1246" t="s">
        <v>54</v>
      </c>
      <c r="AD1246" t="s">
        <v>54</v>
      </c>
      <c r="AE1246" t="s">
        <v>73</v>
      </c>
      <c r="AF1246" t="s">
        <v>5870</v>
      </c>
    </row>
    <row r="1247" spans="1:32" x14ac:dyDescent="0.25">
      <c r="A1247" t="s">
        <v>5871</v>
      </c>
      <c r="B1247" t="s">
        <v>5872</v>
      </c>
      <c r="C1247" t="s">
        <v>5873</v>
      </c>
      <c r="D1247" t="s">
        <v>3458</v>
      </c>
      <c r="E1247" t="s">
        <v>172</v>
      </c>
      <c r="F1247">
        <v>4</v>
      </c>
      <c r="G1247">
        <v>2022</v>
      </c>
      <c r="H1247" s="1">
        <v>44974.347599629633</v>
      </c>
      <c r="I1247" t="s">
        <v>3355</v>
      </c>
      <c r="J1247">
        <v>229</v>
      </c>
      <c r="K1247">
        <v>0</v>
      </c>
      <c r="L1247" t="s">
        <v>38</v>
      </c>
      <c r="M1247" t="s">
        <v>39</v>
      </c>
      <c r="N1247">
        <v>217</v>
      </c>
      <c r="Q1247">
        <v>12</v>
      </c>
      <c r="R1247" t="s">
        <v>52</v>
      </c>
      <c r="S1247">
        <v>34.700836000000002</v>
      </c>
      <c r="T1247">
        <v>-80.753820000000005</v>
      </c>
      <c r="U1247">
        <v>2.1040000000000001</v>
      </c>
      <c r="V1247">
        <v>1</v>
      </c>
      <c r="W1247">
        <v>0</v>
      </c>
      <c r="X1247">
        <v>0</v>
      </c>
      <c r="Y1247">
        <v>768.27200000000005</v>
      </c>
      <c r="AB1247" t="s">
        <v>41</v>
      </c>
      <c r="AC1247" t="s">
        <v>54</v>
      </c>
      <c r="AD1247" t="s">
        <v>54</v>
      </c>
      <c r="AE1247" t="s">
        <v>73</v>
      </c>
      <c r="AF1247" t="s">
        <v>5874</v>
      </c>
    </row>
    <row r="1248" spans="1:32" x14ac:dyDescent="0.25">
      <c r="A1248" t="s">
        <v>5875</v>
      </c>
      <c r="B1248" t="s">
        <v>5876</v>
      </c>
      <c r="C1248" t="s">
        <v>5877</v>
      </c>
      <c r="D1248" t="s">
        <v>5878</v>
      </c>
      <c r="E1248" t="s">
        <v>85</v>
      </c>
      <c r="F1248">
        <v>2</v>
      </c>
      <c r="G1248">
        <v>2022</v>
      </c>
      <c r="H1248" s="1">
        <v>44951.601582870368</v>
      </c>
      <c r="I1248" t="s">
        <v>3355</v>
      </c>
      <c r="J1248">
        <v>228</v>
      </c>
      <c r="K1248">
        <v>0</v>
      </c>
      <c r="L1248" t="s">
        <v>38</v>
      </c>
      <c r="M1248" t="s">
        <v>51</v>
      </c>
      <c r="N1248">
        <v>263</v>
      </c>
      <c r="R1248" t="s">
        <v>214</v>
      </c>
      <c r="S1248">
        <v>43.341670000000001</v>
      </c>
      <c r="T1248">
        <v>-78.685940000000002</v>
      </c>
      <c r="U1248">
        <v>0</v>
      </c>
      <c r="V1248">
        <v>2</v>
      </c>
      <c r="W1248">
        <v>1.6</v>
      </c>
      <c r="X1248">
        <v>0</v>
      </c>
      <c r="Y1248">
        <v>0</v>
      </c>
      <c r="Z1248">
        <v>36009112001</v>
      </c>
      <c r="AA1248">
        <v>485.67328522628998</v>
      </c>
      <c r="AB1248" t="s">
        <v>952</v>
      </c>
      <c r="AC1248" t="s">
        <v>54</v>
      </c>
      <c r="AD1248" t="s">
        <v>43</v>
      </c>
      <c r="AE1248" t="s">
        <v>73</v>
      </c>
      <c r="AF1248" t="s">
        <v>5879</v>
      </c>
    </row>
    <row r="1249" spans="1:32" x14ac:dyDescent="0.25">
      <c r="A1249" t="s">
        <v>5880</v>
      </c>
      <c r="B1249" t="s">
        <v>5881</v>
      </c>
      <c r="C1249" t="s">
        <v>5882</v>
      </c>
      <c r="D1249" t="s">
        <v>2915</v>
      </c>
      <c r="E1249" t="s">
        <v>61</v>
      </c>
      <c r="F1249">
        <v>1</v>
      </c>
      <c r="G1249">
        <v>2022</v>
      </c>
      <c r="H1249" s="1">
        <v>44965.512597384259</v>
      </c>
      <c r="I1249" t="s">
        <v>3355</v>
      </c>
      <c r="J1249">
        <v>226.21100000000001</v>
      </c>
      <c r="K1249">
        <v>0</v>
      </c>
      <c r="L1249" t="s">
        <v>38</v>
      </c>
      <c r="M1249" t="s">
        <v>79</v>
      </c>
      <c r="Q1249">
        <v>226.21100000000001</v>
      </c>
      <c r="R1249" t="s">
        <v>94</v>
      </c>
      <c r="S1249">
        <v>41.719369999999998</v>
      </c>
      <c r="T1249">
        <v>-71.917209999999997</v>
      </c>
      <c r="U1249">
        <v>0.61366666700000005</v>
      </c>
      <c r="V1249">
        <v>1</v>
      </c>
      <c r="W1249">
        <v>1.08</v>
      </c>
      <c r="X1249">
        <v>0</v>
      </c>
      <c r="Y1249">
        <v>223.14500000000001</v>
      </c>
      <c r="Z1249">
        <v>9001090002</v>
      </c>
      <c r="AA1249">
        <v>222.34986174027009</v>
      </c>
      <c r="AB1249" t="s">
        <v>54</v>
      </c>
      <c r="AC1249" t="s">
        <v>54</v>
      </c>
      <c r="AD1249" t="s">
        <v>54</v>
      </c>
      <c r="AE1249" t="s">
        <v>73</v>
      </c>
      <c r="AF1249" t="s">
        <v>5883</v>
      </c>
    </row>
    <row r="1250" spans="1:32" x14ac:dyDescent="0.25">
      <c r="A1250" t="s">
        <v>1753</v>
      </c>
      <c r="B1250" t="s">
        <v>5884</v>
      </c>
      <c r="C1250" t="s">
        <v>5885</v>
      </c>
      <c r="D1250" t="s">
        <v>1753</v>
      </c>
      <c r="E1250" t="s">
        <v>437</v>
      </c>
      <c r="F1250">
        <v>5</v>
      </c>
      <c r="G1250">
        <v>2022</v>
      </c>
      <c r="H1250" s="1">
        <v>44924.605016921298</v>
      </c>
      <c r="I1250" t="s">
        <v>3355</v>
      </c>
      <c r="J1250">
        <v>226.07</v>
      </c>
      <c r="K1250">
        <v>0</v>
      </c>
      <c r="L1250" t="s">
        <v>38</v>
      </c>
      <c r="M1250" t="s">
        <v>630</v>
      </c>
      <c r="N1250">
        <v>226.07</v>
      </c>
      <c r="O1250">
        <v>32</v>
      </c>
      <c r="R1250" t="s">
        <v>52</v>
      </c>
      <c r="S1250">
        <v>44.874870000000001</v>
      </c>
      <c r="T1250">
        <v>-94.353629999999995</v>
      </c>
      <c r="Z1250">
        <v>27005802001</v>
      </c>
      <c r="AA1250">
        <v>3955.3144938563992</v>
      </c>
      <c r="AB1250" t="s">
        <v>41</v>
      </c>
      <c r="AC1250" t="s">
        <v>54</v>
      </c>
      <c r="AD1250" t="s">
        <v>54</v>
      </c>
      <c r="AE1250" t="s">
        <v>73</v>
      </c>
      <c r="AF1250" t="s">
        <v>5886</v>
      </c>
    </row>
    <row r="1251" spans="1:32" x14ac:dyDescent="0.25">
      <c r="A1251" t="s">
        <v>5887</v>
      </c>
      <c r="B1251" t="s">
        <v>5888</v>
      </c>
      <c r="C1251" t="s">
        <v>5889</v>
      </c>
      <c r="D1251" t="s">
        <v>5890</v>
      </c>
      <c r="E1251" t="s">
        <v>36</v>
      </c>
      <c r="F1251">
        <v>9</v>
      </c>
      <c r="G1251">
        <v>2022</v>
      </c>
      <c r="H1251" s="1">
        <v>44957.495696678241</v>
      </c>
      <c r="I1251" t="s">
        <v>3355</v>
      </c>
      <c r="J1251">
        <v>225.7</v>
      </c>
      <c r="K1251">
        <v>0</v>
      </c>
      <c r="L1251" t="s">
        <v>38</v>
      </c>
      <c r="M1251" t="s">
        <v>79</v>
      </c>
      <c r="Q1251">
        <v>225.7</v>
      </c>
      <c r="R1251" t="s">
        <v>86</v>
      </c>
      <c r="S1251">
        <v>34.393168000000003</v>
      </c>
      <c r="T1251">
        <v>-119.51585</v>
      </c>
      <c r="U1251">
        <v>1.1469467520000001</v>
      </c>
      <c r="V1251">
        <v>1</v>
      </c>
      <c r="W1251">
        <v>2.5</v>
      </c>
      <c r="X1251">
        <v>0</v>
      </c>
      <c r="Y1251">
        <v>418.85500000000002</v>
      </c>
      <c r="Z1251">
        <v>6003061001</v>
      </c>
      <c r="AA1251">
        <v>648.29279917719998</v>
      </c>
      <c r="AB1251" t="s">
        <v>41</v>
      </c>
      <c r="AC1251" t="s">
        <v>54</v>
      </c>
      <c r="AD1251" t="s">
        <v>43</v>
      </c>
      <c r="AE1251" t="s">
        <v>65</v>
      </c>
      <c r="AF1251" t="s">
        <v>5891</v>
      </c>
    </row>
    <row r="1252" spans="1:32" x14ac:dyDescent="0.25">
      <c r="A1252" t="s">
        <v>5892</v>
      </c>
      <c r="B1252" t="s">
        <v>5893</v>
      </c>
      <c r="C1252" t="s">
        <v>5894</v>
      </c>
      <c r="D1252" t="s">
        <v>4506</v>
      </c>
      <c r="E1252" t="s">
        <v>71</v>
      </c>
      <c r="F1252">
        <v>4</v>
      </c>
      <c r="G1252">
        <v>2022</v>
      </c>
      <c r="H1252" s="1">
        <v>44968.744279606479</v>
      </c>
      <c r="I1252" t="s">
        <v>3355</v>
      </c>
      <c r="J1252">
        <v>225</v>
      </c>
      <c r="K1252">
        <v>0</v>
      </c>
      <c r="L1252" t="s">
        <v>38</v>
      </c>
      <c r="M1252" t="s">
        <v>51</v>
      </c>
      <c r="N1252">
        <v>225</v>
      </c>
      <c r="R1252" t="s">
        <v>52</v>
      </c>
      <c r="S1252">
        <v>30.405833000000001</v>
      </c>
      <c r="T1252">
        <v>-88.897138999999996</v>
      </c>
      <c r="U1252">
        <v>2.8333333330000001</v>
      </c>
      <c r="V1252">
        <v>1</v>
      </c>
      <c r="W1252">
        <v>10</v>
      </c>
      <c r="X1252">
        <v>0</v>
      </c>
      <c r="Y1252">
        <v>1033.95</v>
      </c>
      <c r="Z1252">
        <v>28000110001</v>
      </c>
      <c r="AA1252">
        <v>2521.2398327551505</v>
      </c>
      <c r="AB1252" t="s">
        <v>41</v>
      </c>
      <c r="AC1252" t="s">
        <v>54</v>
      </c>
      <c r="AD1252" t="s">
        <v>54</v>
      </c>
      <c r="AE1252" t="s">
        <v>73</v>
      </c>
      <c r="AF1252" t="s">
        <v>5895</v>
      </c>
    </row>
    <row r="1253" spans="1:32" x14ac:dyDescent="0.25">
      <c r="A1253" t="s">
        <v>5896</v>
      </c>
      <c r="B1253" t="s">
        <v>5897</v>
      </c>
      <c r="C1253" t="s">
        <v>5898</v>
      </c>
      <c r="D1253" t="s">
        <v>4413</v>
      </c>
      <c r="E1253" t="s">
        <v>1948</v>
      </c>
      <c r="F1253">
        <v>6</v>
      </c>
      <c r="G1253">
        <v>2022</v>
      </c>
      <c r="H1253" s="1">
        <v>44974.623320856481</v>
      </c>
      <c r="I1253" t="s">
        <v>3355</v>
      </c>
      <c r="J1253">
        <v>224.25</v>
      </c>
      <c r="K1253">
        <v>0</v>
      </c>
      <c r="L1253" t="s">
        <v>38</v>
      </c>
      <c r="M1253" t="s">
        <v>51</v>
      </c>
      <c r="N1253">
        <v>735.13</v>
      </c>
      <c r="R1253" t="s">
        <v>52</v>
      </c>
      <c r="S1253">
        <v>29.995795999999999</v>
      </c>
      <c r="T1253">
        <v>-91.755690000000001</v>
      </c>
      <c r="U1253">
        <v>1.493333333</v>
      </c>
      <c r="V1253">
        <v>1</v>
      </c>
      <c r="W1253">
        <v>2.5</v>
      </c>
      <c r="X1253">
        <v>0</v>
      </c>
      <c r="Y1253">
        <v>546.02</v>
      </c>
      <c r="Z1253">
        <v>22000950003</v>
      </c>
      <c r="AA1253">
        <v>1072.5967941442998</v>
      </c>
      <c r="AB1253" t="s">
        <v>87</v>
      </c>
      <c r="AC1253" t="s">
        <v>72</v>
      </c>
      <c r="AD1253" t="s">
        <v>54</v>
      </c>
      <c r="AE1253" t="s">
        <v>73</v>
      </c>
      <c r="AF1253" t="s">
        <v>5899</v>
      </c>
    </row>
    <row r="1254" spans="1:32" x14ac:dyDescent="0.25">
      <c r="A1254" t="s">
        <v>5900</v>
      </c>
      <c r="B1254" t="s">
        <v>5901</v>
      </c>
      <c r="C1254" t="s">
        <v>5902</v>
      </c>
      <c r="D1254" t="s">
        <v>5903</v>
      </c>
      <c r="E1254" t="s">
        <v>213</v>
      </c>
      <c r="F1254">
        <v>3</v>
      </c>
      <c r="G1254">
        <v>2022</v>
      </c>
      <c r="H1254" s="1">
        <v>44930.475161585651</v>
      </c>
      <c r="I1254" t="s">
        <v>3355</v>
      </c>
      <c r="J1254">
        <v>224</v>
      </c>
      <c r="K1254">
        <v>0</v>
      </c>
      <c r="L1254" t="s">
        <v>38</v>
      </c>
      <c r="M1254" t="s">
        <v>51</v>
      </c>
      <c r="N1254">
        <v>88.28</v>
      </c>
      <c r="R1254" t="s">
        <v>52</v>
      </c>
      <c r="S1254">
        <v>41.025058000000001</v>
      </c>
      <c r="T1254">
        <v>-78.400019999999998</v>
      </c>
      <c r="U1254">
        <v>1.7074166669999999</v>
      </c>
      <c r="V1254">
        <v>1</v>
      </c>
      <c r="W1254">
        <v>4.5</v>
      </c>
      <c r="X1254">
        <v>0</v>
      </c>
      <c r="Y1254">
        <v>620.09299999999996</v>
      </c>
      <c r="Z1254">
        <v>42006150001</v>
      </c>
      <c r="AA1254">
        <v>1511.4691666210001</v>
      </c>
      <c r="AB1254" t="s">
        <v>41</v>
      </c>
      <c r="AC1254" t="s">
        <v>72</v>
      </c>
      <c r="AD1254" t="s">
        <v>54</v>
      </c>
      <c r="AE1254" t="s">
        <v>55</v>
      </c>
      <c r="AF1254" t="s">
        <v>5904</v>
      </c>
    </row>
    <row r="1255" spans="1:32" x14ac:dyDescent="0.25">
      <c r="A1255" t="s">
        <v>5905</v>
      </c>
      <c r="B1255" t="s">
        <v>5906</v>
      </c>
      <c r="C1255" t="s">
        <v>5907</v>
      </c>
      <c r="D1255" t="s">
        <v>5908</v>
      </c>
      <c r="E1255" t="s">
        <v>50</v>
      </c>
      <c r="F1255">
        <v>10</v>
      </c>
      <c r="G1255">
        <v>2022</v>
      </c>
      <c r="H1255" s="1">
        <v>44953.632548796297</v>
      </c>
      <c r="I1255" t="s">
        <v>3355</v>
      </c>
      <c r="J1255">
        <v>221.11</v>
      </c>
      <c r="K1255">
        <v>0</v>
      </c>
      <c r="L1255" t="s">
        <v>38</v>
      </c>
      <c r="M1255" t="s">
        <v>79</v>
      </c>
      <c r="Q1255">
        <v>222.11</v>
      </c>
      <c r="R1255" t="s">
        <v>94</v>
      </c>
      <c r="S1255">
        <v>44.400019</v>
      </c>
      <c r="T1255">
        <v>-122.73797</v>
      </c>
      <c r="U1255">
        <v>1.87775</v>
      </c>
      <c r="V1255">
        <v>1</v>
      </c>
      <c r="W1255">
        <v>1.38</v>
      </c>
      <c r="X1255">
        <v>0</v>
      </c>
      <c r="Y1255">
        <v>686.55200000000002</v>
      </c>
      <c r="Z1255">
        <v>41000270001</v>
      </c>
      <c r="AA1255">
        <v>832.21856523589997</v>
      </c>
      <c r="AB1255" t="s">
        <v>54</v>
      </c>
      <c r="AC1255" t="s">
        <v>54</v>
      </c>
      <c r="AD1255" t="s">
        <v>54</v>
      </c>
      <c r="AE1255" t="s">
        <v>55</v>
      </c>
      <c r="AF1255" t="s">
        <v>5909</v>
      </c>
    </row>
    <row r="1256" spans="1:32" x14ac:dyDescent="0.25">
      <c r="A1256" t="s">
        <v>5910</v>
      </c>
      <c r="B1256" t="s">
        <v>5911</v>
      </c>
      <c r="C1256" t="s">
        <v>5911</v>
      </c>
      <c r="D1256" t="s">
        <v>98</v>
      </c>
      <c r="E1256" t="s">
        <v>99</v>
      </c>
      <c r="F1256">
        <v>6</v>
      </c>
      <c r="G1256">
        <v>2022</v>
      </c>
      <c r="H1256" s="1">
        <v>44832.608867060182</v>
      </c>
      <c r="I1256" t="s">
        <v>3355</v>
      </c>
      <c r="J1256">
        <v>219.92</v>
      </c>
      <c r="K1256">
        <v>0</v>
      </c>
      <c r="L1256" t="s">
        <v>38</v>
      </c>
      <c r="M1256" t="s">
        <v>79</v>
      </c>
      <c r="Q1256">
        <v>219.92</v>
      </c>
      <c r="R1256" t="s">
        <v>94</v>
      </c>
      <c r="S1256">
        <v>29.67755</v>
      </c>
      <c r="T1256">
        <v>-95.634169999999997</v>
      </c>
      <c r="U1256">
        <v>1.245833333</v>
      </c>
      <c r="V1256">
        <v>1</v>
      </c>
      <c r="W1256">
        <v>2.5</v>
      </c>
      <c r="X1256">
        <v>2.5</v>
      </c>
      <c r="Y1256">
        <v>454.72</v>
      </c>
      <c r="Z1256">
        <v>48007725001</v>
      </c>
      <c r="AB1256" t="s">
        <v>41</v>
      </c>
      <c r="AC1256" t="s">
        <v>54</v>
      </c>
      <c r="AD1256" t="s">
        <v>54</v>
      </c>
      <c r="AE1256" t="s">
        <v>73</v>
      </c>
      <c r="AF1256" t="s">
        <v>5912</v>
      </c>
    </row>
    <row r="1257" spans="1:32" x14ac:dyDescent="0.25">
      <c r="A1257" t="s">
        <v>5913</v>
      </c>
      <c r="B1257" t="s">
        <v>5914</v>
      </c>
      <c r="C1257" t="s">
        <v>5915</v>
      </c>
      <c r="D1257" t="s">
        <v>5916</v>
      </c>
      <c r="E1257" t="s">
        <v>1023</v>
      </c>
      <c r="F1257">
        <v>8</v>
      </c>
      <c r="G1257">
        <v>2022</v>
      </c>
      <c r="H1257" s="1">
        <v>44963.648640011575</v>
      </c>
      <c r="I1257" t="s">
        <v>3355</v>
      </c>
      <c r="J1257">
        <v>218.2</v>
      </c>
      <c r="K1257">
        <v>0</v>
      </c>
      <c r="L1257" t="s">
        <v>38</v>
      </c>
      <c r="M1257" t="s">
        <v>79</v>
      </c>
      <c r="Q1257">
        <v>218.2</v>
      </c>
      <c r="R1257" t="s">
        <v>94</v>
      </c>
      <c r="S1257">
        <v>37.321944000000002</v>
      </c>
      <c r="T1257">
        <v>-108.606111</v>
      </c>
      <c r="U1257">
        <v>0.72642499999999999</v>
      </c>
      <c r="V1257">
        <v>1</v>
      </c>
      <c r="W1257">
        <v>1.57</v>
      </c>
      <c r="X1257">
        <v>0</v>
      </c>
      <c r="Y1257">
        <v>265.22969999999998</v>
      </c>
      <c r="Z1257">
        <v>8000214002</v>
      </c>
      <c r="AA1257">
        <v>449.79865560889999</v>
      </c>
      <c r="AB1257" t="s">
        <v>54</v>
      </c>
      <c r="AC1257" t="s">
        <v>54</v>
      </c>
      <c r="AD1257" t="s">
        <v>54</v>
      </c>
      <c r="AE1257" t="s">
        <v>73</v>
      </c>
      <c r="AF1257" t="s">
        <v>5917</v>
      </c>
    </row>
    <row r="1258" spans="1:32" x14ac:dyDescent="0.25">
      <c r="A1258" t="s">
        <v>5918</v>
      </c>
      <c r="B1258" t="s">
        <v>5919</v>
      </c>
      <c r="C1258" t="s">
        <v>5920</v>
      </c>
      <c r="D1258" t="s">
        <v>3264</v>
      </c>
      <c r="E1258" t="s">
        <v>172</v>
      </c>
      <c r="F1258">
        <v>4</v>
      </c>
      <c r="G1258">
        <v>2022</v>
      </c>
      <c r="H1258" s="1">
        <v>44967.563994108794</v>
      </c>
      <c r="I1258" t="s">
        <v>3355</v>
      </c>
      <c r="J1258">
        <v>218</v>
      </c>
      <c r="K1258">
        <v>0</v>
      </c>
      <c r="L1258" t="s">
        <v>38</v>
      </c>
      <c r="M1258" t="s">
        <v>51</v>
      </c>
      <c r="N1258">
        <v>218</v>
      </c>
      <c r="R1258" t="s">
        <v>52</v>
      </c>
      <c r="S1258">
        <v>34.783611000000001</v>
      </c>
      <c r="T1258">
        <v>-82.534443999999993</v>
      </c>
      <c r="U1258">
        <v>2.4250833329999999</v>
      </c>
      <c r="V1258">
        <v>1</v>
      </c>
      <c r="W1258">
        <v>0</v>
      </c>
      <c r="X1258">
        <v>0</v>
      </c>
      <c r="Y1258">
        <v>884.96209999999996</v>
      </c>
      <c r="Z1258">
        <v>45000261005</v>
      </c>
      <c r="AA1258">
        <v>901.96467256310996</v>
      </c>
      <c r="AB1258" t="s">
        <v>41</v>
      </c>
      <c r="AC1258" t="s">
        <v>54</v>
      </c>
      <c r="AD1258" t="s">
        <v>54</v>
      </c>
      <c r="AE1258" t="s">
        <v>54</v>
      </c>
      <c r="AF1258" t="s">
        <v>5921</v>
      </c>
    </row>
    <row r="1259" spans="1:32" x14ac:dyDescent="0.25">
      <c r="A1259" t="s">
        <v>5922</v>
      </c>
      <c r="B1259" t="s">
        <v>5923</v>
      </c>
      <c r="C1259" t="s">
        <v>5924</v>
      </c>
      <c r="D1259" t="s">
        <v>5925</v>
      </c>
      <c r="E1259" t="s">
        <v>85</v>
      </c>
      <c r="F1259">
        <v>2</v>
      </c>
      <c r="G1259">
        <v>2022</v>
      </c>
      <c r="H1259" s="1">
        <v>44970.401583425926</v>
      </c>
      <c r="I1259" t="s">
        <v>3355</v>
      </c>
      <c r="J1259">
        <v>217.88</v>
      </c>
      <c r="K1259">
        <v>0</v>
      </c>
      <c r="L1259" t="s">
        <v>38</v>
      </c>
      <c r="M1259" t="s">
        <v>79</v>
      </c>
      <c r="Q1259">
        <v>217.88</v>
      </c>
      <c r="R1259" t="s">
        <v>94</v>
      </c>
      <c r="S1259">
        <v>42.258833000000003</v>
      </c>
      <c r="T1259">
        <v>-73.792889000000002</v>
      </c>
      <c r="U1259">
        <v>0</v>
      </c>
      <c r="V1259">
        <v>1</v>
      </c>
      <c r="W1259">
        <v>2.8</v>
      </c>
      <c r="X1259">
        <v>0</v>
      </c>
      <c r="Y1259">
        <v>0</v>
      </c>
      <c r="Z1259">
        <v>36004009001</v>
      </c>
      <c r="AA1259">
        <v>846.96904746437008</v>
      </c>
      <c r="AB1259" t="s">
        <v>41</v>
      </c>
      <c r="AC1259" t="s">
        <v>64</v>
      </c>
      <c r="AD1259" t="s">
        <v>54</v>
      </c>
      <c r="AE1259" t="s">
        <v>73</v>
      </c>
      <c r="AF1259" t="s">
        <v>5926</v>
      </c>
    </row>
    <row r="1260" spans="1:32" x14ac:dyDescent="0.25">
      <c r="A1260" t="s">
        <v>5927</v>
      </c>
      <c r="B1260" t="s">
        <v>5928</v>
      </c>
      <c r="C1260" t="s">
        <v>5929</v>
      </c>
      <c r="D1260" t="s">
        <v>5930</v>
      </c>
      <c r="E1260" t="s">
        <v>159</v>
      </c>
      <c r="F1260">
        <v>10</v>
      </c>
      <c r="G1260">
        <v>2022</v>
      </c>
      <c r="H1260" s="1">
        <v>44960.571661689813</v>
      </c>
      <c r="I1260" t="s">
        <v>3355</v>
      </c>
      <c r="J1260">
        <v>217.6</v>
      </c>
      <c r="K1260">
        <v>0</v>
      </c>
      <c r="L1260" t="s">
        <v>38</v>
      </c>
      <c r="M1260" t="s">
        <v>79</v>
      </c>
      <c r="R1260" t="s">
        <v>52</v>
      </c>
      <c r="S1260">
        <v>46.368668</v>
      </c>
      <c r="T1260">
        <v>-120.284227</v>
      </c>
      <c r="U1260">
        <v>0.65366666699999998</v>
      </c>
      <c r="V1260">
        <v>1</v>
      </c>
      <c r="W1260">
        <v>1.67</v>
      </c>
      <c r="X1260">
        <v>0</v>
      </c>
      <c r="Y1260">
        <v>238.6131</v>
      </c>
      <c r="Z1260">
        <v>53001310001</v>
      </c>
      <c r="AA1260">
        <v>427.94608934450002</v>
      </c>
      <c r="AB1260" t="s">
        <v>407</v>
      </c>
      <c r="AC1260" t="s">
        <v>757</v>
      </c>
      <c r="AD1260" t="s">
        <v>54</v>
      </c>
      <c r="AE1260" t="s">
        <v>55</v>
      </c>
      <c r="AF1260" t="s">
        <v>5931</v>
      </c>
    </row>
    <row r="1261" spans="1:32" x14ac:dyDescent="0.25">
      <c r="A1261" t="s">
        <v>5932</v>
      </c>
      <c r="B1261" t="s">
        <v>5933</v>
      </c>
      <c r="C1261" t="s">
        <v>5933</v>
      </c>
      <c r="D1261" t="s">
        <v>98</v>
      </c>
      <c r="E1261" t="s">
        <v>99</v>
      </c>
      <c r="F1261">
        <v>6</v>
      </c>
      <c r="G1261">
        <v>2022</v>
      </c>
      <c r="H1261" s="1">
        <v>44834.533880266201</v>
      </c>
      <c r="I1261" t="s">
        <v>3355</v>
      </c>
      <c r="J1261">
        <v>216.11</v>
      </c>
      <c r="K1261">
        <v>0</v>
      </c>
      <c r="L1261" t="s">
        <v>38</v>
      </c>
      <c r="M1261" t="s">
        <v>39</v>
      </c>
      <c r="N1261">
        <v>64.12</v>
      </c>
      <c r="Q1261">
        <v>151.99</v>
      </c>
      <c r="R1261" t="s">
        <v>52</v>
      </c>
      <c r="S1261">
        <v>29.986068</v>
      </c>
      <c r="T1261">
        <v>-95.578855000000004</v>
      </c>
      <c r="U1261">
        <v>1.2415833329999999</v>
      </c>
      <c r="V1261">
        <v>1</v>
      </c>
      <c r="W1261">
        <v>2.76</v>
      </c>
      <c r="X1261">
        <v>2.76</v>
      </c>
      <c r="Y1261">
        <v>453.36900000000003</v>
      </c>
      <c r="AB1261" t="s">
        <v>41</v>
      </c>
      <c r="AC1261" t="s">
        <v>54</v>
      </c>
      <c r="AD1261" t="s">
        <v>54</v>
      </c>
      <c r="AE1261" t="s">
        <v>73</v>
      </c>
      <c r="AF1261" t="s">
        <v>5934</v>
      </c>
    </row>
    <row r="1262" spans="1:32" x14ac:dyDescent="0.25">
      <c r="A1262" t="s">
        <v>5935</v>
      </c>
      <c r="B1262" t="s">
        <v>5936</v>
      </c>
      <c r="C1262" t="s">
        <v>5937</v>
      </c>
      <c r="D1262" t="s">
        <v>5938</v>
      </c>
      <c r="E1262" t="s">
        <v>213</v>
      </c>
      <c r="F1262">
        <v>3</v>
      </c>
      <c r="G1262">
        <v>2022</v>
      </c>
      <c r="H1262" s="1">
        <v>44987.389784328705</v>
      </c>
      <c r="I1262" t="s">
        <v>3355</v>
      </c>
      <c r="J1262">
        <v>216</v>
      </c>
      <c r="K1262">
        <v>0</v>
      </c>
      <c r="L1262" t="s">
        <v>38</v>
      </c>
      <c r="M1262" t="s">
        <v>679</v>
      </c>
      <c r="O1262">
        <v>216</v>
      </c>
      <c r="R1262" t="s">
        <v>52</v>
      </c>
      <c r="S1262">
        <v>40.286689000000003</v>
      </c>
      <c r="T1262">
        <v>-79.990876999999998</v>
      </c>
      <c r="U1262">
        <v>4.6660000000000004</v>
      </c>
      <c r="V1262">
        <v>1</v>
      </c>
      <c r="W1262">
        <v>4.92</v>
      </c>
      <c r="X1262">
        <v>0</v>
      </c>
      <c r="Y1262">
        <v>1692.797</v>
      </c>
      <c r="Z1262">
        <v>42005091001</v>
      </c>
      <c r="AA1262">
        <v>1110.8387851069999</v>
      </c>
      <c r="AB1262" t="s">
        <v>53</v>
      </c>
      <c r="AC1262" t="s">
        <v>54</v>
      </c>
      <c r="AD1262" t="s">
        <v>54</v>
      </c>
      <c r="AE1262" t="s">
        <v>44</v>
      </c>
      <c r="AF1262" t="s">
        <v>5939</v>
      </c>
    </row>
    <row r="1263" spans="1:32" x14ac:dyDescent="0.25">
      <c r="A1263" t="s">
        <v>5940</v>
      </c>
      <c r="B1263" t="s">
        <v>5941</v>
      </c>
      <c r="C1263" t="s">
        <v>5942</v>
      </c>
      <c r="D1263" t="s">
        <v>5943</v>
      </c>
      <c r="E1263" t="s">
        <v>117</v>
      </c>
      <c r="F1263">
        <v>5</v>
      </c>
      <c r="G1263">
        <v>2022</v>
      </c>
      <c r="H1263" s="1">
        <v>44937.633931226854</v>
      </c>
      <c r="I1263" t="s">
        <v>3355</v>
      </c>
      <c r="J1263">
        <v>215.22</v>
      </c>
      <c r="K1263">
        <v>0</v>
      </c>
      <c r="L1263" t="s">
        <v>38</v>
      </c>
      <c r="M1263" t="s">
        <v>51</v>
      </c>
      <c r="N1263">
        <v>215.22</v>
      </c>
      <c r="R1263" t="s">
        <v>52</v>
      </c>
      <c r="S1263">
        <v>41.653829999999999</v>
      </c>
      <c r="T1263">
        <v>-88.531599999999997</v>
      </c>
      <c r="U1263">
        <v>0.72116666699999998</v>
      </c>
      <c r="V1263">
        <v>1</v>
      </c>
      <c r="W1263">
        <v>5.66</v>
      </c>
      <c r="X1263">
        <v>2.44</v>
      </c>
      <c r="Y1263">
        <v>263.16500000000002</v>
      </c>
      <c r="Z1263">
        <v>17003903001</v>
      </c>
      <c r="AA1263">
        <v>1061.6705110121002</v>
      </c>
      <c r="AB1263" t="s">
        <v>41</v>
      </c>
      <c r="AC1263" t="s">
        <v>72</v>
      </c>
      <c r="AD1263" t="s">
        <v>54</v>
      </c>
      <c r="AE1263" t="s">
        <v>73</v>
      </c>
      <c r="AF1263" t="s">
        <v>5944</v>
      </c>
    </row>
    <row r="1264" spans="1:32" x14ac:dyDescent="0.25">
      <c r="A1264" t="s">
        <v>5945</v>
      </c>
      <c r="B1264" t="s">
        <v>5946</v>
      </c>
      <c r="C1264" t="s">
        <v>5946</v>
      </c>
      <c r="D1264" t="s">
        <v>98</v>
      </c>
      <c r="E1264" t="s">
        <v>99</v>
      </c>
      <c r="F1264">
        <v>6</v>
      </c>
      <c r="G1264">
        <v>2022</v>
      </c>
      <c r="H1264" s="1">
        <v>44834.515982685189</v>
      </c>
      <c r="I1264" t="s">
        <v>3355</v>
      </c>
      <c r="J1264">
        <v>214.74283349999999</v>
      </c>
      <c r="K1264">
        <v>0</v>
      </c>
      <c r="L1264" t="s">
        <v>38</v>
      </c>
      <c r="M1264" t="s">
        <v>39</v>
      </c>
      <c r="N1264">
        <v>111.83283350000001</v>
      </c>
      <c r="Q1264">
        <v>102.91</v>
      </c>
      <c r="R1264" t="s">
        <v>52</v>
      </c>
      <c r="S1264">
        <v>29.971699999999998</v>
      </c>
      <c r="T1264">
        <v>-95.494901999999996</v>
      </c>
      <c r="U1264">
        <v>1.105166667</v>
      </c>
      <c r="V1264">
        <v>1</v>
      </c>
      <c r="W1264">
        <v>3</v>
      </c>
      <c r="X1264">
        <v>0</v>
      </c>
      <c r="Y1264">
        <v>403.21100000000001</v>
      </c>
      <c r="AB1264" t="s">
        <v>41</v>
      </c>
      <c r="AC1264" t="s">
        <v>64</v>
      </c>
      <c r="AD1264" t="s">
        <v>54</v>
      </c>
      <c r="AE1264" t="s">
        <v>55</v>
      </c>
      <c r="AF1264" t="s">
        <v>5947</v>
      </c>
    </row>
    <row r="1265" spans="1:32" x14ac:dyDescent="0.25">
      <c r="A1265" t="s">
        <v>5948</v>
      </c>
      <c r="B1265" t="s">
        <v>5949</v>
      </c>
      <c r="C1265" t="s">
        <v>5950</v>
      </c>
      <c r="D1265" t="s">
        <v>5180</v>
      </c>
      <c r="E1265" t="s">
        <v>5181</v>
      </c>
      <c r="F1265">
        <v>9</v>
      </c>
      <c r="G1265">
        <v>2022</v>
      </c>
      <c r="H1265" s="1">
        <v>44977.864757824071</v>
      </c>
      <c r="I1265" t="s">
        <v>3355</v>
      </c>
      <c r="J1265">
        <v>214</v>
      </c>
      <c r="K1265">
        <v>0</v>
      </c>
      <c r="L1265" t="s">
        <v>38</v>
      </c>
      <c r="M1265" t="s">
        <v>79</v>
      </c>
      <c r="Q1265">
        <v>214</v>
      </c>
      <c r="R1265" t="s">
        <v>94</v>
      </c>
      <c r="S1265">
        <v>13.4809</v>
      </c>
      <c r="T1265">
        <v>144.7475</v>
      </c>
      <c r="U1265">
        <v>4.4749999999999996</v>
      </c>
      <c r="V1265">
        <v>2</v>
      </c>
      <c r="W1265">
        <v>12</v>
      </c>
      <c r="X1265">
        <v>6.11</v>
      </c>
      <c r="Y1265">
        <v>1633.95</v>
      </c>
      <c r="Z1265">
        <v>66000001002</v>
      </c>
      <c r="AB1265" t="s">
        <v>54</v>
      </c>
      <c r="AC1265" t="s">
        <v>54</v>
      </c>
      <c r="AD1265" t="s">
        <v>54</v>
      </c>
      <c r="AE1265" t="s">
        <v>55</v>
      </c>
      <c r="AF1265" t="s">
        <v>5951</v>
      </c>
    </row>
    <row r="1266" spans="1:32" x14ac:dyDescent="0.25">
      <c r="A1266" t="s">
        <v>5952</v>
      </c>
      <c r="B1266" t="s">
        <v>5953</v>
      </c>
      <c r="C1266" t="s">
        <v>5954</v>
      </c>
      <c r="D1266" t="s">
        <v>5952</v>
      </c>
      <c r="E1266" t="s">
        <v>437</v>
      </c>
      <c r="F1266">
        <v>5</v>
      </c>
      <c r="G1266">
        <v>2022</v>
      </c>
      <c r="H1266" s="1">
        <v>44978.409078877317</v>
      </c>
      <c r="I1266" t="s">
        <v>3355</v>
      </c>
      <c r="J1266">
        <v>214</v>
      </c>
      <c r="K1266">
        <v>0</v>
      </c>
      <c r="L1266" t="s">
        <v>38</v>
      </c>
      <c r="M1266" t="s">
        <v>51</v>
      </c>
      <c r="N1266">
        <v>214</v>
      </c>
      <c r="R1266" t="s">
        <v>52</v>
      </c>
      <c r="S1266">
        <v>47.501069999999999</v>
      </c>
      <c r="T1266">
        <v>-92.552940000000007</v>
      </c>
      <c r="U1266">
        <v>1.3983333330000001</v>
      </c>
      <c r="V1266">
        <v>1</v>
      </c>
      <c r="W1266">
        <v>4.3</v>
      </c>
      <c r="X1266">
        <v>4.3</v>
      </c>
      <c r="Y1266">
        <v>510.69200000000001</v>
      </c>
      <c r="Z1266">
        <v>27000051001</v>
      </c>
      <c r="AA1266">
        <v>1566.100582282</v>
      </c>
      <c r="AB1266" t="s">
        <v>41</v>
      </c>
      <c r="AC1266" t="s">
        <v>562</v>
      </c>
      <c r="AD1266" t="s">
        <v>54</v>
      </c>
      <c r="AE1266" t="s">
        <v>55</v>
      </c>
      <c r="AF1266" t="s">
        <v>5955</v>
      </c>
    </row>
    <row r="1267" spans="1:32" x14ac:dyDescent="0.25">
      <c r="A1267" t="s">
        <v>5956</v>
      </c>
      <c r="B1267" t="s">
        <v>5957</v>
      </c>
      <c r="C1267" t="s">
        <v>5958</v>
      </c>
      <c r="D1267" t="s">
        <v>5959</v>
      </c>
      <c r="E1267" t="s">
        <v>117</v>
      </c>
      <c r="F1267">
        <v>5</v>
      </c>
      <c r="G1267">
        <v>2022</v>
      </c>
      <c r="H1267" s="1">
        <v>44957.45480634259</v>
      </c>
      <c r="I1267" t="s">
        <v>3355</v>
      </c>
      <c r="J1267">
        <v>213.21</v>
      </c>
      <c r="K1267">
        <v>0</v>
      </c>
      <c r="L1267" t="s">
        <v>38</v>
      </c>
      <c r="M1267" t="s">
        <v>51</v>
      </c>
      <c r="N1267">
        <v>213.21</v>
      </c>
      <c r="R1267" t="s">
        <v>52</v>
      </c>
      <c r="S1267">
        <v>41.964677999999999</v>
      </c>
      <c r="T1267">
        <v>-87.986618000000007</v>
      </c>
      <c r="U1267">
        <v>0</v>
      </c>
      <c r="V1267">
        <v>4</v>
      </c>
      <c r="W1267">
        <v>3.93</v>
      </c>
      <c r="X1267">
        <v>1.97</v>
      </c>
      <c r="Y1267">
        <v>0</v>
      </c>
      <c r="Z1267">
        <v>17000489001</v>
      </c>
      <c r="AA1267">
        <v>702.92421483819999</v>
      </c>
      <c r="AB1267" t="s">
        <v>118</v>
      </c>
      <c r="AC1267" t="s">
        <v>54</v>
      </c>
      <c r="AD1267" t="s">
        <v>54</v>
      </c>
      <c r="AE1267" t="s">
        <v>73</v>
      </c>
      <c r="AF1267" t="s">
        <v>5960</v>
      </c>
    </row>
    <row r="1268" spans="1:32" x14ac:dyDescent="0.25">
      <c r="A1268" t="s">
        <v>5961</v>
      </c>
      <c r="B1268" t="s">
        <v>5962</v>
      </c>
      <c r="C1268" t="s">
        <v>5963</v>
      </c>
      <c r="D1268" t="s">
        <v>5964</v>
      </c>
      <c r="E1268" t="s">
        <v>207</v>
      </c>
      <c r="F1268">
        <v>4</v>
      </c>
      <c r="G1268">
        <v>2022</v>
      </c>
      <c r="H1268" s="1">
        <v>44963.453088125003</v>
      </c>
      <c r="I1268" t="s">
        <v>3355</v>
      </c>
      <c r="J1268">
        <v>213</v>
      </c>
      <c r="K1268">
        <v>0</v>
      </c>
      <c r="L1268" t="s">
        <v>38</v>
      </c>
      <c r="M1268" t="s">
        <v>79</v>
      </c>
      <c r="Q1268">
        <v>213</v>
      </c>
      <c r="R1268" t="s">
        <v>94</v>
      </c>
      <c r="S1268">
        <v>35.611742</v>
      </c>
      <c r="T1268">
        <v>-84.458539000000002</v>
      </c>
      <c r="U1268">
        <v>0.99758333300000002</v>
      </c>
      <c r="V1268">
        <v>1</v>
      </c>
      <c r="W1268">
        <v>1.5</v>
      </c>
      <c r="X1268">
        <v>0.98299999999999998</v>
      </c>
      <c r="Y1268">
        <v>363.05599999999998</v>
      </c>
      <c r="Z1268">
        <v>47001405001</v>
      </c>
      <c r="AA1268">
        <v>410.09982689524003</v>
      </c>
      <c r="AB1268" t="s">
        <v>38</v>
      </c>
      <c r="AC1268" t="s">
        <v>38</v>
      </c>
      <c r="AD1268" t="s">
        <v>38</v>
      </c>
      <c r="AE1268" t="s">
        <v>38</v>
      </c>
      <c r="AF1268" t="s">
        <v>5965</v>
      </c>
    </row>
    <row r="1269" spans="1:32" x14ac:dyDescent="0.25">
      <c r="A1269" t="s">
        <v>5966</v>
      </c>
      <c r="B1269" t="s">
        <v>5967</v>
      </c>
      <c r="C1269" t="s">
        <v>5968</v>
      </c>
      <c r="D1269" t="s">
        <v>5969</v>
      </c>
      <c r="E1269" t="s">
        <v>111</v>
      </c>
      <c r="F1269">
        <v>4</v>
      </c>
      <c r="G1269">
        <v>2022</v>
      </c>
      <c r="H1269" s="1">
        <v>44972.540474074071</v>
      </c>
      <c r="I1269" t="s">
        <v>3355</v>
      </c>
      <c r="J1269">
        <v>212.7</v>
      </c>
      <c r="K1269">
        <v>0</v>
      </c>
      <c r="L1269" t="s">
        <v>38</v>
      </c>
      <c r="M1269" t="s">
        <v>51</v>
      </c>
      <c r="N1269">
        <v>212.7</v>
      </c>
      <c r="R1269" t="s">
        <v>52</v>
      </c>
      <c r="S1269">
        <v>33.480274999999999</v>
      </c>
      <c r="T1269">
        <v>-84.130223000000001</v>
      </c>
      <c r="U1269">
        <v>1.207158333</v>
      </c>
      <c r="V1269">
        <v>1</v>
      </c>
      <c r="W1269">
        <v>2</v>
      </c>
      <c r="X1269">
        <v>1.1499999999999999</v>
      </c>
      <c r="Y1269">
        <v>440.15429999999998</v>
      </c>
      <c r="Z1269">
        <v>13000138001</v>
      </c>
      <c r="AA1269">
        <v>305.93592770160001</v>
      </c>
      <c r="AB1269" t="s">
        <v>41</v>
      </c>
      <c r="AC1269" t="s">
        <v>54</v>
      </c>
      <c r="AD1269" t="s">
        <v>54</v>
      </c>
      <c r="AE1269" t="s">
        <v>73</v>
      </c>
      <c r="AF1269" t="s">
        <v>5970</v>
      </c>
    </row>
    <row r="1270" spans="1:32" x14ac:dyDescent="0.25">
      <c r="A1270" t="s">
        <v>5971</v>
      </c>
      <c r="B1270" t="s">
        <v>5972</v>
      </c>
      <c r="C1270" t="s">
        <v>5972</v>
      </c>
      <c r="D1270" t="s">
        <v>5780</v>
      </c>
      <c r="E1270" t="s">
        <v>99</v>
      </c>
      <c r="F1270">
        <v>6</v>
      </c>
      <c r="G1270">
        <v>2022</v>
      </c>
      <c r="H1270" s="1">
        <v>44839.476793159723</v>
      </c>
      <c r="I1270" t="s">
        <v>3355</v>
      </c>
      <c r="J1270">
        <v>212.05</v>
      </c>
      <c r="K1270">
        <v>0</v>
      </c>
      <c r="L1270" t="s">
        <v>38</v>
      </c>
      <c r="M1270" t="s">
        <v>79</v>
      </c>
      <c r="Q1270">
        <v>245.18</v>
      </c>
      <c r="R1270" t="s">
        <v>52</v>
      </c>
      <c r="S1270">
        <v>29.758168999999999</v>
      </c>
      <c r="T1270">
        <v>-94.926222999999993</v>
      </c>
      <c r="U1270">
        <v>2.7231833330000002</v>
      </c>
      <c r="V1270">
        <v>1</v>
      </c>
      <c r="W1270">
        <v>6</v>
      </c>
      <c r="X1270">
        <v>0</v>
      </c>
      <c r="Y1270">
        <v>993.38710000000003</v>
      </c>
      <c r="Z1270">
        <v>48007033003</v>
      </c>
      <c r="AA1270">
        <v>1912.0995481350003</v>
      </c>
      <c r="AB1270" t="s">
        <v>41</v>
      </c>
      <c r="AC1270" t="s">
        <v>54</v>
      </c>
      <c r="AD1270" t="s">
        <v>54</v>
      </c>
      <c r="AE1270" t="s">
        <v>73</v>
      </c>
      <c r="AF1270" t="s">
        <v>5973</v>
      </c>
    </row>
    <row r="1271" spans="1:32" x14ac:dyDescent="0.25">
      <c r="A1271" t="s">
        <v>5974</v>
      </c>
      <c r="B1271" t="s">
        <v>5975</v>
      </c>
      <c r="C1271" t="s">
        <v>5976</v>
      </c>
      <c r="D1271" t="s">
        <v>5977</v>
      </c>
      <c r="E1271" t="s">
        <v>247</v>
      </c>
      <c r="F1271">
        <v>1</v>
      </c>
      <c r="G1271">
        <v>2022</v>
      </c>
      <c r="H1271" s="1">
        <v>44967.4026409375</v>
      </c>
      <c r="I1271" t="s">
        <v>3355</v>
      </c>
      <c r="J1271">
        <v>211.96</v>
      </c>
      <c r="K1271">
        <v>0</v>
      </c>
      <c r="L1271" t="s">
        <v>38</v>
      </c>
      <c r="M1271" t="s">
        <v>79</v>
      </c>
      <c r="Q1271">
        <v>211.96</v>
      </c>
      <c r="R1271" t="s">
        <v>94</v>
      </c>
      <c r="S1271">
        <v>42.189427999999999</v>
      </c>
      <c r="T1271">
        <v>-73.358981999999997</v>
      </c>
      <c r="U1271">
        <v>0.79616666700000005</v>
      </c>
      <c r="V1271">
        <v>1</v>
      </c>
      <c r="W1271">
        <v>3.65</v>
      </c>
      <c r="X1271">
        <v>0</v>
      </c>
      <c r="Y1271">
        <v>290.06099999999998</v>
      </c>
      <c r="Z1271">
        <v>25000160001</v>
      </c>
      <c r="AA1271">
        <v>395.16723994789993</v>
      </c>
      <c r="AB1271" t="s">
        <v>41</v>
      </c>
      <c r="AC1271" t="s">
        <v>54</v>
      </c>
      <c r="AD1271" t="s">
        <v>54</v>
      </c>
      <c r="AE1271" t="s">
        <v>55</v>
      </c>
      <c r="AF1271" t="s">
        <v>5978</v>
      </c>
    </row>
    <row r="1272" spans="1:32" x14ac:dyDescent="0.25">
      <c r="A1272" t="s">
        <v>5979</v>
      </c>
      <c r="B1272" t="s">
        <v>5980</v>
      </c>
      <c r="C1272" t="s">
        <v>5981</v>
      </c>
      <c r="D1272" t="s">
        <v>5982</v>
      </c>
      <c r="E1272" t="s">
        <v>213</v>
      </c>
      <c r="F1272">
        <v>3</v>
      </c>
      <c r="G1272">
        <v>2022</v>
      </c>
      <c r="H1272" s="1">
        <v>44966.406674039354</v>
      </c>
      <c r="I1272" t="s">
        <v>3355</v>
      </c>
      <c r="J1272">
        <v>211</v>
      </c>
      <c r="K1272">
        <v>0</v>
      </c>
      <c r="L1272" t="s">
        <v>38</v>
      </c>
      <c r="M1272" t="s">
        <v>51</v>
      </c>
      <c r="N1272">
        <v>2.8</v>
      </c>
      <c r="R1272" t="s">
        <v>52</v>
      </c>
      <c r="S1272">
        <v>40.387129999999999</v>
      </c>
      <c r="T1272">
        <v>-75.501729999999995</v>
      </c>
      <c r="U1272">
        <v>1.185666667</v>
      </c>
      <c r="V1272">
        <v>2</v>
      </c>
      <c r="W1272">
        <v>2</v>
      </c>
      <c r="X1272">
        <v>0</v>
      </c>
      <c r="Y1272">
        <v>432.14</v>
      </c>
      <c r="Z1272">
        <v>42000065001</v>
      </c>
      <c r="AA1272">
        <v>599.1245250822999</v>
      </c>
      <c r="AB1272" t="s">
        <v>41</v>
      </c>
      <c r="AC1272" t="s">
        <v>54</v>
      </c>
      <c r="AD1272" t="s">
        <v>54</v>
      </c>
      <c r="AE1272" t="s">
        <v>55</v>
      </c>
      <c r="AF1272" t="s">
        <v>5983</v>
      </c>
    </row>
    <row r="1273" spans="1:32" x14ac:dyDescent="0.25">
      <c r="A1273" t="s">
        <v>5984</v>
      </c>
      <c r="B1273" t="s">
        <v>5985</v>
      </c>
      <c r="C1273" t="s">
        <v>5986</v>
      </c>
      <c r="D1273" t="s">
        <v>5375</v>
      </c>
      <c r="E1273" t="s">
        <v>172</v>
      </c>
      <c r="F1273">
        <v>4</v>
      </c>
      <c r="G1273">
        <v>2022</v>
      </c>
      <c r="H1273" s="1">
        <v>44965.550701180553</v>
      </c>
      <c r="I1273" t="s">
        <v>3355</v>
      </c>
      <c r="J1273">
        <v>210</v>
      </c>
      <c r="K1273">
        <v>0</v>
      </c>
      <c r="L1273" t="s">
        <v>38</v>
      </c>
      <c r="M1273" t="s">
        <v>51</v>
      </c>
      <c r="N1273">
        <v>210</v>
      </c>
      <c r="R1273" t="s">
        <v>52</v>
      </c>
      <c r="S1273">
        <v>35.049999999999997</v>
      </c>
      <c r="T1273">
        <v>-81.616665999999995</v>
      </c>
      <c r="U1273">
        <v>1.639166667</v>
      </c>
      <c r="V1273">
        <v>1</v>
      </c>
      <c r="W1273">
        <v>0</v>
      </c>
      <c r="X1273">
        <v>0</v>
      </c>
      <c r="Y1273">
        <v>598.12</v>
      </c>
      <c r="Z1273">
        <v>45000238001</v>
      </c>
      <c r="AA1273">
        <v>1221.9226636177</v>
      </c>
      <c r="AB1273" t="s">
        <v>41</v>
      </c>
      <c r="AC1273" t="s">
        <v>54</v>
      </c>
      <c r="AD1273" t="s">
        <v>54</v>
      </c>
      <c r="AE1273" t="s">
        <v>73</v>
      </c>
      <c r="AF1273" t="s">
        <v>5987</v>
      </c>
    </row>
    <row r="1274" spans="1:32" x14ac:dyDescent="0.25">
      <c r="A1274" t="s">
        <v>5988</v>
      </c>
      <c r="B1274" t="s">
        <v>5989</v>
      </c>
      <c r="C1274" t="s">
        <v>5990</v>
      </c>
      <c r="D1274" t="s">
        <v>5991</v>
      </c>
      <c r="E1274" t="s">
        <v>159</v>
      </c>
      <c r="F1274">
        <v>10</v>
      </c>
      <c r="G1274">
        <v>2022</v>
      </c>
      <c r="H1274" s="1">
        <v>44931.708116585651</v>
      </c>
      <c r="I1274" t="s">
        <v>3355</v>
      </c>
      <c r="J1274">
        <v>209.5</v>
      </c>
      <c r="K1274">
        <v>0</v>
      </c>
      <c r="L1274" t="s">
        <v>38</v>
      </c>
      <c r="M1274" t="s">
        <v>51</v>
      </c>
      <c r="N1274">
        <v>120.47</v>
      </c>
      <c r="R1274" t="s">
        <v>52</v>
      </c>
      <c r="S1274">
        <v>46.931927000000002</v>
      </c>
      <c r="T1274">
        <v>-124.15660099999999</v>
      </c>
      <c r="Z1274">
        <v>53002120001</v>
      </c>
      <c r="AA1274">
        <v>713.85049797039994</v>
      </c>
      <c r="AB1274" t="s">
        <v>41</v>
      </c>
      <c r="AC1274" t="s">
        <v>54</v>
      </c>
      <c r="AD1274" t="s">
        <v>54</v>
      </c>
      <c r="AE1274" t="s">
        <v>1814</v>
      </c>
      <c r="AF1274" t="s">
        <v>5992</v>
      </c>
    </row>
    <row r="1275" spans="1:32" x14ac:dyDescent="0.25">
      <c r="A1275" t="s">
        <v>2682</v>
      </c>
      <c r="B1275" t="s">
        <v>5993</v>
      </c>
      <c r="C1275" t="s">
        <v>5994</v>
      </c>
      <c r="D1275" t="s">
        <v>2682</v>
      </c>
      <c r="E1275" t="s">
        <v>951</v>
      </c>
      <c r="F1275">
        <v>1</v>
      </c>
      <c r="G1275">
        <v>2022</v>
      </c>
      <c r="H1275" s="1">
        <v>44974.385836365742</v>
      </c>
      <c r="I1275" t="s">
        <v>3355</v>
      </c>
      <c r="J1275">
        <v>208</v>
      </c>
      <c r="K1275">
        <v>0</v>
      </c>
      <c r="L1275" t="s">
        <v>38</v>
      </c>
      <c r="M1275" t="s">
        <v>79</v>
      </c>
      <c r="Q1275">
        <v>208</v>
      </c>
      <c r="R1275" t="s">
        <v>94</v>
      </c>
      <c r="S1275">
        <v>42.867322999999999</v>
      </c>
      <c r="T1275">
        <v>-70.833770999999999</v>
      </c>
      <c r="U1275">
        <v>0.70625000000000004</v>
      </c>
      <c r="V1275">
        <v>1</v>
      </c>
      <c r="W1275">
        <v>1.8</v>
      </c>
      <c r="X1275">
        <v>0</v>
      </c>
      <c r="Y1275">
        <v>257.62299999999999</v>
      </c>
      <c r="Z1275">
        <v>33000087001</v>
      </c>
      <c r="AA1275">
        <v>452.89443582968994</v>
      </c>
      <c r="AB1275" t="s">
        <v>54</v>
      </c>
      <c r="AC1275" t="s">
        <v>54</v>
      </c>
      <c r="AD1275" t="s">
        <v>54</v>
      </c>
      <c r="AE1275" t="s">
        <v>65</v>
      </c>
      <c r="AF1275" t="s">
        <v>5995</v>
      </c>
    </row>
    <row r="1276" spans="1:32" x14ac:dyDescent="0.25">
      <c r="A1276" t="s">
        <v>5996</v>
      </c>
      <c r="B1276" t="s">
        <v>5997</v>
      </c>
      <c r="C1276" t="s">
        <v>5998</v>
      </c>
      <c r="D1276" t="s">
        <v>5999</v>
      </c>
      <c r="E1276" t="s">
        <v>213</v>
      </c>
      <c r="F1276">
        <v>3</v>
      </c>
      <c r="G1276">
        <v>2022</v>
      </c>
      <c r="H1276" s="1">
        <v>44985.36048048611</v>
      </c>
      <c r="I1276" t="s">
        <v>3355</v>
      </c>
      <c r="J1276">
        <v>207.67</v>
      </c>
      <c r="K1276">
        <v>0</v>
      </c>
      <c r="L1276" t="s">
        <v>38</v>
      </c>
      <c r="M1276" t="s">
        <v>63</v>
      </c>
      <c r="P1276">
        <v>207.67</v>
      </c>
      <c r="R1276" t="s">
        <v>38</v>
      </c>
      <c r="S1276">
        <v>40.550840000000001</v>
      </c>
      <c r="T1276">
        <v>-75.394058999999999</v>
      </c>
      <c r="U1276">
        <v>1.5527500000000001</v>
      </c>
      <c r="V1276">
        <v>2</v>
      </c>
      <c r="W1276">
        <v>2.5</v>
      </c>
      <c r="X1276">
        <v>0</v>
      </c>
      <c r="Y1276">
        <v>566.33100000000002</v>
      </c>
      <c r="Z1276">
        <v>42001229001</v>
      </c>
      <c r="AA1276">
        <v>620.97709134670015</v>
      </c>
      <c r="AB1276" t="s">
        <v>41</v>
      </c>
      <c r="AC1276" t="s">
        <v>72</v>
      </c>
      <c r="AD1276" t="s">
        <v>54</v>
      </c>
      <c r="AE1276" t="s">
        <v>73</v>
      </c>
      <c r="AF1276" t="s">
        <v>6000</v>
      </c>
    </row>
    <row r="1277" spans="1:32" x14ac:dyDescent="0.25">
      <c r="A1277" t="s">
        <v>6001</v>
      </c>
      <c r="B1277" t="s">
        <v>6002</v>
      </c>
      <c r="C1277" t="s">
        <v>6003</v>
      </c>
      <c r="D1277" t="s">
        <v>4249</v>
      </c>
      <c r="E1277" t="s">
        <v>253</v>
      </c>
      <c r="F1277">
        <v>5</v>
      </c>
      <c r="G1277">
        <v>2022</v>
      </c>
      <c r="H1277" s="1">
        <v>44986.581349293985</v>
      </c>
      <c r="I1277" t="s">
        <v>3355</v>
      </c>
      <c r="J1277">
        <v>207.44</v>
      </c>
      <c r="K1277">
        <v>0</v>
      </c>
      <c r="L1277" t="s">
        <v>38</v>
      </c>
      <c r="M1277" t="s">
        <v>79</v>
      </c>
      <c r="Q1277">
        <v>207.44</v>
      </c>
      <c r="R1277" t="s">
        <v>52</v>
      </c>
      <c r="S1277">
        <v>41.332500000000003</v>
      </c>
      <c r="T1277">
        <v>-86.322221999999996</v>
      </c>
      <c r="U1277">
        <v>1.9275</v>
      </c>
      <c r="V1277">
        <v>1</v>
      </c>
      <c r="W1277">
        <v>6.6</v>
      </c>
      <c r="X1277">
        <v>1.5</v>
      </c>
      <c r="Y1277">
        <v>701.19</v>
      </c>
      <c r="Z1277">
        <v>18000454001</v>
      </c>
      <c r="AA1277">
        <v>874.10265057599986</v>
      </c>
      <c r="AB1277" t="s">
        <v>41</v>
      </c>
      <c r="AC1277" t="s">
        <v>54</v>
      </c>
      <c r="AD1277" t="s">
        <v>54</v>
      </c>
      <c r="AE1277" t="s">
        <v>54</v>
      </c>
      <c r="AF1277" t="s">
        <v>6004</v>
      </c>
    </row>
    <row r="1278" spans="1:32" x14ac:dyDescent="0.25">
      <c r="A1278" t="s">
        <v>6005</v>
      </c>
      <c r="B1278" t="s">
        <v>6006</v>
      </c>
      <c r="C1278" t="s">
        <v>6007</v>
      </c>
      <c r="D1278" t="s">
        <v>6008</v>
      </c>
      <c r="E1278" t="s">
        <v>117</v>
      </c>
      <c r="F1278">
        <v>5</v>
      </c>
      <c r="G1278">
        <v>2022</v>
      </c>
      <c r="H1278" s="1">
        <v>44931.527093657409</v>
      </c>
      <c r="I1278" t="s">
        <v>3355</v>
      </c>
      <c r="J1278">
        <v>207.4</v>
      </c>
      <c r="K1278">
        <v>0</v>
      </c>
      <c r="L1278" t="s">
        <v>38</v>
      </c>
      <c r="M1278" t="s">
        <v>79</v>
      </c>
      <c r="Q1278">
        <v>222.5</v>
      </c>
      <c r="R1278" t="s">
        <v>52</v>
      </c>
      <c r="S1278">
        <v>40.877222000000003</v>
      </c>
      <c r="T1278">
        <v>-88.646111000000005</v>
      </c>
      <c r="U1278">
        <v>2.3083333330000002</v>
      </c>
      <c r="V1278">
        <v>1</v>
      </c>
      <c r="W1278">
        <v>8.5</v>
      </c>
      <c r="X1278">
        <v>3.5</v>
      </c>
      <c r="Y1278">
        <v>841.2</v>
      </c>
      <c r="Z1278">
        <v>17000626001</v>
      </c>
      <c r="AB1278" t="s">
        <v>53</v>
      </c>
      <c r="AC1278" t="s">
        <v>54</v>
      </c>
      <c r="AD1278" t="s">
        <v>54</v>
      </c>
      <c r="AE1278" t="s">
        <v>55</v>
      </c>
      <c r="AF1278" t="s">
        <v>6009</v>
      </c>
    </row>
    <row r="1279" spans="1:32" x14ac:dyDescent="0.25">
      <c r="A1279" t="s">
        <v>6010</v>
      </c>
      <c r="B1279" t="s">
        <v>6011</v>
      </c>
      <c r="C1279" t="s">
        <v>6012</v>
      </c>
      <c r="D1279" t="s">
        <v>6013</v>
      </c>
      <c r="E1279" t="s">
        <v>85</v>
      </c>
      <c r="F1279">
        <v>2</v>
      </c>
      <c r="G1279">
        <v>2022</v>
      </c>
      <c r="H1279" s="1">
        <v>44964.392432083332</v>
      </c>
      <c r="I1279" t="s">
        <v>3355</v>
      </c>
      <c r="J1279">
        <v>207.13</v>
      </c>
      <c r="K1279">
        <v>0</v>
      </c>
      <c r="L1279" t="s">
        <v>38</v>
      </c>
      <c r="M1279" t="s">
        <v>79</v>
      </c>
      <c r="Q1279">
        <v>207.13</v>
      </c>
      <c r="R1279" t="s">
        <v>94</v>
      </c>
      <c r="S1279">
        <v>42.468693999999999</v>
      </c>
      <c r="T1279">
        <v>-78.942610999999999</v>
      </c>
      <c r="U1279">
        <v>0</v>
      </c>
      <c r="V1279">
        <v>1</v>
      </c>
      <c r="W1279">
        <v>2.2000000000000002</v>
      </c>
      <c r="X1279">
        <v>0</v>
      </c>
      <c r="Y1279">
        <v>0</v>
      </c>
      <c r="Z1279">
        <v>36009089001</v>
      </c>
      <c r="AA1279">
        <v>634.81704998082</v>
      </c>
      <c r="AB1279" t="s">
        <v>53</v>
      </c>
      <c r="AC1279" t="s">
        <v>54</v>
      </c>
      <c r="AD1279" t="s">
        <v>54</v>
      </c>
      <c r="AE1279" t="s">
        <v>73</v>
      </c>
      <c r="AF1279" t="s">
        <v>6014</v>
      </c>
    </row>
    <row r="1280" spans="1:32" x14ac:dyDescent="0.25">
      <c r="A1280" t="s">
        <v>6015</v>
      </c>
      <c r="B1280" t="s">
        <v>6016</v>
      </c>
      <c r="C1280" t="s">
        <v>6017</v>
      </c>
      <c r="D1280" t="s">
        <v>6018</v>
      </c>
      <c r="E1280" t="s">
        <v>543</v>
      </c>
      <c r="F1280">
        <v>7</v>
      </c>
      <c r="G1280">
        <v>2022</v>
      </c>
      <c r="H1280" s="1">
        <v>44956.586736956022</v>
      </c>
      <c r="I1280" t="s">
        <v>3355</v>
      </c>
      <c r="J1280">
        <v>207.11</v>
      </c>
      <c r="K1280">
        <v>0</v>
      </c>
      <c r="L1280" t="s">
        <v>38</v>
      </c>
      <c r="M1280" t="s">
        <v>79</v>
      </c>
      <c r="Q1280">
        <v>207.11</v>
      </c>
      <c r="R1280" t="s">
        <v>94</v>
      </c>
      <c r="S1280">
        <v>38.978467999999999</v>
      </c>
      <c r="T1280">
        <v>-92.721789999999999</v>
      </c>
      <c r="U1280">
        <v>0.90674999999999994</v>
      </c>
      <c r="V1280">
        <v>1</v>
      </c>
      <c r="W1280">
        <v>0</v>
      </c>
      <c r="X1280">
        <v>0</v>
      </c>
      <c r="Y1280">
        <v>330.50700000000001</v>
      </c>
      <c r="AB1280" t="s">
        <v>41</v>
      </c>
      <c r="AC1280" t="s">
        <v>54</v>
      </c>
      <c r="AD1280" t="s">
        <v>54</v>
      </c>
      <c r="AE1280" t="s">
        <v>73</v>
      </c>
      <c r="AF1280" t="s">
        <v>6019</v>
      </c>
    </row>
    <row r="1281" spans="1:32" x14ac:dyDescent="0.25">
      <c r="A1281" t="s">
        <v>6020</v>
      </c>
      <c r="B1281" t="s">
        <v>6021</v>
      </c>
      <c r="C1281" t="s">
        <v>6022</v>
      </c>
      <c r="D1281" t="s">
        <v>6023</v>
      </c>
      <c r="E1281" t="s">
        <v>543</v>
      </c>
      <c r="F1281">
        <v>7</v>
      </c>
      <c r="G1281">
        <v>2022</v>
      </c>
      <c r="H1281" s="1">
        <v>44953.57964974537</v>
      </c>
      <c r="I1281" t="s">
        <v>3355</v>
      </c>
      <c r="J1281">
        <v>205.8</v>
      </c>
      <c r="K1281">
        <v>0</v>
      </c>
      <c r="L1281" t="s">
        <v>38</v>
      </c>
      <c r="M1281" t="s">
        <v>51</v>
      </c>
      <c r="N1281">
        <v>205.8</v>
      </c>
      <c r="R1281" t="s">
        <v>52</v>
      </c>
      <c r="S1281">
        <v>39.756331000000003</v>
      </c>
      <c r="T1281">
        <v>-93.556556</v>
      </c>
      <c r="U1281">
        <v>1.33</v>
      </c>
      <c r="V1281">
        <v>1</v>
      </c>
      <c r="W1281">
        <v>0</v>
      </c>
      <c r="X1281">
        <v>0</v>
      </c>
      <c r="Y1281">
        <v>486.34</v>
      </c>
      <c r="Z1281">
        <v>29001032001</v>
      </c>
      <c r="AA1281">
        <v>810.36599897149995</v>
      </c>
      <c r="AB1281" t="s">
        <v>407</v>
      </c>
      <c r="AC1281" t="s">
        <v>64</v>
      </c>
      <c r="AD1281" t="s">
        <v>54</v>
      </c>
      <c r="AE1281" t="s">
        <v>73</v>
      </c>
      <c r="AF1281" t="s">
        <v>6024</v>
      </c>
    </row>
    <row r="1282" spans="1:32" x14ac:dyDescent="0.25">
      <c r="A1282" t="s">
        <v>6025</v>
      </c>
      <c r="B1282" t="s">
        <v>6026</v>
      </c>
      <c r="C1282" t="s">
        <v>6026</v>
      </c>
      <c r="D1282" t="s">
        <v>98</v>
      </c>
      <c r="E1282" t="s">
        <v>99</v>
      </c>
      <c r="F1282">
        <v>6</v>
      </c>
      <c r="G1282">
        <v>2022</v>
      </c>
      <c r="H1282" s="1">
        <v>44833.489393171294</v>
      </c>
      <c r="I1282" t="s">
        <v>3355</v>
      </c>
      <c r="J1282">
        <v>205.27</v>
      </c>
      <c r="K1282">
        <v>0</v>
      </c>
      <c r="L1282" t="s">
        <v>38</v>
      </c>
      <c r="M1282" t="s">
        <v>51</v>
      </c>
      <c r="N1282">
        <v>205.27</v>
      </c>
      <c r="R1282" t="s">
        <v>52</v>
      </c>
      <c r="S1282">
        <v>30.072454</v>
      </c>
      <c r="T1282">
        <v>-95.377182000000005</v>
      </c>
      <c r="U1282">
        <v>0.82474999999999998</v>
      </c>
      <c r="V1282">
        <v>1</v>
      </c>
      <c r="W1282">
        <v>2.2000000000000002</v>
      </c>
      <c r="X1282">
        <v>1.1000000000000001</v>
      </c>
      <c r="Y1282">
        <v>301.17200000000003</v>
      </c>
      <c r="Z1282">
        <v>48007847001</v>
      </c>
      <c r="AA1282">
        <v>400.63038151400002</v>
      </c>
      <c r="AB1282" t="s">
        <v>41</v>
      </c>
      <c r="AC1282" t="s">
        <v>54</v>
      </c>
      <c r="AD1282" t="s">
        <v>54</v>
      </c>
      <c r="AE1282" t="s">
        <v>73</v>
      </c>
      <c r="AF1282" t="s">
        <v>6027</v>
      </c>
    </row>
    <row r="1283" spans="1:32" x14ac:dyDescent="0.25">
      <c r="A1283" t="s">
        <v>6028</v>
      </c>
      <c r="B1283" t="s">
        <v>6029</v>
      </c>
      <c r="C1283" t="s">
        <v>6030</v>
      </c>
      <c r="D1283" t="s">
        <v>4475</v>
      </c>
      <c r="E1283" t="s">
        <v>136</v>
      </c>
      <c r="F1283">
        <v>4</v>
      </c>
      <c r="G1283">
        <v>2022</v>
      </c>
      <c r="H1283" s="1">
        <v>44973.59107998843</v>
      </c>
      <c r="I1283" t="s">
        <v>3355</v>
      </c>
      <c r="J1283">
        <v>205</v>
      </c>
      <c r="K1283">
        <v>0</v>
      </c>
      <c r="L1283" t="s">
        <v>38</v>
      </c>
      <c r="M1283" t="s">
        <v>39</v>
      </c>
      <c r="N1283">
        <v>205</v>
      </c>
      <c r="Q1283">
        <v>200.9</v>
      </c>
      <c r="R1283" t="s">
        <v>561</v>
      </c>
      <c r="S1283">
        <v>35.662649999598699</v>
      </c>
      <c r="T1283">
        <v>-80.463892525618903</v>
      </c>
      <c r="AB1283" t="s">
        <v>41</v>
      </c>
      <c r="AC1283" t="s">
        <v>54</v>
      </c>
      <c r="AD1283" t="s">
        <v>54</v>
      </c>
      <c r="AE1283" t="s">
        <v>73</v>
      </c>
      <c r="AF1283" t="s">
        <v>6031</v>
      </c>
    </row>
    <row r="1284" spans="1:32" x14ac:dyDescent="0.25">
      <c r="A1284" t="s">
        <v>6032</v>
      </c>
      <c r="B1284" t="s">
        <v>6033</v>
      </c>
      <c r="C1284" t="s">
        <v>6034</v>
      </c>
      <c r="D1284" t="s">
        <v>6035</v>
      </c>
      <c r="E1284" t="s">
        <v>159</v>
      </c>
      <c r="F1284">
        <v>10</v>
      </c>
      <c r="G1284">
        <v>2022</v>
      </c>
      <c r="H1284" s="1">
        <v>44978.597335231483</v>
      </c>
      <c r="I1284" t="s">
        <v>3355</v>
      </c>
      <c r="J1284">
        <v>205</v>
      </c>
      <c r="K1284">
        <v>0</v>
      </c>
      <c r="L1284" t="s">
        <v>38</v>
      </c>
      <c r="M1284" t="s">
        <v>51</v>
      </c>
      <c r="N1284">
        <v>205</v>
      </c>
      <c r="R1284" t="s">
        <v>52</v>
      </c>
      <c r="S1284">
        <v>46.313889000000003</v>
      </c>
      <c r="T1284">
        <v>-120.0175</v>
      </c>
      <c r="Z1284">
        <v>53002380001</v>
      </c>
      <c r="AA1284">
        <v>739.34515861219984</v>
      </c>
      <c r="AB1284" t="s">
        <v>53</v>
      </c>
      <c r="AC1284" t="s">
        <v>562</v>
      </c>
      <c r="AD1284" t="s">
        <v>54</v>
      </c>
      <c r="AE1284" t="s">
        <v>73</v>
      </c>
      <c r="AF1284" t="s">
        <v>6036</v>
      </c>
    </row>
    <row r="1285" spans="1:32" x14ac:dyDescent="0.25">
      <c r="A1285" t="s">
        <v>132</v>
      </c>
      <c r="B1285" t="s">
        <v>6037</v>
      </c>
      <c r="C1285" t="s">
        <v>6038</v>
      </c>
      <c r="D1285" t="s">
        <v>135</v>
      </c>
      <c r="E1285" t="s">
        <v>543</v>
      </c>
      <c r="F1285">
        <v>7</v>
      </c>
      <c r="G1285">
        <v>2022</v>
      </c>
      <c r="H1285" s="1">
        <v>44966.550089988428</v>
      </c>
      <c r="I1285" t="s">
        <v>3355</v>
      </c>
      <c r="J1285">
        <v>204.88</v>
      </c>
      <c r="K1285">
        <v>0</v>
      </c>
      <c r="L1285" t="s">
        <v>38</v>
      </c>
      <c r="M1285" t="s">
        <v>51</v>
      </c>
      <c r="N1285">
        <v>204.88</v>
      </c>
      <c r="R1285" t="s">
        <v>52</v>
      </c>
      <c r="S1285">
        <v>38.352687000000003</v>
      </c>
      <c r="T1285">
        <v>-93.753184000000005</v>
      </c>
      <c r="U1285">
        <v>1.335</v>
      </c>
      <c r="V1285">
        <v>1</v>
      </c>
      <c r="W1285">
        <v>0</v>
      </c>
      <c r="X1285">
        <v>0</v>
      </c>
      <c r="Y1285">
        <v>487.78</v>
      </c>
      <c r="Z1285">
        <v>29003083001</v>
      </c>
      <c r="AA1285">
        <v>682.89269576250001</v>
      </c>
      <c r="AB1285" t="s">
        <v>41</v>
      </c>
      <c r="AC1285" t="s">
        <v>54</v>
      </c>
      <c r="AD1285" t="s">
        <v>54</v>
      </c>
      <c r="AE1285" t="s">
        <v>1814</v>
      </c>
      <c r="AF1285" t="s">
        <v>6039</v>
      </c>
    </row>
    <row r="1286" spans="1:32" x14ac:dyDescent="0.25">
      <c r="A1286" t="s">
        <v>6040</v>
      </c>
      <c r="B1286" t="s">
        <v>6041</v>
      </c>
      <c r="C1286" t="s">
        <v>6041</v>
      </c>
      <c r="D1286" t="s">
        <v>98</v>
      </c>
      <c r="E1286" t="s">
        <v>99</v>
      </c>
      <c r="F1286">
        <v>6</v>
      </c>
      <c r="G1286">
        <v>2022</v>
      </c>
      <c r="H1286" s="1">
        <v>44834.538451238426</v>
      </c>
      <c r="I1286" t="s">
        <v>3355</v>
      </c>
      <c r="J1286">
        <v>204.76</v>
      </c>
      <c r="K1286">
        <v>0</v>
      </c>
      <c r="L1286" t="s">
        <v>38</v>
      </c>
      <c r="M1286" t="s">
        <v>39</v>
      </c>
      <c r="N1286">
        <v>180.02</v>
      </c>
      <c r="Q1286">
        <v>24.74</v>
      </c>
      <c r="R1286" t="s">
        <v>52</v>
      </c>
      <c r="S1286">
        <v>29.815079000000001</v>
      </c>
      <c r="T1286">
        <v>-95.704059999999998</v>
      </c>
      <c r="U1286">
        <v>0.78744999999999998</v>
      </c>
      <c r="V1286">
        <v>1</v>
      </c>
      <c r="W1286">
        <v>2</v>
      </c>
      <c r="X1286">
        <v>0</v>
      </c>
      <c r="Y1286">
        <v>287.41090000000003</v>
      </c>
      <c r="AB1286" t="s">
        <v>41</v>
      </c>
      <c r="AC1286" t="s">
        <v>64</v>
      </c>
      <c r="AD1286" t="s">
        <v>54</v>
      </c>
      <c r="AE1286" t="s">
        <v>73</v>
      </c>
      <c r="AF1286" t="s">
        <v>6042</v>
      </c>
    </row>
    <row r="1287" spans="1:32" x14ac:dyDescent="0.25">
      <c r="A1287" t="s">
        <v>6043</v>
      </c>
      <c r="B1287" t="s">
        <v>6044</v>
      </c>
      <c r="C1287" t="s">
        <v>6045</v>
      </c>
      <c r="D1287" t="s">
        <v>1943</v>
      </c>
      <c r="E1287" t="s">
        <v>50</v>
      </c>
      <c r="F1287">
        <v>10</v>
      </c>
      <c r="G1287">
        <v>2022</v>
      </c>
      <c r="H1287" s="1">
        <v>44945.807394351854</v>
      </c>
      <c r="I1287" t="s">
        <v>3355</v>
      </c>
      <c r="J1287">
        <v>204.62</v>
      </c>
      <c r="K1287">
        <v>0</v>
      </c>
      <c r="L1287" t="s">
        <v>38</v>
      </c>
      <c r="M1287" t="s">
        <v>39</v>
      </c>
      <c r="N1287">
        <v>204.62</v>
      </c>
      <c r="Q1287">
        <v>17.95</v>
      </c>
      <c r="R1287" t="s">
        <v>561</v>
      </c>
      <c r="S1287">
        <v>45.423633000000002</v>
      </c>
      <c r="T1287">
        <v>-122.652298</v>
      </c>
      <c r="U1287">
        <v>3.2808333329999999</v>
      </c>
      <c r="V1287">
        <v>1</v>
      </c>
      <c r="W1287">
        <v>4</v>
      </c>
      <c r="X1287">
        <v>0</v>
      </c>
      <c r="Y1287">
        <v>1199.9100000000001</v>
      </c>
      <c r="AB1287" t="s">
        <v>41</v>
      </c>
      <c r="AC1287" t="s">
        <v>72</v>
      </c>
      <c r="AD1287" t="s">
        <v>54</v>
      </c>
      <c r="AE1287" t="s">
        <v>73</v>
      </c>
      <c r="AF1287" t="s">
        <v>6046</v>
      </c>
    </row>
    <row r="1288" spans="1:32" x14ac:dyDescent="0.25">
      <c r="A1288" t="s">
        <v>6047</v>
      </c>
      <c r="B1288" t="s">
        <v>6048</v>
      </c>
      <c r="C1288" t="s">
        <v>6049</v>
      </c>
      <c r="D1288" t="s">
        <v>6050</v>
      </c>
      <c r="E1288" t="s">
        <v>111</v>
      </c>
      <c r="F1288">
        <v>4</v>
      </c>
      <c r="G1288">
        <v>2022</v>
      </c>
      <c r="H1288" s="1">
        <v>44986.422069490742</v>
      </c>
      <c r="I1288" t="s">
        <v>3355</v>
      </c>
      <c r="J1288">
        <v>204.4</v>
      </c>
      <c r="K1288">
        <v>0</v>
      </c>
      <c r="L1288" t="s">
        <v>38</v>
      </c>
      <c r="M1288" t="s">
        <v>51</v>
      </c>
      <c r="N1288">
        <v>204.4</v>
      </c>
      <c r="R1288" t="s">
        <v>52</v>
      </c>
      <c r="S1288">
        <v>32.990611000000001</v>
      </c>
      <c r="T1288">
        <v>-82.842167000000003</v>
      </c>
      <c r="U1288">
        <v>0.93100833299999997</v>
      </c>
      <c r="V1288">
        <v>1</v>
      </c>
      <c r="W1288">
        <v>1.75</v>
      </c>
      <c r="X1288">
        <v>0.95199999999999996</v>
      </c>
      <c r="Y1288">
        <v>339.19200000000001</v>
      </c>
      <c r="Z1288">
        <v>13000791001</v>
      </c>
      <c r="AA1288">
        <v>475.2933162507</v>
      </c>
      <c r="AB1288" t="s">
        <v>41</v>
      </c>
      <c r="AC1288" t="s">
        <v>54</v>
      </c>
      <c r="AD1288" t="s">
        <v>54</v>
      </c>
      <c r="AE1288" t="s">
        <v>73</v>
      </c>
      <c r="AF1288" t="s">
        <v>6051</v>
      </c>
    </row>
    <row r="1289" spans="1:32" x14ac:dyDescent="0.25">
      <c r="A1289" t="s">
        <v>6052</v>
      </c>
      <c r="B1289" t="s">
        <v>6053</v>
      </c>
      <c r="C1289" t="s">
        <v>6054</v>
      </c>
      <c r="D1289" t="s">
        <v>2882</v>
      </c>
      <c r="E1289" t="s">
        <v>777</v>
      </c>
      <c r="F1289">
        <v>9</v>
      </c>
      <c r="G1289">
        <v>2022</v>
      </c>
      <c r="H1289" s="1">
        <v>44976.801606898145</v>
      </c>
      <c r="I1289" t="s">
        <v>3355</v>
      </c>
      <c r="J1289">
        <v>203</v>
      </c>
      <c r="K1289">
        <v>0</v>
      </c>
      <c r="L1289" t="s">
        <v>38</v>
      </c>
      <c r="M1289" t="s">
        <v>51</v>
      </c>
      <c r="N1289">
        <v>203</v>
      </c>
      <c r="R1289" t="s">
        <v>52</v>
      </c>
      <c r="S1289">
        <v>38.957067565616597</v>
      </c>
      <c r="T1289">
        <v>-119.77123283412701</v>
      </c>
      <c r="AB1289" t="s">
        <v>53</v>
      </c>
      <c r="AC1289" t="s">
        <v>42</v>
      </c>
      <c r="AD1289" t="s">
        <v>54</v>
      </c>
      <c r="AE1289" t="s">
        <v>73</v>
      </c>
      <c r="AF1289" t="s">
        <v>6055</v>
      </c>
    </row>
    <row r="1290" spans="1:32" x14ac:dyDescent="0.25">
      <c r="A1290" t="s">
        <v>6056</v>
      </c>
      <c r="B1290" t="s">
        <v>6057</v>
      </c>
      <c r="C1290" t="s">
        <v>6058</v>
      </c>
      <c r="D1290" t="s">
        <v>6059</v>
      </c>
      <c r="E1290" t="s">
        <v>136</v>
      </c>
      <c r="F1290">
        <v>4</v>
      </c>
      <c r="G1290">
        <v>2022</v>
      </c>
      <c r="H1290" s="1">
        <v>44974.464519189816</v>
      </c>
      <c r="I1290" t="s">
        <v>3355</v>
      </c>
      <c r="J1290">
        <v>202.56</v>
      </c>
      <c r="K1290">
        <v>0</v>
      </c>
      <c r="L1290" t="s">
        <v>38</v>
      </c>
      <c r="M1290" t="s">
        <v>51</v>
      </c>
      <c r="N1290">
        <v>202.56</v>
      </c>
      <c r="R1290" t="s">
        <v>52</v>
      </c>
      <c r="S1290">
        <v>34.734036000000003</v>
      </c>
      <c r="T1290">
        <v>-76.736873000000003</v>
      </c>
      <c r="U1290">
        <v>1.2214416669999999</v>
      </c>
      <c r="V1290">
        <v>1</v>
      </c>
      <c r="W1290">
        <v>2.5</v>
      </c>
      <c r="X1290">
        <v>0</v>
      </c>
      <c r="Y1290">
        <v>446.29950000000002</v>
      </c>
      <c r="Z1290">
        <v>37001601001</v>
      </c>
      <c r="AA1290">
        <v>728.41887547999988</v>
      </c>
      <c r="AB1290" t="s">
        <v>41</v>
      </c>
      <c r="AC1290" t="s">
        <v>54</v>
      </c>
      <c r="AD1290" t="s">
        <v>54</v>
      </c>
      <c r="AE1290" t="s">
        <v>55</v>
      </c>
      <c r="AF1290" t="s">
        <v>6060</v>
      </c>
    </row>
    <row r="1291" spans="1:32" x14ac:dyDescent="0.25">
      <c r="A1291" t="s">
        <v>6061</v>
      </c>
      <c r="B1291" t="s">
        <v>6062</v>
      </c>
      <c r="C1291" t="s">
        <v>6063</v>
      </c>
      <c r="D1291" t="s">
        <v>6064</v>
      </c>
      <c r="E1291" t="s">
        <v>117</v>
      </c>
      <c r="F1291">
        <v>5</v>
      </c>
      <c r="G1291">
        <v>2022</v>
      </c>
      <c r="H1291" s="1">
        <v>44966.387352569443</v>
      </c>
      <c r="I1291" t="s">
        <v>3355</v>
      </c>
      <c r="J1291">
        <v>202</v>
      </c>
      <c r="K1291">
        <v>0</v>
      </c>
      <c r="L1291" t="s">
        <v>38</v>
      </c>
      <c r="M1291" t="s">
        <v>51</v>
      </c>
      <c r="N1291">
        <v>202</v>
      </c>
      <c r="R1291" t="s">
        <v>52</v>
      </c>
      <c r="S1291">
        <v>41.718470000000003</v>
      </c>
      <c r="T1291">
        <v>-88.071809999999999</v>
      </c>
      <c r="U1291">
        <v>0</v>
      </c>
      <c r="V1291">
        <v>3</v>
      </c>
      <c r="W1291">
        <v>4.51</v>
      </c>
      <c r="X1291">
        <v>2.04</v>
      </c>
      <c r="Y1291">
        <v>0</v>
      </c>
      <c r="Z1291">
        <v>17000418001</v>
      </c>
      <c r="AA1291">
        <v>742.98725298960005</v>
      </c>
      <c r="AB1291" t="s">
        <v>41</v>
      </c>
      <c r="AC1291" t="s">
        <v>64</v>
      </c>
      <c r="AD1291" t="s">
        <v>54</v>
      </c>
      <c r="AE1291" t="s">
        <v>73</v>
      </c>
      <c r="AF1291" t="s">
        <v>6065</v>
      </c>
    </row>
    <row r="1292" spans="1:32" x14ac:dyDescent="0.25">
      <c r="A1292" t="s">
        <v>6066</v>
      </c>
      <c r="B1292" t="s">
        <v>6067</v>
      </c>
      <c r="C1292" t="s">
        <v>6068</v>
      </c>
      <c r="D1292" t="s">
        <v>6069</v>
      </c>
      <c r="E1292" t="s">
        <v>213</v>
      </c>
      <c r="F1292">
        <v>3</v>
      </c>
      <c r="G1292">
        <v>2022</v>
      </c>
      <c r="H1292" s="1">
        <v>44963.413262361108</v>
      </c>
      <c r="I1292" t="s">
        <v>3355</v>
      </c>
      <c r="J1292">
        <v>200</v>
      </c>
      <c r="K1292">
        <v>0</v>
      </c>
      <c r="L1292" t="s">
        <v>38</v>
      </c>
      <c r="M1292" t="s">
        <v>79</v>
      </c>
      <c r="Q1292">
        <v>200</v>
      </c>
      <c r="R1292" t="s">
        <v>52</v>
      </c>
      <c r="S1292">
        <v>40.21931</v>
      </c>
      <c r="T1292">
        <v>-75.159509999999997</v>
      </c>
      <c r="U1292">
        <v>1.221416667</v>
      </c>
      <c r="V1292">
        <v>2</v>
      </c>
      <c r="W1292">
        <v>2.25</v>
      </c>
      <c r="X1292">
        <v>0</v>
      </c>
      <c r="Y1292">
        <v>445.42399999999998</v>
      </c>
      <c r="Z1292">
        <v>42000101001</v>
      </c>
      <c r="AA1292">
        <v>514.08162137001</v>
      </c>
      <c r="AB1292" t="s">
        <v>41</v>
      </c>
      <c r="AC1292" t="s">
        <v>54</v>
      </c>
      <c r="AD1292" t="s">
        <v>54</v>
      </c>
      <c r="AE1292" t="s">
        <v>73</v>
      </c>
      <c r="AF1292" t="s">
        <v>6070</v>
      </c>
    </row>
    <row r="1293" spans="1:32" x14ac:dyDescent="0.25">
      <c r="A1293" t="s">
        <v>5584</v>
      </c>
      <c r="B1293" t="s">
        <v>6071</v>
      </c>
      <c r="C1293" t="s">
        <v>6072</v>
      </c>
      <c r="D1293" t="s">
        <v>5587</v>
      </c>
      <c r="E1293" t="s">
        <v>136</v>
      </c>
      <c r="F1293">
        <v>4</v>
      </c>
      <c r="G1293">
        <v>2022</v>
      </c>
      <c r="H1293" s="1">
        <v>44972.450336747686</v>
      </c>
      <c r="I1293" t="s">
        <v>3355</v>
      </c>
      <c r="J1293">
        <v>200</v>
      </c>
      <c r="K1293">
        <v>0</v>
      </c>
      <c r="L1293" t="s">
        <v>38</v>
      </c>
      <c r="M1293" t="s">
        <v>51</v>
      </c>
      <c r="N1293">
        <v>200</v>
      </c>
      <c r="R1293" t="s">
        <v>52</v>
      </c>
      <c r="S1293">
        <v>35.773060999999998</v>
      </c>
      <c r="T1293">
        <v>-80.788606999999999</v>
      </c>
      <c r="U1293">
        <v>3.2254749999999999</v>
      </c>
      <c r="V1293">
        <v>1</v>
      </c>
      <c r="W1293">
        <v>6</v>
      </c>
      <c r="X1293">
        <v>0</v>
      </c>
      <c r="Y1293">
        <v>1176.1039000000001</v>
      </c>
      <c r="Z1293">
        <v>37004901001</v>
      </c>
      <c r="AA1293">
        <v>1638.9424698300002</v>
      </c>
      <c r="AB1293" t="s">
        <v>41</v>
      </c>
      <c r="AC1293" t="s">
        <v>54</v>
      </c>
      <c r="AD1293" t="s">
        <v>54</v>
      </c>
      <c r="AE1293" t="s">
        <v>73</v>
      </c>
      <c r="AF1293" t="s">
        <v>6073</v>
      </c>
    </row>
    <row r="1294" spans="1:32" x14ac:dyDescent="0.25">
      <c r="A1294" t="s">
        <v>6074</v>
      </c>
      <c r="B1294" t="s">
        <v>6075</v>
      </c>
      <c r="C1294" t="s">
        <v>6076</v>
      </c>
      <c r="D1294" t="s">
        <v>6077</v>
      </c>
      <c r="E1294" t="s">
        <v>1023</v>
      </c>
      <c r="F1294">
        <v>8</v>
      </c>
      <c r="G1294">
        <v>2022</v>
      </c>
      <c r="H1294" s="1">
        <v>44967.549181689814</v>
      </c>
      <c r="I1294" t="s">
        <v>3355</v>
      </c>
      <c r="J1294">
        <v>199</v>
      </c>
      <c r="K1294">
        <v>0</v>
      </c>
      <c r="L1294" t="s">
        <v>38</v>
      </c>
      <c r="M1294" t="s">
        <v>51</v>
      </c>
      <c r="N1294">
        <v>140.9</v>
      </c>
      <c r="R1294" t="s">
        <v>52</v>
      </c>
      <c r="S1294">
        <v>38.762790000000003</v>
      </c>
      <c r="T1294">
        <v>-108.10172</v>
      </c>
      <c r="U1294">
        <v>0.88166666699999996</v>
      </c>
      <c r="V1294">
        <v>1</v>
      </c>
      <c r="W1294">
        <v>2.4500000000000002</v>
      </c>
      <c r="X1294">
        <v>0</v>
      </c>
      <c r="Y1294">
        <v>322.17</v>
      </c>
      <c r="Z1294">
        <v>8194000000</v>
      </c>
      <c r="AA1294">
        <v>604.58766664840005</v>
      </c>
      <c r="AB1294" t="s">
        <v>41</v>
      </c>
      <c r="AC1294" t="s">
        <v>72</v>
      </c>
      <c r="AD1294" t="s">
        <v>43</v>
      </c>
      <c r="AE1294" t="s">
        <v>73</v>
      </c>
      <c r="AF1294" t="s">
        <v>6078</v>
      </c>
    </row>
    <row r="1295" spans="1:32" x14ac:dyDescent="0.25">
      <c r="A1295" t="s">
        <v>6079</v>
      </c>
      <c r="B1295" t="s">
        <v>6080</v>
      </c>
      <c r="C1295" t="s">
        <v>6080</v>
      </c>
      <c r="D1295" t="s">
        <v>6081</v>
      </c>
      <c r="E1295" t="s">
        <v>99</v>
      </c>
      <c r="F1295">
        <v>6</v>
      </c>
      <c r="G1295">
        <v>2022</v>
      </c>
      <c r="H1295" s="1">
        <v>44833.63516233796</v>
      </c>
      <c r="I1295" t="s">
        <v>3355</v>
      </c>
      <c r="J1295">
        <v>197.42</v>
      </c>
      <c r="K1295">
        <v>0</v>
      </c>
      <c r="L1295" t="s">
        <v>38</v>
      </c>
      <c r="M1295" t="s">
        <v>79</v>
      </c>
      <c r="Q1295">
        <v>197.42</v>
      </c>
      <c r="R1295" t="s">
        <v>94</v>
      </c>
      <c r="S1295">
        <v>31.412417000000001</v>
      </c>
      <c r="T1295">
        <v>-97.395694000000006</v>
      </c>
      <c r="AB1295" t="s">
        <v>118</v>
      </c>
      <c r="AC1295" t="s">
        <v>54</v>
      </c>
      <c r="AD1295" t="s">
        <v>54</v>
      </c>
      <c r="AE1295" t="s">
        <v>438</v>
      </c>
      <c r="AF1295" t="s">
        <v>6082</v>
      </c>
    </row>
    <row r="1296" spans="1:32" x14ac:dyDescent="0.25">
      <c r="A1296" t="s">
        <v>6083</v>
      </c>
      <c r="B1296" t="s">
        <v>6084</v>
      </c>
      <c r="C1296" t="s">
        <v>6085</v>
      </c>
      <c r="D1296" t="s">
        <v>6086</v>
      </c>
      <c r="E1296" t="s">
        <v>1064</v>
      </c>
      <c r="F1296">
        <v>3</v>
      </c>
      <c r="G1296">
        <v>2022</v>
      </c>
      <c r="H1296" s="1">
        <v>44985.572992673609</v>
      </c>
      <c r="I1296" t="s">
        <v>3355</v>
      </c>
      <c r="J1296">
        <v>195</v>
      </c>
      <c r="K1296">
        <v>0</v>
      </c>
      <c r="L1296" t="s">
        <v>38</v>
      </c>
      <c r="M1296" t="s">
        <v>79</v>
      </c>
      <c r="Q1296">
        <v>195</v>
      </c>
      <c r="R1296" t="s">
        <v>52</v>
      </c>
      <c r="S1296">
        <v>39.061259999999997</v>
      </c>
      <c r="T1296">
        <v>-76.728039999999993</v>
      </c>
      <c r="U1296">
        <v>0.56191666699999998</v>
      </c>
      <c r="V1296">
        <v>1</v>
      </c>
      <c r="W1296">
        <v>1.2</v>
      </c>
      <c r="X1296">
        <v>0.7</v>
      </c>
      <c r="Y1296">
        <v>205.17099999999999</v>
      </c>
      <c r="AB1296" t="s">
        <v>54</v>
      </c>
      <c r="AC1296" t="s">
        <v>64</v>
      </c>
      <c r="AD1296" t="s">
        <v>54</v>
      </c>
      <c r="AE1296" t="s">
        <v>54</v>
      </c>
      <c r="AF1296" t="s">
        <v>6087</v>
      </c>
    </row>
    <row r="1297" spans="1:32" x14ac:dyDescent="0.25">
      <c r="A1297" t="s">
        <v>6088</v>
      </c>
      <c r="B1297" t="s">
        <v>6089</v>
      </c>
      <c r="C1297" t="s">
        <v>6089</v>
      </c>
      <c r="D1297" t="s">
        <v>98</v>
      </c>
      <c r="E1297" t="s">
        <v>99</v>
      </c>
      <c r="F1297">
        <v>6</v>
      </c>
      <c r="G1297">
        <v>2022</v>
      </c>
      <c r="H1297" s="1">
        <v>44834.973917870368</v>
      </c>
      <c r="I1297" t="s">
        <v>3355</v>
      </c>
      <c r="J1297">
        <v>194.7</v>
      </c>
      <c r="K1297">
        <v>0</v>
      </c>
      <c r="L1297" t="s">
        <v>38</v>
      </c>
      <c r="M1297" t="s">
        <v>79</v>
      </c>
      <c r="Q1297">
        <v>194.7</v>
      </c>
      <c r="R1297" t="s">
        <v>94</v>
      </c>
      <c r="S1297">
        <v>30.009512999999998</v>
      </c>
      <c r="T1297">
        <v>-95.499568999999994</v>
      </c>
      <c r="U1297">
        <v>1.0562499999999999</v>
      </c>
      <c r="V1297">
        <v>1</v>
      </c>
      <c r="W1297">
        <v>2</v>
      </c>
      <c r="X1297">
        <v>1.5</v>
      </c>
      <c r="Y1297">
        <v>385.762</v>
      </c>
      <c r="AB1297" t="s">
        <v>41</v>
      </c>
      <c r="AC1297" t="s">
        <v>54</v>
      </c>
      <c r="AD1297" t="s">
        <v>54</v>
      </c>
      <c r="AE1297" t="s">
        <v>73</v>
      </c>
      <c r="AF1297" t="s">
        <v>6090</v>
      </c>
    </row>
    <row r="1298" spans="1:32" x14ac:dyDescent="0.25">
      <c r="A1298" t="s">
        <v>6091</v>
      </c>
      <c r="B1298" t="s">
        <v>6092</v>
      </c>
      <c r="C1298" t="s">
        <v>6093</v>
      </c>
      <c r="D1298" t="s">
        <v>689</v>
      </c>
      <c r="E1298" t="s">
        <v>253</v>
      </c>
      <c r="F1298">
        <v>5</v>
      </c>
      <c r="G1298">
        <v>2022</v>
      </c>
      <c r="H1298" s="1">
        <v>44939.443881331019</v>
      </c>
      <c r="I1298" t="s">
        <v>3355</v>
      </c>
      <c r="J1298">
        <v>194.09100000000001</v>
      </c>
      <c r="K1298">
        <v>0</v>
      </c>
      <c r="L1298" t="s">
        <v>38</v>
      </c>
      <c r="M1298" t="s">
        <v>79</v>
      </c>
      <c r="Q1298">
        <v>194.09100000000001</v>
      </c>
      <c r="R1298" t="s">
        <v>52</v>
      </c>
      <c r="S1298">
        <v>40.417110999999998</v>
      </c>
      <c r="T1298">
        <v>-84.992889000000005</v>
      </c>
      <c r="U1298">
        <v>1.3488150000000001</v>
      </c>
      <c r="V1298">
        <v>1</v>
      </c>
      <c r="W1298">
        <v>2.35</v>
      </c>
      <c r="X1298">
        <v>1.45</v>
      </c>
      <c r="Y1298">
        <v>490.37151</v>
      </c>
      <c r="AB1298" t="s">
        <v>41</v>
      </c>
      <c r="AC1298" t="s">
        <v>54</v>
      </c>
      <c r="AD1298" t="s">
        <v>54</v>
      </c>
      <c r="AE1298" t="s">
        <v>55</v>
      </c>
      <c r="AF1298" t="s">
        <v>6094</v>
      </c>
    </row>
    <row r="1299" spans="1:32" x14ac:dyDescent="0.25">
      <c r="A1299" t="s">
        <v>6095</v>
      </c>
      <c r="B1299" t="s">
        <v>6096</v>
      </c>
      <c r="C1299" t="s">
        <v>6097</v>
      </c>
      <c r="D1299" t="s">
        <v>5597</v>
      </c>
      <c r="E1299" t="s">
        <v>641</v>
      </c>
      <c r="F1299">
        <v>3</v>
      </c>
      <c r="G1299">
        <v>2022</v>
      </c>
      <c r="H1299" s="1">
        <v>44967.547451539351</v>
      </c>
      <c r="I1299" t="s">
        <v>3355</v>
      </c>
      <c r="J1299">
        <v>192.5</v>
      </c>
      <c r="K1299">
        <v>0</v>
      </c>
      <c r="L1299" t="s">
        <v>38</v>
      </c>
      <c r="M1299" t="s">
        <v>51</v>
      </c>
      <c r="N1299">
        <v>386.57</v>
      </c>
      <c r="R1299" t="s">
        <v>52</v>
      </c>
      <c r="S1299">
        <v>37.3247</v>
      </c>
      <c r="T1299">
        <v>-78.436999999999998</v>
      </c>
      <c r="U1299">
        <v>1.0117499999999999</v>
      </c>
      <c r="V1299">
        <v>1</v>
      </c>
      <c r="W1299">
        <v>2.4</v>
      </c>
      <c r="X1299">
        <v>0</v>
      </c>
      <c r="Y1299">
        <v>368.93200000000002</v>
      </c>
      <c r="Z1299">
        <v>51000296003</v>
      </c>
      <c r="AA1299">
        <v>701.10316764950005</v>
      </c>
      <c r="AB1299" t="s">
        <v>177</v>
      </c>
      <c r="AC1299" t="s">
        <v>54</v>
      </c>
      <c r="AD1299" t="s">
        <v>54</v>
      </c>
      <c r="AE1299" t="s">
        <v>467</v>
      </c>
      <c r="AF1299" t="s">
        <v>6098</v>
      </c>
    </row>
    <row r="1300" spans="1:32" x14ac:dyDescent="0.25">
      <c r="A1300" t="s">
        <v>6099</v>
      </c>
      <c r="B1300" t="s">
        <v>6100</v>
      </c>
      <c r="C1300" t="s">
        <v>6101</v>
      </c>
      <c r="D1300" t="s">
        <v>6102</v>
      </c>
      <c r="E1300" t="s">
        <v>36</v>
      </c>
      <c r="F1300">
        <v>9</v>
      </c>
      <c r="G1300">
        <v>2022</v>
      </c>
      <c r="H1300" s="1">
        <v>44965.372161261577</v>
      </c>
      <c r="I1300" t="s">
        <v>3355</v>
      </c>
      <c r="J1300">
        <v>191.9</v>
      </c>
      <c r="K1300">
        <v>0</v>
      </c>
      <c r="L1300" t="s">
        <v>38</v>
      </c>
      <c r="M1300" t="s">
        <v>51</v>
      </c>
      <c r="N1300">
        <v>191.9</v>
      </c>
      <c r="R1300" t="s">
        <v>52</v>
      </c>
      <c r="S1300">
        <v>38.7203710500848</v>
      </c>
      <c r="T1300">
        <v>-120.819203059473</v>
      </c>
      <c r="Z1300">
        <v>6005329001</v>
      </c>
      <c r="AA1300">
        <v>513.53530721339996</v>
      </c>
      <c r="AB1300" t="s">
        <v>53</v>
      </c>
      <c r="AC1300" t="s">
        <v>54</v>
      </c>
      <c r="AD1300" t="s">
        <v>54</v>
      </c>
      <c r="AE1300" t="s">
        <v>65</v>
      </c>
      <c r="AF1300" t="s">
        <v>6103</v>
      </c>
    </row>
    <row r="1301" spans="1:32" x14ac:dyDescent="0.25">
      <c r="A1301" t="s">
        <v>6104</v>
      </c>
      <c r="B1301" t="s">
        <v>6105</v>
      </c>
      <c r="C1301" t="s">
        <v>6106</v>
      </c>
      <c r="D1301" t="s">
        <v>6107</v>
      </c>
      <c r="E1301" t="s">
        <v>777</v>
      </c>
      <c r="F1301">
        <v>9</v>
      </c>
      <c r="G1301">
        <v>2022</v>
      </c>
      <c r="H1301" s="1">
        <v>44952.482306504629</v>
      </c>
      <c r="I1301" t="s">
        <v>3355</v>
      </c>
      <c r="J1301">
        <v>191.36</v>
      </c>
      <c r="K1301">
        <v>0</v>
      </c>
      <c r="L1301" t="s">
        <v>38</v>
      </c>
      <c r="M1301" t="s">
        <v>79</v>
      </c>
      <c r="Q1301">
        <v>191.36</v>
      </c>
      <c r="R1301" t="s">
        <v>94</v>
      </c>
      <c r="S1301">
        <v>35.15663</v>
      </c>
      <c r="T1301">
        <v>-114.58884999999999</v>
      </c>
      <c r="U1301">
        <v>1.4775</v>
      </c>
      <c r="V1301">
        <v>1</v>
      </c>
      <c r="W1301">
        <v>8</v>
      </c>
      <c r="X1301">
        <v>8</v>
      </c>
      <c r="Y1301">
        <v>539.55999999999995</v>
      </c>
      <c r="Z1301">
        <v>32000201201</v>
      </c>
      <c r="AA1301">
        <v>316.86221083380002</v>
      </c>
      <c r="AB1301" t="s">
        <v>54</v>
      </c>
      <c r="AC1301" t="s">
        <v>54</v>
      </c>
      <c r="AD1301" t="s">
        <v>54</v>
      </c>
      <c r="AE1301" t="s">
        <v>73</v>
      </c>
      <c r="AF1301" t="s">
        <v>6108</v>
      </c>
    </row>
    <row r="1302" spans="1:32" x14ac:dyDescent="0.25">
      <c r="A1302" t="s">
        <v>6109</v>
      </c>
      <c r="B1302" t="s">
        <v>6110</v>
      </c>
      <c r="C1302" t="s">
        <v>6111</v>
      </c>
      <c r="D1302" t="s">
        <v>6112</v>
      </c>
      <c r="E1302" t="s">
        <v>61</v>
      </c>
      <c r="F1302">
        <v>1</v>
      </c>
      <c r="G1302">
        <v>2022</v>
      </c>
      <c r="H1302" s="1">
        <v>44965.445396365743</v>
      </c>
      <c r="I1302" t="s">
        <v>3355</v>
      </c>
      <c r="J1302">
        <v>191</v>
      </c>
      <c r="K1302">
        <v>0</v>
      </c>
      <c r="L1302" t="s">
        <v>38</v>
      </c>
      <c r="M1302" t="s">
        <v>63</v>
      </c>
      <c r="P1302">
        <v>191</v>
      </c>
      <c r="R1302" t="s">
        <v>38</v>
      </c>
      <c r="S1302">
        <v>41.668987000000001</v>
      </c>
      <c r="T1302">
        <v>-72.991771</v>
      </c>
      <c r="U1302">
        <v>0.95725000000000005</v>
      </c>
      <c r="V1302">
        <v>1</v>
      </c>
      <c r="W1302">
        <v>1.75</v>
      </c>
      <c r="X1302">
        <v>0</v>
      </c>
      <c r="Y1302">
        <v>348.93400000000003</v>
      </c>
      <c r="Z1302">
        <v>9001110001</v>
      </c>
      <c r="AA1302">
        <v>442.87867629183989</v>
      </c>
      <c r="AB1302" t="s">
        <v>54</v>
      </c>
      <c r="AC1302" t="s">
        <v>64</v>
      </c>
      <c r="AD1302" t="s">
        <v>54</v>
      </c>
      <c r="AE1302" t="s">
        <v>73</v>
      </c>
      <c r="AF1302" t="s">
        <v>6113</v>
      </c>
    </row>
    <row r="1303" spans="1:32" x14ac:dyDescent="0.25">
      <c r="A1303" t="s">
        <v>6114</v>
      </c>
      <c r="B1303" t="s">
        <v>6115</v>
      </c>
      <c r="C1303" t="s">
        <v>6115</v>
      </c>
      <c r="D1303" t="s">
        <v>6116</v>
      </c>
      <c r="E1303" t="s">
        <v>99</v>
      </c>
      <c r="F1303">
        <v>6</v>
      </c>
      <c r="G1303">
        <v>2022</v>
      </c>
      <c r="H1303" s="1">
        <v>44823.630219733794</v>
      </c>
      <c r="I1303" t="s">
        <v>3355</v>
      </c>
      <c r="J1303">
        <v>190.73</v>
      </c>
      <c r="K1303">
        <v>0</v>
      </c>
      <c r="L1303" t="s">
        <v>38</v>
      </c>
      <c r="M1303" t="s">
        <v>79</v>
      </c>
      <c r="Q1303">
        <v>190.73</v>
      </c>
      <c r="R1303" t="s">
        <v>86</v>
      </c>
      <c r="S1303">
        <v>31.127185000000001</v>
      </c>
      <c r="T1303">
        <v>-97.887619999999998</v>
      </c>
      <c r="U1303">
        <v>0.61041666699999997</v>
      </c>
      <c r="V1303">
        <v>1</v>
      </c>
      <c r="W1303">
        <v>2.5</v>
      </c>
      <c r="X1303">
        <v>2.5</v>
      </c>
      <c r="Y1303">
        <v>222.423</v>
      </c>
      <c r="Z1303">
        <v>48003011001</v>
      </c>
      <c r="AA1303">
        <v>910.52359435000005</v>
      </c>
      <c r="AB1303" t="s">
        <v>41</v>
      </c>
      <c r="AC1303" t="s">
        <v>64</v>
      </c>
      <c r="AD1303" t="s">
        <v>43</v>
      </c>
      <c r="AE1303" t="s">
        <v>73</v>
      </c>
      <c r="AF1303" t="s">
        <v>6117</v>
      </c>
    </row>
    <row r="1304" spans="1:32" x14ac:dyDescent="0.25">
      <c r="A1304" t="s">
        <v>6118</v>
      </c>
      <c r="B1304" t="s">
        <v>6119</v>
      </c>
      <c r="C1304" t="s">
        <v>6120</v>
      </c>
      <c r="D1304" t="s">
        <v>4493</v>
      </c>
      <c r="E1304" t="s">
        <v>854</v>
      </c>
      <c r="F1304">
        <v>8</v>
      </c>
      <c r="G1304">
        <v>2022</v>
      </c>
      <c r="H1304" s="1">
        <v>44974.479141354168</v>
      </c>
      <c r="I1304" t="s">
        <v>3355</v>
      </c>
      <c r="J1304">
        <v>190</v>
      </c>
      <c r="K1304">
        <v>0</v>
      </c>
      <c r="L1304" t="s">
        <v>38</v>
      </c>
      <c r="M1304" t="s">
        <v>51</v>
      </c>
      <c r="N1304">
        <v>190</v>
      </c>
      <c r="R1304" t="s">
        <v>52</v>
      </c>
      <c r="S1304">
        <v>39.596269999999997</v>
      </c>
      <c r="T1304">
        <v>-110.83351999999999</v>
      </c>
      <c r="U1304">
        <v>1.3541666670000001</v>
      </c>
      <c r="V1304">
        <v>1</v>
      </c>
      <c r="W1304">
        <v>4</v>
      </c>
      <c r="X1304">
        <v>1.5</v>
      </c>
      <c r="Y1304">
        <v>494.13</v>
      </c>
      <c r="Z1304">
        <v>49000132001</v>
      </c>
      <c r="AA1304">
        <v>1056.2073694459998</v>
      </c>
      <c r="AB1304" t="s">
        <v>407</v>
      </c>
      <c r="AC1304" t="s">
        <v>72</v>
      </c>
      <c r="AD1304" t="s">
        <v>54</v>
      </c>
      <c r="AE1304" t="s">
        <v>438</v>
      </c>
      <c r="AF1304" t="s">
        <v>6121</v>
      </c>
    </row>
    <row r="1305" spans="1:32" x14ac:dyDescent="0.25">
      <c r="A1305" t="s">
        <v>6122</v>
      </c>
      <c r="B1305" t="s">
        <v>6123</v>
      </c>
      <c r="C1305" t="s">
        <v>6124</v>
      </c>
      <c r="D1305" t="s">
        <v>6125</v>
      </c>
      <c r="E1305" t="s">
        <v>5199</v>
      </c>
      <c r="F1305">
        <v>9</v>
      </c>
      <c r="G1305">
        <v>2022</v>
      </c>
      <c r="H1305" s="1">
        <v>44946.591285601855</v>
      </c>
      <c r="I1305" t="s">
        <v>3355</v>
      </c>
      <c r="J1305">
        <v>189.16</v>
      </c>
      <c r="K1305">
        <v>0</v>
      </c>
      <c r="L1305" t="s">
        <v>38</v>
      </c>
      <c r="M1305" t="s">
        <v>79</v>
      </c>
      <c r="Q1305">
        <v>189.16</v>
      </c>
      <c r="R1305" t="s">
        <v>86</v>
      </c>
      <c r="S1305">
        <v>21.4987321099998</v>
      </c>
      <c r="T1305">
        <v>-158.03367267485399</v>
      </c>
      <c r="AB1305" t="s">
        <v>53</v>
      </c>
      <c r="AC1305" t="s">
        <v>64</v>
      </c>
      <c r="AD1305" t="s">
        <v>54</v>
      </c>
      <c r="AE1305" t="s">
        <v>73</v>
      </c>
      <c r="AF1305" t="s">
        <v>6126</v>
      </c>
    </row>
    <row r="1306" spans="1:32" x14ac:dyDescent="0.25">
      <c r="A1306" t="s">
        <v>6127</v>
      </c>
      <c r="B1306" t="s">
        <v>6128</v>
      </c>
      <c r="C1306" t="s">
        <v>6128</v>
      </c>
      <c r="D1306" t="s">
        <v>98</v>
      </c>
      <c r="E1306" t="s">
        <v>99</v>
      </c>
      <c r="F1306">
        <v>6</v>
      </c>
      <c r="G1306">
        <v>2022</v>
      </c>
      <c r="H1306" s="1">
        <v>44834.688213703703</v>
      </c>
      <c r="I1306" t="s">
        <v>3355</v>
      </c>
      <c r="J1306">
        <v>188.8</v>
      </c>
      <c r="K1306">
        <v>0</v>
      </c>
      <c r="L1306" t="s">
        <v>38</v>
      </c>
      <c r="M1306" t="s">
        <v>473</v>
      </c>
      <c r="N1306">
        <v>38.49</v>
      </c>
      <c r="Q1306">
        <v>150.31</v>
      </c>
      <c r="R1306" t="s">
        <v>52</v>
      </c>
      <c r="S1306">
        <v>29.542833000000002</v>
      </c>
      <c r="T1306">
        <v>-95.344583</v>
      </c>
      <c r="U1306">
        <v>1.0082500000000001</v>
      </c>
      <c r="V1306">
        <v>1</v>
      </c>
      <c r="W1306">
        <v>2.4</v>
      </c>
      <c r="X1306">
        <v>0</v>
      </c>
      <c r="Y1306">
        <v>368.15100000000001</v>
      </c>
      <c r="Z1306">
        <v>48007242001</v>
      </c>
      <c r="AA1306">
        <v>655.39488321313002</v>
      </c>
      <c r="AB1306" t="s">
        <v>41</v>
      </c>
      <c r="AC1306" t="s">
        <v>54</v>
      </c>
      <c r="AD1306" t="s">
        <v>54</v>
      </c>
      <c r="AE1306" t="s">
        <v>73</v>
      </c>
      <c r="AF1306" t="s">
        <v>6129</v>
      </c>
    </row>
    <row r="1307" spans="1:32" x14ac:dyDescent="0.25">
      <c r="A1307" t="s">
        <v>6130</v>
      </c>
      <c r="B1307" t="s">
        <v>6131</v>
      </c>
      <c r="C1307" t="s">
        <v>6132</v>
      </c>
      <c r="D1307" t="s">
        <v>799</v>
      </c>
      <c r="E1307" t="s">
        <v>253</v>
      </c>
      <c r="F1307">
        <v>5</v>
      </c>
      <c r="G1307">
        <v>2022</v>
      </c>
      <c r="H1307" s="1">
        <v>44932.469140740737</v>
      </c>
      <c r="I1307" t="s">
        <v>3355</v>
      </c>
      <c r="J1307">
        <v>188.6</v>
      </c>
      <c r="K1307">
        <v>0</v>
      </c>
      <c r="L1307" t="s">
        <v>38</v>
      </c>
      <c r="M1307" t="s">
        <v>51</v>
      </c>
      <c r="N1307">
        <v>102.2</v>
      </c>
      <c r="R1307" t="s">
        <v>86</v>
      </c>
      <c r="S1307">
        <v>40.848056</v>
      </c>
      <c r="T1307">
        <v>-84.929638999999995</v>
      </c>
      <c r="U1307">
        <v>1.745833333</v>
      </c>
      <c r="V1307">
        <v>1</v>
      </c>
      <c r="W1307">
        <v>7.1</v>
      </c>
      <c r="X1307">
        <v>1.8</v>
      </c>
      <c r="Y1307">
        <v>635.37</v>
      </c>
      <c r="Z1307">
        <v>18000201001</v>
      </c>
      <c r="AA1307">
        <v>1183.6806726550001</v>
      </c>
      <c r="AB1307" t="s">
        <v>41</v>
      </c>
      <c r="AC1307" t="s">
        <v>54</v>
      </c>
      <c r="AD1307" t="s">
        <v>215</v>
      </c>
      <c r="AE1307" t="s">
        <v>73</v>
      </c>
      <c r="AF1307" t="s">
        <v>6133</v>
      </c>
    </row>
    <row r="1308" spans="1:32" x14ac:dyDescent="0.25">
      <c r="A1308" t="s">
        <v>6134</v>
      </c>
      <c r="B1308" t="s">
        <v>6135</v>
      </c>
      <c r="C1308" t="s">
        <v>6136</v>
      </c>
      <c r="D1308" t="s">
        <v>6137</v>
      </c>
      <c r="E1308" t="s">
        <v>117</v>
      </c>
      <c r="F1308">
        <v>5</v>
      </c>
      <c r="G1308">
        <v>2022</v>
      </c>
      <c r="H1308" s="1">
        <v>44981.552579456016</v>
      </c>
      <c r="I1308" t="s">
        <v>3355</v>
      </c>
      <c r="J1308">
        <v>188</v>
      </c>
      <c r="K1308">
        <v>0</v>
      </c>
      <c r="L1308" t="s">
        <v>38</v>
      </c>
      <c r="M1308" t="s">
        <v>51</v>
      </c>
      <c r="N1308">
        <v>188</v>
      </c>
      <c r="R1308" t="s">
        <v>52</v>
      </c>
      <c r="S1308">
        <v>40.010672999999997</v>
      </c>
      <c r="T1308">
        <v>-90.440742999999998</v>
      </c>
      <c r="U1308">
        <v>1.0125</v>
      </c>
      <c r="V1308">
        <v>3</v>
      </c>
      <c r="W1308">
        <v>2.82</v>
      </c>
      <c r="X1308">
        <v>1.1299999999999999</v>
      </c>
      <c r="Y1308">
        <v>369.2</v>
      </c>
      <c r="Z1308">
        <v>17007103001</v>
      </c>
      <c r="AA1308">
        <v>549.95625098740004</v>
      </c>
      <c r="AB1308" t="s">
        <v>87</v>
      </c>
      <c r="AC1308" t="s">
        <v>54</v>
      </c>
      <c r="AD1308" t="s">
        <v>54</v>
      </c>
      <c r="AE1308" t="s">
        <v>73</v>
      </c>
      <c r="AF1308" t="s">
        <v>6138</v>
      </c>
    </row>
    <row r="1309" spans="1:32" x14ac:dyDescent="0.25">
      <c r="A1309" t="s">
        <v>6139</v>
      </c>
      <c r="B1309" t="s">
        <v>6140</v>
      </c>
      <c r="C1309" t="s">
        <v>6141</v>
      </c>
      <c r="D1309" t="s">
        <v>6142</v>
      </c>
      <c r="E1309" t="s">
        <v>1023</v>
      </c>
      <c r="F1309">
        <v>8</v>
      </c>
      <c r="G1309">
        <v>2022</v>
      </c>
      <c r="H1309" s="1">
        <v>44993.713649895835</v>
      </c>
      <c r="I1309" t="s">
        <v>3355</v>
      </c>
      <c r="J1309">
        <v>187.1</v>
      </c>
      <c r="K1309">
        <v>0</v>
      </c>
      <c r="L1309" t="s">
        <v>38</v>
      </c>
      <c r="M1309" t="s">
        <v>79</v>
      </c>
      <c r="Q1309">
        <v>187.1</v>
      </c>
      <c r="R1309" t="s">
        <v>94</v>
      </c>
      <c r="S1309">
        <v>37.948611</v>
      </c>
      <c r="T1309">
        <v>-107.873333</v>
      </c>
      <c r="U1309">
        <v>0.75724999999999998</v>
      </c>
      <c r="V1309">
        <v>1</v>
      </c>
      <c r="W1309">
        <v>2.1</v>
      </c>
      <c r="X1309">
        <v>0</v>
      </c>
      <c r="Y1309">
        <v>276.45100000000002</v>
      </c>
      <c r="Z1309">
        <v>8209000090</v>
      </c>
      <c r="AA1309">
        <v>254.94660641799999</v>
      </c>
      <c r="AB1309" t="s">
        <v>41</v>
      </c>
      <c r="AC1309" t="s">
        <v>54</v>
      </c>
      <c r="AD1309" t="s">
        <v>54</v>
      </c>
      <c r="AE1309" t="s">
        <v>73</v>
      </c>
      <c r="AF1309" t="s">
        <v>6143</v>
      </c>
    </row>
    <row r="1310" spans="1:32" x14ac:dyDescent="0.25">
      <c r="A1310" t="s">
        <v>6144</v>
      </c>
      <c r="B1310" t="s">
        <v>6145</v>
      </c>
      <c r="C1310" t="s">
        <v>6146</v>
      </c>
      <c r="D1310" t="s">
        <v>6147</v>
      </c>
      <c r="E1310" t="s">
        <v>192</v>
      </c>
      <c r="F1310">
        <v>4</v>
      </c>
      <c r="G1310">
        <v>2022</v>
      </c>
      <c r="H1310" s="1">
        <v>44960.615068692132</v>
      </c>
      <c r="I1310" t="s">
        <v>3355</v>
      </c>
      <c r="J1310">
        <v>186.64</v>
      </c>
      <c r="K1310">
        <v>0</v>
      </c>
      <c r="L1310" t="s">
        <v>38</v>
      </c>
      <c r="M1310" t="s">
        <v>51</v>
      </c>
      <c r="N1310">
        <v>186.64</v>
      </c>
      <c r="R1310" t="s">
        <v>52</v>
      </c>
      <c r="S1310">
        <v>31.339700000000001</v>
      </c>
      <c r="T1310">
        <v>-85.811099999999996</v>
      </c>
      <c r="U1310">
        <v>1.7451666669999999</v>
      </c>
      <c r="V1310">
        <v>1</v>
      </c>
      <c r="W1310">
        <v>4</v>
      </c>
      <c r="X1310">
        <v>1.7470000000000001</v>
      </c>
      <c r="Y1310">
        <v>637.65499999999997</v>
      </c>
      <c r="Z1310">
        <v>1000054004</v>
      </c>
      <c r="AA1310">
        <v>582.73510038400002</v>
      </c>
      <c r="AB1310" t="s">
        <v>1420</v>
      </c>
      <c r="AC1310" t="s">
        <v>54</v>
      </c>
      <c r="AD1310" t="s">
        <v>54</v>
      </c>
      <c r="AE1310" t="s">
        <v>73</v>
      </c>
      <c r="AF1310" t="s">
        <v>6148</v>
      </c>
    </row>
    <row r="1311" spans="1:32" x14ac:dyDescent="0.25">
      <c r="A1311" t="s">
        <v>6149</v>
      </c>
      <c r="B1311" t="s">
        <v>6150</v>
      </c>
      <c r="C1311" t="s">
        <v>6151</v>
      </c>
      <c r="D1311" t="s">
        <v>4209</v>
      </c>
      <c r="E1311" t="s">
        <v>159</v>
      </c>
      <c r="F1311">
        <v>10</v>
      </c>
      <c r="G1311">
        <v>2022</v>
      </c>
      <c r="H1311" s="1">
        <v>44986.53314146991</v>
      </c>
      <c r="I1311" t="s">
        <v>3355</v>
      </c>
      <c r="J1311">
        <v>185.86</v>
      </c>
      <c r="K1311">
        <v>0</v>
      </c>
      <c r="L1311" t="s">
        <v>38</v>
      </c>
      <c r="M1311" t="s">
        <v>51</v>
      </c>
      <c r="N1311">
        <v>185.86</v>
      </c>
      <c r="R1311" t="s">
        <v>52</v>
      </c>
      <c r="S1311">
        <v>47.341287000000001</v>
      </c>
      <c r="T1311">
        <v>-122.33028299999999</v>
      </c>
      <c r="U1311">
        <v>0</v>
      </c>
      <c r="V1311">
        <v>1</v>
      </c>
      <c r="W1311">
        <v>11.2</v>
      </c>
      <c r="X1311">
        <v>0</v>
      </c>
      <c r="Y1311">
        <v>0</v>
      </c>
      <c r="Z1311">
        <v>53000658002</v>
      </c>
      <c r="AA1311">
        <v>1686.2896967362001</v>
      </c>
      <c r="AB1311" t="s">
        <v>53</v>
      </c>
      <c r="AC1311" t="s">
        <v>42</v>
      </c>
      <c r="AD1311" t="s">
        <v>54</v>
      </c>
      <c r="AE1311" t="s">
        <v>65</v>
      </c>
      <c r="AF1311" t="s">
        <v>6152</v>
      </c>
    </row>
    <row r="1312" spans="1:32" x14ac:dyDescent="0.25">
      <c r="A1312" t="s">
        <v>6153</v>
      </c>
      <c r="B1312" t="s">
        <v>6154</v>
      </c>
      <c r="C1312" t="s">
        <v>6154</v>
      </c>
      <c r="D1312" t="s">
        <v>6155</v>
      </c>
      <c r="E1312" t="s">
        <v>99</v>
      </c>
      <c r="F1312">
        <v>6</v>
      </c>
      <c r="G1312">
        <v>2022</v>
      </c>
      <c r="H1312" s="1">
        <v>44832.642629131944</v>
      </c>
      <c r="I1312" t="s">
        <v>3355</v>
      </c>
      <c r="J1312">
        <v>185.04</v>
      </c>
      <c r="K1312">
        <v>0</v>
      </c>
      <c r="L1312" t="s">
        <v>38</v>
      </c>
      <c r="M1312" t="s">
        <v>79</v>
      </c>
      <c r="Q1312">
        <v>185.04</v>
      </c>
      <c r="R1312" t="s">
        <v>94</v>
      </c>
      <c r="S1312">
        <v>30.767416999999998</v>
      </c>
      <c r="T1312">
        <v>-94.410194000000004</v>
      </c>
      <c r="U1312">
        <v>1.0091666669999999</v>
      </c>
      <c r="V1312">
        <v>1</v>
      </c>
      <c r="W1312">
        <v>1.6</v>
      </c>
      <c r="X1312">
        <v>0</v>
      </c>
      <c r="Y1312">
        <v>369.8</v>
      </c>
      <c r="AB1312" t="s">
        <v>41</v>
      </c>
      <c r="AC1312" t="s">
        <v>54</v>
      </c>
      <c r="AD1312" t="s">
        <v>54</v>
      </c>
      <c r="AE1312" t="s">
        <v>65</v>
      </c>
      <c r="AF1312" t="s">
        <v>6156</v>
      </c>
    </row>
    <row r="1313" spans="1:32" x14ac:dyDescent="0.25">
      <c r="A1313" t="s">
        <v>6157</v>
      </c>
      <c r="B1313" t="s">
        <v>6158</v>
      </c>
      <c r="C1313" t="s">
        <v>6159</v>
      </c>
      <c r="D1313" t="s">
        <v>6157</v>
      </c>
      <c r="E1313" t="s">
        <v>437</v>
      </c>
      <c r="F1313">
        <v>5</v>
      </c>
      <c r="G1313">
        <v>2022</v>
      </c>
      <c r="H1313" s="1">
        <v>44833.48421130787</v>
      </c>
      <c r="I1313" t="s">
        <v>3355</v>
      </c>
      <c r="J1313">
        <v>184</v>
      </c>
      <c r="K1313">
        <v>0</v>
      </c>
      <c r="L1313" t="s">
        <v>38</v>
      </c>
      <c r="M1313" t="s">
        <v>51</v>
      </c>
      <c r="N1313">
        <v>184</v>
      </c>
      <c r="R1313" t="s">
        <v>52</v>
      </c>
      <c r="S1313">
        <v>43.86074</v>
      </c>
      <c r="T1313">
        <v>-95.108969999999999</v>
      </c>
      <c r="U1313">
        <v>1.1572499999999999</v>
      </c>
      <c r="V1313">
        <v>1</v>
      </c>
      <c r="W1313">
        <v>1.83</v>
      </c>
      <c r="X1313">
        <v>1.83</v>
      </c>
      <c r="Y1313">
        <v>422.447</v>
      </c>
      <c r="Z1313">
        <v>27003305001</v>
      </c>
      <c r="AB1313" t="s">
        <v>41</v>
      </c>
      <c r="AC1313" t="s">
        <v>54</v>
      </c>
      <c r="AD1313" t="s">
        <v>54</v>
      </c>
      <c r="AE1313" t="s">
        <v>54</v>
      </c>
      <c r="AF1313" t="s">
        <v>6160</v>
      </c>
    </row>
    <row r="1314" spans="1:32" x14ac:dyDescent="0.25">
      <c r="A1314" t="s">
        <v>6161</v>
      </c>
      <c r="B1314" t="s">
        <v>6162</v>
      </c>
      <c r="C1314" t="s">
        <v>6163</v>
      </c>
      <c r="D1314" t="s">
        <v>6164</v>
      </c>
      <c r="E1314" t="s">
        <v>36</v>
      </c>
      <c r="F1314">
        <v>9</v>
      </c>
      <c r="G1314">
        <v>2022</v>
      </c>
      <c r="H1314" s="1">
        <v>44974.496467164354</v>
      </c>
      <c r="I1314" t="s">
        <v>3355</v>
      </c>
      <c r="J1314">
        <v>183.24</v>
      </c>
      <c r="K1314">
        <v>0</v>
      </c>
      <c r="L1314" t="s">
        <v>38</v>
      </c>
      <c r="M1314" t="s">
        <v>79</v>
      </c>
      <c r="Q1314">
        <v>183.24</v>
      </c>
      <c r="R1314" t="s">
        <v>214</v>
      </c>
      <c r="S1314">
        <v>33.885675171073203</v>
      </c>
      <c r="T1314">
        <v>-117.26789163828801</v>
      </c>
      <c r="AB1314" t="s">
        <v>1420</v>
      </c>
      <c r="AC1314" t="s">
        <v>562</v>
      </c>
      <c r="AD1314" t="s">
        <v>54</v>
      </c>
      <c r="AE1314" t="s">
        <v>54</v>
      </c>
      <c r="AF1314" t="s">
        <v>6165</v>
      </c>
    </row>
    <row r="1315" spans="1:32" x14ac:dyDescent="0.25">
      <c r="A1315" t="s">
        <v>6166</v>
      </c>
      <c r="B1315" t="s">
        <v>6167</v>
      </c>
      <c r="C1315" t="s">
        <v>6167</v>
      </c>
      <c r="D1315" t="s">
        <v>98</v>
      </c>
      <c r="E1315" t="s">
        <v>99</v>
      </c>
      <c r="F1315">
        <v>6</v>
      </c>
      <c r="G1315">
        <v>2022</v>
      </c>
      <c r="H1315" s="1">
        <v>44841.388241527777</v>
      </c>
      <c r="I1315" t="s">
        <v>3355</v>
      </c>
      <c r="J1315">
        <v>183.08</v>
      </c>
      <c r="K1315">
        <v>0</v>
      </c>
      <c r="L1315" t="s">
        <v>38</v>
      </c>
      <c r="M1315" t="s">
        <v>79</v>
      </c>
      <c r="Q1315">
        <v>194.82</v>
      </c>
      <c r="R1315" t="s">
        <v>52</v>
      </c>
      <c r="S1315">
        <v>29.746805999999999</v>
      </c>
      <c r="T1315">
        <v>-95.507166999999995</v>
      </c>
      <c r="U1315">
        <v>2.14975</v>
      </c>
      <c r="V1315">
        <v>1</v>
      </c>
      <c r="W1315">
        <v>3.05</v>
      </c>
      <c r="X1315">
        <v>3.05</v>
      </c>
      <c r="Y1315">
        <v>791.03800000000001</v>
      </c>
      <c r="Z1315">
        <v>48007046001</v>
      </c>
      <c r="AB1315" t="s">
        <v>41</v>
      </c>
      <c r="AC1315" t="s">
        <v>54</v>
      </c>
      <c r="AD1315" t="s">
        <v>54</v>
      </c>
      <c r="AE1315" t="s">
        <v>65</v>
      </c>
      <c r="AF1315" t="s">
        <v>6168</v>
      </c>
    </row>
    <row r="1316" spans="1:32" x14ac:dyDescent="0.25">
      <c r="A1316" t="s">
        <v>6169</v>
      </c>
      <c r="B1316" t="s">
        <v>6170</v>
      </c>
      <c r="C1316" t="s">
        <v>6171</v>
      </c>
      <c r="D1316" t="s">
        <v>6169</v>
      </c>
      <c r="E1316" t="s">
        <v>437</v>
      </c>
      <c r="F1316">
        <v>5</v>
      </c>
      <c r="G1316">
        <v>2022</v>
      </c>
      <c r="H1316" s="1">
        <v>44976.330272696759</v>
      </c>
      <c r="I1316" t="s">
        <v>3355</v>
      </c>
      <c r="J1316">
        <v>183</v>
      </c>
      <c r="K1316">
        <v>0</v>
      </c>
      <c r="L1316" t="s">
        <v>38</v>
      </c>
      <c r="M1316" t="s">
        <v>51</v>
      </c>
      <c r="N1316">
        <v>183</v>
      </c>
      <c r="R1316" t="s">
        <v>52</v>
      </c>
      <c r="S1316">
        <v>45.458939999999998</v>
      </c>
      <c r="T1316">
        <v>-94.418109999999999</v>
      </c>
      <c r="U1316">
        <v>1.0551250000000001</v>
      </c>
      <c r="V1316">
        <v>1</v>
      </c>
      <c r="W1316">
        <v>1.79</v>
      </c>
      <c r="X1316">
        <v>1.79</v>
      </c>
      <c r="Y1316">
        <v>385.43849999999998</v>
      </c>
      <c r="Z1316">
        <v>27000286001</v>
      </c>
      <c r="AA1316">
        <v>451.25549335986005</v>
      </c>
      <c r="AB1316" t="s">
        <v>53</v>
      </c>
      <c r="AC1316" t="s">
        <v>54</v>
      </c>
      <c r="AD1316" t="s">
        <v>54</v>
      </c>
      <c r="AE1316" t="s">
        <v>44</v>
      </c>
      <c r="AF1316" t="s">
        <v>6172</v>
      </c>
    </row>
    <row r="1317" spans="1:32" x14ac:dyDescent="0.25">
      <c r="A1317" t="s">
        <v>6173</v>
      </c>
      <c r="B1317" t="s">
        <v>6174</v>
      </c>
      <c r="C1317" t="s">
        <v>6175</v>
      </c>
      <c r="D1317" t="s">
        <v>6176</v>
      </c>
      <c r="E1317" t="s">
        <v>1719</v>
      </c>
      <c r="F1317">
        <v>7</v>
      </c>
      <c r="G1317">
        <v>2022</v>
      </c>
      <c r="H1317" s="1">
        <v>44966.433547152781</v>
      </c>
      <c r="I1317" t="s">
        <v>3355</v>
      </c>
      <c r="J1317">
        <v>182.61</v>
      </c>
      <c r="K1317">
        <v>0</v>
      </c>
      <c r="L1317" t="s">
        <v>38</v>
      </c>
      <c r="M1317" t="s">
        <v>51</v>
      </c>
      <c r="N1317">
        <v>182.61</v>
      </c>
      <c r="R1317" t="s">
        <v>52</v>
      </c>
      <c r="S1317">
        <v>37.340380000000003</v>
      </c>
      <c r="T1317">
        <v>-95.260791999999995</v>
      </c>
      <c r="U1317">
        <v>1.4168750000000001</v>
      </c>
      <c r="V1317">
        <v>1</v>
      </c>
      <c r="W1317">
        <v>2.5</v>
      </c>
      <c r="X1317">
        <v>0</v>
      </c>
      <c r="Y1317">
        <v>516.88239999999996</v>
      </c>
      <c r="Z1317">
        <v>20000954001</v>
      </c>
      <c r="AA1317">
        <v>711.11892718734987</v>
      </c>
      <c r="AB1317" t="s">
        <v>41</v>
      </c>
      <c r="AC1317" t="s">
        <v>72</v>
      </c>
      <c r="AD1317" t="s">
        <v>54</v>
      </c>
      <c r="AE1317" t="s">
        <v>73</v>
      </c>
      <c r="AF1317" t="s">
        <v>6177</v>
      </c>
    </row>
    <row r="1318" spans="1:32" x14ac:dyDescent="0.25">
      <c r="A1318" t="s">
        <v>6178</v>
      </c>
      <c r="B1318" t="s">
        <v>6179</v>
      </c>
      <c r="C1318" t="s">
        <v>6180</v>
      </c>
      <c r="D1318" t="s">
        <v>6181</v>
      </c>
      <c r="E1318" t="s">
        <v>525</v>
      </c>
      <c r="F1318">
        <v>2</v>
      </c>
      <c r="G1318">
        <v>2022</v>
      </c>
      <c r="H1318" s="1">
        <v>44966.626996446757</v>
      </c>
      <c r="I1318" t="s">
        <v>3355</v>
      </c>
      <c r="J1318">
        <v>180.947</v>
      </c>
      <c r="K1318">
        <v>0</v>
      </c>
      <c r="L1318" t="s">
        <v>38</v>
      </c>
      <c r="M1318" t="s">
        <v>51</v>
      </c>
      <c r="N1318">
        <v>180.947</v>
      </c>
      <c r="R1318" t="s">
        <v>86</v>
      </c>
      <c r="S1318">
        <v>39.962609999999998</v>
      </c>
      <c r="T1318">
        <v>-74.987425000000002</v>
      </c>
      <c r="U1318">
        <v>1.8047500000000001</v>
      </c>
      <c r="V1318">
        <v>1</v>
      </c>
      <c r="W1318">
        <v>3.88</v>
      </c>
      <c r="X1318">
        <v>0</v>
      </c>
      <c r="Y1318">
        <v>658.52</v>
      </c>
      <c r="Z1318">
        <v>34007304001</v>
      </c>
      <c r="AA1318">
        <v>1080.4272970557099</v>
      </c>
      <c r="AB1318" t="s">
        <v>41</v>
      </c>
      <c r="AC1318" t="s">
        <v>42</v>
      </c>
      <c r="AD1318" t="s">
        <v>43</v>
      </c>
      <c r="AE1318" t="s">
        <v>73</v>
      </c>
      <c r="AF1318" t="s">
        <v>6182</v>
      </c>
    </row>
    <row r="1319" spans="1:32" x14ac:dyDescent="0.25">
      <c r="A1319" t="s">
        <v>6183</v>
      </c>
      <c r="B1319" t="s">
        <v>6184</v>
      </c>
      <c r="C1319" t="s">
        <v>6185</v>
      </c>
      <c r="D1319" t="s">
        <v>6186</v>
      </c>
      <c r="E1319" t="s">
        <v>1719</v>
      </c>
      <c r="F1319">
        <v>7</v>
      </c>
      <c r="G1319">
        <v>2022</v>
      </c>
      <c r="H1319" s="1">
        <v>44967.418230162039</v>
      </c>
      <c r="I1319" t="s">
        <v>3355</v>
      </c>
      <c r="J1319">
        <v>180.49</v>
      </c>
      <c r="K1319">
        <v>0</v>
      </c>
      <c r="L1319" t="s">
        <v>38</v>
      </c>
      <c r="M1319" t="s">
        <v>51</v>
      </c>
      <c r="N1319">
        <v>179.28</v>
      </c>
      <c r="R1319" t="s">
        <v>52</v>
      </c>
      <c r="S1319">
        <v>37.006500000000003</v>
      </c>
      <c r="T1319">
        <v>-95.609700000000004</v>
      </c>
      <c r="U1319">
        <v>2.1354508330000002</v>
      </c>
      <c r="V1319">
        <v>1</v>
      </c>
      <c r="W1319">
        <v>4</v>
      </c>
      <c r="X1319">
        <v>0</v>
      </c>
      <c r="Y1319">
        <v>778.95934</v>
      </c>
      <c r="Z1319">
        <v>20001509001</v>
      </c>
      <c r="AA1319">
        <v>1478.6903172243997</v>
      </c>
      <c r="AB1319" t="s">
        <v>177</v>
      </c>
      <c r="AC1319" t="s">
        <v>54</v>
      </c>
      <c r="AD1319" t="s">
        <v>54</v>
      </c>
      <c r="AE1319" t="s">
        <v>73</v>
      </c>
      <c r="AF1319" t="s">
        <v>6187</v>
      </c>
    </row>
    <row r="1320" spans="1:32" x14ac:dyDescent="0.25">
      <c r="A1320" t="s">
        <v>150</v>
      </c>
      <c r="B1320" t="s">
        <v>6188</v>
      </c>
      <c r="C1320" t="s">
        <v>6189</v>
      </c>
      <c r="D1320" t="s">
        <v>153</v>
      </c>
      <c r="E1320" t="s">
        <v>207</v>
      </c>
      <c r="F1320">
        <v>4</v>
      </c>
      <c r="G1320">
        <v>2022</v>
      </c>
      <c r="H1320" s="1">
        <v>44966.645564259263</v>
      </c>
      <c r="I1320" t="s">
        <v>3355</v>
      </c>
      <c r="J1320">
        <v>179.93</v>
      </c>
      <c r="K1320">
        <v>0</v>
      </c>
      <c r="L1320" t="s">
        <v>38</v>
      </c>
      <c r="M1320" t="s">
        <v>51</v>
      </c>
      <c r="N1320">
        <v>138.6</v>
      </c>
      <c r="R1320" t="s">
        <v>52</v>
      </c>
      <c r="S1320">
        <v>35.241667</v>
      </c>
      <c r="T1320">
        <v>-87.353055999999995</v>
      </c>
      <c r="U1320">
        <v>1.7757499999999999</v>
      </c>
      <c r="V1320">
        <v>1</v>
      </c>
      <c r="W1320">
        <v>4.5</v>
      </c>
      <c r="X1320">
        <v>1.63</v>
      </c>
      <c r="Y1320">
        <v>646.93799999999999</v>
      </c>
      <c r="Z1320">
        <v>47000785001</v>
      </c>
      <c r="AA1320">
        <v>1081.7020300878</v>
      </c>
      <c r="AB1320" t="s">
        <v>38</v>
      </c>
      <c r="AC1320" t="s">
        <v>38</v>
      </c>
      <c r="AD1320" t="s">
        <v>38</v>
      </c>
      <c r="AE1320" t="s">
        <v>38</v>
      </c>
      <c r="AF1320" t="s">
        <v>6190</v>
      </c>
    </row>
    <row r="1321" spans="1:32" x14ac:dyDescent="0.25">
      <c r="A1321" t="s">
        <v>6191</v>
      </c>
      <c r="B1321" t="s">
        <v>6192</v>
      </c>
      <c r="C1321" t="s">
        <v>6193</v>
      </c>
      <c r="D1321" t="s">
        <v>6194</v>
      </c>
      <c r="E1321" t="s">
        <v>543</v>
      </c>
      <c r="F1321">
        <v>7</v>
      </c>
      <c r="G1321">
        <v>2022</v>
      </c>
      <c r="H1321" s="1">
        <v>44938.69622701389</v>
      </c>
      <c r="I1321" t="s">
        <v>3355</v>
      </c>
      <c r="J1321">
        <v>179.5</v>
      </c>
      <c r="K1321">
        <v>0</v>
      </c>
      <c r="L1321" t="s">
        <v>38</v>
      </c>
      <c r="M1321" t="s">
        <v>51</v>
      </c>
      <c r="N1321">
        <v>179.5</v>
      </c>
      <c r="R1321" t="s">
        <v>52</v>
      </c>
      <c r="S1321">
        <v>37.725296</v>
      </c>
      <c r="T1321">
        <v>-89.821511000000001</v>
      </c>
      <c r="U1321">
        <v>1.2247083329999999</v>
      </c>
      <c r="V1321">
        <v>2</v>
      </c>
      <c r="W1321">
        <v>0</v>
      </c>
      <c r="X1321">
        <v>0</v>
      </c>
      <c r="Y1321">
        <v>446.11149999999998</v>
      </c>
      <c r="Z1321">
        <v>29003592001</v>
      </c>
      <c r="AA1321">
        <v>509.89321283599998</v>
      </c>
      <c r="AB1321" t="s">
        <v>87</v>
      </c>
      <c r="AC1321" t="s">
        <v>54</v>
      </c>
      <c r="AD1321" t="s">
        <v>54</v>
      </c>
      <c r="AE1321" t="s">
        <v>73</v>
      </c>
      <c r="AF1321" t="s">
        <v>6195</v>
      </c>
    </row>
    <row r="1322" spans="1:32" x14ac:dyDescent="0.25">
      <c r="A1322" t="s">
        <v>6196</v>
      </c>
      <c r="B1322" t="s">
        <v>6197</v>
      </c>
      <c r="C1322" t="s">
        <v>6198</v>
      </c>
      <c r="D1322" t="s">
        <v>6199</v>
      </c>
      <c r="E1322" t="s">
        <v>543</v>
      </c>
      <c r="F1322">
        <v>7</v>
      </c>
      <c r="G1322">
        <v>2022</v>
      </c>
      <c r="H1322" s="1">
        <v>44952.558926874997</v>
      </c>
      <c r="I1322" t="s">
        <v>3355</v>
      </c>
      <c r="J1322">
        <v>178.8</v>
      </c>
      <c r="K1322">
        <v>0</v>
      </c>
      <c r="L1322" t="s">
        <v>38</v>
      </c>
      <c r="M1322" t="s">
        <v>79</v>
      </c>
      <c r="Q1322">
        <v>178.8</v>
      </c>
      <c r="R1322" t="s">
        <v>52</v>
      </c>
      <c r="S1322">
        <v>39.786459999999998</v>
      </c>
      <c r="T1322">
        <v>-93.075419999999994</v>
      </c>
      <c r="U1322">
        <v>0.66700349999999997</v>
      </c>
      <c r="V1322">
        <v>3</v>
      </c>
      <c r="W1322">
        <v>0</v>
      </c>
      <c r="X1322">
        <v>0</v>
      </c>
      <c r="Y1322">
        <v>243.77077399999999</v>
      </c>
      <c r="AB1322" t="s">
        <v>41</v>
      </c>
      <c r="AC1322" t="s">
        <v>54</v>
      </c>
      <c r="AD1322" t="s">
        <v>54</v>
      </c>
      <c r="AE1322" t="s">
        <v>55</v>
      </c>
      <c r="AF1322" t="s">
        <v>6200</v>
      </c>
    </row>
    <row r="1323" spans="1:32" x14ac:dyDescent="0.25">
      <c r="A1323" t="s">
        <v>6201</v>
      </c>
      <c r="B1323" t="s">
        <v>6202</v>
      </c>
      <c r="C1323" t="s">
        <v>6202</v>
      </c>
      <c r="D1323" t="s">
        <v>6203</v>
      </c>
      <c r="E1323" t="s">
        <v>99</v>
      </c>
      <c r="F1323">
        <v>6</v>
      </c>
      <c r="G1323">
        <v>2022</v>
      </c>
      <c r="H1323" s="1">
        <v>44817.569778090277</v>
      </c>
      <c r="I1323" t="s">
        <v>3355</v>
      </c>
      <c r="J1323">
        <v>178</v>
      </c>
      <c r="K1323">
        <v>0</v>
      </c>
      <c r="L1323" t="s">
        <v>38</v>
      </c>
      <c r="M1323" t="s">
        <v>51</v>
      </c>
      <c r="N1323">
        <v>178</v>
      </c>
      <c r="R1323" t="s">
        <v>52</v>
      </c>
      <c r="S1323">
        <v>30.756679999999999</v>
      </c>
      <c r="T1323">
        <v>-98.226569999999995</v>
      </c>
      <c r="U1323">
        <v>0</v>
      </c>
      <c r="V1323">
        <v>1</v>
      </c>
      <c r="W1323">
        <v>1.7</v>
      </c>
      <c r="X1323">
        <v>1.7</v>
      </c>
      <c r="Y1323">
        <v>0</v>
      </c>
      <c r="Z1323">
        <v>48003059001</v>
      </c>
      <c r="AA1323">
        <v>290.63913131652004</v>
      </c>
      <c r="AB1323" t="s">
        <v>41</v>
      </c>
      <c r="AC1323" t="s">
        <v>72</v>
      </c>
      <c r="AD1323" t="s">
        <v>54</v>
      </c>
      <c r="AE1323" t="s">
        <v>73</v>
      </c>
      <c r="AF1323" t="s">
        <v>6204</v>
      </c>
    </row>
    <row r="1324" spans="1:32" x14ac:dyDescent="0.25">
      <c r="A1324" t="s">
        <v>6205</v>
      </c>
      <c r="B1324" t="s">
        <v>6206</v>
      </c>
      <c r="C1324" t="s">
        <v>6207</v>
      </c>
      <c r="D1324" t="s">
        <v>6208</v>
      </c>
      <c r="E1324" t="s">
        <v>213</v>
      </c>
      <c r="F1324">
        <v>3</v>
      </c>
      <c r="G1324">
        <v>2022</v>
      </c>
      <c r="H1324" s="1">
        <v>44956.602477465276</v>
      </c>
      <c r="I1324" t="s">
        <v>3355</v>
      </c>
      <c r="J1324">
        <v>178</v>
      </c>
      <c r="K1324">
        <v>0</v>
      </c>
      <c r="L1324" t="s">
        <v>38</v>
      </c>
      <c r="M1324" t="s">
        <v>79</v>
      </c>
      <c r="Q1324">
        <v>178</v>
      </c>
      <c r="R1324" t="s">
        <v>52</v>
      </c>
      <c r="S1324">
        <v>40.941401999999997</v>
      </c>
      <c r="T1324">
        <v>-79.001564000000002</v>
      </c>
      <c r="U1324">
        <v>1.454916667</v>
      </c>
      <c r="V1324">
        <v>1</v>
      </c>
      <c r="W1324">
        <v>2.4</v>
      </c>
      <c r="X1324">
        <v>0</v>
      </c>
      <c r="Y1324">
        <v>527.82899999999995</v>
      </c>
      <c r="Z1324">
        <v>42006166001</v>
      </c>
      <c r="AA1324">
        <v>560.88253411960011</v>
      </c>
      <c r="AB1324" t="s">
        <v>41</v>
      </c>
      <c r="AC1324" t="s">
        <v>54</v>
      </c>
      <c r="AD1324" t="s">
        <v>54</v>
      </c>
      <c r="AE1324" t="s">
        <v>73</v>
      </c>
      <c r="AF1324" t="s">
        <v>6209</v>
      </c>
    </row>
    <row r="1325" spans="1:32" x14ac:dyDescent="0.25">
      <c r="A1325" t="s">
        <v>6210</v>
      </c>
      <c r="B1325" t="s">
        <v>6211</v>
      </c>
      <c r="C1325" t="s">
        <v>6211</v>
      </c>
      <c r="D1325" t="s">
        <v>98</v>
      </c>
      <c r="E1325" t="s">
        <v>99</v>
      </c>
      <c r="F1325">
        <v>6</v>
      </c>
      <c r="G1325">
        <v>2022</v>
      </c>
      <c r="H1325" s="1">
        <v>44832.476000902781</v>
      </c>
      <c r="I1325" t="s">
        <v>3355</v>
      </c>
      <c r="J1325">
        <v>177.19</v>
      </c>
      <c r="K1325">
        <v>0</v>
      </c>
      <c r="L1325" t="s">
        <v>38</v>
      </c>
      <c r="M1325" t="s">
        <v>51</v>
      </c>
      <c r="N1325">
        <v>177.19</v>
      </c>
      <c r="R1325" t="s">
        <v>52</v>
      </c>
      <c r="S1325">
        <v>30.071361</v>
      </c>
      <c r="T1325">
        <v>-95.471722</v>
      </c>
      <c r="U1325">
        <v>0.72384166699999997</v>
      </c>
      <c r="V1325">
        <v>1</v>
      </c>
      <c r="W1325">
        <v>2.4</v>
      </c>
      <c r="X1325">
        <v>0</v>
      </c>
      <c r="Y1325">
        <v>264.04109999999997</v>
      </c>
      <c r="AB1325" t="s">
        <v>41</v>
      </c>
      <c r="AC1325" t="s">
        <v>54</v>
      </c>
      <c r="AD1325" t="s">
        <v>54</v>
      </c>
      <c r="AE1325" t="s">
        <v>73</v>
      </c>
      <c r="AF1325" t="s">
        <v>6212</v>
      </c>
    </row>
    <row r="1326" spans="1:32" x14ac:dyDescent="0.25">
      <c r="A1326" t="s">
        <v>6213</v>
      </c>
      <c r="B1326" t="s">
        <v>6214</v>
      </c>
      <c r="C1326" t="s">
        <v>6214</v>
      </c>
      <c r="D1326" t="s">
        <v>98</v>
      </c>
      <c r="E1326" t="s">
        <v>99</v>
      </c>
      <c r="F1326">
        <v>6</v>
      </c>
      <c r="G1326">
        <v>2022</v>
      </c>
      <c r="H1326" s="1">
        <v>44834.703045416667</v>
      </c>
      <c r="I1326" t="s">
        <v>3355</v>
      </c>
      <c r="J1326">
        <v>176.83</v>
      </c>
      <c r="K1326">
        <v>0</v>
      </c>
      <c r="L1326" t="s">
        <v>38</v>
      </c>
      <c r="M1326" t="s">
        <v>79</v>
      </c>
      <c r="Q1326">
        <v>176.83</v>
      </c>
      <c r="R1326" t="s">
        <v>94</v>
      </c>
      <c r="S1326">
        <v>29.918009999999999</v>
      </c>
      <c r="T1326">
        <v>-95.668499999999995</v>
      </c>
      <c r="U1326">
        <v>0.31466666700000001</v>
      </c>
      <c r="V1326">
        <v>1</v>
      </c>
      <c r="W1326">
        <v>1.1000000000000001</v>
      </c>
      <c r="X1326">
        <v>1.1000000000000001</v>
      </c>
      <c r="Y1326">
        <v>114.717</v>
      </c>
      <c r="AB1326" t="s">
        <v>41</v>
      </c>
      <c r="AC1326" t="s">
        <v>54</v>
      </c>
      <c r="AD1326" t="s">
        <v>54</v>
      </c>
      <c r="AE1326" t="s">
        <v>73</v>
      </c>
      <c r="AF1326" t="s">
        <v>6215</v>
      </c>
    </row>
    <row r="1327" spans="1:32" x14ac:dyDescent="0.25">
      <c r="A1327" t="s">
        <v>6216</v>
      </c>
      <c r="B1327" t="s">
        <v>6217</v>
      </c>
      <c r="C1327" t="s">
        <v>6218</v>
      </c>
      <c r="D1327" t="s">
        <v>6219</v>
      </c>
      <c r="E1327" t="s">
        <v>61</v>
      </c>
      <c r="F1327">
        <v>1</v>
      </c>
      <c r="G1327">
        <v>2022</v>
      </c>
      <c r="H1327" s="1">
        <v>44978.498621365739</v>
      </c>
      <c r="I1327" t="s">
        <v>3355</v>
      </c>
      <c r="J1327">
        <v>176.5</v>
      </c>
      <c r="K1327">
        <v>0</v>
      </c>
      <c r="L1327" t="s">
        <v>38</v>
      </c>
      <c r="M1327" t="s">
        <v>51</v>
      </c>
      <c r="N1327">
        <v>176.5</v>
      </c>
      <c r="R1327" t="s">
        <v>52</v>
      </c>
      <c r="S1327">
        <v>41.919038999999998</v>
      </c>
      <c r="T1327">
        <v>-72.619763000000006</v>
      </c>
      <c r="U1327">
        <v>0.734166667</v>
      </c>
      <c r="V1327">
        <v>1</v>
      </c>
      <c r="W1327">
        <v>2.5</v>
      </c>
      <c r="X1327">
        <v>0</v>
      </c>
      <c r="Y1327">
        <v>267.19</v>
      </c>
      <c r="Z1327">
        <v>9000470001</v>
      </c>
      <c r="AA1327">
        <v>622.79813853540008</v>
      </c>
      <c r="AB1327" t="s">
        <v>41</v>
      </c>
      <c r="AC1327" t="s">
        <v>54</v>
      </c>
      <c r="AD1327" t="s">
        <v>54</v>
      </c>
      <c r="AE1327" t="s">
        <v>73</v>
      </c>
      <c r="AF1327" t="s">
        <v>6220</v>
      </c>
    </row>
    <row r="1328" spans="1:32" x14ac:dyDescent="0.25">
      <c r="A1328" t="s">
        <v>6221</v>
      </c>
      <c r="B1328" t="s">
        <v>6222</v>
      </c>
      <c r="C1328" t="s">
        <v>6223</v>
      </c>
      <c r="D1328" t="s">
        <v>6224</v>
      </c>
      <c r="E1328" t="s">
        <v>93</v>
      </c>
      <c r="F1328">
        <v>4</v>
      </c>
      <c r="G1328">
        <v>2022</v>
      </c>
      <c r="H1328" s="1">
        <v>44935.657085833336</v>
      </c>
      <c r="I1328" t="s">
        <v>3355</v>
      </c>
      <c r="J1328">
        <v>176.45</v>
      </c>
      <c r="K1328">
        <v>0</v>
      </c>
      <c r="L1328" t="s">
        <v>38</v>
      </c>
      <c r="M1328" t="s">
        <v>51</v>
      </c>
      <c r="N1328">
        <v>176.45</v>
      </c>
      <c r="R1328" t="s">
        <v>52</v>
      </c>
      <c r="S1328">
        <v>37.491857000000003</v>
      </c>
      <c r="T1328">
        <v>-82.539703000000003</v>
      </c>
      <c r="U1328">
        <v>1.841175</v>
      </c>
      <c r="V1328">
        <v>1</v>
      </c>
      <c r="W1328">
        <v>4</v>
      </c>
      <c r="X1328">
        <v>1.3</v>
      </c>
      <c r="Y1328">
        <v>671.15</v>
      </c>
      <c r="Z1328">
        <v>21000067001</v>
      </c>
      <c r="AA1328">
        <v>1074.4178413330001</v>
      </c>
      <c r="AB1328" t="s">
        <v>41</v>
      </c>
      <c r="AC1328" t="s">
        <v>54</v>
      </c>
      <c r="AD1328" t="s">
        <v>54</v>
      </c>
      <c r="AE1328" t="s">
        <v>55</v>
      </c>
      <c r="AF1328" t="s">
        <v>6225</v>
      </c>
    </row>
    <row r="1329" spans="1:32" x14ac:dyDescent="0.25">
      <c r="A1329" t="s">
        <v>6226</v>
      </c>
      <c r="B1329" t="s">
        <v>6227</v>
      </c>
      <c r="C1329" t="s">
        <v>6228</v>
      </c>
      <c r="D1329" t="s">
        <v>6229</v>
      </c>
      <c r="E1329" t="s">
        <v>117</v>
      </c>
      <c r="F1329">
        <v>5</v>
      </c>
      <c r="G1329">
        <v>2022</v>
      </c>
      <c r="H1329" s="1">
        <v>44942.517810833335</v>
      </c>
      <c r="I1329" t="s">
        <v>3355</v>
      </c>
      <c r="J1329">
        <v>176.4</v>
      </c>
      <c r="K1329">
        <v>0</v>
      </c>
      <c r="L1329" t="s">
        <v>38</v>
      </c>
      <c r="M1329" t="s">
        <v>79</v>
      </c>
      <c r="Q1329">
        <v>176.4</v>
      </c>
      <c r="R1329" t="s">
        <v>52</v>
      </c>
      <c r="S1329">
        <v>41.780332999999999</v>
      </c>
      <c r="T1329">
        <v>-89.706138999999993</v>
      </c>
      <c r="U1329">
        <v>1.292</v>
      </c>
      <c r="V1329">
        <v>1</v>
      </c>
      <c r="W1329">
        <v>7.5</v>
      </c>
      <c r="X1329">
        <v>3</v>
      </c>
      <c r="Y1329">
        <v>472.23</v>
      </c>
      <c r="Z1329">
        <v>17000082001</v>
      </c>
      <c r="AA1329">
        <v>763.92929565965028</v>
      </c>
      <c r="AB1329" t="s">
        <v>41</v>
      </c>
      <c r="AC1329" t="s">
        <v>54</v>
      </c>
      <c r="AD1329" t="s">
        <v>54</v>
      </c>
      <c r="AE1329" t="s">
        <v>55</v>
      </c>
      <c r="AF1329" t="s">
        <v>6230</v>
      </c>
    </row>
    <row r="1330" spans="1:32" x14ac:dyDescent="0.25">
      <c r="A1330" t="s">
        <v>6231</v>
      </c>
      <c r="B1330" t="s">
        <v>6232</v>
      </c>
      <c r="C1330" t="s">
        <v>6233</v>
      </c>
      <c r="D1330" t="s">
        <v>6234</v>
      </c>
      <c r="E1330" t="s">
        <v>253</v>
      </c>
      <c r="F1330">
        <v>5</v>
      </c>
      <c r="G1330">
        <v>2022</v>
      </c>
      <c r="H1330" s="1">
        <v>44939.520771944444</v>
      </c>
      <c r="I1330" t="s">
        <v>3355</v>
      </c>
      <c r="J1330">
        <v>176.12100000000001</v>
      </c>
      <c r="K1330">
        <v>0</v>
      </c>
      <c r="L1330" t="s">
        <v>38</v>
      </c>
      <c r="M1330" t="s">
        <v>79</v>
      </c>
      <c r="Q1330">
        <v>176.12100000000001</v>
      </c>
      <c r="R1330" t="s">
        <v>52</v>
      </c>
      <c r="S1330">
        <v>37.957278000000002</v>
      </c>
      <c r="T1330">
        <v>-86.774666999999994</v>
      </c>
      <c r="U1330">
        <v>1.659766667</v>
      </c>
      <c r="V1330">
        <v>1</v>
      </c>
      <c r="W1330">
        <v>7.5</v>
      </c>
      <c r="X1330">
        <v>1.9</v>
      </c>
      <c r="Y1330">
        <v>603.17370000000005</v>
      </c>
      <c r="Z1330">
        <v>18005232001</v>
      </c>
      <c r="AA1330">
        <v>546.31415660999994</v>
      </c>
      <c r="AB1330" t="s">
        <v>41</v>
      </c>
      <c r="AC1330" t="s">
        <v>54</v>
      </c>
      <c r="AD1330" t="s">
        <v>54</v>
      </c>
      <c r="AE1330" t="s">
        <v>73</v>
      </c>
      <c r="AF1330" t="s">
        <v>6235</v>
      </c>
    </row>
    <row r="1331" spans="1:32" x14ac:dyDescent="0.25">
      <c r="A1331" t="s">
        <v>6236</v>
      </c>
      <c r="B1331" t="s">
        <v>6237</v>
      </c>
      <c r="C1331" t="s">
        <v>6237</v>
      </c>
      <c r="D1331" t="s">
        <v>6238</v>
      </c>
      <c r="E1331" t="s">
        <v>99</v>
      </c>
      <c r="F1331">
        <v>6</v>
      </c>
      <c r="G1331">
        <v>2022</v>
      </c>
      <c r="H1331" s="1">
        <v>44819.568785844909</v>
      </c>
      <c r="I1331" t="s">
        <v>3355</v>
      </c>
      <c r="J1331">
        <v>175.82</v>
      </c>
      <c r="K1331">
        <v>0</v>
      </c>
      <c r="L1331" t="s">
        <v>38</v>
      </c>
      <c r="M1331" t="s">
        <v>79</v>
      </c>
      <c r="Q1331">
        <v>175.82</v>
      </c>
      <c r="R1331" t="s">
        <v>52</v>
      </c>
      <c r="S1331">
        <v>29.337716</v>
      </c>
      <c r="T1331">
        <v>-99.128837000000004</v>
      </c>
      <c r="U1331">
        <v>1.165333333</v>
      </c>
      <c r="V1331">
        <v>1</v>
      </c>
      <c r="W1331">
        <v>1.8</v>
      </c>
      <c r="X1331">
        <v>0</v>
      </c>
      <c r="Y1331">
        <v>425.65300000000002</v>
      </c>
      <c r="Z1331">
        <v>48008066001</v>
      </c>
      <c r="AA1331">
        <v>539.02996785520008</v>
      </c>
      <c r="AB1331" t="s">
        <v>118</v>
      </c>
      <c r="AC1331" t="s">
        <v>54</v>
      </c>
      <c r="AD1331" t="s">
        <v>54</v>
      </c>
      <c r="AE1331" t="s">
        <v>73</v>
      </c>
      <c r="AF1331" t="s">
        <v>6239</v>
      </c>
    </row>
    <row r="1332" spans="1:32" x14ac:dyDescent="0.25">
      <c r="A1332" t="s">
        <v>6240</v>
      </c>
      <c r="B1332" t="s">
        <v>6241</v>
      </c>
      <c r="C1332" t="s">
        <v>6242</v>
      </c>
      <c r="D1332" t="s">
        <v>6243</v>
      </c>
      <c r="E1332" t="s">
        <v>1023</v>
      </c>
      <c r="F1332">
        <v>8</v>
      </c>
      <c r="G1332">
        <v>2022</v>
      </c>
      <c r="H1332" s="1">
        <v>44964.409538113425</v>
      </c>
      <c r="I1332" t="s">
        <v>3355</v>
      </c>
      <c r="J1332">
        <v>175.81</v>
      </c>
      <c r="K1332">
        <v>0</v>
      </c>
      <c r="L1332" t="s">
        <v>38</v>
      </c>
      <c r="M1332" t="s">
        <v>79</v>
      </c>
      <c r="Q1332">
        <v>175.81</v>
      </c>
      <c r="R1332" t="s">
        <v>94</v>
      </c>
      <c r="S1332">
        <v>40.3733</v>
      </c>
      <c r="T1332">
        <v>-105.48397</v>
      </c>
      <c r="U1332">
        <v>0.57691666699999999</v>
      </c>
      <c r="V1332">
        <v>1</v>
      </c>
      <c r="W1332">
        <v>2</v>
      </c>
      <c r="X1332">
        <v>0</v>
      </c>
      <c r="Y1332">
        <v>105.37350000000001</v>
      </c>
      <c r="Z1332">
        <v>8000291001</v>
      </c>
      <c r="AA1332">
        <v>455.26179717500003</v>
      </c>
      <c r="AB1332" t="s">
        <v>41</v>
      </c>
      <c r="AC1332" t="s">
        <v>54</v>
      </c>
      <c r="AD1332" t="s">
        <v>54</v>
      </c>
      <c r="AE1332" t="s">
        <v>73</v>
      </c>
      <c r="AF1332" t="s">
        <v>6244</v>
      </c>
    </row>
    <row r="1333" spans="1:32" x14ac:dyDescent="0.25">
      <c r="A1333" t="s">
        <v>6245</v>
      </c>
      <c r="B1333" t="s">
        <v>6246</v>
      </c>
      <c r="C1333" t="s">
        <v>6247</v>
      </c>
      <c r="D1333" t="s">
        <v>6248</v>
      </c>
      <c r="E1333" t="s">
        <v>600</v>
      </c>
      <c r="F1333">
        <v>4</v>
      </c>
      <c r="G1333">
        <v>2022</v>
      </c>
      <c r="H1333" s="1">
        <v>44964.542526759258</v>
      </c>
      <c r="I1333" t="s">
        <v>3355</v>
      </c>
      <c r="J1333">
        <v>175.77</v>
      </c>
      <c r="K1333">
        <v>0</v>
      </c>
      <c r="L1333" t="s">
        <v>38</v>
      </c>
      <c r="M1333" t="s">
        <v>51</v>
      </c>
      <c r="N1333">
        <v>175.77</v>
      </c>
      <c r="R1333" t="s">
        <v>52</v>
      </c>
      <c r="S1333">
        <v>29.7990799997431</v>
      </c>
      <c r="T1333">
        <v>-82.494260000198196</v>
      </c>
      <c r="Z1333">
        <v>12000511001</v>
      </c>
      <c r="AA1333">
        <v>279.89495290318996</v>
      </c>
      <c r="AB1333" t="s">
        <v>54</v>
      </c>
      <c r="AC1333" t="s">
        <v>64</v>
      </c>
      <c r="AD1333" t="s">
        <v>54</v>
      </c>
      <c r="AE1333" t="s">
        <v>73</v>
      </c>
      <c r="AF1333" t="s">
        <v>6249</v>
      </c>
    </row>
    <row r="1334" spans="1:32" x14ac:dyDescent="0.25">
      <c r="A1334" t="s">
        <v>6250</v>
      </c>
      <c r="B1334" t="s">
        <v>6251</v>
      </c>
      <c r="C1334" t="s">
        <v>6252</v>
      </c>
      <c r="D1334" t="s">
        <v>6253</v>
      </c>
      <c r="E1334" t="s">
        <v>259</v>
      </c>
      <c r="F1334">
        <v>7</v>
      </c>
      <c r="G1334">
        <v>2022</v>
      </c>
      <c r="H1334" s="1">
        <v>44974.746161539355</v>
      </c>
      <c r="I1334" t="s">
        <v>3355</v>
      </c>
      <c r="J1334">
        <v>175.58</v>
      </c>
      <c r="K1334">
        <v>0</v>
      </c>
      <c r="L1334" t="s">
        <v>38</v>
      </c>
      <c r="M1334" t="s">
        <v>51</v>
      </c>
      <c r="N1334">
        <v>175.58</v>
      </c>
      <c r="R1334" t="s">
        <v>52</v>
      </c>
      <c r="S1334">
        <v>41.0169</v>
      </c>
      <c r="T1334">
        <v>-93.748500000000007</v>
      </c>
      <c r="U1334">
        <v>0</v>
      </c>
      <c r="V1334">
        <v>1</v>
      </c>
      <c r="W1334">
        <v>6.8419999999999996</v>
      </c>
      <c r="X1334">
        <v>2.6480000000000001</v>
      </c>
      <c r="Y1334">
        <v>0</v>
      </c>
      <c r="Z1334">
        <v>19000648001</v>
      </c>
      <c r="AA1334">
        <v>676.15482116430996</v>
      </c>
      <c r="AB1334" t="s">
        <v>53</v>
      </c>
      <c r="AC1334" t="s">
        <v>42</v>
      </c>
      <c r="AD1334" t="s">
        <v>54</v>
      </c>
      <c r="AE1334" t="s">
        <v>44</v>
      </c>
      <c r="AF1334" t="s">
        <v>6254</v>
      </c>
    </row>
    <row r="1335" spans="1:32" x14ac:dyDescent="0.25">
      <c r="A1335" t="s">
        <v>6255</v>
      </c>
      <c r="B1335" t="s">
        <v>6256</v>
      </c>
      <c r="C1335" t="s">
        <v>6257</v>
      </c>
      <c r="D1335" t="s">
        <v>6258</v>
      </c>
      <c r="E1335" t="s">
        <v>253</v>
      </c>
      <c r="F1335">
        <v>5</v>
      </c>
      <c r="G1335">
        <v>2022</v>
      </c>
      <c r="H1335" s="1">
        <v>44985.361473622688</v>
      </c>
      <c r="I1335" t="s">
        <v>3355</v>
      </c>
      <c r="J1335">
        <v>175</v>
      </c>
      <c r="K1335">
        <v>0</v>
      </c>
      <c r="L1335" t="s">
        <v>38</v>
      </c>
      <c r="M1335" t="s">
        <v>79</v>
      </c>
      <c r="Q1335">
        <v>175</v>
      </c>
      <c r="R1335" t="s">
        <v>94</v>
      </c>
      <c r="S1335">
        <v>40.435471999999997</v>
      </c>
      <c r="T1335">
        <v>-85.385499999999993</v>
      </c>
      <c r="U1335">
        <v>1.1347416669999999</v>
      </c>
      <c r="V1335">
        <v>1</v>
      </c>
      <c r="W1335">
        <v>2.2000000000000002</v>
      </c>
      <c r="X1335">
        <v>3.5</v>
      </c>
      <c r="Y1335">
        <v>412.9151</v>
      </c>
      <c r="Z1335">
        <v>18004092002</v>
      </c>
      <c r="AA1335">
        <v>892.31312246300001</v>
      </c>
      <c r="AB1335" t="s">
        <v>54</v>
      </c>
      <c r="AC1335" t="s">
        <v>54</v>
      </c>
      <c r="AD1335" t="s">
        <v>54</v>
      </c>
      <c r="AE1335" t="s">
        <v>73</v>
      </c>
      <c r="AF1335" t="s">
        <v>6259</v>
      </c>
    </row>
    <row r="1336" spans="1:32" x14ac:dyDescent="0.25">
      <c r="A1336" t="s">
        <v>6260</v>
      </c>
      <c r="B1336" t="s">
        <v>6261</v>
      </c>
      <c r="C1336" t="s">
        <v>6262</v>
      </c>
      <c r="D1336" t="s">
        <v>6263</v>
      </c>
      <c r="E1336" t="s">
        <v>286</v>
      </c>
      <c r="F1336">
        <v>1</v>
      </c>
      <c r="G1336">
        <v>2022</v>
      </c>
      <c r="H1336" s="1">
        <v>44971.621375833332</v>
      </c>
      <c r="I1336" t="s">
        <v>3355</v>
      </c>
      <c r="J1336">
        <v>174.4</v>
      </c>
      <c r="K1336">
        <v>0</v>
      </c>
      <c r="L1336" t="s">
        <v>38</v>
      </c>
      <c r="M1336" t="s">
        <v>51</v>
      </c>
      <c r="N1336">
        <v>174.4</v>
      </c>
      <c r="R1336" t="s">
        <v>214</v>
      </c>
      <c r="S1336">
        <v>42.914957000000001</v>
      </c>
      <c r="T1336">
        <v>-73.256878999999998</v>
      </c>
      <c r="U1336">
        <v>3.858333333</v>
      </c>
      <c r="V1336">
        <v>1</v>
      </c>
      <c r="W1336">
        <v>0</v>
      </c>
      <c r="X1336">
        <v>0</v>
      </c>
      <c r="Y1336">
        <v>1406.73</v>
      </c>
      <c r="Z1336">
        <v>50000008001</v>
      </c>
      <c r="AA1336">
        <v>1560.6374407159001</v>
      </c>
      <c r="AB1336" t="s">
        <v>53</v>
      </c>
      <c r="AC1336" t="s">
        <v>42</v>
      </c>
      <c r="AD1336" t="s">
        <v>43</v>
      </c>
      <c r="AE1336" t="s">
        <v>65</v>
      </c>
      <c r="AF1336" t="s">
        <v>6264</v>
      </c>
    </row>
    <row r="1337" spans="1:32" x14ac:dyDescent="0.25">
      <c r="A1337" t="s">
        <v>6265</v>
      </c>
      <c r="B1337" t="s">
        <v>6266</v>
      </c>
      <c r="C1337" t="s">
        <v>6267</v>
      </c>
      <c r="D1337" t="s">
        <v>6268</v>
      </c>
      <c r="E1337" t="s">
        <v>1023</v>
      </c>
      <c r="F1337">
        <v>8</v>
      </c>
      <c r="G1337">
        <v>2022</v>
      </c>
      <c r="H1337" s="1">
        <v>44974.616039456021</v>
      </c>
      <c r="I1337" t="s">
        <v>3355</v>
      </c>
      <c r="J1337">
        <v>174</v>
      </c>
      <c r="K1337">
        <v>0</v>
      </c>
      <c r="L1337" t="s">
        <v>38</v>
      </c>
      <c r="M1337" t="s">
        <v>51</v>
      </c>
      <c r="N1337">
        <v>174</v>
      </c>
      <c r="R1337" t="s">
        <v>86</v>
      </c>
      <c r="S1337">
        <v>39.574860000000001</v>
      </c>
      <c r="T1337">
        <v>-106.09134</v>
      </c>
      <c r="U1337">
        <v>0.569766667</v>
      </c>
      <c r="V1337">
        <v>1</v>
      </c>
      <c r="W1337">
        <v>2</v>
      </c>
      <c r="X1337">
        <v>0</v>
      </c>
      <c r="Y1337">
        <v>208.10210000000001</v>
      </c>
      <c r="Z1337">
        <v>8000196001</v>
      </c>
      <c r="AA1337">
        <v>418.840853401</v>
      </c>
      <c r="AB1337" t="s">
        <v>41</v>
      </c>
      <c r="AC1337" t="s">
        <v>54</v>
      </c>
      <c r="AD1337" t="s">
        <v>54</v>
      </c>
      <c r="AE1337" t="s">
        <v>73</v>
      </c>
      <c r="AF1337" t="s">
        <v>6269</v>
      </c>
    </row>
    <row r="1338" spans="1:32" x14ac:dyDescent="0.25">
      <c r="A1338" t="s">
        <v>6270</v>
      </c>
      <c r="B1338" t="s">
        <v>6271</v>
      </c>
      <c r="C1338" t="s">
        <v>6272</v>
      </c>
      <c r="D1338" t="s">
        <v>2153</v>
      </c>
      <c r="E1338" t="s">
        <v>36</v>
      </c>
      <c r="F1338">
        <v>9</v>
      </c>
      <c r="G1338">
        <v>2022</v>
      </c>
      <c r="H1338" s="1">
        <v>44964.719993310187</v>
      </c>
      <c r="I1338" t="s">
        <v>3355</v>
      </c>
      <c r="J1338">
        <v>172.76</v>
      </c>
      <c r="K1338">
        <v>0</v>
      </c>
      <c r="L1338" t="s">
        <v>38</v>
      </c>
      <c r="M1338" t="s">
        <v>79</v>
      </c>
      <c r="Q1338">
        <v>172.76</v>
      </c>
      <c r="R1338" t="s">
        <v>52</v>
      </c>
      <c r="S1338">
        <v>34.171610999999999</v>
      </c>
      <c r="T1338">
        <v>-119.053056</v>
      </c>
      <c r="U1338">
        <v>0</v>
      </c>
      <c r="V1338">
        <v>1</v>
      </c>
      <c r="W1338">
        <v>2.25</v>
      </c>
      <c r="X1338">
        <v>0</v>
      </c>
      <c r="Y1338">
        <v>0</v>
      </c>
      <c r="AB1338" t="s">
        <v>1420</v>
      </c>
      <c r="AC1338" t="s">
        <v>54</v>
      </c>
      <c r="AD1338" t="s">
        <v>43</v>
      </c>
      <c r="AE1338" t="s">
        <v>54</v>
      </c>
      <c r="AF1338" t="s">
        <v>6273</v>
      </c>
    </row>
    <row r="1339" spans="1:32" x14ac:dyDescent="0.25">
      <c r="A1339" t="s">
        <v>6274</v>
      </c>
      <c r="B1339" t="s">
        <v>6275</v>
      </c>
      <c r="C1339" t="s">
        <v>6275</v>
      </c>
      <c r="D1339" t="s">
        <v>3268</v>
      </c>
      <c r="E1339" t="s">
        <v>99</v>
      </c>
      <c r="F1339">
        <v>6</v>
      </c>
      <c r="G1339">
        <v>2022</v>
      </c>
      <c r="H1339" s="1">
        <v>44811.346601793979</v>
      </c>
      <c r="I1339" t="s">
        <v>3355</v>
      </c>
      <c r="J1339">
        <v>172</v>
      </c>
      <c r="K1339">
        <v>0</v>
      </c>
      <c r="L1339" t="s">
        <v>38</v>
      </c>
      <c r="M1339" t="s">
        <v>79</v>
      </c>
      <c r="Q1339">
        <v>172</v>
      </c>
      <c r="R1339" t="s">
        <v>94</v>
      </c>
      <c r="S1339">
        <v>29.270882</v>
      </c>
      <c r="T1339">
        <v>-94.848427999999998</v>
      </c>
      <c r="U1339">
        <v>1.975666667</v>
      </c>
      <c r="V1339">
        <v>1</v>
      </c>
      <c r="W1339">
        <v>4.76</v>
      </c>
      <c r="X1339">
        <v>3.75</v>
      </c>
      <c r="Y1339">
        <v>721.40599999999995</v>
      </c>
      <c r="Z1339">
        <v>48007027002</v>
      </c>
      <c r="AA1339">
        <v>1156.7291742622399</v>
      </c>
      <c r="AB1339" t="s">
        <v>41</v>
      </c>
      <c r="AC1339" t="s">
        <v>54</v>
      </c>
      <c r="AD1339" t="s">
        <v>54</v>
      </c>
      <c r="AE1339" t="s">
        <v>73</v>
      </c>
      <c r="AF1339" t="s">
        <v>6276</v>
      </c>
    </row>
    <row r="1340" spans="1:32" x14ac:dyDescent="0.25">
      <c r="A1340" t="s">
        <v>6277</v>
      </c>
      <c r="B1340" t="s">
        <v>6278</v>
      </c>
      <c r="C1340" t="s">
        <v>6279</v>
      </c>
      <c r="D1340" t="s">
        <v>6280</v>
      </c>
      <c r="E1340" t="s">
        <v>111</v>
      </c>
      <c r="F1340">
        <v>4</v>
      </c>
      <c r="G1340">
        <v>2022</v>
      </c>
      <c r="H1340" s="1">
        <v>44951.579592210648</v>
      </c>
      <c r="I1340" t="s">
        <v>3355</v>
      </c>
      <c r="J1340">
        <v>171.9</v>
      </c>
      <c r="K1340">
        <v>1</v>
      </c>
      <c r="L1340" t="s">
        <v>51</v>
      </c>
      <c r="M1340" t="s">
        <v>39</v>
      </c>
      <c r="N1340">
        <v>127.7</v>
      </c>
      <c r="Q1340">
        <v>44.2</v>
      </c>
      <c r="R1340" t="s">
        <v>561</v>
      </c>
      <c r="S1340">
        <v>33.550770999999997</v>
      </c>
      <c r="T1340">
        <v>-84.226581999999993</v>
      </c>
      <c r="U1340">
        <v>0.65016666700000003</v>
      </c>
      <c r="V1340">
        <v>1</v>
      </c>
      <c r="W1340">
        <v>1.5</v>
      </c>
      <c r="X1340">
        <v>0.65</v>
      </c>
      <c r="Y1340">
        <v>236.99700000000001</v>
      </c>
      <c r="Z1340">
        <v>13000811001</v>
      </c>
      <c r="AA1340">
        <v>511.71426002470002</v>
      </c>
      <c r="AB1340" t="s">
        <v>41</v>
      </c>
      <c r="AC1340" t="s">
        <v>54</v>
      </c>
      <c r="AD1340" t="s">
        <v>54</v>
      </c>
      <c r="AE1340" t="s">
        <v>73</v>
      </c>
      <c r="AF1340" t="s">
        <v>6281</v>
      </c>
    </row>
    <row r="1341" spans="1:32" x14ac:dyDescent="0.25">
      <c r="A1341" t="s">
        <v>6282</v>
      </c>
      <c r="B1341" t="s">
        <v>6283</v>
      </c>
      <c r="C1341" t="s">
        <v>6283</v>
      </c>
      <c r="D1341" t="s">
        <v>4061</v>
      </c>
      <c r="E1341" t="s">
        <v>99</v>
      </c>
      <c r="F1341">
        <v>6</v>
      </c>
      <c r="G1341">
        <v>2022</v>
      </c>
      <c r="H1341" s="1">
        <v>44833.436759062497</v>
      </c>
      <c r="I1341" t="s">
        <v>3355</v>
      </c>
      <c r="J1341">
        <v>171.66</v>
      </c>
      <c r="K1341">
        <v>0</v>
      </c>
      <c r="L1341" t="s">
        <v>38</v>
      </c>
      <c r="M1341" t="s">
        <v>473</v>
      </c>
      <c r="N1341">
        <v>57.61</v>
      </c>
      <c r="Q1341">
        <v>114.05</v>
      </c>
      <c r="R1341" t="s">
        <v>52</v>
      </c>
      <c r="S1341">
        <v>29.755844</v>
      </c>
      <c r="T1341">
        <v>-95.366590000000002</v>
      </c>
      <c r="U1341">
        <v>0.71258333299999999</v>
      </c>
      <c r="V1341">
        <v>1</v>
      </c>
      <c r="W1341">
        <v>1.1499999999999999</v>
      </c>
      <c r="X1341">
        <v>1.1499999999999999</v>
      </c>
      <c r="Y1341">
        <v>260.11599999999999</v>
      </c>
      <c r="AB1341" t="s">
        <v>41</v>
      </c>
      <c r="AC1341" t="s">
        <v>54</v>
      </c>
      <c r="AD1341" t="s">
        <v>54</v>
      </c>
      <c r="AE1341" t="s">
        <v>73</v>
      </c>
      <c r="AF1341" t="s">
        <v>6284</v>
      </c>
    </row>
    <row r="1342" spans="1:32" x14ac:dyDescent="0.25">
      <c r="A1342" t="s">
        <v>6285</v>
      </c>
      <c r="B1342" t="s">
        <v>6286</v>
      </c>
      <c r="C1342" t="s">
        <v>6286</v>
      </c>
      <c r="D1342" t="s">
        <v>98</v>
      </c>
      <c r="E1342" t="s">
        <v>99</v>
      </c>
      <c r="F1342">
        <v>6</v>
      </c>
      <c r="G1342">
        <v>2022</v>
      </c>
      <c r="H1342" s="1">
        <v>44832.655519594904</v>
      </c>
      <c r="I1342" t="s">
        <v>3355</v>
      </c>
      <c r="J1342">
        <v>171.31</v>
      </c>
      <c r="K1342">
        <v>0</v>
      </c>
      <c r="L1342" t="s">
        <v>38</v>
      </c>
      <c r="M1342" t="s">
        <v>79</v>
      </c>
      <c r="Q1342">
        <v>171.31</v>
      </c>
      <c r="R1342" t="s">
        <v>52</v>
      </c>
      <c r="S1342">
        <v>29.941624999999998</v>
      </c>
      <c r="T1342">
        <v>-95.466628999999998</v>
      </c>
      <c r="U1342">
        <v>0.71116666699999997</v>
      </c>
      <c r="V1342">
        <v>1</v>
      </c>
      <c r="W1342">
        <v>3</v>
      </c>
      <c r="X1342">
        <v>0</v>
      </c>
      <c r="Y1342">
        <v>259.67599999999999</v>
      </c>
      <c r="AB1342" t="s">
        <v>41</v>
      </c>
      <c r="AC1342" t="s">
        <v>54</v>
      </c>
      <c r="AD1342" t="s">
        <v>54</v>
      </c>
      <c r="AE1342" t="s">
        <v>73</v>
      </c>
      <c r="AF1342" t="s">
        <v>6287</v>
      </c>
    </row>
    <row r="1343" spans="1:32" x14ac:dyDescent="0.25">
      <c r="A1343" t="s">
        <v>6288</v>
      </c>
      <c r="B1343" t="s">
        <v>6289</v>
      </c>
      <c r="C1343" t="s">
        <v>6290</v>
      </c>
      <c r="D1343" t="s">
        <v>1630</v>
      </c>
      <c r="E1343" t="s">
        <v>951</v>
      </c>
      <c r="F1343">
        <v>1</v>
      </c>
      <c r="G1343">
        <v>2022</v>
      </c>
      <c r="H1343" s="1">
        <v>44943.476631342593</v>
      </c>
      <c r="I1343" t="s">
        <v>3355</v>
      </c>
      <c r="J1343">
        <v>171</v>
      </c>
      <c r="K1343">
        <v>0</v>
      </c>
      <c r="L1343" t="s">
        <v>38</v>
      </c>
      <c r="M1343" t="s">
        <v>679</v>
      </c>
      <c r="O1343">
        <v>171</v>
      </c>
      <c r="R1343" t="s">
        <v>52</v>
      </c>
      <c r="S1343">
        <v>43.691940000000002</v>
      </c>
      <c r="T1343">
        <v>-72.290760000000006</v>
      </c>
      <c r="Z1343">
        <v>33000033001</v>
      </c>
      <c r="AA1343">
        <v>677.42955419640009</v>
      </c>
      <c r="AB1343" t="s">
        <v>53</v>
      </c>
      <c r="AC1343" t="s">
        <v>54</v>
      </c>
      <c r="AD1343" t="s">
        <v>54</v>
      </c>
      <c r="AE1343" t="s">
        <v>55</v>
      </c>
      <c r="AF1343" t="s">
        <v>6291</v>
      </c>
    </row>
    <row r="1344" spans="1:32" x14ac:dyDescent="0.25">
      <c r="A1344" t="s">
        <v>6292</v>
      </c>
      <c r="B1344" t="s">
        <v>6293</v>
      </c>
      <c r="C1344" t="s">
        <v>6294</v>
      </c>
      <c r="D1344" t="s">
        <v>6295</v>
      </c>
      <c r="E1344" t="s">
        <v>726</v>
      </c>
      <c r="F1344">
        <v>6</v>
      </c>
      <c r="G1344">
        <v>2022</v>
      </c>
      <c r="H1344" s="1">
        <v>44964.73599108796</v>
      </c>
      <c r="I1344" t="s">
        <v>3355</v>
      </c>
      <c r="J1344">
        <v>171</v>
      </c>
      <c r="K1344">
        <v>0</v>
      </c>
      <c r="L1344" t="s">
        <v>38</v>
      </c>
      <c r="M1344" t="s">
        <v>79</v>
      </c>
      <c r="Q1344">
        <v>171</v>
      </c>
      <c r="R1344" t="s">
        <v>94</v>
      </c>
      <c r="S1344">
        <v>36.357199999999999</v>
      </c>
      <c r="T1344">
        <v>-93.578800000000001</v>
      </c>
      <c r="U1344">
        <v>0</v>
      </c>
      <c r="V1344">
        <v>1</v>
      </c>
      <c r="W1344">
        <v>2.4</v>
      </c>
      <c r="X1344">
        <v>2.46</v>
      </c>
      <c r="Y1344">
        <v>0</v>
      </c>
      <c r="Z1344">
        <v>5000121001</v>
      </c>
      <c r="AA1344">
        <v>713.85049797039994</v>
      </c>
      <c r="AB1344" t="s">
        <v>54</v>
      </c>
      <c r="AC1344" t="s">
        <v>54</v>
      </c>
      <c r="AD1344" t="s">
        <v>54</v>
      </c>
      <c r="AE1344" t="s">
        <v>65</v>
      </c>
      <c r="AF1344" t="s">
        <v>6296</v>
      </c>
    </row>
    <row r="1345" spans="1:32" x14ac:dyDescent="0.25">
      <c r="A1345" t="s">
        <v>6297</v>
      </c>
      <c r="B1345" t="s">
        <v>6298</v>
      </c>
      <c r="C1345" t="s">
        <v>6299</v>
      </c>
      <c r="D1345" t="s">
        <v>6300</v>
      </c>
      <c r="E1345" t="s">
        <v>207</v>
      </c>
      <c r="F1345">
        <v>4</v>
      </c>
      <c r="G1345">
        <v>2022</v>
      </c>
      <c r="H1345" s="1">
        <v>44973.545313252318</v>
      </c>
      <c r="I1345" t="s">
        <v>3355</v>
      </c>
      <c r="J1345">
        <v>170.95</v>
      </c>
      <c r="K1345">
        <v>0</v>
      </c>
      <c r="L1345" t="s">
        <v>38</v>
      </c>
      <c r="M1345" t="s">
        <v>630</v>
      </c>
      <c r="N1345">
        <v>170.95</v>
      </c>
      <c r="O1345">
        <v>171</v>
      </c>
      <c r="R1345" t="s">
        <v>52</v>
      </c>
      <c r="S1345">
        <v>36.108409999999999</v>
      </c>
      <c r="T1345">
        <v>-82.837050000000005</v>
      </c>
      <c r="U1345">
        <v>3.4114166670000001</v>
      </c>
      <c r="V1345">
        <v>1</v>
      </c>
      <c r="W1345">
        <v>7</v>
      </c>
      <c r="X1345">
        <v>3.55</v>
      </c>
      <c r="Y1345">
        <v>1241.021</v>
      </c>
      <c r="Z1345">
        <v>47000605001</v>
      </c>
      <c r="AA1345">
        <v>1832.88399542655</v>
      </c>
      <c r="AB1345" t="s">
        <v>38</v>
      </c>
      <c r="AC1345" t="s">
        <v>38</v>
      </c>
      <c r="AD1345" t="s">
        <v>38</v>
      </c>
      <c r="AE1345" t="s">
        <v>38</v>
      </c>
      <c r="AF1345" t="s">
        <v>6301</v>
      </c>
    </row>
    <row r="1346" spans="1:32" x14ac:dyDescent="0.25">
      <c r="A1346" t="s">
        <v>6302</v>
      </c>
      <c r="B1346" t="s">
        <v>6303</v>
      </c>
      <c r="C1346" t="s">
        <v>6304</v>
      </c>
      <c r="D1346" t="s">
        <v>6305</v>
      </c>
      <c r="E1346" t="s">
        <v>136</v>
      </c>
      <c r="F1346">
        <v>4</v>
      </c>
      <c r="G1346">
        <v>2022</v>
      </c>
      <c r="H1346" s="1">
        <v>44952.714533599537</v>
      </c>
      <c r="I1346" t="s">
        <v>3355</v>
      </c>
      <c r="J1346">
        <v>170.66</v>
      </c>
      <c r="K1346">
        <v>0</v>
      </c>
      <c r="L1346" t="s">
        <v>38</v>
      </c>
      <c r="M1346" t="s">
        <v>51</v>
      </c>
      <c r="N1346">
        <v>170.66</v>
      </c>
      <c r="R1346" t="s">
        <v>52</v>
      </c>
      <c r="S1346">
        <v>34.887658000000002</v>
      </c>
      <c r="T1346">
        <v>-76.909441000000001</v>
      </c>
      <c r="U1346">
        <v>1.1761333329999999</v>
      </c>
      <c r="V1346">
        <v>1</v>
      </c>
      <c r="W1346">
        <v>2.25</v>
      </c>
      <c r="X1346">
        <v>0</v>
      </c>
      <c r="Y1346">
        <v>429.4169</v>
      </c>
      <c r="Z1346">
        <v>37002506001</v>
      </c>
      <c r="AA1346">
        <v>861.3553202551002</v>
      </c>
      <c r="AB1346" t="s">
        <v>41</v>
      </c>
      <c r="AC1346" t="s">
        <v>54</v>
      </c>
      <c r="AD1346" t="s">
        <v>54</v>
      </c>
      <c r="AE1346" t="s">
        <v>73</v>
      </c>
      <c r="AF1346" t="s">
        <v>6306</v>
      </c>
    </row>
    <row r="1347" spans="1:32" x14ac:dyDescent="0.25">
      <c r="A1347" t="s">
        <v>6307</v>
      </c>
      <c r="B1347" t="s">
        <v>6308</v>
      </c>
      <c r="C1347" t="s">
        <v>6309</v>
      </c>
      <c r="D1347" t="s">
        <v>6310</v>
      </c>
      <c r="E1347" t="s">
        <v>641</v>
      </c>
      <c r="F1347">
        <v>3</v>
      </c>
      <c r="G1347">
        <v>2022</v>
      </c>
      <c r="H1347" s="1">
        <v>44945.613591990739</v>
      </c>
      <c r="I1347" t="s">
        <v>3355</v>
      </c>
      <c r="J1347">
        <v>170.6</v>
      </c>
      <c r="K1347">
        <v>0</v>
      </c>
      <c r="L1347" t="s">
        <v>38</v>
      </c>
      <c r="M1347" t="s">
        <v>39</v>
      </c>
      <c r="N1347">
        <v>53.5</v>
      </c>
      <c r="Q1347">
        <v>117.1</v>
      </c>
      <c r="R1347" t="s">
        <v>52</v>
      </c>
      <c r="S1347">
        <v>39.134639999999997</v>
      </c>
      <c r="T1347">
        <v>-77.71611</v>
      </c>
      <c r="Z1347">
        <v>51000168001</v>
      </c>
      <c r="AA1347">
        <v>131.11539758640001</v>
      </c>
      <c r="AB1347" t="s">
        <v>41</v>
      </c>
      <c r="AC1347" t="s">
        <v>54</v>
      </c>
      <c r="AD1347" t="s">
        <v>54</v>
      </c>
      <c r="AE1347" t="s">
        <v>65</v>
      </c>
      <c r="AF1347" t="s">
        <v>6311</v>
      </c>
    </row>
    <row r="1348" spans="1:32" x14ac:dyDescent="0.25">
      <c r="A1348" t="s">
        <v>6312</v>
      </c>
      <c r="B1348" t="s">
        <v>6313</v>
      </c>
      <c r="C1348" t="s">
        <v>6314</v>
      </c>
      <c r="D1348" t="s">
        <v>1842</v>
      </c>
      <c r="E1348" t="s">
        <v>543</v>
      </c>
      <c r="F1348">
        <v>7</v>
      </c>
      <c r="G1348">
        <v>2022</v>
      </c>
      <c r="H1348" s="1">
        <v>44966.734332777778</v>
      </c>
      <c r="I1348" t="s">
        <v>3355</v>
      </c>
      <c r="J1348">
        <v>170.39</v>
      </c>
      <c r="K1348">
        <v>0</v>
      </c>
      <c r="L1348" t="s">
        <v>38</v>
      </c>
      <c r="M1348" t="s">
        <v>51</v>
      </c>
      <c r="N1348">
        <v>170.39</v>
      </c>
      <c r="R1348" t="s">
        <v>52</v>
      </c>
      <c r="S1348">
        <v>38.965746000000003</v>
      </c>
      <c r="T1348">
        <v>-90.934115000000006</v>
      </c>
      <c r="U1348">
        <v>1.588333333</v>
      </c>
      <c r="V1348">
        <v>1</v>
      </c>
      <c r="W1348">
        <v>0</v>
      </c>
      <c r="X1348">
        <v>0</v>
      </c>
      <c r="Y1348">
        <v>579.08000000000004</v>
      </c>
      <c r="Z1348">
        <v>29003742002</v>
      </c>
      <c r="AA1348">
        <v>236.736134531</v>
      </c>
      <c r="AB1348" t="s">
        <v>41</v>
      </c>
      <c r="AC1348" t="s">
        <v>54</v>
      </c>
      <c r="AD1348" t="s">
        <v>54</v>
      </c>
      <c r="AE1348" t="s">
        <v>73</v>
      </c>
      <c r="AF1348" t="s">
        <v>6315</v>
      </c>
    </row>
    <row r="1349" spans="1:32" x14ac:dyDescent="0.25">
      <c r="A1349" t="s">
        <v>6316</v>
      </c>
      <c r="B1349" t="s">
        <v>6317</v>
      </c>
      <c r="C1349" t="s">
        <v>6318</v>
      </c>
      <c r="D1349" t="s">
        <v>6319</v>
      </c>
      <c r="E1349" t="s">
        <v>136</v>
      </c>
      <c r="F1349">
        <v>4</v>
      </c>
      <c r="G1349">
        <v>2022</v>
      </c>
      <c r="H1349" s="1">
        <v>44974.598658043979</v>
      </c>
      <c r="I1349" t="s">
        <v>3355</v>
      </c>
      <c r="J1349">
        <v>170</v>
      </c>
      <c r="K1349">
        <v>0</v>
      </c>
      <c r="L1349" t="s">
        <v>38</v>
      </c>
      <c r="M1349" t="s">
        <v>39</v>
      </c>
      <c r="N1349">
        <v>37.57</v>
      </c>
      <c r="Q1349">
        <v>132.43</v>
      </c>
      <c r="R1349" t="s">
        <v>561</v>
      </c>
      <c r="S1349">
        <v>34.032138000000003</v>
      </c>
      <c r="T1349">
        <v>-77.912471999999994</v>
      </c>
      <c r="U1349">
        <v>0.92837499999999995</v>
      </c>
      <c r="V1349">
        <v>1</v>
      </c>
      <c r="W1349">
        <v>3</v>
      </c>
      <c r="X1349">
        <v>0</v>
      </c>
      <c r="Y1349">
        <v>339.71420000000001</v>
      </c>
      <c r="Z1349">
        <v>37006503001</v>
      </c>
      <c r="AA1349">
        <v>1059.8494638233999</v>
      </c>
      <c r="AB1349" t="s">
        <v>41</v>
      </c>
      <c r="AC1349" t="s">
        <v>54</v>
      </c>
      <c r="AD1349" t="s">
        <v>54</v>
      </c>
      <c r="AE1349" t="s">
        <v>438</v>
      </c>
      <c r="AF1349" t="s">
        <v>6320</v>
      </c>
    </row>
    <row r="1350" spans="1:32" x14ac:dyDescent="0.25">
      <c r="A1350" t="s">
        <v>6321</v>
      </c>
      <c r="B1350" t="s">
        <v>6322</v>
      </c>
      <c r="C1350" t="s">
        <v>6322</v>
      </c>
      <c r="D1350" t="s">
        <v>6323</v>
      </c>
      <c r="E1350" t="s">
        <v>99</v>
      </c>
      <c r="F1350">
        <v>6</v>
      </c>
      <c r="G1350">
        <v>2022</v>
      </c>
      <c r="H1350" s="1">
        <v>44830.665539201385</v>
      </c>
      <c r="I1350" t="s">
        <v>3355</v>
      </c>
      <c r="J1350">
        <v>169.14</v>
      </c>
      <c r="K1350">
        <v>0</v>
      </c>
      <c r="L1350" t="s">
        <v>38</v>
      </c>
      <c r="M1350" t="s">
        <v>79</v>
      </c>
      <c r="Q1350">
        <v>169.14</v>
      </c>
      <c r="R1350" t="s">
        <v>52</v>
      </c>
      <c r="S1350">
        <v>29.015528</v>
      </c>
      <c r="T1350">
        <v>-95.390666999999993</v>
      </c>
      <c r="U1350">
        <v>2.0940833329999999</v>
      </c>
      <c r="V1350">
        <v>1</v>
      </c>
      <c r="W1350">
        <v>4</v>
      </c>
      <c r="X1350">
        <v>4</v>
      </c>
      <c r="Y1350">
        <v>762.99199999999996</v>
      </c>
      <c r="Z1350">
        <v>48007006001</v>
      </c>
      <c r="AA1350">
        <v>1456.8377509599998</v>
      </c>
      <c r="AB1350" t="s">
        <v>41</v>
      </c>
      <c r="AC1350" t="s">
        <v>54</v>
      </c>
      <c r="AD1350" t="s">
        <v>54</v>
      </c>
      <c r="AE1350" t="s">
        <v>73</v>
      </c>
      <c r="AF1350" t="s">
        <v>6324</v>
      </c>
    </row>
    <row r="1351" spans="1:32" x14ac:dyDescent="0.25">
      <c r="A1351" t="s">
        <v>6325</v>
      </c>
      <c r="B1351" t="s">
        <v>6326</v>
      </c>
      <c r="C1351" t="s">
        <v>6327</v>
      </c>
      <c r="D1351" t="s">
        <v>6328</v>
      </c>
      <c r="E1351" t="s">
        <v>1023</v>
      </c>
      <c r="F1351">
        <v>8</v>
      </c>
      <c r="G1351">
        <v>2022</v>
      </c>
      <c r="H1351" s="1">
        <v>44987.492839930557</v>
      </c>
      <c r="I1351" t="s">
        <v>3355</v>
      </c>
      <c r="J1351">
        <v>169</v>
      </c>
      <c r="K1351">
        <v>0</v>
      </c>
      <c r="L1351" t="s">
        <v>38</v>
      </c>
      <c r="M1351" t="s">
        <v>679</v>
      </c>
      <c r="O1351">
        <v>169</v>
      </c>
      <c r="R1351" t="s">
        <v>52</v>
      </c>
      <c r="S1351">
        <v>39.524279999999997</v>
      </c>
      <c r="T1351">
        <v>-107.81247999999999</v>
      </c>
      <c r="U1351">
        <v>0.71458333299999999</v>
      </c>
      <c r="V1351">
        <v>1</v>
      </c>
      <c r="W1351">
        <v>2</v>
      </c>
      <c r="X1351">
        <v>0</v>
      </c>
      <c r="Y1351">
        <v>260.86399999999998</v>
      </c>
      <c r="Z1351">
        <v>8000500048</v>
      </c>
      <c r="AA1351">
        <v>548.13520379869999</v>
      </c>
      <c r="AB1351" t="s">
        <v>41</v>
      </c>
      <c r="AC1351" t="s">
        <v>54</v>
      </c>
      <c r="AD1351" t="s">
        <v>54</v>
      </c>
      <c r="AE1351" t="s">
        <v>73</v>
      </c>
      <c r="AF1351" t="s">
        <v>6329</v>
      </c>
    </row>
    <row r="1352" spans="1:32" x14ac:dyDescent="0.25">
      <c r="A1352" t="s">
        <v>6330</v>
      </c>
      <c r="B1352" t="s">
        <v>6331</v>
      </c>
      <c r="C1352" t="s">
        <v>6332</v>
      </c>
      <c r="D1352" t="s">
        <v>6333</v>
      </c>
      <c r="E1352" t="s">
        <v>207</v>
      </c>
      <c r="F1352">
        <v>4</v>
      </c>
      <c r="G1352">
        <v>2022</v>
      </c>
      <c r="H1352" s="1">
        <v>44972.373261365741</v>
      </c>
      <c r="I1352" t="s">
        <v>3355</v>
      </c>
      <c r="J1352">
        <v>167.7</v>
      </c>
      <c r="K1352">
        <v>0</v>
      </c>
      <c r="L1352" t="s">
        <v>38</v>
      </c>
      <c r="M1352" t="s">
        <v>51</v>
      </c>
      <c r="N1352">
        <v>167.7</v>
      </c>
      <c r="R1352" t="s">
        <v>52</v>
      </c>
      <c r="S1352">
        <v>35.892752000000002</v>
      </c>
      <c r="T1352">
        <v>-84.531959000000001</v>
      </c>
      <c r="U1352">
        <v>0.931666667</v>
      </c>
      <c r="V1352">
        <v>2</v>
      </c>
      <c r="W1352">
        <v>1.5</v>
      </c>
      <c r="X1352">
        <v>1.07</v>
      </c>
      <c r="Y1352">
        <v>253.61</v>
      </c>
      <c r="Z1352">
        <v>47000625001</v>
      </c>
      <c r="AA1352">
        <v>491.68274094899999</v>
      </c>
      <c r="AB1352" t="s">
        <v>41</v>
      </c>
      <c r="AC1352" t="s">
        <v>54</v>
      </c>
      <c r="AD1352" t="s">
        <v>54</v>
      </c>
      <c r="AE1352" t="s">
        <v>73</v>
      </c>
      <c r="AF1352" t="s">
        <v>6334</v>
      </c>
    </row>
    <row r="1353" spans="1:32" x14ac:dyDescent="0.25">
      <c r="A1353" t="s">
        <v>3958</v>
      </c>
      <c r="B1353" t="s">
        <v>6335</v>
      </c>
      <c r="C1353" t="s">
        <v>6336</v>
      </c>
      <c r="D1353" t="s">
        <v>3961</v>
      </c>
      <c r="E1353" t="s">
        <v>641</v>
      </c>
      <c r="F1353">
        <v>3</v>
      </c>
      <c r="G1353">
        <v>2022</v>
      </c>
      <c r="H1353" s="1">
        <v>44945.301822743058</v>
      </c>
      <c r="I1353" t="s">
        <v>3355</v>
      </c>
      <c r="J1353">
        <v>167.29</v>
      </c>
      <c r="K1353">
        <v>0</v>
      </c>
      <c r="L1353" t="s">
        <v>38</v>
      </c>
      <c r="M1353" t="s">
        <v>79</v>
      </c>
      <c r="Q1353">
        <v>167.29</v>
      </c>
      <c r="R1353" t="s">
        <v>52</v>
      </c>
      <c r="S1353">
        <v>36.680480000000003</v>
      </c>
      <c r="T1353">
        <v>-77.541619999999995</v>
      </c>
      <c r="U1353">
        <v>0.85466666700000005</v>
      </c>
      <c r="V1353">
        <v>1</v>
      </c>
      <c r="W1353">
        <v>1.5</v>
      </c>
      <c r="X1353">
        <v>0</v>
      </c>
      <c r="Y1353">
        <v>311.87700000000001</v>
      </c>
      <c r="Z1353">
        <v>51000165001</v>
      </c>
      <c r="AA1353">
        <v>386.06200400440002</v>
      </c>
      <c r="AB1353" t="s">
        <v>41</v>
      </c>
      <c r="AC1353" t="s">
        <v>54</v>
      </c>
      <c r="AD1353" t="s">
        <v>54</v>
      </c>
      <c r="AE1353" t="s">
        <v>73</v>
      </c>
      <c r="AF1353" t="s">
        <v>6337</v>
      </c>
    </row>
    <row r="1354" spans="1:32" x14ac:dyDescent="0.25">
      <c r="A1354" t="s">
        <v>6338</v>
      </c>
      <c r="B1354" t="s">
        <v>6339</v>
      </c>
      <c r="C1354" t="s">
        <v>6340</v>
      </c>
      <c r="D1354" t="s">
        <v>4651</v>
      </c>
      <c r="E1354" t="s">
        <v>543</v>
      </c>
      <c r="F1354">
        <v>7</v>
      </c>
      <c r="G1354">
        <v>2022</v>
      </c>
      <c r="H1354" s="1">
        <v>44950.48812008102</v>
      </c>
      <c r="I1354" t="s">
        <v>3355</v>
      </c>
      <c r="J1354">
        <v>167</v>
      </c>
      <c r="K1354">
        <v>0</v>
      </c>
      <c r="L1354" t="s">
        <v>38</v>
      </c>
      <c r="M1354" t="s">
        <v>79</v>
      </c>
      <c r="Q1354">
        <v>167</v>
      </c>
      <c r="R1354" t="s">
        <v>52</v>
      </c>
      <c r="S1354">
        <v>40.060440999999997</v>
      </c>
      <c r="T1354">
        <v>-93.592861999999997</v>
      </c>
      <c r="U1354">
        <v>0.97416666699999999</v>
      </c>
      <c r="V1354">
        <v>1</v>
      </c>
      <c r="W1354">
        <v>0</v>
      </c>
      <c r="X1354">
        <v>0</v>
      </c>
      <c r="Y1354">
        <v>356.59</v>
      </c>
      <c r="Z1354">
        <v>29003744001</v>
      </c>
      <c r="AA1354">
        <v>600.94557227099995</v>
      </c>
      <c r="AB1354" t="s">
        <v>87</v>
      </c>
      <c r="AC1354" t="s">
        <v>72</v>
      </c>
      <c r="AD1354" t="s">
        <v>54</v>
      </c>
      <c r="AE1354" t="s">
        <v>73</v>
      </c>
      <c r="AF1354" t="s">
        <v>6341</v>
      </c>
    </row>
    <row r="1355" spans="1:32" x14ac:dyDescent="0.25">
      <c r="A1355" t="s">
        <v>6342</v>
      </c>
      <c r="B1355" t="s">
        <v>6343</v>
      </c>
      <c r="C1355" t="s">
        <v>6344</v>
      </c>
      <c r="D1355" t="s">
        <v>6345</v>
      </c>
      <c r="E1355" t="s">
        <v>259</v>
      </c>
      <c r="F1355">
        <v>7</v>
      </c>
      <c r="G1355">
        <v>2022</v>
      </c>
      <c r="H1355" s="1">
        <v>44973.533354004627</v>
      </c>
      <c r="I1355" t="s">
        <v>3355</v>
      </c>
      <c r="J1355">
        <v>166.8</v>
      </c>
      <c r="K1355">
        <v>0</v>
      </c>
      <c r="L1355" t="s">
        <v>38</v>
      </c>
      <c r="M1355" t="s">
        <v>51</v>
      </c>
      <c r="N1355">
        <v>166.8</v>
      </c>
      <c r="R1355" t="s">
        <v>52</v>
      </c>
      <c r="S1355">
        <v>43.056699999999999</v>
      </c>
      <c r="T1355">
        <v>-96.150300000000001</v>
      </c>
      <c r="U1355">
        <v>0</v>
      </c>
      <c r="V1355">
        <v>1</v>
      </c>
      <c r="W1355">
        <v>3.99</v>
      </c>
      <c r="X1355">
        <v>2.21</v>
      </c>
      <c r="Y1355">
        <v>0</v>
      </c>
      <c r="Z1355">
        <v>19000797001</v>
      </c>
      <c r="AA1355">
        <v>529.92473191169995</v>
      </c>
      <c r="AB1355" t="s">
        <v>41</v>
      </c>
      <c r="AC1355" t="s">
        <v>54</v>
      </c>
      <c r="AD1355" t="s">
        <v>54</v>
      </c>
      <c r="AE1355" t="s">
        <v>55</v>
      </c>
      <c r="AF1355" t="s">
        <v>6346</v>
      </c>
    </row>
    <row r="1356" spans="1:32" x14ac:dyDescent="0.25">
      <c r="A1356" t="s">
        <v>6347</v>
      </c>
      <c r="B1356" t="s">
        <v>6348</v>
      </c>
      <c r="C1356" t="s">
        <v>6349</v>
      </c>
      <c r="D1356" t="s">
        <v>6350</v>
      </c>
      <c r="E1356" t="s">
        <v>117</v>
      </c>
      <c r="F1356">
        <v>5</v>
      </c>
      <c r="G1356">
        <v>2022</v>
      </c>
      <c r="H1356" s="1">
        <v>44973.925444108798</v>
      </c>
      <c r="I1356" t="s">
        <v>3355</v>
      </c>
      <c r="J1356">
        <v>166.74</v>
      </c>
      <c r="K1356">
        <v>0</v>
      </c>
      <c r="L1356" t="s">
        <v>38</v>
      </c>
      <c r="M1356" t="s">
        <v>51</v>
      </c>
      <c r="N1356">
        <v>166.73599999999999</v>
      </c>
      <c r="R1356" t="s">
        <v>52</v>
      </c>
      <c r="S1356">
        <v>42.089829999999999</v>
      </c>
      <c r="T1356">
        <v>-88.273229999999998</v>
      </c>
      <c r="U1356">
        <v>1.1273333329999999</v>
      </c>
      <c r="V1356">
        <v>1</v>
      </c>
      <c r="W1356">
        <v>5.96</v>
      </c>
      <c r="X1356">
        <v>2.2999999999999998</v>
      </c>
      <c r="Y1356">
        <v>411.68599999999998</v>
      </c>
      <c r="Z1356">
        <v>17000653001</v>
      </c>
      <c r="AA1356">
        <v>495.32483532639998</v>
      </c>
      <c r="AB1356" t="s">
        <v>41</v>
      </c>
      <c r="AC1356" t="s">
        <v>54</v>
      </c>
      <c r="AD1356" t="s">
        <v>54</v>
      </c>
      <c r="AE1356" t="s">
        <v>54</v>
      </c>
      <c r="AF1356" t="s">
        <v>6351</v>
      </c>
    </row>
    <row r="1357" spans="1:32" x14ac:dyDescent="0.25">
      <c r="A1357" t="s">
        <v>6352</v>
      </c>
      <c r="B1357" t="s">
        <v>6353</v>
      </c>
      <c r="C1357" t="s">
        <v>6353</v>
      </c>
      <c r="D1357" t="s">
        <v>6354</v>
      </c>
      <c r="E1357" t="s">
        <v>99</v>
      </c>
      <c r="F1357">
        <v>6</v>
      </c>
      <c r="G1357">
        <v>2022</v>
      </c>
      <c r="H1357" s="1">
        <v>44813.558378240741</v>
      </c>
      <c r="I1357" t="s">
        <v>3355</v>
      </c>
      <c r="J1357">
        <v>166.47</v>
      </c>
      <c r="K1357">
        <v>0</v>
      </c>
      <c r="L1357" t="s">
        <v>38</v>
      </c>
      <c r="M1357" t="s">
        <v>51</v>
      </c>
      <c r="N1357">
        <v>166.47</v>
      </c>
      <c r="R1357" t="s">
        <v>52</v>
      </c>
      <c r="S1357">
        <v>26.182831</v>
      </c>
      <c r="T1357">
        <v>-97.996643000000006</v>
      </c>
      <c r="U1357">
        <v>0.94858333299999997</v>
      </c>
      <c r="V1357">
        <v>1</v>
      </c>
      <c r="W1357">
        <v>1.9</v>
      </c>
      <c r="X1357">
        <v>1.9</v>
      </c>
      <c r="Y1357">
        <v>346.14</v>
      </c>
      <c r="Z1357">
        <v>48001116001</v>
      </c>
      <c r="AA1357">
        <v>399.9019626385201</v>
      </c>
      <c r="AB1357" t="s">
        <v>41</v>
      </c>
      <c r="AC1357" t="s">
        <v>54</v>
      </c>
      <c r="AD1357" t="s">
        <v>54</v>
      </c>
      <c r="AE1357" t="s">
        <v>73</v>
      </c>
      <c r="AF1357" t="s">
        <v>6355</v>
      </c>
    </row>
    <row r="1358" spans="1:32" x14ac:dyDescent="0.25">
      <c r="A1358" t="s">
        <v>6356</v>
      </c>
      <c r="B1358" t="s">
        <v>6357</v>
      </c>
      <c r="C1358" t="s">
        <v>6358</v>
      </c>
      <c r="D1358" t="s">
        <v>6359</v>
      </c>
      <c r="E1358" t="s">
        <v>159</v>
      </c>
      <c r="F1358">
        <v>10</v>
      </c>
      <c r="G1358">
        <v>2022</v>
      </c>
      <c r="H1358" s="1">
        <v>44971.808217152779</v>
      </c>
      <c r="I1358" t="s">
        <v>3355</v>
      </c>
      <c r="J1358">
        <v>165.67</v>
      </c>
      <c r="K1358">
        <v>0</v>
      </c>
      <c r="L1358" t="s">
        <v>38</v>
      </c>
      <c r="M1358" t="s">
        <v>51</v>
      </c>
      <c r="N1358">
        <v>165.67</v>
      </c>
      <c r="R1358" t="s">
        <v>52</v>
      </c>
      <c r="S1358">
        <v>48.495550000000001</v>
      </c>
      <c r="T1358">
        <v>-122.23531699999999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53001150001</v>
      </c>
      <c r="AA1358">
        <v>438.69026775782993</v>
      </c>
      <c r="AB1358" t="s">
        <v>41</v>
      </c>
      <c r="AC1358" t="s">
        <v>54</v>
      </c>
      <c r="AD1358" t="s">
        <v>54</v>
      </c>
      <c r="AE1358" t="s">
        <v>73</v>
      </c>
      <c r="AF1358" t="s">
        <v>6360</v>
      </c>
    </row>
    <row r="1359" spans="1:32" x14ac:dyDescent="0.25">
      <c r="A1359" t="s">
        <v>6361</v>
      </c>
      <c r="B1359" t="s">
        <v>6362</v>
      </c>
      <c r="C1359" t="s">
        <v>6363</v>
      </c>
      <c r="D1359" t="s">
        <v>6364</v>
      </c>
      <c r="E1359" t="s">
        <v>136</v>
      </c>
      <c r="F1359">
        <v>4</v>
      </c>
      <c r="G1359">
        <v>2022</v>
      </c>
      <c r="H1359" s="1">
        <v>44958.293261053244</v>
      </c>
      <c r="I1359" t="s">
        <v>3355</v>
      </c>
      <c r="J1359">
        <v>164.9</v>
      </c>
      <c r="K1359">
        <v>0</v>
      </c>
      <c r="L1359" t="s">
        <v>38</v>
      </c>
      <c r="M1359" t="s">
        <v>51</v>
      </c>
      <c r="N1359">
        <v>164.9</v>
      </c>
      <c r="R1359" t="s">
        <v>52</v>
      </c>
      <c r="S1359">
        <v>36.070540000000001</v>
      </c>
      <c r="T1359">
        <v>-78.426609999999997</v>
      </c>
      <c r="U1359">
        <v>1.2427166670000001</v>
      </c>
      <c r="V1359">
        <v>1</v>
      </c>
      <c r="W1359">
        <v>3</v>
      </c>
      <c r="X1359">
        <v>0</v>
      </c>
      <c r="Y1359">
        <v>453.4579</v>
      </c>
      <c r="Z1359">
        <v>37003507001</v>
      </c>
      <c r="AA1359">
        <v>608.22976102580003</v>
      </c>
      <c r="AB1359" t="s">
        <v>41</v>
      </c>
      <c r="AC1359" t="s">
        <v>54</v>
      </c>
      <c r="AD1359" t="s">
        <v>54</v>
      </c>
      <c r="AE1359" t="s">
        <v>73</v>
      </c>
      <c r="AF1359" t="s">
        <v>6365</v>
      </c>
    </row>
    <row r="1360" spans="1:32" x14ac:dyDescent="0.25">
      <c r="A1360" t="s">
        <v>6366</v>
      </c>
      <c r="B1360" t="s">
        <v>6367</v>
      </c>
      <c r="C1360" t="s">
        <v>6368</v>
      </c>
      <c r="D1360" t="s">
        <v>6369</v>
      </c>
      <c r="E1360" t="s">
        <v>259</v>
      </c>
      <c r="F1360">
        <v>7</v>
      </c>
      <c r="G1360">
        <v>2022</v>
      </c>
      <c r="H1360" s="1">
        <v>44971.617083912039</v>
      </c>
      <c r="I1360" t="s">
        <v>3355</v>
      </c>
      <c r="J1360">
        <v>164.9</v>
      </c>
      <c r="K1360">
        <v>0</v>
      </c>
      <c r="L1360" t="s">
        <v>38</v>
      </c>
      <c r="M1360" t="s">
        <v>51</v>
      </c>
      <c r="N1360">
        <v>164.9</v>
      </c>
      <c r="R1360" t="s">
        <v>52</v>
      </c>
      <c r="S1360">
        <v>40.979039999999998</v>
      </c>
      <c r="T1360">
        <v>-91.944940000000003</v>
      </c>
      <c r="U1360">
        <v>0</v>
      </c>
      <c r="V1360">
        <v>1</v>
      </c>
      <c r="W1360">
        <v>16.100000000000001</v>
      </c>
      <c r="X1360">
        <v>4.2</v>
      </c>
      <c r="Y1360">
        <v>0</v>
      </c>
      <c r="Z1360">
        <v>19000287001</v>
      </c>
      <c r="AA1360">
        <v>606.40871383709998</v>
      </c>
      <c r="AB1360" t="s">
        <v>41</v>
      </c>
      <c r="AC1360" t="s">
        <v>54</v>
      </c>
      <c r="AD1360" t="s">
        <v>54</v>
      </c>
      <c r="AE1360" t="s">
        <v>73</v>
      </c>
      <c r="AF1360" t="s">
        <v>6370</v>
      </c>
    </row>
    <row r="1361" spans="1:32" x14ac:dyDescent="0.25">
      <c r="A1361" t="s">
        <v>6371</v>
      </c>
      <c r="B1361" t="s">
        <v>6372</v>
      </c>
      <c r="C1361" t="s">
        <v>6373</v>
      </c>
      <c r="D1361" t="s">
        <v>6364</v>
      </c>
      <c r="E1361" t="s">
        <v>136</v>
      </c>
      <c r="F1361">
        <v>4</v>
      </c>
      <c r="G1361">
        <v>2022</v>
      </c>
      <c r="H1361" s="1">
        <v>44970.441159745373</v>
      </c>
      <c r="I1361" t="s">
        <v>3355</v>
      </c>
      <c r="J1361">
        <v>164.34</v>
      </c>
      <c r="K1361">
        <v>0</v>
      </c>
      <c r="L1361" t="s">
        <v>38</v>
      </c>
      <c r="M1361" t="s">
        <v>51</v>
      </c>
      <c r="N1361">
        <v>164.34</v>
      </c>
      <c r="R1361" t="s">
        <v>52</v>
      </c>
      <c r="S1361">
        <v>36.087400000000002</v>
      </c>
      <c r="T1361">
        <v>-78.292199999999994</v>
      </c>
      <c r="U1361">
        <v>0.54339166699999997</v>
      </c>
      <c r="V1361">
        <v>1</v>
      </c>
      <c r="W1361">
        <v>1.37</v>
      </c>
      <c r="X1361">
        <v>0</v>
      </c>
      <c r="Y1361">
        <v>198.47389999999999</v>
      </c>
      <c r="Z1361">
        <v>37003505001</v>
      </c>
      <c r="AA1361">
        <v>315.04116364510003</v>
      </c>
      <c r="AB1361" t="s">
        <v>41</v>
      </c>
      <c r="AC1361" t="s">
        <v>54</v>
      </c>
      <c r="AD1361" t="s">
        <v>54</v>
      </c>
      <c r="AE1361" t="s">
        <v>73</v>
      </c>
      <c r="AF1361" t="s">
        <v>6374</v>
      </c>
    </row>
    <row r="1362" spans="1:32" x14ac:dyDescent="0.25">
      <c r="A1362" t="s">
        <v>6375</v>
      </c>
      <c r="B1362" t="s">
        <v>6376</v>
      </c>
      <c r="C1362" t="s">
        <v>6377</v>
      </c>
      <c r="D1362" t="s">
        <v>6378</v>
      </c>
      <c r="E1362" t="s">
        <v>259</v>
      </c>
      <c r="F1362">
        <v>7</v>
      </c>
      <c r="G1362">
        <v>2022</v>
      </c>
      <c r="H1362" s="1">
        <v>44937.646668819441</v>
      </c>
      <c r="I1362" t="s">
        <v>3355</v>
      </c>
      <c r="J1362">
        <v>164</v>
      </c>
      <c r="K1362">
        <v>0</v>
      </c>
      <c r="L1362" t="s">
        <v>38</v>
      </c>
      <c r="M1362" t="s">
        <v>51</v>
      </c>
      <c r="N1362">
        <v>151</v>
      </c>
      <c r="R1362" t="s">
        <v>52</v>
      </c>
      <c r="S1362">
        <v>43.182369999999999</v>
      </c>
      <c r="T1362">
        <v>-95.865489999999994</v>
      </c>
      <c r="U1362">
        <v>0</v>
      </c>
      <c r="V1362">
        <v>1</v>
      </c>
      <c r="W1362">
        <v>3.83</v>
      </c>
      <c r="X1362">
        <v>3.0249999999999999</v>
      </c>
      <c r="Y1362">
        <v>0</v>
      </c>
      <c r="Z1362">
        <v>19000788001</v>
      </c>
      <c r="AA1362">
        <v>504.97638542650998</v>
      </c>
      <c r="AB1362" t="s">
        <v>118</v>
      </c>
      <c r="AC1362" t="s">
        <v>54</v>
      </c>
      <c r="AD1362" t="s">
        <v>54</v>
      </c>
      <c r="AE1362" t="s">
        <v>73</v>
      </c>
      <c r="AF1362" t="s">
        <v>6379</v>
      </c>
    </row>
    <row r="1363" spans="1:32" x14ac:dyDescent="0.25">
      <c r="A1363" t="s">
        <v>6380</v>
      </c>
      <c r="B1363" t="s">
        <v>6381</v>
      </c>
      <c r="C1363" t="s">
        <v>6382</v>
      </c>
      <c r="D1363" t="s">
        <v>6383</v>
      </c>
      <c r="E1363" t="s">
        <v>641</v>
      </c>
      <c r="F1363">
        <v>3</v>
      </c>
      <c r="G1363">
        <v>2022</v>
      </c>
      <c r="H1363" s="1">
        <v>44957.634518564817</v>
      </c>
      <c r="I1363" t="s">
        <v>3355</v>
      </c>
      <c r="J1363">
        <v>163.69</v>
      </c>
      <c r="K1363">
        <v>0</v>
      </c>
      <c r="L1363" t="s">
        <v>38</v>
      </c>
      <c r="M1363" t="s">
        <v>79</v>
      </c>
      <c r="Q1363">
        <v>163.69</v>
      </c>
      <c r="R1363" t="s">
        <v>52</v>
      </c>
      <c r="S1363">
        <v>36.687060000000002</v>
      </c>
      <c r="T1363">
        <v>-81.982190000000003</v>
      </c>
      <c r="U1363">
        <v>2.1258333330000001</v>
      </c>
      <c r="V1363">
        <v>1</v>
      </c>
      <c r="W1363">
        <v>4.95</v>
      </c>
      <c r="X1363">
        <v>0</v>
      </c>
      <c r="Y1363">
        <v>774.62</v>
      </c>
      <c r="Z1363">
        <v>51000123001</v>
      </c>
      <c r="AA1363">
        <v>1229.2068523725002</v>
      </c>
      <c r="AB1363" t="s">
        <v>53</v>
      </c>
      <c r="AC1363" t="s">
        <v>54</v>
      </c>
      <c r="AD1363" t="s">
        <v>54</v>
      </c>
      <c r="AE1363" t="s">
        <v>55</v>
      </c>
      <c r="AF1363" t="s">
        <v>6384</v>
      </c>
    </row>
    <row r="1364" spans="1:32" x14ac:dyDescent="0.25">
      <c r="A1364" t="s">
        <v>6385</v>
      </c>
      <c r="B1364" t="s">
        <v>6386</v>
      </c>
      <c r="C1364" t="s">
        <v>6386</v>
      </c>
      <c r="D1364" t="s">
        <v>6387</v>
      </c>
      <c r="E1364" t="s">
        <v>99</v>
      </c>
      <c r="F1364">
        <v>6</v>
      </c>
      <c r="G1364">
        <v>2022</v>
      </c>
      <c r="H1364" s="1">
        <v>44805.436857731482</v>
      </c>
      <c r="I1364" t="s">
        <v>3355</v>
      </c>
      <c r="J1364">
        <v>163.36000000000001</v>
      </c>
      <c r="K1364">
        <v>0</v>
      </c>
      <c r="L1364" t="s">
        <v>38</v>
      </c>
      <c r="M1364" t="s">
        <v>79</v>
      </c>
      <c r="Q1364">
        <v>163.36000000000001</v>
      </c>
      <c r="R1364" t="s">
        <v>52</v>
      </c>
      <c r="S1364">
        <v>30.040236</v>
      </c>
      <c r="T1364">
        <v>-93.817693000000006</v>
      </c>
      <c r="U1364">
        <v>0.77734999999999999</v>
      </c>
      <c r="V1364">
        <v>1</v>
      </c>
      <c r="W1364">
        <v>1.6</v>
      </c>
      <c r="X1364">
        <v>1.6</v>
      </c>
      <c r="Y1364">
        <v>284.19880000000001</v>
      </c>
      <c r="Z1364">
        <v>48006013001</v>
      </c>
      <c r="AA1364">
        <v>582.73510038400002</v>
      </c>
      <c r="AB1364" t="s">
        <v>41</v>
      </c>
      <c r="AC1364" t="s">
        <v>54</v>
      </c>
      <c r="AD1364" t="s">
        <v>54</v>
      </c>
      <c r="AE1364" t="s">
        <v>65</v>
      </c>
      <c r="AF1364" t="s">
        <v>6388</v>
      </c>
    </row>
    <row r="1365" spans="1:32" x14ac:dyDescent="0.25">
      <c r="A1365" t="s">
        <v>6389</v>
      </c>
      <c r="B1365" t="s">
        <v>6390</v>
      </c>
      <c r="C1365" t="s">
        <v>6391</v>
      </c>
      <c r="D1365" t="s">
        <v>6392</v>
      </c>
      <c r="E1365" t="s">
        <v>117</v>
      </c>
      <c r="F1365">
        <v>5</v>
      </c>
      <c r="G1365">
        <v>2022</v>
      </c>
      <c r="H1365" s="1">
        <v>44964.475246643517</v>
      </c>
      <c r="I1365" t="s">
        <v>3355</v>
      </c>
      <c r="J1365">
        <v>163.3176</v>
      </c>
      <c r="K1365">
        <v>0</v>
      </c>
      <c r="L1365" t="s">
        <v>38</v>
      </c>
      <c r="M1365" t="s">
        <v>51</v>
      </c>
      <c r="N1365">
        <v>163.13759999999999</v>
      </c>
      <c r="R1365" t="s">
        <v>52</v>
      </c>
      <c r="S1365">
        <v>42.099730000000001</v>
      </c>
      <c r="T1365">
        <v>-88.535049999999998</v>
      </c>
      <c r="U1365">
        <v>1.004166667</v>
      </c>
      <c r="V1365">
        <v>1</v>
      </c>
      <c r="W1365">
        <v>6.9</v>
      </c>
      <c r="X1365">
        <v>2.76</v>
      </c>
      <c r="Y1365">
        <v>366.26</v>
      </c>
      <c r="Z1365">
        <v>17000651001</v>
      </c>
      <c r="AA1365">
        <v>180.28367168130001</v>
      </c>
      <c r="AB1365" t="s">
        <v>41</v>
      </c>
      <c r="AC1365" t="s">
        <v>72</v>
      </c>
      <c r="AD1365" t="s">
        <v>54</v>
      </c>
      <c r="AE1365" t="s">
        <v>73</v>
      </c>
      <c r="AF1365" t="s">
        <v>6393</v>
      </c>
    </row>
    <row r="1366" spans="1:32" x14ac:dyDescent="0.25">
      <c r="A1366" t="s">
        <v>6394</v>
      </c>
      <c r="B1366" t="s">
        <v>6395</v>
      </c>
      <c r="C1366" t="s">
        <v>6396</v>
      </c>
      <c r="D1366" t="s">
        <v>6397</v>
      </c>
      <c r="E1366" t="s">
        <v>159</v>
      </c>
      <c r="F1366">
        <v>10</v>
      </c>
      <c r="G1366">
        <v>2022</v>
      </c>
      <c r="H1366" s="1">
        <v>44985.386983912038</v>
      </c>
      <c r="I1366" t="s">
        <v>3355</v>
      </c>
      <c r="J1366">
        <v>163.30000000000001</v>
      </c>
      <c r="K1366">
        <v>0</v>
      </c>
      <c r="L1366" t="s">
        <v>38</v>
      </c>
      <c r="M1366" t="s">
        <v>51</v>
      </c>
      <c r="N1366">
        <v>163.30000000000001</v>
      </c>
      <c r="R1366" t="s">
        <v>52</v>
      </c>
      <c r="S1366">
        <v>46.213994999999997</v>
      </c>
      <c r="T1366">
        <v>-119.76342200000001</v>
      </c>
      <c r="Z1366">
        <v>53002185001</v>
      </c>
      <c r="AA1366">
        <v>509.89321283599998</v>
      </c>
      <c r="AB1366" t="s">
        <v>407</v>
      </c>
      <c r="AC1366" t="s">
        <v>72</v>
      </c>
      <c r="AD1366" t="s">
        <v>54</v>
      </c>
      <c r="AE1366" t="s">
        <v>73</v>
      </c>
      <c r="AF1366" t="s">
        <v>6398</v>
      </c>
    </row>
    <row r="1367" spans="1:32" x14ac:dyDescent="0.25">
      <c r="A1367" t="s">
        <v>6399</v>
      </c>
      <c r="B1367" t="s">
        <v>6400</v>
      </c>
      <c r="C1367" t="s">
        <v>6400</v>
      </c>
      <c r="D1367" t="s">
        <v>98</v>
      </c>
      <c r="E1367" t="s">
        <v>99</v>
      </c>
      <c r="F1367">
        <v>6</v>
      </c>
      <c r="G1367">
        <v>2022</v>
      </c>
      <c r="H1367" s="1">
        <v>44830.702711064812</v>
      </c>
      <c r="I1367" t="s">
        <v>3355</v>
      </c>
      <c r="J1367">
        <v>162.88</v>
      </c>
      <c r="K1367">
        <v>0</v>
      </c>
      <c r="L1367" t="s">
        <v>38</v>
      </c>
      <c r="M1367" t="s">
        <v>79</v>
      </c>
      <c r="Q1367">
        <v>162.88</v>
      </c>
      <c r="R1367" t="s">
        <v>94</v>
      </c>
      <c r="S1367">
        <v>29.689944000000001</v>
      </c>
      <c r="T1367">
        <v>-95.723832999999999</v>
      </c>
      <c r="U1367">
        <v>1.0387500000000001</v>
      </c>
      <c r="V1367">
        <v>1</v>
      </c>
      <c r="W1367">
        <v>2.11</v>
      </c>
      <c r="X1367">
        <v>1.6</v>
      </c>
      <c r="Y1367">
        <v>379.22</v>
      </c>
      <c r="AB1367" t="s">
        <v>41</v>
      </c>
      <c r="AC1367" t="s">
        <v>54</v>
      </c>
      <c r="AD1367" t="s">
        <v>54</v>
      </c>
      <c r="AE1367" t="s">
        <v>54</v>
      </c>
      <c r="AF1367" t="s">
        <v>6401</v>
      </c>
    </row>
    <row r="1368" spans="1:32" x14ac:dyDescent="0.25">
      <c r="A1368" t="s">
        <v>6402</v>
      </c>
      <c r="B1368" t="s">
        <v>6403</v>
      </c>
      <c r="C1368" t="s">
        <v>6404</v>
      </c>
      <c r="D1368" t="s">
        <v>6405</v>
      </c>
      <c r="E1368" t="s">
        <v>159</v>
      </c>
      <c r="F1368">
        <v>10</v>
      </c>
      <c r="G1368">
        <v>2022</v>
      </c>
      <c r="H1368" s="1">
        <v>44936.615190682867</v>
      </c>
      <c r="I1368" t="s">
        <v>3355</v>
      </c>
      <c r="J1368">
        <v>162.69999999999999</v>
      </c>
      <c r="K1368">
        <v>0</v>
      </c>
      <c r="L1368" t="s">
        <v>38</v>
      </c>
      <c r="M1368" t="s">
        <v>79</v>
      </c>
      <c r="Q1368">
        <v>162.69999999999999</v>
      </c>
      <c r="R1368" t="s">
        <v>94</v>
      </c>
      <c r="S1368">
        <v>47.499118000000003</v>
      </c>
      <c r="T1368">
        <v>-121.78581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53000875001</v>
      </c>
      <c r="AA1368">
        <v>650.11384636590003</v>
      </c>
      <c r="AB1368" t="s">
        <v>41</v>
      </c>
      <c r="AC1368" t="s">
        <v>64</v>
      </c>
      <c r="AD1368" t="s">
        <v>54</v>
      </c>
      <c r="AE1368" t="s">
        <v>73</v>
      </c>
      <c r="AF1368" t="s">
        <v>6406</v>
      </c>
    </row>
    <row r="1369" spans="1:32" x14ac:dyDescent="0.25">
      <c r="A1369" t="s">
        <v>6407</v>
      </c>
      <c r="B1369" t="s">
        <v>6408</v>
      </c>
      <c r="C1369" t="s">
        <v>6409</v>
      </c>
      <c r="D1369" t="s">
        <v>731</v>
      </c>
      <c r="E1369" t="s">
        <v>1719</v>
      </c>
      <c r="F1369">
        <v>7</v>
      </c>
      <c r="G1369">
        <v>2022</v>
      </c>
      <c r="H1369" s="1">
        <v>44984.484911898151</v>
      </c>
      <c r="I1369" t="s">
        <v>3355</v>
      </c>
      <c r="J1369">
        <v>162.32</v>
      </c>
      <c r="K1369">
        <v>0</v>
      </c>
      <c r="L1369" t="s">
        <v>38</v>
      </c>
      <c r="M1369" t="s">
        <v>51</v>
      </c>
      <c r="N1369">
        <v>162.31</v>
      </c>
      <c r="R1369" t="s">
        <v>52</v>
      </c>
      <c r="S1369">
        <v>37.679360000000003</v>
      </c>
      <c r="T1369">
        <v>-96.978920000000002</v>
      </c>
      <c r="U1369">
        <v>0.81171000000000004</v>
      </c>
      <c r="V1369">
        <v>1</v>
      </c>
      <c r="W1369">
        <v>1.5</v>
      </c>
      <c r="X1369">
        <v>0</v>
      </c>
      <c r="Y1369">
        <v>296.49011999999999</v>
      </c>
      <c r="Z1369">
        <v>20001603001</v>
      </c>
      <c r="AA1369">
        <v>486.21959938290001</v>
      </c>
      <c r="AB1369" t="s">
        <v>54</v>
      </c>
      <c r="AC1369" t="s">
        <v>64</v>
      </c>
      <c r="AD1369" t="s">
        <v>54</v>
      </c>
      <c r="AE1369" t="s">
        <v>73</v>
      </c>
      <c r="AF1369" t="s">
        <v>6410</v>
      </c>
    </row>
    <row r="1370" spans="1:32" x14ac:dyDescent="0.25">
      <c r="A1370" t="s">
        <v>6411</v>
      </c>
      <c r="B1370" t="s">
        <v>6412</v>
      </c>
      <c r="C1370" t="s">
        <v>6413</v>
      </c>
      <c r="D1370" t="s">
        <v>6414</v>
      </c>
      <c r="E1370" t="s">
        <v>726</v>
      </c>
      <c r="F1370">
        <v>6</v>
      </c>
      <c r="G1370">
        <v>2022</v>
      </c>
      <c r="H1370" s="1">
        <v>44959.562615590279</v>
      </c>
      <c r="I1370" t="s">
        <v>3355</v>
      </c>
      <c r="J1370">
        <v>162</v>
      </c>
      <c r="K1370">
        <v>0</v>
      </c>
      <c r="L1370" t="s">
        <v>38</v>
      </c>
      <c r="M1370" t="s">
        <v>79</v>
      </c>
      <c r="Q1370">
        <v>162</v>
      </c>
      <c r="R1370" t="s">
        <v>94</v>
      </c>
      <c r="S1370">
        <v>34.031571999999997</v>
      </c>
      <c r="T1370">
        <v>-94.347329999999999</v>
      </c>
      <c r="U1370">
        <v>8.0220833329999994</v>
      </c>
      <c r="V1370">
        <v>1</v>
      </c>
      <c r="W1370">
        <v>4</v>
      </c>
      <c r="X1370">
        <v>2.0699999999999998</v>
      </c>
      <c r="Y1370">
        <v>2967.3530000000001</v>
      </c>
      <c r="Z1370">
        <v>5000701001</v>
      </c>
      <c r="AA1370">
        <v>1086.43675277842</v>
      </c>
      <c r="AB1370" t="s">
        <v>54</v>
      </c>
      <c r="AC1370" t="s">
        <v>54</v>
      </c>
      <c r="AD1370" t="s">
        <v>54</v>
      </c>
      <c r="AE1370" t="s">
        <v>438</v>
      </c>
      <c r="AF1370" t="s">
        <v>6415</v>
      </c>
    </row>
    <row r="1371" spans="1:32" x14ac:dyDescent="0.25">
      <c r="A1371" t="s">
        <v>6416</v>
      </c>
      <c r="B1371" t="s">
        <v>6417</v>
      </c>
      <c r="C1371" t="s">
        <v>6418</v>
      </c>
      <c r="D1371" t="s">
        <v>6416</v>
      </c>
      <c r="E1371" t="s">
        <v>437</v>
      </c>
      <c r="F1371">
        <v>5</v>
      </c>
      <c r="G1371">
        <v>2022</v>
      </c>
      <c r="H1371" s="1">
        <v>44958.644168217594</v>
      </c>
      <c r="I1371" t="s">
        <v>3355</v>
      </c>
      <c r="J1371">
        <v>161.91</v>
      </c>
      <c r="K1371">
        <v>0</v>
      </c>
      <c r="L1371" t="s">
        <v>38</v>
      </c>
      <c r="M1371" t="s">
        <v>51</v>
      </c>
      <c r="N1371">
        <v>161.91</v>
      </c>
      <c r="R1371" t="s">
        <v>86</v>
      </c>
      <c r="S1371">
        <v>44.437939999999998</v>
      </c>
      <c r="T1371">
        <v>-92.26285</v>
      </c>
      <c r="U1371">
        <v>0.54591666699999997</v>
      </c>
      <c r="V1371">
        <v>1</v>
      </c>
      <c r="W1371">
        <v>1.52</v>
      </c>
      <c r="X1371">
        <v>1.52</v>
      </c>
      <c r="Y1371">
        <v>199.26900000000001</v>
      </c>
      <c r="Z1371">
        <v>27000189001</v>
      </c>
      <c r="AB1371" t="s">
        <v>41</v>
      </c>
      <c r="AC1371" t="s">
        <v>64</v>
      </c>
      <c r="AD1371" t="s">
        <v>54</v>
      </c>
      <c r="AE1371" t="s">
        <v>73</v>
      </c>
      <c r="AF1371" t="s">
        <v>6419</v>
      </c>
    </row>
    <row r="1372" spans="1:32" x14ac:dyDescent="0.25">
      <c r="A1372" t="s">
        <v>6420</v>
      </c>
      <c r="B1372" t="s">
        <v>6421</v>
      </c>
      <c r="C1372" t="s">
        <v>6422</v>
      </c>
      <c r="D1372" t="s">
        <v>3208</v>
      </c>
      <c r="E1372" t="s">
        <v>437</v>
      </c>
      <c r="F1372">
        <v>5</v>
      </c>
      <c r="G1372">
        <v>2022</v>
      </c>
      <c r="H1372" s="1">
        <v>45001.509161851849</v>
      </c>
      <c r="I1372" t="s">
        <v>3355</v>
      </c>
      <c r="J1372">
        <v>161.15</v>
      </c>
      <c r="K1372">
        <v>0</v>
      </c>
      <c r="L1372" t="s">
        <v>38</v>
      </c>
      <c r="M1372" t="s">
        <v>51</v>
      </c>
      <c r="N1372">
        <v>161.15</v>
      </c>
      <c r="R1372" t="s">
        <v>52</v>
      </c>
      <c r="S1372">
        <v>45.223880000000001</v>
      </c>
      <c r="T1372">
        <v>-93.992590000000007</v>
      </c>
      <c r="U1372">
        <v>0.615166667</v>
      </c>
      <c r="V1372">
        <v>1</v>
      </c>
      <c r="W1372">
        <v>1.1839999999999999</v>
      </c>
      <c r="X1372">
        <v>1.1839999999999999</v>
      </c>
      <c r="Y1372">
        <v>224.77</v>
      </c>
      <c r="Z1372">
        <v>27000351001</v>
      </c>
      <c r="AB1372" t="s">
        <v>41</v>
      </c>
      <c r="AC1372" t="s">
        <v>54</v>
      </c>
      <c r="AD1372" t="s">
        <v>54</v>
      </c>
      <c r="AE1372" t="s">
        <v>73</v>
      </c>
      <c r="AF1372" t="s">
        <v>6423</v>
      </c>
    </row>
    <row r="1373" spans="1:32" x14ac:dyDescent="0.25">
      <c r="A1373" t="s">
        <v>6424</v>
      </c>
      <c r="B1373" t="s">
        <v>6425</v>
      </c>
      <c r="C1373" t="s">
        <v>6425</v>
      </c>
      <c r="D1373" t="s">
        <v>4222</v>
      </c>
      <c r="E1373" t="s">
        <v>99</v>
      </c>
      <c r="F1373">
        <v>6</v>
      </c>
      <c r="G1373">
        <v>2022</v>
      </c>
      <c r="H1373" s="1">
        <v>44833.594220613428</v>
      </c>
      <c r="I1373" t="s">
        <v>3355</v>
      </c>
      <c r="J1373">
        <v>161.13</v>
      </c>
      <c r="K1373">
        <v>0</v>
      </c>
      <c r="L1373" t="s">
        <v>38</v>
      </c>
      <c r="M1373" t="s">
        <v>79</v>
      </c>
      <c r="Q1373">
        <v>161.13</v>
      </c>
      <c r="R1373" t="s">
        <v>52</v>
      </c>
      <c r="S1373">
        <v>29.578278000000001</v>
      </c>
      <c r="T1373">
        <v>-95.696055999999999</v>
      </c>
      <c r="U1373">
        <v>1.0475000000000001</v>
      </c>
      <c r="V1373">
        <v>1</v>
      </c>
      <c r="W1373">
        <v>6</v>
      </c>
      <c r="X1373">
        <v>2.5</v>
      </c>
      <c r="Y1373">
        <v>382.47</v>
      </c>
      <c r="Z1373">
        <v>48009516001</v>
      </c>
      <c r="AA1373">
        <v>1065.8589195461102</v>
      </c>
      <c r="AB1373" t="s">
        <v>41</v>
      </c>
      <c r="AC1373" t="s">
        <v>54</v>
      </c>
      <c r="AD1373" t="s">
        <v>54</v>
      </c>
      <c r="AE1373" t="s">
        <v>73</v>
      </c>
      <c r="AF1373" t="s">
        <v>6426</v>
      </c>
    </row>
    <row r="1374" spans="1:32" x14ac:dyDescent="0.25">
      <c r="A1374" t="s">
        <v>6427</v>
      </c>
      <c r="B1374" t="s">
        <v>6428</v>
      </c>
      <c r="C1374" t="s">
        <v>6428</v>
      </c>
      <c r="D1374" t="s">
        <v>6429</v>
      </c>
      <c r="E1374" t="s">
        <v>99</v>
      </c>
      <c r="F1374">
        <v>6</v>
      </c>
      <c r="G1374">
        <v>2022</v>
      </c>
      <c r="H1374" s="1">
        <v>44855.490241701387</v>
      </c>
      <c r="I1374" t="s">
        <v>3355</v>
      </c>
      <c r="J1374">
        <v>161</v>
      </c>
      <c r="K1374">
        <v>0</v>
      </c>
      <c r="L1374" t="s">
        <v>38</v>
      </c>
      <c r="M1374" t="s">
        <v>51</v>
      </c>
      <c r="N1374">
        <v>161</v>
      </c>
      <c r="R1374" t="s">
        <v>52</v>
      </c>
      <c r="S1374">
        <v>29.913129999999999</v>
      </c>
      <c r="T1374">
        <v>-93.894850000000005</v>
      </c>
      <c r="U1374">
        <v>2.2916666669999999</v>
      </c>
      <c r="V1374">
        <v>1</v>
      </c>
      <c r="W1374">
        <v>3.8</v>
      </c>
      <c r="X1374">
        <v>3.8</v>
      </c>
      <c r="Y1374">
        <v>837</v>
      </c>
      <c r="Z1374">
        <v>48006009003</v>
      </c>
      <c r="AB1374" t="s">
        <v>41</v>
      </c>
      <c r="AC1374" t="s">
        <v>54</v>
      </c>
      <c r="AD1374" t="s">
        <v>54</v>
      </c>
      <c r="AE1374" t="s">
        <v>65</v>
      </c>
      <c r="AF1374" t="s">
        <v>6430</v>
      </c>
    </row>
    <row r="1375" spans="1:32" x14ac:dyDescent="0.25">
      <c r="A1375" t="s">
        <v>6431</v>
      </c>
      <c r="B1375" t="s">
        <v>6432</v>
      </c>
      <c r="C1375" t="s">
        <v>6432</v>
      </c>
      <c r="D1375" t="s">
        <v>6433</v>
      </c>
      <c r="E1375" t="s">
        <v>99</v>
      </c>
      <c r="F1375">
        <v>6</v>
      </c>
      <c r="G1375">
        <v>2022</v>
      </c>
      <c r="H1375" s="1">
        <v>44823.593498842594</v>
      </c>
      <c r="I1375" t="s">
        <v>3355</v>
      </c>
      <c r="J1375">
        <v>160.74</v>
      </c>
      <c r="K1375">
        <v>0</v>
      </c>
      <c r="L1375" t="s">
        <v>38</v>
      </c>
      <c r="M1375" t="s">
        <v>79</v>
      </c>
      <c r="Q1375">
        <v>160.74</v>
      </c>
      <c r="R1375" t="s">
        <v>52</v>
      </c>
      <c r="S1375">
        <v>30.0669</v>
      </c>
      <c r="T1375">
        <v>-95.614699999999999</v>
      </c>
      <c r="U1375">
        <v>0.83945000000000003</v>
      </c>
      <c r="V1375">
        <v>1</v>
      </c>
      <c r="W1375">
        <v>0</v>
      </c>
      <c r="X1375">
        <v>1.5</v>
      </c>
      <c r="Y1375">
        <v>306.5369</v>
      </c>
      <c r="AB1375" t="s">
        <v>41</v>
      </c>
      <c r="AC1375" t="s">
        <v>54</v>
      </c>
      <c r="AD1375" t="s">
        <v>54</v>
      </c>
      <c r="AE1375" t="s">
        <v>73</v>
      </c>
      <c r="AF1375" t="s">
        <v>6434</v>
      </c>
    </row>
    <row r="1376" spans="1:32" x14ac:dyDescent="0.25">
      <c r="A1376" t="s">
        <v>6435</v>
      </c>
      <c r="B1376" t="s">
        <v>6436</v>
      </c>
      <c r="C1376" t="s">
        <v>6437</v>
      </c>
      <c r="D1376" t="s">
        <v>3799</v>
      </c>
      <c r="E1376" t="s">
        <v>85</v>
      </c>
      <c r="F1376">
        <v>2</v>
      </c>
      <c r="G1376">
        <v>2022</v>
      </c>
      <c r="H1376" s="1">
        <v>44935.339811331018</v>
      </c>
      <c r="I1376" t="s">
        <v>3355</v>
      </c>
      <c r="J1376">
        <v>160.44999999999999</v>
      </c>
      <c r="K1376">
        <v>0</v>
      </c>
      <c r="L1376" t="s">
        <v>38</v>
      </c>
      <c r="M1376" t="s">
        <v>79</v>
      </c>
      <c r="Q1376">
        <v>160.44999999999999</v>
      </c>
      <c r="R1376" t="s">
        <v>94</v>
      </c>
      <c r="S1376">
        <v>42.803899999999999</v>
      </c>
      <c r="T1376">
        <v>-73.988939999999999</v>
      </c>
      <c r="U1376">
        <v>0.87816666700000001</v>
      </c>
      <c r="V1376">
        <v>1</v>
      </c>
      <c r="W1376">
        <v>1.5</v>
      </c>
      <c r="X1376">
        <v>0</v>
      </c>
      <c r="Y1376">
        <v>320.34199999999998</v>
      </c>
      <c r="Z1376">
        <v>36004038002</v>
      </c>
      <c r="AA1376">
        <v>395.16723994789993</v>
      </c>
      <c r="AB1376" t="s">
        <v>54</v>
      </c>
      <c r="AC1376" t="s">
        <v>54</v>
      </c>
      <c r="AD1376" t="s">
        <v>54</v>
      </c>
      <c r="AE1376" t="s">
        <v>65</v>
      </c>
      <c r="AF1376" t="s">
        <v>6438</v>
      </c>
    </row>
    <row r="1377" spans="1:32" x14ac:dyDescent="0.25">
      <c r="A1377" t="s">
        <v>6439</v>
      </c>
      <c r="B1377" t="s">
        <v>6440</v>
      </c>
      <c r="C1377" t="s">
        <v>6441</v>
      </c>
      <c r="D1377" t="s">
        <v>6442</v>
      </c>
      <c r="E1377" t="s">
        <v>437</v>
      </c>
      <c r="F1377">
        <v>5</v>
      </c>
      <c r="G1377">
        <v>2022</v>
      </c>
      <c r="H1377" s="1">
        <v>44935.363792025462</v>
      </c>
      <c r="I1377" t="s">
        <v>3355</v>
      </c>
      <c r="J1377">
        <v>160</v>
      </c>
      <c r="K1377">
        <v>0</v>
      </c>
      <c r="L1377" t="s">
        <v>38</v>
      </c>
      <c r="M1377" t="s">
        <v>79</v>
      </c>
      <c r="Q1377">
        <v>160</v>
      </c>
      <c r="R1377" t="s">
        <v>52</v>
      </c>
      <c r="S1377">
        <v>47.486859000000003</v>
      </c>
      <c r="T1377">
        <v>-92.868300000000005</v>
      </c>
      <c r="U1377">
        <v>1.4130909089999999</v>
      </c>
      <c r="V1377">
        <v>2</v>
      </c>
      <c r="W1377">
        <v>5</v>
      </c>
      <c r="X1377">
        <v>5</v>
      </c>
      <c r="Y1377">
        <v>357.34800000000001</v>
      </c>
      <c r="AB1377" t="s">
        <v>1292</v>
      </c>
      <c r="AC1377" t="s">
        <v>72</v>
      </c>
      <c r="AD1377" t="s">
        <v>54</v>
      </c>
      <c r="AE1377" t="s">
        <v>65</v>
      </c>
      <c r="AF1377" t="s">
        <v>6443</v>
      </c>
    </row>
    <row r="1378" spans="1:32" x14ac:dyDescent="0.25">
      <c r="A1378" t="s">
        <v>6444</v>
      </c>
      <c r="B1378" t="s">
        <v>6445</v>
      </c>
      <c r="C1378" t="s">
        <v>6446</v>
      </c>
      <c r="D1378" t="s">
        <v>6447</v>
      </c>
      <c r="E1378" t="s">
        <v>111</v>
      </c>
      <c r="F1378">
        <v>4</v>
      </c>
      <c r="G1378">
        <v>2022</v>
      </c>
      <c r="H1378" s="1">
        <v>44950.445702696758</v>
      </c>
      <c r="I1378" t="s">
        <v>3355</v>
      </c>
      <c r="J1378">
        <v>159.80000000000001</v>
      </c>
      <c r="K1378">
        <v>0</v>
      </c>
      <c r="L1378" t="s">
        <v>38</v>
      </c>
      <c r="M1378" t="s">
        <v>51</v>
      </c>
      <c r="N1378">
        <v>159.80000000000001</v>
      </c>
      <c r="R1378" t="s">
        <v>52</v>
      </c>
      <c r="S1378">
        <v>34.023111</v>
      </c>
      <c r="T1378">
        <v>-85.272361000000004</v>
      </c>
      <c r="U1378">
        <v>1.84</v>
      </c>
      <c r="V1378">
        <v>1</v>
      </c>
      <c r="W1378">
        <v>3.5</v>
      </c>
      <c r="X1378">
        <v>1.89</v>
      </c>
      <c r="Y1378">
        <v>670.08</v>
      </c>
      <c r="Z1378">
        <v>13000558002</v>
      </c>
      <c r="AA1378">
        <v>1074.4178413330001</v>
      </c>
      <c r="AB1378" t="s">
        <v>41</v>
      </c>
      <c r="AC1378" t="s">
        <v>54</v>
      </c>
      <c r="AD1378" t="s">
        <v>54</v>
      </c>
      <c r="AE1378" t="s">
        <v>44</v>
      </c>
      <c r="AF1378" t="s">
        <v>6448</v>
      </c>
    </row>
    <row r="1379" spans="1:32" x14ac:dyDescent="0.25">
      <c r="A1379" t="s">
        <v>6449</v>
      </c>
      <c r="B1379" t="s">
        <v>6450</v>
      </c>
      <c r="C1379" t="s">
        <v>6451</v>
      </c>
      <c r="D1379" t="s">
        <v>6452</v>
      </c>
      <c r="E1379" t="s">
        <v>117</v>
      </c>
      <c r="F1379">
        <v>5</v>
      </c>
      <c r="G1379">
        <v>2022</v>
      </c>
      <c r="H1379" s="1">
        <v>44950.376778773149</v>
      </c>
      <c r="I1379" t="s">
        <v>3355</v>
      </c>
      <c r="J1379">
        <v>159.78</v>
      </c>
      <c r="K1379">
        <v>0</v>
      </c>
      <c r="L1379" t="s">
        <v>38</v>
      </c>
      <c r="M1379" t="s">
        <v>51</v>
      </c>
      <c r="N1379">
        <v>162.55000000000001</v>
      </c>
      <c r="R1379" t="s">
        <v>52</v>
      </c>
      <c r="S1379">
        <v>41.996043</v>
      </c>
      <c r="T1379">
        <v>-88.693241</v>
      </c>
      <c r="U1379">
        <v>3.4012500000000001</v>
      </c>
      <c r="V1379">
        <v>3</v>
      </c>
      <c r="W1379">
        <v>12.42</v>
      </c>
      <c r="X1379">
        <v>4.9000000000000004</v>
      </c>
      <c r="Y1379">
        <v>1241.8330000000001</v>
      </c>
      <c r="Z1379">
        <v>17007307001</v>
      </c>
      <c r="AA1379">
        <v>1305.6908342979</v>
      </c>
      <c r="AB1379" t="s">
        <v>41</v>
      </c>
      <c r="AC1379" t="s">
        <v>54</v>
      </c>
      <c r="AD1379" t="s">
        <v>215</v>
      </c>
      <c r="AE1379" t="s">
        <v>73</v>
      </c>
      <c r="AF1379" t="s">
        <v>6453</v>
      </c>
    </row>
    <row r="1380" spans="1:32" x14ac:dyDescent="0.25">
      <c r="A1380" t="s">
        <v>6454</v>
      </c>
      <c r="B1380" t="s">
        <v>6455</v>
      </c>
      <c r="C1380" t="s">
        <v>6456</v>
      </c>
      <c r="D1380" t="s">
        <v>6457</v>
      </c>
      <c r="E1380" t="s">
        <v>111</v>
      </c>
      <c r="F1380">
        <v>4</v>
      </c>
      <c r="G1380">
        <v>2022</v>
      </c>
      <c r="H1380" s="1">
        <v>44974.389725682871</v>
      </c>
      <c r="I1380" t="s">
        <v>3355</v>
      </c>
      <c r="J1380">
        <v>159</v>
      </c>
      <c r="K1380">
        <v>0</v>
      </c>
      <c r="L1380" t="s">
        <v>38</v>
      </c>
      <c r="M1380" t="s">
        <v>79</v>
      </c>
      <c r="Q1380">
        <v>159</v>
      </c>
      <c r="R1380" t="s">
        <v>94</v>
      </c>
      <c r="S1380">
        <v>34.221730000000001</v>
      </c>
      <c r="T1380">
        <v>-85.307569000000001</v>
      </c>
      <c r="U1380">
        <v>1.05</v>
      </c>
      <c r="V1380">
        <v>1</v>
      </c>
      <c r="W1380">
        <v>2</v>
      </c>
      <c r="X1380">
        <v>1.097</v>
      </c>
      <c r="Y1380">
        <v>381.6</v>
      </c>
      <c r="Z1380">
        <v>13000216007</v>
      </c>
      <c r="AA1380">
        <v>511.71426002470002</v>
      </c>
      <c r="AB1380" t="s">
        <v>54</v>
      </c>
      <c r="AC1380" t="s">
        <v>64</v>
      </c>
      <c r="AD1380" t="s">
        <v>54</v>
      </c>
      <c r="AE1380" t="s">
        <v>73</v>
      </c>
      <c r="AF1380" t="s">
        <v>6458</v>
      </c>
    </row>
    <row r="1381" spans="1:32" x14ac:dyDescent="0.25">
      <c r="A1381" t="s">
        <v>6459</v>
      </c>
      <c r="B1381" t="s">
        <v>6460</v>
      </c>
      <c r="C1381" t="s">
        <v>6461</v>
      </c>
      <c r="D1381" t="s">
        <v>6462</v>
      </c>
      <c r="E1381" t="s">
        <v>1023</v>
      </c>
      <c r="F1381">
        <v>8</v>
      </c>
      <c r="G1381">
        <v>2022</v>
      </c>
      <c r="H1381" s="1">
        <v>44978.379953275464</v>
      </c>
      <c r="I1381" t="s">
        <v>3355</v>
      </c>
      <c r="J1381">
        <v>158.84</v>
      </c>
      <c r="K1381">
        <v>0</v>
      </c>
      <c r="L1381" t="s">
        <v>38</v>
      </c>
      <c r="M1381" t="s">
        <v>630</v>
      </c>
      <c r="N1381">
        <v>143.04</v>
      </c>
      <c r="O1381">
        <v>20</v>
      </c>
      <c r="R1381" t="s">
        <v>52</v>
      </c>
      <c r="S1381">
        <v>39.557271</v>
      </c>
      <c r="T1381">
        <v>-107.353458</v>
      </c>
      <c r="U1381">
        <v>0.88337716700000002</v>
      </c>
      <c r="V1381">
        <v>1</v>
      </c>
      <c r="W1381">
        <v>2.34</v>
      </c>
      <c r="X1381">
        <v>0</v>
      </c>
      <c r="Y1381">
        <v>322.360026</v>
      </c>
      <c r="Z1381">
        <v>8181000000</v>
      </c>
      <c r="AA1381">
        <v>600.94557227099995</v>
      </c>
      <c r="AB1381" t="s">
        <v>41</v>
      </c>
      <c r="AC1381" t="s">
        <v>72</v>
      </c>
      <c r="AD1381" t="s">
        <v>54</v>
      </c>
      <c r="AE1381" t="s">
        <v>73</v>
      </c>
      <c r="AF1381" t="s">
        <v>6463</v>
      </c>
    </row>
    <row r="1382" spans="1:32" x14ac:dyDescent="0.25">
      <c r="A1382" t="s">
        <v>6464</v>
      </c>
      <c r="B1382" t="s">
        <v>6465</v>
      </c>
      <c r="C1382" t="s">
        <v>6466</v>
      </c>
      <c r="D1382" t="s">
        <v>6467</v>
      </c>
      <c r="E1382" t="s">
        <v>71</v>
      </c>
      <c r="F1382">
        <v>4</v>
      </c>
      <c r="G1382">
        <v>2022</v>
      </c>
      <c r="H1382" s="1">
        <v>44957.658218622688</v>
      </c>
      <c r="I1382" t="s">
        <v>3355</v>
      </c>
      <c r="J1382">
        <v>158.80000000000001</v>
      </c>
      <c r="K1382">
        <v>0</v>
      </c>
      <c r="L1382" t="s">
        <v>38</v>
      </c>
      <c r="M1382" t="s">
        <v>51</v>
      </c>
      <c r="N1382">
        <v>158.80000000000001</v>
      </c>
      <c r="R1382" t="s">
        <v>52</v>
      </c>
      <c r="S1382">
        <v>30.535806000000001</v>
      </c>
      <c r="T1382">
        <v>-89.705805999999995</v>
      </c>
      <c r="U1382">
        <v>1.002583333</v>
      </c>
      <c r="V1382">
        <v>1</v>
      </c>
      <c r="W1382">
        <v>2.4</v>
      </c>
      <c r="X1382">
        <v>0</v>
      </c>
      <c r="Y1382">
        <v>365.69799999999998</v>
      </c>
      <c r="AB1382" t="s">
        <v>41</v>
      </c>
      <c r="AC1382" t="s">
        <v>54</v>
      </c>
      <c r="AD1382" t="s">
        <v>54</v>
      </c>
      <c r="AE1382" t="s">
        <v>73</v>
      </c>
      <c r="AF1382" t="s">
        <v>6468</v>
      </c>
    </row>
    <row r="1383" spans="1:32" x14ac:dyDescent="0.25">
      <c r="A1383" t="s">
        <v>6469</v>
      </c>
      <c r="B1383" t="s">
        <v>6470</v>
      </c>
      <c r="C1383" t="s">
        <v>6471</v>
      </c>
      <c r="D1383" t="s">
        <v>6472</v>
      </c>
      <c r="E1383" t="s">
        <v>213</v>
      </c>
      <c r="F1383">
        <v>3</v>
      </c>
      <c r="G1383">
        <v>2022</v>
      </c>
      <c r="H1383" s="1">
        <v>44952.453153530092</v>
      </c>
      <c r="I1383" t="s">
        <v>3355</v>
      </c>
      <c r="J1383">
        <v>158.19999999999999</v>
      </c>
      <c r="K1383">
        <v>0</v>
      </c>
      <c r="L1383" t="s">
        <v>38</v>
      </c>
      <c r="M1383" t="s">
        <v>79</v>
      </c>
      <c r="Q1383">
        <v>158.19999999999999</v>
      </c>
      <c r="R1383" t="s">
        <v>94</v>
      </c>
      <c r="S1383">
        <v>40.349443999999998</v>
      </c>
      <c r="T1383">
        <v>-76.084444000000005</v>
      </c>
      <c r="U1383">
        <v>0.64901041699999995</v>
      </c>
      <c r="V1383">
        <v>1</v>
      </c>
      <c r="W1383">
        <v>1.4</v>
      </c>
      <c r="X1383">
        <v>0</v>
      </c>
      <c r="Y1383">
        <v>236.42969199999999</v>
      </c>
      <c r="Z1383">
        <v>42001076001</v>
      </c>
      <c r="AA1383">
        <v>442.51446685410008</v>
      </c>
      <c r="AB1383" t="s">
        <v>41</v>
      </c>
      <c r="AC1383" t="s">
        <v>144</v>
      </c>
      <c r="AD1383" t="s">
        <v>54</v>
      </c>
      <c r="AE1383" t="s">
        <v>54</v>
      </c>
      <c r="AF1383" t="s">
        <v>6473</v>
      </c>
    </row>
    <row r="1384" spans="1:32" x14ac:dyDescent="0.25">
      <c r="A1384" t="s">
        <v>6474</v>
      </c>
      <c r="B1384" t="s">
        <v>6475</v>
      </c>
      <c r="C1384" t="s">
        <v>6476</v>
      </c>
      <c r="D1384" t="s">
        <v>6477</v>
      </c>
      <c r="E1384" t="s">
        <v>61</v>
      </c>
      <c r="F1384">
        <v>1</v>
      </c>
      <c r="G1384">
        <v>2022</v>
      </c>
      <c r="H1384" s="1">
        <v>44970.552624328702</v>
      </c>
      <c r="I1384" t="s">
        <v>3355</v>
      </c>
      <c r="J1384">
        <v>158</v>
      </c>
      <c r="K1384">
        <v>0</v>
      </c>
      <c r="L1384" t="s">
        <v>38</v>
      </c>
      <c r="M1384" t="s">
        <v>79</v>
      </c>
      <c r="Q1384">
        <v>158</v>
      </c>
      <c r="R1384" t="s">
        <v>86</v>
      </c>
      <c r="S1384">
        <v>41.290159000000003</v>
      </c>
      <c r="T1384">
        <v>-73.490437999999997</v>
      </c>
      <c r="U1384">
        <v>0.76333333299999995</v>
      </c>
      <c r="V1384">
        <v>1</v>
      </c>
      <c r="W1384">
        <v>1</v>
      </c>
      <c r="X1384">
        <v>0</v>
      </c>
      <c r="Y1384">
        <v>277.94</v>
      </c>
      <c r="Z1384">
        <v>9001180001</v>
      </c>
      <c r="AA1384">
        <v>291.36755019200001</v>
      </c>
      <c r="AB1384" t="s">
        <v>54</v>
      </c>
      <c r="AC1384" t="s">
        <v>54</v>
      </c>
      <c r="AD1384" t="s">
        <v>54</v>
      </c>
      <c r="AE1384" t="s">
        <v>73</v>
      </c>
      <c r="AF1384" t="s">
        <v>6478</v>
      </c>
    </row>
    <row r="1385" spans="1:32" x14ac:dyDescent="0.25">
      <c r="A1385" t="s">
        <v>6479</v>
      </c>
      <c r="B1385" t="s">
        <v>6480</v>
      </c>
      <c r="C1385" t="s">
        <v>6481</v>
      </c>
      <c r="D1385" t="s">
        <v>6482</v>
      </c>
      <c r="E1385" t="s">
        <v>253</v>
      </c>
      <c r="F1385">
        <v>5</v>
      </c>
      <c r="G1385">
        <v>2022</v>
      </c>
      <c r="H1385" s="1">
        <v>44935.564548206021</v>
      </c>
      <c r="I1385" t="s">
        <v>3355</v>
      </c>
      <c r="J1385">
        <v>158</v>
      </c>
      <c r="K1385">
        <v>0</v>
      </c>
      <c r="L1385" t="s">
        <v>38</v>
      </c>
      <c r="M1385" t="s">
        <v>51</v>
      </c>
      <c r="N1385">
        <v>177</v>
      </c>
      <c r="R1385" t="s">
        <v>86</v>
      </c>
      <c r="S1385">
        <v>39.031999999999996</v>
      </c>
      <c r="T1385">
        <v>-87.146528000000004</v>
      </c>
      <c r="U1385">
        <v>1.097941667</v>
      </c>
      <c r="V1385">
        <v>1</v>
      </c>
      <c r="W1385">
        <v>6</v>
      </c>
      <c r="X1385">
        <v>0.5</v>
      </c>
      <c r="Y1385">
        <v>398.91699999999997</v>
      </c>
      <c r="Z1385">
        <v>18003030001</v>
      </c>
      <c r="AA1385">
        <v>473.4722690619999</v>
      </c>
      <c r="AB1385" t="s">
        <v>41</v>
      </c>
      <c r="AC1385" t="s">
        <v>72</v>
      </c>
      <c r="AD1385" t="s">
        <v>54</v>
      </c>
      <c r="AE1385" t="s">
        <v>73</v>
      </c>
      <c r="AF1385" t="s">
        <v>6483</v>
      </c>
    </row>
    <row r="1386" spans="1:32" x14ac:dyDescent="0.25">
      <c r="A1386" t="s">
        <v>6484</v>
      </c>
      <c r="B1386" t="s">
        <v>6485</v>
      </c>
      <c r="C1386" t="s">
        <v>6486</v>
      </c>
      <c r="D1386" t="s">
        <v>6487</v>
      </c>
      <c r="E1386" t="s">
        <v>136</v>
      </c>
      <c r="F1386">
        <v>4</v>
      </c>
      <c r="G1386">
        <v>2022</v>
      </c>
      <c r="H1386" s="1">
        <v>44957.485443449077</v>
      </c>
      <c r="I1386" t="s">
        <v>3355</v>
      </c>
      <c r="J1386">
        <v>157.91</v>
      </c>
      <c r="K1386">
        <v>1</v>
      </c>
      <c r="L1386" t="s">
        <v>51</v>
      </c>
      <c r="M1386" t="s">
        <v>51</v>
      </c>
      <c r="N1386">
        <v>157.91</v>
      </c>
      <c r="R1386" t="s">
        <v>52</v>
      </c>
      <c r="S1386">
        <v>34.855387999999998</v>
      </c>
      <c r="T1386">
        <v>-79.724997999999999</v>
      </c>
      <c r="U1386">
        <v>0.64396666700000005</v>
      </c>
      <c r="V1386">
        <v>1</v>
      </c>
      <c r="W1386">
        <v>1</v>
      </c>
      <c r="X1386">
        <v>0</v>
      </c>
      <c r="Y1386">
        <v>234.89840000000001</v>
      </c>
      <c r="Z1386">
        <v>37007701002</v>
      </c>
      <c r="AA1386">
        <v>311.58117398656998</v>
      </c>
      <c r="AB1386" t="s">
        <v>41</v>
      </c>
      <c r="AC1386" t="s">
        <v>54</v>
      </c>
      <c r="AD1386" t="s">
        <v>54</v>
      </c>
      <c r="AE1386" t="s">
        <v>54</v>
      </c>
      <c r="AF1386" t="s">
        <v>6488</v>
      </c>
    </row>
    <row r="1387" spans="1:32" x14ac:dyDescent="0.25">
      <c r="A1387" t="s">
        <v>6489</v>
      </c>
      <c r="B1387" t="s">
        <v>6490</v>
      </c>
      <c r="C1387" t="s">
        <v>6491</v>
      </c>
      <c r="D1387" t="s">
        <v>6492</v>
      </c>
      <c r="E1387" t="s">
        <v>253</v>
      </c>
      <c r="F1387">
        <v>5</v>
      </c>
      <c r="G1387">
        <v>2022</v>
      </c>
      <c r="H1387" s="1">
        <v>44985.358527453704</v>
      </c>
      <c r="I1387" t="s">
        <v>3355</v>
      </c>
      <c r="J1387">
        <v>155.6</v>
      </c>
      <c r="K1387">
        <v>0</v>
      </c>
      <c r="L1387" t="s">
        <v>38</v>
      </c>
      <c r="M1387" t="s">
        <v>79</v>
      </c>
      <c r="Q1387">
        <v>155.6</v>
      </c>
      <c r="R1387" t="s">
        <v>52</v>
      </c>
      <c r="S1387">
        <v>41.651806000000001</v>
      </c>
      <c r="T1387">
        <v>-85.413694000000007</v>
      </c>
      <c r="U1387">
        <v>0.42317500000000002</v>
      </c>
      <c r="V1387">
        <v>1</v>
      </c>
      <c r="W1387">
        <v>1.8</v>
      </c>
      <c r="X1387">
        <v>0.35</v>
      </c>
      <c r="Y1387">
        <v>154.3203</v>
      </c>
      <c r="Z1387">
        <v>18004874001</v>
      </c>
      <c r="AA1387">
        <v>655.57698793200007</v>
      </c>
      <c r="AB1387" t="s">
        <v>41</v>
      </c>
      <c r="AC1387" t="s">
        <v>54</v>
      </c>
      <c r="AD1387" t="s">
        <v>54</v>
      </c>
      <c r="AE1387" t="s">
        <v>73</v>
      </c>
      <c r="AF1387" t="s">
        <v>6493</v>
      </c>
    </row>
    <row r="1388" spans="1:32" x14ac:dyDescent="0.25">
      <c r="A1388" t="s">
        <v>6494</v>
      </c>
      <c r="B1388" t="s">
        <v>6495</v>
      </c>
      <c r="C1388" t="s">
        <v>6496</v>
      </c>
      <c r="D1388" t="s">
        <v>6497</v>
      </c>
      <c r="E1388" t="s">
        <v>85</v>
      </c>
      <c r="F1388">
        <v>2</v>
      </c>
      <c r="G1388">
        <v>2022</v>
      </c>
      <c r="H1388" s="1">
        <v>44985.460239131942</v>
      </c>
      <c r="I1388" t="s">
        <v>3355</v>
      </c>
      <c r="J1388">
        <v>155.44999999999999</v>
      </c>
      <c r="K1388">
        <v>0</v>
      </c>
      <c r="L1388" t="s">
        <v>38</v>
      </c>
      <c r="M1388" t="s">
        <v>51</v>
      </c>
      <c r="N1388">
        <v>155.44999999999999</v>
      </c>
      <c r="R1388" t="s">
        <v>86</v>
      </c>
      <c r="S1388">
        <v>42.788611000000003</v>
      </c>
      <c r="T1388">
        <v>-73.685028000000003</v>
      </c>
      <c r="U1388">
        <v>0.97833333300000003</v>
      </c>
      <c r="V1388">
        <v>1</v>
      </c>
      <c r="W1388">
        <v>1.5</v>
      </c>
      <c r="X1388">
        <v>0</v>
      </c>
      <c r="Y1388">
        <v>357.02499999999998</v>
      </c>
      <c r="Z1388">
        <v>36005043001</v>
      </c>
      <c r="AA1388">
        <v>293.73491153730998</v>
      </c>
      <c r="AB1388" t="s">
        <v>41</v>
      </c>
      <c r="AC1388" t="s">
        <v>54</v>
      </c>
      <c r="AD1388" t="s">
        <v>54</v>
      </c>
      <c r="AE1388" t="s">
        <v>73</v>
      </c>
      <c r="AF1388" t="s">
        <v>6498</v>
      </c>
    </row>
    <row r="1389" spans="1:32" x14ac:dyDescent="0.25">
      <c r="A1389" t="s">
        <v>6499</v>
      </c>
      <c r="B1389" t="s">
        <v>6500</v>
      </c>
      <c r="C1389" t="s">
        <v>6500</v>
      </c>
      <c r="D1389" t="s">
        <v>6501</v>
      </c>
      <c r="E1389" t="s">
        <v>99</v>
      </c>
      <c r="F1389">
        <v>6</v>
      </c>
      <c r="G1389">
        <v>2022</v>
      </c>
      <c r="H1389" s="1">
        <v>44826.457089641204</v>
      </c>
      <c r="I1389" t="s">
        <v>3355</v>
      </c>
      <c r="J1389">
        <v>154.53</v>
      </c>
      <c r="K1389">
        <v>0</v>
      </c>
      <c r="L1389" t="s">
        <v>38</v>
      </c>
      <c r="M1389" t="s">
        <v>79</v>
      </c>
      <c r="Q1389">
        <v>154.53</v>
      </c>
      <c r="R1389" t="s">
        <v>52</v>
      </c>
      <c r="S1389">
        <v>29.800194000000001</v>
      </c>
      <c r="T1389">
        <v>-95.050250000000005</v>
      </c>
      <c r="U1389">
        <v>0.82096775</v>
      </c>
      <c r="V1389">
        <v>1</v>
      </c>
      <c r="W1389">
        <v>2.35</v>
      </c>
      <c r="X1389">
        <v>0</v>
      </c>
      <c r="Y1389">
        <v>299.065046</v>
      </c>
      <c r="Z1389">
        <v>48007038001</v>
      </c>
      <c r="AB1389" t="s">
        <v>41</v>
      </c>
      <c r="AC1389" t="s">
        <v>54</v>
      </c>
      <c r="AD1389" t="s">
        <v>54</v>
      </c>
      <c r="AE1389" t="s">
        <v>73</v>
      </c>
      <c r="AF1389" t="s">
        <v>6502</v>
      </c>
    </row>
    <row r="1390" spans="1:32" x14ac:dyDescent="0.25">
      <c r="A1390" t="s">
        <v>6503</v>
      </c>
      <c r="B1390" t="s">
        <v>6504</v>
      </c>
      <c r="C1390" t="s">
        <v>6505</v>
      </c>
      <c r="D1390" t="s">
        <v>6506</v>
      </c>
      <c r="E1390" t="s">
        <v>1023</v>
      </c>
      <c r="F1390">
        <v>8</v>
      </c>
      <c r="G1390">
        <v>2022</v>
      </c>
      <c r="H1390" s="1">
        <v>44974.477333657407</v>
      </c>
      <c r="I1390" t="s">
        <v>3355</v>
      </c>
      <c r="J1390">
        <v>154.06</v>
      </c>
      <c r="K1390">
        <v>0</v>
      </c>
      <c r="L1390" t="s">
        <v>38</v>
      </c>
      <c r="M1390" t="s">
        <v>79</v>
      </c>
      <c r="Q1390">
        <v>154.06</v>
      </c>
      <c r="R1390" t="s">
        <v>94</v>
      </c>
      <c r="S1390">
        <v>39.962221999999997</v>
      </c>
      <c r="T1390">
        <v>-105.815556</v>
      </c>
      <c r="U1390">
        <v>0.64858333300000004</v>
      </c>
      <c r="V1390">
        <v>1</v>
      </c>
      <c r="W1390">
        <v>2.4990000000000001</v>
      </c>
      <c r="X1390">
        <v>0</v>
      </c>
      <c r="Y1390">
        <v>236.85</v>
      </c>
      <c r="Z1390">
        <v>8000204001</v>
      </c>
      <c r="AA1390">
        <v>260.40974798410002</v>
      </c>
      <c r="AB1390" t="s">
        <v>41</v>
      </c>
      <c r="AC1390" t="s">
        <v>54</v>
      </c>
      <c r="AD1390" t="s">
        <v>54</v>
      </c>
      <c r="AE1390" t="s">
        <v>73</v>
      </c>
      <c r="AF1390" t="s">
        <v>6507</v>
      </c>
    </row>
    <row r="1391" spans="1:32" x14ac:dyDescent="0.25">
      <c r="A1391" t="s">
        <v>6508</v>
      </c>
      <c r="B1391" t="s">
        <v>6509</v>
      </c>
      <c r="C1391" t="s">
        <v>6510</v>
      </c>
      <c r="D1391" t="s">
        <v>6511</v>
      </c>
      <c r="E1391" t="s">
        <v>172</v>
      </c>
      <c r="F1391">
        <v>4</v>
      </c>
      <c r="G1391">
        <v>2022</v>
      </c>
      <c r="H1391" s="1">
        <v>44978.651715324071</v>
      </c>
      <c r="I1391" t="s">
        <v>3355</v>
      </c>
      <c r="J1391">
        <v>154</v>
      </c>
      <c r="K1391">
        <v>0</v>
      </c>
      <c r="L1391" t="s">
        <v>38</v>
      </c>
      <c r="M1391" t="s">
        <v>51</v>
      </c>
      <c r="N1391">
        <v>154</v>
      </c>
      <c r="R1391" t="s">
        <v>52</v>
      </c>
      <c r="S1391">
        <v>34.685000000000002</v>
      </c>
      <c r="T1391">
        <v>-82.833332999999996</v>
      </c>
      <c r="U1391">
        <v>0.78516666700000004</v>
      </c>
      <c r="V1391">
        <v>1</v>
      </c>
      <c r="W1391">
        <v>0</v>
      </c>
      <c r="X1391">
        <v>0</v>
      </c>
      <c r="Y1391">
        <v>286.27</v>
      </c>
      <c r="Z1391">
        <v>45000217001</v>
      </c>
      <c r="AA1391">
        <v>386.24410872327002</v>
      </c>
      <c r="AB1391" t="s">
        <v>41</v>
      </c>
      <c r="AC1391" t="s">
        <v>54</v>
      </c>
      <c r="AD1391" t="s">
        <v>54</v>
      </c>
      <c r="AE1391" t="s">
        <v>73</v>
      </c>
      <c r="AF1391" t="s">
        <v>6512</v>
      </c>
    </row>
    <row r="1392" spans="1:32" x14ac:dyDescent="0.25">
      <c r="A1392" t="s">
        <v>6513</v>
      </c>
      <c r="B1392" t="s">
        <v>6514</v>
      </c>
      <c r="C1392" t="s">
        <v>6514</v>
      </c>
      <c r="D1392" t="s">
        <v>98</v>
      </c>
      <c r="E1392" t="s">
        <v>99</v>
      </c>
      <c r="F1392">
        <v>6</v>
      </c>
      <c r="G1392">
        <v>2022</v>
      </c>
      <c r="H1392" s="1">
        <v>44834.940255300928</v>
      </c>
      <c r="I1392" t="s">
        <v>3355</v>
      </c>
      <c r="J1392">
        <v>153.72</v>
      </c>
      <c r="K1392">
        <v>0</v>
      </c>
      <c r="L1392" t="s">
        <v>38</v>
      </c>
      <c r="M1392" t="s">
        <v>51</v>
      </c>
      <c r="N1392">
        <v>153.72</v>
      </c>
      <c r="R1392" t="s">
        <v>52</v>
      </c>
      <c r="S1392">
        <v>29.799199999999999</v>
      </c>
      <c r="T1392">
        <v>-95.769420999999994</v>
      </c>
      <c r="U1392">
        <v>1.60703675</v>
      </c>
      <c r="V1392">
        <v>1</v>
      </c>
      <c r="W1392">
        <v>3</v>
      </c>
      <c r="X1392">
        <v>0</v>
      </c>
      <c r="Y1392">
        <v>196.10002299999999</v>
      </c>
      <c r="AB1392" t="s">
        <v>87</v>
      </c>
      <c r="AC1392" t="s">
        <v>54</v>
      </c>
      <c r="AD1392" t="s">
        <v>54</v>
      </c>
      <c r="AE1392" t="s">
        <v>54</v>
      </c>
      <c r="AF1392" t="s">
        <v>6515</v>
      </c>
    </row>
    <row r="1393" spans="1:32" x14ac:dyDescent="0.25">
      <c r="A1393" t="s">
        <v>6516</v>
      </c>
      <c r="B1393" t="s">
        <v>6517</v>
      </c>
      <c r="C1393" t="s">
        <v>6518</v>
      </c>
      <c r="D1393" t="s">
        <v>3640</v>
      </c>
      <c r="E1393" t="s">
        <v>85</v>
      </c>
      <c r="F1393">
        <v>2</v>
      </c>
      <c r="G1393">
        <v>2022</v>
      </c>
      <c r="H1393" s="1">
        <v>44972.511367141204</v>
      </c>
      <c r="I1393" t="s">
        <v>3355</v>
      </c>
      <c r="J1393">
        <v>152.1</v>
      </c>
      <c r="K1393">
        <v>0</v>
      </c>
      <c r="L1393" t="s">
        <v>38</v>
      </c>
      <c r="M1393" t="s">
        <v>79</v>
      </c>
      <c r="Q1393">
        <v>152.1</v>
      </c>
      <c r="R1393" t="s">
        <v>94</v>
      </c>
      <c r="S1393">
        <v>42.762549999999997</v>
      </c>
      <c r="T1393">
        <v>-78.632940000000005</v>
      </c>
      <c r="U1393">
        <v>0</v>
      </c>
      <c r="V1393">
        <v>1</v>
      </c>
      <c r="W1393">
        <v>3.14</v>
      </c>
      <c r="X1393">
        <v>0</v>
      </c>
      <c r="Y1393">
        <v>0</v>
      </c>
      <c r="Z1393">
        <v>36009084001</v>
      </c>
      <c r="AA1393">
        <v>825.29858591883999</v>
      </c>
      <c r="AB1393" t="s">
        <v>41</v>
      </c>
      <c r="AC1393" t="s">
        <v>64</v>
      </c>
      <c r="AD1393" t="s">
        <v>54</v>
      </c>
      <c r="AE1393" t="s">
        <v>73</v>
      </c>
      <c r="AF1393" t="s">
        <v>6519</v>
      </c>
    </row>
    <row r="1394" spans="1:32" x14ac:dyDescent="0.25">
      <c r="A1394" t="s">
        <v>6520</v>
      </c>
      <c r="B1394" t="s">
        <v>6521</v>
      </c>
      <c r="C1394" t="s">
        <v>6521</v>
      </c>
      <c r="D1394" t="s">
        <v>3368</v>
      </c>
      <c r="E1394" t="s">
        <v>99</v>
      </c>
      <c r="F1394">
        <v>6</v>
      </c>
      <c r="G1394">
        <v>2022</v>
      </c>
      <c r="H1394" s="1">
        <v>44831.536142164354</v>
      </c>
      <c r="I1394" t="s">
        <v>3355</v>
      </c>
      <c r="J1394">
        <v>150.18799999999999</v>
      </c>
      <c r="K1394">
        <v>0</v>
      </c>
      <c r="L1394" t="s">
        <v>38</v>
      </c>
      <c r="M1394" t="s">
        <v>79</v>
      </c>
      <c r="Q1394">
        <v>150.18799999999999</v>
      </c>
      <c r="R1394" t="s">
        <v>94</v>
      </c>
      <c r="S1394">
        <v>30.082194000000001</v>
      </c>
      <c r="T1394">
        <v>-97.796666999999999</v>
      </c>
      <c r="U1394">
        <v>0.43575000000000003</v>
      </c>
      <c r="V1394">
        <v>3</v>
      </c>
      <c r="W1394">
        <v>2.7</v>
      </c>
      <c r="X1394">
        <v>0.99</v>
      </c>
      <c r="Y1394">
        <v>158.60599999999999</v>
      </c>
      <c r="AB1394" t="s">
        <v>41</v>
      </c>
      <c r="AC1394" t="s">
        <v>54</v>
      </c>
      <c r="AD1394" t="s">
        <v>54</v>
      </c>
      <c r="AE1394" t="s">
        <v>73</v>
      </c>
      <c r="AF1394" t="s">
        <v>6522</v>
      </c>
    </row>
    <row r="1395" spans="1:32" x14ac:dyDescent="0.25">
      <c r="A1395" t="s">
        <v>6523</v>
      </c>
      <c r="B1395" t="s">
        <v>6524</v>
      </c>
      <c r="C1395" t="s">
        <v>6525</v>
      </c>
      <c r="D1395" t="s">
        <v>6526</v>
      </c>
      <c r="E1395" t="s">
        <v>136</v>
      </c>
      <c r="F1395">
        <v>4</v>
      </c>
      <c r="G1395">
        <v>2022</v>
      </c>
      <c r="H1395" s="1">
        <v>44973.532415590278</v>
      </c>
      <c r="I1395" t="s">
        <v>3355</v>
      </c>
      <c r="J1395">
        <v>150</v>
      </c>
      <c r="K1395">
        <v>0</v>
      </c>
      <c r="L1395" t="s">
        <v>38</v>
      </c>
      <c r="M1395" t="s">
        <v>51</v>
      </c>
      <c r="N1395">
        <v>150</v>
      </c>
      <c r="R1395" t="s">
        <v>86</v>
      </c>
      <c r="S1395">
        <v>35.517809999999997</v>
      </c>
      <c r="T1395">
        <v>-83.094809999999995</v>
      </c>
      <c r="U1395">
        <v>0.34679166700000003</v>
      </c>
      <c r="V1395">
        <v>1</v>
      </c>
      <c r="W1395">
        <v>1</v>
      </c>
      <c r="X1395">
        <v>0</v>
      </c>
      <c r="Y1395">
        <v>126.1361</v>
      </c>
      <c r="Z1395">
        <v>37004404001</v>
      </c>
      <c r="AA1395">
        <v>240.37822890839999</v>
      </c>
      <c r="AB1395" t="s">
        <v>87</v>
      </c>
      <c r="AC1395" t="s">
        <v>54</v>
      </c>
      <c r="AD1395" t="s">
        <v>54</v>
      </c>
      <c r="AE1395" t="s">
        <v>73</v>
      </c>
      <c r="AF1395" t="s">
        <v>6527</v>
      </c>
    </row>
    <row r="1396" spans="1:32" x14ac:dyDescent="0.25">
      <c r="A1396" t="s">
        <v>6528</v>
      </c>
      <c r="B1396" t="s">
        <v>6529</v>
      </c>
      <c r="C1396" t="s">
        <v>6530</v>
      </c>
      <c r="D1396" t="s">
        <v>6528</v>
      </c>
      <c r="E1396" t="s">
        <v>437</v>
      </c>
      <c r="F1396">
        <v>5</v>
      </c>
      <c r="G1396">
        <v>2022</v>
      </c>
      <c r="H1396" s="1">
        <v>44917.681867233798</v>
      </c>
      <c r="I1396" t="s">
        <v>3355</v>
      </c>
      <c r="J1396">
        <v>150</v>
      </c>
      <c r="K1396">
        <v>0</v>
      </c>
      <c r="L1396" t="s">
        <v>38</v>
      </c>
      <c r="M1396" t="s">
        <v>51</v>
      </c>
      <c r="N1396">
        <v>150</v>
      </c>
      <c r="R1396" t="s">
        <v>52</v>
      </c>
      <c r="S1396">
        <v>44.559699999999999</v>
      </c>
      <c r="T1396">
        <v>-93.566995000000006</v>
      </c>
      <c r="U1396">
        <v>0.69883333299999995</v>
      </c>
      <c r="V1396">
        <v>1</v>
      </c>
      <c r="W1396">
        <v>1.3779999999999999</v>
      </c>
      <c r="X1396">
        <v>0</v>
      </c>
      <c r="Y1396">
        <v>255.23400000000001</v>
      </c>
      <c r="AB1396" t="s">
        <v>54</v>
      </c>
      <c r="AC1396" t="s">
        <v>72</v>
      </c>
      <c r="AD1396" t="s">
        <v>537</v>
      </c>
      <c r="AE1396" t="s">
        <v>73</v>
      </c>
      <c r="AF1396" t="s">
        <v>6531</v>
      </c>
    </row>
    <row r="1397" spans="1:32" x14ac:dyDescent="0.25">
      <c r="A1397" t="s">
        <v>6532</v>
      </c>
      <c r="B1397" t="s">
        <v>6533</v>
      </c>
      <c r="C1397" t="s">
        <v>6534</v>
      </c>
      <c r="D1397" t="s">
        <v>6535</v>
      </c>
      <c r="E1397" t="s">
        <v>213</v>
      </c>
      <c r="F1397">
        <v>3</v>
      </c>
      <c r="G1397">
        <v>2022</v>
      </c>
      <c r="H1397" s="1">
        <v>44952.469463090281</v>
      </c>
      <c r="I1397" t="s">
        <v>3355</v>
      </c>
      <c r="J1397">
        <v>149.88999999999999</v>
      </c>
      <c r="K1397">
        <v>0</v>
      </c>
      <c r="L1397" t="s">
        <v>38</v>
      </c>
      <c r="M1397" t="s">
        <v>679</v>
      </c>
      <c r="O1397">
        <v>150</v>
      </c>
      <c r="R1397" t="s">
        <v>52</v>
      </c>
      <c r="S1397">
        <v>40.321179999999998</v>
      </c>
      <c r="T1397">
        <v>-75.339020000000005</v>
      </c>
      <c r="U1397">
        <v>0.68808333300000002</v>
      </c>
      <c r="V1397">
        <v>2</v>
      </c>
      <c r="W1397">
        <v>1.23</v>
      </c>
      <c r="X1397">
        <v>0</v>
      </c>
      <c r="Y1397">
        <v>250.989</v>
      </c>
      <c r="Z1397">
        <v>42000010001</v>
      </c>
      <c r="AA1397">
        <v>307.7569748903</v>
      </c>
      <c r="AB1397" t="s">
        <v>41</v>
      </c>
      <c r="AC1397" t="s">
        <v>54</v>
      </c>
      <c r="AD1397" t="s">
        <v>54</v>
      </c>
      <c r="AE1397" t="s">
        <v>55</v>
      </c>
      <c r="AF1397" t="s">
        <v>6536</v>
      </c>
    </row>
    <row r="1398" spans="1:32" x14ac:dyDescent="0.25">
      <c r="A1398" t="s">
        <v>6537</v>
      </c>
      <c r="B1398" t="s">
        <v>6538</v>
      </c>
      <c r="C1398" t="s">
        <v>6539</v>
      </c>
      <c r="D1398" t="s">
        <v>6540</v>
      </c>
      <c r="E1398" t="s">
        <v>136</v>
      </c>
      <c r="F1398">
        <v>4</v>
      </c>
      <c r="G1398">
        <v>2022</v>
      </c>
      <c r="H1398" s="1">
        <v>44953.41420806713</v>
      </c>
      <c r="I1398" t="s">
        <v>3355</v>
      </c>
      <c r="J1398">
        <v>149.32</v>
      </c>
      <c r="K1398">
        <v>0</v>
      </c>
      <c r="L1398" t="s">
        <v>38</v>
      </c>
      <c r="M1398" t="s">
        <v>51</v>
      </c>
      <c r="N1398">
        <v>149.32</v>
      </c>
      <c r="R1398" t="s">
        <v>52</v>
      </c>
      <c r="S1398">
        <v>34.480350000000001</v>
      </c>
      <c r="T1398">
        <v>-77.552859999999995</v>
      </c>
      <c r="Z1398">
        <v>37007105001</v>
      </c>
      <c r="AA1398">
        <v>628.26128010150001</v>
      </c>
      <c r="AB1398" t="s">
        <v>41</v>
      </c>
      <c r="AC1398" t="s">
        <v>54</v>
      </c>
      <c r="AD1398" t="s">
        <v>54</v>
      </c>
      <c r="AE1398" t="s">
        <v>73</v>
      </c>
      <c r="AF1398" t="s">
        <v>6541</v>
      </c>
    </row>
    <row r="1399" spans="1:32" x14ac:dyDescent="0.25">
      <c r="A1399" t="s">
        <v>6542</v>
      </c>
      <c r="B1399" t="s">
        <v>6543</v>
      </c>
      <c r="C1399" t="s">
        <v>6543</v>
      </c>
      <c r="D1399" t="s">
        <v>98</v>
      </c>
      <c r="E1399" t="s">
        <v>99</v>
      </c>
      <c r="F1399">
        <v>6</v>
      </c>
      <c r="G1399">
        <v>2022</v>
      </c>
      <c r="H1399" s="1">
        <v>44830.431582407407</v>
      </c>
      <c r="I1399" t="s">
        <v>3355</v>
      </c>
      <c r="J1399">
        <v>148.87</v>
      </c>
      <c r="K1399">
        <v>0</v>
      </c>
      <c r="L1399" t="s">
        <v>38</v>
      </c>
      <c r="M1399" t="s">
        <v>79</v>
      </c>
      <c r="Q1399">
        <v>137.85</v>
      </c>
      <c r="R1399" t="s">
        <v>94</v>
      </c>
      <c r="S1399">
        <v>30.001415000000001</v>
      </c>
      <c r="T1399">
        <v>-95.572052999999997</v>
      </c>
      <c r="U1399">
        <v>0.84399999999999997</v>
      </c>
      <c r="V1399">
        <v>1</v>
      </c>
      <c r="W1399">
        <v>1.65</v>
      </c>
      <c r="X1399">
        <v>0</v>
      </c>
      <c r="Y1399">
        <v>308.12700000000001</v>
      </c>
      <c r="AB1399" t="s">
        <v>41</v>
      </c>
      <c r="AC1399" t="s">
        <v>54</v>
      </c>
      <c r="AD1399" t="s">
        <v>54</v>
      </c>
      <c r="AE1399" t="s">
        <v>54</v>
      </c>
      <c r="AF1399" t="s">
        <v>6544</v>
      </c>
    </row>
    <row r="1400" spans="1:32" x14ac:dyDescent="0.25">
      <c r="A1400" t="s">
        <v>6545</v>
      </c>
      <c r="B1400" t="s">
        <v>6546</v>
      </c>
      <c r="C1400" t="s">
        <v>6546</v>
      </c>
      <c r="D1400" t="s">
        <v>6547</v>
      </c>
      <c r="E1400" t="s">
        <v>99</v>
      </c>
      <c r="F1400">
        <v>6</v>
      </c>
      <c r="G1400">
        <v>2022</v>
      </c>
      <c r="H1400" s="1">
        <v>44819.330531018517</v>
      </c>
      <c r="I1400" t="s">
        <v>3355</v>
      </c>
      <c r="J1400">
        <v>148.80000000000001</v>
      </c>
      <c r="K1400">
        <v>0</v>
      </c>
      <c r="L1400" t="s">
        <v>38</v>
      </c>
      <c r="M1400" t="s">
        <v>79</v>
      </c>
      <c r="Q1400">
        <v>148.80000000000001</v>
      </c>
      <c r="R1400" t="s">
        <v>94</v>
      </c>
      <c r="S1400">
        <v>28.882999999999999</v>
      </c>
      <c r="T1400">
        <v>-99.112166999999999</v>
      </c>
      <c r="U1400">
        <v>2.8915166669999999</v>
      </c>
      <c r="V1400">
        <v>1</v>
      </c>
      <c r="W1400">
        <v>1.95</v>
      </c>
      <c r="X1400">
        <v>1.95</v>
      </c>
      <c r="Y1400">
        <v>1070.059</v>
      </c>
      <c r="Z1400">
        <v>48001151001</v>
      </c>
      <c r="AB1400" t="s">
        <v>1420</v>
      </c>
      <c r="AC1400" t="s">
        <v>54</v>
      </c>
      <c r="AD1400" t="s">
        <v>54</v>
      </c>
      <c r="AE1400" t="s">
        <v>54</v>
      </c>
      <c r="AF1400" t="s">
        <v>6548</v>
      </c>
    </row>
    <row r="1401" spans="1:32" x14ac:dyDescent="0.25">
      <c r="A1401" t="s">
        <v>6549</v>
      </c>
      <c r="B1401" t="s">
        <v>6550</v>
      </c>
      <c r="C1401" t="s">
        <v>6551</v>
      </c>
      <c r="D1401" t="s">
        <v>6552</v>
      </c>
      <c r="E1401" t="s">
        <v>136</v>
      </c>
      <c r="F1401">
        <v>4</v>
      </c>
      <c r="G1401">
        <v>2022</v>
      </c>
      <c r="H1401" s="1">
        <v>44963.468030335651</v>
      </c>
      <c r="I1401" t="s">
        <v>3355</v>
      </c>
      <c r="J1401">
        <v>147.88</v>
      </c>
      <c r="K1401">
        <v>0</v>
      </c>
      <c r="L1401" t="s">
        <v>38</v>
      </c>
      <c r="M1401" t="s">
        <v>51</v>
      </c>
      <c r="N1401">
        <v>147.88</v>
      </c>
      <c r="R1401" t="s">
        <v>52</v>
      </c>
      <c r="S1401">
        <v>34.730915000000003</v>
      </c>
      <c r="T1401">
        <v>-77.983317999999997</v>
      </c>
      <c r="U1401">
        <v>1.3042</v>
      </c>
      <c r="V1401">
        <v>1</v>
      </c>
      <c r="W1401">
        <v>5.42</v>
      </c>
      <c r="X1401">
        <v>0</v>
      </c>
      <c r="Y1401">
        <v>476.00569999999999</v>
      </c>
      <c r="Z1401">
        <v>37003110001</v>
      </c>
      <c r="AA1401">
        <v>1205.5332389194</v>
      </c>
      <c r="AB1401" t="s">
        <v>87</v>
      </c>
      <c r="AC1401" t="s">
        <v>54</v>
      </c>
      <c r="AD1401" t="s">
        <v>54</v>
      </c>
      <c r="AE1401" t="s">
        <v>65</v>
      </c>
      <c r="AF1401" t="s">
        <v>6553</v>
      </c>
    </row>
    <row r="1402" spans="1:32" x14ac:dyDescent="0.25">
      <c r="A1402" t="s">
        <v>6554</v>
      </c>
      <c r="B1402" t="s">
        <v>6555</v>
      </c>
      <c r="C1402" t="s">
        <v>6556</v>
      </c>
      <c r="D1402" t="s">
        <v>4840</v>
      </c>
      <c r="E1402" t="s">
        <v>136</v>
      </c>
      <c r="F1402">
        <v>4</v>
      </c>
      <c r="G1402">
        <v>2022</v>
      </c>
      <c r="H1402" s="1">
        <v>44970.372457465281</v>
      </c>
      <c r="I1402" t="s">
        <v>3355</v>
      </c>
      <c r="J1402">
        <v>147.85</v>
      </c>
      <c r="K1402">
        <v>0</v>
      </c>
      <c r="L1402" t="s">
        <v>38</v>
      </c>
      <c r="M1402" t="s">
        <v>51</v>
      </c>
      <c r="N1402">
        <v>147.85</v>
      </c>
      <c r="R1402" t="s">
        <v>52</v>
      </c>
      <c r="S1402">
        <v>36.379798999999998</v>
      </c>
      <c r="T1402">
        <v>-78.168333000000004</v>
      </c>
      <c r="U1402">
        <v>0.48954166700000001</v>
      </c>
      <c r="V1402">
        <v>1</v>
      </c>
      <c r="W1402">
        <v>2</v>
      </c>
      <c r="X1402">
        <v>0</v>
      </c>
      <c r="Y1402">
        <v>178.7278</v>
      </c>
      <c r="Z1402">
        <v>37009303001</v>
      </c>
      <c r="AA1402">
        <v>274.43181133708998</v>
      </c>
      <c r="AB1402" t="s">
        <v>41</v>
      </c>
      <c r="AC1402" t="s">
        <v>54</v>
      </c>
      <c r="AD1402" t="s">
        <v>54</v>
      </c>
      <c r="AE1402" t="s">
        <v>73</v>
      </c>
      <c r="AF1402" t="s">
        <v>6557</v>
      </c>
    </row>
    <row r="1403" spans="1:32" x14ac:dyDescent="0.25">
      <c r="A1403" t="s">
        <v>6558</v>
      </c>
      <c r="B1403" t="s">
        <v>6559</v>
      </c>
      <c r="C1403" t="s">
        <v>6560</v>
      </c>
      <c r="D1403" t="s">
        <v>6561</v>
      </c>
      <c r="E1403" t="s">
        <v>1023</v>
      </c>
      <c r="F1403">
        <v>8</v>
      </c>
      <c r="G1403">
        <v>2022</v>
      </c>
      <c r="H1403" s="1">
        <v>44958.748283680558</v>
      </c>
      <c r="I1403" t="s">
        <v>3355</v>
      </c>
      <c r="J1403">
        <v>147.76</v>
      </c>
      <c r="K1403">
        <v>0</v>
      </c>
      <c r="L1403" t="s">
        <v>38</v>
      </c>
      <c r="M1403" t="s">
        <v>51</v>
      </c>
      <c r="N1403">
        <v>147.76</v>
      </c>
      <c r="R1403" t="s">
        <v>86</v>
      </c>
      <c r="S1403">
        <v>38.515810999999999</v>
      </c>
      <c r="T1403">
        <v>-106.995525</v>
      </c>
      <c r="U1403">
        <v>1.171</v>
      </c>
      <c r="V1403">
        <v>1</v>
      </c>
      <c r="W1403">
        <v>4.2</v>
      </c>
      <c r="X1403">
        <v>0</v>
      </c>
      <c r="Y1403">
        <v>428.68400000000003</v>
      </c>
      <c r="Z1403">
        <v>8000035001</v>
      </c>
      <c r="AA1403">
        <v>946.94453812399979</v>
      </c>
      <c r="AB1403" t="s">
        <v>41</v>
      </c>
      <c r="AC1403" t="s">
        <v>72</v>
      </c>
      <c r="AD1403" t="s">
        <v>43</v>
      </c>
      <c r="AE1403" t="s">
        <v>73</v>
      </c>
      <c r="AF1403" t="s">
        <v>6562</v>
      </c>
    </row>
    <row r="1404" spans="1:32" x14ac:dyDescent="0.25">
      <c r="A1404" t="s">
        <v>6563</v>
      </c>
      <c r="B1404" t="s">
        <v>6564</v>
      </c>
      <c r="C1404" t="s">
        <v>6565</v>
      </c>
      <c r="D1404" t="s">
        <v>6566</v>
      </c>
      <c r="E1404" t="s">
        <v>259</v>
      </c>
      <c r="F1404">
        <v>7</v>
      </c>
      <c r="G1404">
        <v>2022</v>
      </c>
      <c r="H1404" s="1">
        <v>44931.51764697917</v>
      </c>
      <c r="I1404" t="s">
        <v>3355</v>
      </c>
      <c r="J1404">
        <v>147.6</v>
      </c>
      <c r="K1404">
        <v>0</v>
      </c>
      <c r="L1404" t="s">
        <v>38</v>
      </c>
      <c r="M1404" t="s">
        <v>51</v>
      </c>
      <c r="N1404">
        <v>147.6</v>
      </c>
      <c r="R1404" t="s">
        <v>52</v>
      </c>
      <c r="S1404">
        <v>40.978332999999999</v>
      </c>
      <c r="T1404">
        <v>-91.553888999999998</v>
      </c>
      <c r="U1404">
        <v>0</v>
      </c>
      <c r="V1404">
        <v>1</v>
      </c>
      <c r="W1404">
        <v>4</v>
      </c>
      <c r="X1404">
        <v>2.75</v>
      </c>
      <c r="Y1404">
        <v>0</v>
      </c>
      <c r="Z1404">
        <v>19000592001</v>
      </c>
      <c r="AA1404">
        <v>486.21959938290001</v>
      </c>
      <c r="AB1404" t="s">
        <v>544</v>
      </c>
      <c r="AC1404" t="s">
        <v>54</v>
      </c>
      <c r="AD1404" t="s">
        <v>54</v>
      </c>
      <c r="AE1404" t="s">
        <v>65</v>
      </c>
      <c r="AF1404" t="s">
        <v>6567</v>
      </c>
    </row>
    <row r="1405" spans="1:32" x14ac:dyDescent="0.25">
      <c r="A1405" t="s">
        <v>6568</v>
      </c>
      <c r="B1405" t="s">
        <v>6569</v>
      </c>
      <c r="C1405" t="s">
        <v>6570</v>
      </c>
      <c r="D1405" t="s">
        <v>6571</v>
      </c>
      <c r="E1405" t="s">
        <v>36</v>
      </c>
      <c r="F1405">
        <v>9</v>
      </c>
      <c r="G1405">
        <v>2022</v>
      </c>
      <c r="H1405" s="1">
        <v>44958.676652511575</v>
      </c>
      <c r="I1405" t="s">
        <v>3355</v>
      </c>
      <c r="J1405">
        <v>147</v>
      </c>
      <c r="K1405">
        <v>0</v>
      </c>
      <c r="L1405" t="s">
        <v>38</v>
      </c>
      <c r="M1405" t="s">
        <v>51</v>
      </c>
      <c r="N1405">
        <v>147</v>
      </c>
      <c r="R1405" t="s">
        <v>52</v>
      </c>
      <c r="S1405">
        <v>38.795833000000002</v>
      </c>
      <c r="T1405">
        <v>-123.009444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6001035001</v>
      </c>
      <c r="AA1405">
        <v>274.97812549370002</v>
      </c>
      <c r="AB1405" t="s">
        <v>54</v>
      </c>
      <c r="AC1405" t="s">
        <v>64</v>
      </c>
      <c r="AD1405" t="s">
        <v>54</v>
      </c>
      <c r="AE1405" t="s">
        <v>73</v>
      </c>
      <c r="AF1405" t="s">
        <v>6572</v>
      </c>
    </row>
    <row r="1406" spans="1:32" x14ac:dyDescent="0.25">
      <c r="A1406" t="s">
        <v>6573</v>
      </c>
      <c r="B1406" t="s">
        <v>6574</v>
      </c>
      <c r="C1406" t="s">
        <v>6575</v>
      </c>
      <c r="D1406" t="s">
        <v>6576</v>
      </c>
      <c r="E1406" t="s">
        <v>213</v>
      </c>
      <c r="F1406">
        <v>3</v>
      </c>
      <c r="G1406">
        <v>2022</v>
      </c>
      <c r="H1406" s="1">
        <v>44965.605022523145</v>
      </c>
      <c r="I1406" t="s">
        <v>3355</v>
      </c>
      <c r="J1406">
        <v>146.869</v>
      </c>
      <c r="K1406">
        <v>0</v>
      </c>
      <c r="L1406" t="s">
        <v>38</v>
      </c>
      <c r="M1406" t="s">
        <v>79</v>
      </c>
      <c r="Q1406">
        <v>146.869</v>
      </c>
      <c r="R1406" t="s">
        <v>52</v>
      </c>
      <c r="S1406">
        <v>40.781111000000003</v>
      </c>
      <c r="T1406">
        <v>-76.863332999999997</v>
      </c>
      <c r="U1406">
        <v>1.2574083330000001</v>
      </c>
      <c r="V1406">
        <v>1</v>
      </c>
      <c r="W1406">
        <v>2</v>
      </c>
      <c r="X1406">
        <v>0</v>
      </c>
      <c r="Y1406">
        <v>457.83589999999998</v>
      </c>
      <c r="Z1406">
        <v>42004083001</v>
      </c>
      <c r="AA1406">
        <v>737.5241114234999</v>
      </c>
      <c r="AB1406" t="s">
        <v>53</v>
      </c>
      <c r="AC1406" t="s">
        <v>42</v>
      </c>
      <c r="AD1406" t="s">
        <v>54</v>
      </c>
      <c r="AE1406" t="s">
        <v>73</v>
      </c>
      <c r="AF1406" t="s">
        <v>6577</v>
      </c>
    </row>
    <row r="1407" spans="1:32" x14ac:dyDescent="0.25">
      <c r="A1407" t="s">
        <v>6578</v>
      </c>
      <c r="B1407" t="s">
        <v>6579</v>
      </c>
      <c r="C1407" t="s">
        <v>6579</v>
      </c>
      <c r="D1407" t="s">
        <v>6580</v>
      </c>
      <c r="E1407" t="s">
        <v>99</v>
      </c>
      <c r="F1407">
        <v>6</v>
      </c>
      <c r="G1407">
        <v>2022</v>
      </c>
      <c r="H1407" s="1">
        <v>44825.635368043979</v>
      </c>
      <c r="I1407" t="s">
        <v>3355</v>
      </c>
      <c r="J1407">
        <v>146.4</v>
      </c>
      <c r="K1407">
        <v>0</v>
      </c>
      <c r="L1407" t="s">
        <v>38</v>
      </c>
      <c r="M1407" t="s">
        <v>79</v>
      </c>
      <c r="Q1407">
        <v>163.47999999999999</v>
      </c>
      <c r="R1407" t="s">
        <v>52</v>
      </c>
      <c r="S1407">
        <v>30.34937</v>
      </c>
      <c r="T1407">
        <v>-97.540030000000002</v>
      </c>
      <c r="U1407">
        <v>1.4166666670000001</v>
      </c>
      <c r="V1407">
        <v>1</v>
      </c>
      <c r="W1407">
        <v>2</v>
      </c>
      <c r="X1407">
        <v>0.5</v>
      </c>
      <c r="Y1407">
        <v>516.57000000000005</v>
      </c>
      <c r="AB1407" t="s">
        <v>41</v>
      </c>
      <c r="AC1407" t="s">
        <v>54</v>
      </c>
      <c r="AD1407" t="s">
        <v>54</v>
      </c>
      <c r="AE1407" t="s">
        <v>73</v>
      </c>
      <c r="AF1407" t="s">
        <v>6581</v>
      </c>
    </row>
    <row r="1408" spans="1:32" x14ac:dyDescent="0.25">
      <c r="A1408" t="s">
        <v>6582</v>
      </c>
      <c r="B1408" t="s">
        <v>6583</v>
      </c>
      <c r="C1408" t="s">
        <v>6584</v>
      </c>
      <c r="D1408" t="s">
        <v>3841</v>
      </c>
      <c r="E1408" t="s">
        <v>253</v>
      </c>
      <c r="F1408">
        <v>5</v>
      </c>
      <c r="G1408">
        <v>2022</v>
      </c>
      <c r="H1408" s="1">
        <v>45070.209882418982</v>
      </c>
      <c r="I1408" t="s">
        <v>3355</v>
      </c>
      <c r="J1408">
        <v>146.19999999999999</v>
      </c>
      <c r="K1408">
        <v>0</v>
      </c>
      <c r="L1408" t="s">
        <v>38</v>
      </c>
      <c r="M1408" t="s">
        <v>51</v>
      </c>
      <c r="N1408">
        <v>185.4</v>
      </c>
      <c r="R1408" t="s">
        <v>568</v>
      </c>
      <c r="S1408">
        <v>41.627389000000001</v>
      </c>
      <c r="T1408">
        <v>-84.982360999999997</v>
      </c>
      <c r="U1408">
        <v>1.148803333</v>
      </c>
      <c r="V1408">
        <v>1</v>
      </c>
      <c r="W1408">
        <v>3.3</v>
      </c>
      <c r="X1408">
        <v>1.1000000000000001</v>
      </c>
      <c r="Y1408">
        <v>418.71593999999999</v>
      </c>
      <c r="Z1408">
        <v>18003050001</v>
      </c>
      <c r="AA1408">
        <v>1201.8911445419999</v>
      </c>
      <c r="AB1408" t="s">
        <v>41</v>
      </c>
      <c r="AC1408" t="s">
        <v>72</v>
      </c>
      <c r="AD1408" t="s">
        <v>43</v>
      </c>
      <c r="AE1408" t="s">
        <v>65</v>
      </c>
      <c r="AF1408" t="s">
        <v>6585</v>
      </c>
    </row>
    <row r="1409" spans="1:32" x14ac:dyDescent="0.25">
      <c r="A1409" t="s">
        <v>6586</v>
      </c>
      <c r="B1409" t="s">
        <v>6587</v>
      </c>
      <c r="C1409" t="s">
        <v>6588</v>
      </c>
      <c r="D1409" t="s">
        <v>6589</v>
      </c>
      <c r="E1409" t="s">
        <v>213</v>
      </c>
      <c r="F1409">
        <v>3</v>
      </c>
      <c r="G1409">
        <v>2022</v>
      </c>
      <c r="H1409" s="1">
        <v>44939.564193217593</v>
      </c>
      <c r="I1409" t="s">
        <v>3355</v>
      </c>
      <c r="J1409">
        <v>145.61000000000001</v>
      </c>
      <c r="K1409">
        <v>0</v>
      </c>
      <c r="L1409" t="s">
        <v>38</v>
      </c>
      <c r="M1409" t="s">
        <v>51</v>
      </c>
      <c r="N1409">
        <v>145.63999999999999</v>
      </c>
      <c r="R1409" t="s">
        <v>52</v>
      </c>
      <c r="S1409">
        <v>40.736330000000002</v>
      </c>
      <c r="T1409">
        <v>-75.285700000000006</v>
      </c>
      <c r="U1409">
        <v>1.226583333</v>
      </c>
      <c r="V1409">
        <v>1</v>
      </c>
      <c r="W1409">
        <v>1.6</v>
      </c>
      <c r="X1409">
        <v>0</v>
      </c>
      <c r="Y1409">
        <v>446.98399999999998</v>
      </c>
      <c r="Z1409">
        <v>42001246001</v>
      </c>
      <c r="AA1409">
        <v>414.83454958585997</v>
      </c>
      <c r="AB1409" t="s">
        <v>41</v>
      </c>
      <c r="AC1409" t="s">
        <v>144</v>
      </c>
      <c r="AD1409" t="s">
        <v>54</v>
      </c>
      <c r="AE1409" t="s">
        <v>55</v>
      </c>
      <c r="AF1409" t="s">
        <v>6590</v>
      </c>
    </row>
    <row r="1410" spans="1:32" x14ac:dyDescent="0.25">
      <c r="A1410" t="s">
        <v>6591</v>
      </c>
      <c r="B1410" t="s">
        <v>6592</v>
      </c>
      <c r="C1410" t="s">
        <v>6593</v>
      </c>
      <c r="D1410" t="s">
        <v>6594</v>
      </c>
      <c r="E1410" t="s">
        <v>117</v>
      </c>
      <c r="F1410">
        <v>5</v>
      </c>
      <c r="G1410">
        <v>2022</v>
      </c>
      <c r="H1410" s="1">
        <v>44973.574660034719</v>
      </c>
      <c r="I1410" t="s">
        <v>3355</v>
      </c>
      <c r="J1410">
        <v>145</v>
      </c>
      <c r="K1410">
        <v>0</v>
      </c>
      <c r="L1410" t="s">
        <v>38</v>
      </c>
      <c r="M1410" t="s">
        <v>51</v>
      </c>
      <c r="N1410">
        <v>145</v>
      </c>
      <c r="R1410" t="s">
        <v>52</v>
      </c>
      <c r="S1410">
        <v>41.656750000000002</v>
      </c>
      <c r="T1410">
        <v>-88.637389999999996</v>
      </c>
      <c r="U1410">
        <v>0.46641666700000001</v>
      </c>
      <c r="V1410">
        <v>2</v>
      </c>
      <c r="W1410">
        <v>3.75</v>
      </c>
      <c r="X1410">
        <v>1.5</v>
      </c>
      <c r="Y1410">
        <v>170.06899999999999</v>
      </c>
      <c r="Z1410">
        <v>17000009001</v>
      </c>
      <c r="AA1410">
        <v>446.15656123150001</v>
      </c>
      <c r="AB1410" t="s">
        <v>118</v>
      </c>
      <c r="AC1410" t="s">
        <v>54</v>
      </c>
      <c r="AD1410" t="s">
        <v>54</v>
      </c>
      <c r="AE1410" t="s">
        <v>73</v>
      </c>
      <c r="AF1410" t="s">
        <v>6595</v>
      </c>
    </row>
    <row r="1411" spans="1:32" x14ac:dyDescent="0.25">
      <c r="A1411" t="s">
        <v>6596</v>
      </c>
      <c r="B1411" t="s">
        <v>6597</v>
      </c>
      <c r="C1411" t="s">
        <v>6597</v>
      </c>
      <c r="D1411" t="s">
        <v>5482</v>
      </c>
      <c r="E1411" t="s">
        <v>99</v>
      </c>
      <c r="F1411">
        <v>6</v>
      </c>
      <c r="G1411">
        <v>2022</v>
      </c>
      <c r="H1411" s="1">
        <v>44833.64892954861</v>
      </c>
      <c r="I1411" t="s">
        <v>3355</v>
      </c>
      <c r="J1411">
        <v>144.43</v>
      </c>
      <c r="K1411">
        <v>0</v>
      </c>
      <c r="L1411" t="s">
        <v>38</v>
      </c>
      <c r="M1411" t="s">
        <v>79</v>
      </c>
      <c r="Q1411">
        <v>144.43</v>
      </c>
      <c r="R1411" t="s">
        <v>52</v>
      </c>
      <c r="S1411">
        <v>30.54025</v>
      </c>
      <c r="T1411">
        <v>-97.539582999999993</v>
      </c>
      <c r="U1411">
        <v>0.62666666699999996</v>
      </c>
      <c r="V1411">
        <v>1</v>
      </c>
      <c r="W1411">
        <v>3.25</v>
      </c>
      <c r="X1411">
        <v>0</v>
      </c>
      <c r="Y1411">
        <v>228.02</v>
      </c>
      <c r="Z1411">
        <v>48000017008</v>
      </c>
      <c r="AA1411">
        <v>555.41939255349996</v>
      </c>
      <c r="AB1411" t="s">
        <v>41</v>
      </c>
      <c r="AC1411" t="s">
        <v>54</v>
      </c>
      <c r="AD1411" t="s">
        <v>54</v>
      </c>
      <c r="AE1411" t="s">
        <v>73</v>
      </c>
      <c r="AF1411" t="s">
        <v>6598</v>
      </c>
    </row>
    <row r="1412" spans="1:32" x14ac:dyDescent="0.25">
      <c r="A1412" t="s">
        <v>6599</v>
      </c>
      <c r="B1412" t="s">
        <v>6600</v>
      </c>
      <c r="C1412" t="s">
        <v>6601</v>
      </c>
      <c r="D1412" t="s">
        <v>1170</v>
      </c>
      <c r="E1412" t="s">
        <v>61</v>
      </c>
      <c r="F1412">
        <v>1</v>
      </c>
      <c r="G1412">
        <v>2022</v>
      </c>
      <c r="H1412" s="1">
        <v>44973.459897673609</v>
      </c>
      <c r="I1412" t="s">
        <v>3355</v>
      </c>
      <c r="J1412">
        <v>144</v>
      </c>
      <c r="K1412">
        <v>0</v>
      </c>
      <c r="L1412" t="s">
        <v>38</v>
      </c>
      <c r="M1412" t="s">
        <v>79</v>
      </c>
      <c r="Q1412">
        <v>144</v>
      </c>
      <c r="R1412" t="s">
        <v>94</v>
      </c>
      <c r="S1412">
        <v>41.941792</v>
      </c>
      <c r="T1412">
        <v>-73.053825000000003</v>
      </c>
      <c r="U1412">
        <v>1.4475</v>
      </c>
      <c r="V1412">
        <v>1</v>
      </c>
      <c r="W1412">
        <v>3.5</v>
      </c>
      <c r="X1412">
        <v>0</v>
      </c>
      <c r="Y1412">
        <v>527.55999999999995</v>
      </c>
      <c r="Z1412">
        <v>9001620001</v>
      </c>
      <c r="AA1412">
        <v>886.12156202142</v>
      </c>
      <c r="AB1412" t="s">
        <v>53</v>
      </c>
      <c r="AC1412" t="s">
        <v>42</v>
      </c>
      <c r="AD1412" t="s">
        <v>54</v>
      </c>
      <c r="AE1412" t="s">
        <v>73</v>
      </c>
      <c r="AF1412" t="s">
        <v>6602</v>
      </c>
    </row>
    <row r="1413" spans="1:32" x14ac:dyDescent="0.25">
      <c r="A1413" t="s">
        <v>6603</v>
      </c>
      <c r="B1413" t="s">
        <v>6604</v>
      </c>
      <c r="C1413" t="s">
        <v>6604</v>
      </c>
      <c r="D1413" t="s">
        <v>98</v>
      </c>
      <c r="E1413" t="s">
        <v>99</v>
      </c>
      <c r="F1413">
        <v>6</v>
      </c>
      <c r="G1413">
        <v>2022</v>
      </c>
      <c r="H1413" s="1">
        <v>44830.693122314813</v>
      </c>
      <c r="I1413" t="s">
        <v>3355</v>
      </c>
      <c r="J1413">
        <v>143.27000000000001</v>
      </c>
      <c r="K1413">
        <v>0</v>
      </c>
      <c r="L1413" t="s">
        <v>38</v>
      </c>
      <c r="M1413" t="s">
        <v>79</v>
      </c>
      <c r="Q1413">
        <v>143.27000000000001</v>
      </c>
      <c r="R1413" t="s">
        <v>94</v>
      </c>
      <c r="S1413">
        <v>30.033010000000001</v>
      </c>
      <c r="T1413">
        <v>-95.438294999999997</v>
      </c>
      <c r="U1413">
        <v>1.3761666669999999</v>
      </c>
      <c r="V1413">
        <v>1</v>
      </c>
      <c r="W1413">
        <v>2.5</v>
      </c>
      <c r="X1413">
        <v>2.5</v>
      </c>
      <c r="Y1413">
        <v>502.38400000000001</v>
      </c>
      <c r="Z1413">
        <v>48007871001</v>
      </c>
      <c r="AB1413" t="s">
        <v>41</v>
      </c>
      <c r="AC1413" t="s">
        <v>54</v>
      </c>
      <c r="AD1413" t="s">
        <v>54</v>
      </c>
      <c r="AE1413" t="s">
        <v>73</v>
      </c>
      <c r="AF1413" t="s">
        <v>6605</v>
      </c>
    </row>
    <row r="1414" spans="1:32" x14ac:dyDescent="0.25">
      <c r="A1414" t="s">
        <v>6606</v>
      </c>
      <c r="B1414" t="s">
        <v>6607</v>
      </c>
      <c r="C1414" t="s">
        <v>6608</v>
      </c>
      <c r="D1414" t="s">
        <v>6609</v>
      </c>
      <c r="E1414" t="s">
        <v>117</v>
      </c>
      <c r="F1414">
        <v>5</v>
      </c>
      <c r="G1414">
        <v>2022</v>
      </c>
      <c r="H1414" s="1">
        <v>44953.638156493056</v>
      </c>
      <c r="I1414" t="s">
        <v>3355</v>
      </c>
      <c r="J1414">
        <v>142.88999999999999</v>
      </c>
      <c r="K1414">
        <v>0</v>
      </c>
      <c r="L1414" t="s">
        <v>38</v>
      </c>
      <c r="M1414" t="s">
        <v>51</v>
      </c>
      <c r="N1414">
        <v>142.88999999999999</v>
      </c>
      <c r="R1414" t="s">
        <v>52</v>
      </c>
      <c r="S1414">
        <v>41.971553</v>
      </c>
      <c r="T1414">
        <v>-88.075107000000003</v>
      </c>
      <c r="U1414">
        <v>1.5642727270000001</v>
      </c>
      <c r="V1414">
        <v>3</v>
      </c>
      <c r="W1414">
        <v>4</v>
      </c>
      <c r="X1414">
        <v>2</v>
      </c>
      <c r="Y1414">
        <v>570.02181819999998</v>
      </c>
      <c r="Z1414">
        <v>17000711005</v>
      </c>
      <c r="AA1414">
        <v>664.68222387550009</v>
      </c>
      <c r="AB1414" t="s">
        <v>41</v>
      </c>
      <c r="AC1414" t="s">
        <v>54</v>
      </c>
      <c r="AD1414" t="s">
        <v>54</v>
      </c>
      <c r="AE1414" t="s">
        <v>65</v>
      </c>
      <c r="AF1414" t="s">
        <v>6610</v>
      </c>
    </row>
    <row r="1415" spans="1:32" x14ac:dyDescent="0.25">
      <c r="A1415" t="s">
        <v>6611</v>
      </c>
      <c r="B1415" t="s">
        <v>6612</v>
      </c>
      <c r="C1415" t="s">
        <v>6613</v>
      </c>
      <c r="D1415" t="s">
        <v>6614</v>
      </c>
      <c r="E1415" t="s">
        <v>286</v>
      </c>
      <c r="F1415">
        <v>1</v>
      </c>
      <c r="G1415">
        <v>2022</v>
      </c>
      <c r="H1415" s="1">
        <v>44953.476368298609</v>
      </c>
      <c r="I1415" t="s">
        <v>3355</v>
      </c>
      <c r="J1415">
        <v>142</v>
      </c>
      <c r="K1415">
        <v>0</v>
      </c>
      <c r="L1415" t="s">
        <v>38</v>
      </c>
      <c r="M1415" t="s">
        <v>51</v>
      </c>
      <c r="N1415">
        <v>142</v>
      </c>
      <c r="R1415" t="s">
        <v>86</v>
      </c>
      <c r="S1415">
        <v>44.490788000000002</v>
      </c>
      <c r="T1415">
        <v>-73.197732999999999</v>
      </c>
      <c r="U1415">
        <v>0.644416667</v>
      </c>
      <c r="V1415">
        <v>1</v>
      </c>
      <c r="W1415">
        <v>0</v>
      </c>
      <c r="X1415">
        <v>0</v>
      </c>
      <c r="Y1415">
        <v>235.167</v>
      </c>
      <c r="Z1415">
        <v>50000089001</v>
      </c>
      <c r="AA1415">
        <v>400.63038151400002</v>
      </c>
      <c r="AB1415" t="s">
        <v>41</v>
      </c>
      <c r="AC1415" t="s">
        <v>54</v>
      </c>
      <c r="AD1415" t="s">
        <v>54</v>
      </c>
      <c r="AE1415" t="s">
        <v>73</v>
      </c>
      <c r="AF1415" t="s">
        <v>6615</v>
      </c>
    </row>
    <row r="1416" spans="1:32" x14ac:dyDescent="0.25">
      <c r="A1416" t="s">
        <v>6616</v>
      </c>
      <c r="B1416" t="s">
        <v>6617</v>
      </c>
      <c r="C1416" t="s">
        <v>6617</v>
      </c>
      <c r="D1416" t="s">
        <v>6618</v>
      </c>
      <c r="E1416" t="s">
        <v>99</v>
      </c>
      <c r="F1416">
        <v>6</v>
      </c>
      <c r="G1416">
        <v>2022</v>
      </c>
      <c r="H1416" s="1">
        <v>44819.411087986111</v>
      </c>
      <c r="I1416" t="s">
        <v>3355</v>
      </c>
      <c r="J1416">
        <v>142</v>
      </c>
      <c r="K1416">
        <v>0</v>
      </c>
      <c r="L1416" t="s">
        <v>38</v>
      </c>
      <c r="M1416" t="s">
        <v>79</v>
      </c>
      <c r="Q1416">
        <v>142</v>
      </c>
      <c r="R1416" t="s">
        <v>94</v>
      </c>
      <c r="S1416">
        <v>29.7361</v>
      </c>
      <c r="T1416">
        <v>-95.230478000000005</v>
      </c>
      <c r="U1416">
        <v>0.502636364</v>
      </c>
      <c r="V1416">
        <v>1</v>
      </c>
      <c r="W1416">
        <v>1.25</v>
      </c>
      <c r="X1416">
        <v>1.25</v>
      </c>
      <c r="Y1416">
        <v>184.80327270000001</v>
      </c>
      <c r="Z1416">
        <v>48007528001</v>
      </c>
      <c r="AA1416">
        <v>455.26179717500003</v>
      </c>
      <c r="AB1416" t="s">
        <v>41</v>
      </c>
      <c r="AC1416" t="s">
        <v>54</v>
      </c>
      <c r="AD1416" t="s">
        <v>54</v>
      </c>
      <c r="AE1416" t="s">
        <v>73</v>
      </c>
      <c r="AF1416" t="s">
        <v>6619</v>
      </c>
    </row>
    <row r="1417" spans="1:32" x14ac:dyDescent="0.25">
      <c r="A1417" t="s">
        <v>6620</v>
      </c>
      <c r="B1417" t="s">
        <v>6621</v>
      </c>
      <c r="C1417" t="s">
        <v>6622</v>
      </c>
      <c r="D1417" t="s">
        <v>6623</v>
      </c>
      <c r="E1417" t="s">
        <v>111</v>
      </c>
      <c r="F1417">
        <v>4</v>
      </c>
      <c r="G1417">
        <v>2022</v>
      </c>
      <c r="H1417" s="1">
        <v>44974.773744050923</v>
      </c>
      <c r="I1417" t="s">
        <v>3355</v>
      </c>
      <c r="J1417">
        <v>141.38999999999999</v>
      </c>
      <c r="K1417">
        <v>0</v>
      </c>
      <c r="L1417" t="s">
        <v>38</v>
      </c>
      <c r="M1417" t="s">
        <v>39</v>
      </c>
      <c r="N1417">
        <v>100.25</v>
      </c>
      <c r="Q1417">
        <v>41.14</v>
      </c>
      <c r="R1417" t="s">
        <v>52</v>
      </c>
      <c r="S1417">
        <v>32.098649999999999</v>
      </c>
      <c r="T1417">
        <v>-83.77713</v>
      </c>
      <c r="Z1417">
        <v>13000185001</v>
      </c>
      <c r="AA1417">
        <v>377.86729165525003</v>
      </c>
      <c r="AB1417" t="s">
        <v>41</v>
      </c>
      <c r="AC1417" t="s">
        <v>54</v>
      </c>
      <c r="AD1417" t="s">
        <v>54</v>
      </c>
      <c r="AE1417" t="s">
        <v>54</v>
      </c>
      <c r="AF1417" t="s">
        <v>6624</v>
      </c>
    </row>
    <row r="1418" spans="1:32" x14ac:dyDescent="0.25">
      <c r="A1418" t="s">
        <v>6625</v>
      </c>
      <c r="B1418" t="s">
        <v>6626</v>
      </c>
      <c r="C1418" t="s">
        <v>6627</v>
      </c>
      <c r="D1418" t="s">
        <v>3203</v>
      </c>
      <c r="E1418" t="s">
        <v>600</v>
      </c>
      <c r="F1418">
        <v>4</v>
      </c>
      <c r="G1418">
        <v>2022</v>
      </c>
      <c r="H1418" s="1">
        <v>44973.368350381941</v>
      </c>
      <c r="I1418" t="s">
        <v>3355</v>
      </c>
      <c r="J1418">
        <v>141</v>
      </c>
      <c r="K1418">
        <v>0</v>
      </c>
      <c r="L1418" t="s">
        <v>38</v>
      </c>
      <c r="M1418" t="s">
        <v>79</v>
      </c>
      <c r="Q1418">
        <v>141</v>
      </c>
      <c r="R1418" t="s">
        <v>214</v>
      </c>
      <c r="S1418">
        <v>28.062977</v>
      </c>
      <c r="T1418">
        <v>-81.507829999999998</v>
      </c>
      <c r="AB1418" t="s">
        <v>54</v>
      </c>
      <c r="AC1418" t="s">
        <v>54</v>
      </c>
      <c r="AD1418" t="s">
        <v>54</v>
      </c>
      <c r="AE1418" t="s">
        <v>73</v>
      </c>
      <c r="AF1418" t="s">
        <v>6628</v>
      </c>
    </row>
    <row r="1419" spans="1:32" x14ac:dyDescent="0.25">
      <c r="A1419" t="s">
        <v>6629</v>
      </c>
      <c r="B1419" t="s">
        <v>6630</v>
      </c>
      <c r="C1419" t="s">
        <v>6631</v>
      </c>
      <c r="D1419" t="s">
        <v>6632</v>
      </c>
      <c r="E1419" t="s">
        <v>213</v>
      </c>
      <c r="F1419">
        <v>3</v>
      </c>
      <c r="G1419">
        <v>2022</v>
      </c>
      <c r="H1419" s="1">
        <v>44930.598120775459</v>
      </c>
      <c r="I1419" t="s">
        <v>3355</v>
      </c>
      <c r="J1419">
        <v>140.72</v>
      </c>
      <c r="K1419">
        <v>0</v>
      </c>
      <c r="L1419" t="s">
        <v>38</v>
      </c>
      <c r="M1419" t="s">
        <v>79</v>
      </c>
      <c r="Q1419">
        <v>140.72</v>
      </c>
      <c r="R1419" t="s">
        <v>94</v>
      </c>
      <c r="S1419">
        <v>40.292243999999997</v>
      </c>
      <c r="T1419">
        <v>-80.108379999999997</v>
      </c>
      <c r="U1419">
        <v>1.3533333329999999</v>
      </c>
      <c r="V1419">
        <v>1</v>
      </c>
      <c r="W1419">
        <v>2.2999999999999998</v>
      </c>
      <c r="X1419">
        <v>0</v>
      </c>
      <c r="Y1419">
        <v>490.54700000000003</v>
      </c>
      <c r="Z1419">
        <v>42005041002</v>
      </c>
      <c r="AA1419">
        <v>273.15707830499997</v>
      </c>
      <c r="AB1419" t="s">
        <v>41</v>
      </c>
      <c r="AC1419" t="s">
        <v>54</v>
      </c>
      <c r="AD1419" t="s">
        <v>54</v>
      </c>
      <c r="AE1419" t="s">
        <v>73</v>
      </c>
      <c r="AF1419" t="s">
        <v>6633</v>
      </c>
    </row>
    <row r="1420" spans="1:32" x14ac:dyDescent="0.25">
      <c r="A1420" t="s">
        <v>6634</v>
      </c>
      <c r="B1420" t="s">
        <v>6635</v>
      </c>
      <c r="C1420" t="s">
        <v>6636</v>
      </c>
      <c r="D1420" t="s">
        <v>4470</v>
      </c>
      <c r="E1420" t="s">
        <v>213</v>
      </c>
      <c r="F1420">
        <v>3</v>
      </c>
      <c r="G1420">
        <v>2022</v>
      </c>
      <c r="H1420" s="1">
        <v>44971.747734131946</v>
      </c>
      <c r="I1420" t="s">
        <v>3355</v>
      </c>
      <c r="J1420">
        <v>140.32</v>
      </c>
      <c r="K1420">
        <v>0</v>
      </c>
      <c r="L1420" t="s">
        <v>38</v>
      </c>
      <c r="M1420" t="s">
        <v>51</v>
      </c>
      <c r="N1420">
        <v>137.44</v>
      </c>
      <c r="R1420" t="s">
        <v>214</v>
      </c>
      <c r="S1420">
        <v>40.191291</v>
      </c>
      <c r="T1420">
        <v>-76.738591</v>
      </c>
      <c r="Z1420">
        <v>42001077001</v>
      </c>
      <c r="AA1420">
        <v>615.5139497806</v>
      </c>
      <c r="AB1420" t="s">
        <v>41</v>
      </c>
      <c r="AC1420" t="s">
        <v>54</v>
      </c>
      <c r="AD1420" t="s">
        <v>215</v>
      </c>
      <c r="AE1420" t="s">
        <v>65</v>
      </c>
      <c r="AF1420" t="s">
        <v>6637</v>
      </c>
    </row>
    <row r="1421" spans="1:32" x14ac:dyDescent="0.25">
      <c r="A1421" t="s">
        <v>6638</v>
      </c>
      <c r="B1421" t="s">
        <v>6639</v>
      </c>
      <c r="C1421" t="s">
        <v>6640</v>
      </c>
      <c r="D1421" t="s">
        <v>6641</v>
      </c>
      <c r="E1421" t="s">
        <v>61</v>
      </c>
      <c r="F1421">
        <v>1</v>
      </c>
      <c r="G1421">
        <v>2022</v>
      </c>
      <c r="H1421" s="1">
        <v>44971.626943310184</v>
      </c>
      <c r="I1421" t="s">
        <v>3355</v>
      </c>
      <c r="J1421">
        <v>140</v>
      </c>
      <c r="K1421">
        <v>0</v>
      </c>
      <c r="L1421" t="s">
        <v>38</v>
      </c>
      <c r="M1421" t="s">
        <v>63</v>
      </c>
      <c r="P1421">
        <v>140</v>
      </c>
      <c r="R1421" t="s">
        <v>38</v>
      </c>
      <c r="S1421">
        <v>41.646386</v>
      </c>
      <c r="T1421">
        <v>-73.078757999999993</v>
      </c>
      <c r="U1421">
        <v>0.92741666700000003</v>
      </c>
      <c r="V1421">
        <v>1</v>
      </c>
      <c r="W1421">
        <v>1.38</v>
      </c>
      <c r="X1421">
        <v>0</v>
      </c>
      <c r="Y1421">
        <v>337.74599999999998</v>
      </c>
      <c r="Z1421">
        <v>9001400001</v>
      </c>
      <c r="AA1421">
        <v>414.47034014811993</v>
      </c>
      <c r="AB1421" t="s">
        <v>54</v>
      </c>
      <c r="AC1421" t="s">
        <v>54</v>
      </c>
      <c r="AD1421" t="s">
        <v>54</v>
      </c>
      <c r="AE1421" t="s">
        <v>73</v>
      </c>
      <c r="AF1421" t="s">
        <v>6642</v>
      </c>
    </row>
    <row r="1422" spans="1:32" x14ac:dyDescent="0.25">
      <c r="A1422" t="s">
        <v>6643</v>
      </c>
      <c r="B1422" t="s">
        <v>6644</v>
      </c>
      <c r="C1422" t="s">
        <v>6644</v>
      </c>
      <c r="D1422" t="s">
        <v>6645</v>
      </c>
      <c r="E1422" t="s">
        <v>99</v>
      </c>
      <c r="F1422">
        <v>6</v>
      </c>
      <c r="G1422">
        <v>2022</v>
      </c>
      <c r="H1422" s="1">
        <v>44830.681849444445</v>
      </c>
      <c r="I1422" t="s">
        <v>3355</v>
      </c>
      <c r="J1422">
        <v>139.84</v>
      </c>
      <c r="K1422">
        <v>0</v>
      </c>
      <c r="L1422" t="s">
        <v>38</v>
      </c>
      <c r="M1422" t="s">
        <v>79</v>
      </c>
      <c r="Q1422">
        <v>139.84</v>
      </c>
      <c r="R1422" t="s">
        <v>94</v>
      </c>
      <c r="S1422">
        <v>29.143415999999998</v>
      </c>
      <c r="T1422">
        <v>-95.642166000000003</v>
      </c>
      <c r="U1422">
        <v>0.51058333300000003</v>
      </c>
      <c r="V1422">
        <v>1</v>
      </c>
      <c r="W1422">
        <v>1.6</v>
      </c>
      <c r="X1422">
        <v>1.6</v>
      </c>
      <c r="Y1422">
        <v>185.32499999999999</v>
      </c>
      <c r="Z1422">
        <v>48007015001</v>
      </c>
      <c r="AB1422" t="s">
        <v>41</v>
      </c>
      <c r="AC1422" t="s">
        <v>54</v>
      </c>
      <c r="AD1422" t="s">
        <v>54</v>
      </c>
      <c r="AE1422" t="s">
        <v>54</v>
      </c>
      <c r="AF1422" t="s">
        <v>6646</v>
      </c>
    </row>
    <row r="1423" spans="1:32" x14ac:dyDescent="0.25">
      <c r="A1423" t="s">
        <v>6647</v>
      </c>
      <c r="B1423" t="s">
        <v>6648</v>
      </c>
      <c r="C1423" t="s">
        <v>6649</v>
      </c>
      <c r="D1423" t="s">
        <v>3410</v>
      </c>
      <c r="E1423" t="s">
        <v>117</v>
      </c>
      <c r="F1423">
        <v>5</v>
      </c>
      <c r="G1423">
        <v>2022</v>
      </c>
      <c r="H1423" s="1">
        <v>44970.52668703704</v>
      </c>
      <c r="I1423" t="s">
        <v>3355</v>
      </c>
      <c r="J1423">
        <v>139.19999999999999</v>
      </c>
      <c r="K1423">
        <v>0</v>
      </c>
      <c r="L1423" t="s">
        <v>38</v>
      </c>
      <c r="M1423" t="s">
        <v>79</v>
      </c>
      <c r="Q1423">
        <v>139.19999999999999</v>
      </c>
      <c r="R1423" t="s">
        <v>94</v>
      </c>
      <c r="S1423">
        <v>41.320010000000003</v>
      </c>
      <c r="T1423">
        <v>-88.142179999999996</v>
      </c>
      <c r="U1423">
        <v>0.97641666699999996</v>
      </c>
      <c r="V1423">
        <v>1</v>
      </c>
      <c r="W1423">
        <v>3.3</v>
      </c>
      <c r="X1423">
        <v>1.25</v>
      </c>
      <c r="Y1423">
        <v>356.13600000000002</v>
      </c>
      <c r="Z1423">
        <v>17000067001</v>
      </c>
      <c r="AA1423">
        <v>355.10420179650004</v>
      </c>
      <c r="AB1423" t="s">
        <v>41</v>
      </c>
      <c r="AC1423" t="s">
        <v>54</v>
      </c>
      <c r="AD1423" t="s">
        <v>54</v>
      </c>
      <c r="AE1423" t="s">
        <v>73</v>
      </c>
      <c r="AF1423" t="s">
        <v>6650</v>
      </c>
    </row>
    <row r="1424" spans="1:32" x14ac:dyDescent="0.25">
      <c r="A1424" t="s">
        <v>6651</v>
      </c>
      <c r="B1424" t="s">
        <v>6652</v>
      </c>
      <c r="C1424" t="s">
        <v>6653</v>
      </c>
      <c r="D1424" t="s">
        <v>496</v>
      </c>
      <c r="E1424" t="s">
        <v>213</v>
      </c>
      <c r="F1424">
        <v>3</v>
      </c>
      <c r="G1424">
        <v>2022</v>
      </c>
      <c r="H1424" s="1">
        <v>44956.560976863424</v>
      </c>
      <c r="I1424" t="s">
        <v>3355</v>
      </c>
      <c r="J1424">
        <v>139.01300000000001</v>
      </c>
      <c r="K1424">
        <v>0</v>
      </c>
      <c r="L1424" t="s">
        <v>38</v>
      </c>
      <c r="M1424" t="s">
        <v>79</v>
      </c>
      <c r="Q1424">
        <v>139.01300000000001</v>
      </c>
      <c r="R1424" t="s">
        <v>52</v>
      </c>
      <c r="S1424">
        <v>40.425623999999999</v>
      </c>
      <c r="T1424">
        <v>-80.111722</v>
      </c>
      <c r="U1424">
        <v>0.66664999999999996</v>
      </c>
      <c r="V1424">
        <v>1</v>
      </c>
      <c r="W1424">
        <v>1</v>
      </c>
      <c r="X1424">
        <v>0</v>
      </c>
      <c r="Y1424">
        <v>242.67169999999999</v>
      </c>
      <c r="Z1424">
        <v>42005286001</v>
      </c>
      <c r="AA1424">
        <v>293.18859738069995</v>
      </c>
      <c r="AB1424" t="s">
        <v>41</v>
      </c>
      <c r="AC1424" t="s">
        <v>64</v>
      </c>
      <c r="AD1424" t="s">
        <v>54</v>
      </c>
      <c r="AE1424" t="s">
        <v>73</v>
      </c>
      <c r="AF1424" t="s">
        <v>6654</v>
      </c>
    </row>
    <row r="1425" spans="1:32" x14ac:dyDescent="0.25">
      <c r="A1425" t="s">
        <v>6655</v>
      </c>
      <c r="B1425" t="s">
        <v>6656</v>
      </c>
      <c r="C1425" t="s">
        <v>6657</v>
      </c>
      <c r="D1425" t="s">
        <v>6658</v>
      </c>
      <c r="E1425" t="s">
        <v>437</v>
      </c>
      <c r="F1425">
        <v>5</v>
      </c>
      <c r="G1425">
        <v>2022</v>
      </c>
      <c r="H1425" s="1">
        <v>44846.391959583336</v>
      </c>
      <c r="I1425" t="s">
        <v>3355</v>
      </c>
      <c r="J1425">
        <v>139</v>
      </c>
      <c r="K1425">
        <v>0</v>
      </c>
      <c r="L1425" t="s">
        <v>38</v>
      </c>
      <c r="M1425" t="s">
        <v>51</v>
      </c>
      <c r="N1425">
        <v>139</v>
      </c>
      <c r="R1425" t="s">
        <v>52</v>
      </c>
      <c r="S1425">
        <v>44.14425</v>
      </c>
      <c r="T1425">
        <v>-92.139360999999994</v>
      </c>
      <c r="U1425">
        <v>1.2862727270000001</v>
      </c>
      <c r="V1425">
        <v>2</v>
      </c>
      <c r="W1425">
        <v>2.67</v>
      </c>
      <c r="X1425">
        <v>2.67</v>
      </c>
      <c r="Y1425">
        <v>255.82036360000001</v>
      </c>
      <c r="AB1425" t="s">
        <v>41</v>
      </c>
      <c r="AC1425" t="s">
        <v>54</v>
      </c>
      <c r="AD1425" t="s">
        <v>54</v>
      </c>
      <c r="AE1425" t="s">
        <v>73</v>
      </c>
      <c r="AF1425" t="s">
        <v>6659</v>
      </c>
    </row>
    <row r="1426" spans="1:32" x14ac:dyDescent="0.25">
      <c r="A1426" t="s">
        <v>6660</v>
      </c>
      <c r="B1426" t="s">
        <v>6661</v>
      </c>
      <c r="C1426" t="s">
        <v>6662</v>
      </c>
      <c r="D1426" t="s">
        <v>6663</v>
      </c>
      <c r="E1426" t="s">
        <v>61</v>
      </c>
      <c r="F1426">
        <v>1</v>
      </c>
      <c r="G1426">
        <v>2022</v>
      </c>
      <c r="H1426" s="1">
        <v>44967.340088726851</v>
      </c>
      <c r="I1426" t="s">
        <v>3355</v>
      </c>
      <c r="J1426">
        <v>138.34567000000001</v>
      </c>
      <c r="K1426">
        <v>0</v>
      </c>
      <c r="L1426" t="s">
        <v>38</v>
      </c>
      <c r="M1426" t="s">
        <v>79</v>
      </c>
      <c r="Q1426">
        <v>138.34567000000001</v>
      </c>
      <c r="R1426" t="s">
        <v>86</v>
      </c>
      <c r="S1426">
        <v>41.351928999999998</v>
      </c>
      <c r="T1426">
        <v>-71.835051000000007</v>
      </c>
      <c r="U1426">
        <v>0.51024999999999998</v>
      </c>
      <c r="V1426">
        <v>1</v>
      </c>
      <c r="W1426">
        <v>1.3</v>
      </c>
      <c r="X1426">
        <v>0</v>
      </c>
      <c r="Y1426">
        <v>186.05500000000001</v>
      </c>
      <c r="Z1426">
        <v>9001370002</v>
      </c>
      <c r="AA1426">
        <v>323.23587599425008</v>
      </c>
      <c r="AB1426" t="s">
        <v>53</v>
      </c>
      <c r="AC1426" t="s">
        <v>64</v>
      </c>
      <c r="AD1426" t="s">
        <v>54</v>
      </c>
      <c r="AE1426" t="s">
        <v>73</v>
      </c>
      <c r="AF1426" t="s">
        <v>6664</v>
      </c>
    </row>
    <row r="1427" spans="1:32" x14ac:dyDescent="0.25">
      <c r="A1427" t="s">
        <v>6665</v>
      </c>
      <c r="B1427" t="s">
        <v>6666</v>
      </c>
      <c r="C1427" t="s">
        <v>6667</v>
      </c>
      <c r="D1427" t="s">
        <v>6668</v>
      </c>
      <c r="E1427" t="s">
        <v>213</v>
      </c>
      <c r="F1427">
        <v>3</v>
      </c>
      <c r="G1427">
        <v>2022</v>
      </c>
      <c r="H1427" s="1">
        <v>44951.484809201385</v>
      </c>
      <c r="I1427" t="s">
        <v>3355</v>
      </c>
      <c r="J1427">
        <v>138</v>
      </c>
      <c r="K1427">
        <v>0</v>
      </c>
      <c r="L1427" t="s">
        <v>38</v>
      </c>
      <c r="M1427" t="s">
        <v>79</v>
      </c>
      <c r="Q1427">
        <v>214</v>
      </c>
      <c r="R1427" t="s">
        <v>94</v>
      </c>
      <c r="S1427">
        <v>40.430073</v>
      </c>
      <c r="T1427">
        <v>-78.361124000000004</v>
      </c>
      <c r="U1427">
        <v>2.78775</v>
      </c>
      <c r="V1427">
        <v>1</v>
      </c>
      <c r="W1427">
        <v>6</v>
      </c>
      <c r="X1427">
        <v>0</v>
      </c>
      <c r="Y1427">
        <v>1014.434</v>
      </c>
      <c r="Z1427">
        <v>42004065001</v>
      </c>
      <c r="AA1427">
        <v>1622.5530451316999</v>
      </c>
      <c r="AB1427" t="s">
        <v>41</v>
      </c>
      <c r="AC1427" t="s">
        <v>54</v>
      </c>
      <c r="AD1427" t="s">
        <v>54</v>
      </c>
      <c r="AE1427" t="s">
        <v>73</v>
      </c>
      <c r="AF1427" t="s">
        <v>6669</v>
      </c>
    </row>
    <row r="1428" spans="1:32" x14ac:dyDescent="0.25">
      <c r="A1428" t="s">
        <v>6670</v>
      </c>
      <c r="B1428" t="s">
        <v>6671</v>
      </c>
      <c r="C1428" t="s">
        <v>6672</v>
      </c>
      <c r="D1428" t="s">
        <v>5228</v>
      </c>
      <c r="E1428" t="s">
        <v>213</v>
      </c>
      <c r="F1428">
        <v>3</v>
      </c>
      <c r="G1428">
        <v>2022</v>
      </c>
      <c r="H1428" s="1">
        <v>44950.425143101849</v>
      </c>
      <c r="I1428" t="s">
        <v>3355</v>
      </c>
      <c r="J1428">
        <v>137.47999999999999</v>
      </c>
      <c r="K1428">
        <v>0</v>
      </c>
      <c r="L1428" t="s">
        <v>38</v>
      </c>
      <c r="M1428" t="s">
        <v>679</v>
      </c>
      <c r="O1428">
        <v>137</v>
      </c>
      <c r="R1428" t="s">
        <v>86</v>
      </c>
      <c r="S1428">
        <v>40.543089999999999</v>
      </c>
      <c r="T1428">
        <v>-80.217410000000001</v>
      </c>
      <c r="U1428">
        <v>0.82708333300000003</v>
      </c>
      <c r="V1428">
        <v>1</v>
      </c>
      <c r="W1428">
        <v>2</v>
      </c>
      <c r="X1428">
        <v>0</v>
      </c>
      <c r="Y1428">
        <v>300.428</v>
      </c>
      <c r="Z1428">
        <v>42005242003</v>
      </c>
      <c r="AA1428">
        <v>819.47123491499997</v>
      </c>
      <c r="AB1428" t="s">
        <v>41</v>
      </c>
      <c r="AC1428" t="s">
        <v>54</v>
      </c>
      <c r="AD1428" t="s">
        <v>54</v>
      </c>
      <c r="AE1428" t="s">
        <v>55</v>
      </c>
      <c r="AF1428" t="s">
        <v>6673</v>
      </c>
    </row>
    <row r="1429" spans="1:32" x14ac:dyDescent="0.25">
      <c r="A1429" t="s">
        <v>6674</v>
      </c>
      <c r="B1429" t="s">
        <v>6675</v>
      </c>
      <c r="C1429" t="s">
        <v>6676</v>
      </c>
      <c r="D1429" t="s">
        <v>4333</v>
      </c>
      <c r="E1429" t="s">
        <v>117</v>
      </c>
      <c r="F1429">
        <v>5</v>
      </c>
      <c r="G1429">
        <v>2022</v>
      </c>
      <c r="H1429" s="1">
        <v>44939.401868391207</v>
      </c>
      <c r="I1429" t="s">
        <v>3355</v>
      </c>
      <c r="J1429">
        <v>137</v>
      </c>
      <c r="K1429">
        <v>0</v>
      </c>
      <c r="L1429" t="s">
        <v>38</v>
      </c>
      <c r="M1429" t="s">
        <v>79</v>
      </c>
      <c r="Q1429">
        <v>137</v>
      </c>
      <c r="R1429" t="s">
        <v>52</v>
      </c>
      <c r="S1429">
        <v>39.174242</v>
      </c>
      <c r="T1429">
        <v>-89.637479999999996</v>
      </c>
      <c r="U1429">
        <v>2.6298333330000001</v>
      </c>
      <c r="V1429">
        <v>4</v>
      </c>
      <c r="W1429">
        <v>5.35</v>
      </c>
      <c r="X1429">
        <v>2.14</v>
      </c>
      <c r="Y1429">
        <v>957.99</v>
      </c>
      <c r="Z1429">
        <v>17005310001</v>
      </c>
      <c r="AA1429">
        <v>750.27144174440002</v>
      </c>
      <c r="AB1429" t="s">
        <v>54</v>
      </c>
      <c r="AC1429" t="s">
        <v>54</v>
      </c>
      <c r="AD1429" t="s">
        <v>54</v>
      </c>
      <c r="AE1429" t="s">
        <v>73</v>
      </c>
      <c r="AF1429" t="s">
        <v>6677</v>
      </c>
    </row>
    <row r="1430" spans="1:32" x14ac:dyDescent="0.25">
      <c r="A1430" t="s">
        <v>4691</v>
      </c>
      <c r="B1430" t="s">
        <v>6678</v>
      </c>
      <c r="C1430" t="s">
        <v>6679</v>
      </c>
      <c r="D1430" t="s">
        <v>4691</v>
      </c>
      <c r="E1430" t="s">
        <v>437</v>
      </c>
      <c r="F1430">
        <v>5</v>
      </c>
      <c r="G1430">
        <v>2022</v>
      </c>
      <c r="H1430" s="1">
        <v>44946.660389837962</v>
      </c>
      <c r="I1430" t="s">
        <v>3355</v>
      </c>
      <c r="J1430">
        <v>136.6</v>
      </c>
      <c r="K1430">
        <v>0</v>
      </c>
      <c r="L1430" t="s">
        <v>38</v>
      </c>
      <c r="M1430" t="s">
        <v>51</v>
      </c>
      <c r="N1430">
        <v>136.6</v>
      </c>
      <c r="R1430" t="s">
        <v>52</v>
      </c>
      <c r="S1430">
        <v>45.966079999999998</v>
      </c>
      <c r="T1430">
        <v>-94.367810000000006</v>
      </c>
      <c r="U1430">
        <v>1.1771166669999999</v>
      </c>
      <c r="V1430">
        <v>1</v>
      </c>
      <c r="W1430">
        <v>2.4</v>
      </c>
      <c r="X1430">
        <v>2.4</v>
      </c>
      <c r="Y1430">
        <v>430.37830000000002</v>
      </c>
      <c r="AB1430" t="s">
        <v>41</v>
      </c>
      <c r="AC1430" t="s">
        <v>54</v>
      </c>
      <c r="AD1430" t="s">
        <v>54</v>
      </c>
      <c r="AE1430" t="s">
        <v>65</v>
      </c>
      <c r="AF1430" t="s">
        <v>6680</v>
      </c>
    </row>
    <row r="1431" spans="1:32" x14ac:dyDescent="0.25">
      <c r="A1431" t="s">
        <v>6681</v>
      </c>
      <c r="B1431" t="s">
        <v>6682</v>
      </c>
      <c r="C1431" t="s">
        <v>6682</v>
      </c>
      <c r="D1431" t="s">
        <v>98</v>
      </c>
      <c r="E1431" t="s">
        <v>99</v>
      </c>
      <c r="F1431">
        <v>6</v>
      </c>
      <c r="G1431">
        <v>2022</v>
      </c>
      <c r="H1431" s="1">
        <v>44834.536191134262</v>
      </c>
      <c r="I1431" t="s">
        <v>3355</v>
      </c>
      <c r="J1431">
        <v>135.61000000000001</v>
      </c>
      <c r="K1431">
        <v>0</v>
      </c>
      <c r="L1431" t="s">
        <v>38</v>
      </c>
      <c r="M1431" t="s">
        <v>51</v>
      </c>
      <c r="N1431">
        <v>135.61000000000001</v>
      </c>
      <c r="R1431" t="s">
        <v>52</v>
      </c>
      <c r="S1431">
        <v>29.838282</v>
      </c>
      <c r="T1431">
        <v>-95.666777999999994</v>
      </c>
      <c r="U1431">
        <v>0.199108333</v>
      </c>
      <c r="V1431">
        <v>1</v>
      </c>
      <c r="W1431">
        <v>1.2</v>
      </c>
      <c r="X1431">
        <v>0</v>
      </c>
      <c r="Y1431">
        <v>72.121600000000001</v>
      </c>
      <c r="AB1431" t="s">
        <v>41</v>
      </c>
      <c r="AC1431" t="s">
        <v>54</v>
      </c>
      <c r="AD1431" t="s">
        <v>54</v>
      </c>
      <c r="AE1431" t="s">
        <v>54</v>
      </c>
      <c r="AF1431" t="s">
        <v>6683</v>
      </c>
    </row>
    <row r="1432" spans="1:32" x14ac:dyDescent="0.25">
      <c r="A1432" t="s">
        <v>6684</v>
      </c>
      <c r="B1432" t="s">
        <v>6685</v>
      </c>
      <c r="C1432" t="s">
        <v>6685</v>
      </c>
      <c r="D1432" t="s">
        <v>6369</v>
      </c>
      <c r="E1432" t="s">
        <v>99</v>
      </c>
      <c r="F1432">
        <v>6</v>
      </c>
      <c r="G1432">
        <v>2022</v>
      </c>
      <c r="H1432" s="1">
        <v>44812.387443136577</v>
      </c>
      <c r="I1432" t="s">
        <v>3355</v>
      </c>
      <c r="J1432">
        <v>135</v>
      </c>
      <c r="K1432">
        <v>0</v>
      </c>
      <c r="L1432" t="s">
        <v>38</v>
      </c>
      <c r="M1432" t="s">
        <v>79</v>
      </c>
      <c r="Q1432">
        <v>135</v>
      </c>
      <c r="R1432" t="s">
        <v>86</v>
      </c>
      <c r="S1432">
        <v>31.694889</v>
      </c>
      <c r="T1432">
        <v>-96.142167000000001</v>
      </c>
      <c r="U1432">
        <v>0.29233333299999997</v>
      </c>
      <c r="V1432">
        <v>1</v>
      </c>
      <c r="W1432">
        <v>0.8</v>
      </c>
      <c r="X1432">
        <v>0</v>
      </c>
      <c r="Y1432">
        <v>106.655</v>
      </c>
      <c r="AB1432" t="s">
        <v>118</v>
      </c>
      <c r="AC1432" t="s">
        <v>54</v>
      </c>
      <c r="AD1432" t="s">
        <v>54</v>
      </c>
      <c r="AE1432" t="s">
        <v>54</v>
      </c>
      <c r="AF1432" t="s">
        <v>6686</v>
      </c>
    </row>
    <row r="1433" spans="1:32" x14ac:dyDescent="0.25">
      <c r="A1433" t="s">
        <v>6687</v>
      </c>
      <c r="B1433" t="s">
        <v>6688</v>
      </c>
      <c r="C1433" t="s">
        <v>6689</v>
      </c>
      <c r="D1433" t="s">
        <v>6690</v>
      </c>
      <c r="E1433" t="s">
        <v>543</v>
      </c>
      <c r="F1433">
        <v>7</v>
      </c>
      <c r="G1433">
        <v>2022</v>
      </c>
      <c r="H1433" s="1">
        <v>44935.569766157409</v>
      </c>
      <c r="I1433" t="s">
        <v>3355</v>
      </c>
      <c r="J1433">
        <v>134.53</v>
      </c>
      <c r="K1433">
        <v>0</v>
      </c>
      <c r="L1433" t="s">
        <v>38</v>
      </c>
      <c r="M1433" t="s">
        <v>51</v>
      </c>
      <c r="N1433">
        <v>134.53</v>
      </c>
      <c r="R1433" t="s">
        <v>52</v>
      </c>
      <c r="S1433">
        <v>38.210833000000001</v>
      </c>
      <c r="T1433">
        <v>-90.381621999999993</v>
      </c>
      <c r="U1433">
        <v>1.9375</v>
      </c>
      <c r="V1433">
        <v>1</v>
      </c>
      <c r="W1433">
        <v>0</v>
      </c>
      <c r="X1433">
        <v>0</v>
      </c>
      <c r="Y1433">
        <v>706.08</v>
      </c>
      <c r="Z1433">
        <v>29001186001</v>
      </c>
      <c r="AA1433">
        <v>874.10265057599986</v>
      </c>
      <c r="AB1433" t="s">
        <v>41</v>
      </c>
      <c r="AC1433" t="s">
        <v>72</v>
      </c>
      <c r="AD1433" t="s">
        <v>54</v>
      </c>
      <c r="AE1433" t="s">
        <v>54</v>
      </c>
      <c r="AF1433" t="s">
        <v>6691</v>
      </c>
    </row>
    <row r="1434" spans="1:32" x14ac:dyDescent="0.25">
      <c r="A1434" t="s">
        <v>6692</v>
      </c>
      <c r="B1434" t="s">
        <v>6693</v>
      </c>
      <c r="C1434" t="s">
        <v>6694</v>
      </c>
      <c r="D1434" t="s">
        <v>6695</v>
      </c>
      <c r="E1434" t="s">
        <v>1449</v>
      </c>
      <c r="F1434">
        <v>3</v>
      </c>
      <c r="G1434">
        <v>2022</v>
      </c>
      <c r="H1434" s="1">
        <v>44972.604498449073</v>
      </c>
      <c r="I1434" t="s">
        <v>3355</v>
      </c>
      <c r="J1434">
        <v>134.30000000000001</v>
      </c>
      <c r="K1434">
        <v>0</v>
      </c>
      <c r="L1434" t="s">
        <v>38</v>
      </c>
      <c r="M1434" t="s">
        <v>79</v>
      </c>
      <c r="Q1434">
        <v>134.30000000000001</v>
      </c>
      <c r="R1434" t="s">
        <v>52</v>
      </c>
      <c r="S1434">
        <v>38.436950000000003</v>
      </c>
      <c r="T1434">
        <v>-81.834029999999998</v>
      </c>
      <c r="U1434">
        <v>1.4582499999999999E-3</v>
      </c>
      <c r="V1434">
        <v>2</v>
      </c>
      <c r="W1434">
        <v>1.875</v>
      </c>
      <c r="X1434">
        <v>0</v>
      </c>
      <c r="Y1434">
        <v>0.40280127300000002</v>
      </c>
      <c r="Z1434">
        <v>54004008001</v>
      </c>
      <c r="AA1434">
        <v>540.3047008872901</v>
      </c>
      <c r="AB1434" t="s">
        <v>544</v>
      </c>
      <c r="AC1434" t="s">
        <v>54</v>
      </c>
      <c r="AD1434" t="s">
        <v>54</v>
      </c>
      <c r="AE1434" t="s">
        <v>73</v>
      </c>
      <c r="AF1434" t="s">
        <v>6696</v>
      </c>
    </row>
    <row r="1435" spans="1:32" x14ac:dyDescent="0.25">
      <c r="A1435" t="s">
        <v>6697</v>
      </c>
      <c r="B1435" t="s">
        <v>6698</v>
      </c>
      <c r="C1435" t="s">
        <v>6699</v>
      </c>
      <c r="D1435" t="s">
        <v>6697</v>
      </c>
      <c r="E1435" t="s">
        <v>437</v>
      </c>
      <c r="F1435">
        <v>5</v>
      </c>
      <c r="G1435">
        <v>2022</v>
      </c>
      <c r="H1435" s="1">
        <v>44949.511407847225</v>
      </c>
      <c r="I1435" t="s">
        <v>3355</v>
      </c>
      <c r="J1435">
        <v>133.85</v>
      </c>
      <c r="K1435">
        <v>0</v>
      </c>
      <c r="L1435" t="s">
        <v>38</v>
      </c>
      <c r="M1435" t="s">
        <v>51</v>
      </c>
      <c r="N1435">
        <v>133.85</v>
      </c>
      <c r="R1435" t="s">
        <v>52</v>
      </c>
      <c r="S1435">
        <v>44.933300000000003</v>
      </c>
      <c r="T1435">
        <v>-95.716700000000003</v>
      </c>
      <c r="U1435">
        <v>0.95316666699999997</v>
      </c>
      <c r="V1435">
        <v>1</v>
      </c>
      <c r="W1435">
        <v>3</v>
      </c>
      <c r="X1435">
        <v>0</v>
      </c>
      <c r="Y1435">
        <v>348.32499999999999</v>
      </c>
      <c r="AB1435" t="s">
        <v>41</v>
      </c>
      <c r="AC1435" t="s">
        <v>54</v>
      </c>
      <c r="AD1435" t="s">
        <v>54</v>
      </c>
      <c r="AE1435" t="s">
        <v>73</v>
      </c>
      <c r="AF1435" t="s">
        <v>6700</v>
      </c>
    </row>
    <row r="1436" spans="1:32" x14ac:dyDescent="0.25">
      <c r="A1436" t="s">
        <v>6701</v>
      </c>
      <c r="B1436" t="s">
        <v>6702</v>
      </c>
      <c r="C1436" t="s">
        <v>6702</v>
      </c>
      <c r="D1436" t="s">
        <v>98</v>
      </c>
      <c r="E1436" t="s">
        <v>99</v>
      </c>
      <c r="F1436">
        <v>6</v>
      </c>
      <c r="G1436">
        <v>2022</v>
      </c>
      <c r="H1436" s="1">
        <v>44834.537564212966</v>
      </c>
      <c r="I1436" t="s">
        <v>3355</v>
      </c>
      <c r="J1436">
        <v>133.44</v>
      </c>
      <c r="K1436">
        <v>0</v>
      </c>
      <c r="L1436" t="s">
        <v>38</v>
      </c>
      <c r="M1436" t="s">
        <v>79</v>
      </c>
      <c r="Q1436">
        <v>133.44</v>
      </c>
      <c r="R1436" t="s">
        <v>52</v>
      </c>
      <c r="S1436">
        <v>30.039313</v>
      </c>
      <c r="T1436">
        <v>-95.434684000000004</v>
      </c>
      <c r="U1436">
        <v>0.53541666700000001</v>
      </c>
      <c r="V1436">
        <v>1</v>
      </c>
      <c r="W1436">
        <v>1</v>
      </c>
      <c r="X1436">
        <v>0</v>
      </c>
      <c r="Y1436">
        <v>195.48599999999999</v>
      </c>
      <c r="AB1436" t="s">
        <v>41</v>
      </c>
      <c r="AC1436" t="s">
        <v>54</v>
      </c>
      <c r="AD1436" t="s">
        <v>54</v>
      </c>
      <c r="AE1436" t="s">
        <v>54</v>
      </c>
      <c r="AF1436" t="s">
        <v>6703</v>
      </c>
    </row>
    <row r="1437" spans="1:32" x14ac:dyDescent="0.25">
      <c r="A1437" t="s">
        <v>6704</v>
      </c>
      <c r="B1437" t="s">
        <v>6705</v>
      </c>
      <c r="C1437" t="s">
        <v>6705</v>
      </c>
      <c r="D1437" t="s">
        <v>6706</v>
      </c>
      <c r="E1437" t="s">
        <v>99</v>
      </c>
      <c r="F1437">
        <v>6</v>
      </c>
      <c r="G1437">
        <v>2022</v>
      </c>
      <c r="H1437" s="1">
        <v>44825.355148680559</v>
      </c>
      <c r="I1437" t="s">
        <v>3355</v>
      </c>
      <c r="J1437">
        <v>133.22</v>
      </c>
      <c r="K1437">
        <v>0</v>
      </c>
      <c r="L1437" t="s">
        <v>38</v>
      </c>
      <c r="M1437" t="s">
        <v>79</v>
      </c>
      <c r="Q1437">
        <v>133.22</v>
      </c>
      <c r="R1437" t="s">
        <v>94</v>
      </c>
      <c r="S1437">
        <v>32.465221999999997</v>
      </c>
      <c r="T1437">
        <v>-95.403278</v>
      </c>
      <c r="U1437">
        <v>0.77233333299999996</v>
      </c>
      <c r="V1437">
        <v>1</v>
      </c>
      <c r="W1437">
        <v>1.3</v>
      </c>
      <c r="X1437">
        <v>1.3</v>
      </c>
      <c r="Y1437">
        <v>281.90100000000001</v>
      </c>
      <c r="Z1437">
        <v>48005010001</v>
      </c>
      <c r="AA1437">
        <v>473.4722690619999</v>
      </c>
      <c r="AB1437" t="s">
        <v>41</v>
      </c>
      <c r="AC1437" t="s">
        <v>54</v>
      </c>
      <c r="AD1437" t="s">
        <v>54</v>
      </c>
      <c r="AE1437" t="s">
        <v>73</v>
      </c>
      <c r="AF1437" t="s">
        <v>6707</v>
      </c>
    </row>
    <row r="1438" spans="1:32" x14ac:dyDescent="0.25">
      <c r="A1438" t="s">
        <v>6708</v>
      </c>
      <c r="B1438" t="s">
        <v>6709</v>
      </c>
      <c r="C1438" t="s">
        <v>6710</v>
      </c>
      <c r="D1438" t="s">
        <v>6711</v>
      </c>
      <c r="E1438" t="s">
        <v>259</v>
      </c>
      <c r="F1438">
        <v>7</v>
      </c>
      <c r="G1438">
        <v>2022</v>
      </c>
      <c r="H1438" s="1">
        <v>44963.541731620367</v>
      </c>
      <c r="I1438" t="s">
        <v>3355</v>
      </c>
      <c r="J1438">
        <v>133</v>
      </c>
      <c r="K1438">
        <v>0</v>
      </c>
      <c r="L1438" t="s">
        <v>38</v>
      </c>
      <c r="M1438" t="s">
        <v>51</v>
      </c>
      <c r="N1438">
        <v>133</v>
      </c>
      <c r="R1438" t="s">
        <v>52</v>
      </c>
      <c r="S1438">
        <v>42.105187000000001</v>
      </c>
      <c r="T1438">
        <v>-91.287251999999995</v>
      </c>
      <c r="U1438">
        <v>0</v>
      </c>
      <c r="V1438">
        <v>1</v>
      </c>
      <c r="W1438">
        <v>2.25</v>
      </c>
      <c r="X1438">
        <v>1.25</v>
      </c>
      <c r="Y1438">
        <v>0</v>
      </c>
      <c r="Z1438">
        <v>19000024001</v>
      </c>
      <c r="AA1438">
        <v>271.33603111629998</v>
      </c>
      <c r="AB1438" t="s">
        <v>41</v>
      </c>
      <c r="AC1438" t="s">
        <v>72</v>
      </c>
      <c r="AD1438" t="s">
        <v>54</v>
      </c>
      <c r="AE1438" t="s">
        <v>73</v>
      </c>
      <c r="AF1438" t="s">
        <v>6712</v>
      </c>
    </row>
    <row r="1439" spans="1:32" x14ac:dyDescent="0.25">
      <c r="A1439" t="s">
        <v>6713</v>
      </c>
      <c r="B1439" t="s">
        <v>6714</v>
      </c>
      <c r="C1439" t="s">
        <v>6715</v>
      </c>
      <c r="D1439" t="s">
        <v>6713</v>
      </c>
      <c r="E1439" t="s">
        <v>437</v>
      </c>
      <c r="F1439">
        <v>5</v>
      </c>
      <c r="G1439">
        <v>2022</v>
      </c>
      <c r="H1439" s="1">
        <v>44847.443878032405</v>
      </c>
      <c r="I1439" t="s">
        <v>3355</v>
      </c>
      <c r="J1439">
        <v>133</v>
      </c>
      <c r="K1439">
        <v>0</v>
      </c>
      <c r="L1439" t="s">
        <v>38</v>
      </c>
      <c r="M1439" t="s">
        <v>51</v>
      </c>
      <c r="N1439">
        <v>133</v>
      </c>
      <c r="R1439" t="s">
        <v>52</v>
      </c>
      <c r="S1439">
        <v>47.016455999999998</v>
      </c>
      <c r="T1439">
        <v>-91.665121999999997</v>
      </c>
      <c r="U1439">
        <v>0.8</v>
      </c>
      <c r="V1439">
        <v>1</v>
      </c>
      <c r="W1439">
        <v>1.6</v>
      </c>
      <c r="X1439">
        <v>1.6</v>
      </c>
      <c r="Y1439">
        <v>292.26</v>
      </c>
      <c r="Z1439">
        <v>27000185001</v>
      </c>
      <c r="AA1439">
        <v>200.31519075700001</v>
      </c>
      <c r="AB1439" t="s">
        <v>87</v>
      </c>
      <c r="AC1439" t="s">
        <v>72</v>
      </c>
      <c r="AD1439" t="s">
        <v>54</v>
      </c>
      <c r="AE1439" t="s">
        <v>65</v>
      </c>
      <c r="AF1439" t="s">
        <v>6716</v>
      </c>
    </row>
    <row r="1440" spans="1:32" x14ac:dyDescent="0.25">
      <c r="A1440" t="s">
        <v>6717</v>
      </c>
      <c r="B1440" t="s">
        <v>6718</v>
      </c>
      <c r="C1440" t="s">
        <v>6718</v>
      </c>
      <c r="D1440" t="s">
        <v>98</v>
      </c>
      <c r="E1440" t="s">
        <v>99</v>
      </c>
      <c r="F1440">
        <v>6</v>
      </c>
      <c r="G1440">
        <v>2022</v>
      </c>
      <c r="H1440" s="1">
        <v>44834.708147986108</v>
      </c>
      <c r="I1440" t="s">
        <v>3355</v>
      </c>
      <c r="J1440">
        <v>132.88</v>
      </c>
      <c r="K1440">
        <v>0</v>
      </c>
      <c r="L1440" t="s">
        <v>38</v>
      </c>
      <c r="M1440" t="s">
        <v>51</v>
      </c>
      <c r="N1440">
        <v>132.88</v>
      </c>
      <c r="R1440" t="s">
        <v>52</v>
      </c>
      <c r="S1440">
        <v>30.027044</v>
      </c>
      <c r="T1440">
        <v>-95.302245999999997</v>
      </c>
      <c r="U1440">
        <v>0.89969975000000002</v>
      </c>
      <c r="V1440">
        <v>1</v>
      </c>
      <c r="W1440">
        <v>1.5</v>
      </c>
      <c r="X1440">
        <v>0</v>
      </c>
      <c r="Y1440">
        <v>328.61263600000001</v>
      </c>
      <c r="AB1440" t="s">
        <v>41</v>
      </c>
      <c r="AC1440" t="s">
        <v>54</v>
      </c>
      <c r="AD1440" t="s">
        <v>54</v>
      </c>
      <c r="AE1440" t="s">
        <v>54</v>
      </c>
      <c r="AF1440" t="s">
        <v>6719</v>
      </c>
    </row>
    <row r="1441" spans="1:32" x14ac:dyDescent="0.25">
      <c r="A1441" t="s">
        <v>6720</v>
      </c>
      <c r="B1441" t="s">
        <v>6721</v>
      </c>
      <c r="C1441" t="s">
        <v>6722</v>
      </c>
      <c r="D1441" t="s">
        <v>6723</v>
      </c>
      <c r="E1441" t="s">
        <v>85</v>
      </c>
      <c r="F1441">
        <v>2</v>
      </c>
      <c r="G1441">
        <v>2022</v>
      </c>
      <c r="H1441" s="1">
        <v>44971.585087916668</v>
      </c>
      <c r="I1441" t="s">
        <v>3355</v>
      </c>
      <c r="J1441">
        <v>132.69999999999999</v>
      </c>
      <c r="K1441">
        <v>0</v>
      </c>
      <c r="L1441" t="s">
        <v>38</v>
      </c>
      <c r="M1441" t="s">
        <v>51</v>
      </c>
      <c r="N1441">
        <v>132.69999999999999</v>
      </c>
      <c r="R1441" t="s">
        <v>86</v>
      </c>
      <c r="S1441">
        <v>44.679471999999997</v>
      </c>
      <c r="T1441">
        <v>-74.993667000000002</v>
      </c>
      <c r="U1441">
        <v>0</v>
      </c>
      <c r="V1441">
        <v>1</v>
      </c>
      <c r="W1441">
        <v>3.5</v>
      </c>
      <c r="X1441">
        <v>0</v>
      </c>
      <c r="Y1441">
        <v>0</v>
      </c>
      <c r="Z1441">
        <v>36006117001</v>
      </c>
      <c r="AA1441">
        <v>901.78256784424002</v>
      </c>
      <c r="AB1441" t="s">
        <v>53</v>
      </c>
      <c r="AC1441" t="s">
        <v>42</v>
      </c>
      <c r="AD1441" t="s">
        <v>54</v>
      </c>
      <c r="AE1441" t="s">
        <v>54</v>
      </c>
      <c r="AF1441" t="s">
        <v>6724</v>
      </c>
    </row>
    <row r="1442" spans="1:32" x14ac:dyDescent="0.25">
      <c r="A1442" t="s">
        <v>6725</v>
      </c>
      <c r="B1442" t="s">
        <v>6726</v>
      </c>
      <c r="C1442" t="s">
        <v>6727</v>
      </c>
      <c r="D1442" t="s">
        <v>6728</v>
      </c>
      <c r="E1442" t="s">
        <v>1083</v>
      </c>
      <c r="F1442">
        <v>8</v>
      </c>
      <c r="G1442">
        <v>2022</v>
      </c>
      <c r="H1442" s="1">
        <v>44959.436912881945</v>
      </c>
      <c r="I1442" t="s">
        <v>3355</v>
      </c>
      <c r="J1442">
        <v>132</v>
      </c>
      <c r="K1442">
        <v>0</v>
      </c>
      <c r="L1442" t="s">
        <v>38</v>
      </c>
      <c r="M1442" t="s">
        <v>473</v>
      </c>
      <c r="N1442">
        <v>109</v>
      </c>
      <c r="Q1442">
        <v>23</v>
      </c>
      <c r="R1442" t="s">
        <v>52</v>
      </c>
      <c r="S1442">
        <v>44.386625000000002</v>
      </c>
      <c r="T1442">
        <v>-103.71223999999999</v>
      </c>
      <c r="U1442">
        <v>1.283658333</v>
      </c>
      <c r="V1442">
        <v>2</v>
      </c>
      <c r="W1442">
        <v>2</v>
      </c>
      <c r="X1442">
        <v>2</v>
      </c>
      <c r="Y1442">
        <v>468.7</v>
      </c>
      <c r="Z1442">
        <v>46000032001</v>
      </c>
      <c r="AA1442">
        <v>36.420943774000001</v>
      </c>
      <c r="AB1442" t="s">
        <v>41</v>
      </c>
      <c r="AC1442" t="s">
        <v>72</v>
      </c>
      <c r="AD1442" t="s">
        <v>54</v>
      </c>
      <c r="AE1442" t="s">
        <v>73</v>
      </c>
      <c r="AF1442" t="s">
        <v>6729</v>
      </c>
    </row>
    <row r="1443" spans="1:32" x14ac:dyDescent="0.25">
      <c r="A1443" t="s">
        <v>6730</v>
      </c>
      <c r="B1443" t="s">
        <v>6731</v>
      </c>
      <c r="C1443" t="s">
        <v>6731</v>
      </c>
      <c r="D1443" t="s">
        <v>98</v>
      </c>
      <c r="E1443" t="s">
        <v>99</v>
      </c>
      <c r="F1443">
        <v>6</v>
      </c>
      <c r="G1443">
        <v>2022</v>
      </c>
      <c r="H1443" s="1">
        <v>44834.539341875003</v>
      </c>
      <c r="I1443" t="s">
        <v>3355</v>
      </c>
      <c r="J1443">
        <v>131.69999999999999</v>
      </c>
      <c r="K1443">
        <v>0</v>
      </c>
      <c r="L1443" t="s">
        <v>38</v>
      </c>
      <c r="M1443" t="s">
        <v>51</v>
      </c>
      <c r="N1443">
        <v>131.69999999999999</v>
      </c>
      <c r="R1443" t="s">
        <v>52</v>
      </c>
      <c r="S1443">
        <v>29.917694000000001</v>
      </c>
      <c r="T1443">
        <v>-95.587110999999993</v>
      </c>
      <c r="U1443">
        <v>0.74908333299999996</v>
      </c>
      <c r="V1443">
        <v>1</v>
      </c>
      <c r="W1443">
        <v>0</v>
      </c>
      <c r="X1443">
        <v>2.5</v>
      </c>
      <c r="Y1443">
        <v>273.44499999999999</v>
      </c>
      <c r="Z1443">
        <v>48007156001</v>
      </c>
      <c r="AA1443">
        <v>910.52359435000005</v>
      </c>
      <c r="AB1443" t="s">
        <v>41</v>
      </c>
      <c r="AC1443" t="s">
        <v>64</v>
      </c>
      <c r="AD1443" t="s">
        <v>54</v>
      </c>
      <c r="AE1443" t="s">
        <v>73</v>
      </c>
      <c r="AF1443" t="s">
        <v>6732</v>
      </c>
    </row>
    <row r="1444" spans="1:32" x14ac:dyDescent="0.25">
      <c r="A1444" t="s">
        <v>6733</v>
      </c>
      <c r="B1444" t="s">
        <v>6734</v>
      </c>
      <c r="C1444" t="s">
        <v>6735</v>
      </c>
      <c r="D1444" t="s">
        <v>6736</v>
      </c>
      <c r="E1444" t="s">
        <v>1023</v>
      </c>
      <c r="F1444">
        <v>8</v>
      </c>
      <c r="G1444">
        <v>2022</v>
      </c>
      <c r="H1444" s="1">
        <v>44936.624898518516</v>
      </c>
      <c r="I1444" t="s">
        <v>3355</v>
      </c>
      <c r="J1444">
        <v>131.5</v>
      </c>
      <c r="K1444">
        <v>0</v>
      </c>
      <c r="L1444" t="s">
        <v>38</v>
      </c>
      <c r="M1444" t="s">
        <v>79</v>
      </c>
      <c r="Q1444">
        <v>131.5</v>
      </c>
      <c r="R1444" t="s">
        <v>94</v>
      </c>
      <c r="S1444">
        <v>38.799999999999997</v>
      </c>
      <c r="T1444">
        <v>-106.104444</v>
      </c>
      <c r="U1444">
        <v>0.50608333299999997</v>
      </c>
      <c r="V1444">
        <v>1</v>
      </c>
      <c r="W1444">
        <v>1.5</v>
      </c>
      <c r="X1444">
        <v>0</v>
      </c>
      <c r="Y1444">
        <v>184.95500000000001</v>
      </c>
      <c r="Z1444">
        <v>8000274001</v>
      </c>
      <c r="AA1444">
        <v>364.20943773999994</v>
      </c>
      <c r="AB1444" t="s">
        <v>54</v>
      </c>
      <c r="AC1444" t="s">
        <v>72</v>
      </c>
      <c r="AD1444" t="s">
        <v>54</v>
      </c>
      <c r="AE1444" t="s">
        <v>65</v>
      </c>
      <c r="AF1444" t="s">
        <v>6737</v>
      </c>
    </row>
    <row r="1445" spans="1:32" x14ac:dyDescent="0.25">
      <c r="A1445" t="s">
        <v>6738</v>
      </c>
      <c r="B1445" t="s">
        <v>6739</v>
      </c>
      <c r="C1445" t="s">
        <v>6740</v>
      </c>
      <c r="D1445" t="s">
        <v>6741</v>
      </c>
      <c r="E1445" t="s">
        <v>192</v>
      </c>
      <c r="F1445">
        <v>4</v>
      </c>
      <c r="G1445">
        <v>2022</v>
      </c>
      <c r="H1445" s="1">
        <v>44985.444067893521</v>
      </c>
      <c r="I1445" t="s">
        <v>3355</v>
      </c>
      <c r="J1445">
        <v>131</v>
      </c>
      <c r="K1445">
        <v>0</v>
      </c>
      <c r="L1445" t="s">
        <v>38</v>
      </c>
      <c r="M1445" t="s">
        <v>51</v>
      </c>
      <c r="N1445">
        <v>131</v>
      </c>
      <c r="R1445" t="s">
        <v>52</v>
      </c>
      <c r="S1445">
        <v>32.901400000000002</v>
      </c>
      <c r="T1445">
        <v>-85.951400000000007</v>
      </c>
      <c r="U1445">
        <v>11.318333333</v>
      </c>
      <c r="V1445">
        <v>4</v>
      </c>
      <c r="W1445">
        <v>8.5</v>
      </c>
      <c r="X1445">
        <v>0.1</v>
      </c>
      <c r="Y1445">
        <v>1825</v>
      </c>
      <c r="Z1445">
        <v>1000004001</v>
      </c>
      <c r="AA1445">
        <v>2403.7822890839998</v>
      </c>
      <c r="AB1445" t="s">
        <v>41</v>
      </c>
      <c r="AC1445" t="s">
        <v>72</v>
      </c>
      <c r="AD1445" t="s">
        <v>54</v>
      </c>
      <c r="AE1445" t="s">
        <v>73</v>
      </c>
      <c r="AF1445" t="s">
        <v>6742</v>
      </c>
    </row>
    <row r="1446" spans="1:32" x14ac:dyDescent="0.25">
      <c r="A1446" t="s">
        <v>6743</v>
      </c>
      <c r="B1446" t="s">
        <v>6744</v>
      </c>
      <c r="C1446" t="s">
        <v>6745</v>
      </c>
      <c r="D1446" t="s">
        <v>3208</v>
      </c>
      <c r="E1446" t="s">
        <v>437</v>
      </c>
      <c r="F1446">
        <v>5</v>
      </c>
      <c r="G1446">
        <v>2022</v>
      </c>
      <c r="H1446" s="1">
        <v>44952.449663634259</v>
      </c>
      <c r="I1446" t="s">
        <v>3355</v>
      </c>
      <c r="J1446">
        <v>130.5</v>
      </c>
      <c r="K1446">
        <v>0</v>
      </c>
      <c r="L1446" t="s">
        <v>38</v>
      </c>
      <c r="M1446" t="s">
        <v>51</v>
      </c>
      <c r="N1446">
        <v>130.5</v>
      </c>
      <c r="R1446" t="s">
        <v>52</v>
      </c>
      <c r="S1446">
        <v>45.974980000000002</v>
      </c>
      <c r="T1446">
        <v>-94.860519999999994</v>
      </c>
      <c r="U1446">
        <v>1.39175</v>
      </c>
      <c r="V1446">
        <v>1</v>
      </c>
      <c r="W1446">
        <v>3.64</v>
      </c>
      <c r="X1446">
        <v>3.64</v>
      </c>
      <c r="Y1446">
        <v>508.44799999999998</v>
      </c>
      <c r="Z1446">
        <v>27000194001</v>
      </c>
      <c r="AA1446">
        <v>143.86272790729998</v>
      </c>
      <c r="AB1446" t="s">
        <v>41</v>
      </c>
      <c r="AC1446" t="s">
        <v>64</v>
      </c>
      <c r="AD1446" t="s">
        <v>54</v>
      </c>
      <c r="AE1446" t="s">
        <v>73</v>
      </c>
      <c r="AF1446" t="s">
        <v>6746</v>
      </c>
    </row>
    <row r="1447" spans="1:32" x14ac:dyDescent="0.25">
      <c r="A1447" t="s">
        <v>6747</v>
      </c>
      <c r="B1447" t="s">
        <v>6748</v>
      </c>
      <c r="C1447" t="s">
        <v>6749</v>
      </c>
      <c r="D1447" t="s">
        <v>6750</v>
      </c>
      <c r="E1447" t="s">
        <v>36</v>
      </c>
      <c r="F1447">
        <v>9</v>
      </c>
      <c r="G1447">
        <v>2022</v>
      </c>
      <c r="H1447" s="1">
        <v>44932.486009849534</v>
      </c>
      <c r="I1447" t="s">
        <v>3355</v>
      </c>
      <c r="J1447">
        <v>129.91</v>
      </c>
      <c r="K1447">
        <v>0</v>
      </c>
      <c r="L1447" t="s">
        <v>38</v>
      </c>
      <c r="M1447" t="s">
        <v>79</v>
      </c>
      <c r="Q1447">
        <v>129.91</v>
      </c>
      <c r="R1447" t="s">
        <v>52</v>
      </c>
      <c r="S1447">
        <v>39.916111000000001</v>
      </c>
      <c r="T1447">
        <v>-122.104444</v>
      </c>
      <c r="U1447">
        <v>0.66016666700000004</v>
      </c>
      <c r="V1447">
        <v>1</v>
      </c>
      <c r="W1447">
        <v>1.4</v>
      </c>
      <c r="X1447">
        <v>0.65</v>
      </c>
      <c r="Y1447">
        <v>241.024</v>
      </c>
      <c r="Z1447">
        <v>6005245002</v>
      </c>
      <c r="AA1447">
        <v>462.54598592979994</v>
      </c>
      <c r="AB1447" t="s">
        <v>1420</v>
      </c>
      <c r="AC1447" t="s">
        <v>54</v>
      </c>
      <c r="AD1447" t="s">
        <v>54</v>
      </c>
      <c r="AE1447" t="s">
        <v>438</v>
      </c>
      <c r="AF1447" t="s">
        <v>6751</v>
      </c>
    </row>
    <row r="1448" spans="1:32" x14ac:dyDescent="0.25">
      <c r="A1448" t="s">
        <v>6752</v>
      </c>
      <c r="B1448" t="s">
        <v>6753</v>
      </c>
      <c r="C1448" t="s">
        <v>6754</v>
      </c>
      <c r="D1448" t="s">
        <v>6755</v>
      </c>
      <c r="E1448" t="s">
        <v>85</v>
      </c>
      <c r="F1448">
        <v>2</v>
      </c>
      <c r="G1448">
        <v>2022</v>
      </c>
      <c r="H1448" s="1">
        <v>44939.540425613428</v>
      </c>
      <c r="I1448" t="s">
        <v>3355</v>
      </c>
      <c r="J1448">
        <v>129.54</v>
      </c>
      <c r="K1448">
        <v>0</v>
      </c>
      <c r="L1448" t="s">
        <v>38</v>
      </c>
      <c r="M1448" t="s">
        <v>79</v>
      </c>
      <c r="Q1448">
        <v>129.54</v>
      </c>
      <c r="R1448" t="s">
        <v>94</v>
      </c>
      <c r="S1448">
        <v>42.854559999999999</v>
      </c>
      <c r="T1448">
        <v>-74.593869999999995</v>
      </c>
      <c r="U1448">
        <v>0</v>
      </c>
      <c r="V1448">
        <v>1</v>
      </c>
      <c r="W1448">
        <v>2.8</v>
      </c>
      <c r="X1448">
        <v>0</v>
      </c>
      <c r="Y1448">
        <v>0</v>
      </c>
      <c r="Z1448">
        <v>36004024001</v>
      </c>
      <c r="AA1448">
        <v>721.68100088180995</v>
      </c>
      <c r="AB1448" t="s">
        <v>41</v>
      </c>
      <c r="AC1448" t="s">
        <v>54</v>
      </c>
      <c r="AD1448" t="s">
        <v>54</v>
      </c>
      <c r="AE1448" t="s">
        <v>73</v>
      </c>
      <c r="AF1448" t="s">
        <v>6756</v>
      </c>
    </row>
    <row r="1449" spans="1:32" x14ac:dyDescent="0.25">
      <c r="A1449" t="s">
        <v>6757</v>
      </c>
      <c r="B1449" t="s">
        <v>6758</v>
      </c>
      <c r="C1449" t="s">
        <v>6759</v>
      </c>
      <c r="D1449" t="s">
        <v>3789</v>
      </c>
      <c r="E1449" t="s">
        <v>136</v>
      </c>
      <c r="F1449">
        <v>4</v>
      </c>
      <c r="G1449">
        <v>2022</v>
      </c>
      <c r="H1449" s="1">
        <v>44973.519577997686</v>
      </c>
      <c r="I1449" t="s">
        <v>3355</v>
      </c>
      <c r="J1449">
        <v>129</v>
      </c>
      <c r="K1449">
        <v>0</v>
      </c>
      <c r="L1449" t="s">
        <v>38</v>
      </c>
      <c r="M1449" t="s">
        <v>79</v>
      </c>
      <c r="Q1449">
        <v>129</v>
      </c>
      <c r="R1449" t="s">
        <v>94</v>
      </c>
      <c r="S1449">
        <v>35.99597</v>
      </c>
      <c r="T1449">
        <v>-78.899600000000007</v>
      </c>
      <c r="U1449">
        <v>8.5637833329999999</v>
      </c>
      <c r="V1449">
        <v>1</v>
      </c>
      <c r="W1449">
        <v>20</v>
      </c>
      <c r="X1449">
        <v>0</v>
      </c>
      <c r="Y1449">
        <v>3127.6691000000001</v>
      </c>
      <c r="Z1449">
        <v>37003201001</v>
      </c>
      <c r="AA1449">
        <v>5082.9069130994394</v>
      </c>
      <c r="AB1449" t="s">
        <v>53</v>
      </c>
      <c r="AC1449" t="s">
        <v>54</v>
      </c>
      <c r="AD1449" t="s">
        <v>54</v>
      </c>
      <c r="AE1449" t="s">
        <v>73</v>
      </c>
      <c r="AF1449" t="s">
        <v>6760</v>
      </c>
    </row>
    <row r="1450" spans="1:32" x14ac:dyDescent="0.25">
      <c r="A1450" t="s">
        <v>6761</v>
      </c>
      <c r="B1450" t="s">
        <v>6762</v>
      </c>
      <c r="C1450" t="s">
        <v>6763</v>
      </c>
      <c r="D1450" t="s">
        <v>5209</v>
      </c>
      <c r="E1450" t="s">
        <v>117</v>
      </c>
      <c r="F1450">
        <v>5</v>
      </c>
      <c r="G1450">
        <v>2022</v>
      </c>
      <c r="H1450" s="1">
        <v>44967.645183020832</v>
      </c>
      <c r="I1450" t="s">
        <v>3355</v>
      </c>
      <c r="J1450">
        <v>129</v>
      </c>
      <c r="K1450">
        <v>0</v>
      </c>
      <c r="L1450" t="s">
        <v>38</v>
      </c>
      <c r="M1450" t="s">
        <v>39</v>
      </c>
      <c r="Q1450">
        <v>97.12</v>
      </c>
      <c r="R1450" t="s">
        <v>52</v>
      </c>
      <c r="S1450">
        <v>42.289340000000003</v>
      </c>
      <c r="T1450">
        <v>-88.438109999999995</v>
      </c>
      <c r="U1450">
        <v>1.137666667</v>
      </c>
      <c r="V1450">
        <v>2</v>
      </c>
      <c r="W1450">
        <v>5.4</v>
      </c>
      <c r="X1450">
        <v>1.75</v>
      </c>
      <c r="Y1450">
        <v>415.47500000000002</v>
      </c>
      <c r="Z1450">
        <v>17000657002</v>
      </c>
      <c r="AA1450">
        <v>903.23940559519986</v>
      </c>
      <c r="AB1450" t="s">
        <v>41</v>
      </c>
      <c r="AC1450" t="s">
        <v>54</v>
      </c>
      <c r="AD1450" t="s">
        <v>54</v>
      </c>
      <c r="AE1450" t="s">
        <v>73</v>
      </c>
      <c r="AF1450" t="s">
        <v>6764</v>
      </c>
    </row>
    <row r="1451" spans="1:32" x14ac:dyDescent="0.25">
      <c r="A1451" t="s">
        <v>6765</v>
      </c>
      <c r="B1451" t="s">
        <v>6766</v>
      </c>
      <c r="C1451" t="s">
        <v>6767</v>
      </c>
      <c r="D1451" t="s">
        <v>6768</v>
      </c>
      <c r="E1451" t="s">
        <v>629</v>
      </c>
      <c r="F1451">
        <v>6</v>
      </c>
      <c r="G1451">
        <v>2022</v>
      </c>
      <c r="H1451" s="1">
        <v>44936.503936226851</v>
      </c>
      <c r="I1451" t="s">
        <v>3355</v>
      </c>
      <c r="J1451">
        <v>129</v>
      </c>
      <c r="K1451">
        <v>0</v>
      </c>
      <c r="L1451" t="s">
        <v>38</v>
      </c>
      <c r="M1451" t="s">
        <v>79</v>
      </c>
      <c r="Q1451">
        <v>129</v>
      </c>
      <c r="R1451" t="s">
        <v>52</v>
      </c>
      <c r="S1451">
        <v>34.053426999999999</v>
      </c>
      <c r="T1451">
        <v>-106.888943</v>
      </c>
      <c r="U1451">
        <v>0.61499999999999999</v>
      </c>
      <c r="V1451">
        <v>1</v>
      </c>
      <c r="W1451">
        <v>1</v>
      </c>
      <c r="X1451">
        <v>0</v>
      </c>
      <c r="Y1451">
        <v>224.6</v>
      </c>
      <c r="Z1451">
        <v>35000018001</v>
      </c>
      <c r="AA1451">
        <v>198.49414356829999</v>
      </c>
      <c r="AB1451" t="s">
        <v>41</v>
      </c>
      <c r="AC1451" t="s">
        <v>144</v>
      </c>
      <c r="AD1451" t="s">
        <v>54</v>
      </c>
      <c r="AE1451" t="s">
        <v>73</v>
      </c>
      <c r="AF1451" t="s">
        <v>6769</v>
      </c>
    </row>
    <row r="1452" spans="1:32" x14ac:dyDescent="0.25">
      <c r="A1452" t="s">
        <v>6770</v>
      </c>
      <c r="B1452" t="s">
        <v>6771</v>
      </c>
      <c r="C1452" t="s">
        <v>6772</v>
      </c>
      <c r="D1452" t="s">
        <v>6773</v>
      </c>
      <c r="E1452" t="s">
        <v>117</v>
      </c>
      <c r="F1452">
        <v>5</v>
      </c>
      <c r="G1452">
        <v>2022</v>
      </c>
      <c r="H1452" s="1">
        <v>44966.633488912033</v>
      </c>
      <c r="I1452" t="s">
        <v>3355</v>
      </c>
      <c r="J1452">
        <v>128.77000000000001</v>
      </c>
      <c r="K1452">
        <v>0</v>
      </c>
      <c r="L1452" t="s">
        <v>38</v>
      </c>
      <c r="M1452" t="s">
        <v>39</v>
      </c>
      <c r="N1452">
        <v>89.15</v>
      </c>
      <c r="Q1452">
        <v>39.619999999999997</v>
      </c>
      <c r="R1452" t="s">
        <v>561</v>
      </c>
      <c r="S1452">
        <v>42.191555000000001</v>
      </c>
      <c r="T1452">
        <v>-88.233818999999997</v>
      </c>
      <c r="U1452">
        <v>0.87941666699999999</v>
      </c>
      <c r="V1452">
        <v>1</v>
      </c>
      <c r="W1452">
        <v>3.5</v>
      </c>
      <c r="X1452">
        <v>1.25</v>
      </c>
      <c r="Y1452">
        <v>320.91899999999998</v>
      </c>
      <c r="Z1452">
        <v>17000661001</v>
      </c>
      <c r="AA1452">
        <v>342.35687147559997</v>
      </c>
      <c r="AB1452" t="s">
        <v>41</v>
      </c>
      <c r="AC1452" t="s">
        <v>54</v>
      </c>
      <c r="AD1452" t="s">
        <v>54</v>
      </c>
      <c r="AE1452" t="s">
        <v>73</v>
      </c>
      <c r="AF1452" t="s">
        <v>6774</v>
      </c>
    </row>
    <row r="1453" spans="1:32" x14ac:dyDescent="0.25">
      <c r="A1453" t="s">
        <v>6775</v>
      </c>
      <c r="B1453" t="s">
        <v>6776</v>
      </c>
      <c r="C1453" t="s">
        <v>6777</v>
      </c>
      <c r="D1453" t="s">
        <v>6778</v>
      </c>
      <c r="E1453" t="s">
        <v>36</v>
      </c>
      <c r="F1453">
        <v>9</v>
      </c>
      <c r="G1453">
        <v>2022</v>
      </c>
      <c r="H1453" s="1">
        <v>44977.544341724541</v>
      </c>
      <c r="I1453" t="s">
        <v>3355</v>
      </c>
      <c r="J1453">
        <v>128.47999999999999</v>
      </c>
      <c r="K1453">
        <v>0</v>
      </c>
      <c r="L1453" t="s">
        <v>38</v>
      </c>
      <c r="M1453" t="s">
        <v>79</v>
      </c>
      <c r="Q1453">
        <v>128.47999999999999</v>
      </c>
      <c r="R1453" t="s">
        <v>52</v>
      </c>
      <c r="S1453">
        <v>41.743333</v>
      </c>
      <c r="T1453">
        <v>-122.630944</v>
      </c>
      <c r="Z1453">
        <v>6001042001</v>
      </c>
      <c r="AA1453">
        <v>418.840853401</v>
      </c>
      <c r="AB1453" t="s">
        <v>41</v>
      </c>
      <c r="AC1453" t="s">
        <v>64</v>
      </c>
      <c r="AD1453" t="s">
        <v>54</v>
      </c>
      <c r="AE1453" t="s">
        <v>73</v>
      </c>
      <c r="AF1453" t="s">
        <v>6779</v>
      </c>
    </row>
    <row r="1454" spans="1:32" x14ac:dyDescent="0.25">
      <c r="A1454" t="s">
        <v>6780</v>
      </c>
      <c r="B1454" t="s">
        <v>6781</v>
      </c>
      <c r="C1454" t="s">
        <v>6782</v>
      </c>
      <c r="D1454" t="s">
        <v>6783</v>
      </c>
      <c r="E1454" t="s">
        <v>951</v>
      </c>
      <c r="F1454">
        <v>1</v>
      </c>
      <c r="G1454">
        <v>2022</v>
      </c>
      <c r="H1454" s="1">
        <v>44945.556081099538</v>
      </c>
      <c r="I1454" t="s">
        <v>3355</v>
      </c>
      <c r="J1454">
        <v>125.7</v>
      </c>
      <c r="K1454">
        <v>0</v>
      </c>
      <c r="L1454" t="s">
        <v>38</v>
      </c>
      <c r="M1454" t="s">
        <v>51</v>
      </c>
      <c r="N1454">
        <v>125.7</v>
      </c>
      <c r="R1454" t="s">
        <v>86</v>
      </c>
      <c r="S1454">
        <v>42.820041000000003</v>
      </c>
      <c r="T1454">
        <v>-71.99306</v>
      </c>
      <c r="U1454">
        <v>0.46558333299999999</v>
      </c>
      <c r="V1454">
        <v>1</v>
      </c>
      <c r="W1454">
        <v>1.258</v>
      </c>
      <c r="X1454">
        <v>0</v>
      </c>
      <c r="Y1454">
        <v>169.48699999999999</v>
      </c>
      <c r="Z1454">
        <v>33000016001</v>
      </c>
      <c r="AA1454">
        <v>327.42428452825999</v>
      </c>
      <c r="AB1454" t="s">
        <v>41</v>
      </c>
      <c r="AC1454" t="s">
        <v>54</v>
      </c>
      <c r="AD1454" t="s">
        <v>54</v>
      </c>
      <c r="AE1454" t="s">
        <v>73</v>
      </c>
      <c r="AF1454" t="s">
        <v>6784</v>
      </c>
    </row>
    <row r="1455" spans="1:32" x14ac:dyDescent="0.25">
      <c r="A1455" t="s">
        <v>6785</v>
      </c>
      <c r="B1455" t="s">
        <v>6786</v>
      </c>
      <c r="C1455" t="s">
        <v>6787</v>
      </c>
      <c r="D1455" t="s">
        <v>6788</v>
      </c>
      <c r="E1455" t="s">
        <v>1064</v>
      </c>
      <c r="F1455">
        <v>3</v>
      </c>
      <c r="G1455">
        <v>2022</v>
      </c>
      <c r="H1455" s="1">
        <v>44951.427554398149</v>
      </c>
      <c r="I1455" t="s">
        <v>3355</v>
      </c>
      <c r="J1455">
        <v>125</v>
      </c>
      <c r="K1455">
        <v>0</v>
      </c>
      <c r="L1455" t="s">
        <v>38</v>
      </c>
      <c r="M1455" t="s">
        <v>79</v>
      </c>
      <c r="Q1455">
        <v>125</v>
      </c>
      <c r="R1455" t="s">
        <v>52</v>
      </c>
      <c r="S1455">
        <v>39.610024000000003</v>
      </c>
      <c r="T1455">
        <v>-77.411351999999994</v>
      </c>
      <c r="U1455">
        <v>0.56008333300000002</v>
      </c>
      <c r="V1455">
        <v>1</v>
      </c>
      <c r="W1455">
        <v>1.1299999999999999</v>
      </c>
      <c r="X1455">
        <v>0</v>
      </c>
      <c r="Y1455">
        <v>204.428</v>
      </c>
      <c r="Z1455">
        <v>24000053001</v>
      </c>
      <c r="AA1455">
        <v>347.82001304170001</v>
      </c>
      <c r="AB1455" t="s">
        <v>177</v>
      </c>
      <c r="AC1455" t="s">
        <v>64</v>
      </c>
      <c r="AD1455" t="s">
        <v>54</v>
      </c>
      <c r="AE1455" t="s">
        <v>73</v>
      </c>
      <c r="AF1455" t="s">
        <v>6789</v>
      </c>
    </row>
    <row r="1456" spans="1:32" x14ac:dyDescent="0.25">
      <c r="A1456" t="s">
        <v>6790</v>
      </c>
      <c r="B1456" t="s">
        <v>6791</v>
      </c>
      <c r="C1456" t="s">
        <v>6791</v>
      </c>
      <c r="D1456" t="s">
        <v>98</v>
      </c>
      <c r="E1456" t="s">
        <v>99</v>
      </c>
      <c r="F1456">
        <v>6</v>
      </c>
      <c r="G1456">
        <v>2022</v>
      </c>
      <c r="H1456" s="1">
        <v>44833.579466296294</v>
      </c>
      <c r="I1456" t="s">
        <v>3355</v>
      </c>
      <c r="J1456">
        <v>124.8</v>
      </c>
      <c r="K1456">
        <v>0</v>
      </c>
      <c r="L1456" t="s">
        <v>38</v>
      </c>
      <c r="M1456" t="s">
        <v>473</v>
      </c>
      <c r="N1456">
        <v>105.22</v>
      </c>
      <c r="Q1456">
        <v>19.579999999999998</v>
      </c>
      <c r="R1456" t="s">
        <v>52</v>
      </c>
      <c r="S1456">
        <v>29.740310999999998</v>
      </c>
      <c r="T1456">
        <v>-95.447597999999999</v>
      </c>
      <c r="U1456">
        <v>0.66974999999999996</v>
      </c>
      <c r="V1456">
        <v>1</v>
      </c>
      <c r="W1456">
        <v>1</v>
      </c>
      <c r="X1456">
        <v>2</v>
      </c>
      <c r="Y1456">
        <v>244.65899999999999</v>
      </c>
      <c r="AB1456" t="s">
        <v>41</v>
      </c>
      <c r="AC1456" t="s">
        <v>54</v>
      </c>
      <c r="AD1456" t="s">
        <v>54</v>
      </c>
      <c r="AE1456" t="s">
        <v>73</v>
      </c>
      <c r="AF1456" t="s">
        <v>6792</v>
      </c>
    </row>
    <row r="1457" spans="1:32" x14ac:dyDescent="0.25">
      <c r="A1457" t="s">
        <v>6793</v>
      </c>
      <c r="B1457" t="s">
        <v>6794</v>
      </c>
      <c r="C1457" t="s">
        <v>6795</v>
      </c>
      <c r="D1457" t="s">
        <v>6796</v>
      </c>
      <c r="E1457" t="s">
        <v>213</v>
      </c>
      <c r="F1457">
        <v>3</v>
      </c>
      <c r="G1457">
        <v>2022</v>
      </c>
      <c r="H1457" s="1">
        <v>44946.462852835648</v>
      </c>
      <c r="I1457" t="s">
        <v>3355</v>
      </c>
      <c r="J1457">
        <v>124.58</v>
      </c>
      <c r="K1457">
        <v>0</v>
      </c>
      <c r="L1457" t="s">
        <v>38</v>
      </c>
      <c r="M1457" t="s">
        <v>79</v>
      </c>
      <c r="Q1457">
        <v>124.58</v>
      </c>
      <c r="R1457" t="s">
        <v>94</v>
      </c>
      <c r="S1457">
        <v>40.373539999999998</v>
      </c>
      <c r="T1457">
        <v>-76.289230000000003</v>
      </c>
      <c r="U1457">
        <v>1.082091667</v>
      </c>
      <c r="V1457">
        <v>1</v>
      </c>
      <c r="W1457">
        <v>2</v>
      </c>
      <c r="X1457">
        <v>0</v>
      </c>
      <c r="Y1457">
        <v>394.23410000000001</v>
      </c>
      <c r="Z1457">
        <v>42001296001</v>
      </c>
      <c r="AA1457">
        <v>400.63038151400002</v>
      </c>
      <c r="AB1457" t="s">
        <v>41</v>
      </c>
      <c r="AC1457" t="s">
        <v>64</v>
      </c>
      <c r="AD1457" t="s">
        <v>54</v>
      </c>
      <c r="AE1457" t="s">
        <v>65</v>
      </c>
      <c r="AF1457" t="s">
        <v>6797</v>
      </c>
    </row>
    <row r="1458" spans="1:32" x14ac:dyDescent="0.25">
      <c r="A1458" t="s">
        <v>6798</v>
      </c>
      <c r="B1458" t="s">
        <v>6799</v>
      </c>
      <c r="C1458" t="s">
        <v>6800</v>
      </c>
      <c r="D1458" t="s">
        <v>6801</v>
      </c>
      <c r="E1458" t="s">
        <v>726</v>
      </c>
      <c r="F1458">
        <v>6</v>
      </c>
      <c r="G1458">
        <v>2022</v>
      </c>
      <c r="H1458" s="1">
        <v>44943.575784872686</v>
      </c>
      <c r="I1458" t="s">
        <v>3355</v>
      </c>
      <c r="J1458">
        <v>124.038</v>
      </c>
      <c r="K1458">
        <v>0</v>
      </c>
      <c r="L1458" t="s">
        <v>38</v>
      </c>
      <c r="M1458" t="s">
        <v>79</v>
      </c>
      <c r="Q1458">
        <v>124.038</v>
      </c>
      <c r="R1458" t="s">
        <v>52</v>
      </c>
      <c r="S1458">
        <v>36.300634000000002</v>
      </c>
      <c r="T1458">
        <v>-92.381545000000003</v>
      </c>
      <c r="U1458">
        <v>2.5903333329999998</v>
      </c>
      <c r="V1458">
        <v>1</v>
      </c>
      <c r="W1458">
        <v>5</v>
      </c>
      <c r="X1458">
        <v>4.96</v>
      </c>
      <c r="Y1458">
        <v>944.84100000000001</v>
      </c>
      <c r="Z1458">
        <v>5000086001</v>
      </c>
      <c r="AA1458">
        <v>1315.8886985546201</v>
      </c>
      <c r="AB1458" t="s">
        <v>41</v>
      </c>
      <c r="AC1458" t="s">
        <v>54</v>
      </c>
      <c r="AD1458" t="s">
        <v>54</v>
      </c>
      <c r="AE1458" t="s">
        <v>73</v>
      </c>
      <c r="AF1458" t="s">
        <v>6802</v>
      </c>
    </row>
    <row r="1459" spans="1:32" x14ac:dyDescent="0.25">
      <c r="A1459" t="s">
        <v>6803</v>
      </c>
      <c r="B1459" t="s">
        <v>6804</v>
      </c>
      <c r="C1459" t="s">
        <v>6805</v>
      </c>
      <c r="D1459" t="s">
        <v>4098</v>
      </c>
      <c r="E1459" t="s">
        <v>213</v>
      </c>
      <c r="F1459">
        <v>3</v>
      </c>
      <c r="G1459">
        <v>2022</v>
      </c>
      <c r="H1459" s="1">
        <v>44944.628890486114</v>
      </c>
      <c r="I1459" t="s">
        <v>3355</v>
      </c>
      <c r="J1459">
        <v>124</v>
      </c>
      <c r="K1459">
        <v>0</v>
      </c>
      <c r="L1459" t="s">
        <v>38</v>
      </c>
      <c r="M1459" t="s">
        <v>51</v>
      </c>
      <c r="N1459">
        <v>124</v>
      </c>
      <c r="R1459" t="s">
        <v>52</v>
      </c>
      <c r="S1459">
        <v>39.984999999999999</v>
      </c>
      <c r="T1459">
        <v>-76.348332999999997</v>
      </c>
      <c r="U1459">
        <v>0.578916667</v>
      </c>
      <c r="V1459">
        <v>1</v>
      </c>
      <c r="W1459">
        <v>1.85</v>
      </c>
      <c r="X1459">
        <v>0</v>
      </c>
      <c r="Y1459">
        <v>211.19200000000001</v>
      </c>
      <c r="Z1459">
        <v>42001199001</v>
      </c>
      <c r="AA1459">
        <v>309.57802207899999</v>
      </c>
      <c r="AB1459" t="s">
        <v>87</v>
      </c>
      <c r="AC1459" t="s">
        <v>72</v>
      </c>
      <c r="AD1459" t="s">
        <v>54</v>
      </c>
      <c r="AE1459" t="s">
        <v>55</v>
      </c>
      <c r="AF1459" t="s">
        <v>6806</v>
      </c>
    </row>
    <row r="1460" spans="1:32" x14ac:dyDescent="0.25">
      <c r="A1460" t="s">
        <v>6807</v>
      </c>
      <c r="B1460" t="s">
        <v>6808</v>
      </c>
      <c r="C1460" t="s">
        <v>6809</v>
      </c>
      <c r="D1460" t="s">
        <v>6810</v>
      </c>
      <c r="E1460" t="s">
        <v>543</v>
      </c>
      <c r="F1460">
        <v>7</v>
      </c>
      <c r="G1460">
        <v>2022</v>
      </c>
      <c r="H1460" s="1">
        <v>44944.511534201389</v>
      </c>
      <c r="I1460" t="s">
        <v>3355</v>
      </c>
      <c r="J1460">
        <v>122.1</v>
      </c>
      <c r="K1460">
        <v>0</v>
      </c>
      <c r="L1460" t="s">
        <v>38</v>
      </c>
      <c r="M1460" t="s">
        <v>51</v>
      </c>
      <c r="N1460">
        <v>122.1</v>
      </c>
      <c r="R1460" t="s">
        <v>52</v>
      </c>
      <c r="S1460">
        <v>40.155583</v>
      </c>
      <c r="T1460">
        <v>-92.561222000000001</v>
      </c>
      <c r="U1460">
        <v>7.4942500000000001</v>
      </c>
      <c r="V1460">
        <v>2</v>
      </c>
      <c r="W1460">
        <v>0</v>
      </c>
      <c r="X1460">
        <v>0</v>
      </c>
      <c r="Y1460">
        <v>2723.712</v>
      </c>
      <c r="Z1460">
        <v>29001012001</v>
      </c>
      <c r="AA1460">
        <v>1003.3970009737</v>
      </c>
      <c r="AB1460" t="s">
        <v>41</v>
      </c>
      <c r="AC1460" t="s">
        <v>54</v>
      </c>
      <c r="AD1460" t="s">
        <v>54</v>
      </c>
      <c r="AE1460" t="s">
        <v>54</v>
      </c>
      <c r="AF1460" t="s">
        <v>6811</v>
      </c>
    </row>
    <row r="1461" spans="1:32" x14ac:dyDescent="0.25">
      <c r="A1461" t="s">
        <v>6812</v>
      </c>
      <c r="B1461" t="s">
        <v>6813</v>
      </c>
      <c r="C1461" t="s">
        <v>6814</v>
      </c>
      <c r="D1461" t="s">
        <v>6815</v>
      </c>
      <c r="E1461" t="s">
        <v>85</v>
      </c>
      <c r="F1461">
        <v>2</v>
      </c>
      <c r="G1461">
        <v>2022</v>
      </c>
      <c r="H1461" s="1">
        <v>44973.198541550926</v>
      </c>
      <c r="I1461" t="s">
        <v>3355</v>
      </c>
      <c r="J1461">
        <v>122</v>
      </c>
      <c r="K1461">
        <v>0</v>
      </c>
      <c r="L1461" t="s">
        <v>38</v>
      </c>
      <c r="M1461" t="s">
        <v>679</v>
      </c>
      <c r="O1461">
        <v>122</v>
      </c>
      <c r="R1461" t="s">
        <v>86</v>
      </c>
      <c r="S1461">
        <v>43.430900000000001</v>
      </c>
      <c r="T1461">
        <v>-73.716206</v>
      </c>
      <c r="Z1461">
        <v>36005046001</v>
      </c>
      <c r="AA1461">
        <v>428.12819406337002</v>
      </c>
      <c r="AB1461" t="s">
        <v>41</v>
      </c>
      <c r="AC1461" t="s">
        <v>54</v>
      </c>
      <c r="AD1461" t="s">
        <v>43</v>
      </c>
      <c r="AE1461" t="s">
        <v>73</v>
      </c>
      <c r="AF1461" t="s">
        <v>6816</v>
      </c>
    </row>
    <row r="1462" spans="1:32" x14ac:dyDescent="0.25">
      <c r="A1462" t="s">
        <v>6817</v>
      </c>
      <c r="B1462" t="s">
        <v>6818</v>
      </c>
      <c r="C1462" t="s">
        <v>6819</v>
      </c>
      <c r="D1462" t="s">
        <v>6817</v>
      </c>
      <c r="E1462" t="s">
        <v>437</v>
      </c>
      <c r="F1462">
        <v>5</v>
      </c>
      <c r="G1462">
        <v>2022</v>
      </c>
      <c r="H1462" s="1">
        <v>44847.366562129631</v>
      </c>
      <c r="I1462" t="s">
        <v>3355</v>
      </c>
      <c r="J1462">
        <v>121.49</v>
      </c>
      <c r="K1462">
        <v>0</v>
      </c>
      <c r="L1462" t="s">
        <v>38</v>
      </c>
      <c r="M1462" t="s">
        <v>51</v>
      </c>
      <c r="N1462">
        <v>121.49</v>
      </c>
      <c r="R1462" t="s">
        <v>52</v>
      </c>
      <c r="S1462">
        <v>46.811520000000002</v>
      </c>
      <c r="T1462">
        <v>-95.864680000000007</v>
      </c>
      <c r="Z1462">
        <v>27005004001</v>
      </c>
      <c r="AA1462">
        <v>807.08811403183995</v>
      </c>
      <c r="AB1462" t="s">
        <v>118</v>
      </c>
      <c r="AC1462" t="s">
        <v>54</v>
      </c>
      <c r="AD1462" t="s">
        <v>54</v>
      </c>
      <c r="AE1462" t="s">
        <v>55</v>
      </c>
      <c r="AF1462" t="s">
        <v>6820</v>
      </c>
    </row>
    <row r="1463" spans="1:32" x14ac:dyDescent="0.25">
      <c r="A1463" t="s">
        <v>6821</v>
      </c>
      <c r="B1463" t="s">
        <v>6822</v>
      </c>
      <c r="C1463" t="s">
        <v>6823</v>
      </c>
      <c r="D1463" t="s">
        <v>6824</v>
      </c>
      <c r="E1463" t="s">
        <v>36</v>
      </c>
      <c r="F1463">
        <v>9</v>
      </c>
      <c r="G1463">
        <v>2022</v>
      </c>
      <c r="H1463" s="1">
        <v>44960.689701585645</v>
      </c>
      <c r="I1463" t="s">
        <v>3355</v>
      </c>
      <c r="J1463">
        <v>121</v>
      </c>
      <c r="K1463">
        <v>0</v>
      </c>
      <c r="L1463" t="s">
        <v>38</v>
      </c>
      <c r="M1463" t="s">
        <v>79</v>
      </c>
      <c r="Q1463">
        <v>133</v>
      </c>
      <c r="R1463" t="s">
        <v>52</v>
      </c>
      <c r="S1463">
        <v>33.917513999999997</v>
      </c>
      <c r="T1463">
        <v>-116.843677</v>
      </c>
      <c r="Z1463">
        <v>6007032001</v>
      </c>
      <c r="AA1463">
        <v>1320.2592118075002</v>
      </c>
      <c r="AB1463" t="s">
        <v>407</v>
      </c>
      <c r="AC1463" t="s">
        <v>72</v>
      </c>
      <c r="AD1463" t="s">
        <v>54</v>
      </c>
      <c r="AE1463" t="s">
        <v>54</v>
      </c>
      <c r="AF1463" t="s">
        <v>6825</v>
      </c>
    </row>
    <row r="1464" spans="1:32" x14ac:dyDescent="0.25">
      <c r="A1464" t="s">
        <v>6826</v>
      </c>
      <c r="B1464" t="s">
        <v>6827</v>
      </c>
      <c r="C1464" t="s">
        <v>6828</v>
      </c>
      <c r="D1464" t="s">
        <v>6829</v>
      </c>
      <c r="E1464" t="s">
        <v>1023</v>
      </c>
      <c r="F1464">
        <v>8</v>
      </c>
      <c r="G1464">
        <v>2022</v>
      </c>
      <c r="H1464" s="1">
        <v>44967.529896759261</v>
      </c>
      <c r="I1464" t="s">
        <v>3355</v>
      </c>
      <c r="J1464">
        <v>120.28</v>
      </c>
      <c r="K1464">
        <v>0</v>
      </c>
      <c r="L1464" t="s">
        <v>38</v>
      </c>
      <c r="M1464" t="s">
        <v>79</v>
      </c>
      <c r="Q1464">
        <v>120.28</v>
      </c>
      <c r="R1464" t="s">
        <v>86</v>
      </c>
      <c r="S1464">
        <v>39.601959999999998</v>
      </c>
      <c r="T1464">
        <v>-106.01152999999999</v>
      </c>
      <c r="U1464">
        <v>0.59969166699999998</v>
      </c>
      <c r="V1464">
        <v>1</v>
      </c>
      <c r="W1464">
        <v>2.6</v>
      </c>
      <c r="X1464">
        <v>0</v>
      </c>
      <c r="Y1464">
        <v>218.75229999999999</v>
      </c>
      <c r="AB1464" t="s">
        <v>41</v>
      </c>
      <c r="AC1464" t="s">
        <v>54</v>
      </c>
      <c r="AD1464" t="s">
        <v>54</v>
      </c>
      <c r="AE1464" t="s">
        <v>54</v>
      </c>
      <c r="AF1464" t="s">
        <v>6830</v>
      </c>
    </row>
    <row r="1465" spans="1:32" x14ac:dyDescent="0.25">
      <c r="A1465" t="s">
        <v>6831</v>
      </c>
      <c r="B1465" t="s">
        <v>6832</v>
      </c>
      <c r="C1465" t="s">
        <v>6832</v>
      </c>
      <c r="D1465" t="s">
        <v>6833</v>
      </c>
      <c r="E1465" t="s">
        <v>99</v>
      </c>
      <c r="F1465">
        <v>6</v>
      </c>
      <c r="G1465">
        <v>2022</v>
      </c>
      <c r="H1465" s="1">
        <v>44817.462711782406</v>
      </c>
      <c r="I1465" t="s">
        <v>3355</v>
      </c>
      <c r="J1465">
        <v>119.83</v>
      </c>
      <c r="K1465">
        <v>0</v>
      </c>
      <c r="L1465" t="s">
        <v>38</v>
      </c>
      <c r="M1465" t="s">
        <v>79</v>
      </c>
      <c r="Q1465">
        <v>119.83</v>
      </c>
      <c r="R1465" t="s">
        <v>94</v>
      </c>
      <c r="S1465">
        <v>30.398944</v>
      </c>
      <c r="T1465">
        <v>-103.644694</v>
      </c>
      <c r="U1465">
        <v>1.3340833329999999</v>
      </c>
      <c r="V1465">
        <v>1</v>
      </c>
      <c r="W1465">
        <v>0.9</v>
      </c>
      <c r="X1465">
        <v>0</v>
      </c>
      <c r="Y1465">
        <v>472.35300000000001</v>
      </c>
      <c r="Z1465">
        <v>48001027001</v>
      </c>
      <c r="AA1465">
        <v>359.11050561164006</v>
      </c>
      <c r="AB1465" t="s">
        <v>1420</v>
      </c>
      <c r="AC1465" t="s">
        <v>54</v>
      </c>
      <c r="AD1465" t="s">
        <v>54</v>
      </c>
      <c r="AE1465" t="s">
        <v>73</v>
      </c>
      <c r="AF1465" t="s">
        <v>6834</v>
      </c>
    </row>
    <row r="1466" spans="1:32" x14ac:dyDescent="0.25">
      <c r="A1466" t="s">
        <v>6835</v>
      </c>
      <c r="B1466" t="s">
        <v>6836</v>
      </c>
      <c r="C1466" t="s">
        <v>6836</v>
      </c>
      <c r="D1466" t="s">
        <v>6837</v>
      </c>
      <c r="E1466" t="s">
        <v>99</v>
      </c>
      <c r="F1466">
        <v>6</v>
      </c>
      <c r="G1466">
        <v>2022</v>
      </c>
      <c r="H1466" s="1">
        <v>44824.590092025464</v>
      </c>
      <c r="I1466" t="s">
        <v>3355</v>
      </c>
      <c r="J1466">
        <v>119.73</v>
      </c>
      <c r="K1466">
        <v>0</v>
      </c>
      <c r="L1466" t="s">
        <v>38</v>
      </c>
      <c r="M1466" t="s">
        <v>79</v>
      </c>
      <c r="Q1466">
        <v>119.73</v>
      </c>
      <c r="R1466" t="s">
        <v>52</v>
      </c>
      <c r="S1466">
        <v>32.507387999999999</v>
      </c>
      <c r="T1466">
        <v>-94.848005999999998</v>
      </c>
      <c r="U1466">
        <v>0.54249999999999998</v>
      </c>
      <c r="V1466">
        <v>1</v>
      </c>
      <c r="W1466">
        <v>2</v>
      </c>
      <c r="X1466">
        <v>2</v>
      </c>
      <c r="Y1466">
        <v>198.07</v>
      </c>
      <c r="Z1466">
        <v>48005106001</v>
      </c>
      <c r="AA1466">
        <v>469.83017468460002</v>
      </c>
      <c r="AB1466" t="s">
        <v>41</v>
      </c>
      <c r="AC1466" t="s">
        <v>54</v>
      </c>
      <c r="AD1466" t="s">
        <v>54</v>
      </c>
      <c r="AE1466" t="s">
        <v>73</v>
      </c>
      <c r="AF1466" t="s">
        <v>6838</v>
      </c>
    </row>
    <row r="1467" spans="1:32" x14ac:dyDescent="0.25">
      <c r="A1467" t="s">
        <v>6839</v>
      </c>
      <c r="B1467" t="s">
        <v>6840</v>
      </c>
      <c r="C1467" t="s">
        <v>6841</v>
      </c>
      <c r="D1467" t="s">
        <v>6842</v>
      </c>
      <c r="E1467" t="s">
        <v>525</v>
      </c>
      <c r="F1467">
        <v>2</v>
      </c>
      <c r="G1467">
        <v>2022</v>
      </c>
      <c r="H1467" s="1">
        <v>44972.48829552083</v>
      </c>
      <c r="I1467" t="s">
        <v>3355</v>
      </c>
      <c r="J1467">
        <v>119.71</v>
      </c>
      <c r="K1467">
        <v>0</v>
      </c>
      <c r="L1467" t="s">
        <v>38</v>
      </c>
      <c r="M1467" t="s">
        <v>679</v>
      </c>
      <c r="O1467">
        <v>120</v>
      </c>
      <c r="R1467" t="s">
        <v>52</v>
      </c>
      <c r="S1467">
        <v>40.274929999999998</v>
      </c>
      <c r="T1467">
        <v>-74.533050000000003</v>
      </c>
      <c r="U1467">
        <v>0.59066666700000003</v>
      </c>
      <c r="V1467">
        <v>1</v>
      </c>
      <c r="W1467">
        <v>0</v>
      </c>
      <c r="X1467">
        <v>0</v>
      </c>
      <c r="Y1467">
        <v>215.23699999999999</v>
      </c>
      <c r="Z1467">
        <v>34002241001</v>
      </c>
      <c r="AA1467">
        <v>310.85275511108995</v>
      </c>
      <c r="AB1467" t="s">
        <v>53</v>
      </c>
      <c r="AC1467" t="s">
        <v>42</v>
      </c>
      <c r="AD1467" t="s">
        <v>54</v>
      </c>
      <c r="AE1467" t="s">
        <v>55</v>
      </c>
      <c r="AF1467" t="s">
        <v>6843</v>
      </c>
    </row>
    <row r="1468" spans="1:32" x14ac:dyDescent="0.25">
      <c r="A1468" t="s">
        <v>6844</v>
      </c>
      <c r="B1468" t="s">
        <v>6845</v>
      </c>
      <c r="C1468" t="s">
        <v>6846</v>
      </c>
      <c r="D1468" t="s">
        <v>6847</v>
      </c>
      <c r="E1468" t="s">
        <v>117</v>
      </c>
      <c r="F1468">
        <v>5</v>
      </c>
      <c r="G1468">
        <v>2022</v>
      </c>
      <c r="H1468" s="1">
        <v>44935.39383011574</v>
      </c>
      <c r="I1468" t="s">
        <v>3355</v>
      </c>
      <c r="J1468">
        <v>119.7</v>
      </c>
      <c r="K1468">
        <v>0</v>
      </c>
      <c r="L1468" t="s">
        <v>38</v>
      </c>
      <c r="M1468" t="s">
        <v>79</v>
      </c>
      <c r="Q1468">
        <v>85.6</v>
      </c>
      <c r="R1468" t="s">
        <v>94</v>
      </c>
      <c r="S1468">
        <v>40.632235999999999</v>
      </c>
      <c r="T1468">
        <v>-89.620283000000001</v>
      </c>
      <c r="U1468">
        <v>0.93925000000000003</v>
      </c>
      <c r="V1468">
        <v>3</v>
      </c>
      <c r="W1468">
        <v>4.8499999999999996</v>
      </c>
      <c r="X1468">
        <v>1.55</v>
      </c>
      <c r="Y1468">
        <v>342.02</v>
      </c>
      <c r="Z1468">
        <v>17000691001</v>
      </c>
      <c r="AA1468">
        <v>400.63038151400002</v>
      </c>
      <c r="AB1468" t="s">
        <v>41</v>
      </c>
      <c r="AC1468" t="s">
        <v>54</v>
      </c>
      <c r="AD1468" t="s">
        <v>54</v>
      </c>
      <c r="AE1468" t="s">
        <v>73</v>
      </c>
      <c r="AF1468" t="s">
        <v>6848</v>
      </c>
    </row>
    <row r="1469" spans="1:32" x14ac:dyDescent="0.25">
      <c r="A1469" t="s">
        <v>6849</v>
      </c>
      <c r="B1469" t="s">
        <v>6850</v>
      </c>
      <c r="C1469" t="s">
        <v>6851</v>
      </c>
      <c r="D1469" t="s">
        <v>6852</v>
      </c>
      <c r="E1469" t="s">
        <v>36</v>
      </c>
      <c r="F1469">
        <v>9</v>
      </c>
      <c r="G1469">
        <v>2022</v>
      </c>
      <c r="H1469" s="1">
        <v>44929.53897303241</v>
      </c>
      <c r="I1469" t="s">
        <v>3355</v>
      </c>
      <c r="J1469">
        <v>119.24</v>
      </c>
      <c r="K1469">
        <v>0</v>
      </c>
      <c r="L1469" t="s">
        <v>38</v>
      </c>
      <c r="M1469" t="s">
        <v>79</v>
      </c>
      <c r="Q1469">
        <v>119.24</v>
      </c>
      <c r="R1469" t="s">
        <v>52</v>
      </c>
      <c r="S1469">
        <v>40.662999999999997</v>
      </c>
      <c r="T1469">
        <v>-122.383347</v>
      </c>
      <c r="U1469">
        <v>0.64833333299999996</v>
      </c>
      <c r="V1469">
        <v>2</v>
      </c>
      <c r="W1469">
        <v>1.3</v>
      </c>
      <c r="X1469">
        <v>0</v>
      </c>
      <c r="Y1469">
        <v>236.63</v>
      </c>
      <c r="Z1469">
        <v>6005232001</v>
      </c>
      <c r="AA1469">
        <v>382.41990962699998</v>
      </c>
      <c r="AB1469" t="s">
        <v>41</v>
      </c>
      <c r="AC1469" t="s">
        <v>54</v>
      </c>
      <c r="AD1469" t="s">
        <v>54</v>
      </c>
      <c r="AE1469" t="s">
        <v>438</v>
      </c>
      <c r="AF1469" t="s">
        <v>6853</v>
      </c>
    </row>
    <row r="1470" spans="1:32" x14ac:dyDescent="0.25">
      <c r="A1470" t="s">
        <v>6854</v>
      </c>
      <c r="B1470" t="s">
        <v>6855</v>
      </c>
      <c r="C1470" t="s">
        <v>6856</v>
      </c>
      <c r="D1470" t="s">
        <v>6857</v>
      </c>
      <c r="E1470" t="s">
        <v>437</v>
      </c>
      <c r="F1470">
        <v>5</v>
      </c>
      <c r="G1470">
        <v>2022</v>
      </c>
      <c r="H1470" s="1">
        <v>44946.493821261574</v>
      </c>
      <c r="I1470" t="s">
        <v>3355</v>
      </c>
      <c r="J1470">
        <v>118.6</v>
      </c>
      <c r="K1470">
        <v>0</v>
      </c>
      <c r="L1470" t="s">
        <v>38</v>
      </c>
      <c r="M1470" t="s">
        <v>51</v>
      </c>
      <c r="N1470">
        <v>118.6</v>
      </c>
      <c r="R1470" t="s">
        <v>52</v>
      </c>
      <c r="S1470">
        <v>47.371659999999999</v>
      </c>
      <c r="T1470">
        <v>-92.915580000000006</v>
      </c>
      <c r="U1470">
        <v>2.7105833330000002</v>
      </c>
      <c r="V1470">
        <v>1</v>
      </c>
      <c r="W1470">
        <v>4.5</v>
      </c>
      <c r="X1470">
        <v>4.5</v>
      </c>
      <c r="Y1470">
        <v>990.61599999999999</v>
      </c>
      <c r="Z1470">
        <v>27000025001</v>
      </c>
      <c r="AA1470">
        <v>1638.9424698300002</v>
      </c>
      <c r="AB1470" t="s">
        <v>41</v>
      </c>
      <c r="AC1470" t="s">
        <v>54</v>
      </c>
      <c r="AD1470" t="s">
        <v>54</v>
      </c>
      <c r="AE1470" t="s">
        <v>827</v>
      </c>
      <c r="AF1470" t="s">
        <v>6858</v>
      </c>
    </row>
    <row r="1471" spans="1:32" x14ac:dyDescent="0.25">
      <c r="A1471" t="s">
        <v>6859</v>
      </c>
      <c r="B1471" t="s">
        <v>6860</v>
      </c>
      <c r="C1471" t="s">
        <v>6861</v>
      </c>
      <c r="D1471" t="s">
        <v>6862</v>
      </c>
      <c r="E1471" t="s">
        <v>854</v>
      </c>
      <c r="F1471">
        <v>8</v>
      </c>
      <c r="G1471">
        <v>2022</v>
      </c>
      <c r="H1471" s="1">
        <v>44960.447261006942</v>
      </c>
      <c r="I1471" t="s">
        <v>3355</v>
      </c>
      <c r="J1471">
        <v>118</v>
      </c>
      <c r="K1471">
        <v>0</v>
      </c>
      <c r="L1471" t="s">
        <v>38</v>
      </c>
      <c r="M1471" t="s">
        <v>51</v>
      </c>
      <c r="N1471">
        <v>118</v>
      </c>
      <c r="R1471" t="s">
        <v>52</v>
      </c>
      <c r="S1471">
        <v>41.634079999999997</v>
      </c>
      <c r="T1471">
        <v>-111.85656</v>
      </c>
      <c r="U1471">
        <v>0.53279166700000002</v>
      </c>
      <c r="V1471">
        <v>1</v>
      </c>
      <c r="W1471">
        <v>2</v>
      </c>
      <c r="X1471">
        <v>2</v>
      </c>
      <c r="Y1471">
        <v>194.08850000000001</v>
      </c>
      <c r="Z1471">
        <v>49000010001</v>
      </c>
      <c r="AA1471">
        <v>377.68518693637998</v>
      </c>
      <c r="AB1471" t="s">
        <v>1420</v>
      </c>
      <c r="AC1471" t="s">
        <v>72</v>
      </c>
      <c r="AD1471" t="s">
        <v>54</v>
      </c>
      <c r="AE1471" t="s">
        <v>73</v>
      </c>
      <c r="AF1471" t="s">
        <v>6863</v>
      </c>
    </row>
    <row r="1472" spans="1:32" x14ac:dyDescent="0.25">
      <c r="A1472" t="s">
        <v>6864</v>
      </c>
      <c r="B1472" t="s">
        <v>6865</v>
      </c>
      <c r="C1472" t="s">
        <v>6866</v>
      </c>
      <c r="D1472" t="s">
        <v>6867</v>
      </c>
      <c r="E1472" t="s">
        <v>85</v>
      </c>
      <c r="F1472">
        <v>2</v>
      </c>
      <c r="G1472">
        <v>2022</v>
      </c>
      <c r="H1472" s="1">
        <v>44946.580056458333</v>
      </c>
      <c r="I1472" t="s">
        <v>3355</v>
      </c>
      <c r="J1472">
        <v>117.85</v>
      </c>
      <c r="K1472">
        <v>0</v>
      </c>
      <c r="L1472" t="s">
        <v>38</v>
      </c>
      <c r="M1472" t="s">
        <v>51</v>
      </c>
      <c r="N1472">
        <v>93.44</v>
      </c>
      <c r="R1472" t="s">
        <v>52</v>
      </c>
      <c r="S1472">
        <v>42.063417000000001</v>
      </c>
      <c r="T1472">
        <v>-76.142471999999998</v>
      </c>
      <c r="U1472">
        <v>0.93333333299999999</v>
      </c>
      <c r="V1472">
        <v>2</v>
      </c>
      <c r="W1472">
        <v>2</v>
      </c>
      <c r="X1472">
        <v>0</v>
      </c>
      <c r="Y1472">
        <v>339.54</v>
      </c>
      <c r="Z1472">
        <v>36007215002</v>
      </c>
      <c r="AA1472">
        <v>519.36265821723998</v>
      </c>
      <c r="AB1472" t="s">
        <v>53</v>
      </c>
      <c r="AC1472" t="s">
        <v>72</v>
      </c>
      <c r="AD1472" t="s">
        <v>54</v>
      </c>
      <c r="AE1472" t="s">
        <v>55</v>
      </c>
      <c r="AF1472" t="s">
        <v>6868</v>
      </c>
    </row>
    <row r="1473" spans="1:32" x14ac:dyDescent="0.25">
      <c r="A1473" t="s">
        <v>6869</v>
      </c>
      <c r="B1473" t="s">
        <v>6870</v>
      </c>
      <c r="C1473" t="s">
        <v>6870</v>
      </c>
      <c r="D1473" t="s">
        <v>5780</v>
      </c>
      <c r="E1473" t="s">
        <v>99</v>
      </c>
      <c r="F1473">
        <v>6</v>
      </c>
      <c r="G1473">
        <v>2022</v>
      </c>
      <c r="H1473" s="1">
        <v>44834.951064768517</v>
      </c>
      <c r="I1473" t="s">
        <v>3355</v>
      </c>
      <c r="J1473">
        <v>117.74</v>
      </c>
      <c r="K1473">
        <v>0</v>
      </c>
      <c r="L1473" t="s">
        <v>38</v>
      </c>
      <c r="M1473" t="s">
        <v>79</v>
      </c>
      <c r="Q1473">
        <v>117.74</v>
      </c>
      <c r="R1473" t="s">
        <v>52</v>
      </c>
      <c r="S1473">
        <v>29.802610999999999</v>
      </c>
      <c r="T1473">
        <v>-94.920417</v>
      </c>
      <c r="U1473">
        <v>1.680816667</v>
      </c>
      <c r="V1473">
        <v>1</v>
      </c>
      <c r="W1473">
        <v>4</v>
      </c>
      <c r="X1473">
        <v>4</v>
      </c>
      <c r="Y1473">
        <v>613.13499999999999</v>
      </c>
      <c r="Z1473">
        <v>48007033008</v>
      </c>
      <c r="AA1473">
        <v>1456.8377509599998</v>
      </c>
      <c r="AB1473" t="s">
        <v>41</v>
      </c>
      <c r="AC1473" t="s">
        <v>54</v>
      </c>
      <c r="AD1473" t="s">
        <v>54</v>
      </c>
      <c r="AE1473" t="s">
        <v>73</v>
      </c>
      <c r="AF1473" t="s">
        <v>6871</v>
      </c>
    </row>
    <row r="1474" spans="1:32" x14ac:dyDescent="0.25">
      <c r="A1474" t="s">
        <v>6872</v>
      </c>
      <c r="B1474" t="s">
        <v>6873</v>
      </c>
      <c r="C1474" t="s">
        <v>6873</v>
      </c>
      <c r="D1474" t="s">
        <v>98</v>
      </c>
      <c r="E1474" t="s">
        <v>99</v>
      </c>
      <c r="F1474">
        <v>6</v>
      </c>
      <c r="G1474">
        <v>2022</v>
      </c>
      <c r="H1474" s="1">
        <v>44834.413858518521</v>
      </c>
      <c r="I1474" t="s">
        <v>3355</v>
      </c>
      <c r="J1474">
        <v>117.73</v>
      </c>
      <c r="K1474">
        <v>0</v>
      </c>
      <c r="L1474" t="s">
        <v>38</v>
      </c>
      <c r="M1474" t="s">
        <v>79</v>
      </c>
      <c r="Q1474">
        <v>117.73</v>
      </c>
      <c r="R1474" t="s">
        <v>94</v>
      </c>
      <c r="S1474">
        <v>30.058333000000001</v>
      </c>
      <c r="T1474">
        <v>-95.486943999999994</v>
      </c>
      <c r="U1474">
        <v>1.3545833329999999</v>
      </c>
      <c r="V1474">
        <v>1</v>
      </c>
      <c r="W1474">
        <v>2.5</v>
      </c>
      <c r="X1474">
        <v>0</v>
      </c>
      <c r="Y1474">
        <v>494.30099999999999</v>
      </c>
      <c r="AB1474" t="s">
        <v>41</v>
      </c>
      <c r="AC1474" t="s">
        <v>54</v>
      </c>
      <c r="AD1474" t="s">
        <v>54</v>
      </c>
      <c r="AE1474" t="s">
        <v>73</v>
      </c>
      <c r="AF1474" t="s">
        <v>6874</v>
      </c>
    </row>
    <row r="1475" spans="1:32" x14ac:dyDescent="0.25">
      <c r="A1475" t="s">
        <v>6875</v>
      </c>
      <c r="B1475" t="s">
        <v>6876</v>
      </c>
      <c r="C1475" t="s">
        <v>6877</v>
      </c>
      <c r="D1475" t="s">
        <v>6878</v>
      </c>
      <c r="E1475" t="s">
        <v>1023</v>
      </c>
      <c r="F1475">
        <v>8</v>
      </c>
      <c r="G1475">
        <v>2022</v>
      </c>
      <c r="H1475" s="1">
        <v>44977.632272824078</v>
      </c>
      <c r="I1475" t="s">
        <v>3355</v>
      </c>
      <c r="J1475">
        <v>117.68</v>
      </c>
      <c r="K1475">
        <v>0</v>
      </c>
      <c r="L1475" t="s">
        <v>38</v>
      </c>
      <c r="M1475" t="s">
        <v>79</v>
      </c>
      <c r="Q1475">
        <v>117.68</v>
      </c>
      <c r="R1475" t="s">
        <v>94</v>
      </c>
      <c r="S1475">
        <v>39.660006993828603</v>
      </c>
      <c r="T1475">
        <v>-106.824227965747</v>
      </c>
      <c r="U1475">
        <v>0.48378674999999999</v>
      </c>
      <c r="V1475">
        <v>1</v>
      </c>
      <c r="W1475">
        <v>1.65</v>
      </c>
      <c r="X1475">
        <v>0</v>
      </c>
      <c r="Y1475">
        <v>176.59932699999999</v>
      </c>
      <c r="AB1475" t="s">
        <v>41</v>
      </c>
      <c r="AC1475" t="s">
        <v>54</v>
      </c>
      <c r="AD1475" t="s">
        <v>54</v>
      </c>
      <c r="AE1475" t="s">
        <v>73</v>
      </c>
      <c r="AF1475" t="s">
        <v>6879</v>
      </c>
    </row>
    <row r="1476" spans="1:32" x14ac:dyDescent="0.25">
      <c r="A1476" t="s">
        <v>6880</v>
      </c>
      <c r="B1476" t="s">
        <v>6881</v>
      </c>
      <c r="C1476" t="s">
        <v>6882</v>
      </c>
      <c r="D1476" t="s">
        <v>2080</v>
      </c>
      <c r="E1476" t="s">
        <v>213</v>
      </c>
      <c r="F1476">
        <v>3</v>
      </c>
      <c r="G1476">
        <v>2022</v>
      </c>
      <c r="H1476" s="1">
        <v>44945.378771967589</v>
      </c>
      <c r="I1476" t="s">
        <v>3355</v>
      </c>
      <c r="J1476">
        <v>116.95</v>
      </c>
      <c r="K1476">
        <v>0</v>
      </c>
      <c r="L1476" t="s">
        <v>38</v>
      </c>
      <c r="M1476" t="s">
        <v>79</v>
      </c>
      <c r="Q1476">
        <v>116.95</v>
      </c>
      <c r="R1476" t="s">
        <v>94</v>
      </c>
      <c r="S1476">
        <v>41.966230000000003</v>
      </c>
      <c r="T1476">
        <v>-76.516589999999994</v>
      </c>
      <c r="U1476">
        <v>1.2496666670000001</v>
      </c>
      <c r="V1476">
        <v>1</v>
      </c>
      <c r="W1476">
        <v>2.25</v>
      </c>
      <c r="X1476">
        <v>0</v>
      </c>
      <c r="Y1476">
        <v>455.71899999999999</v>
      </c>
      <c r="Z1476">
        <v>42002008001</v>
      </c>
      <c r="AA1476">
        <v>582.73510038400002</v>
      </c>
      <c r="AB1476" t="s">
        <v>54</v>
      </c>
      <c r="AC1476" t="s">
        <v>54</v>
      </c>
      <c r="AD1476" t="s">
        <v>215</v>
      </c>
      <c r="AE1476" t="s">
        <v>73</v>
      </c>
      <c r="AF1476" t="s">
        <v>6883</v>
      </c>
    </row>
    <row r="1477" spans="1:32" x14ac:dyDescent="0.25">
      <c r="A1477" t="s">
        <v>6884</v>
      </c>
      <c r="B1477" t="s">
        <v>6885</v>
      </c>
      <c r="C1477" t="s">
        <v>6885</v>
      </c>
      <c r="D1477" t="s">
        <v>98</v>
      </c>
      <c r="E1477" t="s">
        <v>99</v>
      </c>
      <c r="F1477">
        <v>6</v>
      </c>
      <c r="G1477">
        <v>2022</v>
      </c>
      <c r="H1477" s="1">
        <v>44834.557610254633</v>
      </c>
      <c r="I1477" t="s">
        <v>3355</v>
      </c>
      <c r="J1477">
        <v>116.38345940000001</v>
      </c>
      <c r="K1477">
        <v>0</v>
      </c>
      <c r="L1477" t="s">
        <v>38</v>
      </c>
      <c r="M1477" t="s">
        <v>473</v>
      </c>
      <c r="N1477">
        <v>65.467792840000001</v>
      </c>
      <c r="Q1477">
        <v>50.31</v>
      </c>
      <c r="R1477" t="s">
        <v>52</v>
      </c>
      <c r="S1477">
        <v>30.114916999999998</v>
      </c>
      <c r="T1477">
        <v>-95.511027999999996</v>
      </c>
      <c r="U1477">
        <v>0.89258333300000003</v>
      </c>
      <c r="V1477">
        <v>1</v>
      </c>
      <c r="W1477">
        <v>1.85</v>
      </c>
      <c r="X1477">
        <v>0</v>
      </c>
      <c r="Y1477">
        <v>325.60199999999998</v>
      </c>
      <c r="AB1477" t="s">
        <v>544</v>
      </c>
      <c r="AC1477" t="s">
        <v>54</v>
      </c>
      <c r="AD1477" t="s">
        <v>54</v>
      </c>
      <c r="AE1477" t="s">
        <v>54</v>
      </c>
      <c r="AF1477" t="s">
        <v>6886</v>
      </c>
    </row>
    <row r="1478" spans="1:32" x14ac:dyDescent="0.25">
      <c r="A1478" t="s">
        <v>6887</v>
      </c>
      <c r="B1478" t="s">
        <v>6888</v>
      </c>
      <c r="C1478" t="s">
        <v>6888</v>
      </c>
      <c r="D1478" t="s">
        <v>6889</v>
      </c>
      <c r="E1478" t="s">
        <v>99</v>
      </c>
      <c r="F1478">
        <v>6</v>
      </c>
      <c r="G1478">
        <v>2022</v>
      </c>
      <c r="H1478" s="1">
        <v>44826.564743877316</v>
      </c>
      <c r="I1478" t="s">
        <v>3355</v>
      </c>
      <c r="J1478">
        <v>116.11</v>
      </c>
      <c r="K1478">
        <v>0</v>
      </c>
      <c r="L1478" t="s">
        <v>38</v>
      </c>
      <c r="M1478" t="s">
        <v>51</v>
      </c>
      <c r="N1478">
        <v>109.7</v>
      </c>
      <c r="R1478" t="s">
        <v>52</v>
      </c>
      <c r="S1478">
        <v>27.887585999999999</v>
      </c>
      <c r="T1478">
        <v>-97.148809999999997</v>
      </c>
      <c r="U1478">
        <v>0.43108333300000001</v>
      </c>
      <c r="V1478">
        <v>1</v>
      </c>
      <c r="W1478">
        <v>1.6</v>
      </c>
      <c r="X1478">
        <v>0</v>
      </c>
      <c r="Y1478">
        <v>155.95400000000001</v>
      </c>
      <c r="AB1478" t="s">
        <v>1420</v>
      </c>
      <c r="AC1478" t="s">
        <v>54</v>
      </c>
      <c r="AD1478" t="s">
        <v>54</v>
      </c>
      <c r="AE1478" t="s">
        <v>54</v>
      </c>
      <c r="AF1478" t="s">
        <v>6890</v>
      </c>
    </row>
    <row r="1479" spans="1:32" x14ac:dyDescent="0.25">
      <c r="A1479" t="s">
        <v>6891</v>
      </c>
      <c r="B1479" t="s">
        <v>6892</v>
      </c>
      <c r="C1479" t="s">
        <v>6893</v>
      </c>
      <c r="D1479" t="s">
        <v>6894</v>
      </c>
      <c r="E1479" t="s">
        <v>85</v>
      </c>
      <c r="F1479">
        <v>2</v>
      </c>
      <c r="G1479">
        <v>2022</v>
      </c>
      <c r="H1479" s="1">
        <v>44950.481554756945</v>
      </c>
      <c r="I1479" t="s">
        <v>3355</v>
      </c>
      <c r="J1479">
        <v>116.01</v>
      </c>
      <c r="K1479">
        <v>0</v>
      </c>
      <c r="L1479" t="s">
        <v>38</v>
      </c>
      <c r="M1479" t="s">
        <v>79</v>
      </c>
      <c r="Q1479">
        <v>116.01</v>
      </c>
      <c r="R1479" t="s">
        <v>52</v>
      </c>
      <c r="S1479">
        <v>43.40831</v>
      </c>
      <c r="T1479">
        <v>-73.259460000000004</v>
      </c>
      <c r="U1479">
        <v>0</v>
      </c>
      <c r="V1479">
        <v>1</v>
      </c>
      <c r="W1479">
        <v>1.3</v>
      </c>
      <c r="X1479">
        <v>0</v>
      </c>
      <c r="Y1479">
        <v>0</v>
      </c>
      <c r="Z1479">
        <v>36005054001</v>
      </c>
      <c r="AA1479">
        <v>366.94100852305002</v>
      </c>
      <c r="AB1479" t="s">
        <v>53</v>
      </c>
      <c r="AC1479" t="s">
        <v>54</v>
      </c>
      <c r="AD1479" t="s">
        <v>54</v>
      </c>
      <c r="AE1479" t="s">
        <v>44</v>
      </c>
      <c r="AF1479" t="s">
        <v>6895</v>
      </c>
    </row>
    <row r="1480" spans="1:32" x14ac:dyDescent="0.25">
      <c r="A1480" t="s">
        <v>6896</v>
      </c>
      <c r="B1480" t="s">
        <v>6897</v>
      </c>
      <c r="C1480" t="s">
        <v>6897</v>
      </c>
      <c r="D1480" t="s">
        <v>98</v>
      </c>
      <c r="E1480" t="s">
        <v>99</v>
      </c>
      <c r="F1480">
        <v>6</v>
      </c>
      <c r="G1480">
        <v>2022</v>
      </c>
      <c r="H1480" s="1">
        <v>44833.576381122686</v>
      </c>
      <c r="I1480" t="s">
        <v>3355</v>
      </c>
      <c r="J1480">
        <v>115.6</v>
      </c>
      <c r="K1480">
        <v>0</v>
      </c>
      <c r="L1480" t="s">
        <v>38</v>
      </c>
      <c r="M1480" t="s">
        <v>51</v>
      </c>
      <c r="N1480">
        <v>115.6</v>
      </c>
      <c r="R1480" t="s">
        <v>52</v>
      </c>
      <c r="S1480">
        <v>29.705138999999999</v>
      </c>
      <c r="T1480">
        <v>-95.811306000000002</v>
      </c>
      <c r="AB1480" t="s">
        <v>544</v>
      </c>
      <c r="AC1480" t="s">
        <v>54</v>
      </c>
      <c r="AD1480" t="s">
        <v>54</v>
      </c>
      <c r="AE1480" t="s">
        <v>73</v>
      </c>
      <c r="AF1480" t="s">
        <v>6898</v>
      </c>
    </row>
    <row r="1481" spans="1:32" x14ac:dyDescent="0.25">
      <c r="A1481" t="s">
        <v>6899</v>
      </c>
      <c r="B1481" t="s">
        <v>6900</v>
      </c>
      <c r="C1481" t="s">
        <v>6901</v>
      </c>
      <c r="D1481" t="s">
        <v>6899</v>
      </c>
      <c r="E1481" t="s">
        <v>437</v>
      </c>
      <c r="F1481">
        <v>5</v>
      </c>
      <c r="G1481">
        <v>2022</v>
      </c>
      <c r="H1481" s="1">
        <v>44939.637194722221</v>
      </c>
      <c r="I1481" t="s">
        <v>3355</v>
      </c>
      <c r="J1481">
        <v>115.38</v>
      </c>
      <c r="K1481">
        <v>0</v>
      </c>
      <c r="L1481" t="s">
        <v>38</v>
      </c>
      <c r="M1481" t="s">
        <v>630</v>
      </c>
      <c r="N1481">
        <v>84.73</v>
      </c>
      <c r="O1481">
        <v>31</v>
      </c>
      <c r="R1481" t="s">
        <v>52</v>
      </c>
      <c r="S1481">
        <v>44.765709999999999</v>
      </c>
      <c r="T1481">
        <v>-94.134259999999998</v>
      </c>
      <c r="U1481">
        <v>0.54541666700000002</v>
      </c>
      <c r="V1481">
        <v>1</v>
      </c>
      <c r="W1481">
        <v>2.6</v>
      </c>
      <c r="X1481">
        <v>2.6</v>
      </c>
      <c r="Y1481">
        <v>199.36600000000001</v>
      </c>
      <c r="Z1481">
        <v>27000190001</v>
      </c>
      <c r="AB1481" t="s">
        <v>53</v>
      </c>
      <c r="AC1481" t="s">
        <v>54</v>
      </c>
      <c r="AD1481" t="s">
        <v>54</v>
      </c>
      <c r="AE1481" t="s">
        <v>73</v>
      </c>
      <c r="AF1481" t="s">
        <v>6902</v>
      </c>
    </row>
    <row r="1482" spans="1:32" x14ac:dyDescent="0.25">
      <c r="A1482" t="s">
        <v>6903</v>
      </c>
      <c r="B1482" t="s">
        <v>6904</v>
      </c>
      <c r="C1482" t="s">
        <v>6905</v>
      </c>
      <c r="D1482" t="s">
        <v>6906</v>
      </c>
      <c r="E1482" t="s">
        <v>1719</v>
      </c>
      <c r="F1482">
        <v>7</v>
      </c>
      <c r="G1482">
        <v>2022</v>
      </c>
      <c r="H1482" s="1">
        <v>44952.539974525462</v>
      </c>
      <c r="I1482" t="s">
        <v>3355</v>
      </c>
      <c r="J1482">
        <v>115.2</v>
      </c>
      <c r="K1482">
        <v>0</v>
      </c>
      <c r="L1482" t="s">
        <v>38</v>
      </c>
      <c r="M1482" t="s">
        <v>51</v>
      </c>
      <c r="N1482">
        <v>115.2</v>
      </c>
      <c r="R1482" t="s">
        <v>52</v>
      </c>
      <c r="S1482">
        <v>39.398594000000003</v>
      </c>
      <c r="T1482">
        <v>-101.01768</v>
      </c>
      <c r="U1482">
        <v>0.56892583299999999</v>
      </c>
      <c r="V1482">
        <v>1</v>
      </c>
      <c r="W1482">
        <v>1</v>
      </c>
      <c r="X1482">
        <v>0</v>
      </c>
      <c r="Y1482">
        <v>207.79357999999999</v>
      </c>
      <c r="Z1482">
        <v>20001405001</v>
      </c>
      <c r="AA1482">
        <v>264.96236595584998</v>
      </c>
      <c r="AB1482" t="s">
        <v>41</v>
      </c>
      <c r="AC1482" t="s">
        <v>54</v>
      </c>
      <c r="AD1482" t="s">
        <v>54</v>
      </c>
      <c r="AE1482" t="s">
        <v>73</v>
      </c>
      <c r="AF1482" t="s">
        <v>6907</v>
      </c>
    </row>
    <row r="1483" spans="1:32" x14ac:dyDescent="0.25">
      <c r="A1483" t="s">
        <v>6908</v>
      </c>
      <c r="B1483" t="s">
        <v>6909</v>
      </c>
      <c r="C1483" t="s">
        <v>6910</v>
      </c>
      <c r="D1483" t="s">
        <v>3865</v>
      </c>
      <c r="E1483" t="s">
        <v>50</v>
      </c>
      <c r="F1483">
        <v>10</v>
      </c>
      <c r="G1483">
        <v>2022</v>
      </c>
      <c r="H1483" s="1">
        <v>44965.546406423608</v>
      </c>
      <c r="I1483" t="s">
        <v>3355</v>
      </c>
      <c r="J1483">
        <v>115</v>
      </c>
      <c r="K1483">
        <v>0</v>
      </c>
      <c r="L1483" t="s">
        <v>38</v>
      </c>
      <c r="M1483" t="s">
        <v>39</v>
      </c>
      <c r="N1483">
        <v>16</v>
      </c>
      <c r="Q1483">
        <v>99</v>
      </c>
      <c r="R1483" t="s">
        <v>568</v>
      </c>
      <c r="S1483">
        <v>43.970109999999998</v>
      </c>
      <c r="T1483">
        <v>-124.114751</v>
      </c>
      <c r="U1483">
        <v>0.72541666699999996</v>
      </c>
      <c r="V1483">
        <v>1</v>
      </c>
      <c r="W1483">
        <v>0.9</v>
      </c>
      <c r="X1483">
        <v>0</v>
      </c>
      <c r="Y1483">
        <v>264.79899999999998</v>
      </c>
      <c r="Z1483">
        <v>41000046001</v>
      </c>
      <c r="AA1483">
        <v>300.47278613549997</v>
      </c>
      <c r="AB1483" t="s">
        <v>53</v>
      </c>
      <c r="AC1483" t="s">
        <v>54</v>
      </c>
      <c r="AD1483" t="s">
        <v>43</v>
      </c>
      <c r="AE1483" t="s">
        <v>55</v>
      </c>
      <c r="AF1483" t="s">
        <v>6911</v>
      </c>
    </row>
    <row r="1484" spans="1:32" x14ac:dyDescent="0.25">
      <c r="A1484" t="s">
        <v>6912</v>
      </c>
      <c r="B1484" t="s">
        <v>6913</v>
      </c>
      <c r="C1484" t="s">
        <v>6913</v>
      </c>
      <c r="D1484" t="s">
        <v>799</v>
      </c>
      <c r="E1484" t="s">
        <v>99</v>
      </c>
      <c r="F1484">
        <v>6</v>
      </c>
      <c r="G1484">
        <v>2022</v>
      </c>
      <c r="H1484" s="1">
        <v>45175.423747905093</v>
      </c>
      <c r="I1484" t="s">
        <v>3355</v>
      </c>
      <c r="J1484">
        <v>115</v>
      </c>
      <c r="K1484">
        <v>0</v>
      </c>
      <c r="L1484" t="s">
        <v>38</v>
      </c>
      <c r="M1484" t="s">
        <v>79</v>
      </c>
      <c r="Q1484">
        <v>115</v>
      </c>
      <c r="R1484" t="s">
        <v>94</v>
      </c>
      <c r="S1484">
        <v>33.246400000000001</v>
      </c>
      <c r="T1484">
        <v>-97.561999999999998</v>
      </c>
      <c r="U1484">
        <v>0.72766666700000004</v>
      </c>
      <c r="V1484">
        <v>1</v>
      </c>
      <c r="W1484">
        <v>1.2</v>
      </c>
      <c r="X1484">
        <v>1.2</v>
      </c>
      <c r="Y1484">
        <v>265.55</v>
      </c>
      <c r="Z1484">
        <v>48004234001</v>
      </c>
      <c r="AA1484">
        <v>416.47349205568997</v>
      </c>
      <c r="AB1484" t="s">
        <v>41</v>
      </c>
      <c r="AC1484" t="s">
        <v>72</v>
      </c>
      <c r="AD1484" t="s">
        <v>54</v>
      </c>
      <c r="AE1484" t="s">
        <v>73</v>
      </c>
      <c r="AF1484" t="s">
        <v>6914</v>
      </c>
    </row>
    <row r="1485" spans="1:32" x14ac:dyDescent="0.25">
      <c r="A1485" t="s">
        <v>6915</v>
      </c>
      <c r="B1485" t="s">
        <v>6916</v>
      </c>
      <c r="C1485" t="s">
        <v>6917</v>
      </c>
      <c r="D1485" t="s">
        <v>6918</v>
      </c>
      <c r="E1485" t="s">
        <v>213</v>
      </c>
      <c r="F1485">
        <v>3</v>
      </c>
      <c r="G1485">
        <v>2022</v>
      </c>
      <c r="H1485" s="1">
        <v>44984.524501805558</v>
      </c>
      <c r="I1485" t="s">
        <v>3355</v>
      </c>
      <c r="J1485">
        <v>114.53</v>
      </c>
      <c r="K1485">
        <v>0</v>
      </c>
      <c r="L1485" t="s">
        <v>38</v>
      </c>
      <c r="M1485" t="s">
        <v>679</v>
      </c>
      <c r="O1485">
        <v>115</v>
      </c>
      <c r="R1485" t="s">
        <v>52</v>
      </c>
      <c r="S1485">
        <v>40.296280000000003</v>
      </c>
      <c r="T1485">
        <v>-75.330789999999993</v>
      </c>
      <c r="U1485">
        <v>1.4239166670000001</v>
      </c>
      <c r="V1485">
        <v>2</v>
      </c>
      <c r="W1485">
        <v>2</v>
      </c>
      <c r="X1485">
        <v>0</v>
      </c>
      <c r="Y1485">
        <v>519.15499999999997</v>
      </c>
      <c r="Z1485">
        <v>42000034001</v>
      </c>
      <c r="AA1485">
        <v>578.54669184998988</v>
      </c>
      <c r="AB1485" t="s">
        <v>41</v>
      </c>
      <c r="AC1485" t="s">
        <v>54</v>
      </c>
      <c r="AD1485" t="s">
        <v>54</v>
      </c>
      <c r="AE1485" t="s">
        <v>55</v>
      </c>
      <c r="AF1485" t="s">
        <v>6919</v>
      </c>
    </row>
    <row r="1486" spans="1:32" x14ac:dyDescent="0.25">
      <c r="A1486" t="s">
        <v>6920</v>
      </c>
      <c r="B1486" t="s">
        <v>6921</v>
      </c>
      <c r="C1486" t="s">
        <v>6922</v>
      </c>
      <c r="D1486" t="s">
        <v>6923</v>
      </c>
      <c r="E1486" t="s">
        <v>1449</v>
      </c>
      <c r="F1486">
        <v>3</v>
      </c>
      <c r="G1486">
        <v>2022</v>
      </c>
      <c r="H1486" s="1">
        <v>44945.420575335651</v>
      </c>
      <c r="I1486" t="s">
        <v>3355</v>
      </c>
      <c r="J1486">
        <v>114.53</v>
      </c>
      <c r="K1486">
        <v>0</v>
      </c>
      <c r="L1486" t="s">
        <v>38</v>
      </c>
      <c r="M1486" t="s">
        <v>51</v>
      </c>
      <c r="N1486">
        <v>114.53</v>
      </c>
      <c r="R1486" t="s">
        <v>52</v>
      </c>
      <c r="S1486">
        <v>38.403588999999997</v>
      </c>
      <c r="T1486">
        <v>-81.523713000000001</v>
      </c>
      <c r="U1486">
        <v>2.8600000000000001E-4</v>
      </c>
      <c r="V1486">
        <v>2</v>
      </c>
      <c r="W1486">
        <v>2.25</v>
      </c>
      <c r="X1486">
        <v>0</v>
      </c>
      <c r="Y1486">
        <v>0.104104</v>
      </c>
      <c r="Z1486">
        <v>54002025001</v>
      </c>
      <c r="AA1486">
        <v>591.84033632749993</v>
      </c>
      <c r="AB1486" t="s">
        <v>41</v>
      </c>
      <c r="AC1486" t="s">
        <v>54</v>
      </c>
      <c r="AD1486" t="s">
        <v>54</v>
      </c>
      <c r="AE1486" t="s">
        <v>73</v>
      </c>
      <c r="AF1486" t="s">
        <v>6924</v>
      </c>
    </row>
    <row r="1487" spans="1:32" x14ac:dyDescent="0.25">
      <c r="A1487" t="s">
        <v>6925</v>
      </c>
      <c r="B1487" t="s">
        <v>6926</v>
      </c>
      <c r="C1487" t="s">
        <v>6927</v>
      </c>
      <c r="D1487" t="s">
        <v>4602</v>
      </c>
      <c r="E1487" t="s">
        <v>600</v>
      </c>
      <c r="F1487">
        <v>4</v>
      </c>
      <c r="G1487">
        <v>2022</v>
      </c>
      <c r="H1487" s="1">
        <v>44964.560459583336</v>
      </c>
      <c r="I1487" t="s">
        <v>3355</v>
      </c>
      <c r="J1487">
        <v>114.46</v>
      </c>
      <c r="K1487">
        <v>0</v>
      </c>
      <c r="L1487" t="s">
        <v>38</v>
      </c>
      <c r="M1487" t="s">
        <v>51</v>
      </c>
      <c r="N1487">
        <v>114.46</v>
      </c>
      <c r="R1487" t="s">
        <v>52</v>
      </c>
      <c r="S1487">
        <v>30.182829999999999</v>
      </c>
      <c r="T1487">
        <v>-81.708740000000006</v>
      </c>
      <c r="U1487">
        <v>0.87266666699999995</v>
      </c>
      <c r="V1487">
        <v>1</v>
      </c>
      <c r="W1487">
        <v>2.5</v>
      </c>
      <c r="X1487">
        <v>0.89</v>
      </c>
      <c r="Y1487">
        <v>318.56</v>
      </c>
      <c r="Z1487">
        <v>12000214001</v>
      </c>
      <c r="AA1487">
        <v>641.00861042240001</v>
      </c>
      <c r="AB1487" t="s">
        <v>54</v>
      </c>
      <c r="AC1487" t="s">
        <v>64</v>
      </c>
      <c r="AD1487" t="s">
        <v>54</v>
      </c>
      <c r="AE1487" t="s">
        <v>54</v>
      </c>
      <c r="AF1487" t="s">
        <v>6928</v>
      </c>
    </row>
    <row r="1488" spans="1:32" x14ac:dyDescent="0.25">
      <c r="A1488" t="s">
        <v>6929</v>
      </c>
      <c r="B1488" t="s">
        <v>6930</v>
      </c>
      <c r="C1488" t="s">
        <v>6931</v>
      </c>
      <c r="D1488" t="s">
        <v>6609</v>
      </c>
      <c r="E1488" t="s">
        <v>117</v>
      </c>
      <c r="F1488">
        <v>5</v>
      </c>
      <c r="G1488">
        <v>2022</v>
      </c>
      <c r="H1488" s="1">
        <v>44953.614742187499</v>
      </c>
      <c r="I1488" t="s">
        <v>3355</v>
      </c>
      <c r="J1488">
        <v>114.23</v>
      </c>
      <c r="K1488">
        <v>0</v>
      </c>
      <c r="L1488" t="s">
        <v>38</v>
      </c>
      <c r="M1488" t="s">
        <v>51</v>
      </c>
      <c r="N1488">
        <v>114.23</v>
      </c>
      <c r="R1488" t="s">
        <v>52</v>
      </c>
      <c r="S1488">
        <v>41.982567000000003</v>
      </c>
      <c r="T1488">
        <v>-88.113572000000005</v>
      </c>
      <c r="U1488">
        <v>0.74650000000000005</v>
      </c>
      <c r="V1488">
        <v>1</v>
      </c>
      <c r="W1488">
        <v>4.5999999999999996</v>
      </c>
      <c r="X1488">
        <v>1.22</v>
      </c>
      <c r="Y1488">
        <v>272.37200000000001</v>
      </c>
      <c r="Z1488">
        <v>17000711002</v>
      </c>
      <c r="AA1488">
        <v>437.05132528799993</v>
      </c>
      <c r="AB1488" t="s">
        <v>41</v>
      </c>
      <c r="AC1488" t="s">
        <v>54</v>
      </c>
      <c r="AD1488" t="s">
        <v>54</v>
      </c>
      <c r="AE1488" t="s">
        <v>73</v>
      </c>
      <c r="AF1488" t="s">
        <v>6932</v>
      </c>
    </row>
    <row r="1489" spans="1:32" x14ac:dyDescent="0.25">
      <c r="A1489" t="s">
        <v>6933</v>
      </c>
      <c r="B1489" t="s">
        <v>6934</v>
      </c>
      <c r="C1489" t="s">
        <v>6934</v>
      </c>
      <c r="D1489" t="s">
        <v>6935</v>
      </c>
      <c r="E1489" t="s">
        <v>99</v>
      </c>
      <c r="F1489">
        <v>6</v>
      </c>
      <c r="G1489">
        <v>2022</v>
      </c>
      <c r="H1489" s="1">
        <v>44824.356313611112</v>
      </c>
      <c r="I1489" t="s">
        <v>3355</v>
      </c>
      <c r="J1489">
        <v>114.18</v>
      </c>
      <c r="K1489">
        <v>0</v>
      </c>
      <c r="L1489" t="s">
        <v>38</v>
      </c>
      <c r="M1489" t="s">
        <v>79</v>
      </c>
      <c r="Q1489">
        <v>114.18</v>
      </c>
      <c r="R1489" t="s">
        <v>94</v>
      </c>
      <c r="S1489">
        <v>29.068166999999999</v>
      </c>
      <c r="T1489">
        <v>-97.290750000000003</v>
      </c>
      <c r="U1489">
        <v>1.13825</v>
      </c>
      <c r="V1489">
        <v>1</v>
      </c>
      <c r="W1489">
        <v>2</v>
      </c>
      <c r="X1489">
        <v>2</v>
      </c>
      <c r="Y1489">
        <v>415.09</v>
      </c>
      <c r="Z1489">
        <v>48008056001</v>
      </c>
      <c r="AB1489" t="s">
        <v>41</v>
      </c>
      <c r="AC1489" t="s">
        <v>54</v>
      </c>
      <c r="AD1489" t="s">
        <v>54</v>
      </c>
      <c r="AE1489" t="s">
        <v>73</v>
      </c>
      <c r="AF1489" t="s">
        <v>6936</v>
      </c>
    </row>
    <row r="1490" spans="1:32" x14ac:dyDescent="0.25">
      <c r="A1490" t="s">
        <v>6937</v>
      </c>
      <c r="B1490" t="s">
        <v>6938</v>
      </c>
      <c r="C1490" t="s">
        <v>6939</v>
      </c>
      <c r="D1490" t="s">
        <v>6937</v>
      </c>
      <c r="E1490" t="s">
        <v>437</v>
      </c>
      <c r="F1490">
        <v>5</v>
      </c>
      <c r="G1490">
        <v>2022</v>
      </c>
      <c r="H1490" s="1">
        <v>44956.616464756946</v>
      </c>
      <c r="I1490" t="s">
        <v>3355</v>
      </c>
      <c r="J1490">
        <v>114.1</v>
      </c>
      <c r="K1490">
        <v>0</v>
      </c>
      <c r="L1490" t="s">
        <v>38</v>
      </c>
      <c r="M1490" t="s">
        <v>51</v>
      </c>
      <c r="N1490">
        <v>114.1</v>
      </c>
      <c r="R1490" t="s">
        <v>214</v>
      </c>
      <c r="S1490">
        <v>44.071759</v>
      </c>
      <c r="T1490">
        <v>-93.547038000000001</v>
      </c>
      <c r="U1490">
        <v>1.02</v>
      </c>
      <c r="V1490">
        <v>1</v>
      </c>
      <c r="W1490">
        <v>3.5</v>
      </c>
      <c r="X1490">
        <v>3.5</v>
      </c>
      <c r="Y1490">
        <v>372.84</v>
      </c>
      <c r="AB1490" t="s">
        <v>41</v>
      </c>
      <c r="AC1490" t="s">
        <v>54</v>
      </c>
      <c r="AD1490" t="s">
        <v>215</v>
      </c>
      <c r="AE1490" t="s">
        <v>55</v>
      </c>
      <c r="AF1490" t="s">
        <v>6940</v>
      </c>
    </row>
    <row r="1491" spans="1:32" x14ac:dyDescent="0.25">
      <c r="A1491" t="s">
        <v>6941</v>
      </c>
      <c r="B1491" t="s">
        <v>6942</v>
      </c>
      <c r="C1491" t="s">
        <v>6943</v>
      </c>
      <c r="D1491" t="s">
        <v>6944</v>
      </c>
      <c r="E1491" t="s">
        <v>85</v>
      </c>
      <c r="F1491">
        <v>2</v>
      </c>
      <c r="G1491">
        <v>2022</v>
      </c>
      <c r="H1491" s="1">
        <v>44988.344203483794</v>
      </c>
      <c r="I1491" t="s">
        <v>3355</v>
      </c>
      <c r="J1491">
        <v>113.9</v>
      </c>
      <c r="K1491">
        <v>0</v>
      </c>
      <c r="L1491" t="s">
        <v>38</v>
      </c>
      <c r="M1491" t="s">
        <v>51</v>
      </c>
      <c r="N1491">
        <v>113.9</v>
      </c>
      <c r="R1491" t="s">
        <v>52</v>
      </c>
      <c r="S1491">
        <v>43.254389000000003</v>
      </c>
      <c r="T1491">
        <v>-78.168778000000003</v>
      </c>
      <c r="U1491">
        <v>0</v>
      </c>
      <c r="V1491">
        <v>1</v>
      </c>
      <c r="W1491">
        <v>2.2999999999999998</v>
      </c>
      <c r="X1491">
        <v>0</v>
      </c>
      <c r="Y1491">
        <v>0</v>
      </c>
      <c r="Z1491">
        <v>36008063001</v>
      </c>
      <c r="AA1491">
        <v>744.99040489717004</v>
      </c>
      <c r="AB1491" t="s">
        <v>41</v>
      </c>
      <c r="AC1491" t="s">
        <v>64</v>
      </c>
      <c r="AD1491" t="s">
        <v>54</v>
      </c>
      <c r="AE1491" t="s">
        <v>73</v>
      </c>
      <c r="AF1491" t="s">
        <v>6945</v>
      </c>
    </row>
    <row r="1492" spans="1:32" x14ac:dyDescent="0.25">
      <c r="A1492" t="s">
        <v>6946</v>
      </c>
      <c r="B1492" t="s">
        <v>6947</v>
      </c>
      <c r="C1492" t="s">
        <v>6948</v>
      </c>
      <c r="D1492" t="s">
        <v>6949</v>
      </c>
      <c r="E1492" t="s">
        <v>543</v>
      </c>
      <c r="F1492">
        <v>7</v>
      </c>
      <c r="G1492">
        <v>2022</v>
      </c>
      <c r="H1492" s="1">
        <v>44956.479602314816</v>
      </c>
      <c r="I1492" t="s">
        <v>3355</v>
      </c>
      <c r="J1492">
        <v>113.3</v>
      </c>
      <c r="K1492">
        <v>0</v>
      </c>
      <c r="L1492" t="s">
        <v>38</v>
      </c>
      <c r="M1492" t="s">
        <v>51</v>
      </c>
      <c r="N1492">
        <v>113.3</v>
      </c>
      <c r="R1492" t="s">
        <v>52</v>
      </c>
      <c r="S1492">
        <v>38.084860999999997</v>
      </c>
      <c r="T1492">
        <v>-91.414162000000005</v>
      </c>
      <c r="U1492">
        <v>1.2084166670000001</v>
      </c>
      <c r="V1492">
        <v>1</v>
      </c>
      <c r="W1492">
        <v>0</v>
      </c>
      <c r="X1492">
        <v>0</v>
      </c>
      <c r="Y1492">
        <v>440.00400000000002</v>
      </c>
      <c r="Z1492">
        <v>29004999001</v>
      </c>
      <c r="AA1492">
        <v>544.49310942130001</v>
      </c>
      <c r="AB1492" t="s">
        <v>41</v>
      </c>
      <c r="AC1492" t="s">
        <v>64</v>
      </c>
      <c r="AD1492" t="s">
        <v>54</v>
      </c>
      <c r="AE1492" t="s">
        <v>73</v>
      </c>
      <c r="AF1492" t="s">
        <v>6950</v>
      </c>
    </row>
    <row r="1493" spans="1:32" x14ac:dyDescent="0.25">
      <c r="A1493" t="s">
        <v>6951</v>
      </c>
      <c r="B1493" t="s">
        <v>6952</v>
      </c>
      <c r="C1493" t="s">
        <v>6953</v>
      </c>
      <c r="D1493" t="s">
        <v>6954</v>
      </c>
      <c r="E1493" t="s">
        <v>136</v>
      </c>
      <c r="F1493">
        <v>4</v>
      </c>
      <c r="G1493">
        <v>2022</v>
      </c>
      <c r="H1493" s="1">
        <v>44966.353629618054</v>
      </c>
      <c r="I1493" t="s">
        <v>3355</v>
      </c>
      <c r="J1493">
        <v>113.24</v>
      </c>
      <c r="K1493">
        <v>0</v>
      </c>
      <c r="L1493" t="s">
        <v>38</v>
      </c>
      <c r="M1493" t="s">
        <v>51</v>
      </c>
      <c r="N1493">
        <v>113.24</v>
      </c>
      <c r="R1493" t="s">
        <v>52</v>
      </c>
      <c r="S1493">
        <v>35.292000000000002</v>
      </c>
      <c r="T1493">
        <v>-78.685541000000001</v>
      </c>
      <c r="U1493">
        <v>1.9450750000000001</v>
      </c>
      <c r="V1493">
        <v>1</v>
      </c>
      <c r="W1493">
        <v>3.75</v>
      </c>
      <c r="X1493">
        <v>0</v>
      </c>
      <c r="Y1493">
        <v>710.0018</v>
      </c>
      <c r="Z1493">
        <v>37004304001</v>
      </c>
      <c r="AA1493">
        <v>1252.1520469501199</v>
      </c>
      <c r="AB1493" t="s">
        <v>41</v>
      </c>
      <c r="AC1493" t="s">
        <v>54</v>
      </c>
      <c r="AD1493" t="s">
        <v>54</v>
      </c>
      <c r="AE1493" t="s">
        <v>73</v>
      </c>
      <c r="AF1493" t="s">
        <v>6955</v>
      </c>
    </row>
    <row r="1494" spans="1:32" x14ac:dyDescent="0.25">
      <c r="A1494" t="s">
        <v>6956</v>
      </c>
      <c r="B1494" t="s">
        <v>6957</v>
      </c>
      <c r="C1494" t="s">
        <v>6958</v>
      </c>
      <c r="D1494" t="s">
        <v>6959</v>
      </c>
      <c r="E1494" t="s">
        <v>715</v>
      </c>
      <c r="F1494">
        <v>7</v>
      </c>
      <c r="G1494">
        <v>2022</v>
      </c>
      <c r="H1494" s="1">
        <v>44951.517756030094</v>
      </c>
      <c r="I1494" t="s">
        <v>3355</v>
      </c>
      <c r="J1494">
        <v>113</v>
      </c>
      <c r="K1494">
        <v>0</v>
      </c>
      <c r="L1494" t="s">
        <v>38</v>
      </c>
      <c r="M1494" t="s">
        <v>51</v>
      </c>
      <c r="N1494">
        <v>113</v>
      </c>
      <c r="R1494" t="s">
        <v>52</v>
      </c>
      <c r="S1494">
        <v>41.134459999999997</v>
      </c>
      <c r="T1494">
        <v>-102.94671</v>
      </c>
      <c r="U1494">
        <v>0.54800000000000004</v>
      </c>
      <c r="V1494">
        <v>1</v>
      </c>
      <c r="W1494">
        <v>2.5299999999999998</v>
      </c>
      <c r="X1494">
        <v>0.55000000000000004</v>
      </c>
      <c r="Y1494">
        <v>200.08799999999999</v>
      </c>
      <c r="Z1494">
        <v>31002230001</v>
      </c>
      <c r="AA1494">
        <v>311.39906926770004</v>
      </c>
      <c r="AB1494" t="s">
        <v>41</v>
      </c>
      <c r="AC1494" t="s">
        <v>72</v>
      </c>
      <c r="AD1494" t="s">
        <v>54</v>
      </c>
      <c r="AE1494" t="s">
        <v>73</v>
      </c>
      <c r="AF1494" t="s">
        <v>6960</v>
      </c>
    </row>
    <row r="1495" spans="1:32" x14ac:dyDescent="0.25">
      <c r="A1495" t="s">
        <v>6961</v>
      </c>
      <c r="B1495" t="s">
        <v>6962</v>
      </c>
      <c r="C1495" t="s">
        <v>6962</v>
      </c>
      <c r="D1495" t="s">
        <v>6116</v>
      </c>
      <c r="E1495" t="s">
        <v>99</v>
      </c>
      <c r="F1495">
        <v>6</v>
      </c>
      <c r="G1495">
        <v>2022</v>
      </c>
      <c r="H1495" s="1">
        <v>44823.598152025465</v>
      </c>
      <c r="I1495" t="s">
        <v>3355</v>
      </c>
      <c r="J1495">
        <v>112.8</v>
      </c>
      <c r="K1495">
        <v>0</v>
      </c>
      <c r="L1495" t="s">
        <v>38</v>
      </c>
      <c r="M1495" t="s">
        <v>79</v>
      </c>
      <c r="Q1495">
        <v>511.65</v>
      </c>
      <c r="R1495" t="s">
        <v>86</v>
      </c>
      <c r="S1495">
        <v>31.150473000000002</v>
      </c>
      <c r="T1495">
        <v>-97.906980000000004</v>
      </c>
      <c r="U1495">
        <v>1.5393333330000001</v>
      </c>
      <c r="V1495">
        <v>1</v>
      </c>
      <c r="W1495">
        <v>4</v>
      </c>
      <c r="X1495">
        <v>4</v>
      </c>
      <c r="Y1495">
        <v>561.4</v>
      </c>
      <c r="Z1495">
        <v>48003011002</v>
      </c>
      <c r="AA1495">
        <v>1456.8377509599998</v>
      </c>
      <c r="AB1495" t="s">
        <v>41</v>
      </c>
      <c r="AC1495" t="s">
        <v>64</v>
      </c>
      <c r="AD1495" t="s">
        <v>43</v>
      </c>
      <c r="AE1495" t="s">
        <v>73</v>
      </c>
      <c r="AF1495" t="s">
        <v>6963</v>
      </c>
    </row>
    <row r="1496" spans="1:32" x14ac:dyDescent="0.25">
      <c r="A1496" t="s">
        <v>6964</v>
      </c>
      <c r="B1496" t="s">
        <v>6965</v>
      </c>
      <c r="C1496" t="s">
        <v>6965</v>
      </c>
      <c r="D1496" t="s">
        <v>6966</v>
      </c>
      <c r="E1496" t="s">
        <v>99</v>
      </c>
      <c r="F1496">
        <v>6</v>
      </c>
      <c r="G1496">
        <v>2022</v>
      </c>
      <c r="H1496" s="1">
        <v>44824.453264293981</v>
      </c>
      <c r="I1496" t="s">
        <v>3355</v>
      </c>
      <c r="J1496">
        <v>112.64</v>
      </c>
      <c r="K1496">
        <v>0</v>
      </c>
      <c r="L1496" t="s">
        <v>38</v>
      </c>
      <c r="M1496" t="s">
        <v>79</v>
      </c>
      <c r="Q1496">
        <v>112.64</v>
      </c>
      <c r="R1496" t="s">
        <v>52</v>
      </c>
      <c r="S1496">
        <v>31.12932</v>
      </c>
      <c r="T1496">
        <v>-99.319500000000005</v>
      </c>
      <c r="U1496">
        <v>0.29025000000000001</v>
      </c>
      <c r="V1496">
        <v>1</v>
      </c>
      <c r="W1496">
        <v>0.99</v>
      </c>
      <c r="X1496">
        <v>1.103</v>
      </c>
      <c r="Y1496">
        <v>105.929</v>
      </c>
      <c r="Z1496">
        <v>48009008001</v>
      </c>
      <c r="AA1496">
        <v>340.53582428689998</v>
      </c>
      <c r="AB1496" t="s">
        <v>118</v>
      </c>
      <c r="AC1496" t="s">
        <v>54</v>
      </c>
      <c r="AD1496" t="s">
        <v>54</v>
      </c>
      <c r="AE1496" t="s">
        <v>73</v>
      </c>
      <c r="AF1496" t="s">
        <v>6967</v>
      </c>
    </row>
    <row r="1497" spans="1:32" x14ac:dyDescent="0.25">
      <c r="A1497" t="s">
        <v>6968</v>
      </c>
      <c r="B1497" t="s">
        <v>6969</v>
      </c>
      <c r="C1497" t="s">
        <v>6969</v>
      </c>
      <c r="D1497" t="s">
        <v>98</v>
      </c>
      <c r="E1497" t="s">
        <v>99</v>
      </c>
      <c r="F1497">
        <v>6</v>
      </c>
      <c r="G1497">
        <v>2022</v>
      </c>
      <c r="H1497" s="1">
        <v>44832.725280520834</v>
      </c>
      <c r="I1497" t="s">
        <v>3355</v>
      </c>
      <c r="J1497">
        <v>112.31</v>
      </c>
      <c r="K1497">
        <v>0</v>
      </c>
      <c r="L1497" t="s">
        <v>38</v>
      </c>
      <c r="M1497" t="s">
        <v>79</v>
      </c>
      <c r="Q1497">
        <v>112.31</v>
      </c>
      <c r="R1497" t="s">
        <v>94</v>
      </c>
      <c r="S1497">
        <v>29.86364</v>
      </c>
      <c r="T1497">
        <v>-95.639120000000005</v>
      </c>
      <c r="U1497">
        <v>0.73666666700000005</v>
      </c>
      <c r="V1497">
        <v>1</v>
      </c>
      <c r="W1497">
        <v>1.3</v>
      </c>
      <c r="X1497">
        <v>0</v>
      </c>
      <c r="Y1497">
        <v>269.113</v>
      </c>
      <c r="AB1497" t="s">
        <v>41</v>
      </c>
      <c r="AC1497" t="s">
        <v>54</v>
      </c>
      <c r="AD1497" t="s">
        <v>54</v>
      </c>
      <c r="AE1497" t="s">
        <v>73</v>
      </c>
      <c r="AF1497" t="s">
        <v>6970</v>
      </c>
    </row>
    <row r="1498" spans="1:32" x14ac:dyDescent="0.25">
      <c r="A1498" t="s">
        <v>6971</v>
      </c>
      <c r="B1498" t="s">
        <v>6972</v>
      </c>
      <c r="C1498" t="s">
        <v>6973</v>
      </c>
      <c r="D1498" t="s">
        <v>6974</v>
      </c>
      <c r="E1498" t="s">
        <v>159</v>
      </c>
      <c r="F1498">
        <v>10</v>
      </c>
      <c r="G1498">
        <v>2022</v>
      </c>
      <c r="H1498" s="1">
        <v>44937.758637268518</v>
      </c>
      <c r="I1498" t="s">
        <v>3355</v>
      </c>
      <c r="J1498">
        <v>112</v>
      </c>
      <c r="K1498">
        <v>0</v>
      </c>
      <c r="L1498" t="s">
        <v>38</v>
      </c>
      <c r="M1498" t="s">
        <v>79</v>
      </c>
      <c r="Q1498">
        <v>112</v>
      </c>
      <c r="R1498" t="s">
        <v>94</v>
      </c>
      <c r="S1498">
        <v>47.187707000000003</v>
      </c>
      <c r="T1498">
        <v>-120.91027</v>
      </c>
      <c r="Z1498">
        <v>53001620001</v>
      </c>
      <c r="AA1498">
        <v>773.94505519749987</v>
      </c>
      <c r="AB1498" t="s">
        <v>54</v>
      </c>
      <c r="AC1498" t="s">
        <v>144</v>
      </c>
      <c r="AD1498" t="s">
        <v>54</v>
      </c>
      <c r="AE1498" t="s">
        <v>1307</v>
      </c>
      <c r="AF1498" t="s">
        <v>6975</v>
      </c>
    </row>
    <row r="1499" spans="1:32" x14ac:dyDescent="0.25">
      <c r="A1499" t="s">
        <v>6976</v>
      </c>
      <c r="B1499" t="s">
        <v>6977</v>
      </c>
      <c r="C1499" t="s">
        <v>6977</v>
      </c>
      <c r="D1499" t="s">
        <v>98</v>
      </c>
      <c r="E1499" t="s">
        <v>99</v>
      </c>
      <c r="F1499">
        <v>6</v>
      </c>
      <c r="G1499">
        <v>2022</v>
      </c>
      <c r="H1499" s="1">
        <v>44833.469821828701</v>
      </c>
      <c r="I1499" t="s">
        <v>3355</v>
      </c>
      <c r="J1499">
        <v>111.93</v>
      </c>
      <c r="K1499">
        <v>0</v>
      </c>
      <c r="L1499" t="s">
        <v>38</v>
      </c>
      <c r="M1499" t="s">
        <v>51</v>
      </c>
      <c r="N1499">
        <v>111.93</v>
      </c>
      <c r="R1499" t="s">
        <v>52</v>
      </c>
      <c r="S1499">
        <v>29.959240000000001</v>
      </c>
      <c r="T1499">
        <v>-95.717799999999997</v>
      </c>
      <c r="U1499">
        <v>0</v>
      </c>
      <c r="V1499">
        <v>1</v>
      </c>
      <c r="W1499">
        <v>3</v>
      </c>
      <c r="X1499">
        <v>2.1</v>
      </c>
      <c r="Y1499">
        <v>0</v>
      </c>
      <c r="AB1499" t="s">
        <v>544</v>
      </c>
      <c r="AC1499" t="s">
        <v>54</v>
      </c>
      <c r="AD1499" t="s">
        <v>54</v>
      </c>
      <c r="AE1499" t="s">
        <v>73</v>
      </c>
      <c r="AF1499" t="s">
        <v>6978</v>
      </c>
    </row>
    <row r="1500" spans="1:32" x14ac:dyDescent="0.25">
      <c r="A1500" t="s">
        <v>6979</v>
      </c>
      <c r="B1500" t="s">
        <v>6980</v>
      </c>
      <c r="C1500" t="s">
        <v>6981</v>
      </c>
      <c r="D1500" t="s">
        <v>1718</v>
      </c>
      <c r="E1500" t="s">
        <v>117</v>
      </c>
      <c r="F1500">
        <v>5</v>
      </c>
      <c r="G1500">
        <v>2022</v>
      </c>
      <c r="H1500" s="1">
        <v>44973.34370179398</v>
      </c>
      <c r="I1500" t="s">
        <v>3355</v>
      </c>
      <c r="J1500">
        <v>111.77</v>
      </c>
      <c r="K1500">
        <v>0</v>
      </c>
      <c r="L1500" t="s">
        <v>38</v>
      </c>
      <c r="M1500" t="s">
        <v>51</v>
      </c>
      <c r="N1500">
        <v>111.77</v>
      </c>
      <c r="R1500" t="s">
        <v>52</v>
      </c>
      <c r="S1500">
        <v>41.426969999999997</v>
      </c>
      <c r="T1500">
        <v>-87.993290000000002</v>
      </c>
      <c r="U1500">
        <v>1.1080833329999999</v>
      </c>
      <c r="V1500">
        <v>2</v>
      </c>
      <c r="W1500">
        <v>3.8</v>
      </c>
      <c r="X1500">
        <v>1.35</v>
      </c>
      <c r="Y1500">
        <v>403.85899999999998</v>
      </c>
      <c r="Z1500">
        <v>17000444001</v>
      </c>
      <c r="AA1500">
        <v>382.41990962699998</v>
      </c>
      <c r="AB1500" t="s">
        <v>41</v>
      </c>
      <c r="AC1500" t="s">
        <v>54</v>
      </c>
      <c r="AD1500" t="s">
        <v>54</v>
      </c>
      <c r="AE1500" t="s">
        <v>54</v>
      </c>
      <c r="AF1500" t="s">
        <v>6982</v>
      </c>
    </row>
    <row r="1501" spans="1:32" x14ac:dyDescent="0.25">
      <c r="A1501" t="s">
        <v>6983</v>
      </c>
      <c r="B1501" t="s">
        <v>6984</v>
      </c>
      <c r="C1501" t="s">
        <v>6985</v>
      </c>
      <c r="D1501" t="s">
        <v>5185</v>
      </c>
      <c r="E1501" t="s">
        <v>136</v>
      </c>
      <c r="F1501">
        <v>4</v>
      </c>
      <c r="G1501">
        <v>2022</v>
      </c>
      <c r="H1501" s="1">
        <v>44974.330155972224</v>
      </c>
      <c r="I1501" t="s">
        <v>3355</v>
      </c>
      <c r="J1501">
        <v>111.64</v>
      </c>
      <c r="K1501">
        <v>0</v>
      </c>
      <c r="L1501" t="s">
        <v>38</v>
      </c>
      <c r="M1501" t="s">
        <v>51</v>
      </c>
      <c r="N1501">
        <v>111.64</v>
      </c>
      <c r="R1501" t="s">
        <v>52</v>
      </c>
      <c r="S1501">
        <v>36.049554000000001</v>
      </c>
      <c r="T1501">
        <v>-79.372941999999995</v>
      </c>
      <c r="U1501">
        <v>0</v>
      </c>
      <c r="V1501">
        <v>1</v>
      </c>
      <c r="W1501">
        <v>3.5</v>
      </c>
      <c r="X1501">
        <v>0</v>
      </c>
      <c r="Y1501">
        <v>0</v>
      </c>
      <c r="Z1501">
        <v>37000102001</v>
      </c>
      <c r="AA1501">
        <v>1058.0284166347001</v>
      </c>
      <c r="AB1501" t="s">
        <v>41</v>
      </c>
      <c r="AC1501" t="s">
        <v>54</v>
      </c>
      <c r="AD1501" t="s">
        <v>54</v>
      </c>
      <c r="AE1501" t="s">
        <v>54</v>
      </c>
      <c r="AF1501" t="s">
        <v>6986</v>
      </c>
    </row>
    <row r="1502" spans="1:32" x14ac:dyDescent="0.25">
      <c r="A1502" t="s">
        <v>6987</v>
      </c>
      <c r="B1502" t="s">
        <v>6988</v>
      </c>
      <c r="C1502" t="s">
        <v>6989</v>
      </c>
      <c r="D1502" t="s">
        <v>6990</v>
      </c>
      <c r="E1502" t="s">
        <v>36</v>
      </c>
      <c r="F1502">
        <v>9</v>
      </c>
      <c r="G1502">
        <v>2022</v>
      </c>
      <c r="H1502" s="1">
        <v>44966.524388865742</v>
      </c>
      <c r="I1502" t="s">
        <v>3355</v>
      </c>
      <c r="J1502">
        <v>111.5</v>
      </c>
      <c r="K1502">
        <v>0</v>
      </c>
      <c r="L1502" t="s">
        <v>38</v>
      </c>
      <c r="M1502" t="s">
        <v>51</v>
      </c>
      <c r="N1502">
        <v>200</v>
      </c>
      <c r="R1502" t="s">
        <v>52</v>
      </c>
      <c r="S1502">
        <v>39.420555999999998</v>
      </c>
      <c r="T1502">
        <v>-123.34</v>
      </c>
      <c r="U1502">
        <v>0.24408333300000001</v>
      </c>
      <c r="V1502">
        <v>1</v>
      </c>
      <c r="W1502">
        <v>7</v>
      </c>
      <c r="X1502">
        <v>4</v>
      </c>
      <c r="Y1502">
        <v>89.468000000000004</v>
      </c>
      <c r="Z1502">
        <v>6001027001</v>
      </c>
      <c r="AA1502">
        <v>364.20943773999994</v>
      </c>
      <c r="AB1502" t="s">
        <v>118</v>
      </c>
      <c r="AC1502" t="s">
        <v>72</v>
      </c>
      <c r="AD1502" t="s">
        <v>54</v>
      </c>
      <c r="AE1502" t="s">
        <v>73</v>
      </c>
      <c r="AF1502" t="s">
        <v>6991</v>
      </c>
    </row>
    <row r="1503" spans="1:32" x14ac:dyDescent="0.25">
      <c r="A1503" t="s">
        <v>6992</v>
      </c>
      <c r="B1503" t="s">
        <v>6993</v>
      </c>
      <c r="C1503" t="s">
        <v>6994</v>
      </c>
      <c r="D1503" t="s">
        <v>3567</v>
      </c>
      <c r="E1503" t="s">
        <v>1719</v>
      </c>
      <c r="F1503">
        <v>7</v>
      </c>
      <c r="G1503">
        <v>2022</v>
      </c>
      <c r="H1503" s="1">
        <v>44960.642896365738</v>
      </c>
      <c r="I1503" t="s">
        <v>3355</v>
      </c>
      <c r="J1503">
        <v>111.3</v>
      </c>
      <c r="K1503">
        <v>0</v>
      </c>
      <c r="L1503" t="s">
        <v>38</v>
      </c>
      <c r="M1503" t="s">
        <v>39</v>
      </c>
      <c r="N1503">
        <v>21.6</v>
      </c>
      <c r="Q1503">
        <v>23.8</v>
      </c>
      <c r="R1503" t="s">
        <v>52</v>
      </c>
      <c r="S1503">
        <v>39.003230000000002</v>
      </c>
      <c r="T1503">
        <v>-95.774609999999996</v>
      </c>
      <c r="U1503">
        <v>1.0025250000000001</v>
      </c>
      <c r="V1503">
        <v>1</v>
      </c>
      <c r="W1503">
        <v>2.4</v>
      </c>
      <c r="X1503">
        <v>0</v>
      </c>
      <c r="Y1503">
        <v>366.10199999999998</v>
      </c>
      <c r="Z1503">
        <v>20000499014</v>
      </c>
      <c r="AA1503">
        <v>874.10265057599986</v>
      </c>
      <c r="AB1503" t="s">
        <v>41</v>
      </c>
      <c r="AC1503" t="s">
        <v>72</v>
      </c>
      <c r="AD1503" t="s">
        <v>54</v>
      </c>
      <c r="AE1503" t="s">
        <v>65</v>
      </c>
      <c r="AF1503" t="s">
        <v>6995</v>
      </c>
    </row>
    <row r="1504" spans="1:32" x14ac:dyDescent="0.25">
      <c r="A1504" t="s">
        <v>6996</v>
      </c>
      <c r="B1504" t="s">
        <v>6997</v>
      </c>
      <c r="C1504" t="s">
        <v>6998</v>
      </c>
      <c r="D1504" t="s">
        <v>6999</v>
      </c>
      <c r="E1504" t="s">
        <v>854</v>
      </c>
      <c r="F1504">
        <v>8</v>
      </c>
      <c r="G1504">
        <v>2022</v>
      </c>
      <c r="H1504" s="1">
        <v>44938.70096253472</v>
      </c>
      <c r="I1504" t="s">
        <v>3355</v>
      </c>
      <c r="J1504">
        <v>111</v>
      </c>
      <c r="K1504">
        <v>0</v>
      </c>
      <c r="L1504" t="s">
        <v>38</v>
      </c>
      <c r="M1504" t="s">
        <v>679</v>
      </c>
      <c r="O1504">
        <v>111</v>
      </c>
      <c r="R1504" t="s">
        <v>52</v>
      </c>
      <c r="S1504">
        <v>40.57741</v>
      </c>
      <c r="T1504">
        <v>-111.42786</v>
      </c>
      <c r="U1504">
        <v>0</v>
      </c>
      <c r="V1504">
        <v>4</v>
      </c>
      <c r="W1504">
        <v>1</v>
      </c>
      <c r="X1504">
        <v>1</v>
      </c>
      <c r="Y1504">
        <v>0</v>
      </c>
      <c r="Z1504">
        <v>49000337001</v>
      </c>
      <c r="AA1504">
        <v>207.59937951180001</v>
      </c>
      <c r="AB1504" t="s">
        <v>54</v>
      </c>
      <c r="AC1504" t="s">
        <v>54</v>
      </c>
      <c r="AD1504" t="s">
        <v>54</v>
      </c>
      <c r="AE1504" t="s">
        <v>73</v>
      </c>
      <c r="AF1504" t="s">
        <v>7000</v>
      </c>
    </row>
    <row r="1505" spans="1:32" x14ac:dyDescent="0.25">
      <c r="A1505" t="s">
        <v>7001</v>
      </c>
      <c r="B1505" t="s">
        <v>7002</v>
      </c>
      <c r="C1505" t="s">
        <v>7003</v>
      </c>
      <c r="D1505" t="s">
        <v>7001</v>
      </c>
      <c r="E1505" t="s">
        <v>437</v>
      </c>
      <c r="F1505">
        <v>5</v>
      </c>
      <c r="G1505">
        <v>2022</v>
      </c>
      <c r="H1505" s="1">
        <v>45004.502096932869</v>
      </c>
      <c r="I1505" t="s">
        <v>3355</v>
      </c>
      <c r="J1505">
        <v>110.87</v>
      </c>
      <c r="K1505">
        <v>0</v>
      </c>
      <c r="L1505" t="s">
        <v>38</v>
      </c>
      <c r="M1505" t="s">
        <v>679</v>
      </c>
      <c r="O1505">
        <v>111</v>
      </c>
      <c r="R1505" t="s">
        <v>52</v>
      </c>
      <c r="S1505">
        <v>45.393692000000001</v>
      </c>
      <c r="T1505">
        <v>-93.862647999999993</v>
      </c>
      <c r="U1505">
        <v>0.83216666699999997</v>
      </c>
      <c r="V1505">
        <v>1</v>
      </c>
      <c r="W1505">
        <v>2.15</v>
      </c>
      <c r="X1505">
        <v>2.15</v>
      </c>
      <c r="Y1505">
        <v>303.77300000000002</v>
      </c>
      <c r="Z1505">
        <v>27000317001</v>
      </c>
      <c r="AA1505">
        <v>536.84471122875993</v>
      </c>
      <c r="AB1505" t="s">
        <v>41</v>
      </c>
      <c r="AC1505" t="s">
        <v>64</v>
      </c>
      <c r="AD1505" t="s">
        <v>54</v>
      </c>
      <c r="AE1505" t="s">
        <v>54</v>
      </c>
      <c r="AF1505" t="s">
        <v>7004</v>
      </c>
    </row>
    <row r="1506" spans="1:32" x14ac:dyDescent="0.25">
      <c r="A1506" t="s">
        <v>7005</v>
      </c>
      <c r="B1506" t="s">
        <v>7006</v>
      </c>
      <c r="C1506" t="s">
        <v>7007</v>
      </c>
      <c r="D1506" t="s">
        <v>7008</v>
      </c>
      <c r="E1506" t="s">
        <v>117</v>
      </c>
      <c r="F1506">
        <v>5</v>
      </c>
      <c r="G1506">
        <v>2022</v>
      </c>
      <c r="H1506" s="1">
        <v>44980.849822986114</v>
      </c>
      <c r="I1506" t="s">
        <v>3355</v>
      </c>
      <c r="J1506">
        <v>110.66</v>
      </c>
      <c r="K1506">
        <v>0</v>
      </c>
      <c r="L1506" t="s">
        <v>38</v>
      </c>
      <c r="M1506" t="s">
        <v>51</v>
      </c>
      <c r="N1506">
        <v>93.58</v>
      </c>
      <c r="R1506" t="s">
        <v>52</v>
      </c>
      <c r="S1506">
        <v>41.539099999999998</v>
      </c>
      <c r="T1506">
        <v>-89.117699999999999</v>
      </c>
      <c r="U1506">
        <v>1.5827500000000001</v>
      </c>
      <c r="V1506">
        <v>5</v>
      </c>
      <c r="W1506">
        <v>4.8</v>
      </c>
      <c r="X1506">
        <v>2.4</v>
      </c>
      <c r="Y1506">
        <v>577.66200000000003</v>
      </c>
      <c r="Z1506">
        <v>17009931001</v>
      </c>
      <c r="AA1506">
        <v>655.57698793200007</v>
      </c>
      <c r="AB1506" t="s">
        <v>118</v>
      </c>
      <c r="AC1506" t="s">
        <v>72</v>
      </c>
      <c r="AD1506" t="s">
        <v>54</v>
      </c>
      <c r="AE1506" t="s">
        <v>65</v>
      </c>
      <c r="AF1506" t="s">
        <v>7009</v>
      </c>
    </row>
    <row r="1507" spans="1:32" x14ac:dyDescent="0.25">
      <c r="A1507" t="s">
        <v>7010</v>
      </c>
      <c r="B1507" t="s">
        <v>7011</v>
      </c>
      <c r="C1507" t="s">
        <v>7012</v>
      </c>
      <c r="D1507" t="s">
        <v>7013</v>
      </c>
      <c r="E1507" t="s">
        <v>1449</v>
      </c>
      <c r="F1507">
        <v>3</v>
      </c>
      <c r="G1507">
        <v>2022</v>
      </c>
      <c r="H1507" s="1">
        <v>44978.357062592593</v>
      </c>
      <c r="I1507" t="s">
        <v>3355</v>
      </c>
      <c r="J1507">
        <v>110.6</v>
      </c>
      <c r="K1507">
        <v>1</v>
      </c>
      <c r="L1507" t="s">
        <v>51</v>
      </c>
      <c r="M1507" t="s">
        <v>51</v>
      </c>
      <c r="N1507">
        <v>120.9</v>
      </c>
      <c r="R1507" t="s">
        <v>52</v>
      </c>
      <c r="S1507">
        <v>39.007838999999997</v>
      </c>
      <c r="T1507">
        <v>-80.217577000000006</v>
      </c>
      <c r="U1507">
        <v>2.1600000000000001E-2</v>
      </c>
      <c r="V1507">
        <v>2</v>
      </c>
      <c r="W1507">
        <v>2.5</v>
      </c>
      <c r="X1507">
        <v>0</v>
      </c>
      <c r="Y1507">
        <v>7.8192000000000004</v>
      </c>
      <c r="Z1507">
        <v>54004901001</v>
      </c>
      <c r="AA1507">
        <v>691.99793170599992</v>
      </c>
      <c r="AB1507" t="s">
        <v>118</v>
      </c>
      <c r="AC1507" t="s">
        <v>72</v>
      </c>
      <c r="AD1507" t="s">
        <v>54</v>
      </c>
      <c r="AE1507" t="s">
        <v>73</v>
      </c>
      <c r="AF1507" t="s">
        <v>7014</v>
      </c>
    </row>
    <row r="1508" spans="1:32" x14ac:dyDescent="0.25">
      <c r="A1508" t="s">
        <v>7015</v>
      </c>
      <c r="B1508" t="s">
        <v>7016</v>
      </c>
      <c r="C1508" t="s">
        <v>7017</v>
      </c>
      <c r="D1508" t="s">
        <v>6243</v>
      </c>
      <c r="E1508" t="s">
        <v>1023</v>
      </c>
      <c r="F1508">
        <v>8</v>
      </c>
      <c r="G1508">
        <v>2022</v>
      </c>
      <c r="H1508" s="1">
        <v>44966.523201597221</v>
      </c>
      <c r="I1508" t="s">
        <v>3355</v>
      </c>
      <c r="J1508">
        <v>110.37</v>
      </c>
      <c r="K1508">
        <v>0</v>
      </c>
      <c r="L1508" t="s">
        <v>38</v>
      </c>
      <c r="M1508" t="s">
        <v>79</v>
      </c>
      <c r="Q1508">
        <v>110.37</v>
      </c>
      <c r="R1508" t="s">
        <v>52</v>
      </c>
      <c r="S1508">
        <v>40.379669999999997</v>
      </c>
      <c r="T1508">
        <v>-105.51383</v>
      </c>
      <c r="U1508">
        <v>0.4985</v>
      </c>
      <c r="V1508">
        <v>1</v>
      </c>
      <c r="W1508">
        <v>1.5</v>
      </c>
      <c r="X1508">
        <v>0</v>
      </c>
      <c r="Y1508">
        <v>182.172</v>
      </c>
      <c r="AB1508" t="s">
        <v>41</v>
      </c>
      <c r="AC1508" t="s">
        <v>54</v>
      </c>
      <c r="AD1508" t="s">
        <v>54</v>
      </c>
      <c r="AE1508" t="s">
        <v>73</v>
      </c>
      <c r="AF1508" t="s">
        <v>7018</v>
      </c>
    </row>
    <row r="1509" spans="1:32" x14ac:dyDescent="0.25">
      <c r="A1509" t="s">
        <v>7019</v>
      </c>
      <c r="B1509" t="s">
        <v>7020</v>
      </c>
      <c r="C1509" t="s">
        <v>7021</v>
      </c>
      <c r="D1509" t="s">
        <v>7022</v>
      </c>
      <c r="E1509" t="s">
        <v>1023</v>
      </c>
      <c r="F1509">
        <v>8</v>
      </c>
      <c r="G1509">
        <v>2022</v>
      </c>
      <c r="H1509" s="1">
        <v>44966.527495844908</v>
      </c>
      <c r="I1509" t="s">
        <v>3355</v>
      </c>
      <c r="J1509">
        <v>109.67</v>
      </c>
      <c r="K1509">
        <v>0</v>
      </c>
      <c r="L1509" t="s">
        <v>38</v>
      </c>
      <c r="M1509" t="s">
        <v>51</v>
      </c>
      <c r="N1509">
        <v>109.67</v>
      </c>
      <c r="R1509" t="s">
        <v>52</v>
      </c>
      <c r="S1509">
        <v>37.985959999999999</v>
      </c>
      <c r="T1509">
        <v>-103.53113999999999</v>
      </c>
      <c r="U1509">
        <v>2.6446641669999997</v>
      </c>
      <c r="V1509">
        <v>2</v>
      </c>
      <c r="W1509">
        <v>1.65</v>
      </c>
      <c r="X1509">
        <v>0</v>
      </c>
      <c r="Y1509">
        <v>659.52634</v>
      </c>
      <c r="AB1509" t="s">
        <v>41</v>
      </c>
      <c r="AC1509" t="s">
        <v>54</v>
      </c>
      <c r="AD1509" t="s">
        <v>54</v>
      </c>
      <c r="AE1509" t="s">
        <v>55</v>
      </c>
      <c r="AF1509" t="s">
        <v>7023</v>
      </c>
    </row>
    <row r="1510" spans="1:32" x14ac:dyDescent="0.25">
      <c r="A1510" t="s">
        <v>7024</v>
      </c>
      <c r="B1510" t="s">
        <v>7025</v>
      </c>
      <c r="C1510" t="s">
        <v>7025</v>
      </c>
      <c r="D1510" t="s">
        <v>98</v>
      </c>
      <c r="E1510" t="s">
        <v>99</v>
      </c>
      <c r="F1510">
        <v>6</v>
      </c>
      <c r="G1510">
        <v>2022</v>
      </c>
      <c r="H1510" s="1">
        <v>44833.415815023145</v>
      </c>
      <c r="I1510" t="s">
        <v>3355</v>
      </c>
      <c r="J1510">
        <v>109.52</v>
      </c>
      <c r="K1510">
        <v>0</v>
      </c>
      <c r="L1510" t="s">
        <v>38</v>
      </c>
      <c r="M1510" t="s">
        <v>79</v>
      </c>
      <c r="Q1510">
        <v>109.52</v>
      </c>
      <c r="R1510" t="s">
        <v>94</v>
      </c>
      <c r="S1510">
        <v>29.689693999999999</v>
      </c>
      <c r="T1510">
        <v>-95.780139000000005</v>
      </c>
      <c r="U1510">
        <v>0.493666667</v>
      </c>
      <c r="V1510">
        <v>1</v>
      </c>
      <c r="W1510">
        <v>1.36</v>
      </c>
      <c r="X1510">
        <v>0</v>
      </c>
      <c r="Y1510">
        <v>180.21299999999999</v>
      </c>
      <c r="AB1510" t="s">
        <v>41</v>
      </c>
      <c r="AC1510" t="s">
        <v>54</v>
      </c>
      <c r="AD1510" t="s">
        <v>54</v>
      </c>
      <c r="AE1510" t="s">
        <v>54</v>
      </c>
      <c r="AF1510" t="s">
        <v>7026</v>
      </c>
    </row>
    <row r="1511" spans="1:32" x14ac:dyDescent="0.25">
      <c r="A1511" t="s">
        <v>7027</v>
      </c>
      <c r="B1511" t="s">
        <v>7028</v>
      </c>
      <c r="C1511" t="s">
        <v>7029</v>
      </c>
      <c r="D1511" t="s">
        <v>7030</v>
      </c>
      <c r="E1511" t="s">
        <v>159</v>
      </c>
      <c r="F1511">
        <v>10</v>
      </c>
      <c r="G1511">
        <v>2022</v>
      </c>
      <c r="H1511" s="1">
        <v>44978.685050162036</v>
      </c>
      <c r="I1511" t="s">
        <v>3355</v>
      </c>
      <c r="J1511">
        <v>108.9</v>
      </c>
      <c r="K1511">
        <v>0</v>
      </c>
      <c r="L1511" t="s">
        <v>38</v>
      </c>
      <c r="M1511" t="s">
        <v>51</v>
      </c>
      <c r="N1511">
        <v>108.9</v>
      </c>
      <c r="R1511" t="s">
        <v>52</v>
      </c>
      <c r="S1511">
        <v>47.732947000000003</v>
      </c>
      <c r="T1511">
        <v>-121.988203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53000335001</v>
      </c>
      <c r="AA1511">
        <v>500.78797689250007</v>
      </c>
      <c r="AB1511" t="s">
        <v>41</v>
      </c>
      <c r="AC1511" t="s">
        <v>54</v>
      </c>
      <c r="AD1511" t="s">
        <v>54</v>
      </c>
      <c r="AE1511" t="s">
        <v>73</v>
      </c>
      <c r="AF1511" t="s">
        <v>7031</v>
      </c>
    </row>
    <row r="1512" spans="1:32" x14ac:dyDescent="0.25">
      <c r="A1512" t="s">
        <v>7032</v>
      </c>
      <c r="B1512" t="s">
        <v>7033</v>
      </c>
      <c r="C1512" t="s">
        <v>7034</v>
      </c>
      <c r="D1512" t="s">
        <v>7035</v>
      </c>
      <c r="E1512" t="s">
        <v>543</v>
      </c>
      <c r="F1512">
        <v>7</v>
      </c>
      <c r="G1512">
        <v>2022</v>
      </c>
      <c r="H1512" s="1">
        <v>44951.378586874998</v>
      </c>
      <c r="I1512" t="s">
        <v>3355</v>
      </c>
      <c r="J1512">
        <v>108.8</v>
      </c>
      <c r="K1512">
        <v>0</v>
      </c>
      <c r="L1512" t="s">
        <v>38</v>
      </c>
      <c r="M1512" t="s">
        <v>679</v>
      </c>
      <c r="O1512">
        <v>109</v>
      </c>
      <c r="R1512" t="s">
        <v>52</v>
      </c>
      <c r="S1512">
        <v>39.193893000000003</v>
      </c>
      <c r="T1512">
        <v>-94.758882</v>
      </c>
      <c r="U1512">
        <v>0.72833274999999997</v>
      </c>
      <c r="V1512">
        <v>1</v>
      </c>
      <c r="W1512">
        <v>0</v>
      </c>
      <c r="X1512">
        <v>0</v>
      </c>
      <c r="Y1512">
        <v>266.041177</v>
      </c>
      <c r="Z1512">
        <v>29001148006</v>
      </c>
      <c r="AA1512">
        <v>537.20892066650003</v>
      </c>
      <c r="AB1512" t="s">
        <v>41</v>
      </c>
      <c r="AC1512" t="s">
        <v>54</v>
      </c>
      <c r="AD1512" t="s">
        <v>54</v>
      </c>
      <c r="AE1512" t="s">
        <v>73</v>
      </c>
      <c r="AF1512" t="s">
        <v>7036</v>
      </c>
    </row>
    <row r="1513" spans="1:32" x14ac:dyDescent="0.25">
      <c r="A1513" t="s">
        <v>7037</v>
      </c>
      <c r="B1513" t="s">
        <v>7038</v>
      </c>
      <c r="C1513" t="s">
        <v>7039</v>
      </c>
      <c r="D1513" t="s">
        <v>4766</v>
      </c>
      <c r="E1513" t="s">
        <v>207</v>
      </c>
      <c r="F1513">
        <v>4</v>
      </c>
      <c r="G1513">
        <v>2022</v>
      </c>
      <c r="H1513" s="1">
        <v>44959.646351319447</v>
      </c>
      <c r="I1513" t="s">
        <v>3355</v>
      </c>
      <c r="J1513">
        <v>108.6</v>
      </c>
      <c r="K1513">
        <v>0</v>
      </c>
      <c r="L1513" t="s">
        <v>38</v>
      </c>
      <c r="M1513" t="s">
        <v>51</v>
      </c>
      <c r="N1513">
        <v>108.6</v>
      </c>
      <c r="R1513" t="s">
        <v>52</v>
      </c>
      <c r="S1513">
        <v>36.359228999999999</v>
      </c>
      <c r="T1513">
        <v>-85.344133999999997</v>
      </c>
      <c r="U1513">
        <v>1.3333333329999999</v>
      </c>
      <c r="V1513">
        <v>1</v>
      </c>
      <c r="W1513">
        <v>1.62</v>
      </c>
      <c r="X1513">
        <v>1.48</v>
      </c>
      <c r="Y1513">
        <v>485.6</v>
      </c>
      <c r="Z1513">
        <v>47000820001</v>
      </c>
      <c r="AA1513">
        <v>469.28386052798999</v>
      </c>
      <c r="AB1513" t="s">
        <v>38</v>
      </c>
      <c r="AC1513" t="s">
        <v>38</v>
      </c>
      <c r="AD1513" t="s">
        <v>38</v>
      </c>
      <c r="AE1513" t="s">
        <v>38</v>
      </c>
      <c r="AF1513" t="s">
        <v>7040</v>
      </c>
    </row>
    <row r="1514" spans="1:32" x14ac:dyDescent="0.25">
      <c r="A1514" t="s">
        <v>7041</v>
      </c>
      <c r="B1514" t="s">
        <v>7042</v>
      </c>
      <c r="C1514" t="s">
        <v>7043</v>
      </c>
      <c r="D1514" t="s">
        <v>7044</v>
      </c>
      <c r="E1514" t="s">
        <v>213</v>
      </c>
      <c r="F1514">
        <v>3</v>
      </c>
      <c r="G1514">
        <v>2022</v>
      </c>
      <c r="H1514" s="1">
        <v>44972.586178344907</v>
      </c>
      <c r="I1514" t="s">
        <v>3355</v>
      </c>
      <c r="J1514">
        <v>108.5</v>
      </c>
      <c r="K1514">
        <v>0</v>
      </c>
      <c r="L1514" t="s">
        <v>38</v>
      </c>
      <c r="M1514" t="s">
        <v>679</v>
      </c>
      <c r="O1514">
        <v>18</v>
      </c>
      <c r="R1514" t="s">
        <v>52</v>
      </c>
      <c r="S1514">
        <v>40.296911999999999</v>
      </c>
      <c r="T1514">
        <v>-79.780017000000001</v>
      </c>
      <c r="U1514">
        <v>1.99</v>
      </c>
      <c r="V1514">
        <v>1</v>
      </c>
      <c r="W1514">
        <v>3.3130000000000002</v>
      </c>
      <c r="X1514">
        <v>0</v>
      </c>
      <c r="Y1514">
        <v>721.19</v>
      </c>
      <c r="Z1514">
        <v>42005058001</v>
      </c>
      <c r="AA1514">
        <v>364.20943773999994</v>
      </c>
      <c r="AB1514" t="s">
        <v>53</v>
      </c>
      <c r="AC1514" t="s">
        <v>54</v>
      </c>
      <c r="AD1514" t="s">
        <v>54</v>
      </c>
      <c r="AE1514" t="s">
        <v>73</v>
      </c>
      <c r="AF1514" t="s">
        <v>7045</v>
      </c>
    </row>
    <row r="1515" spans="1:32" x14ac:dyDescent="0.25">
      <c r="A1515" t="s">
        <v>2755</v>
      </c>
      <c r="B1515" t="s">
        <v>7046</v>
      </c>
      <c r="C1515" t="s">
        <v>7047</v>
      </c>
      <c r="D1515" t="s">
        <v>2758</v>
      </c>
      <c r="E1515" t="s">
        <v>259</v>
      </c>
      <c r="F1515">
        <v>7</v>
      </c>
      <c r="G1515">
        <v>2022</v>
      </c>
      <c r="H1515" s="1">
        <v>44960.597729027781</v>
      </c>
      <c r="I1515" t="s">
        <v>3355</v>
      </c>
      <c r="J1515">
        <v>108.5</v>
      </c>
      <c r="K1515">
        <v>0</v>
      </c>
      <c r="L1515" t="s">
        <v>38</v>
      </c>
      <c r="M1515" t="s">
        <v>51</v>
      </c>
      <c r="N1515">
        <v>108.5</v>
      </c>
      <c r="R1515" t="s">
        <v>52</v>
      </c>
      <c r="S1515">
        <v>41.284381000000003</v>
      </c>
      <c r="T1515">
        <v>-91.701673999999997</v>
      </c>
      <c r="U1515">
        <v>0</v>
      </c>
      <c r="V1515">
        <v>1</v>
      </c>
      <c r="W1515">
        <v>4.08</v>
      </c>
      <c r="X1515">
        <v>2</v>
      </c>
      <c r="Y1515">
        <v>0</v>
      </c>
      <c r="Z1515">
        <v>19000892001</v>
      </c>
      <c r="AA1515">
        <v>438.87237247669998</v>
      </c>
      <c r="AB1515" t="s">
        <v>41</v>
      </c>
      <c r="AC1515" t="s">
        <v>54</v>
      </c>
      <c r="AD1515" t="s">
        <v>54</v>
      </c>
      <c r="AE1515" t="s">
        <v>54</v>
      </c>
      <c r="AF1515" t="s">
        <v>7048</v>
      </c>
    </row>
    <row r="1516" spans="1:32" x14ac:dyDescent="0.25">
      <c r="A1516" t="s">
        <v>7049</v>
      </c>
      <c r="B1516" t="s">
        <v>7050</v>
      </c>
      <c r="C1516" t="s">
        <v>7051</v>
      </c>
      <c r="D1516" t="s">
        <v>5258</v>
      </c>
      <c r="E1516" t="s">
        <v>1023</v>
      </c>
      <c r="F1516">
        <v>8</v>
      </c>
      <c r="G1516">
        <v>2022</v>
      </c>
      <c r="H1516" s="1">
        <v>44959.4517322338</v>
      </c>
      <c r="I1516" t="s">
        <v>3355</v>
      </c>
      <c r="J1516">
        <v>108.43</v>
      </c>
      <c r="K1516">
        <v>0</v>
      </c>
      <c r="L1516" t="s">
        <v>38</v>
      </c>
      <c r="M1516" t="s">
        <v>79</v>
      </c>
      <c r="Q1516">
        <v>108.43</v>
      </c>
      <c r="R1516" t="s">
        <v>52</v>
      </c>
      <c r="S1516">
        <v>38.666016999999997</v>
      </c>
      <c r="T1516">
        <v>-104.702528</v>
      </c>
      <c r="U1516">
        <v>0.50558333300000002</v>
      </c>
      <c r="V1516">
        <v>1</v>
      </c>
      <c r="W1516">
        <v>1.9079999999999999</v>
      </c>
      <c r="X1516">
        <v>0</v>
      </c>
      <c r="Y1516">
        <v>184.57300000000001</v>
      </c>
      <c r="AB1516" t="s">
        <v>41</v>
      </c>
      <c r="AC1516" t="s">
        <v>54</v>
      </c>
      <c r="AD1516" t="s">
        <v>54</v>
      </c>
      <c r="AE1516" t="s">
        <v>73</v>
      </c>
      <c r="AF1516" t="s">
        <v>7052</v>
      </c>
    </row>
    <row r="1517" spans="1:32" x14ac:dyDescent="0.25">
      <c r="A1517" t="s">
        <v>7053</v>
      </c>
      <c r="B1517" t="s">
        <v>7054</v>
      </c>
      <c r="C1517" t="s">
        <v>7055</v>
      </c>
      <c r="D1517" t="s">
        <v>7056</v>
      </c>
      <c r="E1517" t="s">
        <v>85</v>
      </c>
      <c r="F1517">
        <v>2</v>
      </c>
      <c r="G1517">
        <v>2022</v>
      </c>
      <c r="H1517" s="1">
        <v>44946.486244039355</v>
      </c>
      <c r="I1517" t="s">
        <v>3355</v>
      </c>
      <c r="J1517">
        <v>108.29</v>
      </c>
      <c r="K1517">
        <v>0</v>
      </c>
      <c r="L1517" t="s">
        <v>38</v>
      </c>
      <c r="M1517" t="s">
        <v>51</v>
      </c>
      <c r="N1517">
        <v>108.29</v>
      </c>
      <c r="R1517" t="s">
        <v>52</v>
      </c>
      <c r="S1517">
        <v>43.849890000000002</v>
      </c>
      <c r="T1517">
        <v>-73.414929999999998</v>
      </c>
      <c r="U1517">
        <v>1.524333333</v>
      </c>
      <c r="V1517">
        <v>1</v>
      </c>
      <c r="W1517">
        <v>1.7</v>
      </c>
      <c r="X1517">
        <v>0</v>
      </c>
      <c r="Y1517">
        <v>555.28200000000004</v>
      </c>
      <c r="Z1517">
        <v>36005020001</v>
      </c>
      <c r="AA1517">
        <v>506.06901373972994</v>
      </c>
      <c r="AB1517" t="s">
        <v>54</v>
      </c>
      <c r="AC1517" t="s">
        <v>72</v>
      </c>
      <c r="AD1517" t="s">
        <v>54</v>
      </c>
      <c r="AE1517" t="s">
        <v>73</v>
      </c>
      <c r="AF1517" t="s">
        <v>7057</v>
      </c>
    </row>
    <row r="1518" spans="1:32" x14ac:dyDescent="0.25">
      <c r="A1518" t="s">
        <v>7058</v>
      </c>
      <c r="B1518" t="s">
        <v>7059</v>
      </c>
      <c r="C1518" t="s">
        <v>7060</v>
      </c>
      <c r="D1518" t="s">
        <v>496</v>
      </c>
      <c r="E1518" t="s">
        <v>213</v>
      </c>
      <c r="F1518">
        <v>3</v>
      </c>
      <c r="G1518">
        <v>2022</v>
      </c>
      <c r="H1518" s="1">
        <v>44978.506320219909</v>
      </c>
      <c r="I1518" t="s">
        <v>3355</v>
      </c>
      <c r="J1518">
        <v>108.18</v>
      </c>
      <c r="K1518">
        <v>0</v>
      </c>
      <c r="L1518" t="s">
        <v>38</v>
      </c>
      <c r="M1518" t="s">
        <v>79</v>
      </c>
      <c r="Q1518">
        <v>108.18</v>
      </c>
      <c r="R1518" t="s">
        <v>52</v>
      </c>
      <c r="S1518">
        <v>40.449187000000002</v>
      </c>
      <c r="T1518">
        <v>-79.713367000000005</v>
      </c>
      <c r="U1518">
        <v>1.6658333329999999</v>
      </c>
      <c r="V1518">
        <v>1</v>
      </c>
      <c r="W1518">
        <v>1.8</v>
      </c>
      <c r="X1518">
        <v>0</v>
      </c>
      <c r="Y1518">
        <v>606.13</v>
      </c>
      <c r="Z1518">
        <v>42005387003</v>
      </c>
      <c r="AA1518">
        <v>528.1036847229999</v>
      </c>
      <c r="AB1518" t="s">
        <v>41</v>
      </c>
      <c r="AC1518" t="s">
        <v>54</v>
      </c>
      <c r="AD1518" t="s">
        <v>54</v>
      </c>
      <c r="AE1518" t="s">
        <v>73</v>
      </c>
      <c r="AF1518" t="s">
        <v>7061</v>
      </c>
    </row>
    <row r="1519" spans="1:32" x14ac:dyDescent="0.25">
      <c r="A1519" t="s">
        <v>7062</v>
      </c>
      <c r="B1519" t="s">
        <v>7063</v>
      </c>
      <c r="C1519" t="s">
        <v>7063</v>
      </c>
      <c r="D1519" t="s">
        <v>6116</v>
      </c>
      <c r="E1519" t="s">
        <v>99</v>
      </c>
      <c r="F1519">
        <v>6</v>
      </c>
      <c r="G1519">
        <v>2022</v>
      </c>
      <c r="H1519" s="1">
        <v>44823.614142708335</v>
      </c>
      <c r="I1519" t="s">
        <v>3355</v>
      </c>
      <c r="J1519">
        <v>107.78</v>
      </c>
      <c r="K1519">
        <v>0</v>
      </c>
      <c r="L1519" t="s">
        <v>38</v>
      </c>
      <c r="M1519" t="s">
        <v>79</v>
      </c>
      <c r="Q1519">
        <v>107.78</v>
      </c>
      <c r="R1519" t="s">
        <v>86</v>
      </c>
      <c r="S1519">
        <v>31.091028999999999</v>
      </c>
      <c r="T1519">
        <v>-97.909063000000003</v>
      </c>
      <c r="U1519">
        <v>0.47141666700000001</v>
      </c>
      <c r="V1519">
        <v>1</v>
      </c>
      <c r="W1519">
        <v>2.5</v>
      </c>
      <c r="X1519">
        <v>2.5</v>
      </c>
      <c r="Y1519">
        <v>171.92599999999999</v>
      </c>
      <c r="Z1519">
        <v>48003011003</v>
      </c>
      <c r="AB1519" t="s">
        <v>41</v>
      </c>
      <c r="AC1519" t="s">
        <v>64</v>
      </c>
      <c r="AD1519" t="s">
        <v>43</v>
      </c>
      <c r="AE1519" t="s">
        <v>73</v>
      </c>
      <c r="AF1519" t="s">
        <v>7064</v>
      </c>
    </row>
    <row r="1520" spans="1:32" x14ac:dyDescent="0.25">
      <c r="A1520" t="s">
        <v>7065</v>
      </c>
      <c r="B1520" t="s">
        <v>7066</v>
      </c>
      <c r="C1520" t="s">
        <v>7067</v>
      </c>
      <c r="D1520" t="s">
        <v>7068</v>
      </c>
      <c r="E1520" t="s">
        <v>213</v>
      </c>
      <c r="F1520">
        <v>3</v>
      </c>
      <c r="G1520">
        <v>2022</v>
      </c>
      <c r="H1520" s="1">
        <v>45139.388639247685</v>
      </c>
      <c r="I1520" t="s">
        <v>3355</v>
      </c>
      <c r="J1520">
        <v>107.57</v>
      </c>
      <c r="K1520">
        <v>0</v>
      </c>
      <c r="L1520" t="s">
        <v>38</v>
      </c>
      <c r="M1520" t="s">
        <v>79</v>
      </c>
      <c r="Q1520">
        <v>107.57</v>
      </c>
      <c r="R1520" t="s">
        <v>94</v>
      </c>
      <c r="S1520">
        <v>40.551943999999999</v>
      </c>
      <c r="T1520">
        <v>-75.991944000000004</v>
      </c>
      <c r="U1520">
        <v>0.74533333300000004</v>
      </c>
      <c r="V1520">
        <v>1</v>
      </c>
      <c r="W1520">
        <v>1.5</v>
      </c>
      <c r="X1520">
        <v>0</v>
      </c>
      <c r="Y1520">
        <v>271.57900000000001</v>
      </c>
      <c r="Z1520">
        <v>42001012001</v>
      </c>
      <c r="AA1520">
        <v>289.54650300330002</v>
      </c>
      <c r="AB1520" t="s">
        <v>41</v>
      </c>
      <c r="AC1520" t="s">
        <v>54</v>
      </c>
      <c r="AD1520" t="s">
        <v>54</v>
      </c>
      <c r="AE1520" t="s">
        <v>73</v>
      </c>
      <c r="AF1520" t="s">
        <v>7069</v>
      </c>
    </row>
    <row r="1521" spans="1:32" x14ac:dyDescent="0.25">
      <c r="A1521" t="s">
        <v>7070</v>
      </c>
      <c r="B1521" t="s">
        <v>7071</v>
      </c>
      <c r="C1521" t="s">
        <v>7071</v>
      </c>
      <c r="D1521" t="s">
        <v>98</v>
      </c>
      <c r="E1521" t="s">
        <v>99</v>
      </c>
      <c r="F1521">
        <v>6</v>
      </c>
      <c r="G1521">
        <v>2022</v>
      </c>
      <c r="H1521" s="1">
        <v>44833.404334050923</v>
      </c>
      <c r="I1521" t="s">
        <v>3355</v>
      </c>
      <c r="J1521">
        <v>107.55</v>
      </c>
      <c r="K1521">
        <v>0</v>
      </c>
      <c r="L1521" t="s">
        <v>38</v>
      </c>
      <c r="M1521" t="s">
        <v>39</v>
      </c>
      <c r="N1521">
        <v>21.25</v>
      </c>
      <c r="Q1521">
        <v>86.3</v>
      </c>
      <c r="R1521" t="s">
        <v>52</v>
      </c>
      <c r="S1521">
        <v>29.910630000000001</v>
      </c>
      <c r="T1521">
        <v>-95.092119999999994</v>
      </c>
      <c r="U1521">
        <v>0.90516666700000004</v>
      </c>
      <c r="V1521">
        <v>1</v>
      </c>
      <c r="W1521">
        <v>2</v>
      </c>
      <c r="X1521">
        <v>1.3</v>
      </c>
      <c r="Y1521">
        <v>330.43</v>
      </c>
      <c r="AB1521" t="s">
        <v>41</v>
      </c>
      <c r="AC1521" t="s">
        <v>54</v>
      </c>
      <c r="AD1521" t="s">
        <v>54</v>
      </c>
      <c r="AE1521" t="s">
        <v>73</v>
      </c>
      <c r="AF1521" t="s">
        <v>7072</v>
      </c>
    </row>
    <row r="1522" spans="1:32" x14ac:dyDescent="0.25">
      <c r="A1522" t="s">
        <v>7073</v>
      </c>
      <c r="B1522" t="s">
        <v>7074</v>
      </c>
      <c r="C1522" t="s">
        <v>7075</v>
      </c>
      <c r="D1522" t="s">
        <v>7076</v>
      </c>
      <c r="E1522" t="s">
        <v>854</v>
      </c>
      <c r="F1522">
        <v>8</v>
      </c>
      <c r="G1522">
        <v>2022</v>
      </c>
      <c r="H1522" s="1">
        <v>44991.479116388888</v>
      </c>
      <c r="I1522" t="s">
        <v>3355</v>
      </c>
      <c r="J1522">
        <v>107.3</v>
      </c>
      <c r="K1522">
        <v>0</v>
      </c>
      <c r="L1522" t="s">
        <v>38</v>
      </c>
      <c r="M1522" t="s">
        <v>51</v>
      </c>
      <c r="N1522">
        <v>543.1</v>
      </c>
      <c r="R1522" t="s">
        <v>86</v>
      </c>
      <c r="S1522">
        <v>41.699092999999998</v>
      </c>
      <c r="T1522">
        <v>-112.160814</v>
      </c>
      <c r="U1522">
        <v>1.425</v>
      </c>
      <c r="V1522">
        <v>1</v>
      </c>
      <c r="W1522">
        <v>2</v>
      </c>
      <c r="X1522">
        <v>0</v>
      </c>
      <c r="Y1522">
        <v>520.70000000000005</v>
      </c>
      <c r="Z1522">
        <v>49000107001</v>
      </c>
      <c r="AA1522">
        <v>792.15552708449979</v>
      </c>
      <c r="AB1522" t="s">
        <v>4408</v>
      </c>
      <c r="AC1522" t="s">
        <v>54</v>
      </c>
      <c r="AD1522" t="s">
        <v>54</v>
      </c>
      <c r="AE1522" t="s">
        <v>55</v>
      </c>
      <c r="AF1522" t="s">
        <v>7077</v>
      </c>
    </row>
    <row r="1523" spans="1:32" x14ac:dyDescent="0.25">
      <c r="A1523" t="s">
        <v>7078</v>
      </c>
      <c r="B1523" t="s">
        <v>7079</v>
      </c>
      <c r="C1523" t="s">
        <v>7080</v>
      </c>
      <c r="D1523" t="s">
        <v>7081</v>
      </c>
      <c r="E1523" t="s">
        <v>85</v>
      </c>
      <c r="F1523">
        <v>2</v>
      </c>
      <c r="G1523">
        <v>2022</v>
      </c>
      <c r="H1523" s="1">
        <v>44956.302113819445</v>
      </c>
      <c r="I1523" t="s">
        <v>3355</v>
      </c>
      <c r="J1523">
        <v>106.99</v>
      </c>
      <c r="K1523">
        <v>0</v>
      </c>
      <c r="L1523" t="s">
        <v>38</v>
      </c>
      <c r="M1523" t="s">
        <v>79</v>
      </c>
      <c r="Q1523">
        <v>93.15</v>
      </c>
      <c r="R1523" t="s">
        <v>52</v>
      </c>
      <c r="S1523">
        <v>44.348666999999999</v>
      </c>
      <c r="T1523">
        <v>-74.114582999999996</v>
      </c>
      <c r="U1523">
        <v>1.3325</v>
      </c>
      <c r="V1523">
        <v>1</v>
      </c>
      <c r="W1523">
        <v>2.62</v>
      </c>
      <c r="X1523">
        <v>0</v>
      </c>
      <c r="Y1523">
        <v>486.17</v>
      </c>
      <c r="Z1523">
        <v>36005029001</v>
      </c>
      <c r="AA1523">
        <v>748.08618511795999</v>
      </c>
      <c r="AB1523" t="s">
        <v>41</v>
      </c>
      <c r="AC1523" t="s">
        <v>72</v>
      </c>
      <c r="AD1523" t="s">
        <v>54</v>
      </c>
      <c r="AE1523" t="s">
        <v>73</v>
      </c>
      <c r="AF1523" t="s">
        <v>7082</v>
      </c>
    </row>
    <row r="1524" spans="1:32" x14ac:dyDescent="0.25">
      <c r="A1524" t="s">
        <v>7083</v>
      </c>
      <c r="B1524" t="s">
        <v>7084</v>
      </c>
      <c r="C1524" t="s">
        <v>7085</v>
      </c>
      <c r="D1524" t="s">
        <v>7086</v>
      </c>
      <c r="E1524" t="s">
        <v>259</v>
      </c>
      <c r="F1524">
        <v>7</v>
      </c>
      <c r="G1524">
        <v>2022</v>
      </c>
      <c r="H1524" s="1">
        <v>44972.649632650464</v>
      </c>
      <c r="I1524" t="s">
        <v>3355</v>
      </c>
      <c r="J1524">
        <v>106.75</v>
      </c>
      <c r="K1524">
        <v>0</v>
      </c>
      <c r="L1524" t="s">
        <v>38</v>
      </c>
      <c r="M1524" t="s">
        <v>51</v>
      </c>
      <c r="N1524">
        <v>106.75</v>
      </c>
      <c r="R1524" t="s">
        <v>52</v>
      </c>
      <c r="S1524">
        <v>43.295475000000003</v>
      </c>
      <c r="T1524">
        <v>-91.745035000000001</v>
      </c>
      <c r="U1524">
        <v>0</v>
      </c>
      <c r="V1524">
        <v>1</v>
      </c>
      <c r="W1524">
        <v>4.83</v>
      </c>
      <c r="X1524">
        <v>4.32</v>
      </c>
      <c r="Y1524">
        <v>0</v>
      </c>
      <c r="Z1524">
        <v>19001023002</v>
      </c>
      <c r="AA1524">
        <v>559.06148693090006</v>
      </c>
      <c r="AB1524" t="s">
        <v>53</v>
      </c>
      <c r="AC1524" t="s">
        <v>42</v>
      </c>
      <c r="AD1524" t="s">
        <v>54</v>
      </c>
      <c r="AE1524" t="s">
        <v>73</v>
      </c>
      <c r="AF1524" t="s">
        <v>7087</v>
      </c>
    </row>
    <row r="1525" spans="1:32" x14ac:dyDescent="0.25">
      <c r="A1525" t="s">
        <v>7088</v>
      </c>
      <c r="B1525" t="s">
        <v>7089</v>
      </c>
      <c r="C1525" t="s">
        <v>7090</v>
      </c>
      <c r="D1525" t="s">
        <v>7091</v>
      </c>
      <c r="E1525" t="s">
        <v>213</v>
      </c>
      <c r="F1525">
        <v>3</v>
      </c>
      <c r="G1525">
        <v>2022</v>
      </c>
      <c r="H1525" s="1">
        <v>44945.591103391205</v>
      </c>
      <c r="I1525" t="s">
        <v>3355</v>
      </c>
      <c r="J1525">
        <v>106.27</v>
      </c>
      <c r="K1525">
        <v>0</v>
      </c>
      <c r="L1525" t="s">
        <v>38</v>
      </c>
      <c r="M1525" t="s">
        <v>51</v>
      </c>
      <c r="N1525">
        <v>36.659999999999997</v>
      </c>
      <c r="R1525" t="s">
        <v>52</v>
      </c>
      <c r="S1525">
        <v>40.908900000000003</v>
      </c>
      <c r="T1525">
        <v>-78.224148999999997</v>
      </c>
      <c r="U1525">
        <v>1.0064166670000001</v>
      </c>
      <c r="V1525">
        <v>1</v>
      </c>
      <c r="W1525">
        <v>2.0369999999999999</v>
      </c>
      <c r="X1525">
        <v>0</v>
      </c>
      <c r="Y1525">
        <v>366.29899999999998</v>
      </c>
      <c r="Z1525">
        <v>42004072001</v>
      </c>
      <c r="AA1525">
        <v>502.60902408119995</v>
      </c>
      <c r="AB1525" t="s">
        <v>41</v>
      </c>
      <c r="AC1525" t="s">
        <v>54</v>
      </c>
      <c r="AD1525" t="s">
        <v>54</v>
      </c>
      <c r="AE1525" t="s">
        <v>44</v>
      </c>
      <c r="AF1525" t="s">
        <v>7092</v>
      </c>
    </row>
    <row r="1526" spans="1:32" x14ac:dyDescent="0.25">
      <c r="A1526" t="s">
        <v>7093</v>
      </c>
      <c r="B1526" t="s">
        <v>7094</v>
      </c>
      <c r="C1526" t="s">
        <v>7095</v>
      </c>
      <c r="D1526" t="s">
        <v>7096</v>
      </c>
      <c r="E1526" t="s">
        <v>213</v>
      </c>
      <c r="F1526">
        <v>3</v>
      </c>
      <c r="G1526">
        <v>2022</v>
      </c>
      <c r="H1526" s="1">
        <v>44953.480574965281</v>
      </c>
      <c r="I1526" t="s">
        <v>3355</v>
      </c>
      <c r="J1526">
        <v>105.71</v>
      </c>
      <c r="K1526">
        <v>0</v>
      </c>
      <c r="L1526" t="s">
        <v>38</v>
      </c>
      <c r="M1526" t="s">
        <v>79</v>
      </c>
      <c r="Q1526">
        <v>105.71</v>
      </c>
      <c r="R1526" t="s">
        <v>94</v>
      </c>
      <c r="S1526">
        <v>41.747239999999998</v>
      </c>
      <c r="T1526">
        <v>-77.300030000000007</v>
      </c>
      <c r="U1526">
        <v>0.94683333300000005</v>
      </c>
      <c r="V1526">
        <v>1</v>
      </c>
      <c r="W1526">
        <v>2</v>
      </c>
      <c r="X1526">
        <v>0</v>
      </c>
      <c r="Y1526">
        <v>344.84100000000001</v>
      </c>
      <c r="Z1526">
        <v>42002219001</v>
      </c>
      <c r="AA1526">
        <v>216.70461545529997</v>
      </c>
      <c r="AB1526" t="s">
        <v>41</v>
      </c>
      <c r="AC1526" t="s">
        <v>64</v>
      </c>
      <c r="AD1526" t="s">
        <v>54</v>
      </c>
      <c r="AE1526" t="s">
        <v>438</v>
      </c>
      <c r="AF1526" t="s">
        <v>7097</v>
      </c>
    </row>
    <row r="1527" spans="1:32" x14ac:dyDescent="0.25">
      <c r="A1527" t="s">
        <v>7098</v>
      </c>
      <c r="B1527" t="s">
        <v>7099</v>
      </c>
      <c r="C1527" t="s">
        <v>7100</v>
      </c>
      <c r="D1527" t="s">
        <v>7101</v>
      </c>
      <c r="E1527" t="s">
        <v>715</v>
      </c>
      <c r="F1527">
        <v>7</v>
      </c>
      <c r="G1527">
        <v>2022</v>
      </c>
      <c r="H1527" s="1">
        <v>44968.626104027775</v>
      </c>
      <c r="I1527" t="s">
        <v>3355</v>
      </c>
      <c r="J1527">
        <v>105.7</v>
      </c>
      <c r="K1527">
        <v>0</v>
      </c>
      <c r="L1527" t="s">
        <v>38</v>
      </c>
      <c r="M1527" t="s">
        <v>51</v>
      </c>
      <c r="N1527">
        <v>105.7</v>
      </c>
      <c r="R1527" t="s">
        <v>52</v>
      </c>
      <c r="S1527">
        <v>40.1922</v>
      </c>
      <c r="T1527">
        <v>-100.61369999999999</v>
      </c>
      <c r="U1527">
        <v>0.61583333299999998</v>
      </c>
      <c r="V1527">
        <v>1</v>
      </c>
      <c r="W1527">
        <v>2.63</v>
      </c>
      <c r="X1527">
        <v>0.66</v>
      </c>
      <c r="Y1527">
        <v>224.696</v>
      </c>
      <c r="Z1527">
        <v>31001495001</v>
      </c>
      <c r="AA1527">
        <v>324.14639958859999</v>
      </c>
      <c r="AB1527" t="s">
        <v>53</v>
      </c>
      <c r="AC1527" t="s">
        <v>54</v>
      </c>
      <c r="AD1527" t="s">
        <v>54</v>
      </c>
      <c r="AE1527" t="s">
        <v>54</v>
      </c>
      <c r="AF1527" t="s">
        <v>7102</v>
      </c>
    </row>
    <row r="1528" spans="1:32" x14ac:dyDescent="0.25">
      <c r="A1528" t="s">
        <v>7103</v>
      </c>
      <c r="B1528" t="s">
        <v>7104</v>
      </c>
      <c r="C1528" t="s">
        <v>7105</v>
      </c>
      <c r="D1528" t="s">
        <v>7106</v>
      </c>
      <c r="E1528" t="s">
        <v>50</v>
      </c>
      <c r="F1528">
        <v>10</v>
      </c>
      <c r="G1528">
        <v>2022</v>
      </c>
      <c r="H1528" s="1">
        <v>44930.732505613429</v>
      </c>
      <c r="I1528" t="s">
        <v>3355</v>
      </c>
      <c r="J1528">
        <v>105.6</v>
      </c>
      <c r="K1528">
        <v>0</v>
      </c>
      <c r="L1528" t="s">
        <v>38</v>
      </c>
      <c r="M1528" t="s">
        <v>51</v>
      </c>
      <c r="N1528">
        <v>105.6</v>
      </c>
      <c r="R1528" t="s">
        <v>214</v>
      </c>
      <c r="S1528">
        <v>43.021079999999998</v>
      </c>
      <c r="T1528">
        <v>-123.296857</v>
      </c>
      <c r="U1528">
        <v>0.65375000000000005</v>
      </c>
      <c r="V1528">
        <v>1</v>
      </c>
      <c r="W1528">
        <v>0.999</v>
      </c>
      <c r="X1528">
        <v>0</v>
      </c>
      <c r="Y1528">
        <v>238.71</v>
      </c>
      <c r="Z1528">
        <v>41000215001</v>
      </c>
      <c r="AA1528">
        <v>334.16215912645004</v>
      </c>
      <c r="AB1528" t="s">
        <v>41</v>
      </c>
      <c r="AC1528" t="s">
        <v>54</v>
      </c>
      <c r="AD1528" t="s">
        <v>537</v>
      </c>
      <c r="AE1528" t="s">
        <v>55</v>
      </c>
      <c r="AF1528" t="s">
        <v>7107</v>
      </c>
    </row>
    <row r="1529" spans="1:32" x14ac:dyDescent="0.25">
      <c r="A1529" t="s">
        <v>7108</v>
      </c>
      <c r="B1529" t="s">
        <v>7109</v>
      </c>
      <c r="C1529" t="s">
        <v>7110</v>
      </c>
      <c r="D1529" t="s">
        <v>7111</v>
      </c>
      <c r="E1529" t="s">
        <v>159</v>
      </c>
      <c r="F1529">
        <v>10</v>
      </c>
      <c r="G1529">
        <v>2022</v>
      </c>
      <c r="H1529" s="1">
        <v>44932.629814004627</v>
      </c>
      <c r="I1529" t="s">
        <v>3355</v>
      </c>
      <c r="J1529">
        <v>105.4282</v>
      </c>
      <c r="K1529">
        <v>0</v>
      </c>
      <c r="L1529" t="s">
        <v>38</v>
      </c>
      <c r="M1529" t="s">
        <v>51</v>
      </c>
      <c r="R1529" t="s">
        <v>52</v>
      </c>
      <c r="S1529">
        <v>48.400078999999998</v>
      </c>
      <c r="T1529">
        <v>-119.535764</v>
      </c>
      <c r="Z1529">
        <v>53000925001</v>
      </c>
      <c r="AA1529">
        <v>528.1036847229999</v>
      </c>
      <c r="AB1529" t="s">
        <v>41</v>
      </c>
      <c r="AC1529" t="s">
        <v>72</v>
      </c>
      <c r="AD1529" t="s">
        <v>54</v>
      </c>
      <c r="AE1529" t="s">
        <v>73</v>
      </c>
      <c r="AF1529" t="s">
        <v>7112</v>
      </c>
    </row>
    <row r="1530" spans="1:32" x14ac:dyDescent="0.25">
      <c r="A1530" t="s">
        <v>7113</v>
      </c>
      <c r="B1530" t="s">
        <v>7114</v>
      </c>
      <c r="C1530" t="s">
        <v>7115</v>
      </c>
      <c r="D1530" t="s">
        <v>751</v>
      </c>
      <c r="E1530" t="s">
        <v>259</v>
      </c>
      <c r="F1530">
        <v>7</v>
      </c>
      <c r="G1530">
        <v>2022</v>
      </c>
      <c r="H1530" s="1">
        <v>44974.633420034719</v>
      </c>
      <c r="I1530" t="s">
        <v>3355</v>
      </c>
      <c r="J1530">
        <v>104.8</v>
      </c>
      <c r="K1530">
        <v>0</v>
      </c>
      <c r="L1530" t="s">
        <v>38</v>
      </c>
      <c r="M1530" t="s">
        <v>51</v>
      </c>
      <c r="N1530">
        <v>104.8</v>
      </c>
      <c r="R1530" t="s">
        <v>86</v>
      </c>
      <c r="S1530">
        <v>42.456409999999998</v>
      </c>
      <c r="T1530">
        <v>-91.880179999999996</v>
      </c>
      <c r="U1530">
        <v>0</v>
      </c>
      <c r="V1530">
        <v>1</v>
      </c>
      <c r="W1530">
        <v>7.8</v>
      </c>
      <c r="X1530">
        <v>4</v>
      </c>
      <c r="Y1530">
        <v>0</v>
      </c>
      <c r="Z1530">
        <v>19000405001</v>
      </c>
      <c r="AA1530">
        <v>619.15604415799999</v>
      </c>
      <c r="AB1530" t="s">
        <v>53</v>
      </c>
      <c r="AC1530" t="s">
        <v>64</v>
      </c>
      <c r="AD1530" t="s">
        <v>54</v>
      </c>
      <c r="AE1530" t="s">
        <v>44</v>
      </c>
      <c r="AF1530" t="s">
        <v>7116</v>
      </c>
    </row>
    <row r="1531" spans="1:32" x14ac:dyDescent="0.25">
      <c r="A1531" t="s">
        <v>7117</v>
      </c>
      <c r="B1531" t="s">
        <v>7118</v>
      </c>
      <c r="C1531" t="s">
        <v>7119</v>
      </c>
      <c r="D1531" t="s">
        <v>7120</v>
      </c>
      <c r="E1531" t="s">
        <v>213</v>
      </c>
      <c r="F1531">
        <v>3</v>
      </c>
      <c r="G1531">
        <v>2022</v>
      </c>
      <c r="H1531" s="1">
        <v>45008.328610798613</v>
      </c>
      <c r="I1531" t="s">
        <v>3355</v>
      </c>
      <c r="J1531">
        <v>103.76</v>
      </c>
      <c r="K1531">
        <v>0</v>
      </c>
      <c r="L1531" t="s">
        <v>38</v>
      </c>
      <c r="M1531" t="s">
        <v>51</v>
      </c>
      <c r="N1531">
        <v>103.76</v>
      </c>
      <c r="R1531" t="s">
        <v>52</v>
      </c>
      <c r="S1531">
        <v>40.147579</v>
      </c>
      <c r="T1531">
        <v>-77.095433999999997</v>
      </c>
      <c r="U1531">
        <v>0.75749999999999995</v>
      </c>
      <c r="V1531">
        <v>1</v>
      </c>
      <c r="W1531">
        <v>1.5</v>
      </c>
      <c r="X1531">
        <v>0</v>
      </c>
      <c r="Y1531">
        <v>276.34199999999998</v>
      </c>
      <c r="Z1531">
        <v>42003116001</v>
      </c>
      <c r="AA1531">
        <v>183.92576605869999</v>
      </c>
      <c r="AB1531" t="s">
        <v>41</v>
      </c>
      <c r="AC1531" t="s">
        <v>54</v>
      </c>
      <c r="AD1531" t="s">
        <v>54</v>
      </c>
      <c r="AE1531" t="s">
        <v>65</v>
      </c>
      <c r="AF1531" t="s">
        <v>7121</v>
      </c>
    </row>
    <row r="1532" spans="1:32" x14ac:dyDescent="0.25">
      <c r="A1532" t="s">
        <v>7122</v>
      </c>
      <c r="B1532" t="s">
        <v>7123</v>
      </c>
      <c r="C1532" t="s">
        <v>7123</v>
      </c>
      <c r="D1532" t="s">
        <v>98</v>
      </c>
      <c r="E1532" t="s">
        <v>99</v>
      </c>
      <c r="F1532">
        <v>6</v>
      </c>
      <c r="G1532">
        <v>2022</v>
      </c>
      <c r="H1532" s="1">
        <v>44833.44379164352</v>
      </c>
      <c r="I1532" t="s">
        <v>3355</v>
      </c>
      <c r="J1532">
        <v>103.14700000000001</v>
      </c>
      <c r="K1532">
        <v>0</v>
      </c>
      <c r="L1532" t="s">
        <v>38</v>
      </c>
      <c r="M1532" t="s">
        <v>79</v>
      </c>
      <c r="Q1532">
        <v>103.14400000000001</v>
      </c>
      <c r="R1532" t="s">
        <v>52</v>
      </c>
      <c r="S1532">
        <v>29.75253</v>
      </c>
      <c r="T1532">
        <v>-95.460089999999994</v>
      </c>
      <c r="U1532">
        <v>0.66058333300000005</v>
      </c>
      <c r="V1532">
        <v>1</v>
      </c>
      <c r="W1532">
        <v>2</v>
      </c>
      <c r="X1532">
        <v>2</v>
      </c>
      <c r="Y1532">
        <v>241.08600000000001</v>
      </c>
      <c r="Z1532">
        <v>48007676001</v>
      </c>
      <c r="AB1532" t="s">
        <v>544</v>
      </c>
      <c r="AC1532" t="s">
        <v>54</v>
      </c>
      <c r="AD1532" t="s">
        <v>54</v>
      </c>
      <c r="AE1532" t="s">
        <v>54</v>
      </c>
      <c r="AF1532" t="s">
        <v>7124</v>
      </c>
    </row>
    <row r="1533" spans="1:32" x14ac:dyDescent="0.25">
      <c r="A1533" t="s">
        <v>7125</v>
      </c>
      <c r="B1533" t="s">
        <v>7126</v>
      </c>
      <c r="C1533" t="s">
        <v>7126</v>
      </c>
      <c r="D1533" t="s">
        <v>4276</v>
      </c>
      <c r="E1533" t="s">
        <v>99</v>
      </c>
      <c r="F1533">
        <v>6</v>
      </c>
      <c r="G1533">
        <v>2022</v>
      </c>
      <c r="H1533" s="1">
        <v>44830.683380393515</v>
      </c>
      <c r="I1533" t="s">
        <v>3355</v>
      </c>
      <c r="J1533">
        <v>103.02</v>
      </c>
      <c r="K1533">
        <v>0</v>
      </c>
      <c r="L1533" t="s">
        <v>38</v>
      </c>
      <c r="M1533" t="s">
        <v>79</v>
      </c>
      <c r="Q1533">
        <v>103.02</v>
      </c>
      <c r="R1533" t="s">
        <v>94</v>
      </c>
      <c r="S1533">
        <v>29.827480000000001</v>
      </c>
      <c r="T1533">
        <v>-95.216759999999994</v>
      </c>
      <c r="U1533">
        <v>0.38981666700000001</v>
      </c>
      <c r="V1533">
        <v>1</v>
      </c>
      <c r="W1533">
        <v>1.1000000000000001</v>
      </c>
      <c r="X1533">
        <v>1.1000000000000001</v>
      </c>
      <c r="Y1533">
        <v>142.28</v>
      </c>
      <c r="Z1533">
        <v>48008071001</v>
      </c>
      <c r="AB1533" t="s">
        <v>41</v>
      </c>
      <c r="AC1533" t="s">
        <v>54</v>
      </c>
      <c r="AD1533" t="s">
        <v>54</v>
      </c>
      <c r="AE1533" t="s">
        <v>54</v>
      </c>
      <c r="AF1533" t="s">
        <v>7127</v>
      </c>
    </row>
    <row r="1534" spans="1:32" x14ac:dyDescent="0.25">
      <c r="A1534" t="s">
        <v>7128</v>
      </c>
      <c r="B1534" t="s">
        <v>7129</v>
      </c>
      <c r="C1534" t="s">
        <v>7130</v>
      </c>
      <c r="D1534" t="s">
        <v>7131</v>
      </c>
      <c r="E1534" t="s">
        <v>111</v>
      </c>
      <c r="F1534">
        <v>4</v>
      </c>
      <c r="G1534">
        <v>2022</v>
      </c>
      <c r="H1534" s="1">
        <v>44974.701043009256</v>
      </c>
      <c r="I1534" t="s">
        <v>3355</v>
      </c>
      <c r="J1534">
        <v>103</v>
      </c>
      <c r="K1534">
        <v>0</v>
      </c>
      <c r="L1534" t="s">
        <v>38</v>
      </c>
      <c r="M1534" t="s">
        <v>51</v>
      </c>
      <c r="N1534">
        <v>98.25</v>
      </c>
      <c r="R1534" t="s">
        <v>52</v>
      </c>
      <c r="S1534">
        <v>34.373874000000001</v>
      </c>
      <c r="T1534">
        <v>-84.942255000000003</v>
      </c>
      <c r="U1534">
        <v>0.76241666699999999</v>
      </c>
      <c r="V1534">
        <v>1</v>
      </c>
      <c r="W1534">
        <v>1</v>
      </c>
      <c r="X1534">
        <v>0.82</v>
      </c>
      <c r="Y1534">
        <v>277.471</v>
      </c>
      <c r="Z1534">
        <v>13000999007</v>
      </c>
      <c r="AA1534">
        <v>274.97812549370002</v>
      </c>
      <c r="AB1534" t="s">
        <v>41</v>
      </c>
      <c r="AC1534" t="s">
        <v>54</v>
      </c>
      <c r="AD1534" t="s">
        <v>54</v>
      </c>
      <c r="AE1534" t="s">
        <v>73</v>
      </c>
      <c r="AF1534" t="s">
        <v>7132</v>
      </c>
    </row>
    <row r="1535" spans="1:32" x14ac:dyDescent="0.25">
      <c r="A1535" t="s">
        <v>7133</v>
      </c>
      <c r="B1535" t="s">
        <v>7134</v>
      </c>
      <c r="C1535" t="s">
        <v>7135</v>
      </c>
      <c r="D1535" t="s">
        <v>7136</v>
      </c>
      <c r="E1535" t="s">
        <v>1719</v>
      </c>
      <c r="F1535">
        <v>7</v>
      </c>
      <c r="G1535">
        <v>2022</v>
      </c>
      <c r="H1535" s="1">
        <v>45007.601935439816</v>
      </c>
      <c r="I1535" t="s">
        <v>3355</v>
      </c>
      <c r="J1535">
        <v>101</v>
      </c>
      <c r="K1535">
        <v>0</v>
      </c>
      <c r="L1535" t="s">
        <v>38</v>
      </c>
      <c r="M1535" t="s">
        <v>51</v>
      </c>
      <c r="N1535">
        <v>101</v>
      </c>
      <c r="R1535" t="s">
        <v>52</v>
      </c>
      <c r="S1535">
        <v>37.84704</v>
      </c>
      <c r="T1535">
        <v>-94.697109999999995</v>
      </c>
      <c r="U1535">
        <v>2.376966667</v>
      </c>
      <c r="V1535">
        <v>1</v>
      </c>
      <c r="W1535">
        <v>3</v>
      </c>
      <c r="X1535">
        <v>0</v>
      </c>
      <c r="Y1535">
        <v>289.28846670000001</v>
      </c>
      <c r="Z1535">
        <v>20000711001</v>
      </c>
      <c r="AA1535">
        <v>8165.5755941307998</v>
      </c>
      <c r="AB1535" t="s">
        <v>41</v>
      </c>
      <c r="AC1535" t="s">
        <v>54</v>
      </c>
      <c r="AD1535" t="s">
        <v>54</v>
      </c>
      <c r="AE1535" t="s">
        <v>183</v>
      </c>
      <c r="AF1535" t="s">
        <v>7137</v>
      </c>
    </row>
    <row r="1536" spans="1:32" x14ac:dyDescent="0.25">
      <c r="A1536" t="s">
        <v>7138</v>
      </c>
      <c r="B1536" t="s">
        <v>7139</v>
      </c>
      <c r="C1536" t="s">
        <v>7140</v>
      </c>
      <c r="D1536" t="s">
        <v>847</v>
      </c>
      <c r="E1536" t="s">
        <v>172</v>
      </c>
      <c r="F1536">
        <v>4</v>
      </c>
      <c r="G1536">
        <v>2022</v>
      </c>
      <c r="H1536" s="1">
        <v>44939.430679884259</v>
      </c>
      <c r="I1536" t="s">
        <v>3355</v>
      </c>
      <c r="J1536">
        <v>100.73</v>
      </c>
      <c r="K1536">
        <v>0</v>
      </c>
      <c r="L1536" t="s">
        <v>38</v>
      </c>
      <c r="M1536" t="s">
        <v>51</v>
      </c>
      <c r="N1536">
        <v>100.73</v>
      </c>
      <c r="R1536" t="s">
        <v>52</v>
      </c>
      <c r="S1536">
        <v>34.235278000000001</v>
      </c>
      <c r="T1536">
        <v>-80.628332999999998</v>
      </c>
      <c r="U1536">
        <v>1.279916667</v>
      </c>
      <c r="V1536">
        <v>1</v>
      </c>
      <c r="W1536">
        <v>0</v>
      </c>
      <c r="X1536">
        <v>0</v>
      </c>
      <c r="Y1536">
        <v>466.99400000000003</v>
      </c>
      <c r="Z1536">
        <v>45000214002</v>
      </c>
      <c r="AA1536">
        <v>639.18756323369985</v>
      </c>
      <c r="AB1536" t="s">
        <v>41</v>
      </c>
      <c r="AC1536" t="s">
        <v>54</v>
      </c>
      <c r="AD1536" t="s">
        <v>54</v>
      </c>
      <c r="AE1536" t="s">
        <v>55</v>
      </c>
      <c r="AF1536" t="s">
        <v>7141</v>
      </c>
    </row>
    <row r="1537" spans="1:32" x14ac:dyDescent="0.25">
      <c r="A1537" t="s">
        <v>7142</v>
      </c>
      <c r="B1537" t="s">
        <v>7143</v>
      </c>
      <c r="C1537" t="s">
        <v>7144</v>
      </c>
      <c r="D1537" t="s">
        <v>7145</v>
      </c>
      <c r="E1537" t="s">
        <v>543</v>
      </c>
      <c r="F1537">
        <v>7</v>
      </c>
      <c r="G1537">
        <v>2022</v>
      </c>
      <c r="H1537" s="1">
        <v>44939.645511446761</v>
      </c>
      <c r="I1537" t="s">
        <v>3355</v>
      </c>
      <c r="J1537">
        <v>100.37</v>
      </c>
      <c r="K1537">
        <v>0</v>
      </c>
      <c r="L1537" t="s">
        <v>38</v>
      </c>
      <c r="M1537" t="s">
        <v>51</v>
      </c>
      <c r="N1537">
        <v>100.37</v>
      </c>
      <c r="R1537" t="s">
        <v>52</v>
      </c>
      <c r="S1537">
        <v>38.586500999999998</v>
      </c>
      <c r="T1537">
        <v>-92.573459</v>
      </c>
      <c r="U1537">
        <v>1.704</v>
      </c>
      <c r="V1537">
        <v>1</v>
      </c>
      <c r="W1537">
        <v>0</v>
      </c>
      <c r="X1537">
        <v>0</v>
      </c>
      <c r="Y1537">
        <v>621.50300000000004</v>
      </c>
      <c r="Z1537">
        <v>29003087001</v>
      </c>
      <c r="AA1537">
        <v>564.52462849699998</v>
      </c>
      <c r="AB1537" t="s">
        <v>177</v>
      </c>
      <c r="AC1537" t="s">
        <v>54</v>
      </c>
      <c r="AD1537" t="s">
        <v>54</v>
      </c>
      <c r="AE1537" t="s">
        <v>438</v>
      </c>
      <c r="AF1537" t="s">
        <v>7146</v>
      </c>
    </row>
    <row r="1538" spans="1:32" x14ac:dyDescent="0.25">
      <c r="A1538" t="s">
        <v>7147</v>
      </c>
      <c r="B1538" t="s">
        <v>7148</v>
      </c>
      <c r="C1538" t="s">
        <v>7148</v>
      </c>
      <c r="D1538" t="s">
        <v>98</v>
      </c>
      <c r="E1538" t="s">
        <v>99</v>
      </c>
      <c r="F1538">
        <v>6</v>
      </c>
      <c r="G1538">
        <v>2022</v>
      </c>
      <c r="H1538" s="1">
        <v>44831.426931608796</v>
      </c>
      <c r="I1538" t="s">
        <v>3355</v>
      </c>
      <c r="J1538">
        <v>100.06</v>
      </c>
      <c r="K1538">
        <v>0</v>
      </c>
      <c r="L1538" t="s">
        <v>38</v>
      </c>
      <c r="M1538" t="s">
        <v>79</v>
      </c>
      <c r="Q1538">
        <v>100.6</v>
      </c>
      <c r="R1538" t="s">
        <v>52</v>
      </c>
      <c r="S1538">
        <v>29.910972999999998</v>
      </c>
      <c r="T1538">
        <v>-95.573549999999997</v>
      </c>
      <c r="U1538">
        <v>0.63366666699999996</v>
      </c>
      <c r="V1538">
        <v>1</v>
      </c>
      <c r="W1538">
        <v>1.5</v>
      </c>
      <c r="X1538">
        <v>1.5</v>
      </c>
      <c r="Y1538">
        <v>231.291</v>
      </c>
      <c r="AB1538" t="s">
        <v>41</v>
      </c>
      <c r="AC1538" t="s">
        <v>54</v>
      </c>
      <c r="AD1538" t="s">
        <v>54</v>
      </c>
      <c r="AE1538" t="s">
        <v>54</v>
      </c>
      <c r="AF1538" t="s">
        <v>7149</v>
      </c>
    </row>
    <row r="1539" spans="1:32" x14ac:dyDescent="0.25">
      <c r="A1539" t="s">
        <v>7150</v>
      </c>
      <c r="B1539" t="s">
        <v>7151</v>
      </c>
      <c r="C1539" t="s">
        <v>7152</v>
      </c>
      <c r="D1539" t="s">
        <v>7153</v>
      </c>
      <c r="E1539" t="s">
        <v>172</v>
      </c>
      <c r="F1539">
        <v>4</v>
      </c>
      <c r="G1539">
        <v>2022</v>
      </c>
      <c r="H1539" s="1">
        <v>44977.446405636576</v>
      </c>
      <c r="I1539" t="s">
        <v>3355</v>
      </c>
      <c r="J1539">
        <v>100</v>
      </c>
      <c r="K1539">
        <v>0</v>
      </c>
      <c r="L1539" t="s">
        <v>38</v>
      </c>
      <c r="M1539" t="s">
        <v>51</v>
      </c>
      <c r="N1539">
        <v>100</v>
      </c>
      <c r="R1539" t="s">
        <v>52</v>
      </c>
      <c r="S1539">
        <v>34.391111000000002</v>
      </c>
      <c r="T1539">
        <v>-81.810833000000002</v>
      </c>
      <c r="U1539">
        <v>1.240475</v>
      </c>
      <c r="V1539">
        <v>1</v>
      </c>
      <c r="W1539">
        <v>0</v>
      </c>
      <c r="X1539">
        <v>0</v>
      </c>
      <c r="Y1539">
        <v>452.68380000000002</v>
      </c>
      <c r="Z1539">
        <v>45000609002</v>
      </c>
      <c r="AA1539">
        <v>1365.785391525</v>
      </c>
      <c r="AB1539" t="s">
        <v>41</v>
      </c>
      <c r="AC1539" t="s">
        <v>54</v>
      </c>
      <c r="AD1539" t="s">
        <v>54</v>
      </c>
      <c r="AE1539" t="s">
        <v>54</v>
      </c>
      <c r="AF1539" t="s">
        <v>7154</v>
      </c>
    </row>
    <row r="1540" spans="1:32" x14ac:dyDescent="0.25">
      <c r="A1540" t="s">
        <v>7155</v>
      </c>
      <c r="B1540" t="s">
        <v>7156</v>
      </c>
      <c r="C1540" t="s">
        <v>7157</v>
      </c>
      <c r="D1540" t="s">
        <v>1907</v>
      </c>
      <c r="E1540" t="s">
        <v>172</v>
      </c>
      <c r="F1540">
        <v>4</v>
      </c>
      <c r="G1540">
        <v>2022</v>
      </c>
      <c r="H1540" s="1">
        <v>44971.648177696756</v>
      </c>
      <c r="I1540" t="s">
        <v>3355</v>
      </c>
      <c r="J1540">
        <v>100</v>
      </c>
      <c r="K1540">
        <v>0</v>
      </c>
      <c r="L1540" t="s">
        <v>38</v>
      </c>
      <c r="M1540" t="s">
        <v>51</v>
      </c>
      <c r="N1540">
        <v>110.02</v>
      </c>
      <c r="R1540" t="s">
        <v>52</v>
      </c>
      <c r="S1540">
        <v>34.760829999999999</v>
      </c>
      <c r="T1540">
        <v>-82.685789999999997</v>
      </c>
      <c r="U1540">
        <v>0.209751083</v>
      </c>
      <c r="V1540">
        <v>1</v>
      </c>
      <c r="W1540">
        <v>0</v>
      </c>
      <c r="X1540">
        <v>0</v>
      </c>
      <c r="Y1540">
        <v>76.598117999999999</v>
      </c>
      <c r="Z1540">
        <v>45000244007</v>
      </c>
      <c r="AA1540">
        <v>213.06252107789999</v>
      </c>
      <c r="AB1540" t="s">
        <v>41</v>
      </c>
      <c r="AC1540" t="s">
        <v>54</v>
      </c>
      <c r="AD1540" t="s">
        <v>54</v>
      </c>
      <c r="AE1540" t="s">
        <v>54</v>
      </c>
      <c r="AF1540" t="s">
        <v>7158</v>
      </c>
    </row>
    <row r="1541" spans="1:32" x14ac:dyDescent="0.25">
      <c r="A1541" t="s">
        <v>7159</v>
      </c>
      <c r="B1541" t="s">
        <v>7160</v>
      </c>
      <c r="C1541" t="s">
        <v>7161</v>
      </c>
      <c r="D1541" t="s">
        <v>7162</v>
      </c>
      <c r="E1541" t="s">
        <v>715</v>
      </c>
      <c r="F1541">
        <v>7</v>
      </c>
      <c r="G1541">
        <v>2022</v>
      </c>
      <c r="H1541" s="1">
        <v>44995.64333327546</v>
      </c>
      <c r="I1541" t="s">
        <v>3355</v>
      </c>
      <c r="J1541">
        <v>100</v>
      </c>
      <c r="K1541">
        <v>0</v>
      </c>
      <c r="L1541" t="s">
        <v>38</v>
      </c>
      <c r="M1541" t="s">
        <v>79</v>
      </c>
      <c r="R1541" t="s">
        <v>94</v>
      </c>
      <c r="S1541">
        <v>41.386099999999999</v>
      </c>
      <c r="T1541">
        <v>-99.594399999999993</v>
      </c>
      <c r="U1541">
        <v>0.453333333</v>
      </c>
      <c r="V1541">
        <v>1</v>
      </c>
      <c r="W1541">
        <v>0.65700000000000003</v>
      </c>
      <c r="X1541">
        <v>0</v>
      </c>
      <c r="Y1541">
        <v>165.54300000000001</v>
      </c>
      <c r="Z1541">
        <v>31000355001</v>
      </c>
      <c r="AA1541">
        <v>191.20995481349999</v>
      </c>
      <c r="AB1541" t="s">
        <v>54</v>
      </c>
      <c r="AC1541" t="s">
        <v>72</v>
      </c>
      <c r="AD1541" t="s">
        <v>54</v>
      </c>
      <c r="AE1541" t="s">
        <v>54</v>
      </c>
      <c r="AF1541" t="s">
        <v>7163</v>
      </c>
    </row>
    <row r="1542" spans="1:32" x14ac:dyDescent="0.25">
      <c r="A1542" t="s">
        <v>7164</v>
      </c>
      <c r="B1542" t="s">
        <v>7165</v>
      </c>
      <c r="C1542" t="s">
        <v>7166</v>
      </c>
      <c r="D1542" t="s">
        <v>7167</v>
      </c>
      <c r="E1542" t="s">
        <v>117</v>
      </c>
      <c r="F1542">
        <v>5</v>
      </c>
      <c r="G1542">
        <v>2022</v>
      </c>
      <c r="H1542" s="1">
        <v>44937.609058310183</v>
      </c>
      <c r="I1542" t="s">
        <v>3355</v>
      </c>
      <c r="J1542">
        <v>99.82</v>
      </c>
      <c r="K1542">
        <v>0</v>
      </c>
      <c r="L1542" t="s">
        <v>38</v>
      </c>
      <c r="M1542" t="s">
        <v>51</v>
      </c>
      <c r="N1542">
        <v>85.37</v>
      </c>
      <c r="R1542" t="s">
        <v>52</v>
      </c>
      <c r="S1542">
        <v>42.395538000000002</v>
      </c>
      <c r="T1542">
        <v>-90.441029999999998</v>
      </c>
      <c r="U1542">
        <v>0.60124999999999995</v>
      </c>
      <c r="V1542">
        <v>1</v>
      </c>
      <c r="W1542">
        <v>4.2409999999999997</v>
      </c>
      <c r="X1542">
        <v>1.171</v>
      </c>
      <c r="Y1542">
        <v>219.721</v>
      </c>
      <c r="Z1542">
        <v>17005805001</v>
      </c>
      <c r="AA1542">
        <v>367.85153211739998</v>
      </c>
      <c r="AB1542" t="s">
        <v>41</v>
      </c>
      <c r="AC1542" t="s">
        <v>54</v>
      </c>
      <c r="AD1542" t="s">
        <v>54</v>
      </c>
      <c r="AE1542" t="s">
        <v>73</v>
      </c>
      <c r="AF1542" t="s">
        <v>7168</v>
      </c>
    </row>
    <row r="1543" spans="1:32" x14ac:dyDescent="0.25">
      <c r="A1543" t="s">
        <v>7169</v>
      </c>
      <c r="B1543" t="s">
        <v>7170</v>
      </c>
      <c r="C1543" t="s">
        <v>7170</v>
      </c>
      <c r="D1543" t="s">
        <v>98</v>
      </c>
      <c r="E1543" t="s">
        <v>99</v>
      </c>
      <c r="F1543">
        <v>6</v>
      </c>
      <c r="G1543">
        <v>2022</v>
      </c>
      <c r="H1543" s="1">
        <v>44833.466417905096</v>
      </c>
      <c r="I1543" t="s">
        <v>3355</v>
      </c>
      <c r="J1543">
        <v>99.79</v>
      </c>
      <c r="K1543">
        <v>0</v>
      </c>
      <c r="L1543" t="s">
        <v>38</v>
      </c>
      <c r="M1543" t="s">
        <v>51</v>
      </c>
      <c r="N1543">
        <v>99.79</v>
      </c>
      <c r="R1543" t="s">
        <v>52</v>
      </c>
      <c r="S1543">
        <v>29.985778</v>
      </c>
      <c r="T1543">
        <v>-95.726611000000005</v>
      </c>
      <c r="U1543">
        <v>1.2775000000000001</v>
      </c>
      <c r="V1543">
        <v>1</v>
      </c>
      <c r="W1543">
        <v>2</v>
      </c>
      <c r="X1543">
        <v>0</v>
      </c>
      <c r="Y1543">
        <v>466.35</v>
      </c>
      <c r="AB1543" t="s">
        <v>544</v>
      </c>
      <c r="AC1543" t="s">
        <v>54</v>
      </c>
      <c r="AD1543" t="s">
        <v>54</v>
      </c>
      <c r="AE1543" t="s">
        <v>73</v>
      </c>
      <c r="AF1543" t="s">
        <v>7171</v>
      </c>
    </row>
    <row r="1544" spans="1:32" x14ac:dyDescent="0.25">
      <c r="A1544" t="s">
        <v>7172</v>
      </c>
      <c r="B1544" t="s">
        <v>7173</v>
      </c>
      <c r="C1544" t="s">
        <v>7174</v>
      </c>
      <c r="D1544" t="s">
        <v>7175</v>
      </c>
      <c r="E1544" t="s">
        <v>213</v>
      </c>
      <c r="F1544">
        <v>3</v>
      </c>
      <c r="G1544">
        <v>2022</v>
      </c>
      <c r="H1544" s="1">
        <v>44986.328224212964</v>
      </c>
      <c r="I1544" t="s">
        <v>3355</v>
      </c>
      <c r="J1544">
        <v>99.7</v>
      </c>
      <c r="K1544">
        <v>0</v>
      </c>
      <c r="L1544" t="s">
        <v>38</v>
      </c>
      <c r="M1544" t="s">
        <v>79</v>
      </c>
      <c r="Q1544">
        <v>99.7</v>
      </c>
      <c r="R1544" t="s">
        <v>94</v>
      </c>
      <c r="S1544">
        <v>40.343055999999997</v>
      </c>
      <c r="T1544">
        <v>-76.927333000000004</v>
      </c>
      <c r="U1544">
        <v>0.34158333299999999</v>
      </c>
      <c r="V1544">
        <v>1</v>
      </c>
      <c r="W1544">
        <v>0.97499999999999998</v>
      </c>
      <c r="X1544">
        <v>0</v>
      </c>
      <c r="Y1544">
        <v>124.14700000000001</v>
      </c>
      <c r="Z1544">
        <v>42003129001</v>
      </c>
      <c r="AA1544">
        <v>120.18911445419997</v>
      </c>
      <c r="AB1544" t="s">
        <v>177</v>
      </c>
      <c r="AC1544" t="s">
        <v>54</v>
      </c>
      <c r="AD1544" t="s">
        <v>54</v>
      </c>
      <c r="AE1544" t="s">
        <v>73</v>
      </c>
      <c r="AF1544" t="s">
        <v>7176</v>
      </c>
    </row>
    <row r="1545" spans="1:32" x14ac:dyDescent="0.25">
      <c r="A1545" t="s">
        <v>7177</v>
      </c>
      <c r="B1545" t="s">
        <v>7178</v>
      </c>
      <c r="C1545" t="s">
        <v>7179</v>
      </c>
      <c r="D1545" t="s">
        <v>7180</v>
      </c>
      <c r="E1545" t="s">
        <v>36</v>
      </c>
      <c r="F1545">
        <v>9</v>
      </c>
      <c r="G1545">
        <v>2022</v>
      </c>
      <c r="H1545" s="1">
        <v>44936.588383344904</v>
      </c>
      <c r="I1545" t="s">
        <v>3355</v>
      </c>
      <c r="J1545">
        <v>99</v>
      </c>
      <c r="K1545">
        <v>0</v>
      </c>
      <c r="L1545" t="s">
        <v>38</v>
      </c>
      <c r="M1545" t="s">
        <v>79</v>
      </c>
      <c r="Q1545">
        <v>99</v>
      </c>
      <c r="R1545" t="s">
        <v>94</v>
      </c>
      <c r="S1545">
        <v>39.500705000000004</v>
      </c>
      <c r="T1545">
        <v>-122.19218100000001</v>
      </c>
      <c r="U1545">
        <v>0.52149999999999996</v>
      </c>
      <c r="V1545">
        <v>1</v>
      </c>
      <c r="W1545">
        <v>1.2</v>
      </c>
      <c r="X1545">
        <v>0</v>
      </c>
      <c r="Y1545">
        <v>188.05500000000001</v>
      </c>
      <c r="Z1545">
        <v>6005035001</v>
      </c>
      <c r="AA1545">
        <v>389.70409838180001</v>
      </c>
      <c r="AB1545" t="s">
        <v>1420</v>
      </c>
      <c r="AC1545" t="s">
        <v>72</v>
      </c>
      <c r="AD1545" t="s">
        <v>54</v>
      </c>
      <c r="AE1545" t="s">
        <v>438</v>
      </c>
      <c r="AF1545" t="s">
        <v>7181</v>
      </c>
    </row>
    <row r="1546" spans="1:32" x14ac:dyDescent="0.25">
      <c r="A1546" t="s">
        <v>7182</v>
      </c>
      <c r="B1546" t="s">
        <v>7183</v>
      </c>
      <c r="C1546" t="s">
        <v>7184</v>
      </c>
      <c r="D1546" t="s">
        <v>7185</v>
      </c>
      <c r="E1546" t="s">
        <v>259</v>
      </c>
      <c r="F1546">
        <v>7</v>
      </c>
      <c r="G1546">
        <v>2022</v>
      </c>
      <c r="H1546" s="1">
        <v>44930.531253078705</v>
      </c>
      <c r="I1546" t="s">
        <v>3355</v>
      </c>
      <c r="J1546">
        <v>98.9</v>
      </c>
      <c r="K1546">
        <v>0</v>
      </c>
      <c r="L1546" t="s">
        <v>38</v>
      </c>
      <c r="M1546" t="s">
        <v>51</v>
      </c>
      <c r="N1546">
        <v>98.9</v>
      </c>
      <c r="R1546" t="s">
        <v>52</v>
      </c>
      <c r="S1546">
        <v>41.407800000000002</v>
      </c>
      <c r="T1546">
        <v>-95.046400000000006</v>
      </c>
      <c r="U1546">
        <v>0</v>
      </c>
      <c r="V1546">
        <v>1</v>
      </c>
      <c r="W1546">
        <v>8.1</v>
      </c>
      <c r="X1546">
        <v>2.65</v>
      </c>
      <c r="Y1546">
        <v>0</v>
      </c>
      <c r="Z1546">
        <v>19000046001</v>
      </c>
      <c r="AA1546">
        <v>897.77626402910005</v>
      </c>
      <c r="AB1546" t="s">
        <v>41</v>
      </c>
      <c r="AC1546" t="s">
        <v>64</v>
      </c>
      <c r="AD1546" t="s">
        <v>54</v>
      </c>
      <c r="AE1546" t="s">
        <v>65</v>
      </c>
      <c r="AF1546" t="s">
        <v>7186</v>
      </c>
    </row>
    <row r="1547" spans="1:32" x14ac:dyDescent="0.25">
      <c r="A1547" t="s">
        <v>7187</v>
      </c>
      <c r="B1547" t="s">
        <v>7188</v>
      </c>
      <c r="C1547" t="s">
        <v>7189</v>
      </c>
      <c r="D1547" t="s">
        <v>7190</v>
      </c>
      <c r="E1547" t="s">
        <v>253</v>
      </c>
      <c r="F1547">
        <v>5</v>
      </c>
      <c r="G1547">
        <v>2022</v>
      </c>
      <c r="H1547" s="1">
        <v>45215.44286880787</v>
      </c>
      <c r="I1547" t="s">
        <v>3355</v>
      </c>
      <c r="J1547">
        <v>98.08</v>
      </c>
      <c r="K1547">
        <v>0</v>
      </c>
      <c r="L1547" t="s">
        <v>38</v>
      </c>
      <c r="M1547" t="s">
        <v>51</v>
      </c>
      <c r="N1547">
        <v>98.08</v>
      </c>
      <c r="R1547" t="s">
        <v>52</v>
      </c>
      <c r="S1547">
        <v>39.604500000000002</v>
      </c>
      <c r="T1547">
        <v>-85.453193999999996</v>
      </c>
      <c r="U1547">
        <v>1.502566667</v>
      </c>
      <c r="V1547">
        <v>1</v>
      </c>
      <c r="W1547">
        <v>4</v>
      </c>
      <c r="X1547">
        <v>1.3</v>
      </c>
      <c r="Y1547">
        <v>546.08669999999995</v>
      </c>
      <c r="Z1547">
        <v>18003020001</v>
      </c>
      <c r="AA1547">
        <v>584.55614757269996</v>
      </c>
      <c r="AB1547" t="s">
        <v>53</v>
      </c>
      <c r="AC1547" t="s">
        <v>72</v>
      </c>
      <c r="AD1547" t="s">
        <v>54</v>
      </c>
      <c r="AE1547" t="s">
        <v>44</v>
      </c>
      <c r="AF1547" t="s">
        <v>7191</v>
      </c>
    </row>
    <row r="1548" spans="1:32" x14ac:dyDescent="0.25">
      <c r="A1548" t="s">
        <v>7192</v>
      </c>
      <c r="B1548" t="s">
        <v>7193</v>
      </c>
      <c r="C1548" t="s">
        <v>7194</v>
      </c>
      <c r="D1548" t="s">
        <v>7195</v>
      </c>
      <c r="E1548" t="s">
        <v>213</v>
      </c>
      <c r="F1548">
        <v>3</v>
      </c>
      <c r="G1548">
        <v>2022</v>
      </c>
      <c r="H1548" s="1">
        <v>44974.481772650463</v>
      </c>
      <c r="I1548" t="s">
        <v>3355</v>
      </c>
      <c r="J1548">
        <v>98</v>
      </c>
      <c r="K1548">
        <v>0</v>
      </c>
      <c r="L1548" t="s">
        <v>38</v>
      </c>
      <c r="M1548" t="s">
        <v>79</v>
      </c>
      <c r="Q1548">
        <v>98</v>
      </c>
      <c r="R1548" t="s">
        <v>52</v>
      </c>
      <c r="S1548">
        <v>40.808421000000003</v>
      </c>
      <c r="T1548">
        <v>-76.156327000000005</v>
      </c>
      <c r="U1548">
        <v>0.78029166699999997</v>
      </c>
      <c r="V1548">
        <v>1</v>
      </c>
      <c r="W1548">
        <v>1.38</v>
      </c>
      <c r="X1548">
        <v>0</v>
      </c>
      <c r="Y1548">
        <v>284.38069999999999</v>
      </c>
      <c r="Z1548">
        <v>42007560001</v>
      </c>
      <c r="AA1548">
        <v>356.92524898519997</v>
      </c>
      <c r="AB1548" t="s">
        <v>7196</v>
      </c>
      <c r="AC1548" t="s">
        <v>64</v>
      </c>
      <c r="AD1548" t="s">
        <v>215</v>
      </c>
      <c r="AE1548" t="s">
        <v>55</v>
      </c>
      <c r="AF1548" t="s">
        <v>7197</v>
      </c>
    </row>
    <row r="1549" spans="1:32" x14ac:dyDescent="0.25">
      <c r="A1549" t="s">
        <v>7198</v>
      </c>
      <c r="B1549" t="s">
        <v>7199</v>
      </c>
      <c r="C1549" t="s">
        <v>7200</v>
      </c>
      <c r="D1549" t="s">
        <v>7201</v>
      </c>
      <c r="E1549" t="s">
        <v>1023</v>
      </c>
      <c r="F1549">
        <v>8</v>
      </c>
      <c r="G1549">
        <v>2022</v>
      </c>
      <c r="H1549" s="1">
        <v>44972.549372638889</v>
      </c>
      <c r="I1549" t="s">
        <v>3355</v>
      </c>
      <c r="J1549">
        <v>98</v>
      </c>
      <c r="K1549">
        <v>0</v>
      </c>
      <c r="L1549" t="s">
        <v>38</v>
      </c>
      <c r="M1549" t="s">
        <v>79</v>
      </c>
      <c r="Q1549">
        <v>98</v>
      </c>
      <c r="R1549" t="s">
        <v>52</v>
      </c>
      <c r="S1549">
        <v>40.506950000000003</v>
      </c>
      <c r="T1549">
        <v>-107.574141</v>
      </c>
      <c r="U1549">
        <v>0.85250000000000004</v>
      </c>
      <c r="V1549">
        <v>1</v>
      </c>
      <c r="W1549">
        <v>2.4500000000000002</v>
      </c>
      <c r="X1549">
        <v>0</v>
      </c>
      <c r="Y1549">
        <v>311.36799999999999</v>
      </c>
      <c r="Z1549">
        <v>8209000117</v>
      </c>
      <c r="AA1549">
        <v>327.78849396600003</v>
      </c>
      <c r="AB1549" t="s">
        <v>2028</v>
      </c>
      <c r="AC1549" t="s">
        <v>72</v>
      </c>
      <c r="AD1549" t="s">
        <v>54</v>
      </c>
      <c r="AE1549" t="s">
        <v>438</v>
      </c>
      <c r="AF1549" t="s">
        <v>7202</v>
      </c>
    </row>
    <row r="1550" spans="1:32" x14ac:dyDescent="0.25">
      <c r="A1550" t="s">
        <v>7203</v>
      </c>
      <c r="B1550" t="s">
        <v>7204</v>
      </c>
      <c r="C1550" t="s">
        <v>7205</v>
      </c>
      <c r="D1550" t="s">
        <v>7206</v>
      </c>
      <c r="E1550" t="s">
        <v>192</v>
      </c>
      <c r="F1550">
        <v>4</v>
      </c>
      <c r="G1550">
        <v>2022</v>
      </c>
      <c r="H1550" s="1">
        <v>44965.359045324076</v>
      </c>
      <c r="I1550" t="s">
        <v>3355</v>
      </c>
      <c r="J1550">
        <v>97.91</v>
      </c>
      <c r="K1550">
        <v>0</v>
      </c>
      <c r="L1550" t="s">
        <v>38</v>
      </c>
      <c r="M1550" t="s">
        <v>51</v>
      </c>
      <c r="N1550">
        <v>97.91</v>
      </c>
      <c r="R1550" t="s">
        <v>52</v>
      </c>
      <c r="S1550">
        <v>30.384944999999998</v>
      </c>
      <c r="T1550">
        <v>-88.253264000000001</v>
      </c>
      <c r="U1550">
        <v>0.78391666699999996</v>
      </c>
      <c r="V1550">
        <v>1</v>
      </c>
      <c r="W1550">
        <v>3</v>
      </c>
      <c r="X1550">
        <v>0.94099999999999995</v>
      </c>
      <c r="Y1550">
        <v>346.3032</v>
      </c>
      <c r="Z1550">
        <v>1000017001</v>
      </c>
      <c r="AA1550">
        <v>710.20840359300007</v>
      </c>
      <c r="AB1550" t="s">
        <v>41</v>
      </c>
      <c r="AC1550" t="s">
        <v>54</v>
      </c>
      <c r="AD1550" t="s">
        <v>54</v>
      </c>
      <c r="AE1550" t="s">
        <v>73</v>
      </c>
      <c r="AF1550" t="s">
        <v>7207</v>
      </c>
    </row>
    <row r="1551" spans="1:32" x14ac:dyDescent="0.25">
      <c r="A1551" t="s">
        <v>7208</v>
      </c>
      <c r="B1551" t="s">
        <v>7209</v>
      </c>
      <c r="C1551" t="s">
        <v>7210</v>
      </c>
      <c r="D1551" t="s">
        <v>7211</v>
      </c>
      <c r="E1551" t="s">
        <v>85</v>
      </c>
      <c r="F1551">
        <v>2</v>
      </c>
      <c r="G1551">
        <v>2022</v>
      </c>
      <c r="H1551" s="1">
        <v>44950.445434166664</v>
      </c>
      <c r="I1551" t="s">
        <v>3355</v>
      </c>
      <c r="J1551">
        <v>97.61</v>
      </c>
      <c r="K1551">
        <v>0</v>
      </c>
      <c r="L1551" t="s">
        <v>38</v>
      </c>
      <c r="M1551" t="s">
        <v>79</v>
      </c>
      <c r="Q1551">
        <v>97.61</v>
      </c>
      <c r="R1551" t="s">
        <v>94</v>
      </c>
      <c r="S1551">
        <v>44.862949999999998</v>
      </c>
      <c r="T1551">
        <v>-74.296350000000004</v>
      </c>
      <c r="U1551">
        <v>2.2749999999999999</v>
      </c>
      <c r="V1551">
        <v>1</v>
      </c>
      <c r="W1551">
        <v>3.3</v>
      </c>
      <c r="X1551">
        <v>0</v>
      </c>
      <c r="Y1551">
        <v>829.9</v>
      </c>
      <c r="Z1551">
        <v>36005027001</v>
      </c>
      <c r="AA1551">
        <v>1037.996897559</v>
      </c>
      <c r="AB1551" t="s">
        <v>53</v>
      </c>
      <c r="AC1551" t="s">
        <v>42</v>
      </c>
      <c r="AD1551" t="s">
        <v>54</v>
      </c>
      <c r="AE1551" t="s">
        <v>55</v>
      </c>
      <c r="AF1551" t="s">
        <v>7212</v>
      </c>
    </row>
    <row r="1552" spans="1:32" x14ac:dyDescent="0.25">
      <c r="A1552" t="s">
        <v>7213</v>
      </c>
      <c r="B1552" t="s">
        <v>7214</v>
      </c>
      <c r="C1552" t="s">
        <v>7214</v>
      </c>
      <c r="D1552" t="s">
        <v>98</v>
      </c>
      <c r="E1552" t="s">
        <v>99</v>
      </c>
      <c r="F1552">
        <v>6</v>
      </c>
      <c r="G1552">
        <v>2022</v>
      </c>
      <c r="H1552" s="1">
        <v>44834.478568483799</v>
      </c>
      <c r="I1552" t="s">
        <v>3355</v>
      </c>
      <c r="J1552">
        <v>97.46</v>
      </c>
      <c r="K1552">
        <v>0</v>
      </c>
      <c r="L1552" t="s">
        <v>38</v>
      </c>
      <c r="M1552" t="s">
        <v>79</v>
      </c>
      <c r="Q1552">
        <v>97.46</v>
      </c>
      <c r="R1552" t="s">
        <v>52</v>
      </c>
      <c r="S1552">
        <v>29.951301999999998</v>
      </c>
      <c r="T1552">
        <v>-95.340699999999998</v>
      </c>
      <c r="U1552">
        <v>0.35683333299999997</v>
      </c>
      <c r="V1552">
        <v>1</v>
      </c>
      <c r="W1552">
        <v>1.5</v>
      </c>
      <c r="X1552">
        <v>1</v>
      </c>
      <c r="Y1552">
        <v>130.25700000000001</v>
      </c>
      <c r="AB1552" t="s">
        <v>41</v>
      </c>
      <c r="AC1552" t="s">
        <v>54</v>
      </c>
      <c r="AD1552" t="s">
        <v>54</v>
      </c>
      <c r="AE1552" t="s">
        <v>73</v>
      </c>
      <c r="AF1552" t="s">
        <v>7215</v>
      </c>
    </row>
    <row r="1553" spans="1:32" x14ac:dyDescent="0.25">
      <c r="A1553" t="s">
        <v>7216</v>
      </c>
      <c r="B1553" t="s">
        <v>7217</v>
      </c>
      <c r="C1553" t="s">
        <v>7217</v>
      </c>
      <c r="D1553" t="s">
        <v>7218</v>
      </c>
      <c r="E1553" t="s">
        <v>99</v>
      </c>
      <c r="F1553">
        <v>6</v>
      </c>
      <c r="G1553">
        <v>2022</v>
      </c>
      <c r="H1553" s="1">
        <v>44832.543344155092</v>
      </c>
      <c r="I1553" t="s">
        <v>3355</v>
      </c>
      <c r="J1553">
        <v>97.15</v>
      </c>
      <c r="K1553">
        <v>0</v>
      </c>
      <c r="L1553" t="s">
        <v>38</v>
      </c>
      <c r="M1553" t="s">
        <v>79</v>
      </c>
      <c r="Q1553">
        <v>97.15</v>
      </c>
      <c r="R1553" t="s">
        <v>94</v>
      </c>
      <c r="S1553">
        <v>32.634556000000003</v>
      </c>
      <c r="T1553">
        <v>-95.482444000000001</v>
      </c>
      <c r="U1553">
        <v>0.53841666700000002</v>
      </c>
      <c r="V1553">
        <v>1</v>
      </c>
      <c r="W1553">
        <v>2</v>
      </c>
      <c r="X1553">
        <v>2</v>
      </c>
      <c r="Y1553">
        <v>196.4</v>
      </c>
      <c r="Z1553">
        <v>48005026001</v>
      </c>
      <c r="AA1553">
        <v>489.86169376029994</v>
      </c>
      <c r="AB1553" t="s">
        <v>54</v>
      </c>
      <c r="AC1553" t="s">
        <v>54</v>
      </c>
      <c r="AD1553" t="s">
        <v>54</v>
      </c>
      <c r="AE1553" t="s">
        <v>73</v>
      </c>
      <c r="AF1553" t="s">
        <v>7219</v>
      </c>
    </row>
    <row r="1554" spans="1:32" x14ac:dyDescent="0.25">
      <c r="A1554" t="s">
        <v>7220</v>
      </c>
      <c r="B1554" t="s">
        <v>7221</v>
      </c>
      <c r="C1554" t="s">
        <v>7222</v>
      </c>
      <c r="D1554" t="s">
        <v>7223</v>
      </c>
      <c r="E1554" t="s">
        <v>172</v>
      </c>
      <c r="F1554">
        <v>4</v>
      </c>
      <c r="G1554">
        <v>2022</v>
      </c>
      <c r="H1554" s="1">
        <v>44974.793142037037</v>
      </c>
      <c r="I1554" t="s">
        <v>3355</v>
      </c>
      <c r="J1554">
        <v>97</v>
      </c>
      <c r="K1554">
        <v>0</v>
      </c>
      <c r="L1554" t="s">
        <v>38</v>
      </c>
      <c r="M1554" t="s">
        <v>51</v>
      </c>
      <c r="N1554">
        <v>97</v>
      </c>
      <c r="R1554" t="s">
        <v>52</v>
      </c>
      <c r="S1554">
        <v>34.635599999999997</v>
      </c>
      <c r="T1554">
        <v>-82.801400000000001</v>
      </c>
      <c r="U1554">
        <v>1.086666667</v>
      </c>
      <c r="V1554">
        <v>1</v>
      </c>
      <c r="W1554">
        <v>0</v>
      </c>
      <c r="X1554">
        <v>0</v>
      </c>
      <c r="Y1554">
        <v>396.17</v>
      </c>
      <c r="Z1554">
        <v>45000192004</v>
      </c>
      <c r="AA1554">
        <v>910.52359435000005</v>
      </c>
      <c r="AB1554" t="s">
        <v>41</v>
      </c>
      <c r="AC1554" t="s">
        <v>54</v>
      </c>
      <c r="AD1554" t="s">
        <v>54</v>
      </c>
      <c r="AE1554" t="s">
        <v>54</v>
      </c>
      <c r="AF1554" t="s">
        <v>7224</v>
      </c>
    </row>
    <row r="1555" spans="1:32" x14ac:dyDescent="0.25">
      <c r="A1555" t="s">
        <v>7225</v>
      </c>
      <c r="B1555" t="s">
        <v>7226</v>
      </c>
      <c r="C1555" t="s">
        <v>7227</v>
      </c>
      <c r="D1555" t="s">
        <v>7228</v>
      </c>
      <c r="E1555" t="s">
        <v>259</v>
      </c>
      <c r="F1555">
        <v>7</v>
      </c>
      <c r="G1555">
        <v>2022</v>
      </c>
      <c r="H1555" s="1">
        <v>44963.484368344907</v>
      </c>
      <c r="I1555" t="s">
        <v>3355</v>
      </c>
      <c r="J1555">
        <v>96.41</v>
      </c>
      <c r="K1555">
        <v>0</v>
      </c>
      <c r="L1555" t="s">
        <v>38</v>
      </c>
      <c r="M1555" t="s">
        <v>51</v>
      </c>
      <c r="N1555">
        <v>96.41</v>
      </c>
      <c r="R1555" t="s">
        <v>52</v>
      </c>
      <c r="S1555">
        <v>42.461120000000001</v>
      </c>
      <c r="T1555">
        <v>-92.297790000000006</v>
      </c>
      <c r="U1555">
        <v>0</v>
      </c>
      <c r="V1555">
        <v>1</v>
      </c>
      <c r="W1555">
        <v>1.8149999999999999</v>
      </c>
      <c r="X1555">
        <v>1.5169999999999999</v>
      </c>
      <c r="Y1555">
        <v>0</v>
      </c>
      <c r="Z1555">
        <v>19000281001</v>
      </c>
      <c r="AA1555">
        <v>376.04624446655009</v>
      </c>
      <c r="AB1555" t="s">
        <v>41</v>
      </c>
      <c r="AC1555" t="s">
        <v>54</v>
      </c>
      <c r="AD1555" t="s">
        <v>54</v>
      </c>
      <c r="AE1555" t="s">
        <v>44</v>
      </c>
      <c r="AF1555" t="s">
        <v>7229</v>
      </c>
    </row>
    <row r="1556" spans="1:32" x14ac:dyDescent="0.25">
      <c r="A1556" t="s">
        <v>7230</v>
      </c>
      <c r="B1556" t="s">
        <v>7231</v>
      </c>
      <c r="C1556" t="s">
        <v>7232</v>
      </c>
      <c r="D1556" t="s">
        <v>7233</v>
      </c>
      <c r="E1556" t="s">
        <v>213</v>
      </c>
      <c r="F1556">
        <v>3</v>
      </c>
      <c r="G1556">
        <v>2022</v>
      </c>
      <c r="H1556" s="1">
        <v>44985.479754675929</v>
      </c>
      <c r="I1556" t="s">
        <v>3355</v>
      </c>
      <c r="J1556">
        <v>95.64</v>
      </c>
      <c r="K1556">
        <v>0</v>
      </c>
      <c r="L1556" t="s">
        <v>38</v>
      </c>
      <c r="M1556" t="s">
        <v>79</v>
      </c>
      <c r="Q1556">
        <v>95.64</v>
      </c>
      <c r="R1556" t="s">
        <v>94</v>
      </c>
      <c r="S1556">
        <v>41.231495320653401</v>
      </c>
      <c r="T1556">
        <v>-77.240099238788204</v>
      </c>
      <c r="Z1556">
        <v>42008012026</v>
      </c>
      <c r="AB1556" t="s">
        <v>53</v>
      </c>
      <c r="AC1556" t="s">
        <v>64</v>
      </c>
      <c r="AD1556" t="s">
        <v>54</v>
      </c>
      <c r="AE1556" t="s">
        <v>55</v>
      </c>
      <c r="AF1556" t="s">
        <v>7234</v>
      </c>
    </row>
    <row r="1557" spans="1:32" x14ac:dyDescent="0.25">
      <c r="A1557" t="s">
        <v>7235</v>
      </c>
      <c r="B1557" t="s">
        <v>7236</v>
      </c>
      <c r="C1557" t="s">
        <v>7237</v>
      </c>
      <c r="D1557" t="s">
        <v>496</v>
      </c>
      <c r="E1557" t="s">
        <v>213</v>
      </c>
      <c r="F1557">
        <v>3</v>
      </c>
      <c r="G1557">
        <v>2022</v>
      </c>
      <c r="H1557" s="1">
        <v>44960.478392835648</v>
      </c>
      <c r="I1557" t="s">
        <v>3355</v>
      </c>
      <c r="J1557">
        <v>95.1</v>
      </c>
      <c r="K1557">
        <v>0</v>
      </c>
      <c r="L1557" t="s">
        <v>38</v>
      </c>
      <c r="M1557" t="s">
        <v>79</v>
      </c>
      <c r="Q1557">
        <v>95.1</v>
      </c>
      <c r="R1557" t="s">
        <v>94</v>
      </c>
      <c r="S1557">
        <v>40.560851999999997</v>
      </c>
      <c r="T1557">
        <v>-80.010598000000002</v>
      </c>
      <c r="U1557">
        <v>0.94777500000000003</v>
      </c>
      <c r="V1557">
        <v>1</v>
      </c>
      <c r="W1557">
        <v>1.9</v>
      </c>
      <c r="X1557">
        <v>0</v>
      </c>
      <c r="Y1557">
        <v>343.32960000000003</v>
      </c>
      <c r="Z1557">
        <v>42005008002</v>
      </c>
      <c r="AA1557">
        <v>395.16723994789993</v>
      </c>
      <c r="AB1557" t="s">
        <v>87</v>
      </c>
      <c r="AC1557" t="s">
        <v>54</v>
      </c>
      <c r="AD1557" t="s">
        <v>54</v>
      </c>
      <c r="AE1557" t="s">
        <v>73</v>
      </c>
      <c r="AF1557" t="s">
        <v>7238</v>
      </c>
    </row>
    <row r="1558" spans="1:32" x14ac:dyDescent="0.25">
      <c r="A1558" t="s">
        <v>7239</v>
      </c>
      <c r="B1558" t="s">
        <v>7240</v>
      </c>
      <c r="C1558" t="s">
        <v>7240</v>
      </c>
      <c r="D1558" t="s">
        <v>2080</v>
      </c>
      <c r="E1558" t="s">
        <v>99</v>
      </c>
      <c r="F1558">
        <v>6</v>
      </c>
      <c r="G1558">
        <v>2022</v>
      </c>
      <c r="H1558" s="1">
        <v>44831.389056736109</v>
      </c>
      <c r="I1558" t="s">
        <v>3355</v>
      </c>
      <c r="J1558">
        <v>95.06</v>
      </c>
      <c r="K1558">
        <v>0</v>
      </c>
      <c r="L1558" t="s">
        <v>38</v>
      </c>
      <c r="M1558" t="s">
        <v>79</v>
      </c>
      <c r="Q1558">
        <v>95.06</v>
      </c>
      <c r="R1558" t="s">
        <v>94</v>
      </c>
      <c r="S1558">
        <v>32.193640000000002</v>
      </c>
      <c r="T1558">
        <v>-95.890379999999993</v>
      </c>
      <c r="U1558">
        <v>0.62950833299999998</v>
      </c>
      <c r="V1558">
        <v>1</v>
      </c>
      <c r="W1558">
        <v>1.367</v>
      </c>
      <c r="X1558">
        <v>0</v>
      </c>
      <c r="Y1558">
        <v>229.85390000000001</v>
      </c>
      <c r="AB1558" t="s">
        <v>54</v>
      </c>
      <c r="AC1558" t="s">
        <v>54</v>
      </c>
      <c r="AD1558" t="s">
        <v>43</v>
      </c>
      <c r="AE1558" t="s">
        <v>73</v>
      </c>
      <c r="AF1558" t="s">
        <v>7241</v>
      </c>
    </row>
    <row r="1559" spans="1:32" x14ac:dyDescent="0.25">
      <c r="A1559" t="s">
        <v>7242</v>
      </c>
      <c r="B1559" t="s">
        <v>7243</v>
      </c>
      <c r="C1559" t="s">
        <v>7243</v>
      </c>
      <c r="D1559" t="s">
        <v>6492</v>
      </c>
      <c r="E1559" t="s">
        <v>99</v>
      </c>
      <c r="F1559">
        <v>6</v>
      </c>
      <c r="G1559">
        <v>2022</v>
      </c>
      <c r="H1559" s="1">
        <v>44833.470919872685</v>
      </c>
      <c r="I1559" t="s">
        <v>3355</v>
      </c>
      <c r="J1559">
        <v>94.8</v>
      </c>
      <c r="K1559">
        <v>0</v>
      </c>
      <c r="L1559" t="s">
        <v>38</v>
      </c>
      <c r="M1559" t="s">
        <v>79</v>
      </c>
      <c r="Q1559">
        <v>94.8</v>
      </c>
      <c r="R1559" t="s">
        <v>94</v>
      </c>
      <c r="S1559">
        <v>29.897220000000001</v>
      </c>
      <c r="T1559">
        <v>-96.881739999999994</v>
      </c>
      <c r="U1559">
        <v>0.37091666699999998</v>
      </c>
      <c r="V1559">
        <v>1</v>
      </c>
      <c r="W1559">
        <v>0.9</v>
      </c>
      <c r="X1559">
        <v>0.9</v>
      </c>
      <c r="Y1559">
        <v>135.31800000000001</v>
      </c>
      <c r="Z1559">
        <v>48008070001</v>
      </c>
      <c r="AA1559">
        <v>327.78849396600003</v>
      </c>
      <c r="AB1559" t="s">
        <v>118</v>
      </c>
      <c r="AC1559" t="s">
        <v>64</v>
      </c>
      <c r="AD1559" t="s">
        <v>54</v>
      </c>
      <c r="AE1559" t="s">
        <v>73</v>
      </c>
      <c r="AF1559" t="s">
        <v>7244</v>
      </c>
    </row>
    <row r="1560" spans="1:32" x14ac:dyDescent="0.25">
      <c r="A1560" t="s">
        <v>7245</v>
      </c>
      <c r="B1560" t="s">
        <v>7246</v>
      </c>
      <c r="C1560" t="s">
        <v>7247</v>
      </c>
      <c r="D1560" t="s">
        <v>7248</v>
      </c>
      <c r="E1560" t="s">
        <v>159</v>
      </c>
      <c r="F1560">
        <v>10</v>
      </c>
      <c r="G1560">
        <v>2022</v>
      </c>
      <c r="H1560" s="1">
        <v>44949.565422546293</v>
      </c>
      <c r="I1560" t="s">
        <v>3355</v>
      </c>
      <c r="J1560">
        <v>94.67</v>
      </c>
      <c r="K1560">
        <v>0</v>
      </c>
      <c r="L1560" t="s">
        <v>38</v>
      </c>
      <c r="M1560" t="s">
        <v>51</v>
      </c>
      <c r="N1560">
        <v>94.67</v>
      </c>
      <c r="R1560" t="s">
        <v>52</v>
      </c>
      <c r="S1560">
        <v>45.903840000000002</v>
      </c>
      <c r="T1560">
        <v>-122.74039</v>
      </c>
      <c r="Z1560">
        <v>53001470001</v>
      </c>
      <c r="AA1560">
        <v>462.1817764920599</v>
      </c>
      <c r="AB1560" t="s">
        <v>41</v>
      </c>
      <c r="AC1560" t="s">
        <v>54</v>
      </c>
      <c r="AD1560" t="s">
        <v>54</v>
      </c>
      <c r="AE1560" t="s">
        <v>73</v>
      </c>
      <c r="AF1560" t="s">
        <v>7249</v>
      </c>
    </row>
    <row r="1561" spans="1:32" x14ac:dyDescent="0.25">
      <c r="A1561" t="s">
        <v>7250</v>
      </c>
      <c r="B1561" t="s">
        <v>7251</v>
      </c>
      <c r="C1561" t="s">
        <v>7251</v>
      </c>
      <c r="D1561" t="s">
        <v>7252</v>
      </c>
      <c r="E1561" t="s">
        <v>99</v>
      </c>
      <c r="F1561">
        <v>6</v>
      </c>
      <c r="G1561">
        <v>2022</v>
      </c>
      <c r="H1561" s="1">
        <v>44819.604169537037</v>
      </c>
      <c r="I1561" t="s">
        <v>3355</v>
      </c>
      <c r="J1561">
        <v>94.6</v>
      </c>
      <c r="K1561">
        <v>0</v>
      </c>
      <c r="L1561" t="s">
        <v>38</v>
      </c>
      <c r="M1561" t="s">
        <v>79</v>
      </c>
      <c r="Q1561">
        <v>94.6</v>
      </c>
      <c r="R1561" t="s">
        <v>94</v>
      </c>
      <c r="S1561">
        <v>28.821916999999999</v>
      </c>
      <c r="T1561">
        <v>-97.841389000000007</v>
      </c>
      <c r="U1561">
        <v>1.011083333</v>
      </c>
      <c r="V1561">
        <v>1</v>
      </c>
      <c r="W1561">
        <v>2</v>
      </c>
      <c r="X1561">
        <v>1.5</v>
      </c>
      <c r="Y1561">
        <v>369.22800000000001</v>
      </c>
      <c r="Z1561">
        <v>48008034001</v>
      </c>
      <c r="AA1561">
        <v>546.31415660999994</v>
      </c>
      <c r="AB1561" t="s">
        <v>1420</v>
      </c>
      <c r="AC1561" t="s">
        <v>64</v>
      </c>
      <c r="AD1561" t="s">
        <v>54</v>
      </c>
      <c r="AE1561" t="s">
        <v>44</v>
      </c>
      <c r="AF1561" t="s">
        <v>7253</v>
      </c>
    </row>
    <row r="1562" spans="1:32" x14ac:dyDescent="0.25">
      <c r="A1562" t="s">
        <v>7254</v>
      </c>
      <c r="B1562" t="s">
        <v>7255</v>
      </c>
      <c r="C1562" t="s">
        <v>7256</v>
      </c>
      <c r="D1562" t="s">
        <v>7257</v>
      </c>
      <c r="E1562" t="s">
        <v>85</v>
      </c>
      <c r="F1562">
        <v>2</v>
      </c>
      <c r="G1562">
        <v>2022</v>
      </c>
      <c r="H1562" s="1">
        <v>44963.411835763887</v>
      </c>
      <c r="I1562" t="s">
        <v>3355</v>
      </c>
      <c r="J1562">
        <v>94.36</v>
      </c>
      <c r="K1562">
        <v>0</v>
      </c>
      <c r="L1562" t="s">
        <v>38</v>
      </c>
      <c r="M1562" t="s">
        <v>79</v>
      </c>
      <c r="Q1562">
        <v>94.36</v>
      </c>
      <c r="R1562" t="s">
        <v>94</v>
      </c>
      <c r="S1562">
        <v>42.212277999999998</v>
      </c>
      <c r="T1562">
        <v>-73.855361000000002</v>
      </c>
      <c r="U1562">
        <v>0.93100000000000005</v>
      </c>
      <c r="V1562">
        <v>1</v>
      </c>
      <c r="W1562">
        <v>1.55</v>
      </c>
      <c r="X1562">
        <v>0</v>
      </c>
      <c r="Y1562">
        <v>338.80799999999999</v>
      </c>
      <c r="Z1562">
        <v>36004069001</v>
      </c>
      <c r="AA1562">
        <v>436.14080169364991</v>
      </c>
      <c r="AB1562" t="s">
        <v>53</v>
      </c>
      <c r="AC1562" t="s">
        <v>54</v>
      </c>
      <c r="AD1562" t="s">
        <v>54</v>
      </c>
      <c r="AE1562" t="s">
        <v>73</v>
      </c>
      <c r="AF1562" t="s">
        <v>7258</v>
      </c>
    </row>
    <row r="1563" spans="1:32" x14ac:dyDescent="0.25">
      <c r="A1563" t="s">
        <v>7259</v>
      </c>
      <c r="B1563" t="s">
        <v>7260</v>
      </c>
      <c r="C1563" t="s">
        <v>7261</v>
      </c>
      <c r="D1563" t="s">
        <v>7262</v>
      </c>
      <c r="E1563" t="s">
        <v>192</v>
      </c>
      <c r="F1563">
        <v>4</v>
      </c>
      <c r="G1563">
        <v>2022</v>
      </c>
      <c r="H1563" s="1">
        <v>44967.626193530094</v>
      </c>
      <c r="I1563" t="s">
        <v>3355</v>
      </c>
      <c r="J1563">
        <v>93.97</v>
      </c>
      <c r="K1563">
        <v>0</v>
      </c>
      <c r="L1563" t="s">
        <v>38</v>
      </c>
      <c r="M1563" t="s">
        <v>79</v>
      </c>
      <c r="Q1563">
        <v>307.14</v>
      </c>
      <c r="R1563" t="s">
        <v>94</v>
      </c>
      <c r="S1563">
        <v>30.957591000000001</v>
      </c>
      <c r="T1563">
        <v>-88.012074999999996</v>
      </c>
      <c r="AB1563" t="s">
        <v>407</v>
      </c>
      <c r="AC1563" t="s">
        <v>144</v>
      </c>
      <c r="AD1563" t="s">
        <v>54</v>
      </c>
      <c r="AE1563" t="s">
        <v>44</v>
      </c>
      <c r="AF1563" t="s">
        <v>7263</v>
      </c>
    </row>
    <row r="1564" spans="1:32" x14ac:dyDescent="0.25">
      <c r="A1564" t="s">
        <v>7264</v>
      </c>
      <c r="B1564" t="s">
        <v>7265</v>
      </c>
      <c r="C1564" t="s">
        <v>7265</v>
      </c>
      <c r="D1564" t="s">
        <v>98</v>
      </c>
      <c r="E1564" t="s">
        <v>99</v>
      </c>
      <c r="F1564">
        <v>6</v>
      </c>
      <c r="G1564">
        <v>2022</v>
      </c>
      <c r="H1564" s="1">
        <v>44833.495230034721</v>
      </c>
      <c r="I1564" t="s">
        <v>3355</v>
      </c>
      <c r="J1564">
        <v>93.73</v>
      </c>
      <c r="K1564">
        <v>0</v>
      </c>
      <c r="L1564" t="s">
        <v>38</v>
      </c>
      <c r="M1564" t="s">
        <v>79</v>
      </c>
      <c r="Q1564">
        <v>93.73</v>
      </c>
      <c r="R1564" t="s">
        <v>52</v>
      </c>
      <c r="S1564">
        <v>29.895778</v>
      </c>
      <c r="T1564">
        <v>-95.550471999999999</v>
      </c>
      <c r="U1564">
        <v>0.73826666699999999</v>
      </c>
      <c r="V1564">
        <v>1</v>
      </c>
      <c r="W1564">
        <v>1.5</v>
      </c>
      <c r="X1564">
        <v>0</v>
      </c>
      <c r="Y1564">
        <v>269.67020000000002</v>
      </c>
      <c r="AB1564" t="s">
        <v>41</v>
      </c>
      <c r="AC1564" t="s">
        <v>54</v>
      </c>
      <c r="AD1564" t="s">
        <v>54</v>
      </c>
      <c r="AE1564" t="s">
        <v>54</v>
      </c>
      <c r="AF1564" t="s">
        <v>7266</v>
      </c>
    </row>
    <row r="1565" spans="1:32" x14ac:dyDescent="0.25">
      <c r="A1565" t="s">
        <v>7267</v>
      </c>
      <c r="B1565" t="s">
        <v>7268</v>
      </c>
      <c r="C1565" t="s">
        <v>7269</v>
      </c>
      <c r="D1565" t="s">
        <v>7270</v>
      </c>
      <c r="E1565" t="s">
        <v>192</v>
      </c>
      <c r="F1565">
        <v>4</v>
      </c>
      <c r="G1565">
        <v>2022</v>
      </c>
      <c r="H1565" s="1">
        <v>44974.6687490162</v>
      </c>
      <c r="I1565" t="s">
        <v>3355</v>
      </c>
      <c r="J1565">
        <v>93.43</v>
      </c>
      <c r="K1565">
        <v>0</v>
      </c>
      <c r="L1565" t="s">
        <v>38</v>
      </c>
      <c r="M1565" t="s">
        <v>51</v>
      </c>
      <c r="N1565">
        <v>93.43</v>
      </c>
      <c r="R1565" t="s">
        <v>52</v>
      </c>
      <c r="S1565">
        <v>30.813800000000001</v>
      </c>
      <c r="T1565">
        <v>-88.068100000000001</v>
      </c>
      <c r="U1565">
        <v>9.6808333329999989</v>
      </c>
      <c r="V1565">
        <v>4</v>
      </c>
      <c r="W1565">
        <v>2.6</v>
      </c>
      <c r="X1565">
        <v>1.69</v>
      </c>
      <c r="Y1565">
        <v>883.3</v>
      </c>
      <c r="Z1565">
        <v>1000150001</v>
      </c>
      <c r="AA1565">
        <v>972.43919876580003</v>
      </c>
      <c r="AB1565" t="s">
        <v>177</v>
      </c>
      <c r="AC1565" t="s">
        <v>54</v>
      </c>
      <c r="AD1565" t="s">
        <v>54</v>
      </c>
      <c r="AE1565" t="s">
        <v>73</v>
      </c>
      <c r="AF1565" t="s">
        <v>7271</v>
      </c>
    </row>
    <row r="1566" spans="1:32" x14ac:dyDescent="0.25">
      <c r="A1566" t="s">
        <v>7272</v>
      </c>
      <c r="B1566" t="s">
        <v>7273</v>
      </c>
      <c r="C1566" t="s">
        <v>7274</v>
      </c>
      <c r="D1566" t="s">
        <v>7275</v>
      </c>
      <c r="E1566" t="s">
        <v>259</v>
      </c>
      <c r="F1566">
        <v>7</v>
      </c>
      <c r="G1566">
        <v>2022</v>
      </c>
      <c r="H1566" s="1">
        <v>44957.545888900466</v>
      </c>
      <c r="I1566" t="s">
        <v>3355</v>
      </c>
      <c r="J1566">
        <v>93.2</v>
      </c>
      <c r="K1566">
        <v>0</v>
      </c>
      <c r="L1566" t="s">
        <v>38</v>
      </c>
      <c r="M1566" t="s">
        <v>51</v>
      </c>
      <c r="N1566">
        <v>93.2</v>
      </c>
      <c r="R1566" t="s">
        <v>52</v>
      </c>
      <c r="S1566">
        <v>41.630833000000003</v>
      </c>
      <c r="T1566">
        <v>-95.314722000000003</v>
      </c>
      <c r="U1566">
        <v>0</v>
      </c>
      <c r="V1566">
        <v>1</v>
      </c>
      <c r="W1566">
        <v>1.9910000000000001</v>
      </c>
      <c r="X1566">
        <v>1.7769999999999999</v>
      </c>
      <c r="Y1566">
        <v>0</v>
      </c>
      <c r="Z1566">
        <v>19000368001</v>
      </c>
      <c r="AA1566">
        <v>249.48346485190004</v>
      </c>
      <c r="AB1566" t="s">
        <v>407</v>
      </c>
      <c r="AC1566" t="s">
        <v>72</v>
      </c>
      <c r="AD1566" t="s">
        <v>54</v>
      </c>
      <c r="AE1566" t="s">
        <v>44</v>
      </c>
      <c r="AF1566" t="s">
        <v>7276</v>
      </c>
    </row>
    <row r="1567" spans="1:32" x14ac:dyDescent="0.25">
      <c r="A1567" t="s">
        <v>7277</v>
      </c>
      <c r="B1567" t="s">
        <v>7278</v>
      </c>
      <c r="C1567" t="s">
        <v>7278</v>
      </c>
      <c r="D1567" t="s">
        <v>98</v>
      </c>
      <c r="E1567" t="s">
        <v>99</v>
      </c>
      <c r="F1567">
        <v>6</v>
      </c>
      <c r="G1567">
        <v>2022</v>
      </c>
      <c r="H1567" s="1">
        <v>44834.824183842589</v>
      </c>
      <c r="I1567" t="s">
        <v>3355</v>
      </c>
      <c r="J1567">
        <v>92.805000000000007</v>
      </c>
      <c r="K1567">
        <v>0</v>
      </c>
      <c r="L1567" t="s">
        <v>38</v>
      </c>
      <c r="M1567" t="s">
        <v>51</v>
      </c>
      <c r="N1567">
        <v>92.805000000000007</v>
      </c>
      <c r="R1567" t="s">
        <v>52</v>
      </c>
      <c r="S1567">
        <v>30.029961</v>
      </c>
      <c r="T1567">
        <v>-95.421408999999997</v>
      </c>
      <c r="U1567">
        <v>0.45655741700000002</v>
      </c>
      <c r="V1567">
        <v>1</v>
      </c>
      <c r="W1567">
        <v>1.31</v>
      </c>
      <c r="X1567">
        <v>0.98</v>
      </c>
      <c r="Y1567">
        <v>166.51026300000001</v>
      </c>
      <c r="Z1567">
        <v>48007700001</v>
      </c>
      <c r="AA1567">
        <v>356.92524898519997</v>
      </c>
      <c r="AB1567" t="s">
        <v>41</v>
      </c>
      <c r="AC1567" t="s">
        <v>54</v>
      </c>
      <c r="AD1567" t="s">
        <v>54</v>
      </c>
      <c r="AE1567" t="s">
        <v>54</v>
      </c>
      <c r="AF1567" t="s">
        <v>7279</v>
      </c>
    </row>
    <row r="1568" spans="1:32" x14ac:dyDescent="0.25">
      <c r="A1568" t="s">
        <v>7280</v>
      </c>
      <c r="B1568" t="s">
        <v>7281</v>
      </c>
      <c r="C1568" t="s">
        <v>7282</v>
      </c>
      <c r="D1568" t="s">
        <v>1789</v>
      </c>
      <c r="E1568" t="s">
        <v>641</v>
      </c>
      <c r="F1568">
        <v>3</v>
      </c>
      <c r="G1568">
        <v>2022</v>
      </c>
      <c r="H1568" s="1">
        <v>44950.623714745372</v>
      </c>
      <c r="I1568" t="s">
        <v>3355</v>
      </c>
      <c r="J1568">
        <v>92.63</v>
      </c>
      <c r="K1568">
        <v>0</v>
      </c>
      <c r="L1568" t="s">
        <v>38</v>
      </c>
      <c r="M1568" t="s">
        <v>79</v>
      </c>
      <c r="Q1568">
        <v>92.63</v>
      </c>
      <c r="R1568" t="s">
        <v>94</v>
      </c>
      <c r="S1568">
        <v>36.996899999999997</v>
      </c>
      <c r="T1568">
        <v>-79.853300000000004</v>
      </c>
      <c r="U1568">
        <v>0.79625000000000001</v>
      </c>
      <c r="V1568">
        <v>2</v>
      </c>
      <c r="W1568">
        <v>2</v>
      </c>
      <c r="X1568">
        <v>0</v>
      </c>
      <c r="Y1568">
        <v>290.42899999999997</v>
      </c>
      <c r="Z1568">
        <v>51000053001</v>
      </c>
      <c r="AA1568">
        <v>493.50378813769998</v>
      </c>
      <c r="AB1568" t="s">
        <v>41</v>
      </c>
      <c r="AC1568" t="s">
        <v>54</v>
      </c>
      <c r="AD1568" t="s">
        <v>54</v>
      </c>
      <c r="AE1568" t="s">
        <v>73</v>
      </c>
      <c r="AF1568" t="s">
        <v>7283</v>
      </c>
    </row>
    <row r="1569" spans="1:32" x14ac:dyDescent="0.25">
      <c r="A1569" t="s">
        <v>7284</v>
      </c>
      <c r="B1569" t="s">
        <v>7285</v>
      </c>
      <c r="C1569" t="s">
        <v>7286</v>
      </c>
      <c r="D1569" t="s">
        <v>7287</v>
      </c>
      <c r="E1569" t="s">
        <v>259</v>
      </c>
      <c r="F1569">
        <v>7</v>
      </c>
      <c r="G1569">
        <v>2022</v>
      </c>
      <c r="H1569" s="1">
        <v>44970.487029745367</v>
      </c>
      <c r="I1569" t="s">
        <v>3355</v>
      </c>
      <c r="J1569">
        <v>92.4</v>
      </c>
      <c r="K1569">
        <v>0</v>
      </c>
      <c r="L1569" t="s">
        <v>38</v>
      </c>
      <c r="M1569" t="s">
        <v>51</v>
      </c>
      <c r="N1569">
        <v>92.4</v>
      </c>
      <c r="R1569" t="s">
        <v>52</v>
      </c>
      <c r="S1569">
        <v>42.458379999999998</v>
      </c>
      <c r="T1569">
        <v>-93.808310000000006</v>
      </c>
      <c r="U1569">
        <v>0</v>
      </c>
      <c r="V1569">
        <v>2</v>
      </c>
      <c r="W1569">
        <v>6</v>
      </c>
      <c r="X1569">
        <v>3.3</v>
      </c>
      <c r="Y1569">
        <v>0</v>
      </c>
      <c r="Z1569">
        <v>19000902001</v>
      </c>
      <c r="AA1569">
        <v>895.95521684040011</v>
      </c>
      <c r="AB1569" t="s">
        <v>53</v>
      </c>
      <c r="AC1569" t="s">
        <v>42</v>
      </c>
      <c r="AD1569" t="s">
        <v>54</v>
      </c>
      <c r="AE1569" t="s">
        <v>44</v>
      </c>
      <c r="AF1569" t="s">
        <v>7288</v>
      </c>
    </row>
    <row r="1570" spans="1:32" x14ac:dyDescent="0.25">
      <c r="A1570" t="s">
        <v>7289</v>
      </c>
      <c r="B1570" t="s">
        <v>7290</v>
      </c>
      <c r="C1570" t="s">
        <v>7291</v>
      </c>
      <c r="D1570" t="s">
        <v>7292</v>
      </c>
      <c r="E1570" t="s">
        <v>36</v>
      </c>
      <c r="F1570">
        <v>9</v>
      </c>
      <c r="G1570">
        <v>2022</v>
      </c>
      <c r="H1570" s="1">
        <v>44960.480545879633</v>
      </c>
      <c r="I1570" t="s">
        <v>3355</v>
      </c>
      <c r="J1570">
        <v>92.3</v>
      </c>
      <c r="K1570">
        <v>0</v>
      </c>
      <c r="L1570" t="s">
        <v>38</v>
      </c>
      <c r="M1570" t="s">
        <v>79</v>
      </c>
      <c r="Q1570">
        <v>92.3</v>
      </c>
      <c r="R1570" t="s">
        <v>52</v>
      </c>
      <c r="S1570">
        <v>37.709247837718401</v>
      </c>
      <c r="T1570">
        <v>-121.08799913255299</v>
      </c>
      <c r="Z1570">
        <v>6005186001</v>
      </c>
      <c r="AA1570">
        <v>132.93644477509997</v>
      </c>
      <c r="AB1570" t="s">
        <v>118</v>
      </c>
      <c r="AC1570" t="s">
        <v>7293</v>
      </c>
      <c r="AD1570" t="s">
        <v>54</v>
      </c>
      <c r="AE1570" t="s">
        <v>65</v>
      </c>
      <c r="AF1570" t="s">
        <v>7294</v>
      </c>
    </row>
    <row r="1571" spans="1:32" x14ac:dyDescent="0.25">
      <c r="A1571" t="s">
        <v>7295</v>
      </c>
      <c r="B1571" t="s">
        <v>7296</v>
      </c>
      <c r="C1571" t="s">
        <v>7297</v>
      </c>
      <c r="D1571" t="s">
        <v>7298</v>
      </c>
      <c r="E1571" t="s">
        <v>213</v>
      </c>
      <c r="F1571">
        <v>3</v>
      </c>
      <c r="G1571">
        <v>2022</v>
      </c>
      <c r="H1571" s="1">
        <v>44971.493034247687</v>
      </c>
      <c r="I1571" t="s">
        <v>3355</v>
      </c>
      <c r="J1571">
        <v>92.01</v>
      </c>
      <c r="K1571">
        <v>0</v>
      </c>
      <c r="L1571" t="s">
        <v>38</v>
      </c>
      <c r="M1571" t="s">
        <v>630</v>
      </c>
      <c r="N1571">
        <v>85.4</v>
      </c>
      <c r="O1571">
        <v>6</v>
      </c>
      <c r="R1571" t="s">
        <v>52</v>
      </c>
      <c r="S1571">
        <v>40.017800000000001</v>
      </c>
      <c r="T1571">
        <v>-78.486107000000004</v>
      </c>
      <c r="U1571">
        <v>0.708916667</v>
      </c>
      <c r="V1571">
        <v>1</v>
      </c>
      <c r="W1571">
        <v>1.5</v>
      </c>
      <c r="X1571">
        <v>0</v>
      </c>
      <c r="Y1571">
        <v>258.226</v>
      </c>
      <c r="Z1571">
        <v>42003020001</v>
      </c>
      <c r="AA1571">
        <v>216.70461545529997</v>
      </c>
      <c r="AB1571" t="s">
        <v>53</v>
      </c>
      <c r="AC1571" t="s">
        <v>42</v>
      </c>
      <c r="AD1571" t="s">
        <v>54</v>
      </c>
      <c r="AE1571" t="s">
        <v>55</v>
      </c>
      <c r="AF1571" t="s">
        <v>7299</v>
      </c>
    </row>
    <row r="1572" spans="1:32" x14ac:dyDescent="0.25">
      <c r="A1572" t="s">
        <v>7300</v>
      </c>
      <c r="B1572" t="s">
        <v>7301</v>
      </c>
      <c r="C1572" t="s">
        <v>7301</v>
      </c>
      <c r="D1572" t="s">
        <v>7302</v>
      </c>
      <c r="E1572" t="s">
        <v>99</v>
      </c>
      <c r="F1572">
        <v>6</v>
      </c>
      <c r="G1572">
        <v>2022</v>
      </c>
      <c r="H1572" s="1">
        <v>44831.479203171293</v>
      </c>
      <c r="I1572" t="s">
        <v>3355</v>
      </c>
      <c r="J1572">
        <v>91.96</v>
      </c>
      <c r="K1572">
        <v>0</v>
      </c>
      <c r="L1572" t="s">
        <v>38</v>
      </c>
      <c r="M1572" t="s">
        <v>51</v>
      </c>
      <c r="N1572">
        <v>91.96</v>
      </c>
      <c r="R1572" t="s">
        <v>52</v>
      </c>
      <c r="S1572">
        <v>30.856583000000001</v>
      </c>
      <c r="T1572">
        <v>-96.602277999999998</v>
      </c>
      <c r="U1572">
        <v>0.48549999999999999</v>
      </c>
      <c r="V1572">
        <v>1</v>
      </c>
      <c r="W1572">
        <v>1.2</v>
      </c>
      <c r="X1572">
        <v>1.2</v>
      </c>
      <c r="Y1572">
        <v>177.221</v>
      </c>
      <c r="Z1572">
        <v>48003088002</v>
      </c>
      <c r="AB1572" t="s">
        <v>41</v>
      </c>
      <c r="AC1572" t="s">
        <v>54</v>
      </c>
      <c r="AD1572" t="s">
        <v>54</v>
      </c>
      <c r="AE1572" t="s">
        <v>54</v>
      </c>
      <c r="AF1572" t="s">
        <v>7303</v>
      </c>
    </row>
    <row r="1573" spans="1:32" x14ac:dyDescent="0.25">
      <c r="A1573" t="s">
        <v>7304</v>
      </c>
      <c r="B1573" t="s">
        <v>7305</v>
      </c>
      <c r="C1573" t="s">
        <v>7306</v>
      </c>
      <c r="D1573" t="s">
        <v>7307</v>
      </c>
      <c r="E1573" t="s">
        <v>1449</v>
      </c>
      <c r="F1573">
        <v>3</v>
      </c>
      <c r="G1573">
        <v>2022</v>
      </c>
      <c r="H1573" s="1">
        <v>44951.398642210646</v>
      </c>
      <c r="I1573" t="s">
        <v>3355</v>
      </c>
      <c r="J1573">
        <v>91.9</v>
      </c>
      <c r="K1573">
        <v>0</v>
      </c>
      <c r="L1573" t="s">
        <v>38</v>
      </c>
      <c r="M1573" t="s">
        <v>51</v>
      </c>
      <c r="N1573">
        <v>91.9</v>
      </c>
      <c r="R1573" t="s">
        <v>52</v>
      </c>
      <c r="S1573">
        <v>38.926969999999997</v>
      </c>
      <c r="T1573">
        <v>-79.849450000000004</v>
      </c>
      <c r="U1573">
        <v>4.8999999999999998E-4</v>
      </c>
      <c r="V1573">
        <v>2</v>
      </c>
      <c r="W1573">
        <v>4.99</v>
      </c>
      <c r="X1573">
        <v>0</v>
      </c>
      <c r="Y1573">
        <v>0.17835999999999999</v>
      </c>
      <c r="Z1573">
        <v>54004202001</v>
      </c>
      <c r="AA1573">
        <v>1485.9745059792001</v>
      </c>
      <c r="AB1573" t="s">
        <v>544</v>
      </c>
      <c r="AC1573" t="s">
        <v>54</v>
      </c>
      <c r="AD1573" t="s">
        <v>54</v>
      </c>
      <c r="AE1573" t="s">
        <v>73</v>
      </c>
      <c r="AF1573" t="s">
        <v>7308</v>
      </c>
    </row>
    <row r="1574" spans="1:32" x14ac:dyDescent="0.25">
      <c r="A1574" t="s">
        <v>7309</v>
      </c>
      <c r="B1574" t="s">
        <v>7310</v>
      </c>
      <c r="C1574" t="s">
        <v>7311</v>
      </c>
      <c r="D1574" t="s">
        <v>7312</v>
      </c>
      <c r="E1574" t="s">
        <v>543</v>
      </c>
      <c r="F1574">
        <v>7</v>
      </c>
      <c r="G1574">
        <v>2022</v>
      </c>
      <c r="H1574" s="1">
        <v>44967.630583796294</v>
      </c>
      <c r="I1574" t="s">
        <v>3355</v>
      </c>
      <c r="J1574">
        <v>91.63</v>
      </c>
      <c r="K1574">
        <v>0</v>
      </c>
      <c r="L1574" t="s">
        <v>38</v>
      </c>
      <c r="M1574" t="s">
        <v>79</v>
      </c>
      <c r="Q1574">
        <v>244</v>
      </c>
      <c r="R1574" t="s">
        <v>52</v>
      </c>
      <c r="S1574">
        <v>38.255667000000003</v>
      </c>
      <c r="T1574">
        <v>-90.376388000000006</v>
      </c>
      <c r="U1574">
        <v>0.5595</v>
      </c>
      <c r="V1574">
        <v>1</v>
      </c>
      <c r="W1574">
        <v>0</v>
      </c>
      <c r="X1574">
        <v>0</v>
      </c>
      <c r="Y1574">
        <v>32.921999999999997</v>
      </c>
      <c r="Z1574">
        <v>29001187001</v>
      </c>
      <c r="AA1574">
        <v>317.77273442814999</v>
      </c>
      <c r="AB1574" t="s">
        <v>118</v>
      </c>
      <c r="AC1574" t="s">
        <v>54</v>
      </c>
      <c r="AD1574" t="s">
        <v>54</v>
      </c>
      <c r="AE1574" t="s">
        <v>73</v>
      </c>
      <c r="AF1574" t="s">
        <v>7313</v>
      </c>
    </row>
    <row r="1575" spans="1:32" x14ac:dyDescent="0.25">
      <c r="A1575" t="s">
        <v>7314</v>
      </c>
      <c r="B1575" t="s">
        <v>7315</v>
      </c>
      <c r="C1575" t="s">
        <v>7316</v>
      </c>
      <c r="D1575" t="s">
        <v>7317</v>
      </c>
      <c r="E1575" t="s">
        <v>213</v>
      </c>
      <c r="F1575">
        <v>3</v>
      </c>
      <c r="G1575">
        <v>2022</v>
      </c>
      <c r="H1575" s="1">
        <v>44981.681987615739</v>
      </c>
      <c r="I1575" t="s">
        <v>3355</v>
      </c>
      <c r="J1575">
        <v>91.12</v>
      </c>
      <c r="K1575">
        <v>0</v>
      </c>
      <c r="L1575" t="s">
        <v>38</v>
      </c>
      <c r="M1575" t="s">
        <v>51</v>
      </c>
      <c r="N1575">
        <v>91.12</v>
      </c>
      <c r="R1575" t="s">
        <v>52</v>
      </c>
      <c r="S1575">
        <v>40.78604</v>
      </c>
      <c r="T1575">
        <v>-76.231470000000002</v>
      </c>
      <c r="U1575">
        <v>0.958916667</v>
      </c>
      <c r="V1575">
        <v>4</v>
      </c>
      <c r="W1575">
        <v>1.4</v>
      </c>
      <c r="X1575">
        <v>0</v>
      </c>
      <c r="Y1575">
        <v>348.97</v>
      </c>
      <c r="Z1575">
        <v>42007555001</v>
      </c>
      <c r="AA1575">
        <v>438.87237247669998</v>
      </c>
      <c r="AB1575" t="s">
        <v>544</v>
      </c>
      <c r="AC1575" t="s">
        <v>54</v>
      </c>
      <c r="AD1575" t="s">
        <v>54</v>
      </c>
      <c r="AE1575" t="s">
        <v>73</v>
      </c>
      <c r="AF1575" t="s">
        <v>7318</v>
      </c>
    </row>
    <row r="1576" spans="1:32" x14ac:dyDescent="0.25">
      <c r="A1576" t="s">
        <v>7319</v>
      </c>
      <c r="B1576" t="s">
        <v>7320</v>
      </c>
      <c r="C1576" t="s">
        <v>7321</v>
      </c>
      <c r="D1576" t="s">
        <v>7322</v>
      </c>
      <c r="E1576" t="s">
        <v>85</v>
      </c>
      <c r="F1576">
        <v>2</v>
      </c>
      <c r="G1576">
        <v>2022</v>
      </c>
      <c r="H1576" s="1">
        <v>44985.503865960651</v>
      </c>
      <c r="I1576" t="s">
        <v>3355</v>
      </c>
      <c r="J1576">
        <v>91</v>
      </c>
      <c r="K1576">
        <v>0</v>
      </c>
      <c r="L1576" t="s">
        <v>38</v>
      </c>
      <c r="M1576" t="s">
        <v>79</v>
      </c>
      <c r="Q1576">
        <v>91</v>
      </c>
      <c r="R1576" t="s">
        <v>94</v>
      </c>
      <c r="S1576">
        <v>42.074750000000002</v>
      </c>
      <c r="T1576">
        <v>-73.944972000000007</v>
      </c>
      <c r="U1576">
        <v>0</v>
      </c>
      <c r="V1576">
        <v>1</v>
      </c>
      <c r="W1576">
        <v>1.36</v>
      </c>
      <c r="X1576">
        <v>0</v>
      </c>
      <c r="Y1576">
        <v>0</v>
      </c>
      <c r="Z1576">
        <v>36003144001</v>
      </c>
      <c r="AA1576">
        <v>365.48417077209007</v>
      </c>
      <c r="AB1576" t="s">
        <v>53</v>
      </c>
      <c r="AC1576" t="s">
        <v>42</v>
      </c>
      <c r="AD1576" t="s">
        <v>54</v>
      </c>
      <c r="AE1576" t="s">
        <v>73</v>
      </c>
      <c r="AF1576" t="s">
        <v>7323</v>
      </c>
    </row>
    <row r="1577" spans="1:32" x14ac:dyDescent="0.25">
      <c r="A1577" t="s">
        <v>7324</v>
      </c>
      <c r="B1577" t="s">
        <v>7325</v>
      </c>
      <c r="C1577" t="s">
        <v>7326</v>
      </c>
      <c r="D1577" t="s">
        <v>7327</v>
      </c>
      <c r="E1577" t="s">
        <v>1713</v>
      </c>
      <c r="F1577">
        <v>1</v>
      </c>
      <c r="G1577">
        <v>2022</v>
      </c>
      <c r="H1577" s="1">
        <v>44953.422254745368</v>
      </c>
      <c r="I1577" t="s">
        <v>3355</v>
      </c>
      <c r="J1577">
        <v>90.3</v>
      </c>
      <c r="K1577">
        <v>0</v>
      </c>
      <c r="L1577" t="s">
        <v>38</v>
      </c>
      <c r="M1577" t="s">
        <v>39</v>
      </c>
      <c r="N1577">
        <v>26.38</v>
      </c>
      <c r="Q1577">
        <v>66.31</v>
      </c>
      <c r="R1577" t="s">
        <v>214</v>
      </c>
      <c r="S1577">
        <v>45.374858000000003</v>
      </c>
      <c r="T1577">
        <v>-68.507208000000006</v>
      </c>
      <c r="U1577">
        <v>0.60683333299999997</v>
      </c>
      <c r="V1577">
        <v>1</v>
      </c>
      <c r="W1577">
        <v>1.07</v>
      </c>
      <c r="X1577">
        <v>0</v>
      </c>
      <c r="Y1577">
        <v>220.672</v>
      </c>
      <c r="Z1577">
        <v>23000048001</v>
      </c>
      <c r="AA1577">
        <v>834.0396124245998</v>
      </c>
      <c r="AB1577" t="s">
        <v>54</v>
      </c>
      <c r="AC1577" t="s">
        <v>54</v>
      </c>
      <c r="AD1577" t="s">
        <v>43</v>
      </c>
      <c r="AE1577" t="s">
        <v>73</v>
      </c>
      <c r="AF1577" t="s">
        <v>7328</v>
      </c>
    </row>
    <row r="1578" spans="1:32" x14ac:dyDescent="0.25">
      <c r="A1578" t="s">
        <v>7329</v>
      </c>
      <c r="B1578" t="s">
        <v>7330</v>
      </c>
      <c r="C1578" t="s">
        <v>7331</v>
      </c>
      <c r="D1578" t="s">
        <v>7332</v>
      </c>
      <c r="E1578" t="s">
        <v>136</v>
      </c>
      <c r="F1578">
        <v>4</v>
      </c>
      <c r="G1578">
        <v>2022</v>
      </c>
      <c r="H1578" s="1">
        <v>44966.487203645833</v>
      </c>
      <c r="I1578" t="s">
        <v>3355</v>
      </c>
      <c r="J1578">
        <v>90.29</v>
      </c>
      <c r="K1578">
        <v>0</v>
      </c>
      <c r="L1578" t="s">
        <v>38</v>
      </c>
      <c r="M1578" t="s">
        <v>51</v>
      </c>
      <c r="N1578">
        <v>90.29</v>
      </c>
      <c r="R1578" t="s">
        <v>52</v>
      </c>
      <c r="S1578">
        <v>36.273099999999999</v>
      </c>
      <c r="T1578">
        <v>-76.993099999999998</v>
      </c>
      <c r="Z1578">
        <v>37004603001</v>
      </c>
      <c r="AA1578">
        <v>448.52392257680998</v>
      </c>
      <c r="AB1578" t="s">
        <v>41</v>
      </c>
      <c r="AC1578" t="s">
        <v>54</v>
      </c>
      <c r="AD1578" t="s">
        <v>54</v>
      </c>
      <c r="AE1578" t="s">
        <v>73</v>
      </c>
      <c r="AF1578" t="s">
        <v>7333</v>
      </c>
    </row>
    <row r="1579" spans="1:32" x14ac:dyDescent="0.25">
      <c r="A1579" t="s">
        <v>7334</v>
      </c>
      <c r="B1579" t="s">
        <v>7335</v>
      </c>
      <c r="C1579" t="s">
        <v>7335</v>
      </c>
      <c r="D1579" t="s">
        <v>98</v>
      </c>
      <c r="E1579" t="s">
        <v>99</v>
      </c>
      <c r="F1579">
        <v>6</v>
      </c>
      <c r="G1579">
        <v>2022</v>
      </c>
      <c r="H1579" s="1">
        <v>44834.727617800927</v>
      </c>
      <c r="I1579" t="s">
        <v>3355</v>
      </c>
      <c r="J1579">
        <v>89.8</v>
      </c>
      <c r="K1579">
        <v>0</v>
      </c>
      <c r="L1579" t="s">
        <v>38</v>
      </c>
      <c r="M1579" t="s">
        <v>79</v>
      </c>
      <c r="Q1579">
        <v>89.8</v>
      </c>
      <c r="R1579" t="s">
        <v>52</v>
      </c>
      <c r="S1579">
        <v>29.679165999999999</v>
      </c>
      <c r="T1579">
        <v>-95.663611000000003</v>
      </c>
      <c r="U1579">
        <v>0.61099999999999999</v>
      </c>
      <c r="V1579">
        <v>1</v>
      </c>
      <c r="W1579">
        <v>1.18</v>
      </c>
      <c r="X1579">
        <v>0</v>
      </c>
      <c r="Y1579">
        <v>223.12899999999999</v>
      </c>
      <c r="AB1579" t="s">
        <v>41</v>
      </c>
      <c r="AC1579" t="s">
        <v>54</v>
      </c>
      <c r="AD1579" t="s">
        <v>54</v>
      </c>
      <c r="AE1579" t="s">
        <v>73</v>
      </c>
      <c r="AF1579" t="s">
        <v>7336</v>
      </c>
    </row>
    <row r="1580" spans="1:32" x14ac:dyDescent="0.25">
      <c r="A1580" t="s">
        <v>7337</v>
      </c>
      <c r="B1580" t="s">
        <v>7338</v>
      </c>
      <c r="C1580" t="s">
        <v>7339</v>
      </c>
      <c r="D1580" t="s">
        <v>7340</v>
      </c>
      <c r="E1580" t="s">
        <v>159</v>
      </c>
      <c r="F1580">
        <v>10</v>
      </c>
      <c r="G1580">
        <v>2022</v>
      </c>
      <c r="H1580" s="1">
        <v>44979.513433229164</v>
      </c>
      <c r="I1580" t="s">
        <v>3355</v>
      </c>
      <c r="J1580">
        <v>89.4</v>
      </c>
      <c r="K1580">
        <v>0</v>
      </c>
      <c r="L1580" t="s">
        <v>38</v>
      </c>
      <c r="M1580" t="s">
        <v>51</v>
      </c>
      <c r="N1580">
        <v>89.4</v>
      </c>
      <c r="R1580" t="s">
        <v>52</v>
      </c>
      <c r="S1580">
        <v>47.168534999999999</v>
      </c>
      <c r="T1580">
        <v>-122.033917</v>
      </c>
      <c r="Z1580">
        <v>53000130001</v>
      </c>
      <c r="AA1580">
        <v>264.05184236149995</v>
      </c>
      <c r="AB1580" t="s">
        <v>41</v>
      </c>
      <c r="AC1580" t="s">
        <v>54</v>
      </c>
      <c r="AD1580" t="s">
        <v>54</v>
      </c>
      <c r="AE1580" t="s">
        <v>73</v>
      </c>
      <c r="AF1580" t="s">
        <v>7341</v>
      </c>
    </row>
    <row r="1581" spans="1:32" x14ac:dyDescent="0.25">
      <c r="A1581" t="s">
        <v>7342</v>
      </c>
      <c r="B1581" t="s">
        <v>7343</v>
      </c>
      <c r="C1581" t="s">
        <v>7344</v>
      </c>
      <c r="D1581" t="s">
        <v>7345</v>
      </c>
      <c r="E1581" t="s">
        <v>85</v>
      </c>
      <c r="F1581">
        <v>2</v>
      </c>
      <c r="G1581">
        <v>2022</v>
      </c>
      <c r="H1581" s="1">
        <v>44984.53250645833</v>
      </c>
      <c r="I1581" t="s">
        <v>3355</v>
      </c>
      <c r="J1581">
        <v>89.36</v>
      </c>
      <c r="K1581">
        <v>0</v>
      </c>
      <c r="L1581" t="s">
        <v>38</v>
      </c>
      <c r="M1581" t="s">
        <v>79</v>
      </c>
      <c r="Q1581">
        <v>129.21</v>
      </c>
      <c r="R1581" t="s">
        <v>94</v>
      </c>
      <c r="S1581">
        <v>42.990417000000001</v>
      </c>
      <c r="T1581">
        <v>-77.985472000000001</v>
      </c>
      <c r="U1581">
        <v>0.45158333299999998</v>
      </c>
      <c r="V1581">
        <v>1</v>
      </c>
      <c r="W1581">
        <v>1</v>
      </c>
      <c r="X1581">
        <v>0</v>
      </c>
      <c r="Y1581">
        <v>163.887</v>
      </c>
      <c r="Z1581">
        <v>36008006001</v>
      </c>
      <c r="AA1581">
        <v>269.69708864646998</v>
      </c>
      <c r="AB1581" t="s">
        <v>54</v>
      </c>
      <c r="AC1581" t="s">
        <v>64</v>
      </c>
      <c r="AD1581" t="s">
        <v>54</v>
      </c>
      <c r="AE1581" t="s">
        <v>65</v>
      </c>
      <c r="AF1581" t="s">
        <v>7346</v>
      </c>
    </row>
    <row r="1582" spans="1:32" x14ac:dyDescent="0.25">
      <c r="A1582" t="s">
        <v>7347</v>
      </c>
      <c r="B1582" t="s">
        <v>7348</v>
      </c>
      <c r="C1582" t="s">
        <v>7349</v>
      </c>
      <c r="D1582" t="s">
        <v>7350</v>
      </c>
      <c r="E1582" t="s">
        <v>111</v>
      </c>
      <c r="F1582">
        <v>4</v>
      </c>
      <c r="G1582">
        <v>2022</v>
      </c>
      <c r="H1582" s="1">
        <v>44974.701878807871</v>
      </c>
      <c r="I1582" t="s">
        <v>3355</v>
      </c>
      <c r="J1582">
        <v>88.9</v>
      </c>
      <c r="K1582">
        <v>0</v>
      </c>
      <c r="L1582" t="s">
        <v>38</v>
      </c>
      <c r="M1582" t="s">
        <v>79</v>
      </c>
      <c r="Q1582">
        <v>88.9</v>
      </c>
      <c r="R1582" t="s">
        <v>94</v>
      </c>
      <c r="S1582">
        <v>32.857125000000003</v>
      </c>
      <c r="T1582">
        <v>-85.177496000000005</v>
      </c>
      <c r="U1582">
        <v>1.218083333</v>
      </c>
      <c r="V1582">
        <v>1</v>
      </c>
      <c r="W1582">
        <v>2</v>
      </c>
      <c r="X1582">
        <v>1.42</v>
      </c>
      <c r="Y1582">
        <v>443.61799999999999</v>
      </c>
      <c r="Z1582">
        <v>13000851001</v>
      </c>
      <c r="AA1582">
        <v>280.44126705980005</v>
      </c>
      <c r="AB1582" t="s">
        <v>41</v>
      </c>
      <c r="AC1582" t="s">
        <v>54</v>
      </c>
      <c r="AD1582" t="s">
        <v>54</v>
      </c>
      <c r="AE1582" t="s">
        <v>73</v>
      </c>
      <c r="AF1582" t="s">
        <v>7351</v>
      </c>
    </row>
    <row r="1583" spans="1:32" x14ac:dyDescent="0.25">
      <c r="A1583" t="s">
        <v>7352</v>
      </c>
      <c r="B1583" t="s">
        <v>7353</v>
      </c>
      <c r="C1583" t="s">
        <v>7354</v>
      </c>
      <c r="D1583" t="s">
        <v>7355</v>
      </c>
      <c r="E1583" t="s">
        <v>192</v>
      </c>
      <c r="F1583">
        <v>4</v>
      </c>
      <c r="G1583">
        <v>2022</v>
      </c>
      <c r="H1583" s="1">
        <v>44935.504212951389</v>
      </c>
      <c r="I1583" t="s">
        <v>3355</v>
      </c>
      <c r="J1583">
        <v>88.34</v>
      </c>
      <c r="K1583">
        <v>0</v>
      </c>
      <c r="L1583" t="s">
        <v>38</v>
      </c>
      <c r="M1583" t="s">
        <v>51</v>
      </c>
      <c r="N1583">
        <v>88.37</v>
      </c>
      <c r="R1583" t="s">
        <v>52</v>
      </c>
      <c r="S1583">
        <v>32.399186</v>
      </c>
      <c r="T1583">
        <v>-87.040836999999996</v>
      </c>
      <c r="U1583">
        <v>3.733333333</v>
      </c>
      <c r="V1583">
        <v>1</v>
      </c>
      <c r="W1583">
        <v>6</v>
      </c>
      <c r="X1583">
        <v>3.7</v>
      </c>
      <c r="Y1583">
        <v>1360</v>
      </c>
      <c r="Z1583">
        <v>1000153001</v>
      </c>
      <c r="AA1583">
        <v>1742.7421595859</v>
      </c>
      <c r="AB1583" t="s">
        <v>53</v>
      </c>
      <c r="AC1583" t="s">
        <v>72</v>
      </c>
      <c r="AD1583" t="s">
        <v>54</v>
      </c>
      <c r="AE1583" t="s">
        <v>65</v>
      </c>
      <c r="AF1583" t="s">
        <v>7356</v>
      </c>
    </row>
    <row r="1584" spans="1:32" x14ac:dyDescent="0.25">
      <c r="A1584" t="s">
        <v>7357</v>
      </c>
      <c r="B1584" t="s">
        <v>7358</v>
      </c>
      <c r="C1584" t="s">
        <v>7359</v>
      </c>
      <c r="D1584" t="s">
        <v>7360</v>
      </c>
      <c r="E1584" t="s">
        <v>85</v>
      </c>
      <c r="F1584">
        <v>2</v>
      </c>
      <c r="G1584">
        <v>2022</v>
      </c>
      <c r="H1584" s="1">
        <v>44944.566333437499</v>
      </c>
      <c r="I1584" t="s">
        <v>3355</v>
      </c>
      <c r="J1584">
        <v>88.26</v>
      </c>
      <c r="K1584">
        <v>0</v>
      </c>
      <c r="L1584" t="s">
        <v>38</v>
      </c>
      <c r="M1584" t="s">
        <v>79</v>
      </c>
      <c r="Q1584">
        <v>49.95</v>
      </c>
      <c r="R1584" t="s">
        <v>86</v>
      </c>
      <c r="S1584">
        <v>44.999583000000001</v>
      </c>
      <c r="T1584">
        <v>-73.352444000000006</v>
      </c>
      <c r="U1584">
        <v>0.664083333</v>
      </c>
      <c r="V1584">
        <v>1</v>
      </c>
      <c r="W1584">
        <v>2</v>
      </c>
      <c r="X1584">
        <v>0</v>
      </c>
      <c r="Y1584">
        <v>242.36799999999999</v>
      </c>
      <c r="Z1584">
        <v>36005011001</v>
      </c>
      <c r="AA1584">
        <v>479.48172478471002</v>
      </c>
      <c r="AB1584" t="s">
        <v>1420</v>
      </c>
      <c r="AC1584" t="s">
        <v>54</v>
      </c>
      <c r="AD1584" t="s">
        <v>54</v>
      </c>
      <c r="AE1584" t="s">
        <v>73</v>
      </c>
      <c r="AF1584" t="s">
        <v>7361</v>
      </c>
    </row>
    <row r="1585" spans="1:32" x14ac:dyDescent="0.25">
      <c r="A1585" t="s">
        <v>7362</v>
      </c>
      <c r="B1585" t="s">
        <v>7363</v>
      </c>
      <c r="C1585" t="s">
        <v>7364</v>
      </c>
      <c r="D1585" t="s">
        <v>7365</v>
      </c>
      <c r="E1585" t="s">
        <v>259</v>
      </c>
      <c r="F1585">
        <v>7</v>
      </c>
      <c r="G1585">
        <v>2022</v>
      </c>
      <c r="H1585" s="1">
        <v>44950.411734918984</v>
      </c>
      <c r="I1585" t="s">
        <v>3355</v>
      </c>
      <c r="J1585">
        <v>88</v>
      </c>
      <c r="K1585">
        <v>0</v>
      </c>
      <c r="L1585" t="s">
        <v>38</v>
      </c>
      <c r="M1585" t="s">
        <v>51</v>
      </c>
      <c r="N1585">
        <v>88</v>
      </c>
      <c r="R1585" t="s">
        <v>52</v>
      </c>
      <c r="S1585">
        <v>41.324120999999998</v>
      </c>
      <c r="T1585">
        <v>-93.984182000000004</v>
      </c>
      <c r="U1585">
        <v>0</v>
      </c>
      <c r="V1585">
        <v>1</v>
      </c>
      <c r="W1585">
        <v>2.5</v>
      </c>
      <c r="X1585">
        <v>1.75</v>
      </c>
      <c r="Y1585">
        <v>0</v>
      </c>
      <c r="Z1585">
        <v>19000934001</v>
      </c>
      <c r="AA1585">
        <v>389.70409838180001</v>
      </c>
      <c r="AB1585" t="s">
        <v>41</v>
      </c>
      <c r="AC1585" t="s">
        <v>54</v>
      </c>
      <c r="AD1585" t="s">
        <v>215</v>
      </c>
      <c r="AE1585" t="s">
        <v>44</v>
      </c>
      <c r="AF1585" t="s">
        <v>7366</v>
      </c>
    </row>
    <row r="1586" spans="1:32" x14ac:dyDescent="0.25">
      <c r="A1586" t="s">
        <v>7367</v>
      </c>
      <c r="B1586" t="s">
        <v>7368</v>
      </c>
      <c r="C1586" t="s">
        <v>7368</v>
      </c>
      <c r="D1586" t="s">
        <v>98</v>
      </c>
      <c r="E1586" t="s">
        <v>99</v>
      </c>
      <c r="F1586">
        <v>6</v>
      </c>
      <c r="G1586">
        <v>2022</v>
      </c>
      <c r="H1586" s="1">
        <v>44833.451434432871</v>
      </c>
      <c r="I1586" t="s">
        <v>3355</v>
      </c>
      <c r="J1586">
        <v>87.07</v>
      </c>
      <c r="K1586">
        <v>0</v>
      </c>
      <c r="L1586" t="s">
        <v>38</v>
      </c>
      <c r="M1586" t="s">
        <v>79</v>
      </c>
      <c r="Q1586">
        <v>87.07</v>
      </c>
      <c r="R1586" t="s">
        <v>94</v>
      </c>
      <c r="S1586">
        <v>29.817001000000001</v>
      </c>
      <c r="T1586">
        <v>-95.164479999999998</v>
      </c>
      <c r="AB1586" t="s">
        <v>41</v>
      </c>
      <c r="AC1586" t="s">
        <v>54</v>
      </c>
      <c r="AD1586" t="s">
        <v>54</v>
      </c>
      <c r="AE1586" t="s">
        <v>54</v>
      </c>
      <c r="AF1586" t="s">
        <v>7369</v>
      </c>
    </row>
    <row r="1587" spans="1:32" x14ac:dyDescent="0.25">
      <c r="A1587" t="s">
        <v>7370</v>
      </c>
      <c r="B1587" t="s">
        <v>7371</v>
      </c>
      <c r="C1587" t="s">
        <v>7371</v>
      </c>
      <c r="D1587" t="s">
        <v>98</v>
      </c>
      <c r="E1587" t="s">
        <v>99</v>
      </c>
      <c r="F1587">
        <v>6</v>
      </c>
      <c r="G1587">
        <v>2022</v>
      </c>
      <c r="H1587" s="1">
        <v>44834.619775150466</v>
      </c>
      <c r="I1587" t="s">
        <v>3355</v>
      </c>
      <c r="J1587">
        <v>86.69</v>
      </c>
      <c r="K1587">
        <v>0</v>
      </c>
      <c r="L1587" t="s">
        <v>38</v>
      </c>
      <c r="M1587" t="s">
        <v>79</v>
      </c>
      <c r="Q1587">
        <v>86.69</v>
      </c>
      <c r="R1587" t="s">
        <v>52</v>
      </c>
      <c r="S1587">
        <v>29.928833000000001</v>
      </c>
      <c r="T1587">
        <v>-95.672721999999993</v>
      </c>
      <c r="U1587">
        <v>0.53100000000000003</v>
      </c>
      <c r="V1587">
        <v>1</v>
      </c>
      <c r="W1587">
        <v>1.4</v>
      </c>
      <c r="X1587">
        <v>0</v>
      </c>
      <c r="Y1587">
        <v>193.88399999999999</v>
      </c>
      <c r="AB1587" t="s">
        <v>41</v>
      </c>
      <c r="AC1587" t="s">
        <v>54</v>
      </c>
      <c r="AD1587" t="s">
        <v>54</v>
      </c>
      <c r="AE1587" t="s">
        <v>73</v>
      </c>
      <c r="AF1587" t="s">
        <v>7372</v>
      </c>
    </row>
    <row r="1588" spans="1:32" x14ac:dyDescent="0.25">
      <c r="A1588" t="s">
        <v>7373</v>
      </c>
      <c r="B1588" t="s">
        <v>7374</v>
      </c>
      <c r="C1588" t="s">
        <v>7375</v>
      </c>
      <c r="D1588" t="s">
        <v>7376</v>
      </c>
      <c r="E1588" t="s">
        <v>36</v>
      </c>
      <c r="F1588">
        <v>9</v>
      </c>
      <c r="G1588">
        <v>2022</v>
      </c>
      <c r="H1588" s="1">
        <v>44964.560885219908</v>
      </c>
      <c r="I1588" t="s">
        <v>3355</v>
      </c>
      <c r="J1588">
        <v>85.75</v>
      </c>
      <c r="K1588">
        <v>0</v>
      </c>
      <c r="L1588" t="s">
        <v>38</v>
      </c>
      <c r="M1588" t="s">
        <v>51</v>
      </c>
      <c r="N1588">
        <v>85.75</v>
      </c>
      <c r="R1588" t="s">
        <v>52</v>
      </c>
      <c r="S1588">
        <v>37.586975171467898</v>
      </c>
      <c r="T1588">
        <v>-120.859008041587</v>
      </c>
      <c r="Z1588">
        <v>6005108001</v>
      </c>
      <c r="AA1588">
        <v>466.1880803072001</v>
      </c>
      <c r="AB1588" t="s">
        <v>41</v>
      </c>
      <c r="AC1588" t="s">
        <v>64</v>
      </c>
      <c r="AD1588" t="s">
        <v>54</v>
      </c>
      <c r="AE1588" t="s">
        <v>73</v>
      </c>
      <c r="AF1588" t="s">
        <v>7377</v>
      </c>
    </row>
    <row r="1589" spans="1:32" x14ac:dyDescent="0.25">
      <c r="A1589" t="s">
        <v>7378</v>
      </c>
      <c r="B1589" t="s">
        <v>7379</v>
      </c>
      <c r="C1589" t="s">
        <v>7380</v>
      </c>
      <c r="D1589" t="s">
        <v>7381</v>
      </c>
      <c r="E1589" t="s">
        <v>136</v>
      </c>
      <c r="F1589">
        <v>4</v>
      </c>
      <c r="G1589">
        <v>2022</v>
      </c>
      <c r="H1589" s="1">
        <v>44971.564694097222</v>
      </c>
      <c r="I1589" t="s">
        <v>3355</v>
      </c>
      <c r="J1589">
        <v>85.67</v>
      </c>
      <c r="K1589">
        <v>0</v>
      </c>
      <c r="L1589" t="s">
        <v>38</v>
      </c>
      <c r="M1589" t="s">
        <v>51</v>
      </c>
      <c r="N1589">
        <v>85.67</v>
      </c>
      <c r="R1589" t="s">
        <v>52</v>
      </c>
      <c r="S1589">
        <v>35.236761000000001</v>
      </c>
      <c r="T1589">
        <v>-81.061509000000001</v>
      </c>
      <c r="U1589">
        <v>0.67297499999999999</v>
      </c>
      <c r="V1589">
        <v>1</v>
      </c>
      <c r="W1589">
        <v>4</v>
      </c>
      <c r="X1589">
        <v>0</v>
      </c>
      <c r="Y1589">
        <v>245.81870000000001</v>
      </c>
      <c r="Z1589">
        <v>37003610001</v>
      </c>
      <c r="AA1589">
        <v>881.38683933079983</v>
      </c>
      <c r="AB1589" t="s">
        <v>41</v>
      </c>
      <c r="AC1589" t="s">
        <v>72</v>
      </c>
      <c r="AD1589" t="s">
        <v>54</v>
      </c>
      <c r="AE1589" t="s">
        <v>1814</v>
      </c>
      <c r="AF1589" t="s">
        <v>7382</v>
      </c>
    </row>
    <row r="1590" spans="1:32" x14ac:dyDescent="0.25">
      <c r="A1590" t="s">
        <v>7383</v>
      </c>
      <c r="B1590" t="s">
        <v>7384</v>
      </c>
      <c r="C1590" t="s">
        <v>7384</v>
      </c>
      <c r="D1590" t="s">
        <v>2578</v>
      </c>
      <c r="E1590" t="s">
        <v>99</v>
      </c>
      <c r="F1590">
        <v>6</v>
      </c>
      <c r="G1590">
        <v>2022</v>
      </c>
      <c r="H1590" s="1">
        <v>44834.505718518521</v>
      </c>
      <c r="I1590" t="s">
        <v>3355</v>
      </c>
      <c r="J1590">
        <v>85.572000000000003</v>
      </c>
      <c r="K1590">
        <v>0</v>
      </c>
      <c r="L1590" t="s">
        <v>38</v>
      </c>
      <c r="M1590" t="s">
        <v>473</v>
      </c>
      <c r="N1590">
        <v>9.8420000000000005</v>
      </c>
      <c r="Q1590">
        <v>75.73</v>
      </c>
      <c r="R1590" t="s">
        <v>936</v>
      </c>
      <c r="S1590">
        <v>29.375809</v>
      </c>
      <c r="T1590">
        <v>-95.074950000000001</v>
      </c>
      <c r="U1590">
        <v>0.76191666700000005</v>
      </c>
      <c r="V1590">
        <v>1</v>
      </c>
      <c r="W1590">
        <v>1.5</v>
      </c>
      <c r="X1590">
        <v>1.5</v>
      </c>
      <c r="Y1590">
        <v>277.37799999999999</v>
      </c>
      <c r="Z1590">
        <v>48007023002</v>
      </c>
      <c r="AA1590">
        <v>546.31415660999994</v>
      </c>
      <c r="AB1590" t="s">
        <v>118</v>
      </c>
      <c r="AC1590" t="s">
        <v>54</v>
      </c>
      <c r="AD1590" t="s">
        <v>54</v>
      </c>
      <c r="AE1590" t="s">
        <v>73</v>
      </c>
      <c r="AF1590" t="s">
        <v>7385</v>
      </c>
    </row>
    <row r="1591" spans="1:32" x14ac:dyDescent="0.25">
      <c r="A1591" t="s">
        <v>7386</v>
      </c>
      <c r="B1591" t="s">
        <v>7387</v>
      </c>
      <c r="C1591" t="s">
        <v>7388</v>
      </c>
      <c r="D1591" t="s">
        <v>7389</v>
      </c>
      <c r="E1591" t="s">
        <v>543</v>
      </c>
      <c r="F1591">
        <v>7</v>
      </c>
      <c r="G1591">
        <v>2022</v>
      </c>
      <c r="H1591" s="1">
        <v>44978.480427627313</v>
      </c>
      <c r="I1591" t="s">
        <v>3355</v>
      </c>
      <c r="J1591">
        <v>85.56</v>
      </c>
      <c r="K1591">
        <v>0</v>
      </c>
      <c r="L1591" t="s">
        <v>38</v>
      </c>
      <c r="M1591" t="s">
        <v>51</v>
      </c>
      <c r="N1591">
        <v>104.12</v>
      </c>
      <c r="R1591" t="s">
        <v>52</v>
      </c>
      <c r="S1591">
        <v>36.978917000000003</v>
      </c>
      <c r="T1591">
        <v>-93.741721999999996</v>
      </c>
      <c r="U1591">
        <v>1.7536666670000001</v>
      </c>
      <c r="V1591">
        <v>1</v>
      </c>
      <c r="W1591">
        <v>0</v>
      </c>
      <c r="X1591">
        <v>0</v>
      </c>
      <c r="Y1591">
        <v>639.72670000000005</v>
      </c>
      <c r="Z1591">
        <v>29001033001</v>
      </c>
      <c r="AA1591">
        <v>642.82965761109995</v>
      </c>
      <c r="AB1591" t="s">
        <v>53</v>
      </c>
      <c r="AC1591" t="s">
        <v>54</v>
      </c>
      <c r="AD1591" t="s">
        <v>54</v>
      </c>
      <c r="AE1591" t="s">
        <v>73</v>
      </c>
      <c r="AF1591" t="s">
        <v>7390</v>
      </c>
    </row>
    <row r="1592" spans="1:32" x14ac:dyDescent="0.25">
      <c r="A1592" t="s">
        <v>7391</v>
      </c>
      <c r="B1592" t="s">
        <v>7392</v>
      </c>
      <c r="C1592" t="s">
        <v>7393</v>
      </c>
      <c r="D1592" t="s">
        <v>7394</v>
      </c>
      <c r="E1592" t="s">
        <v>213</v>
      </c>
      <c r="F1592">
        <v>3</v>
      </c>
      <c r="G1592">
        <v>2022</v>
      </c>
      <c r="H1592" s="1">
        <v>44960.40463297454</v>
      </c>
      <c r="I1592" t="s">
        <v>3355</v>
      </c>
      <c r="J1592">
        <v>85.37</v>
      </c>
      <c r="K1592">
        <v>0</v>
      </c>
      <c r="L1592" t="s">
        <v>38</v>
      </c>
      <c r="M1592" t="s">
        <v>39</v>
      </c>
      <c r="N1592">
        <v>70.48</v>
      </c>
      <c r="Q1592">
        <v>14.89</v>
      </c>
      <c r="R1592" t="s">
        <v>561</v>
      </c>
      <c r="S1592">
        <v>40.341203</v>
      </c>
      <c r="T1592">
        <v>-76.022160999999997</v>
      </c>
      <c r="U1592">
        <v>0.53591666699999996</v>
      </c>
      <c r="V1592">
        <v>1</v>
      </c>
      <c r="W1592">
        <v>1.25</v>
      </c>
      <c r="X1592">
        <v>0</v>
      </c>
      <c r="Y1592">
        <v>195.46600000000001</v>
      </c>
      <c r="Z1592">
        <v>42001047001</v>
      </c>
      <c r="AA1592">
        <v>282.26231424849999</v>
      </c>
      <c r="AB1592" t="s">
        <v>118</v>
      </c>
      <c r="AC1592" t="s">
        <v>54</v>
      </c>
      <c r="AD1592" t="s">
        <v>54</v>
      </c>
      <c r="AE1592" t="s">
        <v>44</v>
      </c>
      <c r="AF1592" t="s">
        <v>7395</v>
      </c>
    </row>
    <row r="1593" spans="1:32" x14ac:dyDescent="0.25">
      <c r="A1593" t="s">
        <v>7396</v>
      </c>
      <c r="B1593" t="s">
        <v>7397</v>
      </c>
      <c r="C1593" t="s">
        <v>7398</v>
      </c>
      <c r="D1593" t="s">
        <v>7399</v>
      </c>
      <c r="E1593" t="s">
        <v>259</v>
      </c>
      <c r="F1593">
        <v>7</v>
      </c>
      <c r="G1593">
        <v>2022</v>
      </c>
      <c r="H1593" s="1">
        <v>44973.53241925926</v>
      </c>
      <c r="I1593" t="s">
        <v>3355</v>
      </c>
      <c r="J1593">
        <v>85.22</v>
      </c>
      <c r="K1593">
        <v>0</v>
      </c>
      <c r="L1593" t="s">
        <v>38</v>
      </c>
      <c r="M1593" t="s">
        <v>51</v>
      </c>
      <c r="N1593">
        <v>85.22</v>
      </c>
      <c r="R1593" t="s">
        <v>52</v>
      </c>
      <c r="S1593">
        <v>42.725777999999998</v>
      </c>
      <c r="T1593">
        <v>-95.566638999999995</v>
      </c>
      <c r="U1593">
        <v>0</v>
      </c>
      <c r="V1593">
        <v>2</v>
      </c>
      <c r="W1593">
        <v>3.87</v>
      </c>
      <c r="X1593">
        <v>2.387</v>
      </c>
      <c r="Y1593">
        <v>0</v>
      </c>
      <c r="Z1593">
        <v>19000146001</v>
      </c>
      <c r="AA1593">
        <v>659.21908230939994</v>
      </c>
      <c r="AB1593" t="s">
        <v>41</v>
      </c>
      <c r="AC1593" t="s">
        <v>64</v>
      </c>
      <c r="AD1593" t="s">
        <v>54</v>
      </c>
      <c r="AE1593" t="s">
        <v>73</v>
      </c>
      <c r="AF1593" t="s">
        <v>7400</v>
      </c>
    </row>
    <row r="1594" spans="1:32" x14ac:dyDescent="0.25">
      <c r="A1594" t="s">
        <v>7401</v>
      </c>
      <c r="B1594" t="s">
        <v>7402</v>
      </c>
      <c r="C1594" t="s">
        <v>7403</v>
      </c>
      <c r="D1594" t="s">
        <v>7404</v>
      </c>
      <c r="E1594" t="s">
        <v>192</v>
      </c>
      <c r="F1594">
        <v>4</v>
      </c>
      <c r="G1594">
        <v>2022</v>
      </c>
      <c r="H1594" s="1">
        <v>44936.619792800928</v>
      </c>
      <c r="I1594" t="s">
        <v>3355</v>
      </c>
      <c r="J1594">
        <v>85.2</v>
      </c>
      <c r="K1594">
        <v>0</v>
      </c>
      <c r="L1594" t="s">
        <v>38</v>
      </c>
      <c r="M1594" t="s">
        <v>51</v>
      </c>
      <c r="N1594">
        <v>85.2</v>
      </c>
      <c r="R1594" t="s">
        <v>52</v>
      </c>
      <c r="S1594">
        <v>34.731699999999996</v>
      </c>
      <c r="T1594">
        <v>-87.7136</v>
      </c>
      <c r="U1594">
        <v>1.1138333330000001</v>
      </c>
      <c r="V1594">
        <v>1</v>
      </c>
      <c r="W1594">
        <v>1.62</v>
      </c>
      <c r="X1594">
        <v>1.4982</v>
      </c>
      <c r="Y1594">
        <v>406.25299999999999</v>
      </c>
      <c r="Z1594">
        <v>1000177001</v>
      </c>
      <c r="AA1594">
        <v>717.49259234780004</v>
      </c>
      <c r="AB1594" t="s">
        <v>53</v>
      </c>
      <c r="AC1594" t="s">
        <v>54</v>
      </c>
      <c r="AD1594" t="s">
        <v>54</v>
      </c>
      <c r="AE1594" t="s">
        <v>44</v>
      </c>
      <c r="AF1594" t="s">
        <v>7405</v>
      </c>
    </row>
    <row r="1595" spans="1:32" x14ac:dyDescent="0.25">
      <c r="A1595" t="s">
        <v>7406</v>
      </c>
      <c r="B1595" t="s">
        <v>7407</v>
      </c>
      <c r="C1595" t="s">
        <v>7408</v>
      </c>
      <c r="D1595" t="s">
        <v>7409</v>
      </c>
      <c r="E1595" t="s">
        <v>259</v>
      </c>
      <c r="F1595">
        <v>7</v>
      </c>
      <c r="G1595">
        <v>2022</v>
      </c>
      <c r="H1595" s="1">
        <v>44963.450620555559</v>
      </c>
      <c r="I1595" t="s">
        <v>3355</v>
      </c>
      <c r="J1595">
        <v>85</v>
      </c>
      <c r="K1595">
        <v>0</v>
      </c>
      <c r="L1595" t="s">
        <v>38</v>
      </c>
      <c r="M1595" t="s">
        <v>79</v>
      </c>
      <c r="Q1595">
        <v>85</v>
      </c>
      <c r="R1595" t="s">
        <v>52</v>
      </c>
      <c r="S1595">
        <v>42.079082999999997</v>
      </c>
      <c r="T1595">
        <v>-90.665417000000005</v>
      </c>
      <c r="U1595">
        <v>0</v>
      </c>
      <c r="V1595">
        <v>1</v>
      </c>
      <c r="W1595">
        <v>2.4</v>
      </c>
      <c r="X1595">
        <v>1.3</v>
      </c>
      <c r="Y1595">
        <v>0</v>
      </c>
      <c r="Z1595">
        <v>19000529001</v>
      </c>
      <c r="AA1595">
        <v>300.10857669775999</v>
      </c>
      <c r="AB1595" t="s">
        <v>41</v>
      </c>
      <c r="AC1595" t="s">
        <v>72</v>
      </c>
      <c r="AD1595" t="s">
        <v>215</v>
      </c>
      <c r="AE1595" t="s">
        <v>73</v>
      </c>
      <c r="AF1595" t="s">
        <v>7410</v>
      </c>
    </row>
    <row r="1596" spans="1:32" x14ac:dyDescent="0.25">
      <c r="A1596" t="s">
        <v>7411</v>
      </c>
      <c r="B1596" t="s">
        <v>7412</v>
      </c>
      <c r="C1596" t="s">
        <v>7413</v>
      </c>
      <c r="D1596" t="s">
        <v>7414</v>
      </c>
      <c r="E1596" t="s">
        <v>1719</v>
      </c>
      <c r="F1596">
        <v>7</v>
      </c>
      <c r="G1596">
        <v>2022</v>
      </c>
      <c r="H1596" s="1">
        <v>44960.38975884259</v>
      </c>
      <c r="I1596" t="s">
        <v>3355</v>
      </c>
      <c r="J1596">
        <v>85</v>
      </c>
      <c r="K1596">
        <v>0</v>
      </c>
      <c r="L1596" t="s">
        <v>38</v>
      </c>
      <c r="M1596" t="s">
        <v>51</v>
      </c>
      <c r="N1596">
        <v>85</v>
      </c>
      <c r="R1596" t="s">
        <v>52</v>
      </c>
      <c r="S1596">
        <v>37.952911999999998</v>
      </c>
      <c r="T1596">
        <v>-100.83076</v>
      </c>
      <c r="U1596">
        <v>0.53020833300000003</v>
      </c>
      <c r="V1596">
        <v>1</v>
      </c>
      <c r="W1596">
        <v>1.3</v>
      </c>
      <c r="X1596">
        <v>0.57499999999999996</v>
      </c>
      <c r="Y1596">
        <v>193.66249999999999</v>
      </c>
      <c r="Z1596">
        <v>20001102001</v>
      </c>
      <c r="AA1596">
        <v>473.4722690619999</v>
      </c>
      <c r="AB1596" t="s">
        <v>41</v>
      </c>
      <c r="AC1596" t="s">
        <v>54</v>
      </c>
      <c r="AD1596" t="s">
        <v>54</v>
      </c>
      <c r="AE1596" t="s">
        <v>73</v>
      </c>
      <c r="AF1596" t="s">
        <v>7415</v>
      </c>
    </row>
    <row r="1597" spans="1:32" x14ac:dyDescent="0.25">
      <c r="A1597" t="s">
        <v>7416</v>
      </c>
      <c r="B1597" t="s">
        <v>7417</v>
      </c>
      <c r="C1597" t="s">
        <v>7417</v>
      </c>
      <c r="D1597" t="s">
        <v>98</v>
      </c>
      <c r="E1597" t="s">
        <v>99</v>
      </c>
      <c r="F1597">
        <v>6</v>
      </c>
      <c r="G1597">
        <v>2022</v>
      </c>
      <c r="H1597" s="1">
        <v>44831.382293171293</v>
      </c>
      <c r="I1597" t="s">
        <v>3355</v>
      </c>
      <c r="J1597">
        <v>84.76</v>
      </c>
      <c r="K1597">
        <v>0</v>
      </c>
      <c r="L1597" t="s">
        <v>38</v>
      </c>
      <c r="M1597" t="s">
        <v>79</v>
      </c>
      <c r="Q1597">
        <v>84.76</v>
      </c>
      <c r="R1597" t="s">
        <v>52</v>
      </c>
      <c r="S1597">
        <v>29.996662000000001</v>
      </c>
      <c r="T1597">
        <v>-95.521876000000006</v>
      </c>
      <c r="U1597">
        <v>0.631833333</v>
      </c>
      <c r="V1597">
        <v>1</v>
      </c>
      <c r="W1597">
        <v>1.3</v>
      </c>
      <c r="X1597">
        <v>1.3</v>
      </c>
      <c r="Y1597">
        <v>230.74299999999999</v>
      </c>
      <c r="AB1597" t="s">
        <v>41</v>
      </c>
      <c r="AC1597" t="s">
        <v>54</v>
      </c>
      <c r="AD1597" t="s">
        <v>54</v>
      </c>
      <c r="AE1597" t="s">
        <v>54</v>
      </c>
      <c r="AF1597" t="s">
        <v>7418</v>
      </c>
    </row>
    <row r="1598" spans="1:32" x14ac:dyDescent="0.25">
      <c r="A1598" t="s">
        <v>7419</v>
      </c>
      <c r="B1598" t="s">
        <v>7420</v>
      </c>
      <c r="C1598" t="s">
        <v>7421</v>
      </c>
      <c r="D1598" t="s">
        <v>7422</v>
      </c>
      <c r="E1598" t="s">
        <v>253</v>
      </c>
      <c r="F1598">
        <v>5</v>
      </c>
      <c r="G1598">
        <v>2022</v>
      </c>
      <c r="H1598" s="1">
        <v>44957.427954999999</v>
      </c>
      <c r="I1598" t="s">
        <v>3355</v>
      </c>
      <c r="J1598">
        <v>84.7</v>
      </c>
      <c r="K1598">
        <v>0</v>
      </c>
      <c r="L1598" t="s">
        <v>38</v>
      </c>
      <c r="M1598" t="s">
        <v>51</v>
      </c>
      <c r="N1598">
        <v>45.2</v>
      </c>
      <c r="R1598" t="s">
        <v>52</v>
      </c>
      <c r="S1598">
        <v>39.758611000000002</v>
      </c>
      <c r="T1598">
        <v>-87.222860999999995</v>
      </c>
      <c r="U1598">
        <v>0.68786666699999999</v>
      </c>
      <c r="V1598">
        <v>1</v>
      </c>
      <c r="W1598">
        <v>1.1000000000000001</v>
      </c>
      <c r="X1598">
        <v>0.88</v>
      </c>
      <c r="Y1598">
        <v>249.2527</v>
      </c>
      <c r="Z1598">
        <v>18005214001</v>
      </c>
      <c r="AA1598">
        <v>273.15707830499997</v>
      </c>
      <c r="AB1598" t="s">
        <v>41</v>
      </c>
      <c r="AC1598" t="s">
        <v>54</v>
      </c>
      <c r="AD1598" t="s">
        <v>54</v>
      </c>
      <c r="AE1598" t="s">
        <v>54</v>
      </c>
      <c r="AF1598" t="s">
        <v>7423</v>
      </c>
    </row>
    <row r="1599" spans="1:32" x14ac:dyDescent="0.25">
      <c r="A1599" t="s">
        <v>7424</v>
      </c>
      <c r="B1599" t="s">
        <v>7425</v>
      </c>
      <c r="C1599" t="s">
        <v>7426</v>
      </c>
      <c r="D1599" t="s">
        <v>7427</v>
      </c>
      <c r="E1599" t="s">
        <v>213</v>
      </c>
      <c r="F1599">
        <v>3</v>
      </c>
      <c r="G1599">
        <v>2022</v>
      </c>
      <c r="H1599" s="1">
        <v>44971.332096608799</v>
      </c>
      <c r="I1599" t="s">
        <v>3355</v>
      </c>
      <c r="J1599">
        <v>83.6</v>
      </c>
      <c r="K1599">
        <v>0</v>
      </c>
      <c r="L1599" t="s">
        <v>38</v>
      </c>
      <c r="M1599" t="s">
        <v>51</v>
      </c>
      <c r="N1599">
        <v>46.6</v>
      </c>
      <c r="R1599" t="s">
        <v>52</v>
      </c>
      <c r="S1599">
        <v>40.533099999999997</v>
      </c>
      <c r="T1599">
        <v>-76.968000000000004</v>
      </c>
      <c r="U1599">
        <v>0.42391666700000002</v>
      </c>
      <c r="V1599">
        <v>1</v>
      </c>
      <c r="W1599">
        <v>1</v>
      </c>
      <c r="X1599">
        <v>0</v>
      </c>
      <c r="Y1599">
        <v>154.44</v>
      </c>
      <c r="Z1599">
        <v>42001164001</v>
      </c>
      <c r="AA1599">
        <v>254.94660641799999</v>
      </c>
      <c r="AB1599" t="s">
        <v>41</v>
      </c>
      <c r="AC1599" t="s">
        <v>54</v>
      </c>
      <c r="AD1599" t="s">
        <v>54</v>
      </c>
      <c r="AE1599" t="s">
        <v>73</v>
      </c>
      <c r="AF1599" t="s">
        <v>7428</v>
      </c>
    </row>
    <row r="1600" spans="1:32" x14ac:dyDescent="0.25">
      <c r="A1600" t="s">
        <v>7429</v>
      </c>
      <c r="B1600" t="s">
        <v>7430</v>
      </c>
      <c r="C1600" t="s">
        <v>7431</v>
      </c>
      <c r="D1600" t="s">
        <v>7432</v>
      </c>
      <c r="E1600" t="s">
        <v>259</v>
      </c>
      <c r="F1600">
        <v>7</v>
      </c>
      <c r="G1600">
        <v>2022</v>
      </c>
      <c r="H1600" s="1">
        <v>44971.432766469909</v>
      </c>
      <c r="I1600" t="s">
        <v>3355</v>
      </c>
      <c r="J1600">
        <v>83.26</v>
      </c>
      <c r="K1600">
        <v>0</v>
      </c>
      <c r="L1600" t="s">
        <v>38</v>
      </c>
      <c r="M1600" t="s">
        <v>51</v>
      </c>
      <c r="N1600">
        <v>83.26</v>
      </c>
      <c r="R1600" t="s">
        <v>52</v>
      </c>
      <c r="S1600">
        <v>41.033917000000002</v>
      </c>
      <c r="T1600">
        <v>-95.749583000000001</v>
      </c>
      <c r="U1600">
        <v>0</v>
      </c>
      <c r="V1600">
        <v>1</v>
      </c>
      <c r="W1600">
        <v>1.5609999999999999</v>
      </c>
      <c r="X1600">
        <v>1.43</v>
      </c>
      <c r="Y1600">
        <v>0</v>
      </c>
      <c r="Z1600">
        <v>19000328001</v>
      </c>
      <c r="AA1600">
        <v>187.02154627949</v>
      </c>
      <c r="AB1600" t="s">
        <v>407</v>
      </c>
      <c r="AC1600" t="s">
        <v>72</v>
      </c>
      <c r="AD1600" t="s">
        <v>54</v>
      </c>
      <c r="AE1600" t="s">
        <v>65</v>
      </c>
      <c r="AF1600" t="s">
        <v>7433</v>
      </c>
    </row>
    <row r="1601" spans="1:32" x14ac:dyDescent="0.25">
      <c r="A1601" t="s">
        <v>7434</v>
      </c>
      <c r="B1601" t="s">
        <v>7435</v>
      </c>
      <c r="C1601" t="s">
        <v>7435</v>
      </c>
      <c r="D1601" t="s">
        <v>98</v>
      </c>
      <c r="E1601" t="s">
        <v>99</v>
      </c>
      <c r="F1601">
        <v>6</v>
      </c>
      <c r="G1601">
        <v>2022</v>
      </c>
      <c r="H1601" s="1">
        <v>44834.518656875</v>
      </c>
      <c r="I1601" t="s">
        <v>3355</v>
      </c>
      <c r="J1601">
        <v>83.07</v>
      </c>
      <c r="K1601">
        <v>0</v>
      </c>
      <c r="L1601" t="s">
        <v>38</v>
      </c>
      <c r="M1601" t="s">
        <v>79</v>
      </c>
      <c r="Q1601">
        <v>83.07</v>
      </c>
      <c r="R1601" t="s">
        <v>52</v>
      </c>
      <c r="S1601">
        <v>29.818097000000002</v>
      </c>
      <c r="T1601">
        <v>-95.743688000000006</v>
      </c>
      <c r="U1601">
        <v>0.66416666700000004</v>
      </c>
      <c r="V1601">
        <v>1</v>
      </c>
      <c r="W1601">
        <v>2.35</v>
      </c>
      <c r="X1601">
        <v>1.35</v>
      </c>
      <c r="Y1601">
        <v>242.39</v>
      </c>
      <c r="Z1601">
        <v>48007582001</v>
      </c>
      <c r="AB1601" t="s">
        <v>41</v>
      </c>
      <c r="AC1601" t="s">
        <v>54</v>
      </c>
      <c r="AD1601" t="s">
        <v>54</v>
      </c>
      <c r="AE1601" t="s">
        <v>73</v>
      </c>
      <c r="AF1601" t="s">
        <v>7436</v>
      </c>
    </row>
    <row r="1602" spans="1:32" x14ac:dyDescent="0.25">
      <c r="A1602" t="s">
        <v>7437</v>
      </c>
      <c r="B1602" t="s">
        <v>7438</v>
      </c>
      <c r="C1602" t="s">
        <v>7439</v>
      </c>
      <c r="D1602" t="s">
        <v>7440</v>
      </c>
      <c r="E1602" t="s">
        <v>192</v>
      </c>
      <c r="F1602">
        <v>4</v>
      </c>
      <c r="G1602">
        <v>2022</v>
      </c>
      <c r="H1602" s="1">
        <v>44959.665060486113</v>
      </c>
      <c r="I1602" t="s">
        <v>3355</v>
      </c>
      <c r="J1602">
        <v>82.77</v>
      </c>
      <c r="K1602">
        <v>1</v>
      </c>
      <c r="L1602" t="s">
        <v>679</v>
      </c>
      <c r="M1602" t="s">
        <v>679</v>
      </c>
      <c r="O1602">
        <v>87</v>
      </c>
      <c r="R1602" t="s">
        <v>52</v>
      </c>
      <c r="S1602">
        <v>32.847222000000002</v>
      </c>
      <c r="T1602">
        <v>-86.606943999999999</v>
      </c>
      <c r="U1602">
        <v>1.577916667</v>
      </c>
      <c r="V1602">
        <v>1</v>
      </c>
      <c r="W1602">
        <v>2.25</v>
      </c>
      <c r="X1602">
        <v>2.0299999999999998</v>
      </c>
      <c r="Y1602">
        <v>574.74900000000002</v>
      </c>
      <c r="Z1602">
        <v>1000241002</v>
      </c>
      <c r="AA1602">
        <v>708.38735640429979</v>
      </c>
      <c r="AB1602" t="s">
        <v>1420</v>
      </c>
      <c r="AC1602" t="s">
        <v>54</v>
      </c>
      <c r="AD1602" t="s">
        <v>54</v>
      </c>
      <c r="AE1602" t="s">
        <v>44</v>
      </c>
      <c r="AF1602" t="s">
        <v>7441</v>
      </c>
    </row>
    <row r="1603" spans="1:32" x14ac:dyDescent="0.25">
      <c r="A1603" t="s">
        <v>7442</v>
      </c>
      <c r="B1603" t="s">
        <v>7443</v>
      </c>
      <c r="C1603" t="s">
        <v>7444</v>
      </c>
      <c r="D1603" t="s">
        <v>7445</v>
      </c>
      <c r="E1603" t="s">
        <v>213</v>
      </c>
      <c r="F1603">
        <v>3</v>
      </c>
      <c r="G1603">
        <v>2022</v>
      </c>
      <c r="H1603" s="1">
        <v>44930.603747071757</v>
      </c>
      <c r="I1603" t="s">
        <v>3355</v>
      </c>
      <c r="J1603">
        <v>82.65</v>
      </c>
      <c r="K1603">
        <v>0</v>
      </c>
      <c r="L1603" t="s">
        <v>38</v>
      </c>
      <c r="M1603" t="s">
        <v>79</v>
      </c>
      <c r="Q1603">
        <v>82.65</v>
      </c>
      <c r="R1603" t="s">
        <v>94</v>
      </c>
      <c r="S1603">
        <v>40.276449999999997</v>
      </c>
      <c r="T1603">
        <v>-80.137964999999994</v>
      </c>
      <c r="U1603">
        <v>0.64024999999999999</v>
      </c>
      <c r="V1603">
        <v>1</v>
      </c>
      <c r="W1603">
        <v>1.2</v>
      </c>
      <c r="X1603">
        <v>0</v>
      </c>
      <c r="Y1603">
        <v>231.92500000000001</v>
      </c>
      <c r="Z1603">
        <v>42005041001</v>
      </c>
      <c r="AA1603">
        <v>182.10471886999997</v>
      </c>
      <c r="AB1603" t="s">
        <v>41</v>
      </c>
      <c r="AC1603" t="s">
        <v>54</v>
      </c>
      <c r="AD1603" t="s">
        <v>54</v>
      </c>
      <c r="AE1603" t="s">
        <v>73</v>
      </c>
      <c r="AF1603" t="s">
        <v>7446</v>
      </c>
    </row>
    <row r="1604" spans="1:32" x14ac:dyDescent="0.25">
      <c r="A1604" t="s">
        <v>7447</v>
      </c>
      <c r="B1604" t="s">
        <v>7448</v>
      </c>
      <c r="C1604" t="s">
        <v>7449</v>
      </c>
      <c r="D1604" t="s">
        <v>7450</v>
      </c>
      <c r="E1604" t="s">
        <v>1719</v>
      </c>
      <c r="F1604">
        <v>7</v>
      </c>
      <c r="G1604">
        <v>2022</v>
      </c>
      <c r="H1604" s="1">
        <v>44985.458603344909</v>
      </c>
      <c r="I1604" t="s">
        <v>3355</v>
      </c>
      <c r="J1604">
        <v>82.52</v>
      </c>
      <c r="K1604">
        <v>0</v>
      </c>
      <c r="L1604" t="s">
        <v>38</v>
      </c>
      <c r="M1604" t="s">
        <v>51</v>
      </c>
      <c r="N1604">
        <v>82.52</v>
      </c>
      <c r="R1604" t="s">
        <v>52</v>
      </c>
      <c r="S1604">
        <v>38.592514165896901</v>
      </c>
      <c r="T1604">
        <v>-94.851476784025706</v>
      </c>
      <c r="U1604">
        <v>0.74809166699999996</v>
      </c>
      <c r="V1604">
        <v>1</v>
      </c>
      <c r="W1604">
        <v>1.4</v>
      </c>
      <c r="X1604">
        <v>0</v>
      </c>
      <c r="Y1604">
        <v>273.39269999999999</v>
      </c>
      <c r="Z1604">
        <v>20000735001</v>
      </c>
      <c r="AA1604">
        <v>353.28315460779993</v>
      </c>
      <c r="AB1604" t="s">
        <v>41</v>
      </c>
      <c r="AC1604" t="s">
        <v>72</v>
      </c>
      <c r="AD1604" t="s">
        <v>54</v>
      </c>
      <c r="AE1604" t="s">
        <v>55</v>
      </c>
      <c r="AF1604" t="s">
        <v>7451</v>
      </c>
    </row>
    <row r="1605" spans="1:32" x14ac:dyDescent="0.25">
      <c r="A1605" t="s">
        <v>7452</v>
      </c>
      <c r="B1605" t="s">
        <v>7453</v>
      </c>
      <c r="C1605" t="s">
        <v>7454</v>
      </c>
      <c r="D1605" t="s">
        <v>7455</v>
      </c>
      <c r="E1605" t="s">
        <v>543</v>
      </c>
      <c r="F1605">
        <v>7</v>
      </c>
      <c r="G1605">
        <v>2022</v>
      </c>
      <c r="H1605" s="1">
        <v>44972.430833402781</v>
      </c>
      <c r="I1605" t="s">
        <v>3355</v>
      </c>
      <c r="J1605">
        <v>82.5</v>
      </c>
      <c r="K1605">
        <v>0</v>
      </c>
      <c r="L1605" t="s">
        <v>38</v>
      </c>
      <c r="M1605" t="s">
        <v>51</v>
      </c>
      <c r="N1605">
        <v>82.5</v>
      </c>
      <c r="R1605" t="s">
        <v>52</v>
      </c>
      <c r="S1605">
        <v>37.858809000000001</v>
      </c>
      <c r="T1605">
        <v>-92.166634000000002</v>
      </c>
      <c r="U1605">
        <v>6.8810758329999997</v>
      </c>
      <c r="V1605">
        <v>1</v>
      </c>
      <c r="W1605">
        <v>0</v>
      </c>
      <c r="X1605">
        <v>0</v>
      </c>
      <c r="Y1605">
        <v>2508.8782999999999</v>
      </c>
      <c r="Z1605">
        <v>29001053001</v>
      </c>
      <c r="AA1605">
        <v>296.83069175809993</v>
      </c>
      <c r="AB1605" t="s">
        <v>41</v>
      </c>
      <c r="AC1605" t="s">
        <v>64</v>
      </c>
      <c r="AD1605" t="s">
        <v>54</v>
      </c>
      <c r="AE1605" t="s">
        <v>73</v>
      </c>
      <c r="AF1605" t="s">
        <v>7456</v>
      </c>
    </row>
    <row r="1606" spans="1:32" x14ac:dyDescent="0.25">
      <c r="A1606" t="s">
        <v>7457</v>
      </c>
      <c r="B1606" t="s">
        <v>7458</v>
      </c>
      <c r="C1606" t="s">
        <v>7459</v>
      </c>
      <c r="D1606" t="s">
        <v>7460</v>
      </c>
      <c r="E1606" t="s">
        <v>715</v>
      </c>
      <c r="F1606">
        <v>7</v>
      </c>
      <c r="G1606">
        <v>2022</v>
      </c>
      <c r="H1606" s="1">
        <v>44932.403549872688</v>
      </c>
      <c r="I1606" t="s">
        <v>3355</v>
      </c>
      <c r="J1606">
        <v>82.28</v>
      </c>
      <c r="K1606">
        <v>0</v>
      </c>
      <c r="L1606" t="s">
        <v>38</v>
      </c>
      <c r="M1606" t="s">
        <v>51</v>
      </c>
      <c r="N1606">
        <v>82.28</v>
      </c>
      <c r="R1606" t="s">
        <v>52</v>
      </c>
      <c r="S1606">
        <v>40.123899999999999</v>
      </c>
      <c r="T1606">
        <v>-97.178600000000003</v>
      </c>
      <c r="U1606">
        <v>0.22951633299999999</v>
      </c>
      <c r="V1606">
        <v>1</v>
      </c>
      <c r="W1606">
        <v>1</v>
      </c>
      <c r="X1606">
        <v>0.32500000000000001</v>
      </c>
      <c r="Y1606">
        <v>83.836428999999995</v>
      </c>
      <c r="Z1606">
        <v>31000890001</v>
      </c>
      <c r="AA1606">
        <v>189.3889076248</v>
      </c>
      <c r="AB1606" t="s">
        <v>41</v>
      </c>
      <c r="AC1606" t="s">
        <v>64</v>
      </c>
      <c r="AD1606" t="s">
        <v>54</v>
      </c>
      <c r="AE1606" t="s">
        <v>54</v>
      </c>
      <c r="AF1606" t="s">
        <v>7461</v>
      </c>
    </row>
    <row r="1607" spans="1:32" x14ac:dyDescent="0.25">
      <c r="A1607" t="s">
        <v>7462</v>
      </c>
      <c r="B1607" t="s">
        <v>7463</v>
      </c>
      <c r="C1607" t="s">
        <v>7463</v>
      </c>
      <c r="D1607" t="s">
        <v>4222</v>
      </c>
      <c r="E1607" t="s">
        <v>99</v>
      </c>
      <c r="F1607">
        <v>6</v>
      </c>
      <c r="G1607">
        <v>2022</v>
      </c>
      <c r="H1607" s="1">
        <v>44833.628904953701</v>
      </c>
      <c r="I1607" t="s">
        <v>3355</v>
      </c>
      <c r="J1607">
        <v>82.03</v>
      </c>
      <c r="K1607">
        <v>0</v>
      </c>
      <c r="L1607" t="s">
        <v>38</v>
      </c>
      <c r="M1607" t="s">
        <v>79</v>
      </c>
      <c r="Q1607">
        <v>82.03</v>
      </c>
      <c r="R1607" t="s">
        <v>52</v>
      </c>
      <c r="S1607">
        <v>29.547222000000001</v>
      </c>
      <c r="T1607">
        <v>-95.687776999999997</v>
      </c>
      <c r="AB1607" t="s">
        <v>41</v>
      </c>
      <c r="AC1607" t="s">
        <v>54</v>
      </c>
      <c r="AD1607" t="s">
        <v>54</v>
      </c>
      <c r="AE1607" t="s">
        <v>73</v>
      </c>
      <c r="AF1607" t="s">
        <v>7464</v>
      </c>
    </row>
    <row r="1608" spans="1:32" x14ac:dyDescent="0.25">
      <c r="A1608" t="s">
        <v>7465</v>
      </c>
      <c r="B1608" t="s">
        <v>7466</v>
      </c>
      <c r="C1608" t="s">
        <v>7467</v>
      </c>
      <c r="D1608" t="s">
        <v>7468</v>
      </c>
      <c r="E1608" t="s">
        <v>136</v>
      </c>
      <c r="F1608">
        <v>4</v>
      </c>
      <c r="G1608">
        <v>2022</v>
      </c>
      <c r="H1608" s="1">
        <v>44974.449790115737</v>
      </c>
      <c r="I1608" t="s">
        <v>3355</v>
      </c>
      <c r="J1608">
        <v>82</v>
      </c>
      <c r="K1608">
        <v>0</v>
      </c>
      <c r="L1608" t="s">
        <v>38</v>
      </c>
      <c r="M1608" t="s">
        <v>51</v>
      </c>
      <c r="N1608">
        <v>82</v>
      </c>
      <c r="R1608" t="s">
        <v>52</v>
      </c>
      <c r="S1608">
        <v>35.235773000000002</v>
      </c>
      <c r="T1608">
        <v>-80.268946</v>
      </c>
      <c r="U1608">
        <v>0.54710833299999995</v>
      </c>
      <c r="V1608">
        <v>2</v>
      </c>
      <c r="W1608">
        <v>1.2</v>
      </c>
      <c r="X1608">
        <v>0</v>
      </c>
      <c r="Y1608">
        <v>199.7055</v>
      </c>
      <c r="Z1608">
        <v>37008405001</v>
      </c>
      <c r="AA1608">
        <v>152.9679638508</v>
      </c>
      <c r="AB1608" t="s">
        <v>41</v>
      </c>
      <c r="AC1608" t="s">
        <v>54</v>
      </c>
      <c r="AD1608" t="s">
        <v>54</v>
      </c>
      <c r="AE1608" t="s">
        <v>54</v>
      </c>
      <c r="AF1608" t="s">
        <v>7469</v>
      </c>
    </row>
    <row r="1609" spans="1:32" x14ac:dyDescent="0.25">
      <c r="A1609" t="s">
        <v>7470</v>
      </c>
      <c r="B1609" t="s">
        <v>7471</v>
      </c>
      <c r="C1609" t="s">
        <v>7472</v>
      </c>
      <c r="D1609" t="s">
        <v>7473</v>
      </c>
      <c r="E1609" t="s">
        <v>117</v>
      </c>
      <c r="F1609">
        <v>5</v>
      </c>
      <c r="G1609">
        <v>2022</v>
      </c>
      <c r="H1609" s="1">
        <v>44974.664142002315</v>
      </c>
      <c r="I1609" t="s">
        <v>3355</v>
      </c>
      <c r="J1609">
        <v>81.900000000000006</v>
      </c>
      <c r="K1609">
        <v>0</v>
      </c>
      <c r="L1609" t="s">
        <v>38</v>
      </c>
      <c r="M1609" t="s">
        <v>51</v>
      </c>
      <c r="N1609">
        <v>89.64</v>
      </c>
      <c r="R1609" t="s">
        <v>52</v>
      </c>
      <c r="S1609">
        <v>39.37621</v>
      </c>
      <c r="T1609">
        <v>-89.087729999999993</v>
      </c>
      <c r="U1609">
        <v>1.3833333329999999</v>
      </c>
      <c r="V1609">
        <v>3</v>
      </c>
      <c r="W1609">
        <v>3.13</v>
      </c>
      <c r="X1609">
        <v>1.17</v>
      </c>
      <c r="Y1609">
        <v>503.3</v>
      </c>
      <c r="Z1609">
        <v>17001204003</v>
      </c>
      <c r="AB1609" t="s">
        <v>41</v>
      </c>
      <c r="AC1609" t="s">
        <v>54</v>
      </c>
      <c r="AD1609" t="s">
        <v>54</v>
      </c>
      <c r="AE1609" t="s">
        <v>73</v>
      </c>
      <c r="AF1609" t="s">
        <v>7474</v>
      </c>
    </row>
    <row r="1610" spans="1:32" x14ac:dyDescent="0.25">
      <c r="A1610" t="s">
        <v>7475</v>
      </c>
      <c r="B1610" t="s">
        <v>7476</v>
      </c>
      <c r="C1610" t="s">
        <v>7477</v>
      </c>
      <c r="D1610" t="s">
        <v>7478</v>
      </c>
      <c r="E1610" t="s">
        <v>715</v>
      </c>
      <c r="F1610">
        <v>7</v>
      </c>
      <c r="G1610">
        <v>2022</v>
      </c>
      <c r="H1610" s="1">
        <v>44970.457904409719</v>
      </c>
      <c r="I1610" t="s">
        <v>3355</v>
      </c>
      <c r="J1610">
        <v>81.900000000000006</v>
      </c>
      <c r="K1610">
        <v>1</v>
      </c>
      <c r="L1610" t="s">
        <v>51</v>
      </c>
      <c r="M1610" t="s">
        <v>51</v>
      </c>
      <c r="N1610">
        <v>81.900000000000006</v>
      </c>
      <c r="R1610" t="s">
        <v>52</v>
      </c>
      <c r="S1610">
        <v>40.935205000000003</v>
      </c>
      <c r="T1610">
        <v>-96.521068</v>
      </c>
      <c r="U1610">
        <v>0.37774766700000001</v>
      </c>
      <c r="V1610">
        <v>1</v>
      </c>
      <c r="W1610">
        <v>1</v>
      </c>
      <c r="X1610">
        <v>0.52500000000000002</v>
      </c>
      <c r="Y1610">
        <v>137.82213200000001</v>
      </c>
      <c r="Z1610">
        <v>31002585001</v>
      </c>
      <c r="AA1610">
        <v>136.57853915250001</v>
      </c>
      <c r="AB1610" t="s">
        <v>41</v>
      </c>
      <c r="AC1610" t="s">
        <v>54</v>
      </c>
      <c r="AD1610" t="s">
        <v>54</v>
      </c>
      <c r="AE1610" t="s">
        <v>65</v>
      </c>
      <c r="AF1610" t="s">
        <v>7479</v>
      </c>
    </row>
    <row r="1611" spans="1:32" x14ac:dyDescent="0.25">
      <c r="A1611" t="s">
        <v>7480</v>
      </c>
      <c r="B1611" t="s">
        <v>7481</v>
      </c>
      <c r="C1611" t="s">
        <v>7482</v>
      </c>
      <c r="D1611" t="s">
        <v>7483</v>
      </c>
      <c r="E1611" t="s">
        <v>207</v>
      </c>
      <c r="F1611">
        <v>4</v>
      </c>
      <c r="G1611">
        <v>2022</v>
      </c>
      <c r="H1611" s="1">
        <v>44965.441916851851</v>
      </c>
      <c r="I1611" t="s">
        <v>3355</v>
      </c>
      <c r="J1611">
        <v>81.7</v>
      </c>
      <c r="K1611">
        <v>0</v>
      </c>
      <c r="L1611" t="s">
        <v>38</v>
      </c>
      <c r="M1611" t="s">
        <v>79</v>
      </c>
      <c r="Q1611">
        <v>81.7</v>
      </c>
      <c r="R1611" t="s">
        <v>94</v>
      </c>
      <c r="S1611">
        <v>36.430129999999998</v>
      </c>
      <c r="T1611">
        <v>-81.802520000000001</v>
      </c>
      <c r="U1611">
        <v>0.82758333299999998</v>
      </c>
      <c r="V1611">
        <v>1</v>
      </c>
      <c r="W1611">
        <v>1.2</v>
      </c>
      <c r="X1611">
        <v>0.89</v>
      </c>
      <c r="Y1611">
        <v>301.02100000000002</v>
      </c>
      <c r="Z1611">
        <v>47000995001</v>
      </c>
      <c r="AA1611">
        <v>340.53582428689998</v>
      </c>
      <c r="AB1611" t="s">
        <v>41</v>
      </c>
      <c r="AC1611" t="s">
        <v>54</v>
      </c>
      <c r="AD1611" t="s">
        <v>54</v>
      </c>
      <c r="AE1611" t="s">
        <v>54</v>
      </c>
      <c r="AF1611" t="s">
        <v>7484</v>
      </c>
    </row>
    <row r="1612" spans="1:32" x14ac:dyDescent="0.25">
      <c r="A1612" t="s">
        <v>7485</v>
      </c>
      <c r="B1612" t="s">
        <v>7486</v>
      </c>
      <c r="C1612" t="s">
        <v>7486</v>
      </c>
      <c r="D1612" t="s">
        <v>98</v>
      </c>
      <c r="E1612" t="s">
        <v>99</v>
      </c>
      <c r="F1612">
        <v>6</v>
      </c>
      <c r="G1612">
        <v>2022</v>
      </c>
      <c r="H1612" s="1">
        <v>44832.7001603588</v>
      </c>
      <c r="I1612" t="s">
        <v>3355</v>
      </c>
      <c r="J1612">
        <v>81.63</v>
      </c>
      <c r="K1612">
        <v>0</v>
      </c>
      <c r="L1612" t="s">
        <v>38</v>
      </c>
      <c r="M1612" t="s">
        <v>79</v>
      </c>
      <c r="Q1612">
        <v>69.03</v>
      </c>
      <c r="R1612" t="s">
        <v>94</v>
      </c>
      <c r="S1612">
        <v>29.738527999999999</v>
      </c>
      <c r="T1612">
        <v>-95.828833000000003</v>
      </c>
      <c r="U1612">
        <v>0.63841666699999999</v>
      </c>
      <c r="V1612">
        <v>1</v>
      </c>
      <c r="W1612">
        <v>1.2</v>
      </c>
      <c r="X1612">
        <v>1.05</v>
      </c>
      <c r="Y1612">
        <v>233.083</v>
      </c>
      <c r="AB1612" t="s">
        <v>41</v>
      </c>
      <c r="AC1612" t="s">
        <v>54</v>
      </c>
      <c r="AD1612" t="s">
        <v>54</v>
      </c>
      <c r="AE1612" t="s">
        <v>54</v>
      </c>
      <c r="AF1612" t="s">
        <v>7487</v>
      </c>
    </row>
    <row r="1613" spans="1:32" x14ac:dyDescent="0.25">
      <c r="A1613" t="s">
        <v>7488</v>
      </c>
      <c r="B1613" t="s">
        <v>7489</v>
      </c>
      <c r="C1613" t="s">
        <v>7489</v>
      </c>
      <c r="D1613" t="s">
        <v>98</v>
      </c>
      <c r="E1613" t="s">
        <v>99</v>
      </c>
      <c r="F1613">
        <v>6</v>
      </c>
      <c r="G1613">
        <v>2022</v>
      </c>
      <c r="H1613" s="1">
        <v>44832.714574108795</v>
      </c>
      <c r="I1613" t="s">
        <v>3355</v>
      </c>
      <c r="J1613">
        <v>81.430000000000007</v>
      </c>
      <c r="K1613">
        <v>0</v>
      </c>
      <c r="L1613" t="s">
        <v>38</v>
      </c>
      <c r="M1613" t="s">
        <v>79</v>
      </c>
      <c r="Q1613">
        <v>81.430000000000007</v>
      </c>
      <c r="R1613" t="s">
        <v>94</v>
      </c>
      <c r="S1613">
        <v>29.801500000000001</v>
      </c>
      <c r="T1613">
        <v>-95.115167</v>
      </c>
      <c r="U1613">
        <v>0.767416667</v>
      </c>
      <c r="V1613">
        <v>1</v>
      </c>
      <c r="W1613">
        <v>2</v>
      </c>
      <c r="X1613">
        <v>1</v>
      </c>
      <c r="Y1613">
        <v>279.92200000000003</v>
      </c>
      <c r="Z1613">
        <v>48007643001</v>
      </c>
      <c r="AA1613">
        <v>365.11996133434991</v>
      </c>
      <c r="AB1613" t="s">
        <v>41</v>
      </c>
      <c r="AC1613" t="s">
        <v>54</v>
      </c>
      <c r="AD1613" t="s">
        <v>54</v>
      </c>
      <c r="AE1613" t="s">
        <v>54</v>
      </c>
      <c r="AF1613" t="s">
        <v>7490</v>
      </c>
    </row>
    <row r="1614" spans="1:32" x14ac:dyDescent="0.25">
      <c r="A1614" t="s">
        <v>7491</v>
      </c>
      <c r="B1614" t="s">
        <v>7492</v>
      </c>
      <c r="C1614" t="s">
        <v>7493</v>
      </c>
      <c r="D1614" t="s">
        <v>7494</v>
      </c>
      <c r="E1614" t="s">
        <v>543</v>
      </c>
      <c r="F1614">
        <v>7</v>
      </c>
      <c r="G1614">
        <v>2022</v>
      </c>
      <c r="H1614" s="1">
        <v>44973.59727510417</v>
      </c>
      <c r="I1614" t="s">
        <v>3355</v>
      </c>
      <c r="J1614">
        <v>81.3</v>
      </c>
      <c r="K1614">
        <v>0</v>
      </c>
      <c r="L1614" t="s">
        <v>38</v>
      </c>
      <c r="M1614" t="s">
        <v>51</v>
      </c>
      <c r="N1614">
        <v>81.3</v>
      </c>
      <c r="R1614" t="s">
        <v>52</v>
      </c>
      <c r="S1614">
        <v>37.838079999999998</v>
      </c>
      <c r="T1614">
        <v>-94.359290000000001</v>
      </c>
      <c r="U1614">
        <v>1.505833333</v>
      </c>
      <c r="V1614">
        <v>1</v>
      </c>
      <c r="W1614">
        <v>2</v>
      </c>
      <c r="X1614">
        <v>1.4</v>
      </c>
      <c r="Y1614">
        <v>550.63</v>
      </c>
      <c r="Z1614">
        <v>29001029001</v>
      </c>
      <c r="AA1614">
        <v>617.33499696929994</v>
      </c>
      <c r="AB1614" t="s">
        <v>41</v>
      </c>
      <c r="AC1614" t="s">
        <v>54</v>
      </c>
      <c r="AD1614" t="s">
        <v>54</v>
      </c>
      <c r="AE1614" t="s">
        <v>73</v>
      </c>
      <c r="AF1614" t="s">
        <v>7495</v>
      </c>
    </row>
    <row r="1615" spans="1:32" x14ac:dyDescent="0.25">
      <c r="A1615" t="s">
        <v>7496</v>
      </c>
      <c r="B1615" t="s">
        <v>7497</v>
      </c>
      <c r="C1615" t="s">
        <v>7498</v>
      </c>
      <c r="D1615" t="s">
        <v>7499</v>
      </c>
      <c r="E1615" t="s">
        <v>1948</v>
      </c>
      <c r="F1615">
        <v>6</v>
      </c>
      <c r="G1615">
        <v>2022</v>
      </c>
      <c r="H1615" s="1">
        <v>44953.534765208336</v>
      </c>
      <c r="I1615" t="s">
        <v>3355</v>
      </c>
      <c r="J1615">
        <v>81.06</v>
      </c>
      <c r="K1615">
        <v>0</v>
      </c>
      <c r="L1615" t="s">
        <v>38</v>
      </c>
      <c r="M1615" t="s">
        <v>51</v>
      </c>
      <c r="N1615">
        <v>81.06</v>
      </c>
      <c r="R1615" t="s">
        <v>214</v>
      </c>
      <c r="S1615">
        <v>31.349989999999998</v>
      </c>
      <c r="T1615">
        <v>-92.576329999999999</v>
      </c>
      <c r="U1615">
        <v>2.5108333329999999</v>
      </c>
      <c r="V1615">
        <v>1</v>
      </c>
      <c r="W1615">
        <v>4.5</v>
      </c>
      <c r="X1615">
        <v>0</v>
      </c>
      <c r="Y1615">
        <v>917.3</v>
      </c>
      <c r="Z1615">
        <v>22000915001</v>
      </c>
      <c r="AA1615">
        <v>1303.8697871092002</v>
      </c>
      <c r="AB1615" t="s">
        <v>87</v>
      </c>
      <c r="AC1615" t="s">
        <v>64</v>
      </c>
      <c r="AD1615" t="s">
        <v>54</v>
      </c>
      <c r="AE1615" t="s">
        <v>73</v>
      </c>
      <c r="AF1615" t="s">
        <v>7500</v>
      </c>
    </row>
    <row r="1616" spans="1:32" x14ac:dyDescent="0.25">
      <c r="A1616" t="s">
        <v>7501</v>
      </c>
      <c r="B1616" t="s">
        <v>7502</v>
      </c>
      <c r="C1616" t="s">
        <v>7503</v>
      </c>
      <c r="D1616" t="s">
        <v>4214</v>
      </c>
      <c r="E1616" t="s">
        <v>172</v>
      </c>
      <c r="F1616">
        <v>4</v>
      </c>
      <c r="G1616">
        <v>2022</v>
      </c>
      <c r="H1616" s="1">
        <v>44943.326077303238</v>
      </c>
      <c r="I1616" t="s">
        <v>3355</v>
      </c>
      <c r="J1616">
        <v>80.61</v>
      </c>
      <c r="K1616">
        <v>0</v>
      </c>
      <c r="L1616" t="s">
        <v>38</v>
      </c>
      <c r="M1616" t="s">
        <v>79</v>
      </c>
      <c r="Q1616">
        <v>80.61</v>
      </c>
      <c r="R1616" t="s">
        <v>94</v>
      </c>
      <c r="S1616">
        <v>34.193333000000003</v>
      </c>
      <c r="T1616">
        <v>-82.158332999999999</v>
      </c>
      <c r="U1616">
        <v>0.86666666699999995</v>
      </c>
      <c r="V1616">
        <v>1</v>
      </c>
      <c r="W1616">
        <v>0</v>
      </c>
      <c r="X1616">
        <v>0</v>
      </c>
      <c r="Y1616">
        <v>316.12</v>
      </c>
      <c r="Z1616">
        <v>45000620004</v>
      </c>
      <c r="AA1616">
        <v>584.55614757269996</v>
      </c>
      <c r="AB1616" t="s">
        <v>54</v>
      </c>
      <c r="AC1616" t="s">
        <v>54</v>
      </c>
      <c r="AD1616" t="s">
        <v>54</v>
      </c>
      <c r="AE1616" t="s">
        <v>73</v>
      </c>
      <c r="AF1616" t="s">
        <v>7504</v>
      </c>
    </row>
    <row r="1617" spans="1:32" x14ac:dyDescent="0.25">
      <c r="A1617" t="s">
        <v>7505</v>
      </c>
      <c r="B1617" t="s">
        <v>7506</v>
      </c>
      <c r="C1617" t="s">
        <v>7507</v>
      </c>
      <c r="D1617" t="s">
        <v>7508</v>
      </c>
      <c r="E1617" t="s">
        <v>159</v>
      </c>
      <c r="F1617">
        <v>10</v>
      </c>
      <c r="G1617">
        <v>2022</v>
      </c>
      <c r="H1617" s="1">
        <v>44967.658640810187</v>
      </c>
      <c r="I1617" t="s">
        <v>3355</v>
      </c>
      <c r="J1617">
        <v>80.42</v>
      </c>
      <c r="K1617">
        <v>0</v>
      </c>
      <c r="L1617" t="s">
        <v>38</v>
      </c>
      <c r="M1617" t="s">
        <v>79</v>
      </c>
      <c r="Q1617">
        <v>80.42</v>
      </c>
      <c r="R1617" t="s">
        <v>52</v>
      </c>
      <c r="S1617">
        <v>46.031407000000002</v>
      </c>
      <c r="T1617">
        <v>-118.419926</v>
      </c>
      <c r="Z1617">
        <v>53000235001</v>
      </c>
      <c r="AA1617">
        <v>573.6298644405</v>
      </c>
      <c r="AB1617" t="s">
        <v>1420</v>
      </c>
      <c r="AC1617" t="s">
        <v>64</v>
      </c>
      <c r="AD1617" t="s">
        <v>54</v>
      </c>
      <c r="AE1617" t="s">
        <v>73</v>
      </c>
      <c r="AF1617" t="s">
        <v>7509</v>
      </c>
    </row>
    <row r="1618" spans="1:32" x14ac:dyDescent="0.25">
      <c r="A1618" t="s">
        <v>7510</v>
      </c>
      <c r="B1618" t="s">
        <v>7511</v>
      </c>
      <c r="C1618" t="s">
        <v>7512</v>
      </c>
      <c r="D1618" t="s">
        <v>7513</v>
      </c>
      <c r="E1618" t="s">
        <v>247</v>
      </c>
      <c r="F1618">
        <v>1</v>
      </c>
      <c r="G1618">
        <v>2022</v>
      </c>
      <c r="H1618" s="1">
        <v>44985.341568136573</v>
      </c>
      <c r="I1618" t="s">
        <v>3355</v>
      </c>
      <c r="J1618">
        <v>80.2</v>
      </c>
      <c r="K1618">
        <v>0</v>
      </c>
      <c r="L1618" t="s">
        <v>38</v>
      </c>
      <c r="M1618" t="s">
        <v>79</v>
      </c>
      <c r="Q1618">
        <v>80.2</v>
      </c>
      <c r="R1618" t="s">
        <v>94</v>
      </c>
      <c r="S1618">
        <v>42.281579000000001</v>
      </c>
      <c r="T1618">
        <v>-72.425629999999998</v>
      </c>
      <c r="U1618">
        <v>0.34925</v>
      </c>
      <c r="V1618">
        <v>1</v>
      </c>
      <c r="W1618">
        <v>0.5</v>
      </c>
      <c r="X1618">
        <v>0</v>
      </c>
      <c r="Y1618">
        <v>127.34</v>
      </c>
      <c r="Z1618">
        <v>25000261001</v>
      </c>
      <c r="AA1618">
        <v>109.26283132199998</v>
      </c>
      <c r="AB1618" t="s">
        <v>41</v>
      </c>
      <c r="AC1618" t="s">
        <v>54</v>
      </c>
      <c r="AD1618" t="s">
        <v>54</v>
      </c>
      <c r="AE1618" t="s">
        <v>73</v>
      </c>
      <c r="AF1618" t="s">
        <v>7514</v>
      </c>
    </row>
    <row r="1619" spans="1:32" x14ac:dyDescent="0.25">
      <c r="A1619" t="s">
        <v>7515</v>
      </c>
      <c r="B1619" t="s">
        <v>7516</v>
      </c>
      <c r="C1619" t="s">
        <v>7517</v>
      </c>
      <c r="D1619" t="s">
        <v>7518</v>
      </c>
      <c r="E1619" t="s">
        <v>715</v>
      </c>
      <c r="F1619">
        <v>7</v>
      </c>
      <c r="G1619">
        <v>2022</v>
      </c>
      <c r="H1619" s="1">
        <v>44937.51403875</v>
      </c>
      <c r="I1619" t="s">
        <v>3355</v>
      </c>
      <c r="J1619">
        <v>80.2</v>
      </c>
      <c r="K1619">
        <v>0</v>
      </c>
      <c r="L1619" t="s">
        <v>38</v>
      </c>
      <c r="M1619" t="s">
        <v>79</v>
      </c>
      <c r="Q1619">
        <v>80.2</v>
      </c>
      <c r="R1619" t="s">
        <v>94</v>
      </c>
      <c r="S1619">
        <v>40.039200000000001</v>
      </c>
      <c r="T1619">
        <v>-95.594800000000006</v>
      </c>
      <c r="U1619">
        <v>0.53516666700000004</v>
      </c>
      <c r="V1619">
        <v>1</v>
      </c>
      <c r="W1619">
        <v>1.4</v>
      </c>
      <c r="X1619">
        <v>0.68400000000000005</v>
      </c>
      <c r="Y1619">
        <v>195.381</v>
      </c>
      <c r="Z1619">
        <v>31000905001</v>
      </c>
      <c r="AA1619">
        <v>254.94660641799999</v>
      </c>
      <c r="AB1619" t="s">
        <v>1420</v>
      </c>
      <c r="AC1619" t="s">
        <v>64</v>
      </c>
      <c r="AD1619" t="s">
        <v>54</v>
      </c>
      <c r="AE1619" t="s">
        <v>54</v>
      </c>
      <c r="AF1619" t="s">
        <v>7519</v>
      </c>
    </row>
    <row r="1620" spans="1:32" x14ac:dyDescent="0.25">
      <c r="A1620" t="s">
        <v>7520</v>
      </c>
      <c r="B1620" t="s">
        <v>7521</v>
      </c>
      <c r="C1620" t="s">
        <v>7522</v>
      </c>
      <c r="D1620" t="s">
        <v>7523</v>
      </c>
      <c r="E1620" t="s">
        <v>629</v>
      </c>
      <c r="F1620">
        <v>9</v>
      </c>
      <c r="G1620">
        <v>2022</v>
      </c>
      <c r="H1620" s="1">
        <v>44973.604217291664</v>
      </c>
      <c r="I1620" t="s">
        <v>3355</v>
      </c>
      <c r="J1620">
        <v>80</v>
      </c>
      <c r="K1620">
        <v>0</v>
      </c>
      <c r="L1620" t="s">
        <v>38</v>
      </c>
      <c r="M1620" t="s">
        <v>79</v>
      </c>
      <c r="Q1620">
        <v>80</v>
      </c>
      <c r="R1620" t="s">
        <v>94</v>
      </c>
      <c r="S1620">
        <v>36.786963999999998</v>
      </c>
      <c r="T1620">
        <v>-108.711493</v>
      </c>
      <c r="U1620">
        <v>0.30833333299999999</v>
      </c>
      <c r="V1620">
        <v>1</v>
      </c>
      <c r="W1620">
        <v>1</v>
      </c>
      <c r="X1620">
        <v>0.63</v>
      </c>
      <c r="Y1620">
        <v>112.58</v>
      </c>
      <c r="Z1620">
        <v>35000070005</v>
      </c>
      <c r="AA1620">
        <v>269.51498392760004</v>
      </c>
      <c r="AB1620" t="s">
        <v>118</v>
      </c>
      <c r="AC1620" t="s">
        <v>144</v>
      </c>
      <c r="AD1620" t="s">
        <v>54</v>
      </c>
      <c r="AE1620" t="s">
        <v>438</v>
      </c>
      <c r="AF1620" t="s">
        <v>7524</v>
      </c>
    </row>
    <row r="1621" spans="1:32" x14ac:dyDescent="0.25">
      <c r="A1621" t="s">
        <v>7525</v>
      </c>
      <c r="B1621" t="s">
        <v>7526</v>
      </c>
      <c r="C1621" t="s">
        <v>7526</v>
      </c>
      <c r="D1621" t="s">
        <v>7527</v>
      </c>
      <c r="E1621" t="s">
        <v>99</v>
      </c>
      <c r="F1621">
        <v>6</v>
      </c>
      <c r="G1621">
        <v>2022</v>
      </c>
      <c r="H1621" s="1">
        <v>44834.427534548609</v>
      </c>
      <c r="I1621" t="s">
        <v>3355</v>
      </c>
      <c r="J1621">
        <v>79.22</v>
      </c>
      <c r="K1621">
        <v>0</v>
      </c>
      <c r="L1621" t="s">
        <v>38</v>
      </c>
      <c r="M1621" t="s">
        <v>79</v>
      </c>
      <c r="Q1621">
        <v>79.22</v>
      </c>
      <c r="R1621" t="s">
        <v>94</v>
      </c>
      <c r="S1621">
        <v>29.533581999999999</v>
      </c>
      <c r="T1621">
        <v>-95.090506000000005</v>
      </c>
      <c r="U1621">
        <v>0.61108333299999995</v>
      </c>
      <c r="V1621">
        <v>1</v>
      </c>
      <c r="W1621">
        <v>1.33</v>
      </c>
      <c r="X1621">
        <v>1.33</v>
      </c>
      <c r="Y1621">
        <v>222.97300000000001</v>
      </c>
      <c r="Z1621">
        <v>48007142001</v>
      </c>
      <c r="AA1621">
        <v>484.39855219420002</v>
      </c>
      <c r="AB1621" t="s">
        <v>41</v>
      </c>
      <c r="AC1621" t="s">
        <v>54</v>
      </c>
      <c r="AD1621" t="s">
        <v>54</v>
      </c>
      <c r="AE1621" t="s">
        <v>73</v>
      </c>
      <c r="AF1621" t="s">
        <v>7528</v>
      </c>
    </row>
    <row r="1622" spans="1:32" x14ac:dyDescent="0.25">
      <c r="A1622" t="s">
        <v>7529</v>
      </c>
      <c r="B1622" t="s">
        <v>7530</v>
      </c>
      <c r="C1622" t="s">
        <v>7531</v>
      </c>
      <c r="D1622" t="s">
        <v>751</v>
      </c>
      <c r="E1622" t="s">
        <v>1719</v>
      </c>
      <c r="F1622">
        <v>7</v>
      </c>
      <c r="G1622">
        <v>2022</v>
      </c>
      <c r="H1622" s="1">
        <v>44952.598291550923</v>
      </c>
      <c r="I1622" t="s">
        <v>3355</v>
      </c>
      <c r="J1622">
        <v>78</v>
      </c>
      <c r="K1622">
        <v>0</v>
      </c>
      <c r="L1622" t="s">
        <v>38</v>
      </c>
      <c r="M1622" t="s">
        <v>51</v>
      </c>
      <c r="N1622">
        <v>78</v>
      </c>
      <c r="R1622" t="s">
        <v>52</v>
      </c>
      <c r="S1622">
        <v>37.228839999999998</v>
      </c>
      <c r="T1622">
        <v>-95.692941000000005</v>
      </c>
      <c r="U1622">
        <v>1.4974475</v>
      </c>
      <c r="V1622">
        <v>1</v>
      </c>
      <c r="W1622">
        <v>3</v>
      </c>
      <c r="X1622">
        <v>0</v>
      </c>
      <c r="Y1622">
        <v>546.48927000000003</v>
      </c>
      <c r="Z1622">
        <v>20001523001</v>
      </c>
      <c r="AA1622">
        <v>768.48191363139995</v>
      </c>
      <c r="AB1622" t="s">
        <v>41</v>
      </c>
      <c r="AC1622" t="s">
        <v>54</v>
      </c>
      <c r="AD1622" t="s">
        <v>54</v>
      </c>
      <c r="AE1622" t="s">
        <v>73</v>
      </c>
      <c r="AF1622" t="s">
        <v>7532</v>
      </c>
    </row>
    <row r="1623" spans="1:32" x14ac:dyDescent="0.25">
      <c r="A1623" t="s">
        <v>7533</v>
      </c>
      <c r="B1623" t="s">
        <v>7534</v>
      </c>
      <c r="C1623" t="s">
        <v>7535</v>
      </c>
      <c r="D1623" t="s">
        <v>7536</v>
      </c>
      <c r="E1623" t="s">
        <v>50</v>
      </c>
      <c r="F1623">
        <v>10</v>
      </c>
      <c r="G1623">
        <v>2022</v>
      </c>
      <c r="H1623" s="1">
        <v>44967.495201192127</v>
      </c>
      <c r="I1623" t="s">
        <v>3355</v>
      </c>
      <c r="J1623">
        <v>77</v>
      </c>
      <c r="K1623">
        <v>0</v>
      </c>
      <c r="L1623" t="s">
        <v>38</v>
      </c>
      <c r="M1623" t="s">
        <v>51</v>
      </c>
      <c r="N1623">
        <v>77</v>
      </c>
      <c r="R1623" t="s">
        <v>52</v>
      </c>
      <c r="S1623">
        <v>45.752634999999998</v>
      </c>
      <c r="T1623">
        <v>-122.856076</v>
      </c>
      <c r="U1623">
        <v>0</v>
      </c>
      <c r="V1623">
        <v>1</v>
      </c>
      <c r="W1623">
        <v>0.5</v>
      </c>
      <c r="X1623">
        <v>0</v>
      </c>
      <c r="Y1623">
        <v>0</v>
      </c>
      <c r="AB1623" t="s">
        <v>41</v>
      </c>
      <c r="AC1623" t="s">
        <v>54</v>
      </c>
      <c r="AD1623" t="s">
        <v>54</v>
      </c>
      <c r="AE1623" t="s">
        <v>73</v>
      </c>
      <c r="AF1623" t="s">
        <v>7537</v>
      </c>
    </row>
    <row r="1624" spans="1:32" x14ac:dyDescent="0.25">
      <c r="A1624" t="s">
        <v>7538</v>
      </c>
      <c r="B1624" t="s">
        <v>7539</v>
      </c>
      <c r="C1624" t="s">
        <v>7540</v>
      </c>
      <c r="D1624" t="s">
        <v>7538</v>
      </c>
      <c r="E1624" t="s">
        <v>437</v>
      </c>
      <c r="F1624">
        <v>5</v>
      </c>
      <c r="G1624">
        <v>2022</v>
      </c>
      <c r="H1624" s="1">
        <v>44972.687317858799</v>
      </c>
      <c r="I1624" t="s">
        <v>3355</v>
      </c>
      <c r="J1624">
        <v>76.7</v>
      </c>
      <c r="K1624">
        <v>0</v>
      </c>
      <c r="L1624" t="s">
        <v>38</v>
      </c>
      <c r="M1624" t="s">
        <v>51</v>
      </c>
      <c r="N1624">
        <v>76.7</v>
      </c>
      <c r="R1624" t="s">
        <v>52</v>
      </c>
      <c r="S1624">
        <v>43.871029999999998</v>
      </c>
      <c r="T1624">
        <v>-92.478610000000003</v>
      </c>
      <c r="U1624">
        <v>0.52100000000000002</v>
      </c>
      <c r="V1624">
        <v>1</v>
      </c>
      <c r="W1624">
        <v>1.111</v>
      </c>
      <c r="X1624">
        <v>1.111</v>
      </c>
      <c r="Y1624">
        <v>190.47499999999999</v>
      </c>
      <c r="Z1624">
        <v>27000155001</v>
      </c>
      <c r="AA1624">
        <v>380.41675771943005</v>
      </c>
      <c r="AB1624" t="s">
        <v>118</v>
      </c>
      <c r="AC1624" t="s">
        <v>64</v>
      </c>
      <c r="AD1624" t="s">
        <v>54</v>
      </c>
      <c r="AE1624" t="s">
        <v>438</v>
      </c>
      <c r="AF1624" t="s">
        <v>7541</v>
      </c>
    </row>
    <row r="1625" spans="1:32" x14ac:dyDescent="0.25">
      <c r="A1625" t="s">
        <v>7542</v>
      </c>
      <c r="B1625" t="s">
        <v>7543</v>
      </c>
      <c r="C1625" t="s">
        <v>7544</v>
      </c>
      <c r="D1625" t="s">
        <v>7545</v>
      </c>
      <c r="E1625" t="s">
        <v>1449</v>
      </c>
      <c r="F1625">
        <v>3</v>
      </c>
      <c r="G1625">
        <v>2022</v>
      </c>
      <c r="H1625" s="1">
        <v>44964.428867685187</v>
      </c>
      <c r="I1625" t="s">
        <v>3355</v>
      </c>
      <c r="J1625">
        <v>76.11</v>
      </c>
      <c r="K1625">
        <v>0</v>
      </c>
      <c r="L1625" t="s">
        <v>38</v>
      </c>
      <c r="M1625" t="s">
        <v>79</v>
      </c>
      <c r="Q1625">
        <v>76.11</v>
      </c>
      <c r="R1625" t="s">
        <v>94</v>
      </c>
      <c r="S1625">
        <v>37.793084999999998</v>
      </c>
      <c r="T1625">
        <v>-80.301526999999993</v>
      </c>
      <c r="U1625">
        <v>1.5806166669999999</v>
      </c>
      <c r="V1625">
        <v>2</v>
      </c>
      <c r="W1625">
        <v>2.5</v>
      </c>
      <c r="X1625">
        <v>0</v>
      </c>
      <c r="Y1625">
        <v>553.76199999999994</v>
      </c>
      <c r="Z1625">
        <v>54001310001</v>
      </c>
      <c r="AA1625">
        <v>582.73510038400002</v>
      </c>
      <c r="AB1625" t="s">
        <v>41</v>
      </c>
      <c r="AC1625" t="s">
        <v>54</v>
      </c>
      <c r="AD1625" t="s">
        <v>54</v>
      </c>
      <c r="AE1625" t="s">
        <v>73</v>
      </c>
      <c r="AF1625" t="s">
        <v>7546</v>
      </c>
    </row>
    <row r="1626" spans="1:32" x14ac:dyDescent="0.25">
      <c r="A1626" t="s">
        <v>7547</v>
      </c>
      <c r="B1626" t="s">
        <v>7548</v>
      </c>
      <c r="C1626" t="s">
        <v>7549</v>
      </c>
      <c r="D1626" t="s">
        <v>7550</v>
      </c>
      <c r="E1626" t="s">
        <v>629</v>
      </c>
      <c r="F1626">
        <v>6</v>
      </c>
      <c r="G1626">
        <v>2022</v>
      </c>
      <c r="H1626" s="1">
        <v>44972.646668194444</v>
      </c>
      <c r="I1626" t="s">
        <v>3355</v>
      </c>
      <c r="J1626">
        <v>76</v>
      </c>
      <c r="K1626">
        <v>0</v>
      </c>
      <c r="L1626" t="s">
        <v>38</v>
      </c>
      <c r="M1626" t="s">
        <v>51</v>
      </c>
      <c r="N1626">
        <v>32</v>
      </c>
      <c r="R1626" t="s">
        <v>86</v>
      </c>
      <c r="S1626">
        <v>34.643436000000001</v>
      </c>
      <c r="T1626">
        <v>-106.777281</v>
      </c>
      <c r="U1626">
        <v>0.4</v>
      </c>
      <c r="V1626">
        <v>1</v>
      </c>
      <c r="W1626">
        <v>1.2</v>
      </c>
      <c r="X1626">
        <v>0</v>
      </c>
      <c r="Y1626">
        <v>146</v>
      </c>
      <c r="Z1626">
        <v>35000128001</v>
      </c>
      <c r="AA1626">
        <v>309.57802207899999</v>
      </c>
      <c r="AB1626" t="s">
        <v>118</v>
      </c>
      <c r="AC1626" t="s">
        <v>54</v>
      </c>
      <c r="AD1626" t="s">
        <v>43</v>
      </c>
      <c r="AE1626" t="s">
        <v>73</v>
      </c>
      <c r="AF1626" t="s">
        <v>7551</v>
      </c>
    </row>
    <row r="1627" spans="1:32" x14ac:dyDescent="0.25">
      <c r="A1627" t="s">
        <v>7552</v>
      </c>
      <c r="B1627" t="s">
        <v>7553</v>
      </c>
      <c r="C1627" t="s">
        <v>7554</v>
      </c>
      <c r="D1627" t="s">
        <v>6164</v>
      </c>
      <c r="E1627" t="s">
        <v>525</v>
      </c>
      <c r="F1627">
        <v>2</v>
      </c>
      <c r="G1627">
        <v>2022</v>
      </c>
      <c r="H1627" s="1">
        <v>45000.775293576386</v>
      </c>
      <c r="I1627" t="s">
        <v>3355</v>
      </c>
      <c r="J1627">
        <v>75.099999999999994</v>
      </c>
      <c r="K1627">
        <v>0</v>
      </c>
      <c r="L1627" t="s">
        <v>38</v>
      </c>
      <c r="M1627" t="s">
        <v>79</v>
      </c>
      <c r="Q1627">
        <v>75.099999999999994</v>
      </c>
      <c r="R1627" t="s">
        <v>52</v>
      </c>
      <c r="S1627">
        <v>40.039009999999998</v>
      </c>
      <c r="T1627">
        <v>-74.965479999999999</v>
      </c>
      <c r="U1627">
        <v>0.65666666699999998</v>
      </c>
      <c r="V1627">
        <v>1</v>
      </c>
      <c r="W1627">
        <v>0</v>
      </c>
      <c r="X1627">
        <v>0</v>
      </c>
      <c r="Y1627">
        <v>239.6</v>
      </c>
      <c r="Z1627">
        <v>34007092001</v>
      </c>
      <c r="AA1627">
        <v>310.85275511108995</v>
      </c>
      <c r="AB1627" t="s">
        <v>1135</v>
      </c>
      <c r="AC1627" t="s">
        <v>54</v>
      </c>
      <c r="AD1627" t="s">
        <v>54</v>
      </c>
      <c r="AE1627" t="s">
        <v>65</v>
      </c>
      <c r="AF1627" t="s">
        <v>7555</v>
      </c>
    </row>
    <row r="1628" spans="1:32" x14ac:dyDescent="0.25">
      <c r="A1628" t="s">
        <v>7556</v>
      </c>
      <c r="B1628" t="s">
        <v>7557</v>
      </c>
      <c r="C1628" t="s">
        <v>7558</v>
      </c>
      <c r="D1628" t="s">
        <v>7559</v>
      </c>
      <c r="E1628" t="s">
        <v>192</v>
      </c>
      <c r="F1628">
        <v>4</v>
      </c>
      <c r="G1628">
        <v>2022</v>
      </c>
      <c r="H1628" s="1">
        <v>44980.562143796298</v>
      </c>
      <c r="I1628" t="s">
        <v>3355</v>
      </c>
      <c r="J1628">
        <v>75.06</v>
      </c>
      <c r="K1628">
        <v>0</v>
      </c>
      <c r="L1628" t="s">
        <v>38</v>
      </c>
      <c r="M1628" t="s">
        <v>51</v>
      </c>
      <c r="N1628">
        <v>75.06</v>
      </c>
      <c r="R1628" t="s">
        <v>214</v>
      </c>
      <c r="S1628">
        <v>32.5259</v>
      </c>
      <c r="T1628">
        <v>-86.364800000000002</v>
      </c>
      <c r="U1628">
        <v>4.2526666669999997</v>
      </c>
      <c r="V1628">
        <v>2</v>
      </c>
      <c r="W1628">
        <v>2.2999999999999998</v>
      </c>
      <c r="X1628">
        <v>2.4300000000000002</v>
      </c>
      <c r="Y1628">
        <v>828.34900000000005</v>
      </c>
      <c r="Z1628">
        <v>1000421001</v>
      </c>
      <c r="AA1628">
        <v>691.99793170599992</v>
      </c>
      <c r="AB1628" t="s">
        <v>41</v>
      </c>
      <c r="AC1628" t="s">
        <v>54</v>
      </c>
      <c r="AD1628" t="s">
        <v>54</v>
      </c>
      <c r="AE1628" t="s">
        <v>73</v>
      </c>
      <c r="AF1628" t="s">
        <v>7560</v>
      </c>
    </row>
    <row r="1629" spans="1:32" x14ac:dyDescent="0.25">
      <c r="A1629" t="s">
        <v>7561</v>
      </c>
      <c r="B1629" t="s">
        <v>7562</v>
      </c>
      <c r="C1629" t="s">
        <v>7563</v>
      </c>
      <c r="D1629" t="s">
        <v>7564</v>
      </c>
      <c r="E1629" t="s">
        <v>213</v>
      </c>
      <c r="F1629">
        <v>3</v>
      </c>
      <c r="G1629">
        <v>2022</v>
      </c>
      <c r="H1629" s="1">
        <v>44943.581422685187</v>
      </c>
      <c r="I1629" t="s">
        <v>3355</v>
      </c>
      <c r="J1629">
        <v>75.02</v>
      </c>
      <c r="K1629">
        <v>0</v>
      </c>
      <c r="L1629" t="s">
        <v>38</v>
      </c>
      <c r="M1629" t="s">
        <v>51</v>
      </c>
      <c r="N1629">
        <v>75.02</v>
      </c>
      <c r="R1629" t="s">
        <v>52</v>
      </c>
      <c r="S1629">
        <v>40.239392000000002</v>
      </c>
      <c r="T1629">
        <v>-77.176248000000001</v>
      </c>
      <c r="U1629">
        <v>0.99990000000000001</v>
      </c>
      <c r="V1629">
        <v>1</v>
      </c>
      <c r="W1629">
        <v>1.3</v>
      </c>
      <c r="X1629">
        <v>0</v>
      </c>
      <c r="Y1629">
        <v>364.03269999999998</v>
      </c>
      <c r="Z1629">
        <v>42003095001</v>
      </c>
      <c r="AA1629">
        <v>315.04116364510003</v>
      </c>
      <c r="AB1629" t="s">
        <v>41</v>
      </c>
      <c r="AC1629" t="s">
        <v>54</v>
      </c>
      <c r="AD1629" t="s">
        <v>54</v>
      </c>
      <c r="AE1629" t="s">
        <v>73</v>
      </c>
      <c r="AF1629" t="s">
        <v>7565</v>
      </c>
    </row>
    <row r="1630" spans="1:32" x14ac:dyDescent="0.25">
      <c r="A1630" t="s">
        <v>7566</v>
      </c>
      <c r="B1630" t="s">
        <v>7567</v>
      </c>
      <c r="C1630" t="s">
        <v>7568</v>
      </c>
      <c r="D1630" t="s">
        <v>7569</v>
      </c>
      <c r="E1630" t="s">
        <v>1948</v>
      </c>
      <c r="F1630">
        <v>6</v>
      </c>
      <c r="G1630">
        <v>2022</v>
      </c>
      <c r="H1630" s="1">
        <v>44958.443851504628</v>
      </c>
      <c r="I1630" t="s">
        <v>3355</v>
      </c>
      <c r="J1630">
        <v>75</v>
      </c>
      <c r="K1630">
        <v>0</v>
      </c>
      <c r="L1630" t="s">
        <v>38</v>
      </c>
      <c r="M1630" t="s">
        <v>679</v>
      </c>
      <c r="O1630">
        <v>75</v>
      </c>
      <c r="R1630" t="s">
        <v>52</v>
      </c>
      <c r="S1630">
        <v>31.677692</v>
      </c>
      <c r="T1630">
        <v>-92.130425000000002</v>
      </c>
      <c r="U1630">
        <v>0.53200000000000003</v>
      </c>
      <c r="V1630">
        <v>1</v>
      </c>
      <c r="W1630">
        <v>1.4</v>
      </c>
      <c r="X1630">
        <v>0</v>
      </c>
      <c r="Y1630">
        <v>194.09399999999999</v>
      </c>
      <c r="Z1630">
        <v>22000640001</v>
      </c>
      <c r="AA1630">
        <v>382.41990962699998</v>
      </c>
      <c r="AB1630" t="s">
        <v>118</v>
      </c>
      <c r="AC1630" t="s">
        <v>64</v>
      </c>
      <c r="AD1630" t="s">
        <v>54</v>
      </c>
      <c r="AE1630" t="s">
        <v>55</v>
      </c>
      <c r="AF1630" t="s">
        <v>7570</v>
      </c>
    </row>
    <row r="1631" spans="1:32" x14ac:dyDescent="0.25">
      <c r="A1631" t="s">
        <v>7571</v>
      </c>
      <c r="B1631" t="s">
        <v>7572</v>
      </c>
      <c r="C1631" t="s">
        <v>7573</v>
      </c>
      <c r="D1631" t="s">
        <v>3176</v>
      </c>
      <c r="E1631" t="s">
        <v>213</v>
      </c>
      <c r="F1631">
        <v>3</v>
      </c>
      <c r="G1631">
        <v>2022</v>
      </c>
      <c r="H1631" s="1">
        <v>44966.464934571763</v>
      </c>
      <c r="I1631" t="s">
        <v>3355</v>
      </c>
      <c r="J1631">
        <v>74.930000000000007</v>
      </c>
      <c r="K1631">
        <v>0</v>
      </c>
      <c r="L1631" t="s">
        <v>38</v>
      </c>
      <c r="M1631" t="s">
        <v>51</v>
      </c>
      <c r="N1631">
        <v>74.930000000000007</v>
      </c>
      <c r="R1631" t="s">
        <v>52</v>
      </c>
      <c r="S1631">
        <v>40.948799999999999</v>
      </c>
      <c r="T1631">
        <v>-76.886499999999998</v>
      </c>
      <c r="U1631">
        <v>0.96341666699999995</v>
      </c>
      <c r="V1631">
        <v>1</v>
      </c>
      <c r="W1631">
        <v>2.42</v>
      </c>
      <c r="X1631">
        <v>0</v>
      </c>
      <c r="Y1631">
        <v>350.38299999999998</v>
      </c>
      <c r="Z1631">
        <v>42004030001</v>
      </c>
      <c r="AA1631">
        <v>713.85049797039994</v>
      </c>
      <c r="AB1631" t="s">
        <v>53</v>
      </c>
      <c r="AC1631" t="s">
        <v>42</v>
      </c>
      <c r="AD1631" t="s">
        <v>54</v>
      </c>
      <c r="AE1631" t="s">
        <v>54</v>
      </c>
      <c r="AF1631" t="s">
        <v>7574</v>
      </c>
    </row>
    <row r="1632" spans="1:32" x14ac:dyDescent="0.25">
      <c r="A1632" t="s">
        <v>7575</v>
      </c>
      <c r="B1632" t="s">
        <v>7576</v>
      </c>
      <c r="C1632" t="s">
        <v>7576</v>
      </c>
      <c r="D1632" t="s">
        <v>98</v>
      </c>
      <c r="E1632" t="s">
        <v>99</v>
      </c>
      <c r="F1632">
        <v>6</v>
      </c>
      <c r="G1632">
        <v>2022</v>
      </c>
      <c r="H1632" s="1">
        <v>44832.35944847222</v>
      </c>
      <c r="I1632" t="s">
        <v>3355</v>
      </c>
      <c r="J1632">
        <v>74.63</v>
      </c>
      <c r="K1632">
        <v>0</v>
      </c>
      <c r="L1632" t="s">
        <v>38</v>
      </c>
      <c r="M1632" t="s">
        <v>79</v>
      </c>
      <c r="Q1632">
        <v>74.63</v>
      </c>
      <c r="R1632" t="s">
        <v>52</v>
      </c>
      <c r="S1632">
        <v>29.961943999999999</v>
      </c>
      <c r="T1632">
        <v>-95.588887999999997</v>
      </c>
      <c r="U1632">
        <v>0.49030833299999999</v>
      </c>
      <c r="V1632">
        <v>1</v>
      </c>
      <c r="W1632">
        <v>0.95</v>
      </c>
      <c r="X1632">
        <v>1.5</v>
      </c>
      <c r="Y1632">
        <v>178.96250000000001</v>
      </c>
      <c r="AB1632" t="s">
        <v>41</v>
      </c>
      <c r="AC1632" t="s">
        <v>54</v>
      </c>
      <c r="AD1632" t="s">
        <v>54</v>
      </c>
      <c r="AE1632" t="s">
        <v>73</v>
      </c>
      <c r="AF1632" t="s">
        <v>7577</v>
      </c>
    </row>
    <row r="1633" spans="1:32" x14ac:dyDescent="0.25">
      <c r="A1633" t="s">
        <v>7578</v>
      </c>
      <c r="B1633" t="s">
        <v>7579</v>
      </c>
      <c r="C1633" t="s">
        <v>7579</v>
      </c>
      <c r="D1633" t="s">
        <v>6433</v>
      </c>
      <c r="E1633" t="s">
        <v>99</v>
      </c>
      <c r="F1633">
        <v>6</v>
      </c>
      <c r="G1633">
        <v>2022</v>
      </c>
      <c r="H1633" s="1">
        <v>44823.551358877317</v>
      </c>
      <c r="I1633" t="s">
        <v>3355</v>
      </c>
      <c r="J1633">
        <v>74.3</v>
      </c>
      <c r="K1633">
        <v>0</v>
      </c>
      <c r="L1633" t="s">
        <v>38</v>
      </c>
      <c r="M1633" t="s">
        <v>79</v>
      </c>
      <c r="Q1633">
        <v>74.3</v>
      </c>
      <c r="R1633" t="s">
        <v>52</v>
      </c>
      <c r="S1633">
        <v>30.109711000000001</v>
      </c>
      <c r="T1633">
        <v>-95.607494000000003</v>
      </c>
      <c r="U1633">
        <v>0.59884166699999997</v>
      </c>
      <c r="V1633">
        <v>1</v>
      </c>
      <c r="W1633">
        <v>1.5</v>
      </c>
      <c r="X1633">
        <v>1.5</v>
      </c>
      <c r="Y1633">
        <v>218.62639999999999</v>
      </c>
      <c r="AB1633" t="s">
        <v>41</v>
      </c>
      <c r="AC1633" t="s">
        <v>54</v>
      </c>
      <c r="AD1633" t="s">
        <v>54</v>
      </c>
      <c r="AE1633" t="s">
        <v>73</v>
      </c>
      <c r="AF1633" t="s">
        <v>7580</v>
      </c>
    </row>
    <row r="1634" spans="1:32" x14ac:dyDescent="0.25">
      <c r="A1634" t="s">
        <v>7581</v>
      </c>
      <c r="B1634" t="s">
        <v>7582</v>
      </c>
      <c r="C1634" t="s">
        <v>7583</v>
      </c>
      <c r="D1634" t="s">
        <v>7584</v>
      </c>
      <c r="E1634" t="s">
        <v>3411</v>
      </c>
      <c r="F1634">
        <v>3</v>
      </c>
      <c r="G1634">
        <v>2022</v>
      </c>
      <c r="H1634" s="1">
        <v>44935.431370034719</v>
      </c>
      <c r="I1634" t="s">
        <v>3355</v>
      </c>
      <c r="J1634">
        <v>74.19</v>
      </c>
      <c r="K1634">
        <v>0</v>
      </c>
      <c r="L1634" t="s">
        <v>38</v>
      </c>
      <c r="M1634" t="s">
        <v>51</v>
      </c>
      <c r="N1634">
        <v>74.19</v>
      </c>
      <c r="R1634" t="s">
        <v>52</v>
      </c>
      <c r="S1634">
        <v>38.471139999999998</v>
      </c>
      <c r="T1634">
        <v>-75.218199999999996</v>
      </c>
      <c r="U1634">
        <v>1.0215833329999999</v>
      </c>
      <c r="V1634">
        <v>1</v>
      </c>
      <c r="W1634">
        <v>0</v>
      </c>
      <c r="X1634">
        <v>0</v>
      </c>
      <c r="Y1634">
        <v>372.565</v>
      </c>
      <c r="Z1634">
        <v>10000008001</v>
      </c>
      <c r="AA1634">
        <v>427.94608934450002</v>
      </c>
      <c r="AB1634" t="s">
        <v>41</v>
      </c>
      <c r="AC1634" t="s">
        <v>54</v>
      </c>
      <c r="AD1634" t="s">
        <v>54</v>
      </c>
      <c r="AE1634" t="s">
        <v>438</v>
      </c>
      <c r="AF1634" t="s">
        <v>7585</v>
      </c>
    </row>
    <row r="1635" spans="1:32" x14ac:dyDescent="0.25">
      <c r="A1635" t="s">
        <v>7586</v>
      </c>
      <c r="B1635" t="s">
        <v>7587</v>
      </c>
      <c r="C1635" t="s">
        <v>7588</v>
      </c>
      <c r="D1635" t="s">
        <v>135</v>
      </c>
      <c r="E1635" t="s">
        <v>253</v>
      </c>
      <c r="F1635">
        <v>5</v>
      </c>
      <c r="G1635">
        <v>2022</v>
      </c>
      <c r="H1635" s="1">
        <v>44984.52092771991</v>
      </c>
      <c r="I1635" t="s">
        <v>3355</v>
      </c>
      <c r="J1635">
        <v>74.099999999999994</v>
      </c>
      <c r="K1635">
        <v>0</v>
      </c>
      <c r="L1635" t="s">
        <v>38</v>
      </c>
      <c r="M1635" t="s">
        <v>51</v>
      </c>
      <c r="N1635">
        <v>74.099999999999994</v>
      </c>
      <c r="R1635" t="s">
        <v>52</v>
      </c>
      <c r="S1635">
        <v>39.654000000000003</v>
      </c>
      <c r="T1635">
        <v>-87.397778000000002</v>
      </c>
      <c r="U1635">
        <v>0.472516667</v>
      </c>
      <c r="V1635">
        <v>1</v>
      </c>
      <c r="W1635">
        <v>2</v>
      </c>
      <c r="X1635">
        <v>0.4</v>
      </c>
      <c r="Y1635">
        <v>172.17869999999999</v>
      </c>
      <c r="Z1635">
        <v>18000302001</v>
      </c>
      <c r="AA1635">
        <v>284.08336143720004</v>
      </c>
      <c r="AB1635" t="s">
        <v>41</v>
      </c>
      <c r="AC1635" t="s">
        <v>72</v>
      </c>
      <c r="AD1635" t="s">
        <v>54</v>
      </c>
      <c r="AE1635" t="s">
        <v>44</v>
      </c>
      <c r="AF1635" t="s">
        <v>7589</v>
      </c>
    </row>
    <row r="1636" spans="1:32" x14ac:dyDescent="0.25">
      <c r="A1636" t="s">
        <v>7590</v>
      </c>
      <c r="B1636" t="s">
        <v>7591</v>
      </c>
      <c r="C1636" t="s">
        <v>7592</v>
      </c>
      <c r="D1636" t="s">
        <v>7593</v>
      </c>
      <c r="E1636" t="s">
        <v>629</v>
      </c>
      <c r="F1636">
        <v>6</v>
      </c>
      <c r="G1636">
        <v>2022</v>
      </c>
      <c r="H1636" s="1">
        <v>44976.567841053242</v>
      </c>
      <c r="I1636" t="s">
        <v>3355</v>
      </c>
      <c r="J1636">
        <v>74</v>
      </c>
      <c r="K1636">
        <v>0</v>
      </c>
      <c r="L1636" t="s">
        <v>38</v>
      </c>
      <c r="M1636" t="s">
        <v>79</v>
      </c>
      <c r="Q1636">
        <v>74</v>
      </c>
      <c r="R1636" t="s">
        <v>94</v>
      </c>
      <c r="S1636">
        <v>36.822749999999999</v>
      </c>
      <c r="T1636">
        <v>-107.99621999999999</v>
      </c>
      <c r="Z1636">
        <v>35000104001</v>
      </c>
      <c r="AA1636">
        <v>437.05132528799993</v>
      </c>
      <c r="AB1636" t="s">
        <v>41</v>
      </c>
      <c r="AC1636" t="s">
        <v>72</v>
      </c>
      <c r="AD1636" t="s">
        <v>54</v>
      </c>
      <c r="AE1636" t="s">
        <v>73</v>
      </c>
      <c r="AF1636" t="s">
        <v>7594</v>
      </c>
    </row>
    <row r="1637" spans="1:32" x14ac:dyDescent="0.25">
      <c r="A1637" t="s">
        <v>7595</v>
      </c>
      <c r="B1637" t="s">
        <v>7596</v>
      </c>
      <c r="C1637" t="s">
        <v>7597</v>
      </c>
      <c r="D1637" t="s">
        <v>6959</v>
      </c>
      <c r="E1637" t="s">
        <v>85</v>
      </c>
      <c r="F1637">
        <v>2</v>
      </c>
      <c r="G1637">
        <v>2022</v>
      </c>
      <c r="H1637" s="1">
        <v>44985.456365949074</v>
      </c>
      <c r="I1637" t="s">
        <v>3355</v>
      </c>
      <c r="J1637">
        <v>74</v>
      </c>
      <c r="K1637">
        <v>0</v>
      </c>
      <c r="L1637" t="s">
        <v>38</v>
      </c>
      <c r="M1637" t="s">
        <v>79</v>
      </c>
      <c r="Q1637">
        <v>74</v>
      </c>
      <c r="R1637" t="s">
        <v>52</v>
      </c>
      <c r="S1637">
        <v>42.312660000000001</v>
      </c>
      <c r="T1637">
        <v>-75.398579999999995</v>
      </c>
      <c r="U1637">
        <v>0</v>
      </c>
      <c r="V1637">
        <v>2</v>
      </c>
      <c r="W1637">
        <v>1.7</v>
      </c>
      <c r="X1637">
        <v>0</v>
      </c>
      <c r="Y1637">
        <v>0</v>
      </c>
      <c r="Z1637">
        <v>36004048001</v>
      </c>
      <c r="AA1637">
        <v>400.26617207625998</v>
      </c>
      <c r="AB1637" t="s">
        <v>118</v>
      </c>
      <c r="AC1637" t="s">
        <v>54</v>
      </c>
      <c r="AD1637" t="s">
        <v>54</v>
      </c>
      <c r="AE1637" t="s">
        <v>54</v>
      </c>
      <c r="AF1637" t="s">
        <v>7598</v>
      </c>
    </row>
    <row r="1638" spans="1:32" x14ac:dyDescent="0.25">
      <c r="A1638" t="s">
        <v>7599</v>
      </c>
      <c r="B1638" t="s">
        <v>7600</v>
      </c>
      <c r="C1638" t="s">
        <v>7601</v>
      </c>
      <c r="D1638" t="s">
        <v>7602</v>
      </c>
      <c r="E1638" t="s">
        <v>111</v>
      </c>
      <c r="F1638">
        <v>4</v>
      </c>
      <c r="G1638">
        <v>2022</v>
      </c>
      <c r="H1638" s="1">
        <v>44978.631471446759</v>
      </c>
      <c r="I1638" t="s">
        <v>3355</v>
      </c>
      <c r="J1638">
        <v>74</v>
      </c>
      <c r="K1638">
        <v>0</v>
      </c>
      <c r="L1638" t="s">
        <v>38</v>
      </c>
      <c r="M1638" t="s">
        <v>51</v>
      </c>
      <c r="N1638">
        <v>74</v>
      </c>
      <c r="R1638" t="s">
        <v>52</v>
      </c>
      <c r="S1638">
        <v>33.268194000000001</v>
      </c>
      <c r="T1638">
        <v>-84.256721999999996</v>
      </c>
      <c r="U1638">
        <v>0.51141666699999999</v>
      </c>
      <c r="V1638">
        <v>1</v>
      </c>
      <c r="W1638">
        <v>1.5</v>
      </c>
      <c r="X1638">
        <v>0.7</v>
      </c>
      <c r="Y1638">
        <v>186.23500000000001</v>
      </c>
      <c r="Z1638">
        <v>13000204003</v>
      </c>
      <c r="AA1638">
        <v>620.97709134670015</v>
      </c>
      <c r="AB1638" t="s">
        <v>41</v>
      </c>
      <c r="AC1638" t="s">
        <v>54</v>
      </c>
      <c r="AD1638" t="s">
        <v>54</v>
      </c>
      <c r="AE1638" t="s">
        <v>54</v>
      </c>
      <c r="AF1638" t="s">
        <v>7603</v>
      </c>
    </row>
    <row r="1639" spans="1:32" x14ac:dyDescent="0.25">
      <c r="A1639" t="s">
        <v>7604</v>
      </c>
      <c r="B1639" t="s">
        <v>7605</v>
      </c>
      <c r="C1639" t="s">
        <v>7605</v>
      </c>
      <c r="D1639" t="s">
        <v>98</v>
      </c>
      <c r="E1639" t="s">
        <v>99</v>
      </c>
      <c r="F1639">
        <v>6</v>
      </c>
      <c r="G1639">
        <v>2022</v>
      </c>
      <c r="H1639" s="1">
        <v>44834.781057384258</v>
      </c>
      <c r="I1639" t="s">
        <v>3355</v>
      </c>
      <c r="J1639">
        <v>73.89</v>
      </c>
      <c r="K1639">
        <v>0</v>
      </c>
      <c r="L1639" t="s">
        <v>38</v>
      </c>
      <c r="M1639" t="s">
        <v>51</v>
      </c>
      <c r="N1639">
        <v>73.89</v>
      </c>
      <c r="R1639" t="s">
        <v>52</v>
      </c>
      <c r="S1639">
        <v>29.746033000000001</v>
      </c>
      <c r="T1639">
        <v>-95.465400000000002</v>
      </c>
      <c r="U1639">
        <v>0.63404683299999998</v>
      </c>
      <c r="V1639">
        <v>1</v>
      </c>
      <c r="W1639">
        <v>1.5</v>
      </c>
      <c r="X1639">
        <v>0</v>
      </c>
      <c r="Y1639">
        <v>231.397491</v>
      </c>
      <c r="AB1639" t="s">
        <v>41</v>
      </c>
      <c r="AC1639" t="s">
        <v>54</v>
      </c>
      <c r="AD1639" t="s">
        <v>54</v>
      </c>
      <c r="AE1639" t="s">
        <v>54</v>
      </c>
      <c r="AF1639" t="s">
        <v>7606</v>
      </c>
    </row>
    <row r="1640" spans="1:32" x14ac:dyDescent="0.25">
      <c r="A1640" t="s">
        <v>7607</v>
      </c>
      <c r="B1640" t="s">
        <v>7608</v>
      </c>
      <c r="C1640" t="s">
        <v>7609</v>
      </c>
      <c r="D1640" t="s">
        <v>7610</v>
      </c>
      <c r="E1640" t="s">
        <v>259</v>
      </c>
      <c r="F1640">
        <v>7</v>
      </c>
      <c r="G1640">
        <v>2022</v>
      </c>
      <c r="H1640" s="1">
        <v>44959.591865856484</v>
      </c>
      <c r="I1640" t="s">
        <v>3355</v>
      </c>
      <c r="J1640">
        <v>73.5</v>
      </c>
      <c r="K1640">
        <v>0</v>
      </c>
      <c r="L1640" t="s">
        <v>38</v>
      </c>
      <c r="M1640" t="s">
        <v>51</v>
      </c>
      <c r="N1640">
        <v>73.5</v>
      </c>
      <c r="R1640" t="s">
        <v>52</v>
      </c>
      <c r="S1640">
        <v>41.005474</v>
      </c>
      <c r="T1640">
        <v>-95.238968999999997</v>
      </c>
      <c r="U1640">
        <v>0</v>
      </c>
      <c r="V1640">
        <v>1</v>
      </c>
      <c r="W1640">
        <v>3.6</v>
      </c>
      <c r="X1640">
        <v>2.7</v>
      </c>
      <c r="Y1640">
        <v>0</v>
      </c>
      <c r="Z1640">
        <v>19000719001</v>
      </c>
      <c r="AA1640">
        <v>826.39121423205995</v>
      </c>
      <c r="AB1640" t="s">
        <v>53</v>
      </c>
      <c r="AC1640" t="s">
        <v>42</v>
      </c>
      <c r="AD1640" t="s">
        <v>54</v>
      </c>
      <c r="AE1640" t="s">
        <v>73</v>
      </c>
      <c r="AF1640" t="s">
        <v>7611</v>
      </c>
    </row>
    <row r="1641" spans="1:32" x14ac:dyDescent="0.25">
      <c r="A1641" t="s">
        <v>7612</v>
      </c>
      <c r="B1641" t="s">
        <v>7613</v>
      </c>
      <c r="C1641" t="s">
        <v>7614</v>
      </c>
      <c r="D1641" t="s">
        <v>7615</v>
      </c>
      <c r="E1641" t="s">
        <v>111</v>
      </c>
      <c r="F1641">
        <v>4</v>
      </c>
      <c r="G1641">
        <v>2022</v>
      </c>
      <c r="H1641" s="1">
        <v>44907.431730821758</v>
      </c>
      <c r="I1641" t="s">
        <v>3355</v>
      </c>
      <c r="J1641">
        <v>72.78</v>
      </c>
      <c r="K1641">
        <v>0</v>
      </c>
      <c r="L1641" t="s">
        <v>38</v>
      </c>
      <c r="M1641" t="s">
        <v>679</v>
      </c>
      <c r="O1641">
        <v>73</v>
      </c>
      <c r="R1641" t="s">
        <v>52</v>
      </c>
      <c r="S1641">
        <v>33.154316000000001</v>
      </c>
      <c r="T1641">
        <v>-84.938434000000001</v>
      </c>
      <c r="U1641">
        <v>0.36641666699999997</v>
      </c>
      <c r="V1641">
        <v>1</v>
      </c>
      <c r="W1641">
        <v>1.5</v>
      </c>
      <c r="X1641">
        <v>0.46300000000000002</v>
      </c>
      <c r="Y1641">
        <v>133.47</v>
      </c>
      <c r="Z1641">
        <v>13000657001</v>
      </c>
      <c r="AA1641">
        <v>360.56734336260001</v>
      </c>
      <c r="AB1641" t="s">
        <v>41</v>
      </c>
      <c r="AC1641" t="s">
        <v>54</v>
      </c>
      <c r="AD1641" t="s">
        <v>54</v>
      </c>
      <c r="AE1641" t="s">
        <v>73</v>
      </c>
      <c r="AF1641" t="s">
        <v>7616</v>
      </c>
    </row>
    <row r="1642" spans="1:32" x14ac:dyDescent="0.25">
      <c r="A1642" t="s">
        <v>7617</v>
      </c>
      <c r="B1642" t="s">
        <v>7618</v>
      </c>
      <c r="C1642" t="s">
        <v>7619</v>
      </c>
      <c r="D1642" t="s">
        <v>7620</v>
      </c>
      <c r="E1642" t="s">
        <v>543</v>
      </c>
      <c r="F1642">
        <v>7</v>
      </c>
      <c r="G1642">
        <v>2022</v>
      </c>
      <c r="H1642" s="1">
        <v>44952.499192650466</v>
      </c>
      <c r="I1642" t="s">
        <v>3355</v>
      </c>
      <c r="J1642">
        <v>72.69</v>
      </c>
      <c r="K1642">
        <v>0</v>
      </c>
      <c r="L1642" t="s">
        <v>38</v>
      </c>
      <c r="M1642" t="s">
        <v>51</v>
      </c>
      <c r="N1642">
        <v>72.69</v>
      </c>
      <c r="R1642" t="s">
        <v>52</v>
      </c>
      <c r="S1642">
        <v>38.238972599999997</v>
      </c>
      <c r="T1642">
        <v>-91.129642000000004</v>
      </c>
      <c r="U1642">
        <v>1.064044083</v>
      </c>
      <c r="V1642">
        <v>1</v>
      </c>
      <c r="W1642">
        <v>0</v>
      </c>
      <c r="X1642">
        <v>0</v>
      </c>
      <c r="Y1642">
        <v>387.801964</v>
      </c>
      <c r="Z1642">
        <v>29001181003</v>
      </c>
      <c r="AA1642">
        <v>457.08284436370002</v>
      </c>
      <c r="AB1642" t="s">
        <v>41</v>
      </c>
      <c r="AC1642" t="s">
        <v>72</v>
      </c>
      <c r="AD1642" t="s">
        <v>54</v>
      </c>
      <c r="AE1642" t="s">
        <v>65</v>
      </c>
      <c r="AF1642" t="s">
        <v>7621</v>
      </c>
    </row>
    <row r="1643" spans="1:32" x14ac:dyDescent="0.25">
      <c r="A1643" t="s">
        <v>7622</v>
      </c>
      <c r="B1643" t="s">
        <v>7623</v>
      </c>
      <c r="C1643" t="s">
        <v>7624</v>
      </c>
      <c r="D1643" t="s">
        <v>7625</v>
      </c>
      <c r="E1643" t="s">
        <v>111</v>
      </c>
      <c r="F1643">
        <v>4</v>
      </c>
      <c r="G1643">
        <v>2022</v>
      </c>
      <c r="H1643" s="1">
        <v>44930.37946708333</v>
      </c>
      <c r="I1643" t="s">
        <v>3355</v>
      </c>
      <c r="J1643">
        <v>72.099999999999994</v>
      </c>
      <c r="K1643">
        <v>0</v>
      </c>
      <c r="L1643" t="s">
        <v>38</v>
      </c>
      <c r="M1643" t="s">
        <v>79</v>
      </c>
      <c r="Q1643">
        <v>72.099999999999994</v>
      </c>
      <c r="R1643" t="s">
        <v>94</v>
      </c>
      <c r="S1643">
        <v>34.874167</v>
      </c>
      <c r="T1643">
        <v>-83.969667000000001</v>
      </c>
      <c r="U1643">
        <v>0.31274999999999997</v>
      </c>
      <c r="V1643">
        <v>1</v>
      </c>
      <c r="W1643">
        <v>0.4</v>
      </c>
      <c r="X1643">
        <v>0.28999999999999998</v>
      </c>
      <c r="Y1643">
        <v>114.102</v>
      </c>
      <c r="Z1643">
        <v>13000530001</v>
      </c>
      <c r="AA1643">
        <v>49.168274094899999</v>
      </c>
      <c r="AB1643" t="s">
        <v>41</v>
      </c>
      <c r="AC1643" t="s">
        <v>54</v>
      </c>
      <c r="AD1643" t="s">
        <v>54</v>
      </c>
      <c r="AE1643" t="s">
        <v>73</v>
      </c>
      <c r="AF1643" t="s">
        <v>7626</v>
      </c>
    </row>
    <row r="1644" spans="1:32" x14ac:dyDescent="0.25">
      <c r="A1644" t="s">
        <v>7627</v>
      </c>
      <c r="B1644" t="s">
        <v>7628</v>
      </c>
      <c r="C1644" t="s">
        <v>7629</v>
      </c>
      <c r="D1644" t="s">
        <v>7630</v>
      </c>
      <c r="E1644" t="s">
        <v>213</v>
      </c>
      <c r="F1644">
        <v>3</v>
      </c>
      <c r="G1644">
        <v>2022</v>
      </c>
      <c r="H1644" s="1">
        <v>44963.609868518521</v>
      </c>
      <c r="I1644" t="s">
        <v>3355</v>
      </c>
      <c r="J1644">
        <v>70.745999999999995</v>
      </c>
      <c r="K1644">
        <v>0</v>
      </c>
      <c r="L1644" t="s">
        <v>38</v>
      </c>
      <c r="M1644" t="s">
        <v>630</v>
      </c>
      <c r="N1644">
        <v>29.2</v>
      </c>
      <c r="O1644">
        <v>42</v>
      </c>
      <c r="R1644" t="s">
        <v>52</v>
      </c>
      <c r="S1644">
        <v>40.685343000000003</v>
      </c>
      <c r="T1644">
        <v>-80.322697000000005</v>
      </c>
      <c r="U1644">
        <v>1.097</v>
      </c>
      <c r="V1644">
        <v>1</v>
      </c>
      <c r="W1644">
        <v>2</v>
      </c>
      <c r="X1644">
        <v>0</v>
      </c>
      <c r="Y1644">
        <v>398.66800000000001</v>
      </c>
      <c r="Z1644">
        <v>42005087001</v>
      </c>
      <c r="AA1644">
        <v>431.58818372190018</v>
      </c>
      <c r="AB1644" t="s">
        <v>544</v>
      </c>
      <c r="AC1644" t="s">
        <v>54</v>
      </c>
      <c r="AD1644" t="s">
        <v>54</v>
      </c>
      <c r="AE1644" t="s">
        <v>73</v>
      </c>
      <c r="AF1644" t="s">
        <v>7631</v>
      </c>
    </row>
    <row r="1645" spans="1:32" x14ac:dyDescent="0.25">
      <c r="A1645" t="s">
        <v>7632</v>
      </c>
      <c r="B1645" t="s">
        <v>7633</v>
      </c>
      <c r="C1645" t="s">
        <v>7634</v>
      </c>
      <c r="D1645" t="s">
        <v>5925</v>
      </c>
      <c r="E1645" t="s">
        <v>85</v>
      </c>
      <c r="F1645">
        <v>2</v>
      </c>
      <c r="G1645">
        <v>2022</v>
      </c>
      <c r="H1645" s="1">
        <v>44951.445702418983</v>
      </c>
      <c r="I1645" t="s">
        <v>3355</v>
      </c>
      <c r="J1645">
        <v>70.67</v>
      </c>
      <c r="K1645">
        <v>0</v>
      </c>
      <c r="L1645" t="s">
        <v>38</v>
      </c>
      <c r="M1645" t="s">
        <v>79</v>
      </c>
      <c r="Q1645">
        <v>70.67</v>
      </c>
      <c r="R1645" t="s">
        <v>94</v>
      </c>
      <c r="S1645">
        <v>42.257944000000002</v>
      </c>
      <c r="T1645">
        <v>-73.761250000000004</v>
      </c>
      <c r="U1645">
        <v>0</v>
      </c>
      <c r="V1645">
        <v>1</v>
      </c>
      <c r="W1645">
        <v>1.35</v>
      </c>
      <c r="X1645">
        <v>0</v>
      </c>
      <c r="Y1645">
        <v>0</v>
      </c>
      <c r="Z1645">
        <v>36004007001</v>
      </c>
      <c r="AA1645">
        <v>220.71091927044</v>
      </c>
      <c r="AB1645" t="s">
        <v>41</v>
      </c>
      <c r="AC1645" t="s">
        <v>54</v>
      </c>
      <c r="AD1645" t="s">
        <v>54</v>
      </c>
      <c r="AE1645" t="s">
        <v>55</v>
      </c>
      <c r="AF1645" t="s">
        <v>7635</v>
      </c>
    </row>
    <row r="1646" spans="1:32" x14ac:dyDescent="0.25">
      <c r="A1646" t="s">
        <v>7636</v>
      </c>
      <c r="B1646" t="s">
        <v>7637</v>
      </c>
      <c r="C1646" t="s">
        <v>7638</v>
      </c>
      <c r="D1646" t="s">
        <v>7639</v>
      </c>
      <c r="E1646" t="s">
        <v>259</v>
      </c>
      <c r="F1646">
        <v>7</v>
      </c>
      <c r="G1646">
        <v>2022</v>
      </c>
      <c r="H1646" s="1">
        <v>44949.657573101853</v>
      </c>
      <c r="I1646" t="s">
        <v>3355</v>
      </c>
      <c r="J1646">
        <v>70.099999999999994</v>
      </c>
      <c r="K1646">
        <v>0</v>
      </c>
      <c r="L1646" t="s">
        <v>38</v>
      </c>
      <c r="M1646" t="s">
        <v>51</v>
      </c>
      <c r="N1646">
        <v>70.099999999999994</v>
      </c>
      <c r="R1646" t="s">
        <v>52</v>
      </c>
      <c r="S1646">
        <v>42.469721999999997</v>
      </c>
      <c r="T1646">
        <v>-91.124167</v>
      </c>
      <c r="U1646">
        <v>0</v>
      </c>
      <c r="V1646">
        <v>1</v>
      </c>
      <c r="W1646">
        <v>3.46</v>
      </c>
      <c r="X1646">
        <v>1.179</v>
      </c>
      <c r="Y1646">
        <v>0</v>
      </c>
      <c r="Z1646">
        <v>19000251001</v>
      </c>
      <c r="AA1646">
        <v>344.17791866430002</v>
      </c>
      <c r="AB1646" t="s">
        <v>41</v>
      </c>
      <c r="AC1646" t="s">
        <v>72</v>
      </c>
      <c r="AD1646" t="s">
        <v>54</v>
      </c>
      <c r="AE1646" t="s">
        <v>73</v>
      </c>
      <c r="AF1646" t="s">
        <v>7640</v>
      </c>
    </row>
    <row r="1647" spans="1:32" x14ac:dyDescent="0.25">
      <c r="A1647" t="s">
        <v>7641</v>
      </c>
      <c r="B1647" t="s">
        <v>7642</v>
      </c>
      <c r="C1647" t="s">
        <v>7643</v>
      </c>
      <c r="D1647" t="s">
        <v>7644</v>
      </c>
      <c r="E1647" t="s">
        <v>259</v>
      </c>
      <c r="F1647">
        <v>7</v>
      </c>
      <c r="G1647">
        <v>2022</v>
      </c>
      <c r="H1647" s="1">
        <v>44958.473042372687</v>
      </c>
      <c r="I1647" t="s">
        <v>3355</v>
      </c>
      <c r="J1647">
        <v>70</v>
      </c>
      <c r="K1647">
        <v>0</v>
      </c>
      <c r="L1647" t="s">
        <v>38</v>
      </c>
      <c r="M1647" t="s">
        <v>51</v>
      </c>
      <c r="N1647">
        <v>70.099999999999994</v>
      </c>
      <c r="R1647" t="s">
        <v>52</v>
      </c>
      <c r="S1647">
        <v>42.172221999999998</v>
      </c>
      <c r="T1647">
        <v>-92.005555999999999</v>
      </c>
      <c r="U1647">
        <v>0</v>
      </c>
      <c r="V1647">
        <v>1</v>
      </c>
      <c r="W1647">
        <v>2.5299999999999998</v>
      </c>
      <c r="X1647">
        <v>1.79</v>
      </c>
      <c r="Y1647">
        <v>0</v>
      </c>
      <c r="Z1647">
        <v>19000881001</v>
      </c>
      <c r="AA1647">
        <v>597.30347789359985</v>
      </c>
      <c r="AB1647" t="s">
        <v>41</v>
      </c>
      <c r="AC1647" t="s">
        <v>64</v>
      </c>
      <c r="AD1647" t="s">
        <v>54</v>
      </c>
      <c r="AE1647" t="s">
        <v>44</v>
      </c>
      <c r="AF1647" t="s">
        <v>7645</v>
      </c>
    </row>
    <row r="1648" spans="1:32" x14ac:dyDescent="0.25">
      <c r="A1648" t="s">
        <v>7646</v>
      </c>
      <c r="B1648" t="s">
        <v>7647</v>
      </c>
      <c r="C1648" t="s">
        <v>7647</v>
      </c>
      <c r="D1648" t="s">
        <v>98</v>
      </c>
      <c r="E1648" t="s">
        <v>99</v>
      </c>
      <c r="F1648">
        <v>6</v>
      </c>
      <c r="G1648">
        <v>2022</v>
      </c>
      <c r="H1648" s="1">
        <v>44834.861744050926</v>
      </c>
      <c r="I1648" t="s">
        <v>3355</v>
      </c>
      <c r="J1648">
        <v>69.97</v>
      </c>
      <c r="K1648">
        <v>0</v>
      </c>
      <c r="L1648" t="s">
        <v>38</v>
      </c>
      <c r="M1648" t="s">
        <v>51</v>
      </c>
      <c r="N1648">
        <v>69.97</v>
      </c>
      <c r="R1648" t="s">
        <v>52</v>
      </c>
      <c r="S1648">
        <v>30.110365000000002</v>
      </c>
      <c r="T1648">
        <v>-95.405315999999999</v>
      </c>
      <c r="U1648">
        <v>0.61323450000000002</v>
      </c>
      <c r="V1648">
        <v>1</v>
      </c>
      <c r="W1648">
        <v>2.1</v>
      </c>
      <c r="X1648">
        <v>1.5</v>
      </c>
      <c r="Y1648">
        <v>223.846509</v>
      </c>
      <c r="Z1648">
        <v>48007830001</v>
      </c>
      <c r="AB1648" t="s">
        <v>41</v>
      </c>
      <c r="AC1648" t="s">
        <v>54</v>
      </c>
      <c r="AD1648" t="s">
        <v>54</v>
      </c>
      <c r="AE1648" t="s">
        <v>54</v>
      </c>
      <c r="AF1648" t="s">
        <v>7648</v>
      </c>
    </row>
    <row r="1649" spans="1:32" x14ac:dyDescent="0.25">
      <c r="A1649" t="s">
        <v>7649</v>
      </c>
      <c r="B1649" t="s">
        <v>7650</v>
      </c>
      <c r="C1649" t="s">
        <v>7650</v>
      </c>
      <c r="D1649" t="s">
        <v>98</v>
      </c>
      <c r="E1649" t="s">
        <v>99</v>
      </c>
      <c r="F1649">
        <v>6</v>
      </c>
      <c r="G1649">
        <v>2022</v>
      </c>
      <c r="H1649" s="1">
        <v>44834.597814305554</v>
      </c>
      <c r="I1649" t="s">
        <v>3355</v>
      </c>
      <c r="J1649">
        <v>69.64</v>
      </c>
      <c r="K1649">
        <v>0</v>
      </c>
      <c r="L1649" t="s">
        <v>38</v>
      </c>
      <c r="M1649" t="s">
        <v>79</v>
      </c>
      <c r="Q1649">
        <v>69.64</v>
      </c>
      <c r="R1649" t="s">
        <v>94</v>
      </c>
      <c r="S1649">
        <v>29.89141</v>
      </c>
      <c r="T1649">
        <v>-95.608459999999994</v>
      </c>
      <c r="U1649">
        <v>0.38366666700000002</v>
      </c>
      <c r="V1649">
        <v>1</v>
      </c>
      <c r="W1649">
        <v>1.2</v>
      </c>
      <c r="X1649">
        <v>0</v>
      </c>
      <c r="Y1649">
        <v>139.947</v>
      </c>
      <c r="AB1649" t="s">
        <v>41</v>
      </c>
      <c r="AC1649" t="s">
        <v>54</v>
      </c>
      <c r="AD1649" t="s">
        <v>43</v>
      </c>
      <c r="AE1649" t="s">
        <v>54</v>
      </c>
      <c r="AF1649" t="s">
        <v>7651</v>
      </c>
    </row>
    <row r="1650" spans="1:32" x14ac:dyDescent="0.25">
      <c r="A1650" t="s">
        <v>7652</v>
      </c>
      <c r="B1650" t="s">
        <v>7653</v>
      </c>
      <c r="C1650" t="s">
        <v>7654</v>
      </c>
      <c r="D1650" t="s">
        <v>7655</v>
      </c>
      <c r="E1650" t="s">
        <v>514</v>
      </c>
      <c r="F1650">
        <v>1</v>
      </c>
      <c r="G1650">
        <v>2022</v>
      </c>
      <c r="H1650" s="1">
        <v>44957.535923252311</v>
      </c>
      <c r="I1650" t="s">
        <v>3355</v>
      </c>
      <c r="J1650">
        <v>69.150000000000006</v>
      </c>
      <c r="K1650">
        <v>0</v>
      </c>
      <c r="L1650" t="s">
        <v>38</v>
      </c>
      <c r="M1650" t="s">
        <v>79</v>
      </c>
      <c r="Q1650">
        <v>69.150000000000006</v>
      </c>
      <c r="R1650" t="s">
        <v>94</v>
      </c>
      <c r="S1650">
        <v>41.384625</v>
      </c>
      <c r="T1650">
        <v>-71.478369999999998</v>
      </c>
      <c r="U1650">
        <v>0.72583333299999997</v>
      </c>
      <c r="V1650">
        <v>1</v>
      </c>
      <c r="W1650">
        <v>1.4</v>
      </c>
      <c r="X1650">
        <v>0.79</v>
      </c>
      <c r="Y1650">
        <v>264.56</v>
      </c>
      <c r="Z1650">
        <v>44000014001</v>
      </c>
      <c r="AA1650">
        <v>537.20892066650003</v>
      </c>
      <c r="AB1650" t="s">
        <v>54</v>
      </c>
      <c r="AC1650" t="s">
        <v>54</v>
      </c>
      <c r="AD1650" t="s">
        <v>54</v>
      </c>
      <c r="AE1650" t="s">
        <v>73</v>
      </c>
      <c r="AF1650" t="s">
        <v>7656</v>
      </c>
    </row>
    <row r="1651" spans="1:32" x14ac:dyDescent="0.25">
      <c r="A1651" t="s">
        <v>7657</v>
      </c>
      <c r="B1651" t="s">
        <v>7658</v>
      </c>
      <c r="C1651" t="s">
        <v>7659</v>
      </c>
      <c r="D1651" t="s">
        <v>7660</v>
      </c>
      <c r="E1651" t="s">
        <v>136</v>
      </c>
      <c r="F1651">
        <v>4</v>
      </c>
      <c r="G1651">
        <v>2022</v>
      </c>
      <c r="H1651" s="1">
        <v>44978.690574386572</v>
      </c>
      <c r="I1651" t="s">
        <v>3355</v>
      </c>
      <c r="J1651">
        <v>69</v>
      </c>
      <c r="K1651">
        <v>0</v>
      </c>
      <c r="L1651" t="s">
        <v>38</v>
      </c>
      <c r="M1651" t="s">
        <v>51</v>
      </c>
      <c r="N1651">
        <v>69</v>
      </c>
      <c r="R1651" t="s">
        <v>52</v>
      </c>
      <c r="S1651">
        <v>34.329051</v>
      </c>
      <c r="T1651">
        <v>-78.679360000000003</v>
      </c>
      <c r="U1651">
        <v>0.97476666700000003</v>
      </c>
      <c r="V1651">
        <v>1</v>
      </c>
      <c r="W1651">
        <v>3</v>
      </c>
      <c r="X1651">
        <v>0</v>
      </c>
      <c r="Y1651">
        <v>355.11259999999999</v>
      </c>
      <c r="Z1651">
        <v>37002408001</v>
      </c>
      <c r="AA1651">
        <v>793.97657427319996</v>
      </c>
      <c r="AB1651" t="s">
        <v>41</v>
      </c>
      <c r="AC1651" t="s">
        <v>54</v>
      </c>
      <c r="AD1651" t="s">
        <v>54</v>
      </c>
      <c r="AE1651" t="s">
        <v>73</v>
      </c>
      <c r="AF1651" t="s">
        <v>7661</v>
      </c>
    </row>
    <row r="1652" spans="1:32" x14ac:dyDescent="0.25">
      <c r="A1652" t="s">
        <v>7662</v>
      </c>
      <c r="B1652" t="s">
        <v>7663</v>
      </c>
      <c r="C1652" t="s">
        <v>7664</v>
      </c>
      <c r="D1652" t="s">
        <v>7665</v>
      </c>
      <c r="E1652" t="s">
        <v>111</v>
      </c>
      <c r="F1652">
        <v>4</v>
      </c>
      <c r="G1652">
        <v>2022</v>
      </c>
      <c r="H1652" s="1">
        <v>44980.905807754629</v>
      </c>
      <c r="I1652" t="s">
        <v>3355</v>
      </c>
      <c r="J1652">
        <v>68.780100000000004</v>
      </c>
      <c r="K1652">
        <v>0</v>
      </c>
      <c r="L1652" t="s">
        <v>38</v>
      </c>
      <c r="M1652" t="s">
        <v>79</v>
      </c>
      <c r="Q1652">
        <v>68.780100000000004</v>
      </c>
      <c r="R1652" t="s">
        <v>94</v>
      </c>
      <c r="S1652">
        <v>33.046222</v>
      </c>
      <c r="T1652">
        <v>-83.920472000000004</v>
      </c>
      <c r="U1652">
        <v>0.40416666699999998</v>
      </c>
      <c r="V1652">
        <v>1</v>
      </c>
      <c r="W1652">
        <v>1.4</v>
      </c>
      <c r="X1652">
        <v>1.4</v>
      </c>
      <c r="Y1652">
        <v>147.47</v>
      </c>
      <c r="Z1652">
        <v>13000623001</v>
      </c>
      <c r="AA1652">
        <v>329.60954115469997</v>
      </c>
      <c r="AB1652" t="s">
        <v>41</v>
      </c>
      <c r="AC1652" t="s">
        <v>54</v>
      </c>
      <c r="AD1652" t="s">
        <v>54</v>
      </c>
      <c r="AE1652" t="s">
        <v>73</v>
      </c>
      <c r="AF1652" t="s">
        <v>7666</v>
      </c>
    </row>
    <row r="1653" spans="1:32" x14ac:dyDescent="0.25">
      <c r="A1653" t="s">
        <v>7667</v>
      </c>
      <c r="B1653" t="s">
        <v>7668</v>
      </c>
      <c r="C1653" t="s">
        <v>7669</v>
      </c>
      <c r="D1653" t="s">
        <v>7670</v>
      </c>
      <c r="E1653" t="s">
        <v>85</v>
      </c>
      <c r="F1653">
        <v>2</v>
      </c>
      <c r="G1653">
        <v>2022</v>
      </c>
      <c r="H1653" s="1">
        <v>44981.549067731481</v>
      </c>
      <c r="I1653" t="s">
        <v>3355</v>
      </c>
      <c r="J1653">
        <v>68.3</v>
      </c>
      <c r="K1653">
        <v>0</v>
      </c>
      <c r="L1653" t="s">
        <v>38</v>
      </c>
      <c r="M1653" t="s">
        <v>79</v>
      </c>
      <c r="Q1653">
        <v>68.3</v>
      </c>
      <c r="R1653" t="s">
        <v>94</v>
      </c>
      <c r="S1653">
        <v>40.87527</v>
      </c>
      <c r="T1653">
        <v>-73.527900000000002</v>
      </c>
      <c r="U1653">
        <v>0</v>
      </c>
      <c r="V1653">
        <v>1</v>
      </c>
      <c r="W1653">
        <v>1.8</v>
      </c>
      <c r="X1653">
        <v>0</v>
      </c>
      <c r="Y1653">
        <v>0</v>
      </c>
      <c r="Z1653">
        <v>36001012001</v>
      </c>
      <c r="AA1653">
        <v>480.93856253566997</v>
      </c>
      <c r="AB1653" t="s">
        <v>41</v>
      </c>
      <c r="AC1653" t="s">
        <v>54</v>
      </c>
      <c r="AD1653" t="s">
        <v>54</v>
      </c>
      <c r="AE1653" t="s">
        <v>73</v>
      </c>
      <c r="AF1653" t="s">
        <v>7671</v>
      </c>
    </row>
    <row r="1654" spans="1:32" x14ac:dyDescent="0.25">
      <c r="A1654" t="s">
        <v>7672</v>
      </c>
      <c r="B1654" t="s">
        <v>7673</v>
      </c>
      <c r="C1654" t="s">
        <v>7674</v>
      </c>
      <c r="D1654" t="s">
        <v>7675</v>
      </c>
      <c r="E1654" t="s">
        <v>259</v>
      </c>
      <c r="F1654">
        <v>7</v>
      </c>
      <c r="G1654">
        <v>2022</v>
      </c>
      <c r="H1654" s="1">
        <v>44978.892616574078</v>
      </c>
      <c r="I1654" t="s">
        <v>3355</v>
      </c>
      <c r="J1654">
        <v>67.739999999999995</v>
      </c>
      <c r="K1654">
        <v>0</v>
      </c>
      <c r="L1654" t="s">
        <v>38</v>
      </c>
      <c r="M1654" t="s">
        <v>51</v>
      </c>
      <c r="N1654">
        <v>67.739999999999995</v>
      </c>
      <c r="R1654" t="s">
        <v>52</v>
      </c>
      <c r="S1654">
        <v>43.048299999999998</v>
      </c>
      <c r="T1654">
        <v>-92.314149999999998</v>
      </c>
      <c r="U1654">
        <v>0</v>
      </c>
      <c r="V1654">
        <v>1</v>
      </c>
      <c r="W1654">
        <v>3</v>
      </c>
      <c r="X1654">
        <v>2.2000000000000002</v>
      </c>
      <c r="Y1654">
        <v>0</v>
      </c>
      <c r="Z1654">
        <v>19000607001</v>
      </c>
      <c r="AA1654">
        <v>429.76713653320002</v>
      </c>
      <c r="AB1654" t="s">
        <v>53</v>
      </c>
      <c r="AC1654" t="s">
        <v>54</v>
      </c>
      <c r="AD1654" t="s">
        <v>54</v>
      </c>
      <c r="AE1654" t="s">
        <v>73</v>
      </c>
      <c r="AF1654" t="s">
        <v>7676</v>
      </c>
    </row>
    <row r="1655" spans="1:32" x14ac:dyDescent="0.25">
      <c r="A1655" t="s">
        <v>7677</v>
      </c>
      <c r="B1655" t="s">
        <v>7678</v>
      </c>
      <c r="C1655" t="s">
        <v>7679</v>
      </c>
      <c r="D1655" t="s">
        <v>7680</v>
      </c>
      <c r="E1655" t="s">
        <v>85</v>
      </c>
      <c r="F1655">
        <v>2</v>
      </c>
      <c r="G1655">
        <v>2022</v>
      </c>
      <c r="H1655" s="1">
        <v>44948.697034166667</v>
      </c>
      <c r="I1655" t="s">
        <v>3355</v>
      </c>
      <c r="J1655">
        <v>67.73</v>
      </c>
      <c r="K1655">
        <v>0</v>
      </c>
      <c r="L1655" t="s">
        <v>38</v>
      </c>
      <c r="M1655" t="s">
        <v>679</v>
      </c>
      <c r="O1655">
        <v>68</v>
      </c>
      <c r="R1655" t="s">
        <v>52</v>
      </c>
      <c r="S1655">
        <v>42.79522</v>
      </c>
      <c r="T1655">
        <v>-77.817019999999999</v>
      </c>
      <c r="U1655">
        <v>0</v>
      </c>
      <c r="V1655">
        <v>1</v>
      </c>
      <c r="W1655">
        <v>1.5</v>
      </c>
      <c r="X1655">
        <v>0</v>
      </c>
      <c r="Y1655">
        <v>0</v>
      </c>
      <c r="Z1655">
        <v>36008017001</v>
      </c>
      <c r="AA1655">
        <v>416.83770149343002</v>
      </c>
      <c r="AB1655" t="s">
        <v>407</v>
      </c>
      <c r="AC1655" t="s">
        <v>54</v>
      </c>
      <c r="AD1655" t="s">
        <v>54</v>
      </c>
      <c r="AE1655" t="s">
        <v>44</v>
      </c>
      <c r="AF1655" t="s">
        <v>7681</v>
      </c>
    </row>
    <row r="1656" spans="1:32" x14ac:dyDescent="0.25">
      <c r="A1656" t="s">
        <v>7682</v>
      </c>
      <c r="B1656" t="s">
        <v>7683</v>
      </c>
      <c r="C1656" t="s">
        <v>7684</v>
      </c>
      <c r="D1656" t="s">
        <v>7685</v>
      </c>
      <c r="E1656" t="s">
        <v>259</v>
      </c>
      <c r="F1656">
        <v>7</v>
      </c>
      <c r="G1656">
        <v>2022</v>
      </c>
      <c r="H1656" s="1">
        <v>44957.529777592594</v>
      </c>
      <c r="I1656" t="s">
        <v>3355</v>
      </c>
      <c r="J1656">
        <v>67.400000000000006</v>
      </c>
      <c r="K1656">
        <v>0</v>
      </c>
      <c r="L1656" t="s">
        <v>38</v>
      </c>
      <c r="M1656" t="s">
        <v>51</v>
      </c>
      <c r="N1656">
        <v>67.400000000000006</v>
      </c>
      <c r="R1656" t="s">
        <v>52</v>
      </c>
      <c r="S1656">
        <v>43.261408000000003</v>
      </c>
      <c r="T1656">
        <v>-91.473506999999998</v>
      </c>
      <c r="U1656">
        <v>0</v>
      </c>
      <c r="V1656">
        <v>1</v>
      </c>
      <c r="W1656">
        <v>3.4</v>
      </c>
      <c r="X1656">
        <v>1.8</v>
      </c>
      <c r="Y1656">
        <v>0</v>
      </c>
      <c r="Z1656">
        <v>19000898001</v>
      </c>
      <c r="AA1656">
        <v>477.11436343940011</v>
      </c>
      <c r="AB1656" t="s">
        <v>41</v>
      </c>
      <c r="AC1656" t="s">
        <v>54</v>
      </c>
      <c r="AD1656" t="s">
        <v>54</v>
      </c>
      <c r="AE1656" t="s">
        <v>73</v>
      </c>
      <c r="AF1656" t="s">
        <v>7686</v>
      </c>
    </row>
    <row r="1657" spans="1:32" x14ac:dyDescent="0.25">
      <c r="A1657" t="s">
        <v>6144</v>
      </c>
      <c r="B1657" t="s">
        <v>7687</v>
      </c>
      <c r="C1657" t="s">
        <v>7688</v>
      </c>
      <c r="D1657" t="s">
        <v>6147</v>
      </c>
      <c r="E1657" t="s">
        <v>192</v>
      </c>
      <c r="F1657">
        <v>4</v>
      </c>
      <c r="G1657">
        <v>2022</v>
      </c>
      <c r="H1657" s="1">
        <v>44960.613660289353</v>
      </c>
      <c r="I1657" t="s">
        <v>3355</v>
      </c>
      <c r="J1657">
        <v>67.03</v>
      </c>
      <c r="K1657">
        <v>0</v>
      </c>
      <c r="L1657" t="s">
        <v>38</v>
      </c>
      <c r="M1657" t="s">
        <v>51</v>
      </c>
      <c r="N1657">
        <v>67.03</v>
      </c>
      <c r="R1657" t="s">
        <v>52</v>
      </c>
      <c r="S1657">
        <v>31.300799999999999</v>
      </c>
      <c r="T1657">
        <v>-85.881100000000004</v>
      </c>
      <c r="U1657">
        <v>0.33358333299999998</v>
      </c>
      <c r="V1657">
        <v>1</v>
      </c>
      <c r="W1657">
        <v>1.5</v>
      </c>
      <c r="X1657">
        <v>0.5</v>
      </c>
      <c r="Y1657">
        <v>121.69799999999999</v>
      </c>
      <c r="Z1657">
        <v>1000054002</v>
      </c>
      <c r="AA1657">
        <v>387.88305119310002</v>
      </c>
      <c r="AB1657" t="s">
        <v>118</v>
      </c>
      <c r="AC1657" t="s">
        <v>54</v>
      </c>
      <c r="AD1657" t="s">
        <v>54</v>
      </c>
      <c r="AE1657" t="s">
        <v>73</v>
      </c>
      <c r="AF1657" t="s">
        <v>7689</v>
      </c>
    </row>
    <row r="1658" spans="1:32" x14ac:dyDescent="0.25">
      <c r="A1658" t="s">
        <v>3366</v>
      </c>
      <c r="B1658" t="s">
        <v>7690</v>
      </c>
      <c r="C1658" t="s">
        <v>7690</v>
      </c>
      <c r="D1658" t="s">
        <v>7691</v>
      </c>
      <c r="E1658" t="s">
        <v>99</v>
      </c>
      <c r="F1658">
        <v>6</v>
      </c>
      <c r="G1658">
        <v>2022</v>
      </c>
      <c r="H1658" s="1">
        <v>44818.438142581021</v>
      </c>
      <c r="I1658" t="s">
        <v>3355</v>
      </c>
      <c r="J1658">
        <v>66.73</v>
      </c>
      <c r="K1658">
        <v>0</v>
      </c>
      <c r="L1658" t="s">
        <v>38</v>
      </c>
      <c r="M1658" t="s">
        <v>79</v>
      </c>
      <c r="Q1658">
        <v>66.73</v>
      </c>
      <c r="R1658" t="s">
        <v>94</v>
      </c>
      <c r="S1658">
        <v>29.506029999999999</v>
      </c>
      <c r="T1658">
        <v>-94.990560000000002</v>
      </c>
      <c r="U1658">
        <v>0.68</v>
      </c>
      <c r="V1658">
        <v>1</v>
      </c>
      <c r="W1658">
        <v>1.03</v>
      </c>
      <c r="X1658">
        <v>1.24</v>
      </c>
      <c r="Y1658">
        <v>247.75899999999999</v>
      </c>
      <c r="Z1658">
        <v>48007024001</v>
      </c>
      <c r="AA1658">
        <v>451.61970279759993</v>
      </c>
      <c r="AB1658" t="s">
        <v>53</v>
      </c>
      <c r="AC1658" t="s">
        <v>54</v>
      </c>
      <c r="AD1658" t="s">
        <v>54</v>
      </c>
      <c r="AE1658" t="s">
        <v>73</v>
      </c>
      <c r="AF1658" t="s">
        <v>7692</v>
      </c>
    </row>
    <row r="1659" spans="1:32" x14ac:dyDescent="0.25">
      <c r="A1659" t="s">
        <v>7693</v>
      </c>
      <c r="B1659" t="s">
        <v>7694</v>
      </c>
      <c r="C1659" t="s">
        <v>7695</v>
      </c>
      <c r="D1659" t="s">
        <v>7696</v>
      </c>
      <c r="E1659" t="s">
        <v>253</v>
      </c>
      <c r="F1659">
        <v>5</v>
      </c>
      <c r="G1659">
        <v>2022</v>
      </c>
      <c r="H1659" s="1">
        <v>44974.813037118052</v>
      </c>
      <c r="I1659" t="s">
        <v>3355</v>
      </c>
      <c r="J1659">
        <v>66.47</v>
      </c>
      <c r="K1659">
        <v>0</v>
      </c>
      <c r="L1659" t="s">
        <v>38</v>
      </c>
      <c r="M1659" t="s">
        <v>51</v>
      </c>
      <c r="N1659">
        <v>66.47</v>
      </c>
      <c r="R1659" t="s">
        <v>52</v>
      </c>
      <c r="S1659">
        <v>40.483556</v>
      </c>
      <c r="T1659">
        <v>-85.621443999999997</v>
      </c>
      <c r="U1659">
        <v>0.889883333</v>
      </c>
      <c r="V1659">
        <v>1</v>
      </c>
      <c r="W1659">
        <v>3</v>
      </c>
      <c r="X1659">
        <v>0</v>
      </c>
      <c r="Y1659">
        <v>323.70530000000002</v>
      </c>
      <c r="Z1659">
        <v>18004533001</v>
      </c>
      <c r="AA1659">
        <v>728.41887547999988</v>
      </c>
      <c r="AB1659" t="s">
        <v>41</v>
      </c>
      <c r="AC1659" t="s">
        <v>54</v>
      </c>
      <c r="AD1659" t="s">
        <v>54</v>
      </c>
      <c r="AE1659" t="s">
        <v>54</v>
      </c>
      <c r="AF1659" t="s">
        <v>7697</v>
      </c>
    </row>
    <row r="1660" spans="1:32" x14ac:dyDescent="0.25">
      <c r="A1660" t="s">
        <v>7698</v>
      </c>
      <c r="B1660" t="s">
        <v>7699</v>
      </c>
      <c r="C1660" t="s">
        <v>7700</v>
      </c>
      <c r="D1660" t="s">
        <v>7701</v>
      </c>
      <c r="E1660" t="s">
        <v>213</v>
      </c>
      <c r="F1660">
        <v>3</v>
      </c>
      <c r="G1660">
        <v>2022</v>
      </c>
      <c r="H1660" s="1">
        <v>44935.401889664354</v>
      </c>
      <c r="I1660" t="s">
        <v>3355</v>
      </c>
      <c r="J1660">
        <v>66.39</v>
      </c>
      <c r="K1660">
        <v>0</v>
      </c>
      <c r="L1660" t="s">
        <v>38</v>
      </c>
      <c r="M1660" t="s">
        <v>79</v>
      </c>
      <c r="Q1660">
        <v>66.39</v>
      </c>
      <c r="R1660" t="s">
        <v>52</v>
      </c>
      <c r="S1660">
        <v>40.653669999999998</v>
      </c>
      <c r="T1660">
        <v>-75.474230000000006</v>
      </c>
      <c r="U1660">
        <v>1.1000000000000001</v>
      </c>
      <c r="V1660">
        <v>1</v>
      </c>
      <c r="W1660">
        <v>2.25</v>
      </c>
      <c r="X1660">
        <v>0</v>
      </c>
      <c r="Y1660">
        <v>401.41</v>
      </c>
      <c r="Z1660">
        <v>42001007001</v>
      </c>
      <c r="AA1660">
        <v>535.3878734778001</v>
      </c>
      <c r="AB1660" t="s">
        <v>1121</v>
      </c>
      <c r="AC1660" t="s">
        <v>54</v>
      </c>
      <c r="AD1660" t="s">
        <v>54</v>
      </c>
      <c r="AE1660" t="s">
        <v>54</v>
      </c>
      <c r="AF1660" t="s">
        <v>7702</v>
      </c>
    </row>
    <row r="1661" spans="1:32" x14ac:dyDescent="0.25">
      <c r="A1661" t="s">
        <v>7703</v>
      </c>
      <c r="B1661" t="s">
        <v>7704</v>
      </c>
      <c r="C1661" t="s">
        <v>7704</v>
      </c>
      <c r="D1661" t="s">
        <v>98</v>
      </c>
      <c r="E1661" t="s">
        <v>99</v>
      </c>
      <c r="F1661">
        <v>6</v>
      </c>
      <c r="G1661">
        <v>2022</v>
      </c>
      <c r="H1661" s="1">
        <v>44834.531305717595</v>
      </c>
      <c r="I1661" t="s">
        <v>3355</v>
      </c>
      <c r="J1661">
        <v>66.057605100000004</v>
      </c>
      <c r="K1661">
        <v>0</v>
      </c>
      <c r="L1661" t="s">
        <v>38</v>
      </c>
      <c r="M1661" t="s">
        <v>51</v>
      </c>
      <c r="N1661">
        <v>66.057605080000002</v>
      </c>
      <c r="R1661" t="s">
        <v>52</v>
      </c>
      <c r="S1661">
        <v>30.035114</v>
      </c>
      <c r="T1661">
        <v>-95.362508000000005</v>
      </c>
      <c r="U1661">
        <v>0.95458333299999998</v>
      </c>
      <c r="V1661">
        <v>1</v>
      </c>
      <c r="W1661">
        <v>2</v>
      </c>
      <c r="X1661">
        <v>0</v>
      </c>
      <c r="Y1661">
        <v>348.60199999999998</v>
      </c>
      <c r="AB1661" t="s">
        <v>41</v>
      </c>
      <c r="AC1661" t="s">
        <v>54</v>
      </c>
      <c r="AD1661" t="s">
        <v>54</v>
      </c>
      <c r="AE1661" t="s">
        <v>73</v>
      </c>
      <c r="AF1661" t="s">
        <v>7705</v>
      </c>
    </row>
    <row r="1662" spans="1:32" x14ac:dyDescent="0.25">
      <c r="A1662" t="s">
        <v>7706</v>
      </c>
      <c r="B1662" t="s">
        <v>7707</v>
      </c>
      <c r="C1662" t="s">
        <v>7708</v>
      </c>
      <c r="D1662" t="s">
        <v>7709</v>
      </c>
      <c r="E1662" t="s">
        <v>1083</v>
      </c>
      <c r="F1662">
        <v>8</v>
      </c>
      <c r="G1662">
        <v>2022</v>
      </c>
      <c r="H1662" s="1">
        <v>44964.634871122682</v>
      </c>
      <c r="I1662" t="s">
        <v>3355</v>
      </c>
      <c r="J1662">
        <v>65.34</v>
      </c>
      <c r="K1662">
        <v>0</v>
      </c>
      <c r="L1662" t="s">
        <v>38</v>
      </c>
      <c r="M1662" t="s">
        <v>79</v>
      </c>
      <c r="Q1662">
        <v>65.34</v>
      </c>
      <c r="R1662" t="s">
        <v>52</v>
      </c>
      <c r="S1662">
        <v>44.005068000000001</v>
      </c>
      <c r="T1662">
        <v>-97.114223999999993</v>
      </c>
      <c r="U1662">
        <v>0</v>
      </c>
      <c r="V1662">
        <v>1</v>
      </c>
      <c r="W1662">
        <v>1.6</v>
      </c>
      <c r="X1662">
        <v>0.7</v>
      </c>
      <c r="Y1662">
        <v>0</v>
      </c>
      <c r="Z1662">
        <v>46000087001</v>
      </c>
      <c r="AA1662">
        <v>254.94660641799999</v>
      </c>
      <c r="AB1662" t="s">
        <v>118</v>
      </c>
      <c r="AC1662" t="s">
        <v>54</v>
      </c>
      <c r="AD1662" t="s">
        <v>54</v>
      </c>
      <c r="AE1662" t="s">
        <v>54</v>
      </c>
      <c r="AF1662" t="s">
        <v>7710</v>
      </c>
    </row>
    <row r="1663" spans="1:32" x14ac:dyDescent="0.25">
      <c r="A1663" t="s">
        <v>7711</v>
      </c>
      <c r="B1663" t="s">
        <v>7712</v>
      </c>
      <c r="C1663" t="s">
        <v>7713</v>
      </c>
      <c r="D1663" t="s">
        <v>7714</v>
      </c>
      <c r="E1663" t="s">
        <v>259</v>
      </c>
      <c r="F1663">
        <v>7</v>
      </c>
      <c r="G1663">
        <v>2022</v>
      </c>
      <c r="H1663" s="1">
        <v>44928.792656770835</v>
      </c>
      <c r="I1663" t="s">
        <v>3355</v>
      </c>
      <c r="J1663">
        <v>65</v>
      </c>
      <c r="K1663">
        <v>0</v>
      </c>
      <c r="L1663" t="s">
        <v>38</v>
      </c>
      <c r="M1663" t="s">
        <v>51</v>
      </c>
      <c r="N1663">
        <v>65</v>
      </c>
      <c r="R1663" t="s">
        <v>52</v>
      </c>
      <c r="S1663">
        <v>41.660313400543899</v>
      </c>
      <c r="T1663">
        <v>-90.574798507444498</v>
      </c>
      <c r="Z1663">
        <v>19000264001</v>
      </c>
      <c r="AA1663">
        <v>164.07635170187001</v>
      </c>
      <c r="AB1663" t="s">
        <v>41</v>
      </c>
      <c r="AC1663" t="s">
        <v>54</v>
      </c>
      <c r="AD1663" t="s">
        <v>54</v>
      </c>
      <c r="AE1663" t="s">
        <v>73</v>
      </c>
      <c r="AF1663" t="s">
        <v>7715</v>
      </c>
    </row>
    <row r="1664" spans="1:32" x14ac:dyDescent="0.25">
      <c r="A1664" t="s">
        <v>7716</v>
      </c>
      <c r="B1664" t="s">
        <v>7717</v>
      </c>
      <c r="C1664" t="s">
        <v>7718</v>
      </c>
      <c r="D1664" t="s">
        <v>7719</v>
      </c>
      <c r="E1664" t="s">
        <v>172</v>
      </c>
      <c r="F1664">
        <v>4</v>
      </c>
      <c r="G1664">
        <v>2022</v>
      </c>
      <c r="H1664" s="1">
        <v>44971.678471493055</v>
      </c>
      <c r="I1664" t="s">
        <v>3355</v>
      </c>
      <c r="J1664">
        <v>65</v>
      </c>
      <c r="K1664">
        <v>0</v>
      </c>
      <c r="L1664" t="s">
        <v>38</v>
      </c>
      <c r="M1664" t="s">
        <v>51</v>
      </c>
      <c r="N1664">
        <v>64.849999999999994</v>
      </c>
      <c r="R1664" t="s">
        <v>52</v>
      </c>
      <c r="S1664">
        <v>34.692169999999997</v>
      </c>
      <c r="T1664">
        <v>-82.767060000000001</v>
      </c>
      <c r="U1664">
        <v>0.330969083</v>
      </c>
      <c r="V1664">
        <v>1</v>
      </c>
      <c r="W1664">
        <v>0</v>
      </c>
      <c r="X1664">
        <v>0</v>
      </c>
      <c r="Y1664">
        <v>120.700484</v>
      </c>
      <c r="Z1664">
        <v>45000244005</v>
      </c>
      <c r="AA1664">
        <v>364.20943773999994</v>
      </c>
      <c r="AB1664" t="s">
        <v>41</v>
      </c>
      <c r="AC1664" t="s">
        <v>54</v>
      </c>
      <c r="AD1664" t="s">
        <v>54</v>
      </c>
      <c r="AE1664" t="s">
        <v>54</v>
      </c>
      <c r="AF1664" t="s">
        <v>7720</v>
      </c>
    </row>
    <row r="1665" spans="1:32" x14ac:dyDescent="0.25">
      <c r="A1665" t="s">
        <v>7721</v>
      </c>
      <c r="B1665" t="s">
        <v>7722</v>
      </c>
      <c r="C1665" t="s">
        <v>7722</v>
      </c>
      <c r="D1665" t="s">
        <v>98</v>
      </c>
      <c r="E1665" t="s">
        <v>99</v>
      </c>
      <c r="F1665">
        <v>6</v>
      </c>
      <c r="G1665">
        <v>2022</v>
      </c>
      <c r="H1665" s="1">
        <v>44832.470263449075</v>
      </c>
      <c r="I1665" t="s">
        <v>3355</v>
      </c>
      <c r="J1665">
        <v>63.79</v>
      </c>
      <c r="K1665">
        <v>0</v>
      </c>
      <c r="L1665" t="s">
        <v>38</v>
      </c>
      <c r="M1665" t="s">
        <v>79</v>
      </c>
      <c r="Q1665">
        <v>63.79</v>
      </c>
      <c r="R1665" t="s">
        <v>52</v>
      </c>
      <c r="S1665">
        <v>29.939319999999999</v>
      </c>
      <c r="T1665">
        <v>-95.619789999999995</v>
      </c>
      <c r="U1665">
        <v>0.59708333300000005</v>
      </c>
      <c r="V1665">
        <v>1</v>
      </c>
      <c r="W1665">
        <v>1.6</v>
      </c>
      <c r="X1665">
        <v>0</v>
      </c>
      <c r="Y1665">
        <v>217.91</v>
      </c>
      <c r="AB1665" t="s">
        <v>41</v>
      </c>
      <c r="AC1665" t="s">
        <v>64</v>
      </c>
      <c r="AD1665" t="s">
        <v>54</v>
      </c>
      <c r="AE1665" t="s">
        <v>54</v>
      </c>
      <c r="AF1665" t="s">
        <v>7723</v>
      </c>
    </row>
    <row r="1666" spans="1:32" x14ac:dyDescent="0.25">
      <c r="A1666" t="s">
        <v>7724</v>
      </c>
      <c r="B1666" t="s">
        <v>7725</v>
      </c>
      <c r="C1666" t="s">
        <v>7726</v>
      </c>
      <c r="D1666" t="s">
        <v>4002</v>
      </c>
      <c r="E1666" t="s">
        <v>1913</v>
      </c>
      <c r="F1666">
        <v>8</v>
      </c>
      <c r="G1666">
        <v>2022</v>
      </c>
      <c r="H1666" s="1">
        <v>44936.479546168979</v>
      </c>
      <c r="I1666" t="s">
        <v>3355</v>
      </c>
      <c r="J1666">
        <v>63.55</v>
      </c>
      <c r="K1666">
        <v>0</v>
      </c>
      <c r="L1666" t="s">
        <v>38</v>
      </c>
      <c r="M1666" t="s">
        <v>51</v>
      </c>
      <c r="N1666">
        <v>238</v>
      </c>
      <c r="R1666" t="s">
        <v>86</v>
      </c>
      <c r="S1666">
        <v>46.245339999999999</v>
      </c>
      <c r="T1666">
        <v>-114.15689</v>
      </c>
      <c r="Z1666">
        <v>30000137001</v>
      </c>
      <c r="AA1666">
        <v>301.92962388645998</v>
      </c>
      <c r="AB1666" t="s">
        <v>952</v>
      </c>
      <c r="AC1666" t="s">
        <v>64</v>
      </c>
      <c r="AD1666" t="s">
        <v>54</v>
      </c>
      <c r="AE1666" t="s">
        <v>73</v>
      </c>
      <c r="AF1666" t="s">
        <v>7727</v>
      </c>
    </row>
    <row r="1667" spans="1:32" x14ac:dyDescent="0.25">
      <c r="A1667" t="s">
        <v>7728</v>
      </c>
      <c r="B1667" t="s">
        <v>7729</v>
      </c>
      <c r="C1667" t="s">
        <v>7730</v>
      </c>
      <c r="D1667" t="s">
        <v>7731</v>
      </c>
      <c r="E1667" t="s">
        <v>259</v>
      </c>
      <c r="F1667">
        <v>7</v>
      </c>
      <c r="G1667">
        <v>2022</v>
      </c>
      <c r="H1667" s="1">
        <v>44978.552265833336</v>
      </c>
      <c r="I1667" t="s">
        <v>3355</v>
      </c>
      <c r="J1667">
        <v>63.34</v>
      </c>
      <c r="K1667">
        <v>0</v>
      </c>
      <c r="L1667" t="s">
        <v>38</v>
      </c>
      <c r="M1667" t="s">
        <v>51</v>
      </c>
      <c r="N1667">
        <v>63.34</v>
      </c>
      <c r="R1667" t="s">
        <v>52</v>
      </c>
      <c r="S1667">
        <v>43.064444000000002</v>
      </c>
      <c r="T1667">
        <v>-94.248056000000005</v>
      </c>
      <c r="U1667">
        <v>0</v>
      </c>
      <c r="V1667">
        <v>1</v>
      </c>
      <c r="W1667">
        <v>2.76</v>
      </c>
      <c r="X1667">
        <v>1.976</v>
      </c>
      <c r="Y1667">
        <v>0</v>
      </c>
      <c r="Z1667">
        <v>19000015001</v>
      </c>
      <c r="AA1667">
        <v>834.0396124245998</v>
      </c>
      <c r="AB1667" t="s">
        <v>53</v>
      </c>
      <c r="AC1667" t="s">
        <v>54</v>
      </c>
      <c r="AD1667" t="s">
        <v>54</v>
      </c>
      <c r="AE1667" t="s">
        <v>44</v>
      </c>
      <c r="AF1667" t="s">
        <v>7732</v>
      </c>
    </row>
    <row r="1668" spans="1:32" x14ac:dyDescent="0.25">
      <c r="A1668" t="s">
        <v>7733</v>
      </c>
      <c r="B1668" t="s">
        <v>7734</v>
      </c>
      <c r="C1668" t="s">
        <v>7735</v>
      </c>
      <c r="D1668" t="s">
        <v>7736</v>
      </c>
      <c r="E1668" t="s">
        <v>629</v>
      </c>
      <c r="F1668">
        <v>6</v>
      </c>
      <c r="G1668">
        <v>2022</v>
      </c>
      <c r="H1668" s="1">
        <v>44946.576114062504</v>
      </c>
      <c r="I1668" t="s">
        <v>3355</v>
      </c>
      <c r="J1668">
        <v>63.11</v>
      </c>
      <c r="K1668">
        <v>1</v>
      </c>
      <c r="L1668" t="s">
        <v>679</v>
      </c>
      <c r="M1668" t="s">
        <v>7737</v>
      </c>
      <c r="O1668">
        <v>63</v>
      </c>
      <c r="R1668" t="s">
        <v>52</v>
      </c>
      <c r="S1668">
        <v>34.780084000000002</v>
      </c>
      <c r="T1668">
        <v>-106.731165</v>
      </c>
      <c r="U1668">
        <v>1.231666667</v>
      </c>
      <c r="V1668">
        <v>1</v>
      </c>
      <c r="W1668">
        <v>0.9</v>
      </c>
      <c r="X1668">
        <v>1</v>
      </c>
      <c r="Y1668">
        <v>449.9</v>
      </c>
      <c r="Z1668">
        <v>35200900304</v>
      </c>
      <c r="AA1668">
        <v>819.47123491499997</v>
      </c>
      <c r="AB1668" t="s">
        <v>41</v>
      </c>
      <c r="AC1668" t="s">
        <v>72</v>
      </c>
      <c r="AD1668" t="s">
        <v>43</v>
      </c>
      <c r="AE1668" t="s">
        <v>73</v>
      </c>
      <c r="AF1668" t="s">
        <v>7738</v>
      </c>
    </row>
    <row r="1669" spans="1:32" x14ac:dyDescent="0.25">
      <c r="A1669" t="s">
        <v>7739</v>
      </c>
      <c r="B1669" t="s">
        <v>7740</v>
      </c>
      <c r="C1669" t="s">
        <v>7741</v>
      </c>
      <c r="D1669" t="s">
        <v>2052</v>
      </c>
      <c r="E1669" t="s">
        <v>207</v>
      </c>
      <c r="F1669">
        <v>4</v>
      </c>
      <c r="G1669">
        <v>2022</v>
      </c>
      <c r="H1669" s="1">
        <v>44970.614218287039</v>
      </c>
      <c r="I1669" t="s">
        <v>3355</v>
      </c>
      <c r="J1669">
        <v>62.83</v>
      </c>
      <c r="K1669">
        <v>0</v>
      </c>
      <c r="L1669" t="s">
        <v>38</v>
      </c>
      <c r="M1669" t="s">
        <v>51</v>
      </c>
      <c r="N1669">
        <v>62.83</v>
      </c>
      <c r="R1669" t="s">
        <v>52</v>
      </c>
      <c r="S1669">
        <v>36.420780000000001</v>
      </c>
      <c r="T1669">
        <v>-84.945920000000001</v>
      </c>
      <c r="U1669">
        <v>0.38658333299999997</v>
      </c>
      <c r="V1669">
        <v>1</v>
      </c>
      <c r="W1669">
        <v>1</v>
      </c>
      <c r="X1669">
        <v>0.499</v>
      </c>
      <c r="Y1669">
        <v>140.69999999999999</v>
      </c>
      <c r="Z1669">
        <v>47000710001</v>
      </c>
      <c r="AA1669">
        <v>246.75189406884999</v>
      </c>
      <c r="AB1669" t="s">
        <v>41</v>
      </c>
      <c r="AC1669" t="s">
        <v>54</v>
      </c>
      <c r="AD1669" t="s">
        <v>54</v>
      </c>
      <c r="AE1669" t="s">
        <v>73</v>
      </c>
      <c r="AF1669" t="s">
        <v>7742</v>
      </c>
    </row>
    <row r="1670" spans="1:32" x14ac:dyDescent="0.25">
      <c r="A1670" t="s">
        <v>7743</v>
      </c>
      <c r="B1670" t="s">
        <v>7744</v>
      </c>
      <c r="C1670" t="s">
        <v>7745</v>
      </c>
      <c r="D1670" t="s">
        <v>7746</v>
      </c>
      <c r="E1670" t="s">
        <v>213</v>
      </c>
      <c r="F1670">
        <v>3</v>
      </c>
      <c r="G1670">
        <v>2022</v>
      </c>
      <c r="H1670" s="1">
        <v>44963.590020856478</v>
      </c>
      <c r="I1670" t="s">
        <v>3355</v>
      </c>
      <c r="J1670">
        <v>62.69</v>
      </c>
      <c r="K1670">
        <v>0</v>
      </c>
      <c r="L1670" t="s">
        <v>38</v>
      </c>
      <c r="M1670" t="s">
        <v>79</v>
      </c>
      <c r="Q1670">
        <v>62.69</v>
      </c>
      <c r="R1670" t="s">
        <v>94</v>
      </c>
      <c r="S1670">
        <v>40.617449999999998</v>
      </c>
      <c r="T1670">
        <v>-76.061139999999995</v>
      </c>
      <c r="U1670">
        <v>0.52583333300000001</v>
      </c>
      <c r="V1670">
        <v>2</v>
      </c>
      <c r="W1670">
        <v>1</v>
      </c>
      <c r="X1670">
        <v>0</v>
      </c>
      <c r="Y1670">
        <v>191.53</v>
      </c>
      <c r="AB1670" t="s">
        <v>41</v>
      </c>
      <c r="AC1670" t="s">
        <v>54</v>
      </c>
      <c r="AD1670" t="s">
        <v>54</v>
      </c>
      <c r="AE1670" t="s">
        <v>73</v>
      </c>
      <c r="AF1670" t="s">
        <v>7747</v>
      </c>
    </row>
    <row r="1671" spans="1:32" x14ac:dyDescent="0.25">
      <c r="A1671" t="s">
        <v>7748</v>
      </c>
      <c r="B1671" t="s">
        <v>7749</v>
      </c>
      <c r="C1671" t="s">
        <v>7750</v>
      </c>
      <c r="D1671" t="s">
        <v>7751</v>
      </c>
      <c r="E1671" t="s">
        <v>641</v>
      </c>
      <c r="F1671">
        <v>3</v>
      </c>
      <c r="G1671">
        <v>2022</v>
      </c>
      <c r="H1671" s="1">
        <v>44984.396829675927</v>
      </c>
      <c r="I1671" t="s">
        <v>3355</v>
      </c>
      <c r="J1671">
        <v>62.62</v>
      </c>
      <c r="K1671">
        <v>0</v>
      </c>
      <c r="L1671" t="s">
        <v>38</v>
      </c>
      <c r="M1671" t="s">
        <v>79</v>
      </c>
      <c r="Q1671">
        <v>62.62</v>
      </c>
      <c r="R1671" t="s">
        <v>94</v>
      </c>
      <c r="S1671">
        <v>37.333610999999998</v>
      </c>
      <c r="T1671">
        <v>-79.506666999999993</v>
      </c>
      <c r="U1671">
        <v>1.0249999999999999</v>
      </c>
      <c r="V1671">
        <v>1</v>
      </c>
      <c r="W1671">
        <v>2</v>
      </c>
      <c r="X1671">
        <v>0</v>
      </c>
      <c r="Y1671">
        <v>187.05</v>
      </c>
      <c r="Z1671">
        <v>51000143002</v>
      </c>
      <c r="AA1671">
        <v>560.88253411960011</v>
      </c>
      <c r="AB1671" t="s">
        <v>41</v>
      </c>
      <c r="AC1671" t="s">
        <v>64</v>
      </c>
      <c r="AD1671" t="s">
        <v>54</v>
      </c>
      <c r="AE1671" t="s">
        <v>73</v>
      </c>
      <c r="AF1671" t="s">
        <v>7752</v>
      </c>
    </row>
    <row r="1672" spans="1:32" x14ac:dyDescent="0.25">
      <c r="A1672" t="s">
        <v>7753</v>
      </c>
      <c r="B1672" t="s">
        <v>7754</v>
      </c>
      <c r="C1672" t="s">
        <v>7755</v>
      </c>
      <c r="D1672" t="s">
        <v>7756</v>
      </c>
      <c r="E1672" t="s">
        <v>136</v>
      </c>
      <c r="F1672">
        <v>4</v>
      </c>
      <c r="G1672">
        <v>2022</v>
      </c>
      <c r="H1672" s="1">
        <v>44974.512530208332</v>
      </c>
      <c r="I1672" t="s">
        <v>3355</v>
      </c>
      <c r="J1672">
        <v>62</v>
      </c>
      <c r="K1672">
        <v>0</v>
      </c>
      <c r="L1672" t="s">
        <v>38</v>
      </c>
      <c r="M1672" t="s">
        <v>51</v>
      </c>
      <c r="N1672">
        <v>62</v>
      </c>
      <c r="R1672" t="s">
        <v>52</v>
      </c>
      <c r="S1672">
        <v>34.718063000000001</v>
      </c>
      <c r="T1672">
        <v>-76.637962999999999</v>
      </c>
      <c r="U1672">
        <v>0.69604166700000003</v>
      </c>
      <c r="V1672">
        <v>1</v>
      </c>
      <c r="W1672">
        <v>1.5</v>
      </c>
      <c r="X1672">
        <v>0</v>
      </c>
      <c r="Y1672">
        <v>254.6601</v>
      </c>
      <c r="Z1672">
        <v>37001602001</v>
      </c>
      <c r="AA1672">
        <v>415.92717789907994</v>
      </c>
      <c r="AB1672" t="s">
        <v>41</v>
      </c>
      <c r="AC1672" t="s">
        <v>54</v>
      </c>
      <c r="AD1672" t="s">
        <v>54</v>
      </c>
      <c r="AE1672" t="s">
        <v>73</v>
      </c>
      <c r="AF1672" t="s">
        <v>7757</v>
      </c>
    </row>
    <row r="1673" spans="1:32" x14ac:dyDescent="0.25">
      <c r="A1673" t="s">
        <v>7758</v>
      </c>
      <c r="B1673" t="s">
        <v>7759</v>
      </c>
      <c r="C1673" t="s">
        <v>7760</v>
      </c>
      <c r="D1673" t="s">
        <v>7761</v>
      </c>
      <c r="E1673" t="s">
        <v>231</v>
      </c>
      <c r="F1673">
        <v>2</v>
      </c>
      <c r="G1673">
        <v>2022</v>
      </c>
      <c r="H1673" s="1">
        <v>44978.678227534721</v>
      </c>
      <c r="I1673" t="s">
        <v>3355</v>
      </c>
      <c r="J1673">
        <v>61.58</v>
      </c>
      <c r="K1673">
        <v>0</v>
      </c>
      <c r="L1673" t="s">
        <v>38</v>
      </c>
      <c r="M1673" t="s">
        <v>79</v>
      </c>
      <c r="Q1673">
        <v>61.58</v>
      </c>
      <c r="R1673" t="s">
        <v>52</v>
      </c>
      <c r="S1673">
        <v>18.300859999590202</v>
      </c>
      <c r="T1673">
        <v>-66.245543000108697</v>
      </c>
      <c r="U1673">
        <v>0.21433333299999999</v>
      </c>
      <c r="V1673">
        <v>1</v>
      </c>
      <c r="W1673">
        <v>0.8</v>
      </c>
      <c r="X1673">
        <v>0.8</v>
      </c>
      <c r="Y1673">
        <v>78.084999999999994</v>
      </c>
      <c r="Z1673">
        <v>72000003009</v>
      </c>
      <c r="AB1673" t="s">
        <v>118</v>
      </c>
      <c r="AC1673" t="s">
        <v>54</v>
      </c>
      <c r="AD1673" t="s">
        <v>215</v>
      </c>
      <c r="AE1673" t="s">
        <v>54</v>
      </c>
      <c r="AF1673" t="s">
        <v>7762</v>
      </c>
    </row>
    <row r="1674" spans="1:32" x14ac:dyDescent="0.25">
      <c r="A1674" t="s">
        <v>7763</v>
      </c>
      <c r="B1674" t="s">
        <v>7764</v>
      </c>
      <c r="C1674" t="s">
        <v>7765</v>
      </c>
      <c r="D1674" t="s">
        <v>7766</v>
      </c>
      <c r="E1674" t="s">
        <v>5181</v>
      </c>
      <c r="F1674">
        <v>9</v>
      </c>
      <c r="G1674">
        <v>2022</v>
      </c>
      <c r="H1674" s="1">
        <v>44965.970430462963</v>
      </c>
      <c r="I1674" t="s">
        <v>3355</v>
      </c>
      <c r="J1674">
        <v>61</v>
      </c>
      <c r="K1674">
        <v>0</v>
      </c>
      <c r="L1674" t="s">
        <v>38</v>
      </c>
      <c r="M1674" t="s">
        <v>79</v>
      </c>
      <c r="Q1674">
        <v>61</v>
      </c>
      <c r="R1674" t="s">
        <v>94</v>
      </c>
      <c r="S1674">
        <v>13.438299900000001</v>
      </c>
      <c r="T1674">
        <v>144.77292850000001</v>
      </c>
      <c r="AB1674" t="s">
        <v>2028</v>
      </c>
      <c r="AC1674" t="s">
        <v>54</v>
      </c>
      <c r="AD1674" t="s">
        <v>54</v>
      </c>
      <c r="AE1674" t="s">
        <v>73</v>
      </c>
      <c r="AF1674" t="s">
        <v>7767</v>
      </c>
    </row>
    <row r="1675" spans="1:32" x14ac:dyDescent="0.25">
      <c r="A1675" t="s">
        <v>7768</v>
      </c>
      <c r="B1675" t="s">
        <v>7769</v>
      </c>
      <c r="C1675" t="s">
        <v>7769</v>
      </c>
      <c r="D1675" t="s">
        <v>7770</v>
      </c>
      <c r="E1675" t="s">
        <v>99</v>
      </c>
      <c r="F1675">
        <v>6</v>
      </c>
      <c r="G1675">
        <v>2022</v>
      </c>
      <c r="H1675" s="1">
        <v>44832.630352569446</v>
      </c>
      <c r="I1675" t="s">
        <v>3355</v>
      </c>
      <c r="J1675">
        <v>60.93</v>
      </c>
      <c r="K1675">
        <v>0</v>
      </c>
      <c r="L1675" t="s">
        <v>38</v>
      </c>
      <c r="M1675" t="s">
        <v>79</v>
      </c>
      <c r="Q1675">
        <v>60.93</v>
      </c>
      <c r="R1675" t="s">
        <v>94</v>
      </c>
      <c r="S1675">
        <v>29.534611000000002</v>
      </c>
      <c r="T1675">
        <v>-95.008778000000007</v>
      </c>
      <c r="U1675">
        <v>0.73975000000000002</v>
      </c>
      <c r="V1675">
        <v>1</v>
      </c>
      <c r="W1675">
        <v>1.5</v>
      </c>
      <c r="X1675">
        <v>0</v>
      </c>
      <c r="Y1675">
        <v>270.09500000000003</v>
      </c>
      <c r="AB1675" t="s">
        <v>41</v>
      </c>
      <c r="AC1675" t="s">
        <v>54</v>
      </c>
      <c r="AD1675" t="s">
        <v>54</v>
      </c>
      <c r="AE1675" t="s">
        <v>73</v>
      </c>
      <c r="AF1675" t="s">
        <v>7771</v>
      </c>
    </row>
    <row r="1676" spans="1:32" x14ac:dyDescent="0.25">
      <c r="A1676" t="s">
        <v>7772</v>
      </c>
      <c r="B1676" t="s">
        <v>7773</v>
      </c>
      <c r="C1676" t="s">
        <v>7774</v>
      </c>
      <c r="D1676" t="s">
        <v>7775</v>
      </c>
      <c r="E1676" t="s">
        <v>1023</v>
      </c>
      <c r="F1676">
        <v>8</v>
      </c>
      <c r="G1676">
        <v>2022</v>
      </c>
      <c r="H1676" s="1">
        <v>44973.41966521991</v>
      </c>
      <c r="I1676" t="s">
        <v>3355</v>
      </c>
      <c r="J1676">
        <v>60.45</v>
      </c>
      <c r="K1676">
        <v>0</v>
      </c>
      <c r="L1676" t="s">
        <v>38</v>
      </c>
      <c r="M1676" t="s">
        <v>51</v>
      </c>
      <c r="N1676">
        <v>60.45</v>
      </c>
      <c r="R1676" t="s">
        <v>52</v>
      </c>
      <c r="S1676">
        <v>40.29889</v>
      </c>
      <c r="T1676">
        <v>-103.6219</v>
      </c>
      <c r="U1676">
        <v>0.53986149999999999</v>
      </c>
      <c r="V1676">
        <v>1</v>
      </c>
      <c r="W1676">
        <v>1.68</v>
      </c>
      <c r="X1676">
        <v>0</v>
      </c>
      <c r="Y1676">
        <v>197.104007</v>
      </c>
      <c r="Z1676">
        <v>8209000103</v>
      </c>
      <c r="AA1676">
        <v>393.34619275919999</v>
      </c>
      <c r="AB1676" t="s">
        <v>53</v>
      </c>
      <c r="AC1676" t="s">
        <v>54</v>
      </c>
      <c r="AD1676" t="s">
        <v>54</v>
      </c>
      <c r="AE1676" t="s">
        <v>54</v>
      </c>
      <c r="AF1676" t="s">
        <v>7776</v>
      </c>
    </row>
    <row r="1677" spans="1:32" x14ac:dyDescent="0.25">
      <c r="A1677" t="s">
        <v>7777</v>
      </c>
      <c r="B1677" t="s">
        <v>7778</v>
      </c>
      <c r="C1677" t="s">
        <v>7779</v>
      </c>
      <c r="D1677" t="s">
        <v>7780</v>
      </c>
      <c r="E1677" t="s">
        <v>437</v>
      </c>
      <c r="F1677">
        <v>5</v>
      </c>
      <c r="G1677">
        <v>2022</v>
      </c>
      <c r="H1677" s="1">
        <v>44991.384949421299</v>
      </c>
      <c r="I1677" t="s">
        <v>3355</v>
      </c>
      <c r="J1677">
        <v>60</v>
      </c>
      <c r="K1677">
        <v>0</v>
      </c>
      <c r="L1677" t="s">
        <v>38</v>
      </c>
      <c r="M1677" t="s">
        <v>51</v>
      </c>
      <c r="N1677">
        <v>60</v>
      </c>
      <c r="R1677" t="s">
        <v>52</v>
      </c>
      <c r="S1677">
        <v>43.9833</v>
      </c>
      <c r="T1677">
        <v>-92.055800000000005</v>
      </c>
      <c r="U1677">
        <v>1.0548999999999999</v>
      </c>
      <c r="V1677">
        <v>2</v>
      </c>
      <c r="W1677">
        <v>1.1200000000000001</v>
      </c>
      <c r="X1677">
        <v>1.1200000000000001</v>
      </c>
      <c r="Y1677">
        <v>214.9212</v>
      </c>
      <c r="Z1677">
        <v>27000152001</v>
      </c>
      <c r="AA1677">
        <v>236.736134531</v>
      </c>
      <c r="AB1677" t="s">
        <v>41</v>
      </c>
      <c r="AC1677" t="s">
        <v>54</v>
      </c>
      <c r="AD1677" t="s">
        <v>54</v>
      </c>
      <c r="AE1677" t="s">
        <v>438</v>
      </c>
      <c r="AF1677" t="s">
        <v>7781</v>
      </c>
    </row>
    <row r="1678" spans="1:32" x14ac:dyDescent="0.25">
      <c r="A1678" t="s">
        <v>7782</v>
      </c>
      <c r="B1678" t="s">
        <v>7783</v>
      </c>
      <c r="C1678" t="s">
        <v>7784</v>
      </c>
      <c r="D1678" t="s">
        <v>7785</v>
      </c>
      <c r="E1678" t="s">
        <v>36</v>
      </c>
      <c r="F1678">
        <v>9</v>
      </c>
      <c r="G1678">
        <v>2022</v>
      </c>
      <c r="H1678" s="1">
        <v>44971.751352384257</v>
      </c>
      <c r="I1678" t="s">
        <v>3355</v>
      </c>
      <c r="J1678">
        <v>59.89</v>
      </c>
      <c r="K1678">
        <v>0</v>
      </c>
      <c r="L1678" t="s">
        <v>38</v>
      </c>
      <c r="M1678" t="s">
        <v>79</v>
      </c>
      <c r="Q1678">
        <v>59.89</v>
      </c>
      <c r="R1678" t="s">
        <v>86</v>
      </c>
      <c r="S1678">
        <v>37.675026699999997</v>
      </c>
      <c r="T1678">
        <v>-119.79389089999999</v>
      </c>
      <c r="AB1678" t="s">
        <v>53</v>
      </c>
      <c r="AC1678" t="s">
        <v>54</v>
      </c>
      <c r="AD1678" t="s">
        <v>43</v>
      </c>
      <c r="AE1678" t="s">
        <v>55</v>
      </c>
      <c r="AF1678" t="s">
        <v>7786</v>
      </c>
    </row>
    <row r="1679" spans="1:32" x14ac:dyDescent="0.25">
      <c r="A1679" t="s">
        <v>7787</v>
      </c>
      <c r="B1679" t="s">
        <v>7788</v>
      </c>
      <c r="C1679" t="s">
        <v>7789</v>
      </c>
      <c r="D1679" t="s">
        <v>7790</v>
      </c>
      <c r="E1679" t="s">
        <v>259</v>
      </c>
      <c r="F1679">
        <v>7</v>
      </c>
      <c r="G1679">
        <v>2022</v>
      </c>
      <c r="H1679" s="1">
        <v>44960.52768752315</v>
      </c>
      <c r="I1679" t="s">
        <v>3355</v>
      </c>
      <c r="J1679">
        <v>59.25</v>
      </c>
      <c r="K1679">
        <v>0</v>
      </c>
      <c r="L1679" t="s">
        <v>38</v>
      </c>
      <c r="M1679" t="s">
        <v>51</v>
      </c>
      <c r="N1679">
        <v>59.25</v>
      </c>
      <c r="R1679" t="s">
        <v>52</v>
      </c>
      <c r="S1679">
        <v>42.365278000000004</v>
      </c>
      <c r="T1679">
        <v>-92.759167000000005</v>
      </c>
      <c r="U1679">
        <v>0</v>
      </c>
      <c r="V1679">
        <v>1</v>
      </c>
      <c r="W1679">
        <v>3</v>
      </c>
      <c r="X1679">
        <v>1.2</v>
      </c>
      <c r="Y1679">
        <v>0</v>
      </c>
      <c r="Z1679">
        <v>19000354001</v>
      </c>
      <c r="AA1679">
        <v>293.18859738069995</v>
      </c>
      <c r="AB1679" t="s">
        <v>41</v>
      </c>
      <c r="AC1679" t="s">
        <v>54</v>
      </c>
      <c r="AD1679" t="s">
        <v>54</v>
      </c>
      <c r="AE1679" t="s">
        <v>54</v>
      </c>
      <c r="AF1679" t="s">
        <v>7791</v>
      </c>
    </row>
    <row r="1680" spans="1:32" x14ac:dyDescent="0.25">
      <c r="A1680" t="s">
        <v>7792</v>
      </c>
      <c r="B1680" t="s">
        <v>7793</v>
      </c>
      <c r="C1680" t="s">
        <v>7794</v>
      </c>
      <c r="D1680" t="s">
        <v>7795</v>
      </c>
      <c r="E1680" t="s">
        <v>213</v>
      </c>
      <c r="F1680">
        <v>3</v>
      </c>
      <c r="G1680">
        <v>2022</v>
      </c>
      <c r="H1680" s="1">
        <v>44973.478755520831</v>
      </c>
      <c r="I1680" t="s">
        <v>3355</v>
      </c>
      <c r="J1680">
        <v>59.22</v>
      </c>
      <c r="K1680">
        <v>0</v>
      </c>
      <c r="L1680" t="s">
        <v>38</v>
      </c>
      <c r="M1680" t="s">
        <v>63</v>
      </c>
      <c r="P1680">
        <v>59.22</v>
      </c>
      <c r="R1680" t="s">
        <v>38</v>
      </c>
      <c r="S1680">
        <v>39.872700000000002</v>
      </c>
      <c r="T1680">
        <v>-75.290980000000005</v>
      </c>
      <c r="U1680">
        <v>0.77252500000000002</v>
      </c>
      <c r="V1680">
        <v>2</v>
      </c>
      <c r="W1680">
        <v>1.4</v>
      </c>
      <c r="X1680">
        <v>0</v>
      </c>
      <c r="Y1680">
        <v>281.36070000000001</v>
      </c>
      <c r="Z1680">
        <v>42000004001</v>
      </c>
      <c r="AA1680">
        <v>282.26231424849999</v>
      </c>
      <c r="AB1680" t="s">
        <v>53</v>
      </c>
      <c r="AC1680" t="s">
        <v>54</v>
      </c>
      <c r="AD1680" t="s">
        <v>54</v>
      </c>
      <c r="AE1680" t="s">
        <v>55</v>
      </c>
      <c r="AF1680" t="s">
        <v>7796</v>
      </c>
    </row>
    <row r="1681" spans="1:32" x14ac:dyDescent="0.25">
      <c r="A1681" t="s">
        <v>7797</v>
      </c>
      <c r="B1681" t="s">
        <v>7798</v>
      </c>
      <c r="C1681" t="s">
        <v>7799</v>
      </c>
      <c r="D1681" t="s">
        <v>7800</v>
      </c>
      <c r="E1681" t="s">
        <v>85</v>
      </c>
      <c r="F1681">
        <v>2</v>
      </c>
      <c r="G1681">
        <v>2022</v>
      </c>
      <c r="H1681" s="1">
        <v>44937.362677743055</v>
      </c>
      <c r="I1681" t="s">
        <v>3355</v>
      </c>
      <c r="J1681">
        <v>59</v>
      </c>
      <c r="K1681">
        <v>0</v>
      </c>
      <c r="L1681" t="s">
        <v>38</v>
      </c>
      <c r="M1681" t="s">
        <v>51</v>
      </c>
      <c r="N1681">
        <v>59</v>
      </c>
      <c r="R1681" t="s">
        <v>52</v>
      </c>
      <c r="S1681">
        <v>42.163989999999998</v>
      </c>
      <c r="T1681">
        <v>-78.744519999999994</v>
      </c>
      <c r="U1681">
        <v>1.1883333330000001</v>
      </c>
      <c r="V1681">
        <v>1</v>
      </c>
      <c r="W1681">
        <v>2</v>
      </c>
      <c r="X1681">
        <v>2</v>
      </c>
      <c r="Y1681">
        <v>432.39</v>
      </c>
      <c r="Z1681">
        <v>36009036001</v>
      </c>
      <c r="AA1681">
        <v>605.49819024274996</v>
      </c>
      <c r="AB1681" t="s">
        <v>41</v>
      </c>
      <c r="AC1681" t="s">
        <v>54</v>
      </c>
      <c r="AD1681" t="s">
        <v>54</v>
      </c>
      <c r="AE1681" t="s">
        <v>65</v>
      </c>
      <c r="AF1681" t="s">
        <v>7801</v>
      </c>
    </row>
    <row r="1682" spans="1:32" x14ac:dyDescent="0.25">
      <c r="A1682" t="s">
        <v>7802</v>
      </c>
      <c r="B1682" t="s">
        <v>7803</v>
      </c>
      <c r="C1682" t="s">
        <v>7804</v>
      </c>
      <c r="D1682" t="s">
        <v>7389</v>
      </c>
      <c r="E1682" t="s">
        <v>715</v>
      </c>
      <c r="F1682">
        <v>7</v>
      </c>
      <c r="G1682">
        <v>2022</v>
      </c>
      <c r="H1682" s="1">
        <v>44984.626742488428</v>
      </c>
      <c r="I1682" t="s">
        <v>3355</v>
      </c>
      <c r="J1682">
        <v>59</v>
      </c>
      <c r="K1682">
        <v>0</v>
      </c>
      <c r="L1682" t="s">
        <v>38</v>
      </c>
      <c r="M1682" t="s">
        <v>79</v>
      </c>
      <c r="Q1682">
        <v>59</v>
      </c>
      <c r="R1682" t="s">
        <v>52</v>
      </c>
      <c r="S1682">
        <v>40.866340000000001</v>
      </c>
      <c r="T1682">
        <v>-97.9786</v>
      </c>
      <c r="U1682">
        <v>0.52491666699999995</v>
      </c>
      <c r="V1682">
        <v>1</v>
      </c>
      <c r="W1682">
        <v>1.8</v>
      </c>
      <c r="X1682">
        <v>0.57999999999999996</v>
      </c>
      <c r="Y1682">
        <v>191.80099999999999</v>
      </c>
      <c r="Z1682">
        <v>31003001001</v>
      </c>
      <c r="AA1682">
        <v>509.89321283599998</v>
      </c>
      <c r="AB1682" t="s">
        <v>41</v>
      </c>
      <c r="AC1682" t="s">
        <v>54</v>
      </c>
      <c r="AD1682" t="s">
        <v>54</v>
      </c>
      <c r="AE1682" t="s">
        <v>73</v>
      </c>
      <c r="AF1682" t="s">
        <v>7805</v>
      </c>
    </row>
    <row r="1683" spans="1:32" x14ac:dyDescent="0.25">
      <c r="A1683" t="s">
        <v>7806</v>
      </c>
      <c r="B1683" t="s">
        <v>7807</v>
      </c>
      <c r="C1683" t="s">
        <v>7808</v>
      </c>
      <c r="D1683" t="s">
        <v>7809</v>
      </c>
      <c r="E1683" t="s">
        <v>259</v>
      </c>
      <c r="F1683">
        <v>7</v>
      </c>
      <c r="G1683">
        <v>2022</v>
      </c>
      <c r="H1683" s="1">
        <v>44964.627903599539</v>
      </c>
      <c r="I1683" t="s">
        <v>3355</v>
      </c>
      <c r="J1683">
        <v>58.71</v>
      </c>
      <c r="K1683">
        <v>0</v>
      </c>
      <c r="L1683" t="s">
        <v>38</v>
      </c>
      <c r="M1683" t="s">
        <v>51</v>
      </c>
      <c r="N1683">
        <v>53.26</v>
      </c>
      <c r="R1683" t="s">
        <v>52</v>
      </c>
      <c r="S1683">
        <v>43.278930000000003</v>
      </c>
      <c r="T1683">
        <v>-92.830770000000001</v>
      </c>
      <c r="Z1683">
        <v>19000647001</v>
      </c>
      <c r="AA1683">
        <v>180.28367168130001</v>
      </c>
      <c r="AB1683" t="s">
        <v>41</v>
      </c>
      <c r="AC1683" t="s">
        <v>54</v>
      </c>
      <c r="AD1683" t="s">
        <v>54</v>
      </c>
      <c r="AE1683" t="s">
        <v>44</v>
      </c>
      <c r="AF1683" t="s">
        <v>7810</v>
      </c>
    </row>
    <row r="1684" spans="1:32" x14ac:dyDescent="0.25">
      <c r="A1684" t="s">
        <v>7811</v>
      </c>
      <c r="B1684" t="s">
        <v>7812</v>
      </c>
      <c r="C1684" t="s">
        <v>7812</v>
      </c>
      <c r="D1684" t="s">
        <v>6429</v>
      </c>
      <c r="E1684" t="s">
        <v>99</v>
      </c>
      <c r="F1684">
        <v>6</v>
      </c>
      <c r="G1684">
        <v>2022</v>
      </c>
      <c r="H1684" s="1">
        <v>44936.46452115741</v>
      </c>
      <c r="I1684" t="s">
        <v>3355</v>
      </c>
      <c r="J1684">
        <v>58.3</v>
      </c>
      <c r="K1684">
        <v>0</v>
      </c>
      <c r="L1684" t="s">
        <v>38</v>
      </c>
      <c r="M1684" t="s">
        <v>79</v>
      </c>
      <c r="Q1684">
        <v>58.3</v>
      </c>
      <c r="R1684" t="s">
        <v>94</v>
      </c>
      <c r="S1684">
        <v>29.925242000000001</v>
      </c>
      <c r="T1684">
        <v>-93.883866999999995</v>
      </c>
      <c r="U1684">
        <v>5.0583333330000002</v>
      </c>
      <c r="V1684">
        <v>1</v>
      </c>
      <c r="W1684">
        <v>9.1999999999999993</v>
      </c>
      <c r="X1684">
        <v>0</v>
      </c>
      <c r="Y1684">
        <v>1849.1</v>
      </c>
      <c r="AB1684" t="s">
        <v>41</v>
      </c>
      <c r="AC1684" t="s">
        <v>64</v>
      </c>
      <c r="AD1684" t="s">
        <v>54</v>
      </c>
      <c r="AE1684" t="s">
        <v>73</v>
      </c>
      <c r="AF1684" t="s">
        <v>7813</v>
      </c>
    </row>
    <row r="1685" spans="1:32" x14ac:dyDescent="0.25">
      <c r="A1685" t="s">
        <v>7814</v>
      </c>
      <c r="B1685" t="s">
        <v>7815</v>
      </c>
      <c r="C1685" t="s">
        <v>7816</v>
      </c>
      <c r="D1685" t="s">
        <v>7817</v>
      </c>
      <c r="E1685" t="s">
        <v>111</v>
      </c>
      <c r="F1685">
        <v>4</v>
      </c>
      <c r="G1685">
        <v>2022</v>
      </c>
      <c r="H1685" s="1">
        <v>44950.312028657405</v>
      </c>
      <c r="I1685" t="s">
        <v>3355</v>
      </c>
      <c r="J1685">
        <v>57.84</v>
      </c>
      <c r="K1685">
        <v>0</v>
      </c>
      <c r="L1685" t="s">
        <v>38</v>
      </c>
      <c r="M1685" t="s">
        <v>79</v>
      </c>
      <c r="Q1685">
        <v>115.68</v>
      </c>
      <c r="R1685" t="s">
        <v>806</v>
      </c>
      <c r="S1685">
        <v>31.044177000000001</v>
      </c>
      <c r="T1685">
        <v>-81.421707999999995</v>
      </c>
      <c r="U1685">
        <v>0.3735</v>
      </c>
      <c r="V1685">
        <v>1</v>
      </c>
      <c r="W1685">
        <v>1</v>
      </c>
      <c r="X1685">
        <v>0.27900000000000003</v>
      </c>
      <c r="Y1685">
        <v>136.32599999999999</v>
      </c>
      <c r="AB1685" t="s">
        <v>407</v>
      </c>
      <c r="AC1685" t="s">
        <v>54</v>
      </c>
      <c r="AD1685" t="s">
        <v>54</v>
      </c>
      <c r="AE1685" t="s">
        <v>54</v>
      </c>
      <c r="AF1685" t="s">
        <v>7818</v>
      </c>
    </row>
    <row r="1686" spans="1:32" x14ac:dyDescent="0.25">
      <c r="A1686" t="s">
        <v>7819</v>
      </c>
      <c r="B1686" t="s">
        <v>7820</v>
      </c>
      <c r="C1686" t="s">
        <v>7821</v>
      </c>
      <c r="D1686" t="s">
        <v>7822</v>
      </c>
      <c r="E1686" t="s">
        <v>5181</v>
      </c>
      <c r="F1686">
        <v>9</v>
      </c>
      <c r="G1686">
        <v>2022</v>
      </c>
      <c r="H1686" s="1">
        <v>44977.872773634263</v>
      </c>
      <c r="I1686" t="s">
        <v>3355</v>
      </c>
      <c r="J1686">
        <v>57</v>
      </c>
      <c r="K1686">
        <v>0</v>
      </c>
      <c r="L1686" t="s">
        <v>38</v>
      </c>
      <c r="M1686" t="s">
        <v>79</v>
      </c>
      <c r="Q1686">
        <v>57</v>
      </c>
      <c r="R1686" t="s">
        <v>94</v>
      </c>
      <c r="S1686">
        <v>13.381500000000001</v>
      </c>
      <c r="T1686">
        <v>144.65440000000001</v>
      </c>
      <c r="U1686">
        <v>1.569166667</v>
      </c>
      <c r="V1686">
        <v>3</v>
      </c>
      <c r="W1686">
        <v>1.5</v>
      </c>
      <c r="X1686">
        <v>0.39</v>
      </c>
      <c r="Y1686">
        <v>574.41999999999996</v>
      </c>
      <c r="Z1686">
        <v>66000001001</v>
      </c>
      <c r="AB1686" t="s">
        <v>54</v>
      </c>
      <c r="AC1686" t="s">
        <v>54</v>
      </c>
      <c r="AD1686" t="s">
        <v>54</v>
      </c>
      <c r="AE1686" t="s">
        <v>73</v>
      </c>
      <c r="AF1686" t="s">
        <v>7823</v>
      </c>
    </row>
    <row r="1687" spans="1:32" x14ac:dyDescent="0.25">
      <c r="A1687" t="s">
        <v>7824</v>
      </c>
      <c r="B1687" t="s">
        <v>7825</v>
      </c>
      <c r="C1687" t="s">
        <v>7826</v>
      </c>
      <c r="D1687" t="s">
        <v>7827</v>
      </c>
      <c r="E1687" t="s">
        <v>36</v>
      </c>
      <c r="F1687">
        <v>9</v>
      </c>
      <c r="G1687">
        <v>2022</v>
      </c>
      <c r="H1687" s="1">
        <v>44974.769028657407</v>
      </c>
      <c r="I1687" t="s">
        <v>3355</v>
      </c>
      <c r="J1687">
        <v>56.938000000000002</v>
      </c>
      <c r="K1687">
        <v>0</v>
      </c>
      <c r="L1687" t="s">
        <v>38</v>
      </c>
      <c r="M1687" t="s">
        <v>79</v>
      </c>
      <c r="Q1687">
        <v>56.938000000000002</v>
      </c>
      <c r="R1687" t="s">
        <v>52</v>
      </c>
      <c r="S1687">
        <v>35.143305935921099</v>
      </c>
      <c r="T1687">
        <v>-118.451626445204</v>
      </c>
      <c r="AB1687" t="s">
        <v>1420</v>
      </c>
      <c r="AC1687" t="s">
        <v>72</v>
      </c>
      <c r="AD1687" t="s">
        <v>54</v>
      </c>
      <c r="AE1687" t="s">
        <v>73</v>
      </c>
      <c r="AF1687" t="s">
        <v>7828</v>
      </c>
    </row>
    <row r="1688" spans="1:32" x14ac:dyDescent="0.25">
      <c r="A1688" t="s">
        <v>7829</v>
      </c>
      <c r="B1688" t="s">
        <v>7830</v>
      </c>
      <c r="C1688" t="s">
        <v>7830</v>
      </c>
      <c r="D1688" t="s">
        <v>7831</v>
      </c>
      <c r="E1688" t="s">
        <v>99</v>
      </c>
      <c r="F1688">
        <v>6</v>
      </c>
      <c r="G1688">
        <v>2022</v>
      </c>
      <c r="H1688" s="1">
        <v>44831.470727615742</v>
      </c>
      <c r="I1688" t="s">
        <v>3355</v>
      </c>
      <c r="J1688">
        <v>56.25</v>
      </c>
      <c r="K1688">
        <v>0</v>
      </c>
      <c r="L1688" t="s">
        <v>38</v>
      </c>
      <c r="M1688" t="s">
        <v>51</v>
      </c>
      <c r="N1688">
        <v>56.25</v>
      </c>
      <c r="R1688" t="s">
        <v>52</v>
      </c>
      <c r="S1688">
        <v>26.394221999999999</v>
      </c>
      <c r="T1688">
        <v>-99.001971999999995</v>
      </c>
      <c r="U1688">
        <v>0.97362041700000002</v>
      </c>
      <c r="V1688">
        <v>1</v>
      </c>
      <c r="W1688">
        <v>2</v>
      </c>
      <c r="X1688">
        <v>2</v>
      </c>
      <c r="Y1688">
        <v>355.45982500000002</v>
      </c>
      <c r="AB1688" t="s">
        <v>41</v>
      </c>
      <c r="AC1688" t="s">
        <v>54</v>
      </c>
      <c r="AD1688" t="s">
        <v>54</v>
      </c>
      <c r="AE1688" t="s">
        <v>73</v>
      </c>
      <c r="AF1688" t="s">
        <v>7832</v>
      </c>
    </row>
    <row r="1689" spans="1:32" x14ac:dyDescent="0.25">
      <c r="A1689" t="s">
        <v>7833</v>
      </c>
      <c r="B1689" t="s">
        <v>7834</v>
      </c>
      <c r="C1689" t="s">
        <v>7835</v>
      </c>
      <c r="D1689" t="s">
        <v>7836</v>
      </c>
      <c r="E1689" t="s">
        <v>213</v>
      </c>
      <c r="F1689">
        <v>3</v>
      </c>
      <c r="G1689">
        <v>2022</v>
      </c>
      <c r="H1689" s="1">
        <v>44965.472608356482</v>
      </c>
      <c r="I1689" t="s">
        <v>3355</v>
      </c>
      <c r="J1689">
        <v>55.7</v>
      </c>
      <c r="K1689">
        <v>0</v>
      </c>
      <c r="L1689" t="s">
        <v>38</v>
      </c>
      <c r="M1689" t="s">
        <v>79</v>
      </c>
      <c r="Q1689">
        <v>55.7</v>
      </c>
      <c r="R1689" t="s">
        <v>94</v>
      </c>
      <c r="S1689">
        <v>41.760508000000002</v>
      </c>
      <c r="T1689">
        <v>-76.441764000000006</v>
      </c>
      <c r="U1689">
        <v>0.70166666700000002</v>
      </c>
      <c r="V1689">
        <v>1</v>
      </c>
      <c r="W1689">
        <v>1.1599999999999999</v>
      </c>
      <c r="X1689">
        <v>0</v>
      </c>
      <c r="Y1689">
        <v>255.18100000000001</v>
      </c>
      <c r="Z1689">
        <v>42002025001</v>
      </c>
      <c r="AA1689">
        <v>56.452462849699991</v>
      </c>
      <c r="AB1689" t="s">
        <v>54</v>
      </c>
      <c r="AC1689" t="s">
        <v>54</v>
      </c>
      <c r="AD1689" t="s">
        <v>215</v>
      </c>
      <c r="AE1689" t="s">
        <v>73</v>
      </c>
      <c r="AF1689" t="s">
        <v>7837</v>
      </c>
    </row>
    <row r="1690" spans="1:32" x14ac:dyDescent="0.25">
      <c r="A1690" t="s">
        <v>7838</v>
      </c>
      <c r="B1690" t="s">
        <v>7839</v>
      </c>
      <c r="C1690" t="s">
        <v>7840</v>
      </c>
      <c r="D1690" t="s">
        <v>7841</v>
      </c>
      <c r="E1690" t="s">
        <v>1719</v>
      </c>
      <c r="F1690">
        <v>7</v>
      </c>
      <c r="G1690">
        <v>2022</v>
      </c>
      <c r="H1690" s="1">
        <v>44957.481375995369</v>
      </c>
      <c r="I1690" t="s">
        <v>3355</v>
      </c>
      <c r="J1690">
        <v>55.6</v>
      </c>
      <c r="K1690">
        <v>0</v>
      </c>
      <c r="L1690" t="s">
        <v>38</v>
      </c>
      <c r="M1690" t="s">
        <v>51</v>
      </c>
      <c r="N1690">
        <v>46.03</v>
      </c>
      <c r="R1690" t="s">
        <v>52</v>
      </c>
      <c r="S1690">
        <v>37.652211999999999</v>
      </c>
      <c r="T1690">
        <v>-95.443511000000001</v>
      </c>
      <c r="U1690">
        <v>1.3466833330000001</v>
      </c>
      <c r="V1690">
        <v>1</v>
      </c>
      <c r="W1690">
        <v>2.2000000000000002</v>
      </c>
      <c r="X1690">
        <v>0</v>
      </c>
      <c r="Y1690">
        <v>491.26</v>
      </c>
      <c r="Z1690">
        <v>20000912001</v>
      </c>
      <c r="AA1690">
        <v>817.65018772630015</v>
      </c>
      <c r="AB1690" t="s">
        <v>407</v>
      </c>
      <c r="AC1690" t="s">
        <v>3356</v>
      </c>
      <c r="AD1690" t="s">
        <v>54</v>
      </c>
      <c r="AE1690" t="s">
        <v>54</v>
      </c>
      <c r="AF1690" t="s">
        <v>7842</v>
      </c>
    </row>
    <row r="1691" spans="1:32" x14ac:dyDescent="0.25">
      <c r="A1691" t="s">
        <v>7843</v>
      </c>
      <c r="B1691" t="s">
        <v>7844</v>
      </c>
      <c r="C1691" t="s">
        <v>7845</v>
      </c>
      <c r="D1691" t="s">
        <v>7846</v>
      </c>
      <c r="E1691" t="s">
        <v>36</v>
      </c>
      <c r="F1691">
        <v>9</v>
      </c>
      <c r="G1691">
        <v>2022</v>
      </c>
      <c r="H1691" s="1">
        <v>44939.547574606484</v>
      </c>
      <c r="I1691" t="s">
        <v>3355</v>
      </c>
      <c r="J1691">
        <v>55</v>
      </c>
      <c r="K1691">
        <v>0</v>
      </c>
      <c r="L1691" t="s">
        <v>38</v>
      </c>
      <c r="M1691" t="s">
        <v>79</v>
      </c>
      <c r="Q1691">
        <v>55</v>
      </c>
      <c r="R1691" t="s">
        <v>52</v>
      </c>
      <c r="S1691">
        <v>35.125999999999998</v>
      </c>
      <c r="T1691">
        <v>-117.9599</v>
      </c>
      <c r="AB1691" t="s">
        <v>1420</v>
      </c>
      <c r="AC1691" t="s">
        <v>72</v>
      </c>
      <c r="AD1691" t="s">
        <v>54</v>
      </c>
      <c r="AE1691" t="s">
        <v>54</v>
      </c>
      <c r="AF1691" t="s">
        <v>7847</v>
      </c>
    </row>
    <row r="1692" spans="1:32" x14ac:dyDescent="0.25">
      <c r="A1692" t="s">
        <v>7848</v>
      </c>
      <c r="B1692" t="s">
        <v>7849</v>
      </c>
      <c r="C1692" t="s">
        <v>7850</v>
      </c>
      <c r="D1692" t="s">
        <v>7602</v>
      </c>
      <c r="E1692" t="s">
        <v>111</v>
      </c>
      <c r="F1692">
        <v>4</v>
      </c>
      <c r="G1692">
        <v>2022</v>
      </c>
      <c r="H1692" s="1">
        <v>44978.617457627312</v>
      </c>
      <c r="I1692" t="s">
        <v>3355</v>
      </c>
      <c r="J1692">
        <v>55</v>
      </c>
      <c r="K1692">
        <v>0</v>
      </c>
      <c r="L1692" t="s">
        <v>38</v>
      </c>
      <c r="M1692" t="s">
        <v>51</v>
      </c>
      <c r="N1692">
        <v>55</v>
      </c>
      <c r="R1692" t="s">
        <v>52</v>
      </c>
      <c r="S1692">
        <v>33.188434999999998</v>
      </c>
      <c r="T1692">
        <v>-84.224333999999999</v>
      </c>
      <c r="U1692">
        <v>1.0569999999999999</v>
      </c>
      <c r="V1692">
        <v>1</v>
      </c>
      <c r="W1692">
        <v>3</v>
      </c>
      <c r="X1692">
        <v>1</v>
      </c>
      <c r="Y1692">
        <v>384.95100000000002</v>
      </c>
      <c r="Z1692">
        <v>13000204001</v>
      </c>
      <c r="AA1692">
        <v>855.89217868900005</v>
      </c>
      <c r="AB1692" t="s">
        <v>41</v>
      </c>
      <c r="AC1692" t="s">
        <v>54</v>
      </c>
      <c r="AD1692" t="s">
        <v>54</v>
      </c>
      <c r="AE1692" t="s">
        <v>54</v>
      </c>
      <c r="AF1692" t="s">
        <v>7851</v>
      </c>
    </row>
    <row r="1693" spans="1:32" x14ac:dyDescent="0.25">
      <c r="A1693" t="s">
        <v>7852</v>
      </c>
      <c r="B1693" t="s">
        <v>7853</v>
      </c>
      <c r="C1693" t="s">
        <v>7854</v>
      </c>
      <c r="D1693" t="s">
        <v>4686</v>
      </c>
      <c r="E1693" t="s">
        <v>117</v>
      </c>
      <c r="F1693">
        <v>5</v>
      </c>
      <c r="G1693">
        <v>2022</v>
      </c>
      <c r="H1693" s="1">
        <v>44972.420118703703</v>
      </c>
      <c r="I1693" t="s">
        <v>3355</v>
      </c>
      <c r="J1693">
        <v>54.8</v>
      </c>
      <c r="K1693">
        <v>0</v>
      </c>
      <c r="L1693" t="s">
        <v>38</v>
      </c>
      <c r="M1693" t="s">
        <v>51</v>
      </c>
      <c r="N1693">
        <v>54.8</v>
      </c>
      <c r="R1693" t="s">
        <v>52</v>
      </c>
      <c r="S1693">
        <v>41.637500000000003</v>
      </c>
      <c r="T1693">
        <v>-87.95</v>
      </c>
      <c r="AB1693" t="s">
        <v>41</v>
      </c>
      <c r="AC1693" t="s">
        <v>54</v>
      </c>
      <c r="AD1693" t="s">
        <v>54</v>
      </c>
      <c r="AE1693" t="s">
        <v>54</v>
      </c>
      <c r="AF1693" t="s">
        <v>7855</v>
      </c>
    </row>
    <row r="1694" spans="1:32" x14ac:dyDescent="0.25">
      <c r="A1694" t="s">
        <v>7856</v>
      </c>
      <c r="B1694" t="s">
        <v>7857</v>
      </c>
      <c r="C1694" t="s">
        <v>7858</v>
      </c>
      <c r="D1694" t="s">
        <v>7859</v>
      </c>
      <c r="E1694" t="s">
        <v>85</v>
      </c>
      <c r="F1694">
        <v>2</v>
      </c>
      <c r="G1694">
        <v>2022</v>
      </c>
      <c r="H1694" s="1">
        <v>45266.573027881946</v>
      </c>
      <c r="I1694" t="s">
        <v>3355</v>
      </c>
      <c r="J1694">
        <v>54.3</v>
      </c>
      <c r="K1694">
        <v>0</v>
      </c>
      <c r="L1694" t="s">
        <v>38</v>
      </c>
      <c r="M1694" t="s">
        <v>63</v>
      </c>
      <c r="P1694">
        <v>54.3</v>
      </c>
      <c r="R1694" t="s">
        <v>38</v>
      </c>
      <c r="S1694">
        <v>41.528241000000001</v>
      </c>
      <c r="T1694">
        <v>-74.242238</v>
      </c>
      <c r="U1694">
        <v>2.7833332999999998E-2</v>
      </c>
      <c r="V1694">
        <v>2</v>
      </c>
      <c r="W1694">
        <v>1.2</v>
      </c>
      <c r="X1694">
        <v>0</v>
      </c>
      <c r="Y1694">
        <v>10.154</v>
      </c>
      <c r="Z1694">
        <v>36003066001</v>
      </c>
      <c r="AA1694">
        <v>356.92524898519997</v>
      </c>
      <c r="AB1694" t="s">
        <v>41</v>
      </c>
      <c r="AC1694" t="s">
        <v>54</v>
      </c>
      <c r="AD1694" t="s">
        <v>54</v>
      </c>
      <c r="AE1694" t="s">
        <v>73</v>
      </c>
      <c r="AF1694" t="s">
        <v>7860</v>
      </c>
    </row>
    <row r="1695" spans="1:32" x14ac:dyDescent="0.25">
      <c r="A1695" t="s">
        <v>7861</v>
      </c>
      <c r="B1695" t="s">
        <v>7862</v>
      </c>
      <c r="C1695" t="s">
        <v>7862</v>
      </c>
      <c r="D1695" t="s">
        <v>7863</v>
      </c>
      <c r="E1695" t="s">
        <v>99</v>
      </c>
      <c r="F1695">
        <v>6</v>
      </c>
      <c r="G1695">
        <v>2022</v>
      </c>
      <c r="H1695" s="1">
        <v>44804.398893530095</v>
      </c>
      <c r="I1695" t="s">
        <v>3355</v>
      </c>
      <c r="J1695">
        <v>54.15</v>
      </c>
      <c r="K1695">
        <v>0</v>
      </c>
      <c r="L1695" t="s">
        <v>38</v>
      </c>
      <c r="M1695" t="s">
        <v>473</v>
      </c>
      <c r="N1695">
        <v>46.15</v>
      </c>
      <c r="Q1695">
        <v>8.15</v>
      </c>
      <c r="R1695" t="s">
        <v>52</v>
      </c>
      <c r="S1695">
        <v>32.930556000000003</v>
      </c>
      <c r="T1695">
        <v>-95.298805999999999</v>
      </c>
      <c r="U1695">
        <v>0.40566666699999998</v>
      </c>
      <c r="V1695">
        <v>1</v>
      </c>
      <c r="W1695">
        <v>1.5</v>
      </c>
      <c r="X1695">
        <v>1.5</v>
      </c>
      <c r="Y1695">
        <v>147.916</v>
      </c>
      <c r="Z1695">
        <v>48005105001</v>
      </c>
      <c r="AA1695">
        <v>306.66434657708004</v>
      </c>
      <c r="AB1695" t="s">
        <v>41</v>
      </c>
      <c r="AC1695" t="s">
        <v>54</v>
      </c>
      <c r="AD1695" t="s">
        <v>54</v>
      </c>
      <c r="AE1695" t="s">
        <v>73</v>
      </c>
      <c r="AF1695" t="s">
        <v>7864</v>
      </c>
    </row>
    <row r="1696" spans="1:32" x14ac:dyDescent="0.25">
      <c r="A1696" t="s">
        <v>7865</v>
      </c>
      <c r="B1696" t="s">
        <v>7866</v>
      </c>
      <c r="C1696" t="s">
        <v>7867</v>
      </c>
      <c r="D1696" t="s">
        <v>7868</v>
      </c>
      <c r="E1696" t="s">
        <v>259</v>
      </c>
      <c r="F1696">
        <v>7</v>
      </c>
      <c r="G1696">
        <v>2022</v>
      </c>
      <c r="H1696" s="1">
        <v>44957.492071458335</v>
      </c>
      <c r="I1696" t="s">
        <v>3355</v>
      </c>
      <c r="J1696">
        <v>53.4</v>
      </c>
      <c r="K1696">
        <v>0</v>
      </c>
      <c r="L1696" t="s">
        <v>38</v>
      </c>
      <c r="M1696" t="s">
        <v>51</v>
      </c>
      <c r="N1696">
        <v>53.4</v>
      </c>
      <c r="R1696" t="s">
        <v>52</v>
      </c>
      <c r="S1696">
        <v>41.824249999999999</v>
      </c>
      <c r="T1696">
        <v>-90.537620000000004</v>
      </c>
      <c r="Z1696">
        <v>19000228001</v>
      </c>
      <c r="AA1696">
        <v>754.27774555954011</v>
      </c>
      <c r="AB1696" t="s">
        <v>53</v>
      </c>
      <c r="AC1696" t="s">
        <v>42</v>
      </c>
      <c r="AD1696" t="s">
        <v>54</v>
      </c>
      <c r="AE1696" t="s">
        <v>73</v>
      </c>
      <c r="AF1696" t="s">
        <v>7869</v>
      </c>
    </row>
    <row r="1697" spans="1:32" x14ac:dyDescent="0.25">
      <c r="A1697" t="s">
        <v>7870</v>
      </c>
      <c r="B1697" t="s">
        <v>7871</v>
      </c>
      <c r="C1697" t="s">
        <v>7872</v>
      </c>
      <c r="D1697" t="s">
        <v>7873</v>
      </c>
      <c r="E1697" t="s">
        <v>207</v>
      </c>
      <c r="F1697">
        <v>4</v>
      </c>
      <c r="G1697">
        <v>2022</v>
      </c>
      <c r="H1697" s="1">
        <v>44973.416491192133</v>
      </c>
      <c r="I1697" t="s">
        <v>3355</v>
      </c>
      <c r="J1697">
        <v>53</v>
      </c>
      <c r="K1697">
        <v>0</v>
      </c>
      <c r="L1697" t="s">
        <v>38</v>
      </c>
      <c r="M1697" t="s">
        <v>51</v>
      </c>
      <c r="N1697">
        <v>53</v>
      </c>
      <c r="R1697" t="s">
        <v>52</v>
      </c>
      <c r="S1697">
        <v>35.222974999999998</v>
      </c>
      <c r="T1697">
        <v>-89.522953000000001</v>
      </c>
      <c r="U1697">
        <v>0.973583333</v>
      </c>
      <c r="V1697">
        <v>1</v>
      </c>
      <c r="W1697">
        <v>3</v>
      </c>
      <c r="X1697">
        <v>0.77</v>
      </c>
      <c r="Y1697">
        <v>354.83</v>
      </c>
      <c r="Z1697">
        <v>47001075001</v>
      </c>
      <c r="AA1697">
        <v>625.52970931845005</v>
      </c>
      <c r="AB1697" t="s">
        <v>41</v>
      </c>
      <c r="AC1697" t="s">
        <v>54</v>
      </c>
      <c r="AD1697" t="s">
        <v>54</v>
      </c>
      <c r="AE1697" t="s">
        <v>54</v>
      </c>
      <c r="AF1697" t="s">
        <v>7874</v>
      </c>
    </row>
    <row r="1698" spans="1:32" x14ac:dyDescent="0.25">
      <c r="A1698" t="s">
        <v>7724</v>
      </c>
      <c r="B1698" t="s">
        <v>7875</v>
      </c>
      <c r="C1698" t="s">
        <v>7876</v>
      </c>
      <c r="D1698" t="s">
        <v>4002</v>
      </c>
      <c r="E1698" t="s">
        <v>192</v>
      </c>
      <c r="F1698">
        <v>4</v>
      </c>
      <c r="G1698">
        <v>2022</v>
      </c>
      <c r="H1698" s="1">
        <v>44945.451881111112</v>
      </c>
      <c r="I1698" t="s">
        <v>3355</v>
      </c>
      <c r="J1698">
        <v>52.5</v>
      </c>
      <c r="K1698">
        <v>0</v>
      </c>
      <c r="L1698" t="s">
        <v>38</v>
      </c>
      <c r="M1698" t="s">
        <v>51</v>
      </c>
      <c r="N1698">
        <v>52.5</v>
      </c>
      <c r="R1698" t="s">
        <v>52</v>
      </c>
      <c r="S1698">
        <v>34.1083</v>
      </c>
      <c r="T1698">
        <v>-87.997200000000007</v>
      </c>
      <c r="U1698">
        <v>0.60116666699999999</v>
      </c>
      <c r="V1698">
        <v>1</v>
      </c>
      <c r="W1698">
        <v>1.5</v>
      </c>
      <c r="X1698">
        <v>0.61</v>
      </c>
      <c r="Y1698">
        <v>219.18899999999999</v>
      </c>
      <c r="Z1698">
        <v>1000304001</v>
      </c>
      <c r="AA1698">
        <v>668.32431825290007</v>
      </c>
      <c r="AB1698" t="s">
        <v>118</v>
      </c>
      <c r="AC1698" t="s">
        <v>54</v>
      </c>
      <c r="AD1698" t="s">
        <v>54</v>
      </c>
      <c r="AE1698" t="s">
        <v>73</v>
      </c>
      <c r="AF1698" t="s">
        <v>7877</v>
      </c>
    </row>
    <row r="1699" spans="1:32" x14ac:dyDescent="0.25">
      <c r="A1699" t="s">
        <v>7878</v>
      </c>
      <c r="B1699" t="s">
        <v>7879</v>
      </c>
      <c r="C1699" t="s">
        <v>7880</v>
      </c>
      <c r="D1699" t="s">
        <v>7881</v>
      </c>
      <c r="E1699" t="s">
        <v>117</v>
      </c>
      <c r="F1699">
        <v>5</v>
      </c>
      <c r="G1699">
        <v>2022</v>
      </c>
      <c r="H1699" s="1">
        <v>44930.428756770831</v>
      </c>
      <c r="I1699" t="s">
        <v>3355</v>
      </c>
      <c r="J1699">
        <v>52.3</v>
      </c>
      <c r="K1699">
        <v>0</v>
      </c>
      <c r="L1699" t="s">
        <v>38</v>
      </c>
      <c r="M1699" t="s">
        <v>51</v>
      </c>
      <c r="N1699">
        <v>52.3</v>
      </c>
      <c r="R1699" t="s">
        <v>52</v>
      </c>
      <c r="S1699">
        <v>38.655000000000001</v>
      </c>
      <c r="T1699">
        <v>-88.479167000000004</v>
      </c>
      <c r="U1699">
        <v>0.91091666699999996</v>
      </c>
      <c r="V1699">
        <v>2</v>
      </c>
      <c r="W1699">
        <v>1.8</v>
      </c>
      <c r="X1699">
        <v>1</v>
      </c>
      <c r="Y1699">
        <v>332.202</v>
      </c>
      <c r="Z1699">
        <v>17005201001</v>
      </c>
      <c r="AB1699" t="s">
        <v>41</v>
      </c>
      <c r="AC1699" t="s">
        <v>72</v>
      </c>
      <c r="AD1699" t="s">
        <v>54</v>
      </c>
      <c r="AE1699" t="s">
        <v>44</v>
      </c>
      <c r="AF1699" t="s">
        <v>7882</v>
      </c>
    </row>
    <row r="1700" spans="1:32" x14ac:dyDescent="0.25">
      <c r="A1700" t="s">
        <v>7883</v>
      </c>
      <c r="B1700" t="s">
        <v>7884</v>
      </c>
      <c r="C1700" t="s">
        <v>7885</v>
      </c>
      <c r="D1700" t="s">
        <v>7886</v>
      </c>
      <c r="E1700" t="s">
        <v>437</v>
      </c>
      <c r="F1700">
        <v>5</v>
      </c>
      <c r="G1700">
        <v>2022</v>
      </c>
      <c r="H1700" s="1">
        <v>44951.688874178239</v>
      </c>
      <c r="I1700" t="s">
        <v>3355</v>
      </c>
      <c r="J1700">
        <v>52</v>
      </c>
      <c r="K1700">
        <v>0</v>
      </c>
      <c r="L1700" t="s">
        <v>38</v>
      </c>
      <c r="M1700" t="s">
        <v>51</v>
      </c>
      <c r="N1700">
        <v>52</v>
      </c>
      <c r="R1700" t="s">
        <v>52</v>
      </c>
      <c r="S1700">
        <v>48.522362999999999</v>
      </c>
      <c r="T1700">
        <v>-93.575209000000001</v>
      </c>
      <c r="U1700">
        <v>1.316975</v>
      </c>
      <c r="V1700">
        <v>1</v>
      </c>
      <c r="W1700">
        <v>3</v>
      </c>
      <c r="X1700">
        <v>3</v>
      </c>
      <c r="Y1700">
        <v>481.24759999999998</v>
      </c>
      <c r="Z1700">
        <v>27001705001</v>
      </c>
      <c r="AA1700">
        <v>189.75311706254001</v>
      </c>
      <c r="AB1700" t="s">
        <v>53</v>
      </c>
      <c r="AC1700" t="s">
        <v>54</v>
      </c>
      <c r="AD1700" t="s">
        <v>54</v>
      </c>
      <c r="AE1700" t="s">
        <v>73</v>
      </c>
      <c r="AF1700" t="s">
        <v>7887</v>
      </c>
    </row>
    <row r="1701" spans="1:32" x14ac:dyDescent="0.25">
      <c r="A1701" t="s">
        <v>7888</v>
      </c>
      <c r="B1701" t="s">
        <v>7889</v>
      </c>
      <c r="C1701" t="s">
        <v>7890</v>
      </c>
      <c r="D1701" t="s">
        <v>7891</v>
      </c>
      <c r="E1701" t="s">
        <v>259</v>
      </c>
      <c r="F1701">
        <v>7</v>
      </c>
      <c r="G1701">
        <v>2022</v>
      </c>
      <c r="H1701" s="1">
        <v>44987.603693229168</v>
      </c>
      <c r="I1701" t="s">
        <v>3355</v>
      </c>
      <c r="J1701">
        <v>51.83</v>
      </c>
      <c r="K1701">
        <v>0</v>
      </c>
      <c r="L1701" t="s">
        <v>38</v>
      </c>
      <c r="M1701" t="s">
        <v>79</v>
      </c>
      <c r="Q1701">
        <v>51.83</v>
      </c>
      <c r="R1701" t="s">
        <v>52</v>
      </c>
      <c r="S1701">
        <v>43.053959999999996</v>
      </c>
      <c r="T1701">
        <v>-92.663359999999997</v>
      </c>
      <c r="U1701">
        <v>0</v>
      </c>
      <c r="V1701">
        <v>3</v>
      </c>
      <c r="W1701">
        <v>9.18</v>
      </c>
      <c r="X1701">
        <v>4.66</v>
      </c>
      <c r="Y1701">
        <v>0</v>
      </c>
      <c r="Z1701">
        <v>19000141001</v>
      </c>
      <c r="AA1701">
        <v>607.68344686919011</v>
      </c>
      <c r="AB1701" t="s">
        <v>41</v>
      </c>
      <c r="AC1701" t="s">
        <v>144</v>
      </c>
      <c r="AD1701" t="s">
        <v>54</v>
      </c>
      <c r="AE1701" t="s">
        <v>44</v>
      </c>
      <c r="AF1701" t="s">
        <v>7892</v>
      </c>
    </row>
    <row r="1702" spans="1:32" x14ac:dyDescent="0.25">
      <c r="A1702" t="s">
        <v>7893</v>
      </c>
      <c r="B1702" t="s">
        <v>7894</v>
      </c>
      <c r="C1702" t="s">
        <v>7895</v>
      </c>
      <c r="D1702" t="s">
        <v>6944</v>
      </c>
      <c r="E1702" t="s">
        <v>213</v>
      </c>
      <c r="F1702">
        <v>3</v>
      </c>
      <c r="G1702">
        <v>2022</v>
      </c>
      <c r="H1702" s="1">
        <v>44972.446501921295</v>
      </c>
      <c r="I1702" t="s">
        <v>3355</v>
      </c>
      <c r="J1702">
        <v>51.77</v>
      </c>
      <c r="K1702">
        <v>0</v>
      </c>
      <c r="L1702" t="s">
        <v>38</v>
      </c>
      <c r="M1702" t="s">
        <v>79</v>
      </c>
      <c r="Q1702">
        <v>51.77</v>
      </c>
      <c r="R1702" t="s">
        <v>94</v>
      </c>
      <c r="S1702">
        <v>41.892359999999996</v>
      </c>
      <c r="T1702">
        <v>-80.374390000000005</v>
      </c>
      <c r="U1702">
        <v>0.83783333299999996</v>
      </c>
      <c r="V1702">
        <v>2</v>
      </c>
      <c r="W1702">
        <v>2.8</v>
      </c>
      <c r="X1702">
        <v>0</v>
      </c>
      <c r="Y1702">
        <v>304.863</v>
      </c>
      <c r="Z1702">
        <v>42006023001</v>
      </c>
      <c r="AA1702">
        <v>100.15759537850001</v>
      </c>
      <c r="AB1702" t="s">
        <v>53</v>
      </c>
      <c r="AC1702" t="s">
        <v>54</v>
      </c>
      <c r="AD1702" t="s">
        <v>54</v>
      </c>
      <c r="AE1702" t="s">
        <v>73</v>
      </c>
      <c r="AF1702" t="s">
        <v>7896</v>
      </c>
    </row>
    <row r="1703" spans="1:32" x14ac:dyDescent="0.25">
      <c r="A1703" t="s">
        <v>7491</v>
      </c>
      <c r="B1703" t="s">
        <v>7897</v>
      </c>
      <c r="C1703" t="s">
        <v>7898</v>
      </c>
      <c r="D1703" t="s">
        <v>7494</v>
      </c>
      <c r="E1703" t="s">
        <v>259</v>
      </c>
      <c r="F1703">
        <v>7</v>
      </c>
      <c r="G1703">
        <v>2022</v>
      </c>
      <c r="H1703" s="1">
        <v>44957.540820578703</v>
      </c>
      <c r="I1703" t="s">
        <v>3355</v>
      </c>
      <c r="J1703">
        <v>51.69</v>
      </c>
      <c r="K1703">
        <v>0</v>
      </c>
      <c r="L1703" t="s">
        <v>38</v>
      </c>
      <c r="M1703" t="s">
        <v>51</v>
      </c>
      <c r="N1703">
        <v>51.69</v>
      </c>
      <c r="R1703" t="s">
        <v>52</v>
      </c>
      <c r="S1703">
        <v>42.006110999999997</v>
      </c>
      <c r="T1703">
        <v>-93.450277999999997</v>
      </c>
      <c r="U1703">
        <v>0</v>
      </c>
      <c r="V1703">
        <v>1</v>
      </c>
      <c r="W1703">
        <v>6.218</v>
      </c>
      <c r="X1703">
        <v>3.71</v>
      </c>
      <c r="Y1703">
        <v>0</v>
      </c>
      <c r="Z1703">
        <v>19000603001</v>
      </c>
      <c r="AA1703">
        <v>681.07164857379996</v>
      </c>
      <c r="AB1703" t="s">
        <v>53</v>
      </c>
      <c r="AC1703" t="s">
        <v>54</v>
      </c>
      <c r="AD1703" t="s">
        <v>54</v>
      </c>
      <c r="AE1703" t="s">
        <v>44</v>
      </c>
      <c r="AF1703" t="s">
        <v>7899</v>
      </c>
    </row>
    <row r="1704" spans="1:32" x14ac:dyDescent="0.25">
      <c r="A1704" t="s">
        <v>7900</v>
      </c>
      <c r="B1704" t="s">
        <v>7901</v>
      </c>
      <c r="C1704" t="s">
        <v>7902</v>
      </c>
      <c r="D1704" t="s">
        <v>7903</v>
      </c>
      <c r="E1704" t="s">
        <v>117</v>
      </c>
      <c r="F1704">
        <v>5</v>
      </c>
      <c r="G1704">
        <v>2022</v>
      </c>
      <c r="H1704" s="1">
        <v>44945.456683888886</v>
      </c>
      <c r="I1704" t="s">
        <v>3355</v>
      </c>
      <c r="J1704">
        <v>51.43</v>
      </c>
      <c r="K1704">
        <v>0</v>
      </c>
      <c r="L1704" t="s">
        <v>38</v>
      </c>
      <c r="M1704" t="s">
        <v>79</v>
      </c>
      <c r="Q1704">
        <v>36.51</v>
      </c>
      <c r="R1704" t="s">
        <v>52</v>
      </c>
      <c r="S1704">
        <v>37.153669999999998</v>
      </c>
      <c r="T1704">
        <v>-88.738889999999998</v>
      </c>
      <c r="U1704">
        <v>2.2658333329999998</v>
      </c>
      <c r="V1704">
        <v>1</v>
      </c>
      <c r="W1704">
        <v>4.25</v>
      </c>
      <c r="X1704">
        <v>2.0499999999999998</v>
      </c>
      <c r="Y1704">
        <v>825.98</v>
      </c>
      <c r="Z1704">
        <v>17007212001</v>
      </c>
      <c r="AA1704">
        <v>1119.9440210504999</v>
      </c>
      <c r="AB1704" t="s">
        <v>118</v>
      </c>
      <c r="AC1704" t="s">
        <v>64</v>
      </c>
      <c r="AD1704" t="s">
        <v>54</v>
      </c>
      <c r="AE1704" t="s">
        <v>44</v>
      </c>
      <c r="AF1704" t="s">
        <v>7904</v>
      </c>
    </row>
    <row r="1705" spans="1:32" x14ac:dyDescent="0.25">
      <c r="A1705" t="s">
        <v>7905</v>
      </c>
      <c r="B1705" t="s">
        <v>7906</v>
      </c>
      <c r="C1705" t="s">
        <v>7906</v>
      </c>
      <c r="D1705" t="s">
        <v>7907</v>
      </c>
      <c r="E1705" t="s">
        <v>99</v>
      </c>
      <c r="F1705">
        <v>6</v>
      </c>
      <c r="G1705">
        <v>2022</v>
      </c>
      <c r="H1705" s="1">
        <v>44817.680534050924</v>
      </c>
      <c r="I1705" t="s">
        <v>3355</v>
      </c>
      <c r="J1705">
        <v>51.2</v>
      </c>
      <c r="K1705">
        <v>0</v>
      </c>
      <c r="L1705" t="s">
        <v>38</v>
      </c>
      <c r="M1705" t="s">
        <v>79</v>
      </c>
      <c r="Q1705">
        <v>51.2</v>
      </c>
      <c r="R1705" t="s">
        <v>94</v>
      </c>
      <c r="S1705">
        <v>33.435644000000003</v>
      </c>
      <c r="T1705">
        <v>-94.409773999999999</v>
      </c>
      <c r="U1705">
        <v>0.79766333300000003</v>
      </c>
      <c r="V1705">
        <v>1</v>
      </c>
      <c r="W1705">
        <v>1.7</v>
      </c>
      <c r="X1705">
        <v>1.7</v>
      </c>
      <c r="Y1705">
        <v>290.3897</v>
      </c>
      <c r="Z1705">
        <v>48005005001</v>
      </c>
      <c r="AA1705">
        <v>311.21696454882999</v>
      </c>
      <c r="AB1705" t="s">
        <v>118</v>
      </c>
      <c r="AC1705" t="s">
        <v>54</v>
      </c>
      <c r="AD1705" t="s">
        <v>54</v>
      </c>
      <c r="AE1705" t="s">
        <v>54</v>
      </c>
      <c r="AF1705" t="s">
        <v>7908</v>
      </c>
    </row>
    <row r="1706" spans="1:32" x14ac:dyDescent="0.25">
      <c r="A1706" t="s">
        <v>5475</v>
      </c>
      <c r="B1706" t="s">
        <v>7909</v>
      </c>
      <c r="C1706" t="s">
        <v>7910</v>
      </c>
      <c r="D1706" t="s">
        <v>5478</v>
      </c>
      <c r="E1706" t="s">
        <v>543</v>
      </c>
      <c r="F1706">
        <v>7</v>
      </c>
      <c r="G1706">
        <v>2022</v>
      </c>
      <c r="H1706" s="1">
        <v>44950.625750497682</v>
      </c>
      <c r="I1706" t="s">
        <v>3355</v>
      </c>
      <c r="J1706">
        <v>50.86</v>
      </c>
      <c r="K1706">
        <v>0</v>
      </c>
      <c r="L1706" t="s">
        <v>38</v>
      </c>
      <c r="M1706" t="s">
        <v>51</v>
      </c>
      <c r="N1706">
        <v>48.8</v>
      </c>
      <c r="R1706" t="s">
        <v>52</v>
      </c>
      <c r="S1706">
        <v>37.008560000000003</v>
      </c>
      <c r="T1706">
        <v>-93.271889999999999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29003548002</v>
      </c>
      <c r="AA1706">
        <v>291.36755019200001</v>
      </c>
      <c r="AB1706" t="s">
        <v>54</v>
      </c>
      <c r="AC1706" t="s">
        <v>54</v>
      </c>
      <c r="AD1706" t="s">
        <v>54</v>
      </c>
      <c r="AE1706" t="s">
        <v>73</v>
      </c>
      <c r="AF1706" t="s">
        <v>7911</v>
      </c>
    </row>
    <row r="1707" spans="1:32" x14ac:dyDescent="0.25">
      <c r="A1707" t="s">
        <v>7912</v>
      </c>
      <c r="B1707" t="s">
        <v>7913</v>
      </c>
      <c r="C1707" t="s">
        <v>7914</v>
      </c>
      <c r="D1707" t="s">
        <v>3067</v>
      </c>
      <c r="E1707" t="s">
        <v>600</v>
      </c>
      <c r="F1707">
        <v>4</v>
      </c>
      <c r="G1707">
        <v>2022</v>
      </c>
      <c r="H1707" s="1">
        <v>44981.692349687502</v>
      </c>
      <c r="I1707" t="s">
        <v>3355</v>
      </c>
      <c r="J1707">
        <v>50.73</v>
      </c>
      <c r="K1707">
        <v>0</v>
      </c>
      <c r="L1707" t="s">
        <v>38</v>
      </c>
      <c r="M1707" t="s">
        <v>51</v>
      </c>
      <c r="N1707">
        <v>50.7</v>
      </c>
      <c r="R1707" t="s">
        <v>52</v>
      </c>
      <c r="S1707">
        <v>30.505711000000002</v>
      </c>
      <c r="T1707">
        <v>-82.949460999999999</v>
      </c>
      <c r="U1707">
        <v>0</v>
      </c>
      <c r="V1707">
        <v>1</v>
      </c>
      <c r="W1707">
        <v>1.2</v>
      </c>
      <c r="X1707">
        <v>0.55000000000000004</v>
      </c>
      <c r="Y1707">
        <v>0</v>
      </c>
      <c r="Z1707">
        <v>12000234001</v>
      </c>
      <c r="AA1707">
        <v>355.10420179650004</v>
      </c>
      <c r="AB1707" t="s">
        <v>41</v>
      </c>
      <c r="AC1707" t="s">
        <v>54</v>
      </c>
      <c r="AD1707" t="s">
        <v>54</v>
      </c>
      <c r="AE1707" t="s">
        <v>73</v>
      </c>
      <c r="AF1707" t="s">
        <v>7915</v>
      </c>
    </row>
    <row r="1708" spans="1:32" x14ac:dyDescent="0.25">
      <c r="A1708" t="s">
        <v>7916</v>
      </c>
      <c r="B1708" t="s">
        <v>7917</v>
      </c>
      <c r="C1708" t="s">
        <v>7918</v>
      </c>
      <c r="D1708" t="s">
        <v>2758</v>
      </c>
      <c r="E1708" t="s">
        <v>1449</v>
      </c>
      <c r="F1708">
        <v>3</v>
      </c>
      <c r="G1708">
        <v>2022</v>
      </c>
      <c r="H1708" s="1">
        <v>44931.418738206019</v>
      </c>
      <c r="I1708" t="s">
        <v>3355</v>
      </c>
      <c r="J1708">
        <v>49.67</v>
      </c>
      <c r="K1708">
        <v>0</v>
      </c>
      <c r="L1708" t="s">
        <v>38</v>
      </c>
      <c r="M1708" t="s">
        <v>79</v>
      </c>
      <c r="Q1708">
        <v>49.67</v>
      </c>
      <c r="R1708" t="s">
        <v>94</v>
      </c>
      <c r="S1708">
        <v>39.222276000000001</v>
      </c>
      <c r="T1708">
        <v>-81.688451000000001</v>
      </c>
      <c r="U1708">
        <v>0</v>
      </c>
      <c r="V1708">
        <v>1</v>
      </c>
      <c r="W1708">
        <v>1.5</v>
      </c>
      <c r="X1708">
        <v>0</v>
      </c>
      <c r="Y1708">
        <v>0</v>
      </c>
      <c r="Z1708">
        <v>54005403001</v>
      </c>
      <c r="AA1708">
        <v>127.47330320899999</v>
      </c>
      <c r="AB1708" t="s">
        <v>41</v>
      </c>
      <c r="AC1708" t="s">
        <v>54</v>
      </c>
      <c r="AD1708" t="s">
        <v>54</v>
      </c>
      <c r="AE1708" t="s">
        <v>73</v>
      </c>
      <c r="AF1708" t="s">
        <v>7919</v>
      </c>
    </row>
    <row r="1709" spans="1:32" x14ac:dyDescent="0.25">
      <c r="A1709" t="s">
        <v>7920</v>
      </c>
      <c r="B1709" t="s">
        <v>7921</v>
      </c>
      <c r="C1709" t="s">
        <v>7922</v>
      </c>
      <c r="D1709" t="s">
        <v>4686</v>
      </c>
      <c r="E1709" t="s">
        <v>117</v>
      </c>
      <c r="F1709">
        <v>5</v>
      </c>
      <c r="G1709">
        <v>2022</v>
      </c>
      <c r="H1709" s="1">
        <v>44972.440847395832</v>
      </c>
      <c r="I1709" t="s">
        <v>3355</v>
      </c>
      <c r="J1709">
        <v>49.5</v>
      </c>
      <c r="K1709">
        <v>0</v>
      </c>
      <c r="L1709" t="s">
        <v>38</v>
      </c>
      <c r="M1709" t="s">
        <v>51</v>
      </c>
      <c r="N1709">
        <v>49.5</v>
      </c>
      <c r="R1709" t="s">
        <v>52</v>
      </c>
      <c r="S1709">
        <v>41.588332999999999</v>
      </c>
      <c r="T1709">
        <v>-87.924999999999997</v>
      </c>
      <c r="AB1709" t="s">
        <v>41</v>
      </c>
      <c r="AC1709" t="s">
        <v>54</v>
      </c>
      <c r="AD1709" t="s">
        <v>54</v>
      </c>
      <c r="AE1709" t="s">
        <v>54</v>
      </c>
      <c r="AF1709" t="s">
        <v>7923</v>
      </c>
    </row>
    <row r="1710" spans="1:32" x14ac:dyDescent="0.25">
      <c r="A1710" t="s">
        <v>7924</v>
      </c>
      <c r="B1710" t="s">
        <v>7925</v>
      </c>
      <c r="C1710" t="s">
        <v>7926</v>
      </c>
      <c r="D1710" t="s">
        <v>7927</v>
      </c>
      <c r="E1710" t="s">
        <v>715</v>
      </c>
      <c r="F1710">
        <v>7</v>
      </c>
      <c r="G1710">
        <v>2022</v>
      </c>
      <c r="H1710" s="1">
        <v>44979.352081655095</v>
      </c>
      <c r="I1710" t="s">
        <v>3355</v>
      </c>
      <c r="J1710">
        <v>48.55</v>
      </c>
      <c r="K1710">
        <v>0</v>
      </c>
      <c r="L1710" t="s">
        <v>38</v>
      </c>
      <c r="M1710" t="s">
        <v>51</v>
      </c>
      <c r="N1710">
        <v>48.55</v>
      </c>
      <c r="R1710" t="s">
        <v>52</v>
      </c>
      <c r="S1710">
        <v>40.899889000000002</v>
      </c>
      <c r="T1710">
        <v>-97.091499999999996</v>
      </c>
      <c r="U1710">
        <v>0.64858333300000004</v>
      </c>
      <c r="V1710">
        <v>1</v>
      </c>
      <c r="W1710">
        <v>1.01</v>
      </c>
      <c r="X1710">
        <v>0.63</v>
      </c>
      <c r="Y1710">
        <v>236.804</v>
      </c>
      <c r="Z1710">
        <v>31002200001</v>
      </c>
      <c r="AA1710">
        <v>291.36755019200001</v>
      </c>
      <c r="AB1710" t="s">
        <v>407</v>
      </c>
      <c r="AC1710" t="s">
        <v>42</v>
      </c>
      <c r="AD1710" t="s">
        <v>54</v>
      </c>
      <c r="AE1710" t="s">
        <v>54</v>
      </c>
      <c r="AF1710" t="s">
        <v>7928</v>
      </c>
    </row>
    <row r="1711" spans="1:32" x14ac:dyDescent="0.25">
      <c r="A1711" t="s">
        <v>7929</v>
      </c>
      <c r="B1711" t="s">
        <v>7930</v>
      </c>
      <c r="C1711" t="s">
        <v>7931</v>
      </c>
      <c r="D1711" t="s">
        <v>7932</v>
      </c>
      <c r="E1711" t="s">
        <v>600</v>
      </c>
      <c r="F1711">
        <v>4</v>
      </c>
      <c r="G1711">
        <v>2022</v>
      </c>
      <c r="H1711" s="1">
        <v>44949.481994768517</v>
      </c>
      <c r="I1711" t="s">
        <v>3355</v>
      </c>
      <c r="J1711">
        <v>48.2</v>
      </c>
      <c r="K1711">
        <v>0</v>
      </c>
      <c r="L1711" t="s">
        <v>38</v>
      </c>
      <c r="M1711" t="s">
        <v>51</v>
      </c>
      <c r="N1711">
        <v>48.2</v>
      </c>
      <c r="R1711" t="s">
        <v>52</v>
      </c>
      <c r="S1711">
        <v>30.412320000000001</v>
      </c>
      <c r="T1711">
        <v>-86.663380000000004</v>
      </c>
      <c r="Z1711">
        <v>12000143001</v>
      </c>
      <c r="AA1711">
        <v>315.04116364510003</v>
      </c>
      <c r="AB1711" t="s">
        <v>118</v>
      </c>
      <c r="AC1711" t="s">
        <v>54</v>
      </c>
      <c r="AD1711" t="s">
        <v>54</v>
      </c>
      <c r="AE1711" t="s">
        <v>54</v>
      </c>
      <c r="AF1711" t="s">
        <v>7933</v>
      </c>
    </row>
    <row r="1712" spans="1:32" x14ac:dyDescent="0.25">
      <c r="A1712" t="s">
        <v>7934</v>
      </c>
      <c r="B1712" t="s">
        <v>7935</v>
      </c>
      <c r="C1712" t="s">
        <v>7936</v>
      </c>
      <c r="D1712" t="s">
        <v>4194</v>
      </c>
      <c r="E1712" t="s">
        <v>247</v>
      </c>
      <c r="F1712">
        <v>1</v>
      </c>
      <c r="G1712">
        <v>2022</v>
      </c>
      <c r="H1712" s="1">
        <v>44971.466991828704</v>
      </c>
      <c r="I1712" t="s">
        <v>3355</v>
      </c>
      <c r="J1712">
        <v>47.36</v>
      </c>
      <c r="K1712">
        <v>0</v>
      </c>
      <c r="L1712" t="s">
        <v>38</v>
      </c>
      <c r="M1712" t="s">
        <v>79</v>
      </c>
      <c r="Q1712">
        <v>47.36</v>
      </c>
      <c r="R1712" t="s">
        <v>94</v>
      </c>
      <c r="S1712">
        <v>42.596060000000001</v>
      </c>
      <c r="T1712">
        <v>-72.331460000000007</v>
      </c>
      <c r="U1712">
        <v>0.924666667</v>
      </c>
      <c r="V1712">
        <v>1</v>
      </c>
      <c r="W1712">
        <v>1.1000000000000001</v>
      </c>
      <c r="X1712">
        <v>0</v>
      </c>
      <c r="Y1712">
        <v>336.61700000000002</v>
      </c>
      <c r="Z1712">
        <v>25000179001</v>
      </c>
      <c r="AA1712">
        <v>349.6410602304</v>
      </c>
      <c r="AB1712" t="s">
        <v>54</v>
      </c>
      <c r="AC1712" t="s">
        <v>54</v>
      </c>
      <c r="AD1712" t="s">
        <v>54</v>
      </c>
      <c r="AE1712" t="s">
        <v>73</v>
      </c>
      <c r="AF1712" t="s">
        <v>7937</v>
      </c>
    </row>
    <row r="1713" spans="1:32" x14ac:dyDescent="0.25">
      <c r="A1713" t="s">
        <v>7938</v>
      </c>
      <c r="B1713" t="s">
        <v>7939</v>
      </c>
      <c r="C1713" t="s">
        <v>7940</v>
      </c>
      <c r="D1713" t="s">
        <v>3310</v>
      </c>
      <c r="E1713" t="s">
        <v>192</v>
      </c>
      <c r="F1713">
        <v>4</v>
      </c>
      <c r="G1713">
        <v>2022</v>
      </c>
      <c r="H1713" s="1">
        <v>44967.581214965277</v>
      </c>
      <c r="I1713" t="s">
        <v>3355</v>
      </c>
      <c r="J1713">
        <v>47.36</v>
      </c>
      <c r="K1713">
        <v>0</v>
      </c>
      <c r="L1713" t="s">
        <v>38</v>
      </c>
      <c r="M1713" t="s">
        <v>79</v>
      </c>
      <c r="Q1713">
        <v>47.36</v>
      </c>
      <c r="R1713" t="s">
        <v>52</v>
      </c>
      <c r="S1713">
        <v>33.4101</v>
      </c>
      <c r="T1713">
        <v>-86.1267</v>
      </c>
      <c r="U1713">
        <v>2.6521666669999999</v>
      </c>
      <c r="V1713">
        <v>1</v>
      </c>
      <c r="W1713">
        <v>4.5</v>
      </c>
      <c r="X1713">
        <v>3.86</v>
      </c>
      <c r="Y1713">
        <v>965.69420000000002</v>
      </c>
      <c r="Z1713">
        <v>1000168003</v>
      </c>
      <c r="AA1713">
        <v>1411.3115712424999</v>
      </c>
      <c r="AB1713" t="s">
        <v>53</v>
      </c>
      <c r="AC1713" t="s">
        <v>54</v>
      </c>
      <c r="AD1713" t="s">
        <v>54</v>
      </c>
      <c r="AE1713" t="s">
        <v>54</v>
      </c>
      <c r="AF1713" t="s">
        <v>7941</v>
      </c>
    </row>
    <row r="1714" spans="1:32" x14ac:dyDescent="0.25">
      <c r="A1714" t="s">
        <v>7942</v>
      </c>
      <c r="B1714" t="s">
        <v>7943</v>
      </c>
      <c r="C1714" t="s">
        <v>7944</v>
      </c>
      <c r="D1714" t="s">
        <v>7945</v>
      </c>
      <c r="E1714" t="s">
        <v>259</v>
      </c>
      <c r="F1714">
        <v>7</v>
      </c>
      <c r="G1714">
        <v>2022</v>
      </c>
      <c r="H1714" s="1">
        <v>44965.510734722222</v>
      </c>
      <c r="I1714" t="s">
        <v>3355</v>
      </c>
      <c r="J1714">
        <v>47.29</v>
      </c>
      <c r="K1714">
        <v>0</v>
      </c>
      <c r="L1714" t="s">
        <v>38</v>
      </c>
      <c r="M1714" t="s">
        <v>51</v>
      </c>
      <c r="N1714">
        <v>47.29</v>
      </c>
      <c r="R1714" t="s">
        <v>52</v>
      </c>
      <c r="S1714">
        <v>41.591500000000003</v>
      </c>
      <c r="T1714">
        <v>-90.788583000000003</v>
      </c>
      <c r="U1714">
        <v>0</v>
      </c>
      <c r="V1714">
        <v>1</v>
      </c>
      <c r="W1714">
        <v>3</v>
      </c>
      <c r="X1714">
        <v>1.3080000000000001</v>
      </c>
      <c r="Y1714">
        <v>0</v>
      </c>
      <c r="AB1714" t="s">
        <v>118</v>
      </c>
      <c r="AC1714" t="s">
        <v>72</v>
      </c>
      <c r="AD1714" t="s">
        <v>54</v>
      </c>
      <c r="AE1714" t="s">
        <v>73</v>
      </c>
      <c r="AF1714" t="s">
        <v>7946</v>
      </c>
    </row>
    <row r="1715" spans="1:32" x14ac:dyDescent="0.25">
      <c r="A1715" t="s">
        <v>7947</v>
      </c>
      <c r="B1715" t="s">
        <v>7948</v>
      </c>
      <c r="C1715" t="s">
        <v>7949</v>
      </c>
      <c r="D1715" t="s">
        <v>7950</v>
      </c>
      <c r="E1715" t="s">
        <v>1449</v>
      </c>
      <c r="F1715">
        <v>3</v>
      </c>
      <c r="G1715">
        <v>2022</v>
      </c>
      <c r="H1715" s="1">
        <v>44985.488952280095</v>
      </c>
      <c r="I1715" t="s">
        <v>3355</v>
      </c>
      <c r="J1715">
        <v>47.28</v>
      </c>
      <c r="K1715">
        <v>0</v>
      </c>
      <c r="L1715" t="s">
        <v>38</v>
      </c>
      <c r="M1715" t="s">
        <v>79</v>
      </c>
      <c r="Q1715">
        <v>47.28</v>
      </c>
      <c r="R1715" t="s">
        <v>52</v>
      </c>
      <c r="S1715">
        <v>37.442990000000002</v>
      </c>
      <c r="T1715">
        <v>-81.597459999999998</v>
      </c>
      <c r="U1715">
        <v>4.0000000000000001E-3</v>
      </c>
      <c r="V1715">
        <v>3</v>
      </c>
      <c r="W1715">
        <v>1.1200000000000001</v>
      </c>
      <c r="X1715">
        <v>0</v>
      </c>
      <c r="Y1715">
        <v>1.472</v>
      </c>
      <c r="Z1715">
        <v>54003332001</v>
      </c>
      <c r="AA1715">
        <v>407.91457026880011</v>
      </c>
      <c r="AB1715" t="s">
        <v>41</v>
      </c>
      <c r="AC1715" t="s">
        <v>64</v>
      </c>
      <c r="AD1715" t="s">
        <v>54</v>
      </c>
      <c r="AE1715" t="s">
        <v>73</v>
      </c>
      <c r="AF1715" t="s">
        <v>7951</v>
      </c>
    </row>
    <row r="1716" spans="1:32" x14ac:dyDescent="0.25">
      <c r="A1716" t="s">
        <v>3254</v>
      </c>
      <c r="B1716" t="s">
        <v>7952</v>
      </c>
      <c r="C1716" t="s">
        <v>7953</v>
      </c>
      <c r="D1716" t="s">
        <v>1259</v>
      </c>
      <c r="E1716" t="s">
        <v>111</v>
      </c>
      <c r="F1716">
        <v>4</v>
      </c>
      <c r="G1716">
        <v>2022</v>
      </c>
      <c r="H1716" s="1">
        <v>44957.677000254633</v>
      </c>
      <c r="I1716" t="s">
        <v>3355</v>
      </c>
      <c r="J1716">
        <v>46.95</v>
      </c>
      <c r="K1716">
        <v>0</v>
      </c>
      <c r="L1716" t="s">
        <v>38</v>
      </c>
      <c r="M1716" t="s">
        <v>51</v>
      </c>
      <c r="N1716">
        <v>46.95</v>
      </c>
      <c r="R1716" t="s">
        <v>52</v>
      </c>
      <c r="S1716">
        <v>34.696092999999998</v>
      </c>
      <c r="T1716">
        <v>-85.284966999999995</v>
      </c>
      <c r="U1716">
        <v>2.5385833330000001</v>
      </c>
      <c r="V1716">
        <v>1</v>
      </c>
      <c r="W1716">
        <v>5</v>
      </c>
      <c r="X1716">
        <v>2.5510000000000002</v>
      </c>
      <c r="Y1716">
        <v>923.33299999999997</v>
      </c>
      <c r="Z1716">
        <v>13000050001</v>
      </c>
      <c r="AA1716">
        <v>1200.0700973533001</v>
      </c>
      <c r="AB1716" t="s">
        <v>53</v>
      </c>
      <c r="AC1716" t="s">
        <v>54</v>
      </c>
      <c r="AD1716" t="s">
        <v>54</v>
      </c>
      <c r="AE1716" t="s">
        <v>55</v>
      </c>
      <c r="AF1716" t="s">
        <v>7954</v>
      </c>
    </row>
    <row r="1717" spans="1:32" x14ac:dyDescent="0.25">
      <c r="A1717" t="s">
        <v>7955</v>
      </c>
      <c r="B1717" t="s">
        <v>7956</v>
      </c>
      <c r="C1717" t="s">
        <v>7957</v>
      </c>
      <c r="D1717" t="s">
        <v>7958</v>
      </c>
      <c r="E1717" t="s">
        <v>207</v>
      </c>
      <c r="F1717">
        <v>4</v>
      </c>
      <c r="G1717">
        <v>2022</v>
      </c>
      <c r="H1717" s="1">
        <v>44958.580287037039</v>
      </c>
      <c r="I1717" t="s">
        <v>3355</v>
      </c>
      <c r="J1717">
        <v>46.31</v>
      </c>
      <c r="K1717">
        <v>0</v>
      </c>
      <c r="L1717" t="s">
        <v>38</v>
      </c>
      <c r="M1717" t="s">
        <v>51</v>
      </c>
      <c r="N1717">
        <v>46.31</v>
      </c>
      <c r="R1717" t="s">
        <v>52</v>
      </c>
      <c r="S1717">
        <v>36.380040000000001</v>
      </c>
      <c r="T1717">
        <v>-83.046239999999997</v>
      </c>
      <c r="U1717">
        <v>0.873</v>
      </c>
      <c r="V1717">
        <v>1</v>
      </c>
      <c r="W1717">
        <v>1.3</v>
      </c>
      <c r="X1717">
        <v>1.25</v>
      </c>
      <c r="Y1717">
        <v>317.71100000000001</v>
      </c>
      <c r="Z1717">
        <v>47001215001</v>
      </c>
      <c r="AA1717">
        <v>344.17791866430002</v>
      </c>
      <c r="AB1717" t="s">
        <v>38</v>
      </c>
      <c r="AC1717" t="s">
        <v>38</v>
      </c>
      <c r="AD1717" t="s">
        <v>38</v>
      </c>
      <c r="AE1717" t="s">
        <v>38</v>
      </c>
      <c r="AF1717" t="s">
        <v>7959</v>
      </c>
    </row>
    <row r="1718" spans="1:32" x14ac:dyDescent="0.25">
      <c r="A1718" t="s">
        <v>7960</v>
      </c>
      <c r="B1718" t="s">
        <v>7961</v>
      </c>
      <c r="C1718" t="s">
        <v>7962</v>
      </c>
      <c r="D1718" t="s">
        <v>7963</v>
      </c>
      <c r="E1718" t="s">
        <v>71</v>
      </c>
      <c r="F1718">
        <v>4</v>
      </c>
      <c r="G1718">
        <v>2022</v>
      </c>
      <c r="H1718" s="1">
        <v>44957.649977696761</v>
      </c>
      <c r="I1718" t="s">
        <v>3355</v>
      </c>
      <c r="J1718">
        <v>46.08</v>
      </c>
      <c r="K1718">
        <v>0</v>
      </c>
      <c r="L1718" t="s">
        <v>38</v>
      </c>
      <c r="M1718" t="s">
        <v>51</v>
      </c>
      <c r="N1718">
        <v>46.08</v>
      </c>
      <c r="R1718" t="s">
        <v>52</v>
      </c>
      <c r="S1718">
        <v>30.8325</v>
      </c>
      <c r="T1718">
        <v>-89.541111000000001</v>
      </c>
      <c r="U1718">
        <v>0.35141666700000002</v>
      </c>
      <c r="V1718">
        <v>1</v>
      </c>
      <c r="W1718">
        <v>1.1000000000000001</v>
      </c>
      <c r="X1718">
        <v>0</v>
      </c>
      <c r="Y1718">
        <v>128.25200000000001</v>
      </c>
      <c r="Z1718">
        <v>28001040001</v>
      </c>
      <c r="AA1718">
        <v>171.90685461327999</v>
      </c>
      <c r="AB1718" t="s">
        <v>41</v>
      </c>
      <c r="AC1718" t="s">
        <v>54</v>
      </c>
      <c r="AD1718" t="s">
        <v>54</v>
      </c>
      <c r="AE1718" t="s">
        <v>73</v>
      </c>
      <c r="AF1718" t="s">
        <v>7964</v>
      </c>
    </row>
    <row r="1719" spans="1:32" x14ac:dyDescent="0.25">
      <c r="A1719" t="s">
        <v>7965</v>
      </c>
      <c r="B1719" t="s">
        <v>7966</v>
      </c>
      <c r="C1719" t="s">
        <v>7967</v>
      </c>
      <c r="D1719" t="s">
        <v>7968</v>
      </c>
      <c r="E1719" t="s">
        <v>641</v>
      </c>
      <c r="F1719">
        <v>3</v>
      </c>
      <c r="G1719">
        <v>2022</v>
      </c>
      <c r="H1719" s="1">
        <v>44960.633017650463</v>
      </c>
      <c r="I1719" t="s">
        <v>3355</v>
      </c>
      <c r="J1719">
        <v>46</v>
      </c>
      <c r="K1719">
        <v>0</v>
      </c>
      <c r="L1719" t="s">
        <v>38</v>
      </c>
      <c r="M1719" t="s">
        <v>51</v>
      </c>
      <c r="N1719">
        <v>46</v>
      </c>
      <c r="R1719" t="s">
        <v>52</v>
      </c>
      <c r="S1719">
        <v>38.684558000000003</v>
      </c>
      <c r="T1719">
        <v>-78.458819000000005</v>
      </c>
      <c r="U1719">
        <v>1.157166667</v>
      </c>
      <c r="V1719">
        <v>1</v>
      </c>
      <c r="W1719">
        <v>1.6</v>
      </c>
      <c r="X1719">
        <v>0</v>
      </c>
      <c r="Y1719">
        <v>421.87799999999999</v>
      </c>
      <c r="Z1719">
        <v>51000059001</v>
      </c>
      <c r="AA1719">
        <v>509.89321283599998</v>
      </c>
      <c r="AB1719" t="s">
        <v>118</v>
      </c>
      <c r="AC1719" t="s">
        <v>54</v>
      </c>
      <c r="AD1719" t="s">
        <v>54</v>
      </c>
      <c r="AE1719" t="s">
        <v>73</v>
      </c>
      <c r="AF1719" t="s">
        <v>7969</v>
      </c>
    </row>
    <row r="1720" spans="1:32" x14ac:dyDescent="0.25">
      <c r="A1720" t="s">
        <v>7970</v>
      </c>
      <c r="B1720" t="s">
        <v>7971</v>
      </c>
      <c r="C1720" t="s">
        <v>7972</v>
      </c>
      <c r="D1720" t="s">
        <v>7973</v>
      </c>
      <c r="E1720" t="s">
        <v>259</v>
      </c>
      <c r="F1720">
        <v>7</v>
      </c>
      <c r="G1720">
        <v>2022</v>
      </c>
      <c r="H1720" s="1">
        <v>44973.503444780094</v>
      </c>
      <c r="I1720" t="s">
        <v>3355</v>
      </c>
      <c r="J1720">
        <v>45.7</v>
      </c>
      <c r="K1720">
        <v>1</v>
      </c>
      <c r="L1720" t="s">
        <v>51</v>
      </c>
      <c r="M1720" t="s">
        <v>51</v>
      </c>
      <c r="N1720">
        <v>45.7</v>
      </c>
      <c r="R1720" t="s">
        <v>52</v>
      </c>
      <c r="S1720">
        <v>40.737499999999997</v>
      </c>
      <c r="T1720">
        <v>-92.859166999999999</v>
      </c>
      <c r="U1720">
        <v>0</v>
      </c>
      <c r="V1720">
        <v>1</v>
      </c>
      <c r="W1720">
        <v>2.8</v>
      </c>
      <c r="X1720">
        <v>1.5</v>
      </c>
      <c r="Y1720">
        <v>0</v>
      </c>
      <c r="Z1720">
        <v>19000137001</v>
      </c>
      <c r="AA1720">
        <v>404.27247589140001</v>
      </c>
      <c r="AB1720" t="s">
        <v>41</v>
      </c>
      <c r="AC1720" t="s">
        <v>54</v>
      </c>
      <c r="AD1720" t="s">
        <v>54</v>
      </c>
      <c r="AE1720" t="s">
        <v>54</v>
      </c>
      <c r="AF1720" t="s">
        <v>7974</v>
      </c>
    </row>
    <row r="1721" spans="1:32" x14ac:dyDescent="0.25">
      <c r="A1721" t="s">
        <v>7975</v>
      </c>
      <c r="B1721" t="s">
        <v>7976</v>
      </c>
      <c r="C1721" t="s">
        <v>7976</v>
      </c>
      <c r="D1721" t="s">
        <v>4194</v>
      </c>
      <c r="E1721" t="s">
        <v>99</v>
      </c>
      <c r="F1721">
        <v>6</v>
      </c>
      <c r="G1721">
        <v>2022</v>
      </c>
      <c r="H1721" s="1">
        <v>44834.49502451389</v>
      </c>
      <c r="I1721" t="s">
        <v>3355</v>
      </c>
      <c r="J1721">
        <v>45.7</v>
      </c>
      <c r="K1721">
        <v>0</v>
      </c>
      <c r="L1721" t="s">
        <v>38</v>
      </c>
      <c r="M1721" t="s">
        <v>79</v>
      </c>
      <c r="Q1721">
        <v>45.7</v>
      </c>
      <c r="R1721" t="s">
        <v>52</v>
      </c>
      <c r="S1721">
        <v>30.084806</v>
      </c>
      <c r="T1721">
        <v>-93.745193999999998</v>
      </c>
      <c r="U1721">
        <v>0.68541666700000003</v>
      </c>
      <c r="V1721">
        <v>1</v>
      </c>
      <c r="W1721">
        <v>1.22</v>
      </c>
      <c r="X1721">
        <v>0</v>
      </c>
      <c r="Y1721">
        <v>250.77</v>
      </c>
      <c r="Z1721">
        <v>48006019001</v>
      </c>
      <c r="AA1721">
        <v>377.13887277977005</v>
      </c>
      <c r="AB1721" t="s">
        <v>41</v>
      </c>
      <c r="AC1721" t="s">
        <v>64</v>
      </c>
      <c r="AD1721" t="s">
        <v>54</v>
      </c>
      <c r="AE1721" t="s">
        <v>44</v>
      </c>
      <c r="AF1721" t="s">
        <v>7977</v>
      </c>
    </row>
    <row r="1722" spans="1:32" x14ac:dyDescent="0.25">
      <c r="A1722" t="s">
        <v>7978</v>
      </c>
      <c r="B1722" t="s">
        <v>7979</v>
      </c>
      <c r="C1722" t="s">
        <v>7980</v>
      </c>
      <c r="D1722" t="s">
        <v>7981</v>
      </c>
      <c r="E1722" t="s">
        <v>1913</v>
      </c>
      <c r="F1722">
        <v>8</v>
      </c>
      <c r="G1722">
        <v>2022</v>
      </c>
      <c r="H1722" s="1">
        <v>44970.577772303244</v>
      </c>
      <c r="I1722" t="s">
        <v>3355</v>
      </c>
      <c r="J1722">
        <v>45.537999999999997</v>
      </c>
      <c r="K1722">
        <v>0</v>
      </c>
      <c r="L1722" t="s">
        <v>38</v>
      </c>
      <c r="M1722" t="s">
        <v>79</v>
      </c>
      <c r="Q1722">
        <v>45.537999999999997</v>
      </c>
      <c r="R1722" t="s">
        <v>52</v>
      </c>
      <c r="S1722">
        <v>46.429220000000001</v>
      </c>
      <c r="T1722">
        <v>-112.73867</v>
      </c>
      <c r="U1722">
        <v>0.80416666699999995</v>
      </c>
      <c r="V1722">
        <v>1</v>
      </c>
      <c r="W1722">
        <v>0</v>
      </c>
      <c r="X1722">
        <v>0</v>
      </c>
      <c r="Y1722">
        <v>293.57</v>
      </c>
      <c r="Z1722">
        <v>30000134001</v>
      </c>
      <c r="AA1722">
        <v>397.89881073095</v>
      </c>
      <c r="AB1722" t="s">
        <v>41</v>
      </c>
      <c r="AC1722" t="s">
        <v>72</v>
      </c>
      <c r="AD1722" t="s">
        <v>54</v>
      </c>
      <c r="AE1722" t="s">
        <v>73</v>
      </c>
      <c r="AF1722" t="s">
        <v>7982</v>
      </c>
    </row>
    <row r="1723" spans="1:32" x14ac:dyDescent="0.25">
      <c r="A1723" t="s">
        <v>7983</v>
      </c>
      <c r="B1723" t="s">
        <v>7984</v>
      </c>
      <c r="C1723" t="s">
        <v>7985</v>
      </c>
      <c r="D1723" t="s">
        <v>7986</v>
      </c>
      <c r="E1723" t="s">
        <v>600</v>
      </c>
      <c r="F1723">
        <v>4</v>
      </c>
      <c r="G1723">
        <v>2022</v>
      </c>
      <c r="H1723" s="1">
        <v>44979.359423703703</v>
      </c>
      <c r="I1723" t="s">
        <v>3355</v>
      </c>
      <c r="J1723">
        <v>45.4</v>
      </c>
      <c r="K1723">
        <v>0</v>
      </c>
      <c r="L1723" t="s">
        <v>38</v>
      </c>
      <c r="M1723" t="s">
        <v>51</v>
      </c>
      <c r="N1723">
        <v>45.4</v>
      </c>
      <c r="R1723" t="s">
        <v>52</v>
      </c>
      <c r="S1723">
        <v>30.726980000000001</v>
      </c>
      <c r="T1723">
        <v>-86.108900000000006</v>
      </c>
      <c r="Z1723">
        <v>12000327001</v>
      </c>
      <c r="AA1723">
        <v>194.8520491909</v>
      </c>
      <c r="AB1723" t="s">
        <v>41</v>
      </c>
      <c r="AC1723" t="s">
        <v>54</v>
      </c>
      <c r="AD1723" t="s">
        <v>54</v>
      </c>
      <c r="AE1723" t="s">
        <v>73</v>
      </c>
      <c r="AF1723" t="s">
        <v>7987</v>
      </c>
    </row>
    <row r="1724" spans="1:32" x14ac:dyDescent="0.25">
      <c r="A1724" t="s">
        <v>7988</v>
      </c>
      <c r="B1724" t="s">
        <v>7989</v>
      </c>
      <c r="C1724" t="s">
        <v>7989</v>
      </c>
      <c r="D1724" t="s">
        <v>98</v>
      </c>
      <c r="E1724" t="s">
        <v>99</v>
      </c>
      <c r="F1724">
        <v>6</v>
      </c>
      <c r="G1724">
        <v>2022</v>
      </c>
      <c r="H1724" s="1">
        <v>44834.996179016205</v>
      </c>
      <c r="I1724" t="s">
        <v>3355</v>
      </c>
      <c r="J1724">
        <v>45.042665900000003</v>
      </c>
      <c r="K1724">
        <v>0</v>
      </c>
      <c r="L1724" t="s">
        <v>38</v>
      </c>
      <c r="M1724" t="s">
        <v>51</v>
      </c>
      <c r="N1724">
        <v>45.042665960000001</v>
      </c>
      <c r="R1724" t="s">
        <v>52</v>
      </c>
      <c r="S1724">
        <v>30.151028</v>
      </c>
      <c r="T1724">
        <v>-95.665778000000003</v>
      </c>
      <c r="AB1724" t="s">
        <v>544</v>
      </c>
      <c r="AC1724" t="s">
        <v>54</v>
      </c>
      <c r="AD1724" t="s">
        <v>54</v>
      </c>
      <c r="AE1724" t="s">
        <v>73</v>
      </c>
      <c r="AF1724" t="s">
        <v>7990</v>
      </c>
    </row>
    <row r="1725" spans="1:32" x14ac:dyDescent="0.25">
      <c r="A1725" t="s">
        <v>7991</v>
      </c>
      <c r="B1725" t="s">
        <v>7992</v>
      </c>
      <c r="C1725" t="s">
        <v>7993</v>
      </c>
      <c r="D1725" t="s">
        <v>7994</v>
      </c>
      <c r="E1725" t="s">
        <v>36</v>
      </c>
      <c r="F1725">
        <v>9</v>
      </c>
      <c r="G1725">
        <v>2022</v>
      </c>
      <c r="H1725" s="1">
        <v>44967.592410671299</v>
      </c>
      <c r="I1725" t="s">
        <v>3355</v>
      </c>
      <c r="J1725">
        <v>45.03</v>
      </c>
      <c r="K1725">
        <v>0</v>
      </c>
      <c r="L1725" t="s">
        <v>38</v>
      </c>
      <c r="M1725" t="s">
        <v>51</v>
      </c>
      <c r="N1725">
        <v>45.03</v>
      </c>
      <c r="R1725" t="s">
        <v>52</v>
      </c>
      <c r="S1725">
        <v>34.775370000000002</v>
      </c>
      <c r="T1725">
        <v>-117.32850000000001</v>
      </c>
      <c r="AB1725" t="s">
        <v>118</v>
      </c>
      <c r="AC1725" t="s">
        <v>54</v>
      </c>
      <c r="AD1725" t="s">
        <v>54</v>
      </c>
      <c r="AE1725" t="s">
        <v>54</v>
      </c>
      <c r="AF1725" t="s">
        <v>7995</v>
      </c>
    </row>
    <row r="1726" spans="1:32" x14ac:dyDescent="0.25">
      <c r="A1726" t="s">
        <v>7996</v>
      </c>
      <c r="B1726" t="s">
        <v>7997</v>
      </c>
      <c r="C1726" t="s">
        <v>7998</v>
      </c>
      <c r="D1726" t="s">
        <v>7999</v>
      </c>
      <c r="E1726" t="s">
        <v>259</v>
      </c>
      <c r="F1726">
        <v>7</v>
      </c>
      <c r="G1726">
        <v>2022</v>
      </c>
      <c r="H1726" s="1">
        <v>44953.620629733799</v>
      </c>
      <c r="I1726" t="s">
        <v>3355</v>
      </c>
      <c r="J1726">
        <v>44.8</v>
      </c>
      <c r="K1726">
        <v>0</v>
      </c>
      <c r="L1726" t="s">
        <v>38</v>
      </c>
      <c r="M1726" t="s">
        <v>51</v>
      </c>
      <c r="N1726">
        <v>44.8</v>
      </c>
      <c r="R1726" t="s">
        <v>52</v>
      </c>
      <c r="S1726">
        <v>43.39114</v>
      </c>
      <c r="T1726">
        <v>-92.095510000000004</v>
      </c>
      <c r="U1726">
        <v>0</v>
      </c>
      <c r="V1726">
        <v>1</v>
      </c>
      <c r="W1726">
        <v>4.1219999999999999</v>
      </c>
      <c r="X1726">
        <v>2.4359999999999999</v>
      </c>
      <c r="Y1726">
        <v>0</v>
      </c>
      <c r="Z1726">
        <v>19001016001</v>
      </c>
      <c r="AA1726">
        <v>208.69200782502</v>
      </c>
      <c r="AB1726" t="s">
        <v>544</v>
      </c>
      <c r="AC1726" t="s">
        <v>54</v>
      </c>
      <c r="AD1726" t="s">
        <v>54</v>
      </c>
      <c r="AE1726" t="s">
        <v>73</v>
      </c>
      <c r="AF1726" t="s">
        <v>8000</v>
      </c>
    </row>
    <row r="1727" spans="1:32" x14ac:dyDescent="0.25">
      <c r="A1727" t="s">
        <v>8001</v>
      </c>
      <c r="B1727" t="s">
        <v>8002</v>
      </c>
      <c r="C1727" t="s">
        <v>8003</v>
      </c>
      <c r="D1727" t="s">
        <v>6405</v>
      </c>
      <c r="E1727" t="s">
        <v>50</v>
      </c>
      <c r="F1727">
        <v>10</v>
      </c>
      <c r="G1727">
        <v>2022</v>
      </c>
      <c r="H1727" s="1">
        <v>44985.480026319441</v>
      </c>
      <c r="I1727" t="s">
        <v>3355</v>
      </c>
      <c r="J1727">
        <v>44.42</v>
      </c>
      <c r="K1727">
        <v>0</v>
      </c>
      <c r="L1727" t="s">
        <v>38</v>
      </c>
      <c r="M1727" t="s">
        <v>51</v>
      </c>
      <c r="N1727">
        <v>44.42</v>
      </c>
      <c r="R1727" t="s">
        <v>52</v>
      </c>
      <c r="S1727">
        <v>43.415362999999999</v>
      </c>
      <c r="T1727">
        <v>-124.254255</v>
      </c>
      <c r="U1727">
        <v>0</v>
      </c>
      <c r="V1727">
        <v>1</v>
      </c>
      <c r="W1727">
        <v>2.2000000000000002</v>
      </c>
      <c r="X1727">
        <v>0</v>
      </c>
      <c r="Y1727">
        <v>0</v>
      </c>
      <c r="AB1727" t="s">
        <v>41</v>
      </c>
      <c r="AC1727" t="s">
        <v>54</v>
      </c>
      <c r="AD1727" t="s">
        <v>54</v>
      </c>
      <c r="AE1727" t="s">
        <v>438</v>
      </c>
      <c r="AF1727" t="s">
        <v>8004</v>
      </c>
    </row>
    <row r="1728" spans="1:32" x14ac:dyDescent="0.25">
      <c r="A1728" t="s">
        <v>8005</v>
      </c>
      <c r="B1728" t="s">
        <v>8006</v>
      </c>
      <c r="C1728" t="s">
        <v>8007</v>
      </c>
      <c r="D1728" t="s">
        <v>8008</v>
      </c>
      <c r="E1728" t="s">
        <v>259</v>
      </c>
      <c r="F1728">
        <v>7</v>
      </c>
      <c r="G1728">
        <v>2022</v>
      </c>
      <c r="H1728" s="1">
        <v>44942.602790231482</v>
      </c>
      <c r="I1728" t="s">
        <v>3355</v>
      </c>
      <c r="J1728">
        <v>44.18</v>
      </c>
      <c r="K1728">
        <v>0</v>
      </c>
      <c r="L1728" t="s">
        <v>38</v>
      </c>
      <c r="M1728" t="s">
        <v>51</v>
      </c>
      <c r="N1728">
        <v>44.18</v>
      </c>
      <c r="R1728" t="s">
        <v>52</v>
      </c>
      <c r="S1728">
        <v>42.518611</v>
      </c>
      <c r="T1728">
        <v>-93.253056000000001</v>
      </c>
      <c r="U1728">
        <v>0</v>
      </c>
      <c r="V1728">
        <v>2</v>
      </c>
      <c r="W1728">
        <v>3.524</v>
      </c>
      <c r="X1728">
        <v>2.625</v>
      </c>
      <c r="Y1728">
        <v>0</v>
      </c>
      <c r="Z1728">
        <v>19000410001</v>
      </c>
      <c r="AA1728">
        <v>995.20228862454996</v>
      </c>
      <c r="AB1728" t="s">
        <v>53</v>
      </c>
      <c r="AC1728" t="s">
        <v>54</v>
      </c>
      <c r="AD1728" t="s">
        <v>54</v>
      </c>
      <c r="AE1728" t="s">
        <v>54</v>
      </c>
      <c r="AF1728" t="s">
        <v>8009</v>
      </c>
    </row>
    <row r="1729" spans="1:32" x14ac:dyDescent="0.25">
      <c r="A1729" t="s">
        <v>8010</v>
      </c>
      <c r="B1729" t="s">
        <v>8011</v>
      </c>
      <c r="C1729" t="s">
        <v>8011</v>
      </c>
      <c r="D1729" t="s">
        <v>8012</v>
      </c>
      <c r="E1729" t="s">
        <v>99</v>
      </c>
      <c r="F1729">
        <v>6</v>
      </c>
      <c r="G1729">
        <v>2022</v>
      </c>
      <c r="H1729" s="1">
        <v>44810.50211739583</v>
      </c>
      <c r="I1729" t="s">
        <v>3355</v>
      </c>
      <c r="J1729">
        <v>44.11</v>
      </c>
      <c r="K1729">
        <v>0</v>
      </c>
      <c r="L1729" t="s">
        <v>38</v>
      </c>
      <c r="M1729" t="s">
        <v>51</v>
      </c>
      <c r="N1729">
        <v>44.11</v>
      </c>
      <c r="R1729" t="s">
        <v>52</v>
      </c>
      <c r="S1729">
        <v>26.062583</v>
      </c>
      <c r="T1729">
        <v>-97.483917000000005</v>
      </c>
      <c r="U1729">
        <v>0.55025000000000002</v>
      </c>
      <c r="V1729">
        <v>1</v>
      </c>
      <c r="W1729">
        <v>2</v>
      </c>
      <c r="X1729">
        <v>1</v>
      </c>
      <c r="Y1729">
        <v>200.655</v>
      </c>
      <c r="Z1729">
        <v>48001106001</v>
      </c>
      <c r="AA1729">
        <v>260.40974798410002</v>
      </c>
      <c r="AB1729" t="s">
        <v>1420</v>
      </c>
      <c r="AC1729" t="s">
        <v>54</v>
      </c>
      <c r="AD1729" t="s">
        <v>54</v>
      </c>
      <c r="AE1729" t="s">
        <v>54</v>
      </c>
      <c r="AF1729" t="s">
        <v>8013</v>
      </c>
    </row>
    <row r="1730" spans="1:32" x14ac:dyDescent="0.25">
      <c r="A1730" t="s">
        <v>8014</v>
      </c>
      <c r="B1730" t="s">
        <v>8015</v>
      </c>
      <c r="C1730" t="s">
        <v>8015</v>
      </c>
      <c r="D1730" t="s">
        <v>5737</v>
      </c>
      <c r="E1730" t="s">
        <v>99</v>
      </c>
      <c r="F1730">
        <v>6</v>
      </c>
      <c r="G1730">
        <v>2022</v>
      </c>
      <c r="H1730" s="1">
        <v>44833.413543182869</v>
      </c>
      <c r="I1730" t="s">
        <v>3355</v>
      </c>
      <c r="J1730">
        <v>43.2</v>
      </c>
      <c r="K1730">
        <v>0</v>
      </c>
      <c r="L1730" t="s">
        <v>38</v>
      </c>
      <c r="M1730" t="s">
        <v>79</v>
      </c>
      <c r="Q1730">
        <v>43.2</v>
      </c>
      <c r="R1730" t="s">
        <v>94</v>
      </c>
      <c r="S1730">
        <v>32.995832999999998</v>
      </c>
      <c r="T1730">
        <v>-94.940555000000003</v>
      </c>
      <c r="U1730">
        <v>0.38724999999999998</v>
      </c>
      <c r="V1730">
        <v>1</v>
      </c>
      <c r="W1730">
        <v>2</v>
      </c>
      <c r="X1730">
        <v>2</v>
      </c>
      <c r="Y1730">
        <v>141.10499999999999</v>
      </c>
      <c r="Z1730">
        <v>48005090001</v>
      </c>
      <c r="AA1730">
        <v>728.41887547999988</v>
      </c>
      <c r="AB1730" t="s">
        <v>41</v>
      </c>
      <c r="AC1730" t="s">
        <v>54</v>
      </c>
      <c r="AD1730" t="s">
        <v>54</v>
      </c>
      <c r="AE1730" t="s">
        <v>54</v>
      </c>
      <c r="AF1730" t="s">
        <v>8016</v>
      </c>
    </row>
    <row r="1731" spans="1:32" x14ac:dyDescent="0.25">
      <c r="A1731" t="s">
        <v>8017</v>
      </c>
      <c r="B1731" t="s">
        <v>8018</v>
      </c>
      <c r="C1731" t="s">
        <v>8019</v>
      </c>
      <c r="D1731" t="s">
        <v>8020</v>
      </c>
      <c r="E1731" t="s">
        <v>600</v>
      </c>
      <c r="F1731">
        <v>4</v>
      </c>
      <c r="G1731">
        <v>2022</v>
      </c>
      <c r="H1731" s="1">
        <v>44957.590357361114</v>
      </c>
      <c r="I1731" t="s">
        <v>3355</v>
      </c>
      <c r="J1731">
        <v>42.9</v>
      </c>
      <c r="K1731">
        <v>0</v>
      </c>
      <c r="L1731" t="s">
        <v>38</v>
      </c>
      <c r="M1731" t="s">
        <v>51</v>
      </c>
      <c r="N1731">
        <v>42.9</v>
      </c>
      <c r="R1731" t="s">
        <v>52</v>
      </c>
      <c r="S1731">
        <v>27.547409999999999</v>
      </c>
      <c r="T1731">
        <v>-81.800030000000007</v>
      </c>
      <c r="Z1731">
        <v>12000239001</v>
      </c>
      <c r="AA1731">
        <v>655.57698793200007</v>
      </c>
      <c r="AB1731" t="s">
        <v>41</v>
      </c>
      <c r="AC1731" t="s">
        <v>54</v>
      </c>
      <c r="AD1731" t="s">
        <v>54</v>
      </c>
      <c r="AE1731" t="s">
        <v>54</v>
      </c>
      <c r="AF1731" t="s">
        <v>8021</v>
      </c>
    </row>
    <row r="1732" spans="1:32" x14ac:dyDescent="0.25">
      <c r="A1732" t="s">
        <v>8022</v>
      </c>
      <c r="B1732" t="s">
        <v>8023</v>
      </c>
      <c r="C1732" t="s">
        <v>8024</v>
      </c>
      <c r="D1732" t="s">
        <v>8025</v>
      </c>
      <c r="E1732" t="s">
        <v>259</v>
      </c>
      <c r="F1732">
        <v>7</v>
      </c>
      <c r="G1732">
        <v>2022</v>
      </c>
      <c r="H1732" s="1">
        <v>44943.507025729166</v>
      </c>
      <c r="I1732" t="s">
        <v>3355</v>
      </c>
      <c r="J1732">
        <v>42.84</v>
      </c>
      <c r="K1732">
        <v>0</v>
      </c>
      <c r="L1732" t="s">
        <v>38</v>
      </c>
      <c r="M1732" t="s">
        <v>51</v>
      </c>
      <c r="N1732">
        <v>42.84</v>
      </c>
      <c r="R1732" t="s">
        <v>52</v>
      </c>
      <c r="S1732">
        <v>42.298515000000002</v>
      </c>
      <c r="T1732">
        <v>-91.015071000000006</v>
      </c>
      <c r="U1732">
        <v>0</v>
      </c>
      <c r="V1732">
        <v>1</v>
      </c>
      <c r="W1732">
        <v>2.54</v>
      </c>
      <c r="X1732">
        <v>1.25</v>
      </c>
      <c r="Y1732">
        <v>0</v>
      </c>
      <c r="Z1732">
        <v>19000128001</v>
      </c>
      <c r="AA1732">
        <v>72.841887548000003</v>
      </c>
      <c r="AB1732" t="s">
        <v>1420</v>
      </c>
      <c r="AC1732" t="s">
        <v>54</v>
      </c>
      <c r="AD1732" t="s">
        <v>54</v>
      </c>
      <c r="AE1732" t="s">
        <v>73</v>
      </c>
      <c r="AF1732" t="s">
        <v>8026</v>
      </c>
    </row>
    <row r="1733" spans="1:32" x14ac:dyDescent="0.25">
      <c r="A1733" t="s">
        <v>8027</v>
      </c>
      <c r="B1733" t="s">
        <v>8028</v>
      </c>
      <c r="C1733" t="s">
        <v>8029</v>
      </c>
      <c r="D1733" t="s">
        <v>1134</v>
      </c>
      <c r="E1733" t="s">
        <v>259</v>
      </c>
      <c r="F1733">
        <v>7</v>
      </c>
      <c r="G1733">
        <v>2022</v>
      </c>
      <c r="H1733" s="1">
        <v>44971.632072442131</v>
      </c>
      <c r="I1733" t="s">
        <v>3355</v>
      </c>
      <c r="J1733">
        <v>42</v>
      </c>
      <c r="K1733">
        <v>0</v>
      </c>
      <c r="L1733" t="s">
        <v>38</v>
      </c>
      <c r="M1733" t="s">
        <v>79</v>
      </c>
      <c r="Q1733">
        <v>42</v>
      </c>
      <c r="R1733" t="s">
        <v>52</v>
      </c>
      <c r="S1733">
        <v>42.038879999999999</v>
      </c>
      <c r="T1733">
        <v>-94.047700000000006</v>
      </c>
      <c r="Z1733">
        <v>19001046001</v>
      </c>
      <c r="AA1733">
        <v>257.86028191992</v>
      </c>
      <c r="AB1733" t="s">
        <v>54</v>
      </c>
      <c r="AC1733" t="s">
        <v>64</v>
      </c>
      <c r="AD1733" t="s">
        <v>54</v>
      </c>
      <c r="AE1733" t="s">
        <v>54</v>
      </c>
      <c r="AF1733" t="s">
        <v>8030</v>
      </c>
    </row>
    <row r="1734" spans="1:32" x14ac:dyDescent="0.25">
      <c r="A1734" t="s">
        <v>8031</v>
      </c>
      <c r="B1734" t="s">
        <v>8032</v>
      </c>
      <c r="C1734" t="s">
        <v>8033</v>
      </c>
      <c r="D1734" t="s">
        <v>8034</v>
      </c>
      <c r="E1734" t="s">
        <v>543</v>
      </c>
      <c r="F1734">
        <v>7</v>
      </c>
      <c r="G1734">
        <v>2022</v>
      </c>
      <c r="H1734" s="1">
        <v>44973.675128495372</v>
      </c>
      <c r="I1734" t="s">
        <v>3355</v>
      </c>
      <c r="J1734">
        <v>41.88</v>
      </c>
      <c r="K1734">
        <v>0</v>
      </c>
      <c r="L1734" t="s">
        <v>38</v>
      </c>
      <c r="M1734" t="s">
        <v>51</v>
      </c>
      <c r="N1734">
        <v>41.88</v>
      </c>
      <c r="R1734" t="s">
        <v>52</v>
      </c>
      <c r="S1734">
        <v>38.363495</v>
      </c>
      <c r="T1734">
        <v>-90.998439000000005</v>
      </c>
      <c r="U1734">
        <v>0.75275000000000003</v>
      </c>
      <c r="V1734">
        <v>1</v>
      </c>
      <c r="W1734">
        <v>0</v>
      </c>
      <c r="X1734">
        <v>0</v>
      </c>
      <c r="Y1734">
        <v>274.06</v>
      </c>
      <c r="Z1734">
        <v>29001180008</v>
      </c>
      <c r="AA1734">
        <v>321.05061936780999</v>
      </c>
      <c r="AB1734" t="s">
        <v>41</v>
      </c>
      <c r="AC1734" t="s">
        <v>72</v>
      </c>
      <c r="AD1734" t="s">
        <v>54</v>
      </c>
      <c r="AE1734" t="s">
        <v>73</v>
      </c>
      <c r="AF1734" t="s">
        <v>8035</v>
      </c>
    </row>
    <row r="1735" spans="1:32" x14ac:dyDescent="0.25">
      <c r="A1735" t="s">
        <v>8036</v>
      </c>
      <c r="B1735" t="s">
        <v>8037</v>
      </c>
      <c r="C1735" t="s">
        <v>8038</v>
      </c>
      <c r="D1735" t="s">
        <v>8039</v>
      </c>
      <c r="E1735" t="s">
        <v>525</v>
      </c>
      <c r="F1735">
        <v>2</v>
      </c>
      <c r="G1735">
        <v>2022</v>
      </c>
      <c r="H1735" s="1">
        <v>44985.49027775463</v>
      </c>
      <c r="I1735" t="s">
        <v>3355</v>
      </c>
      <c r="J1735">
        <v>40.54</v>
      </c>
      <c r="K1735">
        <v>0</v>
      </c>
      <c r="L1735" t="s">
        <v>38</v>
      </c>
      <c r="M1735" t="s">
        <v>63</v>
      </c>
      <c r="P1735">
        <v>40.54</v>
      </c>
      <c r="R1735" t="s">
        <v>38</v>
      </c>
      <c r="S1735">
        <v>40.006740000000001</v>
      </c>
      <c r="T1735">
        <v>-75.028710000000004</v>
      </c>
      <c r="U1735">
        <v>0.45427499999999998</v>
      </c>
      <c r="V1735">
        <v>1</v>
      </c>
      <c r="W1735">
        <v>2.625</v>
      </c>
      <c r="X1735">
        <v>0.55000000000000004</v>
      </c>
      <c r="Y1735">
        <v>165.85</v>
      </c>
      <c r="Z1735">
        <v>34006344001</v>
      </c>
      <c r="AA1735">
        <v>318.31904858475997</v>
      </c>
      <c r="AB1735" t="s">
        <v>41</v>
      </c>
      <c r="AC1735" t="s">
        <v>54</v>
      </c>
      <c r="AD1735" t="s">
        <v>54</v>
      </c>
      <c r="AE1735" t="s">
        <v>73</v>
      </c>
      <c r="AF1735" t="s">
        <v>8040</v>
      </c>
    </row>
    <row r="1736" spans="1:32" x14ac:dyDescent="0.25">
      <c r="A1736" t="s">
        <v>8041</v>
      </c>
      <c r="B1736" t="s">
        <v>8042</v>
      </c>
      <c r="C1736" t="s">
        <v>8043</v>
      </c>
      <c r="D1736" t="s">
        <v>5959</v>
      </c>
      <c r="E1736" t="s">
        <v>117</v>
      </c>
      <c r="F1736">
        <v>5</v>
      </c>
      <c r="G1736">
        <v>2022</v>
      </c>
      <c r="H1736" s="1">
        <v>44957.435224710651</v>
      </c>
      <c r="I1736" t="s">
        <v>3355</v>
      </c>
      <c r="J1736">
        <v>40.17</v>
      </c>
      <c r="K1736">
        <v>0</v>
      </c>
      <c r="L1736" t="s">
        <v>38</v>
      </c>
      <c r="M1736" t="s">
        <v>51</v>
      </c>
      <c r="N1736">
        <v>40.17</v>
      </c>
      <c r="R1736" t="s">
        <v>52</v>
      </c>
      <c r="S1736">
        <v>41.949800000000003</v>
      </c>
      <c r="T1736">
        <v>-87.977699999999999</v>
      </c>
      <c r="U1736">
        <v>0.38779999999999998</v>
      </c>
      <c r="V1736">
        <v>4</v>
      </c>
      <c r="W1736">
        <v>2.33</v>
      </c>
      <c r="X1736">
        <v>1.1299999999999999</v>
      </c>
      <c r="Y1736">
        <v>142.47479999999999</v>
      </c>
      <c r="Z1736">
        <v>17000489002</v>
      </c>
      <c r="AA1736">
        <v>351.46210741909999</v>
      </c>
      <c r="AB1736" t="s">
        <v>118</v>
      </c>
      <c r="AC1736" t="s">
        <v>54</v>
      </c>
      <c r="AD1736" t="s">
        <v>54</v>
      </c>
      <c r="AE1736" t="s">
        <v>73</v>
      </c>
      <c r="AF1736" t="s">
        <v>8044</v>
      </c>
    </row>
    <row r="1737" spans="1:32" x14ac:dyDescent="0.25">
      <c r="A1737" t="s">
        <v>8045</v>
      </c>
      <c r="B1737" t="s">
        <v>8046</v>
      </c>
      <c r="C1737" t="s">
        <v>8047</v>
      </c>
      <c r="D1737" t="s">
        <v>8048</v>
      </c>
      <c r="E1737" t="s">
        <v>259</v>
      </c>
      <c r="F1737">
        <v>7</v>
      </c>
      <c r="G1737">
        <v>2022</v>
      </c>
      <c r="H1737" s="1">
        <v>44974.402110196759</v>
      </c>
      <c r="I1737" t="s">
        <v>3355</v>
      </c>
      <c r="J1737">
        <v>40.159999999999997</v>
      </c>
      <c r="K1737">
        <v>0</v>
      </c>
      <c r="L1737" t="s">
        <v>38</v>
      </c>
      <c r="M1737" t="s">
        <v>51</v>
      </c>
      <c r="N1737">
        <v>40.159999999999997</v>
      </c>
      <c r="R1737" t="s">
        <v>52</v>
      </c>
      <c r="S1737">
        <v>41.303870000000003</v>
      </c>
      <c r="T1737">
        <v>-94.46105</v>
      </c>
      <c r="Z1737">
        <v>19000348001</v>
      </c>
      <c r="AA1737">
        <v>258.58870079540003</v>
      </c>
      <c r="AB1737" t="s">
        <v>41</v>
      </c>
      <c r="AC1737" t="s">
        <v>54</v>
      </c>
      <c r="AD1737" t="s">
        <v>54</v>
      </c>
      <c r="AE1737" t="s">
        <v>54</v>
      </c>
      <c r="AF1737" t="s">
        <v>8049</v>
      </c>
    </row>
    <row r="1738" spans="1:32" x14ac:dyDescent="0.25">
      <c r="A1738" t="s">
        <v>8050</v>
      </c>
      <c r="B1738" t="s">
        <v>8051</v>
      </c>
      <c r="C1738" t="s">
        <v>8052</v>
      </c>
      <c r="D1738" t="s">
        <v>8050</v>
      </c>
      <c r="E1738" t="s">
        <v>437</v>
      </c>
      <c r="F1738">
        <v>5</v>
      </c>
      <c r="G1738">
        <v>2022</v>
      </c>
      <c r="H1738" s="1">
        <v>44972.527800509262</v>
      </c>
      <c r="I1738" t="s">
        <v>3355</v>
      </c>
      <c r="J1738">
        <v>40</v>
      </c>
      <c r="K1738">
        <v>0</v>
      </c>
      <c r="L1738" t="s">
        <v>38</v>
      </c>
      <c r="M1738" t="s">
        <v>51</v>
      </c>
      <c r="N1738">
        <v>40</v>
      </c>
      <c r="R1738" t="s">
        <v>52</v>
      </c>
      <c r="S1738">
        <v>43.769182000000001</v>
      </c>
      <c r="T1738">
        <v>-94.185182999999995</v>
      </c>
      <c r="U1738">
        <v>0.35641666700000002</v>
      </c>
      <c r="V1738">
        <v>1</v>
      </c>
      <c r="W1738">
        <v>1.7</v>
      </c>
      <c r="X1738">
        <v>1.7</v>
      </c>
      <c r="Y1738">
        <v>130.42500000000001</v>
      </c>
      <c r="AB1738" t="s">
        <v>41</v>
      </c>
      <c r="AC1738" t="s">
        <v>64</v>
      </c>
      <c r="AD1738" t="s">
        <v>54</v>
      </c>
      <c r="AE1738" t="s">
        <v>65</v>
      </c>
      <c r="AF1738" t="s">
        <v>8053</v>
      </c>
    </row>
    <row r="1739" spans="1:32" x14ac:dyDescent="0.25">
      <c r="A1739" t="s">
        <v>8054</v>
      </c>
      <c r="B1739" t="s">
        <v>8055</v>
      </c>
      <c r="C1739" t="s">
        <v>8056</v>
      </c>
      <c r="D1739" t="s">
        <v>8057</v>
      </c>
      <c r="E1739" t="s">
        <v>259</v>
      </c>
      <c r="F1739">
        <v>7</v>
      </c>
      <c r="G1739">
        <v>2022</v>
      </c>
      <c r="H1739" s="1">
        <v>44974.490185254632</v>
      </c>
      <c r="I1739" t="s">
        <v>3355</v>
      </c>
      <c r="J1739">
        <v>39.159999999999997</v>
      </c>
      <c r="K1739">
        <v>0</v>
      </c>
      <c r="L1739" t="s">
        <v>38</v>
      </c>
      <c r="M1739" t="s">
        <v>51</v>
      </c>
      <c r="N1739">
        <v>39.159999999999997</v>
      </c>
      <c r="R1739" t="s">
        <v>52</v>
      </c>
      <c r="S1739">
        <v>43.094999999999999</v>
      </c>
      <c r="T1739">
        <v>-94.688749999999999</v>
      </c>
      <c r="U1739">
        <v>0</v>
      </c>
      <c r="V1739">
        <v>1</v>
      </c>
      <c r="W1739">
        <v>2.25</v>
      </c>
      <c r="X1739">
        <v>1.5</v>
      </c>
      <c r="Y1739">
        <v>0</v>
      </c>
      <c r="Z1739">
        <v>19000277001</v>
      </c>
      <c r="AA1739">
        <v>398.80933432529997</v>
      </c>
      <c r="AB1739" t="s">
        <v>41</v>
      </c>
      <c r="AC1739" t="s">
        <v>54</v>
      </c>
      <c r="AD1739" t="s">
        <v>54</v>
      </c>
      <c r="AE1739" t="s">
        <v>54</v>
      </c>
      <c r="AF1739" t="s">
        <v>8058</v>
      </c>
    </row>
    <row r="1740" spans="1:32" x14ac:dyDescent="0.25">
      <c r="A1740" t="s">
        <v>8059</v>
      </c>
      <c r="B1740" t="s">
        <v>8060</v>
      </c>
      <c r="C1740" t="s">
        <v>8061</v>
      </c>
      <c r="D1740" t="s">
        <v>8062</v>
      </c>
      <c r="E1740" t="s">
        <v>213</v>
      </c>
      <c r="F1740">
        <v>3</v>
      </c>
      <c r="G1740">
        <v>2022</v>
      </c>
      <c r="H1740" s="1">
        <v>44974.439087199076</v>
      </c>
      <c r="I1740" t="s">
        <v>3355</v>
      </c>
      <c r="J1740">
        <v>38.478999999999999</v>
      </c>
      <c r="K1740">
        <v>0</v>
      </c>
      <c r="L1740" t="s">
        <v>38</v>
      </c>
      <c r="M1740" t="s">
        <v>79</v>
      </c>
      <c r="Q1740">
        <v>38.478999999999999</v>
      </c>
      <c r="R1740" t="s">
        <v>52</v>
      </c>
      <c r="S1740">
        <v>41.40175</v>
      </c>
      <c r="T1740">
        <v>-75.371600000000001</v>
      </c>
      <c r="Z1740">
        <v>42008001202</v>
      </c>
      <c r="AA1740">
        <v>465.27755671285007</v>
      </c>
      <c r="AB1740" t="s">
        <v>41</v>
      </c>
      <c r="AC1740" t="s">
        <v>54</v>
      </c>
      <c r="AD1740" t="s">
        <v>54</v>
      </c>
      <c r="AE1740" t="s">
        <v>73</v>
      </c>
      <c r="AF1740" t="s">
        <v>8063</v>
      </c>
    </row>
    <row r="1741" spans="1:32" x14ac:dyDescent="0.25">
      <c r="A1741" t="s">
        <v>8064</v>
      </c>
      <c r="B1741" t="s">
        <v>8065</v>
      </c>
      <c r="C1741" t="s">
        <v>8066</v>
      </c>
      <c r="D1741" t="s">
        <v>8067</v>
      </c>
      <c r="E1741" t="s">
        <v>253</v>
      </c>
      <c r="F1741">
        <v>5</v>
      </c>
      <c r="G1741">
        <v>2022</v>
      </c>
      <c r="H1741" s="1">
        <v>44971.493562476855</v>
      </c>
      <c r="I1741" t="s">
        <v>3355</v>
      </c>
      <c r="J1741">
        <v>38.200000000000003</v>
      </c>
      <c r="K1741">
        <v>0</v>
      </c>
      <c r="L1741" t="s">
        <v>38</v>
      </c>
      <c r="M1741" t="s">
        <v>51</v>
      </c>
      <c r="N1741">
        <v>38.200000000000003</v>
      </c>
      <c r="R1741" t="s">
        <v>52</v>
      </c>
      <c r="S1741">
        <v>40.674489999999999</v>
      </c>
      <c r="T1741">
        <v>-86.143010000000004</v>
      </c>
      <c r="U1741">
        <v>0.75754250000000001</v>
      </c>
      <c r="V1741">
        <v>1</v>
      </c>
      <c r="W1741">
        <v>2.6</v>
      </c>
      <c r="X1741">
        <v>0</v>
      </c>
      <c r="Y1741">
        <v>275.46780999999999</v>
      </c>
      <c r="Z1741">
        <v>18002170002</v>
      </c>
      <c r="AA1741">
        <v>291.36755019200001</v>
      </c>
      <c r="AB1741" t="s">
        <v>41</v>
      </c>
      <c r="AC1741" t="s">
        <v>54</v>
      </c>
      <c r="AD1741" t="s">
        <v>54</v>
      </c>
      <c r="AE1741" t="s">
        <v>44</v>
      </c>
      <c r="AF1741" t="s">
        <v>8068</v>
      </c>
    </row>
    <row r="1742" spans="1:32" x14ac:dyDescent="0.25">
      <c r="A1742" t="s">
        <v>8069</v>
      </c>
      <c r="B1742" t="s">
        <v>8070</v>
      </c>
      <c r="C1742" t="s">
        <v>8071</v>
      </c>
      <c r="D1742" t="s">
        <v>8072</v>
      </c>
      <c r="E1742" t="s">
        <v>85</v>
      </c>
      <c r="F1742">
        <v>2</v>
      </c>
      <c r="G1742">
        <v>2022</v>
      </c>
      <c r="H1742" s="1">
        <v>44971.508248275466</v>
      </c>
      <c r="I1742" t="s">
        <v>3355</v>
      </c>
      <c r="J1742">
        <v>37.5</v>
      </c>
      <c r="K1742">
        <v>0</v>
      </c>
      <c r="L1742" t="s">
        <v>38</v>
      </c>
      <c r="M1742" t="s">
        <v>51</v>
      </c>
      <c r="N1742">
        <v>87.11</v>
      </c>
      <c r="R1742" t="s">
        <v>214</v>
      </c>
      <c r="S1742">
        <v>42.871160000000003</v>
      </c>
      <c r="T1742">
        <v>-78.276759999999996</v>
      </c>
      <c r="U1742">
        <v>0.84491666700000001</v>
      </c>
      <c r="V1742">
        <v>1</v>
      </c>
      <c r="W1742">
        <v>1.4</v>
      </c>
      <c r="X1742">
        <v>0</v>
      </c>
      <c r="Y1742">
        <v>306.70999999999998</v>
      </c>
      <c r="Z1742">
        <v>36009127001</v>
      </c>
      <c r="AA1742">
        <v>492.41115982448008</v>
      </c>
      <c r="AB1742" t="s">
        <v>53</v>
      </c>
      <c r="AC1742" t="s">
        <v>42</v>
      </c>
      <c r="AD1742" t="s">
        <v>43</v>
      </c>
      <c r="AE1742" t="s">
        <v>65</v>
      </c>
      <c r="AF1742" t="s">
        <v>8073</v>
      </c>
    </row>
    <row r="1743" spans="1:32" x14ac:dyDescent="0.25">
      <c r="A1743" t="s">
        <v>8074</v>
      </c>
      <c r="B1743" t="s">
        <v>8075</v>
      </c>
      <c r="C1743" t="s">
        <v>8076</v>
      </c>
      <c r="D1743" t="s">
        <v>3011</v>
      </c>
      <c r="E1743" t="s">
        <v>543</v>
      </c>
      <c r="F1743">
        <v>7</v>
      </c>
      <c r="G1743">
        <v>2022</v>
      </c>
      <c r="H1743" s="1">
        <v>44973.553560347224</v>
      </c>
      <c r="I1743" t="s">
        <v>3355</v>
      </c>
      <c r="J1743">
        <v>37.340000000000003</v>
      </c>
      <c r="K1743">
        <v>0</v>
      </c>
      <c r="L1743" t="s">
        <v>38</v>
      </c>
      <c r="M1743" t="s">
        <v>51</v>
      </c>
      <c r="N1743">
        <v>37.340000000000003</v>
      </c>
      <c r="R1743" t="s">
        <v>52</v>
      </c>
      <c r="S1743">
        <v>38.991072000000003</v>
      </c>
      <c r="T1743">
        <v>-93.910449</v>
      </c>
      <c r="U1743">
        <v>0.39423333300000002</v>
      </c>
      <c r="V1743">
        <v>1</v>
      </c>
      <c r="W1743">
        <v>0</v>
      </c>
      <c r="X1743">
        <v>0</v>
      </c>
      <c r="Y1743">
        <v>143.81780000000001</v>
      </c>
      <c r="Z1743">
        <v>29001036001</v>
      </c>
      <c r="AA1743">
        <v>273.15707830499997</v>
      </c>
      <c r="AB1743" t="s">
        <v>41</v>
      </c>
      <c r="AC1743" t="s">
        <v>54</v>
      </c>
      <c r="AD1743" t="s">
        <v>54</v>
      </c>
      <c r="AE1743" t="s">
        <v>73</v>
      </c>
      <c r="AF1743" t="s">
        <v>8077</v>
      </c>
    </row>
    <row r="1744" spans="1:32" x14ac:dyDescent="0.25">
      <c r="A1744" t="s">
        <v>8078</v>
      </c>
      <c r="B1744" t="s">
        <v>8079</v>
      </c>
      <c r="C1744" t="s">
        <v>8080</v>
      </c>
      <c r="D1744" t="s">
        <v>8081</v>
      </c>
      <c r="E1744" t="s">
        <v>136</v>
      </c>
      <c r="F1744">
        <v>4</v>
      </c>
      <c r="G1744">
        <v>2022</v>
      </c>
      <c r="H1744" s="1">
        <v>44973.386221701388</v>
      </c>
      <c r="I1744" t="s">
        <v>3355</v>
      </c>
      <c r="J1744">
        <v>37</v>
      </c>
      <c r="K1744">
        <v>0</v>
      </c>
      <c r="L1744" t="s">
        <v>38</v>
      </c>
      <c r="M1744" t="s">
        <v>51</v>
      </c>
      <c r="N1744">
        <v>37</v>
      </c>
      <c r="R1744" t="s">
        <v>52</v>
      </c>
      <c r="S1744">
        <v>36.4069</v>
      </c>
      <c r="T1744">
        <v>-79.965599999999995</v>
      </c>
      <c r="U1744">
        <v>0.88268333300000001</v>
      </c>
      <c r="V1744">
        <v>1</v>
      </c>
      <c r="W1744">
        <v>4.5</v>
      </c>
      <c r="X1744">
        <v>0</v>
      </c>
      <c r="Y1744">
        <v>321.87</v>
      </c>
      <c r="Z1744">
        <v>37007904001</v>
      </c>
      <c r="AA1744">
        <v>1025.79588139471</v>
      </c>
      <c r="AB1744" t="s">
        <v>41</v>
      </c>
      <c r="AC1744" t="s">
        <v>54</v>
      </c>
      <c r="AD1744" t="s">
        <v>54</v>
      </c>
      <c r="AE1744" t="s">
        <v>73</v>
      </c>
      <c r="AF1744" t="s">
        <v>8082</v>
      </c>
    </row>
    <row r="1745" spans="1:32" x14ac:dyDescent="0.25">
      <c r="A1745" t="s">
        <v>6704</v>
      </c>
      <c r="B1745" t="s">
        <v>8083</v>
      </c>
      <c r="C1745" t="s">
        <v>8083</v>
      </c>
      <c r="D1745" t="s">
        <v>811</v>
      </c>
      <c r="E1745" t="s">
        <v>99</v>
      </c>
      <c r="F1745">
        <v>6</v>
      </c>
      <c r="G1745">
        <v>2022</v>
      </c>
      <c r="H1745" s="1">
        <v>44824.663866145835</v>
      </c>
      <c r="I1745" t="s">
        <v>3355</v>
      </c>
      <c r="J1745">
        <v>37</v>
      </c>
      <c r="K1745">
        <v>0</v>
      </c>
      <c r="L1745" t="s">
        <v>38</v>
      </c>
      <c r="M1745" t="s">
        <v>79</v>
      </c>
      <c r="Q1745">
        <v>37</v>
      </c>
      <c r="R1745" t="s">
        <v>52</v>
      </c>
      <c r="S1745">
        <v>32.207673999999997</v>
      </c>
      <c r="T1745">
        <v>-94.791893000000002</v>
      </c>
      <c r="U1745">
        <v>0.26109090899999998</v>
      </c>
      <c r="V1745">
        <v>1</v>
      </c>
      <c r="W1745">
        <v>1</v>
      </c>
      <c r="X1745">
        <v>1</v>
      </c>
      <c r="Y1745">
        <v>95.161090909999999</v>
      </c>
      <c r="Z1745">
        <v>48005018002</v>
      </c>
      <c r="AA1745">
        <v>364.20943773999994</v>
      </c>
      <c r="AB1745" t="s">
        <v>41</v>
      </c>
      <c r="AC1745" t="s">
        <v>54</v>
      </c>
      <c r="AD1745" t="s">
        <v>54</v>
      </c>
      <c r="AE1745" t="s">
        <v>73</v>
      </c>
      <c r="AF1745" t="s">
        <v>8084</v>
      </c>
    </row>
    <row r="1746" spans="1:32" x14ac:dyDescent="0.25">
      <c r="A1746" t="s">
        <v>8085</v>
      </c>
      <c r="B1746" t="s">
        <v>8086</v>
      </c>
      <c r="C1746" t="s">
        <v>8086</v>
      </c>
      <c r="D1746" t="s">
        <v>8087</v>
      </c>
      <c r="E1746" t="s">
        <v>99</v>
      </c>
      <c r="F1746">
        <v>6</v>
      </c>
      <c r="G1746">
        <v>2022</v>
      </c>
      <c r="H1746" s="1">
        <v>44817.625683958337</v>
      </c>
      <c r="I1746" t="s">
        <v>3355</v>
      </c>
      <c r="J1746">
        <v>36.903599999999997</v>
      </c>
      <c r="K1746">
        <v>0</v>
      </c>
      <c r="L1746" t="s">
        <v>38</v>
      </c>
      <c r="M1746" t="s">
        <v>79</v>
      </c>
      <c r="Q1746">
        <v>36.903599999999997</v>
      </c>
      <c r="R1746" t="s">
        <v>52</v>
      </c>
      <c r="S1746">
        <v>31.166589999999999</v>
      </c>
      <c r="T1746">
        <v>-94.797445999999994</v>
      </c>
      <c r="U1746">
        <v>0.569766667</v>
      </c>
      <c r="V1746">
        <v>1</v>
      </c>
      <c r="W1746">
        <v>2</v>
      </c>
      <c r="X1746">
        <v>2</v>
      </c>
      <c r="Y1746">
        <v>208.1687</v>
      </c>
      <c r="Z1746">
        <v>48006027001</v>
      </c>
      <c r="AA1746">
        <v>564.52462849699998</v>
      </c>
      <c r="AB1746" t="s">
        <v>118</v>
      </c>
      <c r="AC1746" t="s">
        <v>54</v>
      </c>
      <c r="AD1746" t="s">
        <v>54</v>
      </c>
      <c r="AE1746" t="s">
        <v>73</v>
      </c>
      <c r="AF1746" t="s">
        <v>8088</v>
      </c>
    </row>
    <row r="1747" spans="1:32" x14ac:dyDescent="0.25">
      <c r="A1747" t="s">
        <v>8089</v>
      </c>
      <c r="B1747" t="s">
        <v>8090</v>
      </c>
      <c r="C1747" t="s">
        <v>8091</v>
      </c>
      <c r="D1747" t="s">
        <v>8092</v>
      </c>
      <c r="E1747" t="s">
        <v>259</v>
      </c>
      <c r="F1747">
        <v>7</v>
      </c>
      <c r="G1747">
        <v>2022</v>
      </c>
      <c r="H1747" s="1">
        <v>44930.647250624999</v>
      </c>
      <c r="I1747" t="s">
        <v>3355</v>
      </c>
      <c r="J1747">
        <v>36.409999999999997</v>
      </c>
      <c r="K1747">
        <v>0</v>
      </c>
      <c r="L1747" t="s">
        <v>38</v>
      </c>
      <c r="M1747" t="s">
        <v>51</v>
      </c>
      <c r="N1747">
        <v>36.409999999999997</v>
      </c>
      <c r="R1747" t="s">
        <v>52</v>
      </c>
      <c r="S1747">
        <v>41.981499999999997</v>
      </c>
      <c r="T1747">
        <v>-92.592129999999997</v>
      </c>
      <c r="U1747">
        <v>0</v>
      </c>
      <c r="V1747">
        <v>1</v>
      </c>
      <c r="W1747">
        <v>2.64</v>
      </c>
      <c r="X1747">
        <v>1.1000000000000001</v>
      </c>
      <c r="Y1747">
        <v>0</v>
      </c>
      <c r="Z1747">
        <v>19000853001</v>
      </c>
      <c r="AA1747">
        <v>301.38330972984994</v>
      </c>
      <c r="AB1747" t="s">
        <v>41</v>
      </c>
      <c r="AC1747" t="s">
        <v>72</v>
      </c>
      <c r="AD1747" t="s">
        <v>54</v>
      </c>
      <c r="AE1747" t="s">
        <v>73</v>
      </c>
      <c r="AF1747" t="s">
        <v>8093</v>
      </c>
    </row>
    <row r="1748" spans="1:32" x14ac:dyDescent="0.25">
      <c r="A1748" t="s">
        <v>8094</v>
      </c>
      <c r="B1748" t="s">
        <v>8095</v>
      </c>
      <c r="C1748" t="s">
        <v>8096</v>
      </c>
      <c r="D1748" t="s">
        <v>3171</v>
      </c>
      <c r="E1748" t="s">
        <v>172</v>
      </c>
      <c r="F1748">
        <v>4</v>
      </c>
      <c r="G1748">
        <v>2022</v>
      </c>
      <c r="H1748" s="1">
        <v>44977.622046643519</v>
      </c>
      <c r="I1748" t="s">
        <v>3355</v>
      </c>
      <c r="J1748">
        <v>36</v>
      </c>
      <c r="K1748">
        <v>0</v>
      </c>
      <c r="L1748" t="s">
        <v>38</v>
      </c>
      <c r="M1748" t="s">
        <v>51</v>
      </c>
      <c r="N1748">
        <v>36</v>
      </c>
      <c r="R1748" t="s">
        <v>52</v>
      </c>
      <c r="S1748">
        <v>34.155833000000001</v>
      </c>
      <c r="T1748">
        <v>-82.344999999999999</v>
      </c>
      <c r="U1748">
        <v>0.59941666699999996</v>
      </c>
      <c r="V1748">
        <v>1</v>
      </c>
      <c r="W1748">
        <v>0</v>
      </c>
      <c r="X1748">
        <v>0</v>
      </c>
      <c r="Y1748">
        <v>218.57900000000001</v>
      </c>
      <c r="AB1748" t="s">
        <v>41</v>
      </c>
      <c r="AC1748" t="s">
        <v>54</v>
      </c>
      <c r="AD1748" t="s">
        <v>54</v>
      </c>
      <c r="AE1748" t="s">
        <v>54</v>
      </c>
      <c r="AF1748" t="s">
        <v>8097</v>
      </c>
    </row>
    <row r="1749" spans="1:32" x14ac:dyDescent="0.25">
      <c r="A1749" t="s">
        <v>8098</v>
      </c>
      <c r="B1749" t="s">
        <v>8099</v>
      </c>
      <c r="C1749" t="s">
        <v>8100</v>
      </c>
      <c r="D1749" t="s">
        <v>8067</v>
      </c>
      <c r="E1749" t="s">
        <v>117</v>
      </c>
      <c r="F1749">
        <v>5</v>
      </c>
      <c r="G1749">
        <v>2022</v>
      </c>
      <c r="H1749" s="1">
        <v>44985.63397091435</v>
      </c>
      <c r="I1749" t="s">
        <v>3355</v>
      </c>
      <c r="J1749">
        <v>36</v>
      </c>
      <c r="K1749">
        <v>0</v>
      </c>
      <c r="L1749" t="s">
        <v>38</v>
      </c>
      <c r="M1749" t="s">
        <v>79</v>
      </c>
      <c r="R1749" t="s">
        <v>52</v>
      </c>
      <c r="S1749">
        <v>41.327950999999999</v>
      </c>
      <c r="T1749">
        <v>-89.177137000000002</v>
      </c>
      <c r="U1749">
        <v>1.0521666670000001</v>
      </c>
      <c r="V1749">
        <v>2</v>
      </c>
      <c r="W1749">
        <v>3</v>
      </c>
      <c r="X1749">
        <v>1</v>
      </c>
      <c r="Y1749">
        <v>383.649</v>
      </c>
      <c r="AB1749" t="s">
        <v>41</v>
      </c>
      <c r="AC1749" t="s">
        <v>54</v>
      </c>
      <c r="AD1749" t="s">
        <v>54</v>
      </c>
      <c r="AE1749" t="s">
        <v>438</v>
      </c>
      <c r="AF1749" t="s">
        <v>8101</v>
      </c>
    </row>
    <row r="1750" spans="1:32" x14ac:dyDescent="0.25">
      <c r="A1750" t="s">
        <v>8102</v>
      </c>
      <c r="B1750" t="s">
        <v>8103</v>
      </c>
      <c r="C1750" t="s">
        <v>8104</v>
      </c>
      <c r="D1750" t="s">
        <v>8105</v>
      </c>
      <c r="E1750" t="s">
        <v>525</v>
      </c>
      <c r="F1750">
        <v>2</v>
      </c>
      <c r="G1750">
        <v>2022</v>
      </c>
      <c r="H1750" s="1">
        <v>44994.39565140046</v>
      </c>
      <c r="I1750" t="s">
        <v>3355</v>
      </c>
      <c r="J1750">
        <v>35.86</v>
      </c>
      <c r="K1750">
        <v>0</v>
      </c>
      <c r="L1750" t="s">
        <v>38</v>
      </c>
      <c r="M1750" t="s">
        <v>63</v>
      </c>
      <c r="P1750">
        <v>35.86</v>
      </c>
      <c r="R1750" t="s">
        <v>38</v>
      </c>
      <c r="S1750">
        <v>40.067799999999998</v>
      </c>
      <c r="T1750">
        <v>-74.923670000000001</v>
      </c>
      <c r="U1750">
        <v>0.48741666700000003</v>
      </c>
      <c r="V1750">
        <v>1</v>
      </c>
      <c r="W1750">
        <v>0</v>
      </c>
      <c r="X1750">
        <v>0</v>
      </c>
      <c r="Y1750">
        <v>177.86500000000001</v>
      </c>
      <c r="Z1750">
        <v>34007008001</v>
      </c>
      <c r="AA1750">
        <v>188.66048874932</v>
      </c>
      <c r="AB1750" t="s">
        <v>1420</v>
      </c>
      <c r="AC1750" t="s">
        <v>54</v>
      </c>
      <c r="AD1750" t="s">
        <v>537</v>
      </c>
      <c r="AE1750" t="s">
        <v>54</v>
      </c>
      <c r="AF1750" t="s">
        <v>8106</v>
      </c>
    </row>
    <row r="1751" spans="1:32" x14ac:dyDescent="0.25">
      <c r="A1751" t="s">
        <v>8107</v>
      </c>
      <c r="B1751" t="s">
        <v>8108</v>
      </c>
      <c r="C1751" t="s">
        <v>8109</v>
      </c>
      <c r="D1751" t="s">
        <v>8110</v>
      </c>
      <c r="E1751" t="s">
        <v>1665</v>
      </c>
      <c r="F1751">
        <v>8</v>
      </c>
      <c r="G1751">
        <v>2022</v>
      </c>
      <c r="H1751" s="1">
        <v>44945.448987951386</v>
      </c>
      <c r="I1751" t="s">
        <v>3355</v>
      </c>
      <c r="J1751">
        <v>35.14</v>
      </c>
      <c r="K1751">
        <v>0</v>
      </c>
      <c r="L1751" t="s">
        <v>38</v>
      </c>
      <c r="M1751" t="s">
        <v>679</v>
      </c>
      <c r="O1751">
        <v>35</v>
      </c>
      <c r="R1751" t="s">
        <v>52</v>
      </c>
      <c r="S1751">
        <v>41.793959999999998</v>
      </c>
      <c r="T1751">
        <v>-110.53457</v>
      </c>
      <c r="U1751">
        <v>0.25966666700000002</v>
      </c>
      <c r="V1751">
        <v>3</v>
      </c>
      <c r="W1751">
        <v>0</v>
      </c>
      <c r="X1751">
        <v>0</v>
      </c>
      <c r="Y1751">
        <v>94.713999999999999</v>
      </c>
      <c r="Z1751">
        <v>56000065001</v>
      </c>
      <c r="AA1751">
        <v>222.34986174027009</v>
      </c>
      <c r="AB1751" t="s">
        <v>407</v>
      </c>
      <c r="AC1751" t="s">
        <v>144</v>
      </c>
      <c r="AD1751" t="s">
        <v>54</v>
      </c>
      <c r="AE1751" t="s">
        <v>73</v>
      </c>
      <c r="AF1751" t="s">
        <v>8111</v>
      </c>
    </row>
    <row r="1752" spans="1:32" x14ac:dyDescent="0.25">
      <c r="A1752" t="s">
        <v>8112</v>
      </c>
      <c r="B1752" t="s">
        <v>8113</v>
      </c>
      <c r="C1752" t="s">
        <v>8114</v>
      </c>
      <c r="D1752" t="s">
        <v>1279</v>
      </c>
      <c r="E1752" t="s">
        <v>111</v>
      </c>
      <c r="F1752">
        <v>4</v>
      </c>
      <c r="G1752">
        <v>2022</v>
      </c>
      <c r="H1752" s="1">
        <v>44944.474210034721</v>
      </c>
      <c r="I1752" t="s">
        <v>3355</v>
      </c>
      <c r="J1752">
        <v>35.11</v>
      </c>
      <c r="K1752">
        <v>0</v>
      </c>
      <c r="L1752" t="s">
        <v>38</v>
      </c>
      <c r="M1752" t="s">
        <v>51</v>
      </c>
      <c r="N1752">
        <v>35.11</v>
      </c>
      <c r="R1752" t="s">
        <v>52</v>
      </c>
      <c r="S1752">
        <v>33.545999999999999</v>
      </c>
      <c r="T1752">
        <v>-83.492249999999999</v>
      </c>
      <c r="U1752">
        <v>0.230833333</v>
      </c>
      <c r="V1752">
        <v>1</v>
      </c>
      <c r="W1752">
        <v>1</v>
      </c>
      <c r="X1752">
        <v>1</v>
      </c>
      <c r="Y1752">
        <v>84.19</v>
      </c>
      <c r="AB1752" t="s">
        <v>41</v>
      </c>
      <c r="AC1752" t="s">
        <v>54</v>
      </c>
      <c r="AD1752" t="s">
        <v>54</v>
      </c>
      <c r="AE1752" t="s">
        <v>44</v>
      </c>
      <c r="AF1752" t="s">
        <v>8115</v>
      </c>
    </row>
    <row r="1753" spans="1:32" x14ac:dyDescent="0.25">
      <c r="A1753" t="s">
        <v>8116</v>
      </c>
      <c r="B1753" t="s">
        <v>8117</v>
      </c>
      <c r="C1753" t="s">
        <v>8118</v>
      </c>
      <c r="D1753" t="s">
        <v>8119</v>
      </c>
      <c r="E1753" t="s">
        <v>1719</v>
      </c>
      <c r="F1753">
        <v>7</v>
      </c>
      <c r="G1753">
        <v>2022</v>
      </c>
      <c r="H1753" s="1">
        <v>44971.54036071759</v>
      </c>
      <c r="I1753" t="s">
        <v>3355</v>
      </c>
      <c r="J1753">
        <v>34.58</v>
      </c>
      <c r="K1753">
        <v>0</v>
      </c>
      <c r="L1753" t="s">
        <v>38</v>
      </c>
      <c r="M1753" t="s">
        <v>51</v>
      </c>
      <c r="N1753">
        <v>34.57</v>
      </c>
      <c r="R1753" t="s">
        <v>52</v>
      </c>
      <c r="S1753">
        <v>38.170611000000001</v>
      </c>
      <c r="T1753">
        <v>-99.087249999999997</v>
      </c>
      <c r="U1753">
        <v>0.652458333</v>
      </c>
      <c r="V1753">
        <v>1</v>
      </c>
      <c r="W1753">
        <v>1</v>
      </c>
      <c r="X1753">
        <v>0</v>
      </c>
      <c r="Y1753">
        <v>238.14930000000001</v>
      </c>
      <c r="Z1753">
        <v>20001324001</v>
      </c>
      <c r="AA1753">
        <v>255.85713001235001</v>
      </c>
      <c r="AB1753" t="s">
        <v>118</v>
      </c>
      <c r="AC1753" t="s">
        <v>54</v>
      </c>
      <c r="AD1753" t="s">
        <v>54</v>
      </c>
      <c r="AE1753" t="s">
        <v>73</v>
      </c>
      <c r="AF1753" t="s">
        <v>8120</v>
      </c>
    </row>
    <row r="1754" spans="1:32" x14ac:dyDescent="0.25">
      <c r="A1754" t="s">
        <v>8121</v>
      </c>
      <c r="B1754" t="s">
        <v>8122</v>
      </c>
      <c r="C1754" t="s">
        <v>8123</v>
      </c>
      <c r="D1754" t="s">
        <v>1995</v>
      </c>
      <c r="E1754" t="s">
        <v>136</v>
      </c>
      <c r="F1754">
        <v>4</v>
      </c>
      <c r="G1754">
        <v>2022</v>
      </c>
      <c r="H1754" s="1">
        <v>44964.703818506947</v>
      </c>
      <c r="I1754" t="s">
        <v>3355</v>
      </c>
      <c r="J1754">
        <v>34.5</v>
      </c>
      <c r="K1754">
        <v>0</v>
      </c>
      <c r="L1754" t="s">
        <v>38</v>
      </c>
      <c r="M1754" t="s">
        <v>51</v>
      </c>
      <c r="N1754">
        <v>34.5</v>
      </c>
      <c r="R1754" t="s">
        <v>52</v>
      </c>
      <c r="S1754">
        <v>34.780960999999998</v>
      </c>
      <c r="T1754">
        <v>-76.865762000000004</v>
      </c>
      <c r="U1754">
        <v>0.35926666699999998</v>
      </c>
      <c r="V1754">
        <v>1</v>
      </c>
      <c r="W1754">
        <v>1.2</v>
      </c>
      <c r="X1754">
        <v>0</v>
      </c>
      <c r="Y1754">
        <v>131.20400000000001</v>
      </c>
      <c r="Z1754">
        <v>37001608001</v>
      </c>
      <c r="AA1754">
        <v>273.15707830499997</v>
      </c>
      <c r="AB1754" t="s">
        <v>54</v>
      </c>
      <c r="AC1754" t="s">
        <v>54</v>
      </c>
      <c r="AD1754" t="s">
        <v>54</v>
      </c>
      <c r="AE1754" t="s">
        <v>65</v>
      </c>
      <c r="AF1754" t="s">
        <v>8124</v>
      </c>
    </row>
    <row r="1755" spans="1:32" x14ac:dyDescent="0.25">
      <c r="A1755" t="s">
        <v>8125</v>
      </c>
      <c r="B1755" t="s">
        <v>8126</v>
      </c>
      <c r="C1755" t="s">
        <v>8127</v>
      </c>
      <c r="D1755" t="s">
        <v>8128</v>
      </c>
      <c r="E1755" t="s">
        <v>503</v>
      </c>
      <c r="F1755">
        <v>5</v>
      </c>
      <c r="G1755">
        <v>2022</v>
      </c>
      <c r="H1755" s="1">
        <v>44943.558216724537</v>
      </c>
      <c r="I1755" t="s">
        <v>3355</v>
      </c>
      <c r="J1755">
        <v>34.32</v>
      </c>
      <c r="K1755">
        <v>0</v>
      </c>
      <c r="L1755" t="s">
        <v>38</v>
      </c>
      <c r="M1755" t="s">
        <v>51</v>
      </c>
      <c r="N1755">
        <v>34.31</v>
      </c>
      <c r="R1755" t="s">
        <v>52</v>
      </c>
      <c r="S1755">
        <v>43.626244999999997</v>
      </c>
      <c r="T1755">
        <v>-84.755808999999999</v>
      </c>
      <c r="U1755">
        <v>0</v>
      </c>
      <c r="V1755">
        <v>1</v>
      </c>
      <c r="W1755">
        <v>2.4</v>
      </c>
      <c r="X1755">
        <v>1.2</v>
      </c>
      <c r="Y1755">
        <v>0</v>
      </c>
      <c r="AB1755" t="s">
        <v>41</v>
      </c>
      <c r="AC1755" t="s">
        <v>64</v>
      </c>
      <c r="AD1755" t="s">
        <v>54</v>
      </c>
      <c r="AE1755" t="s">
        <v>73</v>
      </c>
      <c r="AF1755" t="s">
        <v>8129</v>
      </c>
    </row>
    <row r="1756" spans="1:32" x14ac:dyDescent="0.25">
      <c r="A1756" t="s">
        <v>8130</v>
      </c>
      <c r="B1756" t="s">
        <v>8131</v>
      </c>
      <c r="C1756" t="s">
        <v>8132</v>
      </c>
      <c r="D1756" t="s">
        <v>8133</v>
      </c>
      <c r="E1756" t="s">
        <v>117</v>
      </c>
      <c r="F1756">
        <v>5</v>
      </c>
      <c r="G1756">
        <v>2022</v>
      </c>
      <c r="H1756" s="1">
        <v>44950.496174270833</v>
      </c>
      <c r="I1756" t="s">
        <v>3355</v>
      </c>
      <c r="J1756">
        <v>32.479999999999997</v>
      </c>
      <c r="K1756">
        <v>0</v>
      </c>
      <c r="L1756" t="s">
        <v>38</v>
      </c>
      <c r="M1756" t="s">
        <v>51</v>
      </c>
      <c r="N1756">
        <v>85.35</v>
      </c>
      <c r="R1756" t="s">
        <v>52</v>
      </c>
      <c r="S1756">
        <v>41.329631999999997</v>
      </c>
      <c r="T1756">
        <v>-88.722195999999997</v>
      </c>
      <c r="U1756">
        <v>1.0569166670000001</v>
      </c>
      <c r="V1756">
        <v>2</v>
      </c>
      <c r="W1756">
        <v>3.15</v>
      </c>
      <c r="X1756">
        <v>1.23</v>
      </c>
      <c r="Y1756">
        <v>385.19299999999998</v>
      </c>
      <c r="Z1756">
        <v>17009930001</v>
      </c>
      <c r="AA1756">
        <v>431.58818372190018</v>
      </c>
      <c r="AB1756" t="s">
        <v>3891</v>
      </c>
      <c r="AC1756" t="s">
        <v>72</v>
      </c>
      <c r="AD1756" t="s">
        <v>54</v>
      </c>
      <c r="AE1756" t="s">
        <v>54</v>
      </c>
      <c r="AF1756" t="s">
        <v>8134</v>
      </c>
    </row>
    <row r="1757" spans="1:32" x14ac:dyDescent="0.25">
      <c r="A1757" t="s">
        <v>8135</v>
      </c>
      <c r="B1757" t="s">
        <v>8136</v>
      </c>
      <c r="C1757" t="s">
        <v>8137</v>
      </c>
      <c r="D1757" t="s">
        <v>8138</v>
      </c>
      <c r="E1757" t="s">
        <v>111</v>
      </c>
      <c r="F1757">
        <v>4</v>
      </c>
      <c r="G1757">
        <v>2022</v>
      </c>
      <c r="H1757" s="1">
        <v>44963.397634074077</v>
      </c>
      <c r="I1757" t="s">
        <v>3355</v>
      </c>
      <c r="J1757">
        <v>32.4</v>
      </c>
      <c r="K1757">
        <v>0</v>
      </c>
      <c r="L1757" t="s">
        <v>38</v>
      </c>
      <c r="M1757" t="s">
        <v>630</v>
      </c>
      <c r="N1757">
        <v>32.4</v>
      </c>
      <c r="O1757">
        <v>130</v>
      </c>
      <c r="R1757" t="s">
        <v>490</v>
      </c>
      <c r="S1757">
        <v>34.876511000000001</v>
      </c>
      <c r="T1757">
        <v>-85.276336000000001</v>
      </c>
      <c r="U1757">
        <v>1.2599166669999999</v>
      </c>
      <c r="V1757">
        <v>1</v>
      </c>
      <c r="W1757">
        <v>3.5</v>
      </c>
      <c r="X1757">
        <v>1.448</v>
      </c>
      <c r="Y1757">
        <v>458.53800000000001</v>
      </c>
      <c r="Z1757">
        <v>13000047001</v>
      </c>
      <c r="AA1757">
        <v>985.18652908670003</v>
      </c>
      <c r="AB1757" t="s">
        <v>41</v>
      </c>
      <c r="AC1757" t="s">
        <v>72</v>
      </c>
      <c r="AD1757" t="s">
        <v>54</v>
      </c>
      <c r="AE1757" t="s">
        <v>73</v>
      </c>
      <c r="AF1757" t="s">
        <v>8139</v>
      </c>
    </row>
    <row r="1758" spans="1:32" x14ac:dyDescent="0.25">
      <c r="A1758" t="s">
        <v>8140</v>
      </c>
      <c r="B1758" t="s">
        <v>8141</v>
      </c>
      <c r="C1758" t="s">
        <v>8142</v>
      </c>
      <c r="D1758" t="s">
        <v>8143</v>
      </c>
      <c r="E1758" t="s">
        <v>136</v>
      </c>
      <c r="F1758">
        <v>4</v>
      </c>
      <c r="G1758">
        <v>2022</v>
      </c>
      <c r="H1758" s="1">
        <v>44965.35872837963</v>
      </c>
      <c r="I1758" t="s">
        <v>3355</v>
      </c>
      <c r="J1758">
        <v>32.22</v>
      </c>
      <c r="K1758">
        <v>0</v>
      </c>
      <c r="L1758" t="s">
        <v>38</v>
      </c>
      <c r="M1758" t="s">
        <v>51</v>
      </c>
      <c r="N1758">
        <v>32.22</v>
      </c>
      <c r="R1758" t="s">
        <v>52</v>
      </c>
      <c r="S1758">
        <v>35.853377999999999</v>
      </c>
      <c r="T1758">
        <v>-77.030738999999997</v>
      </c>
      <c r="U1758">
        <v>0.600066667</v>
      </c>
      <c r="V1758">
        <v>1</v>
      </c>
      <c r="W1758">
        <v>1.68</v>
      </c>
      <c r="X1758">
        <v>0</v>
      </c>
      <c r="Y1758">
        <v>218.96979999999999</v>
      </c>
      <c r="Z1758">
        <v>37005901001</v>
      </c>
      <c r="AA1758">
        <v>586.55929948027006</v>
      </c>
      <c r="AB1758" t="s">
        <v>41</v>
      </c>
      <c r="AC1758" t="s">
        <v>54</v>
      </c>
      <c r="AD1758" t="s">
        <v>54</v>
      </c>
      <c r="AE1758" t="s">
        <v>73</v>
      </c>
      <c r="AF1758" t="s">
        <v>8144</v>
      </c>
    </row>
    <row r="1759" spans="1:32" x14ac:dyDescent="0.25">
      <c r="A1759" t="s">
        <v>8145</v>
      </c>
      <c r="B1759" t="s">
        <v>8146</v>
      </c>
      <c r="C1759" t="s">
        <v>8147</v>
      </c>
      <c r="D1759" t="s">
        <v>4671</v>
      </c>
      <c r="E1759" t="s">
        <v>111</v>
      </c>
      <c r="F1759">
        <v>4</v>
      </c>
      <c r="G1759">
        <v>2022</v>
      </c>
      <c r="H1759" s="1">
        <v>44972.638357245371</v>
      </c>
      <c r="I1759" t="s">
        <v>3355</v>
      </c>
      <c r="J1759">
        <v>31.5</v>
      </c>
      <c r="K1759">
        <v>0</v>
      </c>
      <c r="L1759" t="s">
        <v>38</v>
      </c>
      <c r="M1759" t="s">
        <v>79</v>
      </c>
      <c r="Q1759">
        <v>31.5</v>
      </c>
      <c r="R1759" t="s">
        <v>52</v>
      </c>
      <c r="S1759">
        <v>33.358753999999998</v>
      </c>
      <c r="T1759">
        <v>-84.344500999999994</v>
      </c>
      <c r="AB1759" t="s">
        <v>41</v>
      </c>
      <c r="AC1759" t="s">
        <v>54</v>
      </c>
      <c r="AD1759" t="s">
        <v>54</v>
      </c>
      <c r="AE1759" t="s">
        <v>73</v>
      </c>
      <c r="AF1759" t="s">
        <v>8148</v>
      </c>
    </row>
    <row r="1760" spans="1:32" x14ac:dyDescent="0.25">
      <c r="A1760" t="s">
        <v>8149</v>
      </c>
      <c r="B1760" t="s">
        <v>8150</v>
      </c>
      <c r="C1760" t="s">
        <v>8151</v>
      </c>
      <c r="D1760" t="s">
        <v>8152</v>
      </c>
      <c r="E1760" t="s">
        <v>1023</v>
      </c>
      <c r="F1760">
        <v>8</v>
      </c>
      <c r="G1760">
        <v>2022</v>
      </c>
      <c r="H1760" s="1">
        <v>44965.716239675923</v>
      </c>
      <c r="I1760" t="s">
        <v>3355</v>
      </c>
      <c r="J1760">
        <v>30.4</v>
      </c>
      <c r="K1760">
        <v>0</v>
      </c>
      <c r="L1760" t="s">
        <v>38</v>
      </c>
      <c r="M1760" t="s">
        <v>79</v>
      </c>
      <c r="Q1760">
        <v>166.32</v>
      </c>
      <c r="R1760" t="s">
        <v>94</v>
      </c>
      <c r="S1760">
        <v>40.083840000000002</v>
      </c>
      <c r="T1760">
        <v>-104.82462</v>
      </c>
      <c r="U1760">
        <v>1.515833333</v>
      </c>
      <c r="V1760">
        <v>1</v>
      </c>
      <c r="W1760">
        <v>2.75</v>
      </c>
      <c r="X1760">
        <v>0</v>
      </c>
      <c r="Y1760">
        <v>553.71</v>
      </c>
      <c r="Z1760">
        <v>8000126001</v>
      </c>
      <c r="AA1760">
        <v>404.27247589140001</v>
      </c>
      <c r="AB1760" t="s">
        <v>41</v>
      </c>
      <c r="AC1760" t="s">
        <v>64</v>
      </c>
      <c r="AD1760" t="s">
        <v>54</v>
      </c>
      <c r="AE1760" t="s">
        <v>73</v>
      </c>
      <c r="AF1760" t="s">
        <v>8153</v>
      </c>
    </row>
    <row r="1761" spans="1:32" x14ac:dyDescent="0.25">
      <c r="A1761" t="s">
        <v>8154</v>
      </c>
      <c r="B1761" t="s">
        <v>8155</v>
      </c>
      <c r="C1761" t="s">
        <v>8156</v>
      </c>
      <c r="D1761" t="s">
        <v>6736</v>
      </c>
      <c r="E1761" t="s">
        <v>641</v>
      </c>
      <c r="F1761">
        <v>3</v>
      </c>
      <c r="G1761">
        <v>2022</v>
      </c>
      <c r="H1761" s="1">
        <v>44985.356067638888</v>
      </c>
      <c r="I1761" t="s">
        <v>3355</v>
      </c>
      <c r="J1761">
        <v>30.14</v>
      </c>
      <c r="K1761">
        <v>0</v>
      </c>
      <c r="L1761" t="s">
        <v>38</v>
      </c>
      <c r="M1761" t="s">
        <v>79</v>
      </c>
      <c r="Q1761">
        <v>30.14</v>
      </c>
      <c r="R1761" t="s">
        <v>94</v>
      </c>
      <c r="S1761">
        <v>37.724049999999998</v>
      </c>
      <c r="T1761">
        <v>-79.364500000000007</v>
      </c>
      <c r="U1761">
        <v>1.332666667</v>
      </c>
      <c r="V1761">
        <v>2</v>
      </c>
      <c r="W1761">
        <v>2.25</v>
      </c>
      <c r="X1761">
        <v>0</v>
      </c>
      <c r="Y1761">
        <v>484.97899999999998</v>
      </c>
      <c r="Z1761">
        <v>51000276001</v>
      </c>
      <c r="AA1761">
        <v>783.050291141</v>
      </c>
      <c r="AB1761" t="s">
        <v>53</v>
      </c>
      <c r="AC1761" t="s">
        <v>42</v>
      </c>
      <c r="AD1761" t="s">
        <v>54</v>
      </c>
      <c r="AE1761" t="s">
        <v>54</v>
      </c>
      <c r="AF1761" t="s">
        <v>8157</v>
      </c>
    </row>
    <row r="1762" spans="1:32" x14ac:dyDescent="0.25">
      <c r="A1762" t="s">
        <v>8158</v>
      </c>
      <c r="B1762" t="s">
        <v>8159</v>
      </c>
      <c r="C1762" t="s">
        <v>8160</v>
      </c>
      <c r="D1762" t="s">
        <v>8161</v>
      </c>
      <c r="E1762" t="s">
        <v>600</v>
      </c>
      <c r="F1762">
        <v>4</v>
      </c>
      <c r="G1762">
        <v>2022</v>
      </c>
      <c r="H1762" s="1">
        <v>44999.482294247682</v>
      </c>
      <c r="I1762" t="s">
        <v>3355</v>
      </c>
      <c r="J1762">
        <v>29.31</v>
      </c>
      <c r="K1762">
        <v>0</v>
      </c>
      <c r="L1762" t="s">
        <v>38</v>
      </c>
      <c r="M1762" t="s">
        <v>51</v>
      </c>
      <c r="N1762">
        <v>29.31</v>
      </c>
      <c r="R1762" t="s">
        <v>52</v>
      </c>
      <c r="S1762">
        <v>30.433682999999998</v>
      </c>
      <c r="T1762">
        <v>-85.048896999999997</v>
      </c>
      <c r="U1762">
        <v>0.62133333300000004</v>
      </c>
      <c r="V1762">
        <v>1</v>
      </c>
      <c r="W1762">
        <v>1.5</v>
      </c>
      <c r="X1762">
        <v>0</v>
      </c>
      <c r="Y1762">
        <v>227.66399999999999</v>
      </c>
      <c r="Z1762">
        <v>12000100001</v>
      </c>
      <c r="AA1762">
        <v>416.10928261794999</v>
      </c>
      <c r="AB1762" t="s">
        <v>41</v>
      </c>
      <c r="AC1762" t="s">
        <v>54</v>
      </c>
      <c r="AD1762" t="s">
        <v>54</v>
      </c>
      <c r="AE1762" t="s">
        <v>73</v>
      </c>
      <c r="AF1762" t="s">
        <v>8162</v>
      </c>
    </row>
    <row r="1763" spans="1:32" x14ac:dyDescent="0.25">
      <c r="A1763" t="s">
        <v>8163</v>
      </c>
      <c r="B1763" t="s">
        <v>8164</v>
      </c>
      <c r="C1763" t="s">
        <v>8165</v>
      </c>
      <c r="D1763" t="s">
        <v>8166</v>
      </c>
      <c r="E1763" t="s">
        <v>543</v>
      </c>
      <c r="F1763">
        <v>7</v>
      </c>
      <c r="G1763">
        <v>2022</v>
      </c>
      <c r="H1763" s="1">
        <v>44963.465976990738</v>
      </c>
      <c r="I1763" t="s">
        <v>3355</v>
      </c>
      <c r="J1763">
        <v>29.25</v>
      </c>
      <c r="K1763">
        <v>0</v>
      </c>
      <c r="L1763" t="s">
        <v>38</v>
      </c>
      <c r="M1763" t="s">
        <v>51</v>
      </c>
      <c r="N1763">
        <v>29.25</v>
      </c>
      <c r="R1763" t="s">
        <v>52</v>
      </c>
      <c r="S1763">
        <v>36.696998999999998</v>
      </c>
      <c r="T1763">
        <v>-93.853911999999994</v>
      </c>
      <c r="U1763">
        <v>0.61083333299999998</v>
      </c>
      <c r="V1763">
        <v>1</v>
      </c>
      <c r="W1763">
        <v>0</v>
      </c>
      <c r="X1763">
        <v>0</v>
      </c>
      <c r="Y1763">
        <v>222.99</v>
      </c>
      <c r="Z1763">
        <v>29003081001</v>
      </c>
      <c r="AA1763">
        <v>315.04116364510003</v>
      </c>
      <c r="AB1763" t="s">
        <v>54</v>
      </c>
      <c r="AC1763" t="s">
        <v>54</v>
      </c>
      <c r="AD1763" t="s">
        <v>54</v>
      </c>
      <c r="AE1763" t="s">
        <v>73</v>
      </c>
      <c r="AF1763" t="s">
        <v>8167</v>
      </c>
    </row>
    <row r="1764" spans="1:32" x14ac:dyDescent="0.25">
      <c r="A1764" t="s">
        <v>8168</v>
      </c>
      <c r="B1764" t="s">
        <v>8169</v>
      </c>
      <c r="C1764" t="s">
        <v>8170</v>
      </c>
      <c r="D1764" t="s">
        <v>8171</v>
      </c>
      <c r="E1764" t="s">
        <v>213</v>
      </c>
      <c r="F1764">
        <v>3</v>
      </c>
      <c r="G1764">
        <v>2022</v>
      </c>
      <c r="H1764" s="1">
        <v>44986.7210352662</v>
      </c>
      <c r="I1764" t="s">
        <v>3355</v>
      </c>
      <c r="J1764">
        <v>28.69</v>
      </c>
      <c r="K1764">
        <v>0</v>
      </c>
      <c r="L1764" t="s">
        <v>38</v>
      </c>
      <c r="M1764" t="s">
        <v>79</v>
      </c>
      <c r="Q1764">
        <v>28.69</v>
      </c>
      <c r="R1764" t="s">
        <v>52</v>
      </c>
      <c r="S1764">
        <v>40.336289999999998</v>
      </c>
      <c r="T1764">
        <v>-79.889240000000001</v>
      </c>
      <c r="U1764">
        <v>0.80908333300000002</v>
      </c>
      <c r="V1764">
        <v>1</v>
      </c>
      <c r="W1764">
        <v>1.2</v>
      </c>
      <c r="X1764">
        <v>0</v>
      </c>
      <c r="Y1764">
        <v>294.19900000000001</v>
      </c>
      <c r="Z1764">
        <v>42005273001</v>
      </c>
      <c r="AA1764">
        <v>347.82001304170001</v>
      </c>
      <c r="AB1764" t="s">
        <v>41</v>
      </c>
      <c r="AC1764" t="s">
        <v>54</v>
      </c>
      <c r="AD1764" t="s">
        <v>54</v>
      </c>
      <c r="AE1764" t="s">
        <v>65</v>
      </c>
      <c r="AF1764" t="s">
        <v>8172</v>
      </c>
    </row>
    <row r="1765" spans="1:32" x14ac:dyDescent="0.25">
      <c r="A1765" t="s">
        <v>8173</v>
      </c>
      <c r="B1765" t="s">
        <v>8174</v>
      </c>
      <c r="C1765" t="s">
        <v>8175</v>
      </c>
      <c r="D1765" t="s">
        <v>8176</v>
      </c>
      <c r="E1765" t="s">
        <v>726</v>
      </c>
      <c r="F1765">
        <v>6</v>
      </c>
      <c r="G1765">
        <v>2022</v>
      </c>
      <c r="H1765" s="1">
        <v>45001.563415532408</v>
      </c>
      <c r="I1765" t="s">
        <v>3355</v>
      </c>
      <c r="J1765">
        <v>28</v>
      </c>
      <c r="K1765">
        <v>0</v>
      </c>
      <c r="L1765" t="s">
        <v>38</v>
      </c>
      <c r="M1765" t="s">
        <v>51</v>
      </c>
      <c r="N1765">
        <v>28</v>
      </c>
      <c r="R1765" t="s">
        <v>86</v>
      </c>
      <c r="S1765">
        <v>33.26661</v>
      </c>
      <c r="T1765">
        <v>-93.264790000000005</v>
      </c>
      <c r="U1765">
        <v>1.715416667</v>
      </c>
      <c r="V1765">
        <v>1</v>
      </c>
      <c r="W1765">
        <v>2.5</v>
      </c>
      <c r="X1765">
        <v>2.65</v>
      </c>
      <c r="Y1765">
        <v>625.66600000000005</v>
      </c>
      <c r="Z1765">
        <v>5000018002</v>
      </c>
      <c r="AA1765">
        <v>693.45476945695987</v>
      </c>
      <c r="AB1765" t="s">
        <v>54</v>
      </c>
      <c r="AC1765" t="s">
        <v>54</v>
      </c>
      <c r="AD1765" t="s">
        <v>537</v>
      </c>
      <c r="AE1765" t="s">
        <v>73</v>
      </c>
      <c r="AF1765" t="s">
        <v>8177</v>
      </c>
    </row>
    <row r="1766" spans="1:32" x14ac:dyDescent="0.25">
      <c r="A1766" t="s">
        <v>8178</v>
      </c>
      <c r="B1766" t="s">
        <v>8179</v>
      </c>
      <c r="C1766" t="s">
        <v>8180</v>
      </c>
      <c r="D1766" t="s">
        <v>8181</v>
      </c>
      <c r="E1766" t="s">
        <v>259</v>
      </c>
      <c r="F1766">
        <v>7</v>
      </c>
      <c r="G1766">
        <v>2022</v>
      </c>
      <c r="H1766" s="1">
        <v>44936.560305173611</v>
      </c>
      <c r="I1766" t="s">
        <v>3355</v>
      </c>
      <c r="J1766">
        <v>27.9</v>
      </c>
      <c r="K1766">
        <v>0</v>
      </c>
      <c r="L1766" t="s">
        <v>38</v>
      </c>
      <c r="M1766" t="s">
        <v>51</v>
      </c>
      <c r="N1766">
        <v>27.9</v>
      </c>
      <c r="R1766" t="s">
        <v>52</v>
      </c>
      <c r="S1766">
        <v>43.259700000000002</v>
      </c>
      <c r="T1766">
        <v>-93.632499999999993</v>
      </c>
      <c r="U1766">
        <v>0</v>
      </c>
      <c r="V1766">
        <v>1</v>
      </c>
      <c r="W1766">
        <v>3.15</v>
      </c>
      <c r="X1766">
        <v>1.65</v>
      </c>
      <c r="Y1766">
        <v>0</v>
      </c>
      <c r="Z1766">
        <v>19000301001</v>
      </c>
      <c r="AA1766">
        <v>362.38839055130001</v>
      </c>
      <c r="AB1766" t="s">
        <v>53</v>
      </c>
      <c r="AC1766" t="s">
        <v>42</v>
      </c>
      <c r="AD1766" t="s">
        <v>54</v>
      </c>
      <c r="AE1766" t="s">
        <v>73</v>
      </c>
      <c r="AF1766" t="s">
        <v>8182</v>
      </c>
    </row>
    <row r="1767" spans="1:32" x14ac:dyDescent="0.25">
      <c r="A1767" t="s">
        <v>8183</v>
      </c>
      <c r="B1767" t="s">
        <v>8184</v>
      </c>
      <c r="C1767" t="s">
        <v>8185</v>
      </c>
      <c r="D1767" t="s">
        <v>8186</v>
      </c>
      <c r="E1767" t="s">
        <v>259</v>
      </c>
      <c r="F1767">
        <v>7</v>
      </c>
      <c r="G1767">
        <v>2022</v>
      </c>
      <c r="H1767" s="1">
        <v>44949.636096423608</v>
      </c>
      <c r="I1767" t="s">
        <v>3355</v>
      </c>
      <c r="J1767">
        <v>27.09</v>
      </c>
      <c r="K1767">
        <v>0</v>
      </c>
      <c r="L1767" t="s">
        <v>38</v>
      </c>
      <c r="M1767" t="s">
        <v>51</v>
      </c>
      <c r="N1767">
        <v>27.09</v>
      </c>
      <c r="R1767" t="s">
        <v>52</v>
      </c>
      <c r="S1767">
        <v>42.354999999999997</v>
      </c>
      <c r="T1767">
        <v>-93.082534999999993</v>
      </c>
      <c r="U1767">
        <v>0</v>
      </c>
      <c r="V1767">
        <v>1</v>
      </c>
      <c r="W1767">
        <v>1.9670000000000001</v>
      </c>
      <c r="X1767">
        <v>1.5149999999999999</v>
      </c>
      <c r="Y1767">
        <v>0</v>
      </c>
      <c r="Z1767">
        <v>19000263001</v>
      </c>
      <c r="AA1767">
        <v>128.20172208448</v>
      </c>
      <c r="AB1767" t="s">
        <v>41</v>
      </c>
      <c r="AC1767" t="s">
        <v>54</v>
      </c>
      <c r="AD1767" t="s">
        <v>54</v>
      </c>
      <c r="AE1767" t="s">
        <v>54</v>
      </c>
      <c r="AF1767" t="s">
        <v>8187</v>
      </c>
    </row>
    <row r="1768" spans="1:32" x14ac:dyDescent="0.25">
      <c r="A1768" t="s">
        <v>8074</v>
      </c>
      <c r="B1768" t="s">
        <v>8188</v>
      </c>
      <c r="C1768" t="s">
        <v>8189</v>
      </c>
      <c r="D1768" t="s">
        <v>3011</v>
      </c>
      <c r="E1768" t="s">
        <v>543</v>
      </c>
      <c r="F1768">
        <v>7</v>
      </c>
      <c r="G1768">
        <v>2022</v>
      </c>
      <c r="H1768" s="1">
        <v>44973.536730486114</v>
      </c>
      <c r="I1768" t="s">
        <v>3355</v>
      </c>
      <c r="J1768">
        <v>25.55</v>
      </c>
      <c r="K1768">
        <v>0</v>
      </c>
      <c r="L1768" t="s">
        <v>38</v>
      </c>
      <c r="M1768" t="s">
        <v>51</v>
      </c>
      <c r="N1768">
        <v>25.55</v>
      </c>
      <c r="R1768" t="s">
        <v>52</v>
      </c>
      <c r="S1768">
        <v>39.017888999999997</v>
      </c>
      <c r="T1768">
        <v>-93.981471999999997</v>
      </c>
      <c r="U1768">
        <v>0.152</v>
      </c>
      <c r="V1768">
        <v>2</v>
      </c>
      <c r="W1768">
        <v>0</v>
      </c>
      <c r="X1768">
        <v>0</v>
      </c>
      <c r="Y1768">
        <v>55.421999999999997</v>
      </c>
      <c r="Z1768">
        <v>29001036003</v>
      </c>
      <c r="AA1768">
        <v>219.25408151948</v>
      </c>
      <c r="AB1768" t="s">
        <v>41</v>
      </c>
      <c r="AC1768" t="s">
        <v>54</v>
      </c>
      <c r="AD1768" t="s">
        <v>54</v>
      </c>
      <c r="AE1768" t="s">
        <v>73</v>
      </c>
      <c r="AF1768" t="s">
        <v>8190</v>
      </c>
    </row>
    <row r="1769" spans="1:32" x14ac:dyDescent="0.25">
      <c r="A1769" t="s">
        <v>8191</v>
      </c>
      <c r="B1769" t="s">
        <v>8192</v>
      </c>
      <c r="C1769" t="s">
        <v>8193</v>
      </c>
      <c r="D1769" t="s">
        <v>8194</v>
      </c>
      <c r="E1769" t="s">
        <v>1913</v>
      </c>
      <c r="F1769">
        <v>8</v>
      </c>
      <c r="G1769">
        <v>2022</v>
      </c>
      <c r="H1769" s="1">
        <v>44968.480410671298</v>
      </c>
      <c r="I1769" t="s">
        <v>3355</v>
      </c>
      <c r="J1769">
        <v>25</v>
      </c>
      <c r="K1769">
        <v>0</v>
      </c>
      <c r="L1769" t="s">
        <v>38</v>
      </c>
      <c r="M1769" t="s">
        <v>79</v>
      </c>
      <c r="Q1769">
        <v>25</v>
      </c>
      <c r="R1769" t="s">
        <v>52</v>
      </c>
      <c r="S1769">
        <v>45.734699999999997</v>
      </c>
      <c r="T1769">
        <v>-107.58091899999999</v>
      </c>
      <c r="Z1769">
        <v>30000005001</v>
      </c>
      <c r="AA1769">
        <v>178.46262449260001</v>
      </c>
      <c r="AB1769" t="s">
        <v>118</v>
      </c>
      <c r="AC1769" t="s">
        <v>144</v>
      </c>
      <c r="AD1769" t="s">
        <v>54</v>
      </c>
      <c r="AE1769" t="s">
        <v>54</v>
      </c>
      <c r="AF1769" t="s">
        <v>8195</v>
      </c>
    </row>
    <row r="1770" spans="1:32" x14ac:dyDescent="0.25">
      <c r="A1770" t="s">
        <v>8196</v>
      </c>
      <c r="B1770" t="s">
        <v>8197</v>
      </c>
      <c r="C1770" t="s">
        <v>8198</v>
      </c>
      <c r="D1770" t="s">
        <v>8199</v>
      </c>
      <c r="E1770" t="s">
        <v>136</v>
      </c>
      <c r="F1770">
        <v>4</v>
      </c>
      <c r="G1770">
        <v>2022</v>
      </c>
      <c r="H1770" s="1">
        <v>44974.373997997682</v>
      </c>
      <c r="I1770" t="s">
        <v>3355</v>
      </c>
      <c r="J1770">
        <v>25</v>
      </c>
      <c r="K1770">
        <v>0</v>
      </c>
      <c r="L1770" t="s">
        <v>38</v>
      </c>
      <c r="M1770" t="s">
        <v>51</v>
      </c>
      <c r="N1770">
        <v>25</v>
      </c>
      <c r="R1770" t="s">
        <v>52</v>
      </c>
      <c r="S1770">
        <v>36.130887000000001</v>
      </c>
      <c r="T1770">
        <v>-80.632510999999994</v>
      </c>
      <c r="U1770">
        <v>0.79251666700000001</v>
      </c>
      <c r="V1770">
        <v>1</v>
      </c>
      <c r="W1770">
        <v>2.5</v>
      </c>
      <c r="X1770">
        <v>0</v>
      </c>
      <c r="Y1770">
        <v>289.18180000000001</v>
      </c>
      <c r="Z1770">
        <v>37009901001</v>
      </c>
      <c r="AA1770">
        <v>509.89321283599998</v>
      </c>
      <c r="AB1770" t="s">
        <v>41</v>
      </c>
      <c r="AC1770" t="s">
        <v>54</v>
      </c>
      <c r="AD1770" t="s">
        <v>54</v>
      </c>
      <c r="AE1770" t="s">
        <v>73</v>
      </c>
      <c r="AF1770" t="s">
        <v>8200</v>
      </c>
    </row>
    <row r="1771" spans="1:32" x14ac:dyDescent="0.25">
      <c r="A1771" t="s">
        <v>8201</v>
      </c>
      <c r="B1771" t="s">
        <v>8202</v>
      </c>
      <c r="C1771" t="s">
        <v>8202</v>
      </c>
      <c r="D1771" t="s">
        <v>98</v>
      </c>
      <c r="E1771" t="s">
        <v>99</v>
      </c>
      <c r="F1771">
        <v>6</v>
      </c>
      <c r="G1771">
        <v>2022</v>
      </c>
      <c r="H1771" s="1">
        <v>44825.568935902775</v>
      </c>
      <c r="I1771" t="s">
        <v>3355</v>
      </c>
      <c r="J1771">
        <v>24.753</v>
      </c>
      <c r="K1771">
        <v>0</v>
      </c>
      <c r="L1771" t="s">
        <v>38</v>
      </c>
      <c r="M1771" t="s">
        <v>51</v>
      </c>
      <c r="N1771">
        <v>24.753799999999998</v>
      </c>
      <c r="R1771" t="s">
        <v>52</v>
      </c>
      <c r="S1771">
        <v>29.701111000000001</v>
      </c>
      <c r="T1771">
        <v>-95.793054999999995</v>
      </c>
      <c r="U1771">
        <v>9.0119749999999998E-2</v>
      </c>
      <c r="V1771">
        <v>1</v>
      </c>
      <c r="W1771">
        <v>0.125</v>
      </c>
      <c r="X1771">
        <v>0</v>
      </c>
      <c r="Y1771">
        <v>32.891914999999997</v>
      </c>
      <c r="AB1771" t="s">
        <v>41</v>
      </c>
      <c r="AC1771" t="s">
        <v>54</v>
      </c>
      <c r="AD1771" t="s">
        <v>54</v>
      </c>
      <c r="AE1771" t="s">
        <v>54</v>
      </c>
      <c r="AF1771" t="s">
        <v>8203</v>
      </c>
    </row>
    <row r="1772" spans="1:32" x14ac:dyDescent="0.25">
      <c r="A1772" t="s">
        <v>8204</v>
      </c>
      <c r="B1772" t="s">
        <v>8205</v>
      </c>
      <c r="C1772" t="s">
        <v>8206</v>
      </c>
      <c r="D1772" t="s">
        <v>8207</v>
      </c>
      <c r="E1772" t="s">
        <v>641</v>
      </c>
      <c r="F1772">
        <v>3</v>
      </c>
      <c r="G1772">
        <v>2022</v>
      </c>
      <c r="H1772" s="1">
        <v>44932.292151377318</v>
      </c>
      <c r="I1772" t="s">
        <v>3355</v>
      </c>
      <c r="J1772">
        <v>24.2</v>
      </c>
      <c r="K1772">
        <v>0</v>
      </c>
      <c r="L1772" t="s">
        <v>38</v>
      </c>
      <c r="M1772" t="s">
        <v>79</v>
      </c>
      <c r="Q1772">
        <v>24.2</v>
      </c>
      <c r="R1772" t="s">
        <v>94</v>
      </c>
      <c r="S1772">
        <v>36.789793000000003</v>
      </c>
      <c r="T1772">
        <v>-80.751883000000007</v>
      </c>
      <c r="U1772">
        <v>0.36941666699999998</v>
      </c>
      <c r="V1772">
        <v>1</v>
      </c>
      <c r="W1772">
        <v>1.25</v>
      </c>
      <c r="X1772">
        <v>0</v>
      </c>
      <c r="Y1772">
        <v>134.81200000000001</v>
      </c>
      <c r="Z1772">
        <v>51001400077</v>
      </c>
      <c r="AA1772">
        <v>455.26179717500003</v>
      </c>
      <c r="AB1772" t="s">
        <v>41</v>
      </c>
      <c r="AC1772" t="s">
        <v>54</v>
      </c>
      <c r="AD1772" t="s">
        <v>54</v>
      </c>
      <c r="AE1772" t="s">
        <v>73</v>
      </c>
      <c r="AF1772" t="s">
        <v>8208</v>
      </c>
    </row>
    <row r="1773" spans="1:32" x14ac:dyDescent="0.25">
      <c r="A1773" t="s">
        <v>8209</v>
      </c>
      <c r="B1773" t="s">
        <v>8210</v>
      </c>
      <c r="C1773" t="s">
        <v>8210</v>
      </c>
      <c r="D1773" t="s">
        <v>8211</v>
      </c>
      <c r="E1773" t="s">
        <v>99</v>
      </c>
      <c r="F1773">
        <v>6</v>
      </c>
      <c r="G1773">
        <v>2022</v>
      </c>
      <c r="H1773" s="1">
        <v>44792.586361782407</v>
      </c>
      <c r="I1773" t="s">
        <v>3355</v>
      </c>
      <c r="J1773">
        <v>23.81</v>
      </c>
      <c r="K1773">
        <v>0</v>
      </c>
      <c r="L1773" t="s">
        <v>38</v>
      </c>
      <c r="M1773" t="s">
        <v>79</v>
      </c>
      <c r="Q1773">
        <v>23.81</v>
      </c>
      <c r="R1773" t="s">
        <v>52</v>
      </c>
      <c r="S1773">
        <v>26.144079000000001</v>
      </c>
      <c r="T1773">
        <v>-97.836574999999996</v>
      </c>
      <c r="U1773">
        <v>0.66333333299999997</v>
      </c>
      <c r="V1773">
        <v>2</v>
      </c>
      <c r="W1773">
        <v>1.25</v>
      </c>
      <c r="X1773">
        <v>0</v>
      </c>
      <c r="Y1773">
        <v>166.35</v>
      </c>
      <c r="AB1773" t="s">
        <v>41</v>
      </c>
      <c r="AC1773" t="s">
        <v>54</v>
      </c>
      <c r="AD1773" t="s">
        <v>54</v>
      </c>
      <c r="AE1773" t="s">
        <v>73</v>
      </c>
      <c r="AF1773" t="s">
        <v>8212</v>
      </c>
    </row>
    <row r="1774" spans="1:32" x14ac:dyDescent="0.25">
      <c r="A1774" t="s">
        <v>8213</v>
      </c>
      <c r="B1774" t="s">
        <v>8214</v>
      </c>
      <c r="C1774" t="s">
        <v>8214</v>
      </c>
      <c r="D1774" t="s">
        <v>8215</v>
      </c>
      <c r="E1774" t="s">
        <v>99</v>
      </c>
      <c r="F1774">
        <v>6</v>
      </c>
      <c r="G1774">
        <v>2022</v>
      </c>
      <c r="H1774" s="1">
        <v>44833.496437951391</v>
      </c>
      <c r="I1774" t="s">
        <v>3355</v>
      </c>
      <c r="J1774">
        <v>23.8</v>
      </c>
      <c r="K1774">
        <v>0</v>
      </c>
      <c r="L1774" t="s">
        <v>38</v>
      </c>
      <c r="M1774" t="s">
        <v>79</v>
      </c>
      <c r="Q1774">
        <v>23.8</v>
      </c>
      <c r="R1774" t="s">
        <v>94</v>
      </c>
      <c r="S1774">
        <v>30.099360999999998</v>
      </c>
      <c r="T1774">
        <v>-95.996055999999996</v>
      </c>
      <c r="U1774">
        <v>0.66041666700000001</v>
      </c>
      <c r="V1774">
        <v>1</v>
      </c>
      <c r="W1774">
        <v>2</v>
      </c>
      <c r="X1774">
        <v>2</v>
      </c>
      <c r="Y1774">
        <v>240.12200000000001</v>
      </c>
      <c r="AB1774" t="s">
        <v>118</v>
      </c>
      <c r="AC1774" t="s">
        <v>54</v>
      </c>
      <c r="AD1774" t="s">
        <v>54</v>
      </c>
      <c r="AE1774" t="s">
        <v>73</v>
      </c>
      <c r="AF1774" t="s">
        <v>8216</v>
      </c>
    </row>
    <row r="1775" spans="1:32" x14ac:dyDescent="0.25">
      <c r="A1775" t="s">
        <v>8217</v>
      </c>
      <c r="B1775" t="s">
        <v>8218</v>
      </c>
      <c r="C1775" t="s">
        <v>8218</v>
      </c>
      <c r="D1775" t="s">
        <v>4857</v>
      </c>
      <c r="E1775" t="s">
        <v>99</v>
      </c>
      <c r="F1775">
        <v>6</v>
      </c>
      <c r="G1775">
        <v>2022</v>
      </c>
      <c r="H1775" s="1">
        <v>44816.390491655089</v>
      </c>
      <c r="I1775" t="s">
        <v>3355</v>
      </c>
      <c r="J1775">
        <v>22.875</v>
      </c>
      <c r="K1775">
        <v>0</v>
      </c>
      <c r="L1775" t="s">
        <v>38</v>
      </c>
      <c r="M1775" t="s">
        <v>79</v>
      </c>
      <c r="Q1775">
        <v>22.875</v>
      </c>
      <c r="R1775" t="s">
        <v>52</v>
      </c>
      <c r="S1775">
        <v>33.533017000000001</v>
      </c>
      <c r="T1775">
        <v>-97.852029999999999</v>
      </c>
      <c r="U1775">
        <v>0.8125</v>
      </c>
      <c r="V1775">
        <v>1</v>
      </c>
      <c r="W1775">
        <v>1.25</v>
      </c>
      <c r="X1775">
        <v>0</v>
      </c>
      <c r="Y1775">
        <v>296.71699999999998</v>
      </c>
      <c r="AB1775" t="s">
        <v>41</v>
      </c>
      <c r="AC1775" t="s">
        <v>64</v>
      </c>
      <c r="AD1775" t="s">
        <v>54</v>
      </c>
      <c r="AE1775" t="s">
        <v>73</v>
      </c>
      <c r="AF1775" t="s">
        <v>8219</v>
      </c>
    </row>
    <row r="1776" spans="1:32" x14ac:dyDescent="0.25">
      <c r="A1776" t="s">
        <v>8220</v>
      </c>
      <c r="B1776" t="s">
        <v>8221</v>
      </c>
      <c r="C1776" t="s">
        <v>8222</v>
      </c>
      <c r="D1776" t="s">
        <v>8223</v>
      </c>
      <c r="E1776" t="s">
        <v>600</v>
      </c>
      <c r="F1776">
        <v>4</v>
      </c>
      <c r="G1776">
        <v>2022</v>
      </c>
      <c r="H1776" s="1">
        <v>44984.497808599539</v>
      </c>
      <c r="I1776" t="s">
        <v>3355</v>
      </c>
      <c r="J1776">
        <v>22.6</v>
      </c>
      <c r="K1776">
        <v>0</v>
      </c>
      <c r="L1776" t="s">
        <v>38</v>
      </c>
      <c r="M1776" t="s">
        <v>51</v>
      </c>
      <c r="N1776">
        <v>22.6</v>
      </c>
      <c r="R1776" t="s">
        <v>52</v>
      </c>
      <c r="S1776">
        <v>30.780360000000002</v>
      </c>
      <c r="T1776">
        <v>-85.550120000000007</v>
      </c>
      <c r="Z1776">
        <v>12000330001</v>
      </c>
      <c r="AA1776">
        <v>278.62021987110001</v>
      </c>
      <c r="AB1776" t="s">
        <v>41</v>
      </c>
      <c r="AC1776" t="s">
        <v>54</v>
      </c>
      <c r="AD1776" t="s">
        <v>54</v>
      </c>
      <c r="AE1776" t="s">
        <v>73</v>
      </c>
      <c r="AF1776" t="s">
        <v>8224</v>
      </c>
    </row>
    <row r="1777" spans="1:32" x14ac:dyDescent="0.25">
      <c r="A1777" t="s">
        <v>8225</v>
      </c>
      <c r="B1777" t="s">
        <v>8226</v>
      </c>
      <c r="C1777" t="s">
        <v>8226</v>
      </c>
      <c r="D1777" t="s">
        <v>98</v>
      </c>
      <c r="E1777" t="s">
        <v>99</v>
      </c>
      <c r="F1777">
        <v>6</v>
      </c>
      <c r="G1777">
        <v>2022</v>
      </c>
      <c r="H1777" s="1">
        <v>44834.686176875002</v>
      </c>
      <c r="I1777" t="s">
        <v>3355</v>
      </c>
      <c r="J1777">
        <v>22.08</v>
      </c>
      <c r="K1777">
        <v>0</v>
      </c>
      <c r="L1777" t="s">
        <v>38</v>
      </c>
      <c r="M1777" t="s">
        <v>51</v>
      </c>
      <c r="N1777">
        <v>22.08</v>
      </c>
      <c r="R1777" t="s">
        <v>52</v>
      </c>
      <c r="S1777">
        <v>29.600355</v>
      </c>
      <c r="T1777">
        <v>-95.509986999999995</v>
      </c>
      <c r="U1777">
        <v>0.51408333299999998</v>
      </c>
      <c r="V1777">
        <v>1</v>
      </c>
      <c r="W1777">
        <v>1.3</v>
      </c>
      <c r="X1777">
        <v>0</v>
      </c>
      <c r="Y1777">
        <v>187.63</v>
      </c>
      <c r="AB1777" t="s">
        <v>41</v>
      </c>
      <c r="AC1777" t="s">
        <v>54</v>
      </c>
      <c r="AD1777" t="s">
        <v>54</v>
      </c>
      <c r="AE1777" t="s">
        <v>73</v>
      </c>
      <c r="AF1777" t="s">
        <v>8227</v>
      </c>
    </row>
    <row r="1778" spans="1:32" x14ac:dyDescent="0.25">
      <c r="A1778" t="s">
        <v>8228</v>
      </c>
      <c r="B1778" t="s">
        <v>8229</v>
      </c>
      <c r="C1778" t="s">
        <v>8229</v>
      </c>
      <c r="D1778" t="s">
        <v>8230</v>
      </c>
      <c r="E1778" t="s">
        <v>253</v>
      </c>
      <c r="F1778">
        <v>5</v>
      </c>
      <c r="G1778">
        <v>2022</v>
      </c>
      <c r="H1778" s="1">
        <v>44972.67206527778</v>
      </c>
      <c r="I1778" t="s">
        <v>3355</v>
      </c>
      <c r="J1778">
        <v>22.06</v>
      </c>
      <c r="K1778">
        <v>0</v>
      </c>
      <c r="L1778" t="s">
        <v>38</v>
      </c>
      <c r="M1778" t="s">
        <v>51</v>
      </c>
      <c r="N1778">
        <v>22.06</v>
      </c>
      <c r="R1778" t="s">
        <v>52</v>
      </c>
      <c r="S1778">
        <v>38.841611</v>
      </c>
      <c r="T1778">
        <v>-86.848305999999994</v>
      </c>
      <c r="AB1778" t="s">
        <v>41</v>
      </c>
      <c r="AC1778" t="s">
        <v>72</v>
      </c>
      <c r="AD1778" t="s">
        <v>43</v>
      </c>
      <c r="AE1778" t="s">
        <v>65</v>
      </c>
      <c r="AF1778" t="s">
        <v>8231</v>
      </c>
    </row>
    <row r="1779" spans="1:32" x14ac:dyDescent="0.25">
      <c r="A1779" t="s">
        <v>8232</v>
      </c>
      <c r="B1779" t="s">
        <v>8233</v>
      </c>
      <c r="C1779" t="s">
        <v>8234</v>
      </c>
      <c r="D1779" t="s">
        <v>8235</v>
      </c>
      <c r="E1779" t="s">
        <v>136</v>
      </c>
      <c r="F1779">
        <v>4</v>
      </c>
      <c r="G1779">
        <v>2022</v>
      </c>
      <c r="H1779" s="1">
        <v>44972.549930312503</v>
      </c>
      <c r="I1779" t="s">
        <v>3355</v>
      </c>
      <c r="J1779">
        <v>22</v>
      </c>
      <c r="K1779">
        <v>0</v>
      </c>
      <c r="L1779" t="s">
        <v>38</v>
      </c>
      <c r="M1779" t="s">
        <v>79</v>
      </c>
      <c r="Q1779">
        <v>22</v>
      </c>
      <c r="R1779" t="s">
        <v>94</v>
      </c>
      <c r="S1779">
        <v>34.628061000000002</v>
      </c>
      <c r="T1779">
        <v>-78.590316000000001</v>
      </c>
      <c r="U1779">
        <v>0.40113333299999998</v>
      </c>
      <c r="V1779">
        <v>1</v>
      </c>
      <c r="W1779">
        <v>1.2250000000000001</v>
      </c>
      <c r="X1779">
        <v>0</v>
      </c>
      <c r="Y1779">
        <v>146.39500000000001</v>
      </c>
      <c r="Z1779">
        <v>37000907001</v>
      </c>
      <c r="AA1779">
        <v>270.42550752195001</v>
      </c>
      <c r="AB1779" t="s">
        <v>41</v>
      </c>
      <c r="AC1779" t="s">
        <v>54</v>
      </c>
      <c r="AD1779" t="s">
        <v>54</v>
      </c>
      <c r="AE1779" t="s">
        <v>73</v>
      </c>
      <c r="AF1779" t="s">
        <v>8236</v>
      </c>
    </row>
    <row r="1780" spans="1:32" x14ac:dyDescent="0.25">
      <c r="A1780" t="s">
        <v>8237</v>
      </c>
      <c r="B1780" t="s">
        <v>8238</v>
      </c>
      <c r="C1780" t="s">
        <v>8239</v>
      </c>
      <c r="D1780" t="s">
        <v>8240</v>
      </c>
      <c r="E1780" t="s">
        <v>259</v>
      </c>
      <c r="F1780">
        <v>7</v>
      </c>
      <c r="G1780">
        <v>2022</v>
      </c>
      <c r="H1780" s="1">
        <v>44965.481541226851</v>
      </c>
      <c r="I1780" t="s">
        <v>3355</v>
      </c>
      <c r="J1780">
        <v>21.9</v>
      </c>
      <c r="K1780">
        <v>0</v>
      </c>
      <c r="L1780" t="s">
        <v>38</v>
      </c>
      <c r="M1780" t="s">
        <v>51</v>
      </c>
      <c r="N1780">
        <v>21.9</v>
      </c>
      <c r="R1780" t="s">
        <v>52</v>
      </c>
      <c r="S1780">
        <v>41.047499999999999</v>
      </c>
      <c r="T1780">
        <v>-94.388610999999997</v>
      </c>
      <c r="U1780">
        <v>0</v>
      </c>
      <c r="V1780">
        <v>1</v>
      </c>
      <c r="W1780">
        <v>7.5</v>
      </c>
      <c r="X1780">
        <v>3.6</v>
      </c>
      <c r="Y1780">
        <v>0</v>
      </c>
      <c r="Z1780">
        <v>19000194001</v>
      </c>
      <c r="AA1780">
        <v>535.3878734778001</v>
      </c>
      <c r="AB1780" t="s">
        <v>53</v>
      </c>
      <c r="AC1780" t="s">
        <v>42</v>
      </c>
      <c r="AD1780" t="s">
        <v>54</v>
      </c>
      <c r="AE1780" t="s">
        <v>54</v>
      </c>
      <c r="AF1780" t="s">
        <v>8241</v>
      </c>
    </row>
    <row r="1781" spans="1:32" x14ac:dyDescent="0.25">
      <c r="A1781" t="s">
        <v>8242</v>
      </c>
      <c r="B1781" t="s">
        <v>8243</v>
      </c>
      <c r="C1781" t="s">
        <v>8244</v>
      </c>
      <c r="D1781" t="s">
        <v>8245</v>
      </c>
      <c r="E1781" t="s">
        <v>259</v>
      </c>
      <c r="F1781">
        <v>7</v>
      </c>
      <c r="G1781">
        <v>2022</v>
      </c>
      <c r="H1781" s="1">
        <v>44972.630456145831</v>
      </c>
      <c r="I1781" t="s">
        <v>3355</v>
      </c>
      <c r="J1781">
        <v>21.6</v>
      </c>
      <c r="K1781">
        <v>0</v>
      </c>
      <c r="L1781" t="s">
        <v>38</v>
      </c>
      <c r="M1781" t="s">
        <v>51</v>
      </c>
      <c r="N1781">
        <v>21.6</v>
      </c>
      <c r="R1781" t="s">
        <v>52</v>
      </c>
      <c r="S1781">
        <v>40.742778000000001</v>
      </c>
      <c r="T1781">
        <v>-95.020555999999999</v>
      </c>
      <c r="U1781">
        <v>0</v>
      </c>
      <c r="V1781">
        <v>2</v>
      </c>
      <c r="W1781">
        <v>4.2699999999999996</v>
      </c>
      <c r="X1781">
        <v>1.6</v>
      </c>
      <c r="Y1781">
        <v>0</v>
      </c>
      <c r="Z1781">
        <v>19000153001</v>
      </c>
      <c r="AA1781">
        <v>260.77395742184001</v>
      </c>
      <c r="AB1781" t="s">
        <v>41</v>
      </c>
      <c r="AC1781" t="s">
        <v>54</v>
      </c>
      <c r="AD1781" t="s">
        <v>54</v>
      </c>
      <c r="AE1781" t="s">
        <v>44</v>
      </c>
      <c r="AF1781" t="s">
        <v>8246</v>
      </c>
    </row>
    <row r="1782" spans="1:32" x14ac:dyDescent="0.25">
      <c r="A1782" t="s">
        <v>8247</v>
      </c>
      <c r="B1782" t="s">
        <v>8248</v>
      </c>
      <c r="C1782" t="s">
        <v>8249</v>
      </c>
      <c r="D1782" t="s">
        <v>5020</v>
      </c>
      <c r="E1782" t="s">
        <v>117</v>
      </c>
      <c r="F1782">
        <v>5</v>
      </c>
      <c r="G1782">
        <v>2022</v>
      </c>
      <c r="H1782" s="1">
        <v>44949.500203437499</v>
      </c>
      <c r="I1782" t="s">
        <v>3355</v>
      </c>
      <c r="J1782">
        <v>21.5</v>
      </c>
      <c r="K1782">
        <v>0</v>
      </c>
      <c r="L1782" t="s">
        <v>38</v>
      </c>
      <c r="M1782" t="s">
        <v>51</v>
      </c>
      <c r="N1782">
        <v>21.7</v>
      </c>
      <c r="R1782" t="s">
        <v>52</v>
      </c>
      <c r="S1782">
        <v>41.873652</v>
      </c>
      <c r="T1782">
        <v>-89.478705000000005</v>
      </c>
      <c r="AB1782" t="s">
        <v>1420</v>
      </c>
      <c r="AC1782" t="s">
        <v>54</v>
      </c>
      <c r="AD1782" t="s">
        <v>54</v>
      </c>
      <c r="AE1782" t="s">
        <v>54</v>
      </c>
      <c r="AF1782" t="s">
        <v>8250</v>
      </c>
    </row>
    <row r="1783" spans="1:32" x14ac:dyDescent="0.25">
      <c r="A1783" t="s">
        <v>8251</v>
      </c>
      <c r="B1783" t="s">
        <v>8252</v>
      </c>
      <c r="C1783" t="s">
        <v>8253</v>
      </c>
      <c r="D1783" t="s">
        <v>2997</v>
      </c>
      <c r="E1783" t="s">
        <v>136</v>
      </c>
      <c r="F1783">
        <v>4</v>
      </c>
      <c r="G1783">
        <v>2022</v>
      </c>
      <c r="H1783" s="1">
        <v>44971.477999953706</v>
      </c>
      <c r="I1783" t="s">
        <v>3355</v>
      </c>
      <c r="J1783">
        <v>20.100000000000001</v>
      </c>
      <c r="K1783">
        <v>0</v>
      </c>
      <c r="L1783" t="s">
        <v>38</v>
      </c>
      <c r="M1783" t="s">
        <v>51</v>
      </c>
      <c r="N1783">
        <v>20.100000000000001</v>
      </c>
      <c r="R1783" t="s">
        <v>52</v>
      </c>
      <c r="S1783">
        <v>36.189619999999998</v>
      </c>
      <c r="T1783">
        <v>-77.655528000000004</v>
      </c>
      <c r="U1783">
        <v>0.28771666699999998</v>
      </c>
      <c r="V1783">
        <v>1</v>
      </c>
      <c r="W1783">
        <v>1</v>
      </c>
      <c r="X1783">
        <v>0</v>
      </c>
      <c r="Y1783">
        <v>104.7606</v>
      </c>
      <c r="Z1783">
        <v>37004202001</v>
      </c>
      <c r="AA1783">
        <v>279.89495290318996</v>
      </c>
      <c r="AB1783" t="s">
        <v>41</v>
      </c>
      <c r="AC1783" t="s">
        <v>54</v>
      </c>
      <c r="AD1783" t="s">
        <v>54</v>
      </c>
      <c r="AE1783" t="s">
        <v>73</v>
      </c>
      <c r="AF1783" t="s">
        <v>8254</v>
      </c>
    </row>
    <row r="1784" spans="1:32" x14ac:dyDescent="0.25">
      <c r="A1784" t="s">
        <v>8255</v>
      </c>
      <c r="B1784" t="s">
        <v>8256</v>
      </c>
      <c r="C1784" t="s">
        <v>8257</v>
      </c>
      <c r="D1784" t="s">
        <v>8258</v>
      </c>
      <c r="E1784" t="s">
        <v>117</v>
      </c>
      <c r="F1784">
        <v>5</v>
      </c>
      <c r="G1784">
        <v>2022</v>
      </c>
      <c r="H1784" s="1">
        <v>44981.595836087959</v>
      </c>
      <c r="I1784" t="s">
        <v>3355</v>
      </c>
      <c r="J1784">
        <v>19.62</v>
      </c>
      <c r="K1784">
        <v>0</v>
      </c>
      <c r="L1784" t="s">
        <v>38</v>
      </c>
      <c r="M1784" t="s">
        <v>79</v>
      </c>
      <c r="Q1784">
        <v>19.62</v>
      </c>
      <c r="R1784" t="s">
        <v>52</v>
      </c>
      <c r="S1784">
        <v>39.168610999999999</v>
      </c>
      <c r="T1784">
        <v>-89.488611000000006</v>
      </c>
      <c r="U1784">
        <v>1.526666667</v>
      </c>
      <c r="V1784">
        <v>2</v>
      </c>
      <c r="W1784">
        <v>3.0670000000000002</v>
      </c>
      <c r="X1784">
        <v>1.0449999999999999</v>
      </c>
      <c r="Y1784">
        <v>556.62</v>
      </c>
      <c r="Z1784">
        <v>17005322001</v>
      </c>
      <c r="AB1784" t="s">
        <v>53</v>
      </c>
      <c r="AC1784" t="s">
        <v>54</v>
      </c>
      <c r="AD1784" t="s">
        <v>54</v>
      </c>
      <c r="AE1784" t="s">
        <v>44</v>
      </c>
      <c r="AF1784" t="s">
        <v>8259</v>
      </c>
    </row>
    <row r="1785" spans="1:32" x14ac:dyDescent="0.25">
      <c r="A1785" t="s">
        <v>8260</v>
      </c>
      <c r="B1785" t="s">
        <v>8261</v>
      </c>
      <c r="C1785" t="s">
        <v>8262</v>
      </c>
      <c r="D1785" t="s">
        <v>8263</v>
      </c>
      <c r="E1785" t="s">
        <v>543</v>
      </c>
      <c r="F1785">
        <v>7</v>
      </c>
      <c r="G1785">
        <v>2022</v>
      </c>
      <c r="H1785" s="1">
        <v>44943.546131736111</v>
      </c>
      <c r="I1785" t="s">
        <v>3355</v>
      </c>
      <c r="J1785">
        <v>19.440000000000001</v>
      </c>
      <c r="K1785">
        <v>0</v>
      </c>
      <c r="L1785" t="s">
        <v>38</v>
      </c>
      <c r="M1785" t="s">
        <v>51</v>
      </c>
      <c r="N1785">
        <v>19.440000000000001</v>
      </c>
      <c r="R1785" t="s">
        <v>52</v>
      </c>
      <c r="S1785">
        <v>37.835768000000002</v>
      </c>
      <c r="T1785">
        <v>-92.197202000000004</v>
      </c>
      <c r="U1785">
        <v>1.131666667</v>
      </c>
      <c r="V1785">
        <v>2</v>
      </c>
      <c r="W1785">
        <v>0</v>
      </c>
      <c r="X1785">
        <v>0</v>
      </c>
      <c r="Y1785">
        <v>412.33</v>
      </c>
      <c r="Z1785">
        <v>29004030001</v>
      </c>
      <c r="AA1785">
        <v>297.37700591470997</v>
      </c>
      <c r="AB1785" t="s">
        <v>41</v>
      </c>
      <c r="AC1785" t="s">
        <v>54</v>
      </c>
      <c r="AD1785" t="s">
        <v>54</v>
      </c>
      <c r="AE1785" t="s">
        <v>54</v>
      </c>
      <c r="AF1785" t="s">
        <v>8264</v>
      </c>
    </row>
    <row r="1786" spans="1:32" x14ac:dyDescent="0.25">
      <c r="A1786" t="s">
        <v>8265</v>
      </c>
      <c r="B1786" t="s">
        <v>8266</v>
      </c>
      <c r="C1786" t="s">
        <v>8266</v>
      </c>
      <c r="D1786" t="s">
        <v>3067</v>
      </c>
      <c r="E1786" t="s">
        <v>99</v>
      </c>
      <c r="F1786">
        <v>6</v>
      </c>
      <c r="G1786">
        <v>2022</v>
      </c>
      <c r="H1786" s="1">
        <v>44817.583997546295</v>
      </c>
      <c r="I1786" t="s">
        <v>3355</v>
      </c>
      <c r="J1786">
        <v>19.2</v>
      </c>
      <c r="K1786">
        <v>0</v>
      </c>
      <c r="L1786" t="s">
        <v>38</v>
      </c>
      <c r="M1786" t="s">
        <v>39</v>
      </c>
      <c r="N1786">
        <v>19.2</v>
      </c>
      <c r="Q1786">
        <v>2.2000000000000002</v>
      </c>
      <c r="R1786" t="s">
        <v>86</v>
      </c>
      <c r="S1786">
        <v>30.914971999999999</v>
      </c>
      <c r="T1786">
        <v>-94.01</v>
      </c>
      <c r="U1786">
        <v>0.97933333300000003</v>
      </c>
      <c r="V1786">
        <v>1</v>
      </c>
      <c r="W1786">
        <v>3.25</v>
      </c>
      <c r="X1786">
        <v>3.25</v>
      </c>
      <c r="Y1786">
        <v>357.99</v>
      </c>
      <c r="Z1786">
        <v>48006053001</v>
      </c>
      <c r="AB1786" t="s">
        <v>41</v>
      </c>
      <c r="AC1786" t="s">
        <v>72</v>
      </c>
      <c r="AD1786" t="s">
        <v>647</v>
      </c>
      <c r="AE1786" t="s">
        <v>73</v>
      </c>
      <c r="AF1786" t="s">
        <v>8267</v>
      </c>
    </row>
    <row r="1787" spans="1:32" x14ac:dyDescent="0.25">
      <c r="A1787" t="s">
        <v>8268</v>
      </c>
      <c r="B1787" t="s">
        <v>8269</v>
      </c>
      <c r="C1787" t="s">
        <v>8270</v>
      </c>
      <c r="D1787" t="s">
        <v>8271</v>
      </c>
      <c r="E1787" t="s">
        <v>1023</v>
      </c>
      <c r="F1787">
        <v>8</v>
      </c>
      <c r="G1787">
        <v>2022</v>
      </c>
      <c r="H1787" s="1">
        <v>44972.49685599537</v>
      </c>
      <c r="I1787" t="s">
        <v>3355</v>
      </c>
      <c r="J1787">
        <v>17.989999999999998</v>
      </c>
      <c r="K1787">
        <v>0</v>
      </c>
      <c r="L1787" t="s">
        <v>38</v>
      </c>
      <c r="M1787" t="s">
        <v>679</v>
      </c>
      <c r="O1787">
        <v>18</v>
      </c>
      <c r="R1787" t="s">
        <v>52</v>
      </c>
      <c r="S1787">
        <v>37.1875</v>
      </c>
      <c r="T1787">
        <v>-104.492222</v>
      </c>
      <c r="U1787">
        <v>0.96250000000000002</v>
      </c>
      <c r="V1787">
        <v>1</v>
      </c>
      <c r="W1787">
        <v>2</v>
      </c>
      <c r="X1787">
        <v>0</v>
      </c>
      <c r="Y1787">
        <v>351.68</v>
      </c>
      <c r="Z1787">
        <v>8000186001</v>
      </c>
      <c r="AA1787">
        <v>546.67836604773993</v>
      </c>
      <c r="AB1787" t="s">
        <v>41</v>
      </c>
      <c r="AC1787" t="s">
        <v>54</v>
      </c>
      <c r="AD1787" t="s">
        <v>54</v>
      </c>
      <c r="AE1787" t="s">
        <v>73</v>
      </c>
      <c r="AF1787" t="s">
        <v>8272</v>
      </c>
    </row>
    <row r="1788" spans="1:32" x14ac:dyDescent="0.25">
      <c r="A1788" t="s">
        <v>8273</v>
      </c>
      <c r="B1788" t="s">
        <v>8274</v>
      </c>
      <c r="C1788" t="s">
        <v>8275</v>
      </c>
      <c r="D1788" t="s">
        <v>8276</v>
      </c>
      <c r="E1788" t="s">
        <v>253</v>
      </c>
      <c r="F1788">
        <v>5</v>
      </c>
      <c r="G1788">
        <v>2022</v>
      </c>
      <c r="H1788" s="1">
        <v>44999.370879745373</v>
      </c>
      <c r="I1788" t="s">
        <v>3355</v>
      </c>
      <c r="J1788">
        <v>17.940000000000001</v>
      </c>
      <c r="K1788">
        <v>0</v>
      </c>
      <c r="L1788" t="s">
        <v>38</v>
      </c>
      <c r="M1788" t="s">
        <v>79</v>
      </c>
      <c r="Q1788">
        <v>17.940000000000001</v>
      </c>
      <c r="R1788" t="s">
        <v>52</v>
      </c>
      <c r="S1788">
        <v>38.105860999999997</v>
      </c>
      <c r="T1788">
        <v>-86.904916999999998</v>
      </c>
      <c r="U1788">
        <v>0.67200000000000004</v>
      </c>
      <c r="V1788">
        <v>1</v>
      </c>
      <c r="W1788">
        <v>1.17</v>
      </c>
      <c r="X1788">
        <v>0.3</v>
      </c>
      <c r="Y1788">
        <v>244.38399999999999</v>
      </c>
      <c r="Z1788">
        <v>18005476001</v>
      </c>
      <c r="AA1788">
        <v>426.12504215579997</v>
      </c>
      <c r="AB1788" t="s">
        <v>41</v>
      </c>
      <c r="AC1788" t="s">
        <v>54</v>
      </c>
      <c r="AD1788" t="s">
        <v>54</v>
      </c>
      <c r="AE1788" t="s">
        <v>73</v>
      </c>
      <c r="AF1788" t="s">
        <v>8277</v>
      </c>
    </row>
    <row r="1789" spans="1:32" x14ac:dyDescent="0.25">
      <c r="A1789" t="s">
        <v>8278</v>
      </c>
      <c r="B1789" t="s">
        <v>8279</v>
      </c>
      <c r="C1789" t="s">
        <v>8280</v>
      </c>
      <c r="D1789" t="s">
        <v>8281</v>
      </c>
      <c r="E1789" t="s">
        <v>259</v>
      </c>
      <c r="F1789">
        <v>7</v>
      </c>
      <c r="G1789">
        <v>2022</v>
      </c>
      <c r="H1789" s="1">
        <v>44953.600102743054</v>
      </c>
      <c r="I1789" t="s">
        <v>3355</v>
      </c>
      <c r="J1789">
        <v>17.399999999999999</v>
      </c>
      <c r="K1789">
        <v>0</v>
      </c>
      <c r="L1789" t="s">
        <v>38</v>
      </c>
      <c r="M1789" t="s">
        <v>51</v>
      </c>
      <c r="N1789">
        <v>17.368600000000001</v>
      </c>
      <c r="R1789" t="s">
        <v>52</v>
      </c>
      <c r="S1789">
        <v>41.017221999999997</v>
      </c>
      <c r="T1789">
        <v>-93.278610999999998</v>
      </c>
      <c r="U1789">
        <v>0</v>
      </c>
      <c r="V1789">
        <v>1</v>
      </c>
      <c r="W1789">
        <v>2.23</v>
      </c>
      <c r="X1789">
        <v>1.115</v>
      </c>
      <c r="Y1789">
        <v>0</v>
      </c>
      <c r="Z1789">
        <v>19000140001</v>
      </c>
      <c r="AA1789">
        <v>311.39906926770004</v>
      </c>
      <c r="AB1789" t="s">
        <v>41</v>
      </c>
      <c r="AC1789" t="s">
        <v>54</v>
      </c>
      <c r="AD1789" t="s">
        <v>54</v>
      </c>
      <c r="AE1789" t="s">
        <v>44</v>
      </c>
      <c r="AF1789" t="s">
        <v>8282</v>
      </c>
    </row>
    <row r="1790" spans="1:32" x14ac:dyDescent="0.25">
      <c r="A1790" t="s">
        <v>8283</v>
      </c>
      <c r="B1790" t="s">
        <v>8284</v>
      </c>
      <c r="C1790" t="s">
        <v>8285</v>
      </c>
      <c r="D1790" t="s">
        <v>8286</v>
      </c>
      <c r="E1790" t="s">
        <v>1083</v>
      </c>
      <c r="F1790">
        <v>8</v>
      </c>
      <c r="G1790">
        <v>2022</v>
      </c>
      <c r="H1790" s="1">
        <v>45013.39112177083</v>
      </c>
      <c r="I1790" t="s">
        <v>3355</v>
      </c>
      <c r="J1790">
        <v>17</v>
      </c>
      <c r="K1790">
        <v>0</v>
      </c>
      <c r="L1790" t="s">
        <v>38</v>
      </c>
      <c r="M1790" t="s">
        <v>51</v>
      </c>
      <c r="N1790">
        <v>35.5</v>
      </c>
      <c r="R1790" t="s">
        <v>52</v>
      </c>
      <c r="S1790">
        <v>45.219230000000003</v>
      </c>
      <c r="T1790">
        <v>-96.625</v>
      </c>
      <c r="U1790">
        <v>0.52600000000000002</v>
      </c>
      <c r="V1790">
        <v>1</v>
      </c>
      <c r="W1790">
        <v>2</v>
      </c>
      <c r="X1790">
        <v>2</v>
      </c>
      <c r="Y1790">
        <v>192.33699999999999</v>
      </c>
      <c r="Z1790">
        <v>46000050001</v>
      </c>
      <c r="AA1790">
        <v>36.420943774000001</v>
      </c>
      <c r="AB1790" t="s">
        <v>41</v>
      </c>
      <c r="AC1790" t="s">
        <v>72</v>
      </c>
      <c r="AD1790" t="s">
        <v>54</v>
      </c>
      <c r="AE1790" t="s">
        <v>44</v>
      </c>
      <c r="AF1790" t="s">
        <v>8287</v>
      </c>
    </row>
    <row r="1791" spans="1:32" x14ac:dyDescent="0.25">
      <c r="A1791" t="s">
        <v>8288</v>
      </c>
      <c r="B1791" t="s">
        <v>8289</v>
      </c>
      <c r="C1791" t="s">
        <v>8290</v>
      </c>
      <c r="D1791" t="s">
        <v>8291</v>
      </c>
      <c r="E1791" t="s">
        <v>715</v>
      </c>
      <c r="F1791">
        <v>7</v>
      </c>
      <c r="G1791">
        <v>2022</v>
      </c>
      <c r="H1791" s="1">
        <v>44956.42940390046</v>
      </c>
      <c r="I1791" t="s">
        <v>3355</v>
      </c>
      <c r="J1791">
        <v>16.399999999999999</v>
      </c>
      <c r="K1791">
        <v>0</v>
      </c>
      <c r="L1791" t="s">
        <v>38</v>
      </c>
      <c r="M1791" t="s">
        <v>51</v>
      </c>
      <c r="N1791">
        <v>16.399999999999999</v>
      </c>
      <c r="R1791" t="s">
        <v>52</v>
      </c>
      <c r="S1791">
        <v>40.60707</v>
      </c>
      <c r="T1791">
        <v>-96.961309999999997</v>
      </c>
      <c r="U1791">
        <v>0.66233333299999997</v>
      </c>
      <c r="V1791">
        <v>1</v>
      </c>
      <c r="W1791">
        <v>2.93</v>
      </c>
      <c r="X1791">
        <v>0.97</v>
      </c>
      <c r="Y1791">
        <v>241.755</v>
      </c>
      <c r="Z1791">
        <v>31000620001</v>
      </c>
      <c r="AA1791">
        <v>290.27492187877994</v>
      </c>
      <c r="AB1791" t="s">
        <v>118</v>
      </c>
      <c r="AC1791" t="s">
        <v>54</v>
      </c>
      <c r="AD1791" t="s">
        <v>54</v>
      </c>
      <c r="AE1791" t="s">
        <v>73</v>
      </c>
      <c r="AF1791" t="s">
        <v>8292</v>
      </c>
    </row>
    <row r="1792" spans="1:32" x14ac:dyDescent="0.25">
      <c r="A1792" t="s">
        <v>8293</v>
      </c>
      <c r="B1792" t="s">
        <v>8294</v>
      </c>
      <c r="C1792" t="s">
        <v>8295</v>
      </c>
      <c r="D1792" t="s">
        <v>8296</v>
      </c>
      <c r="E1792" t="s">
        <v>259</v>
      </c>
      <c r="F1792">
        <v>7</v>
      </c>
      <c r="G1792">
        <v>2022</v>
      </c>
      <c r="H1792" s="1">
        <v>44967.599000624999</v>
      </c>
      <c r="I1792" t="s">
        <v>3355</v>
      </c>
      <c r="J1792">
        <v>16.04</v>
      </c>
      <c r="K1792">
        <v>0</v>
      </c>
      <c r="L1792" t="s">
        <v>38</v>
      </c>
      <c r="M1792" t="s">
        <v>51</v>
      </c>
      <c r="N1792">
        <v>16.04</v>
      </c>
      <c r="R1792" t="s">
        <v>52</v>
      </c>
      <c r="S1792">
        <v>41.954444000000002</v>
      </c>
      <c r="T1792">
        <v>-92.591667000000001</v>
      </c>
      <c r="U1792">
        <v>0</v>
      </c>
      <c r="V1792">
        <v>1</v>
      </c>
      <c r="W1792">
        <v>3.5</v>
      </c>
      <c r="X1792">
        <v>2</v>
      </c>
      <c r="Y1792">
        <v>0</v>
      </c>
      <c r="Z1792">
        <v>19000839001</v>
      </c>
      <c r="AA1792">
        <v>402.45142870270001</v>
      </c>
      <c r="AB1792" t="s">
        <v>41</v>
      </c>
      <c r="AC1792" t="s">
        <v>54</v>
      </c>
      <c r="AD1792" t="s">
        <v>54</v>
      </c>
      <c r="AE1792" t="s">
        <v>54</v>
      </c>
      <c r="AF1792" t="s">
        <v>8297</v>
      </c>
    </row>
    <row r="1793" spans="1:32" x14ac:dyDescent="0.25">
      <c r="A1793" t="s">
        <v>8298</v>
      </c>
      <c r="B1793" t="s">
        <v>8299</v>
      </c>
      <c r="C1793" t="s">
        <v>8300</v>
      </c>
      <c r="D1793" t="s">
        <v>8301</v>
      </c>
      <c r="E1793" t="s">
        <v>629</v>
      </c>
      <c r="F1793">
        <v>6</v>
      </c>
      <c r="G1793">
        <v>2022</v>
      </c>
      <c r="H1793" s="1">
        <v>44965.425848148145</v>
      </c>
      <c r="I1793" t="s">
        <v>3355</v>
      </c>
      <c r="J1793">
        <v>16</v>
      </c>
      <c r="K1793">
        <v>0</v>
      </c>
      <c r="L1793" t="s">
        <v>38</v>
      </c>
      <c r="M1793" t="s">
        <v>51</v>
      </c>
      <c r="N1793">
        <v>16</v>
      </c>
      <c r="R1793" t="s">
        <v>86</v>
      </c>
      <c r="S1793">
        <v>35.186419999999998</v>
      </c>
      <c r="T1793">
        <v>-103.71962000000001</v>
      </c>
      <c r="U1793">
        <v>0.3543</v>
      </c>
      <c r="V1793">
        <v>1</v>
      </c>
      <c r="W1793">
        <v>0.92</v>
      </c>
      <c r="X1793">
        <v>0</v>
      </c>
      <c r="Y1793">
        <v>129.32749999999999</v>
      </c>
      <c r="Z1793">
        <v>35000000020</v>
      </c>
      <c r="AA1793">
        <v>182.10471886999997</v>
      </c>
      <c r="AB1793" t="s">
        <v>53</v>
      </c>
      <c r="AC1793" t="s">
        <v>54</v>
      </c>
      <c r="AD1793" t="s">
        <v>43</v>
      </c>
      <c r="AE1793" t="s">
        <v>73</v>
      </c>
      <c r="AF1793" t="s">
        <v>8302</v>
      </c>
    </row>
    <row r="1794" spans="1:32" x14ac:dyDescent="0.25">
      <c r="A1794" t="s">
        <v>8303</v>
      </c>
      <c r="B1794" t="s">
        <v>8304</v>
      </c>
      <c r="C1794" t="s">
        <v>8305</v>
      </c>
      <c r="D1794" t="s">
        <v>135</v>
      </c>
      <c r="E1794" t="s">
        <v>117</v>
      </c>
      <c r="F1794">
        <v>5</v>
      </c>
      <c r="G1794">
        <v>2022</v>
      </c>
      <c r="H1794" s="1">
        <v>44977.587973287038</v>
      </c>
      <c r="I1794" t="s">
        <v>3355</v>
      </c>
      <c r="J1794">
        <v>15.4</v>
      </c>
      <c r="K1794">
        <v>0</v>
      </c>
      <c r="L1794" t="s">
        <v>38</v>
      </c>
      <c r="M1794" t="s">
        <v>79</v>
      </c>
      <c r="Q1794">
        <v>15.4</v>
      </c>
      <c r="R1794" t="s">
        <v>52</v>
      </c>
      <c r="S1794">
        <v>40.137222000000001</v>
      </c>
      <c r="T1794">
        <v>-88.968056000000004</v>
      </c>
      <c r="U1794">
        <v>1.3733333329999999</v>
      </c>
      <c r="V1794">
        <v>6</v>
      </c>
      <c r="W1794">
        <v>4.2</v>
      </c>
      <c r="X1794">
        <v>1.68</v>
      </c>
      <c r="Y1794">
        <v>500.11</v>
      </c>
      <c r="Z1794">
        <v>17009301001</v>
      </c>
      <c r="AB1794" t="s">
        <v>41</v>
      </c>
      <c r="AC1794" t="s">
        <v>54</v>
      </c>
      <c r="AD1794" t="s">
        <v>54</v>
      </c>
      <c r="AE1794" t="s">
        <v>73</v>
      </c>
      <c r="AF1794" t="s">
        <v>8306</v>
      </c>
    </row>
    <row r="1795" spans="1:32" x14ac:dyDescent="0.25">
      <c r="A1795" t="s">
        <v>8307</v>
      </c>
      <c r="B1795" t="s">
        <v>8308</v>
      </c>
      <c r="C1795" t="s">
        <v>8308</v>
      </c>
      <c r="D1795" t="s">
        <v>8309</v>
      </c>
      <c r="E1795" t="s">
        <v>99</v>
      </c>
      <c r="F1795">
        <v>6</v>
      </c>
      <c r="G1795">
        <v>2022</v>
      </c>
      <c r="H1795" s="1">
        <v>44811.386986770834</v>
      </c>
      <c r="I1795" t="s">
        <v>3355</v>
      </c>
      <c r="J1795">
        <v>12.63</v>
      </c>
      <c r="K1795">
        <v>0</v>
      </c>
      <c r="L1795" t="s">
        <v>38</v>
      </c>
      <c r="M1795" t="s">
        <v>679</v>
      </c>
      <c r="O1795">
        <v>13</v>
      </c>
      <c r="R1795" t="s">
        <v>52</v>
      </c>
      <c r="S1795">
        <v>30.918778</v>
      </c>
      <c r="T1795">
        <v>-99.778666999999999</v>
      </c>
      <c r="U1795">
        <v>3.1833332999999998E-2</v>
      </c>
      <c r="V1795">
        <v>1</v>
      </c>
      <c r="W1795">
        <v>4</v>
      </c>
      <c r="X1795">
        <v>0</v>
      </c>
      <c r="Y1795">
        <v>11.609</v>
      </c>
      <c r="Z1795">
        <v>48009009001</v>
      </c>
      <c r="AA1795">
        <v>54.631415660999991</v>
      </c>
      <c r="AB1795" t="s">
        <v>1420</v>
      </c>
      <c r="AC1795" t="s">
        <v>54</v>
      </c>
      <c r="AD1795" t="s">
        <v>54</v>
      </c>
      <c r="AE1795" t="s">
        <v>54</v>
      </c>
      <c r="AF1795" t="s">
        <v>8310</v>
      </c>
    </row>
    <row r="1796" spans="1:32" x14ac:dyDescent="0.25">
      <c r="A1796" t="s">
        <v>8311</v>
      </c>
      <c r="B1796" t="s">
        <v>8312</v>
      </c>
      <c r="C1796" t="s">
        <v>8312</v>
      </c>
      <c r="D1796" t="s">
        <v>8309</v>
      </c>
      <c r="E1796" t="s">
        <v>99</v>
      </c>
      <c r="F1796">
        <v>6</v>
      </c>
      <c r="G1796">
        <v>2022</v>
      </c>
      <c r="H1796" s="1">
        <v>44811.392182488424</v>
      </c>
      <c r="I1796" t="s">
        <v>3355</v>
      </c>
      <c r="J1796">
        <v>12.63</v>
      </c>
      <c r="K1796">
        <v>0</v>
      </c>
      <c r="L1796" t="s">
        <v>38</v>
      </c>
      <c r="M1796" t="s">
        <v>679</v>
      </c>
      <c r="O1796">
        <v>13</v>
      </c>
      <c r="R1796" t="s">
        <v>52</v>
      </c>
      <c r="S1796">
        <v>30.91733</v>
      </c>
      <c r="T1796">
        <v>-99.785409999999999</v>
      </c>
      <c r="AB1796" t="s">
        <v>1420</v>
      </c>
      <c r="AC1796" t="s">
        <v>54</v>
      </c>
      <c r="AD1796" t="s">
        <v>54</v>
      </c>
      <c r="AE1796" t="s">
        <v>54</v>
      </c>
      <c r="AF1796" t="s">
        <v>8313</v>
      </c>
    </row>
    <row r="1797" spans="1:32" x14ac:dyDescent="0.25">
      <c r="A1797" t="s">
        <v>8314</v>
      </c>
      <c r="B1797" t="s">
        <v>8315</v>
      </c>
      <c r="C1797" t="s">
        <v>8316</v>
      </c>
      <c r="D1797" t="s">
        <v>2386</v>
      </c>
      <c r="E1797" t="s">
        <v>111</v>
      </c>
      <c r="F1797">
        <v>4</v>
      </c>
      <c r="G1797">
        <v>2022</v>
      </c>
      <c r="H1797" s="1">
        <v>44930.576641608794</v>
      </c>
      <c r="I1797" t="s">
        <v>3355</v>
      </c>
      <c r="J1797">
        <v>12.49</v>
      </c>
      <c r="K1797">
        <v>0</v>
      </c>
      <c r="L1797" t="s">
        <v>38</v>
      </c>
      <c r="M1797" t="s">
        <v>79</v>
      </c>
      <c r="Q1797">
        <v>12.49</v>
      </c>
      <c r="R1797" t="s">
        <v>94</v>
      </c>
      <c r="S1797">
        <v>31.717167</v>
      </c>
      <c r="T1797">
        <v>-84.183361000000005</v>
      </c>
      <c r="U1797">
        <v>0.4</v>
      </c>
      <c r="V1797">
        <v>1</v>
      </c>
      <c r="W1797">
        <v>1.2</v>
      </c>
      <c r="X1797">
        <v>0.57599999999999996</v>
      </c>
      <c r="Y1797">
        <v>145.398</v>
      </c>
      <c r="Z1797">
        <v>13000677001</v>
      </c>
      <c r="AA1797">
        <v>125.65225602029996</v>
      </c>
      <c r="AB1797" t="s">
        <v>41</v>
      </c>
      <c r="AC1797" t="s">
        <v>54</v>
      </c>
      <c r="AD1797" t="s">
        <v>54</v>
      </c>
      <c r="AE1797" t="s">
        <v>73</v>
      </c>
      <c r="AF1797" t="s">
        <v>8317</v>
      </c>
    </row>
    <row r="1798" spans="1:32" x14ac:dyDescent="0.25">
      <c r="A1798" t="s">
        <v>8318</v>
      </c>
      <c r="B1798" t="s">
        <v>8319</v>
      </c>
      <c r="C1798" t="s">
        <v>8320</v>
      </c>
      <c r="D1798" t="s">
        <v>8321</v>
      </c>
      <c r="E1798" t="s">
        <v>136</v>
      </c>
      <c r="F1798">
        <v>4</v>
      </c>
      <c r="G1798">
        <v>2022</v>
      </c>
      <c r="H1798" s="1">
        <v>44936.539337997689</v>
      </c>
      <c r="I1798" t="s">
        <v>3355</v>
      </c>
      <c r="J1798">
        <v>12.37</v>
      </c>
      <c r="K1798">
        <v>0</v>
      </c>
      <c r="L1798" t="s">
        <v>38</v>
      </c>
      <c r="M1798" t="s">
        <v>51</v>
      </c>
      <c r="N1798">
        <v>12.37</v>
      </c>
      <c r="R1798" t="s">
        <v>52</v>
      </c>
      <c r="S1798">
        <v>34.880634000000001</v>
      </c>
      <c r="T1798">
        <v>-77.531378000000004</v>
      </c>
      <c r="Z1798">
        <v>37009611004</v>
      </c>
      <c r="AB1798" t="s">
        <v>41</v>
      </c>
      <c r="AC1798" t="s">
        <v>64</v>
      </c>
      <c r="AD1798" t="s">
        <v>54</v>
      </c>
      <c r="AE1798" t="s">
        <v>44</v>
      </c>
      <c r="AF1798" t="s">
        <v>8322</v>
      </c>
    </row>
    <row r="1799" spans="1:32" x14ac:dyDescent="0.25">
      <c r="A1799" t="s">
        <v>8323</v>
      </c>
      <c r="B1799" t="s">
        <v>8324</v>
      </c>
      <c r="C1799" t="s">
        <v>8324</v>
      </c>
      <c r="D1799" t="s">
        <v>8325</v>
      </c>
      <c r="E1799" t="s">
        <v>99</v>
      </c>
      <c r="F1799">
        <v>6</v>
      </c>
      <c r="G1799">
        <v>2022</v>
      </c>
      <c r="H1799" s="1">
        <v>44844.433072546293</v>
      </c>
      <c r="I1799" t="s">
        <v>3355</v>
      </c>
      <c r="J1799">
        <v>12</v>
      </c>
      <c r="K1799">
        <v>0</v>
      </c>
      <c r="L1799" t="s">
        <v>38</v>
      </c>
      <c r="M1799" t="s">
        <v>79</v>
      </c>
      <c r="Q1799">
        <v>7.59</v>
      </c>
      <c r="R1799" t="s">
        <v>94</v>
      </c>
      <c r="S1799">
        <v>33.941788000000003</v>
      </c>
      <c r="T1799">
        <v>-98.67868</v>
      </c>
      <c r="U1799">
        <v>0.33808333299999999</v>
      </c>
      <c r="V1799">
        <v>1</v>
      </c>
      <c r="W1799">
        <v>1</v>
      </c>
      <c r="X1799">
        <v>1</v>
      </c>
      <c r="Y1799">
        <v>123.41</v>
      </c>
      <c r="Z1799">
        <v>48004360001</v>
      </c>
      <c r="AB1799" t="s">
        <v>118</v>
      </c>
      <c r="AC1799" t="s">
        <v>54</v>
      </c>
      <c r="AD1799" t="s">
        <v>54</v>
      </c>
      <c r="AE1799" t="s">
        <v>44</v>
      </c>
      <c r="AF1799" t="s">
        <v>8326</v>
      </c>
    </row>
    <row r="1800" spans="1:32" x14ac:dyDescent="0.25">
      <c r="A1800" t="s">
        <v>8327</v>
      </c>
      <c r="B1800" t="s">
        <v>8328</v>
      </c>
      <c r="C1800" t="s">
        <v>8329</v>
      </c>
      <c r="D1800" t="s">
        <v>8330</v>
      </c>
      <c r="E1800" t="s">
        <v>543</v>
      </c>
      <c r="F1800">
        <v>7</v>
      </c>
      <c r="G1800">
        <v>2022</v>
      </c>
      <c r="H1800" s="1">
        <v>44979.395465231479</v>
      </c>
      <c r="I1800" t="s">
        <v>3355</v>
      </c>
      <c r="J1800">
        <v>11.8</v>
      </c>
      <c r="K1800">
        <v>0</v>
      </c>
      <c r="L1800" t="s">
        <v>38</v>
      </c>
      <c r="M1800" t="s">
        <v>51</v>
      </c>
      <c r="N1800">
        <v>11.8</v>
      </c>
      <c r="R1800" t="s">
        <v>52</v>
      </c>
      <c r="S1800">
        <v>39.335805999999998</v>
      </c>
      <c r="T1800">
        <v>-93.479194000000007</v>
      </c>
      <c r="U1800">
        <v>2.7960250000000002</v>
      </c>
      <c r="V1800">
        <v>2</v>
      </c>
      <c r="W1800">
        <v>0</v>
      </c>
      <c r="X1800">
        <v>0</v>
      </c>
      <c r="Y1800">
        <v>1010.0063</v>
      </c>
      <c r="Z1800">
        <v>29002342003</v>
      </c>
      <c r="AA1800">
        <v>509.89321283599998</v>
      </c>
      <c r="AB1800" t="s">
        <v>53</v>
      </c>
      <c r="AC1800" t="s">
        <v>72</v>
      </c>
      <c r="AD1800" t="s">
        <v>54</v>
      </c>
      <c r="AE1800" t="s">
        <v>54</v>
      </c>
      <c r="AF1800" t="s">
        <v>8331</v>
      </c>
    </row>
    <row r="1801" spans="1:32" x14ac:dyDescent="0.25">
      <c r="A1801" t="s">
        <v>8332</v>
      </c>
      <c r="B1801" t="s">
        <v>8333</v>
      </c>
      <c r="C1801" t="s">
        <v>8333</v>
      </c>
      <c r="D1801" t="s">
        <v>8334</v>
      </c>
      <c r="E1801" t="s">
        <v>99</v>
      </c>
      <c r="F1801">
        <v>6</v>
      </c>
      <c r="G1801">
        <v>2022</v>
      </c>
      <c r="H1801" s="1">
        <v>44836.947503171294</v>
      </c>
      <c r="I1801" t="s">
        <v>3355</v>
      </c>
      <c r="J1801">
        <v>10.97</v>
      </c>
      <c r="K1801">
        <v>0</v>
      </c>
      <c r="L1801" t="s">
        <v>38</v>
      </c>
      <c r="M1801" t="s">
        <v>79</v>
      </c>
      <c r="Q1801">
        <v>10.97</v>
      </c>
      <c r="R1801" t="s">
        <v>52</v>
      </c>
      <c r="S1801">
        <v>29.654629</v>
      </c>
      <c r="T1801">
        <v>-95.587073000000004</v>
      </c>
      <c r="U1801">
        <v>1.0709166670000001</v>
      </c>
      <c r="V1801">
        <v>1</v>
      </c>
      <c r="W1801">
        <v>1.5</v>
      </c>
      <c r="X1801">
        <v>0</v>
      </c>
      <c r="Y1801">
        <v>390.81099999999998</v>
      </c>
      <c r="AB1801" t="s">
        <v>41</v>
      </c>
      <c r="AC1801" t="s">
        <v>54</v>
      </c>
      <c r="AD1801" t="s">
        <v>54</v>
      </c>
      <c r="AE1801" t="s">
        <v>73</v>
      </c>
      <c r="AF1801" t="s">
        <v>8335</v>
      </c>
    </row>
    <row r="1802" spans="1:32" x14ac:dyDescent="0.25">
      <c r="A1802" t="s">
        <v>8336</v>
      </c>
      <c r="B1802" t="s">
        <v>8337</v>
      </c>
      <c r="C1802" t="s">
        <v>8338</v>
      </c>
      <c r="D1802" t="s">
        <v>3463</v>
      </c>
      <c r="E1802" t="s">
        <v>259</v>
      </c>
      <c r="F1802">
        <v>7</v>
      </c>
      <c r="G1802">
        <v>2022</v>
      </c>
      <c r="H1802" s="1">
        <v>44965.387814756941</v>
      </c>
      <c r="I1802" t="s">
        <v>3355</v>
      </c>
      <c r="J1802">
        <v>9.82</v>
      </c>
      <c r="K1802">
        <v>0</v>
      </c>
      <c r="L1802" t="s">
        <v>38</v>
      </c>
      <c r="M1802" t="s">
        <v>51</v>
      </c>
      <c r="N1802">
        <v>9.82</v>
      </c>
      <c r="R1802" t="s">
        <v>52</v>
      </c>
      <c r="S1802">
        <v>41.333306</v>
      </c>
      <c r="T1802">
        <v>-93.121388999999994</v>
      </c>
      <c r="U1802">
        <v>0</v>
      </c>
      <c r="V1802">
        <v>1</v>
      </c>
      <c r="W1802">
        <v>5.42</v>
      </c>
      <c r="X1802">
        <v>3.07</v>
      </c>
      <c r="Y1802">
        <v>0</v>
      </c>
      <c r="Z1802">
        <v>19001030001</v>
      </c>
      <c r="AA1802">
        <v>737.5241114234999</v>
      </c>
      <c r="AB1802" t="s">
        <v>53</v>
      </c>
      <c r="AC1802" t="s">
        <v>54</v>
      </c>
      <c r="AD1802" t="s">
        <v>54</v>
      </c>
      <c r="AE1802" t="s">
        <v>54</v>
      </c>
      <c r="AF1802" t="s">
        <v>8339</v>
      </c>
    </row>
    <row r="1803" spans="1:32" x14ac:dyDescent="0.25">
      <c r="A1803" t="s">
        <v>8340</v>
      </c>
      <c r="B1803" t="s">
        <v>8341</v>
      </c>
      <c r="C1803" t="s">
        <v>8342</v>
      </c>
      <c r="D1803" t="s">
        <v>2957</v>
      </c>
      <c r="E1803" t="s">
        <v>111</v>
      </c>
      <c r="F1803">
        <v>4</v>
      </c>
      <c r="G1803">
        <v>2022</v>
      </c>
      <c r="H1803" s="1">
        <v>44949.469610613429</v>
      </c>
      <c r="I1803" t="s">
        <v>3355</v>
      </c>
      <c r="J1803">
        <v>9.6999999999999993</v>
      </c>
      <c r="K1803">
        <v>0</v>
      </c>
      <c r="L1803" t="s">
        <v>38</v>
      </c>
      <c r="M1803" t="s">
        <v>679</v>
      </c>
      <c r="O1803">
        <v>10</v>
      </c>
      <c r="R1803" t="s">
        <v>52</v>
      </c>
      <c r="S1803">
        <v>32.06391</v>
      </c>
      <c r="T1803">
        <v>-81.205550000000002</v>
      </c>
      <c r="U1803">
        <v>1.079166667</v>
      </c>
      <c r="V1803">
        <v>1</v>
      </c>
      <c r="W1803">
        <v>2</v>
      </c>
      <c r="X1803">
        <v>1.04</v>
      </c>
      <c r="Y1803">
        <v>393.82</v>
      </c>
      <c r="Z1803">
        <v>13000059001</v>
      </c>
      <c r="AA1803">
        <v>544.49310942130001</v>
      </c>
      <c r="AB1803" t="s">
        <v>54</v>
      </c>
      <c r="AC1803" t="s">
        <v>54</v>
      </c>
      <c r="AD1803" t="s">
        <v>54</v>
      </c>
      <c r="AE1803" t="s">
        <v>73</v>
      </c>
      <c r="AF1803" t="s">
        <v>8343</v>
      </c>
    </row>
    <row r="1804" spans="1:32" x14ac:dyDescent="0.25">
      <c r="A1804" t="s">
        <v>8344</v>
      </c>
      <c r="B1804" t="s">
        <v>8345</v>
      </c>
      <c r="C1804" t="s">
        <v>8345</v>
      </c>
      <c r="D1804" t="s">
        <v>8346</v>
      </c>
      <c r="E1804" t="s">
        <v>99</v>
      </c>
      <c r="F1804">
        <v>6</v>
      </c>
      <c r="G1804">
        <v>2022</v>
      </c>
      <c r="H1804" s="1">
        <v>44833.426912627314</v>
      </c>
      <c r="I1804" t="s">
        <v>3355</v>
      </c>
      <c r="J1804">
        <v>9.33</v>
      </c>
      <c r="K1804">
        <v>0</v>
      </c>
      <c r="L1804" t="s">
        <v>38</v>
      </c>
      <c r="M1804" t="s">
        <v>79</v>
      </c>
      <c r="Q1804">
        <v>9.33</v>
      </c>
      <c r="R1804" t="s">
        <v>94</v>
      </c>
      <c r="S1804">
        <v>30.333673999999998</v>
      </c>
      <c r="T1804">
        <v>-94.181321999999994</v>
      </c>
      <c r="U1804">
        <v>0.80840833300000003</v>
      </c>
      <c r="V1804">
        <v>1</v>
      </c>
      <c r="W1804">
        <v>1.6</v>
      </c>
      <c r="X1804">
        <v>0</v>
      </c>
      <c r="Y1804">
        <v>295.21390000000002</v>
      </c>
      <c r="AB1804" t="s">
        <v>1420</v>
      </c>
      <c r="AC1804" t="s">
        <v>54</v>
      </c>
      <c r="AD1804" t="s">
        <v>54</v>
      </c>
      <c r="AE1804" t="s">
        <v>54</v>
      </c>
      <c r="AF1804" t="s">
        <v>8347</v>
      </c>
    </row>
    <row r="1805" spans="1:32" x14ac:dyDescent="0.25">
      <c r="A1805" t="s">
        <v>8348</v>
      </c>
      <c r="B1805" t="s">
        <v>8349</v>
      </c>
      <c r="C1805" t="s">
        <v>8349</v>
      </c>
      <c r="D1805" t="s">
        <v>910</v>
      </c>
      <c r="E1805" t="s">
        <v>99</v>
      </c>
      <c r="F1805">
        <v>6</v>
      </c>
      <c r="G1805">
        <v>2022</v>
      </c>
      <c r="H1805" s="1">
        <v>44817.479472951389</v>
      </c>
      <c r="I1805" t="s">
        <v>3355</v>
      </c>
      <c r="J1805">
        <v>7.3</v>
      </c>
      <c r="K1805">
        <v>0</v>
      </c>
      <c r="L1805" t="s">
        <v>38</v>
      </c>
      <c r="M1805" t="s">
        <v>79</v>
      </c>
      <c r="Q1805">
        <v>7.3</v>
      </c>
      <c r="R1805" t="s">
        <v>94</v>
      </c>
      <c r="S1805">
        <v>33.118479999999998</v>
      </c>
      <c r="T1805">
        <v>-94.165270000000007</v>
      </c>
      <c r="U1805">
        <v>3.650416667</v>
      </c>
      <c r="V1805">
        <v>1</v>
      </c>
      <c r="W1805">
        <v>2</v>
      </c>
      <c r="X1805">
        <v>2</v>
      </c>
      <c r="Y1805">
        <v>1318.338</v>
      </c>
      <c r="Z1805">
        <v>48005040001</v>
      </c>
      <c r="AB1805" t="s">
        <v>118</v>
      </c>
      <c r="AC1805" t="s">
        <v>54</v>
      </c>
      <c r="AD1805" t="s">
        <v>54</v>
      </c>
      <c r="AE1805" t="s">
        <v>54</v>
      </c>
      <c r="AF1805" t="s">
        <v>8350</v>
      </c>
    </row>
    <row r="1806" spans="1:32" x14ac:dyDescent="0.25">
      <c r="A1806" t="s">
        <v>8351</v>
      </c>
      <c r="B1806" t="s">
        <v>8352</v>
      </c>
      <c r="C1806" t="s">
        <v>8353</v>
      </c>
      <c r="D1806" t="s">
        <v>8354</v>
      </c>
      <c r="E1806" t="s">
        <v>36</v>
      </c>
      <c r="F1806">
        <v>9</v>
      </c>
      <c r="G1806">
        <v>2022</v>
      </c>
      <c r="H1806" s="1">
        <v>44978.743488657405</v>
      </c>
      <c r="I1806" t="s">
        <v>3355</v>
      </c>
      <c r="J1806">
        <v>6</v>
      </c>
      <c r="K1806">
        <v>0</v>
      </c>
      <c r="L1806" t="s">
        <v>38</v>
      </c>
      <c r="M1806" t="s">
        <v>679</v>
      </c>
      <c r="O1806">
        <v>6</v>
      </c>
      <c r="R1806" t="s">
        <v>86</v>
      </c>
      <c r="S1806">
        <v>36.09836</v>
      </c>
      <c r="T1806">
        <v>-119.55783</v>
      </c>
      <c r="Z1806">
        <v>6005246001</v>
      </c>
      <c r="AA1806">
        <v>562.33937187055994</v>
      </c>
      <c r="AB1806" t="s">
        <v>1420</v>
      </c>
      <c r="AC1806" t="s">
        <v>144</v>
      </c>
      <c r="AD1806" t="s">
        <v>54</v>
      </c>
      <c r="AE1806" t="s">
        <v>183</v>
      </c>
      <c r="AF1806" t="s">
        <v>8355</v>
      </c>
    </row>
    <row r="1807" spans="1:32" x14ac:dyDescent="0.25">
      <c r="A1807" t="s">
        <v>8356</v>
      </c>
      <c r="B1807" t="s">
        <v>8357</v>
      </c>
      <c r="C1807" t="s">
        <v>8357</v>
      </c>
      <c r="D1807" t="s">
        <v>8358</v>
      </c>
      <c r="E1807" t="s">
        <v>99</v>
      </c>
      <c r="F1807">
        <v>6</v>
      </c>
      <c r="G1807">
        <v>2022</v>
      </c>
      <c r="H1807" s="1">
        <v>44833.527803333331</v>
      </c>
      <c r="I1807" t="s">
        <v>3355</v>
      </c>
      <c r="J1807">
        <v>4.92</v>
      </c>
      <c r="K1807">
        <v>0</v>
      </c>
      <c r="L1807" t="s">
        <v>38</v>
      </c>
      <c r="M1807" t="s">
        <v>79</v>
      </c>
      <c r="Q1807">
        <v>4.92</v>
      </c>
      <c r="R1807" t="s">
        <v>52</v>
      </c>
      <c r="S1807">
        <v>26.278245999999999</v>
      </c>
      <c r="T1807">
        <v>-98.570436999999998</v>
      </c>
      <c r="U1807">
        <v>0.162583333</v>
      </c>
      <c r="V1807">
        <v>1</v>
      </c>
      <c r="W1807">
        <v>1.4</v>
      </c>
      <c r="X1807">
        <v>1.4</v>
      </c>
      <c r="Y1807">
        <v>59.377000000000002</v>
      </c>
      <c r="Z1807">
        <v>48002020001</v>
      </c>
      <c r="AA1807">
        <v>389.70409838180001</v>
      </c>
      <c r="AB1807" t="s">
        <v>118</v>
      </c>
      <c r="AC1807" t="s">
        <v>54</v>
      </c>
      <c r="AD1807" t="s">
        <v>54</v>
      </c>
      <c r="AE1807" t="s">
        <v>73</v>
      </c>
      <c r="AF1807" t="s">
        <v>8359</v>
      </c>
    </row>
    <row r="1808" spans="1:32" x14ac:dyDescent="0.25">
      <c r="A1808" t="s">
        <v>8360</v>
      </c>
      <c r="B1808" t="s">
        <v>8361</v>
      </c>
      <c r="C1808" t="s">
        <v>8361</v>
      </c>
      <c r="D1808" t="s">
        <v>8346</v>
      </c>
      <c r="E1808" t="s">
        <v>99</v>
      </c>
      <c r="F1808">
        <v>6</v>
      </c>
      <c r="G1808">
        <v>2022</v>
      </c>
      <c r="H1808" s="1">
        <v>44833.417938611114</v>
      </c>
      <c r="I1808" t="s">
        <v>3355</v>
      </c>
      <c r="J1808">
        <v>3.62</v>
      </c>
      <c r="K1808">
        <v>0</v>
      </c>
      <c r="L1808" t="s">
        <v>38</v>
      </c>
      <c r="M1808" t="s">
        <v>79</v>
      </c>
      <c r="Q1808">
        <v>3.62</v>
      </c>
      <c r="R1808" t="s">
        <v>94</v>
      </c>
      <c r="S1808">
        <v>30.372779000000001</v>
      </c>
      <c r="T1808">
        <v>-94.198229999999995</v>
      </c>
      <c r="U1808">
        <v>0.142366667</v>
      </c>
      <c r="V1808">
        <v>1</v>
      </c>
      <c r="W1808">
        <v>0.25</v>
      </c>
      <c r="X1808">
        <v>0.25</v>
      </c>
      <c r="Y1808">
        <v>52.126899999999999</v>
      </c>
      <c r="Z1808">
        <v>48006024002</v>
      </c>
      <c r="AB1808" t="s">
        <v>1420</v>
      </c>
      <c r="AC1808" t="s">
        <v>54</v>
      </c>
      <c r="AD1808" t="s">
        <v>54</v>
      </c>
      <c r="AE1808" t="s">
        <v>54</v>
      </c>
      <c r="AF1808" t="s">
        <v>8362</v>
      </c>
    </row>
    <row r="1809" spans="1:32" x14ac:dyDescent="0.25">
      <c r="A1809" t="s">
        <v>8363</v>
      </c>
      <c r="B1809" t="s">
        <v>8364</v>
      </c>
      <c r="C1809" t="s">
        <v>8364</v>
      </c>
      <c r="D1809" t="s">
        <v>8365</v>
      </c>
      <c r="E1809" t="s">
        <v>99</v>
      </c>
      <c r="F1809">
        <v>6</v>
      </c>
      <c r="G1809">
        <v>2022</v>
      </c>
      <c r="H1809" s="1">
        <v>44851.655361180558</v>
      </c>
      <c r="I1809" t="s">
        <v>3355</v>
      </c>
      <c r="J1809">
        <v>2.27</v>
      </c>
      <c r="K1809">
        <v>0</v>
      </c>
      <c r="L1809" t="s">
        <v>38</v>
      </c>
      <c r="M1809" t="s">
        <v>79</v>
      </c>
      <c r="Q1809">
        <v>3.02</v>
      </c>
      <c r="R1809" t="s">
        <v>94</v>
      </c>
      <c r="S1809">
        <v>28.631305999999999</v>
      </c>
      <c r="T1809">
        <v>-95.969306000000003</v>
      </c>
      <c r="U1809">
        <v>1.5158333E-2</v>
      </c>
      <c r="V1809">
        <v>1</v>
      </c>
      <c r="W1809">
        <v>0.1</v>
      </c>
      <c r="X1809">
        <v>0.1</v>
      </c>
      <c r="Y1809">
        <v>5.4869000000000003</v>
      </c>
      <c r="AB1809" t="s">
        <v>41</v>
      </c>
      <c r="AC1809" t="s">
        <v>54</v>
      </c>
      <c r="AD1809" t="s">
        <v>54</v>
      </c>
      <c r="AE1809" t="s">
        <v>54</v>
      </c>
      <c r="AF1809" t="s">
        <v>8366</v>
      </c>
    </row>
    <row r="1810" spans="1:32" x14ac:dyDescent="0.25">
      <c r="A1810" t="s">
        <v>8367</v>
      </c>
      <c r="B1810" t="s">
        <v>8368</v>
      </c>
      <c r="C1810" t="s">
        <v>8368</v>
      </c>
      <c r="D1810" t="s">
        <v>4552</v>
      </c>
      <c r="E1810" t="s">
        <v>99</v>
      </c>
      <c r="F1810">
        <v>6</v>
      </c>
      <c r="G1810">
        <v>2022</v>
      </c>
      <c r="H1810" s="1">
        <v>44834.531662395835</v>
      </c>
      <c r="I1810" t="s">
        <v>3355</v>
      </c>
      <c r="J1810">
        <v>1.75</v>
      </c>
      <c r="K1810">
        <v>0</v>
      </c>
      <c r="L1810" t="s">
        <v>38</v>
      </c>
      <c r="M1810" t="s">
        <v>51</v>
      </c>
      <c r="N1810">
        <v>1.75</v>
      </c>
      <c r="R1810" t="s">
        <v>52</v>
      </c>
      <c r="S1810">
        <v>28.606559000000001</v>
      </c>
      <c r="T1810">
        <v>-100.433623</v>
      </c>
      <c r="U1810">
        <v>0.42308333300000001</v>
      </c>
      <c r="V1810">
        <v>1</v>
      </c>
      <c r="W1810">
        <v>1.5</v>
      </c>
      <c r="X1810">
        <v>1.5</v>
      </c>
      <c r="Y1810">
        <v>154.459</v>
      </c>
      <c r="AB1810" t="s">
        <v>41</v>
      </c>
      <c r="AC1810" t="s">
        <v>54</v>
      </c>
      <c r="AD1810" t="s">
        <v>54</v>
      </c>
      <c r="AE1810" t="s">
        <v>44</v>
      </c>
      <c r="AF1810" t="s">
        <v>8369</v>
      </c>
    </row>
    <row r="1811" spans="1:32" x14ac:dyDescent="0.25">
      <c r="A1811" t="s">
        <v>8370</v>
      </c>
      <c r="B1811" t="s">
        <v>8371</v>
      </c>
      <c r="C1811" t="s">
        <v>8372</v>
      </c>
      <c r="D1811" t="s">
        <v>1240</v>
      </c>
      <c r="E1811" t="s">
        <v>159</v>
      </c>
      <c r="F1811">
        <v>10</v>
      </c>
      <c r="G1811">
        <v>2022</v>
      </c>
      <c r="H1811" s="1">
        <v>44970.659978124997</v>
      </c>
      <c r="I1811" t="s">
        <v>3355</v>
      </c>
      <c r="J1811">
        <v>1.337</v>
      </c>
      <c r="K1811">
        <v>0</v>
      </c>
      <c r="L1811" t="s">
        <v>38</v>
      </c>
      <c r="M1811" t="s">
        <v>51</v>
      </c>
      <c r="N1811">
        <v>5.3479999999999999</v>
      </c>
      <c r="R1811" t="s">
        <v>214</v>
      </c>
      <c r="S1811">
        <v>48.467480000000002</v>
      </c>
      <c r="T1811">
        <v>-122.312867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53000140001</v>
      </c>
      <c r="AA1811">
        <v>364.20943773999994</v>
      </c>
      <c r="AB1811" t="s">
        <v>53</v>
      </c>
      <c r="AC1811" t="s">
        <v>42</v>
      </c>
      <c r="AD1811" t="s">
        <v>537</v>
      </c>
      <c r="AE1811" t="s">
        <v>73</v>
      </c>
      <c r="AF1811" t="s">
        <v>8373</v>
      </c>
    </row>
    <row r="1812" spans="1:32" x14ac:dyDescent="0.25">
      <c r="A1812" t="s">
        <v>8374</v>
      </c>
      <c r="B1812" t="s">
        <v>8375</v>
      </c>
      <c r="C1812" t="s">
        <v>8375</v>
      </c>
      <c r="D1812" t="s">
        <v>8376</v>
      </c>
      <c r="E1812" t="s">
        <v>99</v>
      </c>
      <c r="F1812">
        <v>6</v>
      </c>
      <c r="G1812">
        <v>2022</v>
      </c>
      <c r="H1812" s="1">
        <v>44825.696227245367</v>
      </c>
      <c r="I1812" t="s">
        <v>3355</v>
      </c>
      <c r="J1812">
        <v>1.05</v>
      </c>
      <c r="K1812">
        <v>0</v>
      </c>
      <c r="L1812" t="s">
        <v>38</v>
      </c>
      <c r="M1812" t="s">
        <v>79</v>
      </c>
      <c r="Q1812">
        <v>1.05</v>
      </c>
      <c r="R1812" t="s">
        <v>94</v>
      </c>
      <c r="S1812">
        <v>31.666650000000001</v>
      </c>
      <c r="T1812">
        <v>-96.477450000000005</v>
      </c>
      <c r="U1812">
        <v>0.64100000000000001</v>
      </c>
      <c r="V1812">
        <v>1</v>
      </c>
      <c r="W1812">
        <v>2</v>
      </c>
      <c r="X1812">
        <v>2</v>
      </c>
      <c r="Y1812">
        <v>233.62799999999999</v>
      </c>
      <c r="Z1812">
        <v>48003044001</v>
      </c>
      <c r="AA1812">
        <v>509.89321283599998</v>
      </c>
      <c r="AB1812" t="s">
        <v>41</v>
      </c>
      <c r="AC1812" t="s">
        <v>54</v>
      </c>
      <c r="AD1812" t="s">
        <v>54</v>
      </c>
      <c r="AE1812" t="s">
        <v>55</v>
      </c>
      <c r="AF1812" t="s">
        <v>8377</v>
      </c>
    </row>
    <row r="1813" spans="1:32" x14ac:dyDescent="0.25">
      <c r="A1813" t="s">
        <v>8378</v>
      </c>
      <c r="B1813" t="s">
        <v>8379</v>
      </c>
      <c r="C1813" t="s">
        <v>8379</v>
      </c>
      <c r="D1813" t="s">
        <v>8380</v>
      </c>
      <c r="E1813" t="s">
        <v>99</v>
      </c>
      <c r="F1813">
        <v>6</v>
      </c>
      <c r="G1813">
        <v>2022</v>
      </c>
      <c r="H1813" s="1">
        <v>44832.593872974539</v>
      </c>
      <c r="I1813" t="s">
        <v>3355</v>
      </c>
      <c r="J1813">
        <v>0.8</v>
      </c>
      <c r="K1813">
        <v>0</v>
      </c>
      <c r="L1813" t="s">
        <v>38</v>
      </c>
      <c r="M1813" t="s">
        <v>79</v>
      </c>
      <c r="Q1813">
        <v>0.8</v>
      </c>
      <c r="R1813" t="s">
        <v>94</v>
      </c>
      <c r="S1813">
        <v>32.864556</v>
      </c>
      <c r="T1813">
        <v>-95.766889000000006</v>
      </c>
      <c r="AB1813" t="s">
        <v>407</v>
      </c>
      <c r="AC1813" t="s">
        <v>54</v>
      </c>
      <c r="AD1813" t="s">
        <v>54</v>
      </c>
      <c r="AE1813" t="s">
        <v>73</v>
      </c>
      <c r="AF1813" t="s">
        <v>8381</v>
      </c>
    </row>
    <row r="1814" spans="1:32" x14ac:dyDescent="0.25">
      <c r="A1814" t="s">
        <v>8382</v>
      </c>
      <c r="B1814" t="s">
        <v>8383</v>
      </c>
      <c r="C1814" t="s">
        <v>8384</v>
      </c>
      <c r="D1814" t="s">
        <v>8385</v>
      </c>
      <c r="E1814" t="s">
        <v>543</v>
      </c>
      <c r="F1814">
        <v>7</v>
      </c>
      <c r="G1814">
        <v>2022</v>
      </c>
      <c r="H1814" s="1">
        <v>44967.403902673614</v>
      </c>
      <c r="I1814" t="s">
        <v>3355</v>
      </c>
      <c r="J1814">
        <v>0.54900000000000004</v>
      </c>
      <c r="K1814">
        <v>0</v>
      </c>
      <c r="L1814" t="s">
        <v>38</v>
      </c>
      <c r="M1814" t="s">
        <v>51</v>
      </c>
      <c r="N1814">
        <v>0.54900000000000004</v>
      </c>
      <c r="R1814" t="s">
        <v>52</v>
      </c>
      <c r="S1814">
        <v>39.381027000000003</v>
      </c>
      <c r="T1814">
        <v>-94.566282000000001</v>
      </c>
      <c r="U1814">
        <v>0.69808333300000003</v>
      </c>
      <c r="V1814">
        <v>2</v>
      </c>
      <c r="W1814">
        <v>0</v>
      </c>
      <c r="X1814">
        <v>0</v>
      </c>
      <c r="Y1814">
        <v>254.273</v>
      </c>
      <c r="Z1814">
        <v>29001172001</v>
      </c>
      <c r="AA1814">
        <v>358.74629617390002</v>
      </c>
      <c r="AB1814" t="s">
        <v>41</v>
      </c>
      <c r="AC1814" t="s">
        <v>54</v>
      </c>
      <c r="AD1814" t="s">
        <v>54</v>
      </c>
      <c r="AE1814" t="s">
        <v>54</v>
      </c>
      <c r="AF1814" t="s">
        <v>8386</v>
      </c>
    </row>
    <row r="1815" spans="1:32" x14ac:dyDescent="0.25">
      <c r="A1815" t="s">
        <v>8387</v>
      </c>
      <c r="B1815" t="s">
        <v>8388</v>
      </c>
      <c r="C1815" t="s">
        <v>8389</v>
      </c>
      <c r="D1815" t="s">
        <v>8390</v>
      </c>
      <c r="E1815" t="s">
        <v>117</v>
      </c>
      <c r="F1815">
        <v>5</v>
      </c>
      <c r="G1815">
        <v>2022</v>
      </c>
      <c r="H1815" s="1">
        <v>44986.382272673611</v>
      </c>
      <c r="I1815" t="s">
        <v>3355</v>
      </c>
      <c r="J1815">
        <v>0.14169999999999999</v>
      </c>
      <c r="K1815">
        <v>0</v>
      </c>
      <c r="L1815" t="s">
        <v>38</v>
      </c>
      <c r="M1815" t="s">
        <v>79</v>
      </c>
      <c r="Q1815">
        <v>0.14169999999999999</v>
      </c>
      <c r="R1815" t="s">
        <v>52</v>
      </c>
      <c r="S1815">
        <v>42.368333</v>
      </c>
      <c r="T1815">
        <v>-88.822028000000003</v>
      </c>
      <c r="U1815">
        <v>0.27665000000000001</v>
      </c>
      <c r="V1815">
        <v>2</v>
      </c>
      <c r="W1815">
        <v>2.5</v>
      </c>
      <c r="X1815">
        <v>1</v>
      </c>
      <c r="Y1815">
        <v>101.21980000000001</v>
      </c>
      <c r="Z1815">
        <v>17000346001</v>
      </c>
      <c r="AB1815" t="s">
        <v>41</v>
      </c>
      <c r="AC1815" t="s">
        <v>54</v>
      </c>
      <c r="AD1815" t="s">
        <v>54</v>
      </c>
      <c r="AE1815" t="s">
        <v>73</v>
      </c>
      <c r="AF1815" t="s">
        <v>8391</v>
      </c>
    </row>
    <row r="1816" spans="1:32" x14ac:dyDescent="0.25">
      <c r="A1816" t="s">
        <v>8392</v>
      </c>
      <c r="B1816" t="s">
        <v>8393</v>
      </c>
      <c r="C1816" t="s">
        <v>8393</v>
      </c>
      <c r="D1816" t="s">
        <v>8394</v>
      </c>
      <c r="E1816" t="s">
        <v>99</v>
      </c>
      <c r="F1816">
        <v>6</v>
      </c>
      <c r="G1816">
        <v>2022</v>
      </c>
      <c r="H1816" s="1">
        <v>44790.504719212964</v>
      </c>
      <c r="I1816" t="s">
        <v>3355</v>
      </c>
      <c r="J1816">
        <v>1.5900000000000001E-2</v>
      </c>
      <c r="K1816">
        <v>0</v>
      </c>
      <c r="L1816" t="s">
        <v>38</v>
      </c>
      <c r="M1816" t="s">
        <v>51</v>
      </c>
      <c r="N1816">
        <v>177.5008</v>
      </c>
      <c r="R1816" t="s">
        <v>86</v>
      </c>
      <c r="S1816">
        <v>30.336670000000002</v>
      </c>
      <c r="T1816">
        <v>-97.375839999999997</v>
      </c>
      <c r="U1816">
        <v>0.67976558300000001</v>
      </c>
      <c r="V1816">
        <v>1</v>
      </c>
      <c r="W1816">
        <v>2</v>
      </c>
      <c r="X1816">
        <v>0.95</v>
      </c>
      <c r="Y1816">
        <v>247.94109700000001</v>
      </c>
      <c r="Z1816">
        <v>48008035001</v>
      </c>
      <c r="AB1816" t="s">
        <v>41</v>
      </c>
      <c r="AC1816" t="s">
        <v>54</v>
      </c>
      <c r="AD1816" t="s">
        <v>54</v>
      </c>
      <c r="AE1816" t="s">
        <v>73</v>
      </c>
      <c r="AF1816" t="s">
        <v>8395</v>
      </c>
    </row>
    <row r="1817" spans="1:32" x14ac:dyDescent="0.25">
      <c r="A1817" t="s">
        <v>8396</v>
      </c>
      <c r="B1817" t="s">
        <v>8397</v>
      </c>
      <c r="C1817" t="s">
        <v>8398</v>
      </c>
      <c r="D1817" t="s">
        <v>8399</v>
      </c>
      <c r="E1817" t="s">
        <v>36</v>
      </c>
      <c r="F1817">
        <v>9</v>
      </c>
      <c r="G1817">
        <v>2022</v>
      </c>
      <c r="H1817" s="1">
        <v>44953.616564050928</v>
      </c>
      <c r="I1817" t="s">
        <v>3355</v>
      </c>
      <c r="J1817">
        <v>0</v>
      </c>
      <c r="K1817">
        <v>0</v>
      </c>
      <c r="L1817" t="s">
        <v>38</v>
      </c>
      <c r="M1817" t="s">
        <v>79</v>
      </c>
      <c r="R1817" t="s">
        <v>94</v>
      </c>
      <c r="S1817">
        <v>35.256086000000003</v>
      </c>
      <c r="T1817">
        <v>-118.909077</v>
      </c>
      <c r="Z1817">
        <v>6005306001</v>
      </c>
      <c r="AA1817">
        <v>846.78694274550014</v>
      </c>
      <c r="AB1817" t="s">
        <v>54</v>
      </c>
      <c r="AC1817" t="s">
        <v>64</v>
      </c>
      <c r="AD1817" t="s">
        <v>54</v>
      </c>
      <c r="AE1817" t="s">
        <v>54</v>
      </c>
      <c r="AF1817" t="s">
        <v>8400</v>
      </c>
    </row>
    <row r="1818" spans="1:32" x14ac:dyDescent="0.25">
      <c r="A1818" t="s">
        <v>8401</v>
      </c>
      <c r="B1818" t="s">
        <v>8402</v>
      </c>
      <c r="C1818" t="s">
        <v>8403</v>
      </c>
      <c r="D1818" t="s">
        <v>5816</v>
      </c>
      <c r="E1818" t="s">
        <v>36</v>
      </c>
      <c r="F1818">
        <v>9</v>
      </c>
      <c r="G1818">
        <v>2022</v>
      </c>
      <c r="H1818" s="1">
        <v>44999.703678761573</v>
      </c>
      <c r="I1818" t="s">
        <v>3355</v>
      </c>
      <c r="J1818">
        <v>0</v>
      </c>
      <c r="K1818">
        <v>0</v>
      </c>
      <c r="L1818" t="s">
        <v>38</v>
      </c>
      <c r="M1818" t="s">
        <v>79</v>
      </c>
      <c r="R1818" t="s">
        <v>52</v>
      </c>
      <c r="S1818">
        <v>33.612171168665398</v>
      </c>
      <c r="T1818">
        <v>-114.595457576705</v>
      </c>
      <c r="AB1818" t="s">
        <v>118</v>
      </c>
      <c r="AC1818" t="s">
        <v>144</v>
      </c>
      <c r="AD1818" t="s">
        <v>54</v>
      </c>
      <c r="AE1818" t="s">
        <v>54</v>
      </c>
      <c r="AF1818" t="s">
        <v>8404</v>
      </c>
    </row>
    <row r="1819" spans="1:32" x14ac:dyDescent="0.25">
      <c r="A1819" t="s">
        <v>8405</v>
      </c>
      <c r="B1819" t="s">
        <v>8406</v>
      </c>
      <c r="C1819" t="s">
        <v>8407</v>
      </c>
      <c r="D1819" t="s">
        <v>8408</v>
      </c>
      <c r="E1819" t="s">
        <v>36</v>
      </c>
      <c r="F1819">
        <v>9</v>
      </c>
      <c r="G1819">
        <v>2022</v>
      </c>
      <c r="H1819" s="1">
        <v>44973.427863240744</v>
      </c>
      <c r="I1819" t="s">
        <v>3355</v>
      </c>
      <c r="J1819">
        <v>0</v>
      </c>
      <c r="K1819">
        <v>0</v>
      </c>
      <c r="L1819" t="s">
        <v>38</v>
      </c>
      <c r="M1819" t="s">
        <v>79</v>
      </c>
      <c r="R1819" t="s">
        <v>94</v>
      </c>
      <c r="S1819">
        <v>39.023852633593101</v>
      </c>
      <c r="T1819">
        <v>-122.948425999959</v>
      </c>
      <c r="AB1819" t="s">
        <v>177</v>
      </c>
      <c r="AC1819" t="s">
        <v>64</v>
      </c>
      <c r="AD1819" t="s">
        <v>54</v>
      </c>
      <c r="AE1819" t="s">
        <v>438</v>
      </c>
      <c r="AF1819" t="s">
        <v>8409</v>
      </c>
    </row>
    <row r="1820" spans="1:32" x14ac:dyDescent="0.25">
      <c r="A1820" t="s">
        <v>8410</v>
      </c>
      <c r="B1820" t="s">
        <v>8411</v>
      </c>
      <c r="C1820" t="s">
        <v>8412</v>
      </c>
      <c r="D1820" t="s">
        <v>8408</v>
      </c>
      <c r="E1820" t="s">
        <v>36</v>
      </c>
      <c r="F1820">
        <v>9</v>
      </c>
      <c r="G1820">
        <v>2022</v>
      </c>
      <c r="H1820" s="1">
        <v>44973.438569189813</v>
      </c>
      <c r="I1820" t="s">
        <v>3355</v>
      </c>
      <c r="J1820">
        <v>0</v>
      </c>
      <c r="K1820">
        <v>0</v>
      </c>
      <c r="L1820" t="s">
        <v>38</v>
      </c>
      <c r="M1820" t="s">
        <v>79</v>
      </c>
      <c r="R1820" t="s">
        <v>94</v>
      </c>
      <c r="S1820">
        <v>39.023852633593101</v>
      </c>
      <c r="T1820">
        <v>-122.948425999959</v>
      </c>
      <c r="AB1820" t="s">
        <v>177</v>
      </c>
      <c r="AC1820" t="s">
        <v>64</v>
      </c>
      <c r="AD1820" t="s">
        <v>54</v>
      </c>
      <c r="AE1820" t="s">
        <v>438</v>
      </c>
      <c r="AF1820" t="s">
        <v>8413</v>
      </c>
    </row>
    <row r="1821" spans="1:32" x14ac:dyDescent="0.25">
      <c r="A1821" t="s">
        <v>8414</v>
      </c>
      <c r="B1821" t="s">
        <v>8415</v>
      </c>
      <c r="C1821" t="s">
        <v>8416</v>
      </c>
      <c r="D1821" t="s">
        <v>3645</v>
      </c>
      <c r="E1821" t="s">
        <v>36</v>
      </c>
      <c r="F1821">
        <v>9</v>
      </c>
      <c r="G1821">
        <v>2022</v>
      </c>
      <c r="H1821" s="1">
        <v>44929.523656851852</v>
      </c>
      <c r="I1821" t="s">
        <v>3355</v>
      </c>
      <c r="J1821">
        <v>0</v>
      </c>
      <c r="K1821">
        <v>0</v>
      </c>
      <c r="L1821" t="s">
        <v>38</v>
      </c>
      <c r="M1821" t="s">
        <v>79</v>
      </c>
      <c r="R1821" t="s">
        <v>94</v>
      </c>
      <c r="S1821">
        <v>35.313235928396303</v>
      </c>
      <c r="T1821">
        <v>-118.92102949641399</v>
      </c>
      <c r="Z1821">
        <v>6005347001</v>
      </c>
      <c r="AA1821">
        <v>387.88305119310002</v>
      </c>
      <c r="AB1821" t="s">
        <v>1420</v>
      </c>
      <c r="AC1821" t="s">
        <v>54</v>
      </c>
      <c r="AD1821" t="s">
        <v>54</v>
      </c>
      <c r="AE1821" t="s">
        <v>54</v>
      </c>
      <c r="AF1821" t="s">
        <v>8417</v>
      </c>
    </row>
    <row r="1822" spans="1:32" x14ac:dyDescent="0.25">
      <c r="A1822" t="s">
        <v>8418</v>
      </c>
      <c r="B1822" t="s">
        <v>8419</v>
      </c>
      <c r="C1822" t="s">
        <v>8420</v>
      </c>
      <c r="D1822" t="s">
        <v>8421</v>
      </c>
      <c r="E1822" t="s">
        <v>136</v>
      </c>
      <c r="F1822">
        <v>4</v>
      </c>
      <c r="G1822">
        <v>2022</v>
      </c>
      <c r="H1822" s="1">
        <v>44965.676646412037</v>
      </c>
      <c r="I1822" t="s">
        <v>3355</v>
      </c>
      <c r="J1822">
        <v>0</v>
      </c>
      <c r="K1822">
        <v>0</v>
      </c>
      <c r="L1822" t="s">
        <v>38</v>
      </c>
      <c r="M1822" t="s">
        <v>79</v>
      </c>
      <c r="R1822" t="s">
        <v>94</v>
      </c>
      <c r="S1822">
        <v>33.935560725048298</v>
      </c>
      <c r="T1822">
        <v>-78.478562125141295</v>
      </c>
      <c r="Z1822">
        <v>37001009001</v>
      </c>
      <c r="AA1822">
        <v>327.78849396600003</v>
      </c>
      <c r="AB1822" t="s">
        <v>41</v>
      </c>
      <c r="AC1822" t="s">
        <v>54</v>
      </c>
      <c r="AD1822" t="s">
        <v>54</v>
      </c>
      <c r="AE1822" t="s">
        <v>65</v>
      </c>
      <c r="AF1822" t="s">
        <v>8422</v>
      </c>
    </row>
    <row r="1823" spans="1:32" x14ac:dyDescent="0.25">
      <c r="A1823" t="s">
        <v>8423</v>
      </c>
      <c r="B1823" t="s">
        <v>8424</v>
      </c>
      <c r="C1823" t="s">
        <v>8424</v>
      </c>
      <c r="D1823" t="s">
        <v>8425</v>
      </c>
      <c r="E1823" t="s">
        <v>99</v>
      </c>
      <c r="F1823">
        <v>6</v>
      </c>
      <c r="G1823">
        <v>2022</v>
      </c>
      <c r="H1823" s="1">
        <v>44833.427038796297</v>
      </c>
      <c r="I1823" t="s">
        <v>3355</v>
      </c>
      <c r="J1823">
        <v>0</v>
      </c>
      <c r="K1823">
        <v>0</v>
      </c>
      <c r="L1823" t="s">
        <v>38</v>
      </c>
      <c r="M1823" t="s">
        <v>79</v>
      </c>
      <c r="R1823" t="s">
        <v>94</v>
      </c>
      <c r="S1823">
        <v>29.697917</v>
      </c>
      <c r="T1823">
        <v>-96.766110999999995</v>
      </c>
      <c r="U1823">
        <v>0.210166667</v>
      </c>
      <c r="V1823">
        <v>1</v>
      </c>
      <c r="W1823">
        <v>0.5</v>
      </c>
      <c r="X1823">
        <v>0.5</v>
      </c>
      <c r="Y1823">
        <v>76.552000000000007</v>
      </c>
      <c r="Z1823">
        <v>48008082001</v>
      </c>
      <c r="AB1823" t="s">
        <v>54</v>
      </c>
      <c r="AC1823" t="s">
        <v>64</v>
      </c>
      <c r="AD1823" t="s">
        <v>54</v>
      </c>
      <c r="AE1823" t="s">
        <v>54</v>
      </c>
      <c r="AF1823" t="s">
        <v>8426</v>
      </c>
    </row>
    <row r="1824" spans="1:32" x14ac:dyDescent="0.25">
      <c r="A1824" t="s">
        <v>8427</v>
      </c>
      <c r="B1824" t="s">
        <v>8428</v>
      </c>
      <c r="C1824" t="s">
        <v>8428</v>
      </c>
      <c r="D1824" t="s">
        <v>8429</v>
      </c>
      <c r="E1824" t="s">
        <v>99</v>
      </c>
      <c r="F1824">
        <v>6</v>
      </c>
      <c r="G1824">
        <v>2022</v>
      </c>
      <c r="H1824" s="1">
        <v>44833.514610185186</v>
      </c>
      <c r="I1824" t="s">
        <v>3355</v>
      </c>
      <c r="J1824">
        <v>0</v>
      </c>
      <c r="K1824">
        <v>0</v>
      </c>
      <c r="L1824" t="s">
        <v>38</v>
      </c>
      <c r="M1824" t="s">
        <v>79</v>
      </c>
      <c r="Q1824">
        <v>50.4</v>
      </c>
      <c r="R1824" t="s">
        <v>52</v>
      </c>
      <c r="S1824">
        <v>29.907416999999999</v>
      </c>
      <c r="T1824">
        <v>-95.073082999999997</v>
      </c>
      <c r="U1824">
        <v>0.40883333300000002</v>
      </c>
      <c r="V1824">
        <v>1</v>
      </c>
      <c r="W1824">
        <v>1.5</v>
      </c>
      <c r="X1824">
        <v>0.75</v>
      </c>
      <c r="Y1824">
        <v>148.98699999999999</v>
      </c>
      <c r="Z1824">
        <v>48007035001</v>
      </c>
      <c r="AB1824" t="s">
        <v>41</v>
      </c>
      <c r="AC1824" t="s">
        <v>54</v>
      </c>
      <c r="AD1824" t="s">
        <v>54</v>
      </c>
      <c r="AE1824" t="s">
        <v>73</v>
      </c>
      <c r="AF1824" t="s">
        <v>8430</v>
      </c>
    </row>
    <row r="1825" spans="1:32" x14ac:dyDescent="0.25">
      <c r="A1825" t="s">
        <v>8431</v>
      </c>
      <c r="B1825" t="s">
        <v>8432</v>
      </c>
      <c r="C1825" t="s">
        <v>8432</v>
      </c>
      <c r="D1825" t="s">
        <v>8433</v>
      </c>
      <c r="E1825" t="s">
        <v>99</v>
      </c>
      <c r="F1825">
        <v>6</v>
      </c>
      <c r="G1825">
        <v>2022</v>
      </c>
      <c r="H1825" s="1">
        <v>44825.616543668984</v>
      </c>
      <c r="I1825" t="s">
        <v>3355</v>
      </c>
      <c r="J1825">
        <v>0</v>
      </c>
      <c r="K1825">
        <v>0</v>
      </c>
      <c r="L1825" t="s">
        <v>38</v>
      </c>
      <c r="M1825" t="s">
        <v>79</v>
      </c>
      <c r="R1825" t="s">
        <v>94</v>
      </c>
      <c r="S1825">
        <v>26.892806</v>
      </c>
      <c r="T1825">
        <v>-99.271693999999997</v>
      </c>
      <c r="U1825">
        <v>0.76249999999999996</v>
      </c>
      <c r="V1825">
        <v>1</v>
      </c>
      <c r="W1825">
        <v>0.8</v>
      </c>
      <c r="X1825">
        <v>1.6</v>
      </c>
      <c r="Y1825">
        <v>278.55799999999999</v>
      </c>
      <c r="Z1825">
        <v>48001150001</v>
      </c>
      <c r="AA1825">
        <v>436.86922056912999</v>
      </c>
      <c r="AB1825" t="s">
        <v>54</v>
      </c>
      <c r="AC1825" t="s">
        <v>64</v>
      </c>
      <c r="AD1825" t="s">
        <v>54</v>
      </c>
      <c r="AE1825" t="s">
        <v>54</v>
      </c>
      <c r="AF1825" t="s">
        <v>8434</v>
      </c>
    </row>
    <row r="1826" spans="1:32" x14ac:dyDescent="0.25">
      <c r="A1826" t="s">
        <v>8435</v>
      </c>
      <c r="B1826" t="s">
        <v>8436</v>
      </c>
      <c r="C1826" t="s">
        <v>8436</v>
      </c>
      <c r="D1826" t="s">
        <v>1572</v>
      </c>
      <c r="E1826" t="s">
        <v>99</v>
      </c>
      <c r="F1826">
        <v>6</v>
      </c>
      <c r="G1826">
        <v>2022</v>
      </c>
      <c r="H1826" s="1">
        <v>44834.44132111111</v>
      </c>
      <c r="I1826" t="s">
        <v>3355</v>
      </c>
      <c r="J1826">
        <v>0</v>
      </c>
      <c r="K1826">
        <v>0</v>
      </c>
      <c r="L1826" t="s">
        <v>38</v>
      </c>
      <c r="M1826" t="s">
        <v>79</v>
      </c>
      <c r="R1826" t="s">
        <v>94</v>
      </c>
      <c r="S1826">
        <v>25.958369999999999</v>
      </c>
      <c r="T1826">
        <v>-97.394139999999993</v>
      </c>
      <c r="U1826">
        <v>3.1416667000000002E-2</v>
      </c>
      <c r="V1826">
        <v>1</v>
      </c>
      <c r="W1826">
        <v>0.1</v>
      </c>
      <c r="X1826">
        <v>0.1</v>
      </c>
      <c r="Y1826">
        <v>11.388999999999999</v>
      </c>
      <c r="AB1826" t="s">
        <v>54</v>
      </c>
      <c r="AC1826" t="s">
        <v>54</v>
      </c>
      <c r="AD1826" t="s">
        <v>54</v>
      </c>
      <c r="AE1826" t="s">
        <v>44</v>
      </c>
      <c r="AF1826" t="s">
        <v>8437</v>
      </c>
    </row>
    <row r="1827" spans="1:32" x14ac:dyDescent="0.25">
      <c r="A1827" t="s">
        <v>2755</v>
      </c>
      <c r="B1827" t="s">
        <v>8438</v>
      </c>
      <c r="C1827" t="s">
        <v>8439</v>
      </c>
      <c r="D1827" t="s">
        <v>2758</v>
      </c>
      <c r="E1827" t="s">
        <v>111</v>
      </c>
      <c r="F1827">
        <v>4</v>
      </c>
      <c r="G1827">
        <v>2022</v>
      </c>
      <c r="H1827" s="1">
        <v>44984.559830185186</v>
      </c>
      <c r="I1827" t="s">
        <v>3355</v>
      </c>
      <c r="J1827">
        <v>0</v>
      </c>
      <c r="K1827">
        <v>0</v>
      </c>
      <c r="L1827" t="s">
        <v>38</v>
      </c>
      <c r="M1827" t="s">
        <v>51</v>
      </c>
      <c r="R1827" t="s">
        <v>52</v>
      </c>
      <c r="S1827">
        <v>33.711038000000002</v>
      </c>
      <c r="T1827">
        <v>-82.740986000000007</v>
      </c>
      <c r="U1827">
        <v>0.60166666700000004</v>
      </c>
      <c r="V1827">
        <v>1</v>
      </c>
      <c r="W1827">
        <v>4</v>
      </c>
      <c r="X1827">
        <v>0.61</v>
      </c>
      <c r="Y1827">
        <v>219.27500000000001</v>
      </c>
      <c r="Z1827">
        <v>13000847001</v>
      </c>
      <c r="AA1827">
        <v>994.29176503020005</v>
      </c>
      <c r="AB1827" t="s">
        <v>41</v>
      </c>
      <c r="AC1827" t="s">
        <v>54</v>
      </c>
      <c r="AD1827" t="s">
        <v>54</v>
      </c>
      <c r="AE1827" t="s">
        <v>73</v>
      </c>
      <c r="AF1827" t="s">
        <v>8440</v>
      </c>
    </row>
    <row r="1828" spans="1:32" x14ac:dyDescent="0.25">
      <c r="A1828" t="s">
        <v>8441</v>
      </c>
      <c r="B1828" t="s">
        <v>8442</v>
      </c>
      <c r="C1828" t="s">
        <v>8443</v>
      </c>
      <c r="D1828" t="s">
        <v>8444</v>
      </c>
      <c r="E1828" t="s">
        <v>192</v>
      </c>
      <c r="F1828">
        <v>4</v>
      </c>
      <c r="G1828">
        <v>2022</v>
      </c>
      <c r="H1828" s="1">
        <v>44985.57064726852</v>
      </c>
      <c r="I1828" t="s">
        <v>3355</v>
      </c>
      <c r="J1828">
        <v>0</v>
      </c>
      <c r="K1828">
        <v>0</v>
      </c>
      <c r="L1828" t="s">
        <v>38</v>
      </c>
      <c r="M1828" t="s">
        <v>79</v>
      </c>
      <c r="R1828" t="s">
        <v>94</v>
      </c>
      <c r="S1828">
        <v>33.2742</v>
      </c>
      <c r="T1828">
        <v>-85.810100000000006</v>
      </c>
      <c r="U1828">
        <v>0.85460000000000003</v>
      </c>
      <c r="V1828">
        <v>1</v>
      </c>
      <c r="W1828">
        <v>1.5</v>
      </c>
      <c r="X1828">
        <v>0.8</v>
      </c>
      <c r="Y1828">
        <v>162.37601739999999</v>
      </c>
      <c r="Z1828">
        <v>1000211001</v>
      </c>
      <c r="AA1828">
        <v>299.56226254114995</v>
      </c>
      <c r="AB1828" t="s">
        <v>41</v>
      </c>
      <c r="AC1828" t="s">
        <v>54</v>
      </c>
      <c r="AD1828" t="s">
        <v>54</v>
      </c>
      <c r="AE1828" t="s">
        <v>54</v>
      </c>
      <c r="AF1828" t="s">
        <v>8445</v>
      </c>
    </row>
    <row r="1829" spans="1:32" x14ac:dyDescent="0.25">
      <c r="A1829" t="s">
        <v>8446</v>
      </c>
      <c r="B1829" t="s">
        <v>8447</v>
      </c>
      <c r="C1829" t="s">
        <v>8448</v>
      </c>
      <c r="D1829" t="s">
        <v>8449</v>
      </c>
      <c r="E1829" t="s">
        <v>192</v>
      </c>
      <c r="F1829">
        <v>4</v>
      </c>
      <c r="G1829">
        <v>2022</v>
      </c>
      <c r="H1829" s="1">
        <v>44994.446634826389</v>
      </c>
      <c r="I1829" t="s">
        <v>3355</v>
      </c>
      <c r="J1829">
        <v>0</v>
      </c>
      <c r="K1829">
        <v>0</v>
      </c>
      <c r="L1829" t="s">
        <v>38</v>
      </c>
      <c r="M1829" t="s">
        <v>79</v>
      </c>
      <c r="Q1829">
        <v>200</v>
      </c>
      <c r="R1829" t="s">
        <v>52</v>
      </c>
      <c r="S1829">
        <v>33.982199999999999</v>
      </c>
      <c r="T1829">
        <v>-86.03143</v>
      </c>
      <c r="U1829">
        <v>1.2808333329999999</v>
      </c>
      <c r="V1829">
        <v>1</v>
      </c>
      <c r="W1829">
        <v>3</v>
      </c>
      <c r="X1829">
        <v>1.39</v>
      </c>
      <c r="Y1829">
        <v>466.92</v>
      </c>
      <c r="Z1829">
        <v>1000141001</v>
      </c>
      <c r="AA1829">
        <v>764.83981925399996</v>
      </c>
      <c r="AB1829" t="s">
        <v>54</v>
      </c>
      <c r="AC1829" t="s">
        <v>54</v>
      </c>
      <c r="AD1829" t="s">
        <v>54</v>
      </c>
      <c r="AE1829" t="s">
        <v>438</v>
      </c>
      <c r="AF1829" t="s">
        <v>8450</v>
      </c>
    </row>
    <row r="1830" spans="1:32" x14ac:dyDescent="0.25">
      <c r="A1830" t="s">
        <v>8451</v>
      </c>
      <c r="B1830" t="s">
        <v>8452</v>
      </c>
      <c r="C1830" t="s">
        <v>8453</v>
      </c>
      <c r="D1830" t="s">
        <v>8454</v>
      </c>
      <c r="E1830" t="s">
        <v>253</v>
      </c>
      <c r="F1830">
        <v>5</v>
      </c>
      <c r="G1830">
        <v>2022</v>
      </c>
      <c r="H1830" s="1">
        <v>45009.54227528935</v>
      </c>
      <c r="I1830" t="s">
        <v>3355</v>
      </c>
      <c r="J1830">
        <v>0</v>
      </c>
      <c r="K1830">
        <v>0</v>
      </c>
      <c r="L1830" t="s">
        <v>38</v>
      </c>
      <c r="M1830" t="s">
        <v>79</v>
      </c>
      <c r="R1830" t="s">
        <v>86</v>
      </c>
      <c r="S1830">
        <v>38.677444000000001</v>
      </c>
      <c r="T1830">
        <v>-86.894361000000004</v>
      </c>
      <c r="U1830">
        <v>0.52654250000000002</v>
      </c>
      <c r="V1830">
        <v>1</v>
      </c>
      <c r="W1830">
        <v>1</v>
      </c>
      <c r="X1830">
        <v>0.51</v>
      </c>
      <c r="Y1830">
        <v>191.39178000000001</v>
      </c>
      <c r="Z1830">
        <v>18005011001</v>
      </c>
      <c r="AA1830">
        <v>364.20943773999994</v>
      </c>
      <c r="AB1830" t="s">
        <v>41</v>
      </c>
      <c r="AC1830" t="s">
        <v>54</v>
      </c>
      <c r="AD1830" t="s">
        <v>54</v>
      </c>
      <c r="AE1830" t="s">
        <v>54</v>
      </c>
      <c r="AF1830" t="s">
        <v>8455</v>
      </c>
    </row>
    <row r="1831" spans="1:32" x14ac:dyDescent="0.25">
      <c r="A1831" t="s">
        <v>8456</v>
      </c>
      <c r="B1831" t="s">
        <v>8457</v>
      </c>
      <c r="C1831" t="s">
        <v>8458</v>
      </c>
      <c r="D1831" t="s">
        <v>8459</v>
      </c>
      <c r="E1831" t="s">
        <v>259</v>
      </c>
      <c r="F1831">
        <v>7</v>
      </c>
      <c r="G1831">
        <v>2022</v>
      </c>
      <c r="H1831" s="1">
        <v>44965.42684728009</v>
      </c>
      <c r="I1831" t="s">
        <v>3355</v>
      </c>
      <c r="J1831">
        <v>0</v>
      </c>
      <c r="K1831">
        <v>0</v>
      </c>
      <c r="L1831" t="s">
        <v>38</v>
      </c>
      <c r="M1831" t="s">
        <v>79</v>
      </c>
      <c r="R1831" t="s">
        <v>94</v>
      </c>
      <c r="S1831">
        <v>40.823977999999997</v>
      </c>
      <c r="T1831">
        <v>-91.162609000000003</v>
      </c>
      <c r="U1831">
        <v>0</v>
      </c>
      <c r="V1831">
        <v>1</v>
      </c>
      <c r="W1831">
        <v>5.8879999999999999</v>
      </c>
      <c r="X1831">
        <v>1.994</v>
      </c>
      <c r="Y1831">
        <v>0</v>
      </c>
      <c r="Z1831">
        <v>19000911001</v>
      </c>
      <c r="AA1831">
        <v>507.70795620956</v>
      </c>
      <c r="AB1831" t="s">
        <v>41</v>
      </c>
      <c r="AC1831" t="s">
        <v>64</v>
      </c>
      <c r="AD1831" t="s">
        <v>54</v>
      </c>
      <c r="AE1831" t="s">
        <v>438</v>
      </c>
      <c r="AF1831" t="s">
        <v>8460</v>
      </c>
    </row>
    <row r="1832" spans="1:32" x14ac:dyDescent="0.25">
      <c r="A1832" t="s">
        <v>8461</v>
      </c>
      <c r="B1832" t="s">
        <v>8462</v>
      </c>
      <c r="C1832" t="s">
        <v>8463</v>
      </c>
      <c r="D1832" t="s">
        <v>8464</v>
      </c>
      <c r="E1832" t="s">
        <v>259</v>
      </c>
      <c r="F1832">
        <v>7</v>
      </c>
      <c r="G1832">
        <v>2022</v>
      </c>
      <c r="H1832" s="1">
        <v>44985.696647916666</v>
      </c>
      <c r="I1832" t="s">
        <v>3355</v>
      </c>
      <c r="J1832">
        <v>0</v>
      </c>
      <c r="K1832">
        <v>0</v>
      </c>
      <c r="L1832" t="s">
        <v>38</v>
      </c>
      <c r="M1832" t="s">
        <v>79</v>
      </c>
      <c r="R1832" t="s">
        <v>52</v>
      </c>
      <c r="S1832">
        <v>42.407850000000003</v>
      </c>
      <c r="T1832">
        <v>-94.612909999999999</v>
      </c>
      <c r="U1832">
        <v>0</v>
      </c>
      <c r="V1832">
        <v>1</v>
      </c>
      <c r="W1832">
        <v>3.8239999999999998</v>
      </c>
      <c r="X1832">
        <v>1.1140000000000001</v>
      </c>
      <c r="Y1832">
        <v>0</v>
      </c>
      <c r="Z1832">
        <v>19000743001</v>
      </c>
      <c r="AA1832">
        <v>169.35738854909994</v>
      </c>
      <c r="AB1832" t="s">
        <v>54</v>
      </c>
      <c r="AC1832" t="s">
        <v>64</v>
      </c>
      <c r="AD1832" t="s">
        <v>54</v>
      </c>
      <c r="AE1832" t="s">
        <v>54</v>
      </c>
      <c r="AF1832" t="s">
        <v>8465</v>
      </c>
    </row>
    <row r="1833" spans="1:32" x14ac:dyDescent="0.25">
      <c r="A1833" t="s">
        <v>8466</v>
      </c>
      <c r="B1833" t="s">
        <v>8467</v>
      </c>
      <c r="C1833" t="s">
        <v>8467</v>
      </c>
      <c r="D1833" t="s">
        <v>4222</v>
      </c>
      <c r="E1833" t="s">
        <v>99</v>
      </c>
      <c r="F1833">
        <v>6</v>
      </c>
      <c r="G1833">
        <v>2022</v>
      </c>
      <c r="H1833" s="1">
        <v>44844.684721400467</v>
      </c>
      <c r="I1833" t="s">
        <v>3355</v>
      </c>
      <c r="J1833">
        <v>0</v>
      </c>
      <c r="K1833">
        <v>0</v>
      </c>
      <c r="L1833" t="s">
        <v>38</v>
      </c>
      <c r="M1833" t="s">
        <v>79</v>
      </c>
      <c r="R1833" t="s">
        <v>52</v>
      </c>
      <c r="S1833">
        <v>29.486722</v>
      </c>
      <c r="T1833">
        <v>-95.515889000000001</v>
      </c>
      <c r="U1833">
        <v>0</v>
      </c>
      <c r="V1833">
        <v>1</v>
      </c>
      <c r="W1833">
        <v>1.2</v>
      </c>
      <c r="X1833">
        <v>1.2</v>
      </c>
      <c r="Y1833">
        <v>0</v>
      </c>
      <c r="AB1833" t="s">
        <v>41</v>
      </c>
      <c r="AC1833" t="s">
        <v>54</v>
      </c>
      <c r="AD1833" t="s">
        <v>54</v>
      </c>
      <c r="AE1833" t="s">
        <v>73</v>
      </c>
      <c r="AF1833" t="s">
        <v>8468</v>
      </c>
    </row>
    <row r="1834" spans="1:32" x14ac:dyDescent="0.25">
      <c r="A1834" t="s">
        <v>8469</v>
      </c>
      <c r="B1834" t="s">
        <v>8470</v>
      </c>
      <c r="C1834" t="s">
        <v>8470</v>
      </c>
      <c r="D1834" t="s">
        <v>98</v>
      </c>
      <c r="E1834" t="s">
        <v>99</v>
      </c>
      <c r="F1834">
        <v>6</v>
      </c>
      <c r="G1834">
        <v>2022</v>
      </c>
      <c r="H1834" s="1">
        <v>44833.430220104165</v>
      </c>
      <c r="I1834" t="s">
        <v>3355</v>
      </c>
      <c r="J1834">
        <v>0</v>
      </c>
      <c r="K1834">
        <v>0</v>
      </c>
      <c r="L1834" t="s">
        <v>38</v>
      </c>
      <c r="M1834" t="s">
        <v>79</v>
      </c>
      <c r="R1834" t="s">
        <v>94</v>
      </c>
      <c r="S1834">
        <v>29.694158000000002</v>
      </c>
      <c r="T1834">
        <v>-95.764166000000003</v>
      </c>
      <c r="U1834">
        <v>0.39333333300000001</v>
      </c>
      <c r="V1834">
        <v>1</v>
      </c>
      <c r="W1834">
        <v>1.5</v>
      </c>
      <c r="X1834">
        <v>1</v>
      </c>
      <c r="Y1834">
        <v>143.714</v>
      </c>
      <c r="AB1834" t="s">
        <v>41</v>
      </c>
      <c r="AC1834" t="s">
        <v>54</v>
      </c>
      <c r="AD1834" t="s">
        <v>54</v>
      </c>
      <c r="AE1834" t="s">
        <v>54</v>
      </c>
      <c r="AF1834" t="s">
        <v>8471</v>
      </c>
    </row>
    <row r="1835" spans="1:32" x14ac:dyDescent="0.25">
      <c r="A1835" t="s">
        <v>8472</v>
      </c>
      <c r="B1835" t="s">
        <v>8473</v>
      </c>
      <c r="C1835" t="s">
        <v>8473</v>
      </c>
      <c r="D1835" t="s">
        <v>8474</v>
      </c>
      <c r="E1835" t="s">
        <v>99</v>
      </c>
      <c r="F1835">
        <v>6</v>
      </c>
      <c r="G1835">
        <v>2022</v>
      </c>
      <c r="H1835" s="1">
        <v>44823.416033298614</v>
      </c>
      <c r="I1835" t="s">
        <v>3355</v>
      </c>
      <c r="J1835">
        <v>0</v>
      </c>
      <c r="K1835">
        <v>0</v>
      </c>
      <c r="L1835" t="s">
        <v>38</v>
      </c>
      <c r="M1835" t="s">
        <v>79</v>
      </c>
      <c r="R1835" t="s">
        <v>94</v>
      </c>
      <c r="S1835">
        <v>31.30744</v>
      </c>
      <c r="T1835">
        <v>-96.898009999999999</v>
      </c>
      <c r="U1835">
        <v>0.57899999999999996</v>
      </c>
      <c r="V1835">
        <v>1</v>
      </c>
      <c r="W1835">
        <v>2</v>
      </c>
      <c r="X1835">
        <v>2</v>
      </c>
      <c r="Y1835">
        <v>211.071</v>
      </c>
      <c r="Z1835">
        <v>48003099001</v>
      </c>
      <c r="AA1835">
        <v>520.63739124932999</v>
      </c>
      <c r="AB1835" t="s">
        <v>54</v>
      </c>
      <c r="AC1835" t="s">
        <v>54</v>
      </c>
      <c r="AD1835" t="s">
        <v>54</v>
      </c>
      <c r="AE1835" t="s">
        <v>438</v>
      </c>
      <c r="AF1835" t="s">
        <v>8475</v>
      </c>
    </row>
    <row r="1836" spans="1:32" x14ac:dyDescent="0.25">
      <c r="A1836" t="s">
        <v>8476</v>
      </c>
      <c r="B1836" t="s">
        <v>8477</v>
      </c>
      <c r="C1836" t="s">
        <v>8477</v>
      </c>
      <c r="D1836" t="s">
        <v>8478</v>
      </c>
      <c r="E1836" t="s">
        <v>99</v>
      </c>
      <c r="F1836">
        <v>6</v>
      </c>
      <c r="G1836">
        <v>2022</v>
      </c>
      <c r="H1836" s="1">
        <v>44833.580975486111</v>
      </c>
      <c r="I1836" t="s">
        <v>3355</v>
      </c>
      <c r="J1836">
        <v>0</v>
      </c>
      <c r="K1836">
        <v>0</v>
      </c>
      <c r="L1836" t="s">
        <v>38</v>
      </c>
      <c r="M1836" t="s">
        <v>51</v>
      </c>
      <c r="R1836" t="s">
        <v>52</v>
      </c>
      <c r="S1836">
        <v>28.363610999999999</v>
      </c>
      <c r="T1836">
        <v>-97.655833000000001</v>
      </c>
      <c r="U1836">
        <v>0</v>
      </c>
      <c r="V1836">
        <v>1</v>
      </c>
      <c r="W1836">
        <v>2.5</v>
      </c>
      <c r="X1836">
        <v>0.75</v>
      </c>
      <c r="Y1836">
        <v>0</v>
      </c>
      <c r="Z1836">
        <v>48001218003</v>
      </c>
      <c r="AB1836" t="s">
        <v>41</v>
      </c>
      <c r="AC1836" t="s">
        <v>54</v>
      </c>
      <c r="AD1836" t="s">
        <v>54</v>
      </c>
      <c r="AE1836" t="s">
        <v>73</v>
      </c>
      <c r="AF1836" t="s">
        <v>8479</v>
      </c>
    </row>
    <row r="1837" spans="1:32" x14ac:dyDescent="0.25">
      <c r="A1837" t="s">
        <v>8480</v>
      </c>
      <c r="B1837" t="s">
        <v>8481</v>
      </c>
      <c r="C1837" t="s">
        <v>8481</v>
      </c>
      <c r="D1837" t="s">
        <v>3332</v>
      </c>
      <c r="E1837" t="s">
        <v>99</v>
      </c>
      <c r="F1837">
        <v>6</v>
      </c>
      <c r="G1837">
        <v>2022</v>
      </c>
      <c r="H1837" s="1">
        <v>44826.369888958332</v>
      </c>
      <c r="I1837" t="s">
        <v>3355</v>
      </c>
      <c r="J1837">
        <v>0</v>
      </c>
      <c r="K1837">
        <v>0</v>
      </c>
      <c r="L1837" t="s">
        <v>38</v>
      </c>
      <c r="M1837" t="s">
        <v>79</v>
      </c>
      <c r="R1837" t="s">
        <v>94</v>
      </c>
      <c r="S1837">
        <v>29.276833</v>
      </c>
      <c r="T1837">
        <v>-98.514416999999995</v>
      </c>
      <c r="U1837">
        <v>27.650833337000002</v>
      </c>
      <c r="V1837">
        <v>2</v>
      </c>
      <c r="W1837">
        <v>46</v>
      </c>
      <c r="X1837">
        <v>46</v>
      </c>
      <c r="Y1837">
        <v>8795.48</v>
      </c>
      <c r="Z1837">
        <v>48008015003</v>
      </c>
      <c r="AA1837">
        <v>15686.500483461799</v>
      </c>
      <c r="AB1837" t="s">
        <v>54</v>
      </c>
      <c r="AC1837" t="s">
        <v>64</v>
      </c>
      <c r="AD1837" t="s">
        <v>54</v>
      </c>
      <c r="AE1837" t="s">
        <v>54</v>
      </c>
      <c r="AF1837" t="s">
        <v>8482</v>
      </c>
    </row>
    <row r="1838" spans="1:32" x14ac:dyDescent="0.25">
      <c r="A1838" t="s">
        <v>8483</v>
      </c>
      <c r="B1838" t="s">
        <v>8484</v>
      </c>
      <c r="C1838" t="s">
        <v>8484</v>
      </c>
      <c r="D1838" t="s">
        <v>3332</v>
      </c>
      <c r="E1838" t="s">
        <v>99</v>
      </c>
      <c r="F1838">
        <v>6</v>
      </c>
      <c r="G1838">
        <v>2022</v>
      </c>
      <c r="H1838" s="1">
        <v>44826.371469930556</v>
      </c>
      <c r="I1838" t="s">
        <v>3355</v>
      </c>
      <c r="J1838">
        <v>0</v>
      </c>
      <c r="K1838">
        <v>0</v>
      </c>
      <c r="L1838" t="s">
        <v>38</v>
      </c>
      <c r="M1838" t="s">
        <v>79</v>
      </c>
      <c r="R1838" t="s">
        <v>94</v>
      </c>
      <c r="S1838">
        <v>29.397417000000001</v>
      </c>
      <c r="T1838">
        <v>-98.669556</v>
      </c>
      <c r="U1838">
        <v>9.4975000000000005</v>
      </c>
      <c r="V1838">
        <v>1</v>
      </c>
      <c r="W1838">
        <v>16</v>
      </c>
      <c r="X1838">
        <v>16</v>
      </c>
      <c r="Y1838">
        <v>3464.8</v>
      </c>
      <c r="Z1838">
        <v>48008015004</v>
      </c>
      <c r="AA1838">
        <v>2695.149839276</v>
      </c>
      <c r="AB1838" t="s">
        <v>54</v>
      </c>
      <c r="AC1838" t="s">
        <v>64</v>
      </c>
      <c r="AD1838" t="s">
        <v>54</v>
      </c>
      <c r="AE1838" t="s">
        <v>54</v>
      </c>
      <c r="AF1838" t="s">
        <v>8485</v>
      </c>
    </row>
    <row r="1839" spans="1:32" x14ac:dyDescent="0.25">
      <c r="A1839" t="s">
        <v>8486</v>
      </c>
      <c r="B1839" t="s">
        <v>8487</v>
      </c>
      <c r="C1839" t="s">
        <v>8488</v>
      </c>
      <c r="D1839" t="s">
        <v>4450</v>
      </c>
      <c r="E1839" t="s">
        <v>1023</v>
      </c>
      <c r="F1839">
        <v>8</v>
      </c>
      <c r="G1839">
        <v>2022</v>
      </c>
      <c r="H1839" s="1">
        <v>44979.534778194444</v>
      </c>
      <c r="I1839" t="s">
        <v>3355</v>
      </c>
      <c r="J1839">
        <v>0</v>
      </c>
      <c r="K1839">
        <v>0</v>
      </c>
      <c r="L1839" t="s">
        <v>38</v>
      </c>
      <c r="M1839" t="s">
        <v>79</v>
      </c>
      <c r="R1839" t="s">
        <v>52</v>
      </c>
      <c r="S1839">
        <v>39.503610999999999</v>
      </c>
      <c r="T1839">
        <v>-106.052222</v>
      </c>
      <c r="U1839">
        <v>0</v>
      </c>
      <c r="V1839">
        <v>1</v>
      </c>
      <c r="W1839">
        <v>1.5</v>
      </c>
      <c r="X1839">
        <v>0</v>
      </c>
      <c r="Y1839">
        <v>0</v>
      </c>
      <c r="AB1839" t="s">
        <v>54</v>
      </c>
      <c r="AC1839" t="s">
        <v>64</v>
      </c>
      <c r="AD1839" t="s">
        <v>54</v>
      </c>
      <c r="AE1839" t="s">
        <v>54</v>
      </c>
      <c r="AF1839" t="s">
        <v>8489</v>
      </c>
    </row>
    <row r="1840" spans="1:32" x14ac:dyDescent="0.25">
      <c r="A1840" t="s">
        <v>8490</v>
      </c>
      <c r="B1840" t="s">
        <v>8491</v>
      </c>
      <c r="C1840" t="s">
        <v>8492</v>
      </c>
      <c r="D1840" t="s">
        <v>8493</v>
      </c>
      <c r="E1840" t="s">
        <v>4047</v>
      </c>
      <c r="F1840">
        <v>9</v>
      </c>
      <c r="G1840">
        <v>2022</v>
      </c>
      <c r="H1840" s="1">
        <v>44973.599944398149</v>
      </c>
      <c r="I1840" t="s">
        <v>3355</v>
      </c>
      <c r="J1840">
        <v>0</v>
      </c>
      <c r="K1840">
        <v>0</v>
      </c>
      <c r="L1840" t="s">
        <v>38</v>
      </c>
      <c r="M1840" t="s">
        <v>79</v>
      </c>
      <c r="R1840" t="s">
        <v>94</v>
      </c>
      <c r="S1840">
        <v>36.091380999999998</v>
      </c>
      <c r="T1840">
        <v>-111.289585</v>
      </c>
      <c r="U1840">
        <v>0.31208333300000002</v>
      </c>
      <c r="V1840">
        <v>1</v>
      </c>
      <c r="W1840">
        <v>1.1000000000000001</v>
      </c>
      <c r="X1840">
        <v>0.46200000000000002</v>
      </c>
      <c r="Y1840">
        <v>113.982</v>
      </c>
      <c r="AB1840" t="s">
        <v>54</v>
      </c>
      <c r="AC1840" t="s">
        <v>64</v>
      </c>
      <c r="AD1840" t="s">
        <v>54</v>
      </c>
      <c r="AE1840" t="s">
        <v>54</v>
      </c>
      <c r="AF1840" t="s">
        <v>8494</v>
      </c>
    </row>
    <row r="1841" spans="1:32" x14ac:dyDescent="0.25">
      <c r="A1841" t="s">
        <v>8495</v>
      </c>
      <c r="B1841" t="s">
        <v>8496</v>
      </c>
      <c r="C1841" t="s">
        <v>8497</v>
      </c>
      <c r="D1841" t="s">
        <v>8498</v>
      </c>
      <c r="E1841" t="s">
        <v>777</v>
      </c>
      <c r="F1841">
        <v>9</v>
      </c>
      <c r="G1841">
        <v>2022</v>
      </c>
      <c r="H1841" s="1">
        <v>44924.72266915509</v>
      </c>
      <c r="I1841" t="s">
        <v>3355</v>
      </c>
      <c r="J1841">
        <v>0</v>
      </c>
      <c r="K1841">
        <v>0</v>
      </c>
      <c r="L1841" t="s">
        <v>38</v>
      </c>
      <c r="M1841" t="s">
        <v>79</v>
      </c>
      <c r="R1841" t="s">
        <v>94</v>
      </c>
      <c r="S1841">
        <v>39.463894000000003</v>
      </c>
      <c r="T1841">
        <v>-118.75532800000001</v>
      </c>
      <c r="U1841">
        <v>1.085</v>
      </c>
      <c r="V1841">
        <v>1</v>
      </c>
      <c r="W1841">
        <v>0</v>
      </c>
      <c r="X1841">
        <v>0</v>
      </c>
      <c r="Y1841">
        <v>396.14</v>
      </c>
      <c r="Z1841">
        <v>32000017001</v>
      </c>
      <c r="AA1841">
        <v>582.73510038400002</v>
      </c>
      <c r="AB1841" t="s">
        <v>41</v>
      </c>
      <c r="AC1841" t="s">
        <v>64</v>
      </c>
      <c r="AD1841" t="s">
        <v>54</v>
      </c>
      <c r="AE1841" t="s">
        <v>438</v>
      </c>
      <c r="AF1841" t="s">
        <v>8499</v>
      </c>
    </row>
    <row r="1842" spans="1:32" x14ac:dyDescent="0.25">
      <c r="A1842" t="s">
        <v>8500</v>
      </c>
      <c r="B1842" t="s">
        <v>8501</v>
      </c>
      <c r="C1842" t="s">
        <v>8502</v>
      </c>
      <c r="D1842" t="s">
        <v>1369</v>
      </c>
      <c r="E1842" t="s">
        <v>3411</v>
      </c>
      <c r="F1842">
        <v>3</v>
      </c>
      <c r="G1842">
        <v>2022</v>
      </c>
      <c r="H1842" s="1">
        <v>44943.692919988425</v>
      </c>
      <c r="I1842" t="s">
        <v>8503</v>
      </c>
      <c r="J1842">
        <v>479.67</v>
      </c>
      <c r="K1842">
        <v>0</v>
      </c>
      <c r="L1842" t="s">
        <v>38</v>
      </c>
      <c r="M1842" t="s">
        <v>679</v>
      </c>
      <c r="O1842">
        <v>480</v>
      </c>
      <c r="R1842" t="s">
        <v>86</v>
      </c>
      <c r="S1842">
        <v>38.634495999999999</v>
      </c>
      <c r="T1842">
        <v>-75.617154999999997</v>
      </c>
      <c r="U1842">
        <v>1.2171666670000001</v>
      </c>
      <c r="V1842">
        <v>1</v>
      </c>
      <c r="W1842">
        <v>0</v>
      </c>
      <c r="X1842">
        <v>0</v>
      </c>
      <c r="Y1842">
        <v>444.36680000000001</v>
      </c>
      <c r="Z1842">
        <v>10000020001</v>
      </c>
      <c r="AA1842">
        <v>546.31415660999994</v>
      </c>
      <c r="AB1842" t="s">
        <v>54</v>
      </c>
      <c r="AC1842" t="s">
        <v>54</v>
      </c>
      <c r="AD1842" t="s">
        <v>537</v>
      </c>
      <c r="AE1842" t="s">
        <v>65</v>
      </c>
      <c r="AF1842" t="s">
        <v>8504</v>
      </c>
    </row>
    <row r="1843" spans="1:32" x14ac:dyDescent="0.25">
      <c r="A1843" t="s">
        <v>8505</v>
      </c>
      <c r="B1843" t="s">
        <v>8506</v>
      </c>
      <c r="C1843" t="s">
        <v>8507</v>
      </c>
      <c r="D1843" t="s">
        <v>8385</v>
      </c>
      <c r="E1843" t="s">
        <v>207</v>
      </c>
      <c r="F1843">
        <v>4</v>
      </c>
      <c r="G1843">
        <v>2022</v>
      </c>
      <c r="H1843" s="1">
        <v>44976.403987777776</v>
      </c>
      <c r="I1843" t="s">
        <v>8503</v>
      </c>
      <c r="J1843">
        <v>19.059999999999999</v>
      </c>
      <c r="K1843">
        <v>1</v>
      </c>
      <c r="L1843" t="s">
        <v>51</v>
      </c>
      <c r="M1843" t="s">
        <v>51</v>
      </c>
      <c r="N1843">
        <v>19.059999999999999</v>
      </c>
      <c r="R1843" t="s">
        <v>52</v>
      </c>
      <c r="S1843">
        <v>35.960895999999998</v>
      </c>
      <c r="T1843">
        <v>-85.793317000000002</v>
      </c>
      <c r="U1843">
        <v>1.9724166670000001</v>
      </c>
      <c r="V1843">
        <v>1</v>
      </c>
      <c r="W1843">
        <v>2.16</v>
      </c>
      <c r="X1843">
        <v>2.0499999999999998</v>
      </c>
      <c r="Y1843">
        <v>718.11099999999999</v>
      </c>
      <c r="Z1843">
        <v>47001315001</v>
      </c>
      <c r="AA1843">
        <v>385.33358512892011</v>
      </c>
      <c r="AB1843" t="s">
        <v>41</v>
      </c>
      <c r="AC1843" t="s">
        <v>54</v>
      </c>
      <c r="AD1843" t="s">
        <v>54</v>
      </c>
      <c r="AE1843" t="s">
        <v>54</v>
      </c>
      <c r="AF1843" t="s">
        <v>8508</v>
      </c>
    </row>
    <row r="1844" spans="1:32" x14ac:dyDescent="0.25">
      <c r="A1844" t="s">
        <v>8509</v>
      </c>
      <c r="B1844" t="s">
        <v>8510</v>
      </c>
      <c r="C1844" t="s">
        <v>8511</v>
      </c>
      <c r="D1844" t="s">
        <v>8512</v>
      </c>
      <c r="E1844" t="s">
        <v>159</v>
      </c>
      <c r="F1844">
        <v>10</v>
      </c>
      <c r="G1844">
        <v>2022</v>
      </c>
      <c r="H1844" s="1">
        <v>44984.458834097219</v>
      </c>
      <c r="I1844" t="s">
        <v>8513</v>
      </c>
      <c r="J1844">
        <v>6594</v>
      </c>
      <c r="K1844">
        <v>1</v>
      </c>
      <c r="L1844" t="s">
        <v>51</v>
      </c>
      <c r="M1844" t="s">
        <v>51</v>
      </c>
      <c r="N1844">
        <v>6113.5</v>
      </c>
      <c r="R1844" t="s">
        <v>490</v>
      </c>
      <c r="S1844">
        <v>47.695191000000001</v>
      </c>
      <c r="T1844">
        <v>-117.47358800000001</v>
      </c>
      <c r="Z1844">
        <v>53001220001</v>
      </c>
      <c r="AA1844">
        <v>17299.948292649999</v>
      </c>
      <c r="AB1844" t="s">
        <v>53</v>
      </c>
      <c r="AC1844" t="s">
        <v>42</v>
      </c>
      <c r="AD1844" t="s">
        <v>54</v>
      </c>
      <c r="AE1844" t="s">
        <v>55</v>
      </c>
      <c r="AF1844" t="s">
        <v>8514</v>
      </c>
    </row>
    <row r="1845" spans="1:32" x14ac:dyDescent="0.25">
      <c r="A1845" t="s">
        <v>8515</v>
      </c>
      <c r="B1845" t="s">
        <v>8516</v>
      </c>
      <c r="C1845" t="s">
        <v>8517</v>
      </c>
      <c r="D1845" t="s">
        <v>8518</v>
      </c>
      <c r="E1845" t="s">
        <v>136</v>
      </c>
      <c r="F1845">
        <v>4</v>
      </c>
      <c r="G1845">
        <v>2022</v>
      </c>
      <c r="H1845" s="1">
        <v>44972.679668923614</v>
      </c>
      <c r="I1845" t="s">
        <v>8513</v>
      </c>
      <c r="J1845">
        <v>5446.8</v>
      </c>
      <c r="K1845">
        <v>1</v>
      </c>
      <c r="L1845" t="s">
        <v>63</v>
      </c>
      <c r="M1845" t="s">
        <v>479</v>
      </c>
      <c r="P1845">
        <v>5338.2</v>
      </c>
      <c r="Q1845">
        <v>108.6</v>
      </c>
      <c r="R1845" t="s">
        <v>94</v>
      </c>
      <c r="S1845">
        <v>35.942625999999997</v>
      </c>
      <c r="T1845">
        <v>-79.908074999999997</v>
      </c>
      <c r="U1845">
        <v>13.394933330000001</v>
      </c>
      <c r="V1845">
        <v>2</v>
      </c>
      <c r="W1845">
        <v>26</v>
      </c>
      <c r="X1845">
        <v>0</v>
      </c>
      <c r="Y1845">
        <v>4887.7344000000003</v>
      </c>
      <c r="Z1845">
        <v>37004101002</v>
      </c>
      <c r="AA1845">
        <v>6233.4445269200987</v>
      </c>
      <c r="AB1845" t="s">
        <v>54</v>
      </c>
      <c r="AC1845" t="s">
        <v>64</v>
      </c>
      <c r="AD1845" t="s">
        <v>54</v>
      </c>
      <c r="AE1845" t="s">
        <v>55</v>
      </c>
      <c r="AF1845" t="s">
        <v>8519</v>
      </c>
    </row>
    <row r="1846" spans="1:32" x14ac:dyDescent="0.25">
      <c r="A1846" t="s">
        <v>8520</v>
      </c>
      <c r="B1846" t="s">
        <v>8521</v>
      </c>
      <c r="C1846" t="s">
        <v>8522</v>
      </c>
      <c r="D1846" t="s">
        <v>8523</v>
      </c>
      <c r="E1846" t="s">
        <v>641</v>
      </c>
      <c r="F1846">
        <v>3</v>
      </c>
      <c r="G1846">
        <v>2022</v>
      </c>
      <c r="H1846" s="1">
        <v>44973.441400011572</v>
      </c>
      <c r="I1846" t="s">
        <v>8513</v>
      </c>
      <c r="J1846">
        <v>5020.7</v>
      </c>
      <c r="K1846">
        <v>1</v>
      </c>
      <c r="L1846" t="s">
        <v>63</v>
      </c>
      <c r="M1846" t="s">
        <v>479</v>
      </c>
      <c r="P1846">
        <v>4956.3</v>
      </c>
      <c r="Q1846">
        <v>64.400000000000006</v>
      </c>
      <c r="R1846" t="s">
        <v>94</v>
      </c>
      <c r="S1846">
        <v>37.214855999999997</v>
      </c>
      <c r="T1846">
        <v>-76.635531</v>
      </c>
      <c r="Z1846">
        <v>51000308003</v>
      </c>
      <c r="AA1846">
        <v>4379.6184888234993</v>
      </c>
      <c r="AB1846" t="s">
        <v>54</v>
      </c>
      <c r="AC1846" t="s">
        <v>54</v>
      </c>
      <c r="AD1846" t="s">
        <v>54</v>
      </c>
      <c r="AE1846" t="s">
        <v>65</v>
      </c>
      <c r="AF1846" t="s">
        <v>8524</v>
      </c>
    </row>
    <row r="1847" spans="1:32" x14ac:dyDescent="0.25">
      <c r="A1847" t="s">
        <v>8525</v>
      </c>
      <c r="B1847" t="s">
        <v>8526</v>
      </c>
      <c r="C1847" t="s">
        <v>8527</v>
      </c>
      <c r="D1847" t="s">
        <v>1897</v>
      </c>
      <c r="E1847" t="s">
        <v>111</v>
      </c>
      <c r="F1847">
        <v>4</v>
      </c>
      <c r="G1847">
        <v>2022</v>
      </c>
      <c r="H1847" s="1">
        <v>44965.474098449071</v>
      </c>
      <c r="I1847" t="s">
        <v>8513</v>
      </c>
      <c r="J1847">
        <v>3138.15</v>
      </c>
      <c r="K1847">
        <v>1</v>
      </c>
      <c r="L1847" t="s">
        <v>51</v>
      </c>
      <c r="M1847" t="s">
        <v>51</v>
      </c>
      <c r="N1847">
        <v>2500.33</v>
      </c>
      <c r="R1847" t="s">
        <v>52</v>
      </c>
      <c r="S1847">
        <v>32.769534</v>
      </c>
      <c r="T1847">
        <v>-83.640198999999996</v>
      </c>
      <c r="U1847">
        <v>22.074999999999999</v>
      </c>
      <c r="V1847">
        <v>1</v>
      </c>
      <c r="W1847">
        <v>0</v>
      </c>
      <c r="X1847">
        <v>0</v>
      </c>
      <c r="Y1847">
        <v>8055.17</v>
      </c>
      <c r="Z1847">
        <v>13000003002</v>
      </c>
      <c r="AA1847">
        <v>7655.6823812947996</v>
      </c>
      <c r="AB1847" t="s">
        <v>41</v>
      </c>
      <c r="AC1847" t="s">
        <v>54</v>
      </c>
      <c r="AD1847" t="s">
        <v>54</v>
      </c>
      <c r="AE1847" t="s">
        <v>55</v>
      </c>
      <c r="AF1847" t="s">
        <v>8528</v>
      </c>
    </row>
    <row r="1848" spans="1:32" x14ac:dyDescent="0.25">
      <c r="A1848" t="s">
        <v>8529</v>
      </c>
      <c r="B1848" t="s">
        <v>8530</v>
      </c>
      <c r="C1848" t="s">
        <v>8531</v>
      </c>
      <c r="D1848" t="s">
        <v>1324</v>
      </c>
      <c r="E1848" t="s">
        <v>641</v>
      </c>
      <c r="F1848">
        <v>3</v>
      </c>
      <c r="G1848">
        <v>2022</v>
      </c>
      <c r="H1848" s="1">
        <v>44973.436823923614</v>
      </c>
      <c r="I1848" t="s">
        <v>8513</v>
      </c>
      <c r="J1848">
        <v>3050.5</v>
      </c>
      <c r="K1848">
        <v>1</v>
      </c>
      <c r="L1848" t="s">
        <v>63</v>
      </c>
      <c r="M1848" t="s">
        <v>63</v>
      </c>
      <c r="P1848">
        <v>3050.5</v>
      </c>
      <c r="R1848" t="s">
        <v>38</v>
      </c>
      <c r="S1848">
        <v>36.965690000000002</v>
      </c>
      <c r="T1848">
        <v>-76.414789999999996</v>
      </c>
      <c r="Z1848">
        <v>51000308001</v>
      </c>
      <c r="AA1848">
        <v>7435.3356714621004</v>
      </c>
      <c r="AB1848" t="s">
        <v>54</v>
      </c>
      <c r="AC1848" t="s">
        <v>54</v>
      </c>
      <c r="AD1848" t="s">
        <v>54</v>
      </c>
      <c r="AE1848" t="s">
        <v>65</v>
      </c>
      <c r="AF1848" t="s">
        <v>8532</v>
      </c>
    </row>
    <row r="1849" spans="1:32" x14ac:dyDescent="0.25">
      <c r="A1849" t="s">
        <v>8533</v>
      </c>
      <c r="B1849" t="s">
        <v>8534</v>
      </c>
      <c r="C1849" t="s">
        <v>8535</v>
      </c>
      <c r="D1849" t="s">
        <v>8536</v>
      </c>
      <c r="E1849" t="s">
        <v>641</v>
      </c>
      <c r="F1849">
        <v>3</v>
      </c>
      <c r="G1849">
        <v>2022</v>
      </c>
      <c r="H1849" s="1">
        <v>44973.440672175922</v>
      </c>
      <c r="I1849" t="s">
        <v>8513</v>
      </c>
      <c r="J1849">
        <v>2927</v>
      </c>
      <c r="K1849">
        <v>1</v>
      </c>
      <c r="L1849" t="s">
        <v>63</v>
      </c>
      <c r="M1849" t="s">
        <v>8537</v>
      </c>
      <c r="P1849">
        <v>1748.4</v>
      </c>
      <c r="Q1849">
        <v>1178.5999999999999</v>
      </c>
      <c r="R1849" t="s">
        <v>94</v>
      </c>
      <c r="S1849">
        <v>36.848327151478003</v>
      </c>
      <c r="T1849">
        <v>-76.476978900554997</v>
      </c>
      <c r="Z1849">
        <v>51000308011</v>
      </c>
      <c r="AA1849">
        <v>8558.9217868899996</v>
      </c>
      <c r="AB1849" t="s">
        <v>53</v>
      </c>
      <c r="AC1849" t="s">
        <v>42</v>
      </c>
      <c r="AD1849" t="s">
        <v>54</v>
      </c>
      <c r="AE1849" t="s">
        <v>65</v>
      </c>
      <c r="AF1849" t="s">
        <v>8538</v>
      </c>
    </row>
    <row r="1850" spans="1:32" x14ac:dyDescent="0.25">
      <c r="A1850" t="s">
        <v>8539</v>
      </c>
      <c r="B1850" t="s">
        <v>8540</v>
      </c>
      <c r="C1850" t="s">
        <v>8541</v>
      </c>
      <c r="D1850" t="s">
        <v>8394</v>
      </c>
      <c r="E1850" t="s">
        <v>117</v>
      </c>
      <c r="F1850">
        <v>5</v>
      </c>
      <c r="G1850">
        <v>2022</v>
      </c>
      <c r="H1850" s="1">
        <v>44967.380487962961</v>
      </c>
      <c r="I1850" t="s">
        <v>8513</v>
      </c>
      <c r="J1850">
        <v>2486.1</v>
      </c>
      <c r="K1850">
        <v>0</v>
      </c>
      <c r="L1850" t="s">
        <v>38</v>
      </c>
      <c r="M1850" t="s">
        <v>51</v>
      </c>
      <c r="N1850">
        <v>2128.3000000000002</v>
      </c>
      <c r="R1850" t="s">
        <v>52</v>
      </c>
      <c r="S1850">
        <v>42.01511</v>
      </c>
      <c r="T1850">
        <v>-88.273570000000007</v>
      </c>
      <c r="U1850">
        <v>0</v>
      </c>
      <c r="V1850">
        <v>3</v>
      </c>
      <c r="W1850">
        <v>50</v>
      </c>
      <c r="X1850">
        <v>25</v>
      </c>
      <c r="Y1850">
        <v>0</v>
      </c>
      <c r="Z1850">
        <v>17000643001</v>
      </c>
      <c r="AA1850">
        <v>7830.5029114099998</v>
      </c>
      <c r="AB1850" t="s">
        <v>53</v>
      </c>
      <c r="AC1850" t="s">
        <v>42</v>
      </c>
      <c r="AD1850" t="s">
        <v>54</v>
      </c>
      <c r="AE1850" t="s">
        <v>65</v>
      </c>
      <c r="AF1850" t="s">
        <v>8542</v>
      </c>
    </row>
    <row r="1851" spans="1:32" x14ac:dyDescent="0.25">
      <c r="A1851" t="s">
        <v>8543</v>
      </c>
      <c r="B1851" t="s">
        <v>8544</v>
      </c>
      <c r="C1851" t="s">
        <v>8545</v>
      </c>
      <c r="D1851" t="s">
        <v>816</v>
      </c>
      <c r="E1851" t="s">
        <v>641</v>
      </c>
      <c r="F1851">
        <v>3</v>
      </c>
      <c r="G1851">
        <v>2022</v>
      </c>
      <c r="H1851" s="1">
        <v>44973.43501371528</v>
      </c>
      <c r="I1851" t="s">
        <v>8513</v>
      </c>
      <c r="J1851">
        <v>1993.4</v>
      </c>
      <c r="K1851">
        <v>1</v>
      </c>
      <c r="L1851" t="s">
        <v>63</v>
      </c>
      <c r="M1851" t="s">
        <v>63</v>
      </c>
      <c r="P1851">
        <v>1993.4</v>
      </c>
      <c r="R1851" t="s">
        <v>38</v>
      </c>
      <c r="S1851">
        <v>36.922240000000002</v>
      </c>
      <c r="T1851">
        <v>-76.322370000000006</v>
      </c>
      <c r="Z1851">
        <v>51000308006</v>
      </c>
      <c r="AA1851">
        <v>5470.4257548548003</v>
      </c>
      <c r="AB1851" t="s">
        <v>54</v>
      </c>
      <c r="AC1851" t="s">
        <v>54</v>
      </c>
      <c r="AD1851" t="s">
        <v>54</v>
      </c>
      <c r="AE1851" t="s">
        <v>65</v>
      </c>
      <c r="AF1851" t="s">
        <v>8546</v>
      </c>
    </row>
    <row r="1852" spans="1:32" x14ac:dyDescent="0.25">
      <c r="A1852" t="s">
        <v>8547</v>
      </c>
      <c r="B1852" t="s">
        <v>8548</v>
      </c>
      <c r="C1852" t="s">
        <v>8549</v>
      </c>
      <c r="D1852" t="s">
        <v>8550</v>
      </c>
      <c r="E1852" t="s">
        <v>213</v>
      </c>
      <c r="F1852">
        <v>3</v>
      </c>
      <c r="G1852">
        <v>2022</v>
      </c>
      <c r="H1852" s="1">
        <v>44978.639188136571</v>
      </c>
      <c r="I1852" t="s">
        <v>8513</v>
      </c>
      <c r="J1852">
        <v>1899.24</v>
      </c>
      <c r="K1852">
        <v>1</v>
      </c>
      <c r="L1852" t="s">
        <v>51</v>
      </c>
      <c r="M1852" t="s">
        <v>51</v>
      </c>
      <c r="N1852">
        <v>1899.24</v>
      </c>
      <c r="R1852" t="s">
        <v>52</v>
      </c>
      <c r="S1852">
        <v>40.229444000000001</v>
      </c>
      <c r="T1852">
        <v>-75.351667000000006</v>
      </c>
      <c r="U1852">
        <v>5.3599166670000002</v>
      </c>
      <c r="V1852">
        <v>7</v>
      </c>
      <c r="W1852">
        <v>19.5</v>
      </c>
      <c r="X1852">
        <v>0</v>
      </c>
      <c r="Y1852">
        <v>1240.7860000000001</v>
      </c>
      <c r="Z1852">
        <v>42000147001</v>
      </c>
      <c r="AA1852">
        <v>2116.7852521448799</v>
      </c>
      <c r="AB1852" t="s">
        <v>87</v>
      </c>
      <c r="AC1852" t="s">
        <v>54</v>
      </c>
      <c r="AD1852" t="s">
        <v>54</v>
      </c>
      <c r="AE1852" t="s">
        <v>73</v>
      </c>
      <c r="AF1852" t="s">
        <v>8551</v>
      </c>
    </row>
    <row r="1853" spans="1:32" x14ac:dyDescent="0.25">
      <c r="A1853" t="s">
        <v>8552</v>
      </c>
      <c r="B1853" t="s">
        <v>8553</v>
      </c>
      <c r="C1853" t="s">
        <v>8553</v>
      </c>
      <c r="D1853" t="s">
        <v>1614</v>
      </c>
      <c r="E1853" t="s">
        <v>99</v>
      </c>
      <c r="F1853">
        <v>6</v>
      </c>
      <c r="G1853">
        <v>2022</v>
      </c>
      <c r="H1853" s="1">
        <v>45195.589009895833</v>
      </c>
      <c r="I1853" t="s">
        <v>8513</v>
      </c>
      <c r="J1853">
        <v>1805</v>
      </c>
      <c r="K1853">
        <v>1</v>
      </c>
      <c r="L1853" t="s">
        <v>679</v>
      </c>
      <c r="M1853" t="s">
        <v>679</v>
      </c>
      <c r="O1853">
        <v>1805</v>
      </c>
      <c r="R1853" t="s">
        <v>52</v>
      </c>
      <c r="S1853">
        <v>35.333024999999999</v>
      </c>
      <c r="T1853">
        <v>-101.804168</v>
      </c>
      <c r="U1853">
        <v>3.7095833329999999</v>
      </c>
      <c r="V1853">
        <v>1</v>
      </c>
      <c r="W1853">
        <v>16</v>
      </c>
      <c r="X1853">
        <v>0</v>
      </c>
      <c r="Y1853">
        <v>1350.971</v>
      </c>
      <c r="Z1853">
        <v>48000105001</v>
      </c>
      <c r="AA1853">
        <v>5362.9839707214996</v>
      </c>
      <c r="AB1853" t="s">
        <v>53</v>
      </c>
      <c r="AC1853" t="s">
        <v>72</v>
      </c>
      <c r="AD1853" t="s">
        <v>54</v>
      </c>
      <c r="AE1853" t="s">
        <v>73</v>
      </c>
      <c r="AF1853" t="s">
        <v>8554</v>
      </c>
    </row>
    <row r="1854" spans="1:32" x14ac:dyDescent="0.25">
      <c r="A1854" t="s">
        <v>8555</v>
      </c>
      <c r="B1854" t="s">
        <v>8556</v>
      </c>
      <c r="C1854" t="s">
        <v>8557</v>
      </c>
      <c r="D1854" t="s">
        <v>3319</v>
      </c>
      <c r="E1854" t="s">
        <v>3049</v>
      </c>
      <c r="F1854">
        <v>8</v>
      </c>
      <c r="G1854">
        <v>2022</v>
      </c>
      <c r="H1854" s="1">
        <v>44943.720197395836</v>
      </c>
      <c r="I1854" t="s">
        <v>8513</v>
      </c>
      <c r="J1854">
        <v>1056</v>
      </c>
      <c r="K1854">
        <v>0</v>
      </c>
      <c r="L1854" t="s">
        <v>38</v>
      </c>
      <c r="M1854" t="s">
        <v>51</v>
      </c>
      <c r="N1854">
        <v>1056</v>
      </c>
      <c r="R1854" t="s">
        <v>52</v>
      </c>
      <c r="S1854">
        <v>46.765875000000001</v>
      </c>
      <c r="T1854">
        <v>-100.835697</v>
      </c>
      <c r="U1854">
        <v>6.7616666670000001</v>
      </c>
      <c r="V1854">
        <v>2</v>
      </c>
      <c r="W1854">
        <v>10.68</v>
      </c>
      <c r="X1854">
        <v>6.48</v>
      </c>
      <c r="Y1854">
        <v>2469.42</v>
      </c>
      <c r="Z1854">
        <v>38000001001</v>
      </c>
      <c r="AA1854">
        <v>2609.5606214070999</v>
      </c>
      <c r="AB1854" t="s">
        <v>53</v>
      </c>
      <c r="AC1854" t="s">
        <v>42</v>
      </c>
      <c r="AD1854" t="s">
        <v>54</v>
      </c>
      <c r="AE1854" t="s">
        <v>55</v>
      </c>
      <c r="AF1854" t="s">
        <v>8558</v>
      </c>
    </row>
    <row r="1855" spans="1:32" x14ac:dyDescent="0.25">
      <c r="A1855" t="s">
        <v>8559</v>
      </c>
      <c r="B1855" t="s">
        <v>8560</v>
      </c>
      <c r="C1855" t="s">
        <v>8561</v>
      </c>
      <c r="D1855" t="s">
        <v>8562</v>
      </c>
      <c r="E1855" t="s">
        <v>136</v>
      </c>
      <c r="F1855">
        <v>4</v>
      </c>
      <c r="G1855">
        <v>2022</v>
      </c>
      <c r="H1855" s="1">
        <v>44937.650867442127</v>
      </c>
      <c r="I1855" t="s">
        <v>8513</v>
      </c>
      <c r="J1855">
        <v>1024.5</v>
      </c>
      <c r="K1855">
        <v>20</v>
      </c>
      <c r="L1855" t="s">
        <v>51</v>
      </c>
      <c r="M1855" t="s">
        <v>51</v>
      </c>
      <c r="N1855">
        <v>514</v>
      </c>
      <c r="R1855" t="s">
        <v>86</v>
      </c>
      <c r="S1855">
        <v>35.881900000000002</v>
      </c>
      <c r="T1855">
        <v>-81.577100000000002</v>
      </c>
      <c r="U1855">
        <v>2.2543000000000002</v>
      </c>
      <c r="V1855">
        <v>1</v>
      </c>
      <c r="W1855">
        <v>6</v>
      </c>
      <c r="X1855">
        <v>0</v>
      </c>
      <c r="Y1855">
        <v>821.65309999999999</v>
      </c>
      <c r="Z1855">
        <v>37001401001</v>
      </c>
      <c r="AA1855">
        <v>1591.5952429238</v>
      </c>
      <c r="AB1855" t="s">
        <v>54</v>
      </c>
      <c r="AC1855" t="s">
        <v>54</v>
      </c>
      <c r="AD1855" t="s">
        <v>537</v>
      </c>
      <c r="AE1855" t="s">
        <v>73</v>
      </c>
      <c r="AF1855" t="s">
        <v>8563</v>
      </c>
    </row>
    <row r="1856" spans="1:32" x14ac:dyDescent="0.25">
      <c r="A1856" t="s">
        <v>8564</v>
      </c>
      <c r="B1856" t="s">
        <v>8565</v>
      </c>
      <c r="C1856" t="s">
        <v>8565</v>
      </c>
      <c r="D1856" t="s">
        <v>8566</v>
      </c>
      <c r="E1856" t="s">
        <v>99</v>
      </c>
      <c r="F1856">
        <v>6</v>
      </c>
      <c r="G1856">
        <v>2022</v>
      </c>
      <c r="H1856" s="1">
        <v>44803.420487708332</v>
      </c>
      <c r="I1856" t="s">
        <v>8513</v>
      </c>
      <c r="J1856">
        <v>913</v>
      </c>
      <c r="K1856">
        <v>0</v>
      </c>
      <c r="L1856" t="s">
        <v>38</v>
      </c>
      <c r="M1856" t="s">
        <v>79</v>
      </c>
      <c r="Q1856">
        <v>913</v>
      </c>
      <c r="R1856" t="s">
        <v>52</v>
      </c>
      <c r="S1856">
        <v>31.576391000000001</v>
      </c>
      <c r="T1856">
        <v>-94.645011999999994</v>
      </c>
      <c r="U1856">
        <v>5.3400833329999999</v>
      </c>
      <c r="V1856">
        <v>1</v>
      </c>
      <c r="W1856">
        <v>12.88</v>
      </c>
      <c r="X1856">
        <v>12.88</v>
      </c>
      <c r="Y1856">
        <v>1949.107</v>
      </c>
      <c r="Z1856">
        <v>48006022001</v>
      </c>
      <c r="AA1856">
        <v>3274.2428452825998</v>
      </c>
      <c r="AB1856" t="s">
        <v>41</v>
      </c>
      <c r="AC1856" t="s">
        <v>72</v>
      </c>
      <c r="AD1856" t="s">
        <v>54</v>
      </c>
      <c r="AE1856" t="s">
        <v>583</v>
      </c>
      <c r="AF1856" t="s">
        <v>8567</v>
      </c>
    </row>
    <row r="1857" spans="1:32" x14ac:dyDescent="0.25">
      <c r="A1857" t="s">
        <v>8568</v>
      </c>
      <c r="B1857" t="s">
        <v>8569</v>
      </c>
      <c r="C1857" t="s">
        <v>8570</v>
      </c>
      <c r="D1857" t="s">
        <v>549</v>
      </c>
      <c r="E1857" t="s">
        <v>550</v>
      </c>
      <c r="F1857">
        <v>5</v>
      </c>
      <c r="G1857">
        <v>2022</v>
      </c>
      <c r="H1857" s="1">
        <v>44974.642766122684</v>
      </c>
      <c r="I1857" t="s">
        <v>8513</v>
      </c>
      <c r="J1857">
        <v>811.17</v>
      </c>
      <c r="K1857">
        <v>0</v>
      </c>
      <c r="L1857" t="s">
        <v>38</v>
      </c>
      <c r="M1857" t="s">
        <v>79</v>
      </c>
      <c r="Q1857">
        <v>811.17</v>
      </c>
      <c r="R1857" t="s">
        <v>94</v>
      </c>
      <c r="S1857">
        <v>39.250190000000003</v>
      </c>
      <c r="T1857">
        <v>-84.292630000000003</v>
      </c>
      <c r="U1857">
        <v>4.3732499999999996</v>
      </c>
      <c r="V1857">
        <v>2</v>
      </c>
      <c r="W1857">
        <v>8</v>
      </c>
      <c r="X1857">
        <v>0</v>
      </c>
      <c r="Y1857">
        <v>1591.3040000000001</v>
      </c>
      <c r="Z1857">
        <v>39004620002</v>
      </c>
      <c r="AA1857">
        <v>2239.8880421009999</v>
      </c>
      <c r="AB1857" t="s">
        <v>54</v>
      </c>
      <c r="AC1857" t="s">
        <v>54</v>
      </c>
      <c r="AD1857" t="s">
        <v>54</v>
      </c>
      <c r="AE1857" t="s">
        <v>73</v>
      </c>
      <c r="AF1857" t="s">
        <v>8571</v>
      </c>
    </row>
    <row r="1858" spans="1:32" x14ac:dyDescent="0.25">
      <c r="A1858" t="s">
        <v>8572</v>
      </c>
      <c r="B1858" t="s">
        <v>8573</v>
      </c>
      <c r="C1858" t="s">
        <v>8574</v>
      </c>
      <c r="D1858" t="s">
        <v>8575</v>
      </c>
      <c r="E1858" t="s">
        <v>1665</v>
      </c>
      <c r="F1858">
        <v>8</v>
      </c>
      <c r="G1858">
        <v>2022</v>
      </c>
      <c r="H1858" s="1">
        <v>44973.657474722226</v>
      </c>
      <c r="I1858" t="s">
        <v>8513</v>
      </c>
      <c r="J1858">
        <v>697</v>
      </c>
      <c r="K1858">
        <v>1</v>
      </c>
      <c r="L1858" t="s">
        <v>51</v>
      </c>
      <c r="M1858" t="s">
        <v>51</v>
      </c>
      <c r="N1858">
        <v>697</v>
      </c>
      <c r="R1858" t="s">
        <v>86</v>
      </c>
      <c r="S1858">
        <v>44.267969999999998</v>
      </c>
      <c r="T1858">
        <v>-105.44395</v>
      </c>
      <c r="U1858">
        <v>2.5735666670000001</v>
      </c>
      <c r="V1858">
        <v>1</v>
      </c>
      <c r="W1858">
        <v>0</v>
      </c>
      <c r="X1858">
        <v>0</v>
      </c>
      <c r="Y1858">
        <v>939.90589999999997</v>
      </c>
      <c r="Z1858">
        <v>56000007001</v>
      </c>
      <c r="AA1858">
        <v>1515.1112609984</v>
      </c>
      <c r="AB1858" t="s">
        <v>1160</v>
      </c>
      <c r="AC1858" t="s">
        <v>42</v>
      </c>
      <c r="AD1858" t="s">
        <v>43</v>
      </c>
      <c r="AE1858" t="s">
        <v>65</v>
      </c>
      <c r="AF1858" t="s">
        <v>8576</v>
      </c>
    </row>
    <row r="1859" spans="1:32" x14ac:dyDescent="0.25">
      <c r="A1859" t="s">
        <v>8577</v>
      </c>
      <c r="B1859" t="s">
        <v>8578</v>
      </c>
      <c r="C1859" t="s">
        <v>8579</v>
      </c>
      <c r="D1859" t="s">
        <v>549</v>
      </c>
      <c r="E1859" t="s">
        <v>550</v>
      </c>
      <c r="F1859">
        <v>5</v>
      </c>
      <c r="G1859">
        <v>2022</v>
      </c>
      <c r="H1859" s="1">
        <v>44974.64332703704</v>
      </c>
      <c r="I1859" t="s">
        <v>8513</v>
      </c>
      <c r="J1859">
        <v>531.11</v>
      </c>
      <c r="K1859">
        <v>0</v>
      </c>
      <c r="L1859" t="s">
        <v>38</v>
      </c>
      <c r="M1859" t="s">
        <v>79</v>
      </c>
      <c r="Q1859">
        <v>531.11</v>
      </c>
      <c r="R1859" t="s">
        <v>94</v>
      </c>
      <c r="S1859">
        <v>39.215800000000002</v>
      </c>
      <c r="T1859">
        <v>-84.693759999999997</v>
      </c>
      <c r="U1859">
        <v>2.8290000000000002</v>
      </c>
      <c r="V1859">
        <v>1</v>
      </c>
      <c r="W1859">
        <v>5.5</v>
      </c>
      <c r="X1859">
        <v>0</v>
      </c>
      <c r="Y1859">
        <v>1029.6849999999999</v>
      </c>
      <c r="Z1859">
        <v>39003369005</v>
      </c>
      <c r="AA1859">
        <v>1729.9948292649999</v>
      </c>
      <c r="AB1859" t="s">
        <v>54</v>
      </c>
      <c r="AC1859" t="s">
        <v>54</v>
      </c>
      <c r="AD1859" t="s">
        <v>54</v>
      </c>
      <c r="AE1859" t="s">
        <v>73</v>
      </c>
      <c r="AF1859" t="s">
        <v>8580</v>
      </c>
    </row>
    <row r="1860" spans="1:32" x14ac:dyDescent="0.25">
      <c r="A1860" t="s">
        <v>8581</v>
      </c>
      <c r="B1860" t="s">
        <v>8582</v>
      </c>
      <c r="C1860" t="s">
        <v>8583</v>
      </c>
      <c r="D1860" t="s">
        <v>8584</v>
      </c>
      <c r="E1860" t="s">
        <v>726</v>
      </c>
      <c r="F1860">
        <v>6</v>
      </c>
      <c r="G1860">
        <v>2022</v>
      </c>
      <c r="H1860" s="1">
        <v>44936.635717592595</v>
      </c>
      <c r="I1860" t="s">
        <v>8513</v>
      </c>
      <c r="J1860">
        <v>505.05</v>
      </c>
      <c r="K1860">
        <v>0</v>
      </c>
      <c r="L1860" t="s">
        <v>38</v>
      </c>
      <c r="M1860" t="s">
        <v>79</v>
      </c>
      <c r="Q1860">
        <v>505.05</v>
      </c>
      <c r="R1860" t="s">
        <v>214</v>
      </c>
      <c r="S1860">
        <v>36.389499999999998</v>
      </c>
      <c r="T1860">
        <v>-94.203599999999994</v>
      </c>
      <c r="U1860">
        <v>3.0849166669999999</v>
      </c>
      <c r="V1860">
        <v>1</v>
      </c>
      <c r="W1860">
        <v>4</v>
      </c>
      <c r="X1860">
        <v>4.8</v>
      </c>
      <c r="Y1860">
        <v>1127.4259999999999</v>
      </c>
      <c r="Z1860">
        <v>5000304001</v>
      </c>
      <c r="AA1860">
        <v>1590.5026146105802</v>
      </c>
      <c r="AB1860" t="s">
        <v>41</v>
      </c>
      <c r="AC1860" t="s">
        <v>64</v>
      </c>
      <c r="AD1860" t="s">
        <v>43</v>
      </c>
      <c r="AE1860" t="s">
        <v>55</v>
      </c>
      <c r="AF1860" t="s">
        <v>8585</v>
      </c>
    </row>
    <row r="1861" spans="1:32" x14ac:dyDescent="0.25">
      <c r="A1861" t="s">
        <v>8586</v>
      </c>
      <c r="B1861" t="s">
        <v>8587</v>
      </c>
      <c r="C1861" t="s">
        <v>8588</v>
      </c>
      <c r="D1861" t="s">
        <v>3799</v>
      </c>
      <c r="E1861" t="s">
        <v>85</v>
      </c>
      <c r="F1861">
        <v>2</v>
      </c>
      <c r="G1861">
        <v>2022</v>
      </c>
      <c r="H1861" s="1">
        <v>44970.33235074074</v>
      </c>
      <c r="I1861" t="s">
        <v>8513</v>
      </c>
      <c r="J1861">
        <v>438.23</v>
      </c>
      <c r="K1861">
        <v>0</v>
      </c>
      <c r="L1861" t="s">
        <v>38</v>
      </c>
      <c r="M1861" t="s">
        <v>679</v>
      </c>
      <c r="O1861">
        <v>438</v>
      </c>
      <c r="R1861" t="s">
        <v>86</v>
      </c>
      <c r="S1861">
        <v>42.804110999999999</v>
      </c>
      <c r="T1861">
        <v>-73.854944000000003</v>
      </c>
      <c r="U1861">
        <v>0</v>
      </c>
      <c r="V1861">
        <v>1</v>
      </c>
      <c r="W1861">
        <v>3</v>
      </c>
      <c r="X1861">
        <v>0</v>
      </c>
      <c r="Y1861">
        <v>0</v>
      </c>
      <c r="Z1861">
        <v>36004040001</v>
      </c>
      <c r="AA1861">
        <v>664.86432859437002</v>
      </c>
      <c r="AB1861" t="s">
        <v>53</v>
      </c>
      <c r="AC1861" t="s">
        <v>42</v>
      </c>
      <c r="AD1861" t="s">
        <v>537</v>
      </c>
      <c r="AE1861" t="s">
        <v>65</v>
      </c>
      <c r="AF1861" t="s">
        <v>8589</v>
      </c>
    </row>
    <row r="1862" spans="1:32" x14ac:dyDescent="0.25">
      <c r="A1862" t="s">
        <v>8590</v>
      </c>
      <c r="B1862" t="s">
        <v>8591</v>
      </c>
      <c r="C1862" t="s">
        <v>8592</v>
      </c>
      <c r="D1862" t="s">
        <v>8593</v>
      </c>
      <c r="E1862" t="s">
        <v>3049</v>
      </c>
      <c r="F1862">
        <v>8</v>
      </c>
      <c r="G1862">
        <v>2022</v>
      </c>
      <c r="H1862" s="1">
        <v>44974.686615300925</v>
      </c>
      <c r="I1862" t="s">
        <v>8513</v>
      </c>
      <c r="J1862">
        <v>169.7</v>
      </c>
      <c r="K1862">
        <v>1</v>
      </c>
      <c r="L1862" t="s">
        <v>51</v>
      </c>
      <c r="M1862" t="s">
        <v>51</v>
      </c>
      <c r="N1862">
        <v>228.6</v>
      </c>
      <c r="R1862" t="s">
        <v>52</v>
      </c>
      <c r="S1862">
        <v>46.869249000000003</v>
      </c>
      <c r="T1862">
        <v>-102.753624</v>
      </c>
      <c r="U1862">
        <v>1.7660833330000001</v>
      </c>
      <c r="V1862">
        <v>1</v>
      </c>
      <c r="W1862">
        <v>3.65</v>
      </c>
      <c r="X1862">
        <v>1E-3</v>
      </c>
      <c r="Y1862">
        <v>645.62400000000002</v>
      </c>
      <c r="Z1862">
        <v>38000006001</v>
      </c>
      <c r="AA1862">
        <v>661.04012949809987</v>
      </c>
      <c r="AB1862" t="s">
        <v>41</v>
      </c>
      <c r="AC1862" t="s">
        <v>72</v>
      </c>
      <c r="AD1862" t="s">
        <v>54</v>
      </c>
      <c r="AE1862" t="s">
        <v>73</v>
      </c>
      <c r="AF1862" t="s">
        <v>8594</v>
      </c>
    </row>
    <row r="1863" spans="1:32" x14ac:dyDescent="0.25">
      <c r="A1863" t="s">
        <v>8595</v>
      </c>
      <c r="B1863" t="s">
        <v>8596</v>
      </c>
      <c r="C1863" t="s">
        <v>8596</v>
      </c>
      <c r="D1863" t="s">
        <v>2390</v>
      </c>
      <c r="E1863" t="s">
        <v>99</v>
      </c>
      <c r="F1863">
        <v>6</v>
      </c>
      <c r="G1863">
        <v>2022</v>
      </c>
      <c r="H1863" s="1">
        <v>44834.629149375003</v>
      </c>
      <c r="I1863" t="s">
        <v>8513</v>
      </c>
      <c r="J1863">
        <v>39.65</v>
      </c>
      <c r="K1863">
        <v>0</v>
      </c>
      <c r="L1863" t="s">
        <v>38</v>
      </c>
      <c r="M1863" t="s">
        <v>79</v>
      </c>
      <c r="Q1863">
        <v>39.65</v>
      </c>
      <c r="R1863" t="s">
        <v>52</v>
      </c>
      <c r="S1863">
        <v>29.546333000000001</v>
      </c>
      <c r="T1863">
        <v>-95.312972000000002</v>
      </c>
      <c r="U1863">
        <v>2.4314166670000001</v>
      </c>
      <c r="V1863">
        <v>1</v>
      </c>
      <c r="W1863">
        <v>8</v>
      </c>
      <c r="X1863">
        <v>4</v>
      </c>
      <c r="Y1863">
        <v>888.66600000000005</v>
      </c>
      <c r="Z1863">
        <v>48007012005</v>
      </c>
      <c r="AA1863">
        <v>1092.6283132200001</v>
      </c>
      <c r="AB1863" t="s">
        <v>41</v>
      </c>
      <c r="AC1863" t="s">
        <v>54</v>
      </c>
      <c r="AD1863" t="s">
        <v>54</v>
      </c>
      <c r="AE1863" t="s">
        <v>73</v>
      </c>
      <c r="AF1863" t="s">
        <v>8597</v>
      </c>
    </row>
    <row r="1864" spans="1:32" x14ac:dyDescent="0.25">
      <c r="A1864" t="s">
        <v>8598</v>
      </c>
      <c r="B1864" t="s">
        <v>8599</v>
      </c>
      <c r="C1864" t="s">
        <v>8600</v>
      </c>
      <c r="D1864" t="s">
        <v>776</v>
      </c>
      <c r="E1864" t="s">
        <v>777</v>
      </c>
      <c r="F1864">
        <v>9</v>
      </c>
      <c r="G1864">
        <v>2022</v>
      </c>
      <c r="H1864" s="1">
        <v>44951.534201377312</v>
      </c>
      <c r="I1864" t="s">
        <v>8601</v>
      </c>
      <c r="J1864">
        <v>49000</v>
      </c>
      <c r="K1864">
        <v>0</v>
      </c>
      <c r="L1864" t="s">
        <v>38</v>
      </c>
      <c r="M1864" t="s">
        <v>79</v>
      </c>
      <c r="Q1864">
        <v>49000</v>
      </c>
      <c r="R1864" t="s">
        <v>94</v>
      </c>
      <c r="S1864">
        <v>36.114839000000003</v>
      </c>
      <c r="T1864">
        <v>-115.047256</v>
      </c>
      <c r="U1864">
        <v>215.31249995999997</v>
      </c>
      <c r="V1864">
        <v>3</v>
      </c>
      <c r="W1864">
        <v>150</v>
      </c>
      <c r="X1864">
        <v>150</v>
      </c>
      <c r="Y1864">
        <v>39303.120000000003</v>
      </c>
      <c r="Z1864">
        <v>32000200820</v>
      </c>
      <c r="AA1864">
        <v>45344.07499863</v>
      </c>
      <c r="AB1864" t="s">
        <v>54</v>
      </c>
      <c r="AC1864" t="s">
        <v>54</v>
      </c>
      <c r="AD1864" t="s">
        <v>54</v>
      </c>
      <c r="AE1864" t="s">
        <v>65</v>
      </c>
      <c r="AF1864" t="s">
        <v>8602</v>
      </c>
    </row>
    <row r="1865" spans="1:32" x14ac:dyDescent="0.25">
      <c r="A1865" t="s">
        <v>8603</v>
      </c>
      <c r="B1865" t="s">
        <v>8604</v>
      </c>
      <c r="C1865" t="s">
        <v>8605</v>
      </c>
      <c r="D1865" t="s">
        <v>8606</v>
      </c>
      <c r="E1865" t="s">
        <v>525</v>
      </c>
      <c r="F1865">
        <v>2</v>
      </c>
      <c r="G1865">
        <v>2022</v>
      </c>
      <c r="H1865" s="1">
        <v>44972.448482662039</v>
      </c>
      <c r="I1865" t="s">
        <v>8601</v>
      </c>
      <c r="J1865">
        <v>41642.82</v>
      </c>
      <c r="K1865">
        <v>0</v>
      </c>
      <c r="L1865" t="s">
        <v>38</v>
      </c>
      <c r="M1865" t="s">
        <v>79</v>
      </c>
      <c r="Q1865">
        <v>41642.82</v>
      </c>
      <c r="R1865" t="s">
        <v>94</v>
      </c>
      <c r="S1865">
        <v>40.714785999999997</v>
      </c>
      <c r="T1865">
        <v>-74.136197999999993</v>
      </c>
      <c r="U1865">
        <v>235.08333329999999</v>
      </c>
      <c r="V1865">
        <v>1</v>
      </c>
      <c r="W1865">
        <v>330</v>
      </c>
      <c r="X1865">
        <v>0</v>
      </c>
      <c r="Y1865">
        <v>85762</v>
      </c>
      <c r="Z1865">
        <v>34001082001</v>
      </c>
      <c r="AA1865">
        <v>178158.50961208713</v>
      </c>
      <c r="AB1865" t="s">
        <v>54</v>
      </c>
      <c r="AC1865" t="s">
        <v>54</v>
      </c>
      <c r="AD1865" t="s">
        <v>647</v>
      </c>
      <c r="AE1865" t="s">
        <v>65</v>
      </c>
      <c r="AF1865" t="s">
        <v>8607</v>
      </c>
    </row>
    <row r="1866" spans="1:32" x14ac:dyDescent="0.25">
      <c r="A1866" t="s">
        <v>8608</v>
      </c>
      <c r="B1866" t="s">
        <v>8609</v>
      </c>
      <c r="C1866" t="s">
        <v>8610</v>
      </c>
      <c r="D1866" t="s">
        <v>8611</v>
      </c>
      <c r="E1866" t="s">
        <v>247</v>
      </c>
      <c r="F1866">
        <v>1</v>
      </c>
      <c r="G1866">
        <v>2022</v>
      </c>
      <c r="H1866" s="1">
        <v>44972.445721666663</v>
      </c>
      <c r="I1866" t="s">
        <v>8601</v>
      </c>
      <c r="J1866">
        <v>35107</v>
      </c>
      <c r="K1866">
        <v>0</v>
      </c>
      <c r="L1866" t="s">
        <v>38</v>
      </c>
      <c r="M1866" t="s">
        <v>51</v>
      </c>
      <c r="N1866">
        <v>27263</v>
      </c>
      <c r="R1866" t="s">
        <v>214</v>
      </c>
      <c r="S1866">
        <v>42.350499999999997</v>
      </c>
      <c r="T1866">
        <v>-70.956900000000005</v>
      </c>
      <c r="U1866">
        <v>283.01249999999999</v>
      </c>
      <c r="V1866">
        <v>5</v>
      </c>
      <c r="W1866">
        <v>480</v>
      </c>
      <c r="X1866">
        <v>0</v>
      </c>
      <c r="Y1866">
        <v>100707.6</v>
      </c>
      <c r="Z1866">
        <v>25000128001</v>
      </c>
      <c r="AA1866">
        <v>160434.25732446997</v>
      </c>
      <c r="AB1866" t="s">
        <v>53</v>
      </c>
      <c r="AC1866" t="s">
        <v>42</v>
      </c>
      <c r="AD1866" t="s">
        <v>537</v>
      </c>
      <c r="AE1866" t="s">
        <v>73</v>
      </c>
      <c r="AF1866" t="s">
        <v>8612</v>
      </c>
    </row>
    <row r="1867" spans="1:32" x14ac:dyDescent="0.25">
      <c r="A1867" t="s">
        <v>8613</v>
      </c>
      <c r="B1867" t="s">
        <v>8614</v>
      </c>
      <c r="C1867" t="s">
        <v>8615</v>
      </c>
      <c r="D1867" t="s">
        <v>8616</v>
      </c>
      <c r="E1867" t="s">
        <v>61</v>
      </c>
      <c r="F1867">
        <v>1</v>
      </c>
      <c r="G1867">
        <v>2022</v>
      </c>
      <c r="H1867" s="1">
        <v>44978.600216458333</v>
      </c>
      <c r="I1867" t="s">
        <v>8601</v>
      </c>
      <c r="J1867">
        <v>32220</v>
      </c>
      <c r="K1867">
        <v>0</v>
      </c>
      <c r="L1867" t="s">
        <v>38</v>
      </c>
      <c r="M1867" t="s">
        <v>63</v>
      </c>
      <c r="P1867">
        <v>32220</v>
      </c>
      <c r="R1867" t="s">
        <v>38</v>
      </c>
      <c r="S1867">
        <v>41.731389</v>
      </c>
      <c r="T1867">
        <v>-72.656389000000004</v>
      </c>
      <c r="Z1867">
        <v>9000641001</v>
      </c>
      <c r="AA1867">
        <v>20665.243497367599</v>
      </c>
      <c r="AB1867" t="s">
        <v>54</v>
      </c>
      <c r="AC1867" t="s">
        <v>64</v>
      </c>
      <c r="AD1867" t="s">
        <v>54</v>
      </c>
      <c r="AE1867" t="s">
        <v>55</v>
      </c>
      <c r="AF1867" t="s">
        <v>8617</v>
      </c>
    </row>
    <row r="1868" spans="1:32" x14ac:dyDescent="0.25">
      <c r="A1868" t="s">
        <v>8618</v>
      </c>
      <c r="B1868" t="s">
        <v>8619</v>
      </c>
      <c r="C1868" t="s">
        <v>8620</v>
      </c>
      <c r="D1868" t="s">
        <v>8621</v>
      </c>
      <c r="E1868" t="s">
        <v>36</v>
      </c>
      <c r="F1868">
        <v>9</v>
      </c>
      <c r="G1868">
        <v>2022</v>
      </c>
      <c r="H1868" s="1">
        <v>44973.566237511572</v>
      </c>
      <c r="I1868" t="s">
        <v>8601</v>
      </c>
      <c r="J1868">
        <v>27994</v>
      </c>
      <c r="K1868">
        <v>0</v>
      </c>
      <c r="L1868" t="s">
        <v>38</v>
      </c>
      <c r="M1868" t="s">
        <v>473</v>
      </c>
      <c r="N1868">
        <v>5743</v>
      </c>
      <c r="Q1868">
        <v>22252</v>
      </c>
      <c r="R1868" t="s">
        <v>445</v>
      </c>
      <c r="S1868">
        <v>33.6907</v>
      </c>
      <c r="T1868">
        <v>-117.9419</v>
      </c>
      <c r="U1868">
        <v>88.805000000000007</v>
      </c>
      <c r="V1868">
        <v>2</v>
      </c>
      <c r="W1868">
        <v>332</v>
      </c>
      <c r="X1868">
        <v>146</v>
      </c>
      <c r="Y1868">
        <v>32403.03</v>
      </c>
      <c r="Z1868">
        <v>6008022001</v>
      </c>
      <c r="AA1868">
        <v>46983.017468459999</v>
      </c>
      <c r="AB1868" t="s">
        <v>53</v>
      </c>
      <c r="AC1868" t="s">
        <v>42</v>
      </c>
      <c r="AD1868" t="s">
        <v>54</v>
      </c>
      <c r="AE1868" t="s">
        <v>65</v>
      </c>
      <c r="AF1868" t="s">
        <v>8622</v>
      </c>
    </row>
    <row r="1869" spans="1:32" x14ac:dyDescent="0.25">
      <c r="A1869" t="s">
        <v>8623</v>
      </c>
      <c r="B1869" t="s">
        <v>8624</v>
      </c>
      <c r="C1869" t="s">
        <v>8625</v>
      </c>
      <c r="D1869" t="s">
        <v>8626</v>
      </c>
      <c r="E1869" t="s">
        <v>253</v>
      </c>
      <c r="F1869">
        <v>5</v>
      </c>
      <c r="G1869">
        <v>2022</v>
      </c>
      <c r="H1869" s="1">
        <v>44966.595590798614</v>
      </c>
      <c r="I1869" t="s">
        <v>8601</v>
      </c>
      <c r="J1869">
        <v>26847.58</v>
      </c>
      <c r="K1869">
        <v>0</v>
      </c>
      <c r="L1869" t="s">
        <v>38</v>
      </c>
      <c r="M1869" t="s">
        <v>51</v>
      </c>
      <c r="N1869">
        <v>26847.58</v>
      </c>
      <c r="R1869" t="s">
        <v>214</v>
      </c>
      <c r="S1869">
        <v>41.079611</v>
      </c>
      <c r="T1869">
        <v>-85.104388999999998</v>
      </c>
      <c r="U1869">
        <v>48.075083329999998</v>
      </c>
      <c r="V1869">
        <v>2</v>
      </c>
      <c r="W1869">
        <v>100</v>
      </c>
      <c r="X1869">
        <v>48</v>
      </c>
      <c r="Y1869">
        <v>17527.115000000002</v>
      </c>
      <c r="Z1869">
        <v>18000225001</v>
      </c>
      <c r="AA1869">
        <v>14568.377509600001</v>
      </c>
      <c r="AB1869" t="s">
        <v>2888</v>
      </c>
      <c r="AC1869" t="s">
        <v>491</v>
      </c>
      <c r="AD1869" t="s">
        <v>54</v>
      </c>
      <c r="AE1869" t="s">
        <v>583</v>
      </c>
      <c r="AF1869" t="s">
        <v>8627</v>
      </c>
    </row>
    <row r="1870" spans="1:32" x14ac:dyDescent="0.25">
      <c r="A1870" t="s">
        <v>8628</v>
      </c>
      <c r="B1870" t="s">
        <v>8629</v>
      </c>
      <c r="C1870" t="s">
        <v>8630</v>
      </c>
      <c r="D1870" t="s">
        <v>8631</v>
      </c>
      <c r="E1870" t="s">
        <v>1064</v>
      </c>
      <c r="F1870">
        <v>3</v>
      </c>
      <c r="G1870">
        <v>2022</v>
      </c>
      <c r="H1870" s="1">
        <v>45092.456618425924</v>
      </c>
      <c r="I1870" t="s">
        <v>8601</v>
      </c>
      <c r="J1870">
        <v>20212.71</v>
      </c>
      <c r="K1870">
        <v>0</v>
      </c>
      <c r="L1870" t="s">
        <v>38</v>
      </c>
      <c r="M1870" t="s">
        <v>79</v>
      </c>
      <c r="Q1870">
        <v>20212.71</v>
      </c>
      <c r="R1870" t="s">
        <v>214</v>
      </c>
      <c r="S1870">
        <v>39.295278000000003</v>
      </c>
      <c r="T1870">
        <v>-76.491667000000007</v>
      </c>
      <c r="U1870">
        <v>125.8583333</v>
      </c>
      <c r="V1870">
        <v>3</v>
      </c>
      <c r="W1870">
        <v>180</v>
      </c>
      <c r="X1870">
        <v>0</v>
      </c>
      <c r="Y1870">
        <v>39189.9</v>
      </c>
      <c r="Z1870">
        <v>24000001001</v>
      </c>
      <c r="AA1870">
        <v>61093.037400664201</v>
      </c>
      <c r="AB1870" t="s">
        <v>53</v>
      </c>
      <c r="AC1870" t="s">
        <v>42</v>
      </c>
      <c r="AD1870" t="s">
        <v>451</v>
      </c>
      <c r="AE1870" t="s">
        <v>65</v>
      </c>
      <c r="AF1870" t="s">
        <v>8632</v>
      </c>
    </row>
    <row r="1871" spans="1:32" x14ac:dyDescent="0.25">
      <c r="A1871" t="s">
        <v>8633</v>
      </c>
      <c r="B1871" t="s">
        <v>8634</v>
      </c>
      <c r="C1871" t="s">
        <v>8635</v>
      </c>
      <c r="D1871" t="s">
        <v>910</v>
      </c>
      <c r="E1871" t="s">
        <v>111</v>
      </c>
      <c r="F1871">
        <v>4</v>
      </c>
      <c r="G1871">
        <v>2022</v>
      </c>
      <c r="H1871" s="1">
        <v>44951.504537071756</v>
      </c>
      <c r="I1871" t="s">
        <v>8601</v>
      </c>
      <c r="J1871">
        <v>19880.18</v>
      </c>
      <c r="K1871">
        <v>0</v>
      </c>
      <c r="L1871" t="s">
        <v>38</v>
      </c>
      <c r="M1871" t="s">
        <v>479</v>
      </c>
      <c r="P1871">
        <v>13657.77</v>
      </c>
      <c r="Q1871">
        <v>6222.41</v>
      </c>
      <c r="R1871" t="s">
        <v>94</v>
      </c>
      <c r="S1871">
        <v>33.823329999999999</v>
      </c>
      <c r="T1871">
        <v>-84.455280000000002</v>
      </c>
      <c r="Z1871">
        <v>13000012004</v>
      </c>
      <c r="AA1871">
        <v>34148.27688250241</v>
      </c>
      <c r="AB1871" t="s">
        <v>53</v>
      </c>
      <c r="AC1871" t="s">
        <v>42</v>
      </c>
      <c r="AD1871" t="s">
        <v>54</v>
      </c>
      <c r="AE1871" t="s">
        <v>55</v>
      </c>
      <c r="AF1871" t="s">
        <v>8636</v>
      </c>
    </row>
    <row r="1872" spans="1:32" x14ac:dyDescent="0.25">
      <c r="A1872" t="s">
        <v>8637</v>
      </c>
      <c r="B1872" t="s">
        <v>8638</v>
      </c>
      <c r="C1872" t="s">
        <v>8639</v>
      </c>
      <c r="D1872" t="s">
        <v>8640</v>
      </c>
      <c r="E1872" t="s">
        <v>600</v>
      </c>
      <c r="F1872">
        <v>4</v>
      </c>
      <c r="G1872">
        <v>2022</v>
      </c>
      <c r="H1872" s="1">
        <v>44970.47474972222</v>
      </c>
      <c r="I1872" t="s">
        <v>8601</v>
      </c>
      <c r="J1872">
        <v>19177.099999999999</v>
      </c>
      <c r="K1872">
        <v>0</v>
      </c>
      <c r="L1872" t="s">
        <v>38</v>
      </c>
      <c r="M1872" t="s">
        <v>51</v>
      </c>
      <c r="N1872">
        <v>19177.099999999999</v>
      </c>
      <c r="R1872" t="s">
        <v>52</v>
      </c>
      <c r="S1872">
        <v>25.746390000000002</v>
      </c>
      <c r="T1872">
        <v>-80.14667</v>
      </c>
      <c r="U1872">
        <v>90.575000000000003</v>
      </c>
      <c r="V1872">
        <v>1</v>
      </c>
      <c r="W1872">
        <v>143</v>
      </c>
      <c r="X1872">
        <v>117.9</v>
      </c>
      <c r="Y1872">
        <v>33087.300000000003</v>
      </c>
      <c r="AB1872" t="s">
        <v>53</v>
      </c>
      <c r="AC1872" t="s">
        <v>54</v>
      </c>
      <c r="AD1872" t="s">
        <v>54</v>
      </c>
      <c r="AE1872" t="s">
        <v>65</v>
      </c>
      <c r="AF1872" t="s">
        <v>8641</v>
      </c>
    </row>
    <row r="1873" spans="1:32" x14ac:dyDescent="0.25">
      <c r="A1873" t="s">
        <v>8642</v>
      </c>
      <c r="B1873" t="s">
        <v>8643</v>
      </c>
      <c r="C1873" t="s">
        <v>8643</v>
      </c>
      <c r="D1873" t="s">
        <v>8644</v>
      </c>
      <c r="E1873" t="s">
        <v>99</v>
      </c>
      <c r="F1873">
        <v>6</v>
      </c>
      <c r="G1873">
        <v>2022</v>
      </c>
      <c r="H1873" s="1">
        <v>44819.343849097226</v>
      </c>
      <c r="I1873" t="s">
        <v>8601</v>
      </c>
      <c r="J1873">
        <v>18079.45</v>
      </c>
      <c r="K1873">
        <v>0</v>
      </c>
      <c r="L1873" t="s">
        <v>38</v>
      </c>
      <c r="M1873" t="s">
        <v>79</v>
      </c>
      <c r="Q1873">
        <v>18079.45</v>
      </c>
      <c r="R1873" t="s">
        <v>94</v>
      </c>
      <c r="S1873">
        <v>33.124034999999999</v>
      </c>
      <c r="T1873">
        <v>-96.565557999999996</v>
      </c>
      <c r="U1873">
        <v>54.479916670000001</v>
      </c>
      <c r="V1873">
        <v>1</v>
      </c>
      <c r="W1873">
        <v>56</v>
      </c>
      <c r="X1873">
        <v>0</v>
      </c>
      <c r="Y1873">
        <v>19881.651999999998</v>
      </c>
      <c r="Z1873">
        <v>48004354009</v>
      </c>
      <c r="AA1873">
        <v>16025.215260560002</v>
      </c>
      <c r="AB1873" t="s">
        <v>54</v>
      </c>
      <c r="AC1873" t="s">
        <v>54</v>
      </c>
      <c r="AD1873" t="s">
        <v>54</v>
      </c>
      <c r="AE1873" t="s">
        <v>73</v>
      </c>
      <c r="AF1873" t="s">
        <v>8645</v>
      </c>
    </row>
    <row r="1874" spans="1:32" x14ac:dyDescent="0.25">
      <c r="A1874" t="s">
        <v>8646</v>
      </c>
      <c r="B1874" t="s">
        <v>8647</v>
      </c>
      <c r="C1874" t="s">
        <v>8648</v>
      </c>
      <c r="D1874" t="s">
        <v>8621</v>
      </c>
      <c r="E1874" t="s">
        <v>36</v>
      </c>
      <c r="F1874">
        <v>9</v>
      </c>
      <c r="G1874">
        <v>2022</v>
      </c>
      <c r="H1874" s="1">
        <v>44973.567443888889</v>
      </c>
      <c r="I1874" t="s">
        <v>8601</v>
      </c>
      <c r="J1874">
        <v>17420</v>
      </c>
      <c r="K1874">
        <v>0</v>
      </c>
      <c r="L1874" t="s">
        <v>38</v>
      </c>
      <c r="M1874" t="s">
        <v>473</v>
      </c>
      <c r="N1874">
        <v>10950</v>
      </c>
      <c r="Q1874">
        <v>6470</v>
      </c>
      <c r="R1874" t="s">
        <v>568</v>
      </c>
      <c r="S1874">
        <v>33.6907</v>
      </c>
      <c r="T1874">
        <v>-117.9419</v>
      </c>
      <c r="Z1874">
        <v>6008022002</v>
      </c>
      <c r="AA1874">
        <v>63918.756323370006</v>
      </c>
      <c r="AB1874" t="s">
        <v>53</v>
      </c>
      <c r="AC1874" t="s">
        <v>42</v>
      </c>
      <c r="AD1874" t="s">
        <v>54</v>
      </c>
      <c r="AE1874" t="s">
        <v>65</v>
      </c>
      <c r="AF1874" t="s">
        <v>8649</v>
      </c>
    </row>
    <row r="1875" spans="1:32" x14ac:dyDescent="0.25">
      <c r="A1875" t="s">
        <v>8650</v>
      </c>
      <c r="B1875" t="s">
        <v>8651</v>
      </c>
      <c r="C1875" t="s">
        <v>8652</v>
      </c>
      <c r="D1875" t="s">
        <v>8653</v>
      </c>
      <c r="E1875" t="s">
        <v>247</v>
      </c>
      <c r="F1875">
        <v>1</v>
      </c>
      <c r="G1875">
        <v>2022</v>
      </c>
      <c r="H1875" s="1">
        <v>44963.574131875001</v>
      </c>
      <c r="I1875" t="s">
        <v>8601</v>
      </c>
      <c r="J1875">
        <v>16671.400000000001</v>
      </c>
      <c r="K1875">
        <v>0</v>
      </c>
      <c r="L1875" t="s">
        <v>38</v>
      </c>
      <c r="M1875" t="s">
        <v>63</v>
      </c>
      <c r="P1875">
        <v>16671.400000000001</v>
      </c>
      <c r="R1875" t="s">
        <v>38</v>
      </c>
      <c r="S1875">
        <v>42.212198999999998</v>
      </c>
      <c r="T1875">
        <v>-71.788652999999996</v>
      </c>
      <c r="U1875">
        <v>32.066666669999996</v>
      </c>
      <c r="V1875">
        <v>1</v>
      </c>
      <c r="W1875">
        <v>56</v>
      </c>
      <c r="X1875">
        <v>0</v>
      </c>
      <c r="Y1875">
        <v>11699.8</v>
      </c>
      <c r="Z1875">
        <v>25000025001</v>
      </c>
      <c r="AA1875">
        <v>18283.313774548002</v>
      </c>
      <c r="AB1875" t="s">
        <v>54</v>
      </c>
      <c r="AC1875" t="s">
        <v>64</v>
      </c>
      <c r="AD1875" t="s">
        <v>54</v>
      </c>
      <c r="AE1875" t="s">
        <v>65</v>
      </c>
      <c r="AF1875" t="s">
        <v>8654</v>
      </c>
    </row>
    <row r="1876" spans="1:32" x14ac:dyDescent="0.25">
      <c r="A1876" t="s">
        <v>8655</v>
      </c>
      <c r="B1876" t="s">
        <v>8656</v>
      </c>
      <c r="C1876" t="s">
        <v>8657</v>
      </c>
      <c r="D1876" t="s">
        <v>8658</v>
      </c>
      <c r="E1876" t="s">
        <v>85</v>
      </c>
      <c r="F1876">
        <v>2</v>
      </c>
      <c r="G1876">
        <v>2022</v>
      </c>
      <c r="H1876" s="1">
        <v>44974.610194016204</v>
      </c>
      <c r="I1876" t="s">
        <v>8601</v>
      </c>
      <c r="J1876">
        <v>16223</v>
      </c>
      <c r="K1876">
        <v>0</v>
      </c>
      <c r="L1876" t="s">
        <v>38</v>
      </c>
      <c r="M1876" t="s">
        <v>79</v>
      </c>
      <c r="Q1876">
        <v>16224</v>
      </c>
      <c r="R1876" t="s">
        <v>94</v>
      </c>
      <c r="S1876">
        <v>40.733530000000002</v>
      </c>
      <c r="T1876">
        <v>-73.948378000000005</v>
      </c>
      <c r="U1876">
        <v>195.66666670000001</v>
      </c>
      <c r="V1876">
        <v>2</v>
      </c>
      <c r="W1876">
        <v>310</v>
      </c>
      <c r="X1876">
        <v>0</v>
      </c>
      <c r="Y1876">
        <v>71418</v>
      </c>
      <c r="Z1876">
        <v>36002001011</v>
      </c>
      <c r="AA1876">
        <v>105850.18889037622</v>
      </c>
      <c r="AB1876" t="s">
        <v>53</v>
      </c>
      <c r="AC1876" t="s">
        <v>54</v>
      </c>
      <c r="AD1876" t="s">
        <v>54</v>
      </c>
      <c r="AE1876" t="s">
        <v>55</v>
      </c>
      <c r="AF1876" t="s">
        <v>8659</v>
      </c>
    </row>
    <row r="1877" spans="1:32" x14ac:dyDescent="0.25">
      <c r="A1877" t="s">
        <v>8660</v>
      </c>
      <c r="B1877" t="s">
        <v>8661</v>
      </c>
      <c r="C1877" t="s">
        <v>8662</v>
      </c>
      <c r="D1877" t="s">
        <v>8663</v>
      </c>
      <c r="E1877" t="s">
        <v>85</v>
      </c>
      <c r="F1877">
        <v>2</v>
      </c>
      <c r="G1877">
        <v>2022</v>
      </c>
      <c r="H1877" s="1">
        <v>44974.673400983796</v>
      </c>
      <c r="I1877" t="s">
        <v>8601</v>
      </c>
      <c r="J1877">
        <v>15860</v>
      </c>
      <c r="K1877">
        <v>0</v>
      </c>
      <c r="L1877" t="s">
        <v>38</v>
      </c>
      <c r="M1877" t="s">
        <v>473</v>
      </c>
      <c r="N1877">
        <v>2718</v>
      </c>
      <c r="Q1877">
        <v>24530</v>
      </c>
      <c r="R1877" t="s">
        <v>577</v>
      </c>
      <c r="S1877">
        <v>40.787528000000002</v>
      </c>
      <c r="T1877">
        <v>-73.922888999999998</v>
      </c>
      <c r="U1877">
        <v>195.16666670000001</v>
      </c>
      <c r="V1877">
        <v>1</v>
      </c>
      <c r="W1877">
        <v>275</v>
      </c>
      <c r="X1877">
        <v>0</v>
      </c>
      <c r="Y1877">
        <v>71239</v>
      </c>
      <c r="Z1877">
        <v>36002001001</v>
      </c>
      <c r="AA1877">
        <v>95604.977406750011</v>
      </c>
      <c r="AB1877" t="s">
        <v>53</v>
      </c>
      <c r="AC1877" t="s">
        <v>54</v>
      </c>
      <c r="AD1877" t="s">
        <v>54</v>
      </c>
      <c r="AE1877" t="s">
        <v>55</v>
      </c>
      <c r="AF1877" t="s">
        <v>8664</v>
      </c>
    </row>
    <row r="1878" spans="1:32" x14ac:dyDescent="0.25">
      <c r="A1878" t="s">
        <v>8665</v>
      </c>
      <c r="B1878" t="s">
        <v>8666</v>
      </c>
      <c r="C1878" t="s">
        <v>8667</v>
      </c>
      <c r="D1878" t="s">
        <v>7873</v>
      </c>
      <c r="E1878" t="s">
        <v>36</v>
      </c>
      <c r="F1878">
        <v>9</v>
      </c>
      <c r="G1878">
        <v>2022</v>
      </c>
      <c r="H1878" s="1">
        <v>44978.77714283565</v>
      </c>
      <c r="I1878" t="s">
        <v>8601</v>
      </c>
      <c r="J1878">
        <v>15349.31</v>
      </c>
      <c r="K1878">
        <v>0</v>
      </c>
      <c r="L1878" t="s">
        <v>38</v>
      </c>
      <c r="M1878" t="s">
        <v>39</v>
      </c>
      <c r="N1878">
        <v>11821.6</v>
      </c>
      <c r="Q1878">
        <v>3527.71</v>
      </c>
      <c r="R1878" t="s">
        <v>52</v>
      </c>
      <c r="S1878">
        <v>37.823248999999997</v>
      </c>
      <c r="T1878">
        <v>-122.297613</v>
      </c>
      <c r="U1878">
        <v>47.333333330000002</v>
      </c>
      <c r="V1878">
        <v>2</v>
      </c>
      <c r="W1878">
        <v>120</v>
      </c>
      <c r="X1878">
        <v>0</v>
      </c>
      <c r="Y1878">
        <v>15363.399439999999</v>
      </c>
      <c r="Z1878">
        <v>6002036001</v>
      </c>
      <c r="AA1878">
        <v>36420.943774000007</v>
      </c>
      <c r="AB1878" t="s">
        <v>53</v>
      </c>
      <c r="AC1878" t="s">
        <v>42</v>
      </c>
      <c r="AD1878" t="s">
        <v>54</v>
      </c>
      <c r="AE1878" t="s">
        <v>55</v>
      </c>
      <c r="AF1878" t="s">
        <v>8668</v>
      </c>
    </row>
    <row r="1879" spans="1:32" x14ac:dyDescent="0.25">
      <c r="A1879" t="s">
        <v>8669</v>
      </c>
      <c r="B1879" t="s">
        <v>8670</v>
      </c>
      <c r="C1879" t="s">
        <v>8671</v>
      </c>
      <c r="D1879" t="s">
        <v>8672</v>
      </c>
      <c r="E1879" t="s">
        <v>61</v>
      </c>
      <c r="F1879">
        <v>1</v>
      </c>
      <c r="G1879">
        <v>2022</v>
      </c>
      <c r="H1879" s="1">
        <v>44972.615613657406</v>
      </c>
      <c r="I1879" t="s">
        <v>8601</v>
      </c>
      <c r="J1879">
        <v>14345.2</v>
      </c>
      <c r="K1879">
        <v>0</v>
      </c>
      <c r="L1879" t="s">
        <v>38</v>
      </c>
      <c r="M1879" t="s">
        <v>63</v>
      </c>
      <c r="P1879">
        <v>14343</v>
      </c>
      <c r="R1879" t="s">
        <v>38</v>
      </c>
      <c r="S1879">
        <v>41.282563000000003</v>
      </c>
      <c r="T1879">
        <v>-72.902505000000005</v>
      </c>
      <c r="U1879">
        <v>28.358333330000001</v>
      </c>
      <c r="V1879">
        <v>1</v>
      </c>
      <c r="W1879">
        <v>40</v>
      </c>
      <c r="X1879">
        <v>0</v>
      </c>
      <c r="Y1879">
        <v>10341.5</v>
      </c>
      <c r="Z1879">
        <v>9000930003</v>
      </c>
      <c r="AA1879">
        <v>12876.624671297701</v>
      </c>
      <c r="AB1879" t="s">
        <v>54</v>
      </c>
      <c r="AC1879" t="s">
        <v>54</v>
      </c>
      <c r="AD1879" t="s">
        <v>54</v>
      </c>
      <c r="AE1879" t="s">
        <v>55</v>
      </c>
      <c r="AF1879" t="s">
        <v>8673</v>
      </c>
    </row>
    <row r="1880" spans="1:32" x14ac:dyDescent="0.25">
      <c r="A1880" t="s">
        <v>8674</v>
      </c>
      <c r="B1880" t="s">
        <v>8675</v>
      </c>
      <c r="C1880" t="s">
        <v>8676</v>
      </c>
      <c r="D1880" t="s">
        <v>8677</v>
      </c>
      <c r="E1880" t="s">
        <v>207</v>
      </c>
      <c r="F1880">
        <v>4</v>
      </c>
      <c r="G1880">
        <v>2022</v>
      </c>
      <c r="H1880" s="1">
        <v>44972.506533356478</v>
      </c>
      <c r="I1880" t="s">
        <v>8601</v>
      </c>
      <c r="J1880">
        <v>14248.49</v>
      </c>
      <c r="K1880">
        <v>0</v>
      </c>
      <c r="L1880" t="s">
        <v>38</v>
      </c>
      <c r="M1880" t="s">
        <v>39</v>
      </c>
      <c r="N1880">
        <v>14248.49</v>
      </c>
      <c r="Q1880">
        <v>5000.33</v>
      </c>
      <c r="R1880" t="s">
        <v>561</v>
      </c>
      <c r="S1880">
        <v>35.188949000000001</v>
      </c>
      <c r="T1880">
        <v>-90.050959000000006</v>
      </c>
      <c r="U1880">
        <v>0</v>
      </c>
      <c r="V1880">
        <v>1</v>
      </c>
      <c r="W1880">
        <v>135</v>
      </c>
      <c r="X1880">
        <v>93.7</v>
      </c>
      <c r="Y1880">
        <v>0</v>
      </c>
      <c r="Z1880">
        <v>47000940002</v>
      </c>
      <c r="AA1880">
        <v>40973.561745750005</v>
      </c>
      <c r="AB1880" t="s">
        <v>38</v>
      </c>
      <c r="AC1880" t="s">
        <v>38</v>
      </c>
      <c r="AD1880" t="s">
        <v>38</v>
      </c>
      <c r="AE1880" t="s">
        <v>38</v>
      </c>
      <c r="AF1880" t="s">
        <v>8678</v>
      </c>
    </row>
    <row r="1881" spans="1:32" x14ac:dyDescent="0.25">
      <c r="A1881" t="s">
        <v>8679</v>
      </c>
      <c r="B1881" t="s">
        <v>8680</v>
      </c>
      <c r="C1881" t="s">
        <v>8681</v>
      </c>
      <c r="D1881" t="s">
        <v>8682</v>
      </c>
      <c r="E1881" t="s">
        <v>85</v>
      </c>
      <c r="F1881">
        <v>2</v>
      </c>
      <c r="G1881">
        <v>2022</v>
      </c>
      <c r="H1881" s="1">
        <v>44974.672890439811</v>
      </c>
      <c r="I1881" t="s">
        <v>8601</v>
      </c>
      <c r="J1881">
        <v>13582</v>
      </c>
      <c r="K1881">
        <v>0</v>
      </c>
      <c r="L1881" t="s">
        <v>38</v>
      </c>
      <c r="M1881" t="s">
        <v>473</v>
      </c>
      <c r="N1881">
        <v>5814</v>
      </c>
      <c r="Q1881">
        <v>21013</v>
      </c>
      <c r="R1881" t="s">
        <v>577</v>
      </c>
      <c r="S1881">
        <v>40.804747999999996</v>
      </c>
      <c r="T1881">
        <v>-73.885309000000007</v>
      </c>
      <c r="U1881">
        <v>134</v>
      </c>
      <c r="V1881">
        <v>1</v>
      </c>
      <c r="W1881">
        <v>200</v>
      </c>
      <c r="X1881">
        <v>0</v>
      </c>
      <c r="Y1881">
        <v>48512</v>
      </c>
      <c r="Z1881">
        <v>36002001002</v>
      </c>
      <c r="AA1881">
        <v>58659.572042404398</v>
      </c>
      <c r="AB1881" t="s">
        <v>53</v>
      </c>
      <c r="AC1881" t="s">
        <v>54</v>
      </c>
      <c r="AD1881" t="s">
        <v>54</v>
      </c>
      <c r="AE1881" t="s">
        <v>65</v>
      </c>
      <c r="AF1881" t="s">
        <v>8683</v>
      </c>
    </row>
    <row r="1882" spans="1:32" x14ac:dyDescent="0.25">
      <c r="A1882" t="s">
        <v>8684</v>
      </c>
      <c r="B1882" t="s">
        <v>8685</v>
      </c>
      <c r="C1882" t="s">
        <v>8685</v>
      </c>
      <c r="D1882" t="s">
        <v>3180</v>
      </c>
      <c r="E1882" t="s">
        <v>99</v>
      </c>
      <c r="F1882">
        <v>6</v>
      </c>
      <c r="G1882">
        <v>2022</v>
      </c>
      <c r="H1882" s="1">
        <v>44830.534753680557</v>
      </c>
      <c r="I1882" t="s">
        <v>8601</v>
      </c>
      <c r="J1882">
        <v>13247.74</v>
      </c>
      <c r="K1882">
        <v>0</v>
      </c>
      <c r="L1882" t="s">
        <v>38</v>
      </c>
      <c r="M1882" t="s">
        <v>79</v>
      </c>
      <c r="Q1882">
        <v>13247.74</v>
      </c>
      <c r="R1882" t="s">
        <v>86</v>
      </c>
      <c r="S1882">
        <v>30.208000999999999</v>
      </c>
      <c r="T1882">
        <v>-97.604190000000003</v>
      </c>
      <c r="U1882">
        <v>39.891666669999999</v>
      </c>
      <c r="V1882">
        <v>1</v>
      </c>
      <c r="W1882">
        <v>75</v>
      </c>
      <c r="X1882">
        <v>75</v>
      </c>
      <c r="Y1882">
        <v>14543.1</v>
      </c>
      <c r="Z1882">
        <v>48003033005</v>
      </c>
      <c r="AA1882">
        <v>19576.257278525001</v>
      </c>
      <c r="AB1882" t="s">
        <v>54</v>
      </c>
      <c r="AC1882" t="s">
        <v>64</v>
      </c>
      <c r="AD1882" t="s">
        <v>54</v>
      </c>
      <c r="AE1882" t="s">
        <v>54</v>
      </c>
      <c r="AF1882" t="s">
        <v>8686</v>
      </c>
    </row>
    <row r="1883" spans="1:32" x14ac:dyDescent="0.25">
      <c r="A1883" t="s">
        <v>8687</v>
      </c>
      <c r="B1883" t="s">
        <v>8688</v>
      </c>
      <c r="C1883" t="s">
        <v>8688</v>
      </c>
      <c r="D1883" t="s">
        <v>3180</v>
      </c>
      <c r="E1883" t="s">
        <v>99</v>
      </c>
      <c r="F1883">
        <v>6</v>
      </c>
      <c r="G1883">
        <v>2022</v>
      </c>
      <c r="H1883" s="1">
        <v>44830.522750405093</v>
      </c>
      <c r="I1883" t="s">
        <v>8601</v>
      </c>
      <c r="J1883">
        <v>13193</v>
      </c>
      <c r="K1883">
        <v>0</v>
      </c>
      <c r="L1883" t="s">
        <v>38</v>
      </c>
      <c r="M1883" t="s">
        <v>79</v>
      </c>
      <c r="Q1883">
        <v>13193</v>
      </c>
      <c r="R1883" t="s">
        <v>86</v>
      </c>
      <c r="S1883">
        <v>30.353529999999999</v>
      </c>
      <c r="T1883">
        <v>-97.696089999999998</v>
      </c>
      <c r="U1883">
        <v>54.391666669999999</v>
      </c>
      <c r="V1883">
        <v>1</v>
      </c>
      <c r="W1883">
        <v>100</v>
      </c>
      <c r="X1883">
        <v>75</v>
      </c>
      <c r="Y1883">
        <v>19821.7</v>
      </c>
      <c r="Z1883">
        <v>48003033002</v>
      </c>
      <c r="AA1883">
        <v>23247.488410944203</v>
      </c>
      <c r="AB1883" t="s">
        <v>54</v>
      </c>
      <c r="AC1883" t="s">
        <v>64</v>
      </c>
      <c r="AD1883" t="s">
        <v>54</v>
      </c>
      <c r="AE1883" t="s">
        <v>54</v>
      </c>
      <c r="AF1883" t="s">
        <v>8689</v>
      </c>
    </row>
    <row r="1884" spans="1:32" x14ac:dyDescent="0.25">
      <c r="A1884" t="s">
        <v>8690</v>
      </c>
      <c r="B1884" t="s">
        <v>8691</v>
      </c>
      <c r="C1884" t="s">
        <v>8692</v>
      </c>
      <c r="D1884" t="s">
        <v>8693</v>
      </c>
      <c r="E1884" t="s">
        <v>641</v>
      </c>
      <c r="F1884">
        <v>3</v>
      </c>
      <c r="G1884">
        <v>2022</v>
      </c>
      <c r="H1884" s="1">
        <v>44972.640690624998</v>
      </c>
      <c r="I1884" t="s">
        <v>8601</v>
      </c>
      <c r="J1884">
        <v>13186.4</v>
      </c>
      <c r="K1884">
        <v>0</v>
      </c>
      <c r="L1884" t="s">
        <v>38</v>
      </c>
      <c r="M1884" t="s">
        <v>63</v>
      </c>
      <c r="P1884">
        <v>13186.4</v>
      </c>
      <c r="R1884" t="s">
        <v>38</v>
      </c>
      <c r="S1884">
        <v>38.704002000000003</v>
      </c>
      <c r="T1884">
        <v>-77.207057000000006</v>
      </c>
      <c r="U1884">
        <v>37.199166669999997</v>
      </c>
      <c r="V1884">
        <v>1</v>
      </c>
      <c r="W1884">
        <v>67</v>
      </c>
      <c r="X1884">
        <v>0</v>
      </c>
      <c r="Y1884">
        <v>13576.73</v>
      </c>
      <c r="Z1884">
        <v>51000322006</v>
      </c>
      <c r="AA1884">
        <v>17299.948292649999</v>
      </c>
      <c r="AB1884" t="s">
        <v>54</v>
      </c>
      <c r="AC1884" t="s">
        <v>64</v>
      </c>
      <c r="AD1884" t="s">
        <v>54</v>
      </c>
      <c r="AE1884" t="s">
        <v>55</v>
      </c>
      <c r="AF1884" t="s">
        <v>8694</v>
      </c>
    </row>
    <row r="1885" spans="1:32" x14ac:dyDescent="0.25">
      <c r="A1885" t="s">
        <v>8695</v>
      </c>
      <c r="B1885" t="s">
        <v>8696</v>
      </c>
      <c r="C1885" t="s">
        <v>8697</v>
      </c>
      <c r="D1885" t="s">
        <v>8658</v>
      </c>
      <c r="E1885" t="s">
        <v>85</v>
      </c>
      <c r="F1885">
        <v>2</v>
      </c>
      <c r="G1885">
        <v>2022</v>
      </c>
      <c r="H1885" s="1">
        <v>44974.673935243052</v>
      </c>
      <c r="I1885" t="s">
        <v>8601</v>
      </c>
      <c r="J1885">
        <v>12750</v>
      </c>
      <c r="K1885">
        <v>0</v>
      </c>
      <c r="L1885" t="s">
        <v>38</v>
      </c>
      <c r="M1885" t="s">
        <v>39</v>
      </c>
      <c r="N1885">
        <v>8938</v>
      </c>
      <c r="Q1885">
        <v>3808</v>
      </c>
      <c r="R1885" t="s">
        <v>601</v>
      </c>
      <c r="S1885">
        <v>40.639769000000001</v>
      </c>
      <c r="T1885">
        <v>-74.035574999999994</v>
      </c>
      <c r="U1885">
        <v>0</v>
      </c>
      <c r="V1885">
        <v>1</v>
      </c>
      <c r="W1885">
        <v>120</v>
      </c>
      <c r="X1885">
        <v>0</v>
      </c>
      <c r="Y1885">
        <v>0</v>
      </c>
      <c r="Z1885">
        <v>36002001010</v>
      </c>
      <c r="AA1885">
        <v>37712.066230788303</v>
      </c>
      <c r="AB1885" t="s">
        <v>53</v>
      </c>
      <c r="AC1885" t="s">
        <v>54</v>
      </c>
      <c r="AD1885" t="s">
        <v>54</v>
      </c>
      <c r="AE1885" t="s">
        <v>55</v>
      </c>
      <c r="AF1885" t="s">
        <v>8698</v>
      </c>
    </row>
    <row r="1886" spans="1:32" x14ac:dyDescent="0.25">
      <c r="A1886" t="s">
        <v>8699</v>
      </c>
      <c r="B1886" t="s">
        <v>8700</v>
      </c>
      <c r="C1886" t="s">
        <v>8701</v>
      </c>
      <c r="D1886" t="s">
        <v>8702</v>
      </c>
      <c r="E1886" t="s">
        <v>85</v>
      </c>
      <c r="F1886">
        <v>2</v>
      </c>
      <c r="G1886">
        <v>2022</v>
      </c>
      <c r="H1886" s="1">
        <v>44974.672382951387</v>
      </c>
      <c r="I1886" t="s">
        <v>8601</v>
      </c>
      <c r="J1886">
        <v>12648</v>
      </c>
      <c r="K1886">
        <v>0</v>
      </c>
      <c r="L1886" t="s">
        <v>38</v>
      </c>
      <c r="M1886" t="s">
        <v>39</v>
      </c>
      <c r="N1886">
        <v>6665</v>
      </c>
      <c r="Q1886">
        <v>5985</v>
      </c>
      <c r="R1886" t="s">
        <v>806</v>
      </c>
      <c r="S1886">
        <v>40.778404999999999</v>
      </c>
      <c r="T1886">
        <v>-73.894589999999994</v>
      </c>
      <c r="U1886">
        <v>102.08333330000001</v>
      </c>
      <c r="V1886">
        <v>1</v>
      </c>
      <c r="W1886">
        <v>150</v>
      </c>
      <c r="X1886">
        <v>0</v>
      </c>
      <c r="Y1886">
        <v>37258</v>
      </c>
      <c r="Z1886">
        <v>36002001003</v>
      </c>
      <c r="AA1886">
        <v>50827.248083805709</v>
      </c>
      <c r="AB1886" t="s">
        <v>53</v>
      </c>
      <c r="AC1886" t="s">
        <v>54</v>
      </c>
      <c r="AD1886" t="s">
        <v>54</v>
      </c>
      <c r="AE1886" t="s">
        <v>65</v>
      </c>
      <c r="AF1886" t="s">
        <v>8703</v>
      </c>
    </row>
    <row r="1887" spans="1:32" x14ac:dyDescent="0.25">
      <c r="A1887" t="s">
        <v>8704</v>
      </c>
      <c r="B1887" t="s">
        <v>8705</v>
      </c>
      <c r="C1887" t="s">
        <v>8706</v>
      </c>
      <c r="D1887" t="s">
        <v>776</v>
      </c>
      <c r="E1887" t="s">
        <v>777</v>
      </c>
      <c r="F1887">
        <v>9</v>
      </c>
      <c r="G1887">
        <v>2022</v>
      </c>
      <c r="H1887" s="1">
        <v>44951.508460092591</v>
      </c>
      <c r="I1887" t="s">
        <v>8601</v>
      </c>
      <c r="J1887">
        <v>12526.9</v>
      </c>
      <c r="K1887">
        <v>0</v>
      </c>
      <c r="L1887" t="s">
        <v>38</v>
      </c>
      <c r="M1887" t="s">
        <v>79</v>
      </c>
      <c r="Q1887">
        <v>12526.9</v>
      </c>
      <c r="R1887" t="s">
        <v>94</v>
      </c>
      <c r="S1887">
        <v>36.137219999999999</v>
      </c>
      <c r="T1887">
        <v>-115.04326</v>
      </c>
      <c r="U1887">
        <v>45.311666670000001</v>
      </c>
      <c r="V1887">
        <v>2</v>
      </c>
      <c r="W1887">
        <v>101</v>
      </c>
      <c r="X1887">
        <v>101</v>
      </c>
      <c r="Y1887">
        <v>16544.04</v>
      </c>
      <c r="Z1887">
        <v>32000011001</v>
      </c>
      <c r="AA1887">
        <v>27862.021987110002</v>
      </c>
      <c r="AB1887" t="s">
        <v>53</v>
      </c>
      <c r="AC1887" t="s">
        <v>42</v>
      </c>
      <c r="AD1887" t="s">
        <v>54</v>
      </c>
      <c r="AE1887" t="s">
        <v>55</v>
      </c>
      <c r="AF1887" t="s">
        <v>8707</v>
      </c>
    </row>
    <row r="1888" spans="1:32" x14ac:dyDescent="0.25">
      <c r="A1888" t="s">
        <v>8708</v>
      </c>
      <c r="B1888" t="s">
        <v>8709</v>
      </c>
      <c r="C1888" t="s">
        <v>8710</v>
      </c>
      <c r="D1888" t="s">
        <v>8711</v>
      </c>
      <c r="E1888" t="s">
        <v>3411</v>
      </c>
      <c r="F1888">
        <v>3</v>
      </c>
      <c r="G1888">
        <v>2022</v>
      </c>
      <c r="H1888" s="1">
        <v>44986.499951562502</v>
      </c>
      <c r="I1888" t="s">
        <v>8601</v>
      </c>
      <c r="J1888">
        <v>12462</v>
      </c>
      <c r="K1888">
        <v>0</v>
      </c>
      <c r="L1888" t="s">
        <v>38</v>
      </c>
      <c r="M1888" t="s">
        <v>39</v>
      </c>
      <c r="N1888">
        <v>13000</v>
      </c>
      <c r="Q1888">
        <v>1696.4</v>
      </c>
      <c r="R1888" t="s">
        <v>673</v>
      </c>
      <c r="S1888">
        <v>38.993760000000002</v>
      </c>
      <c r="T1888">
        <v>-75.437977000000004</v>
      </c>
      <c r="U1888">
        <v>11.918333329999999</v>
      </c>
      <c r="V1888">
        <v>1</v>
      </c>
      <c r="W1888">
        <v>0</v>
      </c>
      <c r="X1888">
        <v>0</v>
      </c>
      <c r="Y1888">
        <v>4350.6000000000004</v>
      </c>
      <c r="Z1888">
        <v>10000011001</v>
      </c>
      <c r="AA1888">
        <v>5189.9844877949999</v>
      </c>
      <c r="AB1888" t="s">
        <v>87</v>
      </c>
      <c r="AC1888" t="s">
        <v>54</v>
      </c>
      <c r="AD1888" t="s">
        <v>537</v>
      </c>
      <c r="AE1888" t="s">
        <v>73</v>
      </c>
      <c r="AF1888" t="s">
        <v>8712</v>
      </c>
    </row>
    <row r="1889" spans="1:32" x14ac:dyDescent="0.25">
      <c r="A1889" t="s">
        <v>8713</v>
      </c>
      <c r="B1889" t="s">
        <v>8714</v>
      </c>
      <c r="C1889" t="s">
        <v>8715</v>
      </c>
      <c r="D1889" t="s">
        <v>8640</v>
      </c>
      <c r="E1889" t="s">
        <v>600</v>
      </c>
      <c r="F1889">
        <v>4</v>
      </c>
      <c r="G1889">
        <v>2022</v>
      </c>
      <c r="H1889" s="1">
        <v>44970.54282545139</v>
      </c>
      <c r="I1889" t="s">
        <v>8601</v>
      </c>
      <c r="J1889">
        <v>12193.08</v>
      </c>
      <c r="K1889">
        <v>0</v>
      </c>
      <c r="L1889" t="s">
        <v>38</v>
      </c>
      <c r="M1889" t="s">
        <v>630</v>
      </c>
      <c r="N1889">
        <v>12193.08</v>
      </c>
      <c r="O1889">
        <v>4</v>
      </c>
      <c r="R1889" t="s">
        <v>52</v>
      </c>
      <c r="S1889">
        <v>25.551905000000001</v>
      </c>
      <c r="T1889">
        <v>-80.335729000000001</v>
      </c>
      <c r="Z1889">
        <v>12000017028</v>
      </c>
      <c r="AA1889">
        <v>67560.85070077001</v>
      </c>
      <c r="AB1889" t="s">
        <v>407</v>
      </c>
      <c r="AC1889" t="s">
        <v>42</v>
      </c>
      <c r="AD1889" t="s">
        <v>43</v>
      </c>
      <c r="AE1889" t="s">
        <v>55</v>
      </c>
      <c r="AF1889" t="s">
        <v>8716</v>
      </c>
    </row>
    <row r="1890" spans="1:32" x14ac:dyDescent="0.25">
      <c r="A1890" t="s">
        <v>8717</v>
      </c>
      <c r="B1890" t="s">
        <v>8718</v>
      </c>
      <c r="C1890" t="s">
        <v>8719</v>
      </c>
      <c r="D1890" t="s">
        <v>8631</v>
      </c>
      <c r="E1890" t="s">
        <v>1064</v>
      </c>
      <c r="F1890">
        <v>3</v>
      </c>
      <c r="G1890">
        <v>2022</v>
      </c>
      <c r="H1890" s="1">
        <v>44981.635244502315</v>
      </c>
      <c r="I1890" t="s">
        <v>8601</v>
      </c>
      <c r="J1890">
        <v>12191.6</v>
      </c>
      <c r="K1890">
        <v>0</v>
      </c>
      <c r="L1890" t="s">
        <v>38</v>
      </c>
      <c r="M1890" t="s">
        <v>79</v>
      </c>
      <c r="Q1890">
        <v>12191.6</v>
      </c>
      <c r="R1890" t="s">
        <v>94</v>
      </c>
      <c r="S1890">
        <v>39.232080000000003</v>
      </c>
      <c r="T1890">
        <v>-76.566990000000004</v>
      </c>
      <c r="U1890">
        <v>51.652500000000003</v>
      </c>
      <c r="V1890">
        <v>1</v>
      </c>
      <c r="W1890">
        <v>87.5</v>
      </c>
      <c r="X1890">
        <v>67.099999999999994</v>
      </c>
      <c r="Y1890">
        <v>18861.740000000002</v>
      </c>
      <c r="Z1890">
        <v>24000001002</v>
      </c>
      <c r="AA1890">
        <v>25494.660641800001</v>
      </c>
      <c r="AB1890" t="s">
        <v>54</v>
      </c>
      <c r="AC1890" t="s">
        <v>54</v>
      </c>
      <c r="AD1890" t="s">
        <v>537</v>
      </c>
      <c r="AE1890" t="s">
        <v>55</v>
      </c>
      <c r="AF1890" t="s">
        <v>8720</v>
      </c>
    </row>
    <row r="1891" spans="1:32" x14ac:dyDescent="0.25">
      <c r="A1891" t="s">
        <v>8721</v>
      </c>
      <c r="B1891" t="s">
        <v>8722</v>
      </c>
      <c r="C1891" t="s">
        <v>8723</v>
      </c>
      <c r="D1891" t="s">
        <v>8724</v>
      </c>
      <c r="E1891" t="s">
        <v>259</v>
      </c>
      <c r="F1891">
        <v>7</v>
      </c>
      <c r="G1891">
        <v>2022</v>
      </c>
      <c r="H1891" s="1">
        <v>44963.507687337966</v>
      </c>
      <c r="I1891" t="s">
        <v>8601</v>
      </c>
      <c r="J1891">
        <v>11942.6</v>
      </c>
      <c r="K1891">
        <v>0</v>
      </c>
      <c r="L1891" t="s">
        <v>38</v>
      </c>
      <c r="M1891" t="s">
        <v>51</v>
      </c>
      <c r="N1891">
        <v>11942.6</v>
      </c>
      <c r="R1891" t="s">
        <v>52</v>
      </c>
      <c r="S1891">
        <v>41.572778</v>
      </c>
      <c r="T1891">
        <v>-93.557777999999999</v>
      </c>
      <c r="U1891">
        <v>0</v>
      </c>
      <c r="V1891">
        <v>1</v>
      </c>
      <c r="W1891">
        <v>200</v>
      </c>
      <c r="X1891">
        <v>134</v>
      </c>
      <c r="Y1891">
        <v>0</v>
      </c>
      <c r="Z1891">
        <v>19000226001</v>
      </c>
      <c r="AA1891">
        <v>30475.224702894495</v>
      </c>
      <c r="AB1891" t="s">
        <v>53</v>
      </c>
      <c r="AC1891" t="s">
        <v>757</v>
      </c>
      <c r="AD1891" t="s">
        <v>54</v>
      </c>
      <c r="AE1891" t="s">
        <v>55</v>
      </c>
      <c r="AF1891" t="s">
        <v>8725</v>
      </c>
    </row>
    <row r="1892" spans="1:32" x14ac:dyDescent="0.25">
      <c r="A1892" t="s">
        <v>8726</v>
      </c>
      <c r="B1892" t="s">
        <v>8727</v>
      </c>
      <c r="C1892" t="s">
        <v>8728</v>
      </c>
      <c r="D1892" t="s">
        <v>3516</v>
      </c>
      <c r="E1892" t="s">
        <v>600</v>
      </c>
      <c r="F1892">
        <v>4</v>
      </c>
      <c r="G1892">
        <v>2022</v>
      </c>
      <c r="H1892" s="1">
        <v>44951.555403796294</v>
      </c>
      <c r="I1892" t="s">
        <v>8601</v>
      </c>
      <c r="J1892">
        <v>11785.62</v>
      </c>
      <c r="K1892">
        <v>0</v>
      </c>
      <c r="L1892" t="s">
        <v>38</v>
      </c>
      <c r="M1892" t="s">
        <v>51</v>
      </c>
      <c r="N1892">
        <v>11785.62</v>
      </c>
      <c r="R1892" t="s">
        <v>52</v>
      </c>
      <c r="S1892">
        <v>27.922699999999999</v>
      </c>
      <c r="T1892">
        <v>-82.436300000000003</v>
      </c>
      <c r="U1892">
        <v>56.2</v>
      </c>
      <c r="V1892">
        <v>1</v>
      </c>
      <c r="W1892">
        <v>96</v>
      </c>
      <c r="X1892">
        <v>54.56</v>
      </c>
      <c r="Y1892">
        <v>20518.8</v>
      </c>
      <c r="Z1892">
        <v>12000053001</v>
      </c>
      <c r="AA1892">
        <v>26678.341314455</v>
      </c>
      <c r="AB1892" t="s">
        <v>53</v>
      </c>
      <c r="AC1892" t="s">
        <v>562</v>
      </c>
      <c r="AD1892" t="s">
        <v>54</v>
      </c>
      <c r="AE1892" t="s">
        <v>55</v>
      </c>
      <c r="AF1892" t="s">
        <v>8729</v>
      </c>
    </row>
    <row r="1893" spans="1:32" x14ac:dyDescent="0.25">
      <c r="A1893" t="s">
        <v>8730</v>
      </c>
      <c r="B1893" t="s">
        <v>8731</v>
      </c>
      <c r="C1893" t="s">
        <v>8732</v>
      </c>
      <c r="D1893" t="s">
        <v>8733</v>
      </c>
      <c r="E1893" t="s">
        <v>8734</v>
      </c>
      <c r="F1893">
        <v>5</v>
      </c>
      <c r="G1893">
        <v>2022</v>
      </c>
      <c r="H1893" s="1">
        <v>44965.628319050928</v>
      </c>
      <c r="I1893" t="s">
        <v>8601</v>
      </c>
      <c r="J1893">
        <v>10982</v>
      </c>
      <c r="K1893">
        <v>0</v>
      </c>
      <c r="L1893" t="s">
        <v>38</v>
      </c>
      <c r="M1893" t="s">
        <v>479</v>
      </c>
      <c r="P1893">
        <v>10982</v>
      </c>
      <c r="Q1893">
        <v>2164</v>
      </c>
      <c r="R1893" t="s">
        <v>52</v>
      </c>
      <c r="S1893">
        <v>44.533479999999997</v>
      </c>
      <c r="T1893">
        <v>-87.994010000000003</v>
      </c>
      <c r="Z1893">
        <v>55009511001</v>
      </c>
      <c r="AA1893">
        <v>14422.693734504001</v>
      </c>
      <c r="AB1893" t="s">
        <v>53</v>
      </c>
      <c r="AC1893" t="s">
        <v>42</v>
      </c>
      <c r="AD1893" t="s">
        <v>537</v>
      </c>
      <c r="AE1893" t="s">
        <v>65</v>
      </c>
      <c r="AF1893" t="s">
        <v>8735</v>
      </c>
    </row>
    <row r="1894" spans="1:32" x14ac:dyDescent="0.25">
      <c r="A1894" t="s">
        <v>8736</v>
      </c>
      <c r="B1894" t="s">
        <v>8737</v>
      </c>
      <c r="C1894" t="s">
        <v>8738</v>
      </c>
      <c r="D1894" t="s">
        <v>8658</v>
      </c>
      <c r="E1894" t="s">
        <v>85</v>
      </c>
      <c r="F1894">
        <v>2</v>
      </c>
      <c r="G1894">
        <v>2022</v>
      </c>
      <c r="H1894" s="1">
        <v>44974.419109212962</v>
      </c>
      <c r="I1894" t="s">
        <v>8601</v>
      </c>
      <c r="J1894">
        <v>10640</v>
      </c>
      <c r="K1894">
        <v>0</v>
      </c>
      <c r="L1894" t="s">
        <v>38</v>
      </c>
      <c r="M1894" t="s">
        <v>79</v>
      </c>
      <c r="Q1894">
        <v>10640</v>
      </c>
      <c r="R1894" t="s">
        <v>94</v>
      </c>
      <c r="S1894">
        <v>40.589682000000003</v>
      </c>
      <c r="T1894">
        <v>-73.933183999999997</v>
      </c>
      <c r="U1894">
        <v>0</v>
      </c>
      <c r="V1894">
        <v>1</v>
      </c>
      <c r="W1894">
        <v>110</v>
      </c>
      <c r="X1894">
        <v>0</v>
      </c>
      <c r="Y1894">
        <v>0</v>
      </c>
      <c r="Z1894">
        <v>36002001009</v>
      </c>
      <c r="AA1894">
        <v>36983.647355308305</v>
      </c>
      <c r="AB1894" t="s">
        <v>53</v>
      </c>
      <c r="AC1894" t="s">
        <v>54</v>
      </c>
      <c r="AD1894" t="s">
        <v>54</v>
      </c>
      <c r="AE1894" t="s">
        <v>65</v>
      </c>
      <c r="AF1894" t="s">
        <v>8739</v>
      </c>
    </row>
    <row r="1895" spans="1:32" x14ac:dyDescent="0.25">
      <c r="A1895" t="s">
        <v>8740</v>
      </c>
      <c r="B1895" t="s">
        <v>8741</v>
      </c>
      <c r="C1895" t="s">
        <v>8742</v>
      </c>
      <c r="D1895" t="s">
        <v>8743</v>
      </c>
      <c r="E1895" t="s">
        <v>1064</v>
      </c>
      <c r="F1895">
        <v>3</v>
      </c>
      <c r="G1895">
        <v>2022</v>
      </c>
      <c r="H1895" s="1">
        <v>44973.616059780092</v>
      </c>
      <c r="I1895" t="s">
        <v>8601</v>
      </c>
      <c r="J1895">
        <v>10363</v>
      </c>
      <c r="K1895">
        <v>0</v>
      </c>
      <c r="L1895" t="s">
        <v>38</v>
      </c>
      <c r="M1895" t="s">
        <v>51</v>
      </c>
      <c r="N1895">
        <v>10363</v>
      </c>
      <c r="R1895" t="s">
        <v>52</v>
      </c>
      <c r="S1895">
        <v>38.796976999999998</v>
      </c>
      <c r="T1895">
        <v>-76.729667000000006</v>
      </c>
      <c r="U1895">
        <v>21.814166669999999</v>
      </c>
      <c r="V1895">
        <v>1</v>
      </c>
      <c r="W1895">
        <v>30</v>
      </c>
      <c r="X1895">
        <v>0</v>
      </c>
      <c r="Y1895">
        <v>7962.4949999999999</v>
      </c>
      <c r="Z1895">
        <v>24000018003</v>
      </c>
      <c r="AA1895">
        <v>8682.5708910027297</v>
      </c>
      <c r="AB1895" t="s">
        <v>87</v>
      </c>
      <c r="AC1895" t="s">
        <v>64</v>
      </c>
      <c r="AD1895" t="s">
        <v>54</v>
      </c>
      <c r="AE1895" t="s">
        <v>73</v>
      </c>
      <c r="AF1895" t="s">
        <v>8744</v>
      </c>
    </row>
    <row r="1896" spans="1:32" x14ac:dyDescent="0.25">
      <c r="A1896" t="s">
        <v>8745</v>
      </c>
      <c r="B1896" t="s">
        <v>8746</v>
      </c>
      <c r="C1896" t="s">
        <v>8747</v>
      </c>
      <c r="D1896" t="s">
        <v>8748</v>
      </c>
      <c r="E1896" t="s">
        <v>136</v>
      </c>
      <c r="F1896">
        <v>4</v>
      </c>
      <c r="G1896">
        <v>2022</v>
      </c>
      <c r="H1896" s="1">
        <v>44959.432184537036</v>
      </c>
      <c r="I1896" t="s">
        <v>8601</v>
      </c>
      <c r="J1896">
        <v>10332</v>
      </c>
      <c r="K1896">
        <v>0</v>
      </c>
      <c r="L1896" t="s">
        <v>38</v>
      </c>
      <c r="M1896" t="s">
        <v>8537</v>
      </c>
      <c r="P1896">
        <v>7663</v>
      </c>
      <c r="Q1896">
        <v>2669</v>
      </c>
      <c r="R1896" t="s">
        <v>94</v>
      </c>
      <c r="S1896">
        <v>35.639949999999999</v>
      </c>
      <c r="T1896">
        <v>-82.596980000000002</v>
      </c>
      <c r="U1896">
        <v>21.207325000000001</v>
      </c>
      <c r="V1896">
        <v>1</v>
      </c>
      <c r="W1896">
        <v>40</v>
      </c>
      <c r="X1896">
        <v>0</v>
      </c>
      <c r="Y1896">
        <v>7735.5551999999998</v>
      </c>
      <c r="Z1896">
        <v>37001104001</v>
      </c>
      <c r="AA1896">
        <v>10598.494638234</v>
      </c>
      <c r="AB1896" t="s">
        <v>54</v>
      </c>
      <c r="AC1896" t="s">
        <v>64</v>
      </c>
      <c r="AD1896" t="s">
        <v>54</v>
      </c>
      <c r="AE1896" t="s">
        <v>73</v>
      </c>
      <c r="AF1896" t="s">
        <v>8749</v>
      </c>
    </row>
    <row r="1897" spans="1:32" x14ac:dyDescent="0.25">
      <c r="A1897" t="s">
        <v>8750</v>
      </c>
      <c r="B1897" t="s">
        <v>8751</v>
      </c>
      <c r="C1897" t="s">
        <v>8752</v>
      </c>
      <c r="D1897" t="s">
        <v>8753</v>
      </c>
      <c r="E1897" t="s">
        <v>777</v>
      </c>
      <c r="F1897">
        <v>9</v>
      </c>
      <c r="G1897">
        <v>2022</v>
      </c>
      <c r="H1897" s="1">
        <v>44985.509027141205</v>
      </c>
      <c r="I1897" t="s">
        <v>8601</v>
      </c>
      <c r="J1897">
        <v>10067</v>
      </c>
      <c r="K1897">
        <v>0</v>
      </c>
      <c r="L1897" t="s">
        <v>38</v>
      </c>
      <c r="M1897" t="s">
        <v>79</v>
      </c>
      <c r="Q1897">
        <v>10067</v>
      </c>
      <c r="R1897" t="s">
        <v>94</v>
      </c>
      <c r="S1897">
        <v>39.512963999999997</v>
      </c>
      <c r="T1897">
        <v>-119.71249299999999</v>
      </c>
      <c r="U1897">
        <v>24.759166669999999</v>
      </c>
      <c r="V1897">
        <v>1</v>
      </c>
      <c r="W1897">
        <v>0</v>
      </c>
      <c r="X1897">
        <v>0</v>
      </c>
      <c r="Y1897">
        <v>9030.5400000000009</v>
      </c>
      <c r="AB1897" t="s">
        <v>177</v>
      </c>
      <c r="AC1897" t="s">
        <v>42</v>
      </c>
      <c r="AD1897" t="s">
        <v>54</v>
      </c>
      <c r="AE1897" t="s">
        <v>73</v>
      </c>
      <c r="AF1897" t="s">
        <v>8754</v>
      </c>
    </row>
    <row r="1898" spans="1:32" x14ac:dyDescent="0.25">
      <c r="A1898" t="s">
        <v>8755</v>
      </c>
      <c r="B1898" t="s">
        <v>8756</v>
      </c>
      <c r="C1898" t="s">
        <v>8757</v>
      </c>
      <c r="D1898" t="s">
        <v>8677</v>
      </c>
      <c r="E1898" t="s">
        <v>207</v>
      </c>
      <c r="F1898">
        <v>4</v>
      </c>
      <c r="G1898">
        <v>2022</v>
      </c>
      <c r="H1898" s="1">
        <v>44974.580624224538</v>
      </c>
      <c r="I1898" t="s">
        <v>8601</v>
      </c>
      <c r="J1898">
        <v>9864.2999999999993</v>
      </c>
      <c r="K1898">
        <v>0</v>
      </c>
      <c r="L1898" t="s">
        <v>38</v>
      </c>
      <c r="M1898" t="s">
        <v>489</v>
      </c>
      <c r="O1898">
        <v>9864</v>
      </c>
      <c r="Q1898">
        <v>1474</v>
      </c>
      <c r="R1898" t="s">
        <v>561</v>
      </c>
      <c r="S1898">
        <v>35.06935</v>
      </c>
      <c r="T1898">
        <v>-90.131600000000006</v>
      </c>
      <c r="U1898">
        <v>0</v>
      </c>
      <c r="V1898">
        <v>1</v>
      </c>
      <c r="W1898">
        <v>90</v>
      </c>
      <c r="X1898">
        <v>71.12</v>
      </c>
      <c r="Y1898">
        <v>0</v>
      </c>
      <c r="Z1898">
        <v>47000940001</v>
      </c>
      <c r="AA1898">
        <v>29227.807378635003</v>
      </c>
      <c r="AB1898" t="s">
        <v>38</v>
      </c>
      <c r="AC1898" t="s">
        <v>38</v>
      </c>
      <c r="AD1898" t="s">
        <v>38</v>
      </c>
      <c r="AE1898" t="s">
        <v>38</v>
      </c>
      <c r="AF1898" t="s">
        <v>8758</v>
      </c>
    </row>
    <row r="1899" spans="1:32" x14ac:dyDescent="0.25">
      <c r="A1899" t="s">
        <v>8759</v>
      </c>
      <c r="B1899" t="s">
        <v>8760</v>
      </c>
      <c r="C1899" t="s">
        <v>8761</v>
      </c>
      <c r="D1899" t="s">
        <v>8762</v>
      </c>
      <c r="E1899" t="s">
        <v>61</v>
      </c>
      <c r="F1899">
        <v>1</v>
      </c>
      <c r="G1899">
        <v>2022</v>
      </c>
      <c r="H1899" s="1">
        <v>44972.440733923613</v>
      </c>
      <c r="I1899" t="s">
        <v>8601</v>
      </c>
      <c r="J1899">
        <v>9572.08</v>
      </c>
      <c r="K1899">
        <v>0</v>
      </c>
      <c r="L1899" t="s">
        <v>38</v>
      </c>
      <c r="M1899" t="s">
        <v>63</v>
      </c>
      <c r="P1899">
        <v>9572.08</v>
      </c>
      <c r="R1899" t="s">
        <v>38</v>
      </c>
      <c r="S1899">
        <v>41.586897</v>
      </c>
      <c r="T1899">
        <v>-72.650828000000004</v>
      </c>
      <c r="U1899">
        <v>20.672499999999999</v>
      </c>
      <c r="V1899">
        <v>1</v>
      </c>
      <c r="W1899">
        <v>20</v>
      </c>
      <c r="X1899">
        <v>0</v>
      </c>
      <c r="Y1899">
        <v>7527.6</v>
      </c>
      <c r="Z1899">
        <v>9000331001</v>
      </c>
      <c r="AA1899">
        <v>8811.6831366815604</v>
      </c>
      <c r="AB1899" t="s">
        <v>54</v>
      </c>
      <c r="AC1899" t="s">
        <v>64</v>
      </c>
      <c r="AD1899" t="s">
        <v>54</v>
      </c>
      <c r="AE1899" t="s">
        <v>65</v>
      </c>
      <c r="AF1899" t="s">
        <v>8763</v>
      </c>
    </row>
    <row r="1900" spans="1:32" x14ac:dyDescent="0.25">
      <c r="A1900" t="s">
        <v>8764</v>
      </c>
      <c r="B1900" t="s">
        <v>8765</v>
      </c>
      <c r="C1900" t="s">
        <v>8766</v>
      </c>
      <c r="D1900" t="s">
        <v>8767</v>
      </c>
      <c r="E1900" t="s">
        <v>85</v>
      </c>
      <c r="F1900">
        <v>2</v>
      </c>
      <c r="G1900">
        <v>2022</v>
      </c>
      <c r="H1900" s="1">
        <v>44974.613888645836</v>
      </c>
      <c r="I1900" t="s">
        <v>8601</v>
      </c>
      <c r="J1900">
        <v>9510</v>
      </c>
      <c r="K1900">
        <v>0</v>
      </c>
      <c r="L1900" t="s">
        <v>38</v>
      </c>
      <c r="M1900" t="s">
        <v>79</v>
      </c>
      <c r="Q1900">
        <v>9509</v>
      </c>
      <c r="R1900" t="s">
        <v>94</v>
      </c>
      <c r="S1900">
        <v>40.826388999999999</v>
      </c>
      <c r="T1900">
        <v>-73.959028000000004</v>
      </c>
      <c r="U1900">
        <v>106.33333330000001</v>
      </c>
      <c r="V1900">
        <v>1</v>
      </c>
      <c r="W1900">
        <v>170</v>
      </c>
      <c r="X1900">
        <v>0</v>
      </c>
      <c r="Y1900">
        <v>38494</v>
      </c>
      <c r="Z1900">
        <v>36002001012</v>
      </c>
      <c r="AA1900">
        <v>61915.604415800008</v>
      </c>
      <c r="AB1900" t="s">
        <v>53</v>
      </c>
      <c r="AC1900" t="s">
        <v>54</v>
      </c>
      <c r="AD1900" t="s">
        <v>54</v>
      </c>
      <c r="AE1900" t="s">
        <v>55</v>
      </c>
      <c r="AF1900" t="s">
        <v>8768</v>
      </c>
    </row>
    <row r="1901" spans="1:32" x14ac:dyDescent="0.25">
      <c r="A1901" t="s">
        <v>8769</v>
      </c>
      <c r="B1901" t="s">
        <v>8770</v>
      </c>
      <c r="C1901" t="s">
        <v>8771</v>
      </c>
      <c r="D1901" t="s">
        <v>8772</v>
      </c>
      <c r="E1901" t="s">
        <v>259</v>
      </c>
      <c r="F1901">
        <v>7</v>
      </c>
      <c r="G1901">
        <v>2022</v>
      </c>
      <c r="H1901" s="1">
        <v>45023.38806784722</v>
      </c>
      <c r="I1901" t="s">
        <v>8601</v>
      </c>
      <c r="J1901">
        <v>9325.75</v>
      </c>
      <c r="K1901">
        <v>0</v>
      </c>
      <c r="L1901" t="s">
        <v>38</v>
      </c>
      <c r="M1901" t="s">
        <v>51</v>
      </c>
      <c r="N1901">
        <v>1583.3979999999999</v>
      </c>
      <c r="R1901" t="s">
        <v>52</v>
      </c>
      <c r="S1901">
        <v>42.456522</v>
      </c>
      <c r="T1901">
        <v>-96.379695999999996</v>
      </c>
      <c r="U1901">
        <v>0</v>
      </c>
      <c r="V1901">
        <v>1</v>
      </c>
      <c r="W1901">
        <v>28.73</v>
      </c>
      <c r="X1901">
        <v>17.600000000000001</v>
      </c>
      <c r="Y1901">
        <v>0</v>
      </c>
      <c r="Z1901">
        <v>19000798001</v>
      </c>
      <c r="AA1901">
        <v>8793.8368742323</v>
      </c>
      <c r="AB1901" t="s">
        <v>53</v>
      </c>
      <c r="AC1901" t="s">
        <v>757</v>
      </c>
      <c r="AD1901" t="s">
        <v>54</v>
      </c>
      <c r="AE1901" t="s">
        <v>73</v>
      </c>
      <c r="AF1901" t="s">
        <v>8773</v>
      </c>
    </row>
    <row r="1902" spans="1:32" x14ac:dyDescent="0.25">
      <c r="A1902" t="s">
        <v>8774</v>
      </c>
      <c r="B1902" t="s">
        <v>8775</v>
      </c>
      <c r="C1902" t="s">
        <v>8776</v>
      </c>
      <c r="D1902" t="s">
        <v>8777</v>
      </c>
      <c r="E1902" t="s">
        <v>111</v>
      </c>
      <c r="F1902">
        <v>4</v>
      </c>
      <c r="G1902">
        <v>2022</v>
      </c>
      <c r="H1902" s="1">
        <v>44964.668436122687</v>
      </c>
      <c r="I1902" t="s">
        <v>8601</v>
      </c>
      <c r="J1902">
        <v>9019</v>
      </c>
      <c r="K1902">
        <v>0</v>
      </c>
      <c r="L1902" t="s">
        <v>38</v>
      </c>
      <c r="M1902" t="s">
        <v>51</v>
      </c>
      <c r="N1902">
        <v>7730</v>
      </c>
      <c r="R1902" t="s">
        <v>214</v>
      </c>
      <c r="S1902">
        <v>33.829833000000001</v>
      </c>
      <c r="T1902">
        <v>-84.456638999999996</v>
      </c>
      <c r="U1902">
        <v>31.77</v>
      </c>
      <c r="V1902">
        <v>1</v>
      </c>
      <c r="W1902">
        <v>60</v>
      </c>
      <c r="X1902">
        <v>29.2</v>
      </c>
      <c r="Y1902">
        <v>1874.76</v>
      </c>
      <c r="Z1902">
        <v>13000022002</v>
      </c>
      <c r="AA1902">
        <v>20366.591758420804</v>
      </c>
      <c r="AB1902" t="s">
        <v>87</v>
      </c>
      <c r="AC1902" t="s">
        <v>54</v>
      </c>
      <c r="AD1902" t="s">
        <v>54</v>
      </c>
      <c r="AE1902" t="s">
        <v>73</v>
      </c>
      <c r="AF1902" t="s">
        <v>8778</v>
      </c>
    </row>
    <row r="1903" spans="1:32" x14ac:dyDescent="0.25">
      <c r="A1903" t="s">
        <v>8779</v>
      </c>
      <c r="B1903" t="s">
        <v>8780</v>
      </c>
      <c r="C1903" t="s">
        <v>8780</v>
      </c>
      <c r="D1903" t="s">
        <v>8781</v>
      </c>
      <c r="E1903" t="s">
        <v>99</v>
      </c>
      <c r="F1903">
        <v>6</v>
      </c>
      <c r="G1903">
        <v>2022</v>
      </c>
      <c r="H1903" s="1">
        <v>44820.646433564812</v>
      </c>
      <c r="I1903" t="s">
        <v>8601</v>
      </c>
      <c r="J1903">
        <v>8865.27</v>
      </c>
      <c r="K1903">
        <v>0</v>
      </c>
      <c r="L1903" t="s">
        <v>38</v>
      </c>
      <c r="M1903" t="s">
        <v>79</v>
      </c>
      <c r="Q1903">
        <v>8865.27</v>
      </c>
      <c r="R1903" t="s">
        <v>52</v>
      </c>
      <c r="S1903">
        <v>32.365879999999997</v>
      </c>
      <c r="T1903">
        <v>-96.840190000000007</v>
      </c>
      <c r="U1903">
        <v>3.9146666670000001</v>
      </c>
      <c r="V1903">
        <v>1</v>
      </c>
      <c r="W1903">
        <v>8</v>
      </c>
      <c r="X1903">
        <v>0</v>
      </c>
      <c r="Y1903">
        <v>1429.1210000000001</v>
      </c>
      <c r="AB1903" t="s">
        <v>54</v>
      </c>
      <c r="AC1903" t="s">
        <v>54</v>
      </c>
      <c r="AD1903" t="s">
        <v>54</v>
      </c>
      <c r="AE1903" t="s">
        <v>73</v>
      </c>
      <c r="AF1903" t="s">
        <v>8782</v>
      </c>
    </row>
    <row r="1904" spans="1:32" x14ac:dyDescent="0.25">
      <c r="A1904" t="s">
        <v>8783</v>
      </c>
      <c r="B1904" t="s">
        <v>8784</v>
      </c>
      <c r="C1904" t="s">
        <v>8785</v>
      </c>
      <c r="D1904" t="s">
        <v>8786</v>
      </c>
      <c r="E1904" t="s">
        <v>85</v>
      </c>
      <c r="F1904">
        <v>2</v>
      </c>
      <c r="G1904">
        <v>2022</v>
      </c>
      <c r="H1904" s="1">
        <v>44974.416201400461</v>
      </c>
      <c r="I1904" t="s">
        <v>8601</v>
      </c>
      <c r="J1904">
        <v>8668</v>
      </c>
      <c r="K1904">
        <v>0</v>
      </c>
      <c r="L1904" t="s">
        <v>38</v>
      </c>
      <c r="M1904" t="s">
        <v>79</v>
      </c>
      <c r="Q1904">
        <v>8668</v>
      </c>
      <c r="R1904" t="s">
        <v>94</v>
      </c>
      <c r="S1904">
        <v>40.662306000000001</v>
      </c>
      <c r="T1904">
        <v>-73.808667</v>
      </c>
      <c r="U1904">
        <v>78.916666669999998</v>
      </c>
      <c r="V1904">
        <v>1</v>
      </c>
      <c r="W1904">
        <v>100</v>
      </c>
      <c r="X1904">
        <v>0</v>
      </c>
      <c r="Y1904">
        <v>28800</v>
      </c>
      <c r="Z1904">
        <v>36002001005</v>
      </c>
      <c r="AA1904">
        <v>35708.914323218298</v>
      </c>
      <c r="AB1904" t="s">
        <v>53</v>
      </c>
      <c r="AC1904" t="s">
        <v>54</v>
      </c>
      <c r="AD1904" t="s">
        <v>54</v>
      </c>
      <c r="AE1904" t="s">
        <v>55</v>
      </c>
      <c r="AF1904" t="s">
        <v>8787</v>
      </c>
    </row>
    <row r="1905" spans="1:32" x14ac:dyDescent="0.25">
      <c r="A1905" t="s">
        <v>8788</v>
      </c>
      <c r="B1905" t="s">
        <v>8789</v>
      </c>
      <c r="C1905" t="s">
        <v>8790</v>
      </c>
      <c r="D1905" t="s">
        <v>8791</v>
      </c>
      <c r="E1905" t="s">
        <v>641</v>
      </c>
      <c r="F1905">
        <v>3</v>
      </c>
      <c r="G1905">
        <v>2022</v>
      </c>
      <c r="H1905" s="1">
        <v>44978.371670057873</v>
      </c>
      <c r="I1905" t="s">
        <v>8601</v>
      </c>
      <c r="J1905">
        <v>8623</v>
      </c>
      <c r="K1905">
        <v>0</v>
      </c>
      <c r="L1905" t="s">
        <v>38</v>
      </c>
      <c r="M1905" t="s">
        <v>63</v>
      </c>
      <c r="P1905">
        <v>8623</v>
      </c>
      <c r="R1905" t="s">
        <v>38</v>
      </c>
      <c r="S1905">
        <v>37.293219999999998</v>
      </c>
      <c r="T1905">
        <v>-77.26249</v>
      </c>
      <c r="U1905">
        <v>23.21</v>
      </c>
      <c r="V1905">
        <v>1</v>
      </c>
      <c r="W1905">
        <v>50</v>
      </c>
      <c r="X1905">
        <v>0</v>
      </c>
      <c r="Y1905">
        <v>8471.4599999999991</v>
      </c>
      <c r="Z1905">
        <v>51000238001</v>
      </c>
      <c r="AA1905">
        <v>15278.585913192999</v>
      </c>
      <c r="AB1905" t="s">
        <v>54</v>
      </c>
      <c r="AC1905" t="s">
        <v>64</v>
      </c>
      <c r="AD1905" t="s">
        <v>54</v>
      </c>
      <c r="AE1905" t="s">
        <v>73</v>
      </c>
      <c r="AF1905" t="s">
        <v>8792</v>
      </c>
    </row>
    <row r="1906" spans="1:32" x14ac:dyDescent="0.25">
      <c r="A1906" t="s">
        <v>8793</v>
      </c>
      <c r="B1906" t="s">
        <v>8794</v>
      </c>
      <c r="C1906" t="s">
        <v>8795</v>
      </c>
      <c r="D1906" t="s">
        <v>8796</v>
      </c>
      <c r="E1906" t="s">
        <v>525</v>
      </c>
      <c r="F1906">
        <v>2</v>
      </c>
      <c r="G1906">
        <v>2022</v>
      </c>
      <c r="H1906" s="1">
        <v>45002.401278263889</v>
      </c>
      <c r="I1906" t="s">
        <v>8601</v>
      </c>
      <c r="J1906">
        <v>8085.7</v>
      </c>
      <c r="K1906">
        <v>0</v>
      </c>
      <c r="L1906" t="s">
        <v>38</v>
      </c>
      <c r="M1906" t="s">
        <v>63</v>
      </c>
      <c r="P1906">
        <v>10943.97</v>
      </c>
      <c r="R1906" t="s">
        <v>38</v>
      </c>
      <c r="S1906">
        <v>39.377740000000003</v>
      </c>
      <c r="T1906">
        <v>-74.453419999999994</v>
      </c>
      <c r="U1906">
        <v>26.37083333</v>
      </c>
      <c r="V1906">
        <v>1</v>
      </c>
      <c r="W1906">
        <v>40</v>
      </c>
      <c r="X1906">
        <v>0</v>
      </c>
      <c r="Y1906">
        <v>9629.27</v>
      </c>
      <c r="Z1906">
        <v>34004001001</v>
      </c>
      <c r="AA1906">
        <v>15539.54197533371</v>
      </c>
      <c r="AB1906" t="s">
        <v>54</v>
      </c>
      <c r="AC1906" t="s">
        <v>64</v>
      </c>
      <c r="AD1906" t="s">
        <v>54</v>
      </c>
      <c r="AE1906" t="s">
        <v>55</v>
      </c>
      <c r="AF1906" t="s">
        <v>8797</v>
      </c>
    </row>
    <row r="1907" spans="1:32" x14ac:dyDescent="0.25">
      <c r="A1907" t="s">
        <v>8798</v>
      </c>
      <c r="B1907" t="s">
        <v>8799</v>
      </c>
      <c r="C1907" t="s">
        <v>8800</v>
      </c>
      <c r="D1907" t="s">
        <v>720</v>
      </c>
      <c r="E1907" t="s">
        <v>36</v>
      </c>
      <c r="F1907">
        <v>9</v>
      </c>
      <c r="G1907">
        <v>2022</v>
      </c>
      <c r="H1907" s="1">
        <v>44964.586152280091</v>
      </c>
      <c r="I1907" t="s">
        <v>8601</v>
      </c>
      <c r="J1907">
        <v>8032</v>
      </c>
      <c r="K1907">
        <v>0</v>
      </c>
      <c r="L1907" t="s">
        <v>38</v>
      </c>
      <c r="M1907" t="s">
        <v>79</v>
      </c>
      <c r="Q1907">
        <v>8032</v>
      </c>
      <c r="R1907" t="s">
        <v>52</v>
      </c>
      <c r="S1907">
        <v>37.977150000000002</v>
      </c>
      <c r="T1907">
        <v>-122.33269</v>
      </c>
      <c r="U1907">
        <v>21.461749999999999</v>
      </c>
      <c r="V1907">
        <v>6</v>
      </c>
      <c r="W1907">
        <v>28.5</v>
      </c>
      <c r="X1907">
        <v>0</v>
      </c>
      <c r="Y1907">
        <v>2683.11</v>
      </c>
      <c r="AB1907" t="s">
        <v>1420</v>
      </c>
      <c r="AC1907" t="s">
        <v>54</v>
      </c>
      <c r="AD1907" t="s">
        <v>54</v>
      </c>
      <c r="AE1907" t="s">
        <v>1814</v>
      </c>
      <c r="AF1907" t="s">
        <v>8801</v>
      </c>
    </row>
    <row r="1908" spans="1:32" x14ac:dyDescent="0.25">
      <c r="A1908" t="s">
        <v>8802</v>
      </c>
      <c r="B1908" t="s">
        <v>8803</v>
      </c>
      <c r="C1908" t="s">
        <v>8804</v>
      </c>
      <c r="D1908" t="s">
        <v>821</v>
      </c>
      <c r="E1908" t="s">
        <v>600</v>
      </c>
      <c r="F1908">
        <v>4</v>
      </c>
      <c r="G1908">
        <v>2022</v>
      </c>
      <c r="H1908" s="1">
        <v>44976.91716391204</v>
      </c>
      <c r="I1908" t="s">
        <v>8601</v>
      </c>
      <c r="J1908">
        <v>8027.5</v>
      </c>
      <c r="K1908">
        <v>0</v>
      </c>
      <c r="L1908" t="s">
        <v>38</v>
      </c>
      <c r="M1908" t="s">
        <v>51</v>
      </c>
      <c r="N1908">
        <v>8027.5</v>
      </c>
      <c r="R1908" t="s">
        <v>214</v>
      </c>
      <c r="S1908">
        <v>28.504740000000002</v>
      </c>
      <c r="T1908">
        <v>-81.450909999999993</v>
      </c>
      <c r="Z1908">
        <v>12000037015</v>
      </c>
      <c r="AA1908">
        <v>7739.450551975001</v>
      </c>
      <c r="AB1908" t="s">
        <v>87</v>
      </c>
      <c r="AC1908" t="s">
        <v>54</v>
      </c>
      <c r="AD1908" t="s">
        <v>54</v>
      </c>
      <c r="AE1908" t="s">
        <v>73</v>
      </c>
      <c r="AF1908" t="s">
        <v>8805</v>
      </c>
    </row>
    <row r="1909" spans="1:32" x14ac:dyDescent="0.25">
      <c r="A1909" t="s">
        <v>4216</v>
      </c>
      <c r="B1909" t="s">
        <v>8806</v>
      </c>
      <c r="C1909" t="s">
        <v>8807</v>
      </c>
      <c r="D1909" t="s">
        <v>3607</v>
      </c>
      <c r="E1909" t="s">
        <v>85</v>
      </c>
      <c r="F1909">
        <v>2</v>
      </c>
      <c r="G1909">
        <v>2022</v>
      </c>
      <c r="H1909" s="1">
        <v>44974.681816006945</v>
      </c>
      <c r="I1909" t="s">
        <v>8601</v>
      </c>
      <c r="J1909">
        <v>7901.14</v>
      </c>
      <c r="K1909">
        <v>0</v>
      </c>
      <c r="L1909" t="s">
        <v>38</v>
      </c>
      <c r="M1909" t="s">
        <v>79</v>
      </c>
      <c r="Q1909">
        <v>7901.14</v>
      </c>
      <c r="R1909" t="s">
        <v>94</v>
      </c>
      <c r="S1909">
        <v>40.922331999999997</v>
      </c>
      <c r="T1909">
        <v>-73.907720999999995</v>
      </c>
      <c r="U1909">
        <v>1.9561884000000002E-2</v>
      </c>
      <c r="V1909">
        <v>5</v>
      </c>
      <c r="W1909">
        <v>120</v>
      </c>
      <c r="X1909">
        <v>0</v>
      </c>
      <c r="Y1909">
        <v>2.3359999999999999</v>
      </c>
      <c r="Z1909">
        <v>36003169012</v>
      </c>
      <c r="AA1909">
        <v>40869.397846556349</v>
      </c>
      <c r="AB1909" t="s">
        <v>53</v>
      </c>
      <c r="AC1909" t="s">
        <v>42</v>
      </c>
      <c r="AD1909" t="s">
        <v>54</v>
      </c>
      <c r="AE1909" t="s">
        <v>55</v>
      </c>
      <c r="AF1909" t="s">
        <v>8808</v>
      </c>
    </row>
    <row r="1910" spans="1:32" x14ac:dyDescent="0.25">
      <c r="A1910" t="s">
        <v>8809</v>
      </c>
      <c r="B1910" t="s">
        <v>8810</v>
      </c>
      <c r="C1910" t="s">
        <v>8810</v>
      </c>
      <c r="D1910" t="s">
        <v>8811</v>
      </c>
      <c r="E1910" t="s">
        <v>99</v>
      </c>
      <c r="F1910">
        <v>6</v>
      </c>
      <c r="G1910">
        <v>2022</v>
      </c>
      <c r="H1910" s="1">
        <v>44833.36590034722</v>
      </c>
      <c r="I1910" t="s">
        <v>8601</v>
      </c>
      <c r="J1910">
        <v>7685</v>
      </c>
      <c r="K1910">
        <v>0</v>
      </c>
      <c r="L1910" t="s">
        <v>38</v>
      </c>
      <c r="M1910" t="s">
        <v>51</v>
      </c>
      <c r="N1910">
        <v>18.100000000000001</v>
      </c>
      <c r="R1910" t="s">
        <v>52</v>
      </c>
      <c r="S1910">
        <v>26.309176999999998</v>
      </c>
      <c r="T1910">
        <v>-98.136498000000003</v>
      </c>
      <c r="U1910">
        <v>9.3762500000000006</v>
      </c>
      <c r="V1910">
        <v>1</v>
      </c>
      <c r="W1910">
        <v>13.5</v>
      </c>
      <c r="X1910">
        <v>0</v>
      </c>
      <c r="Y1910">
        <v>3421.424</v>
      </c>
      <c r="Z1910">
        <v>48001114001</v>
      </c>
      <c r="AA1910">
        <v>2973.7700591470998</v>
      </c>
      <c r="AB1910" t="s">
        <v>118</v>
      </c>
      <c r="AC1910" t="s">
        <v>54</v>
      </c>
      <c r="AD1910" t="s">
        <v>54</v>
      </c>
      <c r="AE1910" t="s">
        <v>73</v>
      </c>
      <c r="AF1910" t="s">
        <v>8812</v>
      </c>
    </row>
    <row r="1911" spans="1:32" x14ac:dyDescent="0.25">
      <c r="A1911" t="s">
        <v>8813</v>
      </c>
      <c r="B1911" t="s">
        <v>8814</v>
      </c>
      <c r="C1911" t="s">
        <v>8815</v>
      </c>
      <c r="D1911" t="s">
        <v>8816</v>
      </c>
      <c r="E1911" t="s">
        <v>253</v>
      </c>
      <c r="F1911">
        <v>5</v>
      </c>
      <c r="G1911">
        <v>2022</v>
      </c>
      <c r="H1911" s="1">
        <v>44957.398084803244</v>
      </c>
      <c r="I1911" t="s">
        <v>8601</v>
      </c>
      <c r="J1911">
        <v>7617.93</v>
      </c>
      <c r="K1911">
        <v>0</v>
      </c>
      <c r="L1911" t="s">
        <v>38</v>
      </c>
      <c r="M1911" t="s">
        <v>79</v>
      </c>
      <c r="Q1911">
        <v>7617.93</v>
      </c>
      <c r="R1911" t="s">
        <v>52</v>
      </c>
      <c r="S1911">
        <v>40.185054999999998</v>
      </c>
      <c r="T1911">
        <v>-85.441153</v>
      </c>
      <c r="U1911">
        <v>20.499999997000003</v>
      </c>
      <c r="V1911">
        <v>3</v>
      </c>
      <c r="W1911">
        <v>27</v>
      </c>
      <c r="X1911">
        <v>17.7</v>
      </c>
      <c r="Y1911">
        <v>6430.2</v>
      </c>
      <c r="Z1911">
        <v>18000506001</v>
      </c>
      <c r="AA1911">
        <v>3642.0943774000002</v>
      </c>
      <c r="AB1911" t="s">
        <v>53</v>
      </c>
      <c r="AC1911" t="s">
        <v>54</v>
      </c>
      <c r="AD1911" t="s">
        <v>54</v>
      </c>
      <c r="AE1911" t="s">
        <v>65</v>
      </c>
      <c r="AF1911" t="s">
        <v>8817</v>
      </c>
    </row>
    <row r="1912" spans="1:32" x14ac:dyDescent="0.25">
      <c r="A1912" t="s">
        <v>8818</v>
      </c>
      <c r="B1912" t="s">
        <v>8819</v>
      </c>
      <c r="C1912" t="s">
        <v>8819</v>
      </c>
      <c r="D1912" t="s">
        <v>8644</v>
      </c>
      <c r="E1912" t="s">
        <v>99</v>
      </c>
      <c r="F1912">
        <v>6</v>
      </c>
      <c r="G1912">
        <v>2022</v>
      </c>
      <c r="H1912" s="1">
        <v>44819.346928530096</v>
      </c>
      <c r="I1912" t="s">
        <v>8601</v>
      </c>
      <c r="J1912">
        <v>7358.43</v>
      </c>
      <c r="K1912">
        <v>0</v>
      </c>
      <c r="L1912" t="s">
        <v>38</v>
      </c>
      <c r="M1912" t="s">
        <v>79</v>
      </c>
      <c r="Q1912">
        <v>7358.43</v>
      </c>
      <c r="R1912" t="s">
        <v>94</v>
      </c>
      <c r="S1912">
        <v>32.709733</v>
      </c>
      <c r="T1912">
        <v>-96.541832999999997</v>
      </c>
      <c r="U1912">
        <v>22.756166669999999</v>
      </c>
      <c r="V1912">
        <v>1</v>
      </c>
      <c r="W1912">
        <v>41</v>
      </c>
      <c r="X1912">
        <v>33</v>
      </c>
      <c r="Y1912">
        <v>8306.4779999999992</v>
      </c>
      <c r="Z1912">
        <v>48004354004</v>
      </c>
      <c r="AA1912">
        <v>9861.1526315293722</v>
      </c>
      <c r="AB1912" t="s">
        <v>54</v>
      </c>
      <c r="AC1912" t="s">
        <v>54</v>
      </c>
      <c r="AD1912" t="s">
        <v>54</v>
      </c>
      <c r="AE1912" t="s">
        <v>73</v>
      </c>
      <c r="AF1912" t="s">
        <v>8820</v>
      </c>
    </row>
    <row r="1913" spans="1:32" x14ac:dyDescent="0.25">
      <c r="A1913" t="s">
        <v>8821</v>
      </c>
      <c r="B1913" t="s">
        <v>8822</v>
      </c>
      <c r="C1913" t="s">
        <v>8823</v>
      </c>
      <c r="D1913" t="s">
        <v>672</v>
      </c>
      <c r="E1913" t="s">
        <v>93</v>
      </c>
      <c r="F1913">
        <v>4</v>
      </c>
      <c r="G1913">
        <v>2022</v>
      </c>
      <c r="H1913" s="1">
        <v>44950.504466562503</v>
      </c>
      <c r="I1913" t="s">
        <v>8601</v>
      </c>
      <c r="J1913">
        <v>7302.3</v>
      </c>
      <c r="K1913">
        <v>0</v>
      </c>
      <c r="L1913" t="s">
        <v>38</v>
      </c>
      <c r="M1913" t="s">
        <v>79</v>
      </c>
      <c r="Q1913">
        <v>7302.3</v>
      </c>
      <c r="R1913" t="s">
        <v>94</v>
      </c>
      <c r="S1913">
        <v>38.08614</v>
      </c>
      <c r="T1913">
        <v>-85.898780000000002</v>
      </c>
      <c r="U1913">
        <v>35.767499999999998</v>
      </c>
      <c r="V1913">
        <v>1</v>
      </c>
      <c r="W1913">
        <v>60</v>
      </c>
      <c r="X1913">
        <v>33.4</v>
      </c>
      <c r="Y1913">
        <v>12956.64</v>
      </c>
      <c r="Z1913">
        <v>21000025011</v>
      </c>
      <c r="AA1913">
        <v>10875.293810916401</v>
      </c>
      <c r="AB1913" t="s">
        <v>54</v>
      </c>
      <c r="AC1913" t="s">
        <v>54</v>
      </c>
      <c r="AD1913" t="s">
        <v>54</v>
      </c>
      <c r="AE1913" t="s">
        <v>73</v>
      </c>
      <c r="AF1913" t="s">
        <v>8824</v>
      </c>
    </row>
    <row r="1914" spans="1:32" x14ac:dyDescent="0.25">
      <c r="A1914" t="s">
        <v>8825</v>
      </c>
      <c r="B1914" t="s">
        <v>8826</v>
      </c>
      <c r="C1914" t="s">
        <v>8827</v>
      </c>
      <c r="D1914" t="s">
        <v>8658</v>
      </c>
      <c r="E1914" t="s">
        <v>85</v>
      </c>
      <c r="F1914">
        <v>2</v>
      </c>
      <c r="G1914">
        <v>2022</v>
      </c>
      <c r="H1914" s="1">
        <v>44974.671776030096</v>
      </c>
      <c r="I1914" t="s">
        <v>8601</v>
      </c>
      <c r="J1914">
        <v>6480</v>
      </c>
      <c r="K1914">
        <v>0</v>
      </c>
      <c r="L1914" t="s">
        <v>38</v>
      </c>
      <c r="M1914" t="s">
        <v>39</v>
      </c>
      <c r="N1914">
        <v>25996.5</v>
      </c>
      <c r="Q1914">
        <v>16.100000000000001</v>
      </c>
      <c r="R1914" t="s">
        <v>806</v>
      </c>
      <c r="S1914">
        <v>40.654919999999997</v>
      </c>
      <c r="T1914">
        <v>-73.881110000000007</v>
      </c>
      <c r="U1914">
        <v>0</v>
      </c>
      <c r="V1914">
        <v>1</v>
      </c>
      <c r="W1914">
        <v>85</v>
      </c>
      <c r="X1914">
        <v>0</v>
      </c>
      <c r="Y1914">
        <v>0</v>
      </c>
      <c r="Z1914">
        <v>36002001006</v>
      </c>
      <c r="AA1914">
        <v>27144.529394762201</v>
      </c>
      <c r="AB1914" t="s">
        <v>53</v>
      </c>
      <c r="AC1914" t="s">
        <v>54</v>
      </c>
      <c r="AD1914" t="s">
        <v>54</v>
      </c>
      <c r="AE1914" t="s">
        <v>65</v>
      </c>
      <c r="AF1914" t="s">
        <v>8828</v>
      </c>
    </row>
    <row r="1915" spans="1:32" x14ac:dyDescent="0.25">
      <c r="A1915" t="s">
        <v>8829</v>
      </c>
      <c r="B1915" t="s">
        <v>8830</v>
      </c>
      <c r="C1915" t="s">
        <v>8831</v>
      </c>
      <c r="D1915" t="s">
        <v>8832</v>
      </c>
      <c r="E1915" t="s">
        <v>85</v>
      </c>
      <c r="F1915">
        <v>2</v>
      </c>
      <c r="G1915">
        <v>2022</v>
      </c>
      <c r="H1915" s="1">
        <v>44974.609142800924</v>
      </c>
      <c r="I1915" t="s">
        <v>8601</v>
      </c>
      <c r="J1915">
        <v>6472</v>
      </c>
      <c r="K1915">
        <v>0</v>
      </c>
      <c r="L1915" t="s">
        <v>38</v>
      </c>
      <c r="M1915" t="s">
        <v>79</v>
      </c>
      <c r="Q1915">
        <v>6589</v>
      </c>
      <c r="R1915" t="s">
        <v>94</v>
      </c>
      <c r="S1915">
        <v>40.640388999999999</v>
      </c>
      <c r="T1915">
        <v>-74.125777999999997</v>
      </c>
      <c r="U1915">
        <v>29.083333329999999</v>
      </c>
      <c r="V1915">
        <v>1</v>
      </c>
      <c r="W1915">
        <v>60</v>
      </c>
      <c r="X1915">
        <v>0</v>
      </c>
      <c r="Y1915">
        <v>10613</v>
      </c>
      <c r="Z1915">
        <v>36002001008</v>
      </c>
      <c r="AA1915">
        <v>17123.306715346098</v>
      </c>
      <c r="AB1915" t="s">
        <v>53</v>
      </c>
      <c r="AC1915" t="s">
        <v>54</v>
      </c>
      <c r="AD1915" t="s">
        <v>54</v>
      </c>
      <c r="AE1915" t="s">
        <v>55</v>
      </c>
      <c r="AF1915" t="s">
        <v>8833</v>
      </c>
    </row>
    <row r="1916" spans="1:32" x14ac:dyDescent="0.25">
      <c r="A1916" t="s">
        <v>8834</v>
      </c>
      <c r="B1916" t="s">
        <v>8835</v>
      </c>
      <c r="C1916" t="s">
        <v>8836</v>
      </c>
      <c r="D1916" t="s">
        <v>8837</v>
      </c>
      <c r="E1916" t="s">
        <v>503</v>
      </c>
      <c r="F1916">
        <v>5</v>
      </c>
      <c r="G1916">
        <v>2022</v>
      </c>
      <c r="H1916" s="1">
        <v>44971.418001331018</v>
      </c>
      <c r="I1916" t="s">
        <v>8601</v>
      </c>
      <c r="J1916">
        <v>6291</v>
      </c>
      <c r="K1916">
        <v>0</v>
      </c>
      <c r="L1916" t="s">
        <v>38</v>
      </c>
      <c r="M1916" t="s">
        <v>479</v>
      </c>
      <c r="P1916">
        <v>4776</v>
      </c>
      <c r="Q1916">
        <v>1515</v>
      </c>
      <c r="R1916" t="s">
        <v>94</v>
      </c>
      <c r="S1916">
        <v>42.22486</v>
      </c>
      <c r="T1916">
        <v>-83.554419999999993</v>
      </c>
      <c r="U1916">
        <v>25.269166667</v>
      </c>
      <c r="V1916">
        <v>2</v>
      </c>
      <c r="W1916">
        <v>0</v>
      </c>
      <c r="X1916">
        <v>0</v>
      </c>
      <c r="Y1916">
        <v>9070.15</v>
      </c>
      <c r="Z1916">
        <v>26000727002</v>
      </c>
      <c r="AA1916">
        <v>12771.732353228581</v>
      </c>
      <c r="AB1916" t="s">
        <v>87</v>
      </c>
      <c r="AC1916" t="s">
        <v>54</v>
      </c>
      <c r="AD1916" t="s">
        <v>54</v>
      </c>
      <c r="AE1916" t="s">
        <v>65</v>
      </c>
      <c r="AF1916" t="s">
        <v>8838</v>
      </c>
    </row>
    <row r="1917" spans="1:32" x14ac:dyDescent="0.25">
      <c r="A1917" t="s">
        <v>8839</v>
      </c>
      <c r="B1917" t="s">
        <v>8840</v>
      </c>
      <c r="C1917" t="s">
        <v>8841</v>
      </c>
      <c r="D1917" t="s">
        <v>6164</v>
      </c>
      <c r="E1917" t="s">
        <v>36</v>
      </c>
      <c r="F1917">
        <v>9</v>
      </c>
      <c r="G1917">
        <v>2022</v>
      </c>
      <c r="H1917" s="1">
        <v>44978.73557016204</v>
      </c>
      <c r="I1917" t="s">
        <v>8601</v>
      </c>
      <c r="J1917">
        <v>6252.82</v>
      </c>
      <c r="K1917">
        <v>0</v>
      </c>
      <c r="L1917" t="s">
        <v>38</v>
      </c>
      <c r="M1917" t="s">
        <v>39</v>
      </c>
      <c r="N1917">
        <v>514.96</v>
      </c>
      <c r="Q1917">
        <v>5737.87</v>
      </c>
      <c r="R1917" t="s">
        <v>561</v>
      </c>
      <c r="S1917">
        <v>33.963889000000002</v>
      </c>
      <c r="T1917">
        <v>-117.4575</v>
      </c>
      <c r="U1917">
        <v>26.290833330000002</v>
      </c>
      <c r="V1917">
        <v>2</v>
      </c>
      <c r="W1917">
        <v>46</v>
      </c>
      <c r="X1917">
        <v>29.3</v>
      </c>
      <c r="Y1917">
        <v>9596.32</v>
      </c>
      <c r="Z1917">
        <v>6008001001</v>
      </c>
      <c r="AA1917">
        <v>14659.429869035001</v>
      </c>
      <c r="AB1917" t="s">
        <v>53</v>
      </c>
      <c r="AC1917" t="s">
        <v>42</v>
      </c>
      <c r="AD1917" t="s">
        <v>54</v>
      </c>
      <c r="AE1917" t="s">
        <v>65</v>
      </c>
      <c r="AF1917" t="s">
        <v>8842</v>
      </c>
    </row>
    <row r="1918" spans="1:32" x14ac:dyDescent="0.25">
      <c r="A1918" t="s">
        <v>8843</v>
      </c>
      <c r="B1918" t="s">
        <v>8844</v>
      </c>
      <c r="C1918" t="s">
        <v>8845</v>
      </c>
      <c r="D1918" t="s">
        <v>4533</v>
      </c>
      <c r="E1918" t="s">
        <v>641</v>
      </c>
      <c r="F1918">
        <v>3</v>
      </c>
      <c r="G1918">
        <v>2022</v>
      </c>
      <c r="H1918" s="1">
        <v>44967.673788356478</v>
      </c>
      <c r="I1918" t="s">
        <v>8601</v>
      </c>
      <c r="J1918">
        <v>6125.7</v>
      </c>
      <c r="K1918">
        <v>0</v>
      </c>
      <c r="L1918" t="s">
        <v>38</v>
      </c>
      <c r="M1918" t="s">
        <v>479</v>
      </c>
      <c r="P1918">
        <v>5593.7</v>
      </c>
      <c r="Q1918">
        <v>532</v>
      </c>
      <c r="R1918" t="s">
        <v>94</v>
      </c>
      <c r="S1918">
        <v>38.619</v>
      </c>
      <c r="T1918">
        <v>-77.282200000000003</v>
      </c>
      <c r="U1918">
        <v>14.483333330000001</v>
      </c>
      <c r="V1918">
        <v>1</v>
      </c>
      <c r="W1918">
        <v>24</v>
      </c>
      <c r="X1918">
        <v>0</v>
      </c>
      <c r="Y1918">
        <v>5287.8</v>
      </c>
      <c r="Z1918">
        <v>51000199012</v>
      </c>
      <c r="AA1918">
        <v>5526.8782177045005</v>
      </c>
      <c r="AB1918" t="s">
        <v>54</v>
      </c>
      <c r="AC1918" t="s">
        <v>54</v>
      </c>
      <c r="AD1918" t="s">
        <v>54</v>
      </c>
      <c r="AE1918" t="s">
        <v>73</v>
      </c>
      <c r="AF1918" t="s">
        <v>8846</v>
      </c>
    </row>
    <row r="1919" spans="1:32" x14ac:dyDescent="0.25">
      <c r="A1919" t="s">
        <v>8847</v>
      </c>
      <c r="B1919" t="s">
        <v>8848</v>
      </c>
      <c r="C1919" t="s">
        <v>8849</v>
      </c>
      <c r="D1919" t="s">
        <v>1764</v>
      </c>
      <c r="E1919" t="s">
        <v>1719</v>
      </c>
      <c r="F1919">
        <v>7</v>
      </c>
      <c r="G1919">
        <v>2022</v>
      </c>
      <c r="H1919" s="1">
        <v>44974.756614351849</v>
      </c>
      <c r="I1919" t="s">
        <v>8601</v>
      </c>
      <c r="J1919">
        <v>6045.97</v>
      </c>
      <c r="K1919">
        <v>0</v>
      </c>
      <c r="L1919" t="s">
        <v>38</v>
      </c>
      <c r="M1919" t="s">
        <v>51</v>
      </c>
      <c r="N1919">
        <v>6045.97</v>
      </c>
      <c r="R1919" t="s">
        <v>52</v>
      </c>
      <c r="S1919">
        <v>39.042149999999999</v>
      </c>
      <c r="T1919">
        <v>-94.813320000000004</v>
      </c>
      <c r="U1919">
        <v>11.136825</v>
      </c>
      <c r="V1919">
        <v>1</v>
      </c>
      <c r="W1919">
        <v>18.75</v>
      </c>
      <c r="X1919">
        <v>0</v>
      </c>
      <c r="Y1919">
        <v>4071.5306999999998</v>
      </c>
      <c r="Z1919">
        <v>20000498010</v>
      </c>
      <c r="AA1919">
        <v>6464.717519885</v>
      </c>
      <c r="AB1919" t="s">
        <v>53</v>
      </c>
      <c r="AC1919" t="s">
        <v>54</v>
      </c>
      <c r="AD1919" t="s">
        <v>54</v>
      </c>
      <c r="AE1919" t="s">
        <v>438</v>
      </c>
      <c r="AF1919" t="s">
        <v>8850</v>
      </c>
    </row>
    <row r="1920" spans="1:32" x14ac:dyDescent="0.25">
      <c r="A1920" t="s">
        <v>8851</v>
      </c>
      <c r="B1920" t="s">
        <v>8852</v>
      </c>
      <c r="C1920" t="s">
        <v>8853</v>
      </c>
      <c r="D1920" t="s">
        <v>8854</v>
      </c>
      <c r="E1920" t="s">
        <v>600</v>
      </c>
      <c r="F1920">
        <v>4</v>
      </c>
      <c r="G1920">
        <v>2022</v>
      </c>
      <c r="H1920" s="1">
        <v>44965.566885324071</v>
      </c>
      <c r="I1920" t="s">
        <v>8601</v>
      </c>
      <c r="J1920">
        <v>5869</v>
      </c>
      <c r="K1920">
        <v>0</v>
      </c>
      <c r="L1920" t="s">
        <v>38</v>
      </c>
      <c r="M1920" t="s">
        <v>51</v>
      </c>
      <c r="N1920">
        <v>5869</v>
      </c>
      <c r="R1920" t="s">
        <v>40</v>
      </c>
      <c r="S1920">
        <v>30.589172999999999</v>
      </c>
      <c r="T1920">
        <v>-87.262210999999994</v>
      </c>
      <c r="U1920">
        <v>2.4591666669999999</v>
      </c>
      <c r="V1920">
        <v>1</v>
      </c>
      <c r="W1920">
        <v>22.5</v>
      </c>
      <c r="X1920">
        <v>0</v>
      </c>
      <c r="Y1920">
        <v>897.41200000000003</v>
      </c>
      <c r="Z1920">
        <v>12000047008</v>
      </c>
      <c r="AA1920">
        <v>7193.1363953649998</v>
      </c>
      <c r="AB1920" t="s">
        <v>54</v>
      </c>
      <c r="AC1920" t="s">
        <v>54</v>
      </c>
      <c r="AD1920" t="s">
        <v>451</v>
      </c>
      <c r="AE1920" t="s">
        <v>73</v>
      </c>
      <c r="AF1920" t="s">
        <v>8855</v>
      </c>
    </row>
    <row r="1921" spans="1:32" x14ac:dyDescent="0.25">
      <c r="A1921" t="s">
        <v>8856</v>
      </c>
      <c r="B1921" t="s">
        <v>8857</v>
      </c>
      <c r="C1921" t="s">
        <v>8858</v>
      </c>
      <c r="D1921" t="s">
        <v>8859</v>
      </c>
      <c r="E1921" t="s">
        <v>85</v>
      </c>
      <c r="F1921">
        <v>2</v>
      </c>
      <c r="G1921">
        <v>2022</v>
      </c>
      <c r="H1921" s="1">
        <v>44974.611016828705</v>
      </c>
      <c r="I1921" t="s">
        <v>8601</v>
      </c>
      <c r="J1921">
        <v>5859</v>
      </c>
      <c r="K1921">
        <v>0</v>
      </c>
      <c r="L1921" t="s">
        <v>38</v>
      </c>
      <c r="M1921" t="s">
        <v>79</v>
      </c>
      <c r="Q1921">
        <v>5864</v>
      </c>
      <c r="R1921" t="s">
        <v>94</v>
      </c>
      <c r="S1921">
        <v>40.795555999999998</v>
      </c>
      <c r="T1921">
        <v>-73.839332999999996</v>
      </c>
      <c r="U1921">
        <v>60.583333330000002</v>
      </c>
      <c r="V1921">
        <v>1</v>
      </c>
      <c r="W1921">
        <v>80</v>
      </c>
      <c r="X1921">
        <v>0</v>
      </c>
      <c r="Y1921">
        <v>22115</v>
      </c>
      <c r="Z1921">
        <v>36002001004</v>
      </c>
      <c r="AA1921">
        <v>25687.691643802202</v>
      </c>
      <c r="AB1921" t="s">
        <v>53</v>
      </c>
      <c r="AC1921" t="s">
        <v>54</v>
      </c>
      <c r="AD1921" t="s">
        <v>54</v>
      </c>
      <c r="AE1921" t="s">
        <v>55</v>
      </c>
      <c r="AF1921" t="s">
        <v>8860</v>
      </c>
    </row>
    <row r="1922" spans="1:32" x14ac:dyDescent="0.25">
      <c r="A1922" t="s">
        <v>8861</v>
      </c>
      <c r="B1922" t="s">
        <v>8862</v>
      </c>
      <c r="C1922" t="s">
        <v>8863</v>
      </c>
      <c r="D1922" t="s">
        <v>285</v>
      </c>
      <c r="E1922" t="s">
        <v>543</v>
      </c>
      <c r="F1922">
        <v>7</v>
      </c>
      <c r="G1922">
        <v>2022</v>
      </c>
      <c r="H1922" s="1">
        <v>44967.602820659726</v>
      </c>
      <c r="I1922" t="s">
        <v>8601</v>
      </c>
      <c r="J1922">
        <v>5745</v>
      </c>
      <c r="K1922">
        <v>0</v>
      </c>
      <c r="L1922" t="s">
        <v>38</v>
      </c>
      <c r="M1922" t="s">
        <v>39</v>
      </c>
      <c r="N1922">
        <v>5278</v>
      </c>
      <c r="Q1922">
        <v>719</v>
      </c>
      <c r="R1922" t="s">
        <v>52</v>
      </c>
      <c r="S1922">
        <v>37.150700000000001</v>
      </c>
      <c r="T1922">
        <v>-93.363399999999999</v>
      </c>
      <c r="U1922">
        <v>35.645000000000003</v>
      </c>
      <c r="V1922">
        <v>1</v>
      </c>
      <c r="W1922">
        <v>0</v>
      </c>
      <c r="X1922">
        <v>0</v>
      </c>
      <c r="Y1922">
        <v>13003.52</v>
      </c>
      <c r="Z1922">
        <v>29001026001</v>
      </c>
      <c r="AA1922">
        <v>14113.115712425</v>
      </c>
      <c r="AB1922" t="s">
        <v>53</v>
      </c>
      <c r="AC1922" t="s">
        <v>42</v>
      </c>
      <c r="AD1922" t="s">
        <v>54</v>
      </c>
      <c r="AE1922" t="s">
        <v>65</v>
      </c>
      <c r="AF1922" t="s">
        <v>8864</v>
      </c>
    </row>
    <row r="1923" spans="1:32" x14ac:dyDescent="0.25">
      <c r="A1923" t="s">
        <v>8865</v>
      </c>
      <c r="B1923" t="s">
        <v>8866</v>
      </c>
      <c r="C1923" t="s">
        <v>8867</v>
      </c>
      <c r="D1923" t="s">
        <v>8868</v>
      </c>
      <c r="E1923" t="s">
        <v>85</v>
      </c>
      <c r="F1923">
        <v>2</v>
      </c>
      <c r="G1923">
        <v>2022</v>
      </c>
      <c r="H1923" s="1">
        <v>44967.49168107639</v>
      </c>
      <c r="I1923" t="s">
        <v>8601</v>
      </c>
      <c r="J1923">
        <v>5724.87</v>
      </c>
      <c r="K1923">
        <v>0</v>
      </c>
      <c r="L1923" t="s">
        <v>38</v>
      </c>
      <c r="M1923" t="s">
        <v>79</v>
      </c>
      <c r="Q1923">
        <v>5724.87</v>
      </c>
      <c r="R1923" t="s">
        <v>94</v>
      </c>
      <c r="S1923">
        <v>40.652306000000003</v>
      </c>
      <c r="T1923">
        <v>-73.506472000000002</v>
      </c>
      <c r="U1923">
        <v>0</v>
      </c>
      <c r="V1923">
        <v>1</v>
      </c>
      <c r="W1923">
        <v>72</v>
      </c>
      <c r="X1923">
        <v>0</v>
      </c>
      <c r="Y1923">
        <v>0</v>
      </c>
      <c r="Z1923">
        <v>36001010006</v>
      </c>
      <c r="AA1923">
        <v>23503.70975039429</v>
      </c>
      <c r="AB1923" t="s">
        <v>53</v>
      </c>
      <c r="AC1923" t="s">
        <v>42</v>
      </c>
      <c r="AD1923" t="s">
        <v>54</v>
      </c>
      <c r="AE1923" t="s">
        <v>73</v>
      </c>
      <c r="AF1923" t="s">
        <v>8869</v>
      </c>
    </row>
    <row r="1924" spans="1:32" x14ac:dyDescent="0.25">
      <c r="A1924" t="s">
        <v>8870</v>
      </c>
      <c r="B1924" t="s">
        <v>8871</v>
      </c>
      <c r="C1924" t="s">
        <v>8872</v>
      </c>
      <c r="D1924" t="s">
        <v>8873</v>
      </c>
      <c r="E1924" t="s">
        <v>85</v>
      </c>
      <c r="F1924">
        <v>2</v>
      </c>
      <c r="G1924">
        <v>2022</v>
      </c>
      <c r="H1924" s="1">
        <v>44967.488607766201</v>
      </c>
      <c r="I1924" t="s">
        <v>8601</v>
      </c>
      <c r="J1924">
        <v>5684.58</v>
      </c>
      <c r="K1924">
        <v>0</v>
      </c>
      <c r="L1924" t="s">
        <v>38</v>
      </c>
      <c r="M1924" t="s">
        <v>79</v>
      </c>
      <c r="Q1924">
        <v>5684.58</v>
      </c>
      <c r="R1924" t="s">
        <v>94</v>
      </c>
      <c r="S1924">
        <v>40.632277999999999</v>
      </c>
      <c r="T1924">
        <v>-73.663111000000001</v>
      </c>
      <c r="U1924">
        <v>48.491666670000001</v>
      </c>
      <c r="V1924">
        <v>2</v>
      </c>
      <c r="W1924">
        <v>70</v>
      </c>
      <c r="X1924">
        <v>0</v>
      </c>
      <c r="Y1924">
        <v>17697.3</v>
      </c>
      <c r="Z1924">
        <v>36001010017</v>
      </c>
      <c r="AA1924">
        <v>22401.976201230787</v>
      </c>
      <c r="AB1924" t="s">
        <v>53</v>
      </c>
      <c r="AC1924" t="s">
        <v>42</v>
      </c>
      <c r="AD1924" t="s">
        <v>54</v>
      </c>
      <c r="AE1924" t="s">
        <v>73</v>
      </c>
      <c r="AF1924" t="s">
        <v>8874</v>
      </c>
    </row>
    <row r="1925" spans="1:32" x14ac:dyDescent="0.25">
      <c r="A1925" t="s">
        <v>8875</v>
      </c>
      <c r="B1925" t="s">
        <v>8876</v>
      </c>
      <c r="C1925" t="s">
        <v>8877</v>
      </c>
      <c r="D1925" t="s">
        <v>1254</v>
      </c>
      <c r="E1925" t="s">
        <v>600</v>
      </c>
      <c r="F1925">
        <v>4</v>
      </c>
      <c r="G1925">
        <v>2022</v>
      </c>
      <c r="H1925" s="1">
        <v>44951.871975185182</v>
      </c>
      <c r="I1925" t="s">
        <v>8601</v>
      </c>
      <c r="J1925">
        <v>5487</v>
      </c>
      <c r="K1925">
        <v>0</v>
      </c>
      <c r="L1925" t="s">
        <v>38</v>
      </c>
      <c r="M1925" t="s">
        <v>51</v>
      </c>
      <c r="N1925">
        <v>5487</v>
      </c>
      <c r="R1925" t="s">
        <v>86</v>
      </c>
      <c r="S1925">
        <v>27.823504</v>
      </c>
      <c r="T1925">
        <v>-82.741069999999993</v>
      </c>
      <c r="U1925">
        <v>9.4633333329999996</v>
      </c>
      <c r="V1925">
        <v>1</v>
      </c>
      <c r="W1925">
        <v>33</v>
      </c>
      <c r="X1925">
        <v>9.19</v>
      </c>
      <c r="Y1925">
        <v>3453</v>
      </c>
      <c r="Z1925">
        <v>12000076001</v>
      </c>
      <c r="AA1925">
        <v>10452.810863138</v>
      </c>
      <c r="AB1925" t="s">
        <v>53</v>
      </c>
      <c r="AC1925" t="s">
        <v>42</v>
      </c>
      <c r="AD1925" t="s">
        <v>537</v>
      </c>
      <c r="AE1925" t="s">
        <v>65</v>
      </c>
      <c r="AF1925" t="s">
        <v>8878</v>
      </c>
    </row>
    <row r="1926" spans="1:32" x14ac:dyDescent="0.25">
      <c r="A1926" t="s">
        <v>8879</v>
      </c>
      <c r="B1926" t="s">
        <v>8880</v>
      </c>
      <c r="C1926" t="s">
        <v>8881</v>
      </c>
      <c r="D1926" t="s">
        <v>8882</v>
      </c>
      <c r="E1926" t="s">
        <v>247</v>
      </c>
      <c r="F1926">
        <v>1</v>
      </c>
      <c r="G1926">
        <v>2022</v>
      </c>
      <c r="H1926" s="1">
        <v>44985.370467638888</v>
      </c>
      <c r="I1926" t="s">
        <v>8601</v>
      </c>
      <c r="J1926">
        <v>5409</v>
      </c>
      <c r="K1926">
        <v>0</v>
      </c>
      <c r="L1926" t="s">
        <v>38</v>
      </c>
      <c r="M1926" t="s">
        <v>79</v>
      </c>
      <c r="Q1926">
        <v>5409</v>
      </c>
      <c r="R1926" t="s">
        <v>52</v>
      </c>
      <c r="S1926">
        <v>41.595387000000002</v>
      </c>
      <c r="T1926">
        <v>-70.905557999999999</v>
      </c>
      <c r="U1926">
        <v>19.074999999999999</v>
      </c>
      <c r="V1926">
        <v>2</v>
      </c>
      <c r="W1926">
        <v>30</v>
      </c>
      <c r="X1926">
        <v>0</v>
      </c>
      <c r="Y1926">
        <v>6956.9</v>
      </c>
      <c r="Z1926">
        <v>25000040001</v>
      </c>
      <c r="AA1926">
        <v>10780.599357104</v>
      </c>
      <c r="AB1926" t="s">
        <v>54</v>
      </c>
      <c r="AC1926" t="s">
        <v>54</v>
      </c>
      <c r="AD1926" t="s">
        <v>54</v>
      </c>
      <c r="AE1926" t="s">
        <v>65</v>
      </c>
      <c r="AF1926" t="s">
        <v>8883</v>
      </c>
    </row>
    <row r="1927" spans="1:32" x14ac:dyDescent="0.25">
      <c r="A1927" t="s">
        <v>8884</v>
      </c>
      <c r="B1927" t="s">
        <v>8885</v>
      </c>
      <c r="C1927" t="s">
        <v>8886</v>
      </c>
      <c r="D1927" t="s">
        <v>8887</v>
      </c>
      <c r="E1927" t="s">
        <v>514</v>
      </c>
      <c r="F1927">
        <v>1</v>
      </c>
      <c r="G1927">
        <v>2022</v>
      </c>
      <c r="H1927" s="1">
        <v>44970.565095335645</v>
      </c>
      <c r="I1927" t="s">
        <v>8601</v>
      </c>
      <c r="J1927">
        <v>5391.08</v>
      </c>
      <c r="K1927">
        <v>0</v>
      </c>
      <c r="L1927" t="s">
        <v>38</v>
      </c>
      <c r="M1927" t="s">
        <v>63</v>
      </c>
      <c r="P1927">
        <v>5391.08</v>
      </c>
      <c r="R1927" t="s">
        <v>38</v>
      </c>
      <c r="S1927">
        <v>41.752600000000001</v>
      </c>
      <c r="T1927">
        <v>-71.442499999999995</v>
      </c>
      <c r="U1927">
        <v>7.5833333329999997</v>
      </c>
      <c r="V1927">
        <v>1</v>
      </c>
      <c r="W1927">
        <v>20.2</v>
      </c>
      <c r="X1927">
        <v>11.78</v>
      </c>
      <c r="Y1927">
        <v>2764.5</v>
      </c>
      <c r="Z1927">
        <v>44000006001</v>
      </c>
      <c r="AA1927">
        <v>5900.1928913879992</v>
      </c>
      <c r="AB1927" t="s">
        <v>54</v>
      </c>
      <c r="AC1927" t="s">
        <v>64</v>
      </c>
      <c r="AD1927" t="s">
        <v>54</v>
      </c>
      <c r="AE1927" t="s">
        <v>55</v>
      </c>
      <c r="AF1927" t="s">
        <v>8888</v>
      </c>
    </row>
    <row r="1928" spans="1:32" x14ac:dyDescent="0.25">
      <c r="A1928" t="s">
        <v>8889</v>
      </c>
      <c r="B1928" t="s">
        <v>8890</v>
      </c>
      <c r="C1928" t="s">
        <v>8891</v>
      </c>
      <c r="D1928" t="s">
        <v>8258</v>
      </c>
      <c r="E1928" t="s">
        <v>50</v>
      </c>
      <c r="F1928">
        <v>10</v>
      </c>
      <c r="G1928">
        <v>2022</v>
      </c>
      <c r="H1928" s="1">
        <v>44972.807341041669</v>
      </c>
      <c r="I1928" t="s">
        <v>8601</v>
      </c>
      <c r="J1928">
        <v>5343</v>
      </c>
      <c r="K1928">
        <v>0</v>
      </c>
      <c r="L1928" t="s">
        <v>38</v>
      </c>
      <c r="M1928" t="s">
        <v>51</v>
      </c>
      <c r="N1928">
        <v>5343</v>
      </c>
      <c r="R1928" t="s">
        <v>52</v>
      </c>
      <c r="S1928">
        <v>45.49503</v>
      </c>
      <c r="T1928">
        <v>-122.944973</v>
      </c>
      <c r="U1928">
        <v>34</v>
      </c>
      <c r="V1928">
        <v>1</v>
      </c>
      <c r="W1928">
        <v>39</v>
      </c>
      <c r="X1928">
        <v>0</v>
      </c>
      <c r="Y1928">
        <v>9805.7197610000003</v>
      </c>
      <c r="Z1928">
        <v>41000022013</v>
      </c>
      <c r="AA1928">
        <v>14034.810683310898</v>
      </c>
      <c r="AB1928" t="s">
        <v>53</v>
      </c>
      <c r="AC1928" t="s">
        <v>42</v>
      </c>
      <c r="AD1928" t="s">
        <v>54</v>
      </c>
      <c r="AE1928" t="s">
        <v>55</v>
      </c>
      <c r="AF1928" t="s">
        <v>8892</v>
      </c>
    </row>
    <row r="1929" spans="1:32" x14ac:dyDescent="0.25">
      <c r="A1929" t="s">
        <v>8893</v>
      </c>
      <c r="B1929" t="s">
        <v>8894</v>
      </c>
      <c r="C1929" t="s">
        <v>8895</v>
      </c>
      <c r="D1929" t="s">
        <v>8896</v>
      </c>
      <c r="E1929" t="s">
        <v>172</v>
      </c>
      <c r="F1929">
        <v>4</v>
      </c>
      <c r="G1929">
        <v>2022</v>
      </c>
      <c r="H1929" s="1">
        <v>44974.447697847223</v>
      </c>
      <c r="I1929" t="s">
        <v>8601</v>
      </c>
      <c r="J1929">
        <v>5273</v>
      </c>
      <c r="K1929">
        <v>0</v>
      </c>
      <c r="L1929" t="s">
        <v>38</v>
      </c>
      <c r="M1929" t="s">
        <v>39</v>
      </c>
      <c r="N1929">
        <v>762</v>
      </c>
      <c r="Q1929">
        <v>4511</v>
      </c>
      <c r="R1929" t="s">
        <v>806</v>
      </c>
      <c r="S1929">
        <v>32.758611000000002</v>
      </c>
      <c r="T1929">
        <v>-79.949444</v>
      </c>
      <c r="U1929">
        <v>23.5</v>
      </c>
      <c r="V1929">
        <v>1</v>
      </c>
      <c r="W1929">
        <v>0</v>
      </c>
      <c r="X1929">
        <v>0</v>
      </c>
      <c r="Y1929">
        <v>8585</v>
      </c>
      <c r="Z1929">
        <v>45000266001</v>
      </c>
      <c r="AA1929">
        <v>11363.15235276913</v>
      </c>
      <c r="AB1929" t="s">
        <v>41</v>
      </c>
      <c r="AC1929" t="s">
        <v>54</v>
      </c>
      <c r="AD1929" t="s">
        <v>54</v>
      </c>
      <c r="AE1929" t="s">
        <v>55</v>
      </c>
      <c r="AF1929" t="s">
        <v>8897</v>
      </c>
    </row>
    <row r="1930" spans="1:32" x14ac:dyDescent="0.25">
      <c r="A1930" t="s">
        <v>8898</v>
      </c>
      <c r="B1930" t="s">
        <v>8899</v>
      </c>
      <c r="C1930" t="s">
        <v>8900</v>
      </c>
      <c r="D1930" t="s">
        <v>8901</v>
      </c>
      <c r="E1930" t="s">
        <v>213</v>
      </c>
      <c r="F1930">
        <v>3</v>
      </c>
      <c r="G1930">
        <v>2022</v>
      </c>
      <c r="H1930" s="1">
        <v>44972.383151793983</v>
      </c>
      <c r="I1930" t="s">
        <v>8601</v>
      </c>
      <c r="J1930">
        <v>5220.6000000000004</v>
      </c>
      <c r="K1930">
        <v>0</v>
      </c>
      <c r="L1930" t="s">
        <v>38</v>
      </c>
      <c r="M1930" t="s">
        <v>63</v>
      </c>
      <c r="P1930">
        <v>5220.6000000000004</v>
      </c>
      <c r="R1930" t="s">
        <v>38</v>
      </c>
      <c r="S1930">
        <v>41.233170000000001</v>
      </c>
      <c r="T1930">
        <v>-75.939080000000004</v>
      </c>
      <c r="U1930">
        <v>26.44166667</v>
      </c>
      <c r="V1930">
        <v>1</v>
      </c>
      <c r="W1930">
        <v>50</v>
      </c>
      <c r="X1930">
        <v>0</v>
      </c>
      <c r="Y1930">
        <v>9627.7000000000007</v>
      </c>
      <c r="Z1930">
        <v>42002099001</v>
      </c>
      <c r="AA1930">
        <v>13166.171174300998</v>
      </c>
      <c r="AB1930" t="s">
        <v>54</v>
      </c>
      <c r="AC1930" t="s">
        <v>64</v>
      </c>
      <c r="AD1930" t="s">
        <v>54</v>
      </c>
      <c r="AE1930" t="s">
        <v>65</v>
      </c>
      <c r="AF1930" t="s">
        <v>8902</v>
      </c>
    </row>
    <row r="1931" spans="1:32" x14ac:dyDescent="0.25">
      <c r="A1931" t="s">
        <v>8903</v>
      </c>
      <c r="B1931" t="s">
        <v>8904</v>
      </c>
      <c r="C1931" t="s">
        <v>8905</v>
      </c>
      <c r="D1931" t="s">
        <v>8906</v>
      </c>
      <c r="E1931" t="s">
        <v>111</v>
      </c>
      <c r="F1931">
        <v>4</v>
      </c>
      <c r="G1931">
        <v>2022</v>
      </c>
      <c r="H1931" s="1">
        <v>44957.612553298612</v>
      </c>
      <c r="I1931" t="s">
        <v>8601</v>
      </c>
      <c r="J1931">
        <v>5204</v>
      </c>
      <c r="K1931">
        <v>0</v>
      </c>
      <c r="L1931" t="s">
        <v>38</v>
      </c>
      <c r="M1931" t="s">
        <v>79</v>
      </c>
      <c r="Q1931">
        <v>5204</v>
      </c>
      <c r="R1931" t="s">
        <v>94</v>
      </c>
      <c r="S1931">
        <v>33.678255999999998</v>
      </c>
      <c r="T1931">
        <v>-84.634493000000006</v>
      </c>
      <c r="U1931">
        <v>18.55833333</v>
      </c>
      <c r="V1931">
        <v>1</v>
      </c>
      <c r="W1931">
        <v>24</v>
      </c>
      <c r="X1931">
        <v>15.8</v>
      </c>
      <c r="Y1931">
        <v>6770.3</v>
      </c>
      <c r="Z1931">
        <v>13000016010</v>
      </c>
      <c r="AA1931">
        <v>4201.1558643308999</v>
      </c>
      <c r="AB1931" t="s">
        <v>41</v>
      </c>
      <c r="AC1931" t="s">
        <v>54</v>
      </c>
      <c r="AD1931" t="s">
        <v>54</v>
      </c>
      <c r="AE1931" t="s">
        <v>73</v>
      </c>
      <c r="AF1931" t="s">
        <v>8907</v>
      </c>
    </row>
    <row r="1932" spans="1:32" x14ac:dyDescent="0.25">
      <c r="A1932" t="s">
        <v>8908</v>
      </c>
      <c r="B1932" t="s">
        <v>8909</v>
      </c>
      <c r="C1932" t="s">
        <v>8909</v>
      </c>
      <c r="D1932" t="s">
        <v>8644</v>
      </c>
      <c r="E1932" t="s">
        <v>99</v>
      </c>
      <c r="F1932">
        <v>6</v>
      </c>
      <c r="G1932">
        <v>2022</v>
      </c>
      <c r="H1932" s="1">
        <v>44819.347916192128</v>
      </c>
      <c r="I1932" t="s">
        <v>8601</v>
      </c>
      <c r="J1932">
        <v>5110.12</v>
      </c>
      <c r="K1932">
        <v>0</v>
      </c>
      <c r="L1932" t="s">
        <v>38</v>
      </c>
      <c r="M1932" t="s">
        <v>79</v>
      </c>
      <c r="Q1932">
        <v>5110.12</v>
      </c>
      <c r="R1932" t="s">
        <v>94</v>
      </c>
      <c r="S1932">
        <v>33.124034999999999</v>
      </c>
      <c r="T1932">
        <v>-96.565557999999996</v>
      </c>
      <c r="U1932">
        <v>16.339416669999999</v>
      </c>
      <c r="V1932">
        <v>1</v>
      </c>
      <c r="W1932">
        <v>24</v>
      </c>
      <c r="X1932">
        <v>0</v>
      </c>
      <c r="Y1932">
        <v>5963.0010000000002</v>
      </c>
      <c r="Z1932">
        <v>48004354001</v>
      </c>
      <c r="AA1932">
        <v>7755.6578719544286</v>
      </c>
      <c r="AB1932" t="s">
        <v>54</v>
      </c>
      <c r="AC1932" t="s">
        <v>54</v>
      </c>
      <c r="AD1932" t="s">
        <v>54</v>
      </c>
      <c r="AE1932" t="s">
        <v>73</v>
      </c>
      <c r="AF1932" t="s">
        <v>8910</v>
      </c>
    </row>
    <row r="1933" spans="1:32" x14ac:dyDescent="0.25">
      <c r="A1933" t="s">
        <v>8911</v>
      </c>
      <c r="B1933" t="s">
        <v>8912</v>
      </c>
      <c r="C1933" t="s">
        <v>8912</v>
      </c>
      <c r="D1933" t="s">
        <v>8913</v>
      </c>
      <c r="E1933" t="s">
        <v>36</v>
      </c>
      <c r="F1933">
        <v>9</v>
      </c>
      <c r="G1933">
        <v>2022</v>
      </c>
      <c r="H1933" s="1">
        <v>44964.439349837965</v>
      </c>
      <c r="I1933" t="s">
        <v>8601</v>
      </c>
      <c r="J1933">
        <v>4927.78</v>
      </c>
      <c r="K1933">
        <v>0</v>
      </c>
      <c r="L1933" t="s">
        <v>38</v>
      </c>
      <c r="M1933" t="s">
        <v>79</v>
      </c>
      <c r="Q1933">
        <v>4927.78</v>
      </c>
      <c r="R1933" t="s">
        <v>86</v>
      </c>
      <c r="S1933">
        <v>37.458333000000003</v>
      </c>
      <c r="T1933">
        <v>-122.110833</v>
      </c>
      <c r="U1933">
        <v>16.794166666999999</v>
      </c>
      <c r="V1933">
        <v>3</v>
      </c>
      <c r="W1933">
        <v>39</v>
      </c>
      <c r="X1933">
        <v>0</v>
      </c>
      <c r="Y1933">
        <v>6005.77</v>
      </c>
      <c r="Z1933">
        <v>6002012001</v>
      </c>
      <c r="AA1933">
        <v>10926.2831322</v>
      </c>
      <c r="AB1933" t="s">
        <v>41</v>
      </c>
      <c r="AC1933" t="s">
        <v>42</v>
      </c>
      <c r="AD1933" t="s">
        <v>54</v>
      </c>
      <c r="AE1933" t="s">
        <v>73</v>
      </c>
      <c r="AF1933" t="s">
        <v>8914</v>
      </c>
    </row>
    <row r="1934" spans="1:32" x14ac:dyDescent="0.25">
      <c r="A1934" t="s">
        <v>8915</v>
      </c>
      <c r="B1934" t="s">
        <v>8916</v>
      </c>
      <c r="C1934" t="s">
        <v>8916</v>
      </c>
      <c r="D1934" t="s">
        <v>8917</v>
      </c>
      <c r="E1934" t="s">
        <v>99</v>
      </c>
      <c r="F1934">
        <v>6</v>
      </c>
      <c r="G1934">
        <v>2022</v>
      </c>
      <c r="H1934" s="1">
        <v>44832.682119641206</v>
      </c>
      <c r="I1934" t="s">
        <v>8601</v>
      </c>
      <c r="J1934">
        <v>4835.1499999999996</v>
      </c>
      <c r="K1934">
        <v>0</v>
      </c>
      <c r="L1934" t="s">
        <v>38</v>
      </c>
      <c r="M1934" t="s">
        <v>79</v>
      </c>
      <c r="Q1934">
        <v>4835.1499999999996</v>
      </c>
      <c r="R1934" t="s">
        <v>94</v>
      </c>
      <c r="S1934">
        <v>30.526199999999999</v>
      </c>
      <c r="T1934">
        <v>-97.619500000000002</v>
      </c>
      <c r="U1934">
        <v>22.678333330000001</v>
      </c>
      <c r="V1934">
        <v>1</v>
      </c>
      <c r="W1934">
        <v>40</v>
      </c>
      <c r="X1934">
        <v>0</v>
      </c>
      <c r="Y1934">
        <v>8277.9699999999993</v>
      </c>
      <c r="Z1934">
        <v>48003111003</v>
      </c>
      <c r="AA1934">
        <v>6865.347901399</v>
      </c>
      <c r="AB1934" t="s">
        <v>54</v>
      </c>
      <c r="AC1934" t="s">
        <v>54</v>
      </c>
      <c r="AD1934" t="s">
        <v>54</v>
      </c>
      <c r="AE1934" t="s">
        <v>73</v>
      </c>
      <c r="AF1934" t="s">
        <v>8918</v>
      </c>
    </row>
    <row r="1935" spans="1:32" x14ac:dyDescent="0.25">
      <c r="A1935" t="s">
        <v>8919</v>
      </c>
      <c r="B1935" t="s">
        <v>8920</v>
      </c>
      <c r="C1935" t="s">
        <v>8921</v>
      </c>
      <c r="D1935" t="s">
        <v>7327</v>
      </c>
      <c r="E1935" t="s">
        <v>36</v>
      </c>
      <c r="F1935">
        <v>9</v>
      </c>
      <c r="G1935">
        <v>2022</v>
      </c>
      <c r="H1935" s="1">
        <v>44965.621535208331</v>
      </c>
      <c r="I1935" t="s">
        <v>8601</v>
      </c>
      <c r="J1935">
        <v>4788</v>
      </c>
      <c r="K1935">
        <v>0</v>
      </c>
      <c r="L1935" t="s">
        <v>38</v>
      </c>
      <c r="M1935" t="s">
        <v>79</v>
      </c>
      <c r="Q1935">
        <v>4261</v>
      </c>
      <c r="R1935" t="s">
        <v>94</v>
      </c>
      <c r="S1935">
        <v>38.866790000000002</v>
      </c>
      <c r="T1935">
        <v>-121.349344</v>
      </c>
      <c r="U1935">
        <v>0</v>
      </c>
      <c r="V1935">
        <v>1</v>
      </c>
      <c r="W1935">
        <v>8.4</v>
      </c>
      <c r="X1935">
        <v>5.4</v>
      </c>
      <c r="Y1935">
        <v>0</v>
      </c>
      <c r="Z1935">
        <v>6005234001</v>
      </c>
      <c r="AA1935">
        <v>855.89217868900005</v>
      </c>
      <c r="AB1935" t="s">
        <v>54</v>
      </c>
      <c r="AC1935" t="s">
        <v>64</v>
      </c>
      <c r="AD1935" t="s">
        <v>54</v>
      </c>
      <c r="AE1935" t="s">
        <v>73</v>
      </c>
      <c r="AF1935" t="s">
        <v>8922</v>
      </c>
    </row>
    <row r="1936" spans="1:32" x14ac:dyDescent="0.25">
      <c r="A1936" t="s">
        <v>8923</v>
      </c>
      <c r="B1936" t="s">
        <v>8924</v>
      </c>
      <c r="C1936" t="s">
        <v>8925</v>
      </c>
      <c r="D1936" t="s">
        <v>8926</v>
      </c>
      <c r="E1936" t="s">
        <v>117</v>
      </c>
      <c r="F1936">
        <v>5</v>
      </c>
      <c r="G1936">
        <v>2022</v>
      </c>
      <c r="H1936" s="1">
        <v>44949.648139537036</v>
      </c>
      <c r="I1936" t="s">
        <v>8601</v>
      </c>
      <c r="J1936">
        <v>4665</v>
      </c>
      <c r="K1936">
        <v>0</v>
      </c>
      <c r="L1936" t="s">
        <v>38</v>
      </c>
      <c r="M1936" t="s">
        <v>51</v>
      </c>
      <c r="N1936">
        <v>3680</v>
      </c>
      <c r="R1936" t="s">
        <v>52</v>
      </c>
      <c r="S1936">
        <v>41.135643999999999</v>
      </c>
      <c r="T1936">
        <v>-87.885396999999998</v>
      </c>
      <c r="U1936">
        <v>13.8215</v>
      </c>
      <c r="V1936">
        <v>3</v>
      </c>
      <c r="W1936">
        <v>45</v>
      </c>
      <c r="X1936">
        <v>25</v>
      </c>
      <c r="Y1936">
        <v>5027.1620000000003</v>
      </c>
      <c r="Z1936">
        <v>17000073001</v>
      </c>
      <c r="AA1936">
        <v>6136.9290259189993</v>
      </c>
      <c r="AB1936" t="s">
        <v>53</v>
      </c>
      <c r="AC1936" t="s">
        <v>42</v>
      </c>
      <c r="AD1936" t="s">
        <v>54</v>
      </c>
      <c r="AE1936" t="s">
        <v>65</v>
      </c>
      <c r="AF1936" t="s">
        <v>8927</v>
      </c>
    </row>
    <row r="1937" spans="1:32" x14ac:dyDescent="0.25">
      <c r="A1937" t="s">
        <v>8928</v>
      </c>
      <c r="B1937" t="s">
        <v>8929</v>
      </c>
      <c r="C1937" t="s">
        <v>8930</v>
      </c>
      <c r="D1937" t="s">
        <v>8931</v>
      </c>
      <c r="E1937" t="s">
        <v>1948</v>
      </c>
      <c r="F1937">
        <v>6</v>
      </c>
      <c r="G1937">
        <v>2022</v>
      </c>
      <c r="H1937" s="1">
        <v>44975.554879027775</v>
      </c>
      <c r="I1937" t="s">
        <v>8601</v>
      </c>
      <c r="J1937">
        <v>4454</v>
      </c>
      <c r="K1937">
        <v>9</v>
      </c>
      <c r="L1937" t="s">
        <v>63</v>
      </c>
      <c r="M1937" t="s">
        <v>479</v>
      </c>
      <c r="P1937">
        <v>3552</v>
      </c>
      <c r="Q1937">
        <v>2689.61</v>
      </c>
      <c r="R1937" t="s">
        <v>94</v>
      </c>
      <c r="S1937">
        <v>29.976666999999999</v>
      </c>
      <c r="T1937">
        <v>-89.997221999999994</v>
      </c>
      <c r="U1937">
        <v>102.50975</v>
      </c>
      <c r="V1937">
        <v>1</v>
      </c>
      <c r="W1937">
        <v>121</v>
      </c>
      <c r="X1937">
        <v>0</v>
      </c>
      <c r="Y1937">
        <v>37459.472000000002</v>
      </c>
      <c r="Z1937">
        <v>22009071001</v>
      </c>
      <c r="AA1937">
        <v>53192.788381926999</v>
      </c>
      <c r="AB1937" t="s">
        <v>54</v>
      </c>
      <c r="AC1937" t="s">
        <v>54</v>
      </c>
      <c r="AD1937" t="s">
        <v>54</v>
      </c>
      <c r="AE1937" t="s">
        <v>73</v>
      </c>
      <c r="AF1937" t="s">
        <v>8932</v>
      </c>
    </row>
    <row r="1938" spans="1:32" x14ac:dyDescent="0.25">
      <c r="A1938" t="s">
        <v>8933</v>
      </c>
      <c r="B1938" t="s">
        <v>8934</v>
      </c>
      <c r="C1938" t="s">
        <v>8935</v>
      </c>
      <c r="D1938" t="s">
        <v>8936</v>
      </c>
      <c r="E1938" t="s">
        <v>600</v>
      </c>
      <c r="F1938">
        <v>4</v>
      </c>
      <c r="G1938">
        <v>2022</v>
      </c>
      <c r="H1938" s="1">
        <v>44973.610188576386</v>
      </c>
      <c r="I1938" t="s">
        <v>8601</v>
      </c>
      <c r="J1938">
        <v>4428.8999999999996</v>
      </c>
      <c r="K1938">
        <v>0</v>
      </c>
      <c r="L1938" t="s">
        <v>38</v>
      </c>
      <c r="M1938" t="s">
        <v>51</v>
      </c>
      <c r="N1938">
        <v>4428.8999999999996</v>
      </c>
      <c r="R1938" t="s">
        <v>86</v>
      </c>
      <c r="S1938">
        <v>26.276737000000001</v>
      </c>
      <c r="T1938">
        <v>-80.241225999999997</v>
      </c>
      <c r="Z1938">
        <v>12000073001</v>
      </c>
      <c r="AA1938">
        <v>5736.2986444050002</v>
      </c>
      <c r="AB1938" t="s">
        <v>53</v>
      </c>
      <c r="AC1938" t="s">
        <v>3356</v>
      </c>
      <c r="AD1938" t="s">
        <v>54</v>
      </c>
      <c r="AE1938" t="s">
        <v>73</v>
      </c>
      <c r="AF1938" t="s">
        <v>8937</v>
      </c>
    </row>
    <row r="1939" spans="1:32" x14ac:dyDescent="0.25">
      <c r="A1939" t="s">
        <v>8938</v>
      </c>
      <c r="B1939" t="s">
        <v>8939</v>
      </c>
      <c r="C1939" t="s">
        <v>8940</v>
      </c>
      <c r="D1939" t="s">
        <v>8941</v>
      </c>
      <c r="E1939" t="s">
        <v>85</v>
      </c>
      <c r="F1939">
        <v>2</v>
      </c>
      <c r="G1939">
        <v>2022</v>
      </c>
      <c r="H1939" s="1">
        <v>44985.729963206017</v>
      </c>
      <c r="I1939" t="s">
        <v>8601</v>
      </c>
      <c r="J1939">
        <v>4377</v>
      </c>
      <c r="K1939">
        <v>0</v>
      </c>
      <c r="L1939" t="s">
        <v>38</v>
      </c>
      <c r="M1939" t="s">
        <v>79</v>
      </c>
      <c r="Q1939">
        <v>4377</v>
      </c>
      <c r="R1939" t="s">
        <v>94</v>
      </c>
      <c r="S1939">
        <v>43.05021</v>
      </c>
      <c r="T1939">
        <v>-78.813599999999994</v>
      </c>
      <c r="U1939">
        <v>38.583333330000002</v>
      </c>
      <c r="V1939">
        <v>2</v>
      </c>
      <c r="W1939">
        <v>36</v>
      </c>
      <c r="X1939">
        <v>0</v>
      </c>
      <c r="Y1939">
        <v>9765.1</v>
      </c>
      <c r="Z1939">
        <v>36009066001</v>
      </c>
      <c r="AA1939">
        <v>10941.397823866211</v>
      </c>
      <c r="AB1939" t="s">
        <v>41</v>
      </c>
      <c r="AC1939" t="s">
        <v>64</v>
      </c>
      <c r="AD1939" t="s">
        <v>54</v>
      </c>
      <c r="AE1939" t="s">
        <v>65</v>
      </c>
      <c r="AF1939" t="s">
        <v>8942</v>
      </c>
    </row>
    <row r="1940" spans="1:32" x14ac:dyDescent="0.25">
      <c r="A1940" t="s">
        <v>8943</v>
      </c>
      <c r="B1940" t="s">
        <v>8944</v>
      </c>
      <c r="C1940" t="s">
        <v>8945</v>
      </c>
      <c r="D1940" t="s">
        <v>8946</v>
      </c>
      <c r="E1940" t="s">
        <v>247</v>
      </c>
      <c r="F1940">
        <v>1</v>
      </c>
      <c r="G1940">
        <v>2022</v>
      </c>
      <c r="H1940" s="1">
        <v>44935.704940231481</v>
      </c>
      <c r="I1940" t="s">
        <v>8601</v>
      </c>
      <c r="J1940">
        <v>4320.9210000000003</v>
      </c>
      <c r="K1940">
        <v>0</v>
      </c>
      <c r="L1940" t="s">
        <v>38</v>
      </c>
      <c r="M1940" t="s">
        <v>79</v>
      </c>
      <c r="Q1940">
        <v>4320.9210000000003</v>
      </c>
      <c r="R1940" t="s">
        <v>94</v>
      </c>
      <c r="S1940">
        <v>42.049280000000003</v>
      </c>
      <c r="T1940">
        <v>-71.002799999999993</v>
      </c>
      <c r="U1940">
        <v>15.95833333</v>
      </c>
      <c r="V1940">
        <v>1</v>
      </c>
      <c r="W1940">
        <v>18</v>
      </c>
      <c r="X1940">
        <v>0</v>
      </c>
      <c r="Y1940">
        <v>5822.3</v>
      </c>
      <c r="Z1940">
        <v>25000024001</v>
      </c>
      <c r="AA1940">
        <v>6142.392167485099</v>
      </c>
      <c r="AB1940" t="s">
        <v>54</v>
      </c>
      <c r="AC1940" t="s">
        <v>64</v>
      </c>
      <c r="AD1940" t="s">
        <v>54</v>
      </c>
      <c r="AE1940" t="s">
        <v>55</v>
      </c>
      <c r="AF1940" t="s">
        <v>8947</v>
      </c>
    </row>
    <row r="1941" spans="1:32" x14ac:dyDescent="0.25">
      <c r="A1941" t="s">
        <v>8948</v>
      </c>
      <c r="B1941" t="s">
        <v>8949</v>
      </c>
      <c r="C1941" t="s">
        <v>8950</v>
      </c>
      <c r="D1941" t="s">
        <v>8951</v>
      </c>
      <c r="E1941" t="s">
        <v>600</v>
      </c>
      <c r="F1941">
        <v>4</v>
      </c>
      <c r="G1941">
        <v>2022</v>
      </c>
      <c r="H1941" s="1">
        <v>44959.532702511577</v>
      </c>
      <c r="I1941" t="s">
        <v>8601</v>
      </c>
      <c r="J1941">
        <v>4242.9799999999996</v>
      </c>
      <c r="K1941">
        <v>0</v>
      </c>
      <c r="L1941" t="s">
        <v>38</v>
      </c>
      <c r="M1941" t="s">
        <v>39</v>
      </c>
      <c r="N1941">
        <v>4222.08</v>
      </c>
      <c r="Q1941">
        <v>20.9</v>
      </c>
      <c r="R1941" t="s">
        <v>673</v>
      </c>
      <c r="S1941">
        <v>27.469667999999999</v>
      </c>
      <c r="T1941">
        <v>-82.458780000000004</v>
      </c>
      <c r="Z1941">
        <v>12000506005</v>
      </c>
      <c r="AA1941">
        <v>3642.0943774000002</v>
      </c>
      <c r="AB1941" t="s">
        <v>41</v>
      </c>
      <c r="AC1941" t="s">
        <v>54</v>
      </c>
      <c r="AD1941" t="s">
        <v>537</v>
      </c>
      <c r="AE1941" t="s">
        <v>73</v>
      </c>
      <c r="AF1941" t="s">
        <v>8952</v>
      </c>
    </row>
    <row r="1942" spans="1:32" x14ac:dyDescent="0.25">
      <c r="A1942" t="s">
        <v>8953</v>
      </c>
      <c r="B1942" t="s">
        <v>8954</v>
      </c>
      <c r="C1942" t="s">
        <v>8955</v>
      </c>
      <c r="D1942" t="s">
        <v>8956</v>
      </c>
      <c r="E1942" t="s">
        <v>247</v>
      </c>
      <c r="F1942">
        <v>1</v>
      </c>
      <c r="G1942">
        <v>2022</v>
      </c>
      <c r="H1942" s="1">
        <v>44978.677527615742</v>
      </c>
      <c r="I1942" t="s">
        <v>8601</v>
      </c>
      <c r="J1942">
        <v>4232</v>
      </c>
      <c r="K1942">
        <v>0</v>
      </c>
      <c r="L1942" t="s">
        <v>38</v>
      </c>
      <c r="M1942" t="s">
        <v>63</v>
      </c>
      <c r="P1942">
        <v>4232</v>
      </c>
      <c r="R1942" t="s">
        <v>38</v>
      </c>
      <c r="S1942">
        <v>42.452930000000002</v>
      </c>
      <c r="T1942">
        <v>-70.956287000000003</v>
      </c>
      <c r="U1942">
        <v>23.266666669999999</v>
      </c>
      <c r="V1942">
        <v>2</v>
      </c>
      <c r="W1942">
        <v>25.8</v>
      </c>
      <c r="X1942">
        <v>0</v>
      </c>
      <c r="Y1942">
        <v>8485.82</v>
      </c>
      <c r="Z1942">
        <v>25000002001</v>
      </c>
      <c r="AA1942">
        <v>9396.6034936920005</v>
      </c>
      <c r="AB1942" t="s">
        <v>54</v>
      </c>
      <c r="AC1942" t="s">
        <v>64</v>
      </c>
      <c r="AD1942" t="s">
        <v>54</v>
      </c>
      <c r="AE1942" t="s">
        <v>65</v>
      </c>
      <c r="AF1942" t="s">
        <v>8957</v>
      </c>
    </row>
    <row r="1943" spans="1:32" x14ac:dyDescent="0.25">
      <c r="A1943" t="s">
        <v>8958</v>
      </c>
      <c r="B1943" t="s">
        <v>8959</v>
      </c>
      <c r="C1943" t="s">
        <v>8960</v>
      </c>
      <c r="D1943" t="s">
        <v>8961</v>
      </c>
      <c r="E1943" t="s">
        <v>61</v>
      </c>
      <c r="F1943">
        <v>1</v>
      </c>
      <c r="G1943">
        <v>2022</v>
      </c>
      <c r="H1943" s="1">
        <v>44972.326075219906</v>
      </c>
      <c r="I1943" t="s">
        <v>8601</v>
      </c>
      <c r="J1943">
        <v>4221</v>
      </c>
      <c r="K1943">
        <v>0</v>
      </c>
      <c r="L1943" t="s">
        <v>38</v>
      </c>
      <c r="M1943" t="s">
        <v>39</v>
      </c>
      <c r="N1943">
        <v>4046</v>
      </c>
      <c r="Q1943">
        <v>176</v>
      </c>
      <c r="R1943" t="s">
        <v>8962</v>
      </c>
      <c r="S1943">
        <v>41.046247000000001</v>
      </c>
      <c r="T1943">
        <v>-73.529960000000003</v>
      </c>
      <c r="U1943">
        <v>14.608333330000001</v>
      </c>
      <c r="V1943">
        <v>1</v>
      </c>
      <c r="W1943">
        <v>24</v>
      </c>
      <c r="X1943">
        <v>0</v>
      </c>
      <c r="Y1943">
        <v>5327.2</v>
      </c>
      <c r="Z1943">
        <v>9001350001</v>
      </c>
      <c r="AA1943">
        <v>8551.6375981352012</v>
      </c>
      <c r="AB1943" t="s">
        <v>54</v>
      </c>
      <c r="AC1943" t="s">
        <v>54</v>
      </c>
      <c r="AD1943" t="s">
        <v>537</v>
      </c>
      <c r="AE1943" t="s">
        <v>65</v>
      </c>
      <c r="AF1943" t="s">
        <v>8963</v>
      </c>
    </row>
    <row r="1944" spans="1:32" x14ac:dyDescent="0.25">
      <c r="A1944" t="s">
        <v>8964</v>
      </c>
      <c r="B1944" t="s">
        <v>8965</v>
      </c>
      <c r="C1944" t="s">
        <v>8966</v>
      </c>
      <c r="D1944" t="s">
        <v>8967</v>
      </c>
      <c r="E1944" t="s">
        <v>854</v>
      </c>
      <c r="F1944">
        <v>8</v>
      </c>
      <c r="G1944">
        <v>2022</v>
      </c>
      <c r="H1944" s="1">
        <v>44979.510437777775</v>
      </c>
      <c r="I1944" t="s">
        <v>8601</v>
      </c>
      <c r="J1944">
        <v>4157</v>
      </c>
      <c r="K1944">
        <v>0</v>
      </c>
      <c r="L1944" t="s">
        <v>38</v>
      </c>
      <c r="M1944" t="s">
        <v>79</v>
      </c>
      <c r="Q1944">
        <v>4157</v>
      </c>
      <c r="R1944" t="s">
        <v>94</v>
      </c>
      <c r="S1944">
        <v>37.11157</v>
      </c>
      <c r="T1944">
        <v>-113.57966999999999</v>
      </c>
      <c r="U1944">
        <v>11.96166667</v>
      </c>
      <c r="V1944">
        <v>2</v>
      </c>
      <c r="W1944">
        <v>17</v>
      </c>
      <c r="X1944">
        <v>0</v>
      </c>
      <c r="Y1944">
        <v>4365.6899999999996</v>
      </c>
      <c r="AB1944" t="s">
        <v>54</v>
      </c>
      <c r="AC1944" t="s">
        <v>54</v>
      </c>
      <c r="AD1944" t="s">
        <v>54</v>
      </c>
      <c r="AE1944" t="s">
        <v>73</v>
      </c>
      <c r="AF1944" t="s">
        <v>8968</v>
      </c>
    </row>
    <row r="1945" spans="1:32" x14ac:dyDescent="0.25">
      <c r="A1945" t="s">
        <v>8969</v>
      </c>
      <c r="B1945" t="s">
        <v>8970</v>
      </c>
      <c r="C1945" t="s">
        <v>8971</v>
      </c>
      <c r="D1945" t="s">
        <v>1454</v>
      </c>
      <c r="E1945" t="s">
        <v>951</v>
      </c>
      <c r="F1945">
        <v>1</v>
      </c>
      <c r="G1945">
        <v>2022</v>
      </c>
      <c r="H1945" s="1">
        <v>44970.541404293981</v>
      </c>
      <c r="I1945" t="s">
        <v>8601</v>
      </c>
      <c r="J1945">
        <v>4156</v>
      </c>
      <c r="K1945">
        <v>0</v>
      </c>
      <c r="L1945" t="s">
        <v>38</v>
      </c>
      <c r="M1945" t="s">
        <v>63</v>
      </c>
      <c r="P1945">
        <v>3647</v>
      </c>
      <c r="R1945" t="s">
        <v>38</v>
      </c>
      <c r="S1945">
        <v>42.944470000000003</v>
      </c>
      <c r="T1945">
        <v>-71.457939999999994</v>
      </c>
      <c r="U1945">
        <v>20.423333329999998</v>
      </c>
      <c r="V1945">
        <v>1</v>
      </c>
      <c r="W1945">
        <v>34</v>
      </c>
      <c r="X1945">
        <v>0</v>
      </c>
      <c r="Y1945">
        <v>7434.28</v>
      </c>
      <c r="Z1945">
        <v>33000051001</v>
      </c>
      <c r="AA1945">
        <v>10593.0314966679</v>
      </c>
      <c r="AB1945" t="s">
        <v>54</v>
      </c>
      <c r="AC1945" t="s">
        <v>64</v>
      </c>
      <c r="AD1945" t="s">
        <v>54</v>
      </c>
      <c r="AE1945" t="s">
        <v>55</v>
      </c>
      <c r="AF1945" t="s">
        <v>8972</v>
      </c>
    </row>
    <row r="1946" spans="1:32" x14ac:dyDescent="0.25">
      <c r="A1946" t="s">
        <v>8973</v>
      </c>
      <c r="B1946" t="s">
        <v>8974</v>
      </c>
      <c r="C1946" t="s">
        <v>8975</v>
      </c>
      <c r="D1946" t="s">
        <v>8976</v>
      </c>
      <c r="E1946" t="s">
        <v>726</v>
      </c>
      <c r="F1946">
        <v>6</v>
      </c>
      <c r="G1946">
        <v>2022</v>
      </c>
      <c r="H1946" s="1">
        <v>44965.638068506945</v>
      </c>
      <c r="I1946" t="s">
        <v>8601</v>
      </c>
      <c r="J1946">
        <v>4155.8999999999996</v>
      </c>
      <c r="K1946">
        <v>0</v>
      </c>
      <c r="L1946" t="s">
        <v>38</v>
      </c>
      <c r="M1946" t="s">
        <v>79</v>
      </c>
      <c r="Q1946">
        <v>4155.91</v>
      </c>
      <c r="R1946" t="s">
        <v>1610</v>
      </c>
      <c r="S1946">
        <v>36.21181</v>
      </c>
      <c r="T1946">
        <v>-94.160340000000005</v>
      </c>
      <c r="U1946">
        <v>14.80833333</v>
      </c>
      <c r="V1946">
        <v>1</v>
      </c>
      <c r="W1946">
        <v>24</v>
      </c>
      <c r="X1946">
        <v>14.3</v>
      </c>
      <c r="Y1946">
        <v>5401.8</v>
      </c>
      <c r="Z1946">
        <v>5000012001</v>
      </c>
      <c r="AA1946">
        <v>6708.5557384519298</v>
      </c>
      <c r="AB1946" t="s">
        <v>54</v>
      </c>
      <c r="AC1946" t="s">
        <v>54</v>
      </c>
      <c r="AD1946" t="s">
        <v>537</v>
      </c>
      <c r="AE1946" t="s">
        <v>73</v>
      </c>
      <c r="AF1946" t="s">
        <v>8977</v>
      </c>
    </row>
    <row r="1947" spans="1:32" x14ac:dyDescent="0.25">
      <c r="A1947" t="s">
        <v>8978</v>
      </c>
      <c r="B1947" t="s">
        <v>8979</v>
      </c>
      <c r="C1947" t="s">
        <v>8980</v>
      </c>
      <c r="D1947" t="s">
        <v>7327</v>
      </c>
      <c r="E1947" t="s">
        <v>715</v>
      </c>
      <c r="F1947">
        <v>7</v>
      </c>
      <c r="G1947">
        <v>2022</v>
      </c>
      <c r="H1947" s="1">
        <v>44965.530019907404</v>
      </c>
      <c r="I1947" t="s">
        <v>8601</v>
      </c>
      <c r="J1947">
        <v>4098</v>
      </c>
      <c r="K1947">
        <v>0</v>
      </c>
      <c r="L1947" t="s">
        <v>38</v>
      </c>
      <c r="M1947" t="s">
        <v>51</v>
      </c>
      <c r="N1947">
        <v>4879</v>
      </c>
      <c r="R1947" t="s">
        <v>52</v>
      </c>
      <c r="S1947">
        <v>40.838030000000003</v>
      </c>
      <c r="T1947">
        <v>-96.68647</v>
      </c>
      <c r="U1947">
        <v>20.125</v>
      </c>
      <c r="V1947">
        <v>2</v>
      </c>
      <c r="W1947">
        <v>27.4</v>
      </c>
      <c r="X1947">
        <v>25</v>
      </c>
      <c r="Y1947">
        <v>7347.7</v>
      </c>
      <c r="Z1947">
        <v>31001425001</v>
      </c>
      <c r="AA1947">
        <v>12201.01616429</v>
      </c>
      <c r="AB1947" t="s">
        <v>41</v>
      </c>
      <c r="AC1947" t="s">
        <v>562</v>
      </c>
      <c r="AD1947" t="s">
        <v>54</v>
      </c>
      <c r="AE1947" t="s">
        <v>65</v>
      </c>
      <c r="AF1947" t="s">
        <v>8981</v>
      </c>
    </row>
    <row r="1948" spans="1:32" x14ac:dyDescent="0.25">
      <c r="A1948" t="s">
        <v>8982</v>
      </c>
      <c r="B1948" t="s">
        <v>8983</v>
      </c>
      <c r="C1948" t="s">
        <v>8984</v>
      </c>
      <c r="D1948" t="s">
        <v>3203</v>
      </c>
      <c r="E1948" t="s">
        <v>600</v>
      </c>
      <c r="F1948">
        <v>4</v>
      </c>
      <c r="G1948">
        <v>2022</v>
      </c>
      <c r="H1948" s="1">
        <v>44973.370958333333</v>
      </c>
      <c r="I1948" t="s">
        <v>8601</v>
      </c>
      <c r="J1948">
        <v>4004</v>
      </c>
      <c r="K1948">
        <v>0</v>
      </c>
      <c r="L1948" t="s">
        <v>38</v>
      </c>
      <c r="M1948" t="s">
        <v>79</v>
      </c>
      <c r="Q1948">
        <v>4004</v>
      </c>
      <c r="R1948" t="s">
        <v>214</v>
      </c>
      <c r="S1948">
        <v>28.274249999999999</v>
      </c>
      <c r="T1948">
        <v>-81.421180000000007</v>
      </c>
      <c r="Z1948">
        <v>12000287001</v>
      </c>
      <c r="AA1948">
        <v>1866.5733684175</v>
      </c>
      <c r="AB1948" t="s">
        <v>54</v>
      </c>
      <c r="AC1948" t="s">
        <v>54</v>
      </c>
      <c r="AD1948" t="s">
        <v>54</v>
      </c>
      <c r="AE1948" t="s">
        <v>73</v>
      </c>
      <c r="AF1948" t="s">
        <v>8985</v>
      </c>
    </row>
    <row r="1949" spans="1:32" x14ac:dyDescent="0.25">
      <c r="A1949" t="s">
        <v>8986</v>
      </c>
      <c r="B1949" t="s">
        <v>8987</v>
      </c>
      <c r="C1949" t="s">
        <v>8988</v>
      </c>
      <c r="D1949" t="s">
        <v>8989</v>
      </c>
      <c r="E1949" t="s">
        <v>50</v>
      </c>
      <c r="F1949">
        <v>10</v>
      </c>
      <c r="G1949">
        <v>2022</v>
      </c>
      <c r="H1949" s="1">
        <v>44972.805859409724</v>
      </c>
      <c r="I1949" t="s">
        <v>8601</v>
      </c>
      <c r="J1949">
        <v>3997</v>
      </c>
      <c r="K1949">
        <v>0</v>
      </c>
      <c r="L1949" t="s">
        <v>38</v>
      </c>
      <c r="M1949" t="s">
        <v>51</v>
      </c>
      <c r="N1949">
        <v>3997</v>
      </c>
      <c r="R1949" t="s">
        <v>52</v>
      </c>
      <c r="S1949">
        <v>45.401131999999997</v>
      </c>
      <c r="T1949">
        <v>-122.761381</v>
      </c>
      <c r="U1949">
        <v>22.833333329999999</v>
      </c>
      <c r="V1949">
        <v>1</v>
      </c>
      <c r="W1949">
        <v>22.6</v>
      </c>
      <c r="X1949">
        <v>0</v>
      </c>
      <c r="Y1949">
        <v>8341.7000000000007</v>
      </c>
      <c r="Z1949">
        <v>41000022005</v>
      </c>
      <c r="AA1949">
        <v>9636.7996178815283</v>
      </c>
      <c r="AB1949" t="s">
        <v>53</v>
      </c>
      <c r="AC1949" t="s">
        <v>42</v>
      </c>
      <c r="AD1949" t="s">
        <v>54</v>
      </c>
      <c r="AE1949" t="s">
        <v>65</v>
      </c>
      <c r="AF1949" t="s">
        <v>8990</v>
      </c>
    </row>
    <row r="1950" spans="1:32" x14ac:dyDescent="0.25">
      <c r="A1950" t="s">
        <v>8991</v>
      </c>
      <c r="B1950" t="s">
        <v>8992</v>
      </c>
      <c r="C1950" t="s">
        <v>8993</v>
      </c>
      <c r="D1950" t="s">
        <v>8994</v>
      </c>
      <c r="E1950" t="s">
        <v>36</v>
      </c>
      <c r="F1950">
        <v>9</v>
      </c>
      <c r="G1950">
        <v>2022</v>
      </c>
      <c r="H1950" s="1">
        <v>44978.839136365743</v>
      </c>
      <c r="I1950" t="s">
        <v>8601</v>
      </c>
      <c r="J1950">
        <v>3751</v>
      </c>
      <c r="K1950">
        <v>0</v>
      </c>
      <c r="L1950" t="s">
        <v>38</v>
      </c>
      <c r="M1950" t="s">
        <v>39</v>
      </c>
      <c r="N1950">
        <v>2183.54</v>
      </c>
      <c r="Q1950">
        <v>165.83</v>
      </c>
      <c r="R1950" t="s">
        <v>52</v>
      </c>
      <c r="S1950">
        <v>37.542794999999998</v>
      </c>
      <c r="T1950">
        <v>-122.231095</v>
      </c>
      <c r="U1950">
        <v>12.670583329999999</v>
      </c>
      <c r="V1950">
        <v>2</v>
      </c>
      <c r="W1950">
        <v>29</v>
      </c>
      <c r="X1950">
        <v>0</v>
      </c>
      <c r="Y1950">
        <v>4625.915</v>
      </c>
      <c r="Z1950">
        <v>6002125001</v>
      </c>
      <c r="AA1950">
        <v>9105.2359435000017</v>
      </c>
      <c r="AB1950" t="s">
        <v>53</v>
      </c>
      <c r="AC1950" t="s">
        <v>536</v>
      </c>
      <c r="AD1950" t="s">
        <v>54</v>
      </c>
      <c r="AE1950" t="s">
        <v>55</v>
      </c>
      <c r="AF1950" t="s">
        <v>8995</v>
      </c>
    </row>
    <row r="1951" spans="1:32" x14ac:dyDescent="0.25">
      <c r="A1951" t="s">
        <v>8996</v>
      </c>
      <c r="B1951" t="s">
        <v>8997</v>
      </c>
      <c r="C1951" t="s">
        <v>8998</v>
      </c>
      <c r="D1951" t="s">
        <v>8658</v>
      </c>
      <c r="E1951" t="s">
        <v>85</v>
      </c>
      <c r="F1951">
        <v>2</v>
      </c>
      <c r="G1951">
        <v>2022</v>
      </c>
      <c r="H1951" s="1">
        <v>44974.674703078701</v>
      </c>
      <c r="I1951" t="s">
        <v>8601</v>
      </c>
      <c r="J1951">
        <v>3717</v>
      </c>
      <c r="K1951">
        <v>0</v>
      </c>
      <c r="L1951" t="s">
        <v>38</v>
      </c>
      <c r="M1951" t="s">
        <v>39</v>
      </c>
      <c r="N1951">
        <v>3212</v>
      </c>
      <c r="Q1951">
        <v>505</v>
      </c>
      <c r="R1951" t="s">
        <v>601</v>
      </c>
      <c r="S1951">
        <v>40.704166999999998</v>
      </c>
      <c r="T1951">
        <v>-73.977221999999998</v>
      </c>
      <c r="U1951">
        <v>27</v>
      </c>
      <c r="V1951">
        <v>1</v>
      </c>
      <c r="W1951">
        <v>60</v>
      </c>
      <c r="X1951">
        <v>0</v>
      </c>
      <c r="Y1951">
        <v>9774</v>
      </c>
      <c r="Z1951">
        <v>36002001007</v>
      </c>
      <c r="AA1951">
        <v>21852.5662644</v>
      </c>
      <c r="AB1951" t="s">
        <v>53</v>
      </c>
      <c r="AC1951" t="s">
        <v>54</v>
      </c>
      <c r="AD1951" t="s">
        <v>54</v>
      </c>
      <c r="AE1951" t="s">
        <v>65</v>
      </c>
      <c r="AF1951" t="s">
        <v>8999</v>
      </c>
    </row>
    <row r="1952" spans="1:32" x14ac:dyDescent="0.25">
      <c r="A1952" t="s">
        <v>9000</v>
      </c>
      <c r="B1952" t="s">
        <v>9001</v>
      </c>
      <c r="C1952" t="s">
        <v>9002</v>
      </c>
      <c r="D1952" t="s">
        <v>9003</v>
      </c>
      <c r="E1952" t="s">
        <v>247</v>
      </c>
      <c r="F1952">
        <v>1</v>
      </c>
      <c r="G1952">
        <v>2022</v>
      </c>
      <c r="H1952" s="1">
        <v>44965.578960590276</v>
      </c>
      <c r="I1952" t="s">
        <v>8601</v>
      </c>
      <c r="J1952">
        <v>3701</v>
      </c>
      <c r="K1952">
        <v>0</v>
      </c>
      <c r="L1952" t="s">
        <v>38</v>
      </c>
      <c r="M1952" t="s">
        <v>79</v>
      </c>
      <c r="Q1952">
        <v>3700.6</v>
      </c>
      <c r="R1952" t="s">
        <v>94</v>
      </c>
      <c r="S1952">
        <v>41.676769999999998</v>
      </c>
      <c r="T1952">
        <v>-71.193933999999999</v>
      </c>
      <c r="U1952">
        <v>24.958333329999999</v>
      </c>
      <c r="V1952">
        <v>1</v>
      </c>
      <c r="W1952">
        <v>30.9</v>
      </c>
      <c r="X1952">
        <v>0</v>
      </c>
      <c r="Y1952">
        <v>9107.7999999999993</v>
      </c>
      <c r="Z1952">
        <v>25000091001</v>
      </c>
      <c r="AA1952">
        <v>11254.071626166</v>
      </c>
      <c r="AB1952" t="s">
        <v>54</v>
      </c>
      <c r="AC1952" t="s">
        <v>54</v>
      </c>
      <c r="AD1952" t="s">
        <v>54</v>
      </c>
      <c r="AE1952" t="s">
        <v>55</v>
      </c>
      <c r="AF1952" t="s">
        <v>9004</v>
      </c>
    </row>
    <row r="1953" spans="1:32" x14ac:dyDescent="0.25">
      <c r="A1953" t="s">
        <v>9005</v>
      </c>
      <c r="B1953" t="s">
        <v>9006</v>
      </c>
      <c r="C1953" t="s">
        <v>9007</v>
      </c>
      <c r="D1953" t="s">
        <v>599</v>
      </c>
      <c r="E1953" t="s">
        <v>726</v>
      </c>
      <c r="F1953">
        <v>6</v>
      </c>
      <c r="G1953">
        <v>2022</v>
      </c>
      <c r="H1953" s="1">
        <v>44985.406331956015</v>
      </c>
      <c r="I1953" t="s">
        <v>8601</v>
      </c>
      <c r="J1953">
        <v>3563</v>
      </c>
      <c r="K1953">
        <v>0</v>
      </c>
      <c r="L1953" t="s">
        <v>38</v>
      </c>
      <c r="M1953" t="s">
        <v>79</v>
      </c>
      <c r="Q1953">
        <v>3563</v>
      </c>
      <c r="R1953" t="s">
        <v>94</v>
      </c>
      <c r="S1953">
        <v>34.844000000000001</v>
      </c>
      <c r="T1953">
        <v>-92.128500000000003</v>
      </c>
      <c r="U1953">
        <v>5.0416666670000003</v>
      </c>
      <c r="V1953">
        <v>1</v>
      </c>
      <c r="W1953">
        <v>12.31</v>
      </c>
      <c r="X1953">
        <v>4.0999999999999996</v>
      </c>
      <c r="Y1953">
        <v>1836.2</v>
      </c>
      <c r="Z1953">
        <v>5000010005</v>
      </c>
      <c r="AA1953">
        <v>3177.5452395626307</v>
      </c>
      <c r="AB1953" t="s">
        <v>41</v>
      </c>
      <c r="AC1953" t="s">
        <v>64</v>
      </c>
      <c r="AD1953" t="s">
        <v>54</v>
      </c>
      <c r="AE1953" t="s">
        <v>65</v>
      </c>
      <c r="AF1953" t="s">
        <v>9008</v>
      </c>
    </row>
    <row r="1954" spans="1:32" x14ac:dyDescent="0.25">
      <c r="A1954" t="s">
        <v>9009</v>
      </c>
      <c r="B1954" t="s">
        <v>9010</v>
      </c>
      <c r="C1954" t="s">
        <v>9011</v>
      </c>
      <c r="D1954" t="s">
        <v>9012</v>
      </c>
      <c r="E1954" t="s">
        <v>36</v>
      </c>
      <c r="F1954">
        <v>9</v>
      </c>
      <c r="G1954">
        <v>2022</v>
      </c>
      <c r="H1954" s="1">
        <v>44951.738693703701</v>
      </c>
      <c r="I1954" t="s">
        <v>8601</v>
      </c>
      <c r="J1954">
        <v>3500</v>
      </c>
      <c r="K1954">
        <v>0</v>
      </c>
      <c r="L1954" t="s">
        <v>38</v>
      </c>
      <c r="M1954" t="s">
        <v>79</v>
      </c>
      <c r="Q1954">
        <v>3500</v>
      </c>
      <c r="R1954" t="s">
        <v>86</v>
      </c>
      <c r="S1954">
        <v>37.691986999999997</v>
      </c>
      <c r="T1954">
        <v>-122.18421600000001</v>
      </c>
      <c r="U1954">
        <v>66.2</v>
      </c>
      <c r="V1954">
        <v>2</v>
      </c>
      <c r="W1954">
        <v>107.8</v>
      </c>
      <c r="X1954">
        <v>0</v>
      </c>
      <c r="Y1954">
        <v>24114.6</v>
      </c>
      <c r="Z1954">
        <v>6002029001</v>
      </c>
      <c r="AA1954">
        <v>5499.5625098739993</v>
      </c>
      <c r="AB1954" t="s">
        <v>407</v>
      </c>
      <c r="AC1954" t="s">
        <v>72</v>
      </c>
      <c r="AD1954" t="s">
        <v>54</v>
      </c>
      <c r="AE1954" t="s">
        <v>73</v>
      </c>
      <c r="AF1954" t="s">
        <v>9013</v>
      </c>
    </row>
    <row r="1955" spans="1:32" x14ac:dyDescent="0.25">
      <c r="A1955" t="s">
        <v>9014</v>
      </c>
      <c r="B1955" t="s">
        <v>9015</v>
      </c>
      <c r="C1955" t="s">
        <v>9016</v>
      </c>
      <c r="D1955" t="s">
        <v>9017</v>
      </c>
      <c r="E1955" t="s">
        <v>117</v>
      </c>
      <c r="F1955">
        <v>5</v>
      </c>
      <c r="G1955">
        <v>2022</v>
      </c>
      <c r="H1955" s="1">
        <v>44943.385657743056</v>
      </c>
      <c r="I1955" t="s">
        <v>8601</v>
      </c>
      <c r="J1955">
        <v>3473.2</v>
      </c>
      <c r="K1955">
        <v>0</v>
      </c>
      <c r="L1955" t="s">
        <v>38</v>
      </c>
      <c r="M1955" t="s">
        <v>51</v>
      </c>
      <c r="N1955">
        <v>3172</v>
      </c>
      <c r="R1955" t="s">
        <v>52</v>
      </c>
      <c r="S1955">
        <v>42.222022000000003</v>
      </c>
      <c r="T1955">
        <v>-89.093305000000001</v>
      </c>
      <c r="U1955">
        <v>28.605833337</v>
      </c>
      <c r="V1955">
        <v>3</v>
      </c>
      <c r="W1955">
        <v>80</v>
      </c>
      <c r="X1955">
        <v>40</v>
      </c>
      <c r="Y1955">
        <v>10344.52</v>
      </c>
      <c r="Z1955">
        <v>17000347001</v>
      </c>
      <c r="AA1955">
        <v>20077.045255417499</v>
      </c>
      <c r="AB1955" t="s">
        <v>53</v>
      </c>
      <c r="AC1955" t="s">
        <v>3356</v>
      </c>
      <c r="AD1955" t="s">
        <v>54</v>
      </c>
      <c r="AE1955" t="s">
        <v>55</v>
      </c>
      <c r="AF1955" t="s">
        <v>9018</v>
      </c>
    </row>
    <row r="1956" spans="1:32" x14ac:dyDescent="0.25">
      <c r="A1956" t="s">
        <v>9019</v>
      </c>
      <c r="B1956" t="s">
        <v>9020</v>
      </c>
      <c r="C1956" t="s">
        <v>9021</v>
      </c>
      <c r="D1956" t="s">
        <v>9022</v>
      </c>
      <c r="E1956" t="s">
        <v>85</v>
      </c>
      <c r="F1956">
        <v>2</v>
      </c>
      <c r="G1956">
        <v>2022</v>
      </c>
      <c r="H1956" s="1">
        <v>44985.433974560183</v>
      </c>
      <c r="I1956" t="s">
        <v>8601</v>
      </c>
      <c r="J1956">
        <v>3433</v>
      </c>
      <c r="K1956">
        <v>0</v>
      </c>
      <c r="L1956" t="s">
        <v>38</v>
      </c>
      <c r="M1956" t="s">
        <v>79</v>
      </c>
      <c r="Q1956">
        <v>3433</v>
      </c>
      <c r="R1956" t="s">
        <v>94</v>
      </c>
      <c r="S1956">
        <v>42.9925</v>
      </c>
      <c r="T1956">
        <v>-74.399666999999994</v>
      </c>
      <c r="U1956">
        <v>0</v>
      </c>
      <c r="V1956">
        <v>1</v>
      </c>
      <c r="W1956">
        <v>13.1</v>
      </c>
      <c r="X1956">
        <v>0</v>
      </c>
      <c r="Y1956">
        <v>0</v>
      </c>
      <c r="Z1956">
        <v>36005031001</v>
      </c>
      <c r="AA1956">
        <v>3148.5905892622995</v>
      </c>
      <c r="AB1956" t="s">
        <v>53</v>
      </c>
      <c r="AC1956" t="s">
        <v>3356</v>
      </c>
      <c r="AD1956" t="s">
        <v>54</v>
      </c>
      <c r="AE1956" t="s">
        <v>65</v>
      </c>
      <c r="AF1956" t="s">
        <v>9023</v>
      </c>
    </row>
    <row r="1957" spans="1:32" x14ac:dyDescent="0.25">
      <c r="A1957" t="s">
        <v>9024</v>
      </c>
      <c r="B1957" t="s">
        <v>9025</v>
      </c>
      <c r="C1957" t="s">
        <v>9026</v>
      </c>
      <c r="D1957" t="s">
        <v>2486</v>
      </c>
      <c r="E1957" t="s">
        <v>600</v>
      </c>
      <c r="F1957">
        <v>4</v>
      </c>
      <c r="G1957">
        <v>2022</v>
      </c>
      <c r="H1957" s="1">
        <v>44964.448653761574</v>
      </c>
      <c r="I1957" t="s">
        <v>8601</v>
      </c>
      <c r="J1957">
        <v>3422</v>
      </c>
      <c r="K1957">
        <v>0</v>
      </c>
      <c r="L1957" t="s">
        <v>38</v>
      </c>
      <c r="M1957" t="s">
        <v>79</v>
      </c>
      <c r="Q1957">
        <v>3422</v>
      </c>
      <c r="R1957" t="s">
        <v>94</v>
      </c>
      <c r="S1957">
        <v>29.620566</v>
      </c>
      <c r="T1957">
        <v>-82.411895000000001</v>
      </c>
      <c r="Z1957">
        <v>12000005003</v>
      </c>
      <c r="AA1957">
        <v>3246.9271374520995</v>
      </c>
      <c r="AB1957" t="s">
        <v>41</v>
      </c>
      <c r="AC1957" t="s">
        <v>54</v>
      </c>
      <c r="AD1957" t="s">
        <v>54</v>
      </c>
      <c r="AE1957" t="s">
        <v>55</v>
      </c>
      <c r="AF1957" t="s">
        <v>9027</v>
      </c>
    </row>
    <row r="1958" spans="1:32" x14ac:dyDescent="0.25">
      <c r="A1958" t="s">
        <v>9028</v>
      </c>
      <c r="B1958" t="s">
        <v>9029</v>
      </c>
      <c r="C1958" t="s">
        <v>9030</v>
      </c>
      <c r="D1958" t="s">
        <v>9031</v>
      </c>
      <c r="E1958" t="s">
        <v>36</v>
      </c>
      <c r="F1958">
        <v>9</v>
      </c>
      <c r="G1958">
        <v>2022</v>
      </c>
      <c r="H1958" s="1">
        <v>44972.488471458331</v>
      </c>
      <c r="I1958" t="s">
        <v>8601</v>
      </c>
      <c r="J1958">
        <v>3355</v>
      </c>
      <c r="K1958">
        <v>0</v>
      </c>
      <c r="L1958" t="s">
        <v>38</v>
      </c>
      <c r="M1958" t="s">
        <v>39</v>
      </c>
      <c r="N1958">
        <v>3085</v>
      </c>
      <c r="Q1958">
        <v>273</v>
      </c>
      <c r="R1958" t="s">
        <v>52</v>
      </c>
      <c r="S1958">
        <v>38.091697000000003</v>
      </c>
      <c r="T1958">
        <v>-122.250298</v>
      </c>
      <c r="U1958">
        <v>14.956666666</v>
      </c>
      <c r="V1958">
        <v>4</v>
      </c>
      <c r="W1958">
        <v>15.5</v>
      </c>
      <c r="X1958">
        <v>0</v>
      </c>
      <c r="Y1958">
        <v>2993.11</v>
      </c>
      <c r="Z1958">
        <v>6002047001</v>
      </c>
      <c r="AA1958">
        <v>5208.1949596820004</v>
      </c>
      <c r="AB1958" t="s">
        <v>87</v>
      </c>
      <c r="AC1958" t="s">
        <v>72</v>
      </c>
      <c r="AD1958" t="s">
        <v>54</v>
      </c>
      <c r="AE1958" t="s">
        <v>73</v>
      </c>
      <c r="AF1958" t="s">
        <v>9032</v>
      </c>
    </row>
    <row r="1959" spans="1:32" x14ac:dyDescent="0.25">
      <c r="A1959" t="s">
        <v>9033</v>
      </c>
      <c r="B1959" t="s">
        <v>9034</v>
      </c>
      <c r="C1959" t="s">
        <v>9035</v>
      </c>
      <c r="D1959" t="s">
        <v>4445</v>
      </c>
      <c r="E1959" t="s">
        <v>1449</v>
      </c>
      <c r="F1959">
        <v>3</v>
      </c>
      <c r="G1959">
        <v>2022</v>
      </c>
      <c r="H1959" s="1">
        <v>44973.549891053241</v>
      </c>
      <c r="I1959" t="s">
        <v>8601</v>
      </c>
      <c r="J1959">
        <v>3325.107</v>
      </c>
      <c r="K1959">
        <v>0</v>
      </c>
      <c r="L1959" t="s">
        <v>38</v>
      </c>
      <c r="M1959" t="s">
        <v>79</v>
      </c>
      <c r="Q1959">
        <v>3325.107</v>
      </c>
      <c r="R1959" t="s">
        <v>94</v>
      </c>
      <c r="S1959">
        <v>38.426951000000003</v>
      </c>
      <c r="T1959">
        <v>-82.432649999999995</v>
      </c>
      <c r="U1959">
        <v>0</v>
      </c>
      <c r="V1959">
        <v>1</v>
      </c>
      <c r="W1959">
        <v>17</v>
      </c>
      <c r="X1959">
        <v>0</v>
      </c>
      <c r="Y1959">
        <v>0</v>
      </c>
      <c r="Z1959">
        <v>54000603001</v>
      </c>
      <c r="AA1959">
        <v>5769.0774938015993</v>
      </c>
      <c r="AB1959" t="s">
        <v>54</v>
      </c>
      <c r="AC1959" t="s">
        <v>64</v>
      </c>
      <c r="AD1959" t="s">
        <v>54</v>
      </c>
      <c r="AE1959" t="s">
        <v>65</v>
      </c>
      <c r="AF1959" t="s">
        <v>9036</v>
      </c>
    </row>
    <row r="1960" spans="1:32" x14ac:dyDescent="0.25">
      <c r="A1960" t="s">
        <v>9037</v>
      </c>
      <c r="B1960" t="s">
        <v>9038</v>
      </c>
      <c r="C1960" t="s">
        <v>9039</v>
      </c>
      <c r="D1960" t="s">
        <v>8832</v>
      </c>
      <c r="E1960" t="s">
        <v>85</v>
      </c>
      <c r="F1960">
        <v>2</v>
      </c>
      <c r="G1960">
        <v>2022</v>
      </c>
      <c r="H1960" s="1">
        <v>44974.421588564815</v>
      </c>
      <c r="I1960" t="s">
        <v>8601</v>
      </c>
      <c r="J1960">
        <v>3276</v>
      </c>
      <c r="K1960">
        <v>0</v>
      </c>
      <c r="L1960" t="s">
        <v>38</v>
      </c>
      <c r="M1960" t="s">
        <v>79</v>
      </c>
      <c r="Q1960">
        <v>3276</v>
      </c>
      <c r="R1960" t="s">
        <v>94</v>
      </c>
      <c r="S1960">
        <v>40.548389</v>
      </c>
      <c r="T1960">
        <v>-74.112250000000003</v>
      </c>
      <c r="U1960">
        <v>29.641666669999999</v>
      </c>
      <c r="V1960">
        <v>1</v>
      </c>
      <c r="W1960">
        <v>39.9</v>
      </c>
      <c r="X1960">
        <v>0</v>
      </c>
      <c r="Y1960">
        <v>10819.4</v>
      </c>
      <c r="Z1960">
        <v>36002001013</v>
      </c>
      <c r="AA1960">
        <v>11658.344102057399</v>
      </c>
      <c r="AB1960" t="s">
        <v>53</v>
      </c>
      <c r="AC1960" t="s">
        <v>54</v>
      </c>
      <c r="AD1960" t="s">
        <v>54</v>
      </c>
      <c r="AE1960" t="s">
        <v>55</v>
      </c>
      <c r="AF1960" t="s">
        <v>9040</v>
      </c>
    </row>
    <row r="1961" spans="1:32" x14ac:dyDescent="0.25">
      <c r="A1961" t="s">
        <v>9041</v>
      </c>
      <c r="B1961" t="s">
        <v>9042</v>
      </c>
      <c r="C1961" t="s">
        <v>9042</v>
      </c>
      <c r="D1961" t="s">
        <v>9043</v>
      </c>
      <c r="E1961" t="s">
        <v>99</v>
      </c>
      <c r="F1961">
        <v>6</v>
      </c>
      <c r="G1961">
        <v>2022</v>
      </c>
      <c r="H1961" s="1">
        <v>44825.516710729164</v>
      </c>
      <c r="I1961" t="s">
        <v>8601</v>
      </c>
      <c r="J1961">
        <v>3245.82</v>
      </c>
      <c r="K1961">
        <v>0</v>
      </c>
      <c r="L1961" t="s">
        <v>38</v>
      </c>
      <c r="M1961" t="s">
        <v>79</v>
      </c>
      <c r="Q1961">
        <v>9737.4599999999991</v>
      </c>
      <c r="R1961" t="s">
        <v>52</v>
      </c>
      <c r="S1961">
        <v>30.616972000000001</v>
      </c>
      <c r="T1961">
        <v>-97.84675</v>
      </c>
      <c r="U1961">
        <v>1.5475833329999999</v>
      </c>
      <c r="V1961">
        <v>1</v>
      </c>
      <c r="W1961">
        <v>4</v>
      </c>
      <c r="X1961">
        <v>4</v>
      </c>
      <c r="Y1961">
        <v>565.02499999999998</v>
      </c>
      <c r="AB1961" t="s">
        <v>41</v>
      </c>
      <c r="AC1961" t="s">
        <v>64</v>
      </c>
      <c r="AD1961" t="s">
        <v>54</v>
      </c>
      <c r="AE1961" t="s">
        <v>73</v>
      </c>
      <c r="AF1961" t="s">
        <v>9044</v>
      </c>
    </row>
    <row r="1962" spans="1:32" x14ac:dyDescent="0.25">
      <c r="A1962" t="s">
        <v>9045</v>
      </c>
      <c r="B1962" t="s">
        <v>9046</v>
      </c>
      <c r="C1962" t="s">
        <v>9047</v>
      </c>
      <c r="D1962" t="s">
        <v>9048</v>
      </c>
      <c r="E1962" t="s">
        <v>117</v>
      </c>
      <c r="F1962">
        <v>5</v>
      </c>
      <c r="G1962">
        <v>2022</v>
      </c>
      <c r="H1962" s="1">
        <v>44958.662849768516</v>
      </c>
      <c r="I1962" t="s">
        <v>8601</v>
      </c>
      <c r="J1962">
        <v>3244</v>
      </c>
      <c r="K1962">
        <v>0</v>
      </c>
      <c r="L1962" t="s">
        <v>38</v>
      </c>
      <c r="M1962" t="s">
        <v>39</v>
      </c>
      <c r="N1962">
        <v>3188</v>
      </c>
      <c r="Q1962">
        <v>56</v>
      </c>
      <c r="R1962" t="s">
        <v>673</v>
      </c>
      <c r="S1962">
        <v>42.35689</v>
      </c>
      <c r="T1962">
        <v>-87.925214999999994</v>
      </c>
      <c r="U1962">
        <v>13.21916667</v>
      </c>
      <c r="V1962">
        <v>4</v>
      </c>
      <c r="W1962">
        <v>47.2</v>
      </c>
      <c r="X1962">
        <v>23.6</v>
      </c>
      <c r="Y1962">
        <v>4824.76</v>
      </c>
      <c r="Z1962">
        <v>17000537002</v>
      </c>
      <c r="AA1962">
        <v>6665.032710642</v>
      </c>
      <c r="AB1962" t="s">
        <v>54</v>
      </c>
      <c r="AC1962" t="s">
        <v>54</v>
      </c>
      <c r="AD1962" t="s">
        <v>537</v>
      </c>
      <c r="AE1962" t="s">
        <v>54</v>
      </c>
      <c r="AF1962" t="s">
        <v>9049</v>
      </c>
    </row>
    <row r="1963" spans="1:32" x14ac:dyDescent="0.25">
      <c r="A1963" t="s">
        <v>9050</v>
      </c>
      <c r="B1963" t="s">
        <v>9051</v>
      </c>
      <c r="C1963" t="s">
        <v>9052</v>
      </c>
      <c r="D1963" t="s">
        <v>799</v>
      </c>
      <c r="E1963" t="s">
        <v>192</v>
      </c>
      <c r="F1963">
        <v>4</v>
      </c>
      <c r="G1963">
        <v>2022</v>
      </c>
      <c r="H1963" s="1">
        <v>44970.462030694442</v>
      </c>
      <c r="I1963" t="s">
        <v>8601</v>
      </c>
      <c r="J1963">
        <v>3230</v>
      </c>
      <c r="K1963">
        <v>0</v>
      </c>
      <c r="L1963" t="s">
        <v>38</v>
      </c>
      <c r="M1963" t="s">
        <v>79</v>
      </c>
      <c r="Q1963">
        <v>3230</v>
      </c>
      <c r="R1963" t="s">
        <v>94</v>
      </c>
      <c r="S1963">
        <v>34.621070000000003</v>
      </c>
      <c r="T1963">
        <v>-86.996489999999994</v>
      </c>
      <c r="U1963">
        <v>21.958666669999999</v>
      </c>
      <c r="V1963">
        <v>8</v>
      </c>
      <c r="W1963">
        <v>36</v>
      </c>
      <c r="X1963">
        <v>35.1</v>
      </c>
      <c r="Y1963">
        <v>7981</v>
      </c>
      <c r="Z1963">
        <v>1000045001</v>
      </c>
      <c r="AA1963">
        <v>9764.4550258094005</v>
      </c>
      <c r="AB1963" t="s">
        <v>53</v>
      </c>
      <c r="AC1963" t="s">
        <v>536</v>
      </c>
      <c r="AD1963" t="s">
        <v>54</v>
      </c>
      <c r="AE1963" t="s">
        <v>73</v>
      </c>
      <c r="AF1963" t="s">
        <v>9053</v>
      </c>
    </row>
    <row r="1964" spans="1:32" x14ac:dyDescent="0.25">
      <c r="A1964" t="s">
        <v>9054</v>
      </c>
      <c r="B1964" t="s">
        <v>9055</v>
      </c>
      <c r="C1964" t="s">
        <v>9056</v>
      </c>
      <c r="D1964" t="s">
        <v>9057</v>
      </c>
      <c r="E1964" t="s">
        <v>253</v>
      </c>
      <c r="F1964">
        <v>5</v>
      </c>
      <c r="G1964">
        <v>2022</v>
      </c>
      <c r="H1964" s="1">
        <v>44974.436087291666</v>
      </c>
      <c r="I1964" t="s">
        <v>8601</v>
      </c>
      <c r="J1964">
        <v>3161.37</v>
      </c>
      <c r="K1964">
        <v>0</v>
      </c>
      <c r="L1964" t="s">
        <v>38</v>
      </c>
      <c r="M1964" t="s">
        <v>79</v>
      </c>
      <c r="Q1964">
        <v>3161.37</v>
      </c>
      <c r="R1964" t="s">
        <v>52</v>
      </c>
      <c r="S1964">
        <v>37.954444000000002</v>
      </c>
      <c r="T1964">
        <v>-87.568250000000006</v>
      </c>
      <c r="U1964">
        <v>13.465666667000001</v>
      </c>
      <c r="V1964">
        <v>3</v>
      </c>
      <c r="W1964">
        <v>40</v>
      </c>
      <c r="X1964">
        <v>12.7</v>
      </c>
      <c r="Y1964">
        <v>4020.6</v>
      </c>
      <c r="Z1964">
        <v>18000851001</v>
      </c>
      <c r="AA1964">
        <v>8376.8170680200001</v>
      </c>
      <c r="AB1964" t="s">
        <v>407</v>
      </c>
      <c r="AC1964" t="s">
        <v>562</v>
      </c>
      <c r="AD1964" t="s">
        <v>54</v>
      </c>
      <c r="AE1964" t="s">
        <v>73</v>
      </c>
      <c r="AF1964" t="s">
        <v>9058</v>
      </c>
    </row>
    <row r="1965" spans="1:32" x14ac:dyDescent="0.25">
      <c r="A1965" t="s">
        <v>9059</v>
      </c>
      <c r="B1965" t="s">
        <v>9060</v>
      </c>
      <c r="C1965" t="s">
        <v>9060</v>
      </c>
      <c r="D1965" t="s">
        <v>3430</v>
      </c>
      <c r="E1965" t="s">
        <v>99</v>
      </c>
      <c r="F1965">
        <v>6</v>
      </c>
      <c r="G1965">
        <v>2022</v>
      </c>
      <c r="H1965" s="1">
        <v>44826.570422418983</v>
      </c>
      <c r="I1965" t="s">
        <v>8601</v>
      </c>
      <c r="J1965">
        <v>3154.4</v>
      </c>
      <c r="K1965">
        <v>0</v>
      </c>
      <c r="L1965" t="s">
        <v>38</v>
      </c>
      <c r="M1965" t="s">
        <v>79</v>
      </c>
      <c r="Q1965">
        <v>3154.4</v>
      </c>
      <c r="R1965" t="s">
        <v>94</v>
      </c>
      <c r="S1965">
        <v>27.498694</v>
      </c>
      <c r="T1965">
        <v>-99.493806000000006</v>
      </c>
      <c r="U1965">
        <v>9.1973333329999996</v>
      </c>
      <c r="V1965">
        <v>1</v>
      </c>
      <c r="W1965">
        <v>14</v>
      </c>
      <c r="X1965">
        <v>14</v>
      </c>
      <c r="Y1965">
        <v>3358.174</v>
      </c>
      <c r="Z1965">
        <v>48001125001</v>
      </c>
      <c r="AA1965">
        <v>4619.9967177319004</v>
      </c>
      <c r="AB1965" t="s">
        <v>54</v>
      </c>
      <c r="AC1965" t="s">
        <v>64</v>
      </c>
      <c r="AD1965" t="s">
        <v>54</v>
      </c>
      <c r="AE1965" t="s">
        <v>44</v>
      </c>
      <c r="AF1965" t="s">
        <v>9061</v>
      </c>
    </row>
    <row r="1966" spans="1:32" x14ac:dyDescent="0.25">
      <c r="A1966" t="s">
        <v>9062</v>
      </c>
      <c r="B1966" t="s">
        <v>9063</v>
      </c>
      <c r="C1966" t="s">
        <v>9064</v>
      </c>
      <c r="D1966" t="s">
        <v>2719</v>
      </c>
      <c r="E1966" t="s">
        <v>36</v>
      </c>
      <c r="F1966">
        <v>9</v>
      </c>
      <c r="G1966">
        <v>2022</v>
      </c>
      <c r="H1966" s="1">
        <v>44974.685034930553</v>
      </c>
      <c r="I1966" t="s">
        <v>8601</v>
      </c>
      <c r="J1966">
        <v>3130.19</v>
      </c>
      <c r="K1966">
        <v>0</v>
      </c>
      <c r="L1966" t="s">
        <v>38</v>
      </c>
      <c r="M1966" t="s">
        <v>51</v>
      </c>
      <c r="N1966">
        <v>3130.19</v>
      </c>
      <c r="R1966" t="s">
        <v>52</v>
      </c>
      <c r="S1966">
        <v>38.012799999999999</v>
      </c>
      <c r="T1966">
        <v>-121.8343</v>
      </c>
      <c r="U1966">
        <v>7.6395</v>
      </c>
      <c r="V1966">
        <v>2</v>
      </c>
      <c r="W1966">
        <v>31.1</v>
      </c>
      <c r="X1966">
        <v>19.5</v>
      </c>
      <c r="Y1966">
        <v>2786.5859999999998</v>
      </c>
      <c r="Z1966">
        <v>6002023001</v>
      </c>
      <c r="AA1966">
        <v>6719.6641263030006</v>
      </c>
      <c r="AB1966" t="s">
        <v>53</v>
      </c>
      <c r="AC1966" t="s">
        <v>42</v>
      </c>
      <c r="AD1966" t="s">
        <v>54</v>
      </c>
      <c r="AE1966" t="s">
        <v>73</v>
      </c>
      <c r="AF1966" t="s">
        <v>9065</v>
      </c>
    </row>
    <row r="1967" spans="1:32" x14ac:dyDescent="0.25">
      <c r="A1967" t="s">
        <v>9066</v>
      </c>
      <c r="B1967" t="s">
        <v>9067</v>
      </c>
      <c r="C1967" t="s">
        <v>9068</v>
      </c>
      <c r="D1967" t="s">
        <v>910</v>
      </c>
      <c r="E1967" t="s">
        <v>111</v>
      </c>
      <c r="F1967">
        <v>4</v>
      </c>
      <c r="G1967">
        <v>2022</v>
      </c>
      <c r="H1967" s="1">
        <v>44957.610899710649</v>
      </c>
      <c r="I1967" t="s">
        <v>8601</v>
      </c>
      <c r="J1967">
        <v>3099</v>
      </c>
      <c r="K1967">
        <v>0</v>
      </c>
      <c r="L1967" t="s">
        <v>38</v>
      </c>
      <c r="M1967" t="s">
        <v>79</v>
      </c>
      <c r="Q1967">
        <v>3099</v>
      </c>
      <c r="R1967" t="s">
        <v>94</v>
      </c>
      <c r="S1967">
        <v>33.750830000000001</v>
      </c>
      <c r="T1967">
        <v>-84.391419999999997</v>
      </c>
      <c r="U1967">
        <v>18.574999999999999</v>
      </c>
      <c r="V1967">
        <v>1</v>
      </c>
      <c r="W1967">
        <v>38</v>
      </c>
      <c r="X1967">
        <v>24</v>
      </c>
      <c r="Y1967">
        <v>6770.7</v>
      </c>
      <c r="Z1967">
        <v>13000016001</v>
      </c>
      <c r="AA1967">
        <v>10485.589712534598</v>
      </c>
      <c r="AB1967" t="s">
        <v>41</v>
      </c>
      <c r="AC1967" t="s">
        <v>54</v>
      </c>
      <c r="AD1967" t="s">
        <v>54</v>
      </c>
      <c r="AE1967" t="s">
        <v>73</v>
      </c>
      <c r="AF1967" t="s">
        <v>9069</v>
      </c>
    </row>
    <row r="1968" spans="1:32" x14ac:dyDescent="0.25">
      <c r="A1968" t="s">
        <v>9070</v>
      </c>
      <c r="B1968" t="s">
        <v>9071</v>
      </c>
      <c r="C1968" t="s">
        <v>9072</v>
      </c>
      <c r="D1968" t="s">
        <v>9073</v>
      </c>
      <c r="E1968" t="s">
        <v>247</v>
      </c>
      <c r="F1968">
        <v>1</v>
      </c>
      <c r="G1968">
        <v>2022</v>
      </c>
      <c r="H1968" s="1">
        <v>44973.465673553241</v>
      </c>
      <c r="I1968" t="s">
        <v>8601</v>
      </c>
      <c r="J1968">
        <v>3088</v>
      </c>
      <c r="K1968">
        <v>0</v>
      </c>
      <c r="L1968" t="s">
        <v>38</v>
      </c>
      <c r="M1968" t="s">
        <v>79</v>
      </c>
      <c r="Q1968">
        <v>3088</v>
      </c>
      <c r="R1968" t="s">
        <v>94</v>
      </c>
      <c r="S1968">
        <v>41.898890999999999</v>
      </c>
      <c r="T1968">
        <v>-71.337682999999998</v>
      </c>
      <c r="U1968">
        <v>3.8166666669999998</v>
      </c>
      <c r="V1968">
        <v>1</v>
      </c>
      <c r="W1968">
        <v>8.6</v>
      </c>
      <c r="X1968">
        <v>0</v>
      </c>
      <c r="Y1968">
        <v>1389.3</v>
      </c>
      <c r="Z1968">
        <v>25000070001</v>
      </c>
      <c r="AA1968">
        <v>1249.2383714482005</v>
      </c>
      <c r="AB1968" t="s">
        <v>54</v>
      </c>
      <c r="AC1968" t="s">
        <v>64</v>
      </c>
      <c r="AD1968" t="s">
        <v>54</v>
      </c>
      <c r="AE1968" t="s">
        <v>65</v>
      </c>
      <c r="AF1968" t="s">
        <v>9074</v>
      </c>
    </row>
    <row r="1969" spans="1:32" x14ac:dyDescent="0.25">
      <c r="A1969" t="s">
        <v>9075</v>
      </c>
      <c r="B1969" t="s">
        <v>9076</v>
      </c>
      <c r="C1969" t="s">
        <v>9077</v>
      </c>
      <c r="D1969" t="s">
        <v>9078</v>
      </c>
      <c r="E1969" t="s">
        <v>600</v>
      </c>
      <c r="F1969">
        <v>4</v>
      </c>
      <c r="G1969">
        <v>2022</v>
      </c>
      <c r="H1969" s="1">
        <v>44964.642245057868</v>
      </c>
      <c r="I1969" t="s">
        <v>8601</v>
      </c>
      <c r="J1969">
        <v>3048.8</v>
      </c>
      <c r="K1969">
        <v>0</v>
      </c>
      <c r="L1969" t="s">
        <v>38</v>
      </c>
      <c r="M1969" t="s">
        <v>51</v>
      </c>
      <c r="N1969">
        <v>3048.8</v>
      </c>
      <c r="R1969" t="s">
        <v>214</v>
      </c>
      <c r="S1969">
        <v>30.392575000000001</v>
      </c>
      <c r="T1969">
        <v>-84.322783000000001</v>
      </c>
      <c r="Z1969">
        <v>12000052002</v>
      </c>
      <c r="AA1969">
        <v>8103.6599897149999</v>
      </c>
      <c r="AB1969" t="s">
        <v>53</v>
      </c>
      <c r="AC1969" t="s">
        <v>42</v>
      </c>
      <c r="AD1969" t="s">
        <v>537</v>
      </c>
      <c r="AE1969" t="s">
        <v>73</v>
      </c>
      <c r="AF1969" t="s">
        <v>9079</v>
      </c>
    </row>
    <row r="1970" spans="1:32" x14ac:dyDescent="0.25">
      <c r="A1970" t="s">
        <v>9080</v>
      </c>
      <c r="B1970" t="s">
        <v>9081</v>
      </c>
      <c r="C1970" t="s">
        <v>9082</v>
      </c>
      <c r="D1970" t="s">
        <v>9083</v>
      </c>
      <c r="E1970" t="s">
        <v>61</v>
      </c>
      <c r="F1970">
        <v>1</v>
      </c>
      <c r="G1970">
        <v>2022</v>
      </c>
      <c r="H1970" s="1">
        <v>44980.54513554398</v>
      </c>
      <c r="I1970" t="s">
        <v>8601</v>
      </c>
      <c r="J1970">
        <v>3037.5</v>
      </c>
      <c r="K1970">
        <v>0</v>
      </c>
      <c r="L1970" t="s">
        <v>38</v>
      </c>
      <c r="M1970" t="s">
        <v>79</v>
      </c>
      <c r="Q1970">
        <v>3037.48</v>
      </c>
      <c r="R1970" t="s">
        <v>94</v>
      </c>
      <c r="S1970">
        <v>41.104382999999999</v>
      </c>
      <c r="T1970">
        <v>-73.411124999999998</v>
      </c>
      <c r="U1970">
        <v>11.40833333</v>
      </c>
      <c r="V1970">
        <v>1</v>
      </c>
      <c r="W1970">
        <v>18</v>
      </c>
      <c r="X1970">
        <v>0</v>
      </c>
      <c r="Y1970">
        <v>4160.2</v>
      </c>
      <c r="Z1970">
        <v>9001030001</v>
      </c>
      <c r="AA1970">
        <v>4383.2605832009003</v>
      </c>
      <c r="AB1970" t="s">
        <v>54</v>
      </c>
      <c r="AC1970" t="s">
        <v>54</v>
      </c>
      <c r="AD1970" t="s">
        <v>54</v>
      </c>
      <c r="AE1970" t="s">
        <v>55</v>
      </c>
      <c r="AF1970" t="s">
        <v>9084</v>
      </c>
    </row>
    <row r="1971" spans="1:32" x14ac:dyDescent="0.25">
      <c r="A1971" t="s">
        <v>9085</v>
      </c>
      <c r="B1971" t="s">
        <v>9086</v>
      </c>
      <c r="C1971" t="s">
        <v>9087</v>
      </c>
      <c r="D1971" t="s">
        <v>9088</v>
      </c>
      <c r="E1971" t="s">
        <v>36</v>
      </c>
      <c r="F1971">
        <v>9</v>
      </c>
      <c r="G1971">
        <v>2022</v>
      </c>
      <c r="H1971" s="1">
        <v>44960.650223773147</v>
      </c>
      <c r="I1971" t="s">
        <v>8601</v>
      </c>
      <c r="J1971">
        <v>3030</v>
      </c>
      <c r="K1971">
        <v>0</v>
      </c>
      <c r="L1971" t="s">
        <v>38</v>
      </c>
      <c r="M1971" t="s">
        <v>79</v>
      </c>
      <c r="Q1971">
        <v>3030</v>
      </c>
      <c r="R1971" t="s">
        <v>52</v>
      </c>
      <c r="S1971">
        <v>36.986846999999997</v>
      </c>
      <c r="T1971">
        <v>-121.538825</v>
      </c>
      <c r="U1971">
        <v>0</v>
      </c>
      <c r="V1971">
        <v>1</v>
      </c>
      <c r="W1971">
        <v>8.5</v>
      </c>
      <c r="X1971">
        <v>0</v>
      </c>
      <c r="Y1971">
        <v>0</v>
      </c>
      <c r="AB1971" t="s">
        <v>952</v>
      </c>
      <c r="AC1971" t="s">
        <v>54</v>
      </c>
      <c r="AD1971" t="s">
        <v>54</v>
      </c>
      <c r="AE1971" t="s">
        <v>73</v>
      </c>
      <c r="AF1971" t="s">
        <v>9089</v>
      </c>
    </row>
    <row r="1972" spans="1:32" x14ac:dyDescent="0.25">
      <c r="A1972" t="s">
        <v>9090</v>
      </c>
      <c r="B1972" t="s">
        <v>9091</v>
      </c>
      <c r="C1972" t="s">
        <v>9092</v>
      </c>
      <c r="D1972" t="s">
        <v>9093</v>
      </c>
      <c r="E1972" t="s">
        <v>726</v>
      </c>
      <c r="F1972">
        <v>6</v>
      </c>
      <c r="G1972">
        <v>2022</v>
      </c>
      <c r="H1972" s="1">
        <v>44952.428331423609</v>
      </c>
      <c r="I1972" t="s">
        <v>8601</v>
      </c>
      <c r="J1972">
        <v>3017.68</v>
      </c>
      <c r="K1972">
        <v>0</v>
      </c>
      <c r="L1972" t="s">
        <v>38</v>
      </c>
      <c r="M1972" t="s">
        <v>51</v>
      </c>
      <c r="N1972">
        <v>3017.68</v>
      </c>
      <c r="R1972" t="s">
        <v>52</v>
      </c>
      <c r="S1972">
        <v>34.80368</v>
      </c>
      <c r="T1972">
        <v>-92.20138</v>
      </c>
      <c r="U1972">
        <v>5.3077500000000004</v>
      </c>
      <c r="V1972">
        <v>1</v>
      </c>
      <c r="W1972">
        <v>6.6</v>
      </c>
      <c r="X1972">
        <v>5.18</v>
      </c>
      <c r="Y1972">
        <v>1933.325</v>
      </c>
      <c r="Z1972">
        <v>5000003003</v>
      </c>
      <c r="AA1972">
        <v>2119.3347182090597</v>
      </c>
      <c r="AB1972" t="s">
        <v>41</v>
      </c>
      <c r="AC1972" t="s">
        <v>54</v>
      </c>
      <c r="AD1972" t="s">
        <v>54</v>
      </c>
      <c r="AE1972" t="s">
        <v>438</v>
      </c>
      <c r="AF1972" t="s">
        <v>9094</v>
      </c>
    </row>
    <row r="1973" spans="1:32" x14ac:dyDescent="0.25">
      <c r="A1973" t="s">
        <v>9095</v>
      </c>
      <c r="B1973" t="s">
        <v>9096</v>
      </c>
      <c r="C1973" t="s">
        <v>9097</v>
      </c>
      <c r="D1973" t="s">
        <v>9098</v>
      </c>
      <c r="E1973" t="s">
        <v>1064</v>
      </c>
      <c r="F1973">
        <v>3</v>
      </c>
      <c r="G1973">
        <v>2022</v>
      </c>
      <c r="H1973" s="1">
        <v>44978.472383449072</v>
      </c>
      <c r="I1973" t="s">
        <v>8601</v>
      </c>
      <c r="J1973">
        <v>3000.9580000000001</v>
      </c>
      <c r="K1973">
        <v>0</v>
      </c>
      <c r="L1973" t="s">
        <v>38</v>
      </c>
      <c r="M1973" t="s">
        <v>51</v>
      </c>
      <c r="N1973">
        <v>3000.9580000000001</v>
      </c>
      <c r="R1973" t="s">
        <v>86</v>
      </c>
      <c r="S1973">
        <v>38.387222000000001</v>
      </c>
      <c r="T1973">
        <v>-75.068611000000004</v>
      </c>
      <c r="U1973">
        <v>5.0744166670000004</v>
      </c>
      <c r="V1973">
        <v>1</v>
      </c>
      <c r="W1973">
        <v>14</v>
      </c>
      <c r="X1973">
        <v>0</v>
      </c>
      <c r="Y1973">
        <v>1857.6020000000001</v>
      </c>
      <c r="Z1973">
        <v>24000086001</v>
      </c>
      <c r="AA1973">
        <v>4513.1012477552104</v>
      </c>
      <c r="AB1973" t="s">
        <v>87</v>
      </c>
      <c r="AC1973" t="s">
        <v>54</v>
      </c>
      <c r="AD1973" t="s">
        <v>975</v>
      </c>
      <c r="AE1973" t="s">
        <v>73</v>
      </c>
      <c r="AF1973" t="s">
        <v>9099</v>
      </c>
    </row>
    <row r="1974" spans="1:32" x14ac:dyDescent="0.25">
      <c r="A1974" t="s">
        <v>9100</v>
      </c>
      <c r="B1974" t="s">
        <v>9101</v>
      </c>
      <c r="C1974" t="s">
        <v>9102</v>
      </c>
      <c r="D1974" t="s">
        <v>6369</v>
      </c>
      <c r="E1974" t="s">
        <v>36</v>
      </c>
      <c r="F1974">
        <v>9</v>
      </c>
      <c r="G1974">
        <v>2022</v>
      </c>
      <c r="H1974" s="1">
        <v>44957.742360833334</v>
      </c>
      <c r="I1974" t="s">
        <v>8601</v>
      </c>
      <c r="J1974">
        <v>2996</v>
      </c>
      <c r="K1974">
        <v>0</v>
      </c>
      <c r="L1974" t="s">
        <v>38</v>
      </c>
      <c r="M1974" t="s">
        <v>79</v>
      </c>
      <c r="Q1974">
        <v>2996</v>
      </c>
      <c r="R1974" t="s">
        <v>214</v>
      </c>
      <c r="S1974">
        <v>38.220275000000001</v>
      </c>
      <c r="T1974">
        <v>-122.080276</v>
      </c>
      <c r="U1974">
        <v>13.023250000000001</v>
      </c>
      <c r="V1974">
        <v>5</v>
      </c>
      <c r="W1974">
        <v>23.7</v>
      </c>
      <c r="X1974">
        <v>52.9</v>
      </c>
      <c r="Y1974">
        <v>4752.5709999999999</v>
      </c>
      <c r="Z1974">
        <v>6002038001</v>
      </c>
      <c r="AA1974">
        <v>7284.1887548000004</v>
      </c>
      <c r="AB1974" t="s">
        <v>53</v>
      </c>
      <c r="AC1974" t="s">
        <v>42</v>
      </c>
      <c r="AD1974" t="s">
        <v>54</v>
      </c>
      <c r="AE1974" t="s">
        <v>55</v>
      </c>
      <c r="AF1974" t="s">
        <v>9103</v>
      </c>
    </row>
    <row r="1975" spans="1:32" x14ac:dyDescent="0.25">
      <c r="A1975" t="s">
        <v>9104</v>
      </c>
      <c r="B1975" t="s">
        <v>9105</v>
      </c>
      <c r="C1975" t="s">
        <v>9106</v>
      </c>
      <c r="D1975" t="s">
        <v>9107</v>
      </c>
      <c r="E1975" t="s">
        <v>253</v>
      </c>
      <c r="F1975">
        <v>5</v>
      </c>
      <c r="G1975">
        <v>2022</v>
      </c>
      <c r="H1975" s="1">
        <v>44971.584422939814</v>
      </c>
      <c r="I1975" t="s">
        <v>8601</v>
      </c>
      <c r="J1975">
        <v>2979.63</v>
      </c>
      <c r="K1975">
        <v>0</v>
      </c>
      <c r="L1975" t="s">
        <v>38</v>
      </c>
      <c r="M1975" t="s">
        <v>51</v>
      </c>
      <c r="N1975">
        <v>3285.04</v>
      </c>
      <c r="R1975" t="s">
        <v>490</v>
      </c>
      <c r="S1975">
        <v>41.622777999999997</v>
      </c>
      <c r="T1975">
        <v>-87.513082999999995</v>
      </c>
      <c r="U1975">
        <v>33.522941670000002</v>
      </c>
      <c r="V1975">
        <v>1</v>
      </c>
      <c r="W1975">
        <v>37.799999999999997</v>
      </c>
      <c r="X1975">
        <v>37.783000000000001</v>
      </c>
      <c r="Y1975">
        <v>12214.0946</v>
      </c>
      <c r="Z1975">
        <v>18000106001</v>
      </c>
      <c r="AA1975">
        <v>9833.6548189800014</v>
      </c>
      <c r="AB1975" t="s">
        <v>53</v>
      </c>
      <c r="AC1975" t="s">
        <v>72</v>
      </c>
      <c r="AD1975" t="s">
        <v>54</v>
      </c>
      <c r="AE1975" t="s">
        <v>65</v>
      </c>
      <c r="AF1975" t="s">
        <v>9108</v>
      </c>
    </row>
    <row r="1976" spans="1:32" x14ac:dyDescent="0.25">
      <c r="A1976" t="s">
        <v>9109</v>
      </c>
      <c r="B1976" t="s">
        <v>9110</v>
      </c>
      <c r="C1976" t="s">
        <v>9111</v>
      </c>
      <c r="D1976" t="s">
        <v>1223</v>
      </c>
      <c r="E1976" t="s">
        <v>525</v>
      </c>
      <c r="F1976">
        <v>2</v>
      </c>
      <c r="G1976">
        <v>2022</v>
      </c>
      <c r="H1976" s="1">
        <v>44978.550303414355</v>
      </c>
      <c r="I1976" t="s">
        <v>8601</v>
      </c>
      <c r="J1976">
        <v>2944.88</v>
      </c>
      <c r="K1976">
        <v>0</v>
      </c>
      <c r="L1976" t="s">
        <v>38</v>
      </c>
      <c r="M1976" t="s">
        <v>79</v>
      </c>
      <c r="Q1976">
        <v>2944.88</v>
      </c>
      <c r="R1976" t="s">
        <v>94</v>
      </c>
      <c r="S1976">
        <v>40.847079999999998</v>
      </c>
      <c r="T1976">
        <v>-74.347696999999997</v>
      </c>
      <c r="U1976">
        <v>8.8591666670000002</v>
      </c>
      <c r="V1976">
        <v>1</v>
      </c>
      <c r="W1976">
        <v>0</v>
      </c>
      <c r="X1976">
        <v>0</v>
      </c>
      <c r="Y1976">
        <v>3229.53</v>
      </c>
      <c r="Z1976">
        <v>34001347001</v>
      </c>
      <c r="AA1976">
        <v>5400.1333333709799</v>
      </c>
      <c r="AB1976" t="s">
        <v>54</v>
      </c>
      <c r="AC1976" t="s">
        <v>54</v>
      </c>
      <c r="AD1976" t="s">
        <v>54</v>
      </c>
      <c r="AE1976" t="s">
        <v>55</v>
      </c>
      <c r="AF1976" t="s">
        <v>9112</v>
      </c>
    </row>
    <row r="1977" spans="1:32" x14ac:dyDescent="0.25">
      <c r="A1977" t="s">
        <v>9113</v>
      </c>
      <c r="B1977" t="s">
        <v>9114</v>
      </c>
      <c r="C1977" t="s">
        <v>9115</v>
      </c>
      <c r="D1977" t="s">
        <v>9116</v>
      </c>
      <c r="E1977" t="s">
        <v>1083</v>
      </c>
      <c r="F1977">
        <v>8</v>
      </c>
      <c r="G1977">
        <v>2022</v>
      </c>
      <c r="H1977" s="1">
        <v>45106.407609699076</v>
      </c>
      <c r="I1977" t="s">
        <v>8601</v>
      </c>
      <c r="J1977">
        <v>2922.02</v>
      </c>
      <c r="K1977">
        <v>0</v>
      </c>
      <c r="L1977" t="s">
        <v>38</v>
      </c>
      <c r="M1977" t="s">
        <v>39</v>
      </c>
      <c r="N1977">
        <v>4039</v>
      </c>
      <c r="Q1977">
        <v>6.42</v>
      </c>
      <c r="R1977" t="s">
        <v>52</v>
      </c>
      <c r="S1977">
        <v>43.595111000000003</v>
      </c>
      <c r="T1977">
        <v>-96.660027999999997</v>
      </c>
      <c r="U1977">
        <v>17.30083333</v>
      </c>
      <c r="V1977">
        <v>1</v>
      </c>
      <c r="W1977">
        <v>21</v>
      </c>
      <c r="X1977">
        <v>21</v>
      </c>
      <c r="Y1977">
        <v>6317.67</v>
      </c>
      <c r="Z1977">
        <v>46000110001</v>
      </c>
      <c r="AA1977">
        <v>4756.5752568844</v>
      </c>
      <c r="AB1977" t="s">
        <v>53</v>
      </c>
      <c r="AC1977" t="s">
        <v>562</v>
      </c>
      <c r="AD1977" t="s">
        <v>54</v>
      </c>
      <c r="AE1977" t="s">
        <v>800</v>
      </c>
      <c r="AF1977" t="s">
        <v>9117</v>
      </c>
    </row>
    <row r="1978" spans="1:32" x14ac:dyDescent="0.25">
      <c r="A1978" t="s">
        <v>9118</v>
      </c>
      <c r="B1978" t="s">
        <v>9119</v>
      </c>
      <c r="C1978" t="s">
        <v>9119</v>
      </c>
      <c r="D1978" t="s">
        <v>9120</v>
      </c>
      <c r="E1978" t="s">
        <v>99</v>
      </c>
      <c r="F1978">
        <v>6</v>
      </c>
      <c r="G1978">
        <v>2022</v>
      </c>
      <c r="H1978" s="1">
        <v>44817.613031446759</v>
      </c>
      <c r="I1978" t="s">
        <v>8601</v>
      </c>
      <c r="J1978">
        <v>2919.31</v>
      </c>
      <c r="K1978">
        <v>0</v>
      </c>
      <c r="L1978" t="s">
        <v>38</v>
      </c>
      <c r="M1978" t="s">
        <v>679</v>
      </c>
      <c r="O1978">
        <v>2919</v>
      </c>
      <c r="R1978" t="s">
        <v>52</v>
      </c>
      <c r="S1978">
        <v>33.922258999999997</v>
      </c>
      <c r="T1978">
        <v>-98.475954000000002</v>
      </c>
      <c r="U1978">
        <v>12.9625</v>
      </c>
      <c r="V1978">
        <v>2</v>
      </c>
      <c r="W1978">
        <v>19.91</v>
      </c>
      <c r="X1978">
        <v>0</v>
      </c>
      <c r="Y1978">
        <v>2872.93</v>
      </c>
      <c r="Z1978">
        <v>48004362001</v>
      </c>
      <c r="AA1978">
        <v>5645.2462849700005</v>
      </c>
      <c r="AB1978" t="s">
        <v>53</v>
      </c>
      <c r="AC1978" t="s">
        <v>54</v>
      </c>
      <c r="AD1978" t="s">
        <v>54</v>
      </c>
      <c r="AE1978" t="s">
        <v>73</v>
      </c>
      <c r="AF1978" t="s">
        <v>9121</v>
      </c>
    </row>
    <row r="1979" spans="1:32" x14ac:dyDescent="0.25">
      <c r="A1979" t="s">
        <v>9122</v>
      </c>
      <c r="B1979" t="s">
        <v>9123</v>
      </c>
      <c r="C1979" t="s">
        <v>9124</v>
      </c>
      <c r="D1979" t="s">
        <v>930</v>
      </c>
      <c r="E1979" t="s">
        <v>36</v>
      </c>
      <c r="F1979">
        <v>9</v>
      </c>
      <c r="G1979">
        <v>2022</v>
      </c>
      <c r="H1979" s="1">
        <v>44973.664897939816</v>
      </c>
      <c r="I1979" t="s">
        <v>8601</v>
      </c>
      <c r="J1979">
        <v>2799</v>
      </c>
      <c r="K1979">
        <v>0</v>
      </c>
      <c r="L1979" t="s">
        <v>38</v>
      </c>
      <c r="M1979" t="s">
        <v>79</v>
      </c>
      <c r="Q1979">
        <v>2799</v>
      </c>
      <c r="R1979" t="s">
        <v>94</v>
      </c>
      <c r="S1979">
        <v>38.251882999999999</v>
      </c>
      <c r="T1979">
        <v>-122.441304</v>
      </c>
      <c r="U1979">
        <v>2.061083333</v>
      </c>
      <c r="V1979">
        <v>2</v>
      </c>
      <c r="W1979">
        <v>16</v>
      </c>
      <c r="X1979">
        <v>3</v>
      </c>
      <c r="Y1979">
        <v>752.50800000000004</v>
      </c>
      <c r="Z1979">
        <v>6002069001</v>
      </c>
      <c r="AA1979">
        <v>1023.4285200494</v>
      </c>
      <c r="AB1979" t="s">
        <v>41</v>
      </c>
      <c r="AC1979" t="s">
        <v>54</v>
      </c>
      <c r="AD1979" t="s">
        <v>54</v>
      </c>
      <c r="AE1979" t="s">
        <v>65</v>
      </c>
      <c r="AF1979" t="s">
        <v>9125</v>
      </c>
    </row>
    <row r="1980" spans="1:32" x14ac:dyDescent="0.25">
      <c r="A1980" t="s">
        <v>9126</v>
      </c>
      <c r="B1980" t="s">
        <v>9127</v>
      </c>
      <c r="C1980" t="s">
        <v>9128</v>
      </c>
      <c r="D1980" t="s">
        <v>9129</v>
      </c>
      <c r="E1980" t="s">
        <v>36</v>
      </c>
      <c r="F1980">
        <v>9</v>
      </c>
      <c r="G1980">
        <v>2022</v>
      </c>
      <c r="H1980" s="1">
        <v>44944.549339166668</v>
      </c>
      <c r="I1980" t="s">
        <v>8601</v>
      </c>
      <c r="J1980">
        <v>2761</v>
      </c>
      <c r="K1980">
        <v>0</v>
      </c>
      <c r="L1980" t="s">
        <v>38</v>
      </c>
      <c r="M1980" t="s">
        <v>51</v>
      </c>
      <c r="N1980">
        <v>2761</v>
      </c>
      <c r="R1980" t="s">
        <v>52</v>
      </c>
      <c r="S1980">
        <v>33.105170000000001</v>
      </c>
      <c r="T1980">
        <v>-117.11138</v>
      </c>
      <c r="U1980">
        <v>9.7974999999999994</v>
      </c>
      <c r="V1980">
        <v>1</v>
      </c>
      <c r="W1980">
        <v>18</v>
      </c>
      <c r="X1980">
        <v>9.6</v>
      </c>
      <c r="Y1980">
        <v>3572.2</v>
      </c>
      <c r="Z1980">
        <v>6009032001</v>
      </c>
      <c r="AA1980">
        <v>8126.4230795737485</v>
      </c>
      <c r="AB1980" t="s">
        <v>53</v>
      </c>
      <c r="AC1980" t="s">
        <v>54</v>
      </c>
      <c r="AD1980" t="s">
        <v>54</v>
      </c>
      <c r="AE1980" t="s">
        <v>55</v>
      </c>
      <c r="AF1980" t="s">
        <v>9130</v>
      </c>
    </row>
    <row r="1981" spans="1:32" x14ac:dyDescent="0.25">
      <c r="A1981" t="s">
        <v>9131</v>
      </c>
      <c r="B1981" t="s">
        <v>9132</v>
      </c>
      <c r="C1981" t="s">
        <v>9133</v>
      </c>
      <c r="D1981" t="s">
        <v>9134</v>
      </c>
      <c r="E1981" t="s">
        <v>525</v>
      </c>
      <c r="F1981">
        <v>2</v>
      </c>
      <c r="G1981">
        <v>2022</v>
      </c>
      <c r="H1981" s="1">
        <v>44960.500983703707</v>
      </c>
      <c r="I1981" t="s">
        <v>8601</v>
      </c>
      <c r="J1981">
        <v>2673.23</v>
      </c>
      <c r="K1981">
        <v>0</v>
      </c>
      <c r="L1981" t="s">
        <v>38</v>
      </c>
      <c r="M1981" t="s">
        <v>79</v>
      </c>
      <c r="Q1981">
        <v>2673.23</v>
      </c>
      <c r="R1981" t="s">
        <v>52</v>
      </c>
      <c r="S1981">
        <v>39.852891</v>
      </c>
      <c r="T1981">
        <v>-75.225210000000004</v>
      </c>
      <c r="U1981">
        <v>17.659166670000001</v>
      </c>
      <c r="V1981">
        <v>2</v>
      </c>
      <c r="W1981">
        <v>0</v>
      </c>
      <c r="X1981">
        <v>0</v>
      </c>
      <c r="Y1981">
        <v>6441.85</v>
      </c>
      <c r="Z1981">
        <v>34006039001</v>
      </c>
      <c r="AA1981">
        <v>7998.0392527704016</v>
      </c>
      <c r="AB1981" t="s">
        <v>53</v>
      </c>
      <c r="AC1981" t="s">
        <v>64</v>
      </c>
      <c r="AD1981" t="s">
        <v>54</v>
      </c>
      <c r="AE1981" t="s">
        <v>65</v>
      </c>
      <c r="AF1981" t="s">
        <v>9135</v>
      </c>
    </row>
    <row r="1982" spans="1:32" x14ac:dyDescent="0.25">
      <c r="A1982" t="s">
        <v>9136</v>
      </c>
      <c r="B1982" t="s">
        <v>9137</v>
      </c>
      <c r="C1982" t="s">
        <v>9138</v>
      </c>
      <c r="D1982" t="s">
        <v>9139</v>
      </c>
      <c r="E1982" t="s">
        <v>61</v>
      </c>
      <c r="F1982">
        <v>1</v>
      </c>
      <c r="G1982">
        <v>2022</v>
      </c>
      <c r="H1982" s="1">
        <v>44965.449218391201</v>
      </c>
      <c r="I1982" t="s">
        <v>8601</v>
      </c>
      <c r="J1982">
        <v>2649.2</v>
      </c>
      <c r="K1982">
        <v>0</v>
      </c>
      <c r="L1982" t="s">
        <v>38</v>
      </c>
      <c r="M1982" t="s">
        <v>79</v>
      </c>
      <c r="Q1982">
        <v>2649.2</v>
      </c>
      <c r="R1982" t="s">
        <v>94</v>
      </c>
      <c r="S1982">
        <v>41.779986000000001</v>
      </c>
      <c r="T1982">
        <v>-73.117311000000001</v>
      </c>
      <c r="U1982">
        <v>4.7808333330000004</v>
      </c>
      <c r="V1982">
        <v>1</v>
      </c>
      <c r="W1982">
        <v>7</v>
      </c>
      <c r="X1982">
        <v>0</v>
      </c>
      <c r="Y1982">
        <v>1740.71</v>
      </c>
      <c r="Z1982">
        <v>9001430001</v>
      </c>
      <c r="AA1982">
        <v>2236.2459477235998</v>
      </c>
      <c r="AB1982" t="s">
        <v>54</v>
      </c>
      <c r="AC1982" t="s">
        <v>54</v>
      </c>
      <c r="AD1982" t="s">
        <v>54</v>
      </c>
      <c r="AE1982" t="s">
        <v>65</v>
      </c>
      <c r="AF1982" t="s">
        <v>9140</v>
      </c>
    </row>
    <row r="1983" spans="1:32" x14ac:dyDescent="0.25">
      <c r="A1983" t="s">
        <v>9141</v>
      </c>
      <c r="B1983" t="s">
        <v>9142</v>
      </c>
      <c r="C1983" t="s">
        <v>9143</v>
      </c>
      <c r="D1983" t="s">
        <v>206</v>
      </c>
      <c r="E1983" t="s">
        <v>726</v>
      </c>
      <c r="F1983">
        <v>6</v>
      </c>
      <c r="G1983">
        <v>2022</v>
      </c>
      <c r="H1983" s="1">
        <v>44958.599444120373</v>
      </c>
      <c r="I1983" t="s">
        <v>8601</v>
      </c>
      <c r="J1983">
        <v>2643</v>
      </c>
      <c r="K1983">
        <v>0</v>
      </c>
      <c r="L1983" t="s">
        <v>38</v>
      </c>
      <c r="M1983" t="s">
        <v>79</v>
      </c>
      <c r="Q1983">
        <v>2643</v>
      </c>
      <c r="R1983" t="s">
        <v>94</v>
      </c>
      <c r="S1983">
        <v>36.080730000000003</v>
      </c>
      <c r="T1983">
        <v>-94.089280000000002</v>
      </c>
      <c r="U1983">
        <v>5.8933333330000002</v>
      </c>
      <c r="V1983">
        <v>1</v>
      </c>
      <c r="W1983">
        <v>12.6</v>
      </c>
      <c r="X1983">
        <v>5.26</v>
      </c>
      <c r="Y1983">
        <v>2150.84</v>
      </c>
      <c r="Z1983">
        <v>5000005001</v>
      </c>
      <c r="AA1983">
        <v>2035.5665475288599</v>
      </c>
      <c r="AB1983" t="s">
        <v>54</v>
      </c>
      <c r="AC1983" t="s">
        <v>54</v>
      </c>
      <c r="AD1983" t="s">
        <v>54</v>
      </c>
      <c r="AE1983" t="s">
        <v>55</v>
      </c>
      <c r="AF1983" t="s">
        <v>9144</v>
      </c>
    </row>
    <row r="1984" spans="1:32" x14ac:dyDescent="0.25">
      <c r="A1984" t="s">
        <v>9145</v>
      </c>
      <c r="B1984" t="s">
        <v>9146</v>
      </c>
      <c r="C1984" t="s">
        <v>9147</v>
      </c>
      <c r="D1984" t="s">
        <v>9148</v>
      </c>
      <c r="E1984" t="s">
        <v>213</v>
      </c>
      <c r="F1984">
        <v>3</v>
      </c>
      <c r="G1984">
        <v>2022</v>
      </c>
      <c r="H1984" s="1">
        <v>44959.556437245374</v>
      </c>
      <c r="I1984" t="s">
        <v>8601</v>
      </c>
      <c r="J1984">
        <v>2609.1799999999998</v>
      </c>
      <c r="K1984">
        <v>0</v>
      </c>
      <c r="L1984" t="s">
        <v>38</v>
      </c>
      <c r="M1984" t="s">
        <v>51</v>
      </c>
      <c r="N1984">
        <v>2609.1799999999998</v>
      </c>
      <c r="R1984" t="s">
        <v>52</v>
      </c>
      <c r="S1984">
        <v>40.120939</v>
      </c>
      <c r="T1984">
        <v>-75.457965999999999</v>
      </c>
      <c r="U1984">
        <v>9.0127500000000005</v>
      </c>
      <c r="V1984">
        <v>3</v>
      </c>
      <c r="W1984">
        <v>14.25</v>
      </c>
      <c r="X1984">
        <v>0</v>
      </c>
      <c r="Y1984">
        <v>3286.0619999999999</v>
      </c>
      <c r="Z1984">
        <v>42000105001</v>
      </c>
      <c r="AA1984">
        <v>4062.7562779896994</v>
      </c>
      <c r="AB1984" t="s">
        <v>87</v>
      </c>
      <c r="AC1984" t="s">
        <v>54</v>
      </c>
      <c r="AD1984" t="s">
        <v>54</v>
      </c>
      <c r="AE1984" t="s">
        <v>55</v>
      </c>
      <c r="AF1984" t="s">
        <v>9149</v>
      </c>
    </row>
    <row r="1985" spans="1:32" x14ac:dyDescent="0.25">
      <c r="A1985" t="s">
        <v>9150</v>
      </c>
      <c r="B1985" t="s">
        <v>9151</v>
      </c>
      <c r="C1985" t="s">
        <v>9151</v>
      </c>
      <c r="D1985" t="s">
        <v>3430</v>
      </c>
      <c r="E1985" t="s">
        <v>99</v>
      </c>
      <c r="F1985">
        <v>6</v>
      </c>
      <c r="G1985">
        <v>2022</v>
      </c>
      <c r="H1985" s="1">
        <v>44826.730077777778</v>
      </c>
      <c r="I1985" t="s">
        <v>8601</v>
      </c>
      <c r="J1985">
        <v>2596.9</v>
      </c>
      <c r="K1985">
        <v>0</v>
      </c>
      <c r="L1985" t="s">
        <v>38</v>
      </c>
      <c r="M1985" t="s">
        <v>79</v>
      </c>
      <c r="Q1985">
        <v>2596.9</v>
      </c>
      <c r="R1985" t="s">
        <v>94</v>
      </c>
      <c r="S1985">
        <v>27.449743999999999</v>
      </c>
      <c r="T1985">
        <v>-99.487623999999997</v>
      </c>
      <c r="U1985">
        <v>8.744166667</v>
      </c>
      <c r="V1985">
        <v>1</v>
      </c>
      <c r="W1985">
        <v>18</v>
      </c>
      <c r="X1985">
        <v>18</v>
      </c>
      <c r="Y1985">
        <v>3191.4259999999999</v>
      </c>
      <c r="Z1985">
        <v>48001125002</v>
      </c>
      <c r="AA1985">
        <v>3277.8849396600003</v>
      </c>
      <c r="AB1985" t="s">
        <v>54</v>
      </c>
      <c r="AC1985" t="s">
        <v>64</v>
      </c>
      <c r="AD1985" t="s">
        <v>54</v>
      </c>
      <c r="AE1985" t="s">
        <v>55</v>
      </c>
      <c r="AF1985" t="s">
        <v>9152</v>
      </c>
    </row>
    <row r="1986" spans="1:32" x14ac:dyDescent="0.25">
      <c r="A1986" t="s">
        <v>9153</v>
      </c>
      <c r="B1986" t="s">
        <v>9154</v>
      </c>
      <c r="C1986" t="s">
        <v>9155</v>
      </c>
      <c r="D1986" t="s">
        <v>9156</v>
      </c>
      <c r="E1986" t="s">
        <v>36</v>
      </c>
      <c r="F1986">
        <v>9</v>
      </c>
      <c r="G1986">
        <v>2022</v>
      </c>
      <c r="H1986" s="1">
        <v>44945.56774366898</v>
      </c>
      <c r="I1986" t="s">
        <v>8601</v>
      </c>
      <c r="J1986">
        <v>2563</v>
      </c>
      <c r="K1986">
        <v>0</v>
      </c>
      <c r="L1986" t="s">
        <v>38</v>
      </c>
      <c r="M1986" t="s">
        <v>51</v>
      </c>
      <c r="N1986">
        <v>2563</v>
      </c>
      <c r="R1986" t="s">
        <v>52</v>
      </c>
      <c r="S1986">
        <v>37.736078999999997</v>
      </c>
      <c r="T1986">
        <v>-120.93574099999999</v>
      </c>
      <c r="Z1986">
        <v>6005068001</v>
      </c>
      <c r="AA1986">
        <v>1697.2159798684004</v>
      </c>
      <c r="AB1986" t="s">
        <v>1420</v>
      </c>
      <c r="AC1986" t="s">
        <v>72</v>
      </c>
      <c r="AD1986" t="s">
        <v>54</v>
      </c>
      <c r="AE1986" t="s">
        <v>438</v>
      </c>
      <c r="AF1986" t="s">
        <v>9157</v>
      </c>
    </row>
    <row r="1987" spans="1:32" x14ac:dyDescent="0.25">
      <c r="A1987" t="s">
        <v>9158</v>
      </c>
      <c r="B1987" t="s">
        <v>9159</v>
      </c>
      <c r="C1987" t="s">
        <v>9159</v>
      </c>
      <c r="D1987" t="s">
        <v>9160</v>
      </c>
      <c r="E1987" t="s">
        <v>99</v>
      </c>
      <c r="F1987">
        <v>6</v>
      </c>
      <c r="G1987">
        <v>2022</v>
      </c>
      <c r="H1987" s="1">
        <v>44830.626240138889</v>
      </c>
      <c r="I1987" t="s">
        <v>8601</v>
      </c>
      <c r="J1987">
        <v>2517.13</v>
      </c>
      <c r="K1987">
        <v>0</v>
      </c>
      <c r="L1987" t="s">
        <v>38</v>
      </c>
      <c r="M1987" t="s">
        <v>679</v>
      </c>
      <c r="O1987">
        <v>2512</v>
      </c>
      <c r="R1987" t="s">
        <v>52</v>
      </c>
      <c r="S1987">
        <v>29.866150000000001</v>
      </c>
      <c r="T1987">
        <v>-97.925293999999994</v>
      </c>
      <c r="U1987">
        <v>4.5016666670000003</v>
      </c>
      <c r="V1987">
        <v>1</v>
      </c>
      <c r="W1987">
        <v>9</v>
      </c>
      <c r="X1987">
        <v>0</v>
      </c>
      <c r="Y1987">
        <v>1638.98</v>
      </c>
      <c r="Z1987">
        <v>48008029001</v>
      </c>
      <c r="AA1987">
        <v>2908.2123603539003</v>
      </c>
      <c r="AB1987" t="s">
        <v>53</v>
      </c>
      <c r="AC1987" t="s">
        <v>64</v>
      </c>
      <c r="AD1987" t="s">
        <v>54</v>
      </c>
      <c r="AE1987" t="s">
        <v>44</v>
      </c>
      <c r="AF1987" t="s">
        <v>9161</v>
      </c>
    </row>
    <row r="1988" spans="1:32" x14ac:dyDescent="0.25">
      <c r="A1988" t="s">
        <v>9162</v>
      </c>
      <c r="B1988" t="s">
        <v>9163</v>
      </c>
      <c r="C1988" t="s">
        <v>9164</v>
      </c>
      <c r="D1988" t="s">
        <v>9165</v>
      </c>
      <c r="E1988" t="s">
        <v>117</v>
      </c>
      <c r="F1988">
        <v>5</v>
      </c>
      <c r="G1988">
        <v>2022</v>
      </c>
      <c r="H1988" s="1">
        <v>44958.662098275461</v>
      </c>
      <c r="I1988" t="s">
        <v>8601</v>
      </c>
      <c r="J1988">
        <v>2516</v>
      </c>
      <c r="K1988">
        <v>0</v>
      </c>
      <c r="L1988" t="s">
        <v>38</v>
      </c>
      <c r="M1988" t="s">
        <v>473</v>
      </c>
      <c r="N1988">
        <v>2501</v>
      </c>
      <c r="Q1988">
        <v>16</v>
      </c>
      <c r="R1988" t="s">
        <v>1610</v>
      </c>
      <c r="S1988">
        <v>42.373938000000003</v>
      </c>
      <c r="T1988">
        <v>-87.817735999999996</v>
      </c>
      <c r="U1988">
        <v>22.987500003000001</v>
      </c>
      <c r="V1988">
        <v>5</v>
      </c>
      <c r="W1988">
        <v>44</v>
      </c>
      <c r="X1988">
        <v>22</v>
      </c>
      <c r="Y1988">
        <v>6732.56</v>
      </c>
      <c r="Z1988">
        <v>17000537001</v>
      </c>
      <c r="AA1988">
        <v>7284.1887548000004</v>
      </c>
      <c r="AB1988" t="s">
        <v>54</v>
      </c>
      <c r="AC1988" t="s">
        <v>54</v>
      </c>
      <c r="AD1988" t="s">
        <v>537</v>
      </c>
      <c r="AE1988" t="s">
        <v>54</v>
      </c>
      <c r="AF1988" t="s">
        <v>9166</v>
      </c>
    </row>
    <row r="1989" spans="1:32" x14ac:dyDescent="0.25">
      <c r="A1989" t="s">
        <v>6757</v>
      </c>
      <c r="B1989" t="s">
        <v>9167</v>
      </c>
      <c r="C1989" t="s">
        <v>9168</v>
      </c>
      <c r="D1989" t="s">
        <v>3789</v>
      </c>
      <c r="E1989" t="s">
        <v>136</v>
      </c>
      <c r="F1989">
        <v>4</v>
      </c>
      <c r="G1989">
        <v>2022</v>
      </c>
      <c r="H1989" s="1">
        <v>44973.523241238428</v>
      </c>
      <c r="I1989" t="s">
        <v>8601</v>
      </c>
      <c r="J1989">
        <v>2489</v>
      </c>
      <c r="K1989">
        <v>0</v>
      </c>
      <c r="L1989" t="s">
        <v>38</v>
      </c>
      <c r="M1989" t="s">
        <v>39</v>
      </c>
      <c r="N1989">
        <v>2489</v>
      </c>
      <c r="Q1989">
        <v>61</v>
      </c>
      <c r="R1989" t="s">
        <v>561</v>
      </c>
      <c r="S1989">
        <v>35.904318000000004</v>
      </c>
      <c r="T1989">
        <v>-78.976588000000007</v>
      </c>
      <c r="U1989">
        <v>9.6626083329999997</v>
      </c>
      <c r="V1989">
        <v>1</v>
      </c>
      <c r="W1989">
        <v>20</v>
      </c>
      <c r="X1989">
        <v>0</v>
      </c>
      <c r="Y1989">
        <v>3528.8353000000002</v>
      </c>
      <c r="Z1989">
        <v>37003201008</v>
      </c>
      <c r="AA1989">
        <v>5438.7395337714197</v>
      </c>
      <c r="AB1989" t="s">
        <v>53</v>
      </c>
      <c r="AC1989" t="s">
        <v>54</v>
      </c>
      <c r="AD1989" t="s">
        <v>54</v>
      </c>
      <c r="AE1989" t="s">
        <v>73</v>
      </c>
      <c r="AF1989" t="s">
        <v>9169</v>
      </c>
    </row>
    <row r="1990" spans="1:32" x14ac:dyDescent="0.25">
      <c r="A1990" t="s">
        <v>9170</v>
      </c>
      <c r="B1990" t="s">
        <v>9171</v>
      </c>
      <c r="C1990" t="s">
        <v>9171</v>
      </c>
      <c r="D1990" t="s">
        <v>9172</v>
      </c>
      <c r="E1990" t="s">
        <v>99</v>
      </c>
      <c r="F1990">
        <v>6</v>
      </c>
      <c r="G1990">
        <v>2022</v>
      </c>
      <c r="H1990" s="1">
        <v>44827.417424791667</v>
      </c>
      <c r="I1990" t="s">
        <v>8601</v>
      </c>
      <c r="J1990">
        <v>2477.2199999999998</v>
      </c>
      <c r="K1990">
        <v>0</v>
      </c>
      <c r="L1990" t="s">
        <v>38</v>
      </c>
      <c r="M1990" t="s">
        <v>79</v>
      </c>
      <c r="Q1990">
        <v>2447.2199999999998</v>
      </c>
      <c r="R1990" t="s">
        <v>94</v>
      </c>
      <c r="S1990">
        <v>27.708279999999998</v>
      </c>
      <c r="T1990">
        <v>-97.339110000000005</v>
      </c>
      <c r="U1990">
        <v>12.5975</v>
      </c>
      <c r="V1990">
        <v>1</v>
      </c>
      <c r="W1990">
        <v>24</v>
      </c>
      <c r="X1990">
        <v>16.2</v>
      </c>
      <c r="Y1990">
        <v>4598.21</v>
      </c>
      <c r="Z1990">
        <v>48001203004</v>
      </c>
      <c r="AA1990">
        <v>6018.5609586535002</v>
      </c>
      <c r="AB1990" t="s">
        <v>41</v>
      </c>
      <c r="AC1990" t="s">
        <v>54</v>
      </c>
      <c r="AD1990" t="s">
        <v>54</v>
      </c>
      <c r="AE1990" t="s">
        <v>73</v>
      </c>
      <c r="AF1990" t="s">
        <v>9173</v>
      </c>
    </row>
    <row r="1991" spans="1:32" x14ac:dyDescent="0.25">
      <c r="A1991" t="s">
        <v>9174</v>
      </c>
      <c r="B1991" t="s">
        <v>9175</v>
      </c>
      <c r="C1991" t="s">
        <v>9175</v>
      </c>
      <c r="D1991" t="s">
        <v>7414</v>
      </c>
      <c r="E1991" t="s">
        <v>99</v>
      </c>
      <c r="F1991">
        <v>6</v>
      </c>
      <c r="G1991">
        <v>2022</v>
      </c>
      <c r="H1991" s="1">
        <v>44827.558966574077</v>
      </c>
      <c r="I1991" t="s">
        <v>8601</v>
      </c>
      <c r="J1991">
        <v>2467</v>
      </c>
      <c r="K1991">
        <v>0</v>
      </c>
      <c r="L1991" t="s">
        <v>38</v>
      </c>
      <c r="M1991" t="s">
        <v>679</v>
      </c>
      <c r="O1991">
        <v>2467</v>
      </c>
      <c r="R1991" t="s">
        <v>52</v>
      </c>
      <c r="S1991">
        <v>32.561610999999999</v>
      </c>
      <c r="T1991">
        <v>-99.622556000000003</v>
      </c>
      <c r="U1991">
        <v>9.3624166660000014</v>
      </c>
      <c r="V1991">
        <v>3</v>
      </c>
      <c r="W1991">
        <v>18</v>
      </c>
      <c r="X1991">
        <v>18</v>
      </c>
      <c r="Y1991">
        <v>1813.6690000000001</v>
      </c>
      <c r="Z1991">
        <v>48002031001</v>
      </c>
      <c r="AA1991">
        <v>5998.5294395777992</v>
      </c>
      <c r="AB1991" t="s">
        <v>54</v>
      </c>
      <c r="AC1991" t="s">
        <v>54</v>
      </c>
      <c r="AD1991" t="s">
        <v>54</v>
      </c>
      <c r="AE1991" t="s">
        <v>438</v>
      </c>
      <c r="AF1991" t="s">
        <v>9176</v>
      </c>
    </row>
    <row r="1992" spans="1:32" x14ac:dyDescent="0.25">
      <c r="A1992" t="s">
        <v>9177</v>
      </c>
      <c r="B1992" t="s">
        <v>9178</v>
      </c>
      <c r="C1992" t="s">
        <v>9179</v>
      </c>
      <c r="D1992" t="s">
        <v>9180</v>
      </c>
      <c r="E1992" t="s">
        <v>159</v>
      </c>
      <c r="F1992">
        <v>10</v>
      </c>
      <c r="G1992">
        <v>2022</v>
      </c>
      <c r="H1992" s="1">
        <v>44971.592416053238</v>
      </c>
      <c r="I1992" t="s">
        <v>8601</v>
      </c>
      <c r="J1992">
        <v>2433</v>
      </c>
      <c r="K1992">
        <v>0</v>
      </c>
      <c r="L1992" t="s">
        <v>38</v>
      </c>
      <c r="M1992" t="s">
        <v>51</v>
      </c>
      <c r="N1992">
        <v>2433</v>
      </c>
      <c r="R1992" t="s">
        <v>568</v>
      </c>
      <c r="S1992">
        <v>47.194130999999999</v>
      </c>
      <c r="T1992">
        <v>-122.57499900000001</v>
      </c>
      <c r="Z1992">
        <v>53000982002</v>
      </c>
      <c r="AA1992">
        <v>6100.5080821450001</v>
      </c>
      <c r="AB1992" t="s">
        <v>53</v>
      </c>
      <c r="AC1992" t="s">
        <v>54</v>
      </c>
      <c r="AD1992" t="s">
        <v>54</v>
      </c>
      <c r="AE1992" t="s">
        <v>73</v>
      </c>
      <c r="AF1992" t="s">
        <v>9181</v>
      </c>
    </row>
    <row r="1993" spans="1:32" x14ac:dyDescent="0.25">
      <c r="A1993" t="s">
        <v>9182</v>
      </c>
      <c r="B1993" t="s">
        <v>9183</v>
      </c>
      <c r="C1993" t="s">
        <v>9183</v>
      </c>
      <c r="D1993" t="s">
        <v>9184</v>
      </c>
      <c r="E1993" t="s">
        <v>99</v>
      </c>
      <c r="F1993">
        <v>6</v>
      </c>
      <c r="G1993">
        <v>2022</v>
      </c>
      <c r="H1993" s="1">
        <v>44824.477693321758</v>
      </c>
      <c r="I1993" t="s">
        <v>8601</v>
      </c>
      <c r="J1993">
        <v>2407.4</v>
      </c>
      <c r="K1993">
        <v>0</v>
      </c>
      <c r="L1993" t="s">
        <v>38</v>
      </c>
      <c r="M1993" t="s">
        <v>79</v>
      </c>
      <c r="Q1993">
        <v>2584.6999999999998</v>
      </c>
      <c r="R1993" t="s">
        <v>94</v>
      </c>
      <c r="S1993">
        <v>28.752361000000001</v>
      </c>
      <c r="T1993">
        <v>-97.006583000000006</v>
      </c>
      <c r="U1993">
        <v>3.9147500000000002</v>
      </c>
      <c r="V1993">
        <v>1</v>
      </c>
      <c r="W1993">
        <v>9.6</v>
      </c>
      <c r="X1993">
        <v>9.6</v>
      </c>
      <c r="Y1993">
        <v>1428.88</v>
      </c>
      <c r="Z1993">
        <v>48000005001</v>
      </c>
      <c r="AA1993">
        <v>3004.7278613550002</v>
      </c>
      <c r="AB1993" t="s">
        <v>54</v>
      </c>
      <c r="AC1993" t="s">
        <v>54</v>
      </c>
      <c r="AD1993" t="s">
        <v>54</v>
      </c>
      <c r="AE1993" t="s">
        <v>73</v>
      </c>
      <c r="AF1993" t="s">
        <v>9185</v>
      </c>
    </row>
    <row r="1994" spans="1:32" x14ac:dyDescent="0.25">
      <c r="A1994" t="s">
        <v>9186</v>
      </c>
      <c r="B1994" t="s">
        <v>9187</v>
      </c>
      <c r="C1994" t="s">
        <v>9188</v>
      </c>
      <c r="D1994" t="s">
        <v>9189</v>
      </c>
      <c r="E1994" t="s">
        <v>5199</v>
      </c>
      <c r="F1994">
        <v>9</v>
      </c>
      <c r="G1994">
        <v>2022</v>
      </c>
      <c r="H1994" s="1">
        <v>44974.888329479167</v>
      </c>
      <c r="I1994" t="s">
        <v>8601</v>
      </c>
      <c r="J1994">
        <v>2404</v>
      </c>
      <c r="K1994">
        <v>0</v>
      </c>
      <c r="L1994" t="s">
        <v>38</v>
      </c>
      <c r="M1994" t="s">
        <v>79</v>
      </c>
      <c r="Q1994">
        <v>2404</v>
      </c>
      <c r="R1994" t="s">
        <v>86</v>
      </c>
      <c r="S1994">
        <v>21.304500000000001</v>
      </c>
      <c r="T1994">
        <v>-157.88205600000001</v>
      </c>
      <c r="U1994">
        <v>57.475000000000001</v>
      </c>
      <c r="V1994">
        <v>1</v>
      </c>
      <c r="W1994">
        <v>77.5</v>
      </c>
      <c r="X1994">
        <v>59.71</v>
      </c>
      <c r="Y1994">
        <v>20987.200000000001</v>
      </c>
      <c r="Z1994">
        <v>15000003001</v>
      </c>
      <c r="AB1994" t="s">
        <v>53</v>
      </c>
      <c r="AC1994" t="s">
        <v>54</v>
      </c>
      <c r="AD1994" t="s">
        <v>54</v>
      </c>
      <c r="AE1994" t="s">
        <v>73</v>
      </c>
      <c r="AF1994" t="s">
        <v>9190</v>
      </c>
    </row>
    <row r="1995" spans="1:32" x14ac:dyDescent="0.25">
      <c r="A1995" t="s">
        <v>9191</v>
      </c>
      <c r="B1995" t="s">
        <v>9192</v>
      </c>
      <c r="C1995" t="s">
        <v>9193</v>
      </c>
      <c r="D1995" t="s">
        <v>9194</v>
      </c>
      <c r="E1995" t="s">
        <v>525</v>
      </c>
      <c r="F1995">
        <v>2</v>
      </c>
      <c r="G1995">
        <v>2022</v>
      </c>
      <c r="H1995" s="1">
        <v>44970.385994351855</v>
      </c>
      <c r="I1995" t="s">
        <v>8601</v>
      </c>
      <c r="J1995">
        <v>2400.6999999999998</v>
      </c>
      <c r="K1995">
        <v>0</v>
      </c>
      <c r="L1995" t="s">
        <v>38</v>
      </c>
      <c r="M1995" t="s">
        <v>39</v>
      </c>
      <c r="N1995">
        <v>60.6</v>
      </c>
      <c r="Q1995">
        <v>2340.1999999999998</v>
      </c>
      <c r="R1995" t="s">
        <v>1484</v>
      </c>
      <c r="S1995">
        <v>40.600268</v>
      </c>
      <c r="T1995">
        <v>-74.259033000000002</v>
      </c>
      <c r="U1995">
        <v>24.69166667</v>
      </c>
      <c r="V1995">
        <v>1</v>
      </c>
      <c r="W1995">
        <v>55</v>
      </c>
      <c r="X1995">
        <v>26.76</v>
      </c>
      <c r="Y1995">
        <v>9000.2999999999993</v>
      </c>
      <c r="Z1995">
        <v>34001090001</v>
      </c>
      <c r="AA1995">
        <v>12301.902178543982</v>
      </c>
      <c r="AB1995" t="s">
        <v>53</v>
      </c>
      <c r="AC1995" t="s">
        <v>42</v>
      </c>
      <c r="AD1995" t="s">
        <v>537</v>
      </c>
      <c r="AE1995" t="s">
        <v>55</v>
      </c>
      <c r="AF1995" t="s">
        <v>9195</v>
      </c>
    </row>
    <row r="1996" spans="1:32" x14ac:dyDescent="0.25">
      <c r="A1996" t="s">
        <v>9196</v>
      </c>
      <c r="B1996" t="s">
        <v>9197</v>
      </c>
      <c r="C1996" t="s">
        <v>9198</v>
      </c>
      <c r="D1996" t="s">
        <v>9199</v>
      </c>
      <c r="E1996" t="s">
        <v>213</v>
      </c>
      <c r="F1996">
        <v>3</v>
      </c>
      <c r="G1996">
        <v>2022</v>
      </c>
      <c r="H1996" s="1">
        <v>44960.388930879628</v>
      </c>
      <c r="I1996" t="s">
        <v>8601</v>
      </c>
      <c r="J1996">
        <v>2400.1999999999998</v>
      </c>
      <c r="K1996">
        <v>0</v>
      </c>
      <c r="L1996" t="s">
        <v>38</v>
      </c>
      <c r="M1996" t="s">
        <v>51</v>
      </c>
      <c r="N1996">
        <v>2400.1999999999998</v>
      </c>
      <c r="R1996" t="s">
        <v>52</v>
      </c>
      <c r="S1996">
        <v>40.601666999999999</v>
      </c>
      <c r="T1996">
        <v>-75.453333000000001</v>
      </c>
      <c r="U1996">
        <v>32.607500000000002</v>
      </c>
      <c r="V1996">
        <v>1</v>
      </c>
      <c r="W1996">
        <v>40</v>
      </c>
      <c r="X1996">
        <v>0</v>
      </c>
      <c r="Y1996">
        <v>11894.88</v>
      </c>
      <c r="Z1996">
        <v>42001010001</v>
      </c>
      <c r="AA1996">
        <v>14750.482228470002</v>
      </c>
      <c r="AB1996" t="s">
        <v>53</v>
      </c>
      <c r="AC1996" t="s">
        <v>42</v>
      </c>
      <c r="AD1996" t="s">
        <v>54</v>
      </c>
      <c r="AE1996" t="s">
        <v>73</v>
      </c>
      <c r="AF1996" t="s">
        <v>9200</v>
      </c>
    </row>
    <row r="1997" spans="1:32" x14ac:dyDescent="0.25">
      <c r="A1997" t="s">
        <v>9201</v>
      </c>
      <c r="B1997" t="s">
        <v>9202</v>
      </c>
      <c r="C1997" t="s">
        <v>9203</v>
      </c>
      <c r="D1997" t="s">
        <v>9204</v>
      </c>
      <c r="E1997" t="s">
        <v>36</v>
      </c>
      <c r="F1997">
        <v>9</v>
      </c>
      <c r="G1997">
        <v>2022</v>
      </c>
      <c r="H1997" s="1">
        <v>44977.703084363427</v>
      </c>
      <c r="I1997" t="s">
        <v>8601</v>
      </c>
      <c r="J1997">
        <v>2400</v>
      </c>
      <c r="K1997">
        <v>0</v>
      </c>
      <c r="L1997" t="s">
        <v>38</v>
      </c>
      <c r="M1997" t="s">
        <v>79</v>
      </c>
      <c r="Q1997">
        <v>2400</v>
      </c>
      <c r="R1997" t="s">
        <v>94</v>
      </c>
      <c r="S1997">
        <v>33.685745000232501</v>
      </c>
      <c r="T1997">
        <v>-116.167591068173</v>
      </c>
      <c r="AB1997" t="s">
        <v>41</v>
      </c>
      <c r="AC1997" t="s">
        <v>54</v>
      </c>
      <c r="AD1997" t="s">
        <v>54</v>
      </c>
      <c r="AE1997" t="s">
        <v>55</v>
      </c>
      <c r="AF1997" t="s">
        <v>9205</v>
      </c>
    </row>
    <row r="1998" spans="1:32" x14ac:dyDescent="0.25">
      <c r="A1998" t="s">
        <v>9206</v>
      </c>
      <c r="B1998" t="s">
        <v>9207</v>
      </c>
      <c r="C1998" t="s">
        <v>9208</v>
      </c>
      <c r="D1998" t="s">
        <v>9209</v>
      </c>
      <c r="E1998" t="s">
        <v>213</v>
      </c>
      <c r="F1998">
        <v>3</v>
      </c>
      <c r="G1998">
        <v>2022</v>
      </c>
      <c r="H1998" s="1">
        <v>44950.48977896991</v>
      </c>
      <c r="I1998" t="s">
        <v>8601</v>
      </c>
      <c r="J1998">
        <v>2399</v>
      </c>
      <c r="K1998">
        <v>0</v>
      </c>
      <c r="L1998" t="s">
        <v>38</v>
      </c>
      <c r="M1998" t="s">
        <v>79</v>
      </c>
      <c r="Q1998">
        <v>2399</v>
      </c>
      <c r="R1998" t="s">
        <v>52</v>
      </c>
      <c r="S1998">
        <v>40.303621999999997</v>
      </c>
      <c r="T1998">
        <v>-75.919910000000002</v>
      </c>
      <c r="U1998">
        <v>15.153333330000001</v>
      </c>
      <c r="V1998">
        <v>1</v>
      </c>
      <c r="W1998">
        <v>20.5</v>
      </c>
      <c r="X1998">
        <v>0</v>
      </c>
      <c r="Y1998">
        <v>5527.57</v>
      </c>
      <c r="Z1998">
        <v>42001069001</v>
      </c>
      <c r="AA1998">
        <v>6258.5749781241602</v>
      </c>
      <c r="AB1998" t="s">
        <v>53</v>
      </c>
      <c r="AC1998" t="s">
        <v>42</v>
      </c>
      <c r="AD1998" t="s">
        <v>54</v>
      </c>
      <c r="AE1998" t="s">
        <v>73</v>
      </c>
      <c r="AF1998" t="s">
        <v>9210</v>
      </c>
    </row>
    <row r="1999" spans="1:32" x14ac:dyDescent="0.25">
      <c r="A1999" t="s">
        <v>9211</v>
      </c>
      <c r="B1999" t="s">
        <v>9212</v>
      </c>
      <c r="C1999" t="s">
        <v>9213</v>
      </c>
      <c r="D1999" t="s">
        <v>1968</v>
      </c>
      <c r="E1999" t="s">
        <v>207</v>
      </c>
      <c r="F1999">
        <v>4</v>
      </c>
      <c r="G1999">
        <v>2022</v>
      </c>
      <c r="H1999" s="1">
        <v>44971.475720937502</v>
      </c>
      <c r="I1999" t="s">
        <v>8601</v>
      </c>
      <c r="J1999">
        <v>2399</v>
      </c>
      <c r="K1999">
        <v>0</v>
      </c>
      <c r="L1999" t="s">
        <v>38</v>
      </c>
      <c r="M1999" t="s">
        <v>51</v>
      </c>
      <c r="N1999">
        <v>2399</v>
      </c>
      <c r="R1999" t="s">
        <v>214</v>
      </c>
      <c r="S1999">
        <v>35.675348999999997</v>
      </c>
      <c r="T1999">
        <v>-85.758870000000002</v>
      </c>
      <c r="U1999">
        <v>1.9490833329999999</v>
      </c>
      <c r="V1999">
        <v>1</v>
      </c>
      <c r="W1999">
        <v>4</v>
      </c>
      <c r="X1999">
        <v>2.4</v>
      </c>
      <c r="Y1999">
        <v>708.96400000000006</v>
      </c>
      <c r="Z1999">
        <v>47000880001</v>
      </c>
      <c r="AA1999">
        <v>1088.9862188426</v>
      </c>
      <c r="AB1999" t="s">
        <v>38</v>
      </c>
      <c r="AC1999" t="s">
        <v>38</v>
      </c>
      <c r="AD1999" t="s">
        <v>38</v>
      </c>
      <c r="AE1999" t="s">
        <v>38</v>
      </c>
      <c r="AF1999" t="s">
        <v>9214</v>
      </c>
    </row>
    <row r="2000" spans="1:32" x14ac:dyDescent="0.25">
      <c r="A2000" t="s">
        <v>9215</v>
      </c>
      <c r="B2000" t="s">
        <v>9216</v>
      </c>
      <c r="C2000" t="s">
        <v>9216</v>
      </c>
      <c r="D2000" t="s">
        <v>8644</v>
      </c>
      <c r="E2000" t="s">
        <v>99</v>
      </c>
      <c r="F2000">
        <v>6</v>
      </c>
      <c r="G2000">
        <v>2022</v>
      </c>
      <c r="H2000" s="1">
        <v>44823.621192361112</v>
      </c>
      <c r="I2000" t="s">
        <v>8601</v>
      </c>
      <c r="J2000">
        <v>2356.6999999999998</v>
      </c>
      <c r="K2000">
        <v>0</v>
      </c>
      <c r="L2000" t="s">
        <v>38</v>
      </c>
      <c r="M2000" t="s">
        <v>79</v>
      </c>
      <c r="Q2000">
        <v>2356.6999999999998</v>
      </c>
      <c r="R2000" t="s">
        <v>94</v>
      </c>
      <c r="S2000">
        <v>33.121066999999996</v>
      </c>
      <c r="T2000">
        <v>-96.858082999999993</v>
      </c>
      <c r="U2000">
        <v>6.4844166669999996</v>
      </c>
      <c r="V2000">
        <v>1</v>
      </c>
      <c r="W2000">
        <v>5</v>
      </c>
      <c r="X2000">
        <v>5</v>
      </c>
      <c r="Y2000">
        <v>2365.165</v>
      </c>
      <c r="Z2000">
        <v>48004354016</v>
      </c>
      <c r="AA2000">
        <v>2695.149839276</v>
      </c>
      <c r="AB2000" t="s">
        <v>54</v>
      </c>
      <c r="AC2000" t="s">
        <v>54</v>
      </c>
      <c r="AD2000" t="s">
        <v>54</v>
      </c>
      <c r="AE2000" t="s">
        <v>73</v>
      </c>
      <c r="AF2000" t="s">
        <v>9217</v>
      </c>
    </row>
    <row r="2001" spans="1:32" x14ac:dyDescent="0.25">
      <c r="A2001" t="s">
        <v>9218</v>
      </c>
      <c r="B2001" t="s">
        <v>9219</v>
      </c>
      <c r="C2001" t="s">
        <v>9220</v>
      </c>
      <c r="D2001" t="s">
        <v>9221</v>
      </c>
      <c r="E2001" t="s">
        <v>259</v>
      </c>
      <c r="F2001">
        <v>7</v>
      </c>
      <c r="G2001">
        <v>2022</v>
      </c>
      <c r="H2001" s="1">
        <v>44950.530479085646</v>
      </c>
      <c r="I2001" t="s">
        <v>8601</v>
      </c>
      <c r="J2001">
        <v>2321.5700000000002</v>
      </c>
      <c r="K2001">
        <v>0</v>
      </c>
      <c r="L2001" t="s">
        <v>38</v>
      </c>
      <c r="M2001" t="s">
        <v>51</v>
      </c>
      <c r="N2001">
        <v>2321.5700000000002</v>
      </c>
      <c r="R2001" t="s">
        <v>52</v>
      </c>
      <c r="S2001">
        <v>42.472799999999999</v>
      </c>
      <c r="T2001">
        <v>-92.309043000000003</v>
      </c>
      <c r="U2001">
        <v>0</v>
      </c>
      <c r="V2001">
        <v>4</v>
      </c>
      <c r="W2001">
        <v>47.1</v>
      </c>
      <c r="X2001">
        <v>34.799999999999997</v>
      </c>
      <c r="Y2001">
        <v>0</v>
      </c>
      <c r="Z2001">
        <v>19000894001</v>
      </c>
      <c r="AA2001">
        <v>6785.2218250962005</v>
      </c>
      <c r="AB2001" t="s">
        <v>53</v>
      </c>
      <c r="AC2001" t="s">
        <v>64</v>
      </c>
      <c r="AD2001" t="s">
        <v>54</v>
      </c>
      <c r="AE2001" t="s">
        <v>55</v>
      </c>
      <c r="AF2001" t="s">
        <v>9222</v>
      </c>
    </row>
    <row r="2002" spans="1:32" x14ac:dyDescent="0.25">
      <c r="A2002" t="s">
        <v>9223</v>
      </c>
      <c r="B2002" t="s">
        <v>9224</v>
      </c>
      <c r="C2002" t="s">
        <v>9225</v>
      </c>
      <c r="D2002" t="s">
        <v>9226</v>
      </c>
      <c r="E2002" t="s">
        <v>951</v>
      </c>
      <c r="F2002">
        <v>1</v>
      </c>
      <c r="G2002">
        <v>2022</v>
      </c>
      <c r="H2002" s="1">
        <v>44944.500701435187</v>
      </c>
      <c r="I2002" t="s">
        <v>8601</v>
      </c>
      <c r="J2002">
        <v>2309.4</v>
      </c>
      <c r="K2002">
        <v>0</v>
      </c>
      <c r="L2002" t="s">
        <v>38</v>
      </c>
      <c r="M2002" t="s">
        <v>79</v>
      </c>
      <c r="Q2002">
        <v>2309.4</v>
      </c>
      <c r="R2002" t="s">
        <v>52</v>
      </c>
      <c r="S2002">
        <v>43.636805000000003</v>
      </c>
      <c r="T2002">
        <v>-72.320541000000006</v>
      </c>
      <c r="U2002">
        <v>1.1715249999999999</v>
      </c>
      <c r="V2002">
        <v>1</v>
      </c>
      <c r="W2002">
        <v>3.18</v>
      </c>
      <c r="X2002">
        <v>0</v>
      </c>
      <c r="Y2002">
        <v>427.38740000000001</v>
      </c>
      <c r="Z2002">
        <v>33000037001</v>
      </c>
      <c r="AA2002">
        <v>928.73406623700021</v>
      </c>
      <c r="AB2002" t="s">
        <v>54</v>
      </c>
      <c r="AC2002" t="s">
        <v>54</v>
      </c>
      <c r="AD2002" t="s">
        <v>54</v>
      </c>
      <c r="AE2002" t="s">
        <v>65</v>
      </c>
      <c r="AF2002" t="s">
        <v>9227</v>
      </c>
    </row>
    <row r="2003" spans="1:32" x14ac:dyDescent="0.25">
      <c r="A2003" t="s">
        <v>9228</v>
      </c>
      <c r="B2003" t="s">
        <v>9229</v>
      </c>
      <c r="C2003" t="s">
        <v>9230</v>
      </c>
      <c r="D2003" t="s">
        <v>9231</v>
      </c>
      <c r="E2003" t="s">
        <v>253</v>
      </c>
      <c r="F2003">
        <v>5</v>
      </c>
      <c r="G2003">
        <v>2022</v>
      </c>
      <c r="H2003" s="1">
        <v>44978.482464328707</v>
      </c>
      <c r="I2003" t="s">
        <v>8601</v>
      </c>
      <c r="J2003">
        <v>2287.5</v>
      </c>
      <c r="K2003">
        <v>0</v>
      </c>
      <c r="L2003" t="s">
        <v>38</v>
      </c>
      <c r="M2003" t="s">
        <v>51</v>
      </c>
      <c r="N2003">
        <v>1309.7</v>
      </c>
      <c r="R2003" t="s">
        <v>52</v>
      </c>
      <c r="S2003">
        <v>41.718162999999997</v>
      </c>
      <c r="T2003">
        <v>-86.269828000000004</v>
      </c>
      <c r="U2003">
        <v>27.208333329999999</v>
      </c>
      <c r="V2003">
        <v>1</v>
      </c>
      <c r="W2003">
        <v>77</v>
      </c>
      <c r="X2003">
        <v>48</v>
      </c>
      <c r="Y2003">
        <v>9920.1</v>
      </c>
      <c r="Z2003">
        <v>18000405001</v>
      </c>
      <c r="AA2003">
        <v>26951.498392760001</v>
      </c>
      <c r="AB2003" t="s">
        <v>53</v>
      </c>
      <c r="AC2003" t="s">
        <v>42</v>
      </c>
      <c r="AD2003" t="s">
        <v>54</v>
      </c>
      <c r="AE2003" t="s">
        <v>65</v>
      </c>
      <c r="AF2003" t="s">
        <v>9232</v>
      </c>
    </row>
    <row r="2004" spans="1:32" x14ac:dyDescent="0.25">
      <c r="A2004" t="s">
        <v>9233</v>
      </c>
      <c r="B2004" t="s">
        <v>9234</v>
      </c>
      <c r="C2004" t="s">
        <v>9235</v>
      </c>
      <c r="D2004" t="s">
        <v>9236</v>
      </c>
      <c r="E2004" t="s">
        <v>136</v>
      </c>
      <c r="F2004">
        <v>4</v>
      </c>
      <c r="G2004">
        <v>2022</v>
      </c>
      <c r="H2004" s="1">
        <v>44974.361115300926</v>
      </c>
      <c r="I2004" t="s">
        <v>8601</v>
      </c>
      <c r="J2004">
        <v>2260.71</v>
      </c>
      <c r="K2004">
        <v>0</v>
      </c>
      <c r="L2004" t="s">
        <v>38</v>
      </c>
      <c r="M2004" t="s">
        <v>39</v>
      </c>
      <c r="N2004">
        <v>1197.5999999999999</v>
      </c>
      <c r="Q2004">
        <v>1063.1099999999999</v>
      </c>
      <c r="R2004" t="s">
        <v>52</v>
      </c>
      <c r="S2004">
        <v>35.687330000000003</v>
      </c>
      <c r="T2004">
        <v>-77.894266999999999</v>
      </c>
      <c r="U2004">
        <v>7.2664749999999998</v>
      </c>
      <c r="V2004">
        <v>1</v>
      </c>
      <c r="W2004">
        <v>14</v>
      </c>
      <c r="X2004">
        <v>0</v>
      </c>
      <c r="Y2004">
        <v>2649.4508999999998</v>
      </c>
      <c r="Z2004">
        <v>37009801002</v>
      </c>
      <c r="AA2004">
        <v>4904.0800791690999</v>
      </c>
      <c r="AB2004" t="s">
        <v>53</v>
      </c>
      <c r="AC2004" t="s">
        <v>42</v>
      </c>
      <c r="AD2004" t="s">
        <v>54</v>
      </c>
      <c r="AE2004" t="s">
        <v>73</v>
      </c>
      <c r="AF2004" t="s">
        <v>9237</v>
      </c>
    </row>
    <row r="2005" spans="1:32" x14ac:dyDescent="0.25">
      <c r="A2005" t="s">
        <v>9238</v>
      </c>
      <c r="B2005" t="s">
        <v>9239</v>
      </c>
      <c r="C2005" t="s">
        <v>9240</v>
      </c>
      <c r="D2005" t="s">
        <v>9241</v>
      </c>
      <c r="E2005" t="s">
        <v>259</v>
      </c>
      <c r="F2005">
        <v>7</v>
      </c>
      <c r="G2005">
        <v>2022</v>
      </c>
      <c r="H2005" s="1">
        <v>44973.517496597226</v>
      </c>
      <c r="I2005" t="s">
        <v>8601</v>
      </c>
      <c r="J2005">
        <v>2250.4</v>
      </c>
      <c r="K2005">
        <v>0</v>
      </c>
      <c r="L2005" t="s">
        <v>38</v>
      </c>
      <c r="M2005" t="s">
        <v>51</v>
      </c>
      <c r="N2005">
        <v>2250.4</v>
      </c>
      <c r="R2005" t="s">
        <v>52</v>
      </c>
      <c r="S2005">
        <v>40.386833000000003</v>
      </c>
      <c r="T2005">
        <v>-91.392972</v>
      </c>
      <c r="U2005">
        <v>0</v>
      </c>
      <c r="V2005">
        <v>1</v>
      </c>
      <c r="W2005">
        <v>7.5</v>
      </c>
      <c r="X2005">
        <v>5</v>
      </c>
      <c r="Y2005">
        <v>0</v>
      </c>
      <c r="Z2005">
        <v>19000429001</v>
      </c>
      <c r="AA2005">
        <v>1183.6806726550001</v>
      </c>
      <c r="AB2005" t="s">
        <v>53</v>
      </c>
      <c r="AC2005" t="s">
        <v>757</v>
      </c>
      <c r="AD2005" t="s">
        <v>54</v>
      </c>
      <c r="AE2005" t="s">
        <v>65</v>
      </c>
      <c r="AF2005" t="s">
        <v>9242</v>
      </c>
    </row>
    <row r="2006" spans="1:32" x14ac:dyDescent="0.25">
      <c r="A2006" t="s">
        <v>9243</v>
      </c>
      <c r="B2006" t="s">
        <v>9244</v>
      </c>
      <c r="C2006" t="s">
        <v>9245</v>
      </c>
      <c r="D2006" t="s">
        <v>811</v>
      </c>
      <c r="E2006" t="s">
        <v>93</v>
      </c>
      <c r="F2006">
        <v>4</v>
      </c>
      <c r="G2006">
        <v>2022</v>
      </c>
      <c r="H2006" s="1">
        <v>44952.368253043984</v>
      </c>
      <c r="I2006" t="s">
        <v>8601</v>
      </c>
      <c r="J2006">
        <v>2176.3130000000001</v>
      </c>
      <c r="K2006">
        <v>0</v>
      </c>
      <c r="L2006" t="s">
        <v>38</v>
      </c>
      <c r="M2006" t="s">
        <v>79</v>
      </c>
      <c r="Q2006">
        <v>2176.3130000000001</v>
      </c>
      <c r="R2006" t="s">
        <v>52</v>
      </c>
      <c r="S2006">
        <v>37.816659999999999</v>
      </c>
      <c r="T2006">
        <v>-87.620401000000001</v>
      </c>
      <c r="U2006">
        <v>6.5814166670000001</v>
      </c>
      <c r="V2006">
        <v>1</v>
      </c>
      <c r="W2006">
        <v>15</v>
      </c>
      <c r="X2006">
        <v>6.8319999999999999</v>
      </c>
      <c r="Y2006">
        <v>2393.8780000000002</v>
      </c>
      <c r="Z2006">
        <v>21000024001</v>
      </c>
      <c r="AA2006">
        <v>4976.9219667171001</v>
      </c>
      <c r="AB2006" t="s">
        <v>54</v>
      </c>
      <c r="AC2006" t="s">
        <v>64</v>
      </c>
      <c r="AD2006" t="s">
        <v>54</v>
      </c>
      <c r="AE2006" t="s">
        <v>73</v>
      </c>
      <c r="AF2006" t="s">
        <v>9246</v>
      </c>
    </row>
    <row r="2007" spans="1:32" x14ac:dyDescent="0.25">
      <c r="A2007" t="s">
        <v>9247</v>
      </c>
      <c r="B2007" t="s">
        <v>9248</v>
      </c>
      <c r="C2007" t="s">
        <v>9249</v>
      </c>
      <c r="D2007" t="s">
        <v>9250</v>
      </c>
      <c r="E2007" t="s">
        <v>525</v>
      </c>
      <c r="F2007">
        <v>2</v>
      </c>
      <c r="G2007">
        <v>2022</v>
      </c>
      <c r="H2007" s="1">
        <v>44971.709565185185</v>
      </c>
      <c r="I2007" t="s">
        <v>8601</v>
      </c>
      <c r="J2007">
        <v>2171</v>
      </c>
      <c r="K2007">
        <v>0</v>
      </c>
      <c r="L2007" t="s">
        <v>38</v>
      </c>
      <c r="M2007" t="s">
        <v>79</v>
      </c>
      <c r="Q2007">
        <v>2171</v>
      </c>
      <c r="R2007" t="s">
        <v>94</v>
      </c>
      <c r="S2007">
        <v>40.756984000000003</v>
      </c>
      <c r="T2007">
        <v>-74.032199000000006</v>
      </c>
      <c r="U2007">
        <v>12.206666670000001</v>
      </c>
      <c r="V2007">
        <v>1</v>
      </c>
      <c r="W2007">
        <v>20.8</v>
      </c>
      <c r="X2007">
        <v>0</v>
      </c>
      <c r="Y2007">
        <v>4453.74</v>
      </c>
      <c r="Z2007">
        <v>34001245001</v>
      </c>
      <c r="AA2007">
        <v>6237.6329354541094</v>
      </c>
      <c r="AB2007" t="s">
        <v>54</v>
      </c>
      <c r="AC2007" t="s">
        <v>54</v>
      </c>
      <c r="AD2007" t="s">
        <v>54</v>
      </c>
      <c r="AE2007" t="s">
        <v>65</v>
      </c>
      <c r="AF2007" t="s">
        <v>9251</v>
      </c>
    </row>
    <row r="2008" spans="1:32" x14ac:dyDescent="0.25">
      <c r="A2008" t="s">
        <v>9252</v>
      </c>
      <c r="B2008" t="s">
        <v>9253</v>
      </c>
      <c r="C2008" t="s">
        <v>9254</v>
      </c>
      <c r="D2008" t="s">
        <v>9189</v>
      </c>
      <c r="E2008" t="s">
        <v>5199</v>
      </c>
      <c r="F2008">
        <v>9</v>
      </c>
      <c r="G2008">
        <v>2022</v>
      </c>
      <c r="H2008" s="1">
        <v>44974.889432766206</v>
      </c>
      <c r="I2008" t="s">
        <v>8601</v>
      </c>
      <c r="J2008">
        <v>2161.1</v>
      </c>
      <c r="K2008">
        <v>0</v>
      </c>
      <c r="L2008" t="s">
        <v>38</v>
      </c>
      <c r="M2008" t="s">
        <v>79</v>
      </c>
      <c r="Q2008">
        <v>2161.1</v>
      </c>
      <c r="R2008" t="s">
        <v>94</v>
      </c>
      <c r="S2008">
        <v>21.329699999999999</v>
      </c>
      <c r="T2008">
        <v>-158.03559999999999</v>
      </c>
      <c r="U2008">
        <v>19.821666669999999</v>
      </c>
      <c r="V2008">
        <v>1</v>
      </c>
      <c r="W2008">
        <v>38</v>
      </c>
      <c r="X2008">
        <v>39.456000000000003</v>
      </c>
      <c r="Y2008">
        <v>7236.5709999999999</v>
      </c>
      <c r="Z2008">
        <v>15000003010</v>
      </c>
      <c r="AB2008" t="s">
        <v>53</v>
      </c>
      <c r="AC2008" t="s">
        <v>54</v>
      </c>
      <c r="AD2008" t="s">
        <v>54</v>
      </c>
      <c r="AE2008" t="s">
        <v>73</v>
      </c>
      <c r="AF2008" t="s">
        <v>9255</v>
      </c>
    </row>
    <row r="2009" spans="1:32" x14ac:dyDescent="0.25">
      <c r="A2009" t="s">
        <v>9256</v>
      </c>
      <c r="B2009" t="s">
        <v>9257</v>
      </c>
      <c r="C2009" t="s">
        <v>9258</v>
      </c>
      <c r="D2009" t="s">
        <v>9259</v>
      </c>
      <c r="E2009" t="s">
        <v>213</v>
      </c>
      <c r="F2009">
        <v>3</v>
      </c>
      <c r="G2009">
        <v>2022</v>
      </c>
      <c r="H2009" s="1">
        <v>44972.397860393517</v>
      </c>
      <c r="I2009" t="s">
        <v>8601</v>
      </c>
      <c r="J2009">
        <v>2159</v>
      </c>
      <c r="K2009">
        <v>0</v>
      </c>
      <c r="L2009" t="s">
        <v>38</v>
      </c>
      <c r="M2009" t="s">
        <v>51</v>
      </c>
      <c r="N2009">
        <v>2075</v>
      </c>
      <c r="R2009" t="s">
        <v>52</v>
      </c>
      <c r="S2009">
        <v>40.618333</v>
      </c>
      <c r="T2009">
        <v>-75.333639000000005</v>
      </c>
      <c r="U2009">
        <v>11.023833335999999</v>
      </c>
      <c r="V2009">
        <v>5</v>
      </c>
      <c r="W2009">
        <v>20</v>
      </c>
      <c r="X2009">
        <v>0</v>
      </c>
      <c r="Y2009">
        <v>3982.2</v>
      </c>
      <c r="Z2009">
        <v>42001031001</v>
      </c>
      <c r="AA2009">
        <v>5936.6138351619993</v>
      </c>
      <c r="AB2009" t="s">
        <v>53</v>
      </c>
      <c r="AC2009" t="s">
        <v>562</v>
      </c>
      <c r="AD2009" t="s">
        <v>54</v>
      </c>
      <c r="AE2009" t="s">
        <v>73</v>
      </c>
      <c r="AF2009" t="s">
        <v>9260</v>
      </c>
    </row>
    <row r="2010" spans="1:32" x14ac:dyDescent="0.25">
      <c r="A2010" t="s">
        <v>9261</v>
      </c>
      <c r="B2010" t="s">
        <v>9262</v>
      </c>
      <c r="C2010" t="s">
        <v>9263</v>
      </c>
      <c r="D2010" t="s">
        <v>9264</v>
      </c>
      <c r="E2010" t="s">
        <v>117</v>
      </c>
      <c r="F2010">
        <v>5</v>
      </c>
      <c r="G2010">
        <v>2022</v>
      </c>
      <c r="H2010" s="1">
        <v>44962.579825162036</v>
      </c>
      <c r="I2010" t="s">
        <v>8601</v>
      </c>
      <c r="J2010">
        <v>2158.2130000000002</v>
      </c>
      <c r="K2010">
        <v>0</v>
      </c>
      <c r="L2010" t="s">
        <v>38</v>
      </c>
      <c r="M2010" t="s">
        <v>51</v>
      </c>
      <c r="N2010">
        <v>2158.2130000000002</v>
      </c>
      <c r="R2010" t="s">
        <v>52</v>
      </c>
      <c r="S2010">
        <v>41.944450000000003</v>
      </c>
      <c r="T2010">
        <v>-88.742109999999997</v>
      </c>
      <c r="U2010">
        <v>5.4416666669999998</v>
      </c>
      <c r="V2010">
        <v>4</v>
      </c>
      <c r="W2010">
        <v>18.13</v>
      </c>
      <c r="X2010">
        <v>8.6300000000000008</v>
      </c>
      <c r="Y2010">
        <v>1987</v>
      </c>
      <c r="Z2010">
        <v>17000185001</v>
      </c>
      <c r="AA2010">
        <v>3598.3892448711999</v>
      </c>
      <c r="AB2010" t="s">
        <v>53</v>
      </c>
      <c r="AC2010" t="s">
        <v>42</v>
      </c>
      <c r="AD2010" t="s">
        <v>54</v>
      </c>
      <c r="AE2010" t="s">
        <v>73</v>
      </c>
      <c r="AF2010" t="s">
        <v>9265</v>
      </c>
    </row>
    <row r="2011" spans="1:32" x14ac:dyDescent="0.25">
      <c r="A2011" t="s">
        <v>9266</v>
      </c>
      <c r="B2011" t="s">
        <v>9267</v>
      </c>
      <c r="C2011" t="s">
        <v>9268</v>
      </c>
      <c r="D2011" t="s">
        <v>9269</v>
      </c>
      <c r="E2011" t="s">
        <v>213</v>
      </c>
      <c r="F2011">
        <v>3</v>
      </c>
      <c r="G2011">
        <v>2022</v>
      </c>
      <c r="H2011" s="1">
        <v>44949.360415173614</v>
      </c>
      <c r="I2011" t="s">
        <v>8601</v>
      </c>
      <c r="J2011">
        <v>2150.2399999999998</v>
      </c>
      <c r="K2011">
        <v>0</v>
      </c>
      <c r="L2011" t="s">
        <v>38</v>
      </c>
      <c r="M2011" t="s">
        <v>51</v>
      </c>
      <c r="N2011">
        <v>2283.46</v>
      </c>
      <c r="R2011" t="s">
        <v>52</v>
      </c>
      <c r="S2011">
        <v>40.017028000000003</v>
      </c>
      <c r="T2011">
        <v>-76.691333</v>
      </c>
      <c r="U2011">
        <v>9.3459916669999998</v>
      </c>
      <c r="V2011">
        <v>1</v>
      </c>
      <c r="W2011">
        <v>15</v>
      </c>
      <c r="X2011">
        <v>0</v>
      </c>
      <c r="Y2011">
        <v>3410.6855999999998</v>
      </c>
      <c r="Z2011">
        <v>42003088001</v>
      </c>
      <c r="AA2011">
        <v>5299.2473191170002</v>
      </c>
      <c r="AB2011" t="s">
        <v>544</v>
      </c>
      <c r="AC2011" t="s">
        <v>54</v>
      </c>
      <c r="AD2011" t="s">
        <v>54</v>
      </c>
      <c r="AE2011" t="s">
        <v>65</v>
      </c>
      <c r="AF2011" t="s">
        <v>9270</v>
      </c>
    </row>
    <row r="2012" spans="1:32" x14ac:dyDescent="0.25">
      <c r="A2012" t="s">
        <v>9271</v>
      </c>
      <c r="B2012" t="s">
        <v>9272</v>
      </c>
      <c r="C2012" t="s">
        <v>9273</v>
      </c>
      <c r="D2012" t="s">
        <v>9274</v>
      </c>
      <c r="E2012" t="s">
        <v>1913</v>
      </c>
      <c r="F2012">
        <v>8</v>
      </c>
      <c r="G2012">
        <v>2022</v>
      </c>
      <c r="H2012" s="1">
        <v>44967.589222002316</v>
      </c>
      <c r="I2012" t="s">
        <v>8601</v>
      </c>
      <c r="J2012">
        <v>2135</v>
      </c>
      <c r="K2012">
        <v>0</v>
      </c>
      <c r="L2012" t="s">
        <v>38</v>
      </c>
      <c r="M2012" t="s">
        <v>79</v>
      </c>
      <c r="Q2012">
        <v>2135</v>
      </c>
      <c r="R2012" t="s">
        <v>94</v>
      </c>
      <c r="S2012">
        <v>45.802500000000002</v>
      </c>
      <c r="T2012">
        <v>-108.466944</v>
      </c>
      <c r="U2012">
        <v>19.658333330000001</v>
      </c>
      <c r="V2012">
        <v>1</v>
      </c>
      <c r="W2012">
        <v>0</v>
      </c>
      <c r="X2012">
        <v>0</v>
      </c>
      <c r="Y2012">
        <v>7174.6</v>
      </c>
      <c r="Z2012">
        <v>30000060001</v>
      </c>
      <c r="AA2012">
        <v>7611.9772487660002</v>
      </c>
      <c r="AB2012" t="s">
        <v>53</v>
      </c>
      <c r="AC2012" t="s">
        <v>42</v>
      </c>
      <c r="AD2012" t="s">
        <v>54</v>
      </c>
      <c r="AE2012" t="s">
        <v>65</v>
      </c>
      <c r="AF2012" t="s">
        <v>9275</v>
      </c>
    </row>
    <row r="2013" spans="1:32" x14ac:dyDescent="0.25">
      <c r="A2013" t="s">
        <v>9276</v>
      </c>
      <c r="B2013" t="s">
        <v>9277</v>
      </c>
      <c r="C2013" t="s">
        <v>9278</v>
      </c>
      <c r="D2013" t="s">
        <v>206</v>
      </c>
      <c r="E2013" t="s">
        <v>726</v>
      </c>
      <c r="F2013">
        <v>6</v>
      </c>
      <c r="G2013">
        <v>2022</v>
      </c>
      <c r="H2013" s="1">
        <v>44958.604283935187</v>
      </c>
      <c r="I2013" t="s">
        <v>8601</v>
      </c>
      <c r="J2013">
        <v>2134</v>
      </c>
      <c r="K2013">
        <v>0</v>
      </c>
      <c r="L2013" t="s">
        <v>38</v>
      </c>
      <c r="M2013" t="s">
        <v>79</v>
      </c>
      <c r="Q2013">
        <v>2134</v>
      </c>
      <c r="R2013" t="s">
        <v>94</v>
      </c>
      <c r="S2013">
        <v>36.063361999999998</v>
      </c>
      <c r="T2013">
        <v>-94.232834999999994</v>
      </c>
      <c r="U2013">
        <v>9.0408333330000001</v>
      </c>
      <c r="V2013">
        <v>1</v>
      </c>
      <c r="W2013">
        <v>10</v>
      </c>
      <c r="X2013">
        <v>6.6</v>
      </c>
      <c r="Y2013">
        <v>3293.66</v>
      </c>
      <c r="Z2013">
        <v>5000005002</v>
      </c>
      <c r="AA2013">
        <v>2876.8903487082598</v>
      </c>
      <c r="AB2013" t="s">
        <v>54</v>
      </c>
      <c r="AC2013" t="s">
        <v>54</v>
      </c>
      <c r="AD2013" t="s">
        <v>54</v>
      </c>
      <c r="AE2013" t="s">
        <v>55</v>
      </c>
      <c r="AF2013" t="s">
        <v>9279</v>
      </c>
    </row>
    <row r="2014" spans="1:32" x14ac:dyDescent="0.25">
      <c r="A2014" t="s">
        <v>9280</v>
      </c>
      <c r="B2014" t="s">
        <v>9281</v>
      </c>
      <c r="C2014" t="s">
        <v>9282</v>
      </c>
      <c r="D2014" t="s">
        <v>9283</v>
      </c>
      <c r="E2014" t="s">
        <v>1913</v>
      </c>
      <c r="F2014">
        <v>8</v>
      </c>
      <c r="G2014">
        <v>2022</v>
      </c>
      <c r="H2014" s="1">
        <v>44960.502150289351</v>
      </c>
      <c r="I2014" t="s">
        <v>8601</v>
      </c>
      <c r="J2014">
        <v>2132</v>
      </c>
      <c r="K2014">
        <v>0</v>
      </c>
      <c r="L2014" t="s">
        <v>38</v>
      </c>
      <c r="M2014" t="s">
        <v>51</v>
      </c>
      <c r="N2014">
        <v>2132</v>
      </c>
      <c r="R2014" t="s">
        <v>214</v>
      </c>
      <c r="S2014">
        <v>46.881917000000001</v>
      </c>
      <c r="T2014">
        <v>-114.036417</v>
      </c>
      <c r="U2014">
        <v>6.9158333330000001</v>
      </c>
      <c r="V2014">
        <v>1</v>
      </c>
      <c r="W2014">
        <v>0</v>
      </c>
      <c r="X2014">
        <v>0</v>
      </c>
      <c r="Y2014">
        <v>2523.66</v>
      </c>
      <c r="Z2014">
        <v>30000047001</v>
      </c>
      <c r="AA2014">
        <v>3645.7364717773999</v>
      </c>
      <c r="AB2014" t="s">
        <v>53</v>
      </c>
      <c r="AC2014" t="s">
        <v>42</v>
      </c>
      <c r="AD2014" t="s">
        <v>43</v>
      </c>
      <c r="AE2014" t="s">
        <v>55</v>
      </c>
      <c r="AF2014" t="s">
        <v>9284</v>
      </c>
    </row>
    <row r="2015" spans="1:32" x14ac:dyDescent="0.25">
      <c r="A2015" t="s">
        <v>9285</v>
      </c>
      <c r="B2015" t="s">
        <v>9286</v>
      </c>
      <c r="C2015" t="s">
        <v>9287</v>
      </c>
      <c r="D2015" t="s">
        <v>9288</v>
      </c>
      <c r="E2015" t="s">
        <v>61</v>
      </c>
      <c r="F2015">
        <v>1</v>
      </c>
      <c r="G2015">
        <v>2022</v>
      </c>
      <c r="H2015" s="1">
        <v>44944.402152418981</v>
      </c>
      <c r="I2015" t="s">
        <v>8601</v>
      </c>
      <c r="J2015">
        <v>2120</v>
      </c>
      <c r="K2015">
        <v>0</v>
      </c>
      <c r="L2015" t="s">
        <v>38</v>
      </c>
      <c r="M2015" t="s">
        <v>63</v>
      </c>
      <c r="P2015">
        <v>2120</v>
      </c>
      <c r="R2015" t="s">
        <v>38</v>
      </c>
      <c r="S2015">
        <v>41.402710999999996</v>
      </c>
      <c r="T2015">
        <v>-73.418111999999994</v>
      </c>
      <c r="U2015">
        <v>8.4749999999999996</v>
      </c>
      <c r="V2015">
        <v>1</v>
      </c>
      <c r="W2015">
        <v>15.5</v>
      </c>
      <c r="X2015">
        <v>0</v>
      </c>
      <c r="Y2015">
        <v>3090.6</v>
      </c>
      <c r="Z2015">
        <v>9000340001</v>
      </c>
      <c r="AA2015">
        <v>4339.5554506720991</v>
      </c>
      <c r="AB2015" t="s">
        <v>53</v>
      </c>
      <c r="AC2015" t="s">
        <v>54</v>
      </c>
      <c r="AD2015" t="s">
        <v>54</v>
      </c>
      <c r="AE2015" t="s">
        <v>65</v>
      </c>
      <c r="AF2015" t="s">
        <v>9289</v>
      </c>
    </row>
    <row r="2016" spans="1:32" x14ac:dyDescent="0.25">
      <c r="A2016" t="s">
        <v>9290</v>
      </c>
      <c r="B2016" t="s">
        <v>9291</v>
      </c>
      <c r="C2016" t="s">
        <v>9292</v>
      </c>
      <c r="D2016" t="s">
        <v>7035</v>
      </c>
      <c r="E2016" t="s">
        <v>36</v>
      </c>
      <c r="F2016">
        <v>9</v>
      </c>
      <c r="G2016">
        <v>2022</v>
      </c>
      <c r="H2016" s="1">
        <v>44950.54846002315</v>
      </c>
      <c r="I2016" t="s">
        <v>8601</v>
      </c>
      <c r="J2016">
        <v>2026</v>
      </c>
      <c r="K2016">
        <v>0</v>
      </c>
      <c r="L2016" t="s">
        <v>38</v>
      </c>
      <c r="M2016" t="s">
        <v>51</v>
      </c>
      <c r="N2016">
        <v>2026</v>
      </c>
      <c r="R2016" t="s">
        <v>52</v>
      </c>
      <c r="S2016">
        <v>37.765555999999997</v>
      </c>
      <c r="T2016">
        <v>-121.420833</v>
      </c>
      <c r="U2016">
        <v>9.6950000000000003</v>
      </c>
      <c r="V2016">
        <v>2</v>
      </c>
      <c r="W2016">
        <v>10.8</v>
      </c>
      <c r="X2016">
        <v>0</v>
      </c>
      <c r="Y2016">
        <v>3537.86</v>
      </c>
      <c r="Z2016">
        <v>6005105001</v>
      </c>
      <c r="AA2016">
        <v>4516.1970279759998</v>
      </c>
      <c r="AB2016" t="s">
        <v>407</v>
      </c>
      <c r="AC2016" t="s">
        <v>54</v>
      </c>
      <c r="AD2016" t="s">
        <v>54</v>
      </c>
      <c r="AE2016" t="s">
        <v>73</v>
      </c>
      <c r="AF2016" t="s">
        <v>9293</v>
      </c>
    </row>
    <row r="2017" spans="1:32" x14ac:dyDescent="0.25">
      <c r="A2017" t="s">
        <v>9294</v>
      </c>
      <c r="B2017" t="s">
        <v>9295</v>
      </c>
      <c r="C2017" t="s">
        <v>9295</v>
      </c>
      <c r="D2017" t="s">
        <v>9296</v>
      </c>
      <c r="E2017" t="s">
        <v>99</v>
      </c>
      <c r="F2017">
        <v>6</v>
      </c>
      <c r="G2017">
        <v>2022</v>
      </c>
      <c r="H2017" s="1">
        <v>44818.34027966435</v>
      </c>
      <c r="I2017" t="s">
        <v>8601</v>
      </c>
      <c r="J2017">
        <v>2008.508</v>
      </c>
      <c r="K2017">
        <v>0</v>
      </c>
      <c r="L2017" t="s">
        <v>38</v>
      </c>
      <c r="M2017" t="s">
        <v>79</v>
      </c>
      <c r="Q2017">
        <v>2008.508</v>
      </c>
      <c r="R2017" t="s">
        <v>94</v>
      </c>
      <c r="S2017">
        <v>32.888187000000002</v>
      </c>
      <c r="T2017">
        <v>-97.531728999999999</v>
      </c>
      <c r="U2017">
        <v>1.328383334</v>
      </c>
      <c r="V2017">
        <v>2</v>
      </c>
      <c r="W2017">
        <v>1.44</v>
      </c>
      <c r="X2017">
        <v>0</v>
      </c>
      <c r="Y2017">
        <v>388.416</v>
      </c>
      <c r="AB2017" t="s">
        <v>54</v>
      </c>
      <c r="AC2017" t="s">
        <v>54</v>
      </c>
      <c r="AD2017" t="s">
        <v>54</v>
      </c>
      <c r="AE2017" t="s">
        <v>73</v>
      </c>
      <c r="AF2017" t="s">
        <v>9297</v>
      </c>
    </row>
    <row r="2018" spans="1:32" x14ac:dyDescent="0.25">
      <c r="A2018" t="s">
        <v>9298</v>
      </c>
      <c r="B2018" t="s">
        <v>9299</v>
      </c>
      <c r="C2018" t="s">
        <v>9300</v>
      </c>
      <c r="D2018" t="s">
        <v>9301</v>
      </c>
      <c r="E2018" t="s">
        <v>36</v>
      </c>
      <c r="F2018">
        <v>9</v>
      </c>
      <c r="G2018">
        <v>2022</v>
      </c>
      <c r="H2018" s="1">
        <v>44958.781898668982</v>
      </c>
      <c r="I2018" t="s">
        <v>8601</v>
      </c>
      <c r="J2018">
        <v>1995</v>
      </c>
      <c r="K2018">
        <v>0</v>
      </c>
      <c r="L2018" t="s">
        <v>38</v>
      </c>
      <c r="M2018" t="s">
        <v>79</v>
      </c>
      <c r="Q2018">
        <v>1995</v>
      </c>
      <c r="R2018" t="s">
        <v>52</v>
      </c>
      <c r="S2018">
        <v>34.215653000000003</v>
      </c>
      <c r="T2018">
        <v>-118.928809</v>
      </c>
      <c r="U2018">
        <v>0.26231816400000002</v>
      </c>
      <c r="V2018">
        <v>1</v>
      </c>
      <c r="W2018">
        <v>14</v>
      </c>
      <c r="X2018">
        <v>0</v>
      </c>
      <c r="Y2018">
        <v>95.64</v>
      </c>
      <c r="Z2018">
        <v>6004007001</v>
      </c>
      <c r="AA2018">
        <v>4552.6179717500008</v>
      </c>
      <c r="AB2018" t="s">
        <v>407</v>
      </c>
      <c r="AC2018" t="s">
        <v>3356</v>
      </c>
      <c r="AD2018" t="s">
        <v>43</v>
      </c>
      <c r="AE2018" t="s">
        <v>65</v>
      </c>
      <c r="AF2018" t="s">
        <v>9302</v>
      </c>
    </row>
    <row r="2019" spans="1:32" x14ac:dyDescent="0.25">
      <c r="A2019" t="s">
        <v>9303</v>
      </c>
      <c r="B2019" t="s">
        <v>9304</v>
      </c>
      <c r="C2019" t="s">
        <v>9304</v>
      </c>
      <c r="D2019" t="s">
        <v>6658</v>
      </c>
      <c r="E2019" t="s">
        <v>99</v>
      </c>
      <c r="F2019">
        <v>6</v>
      </c>
      <c r="G2019">
        <v>2022</v>
      </c>
      <c r="H2019" s="1">
        <v>44841.373105011575</v>
      </c>
      <c r="I2019" t="s">
        <v>8601</v>
      </c>
      <c r="J2019">
        <v>1994</v>
      </c>
      <c r="K2019">
        <v>0</v>
      </c>
      <c r="L2019" t="s">
        <v>38</v>
      </c>
      <c r="M2019" t="s">
        <v>79</v>
      </c>
      <c r="Q2019">
        <v>1994</v>
      </c>
      <c r="R2019" t="s">
        <v>52</v>
      </c>
      <c r="S2019">
        <v>34.169806999999999</v>
      </c>
      <c r="T2019">
        <v>-101.67683599999999</v>
      </c>
      <c r="U2019">
        <v>1.2350000000000001</v>
      </c>
      <c r="V2019">
        <v>1</v>
      </c>
      <c r="W2019">
        <v>3.3</v>
      </c>
      <c r="X2019">
        <v>3.3</v>
      </c>
      <c r="Y2019">
        <v>451.16</v>
      </c>
      <c r="Z2019">
        <v>48000240001</v>
      </c>
      <c r="AB2019" t="s">
        <v>41</v>
      </c>
      <c r="AC2019" t="s">
        <v>72</v>
      </c>
      <c r="AD2019" t="s">
        <v>54</v>
      </c>
      <c r="AE2019" t="s">
        <v>73</v>
      </c>
      <c r="AF2019" t="s">
        <v>9305</v>
      </c>
    </row>
    <row r="2020" spans="1:32" x14ac:dyDescent="0.25">
      <c r="A2020" t="s">
        <v>9306</v>
      </c>
      <c r="B2020" t="s">
        <v>9307</v>
      </c>
      <c r="C2020" t="s">
        <v>9308</v>
      </c>
      <c r="D2020" t="s">
        <v>9309</v>
      </c>
      <c r="E2020" t="s">
        <v>525</v>
      </c>
      <c r="F2020">
        <v>2</v>
      </c>
      <c r="G2020">
        <v>2022</v>
      </c>
      <c r="H2020" s="1">
        <v>44967.356667789354</v>
      </c>
      <c r="I2020" t="s">
        <v>8601</v>
      </c>
      <c r="J2020">
        <v>1990.5</v>
      </c>
      <c r="K2020">
        <v>0</v>
      </c>
      <c r="L2020" t="s">
        <v>38</v>
      </c>
      <c r="M2020" t="s">
        <v>79</v>
      </c>
      <c r="Q2020">
        <v>1990.5</v>
      </c>
      <c r="R2020" t="s">
        <v>94</v>
      </c>
      <c r="S2020">
        <v>40.903810999999997</v>
      </c>
      <c r="T2020">
        <v>-74.273994000000002</v>
      </c>
      <c r="U2020">
        <v>5.6704166669999996</v>
      </c>
      <c r="V2020">
        <v>1</v>
      </c>
      <c r="W2020">
        <v>7.5</v>
      </c>
      <c r="X2020">
        <v>0</v>
      </c>
      <c r="Y2020">
        <v>2067.9690000000001</v>
      </c>
      <c r="Z2020">
        <v>34001087001</v>
      </c>
      <c r="AA2020">
        <v>2795.1253299356299</v>
      </c>
      <c r="AB2020" t="s">
        <v>54</v>
      </c>
      <c r="AC2020" t="s">
        <v>54</v>
      </c>
      <c r="AD2020" t="s">
        <v>54</v>
      </c>
      <c r="AE2020" t="s">
        <v>73</v>
      </c>
      <c r="AF2020" t="s">
        <v>9310</v>
      </c>
    </row>
    <row r="2021" spans="1:32" x14ac:dyDescent="0.25">
      <c r="A2021" t="s">
        <v>9311</v>
      </c>
      <c r="B2021" t="s">
        <v>9312</v>
      </c>
      <c r="C2021" t="s">
        <v>9312</v>
      </c>
      <c r="D2021" t="s">
        <v>8644</v>
      </c>
      <c r="E2021" t="s">
        <v>99</v>
      </c>
      <c r="F2021">
        <v>6</v>
      </c>
      <c r="G2021">
        <v>2022</v>
      </c>
      <c r="H2021" s="1">
        <v>44823.592585405095</v>
      </c>
      <c r="I2021" t="s">
        <v>8601</v>
      </c>
      <c r="J2021">
        <v>1959.74</v>
      </c>
      <c r="K2021">
        <v>0</v>
      </c>
      <c r="L2021" t="s">
        <v>38</v>
      </c>
      <c r="M2021" t="s">
        <v>79</v>
      </c>
      <c r="Q2021">
        <v>1959.74</v>
      </c>
      <c r="R2021" t="s">
        <v>94</v>
      </c>
      <c r="S2021">
        <v>32.970111000000003</v>
      </c>
      <c r="T2021">
        <v>-96.551361</v>
      </c>
      <c r="U2021">
        <v>7.3548333330000002</v>
      </c>
      <c r="V2021">
        <v>1</v>
      </c>
      <c r="W2021">
        <v>20</v>
      </c>
      <c r="X2021">
        <v>20</v>
      </c>
      <c r="Y2021">
        <v>2683.558</v>
      </c>
      <c r="Z2021">
        <v>48004354012</v>
      </c>
      <c r="AB2021" t="s">
        <v>54</v>
      </c>
      <c r="AC2021" t="s">
        <v>54</v>
      </c>
      <c r="AD2021" t="s">
        <v>54</v>
      </c>
      <c r="AE2021" t="s">
        <v>73</v>
      </c>
      <c r="AF2021" t="s">
        <v>9313</v>
      </c>
    </row>
    <row r="2022" spans="1:32" x14ac:dyDescent="0.25">
      <c r="A2022" t="s">
        <v>9314</v>
      </c>
      <c r="B2022" t="s">
        <v>9315</v>
      </c>
      <c r="C2022" t="s">
        <v>9315</v>
      </c>
      <c r="D2022" t="s">
        <v>9316</v>
      </c>
      <c r="E2022" t="s">
        <v>99</v>
      </c>
      <c r="F2022">
        <v>6</v>
      </c>
      <c r="G2022">
        <v>2022</v>
      </c>
      <c r="H2022" s="1">
        <v>44832.571638009256</v>
      </c>
      <c r="I2022" t="s">
        <v>8601</v>
      </c>
      <c r="J2022">
        <v>1959.09</v>
      </c>
      <c r="K2022">
        <v>0</v>
      </c>
      <c r="L2022" t="s">
        <v>38</v>
      </c>
      <c r="M2022" t="s">
        <v>39</v>
      </c>
      <c r="N2022">
        <v>651.66999999999996</v>
      </c>
      <c r="Q2022">
        <v>1307.42</v>
      </c>
      <c r="R2022" t="s">
        <v>52</v>
      </c>
      <c r="S2022">
        <v>29.550169</v>
      </c>
      <c r="T2022">
        <v>-98.246881000000002</v>
      </c>
      <c r="U2022">
        <v>5.3864166669999998</v>
      </c>
      <c r="V2022">
        <v>1</v>
      </c>
      <c r="W2022">
        <v>10</v>
      </c>
      <c r="X2022">
        <v>6.2</v>
      </c>
      <c r="Y2022">
        <v>1963.796</v>
      </c>
      <c r="Z2022">
        <v>48008047002</v>
      </c>
      <c r="AA2022">
        <v>2531.2555922930001</v>
      </c>
      <c r="AB2022" t="s">
        <v>87</v>
      </c>
      <c r="AC2022" t="s">
        <v>54</v>
      </c>
      <c r="AD2022" t="s">
        <v>54</v>
      </c>
      <c r="AE2022" t="s">
        <v>65</v>
      </c>
      <c r="AF2022" t="s">
        <v>9317</v>
      </c>
    </row>
    <row r="2023" spans="1:32" x14ac:dyDescent="0.25">
      <c r="A2023" t="s">
        <v>9318</v>
      </c>
      <c r="B2023" t="s">
        <v>9319</v>
      </c>
      <c r="C2023" t="s">
        <v>9320</v>
      </c>
      <c r="D2023" t="s">
        <v>8048</v>
      </c>
      <c r="E2023" t="s">
        <v>253</v>
      </c>
      <c r="F2023">
        <v>5</v>
      </c>
      <c r="G2023">
        <v>2022</v>
      </c>
      <c r="H2023" s="1">
        <v>44951.608940949074</v>
      </c>
      <c r="I2023" t="s">
        <v>8601</v>
      </c>
      <c r="J2023">
        <v>1948</v>
      </c>
      <c r="K2023">
        <v>0</v>
      </c>
      <c r="L2023" t="s">
        <v>38</v>
      </c>
      <c r="M2023" t="s">
        <v>630</v>
      </c>
      <c r="N2023">
        <v>2395</v>
      </c>
      <c r="O2023">
        <v>777</v>
      </c>
      <c r="R2023" t="s">
        <v>86</v>
      </c>
      <c r="S2023">
        <v>39.777250000000002</v>
      </c>
      <c r="T2023">
        <v>-85.762972000000005</v>
      </c>
      <c r="U2023">
        <v>3.201666667</v>
      </c>
      <c r="V2023">
        <v>1</v>
      </c>
      <c r="W2023">
        <v>10</v>
      </c>
      <c r="X2023">
        <v>4</v>
      </c>
      <c r="Y2023">
        <v>1164.8800000000001</v>
      </c>
      <c r="Z2023">
        <v>18000026001</v>
      </c>
      <c r="AA2023">
        <v>1456.8377509599998</v>
      </c>
      <c r="AB2023" t="s">
        <v>87</v>
      </c>
      <c r="AC2023" t="s">
        <v>64</v>
      </c>
      <c r="AD2023" t="s">
        <v>54</v>
      </c>
      <c r="AE2023" t="s">
        <v>73</v>
      </c>
      <c r="AF2023" t="s">
        <v>9321</v>
      </c>
    </row>
    <row r="2024" spans="1:32" x14ac:dyDescent="0.25">
      <c r="A2024" t="s">
        <v>9322</v>
      </c>
      <c r="B2024" t="s">
        <v>9323</v>
      </c>
      <c r="C2024" t="s">
        <v>9324</v>
      </c>
      <c r="D2024" t="s">
        <v>4098</v>
      </c>
      <c r="E2024" t="s">
        <v>213</v>
      </c>
      <c r="F2024">
        <v>3</v>
      </c>
      <c r="G2024">
        <v>2022</v>
      </c>
      <c r="H2024" s="1">
        <v>44964.534991122688</v>
      </c>
      <c r="I2024" t="s">
        <v>8601</v>
      </c>
      <c r="J2024">
        <v>1917</v>
      </c>
      <c r="K2024">
        <v>0</v>
      </c>
      <c r="L2024" t="s">
        <v>38</v>
      </c>
      <c r="M2024" t="s">
        <v>39</v>
      </c>
      <c r="N2024">
        <v>1746.46</v>
      </c>
      <c r="Q2024">
        <v>170.2</v>
      </c>
      <c r="R2024" t="s">
        <v>40</v>
      </c>
      <c r="S2024">
        <v>39.984499999999997</v>
      </c>
      <c r="T2024">
        <v>-76.458619999999996</v>
      </c>
      <c r="U2024">
        <v>10.790333329999999</v>
      </c>
      <c r="V2024">
        <v>1</v>
      </c>
      <c r="W2024">
        <v>15</v>
      </c>
      <c r="X2024">
        <v>0</v>
      </c>
      <c r="Y2024">
        <v>3937.1770000000001</v>
      </c>
      <c r="Z2024">
        <v>42001016001</v>
      </c>
      <c r="AA2024">
        <v>4361.4080169364997</v>
      </c>
      <c r="AB2024" t="s">
        <v>53</v>
      </c>
      <c r="AC2024" t="s">
        <v>72</v>
      </c>
      <c r="AD2024" t="s">
        <v>537</v>
      </c>
      <c r="AE2024" t="s">
        <v>55</v>
      </c>
      <c r="AF2024" t="s">
        <v>9325</v>
      </c>
    </row>
    <row r="2025" spans="1:32" x14ac:dyDescent="0.25">
      <c r="A2025" t="s">
        <v>9326</v>
      </c>
      <c r="B2025" t="s">
        <v>9327</v>
      </c>
      <c r="C2025" t="s">
        <v>9328</v>
      </c>
      <c r="D2025" t="s">
        <v>9329</v>
      </c>
      <c r="E2025" t="s">
        <v>1023</v>
      </c>
      <c r="F2025">
        <v>8</v>
      </c>
      <c r="G2025">
        <v>2022</v>
      </c>
      <c r="H2025" s="1">
        <v>44973.632232118056</v>
      </c>
      <c r="I2025" t="s">
        <v>8601</v>
      </c>
      <c r="J2025">
        <v>1898.86</v>
      </c>
      <c r="K2025">
        <v>0</v>
      </c>
      <c r="L2025" t="s">
        <v>38</v>
      </c>
      <c r="M2025" t="s">
        <v>51</v>
      </c>
      <c r="N2025">
        <v>71.39</v>
      </c>
      <c r="R2025" t="s">
        <v>52</v>
      </c>
      <c r="S2025">
        <v>39.555751000000001</v>
      </c>
      <c r="T2025">
        <v>-105.03654400000001</v>
      </c>
      <c r="U2025">
        <v>5.9945000000000004</v>
      </c>
      <c r="V2025">
        <v>1</v>
      </c>
      <c r="W2025">
        <v>8.48</v>
      </c>
      <c r="X2025">
        <v>0</v>
      </c>
      <c r="Y2025">
        <v>2188.127</v>
      </c>
      <c r="AB2025" t="s">
        <v>53</v>
      </c>
      <c r="AC2025" t="s">
        <v>3356</v>
      </c>
      <c r="AD2025" t="s">
        <v>54</v>
      </c>
      <c r="AE2025" t="s">
        <v>55</v>
      </c>
      <c r="AF2025" t="s">
        <v>9330</v>
      </c>
    </row>
    <row r="2026" spans="1:32" x14ac:dyDescent="0.25">
      <c r="A2026" t="s">
        <v>9331</v>
      </c>
      <c r="B2026" t="s">
        <v>9332</v>
      </c>
      <c r="C2026" t="s">
        <v>9333</v>
      </c>
      <c r="D2026" t="s">
        <v>781</v>
      </c>
      <c r="E2026" t="s">
        <v>36</v>
      </c>
      <c r="F2026">
        <v>9</v>
      </c>
      <c r="G2026">
        <v>2022</v>
      </c>
      <c r="H2026" s="1">
        <v>44974.49050010417</v>
      </c>
      <c r="I2026" t="s">
        <v>8601</v>
      </c>
      <c r="J2026">
        <v>1896</v>
      </c>
      <c r="K2026">
        <v>0</v>
      </c>
      <c r="L2026" t="s">
        <v>38</v>
      </c>
      <c r="M2026" t="s">
        <v>51</v>
      </c>
      <c r="N2026">
        <v>1896</v>
      </c>
      <c r="R2026" t="s">
        <v>52</v>
      </c>
      <c r="S2026">
        <v>37.416860999999997</v>
      </c>
      <c r="T2026">
        <v>-122.016111</v>
      </c>
      <c r="U2026">
        <v>11.09583333</v>
      </c>
      <c r="V2026">
        <v>2</v>
      </c>
      <c r="W2026">
        <v>40</v>
      </c>
      <c r="X2026">
        <v>29.5</v>
      </c>
      <c r="Y2026">
        <v>4050.89</v>
      </c>
      <c r="Z2026">
        <v>6002008001</v>
      </c>
      <c r="AA2026">
        <v>8176.5018772630001</v>
      </c>
      <c r="AB2026" t="s">
        <v>53</v>
      </c>
      <c r="AC2026" t="s">
        <v>42</v>
      </c>
      <c r="AD2026" t="s">
        <v>54</v>
      </c>
      <c r="AE2026" t="s">
        <v>65</v>
      </c>
      <c r="AF2026" t="s">
        <v>9334</v>
      </c>
    </row>
    <row r="2027" spans="1:32" x14ac:dyDescent="0.25">
      <c r="A2027" t="s">
        <v>9335</v>
      </c>
      <c r="B2027" t="s">
        <v>9336</v>
      </c>
      <c r="C2027" t="s">
        <v>9337</v>
      </c>
      <c r="D2027" t="s">
        <v>9338</v>
      </c>
      <c r="E2027" t="s">
        <v>213</v>
      </c>
      <c r="F2027">
        <v>3</v>
      </c>
      <c r="G2027">
        <v>2022</v>
      </c>
      <c r="H2027" s="1">
        <v>44964.389082083333</v>
      </c>
      <c r="I2027" t="s">
        <v>8601</v>
      </c>
      <c r="J2027">
        <v>1882.6</v>
      </c>
      <c r="K2027">
        <v>0</v>
      </c>
      <c r="L2027" t="s">
        <v>38</v>
      </c>
      <c r="M2027" t="s">
        <v>51</v>
      </c>
      <c r="N2027">
        <v>1882.6</v>
      </c>
      <c r="R2027" t="s">
        <v>52</v>
      </c>
      <c r="S2027">
        <v>39.997149999999998</v>
      </c>
      <c r="T2027">
        <v>-75.701599999999999</v>
      </c>
      <c r="U2027">
        <v>5.8892499999999997</v>
      </c>
      <c r="V2027">
        <v>2</v>
      </c>
      <c r="W2027">
        <v>7.5</v>
      </c>
      <c r="X2027">
        <v>0</v>
      </c>
      <c r="Y2027">
        <v>2148.94</v>
      </c>
      <c r="Z2027">
        <v>42000102001</v>
      </c>
      <c r="AA2027">
        <v>2466.4263123752798</v>
      </c>
      <c r="AB2027" t="s">
        <v>87</v>
      </c>
      <c r="AC2027" t="s">
        <v>54</v>
      </c>
      <c r="AD2027" t="s">
        <v>54</v>
      </c>
      <c r="AE2027" t="s">
        <v>55</v>
      </c>
      <c r="AF2027" t="s">
        <v>9339</v>
      </c>
    </row>
    <row r="2028" spans="1:32" x14ac:dyDescent="0.25">
      <c r="A2028" t="s">
        <v>9340</v>
      </c>
      <c r="B2028" t="s">
        <v>9341</v>
      </c>
      <c r="C2028" t="s">
        <v>9342</v>
      </c>
      <c r="D2028" t="s">
        <v>9343</v>
      </c>
      <c r="E2028" t="s">
        <v>1023</v>
      </c>
      <c r="F2028">
        <v>8</v>
      </c>
      <c r="G2028">
        <v>2022</v>
      </c>
      <c r="H2028" s="1">
        <v>44957.680795173612</v>
      </c>
      <c r="I2028" t="s">
        <v>8601</v>
      </c>
      <c r="J2028">
        <v>1878.03</v>
      </c>
      <c r="K2028">
        <v>0</v>
      </c>
      <c r="L2028" t="s">
        <v>38</v>
      </c>
      <c r="M2028" t="s">
        <v>79</v>
      </c>
      <c r="Q2028">
        <v>2057.84</v>
      </c>
      <c r="R2028" t="s">
        <v>52</v>
      </c>
      <c r="S2028">
        <v>38.257219999999997</v>
      </c>
      <c r="T2028">
        <v>-104.578333</v>
      </c>
      <c r="U2028">
        <v>10.18333333</v>
      </c>
      <c r="V2028">
        <v>1</v>
      </c>
      <c r="W2028">
        <v>19</v>
      </c>
      <c r="X2028">
        <v>0</v>
      </c>
      <c r="Y2028">
        <v>3717.5</v>
      </c>
      <c r="Z2028">
        <v>8000025001</v>
      </c>
      <c r="AA2028">
        <v>5372.0892066650003</v>
      </c>
      <c r="AB2028" t="s">
        <v>407</v>
      </c>
      <c r="AC2028" t="s">
        <v>72</v>
      </c>
      <c r="AD2028" t="s">
        <v>54</v>
      </c>
      <c r="AE2028" t="s">
        <v>65</v>
      </c>
      <c r="AF2028" t="s">
        <v>9344</v>
      </c>
    </row>
    <row r="2029" spans="1:32" x14ac:dyDescent="0.25">
      <c r="A2029" t="s">
        <v>9345</v>
      </c>
      <c r="B2029" t="s">
        <v>9346</v>
      </c>
      <c r="C2029" t="s">
        <v>9347</v>
      </c>
      <c r="D2029" t="s">
        <v>9348</v>
      </c>
      <c r="E2029" t="s">
        <v>514</v>
      </c>
      <c r="F2029">
        <v>1</v>
      </c>
      <c r="G2029">
        <v>2022</v>
      </c>
      <c r="H2029" s="1">
        <v>44974.58690347222</v>
      </c>
      <c r="I2029" t="s">
        <v>8601</v>
      </c>
      <c r="J2029">
        <v>1870</v>
      </c>
      <c r="K2029">
        <v>0</v>
      </c>
      <c r="L2029" t="s">
        <v>38</v>
      </c>
      <c r="M2029" t="s">
        <v>51</v>
      </c>
      <c r="N2029">
        <v>1138.3800000000001</v>
      </c>
      <c r="R2029" t="s">
        <v>52</v>
      </c>
      <c r="S2029">
        <v>41.773887999999999</v>
      </c>
      <c r="T2029">
        <v>-71.364976999999996</v>
      </c>
      <c r="U2029">
        <v>5.99</v>
      </c>
      <c r="V2029">
        <v>1</v>
      </c>
      <c r="W2029">
        <v>14.2</v>
      </c>
      <c r="X2029">
        <v>7.13</v>
      </c>
      <c r="Y2029">
        <v>2182.04</v>
      </c>
      <c r="Z2029">
        <v>44000009001</v>
      </c>
      <c r="AA2029">
        <v>3113.990692677</v>
      </c>
      <c r="AB2029" t="s">
        <v>54</v>
      </c>
      <c r="AC2029" t="s">
        <v>54</v>
      </c>
      <c r="AD2029" t="s">
        <v>54</v>
      </c>
      <c r="AE2029" t="s">
        <v>55</v>
      </c>
      <c r="AF2029" t="s">
        <v>9349</v>
      </c>
    </row>
    <row r="2030" spans="1:32" x14ac:dyDescent="0.25">
      <c r="A2030" t="s">
        <v>9350</v>
      </c>
      <c r="B2030" t="s">
        <v>9351</v>
      </c>
      <c r="C2030" t="s">
        <v>9352</v>
      </c>
      <c r="D2030" t="s">
        <v>9353</v>
      </c>
      <c r="E2030" t="s">
        <v>207</v>
      </c>
      <c r="F2030">
        <v>4</v>
      </c>
      <c r="G2030">
        <v>2022</v>
      </c>
      <c r="H2030" s="1">
        <v>44973.443922256942</v>
      </c>
      <c r="I2030" t="s">
        <v>8601</v>
      </c>
      <c r="J2030">
        <v>1849</v>
      </c>
      <c r="K2030">
        <v>0</v>
      </c>
      <c r="L2030" t="s">
        <v>38</v>
      </c>
      <c r="M2030" t="s">
        <v>39</v>
      </c>
      <c r="N2030">
        <v>4795</v>
      </c>
      <c r="Q2030">
        <v>155.63</v>
      </c>
      <c r="R2030" t="s">
        <v>561</v>
      </c>
      <c r="S2030">
        <v>36.500432000000004</v>
      </c>
      <c r="T2030">
        <v>-82.289707000000007</v>
      </c>
      <c r="U2030">
        <v>11.34041667</v>
      </c>
      <c r="V2030">
        <v>1</v>
      </c>
      <c r="W2030">
        <v>15</v>
      </c>
      <c r="X2030">
        <v>11.058</v>
      </c>
      <c r="Y2030">
        <v>4133.7420000000002</v>
      </c>
      <c r="Z2030">
        <v>47000170002</v>
      </c>
      <c r="AA2030">
        <v>4430.6078101070998</v>
      </c>
      <c r="AB2030" t="s">
        <v>38</v>
      </c>
      <c r="AC2030" t="s">
        <v>38</v>
      </c>
      <c r="AD2030" t="s">
        <v>38</v>
      </c>
      <c r="AE2030" t="s">
        <v>38</v>
      </c>
      <c r="AF2030" t="s">
        <v>9354</v>
      </c>
    </row>
    <row r="2031" spans="1:32" x14ac:dyDescent="0.25">
      <c r="A2031" t="s">
        <v>9355</v>
      </c>
      <c r="B2031" t="s">
        <v>9356</v>
      </c>
      <c r="C2031" t="s">
        <v>9357</v>
      </c>
      <c r="D2031" t="s">
        <v>9358</v>
      </c>
      <c r="E2031" t="s">
        <v>715</v>
      </c>
      <c r="F2031">
        <v>7</v>
      </c>
      <c r="G2031">
        <v>2022</v>
      </c>
      <c r="H2031" s="1">
        <v>44946.42705421296</v>
      </c>
      <c r="I2031" t="s">
        <v>8601</v>
      </c>
      <c r="J2031">
        <v>1849</v>
      </c>
      <c r="K2031">
        <v>0</v>
      </c>
      <c r="L2031" t="s">
        <v>38</v>
      </c>
      <c r="M2031" t="s">
        <v>679</v>
      </c>
      <c r="O2031">
        <v>1849</v>
      </c>
      <c r="R2031" t="s">
        <v>52</v>
      </c>
      <c r="S2031">
        <v>40.922386000000003</v>
      </c>
      <c r="T2031">
        <v>-98.307900000000004</v>
      </c>
      <c r="U2031">
        <v>10.045508330000001</v>
      </c>
      <c r="V2031">
        <v>1</v>
      </c>
      <c r="W2031">
        <v>25</v>
      </c>
      <c r="X2031">
        <v>10.4</v>
      </c>
      <c r="Y2031">
        <v>3665.1624000000002</v>
      </c>
      <c r="Z2031">
        <v>31001045001</v>
      </c>
      <c r="AA2031">
        <v>3132.201164564</v>
      </c>
      <c r="AB2031" t="s">
        <v>54</v>
      </c>
      <c r="AC2031" t="s">
        <v>54</v>
      </c>
      <c r="AD2031" t="s">
        <v>54</v>
      </c>
      <c r="AE2031" t="s">
        <v>73</v>
      </c>
      <c r="AF2031" t="s">
        <v>9359</v>
      </c>
    </row>
    <row r="2032" spans="1:32" x14ac:dyDescent="0.25">
      <c r="A2032" t="s">
        <v>9360</v>
      </c>
      <c r="B2032" t="s">
        <v>9361</v>
      </c>
      <c r="C2032" t="s">
        <v>9362</v>
      </c>
      <c r="D2032" t="s">
        <v>1764</v>
      </c>
      <c r="E2032" t="s">
        <v>1719</v>
      </c>
      <c r="F2032">
        <v>7</v>
      </c>
      <c r="G2032">
        <v>2022</v>
      </c>
      <c r="H2032" s="1">
        <v>44974.757742245369</v>
      </c>
      <c r="I2032" t="s">
        <v>8601</v>
      </c>
      <c r="J2032">
        <v>1831.11</v>
      </c>
      <c r="K2032">
        <v>0</v>
      </c>
      <c r="L2032" t="s">
        <v>38</v>
      </c>
      <c r="M2032" t="s">
        <v>51</v>
      </c>
      <c r="N2032">
        <v>1831.11</v>
      </c>
      <c r="R2032" t="s">
        <v>52</v>
      </c>
      <c r="S2032">
        <v>38.927340000000001</v>
      </c>
      <c r="T2032">
        <v>-94.699399999999997</v>
      </c>
      <c r="U2032">
        <v>20.433177000000001</v>
      </c>
      <c r="V2032">
        <v>2</v>
      </c>
      <c r="W2032">
        <v>14.5</v>
      </c>
      <c r="X2032">
        <v>0</v>
      </c>
      <c r="Y2032">
        <v>4176.0390960000004</v>
      </c>
      <c r="Z2032">
        <v>20000498007</v>
      </c>
      <c r="AA2032">
        <v>4554.4390189387004</v>
      </c>
      <c r="AB2032" t="s">
        <v>53</v>
      </c>
      <c r="AC2032" t="s">
        <v>757</v>
      </c>
      <c r="AD2032" t="s">
        <v>54</v>
      </c>
      <c r="AE2032" t="s">
        <v>55</v>
      </c>
      <c r="AF2032" t="s">
        <v>9363</v>
      </c>
    </row>
    <row r="2033" spans="1:32" x14ac:dyDescent="0.25">
      <c r="A2033" t="s">
        <v>9364</v>
      </c>
      <c r="B2033" t="s">
        <v>9365</v>
      </c>
      <c r="C2033" t="s">
        <v>9366</v>
      </c>
      <c r="D2033" t="s">
        <v>9367</v>
      </c>
      <c r="E2033" t="s">
        <v>600</v>
      </c>
      <c r="F2033">
        <v>4</v>
      </c>
      <c r="G2033">
        <v>2022</v>
      </c>
      <c r="H2033" s="1">
        <v>44973.395605428239</v>
      </c>
      <c r="I2033" t="s">
        <v>8601</v>
      </c>
      <c r="J2033">
        <v>1821.36</v>
      </c>
      <c r="K2033">
        <v>0</v>
      </c>
      <c r="L2033" t="s">
        <v>38</v>
      </c>
      <c r="M2033" t="s">
        <v>51</v>
      </c>
      <c r="N2033">
        <v>1821.36</v>
      </c>
      <c r="R2033" t="s">
        <v>52</v>
      </c>
      <c r="S2033">
        <v>29.24371</v>
      </c>
      <c r="T2033">
        <v>-81.046800000000005</v>
      </c>
      <c r="U2033">
        <v>1.7008333330000001</v>
      </c>
      <c r="V2033">
        <v>1</v>
      </c>
      <c r="W2033">
        <v>2.4</v>
      </c>
      <c r="X2033">
        <v>0</v>
      </c>
      <c r="Y2033">
        <v>621.54600000000005</v>
      </c>
      <c r="Z2033">
        <v>12000187001</v>
      </c>
      <c r="AA2033">
        <v>710.20840359300007</v>
      </c>
      <c r="AB2033" t="s">
        <v>41</v>
      </c>
      <c r="AC2033" t="s">
        <v>54</v>
      </c>
      <c r="AD2033" t="s">
        <v>54</v>
      </c>
      <c r="AE2033" t="s">
        <v>73</v>
      </c>
      <c r="AF2033" t="s">
        <v>9368</v>
      </c>
    </row>
    <row r="2034" spans="1:32" x14ac:dyDescent="0.25">
      <c r="A2034" t="s">
        <v>7378</v>
      </c>
      <c r="B2034" t="s">
        <v>9369</v>
      </c>
      <c r="C2034" t="s">
        <v>9370</v>
      </c>
      <c r="D2034" t="s">
        <v>7381</v>
      </c>
      <c r="E2034" t="s">
        <v>136</v>
      </c>
      <c r="F2034">
        <v>4</v>
      </c>
      <c r="G2034">
        <v>2022</v>
      </c>
      <c r="H2034" s="1">
        <v>44971.565898819441</v>
      </c>
      <c r="I2034" t="s">
        <v>8601</v>
      </c>
      <c r="J2034">
        <v>1809.57</v>
      </c>
      <c r="K2034">
        <v>0</v>
      </c>
      <c r="L2034" t="s">
        <v>38</v>
      </c>
      <c r="M2034" t="s">
        <v>51</v>
      </c>
      <c r="N2034">
        <v>1807.57</v>
      </c>
      <c r="R2034" t="s">
        <v>52</v>
      </c>
      <c r="S2034">
        <v>35.306944000000001</v>
      </c>
      <c r="T2034">
        <v>-81.134444000000002</v>
      </c>
      <c r="U2034">
        <v>6.6869083329999999</v>
      </c>
      <c r="V2034">
        <v>1</v>
      </c>
      <c r="W2034">
        <v>16</v>
      </c>
      <c r="X2034">
        <v>0</v>
      </c>
      <c r="Y2034">
        <v>2439.9014999999999</v>
      </c>
      <c r="Z2034">
        <v>37003601002</v>
      </c>
      <c r="AA2034">
        <v>3829.6622378360998</v>
      </c>
      <c r="AB2034" t="s">
        <v>53</v>
      </c>
      <c r="AC2034" t="s">
        <v>72</v>
      </c>
      <c r="AD2034" t="s">
        <v>54</v>
      </c>
      <c r="AE2034" t="s">
        <v>583</v>
      </c>
      <c r="AF2034" t="s">
        <v>9371</v>
      </c>
    </row>
    <row r="2035" spans="1:32" x14ac:dyDescent="0.25">
      <c r="A2035" t="s">
        <v>9372</v>
      </c>
      <c r="B2035" t="s">
        <v>9373</v>
      </c>
      <c r="C2035" t="s">
        <v>9374</v>
      </c>
      <c r="D2035" t="s">
        <v>9375</v>
      </c>
      <c r="E2035" t="s">
        <v>253</v>
      </c>
      <c r="F2035">
        <v>5</v>
      </c>
      <c r="G2035">
        <v>2022</v>
      </c>
      <c r="H2035" s="1">
        <v>44950.424168032405</v>
      </c>
      <c r="I2035" t="s">
        <v>8601</v>
      </c>
      <c r="J2035">
        <v>1806.79</v>
      </c>
      <c r="K2035">
        <v>0</v>
      </c>
      <c r="L2035" t="s">
        <v>38</v>
      </c>
      <c r="M2035" t="s">
        <v>79</v>
      </c>
      <c r="Q2035">
        <v>1806.79</v>
      </c>
      <c r="R2035" t="s">
        <v>52</v>
      </c>
      <c r="S2035">
        <v>40.747610999999999</v>
      </c>
      <c r="T2035">
        <v>-86.387611000000007</v>
      </c>
      <c r="U2035">
        <v>6.630833333</v>
      </c>
      <c r="V2035">
        <v>1</v>
      </c>
      <c r="W2035">
        <v>18</v>
      </c>
      <c r="X2035">
        <v>5.92</v>
      </c>
      <c r="Y2035">
        <v>2415.9</v>
      </c>
      <c r="Z2035">
        <v>18002120001</v>
      </c>
      <c r="AA2035">
        <v>3277.8849396600003</v>
      </c>
      <c r="AB2035" t="s">
        <v>54</v>
      </c>
      <c r="AC2035" t="s">
        <v>54</v>
      </c>
      <c r="AD2035" t="s">
        <v>54</v>
      </c>
      <c r="AE2035" t="s">
        <v>55</v>
      </c>
      <c r="AF2035" t="s">
        <v>9376</v>
      </c>
    </row>
    <row r="2036" spans="1:32" x14ac:dyDescent="0.25">
      <c r="A2036" t="s">
        <v>3082</v>
      </c>
      <c r="B2036" t="s">
        <v>9377</v>
      </c>
      <c r="C2036" t="s">
        <v>9378</v>
      </c>
      <c r="D2036" t="s">
        <v>3082</v>
      </c>
      <c r="E2036" t="s">
        <v>61</v>
      </c>
      <c r="F2036">
        <v>1</v>
      </c>
      <c r="G2036">
        <v>2022</v>
      </c>
      <c r="H2036" s="1">
        <v>44964.577309687498</v>
      </c>
      <c r="I2036" t="s">
        <v>8601</v>
      </c>
      <c r="J2036">
        <v>1802</v>
      </c>
      <c r="K2036">
        <v>0</v>
      </c>
      <c r="L2036" t="s">
        <v>38</v>
      </c>
      <c r="M2036" t="s">
        <v>63</v>
      </c>
      <c r="P2036">
        <v>1802</v>
      </c>
      <c r="R2036" t="s">
        <v>38</v>
      </c>
      <c r="S2036">
        <v>41.660490000000003</v>
      </c>
      <c r="T2036">
        <v>-72.919700000000006</v>
      </c>
      <c r="U2036">
        <v>8.2491666670000008</v>
      </c>
      <c r="V2036">
        <v>1</v>
      </c>
      <c r="W2036">
        <v>10.75</v>
      </c>
      <c r="X2036">
        <v>0</v>
      </c>
      <c r="Y2036">
        <v>3006.11</v>
      </c>
      <c r="Z2036">
        <v>9000170002</v>
      </c>
      <c r="AA2036">
        <v>3700.1857827195304</v>
      </c>
      <c r="AB2036" t="s">
        <v>54</v>
      </c>
      <c r="AC2036" t="s">
        <v>54</v>
      </c>
      <c r="AD2036" t="s">
        <v>54</v>
      </c>
      <c r="AE2036" t="s">
        <v>55</v>
      </c>
      <c r="AF2036" t="s">
        <v>9379</v>
      </c>
    </row>
    <row r="2037" spans="1:32" x14ac:dyDescent="0.25">
      <c r="A2037" t="s">
        <v>9380</v>
      </c>
      <c r="B2037" t="s">
        <v>9381</v>
      </c>
      <c r="C2037" t="s">
        <v>9382</v>
      </c>
      <c r="D2037" t="s">
        <v>9383</v>
      </c>
      <c r="E2037" t="s">
        <v>117</v>
      </c>
      <c r="F2037">
        <v>5</v>
      </c>
      <c r="G2037">
        <v>2022</v>
      </c>
      <c r="H2037" s="1">
        <v>44953.521730081018</v>
      </c>
      <c r="I2037" t="s">
        <v>8601</v>
      </c>
      <c r="J2037">
        <v>1800.8</v>
      </c>
      <c r="K2037">
        <v>0</v>
      </c>
      <c r="L2037" t="s">
        <v>38</v>
      </c>
      <c r="M2037" t="s">
        <v>51</v>
      </c>
      <c r="N2037">
        <v>1378.2</v>
      </c>
      <c r="R2037" t="s">
        <v>52</v>
      </c>
      <c r="S2037">
        <v>41.701050000000002</v>
      </c>
      <c r="T2037">
        <v>-88.166709999999995</v>
      </c>
      <c r="U2037">
        <v>18.323333330000001</v>
      </c>
      <c r="V2037">
        <v>1</v>
      </c>
      <c r="W2037">
        <v>55.13</v>
      </c>
      <c r="X2037">
        <v>26.25</v>
      </c>
      <c r="Y2037">
        <v>6682.31</v>
      </c>
      <c r="Z2037">
        <v>17000484001</v>
      </c>
      <c r="AA2037">
        <v>8974.1205459136017</v>
      </c>
      <c r="AB2037" t="s">
        <v>41</v>
      </c>
      <c r="AC2037" t="s">
        <v>54</v>
      </c>
      <c r="AD2037" t="s">
        <v>54</v>
      </c>
      <c r="AE2037" t="s">
        <v>55</v>
      </c>
      <c r="AF2037" t="s">
        <v>9384</v>
      </c>
    </row>
    <row r="2038" spans="1:32" x14ac:dyDescent="0.25">
      <c r="A2038" t="s">
        <v>9385</v>
      </c>
      <c r="B2038" t="s">
        <v>9386</v>
      </c>
      <c r="C2038" t="s">
        <v>9387</v>
      </c>
      <c r="D2038" t="s">
        <v>910</v>
      </c>
      <c r="E2038" t="s">
        <v>111</v>
      </c>
      <c r="F2038">
        <v>4</v>
      </c>
      <c r="G2038">
        <v>2022</v>
      </c>
      <c r="H2038" s="1">
        <v>44957.609785810186</v>
      </c>
      <c r="I2038" t="s">
        <v>8601</v>
      </c>
      <c r="J2038">
        <v>1794</v>
      </c>
      <c r="K2038">
        <v>0</v>
      </c>
      <c r="L2038" t="s">
        <v>38</v>
      </c>
      <c r="M2038" t="s">
        <v>79</v>
      </c>
      <c r="Q2038">
        <v>1794</v>
      </c>
      <c r="R2038" t="s">
        <v>94</v>
      </c>
      <c r="S2038">
        <v>33.977594000000003</v>
      </c>
      <c r="T2038">
        <v>-84.265494000000004</v>
      </c>
      <c r="U2038">
        <v>9.2748333330000001</v>
      </c>
      <c r="V2038">
        <v>2</v>
      </c>
      <c r="W2038">
        <v>15</v>
      </c>
      <c r="X2038">
        <v>9</v>
      </c>
      <c r="Y2038">
        <v>3246.5</v>
      </c>
      <c r="Z2038">
        <v>13000016005</v>
      </c>
      <c r="AA2038">
        <v>1948.5204919089999</v>
      </c>
      <c r="AB2038" t="s">
        <v>41</v>
      </c>
      <c r="AC2038" t="s">
        <v>54</v>
      </c>
      <c r="AD2038" t="s">
        <v>54</v>
      </c>
      <c r="AE2038" t="s">
        <v>73</v>
      </c>
      <c r="AF2038" t="s">
        <v>9388</v>
      </c>
    </row>
    <row r="2039" spans="1:32" x14ac:dyDescent="0.25">
      <c r="A2039" t="s">
        <v>9389</v>
      </c>
      <c r="B2039" t="s">
        <v>9390</v>
      </c>
      <c r="C2039" t="s">
        <v>9390</v>
      </c>
      <c r="D2039" t="s">
        <v>9391</v>
      </c>
      <c r="E2039" t="s">
        <v>99</v>
      </c>
      <c r="F2039">
        <v>6</v>
      </c>
      <c r="G2039">
        <v>2022</v>
      </c>
      <c r="H2039" s="1">
        <v>44830.65038298611</v>
      </c>
      <c r="I2039" t="s">
        <v>8601</v>
      </c>
      <c r="J2039">
        <v>1791.61</v>
      </c>
      <c r="K2039">
        <v>0</v>
      </c>
      <c r="L2039" t="s">
        <v>38</v>
      </c>
      <c r="M2039" t="s">
        <v>79</v>
      </c>
      <c r="Q2039">
        <v>1791.61</v>
      </c>
      <c r="R2039" t="s">
        <v>86</v>
      </c>
      <c r="S2039">
        <v>30.273900000000001</v>
      </c>
      <c r="T2039">
        <v>-95.491900000000001</v>
      </c>
      <c r="U2039">
        <v>7.3666666669999996</v>
      </c>
      <c r="V2039">
        <v>1</v>
      </c>
      <c r="W2039">
        <v>12</v>
      </c>
      <c r="X2039">
        <v>10</v>
      </c>
      <c r="Y2039">
        <v>2686.6</v>
      </c>
      <c r="Z2039">
        <v>48007061001</v>
      </c>
      <c r="AA2039">
        <v>3969.882871366</v>
      </c>
      <c r="AB2039" t="s">
        <v>41</v>
      </c>
      <c r="AC2039" t="s">
        <v>54</v>
      </c>
      <c r="AD2039" t="s">
        <v>54</v>
      </c>
      <c r="AE2039" t="s">
        <v>73</v>
      </c>
      <c r="AF2039" t="s">
        <v>9392</v>
      </c>
    </row>
    <row r="2040" spans="1:32" x14ac:dyDescent="0.25">
      <c r="A2040" t="s">
        <v>9393</v>
      </c>
      <c r="B2040" t="s">
        <v>9394</v>
      </c>
      <c r="C2040" t="s">
        <v>9395</v>
      </c>
      <c r="D2040" t="s">
        <v>8931</v>
      </c>
      <c r="E2040" t="s">
        <v>1948</v>
      </c>
      <c r="F2040">
        <v>6</v>
      </c>
      <c r="G2040">
        <v>2022</v>
      </c>
      <c r="H2040" s="1">
        <v>44975.556558530094</v>
      </c>
      <c r="I2040" t="s">
        <v>8601</v>
      </c>
      <c r="J2040">
        <v>1788</v>
      </c>
      <c r="K2040">
        <v>0</v>
      </c>
      <c r="L2040" t="s">
        <v>38</v>
      </c>
      <c r="M2040" t="s">
        <v>79</v>
      </c>
      <c r="Q2040">
        <v>1788</v>
      </c>
      <c r="R2040" t="s">
        <v>94</v>
      </c>
      <c r="S2040">
        <v>29.908332999999999</v>
      </c>
      <c r="T2040">
        <v>-89.966943999999998</v>
      </c>
      <c r="U2040">
        <v>10.955249999999999</v>
      </c>
      <c r="V2040">
        <v>1</v>
      </c>
      <c r="W2040">
        <v>10</v>
      </c>
      <c r="X2040">
        <v>0</v>
      </c>
      <c r="Y2040">
        <v>4001.6529999999998</v>
      </c>
      <c r="Z2040">
        <v>22009071004</v>
      </c>
      <c r="AA2040">
        <v>5463.1415661000001</v>
      </c>
      <c r="AB2040" t="s">
        <v>54</v>
      </c>
      <c r="AC2040" t="s">
        <v>64</v>
      </c>
      <c r="AD2040" t="s">
        <v>54</v>
      </c>
      <c r="AE2040" t="s">
        <v>73</v>
      </c>
      <c r="AF2040" t="s">
        <v>9396</v>
      </c>
    </row>
    <row r="2041" spans="1:32" x14ac:dyDescent="0.25">
      <c r="A2041" t="s">
        <v>9397</v>
      </c>
      <c r="B2041" t="s">
        <v>9398</v>
      </c>
      <c r="C2041" t="s">
        <v>9399</v>
      </c>
      <c r="D2041" t="s">
        <v>9400</v>
      </c>
      <c r="E2041" t="s">
        <v>247</v>
      </c>
      <c r="F2041">
        <v>1</v>
      </c>
      <c r="G2041">
        <v>2022</v>
      </c>
      <c r="H2041" s="1">
        <v>44965.361896203707</v>
      </c>
      <c r="I2041" t="s">
        <v>8601</v>
      </c>
      <c r="J2041">
        <v>1783</v>
      </c>
      <c r="K2041">
        <v>0</v>
      </c>
      <c r="L2041" t="s">
        <v>38</v>
      </c>
      <c r="M2041" t="s">
        <v>79</v>
      </c>
      <c r="Q2041">
        <v>1783</v>
      </c>
      <c r="R2041" t="s">
        <v>94</v>
      </c>
      <c r="S2041">
        <v>42.14087</v>
      </c>
      <c r="T2041">
        <v>-71.388959999999997</v>
      </c>
      <c r="U2041">
        <v>3.3133333330000001</v>
      </c>
      <c r="V2041">
        <v>1</v>
      </c>
      <c r="W2041">
        <v>4.54</v>
      </c>
      <c r="X2041">
        <v>0</v>
      </c>
      <c r="Y2041">
        <v>1218.68</v>
      </c>
      <c r="Z2041">
        <v>25000224001</v>
      </c>
      <c r="AA2041">
        <v>1790.0893864921002</v>
      </c>
      <c r="AB2041" t="s">
        <v>54</v>
      </c>
      <c r="AC2041" t="s">
        <v>54</v>
      </c>
      <c r="AD2041" t="s">
        <v>54</v>
      </c>
      <c r="AE2041" t="s">
        <v>73</v>
      </c>
      <c r="AF2041" t="s">
        <v>9401</v>
      </c>
    </row>
    <row r="2042" spans="1:32" x14ac:dyDescent="0.25">
      <c r="A2042" t="s">
        <v>9402</v>
      </c>
      <c r="B2042" t="s">
        <v>9403</v>
      </c>
      <c r="C2042" t="s">
        <v>9404</v>
      </c>
      <c r="D2042" t="s">
        <v>8951</v>
      </c>
      <c r="E2042" t="s">
        <v>600</v>
      </c>
      <c r="F2042">
        <v>4</v>
      </c>
      <c r="G2042">
        <v>2022</v>
      </c>
      <c r="H2042" s="1">
        <v>44957.425391168981</v>
      </c>
      <c r="I2042" t="s">
        <v>8601</v>
      </c>
      <c r="J2042">
        <v>1775.2</v>
      </c>
      <c r="K2042">
        <v>0</v>
      </c>
      <c r="L2042" t="s">
        <v>38</v>
      </c>
      <c r="M2042" t="s">
        <v>79</v>
      </c>
      <c r="Q2042">
        <v>1775.22</v>
      </c>
      <c r="R2042" t="s">
        <v>94</v>
      </c>
      <c r="S2042">
        <v>27.455075000000001</v>
      </c>
      <c r="T2042">
        <v>-82.624504000000002</v>
      </c>
      <c r="Z2042">
        <v>12000129001</v>
      </c>
      <c r="AA2042">
        <v>6096.8659877675991</v>
      </c>
      <c r="AB2042" t="s">
        <v>54</v>
      </c>
      <c r="AC2042" t="s">
        <v>54</v>
      </c>
      <c r="AD2042" t="s">
        <v>54</v>
      </c>
      <c r="AE2042" t="s">
        <v>73</v>
      </c>
      <c r="AF2042" t="s">
        <v>9405</v>
      </c>
    </row>
    <row r="2043" spans="1:32" x14ac:dyDescent="0.25">
      <c r="A2043" t="s">
        <v>9406</v>
      </c>
      <c r="B2043" t="s">
        <v>9407</v>
      </c>
      <c r="C2043" t="s">
        <v>9408</v>
      </c>
      <c r="D2043" t="s">
        <v>9409</v>
      </c>
      <c r="E2043" t="s">
        <v>600</v>
      </c>
      <c r="F2043">
        <v>4</v>
      </c>
      <c r="G2043">
        <v>2022</v>
      </c>
      <c r="H2043" s="1">
        <v>44959.473589305555</v>
      </c>
      <c r="I2043" t="s">
        <v>8601</v>
      </c>
      <c r="J2043">
        <v>1762.73</v>
      </c>
      <c r="K2043">
        <v>0</v>
      </c>
      <c r="L2043" t="s">
        <v>38</v>
      </c>
      <c r="M2043" t="s">
        <v>79</v>
      </c>
      <c r="Q2043">
        <v>1825.8</v>
      </c>
      <c r="R2043" t="s">
        <v>1484</v>
      </c>
      <c r="S2043">
        <v>26.13137</v>
      </c>
      <c r="T2043">
        <v>-80.337000000000003</v>
      </c>
      <c r="Z2043">
        <v>12000001035</v>
      </c>
      <c r="AA2043">
        <v>7375.241114235002</v>
      </c>
      <c r="AB2043" t="s">
        <v>54</v>
      </c>
      <c r="AC2043" t="s">
        <v>64</v>
      </c>
      <c r="AD2043" t="s">
        <v>54</v>
      </c>
      <c r="AE2043" t="s">
        <v>65</v>
      </c>
      <c r="AF2043" t="s">
        <v>9410</v>
      </c>
    </row>
    <row r="2044" spans="1:32" x14ac:dyDescent="0.25">
      <c r="A2044" t="s">
        <v>9411</v>
      </c>
      <c r="B2044" t="s">
        <v>9412</v>
      </c>
      <c r="C2044" t="s">
        <v>9413</v>
      </c>
      <c r="D2044" t="s">
        <v>9414</v>
      </c>
      <c r="E2044" t="s">
        <v>117</v>
      </c>
      <c r="F2044">
        <v>5</v>
      </c>
      <c r="G2044">
        <v>2022</v>
      </c>
      <c r="H2044" s="1">
        <v>44970.406191388887</v>
      </c>
      <c r="I2044" t="s">
        <v>8601</v>
      </c>
      <c r="J2044">
        <v>1750</v>
      </c>
      <c r="K2044">
        <v>0</v>
      </c>
      <c r="L2044" t="s">
        <v>38</v>
      </c>
      <c r="M2044" t="s">
        <v>51</v>
      </c>
      <c r="N2044">
        <v>1750</v>
      </c>
      <c r="R2044" t="s">
        <v>86</v>
      </c>
      <c r="S2044">
        <v>41.744923999999997</v>
      </c>
      <c r="T2044">
        <v>-88.061239</v>
      </c>
      <c r="U2044">
        <v>8.3584166670000002</v>
      </c>
      <c r="V2044">
        <v>2</v>
      </c>
      <c r="W2044">
        <v>28.6</v>
      </c>
      <c r="X2044">
        <v>12</v>
      </c>
      <c r="Y2044">
        <v>3047.098</v>
      </c>
      <c r="Z2044">
        <v>17000490001</v>
      </c>
      <c r="AA2044">
        <v>3860.6200400439998</v>
      </c>
      <c r="AB2044" t="s">
        <v>53</v>
      </c>
      <c r="AC2044" t="s">
        <v>54</v>
      </c>
      <c r="AD2044" t="s">
        <v>54</v>
      </c>
      <c r="AE2044" t="s">
        <v>73</v>
      </c>
      <c r="AF2044" t="s">
        <v>9415</v>
      </c>
    </row>
    <row r="2045" spans="1:32" x14ac:dyDescent="0.25">
      <c r="A2045" t="s">
        <v>9416</v>
      </c>
      <c r="B2045" t="s">
        <v>9417</v>
      </c>
      <c r="C2045" t="s">
        <v>9418</v>
      </c>
      <c r="D2045" t="s">
        <v>9419</v>
      </c>
      <c r="E2045" t="s">
        <v>159</v>
      </c>
      <c r="F2045">
        <v>10</v>
      </c>
      <c r="G2045">
        <v>2022</v>
      </c>
      <c r="H2045" s="1">
        <v>44967.520113356484</v>
      </c>
      <c r="I2045" t="s">
        <v>8601</v>
      </c>
      <c r="J2045">
        <v>1733.95</v>
      </c>
      <c r="K2045">
        <v>0</v>
      </c>
      <c r="L2045" t="s">
        <v>38</v>
      </c>
      <c r="M2045" t="s">
        <v>51</v>
      </c>
      <c r="N2045">
        <v>1733.95</v>
      </c>
      <c r="R2045" t="s">
        <v>52</v>
      </c>
      <c r="S2045">
        <v>47.049371999999998</v>
      </c>
      <c r="T2045">
        <v>-122.898656</v>
      </c>
      <c r="U2045">
        <v>0</v>
      </c>
      <c r="V2045">
        <v>3</v>
      </c>
      <c r="W2045">
        <v>85.5</v>
      </c>
      <c r="X2045">
        <v>0</v>
      </c>
      <c r="Y2045">
        <v>0</v>
      </c>
      <c r="Z2045">
        <v>53000920001</v>
      </c>
      <c r="AA2045">
        <v>6100.5080821450001</v>
      </c>
      <c r="AB2045" t="s">
        <v>53</v>
      </c>
      <c r="AC2045" t="s">
        <v>42</v>
      </c>
      <c r="AD2045" t="s">
        <v>54</v>
      </c>
      <c r="AE2045" t="s">
        <v>55</v>
      </c>
      <c r="AF2045" t="s">
        <v>9420</v>
      </c>
    </row>
    <row r="2046" spans="1:32" x14ac:dyDescent="0.25">
      <c r="A2046" t="s">
        <v>9421</v>
      </c>
      <c r="B2046" t="s">
        <v>9422</v>
      </c>
      <c r="C2046" t="s">
        <v>9423</v>
      </c>
      <c r="D2046" t="s">
        <v>9424</v>
      </c>
      <c r="E2046" t="s">
        <v>600</v>
      </c>
      <c r="F2046">
        <v>4</v>
      </c>
      <c r="G2046">
        <v>2022</v>
      </c>
      <c r="H2046" s="1">
        <v>44959.656001990741</v>
      </c>
      <c r="I2046" t="s">
        <v>8601</v>
      </c>
      <c r="J2046">
        <v>1729.61</v>
      </c>
      <c r="K2046">
        <v>0</v>
      </c>
      <c r="L2046" t="s">
        <v>38</v>
      </c>
      <c r="M2046" t="s">
        <v>51</v>
      </c>
      <c r="N2046">
        <v>1729.61</v>
      </c>
      <c r="R2046" t="s">
        <v>52</v>
      </c>
      <c r="S2046">
        <v>27.98152</v>
      </c>
      <c r="T2046">
        <v>-82.787233000000001</v>
      </c>
      <c r="U2046">
        <v>2.358333333</v>
      </c>
      <c r="V2046">
        <v>1</v>
      </c>
      <c r="W2046">
        <v>10</v>
      </c>
      <c r="X2046">
        <v>2.4300000000000002</v>
      </c>
      <c r="Y2046">
        <v>860.9</v>
      </c>
      <c r="Z2046">
        <v>12000065001</v>
      </c>
      <c r="AA2046">
        <v>2975.5911063357999</v>
      </c>
      <c r="AB2046" t="s">
        <v>53</v>
      </c>
      <c r="AC2046" t="s">
        <v>54</v>
      </c>
      <c r="AD2046" t="s">
        <v>54</v>
      </c>
      <c r="AE2046" t="s">
        <v>65</v>
      </c>
      <c r="AF2046" t="s">
        <v>9425</v>
      </c>
    </row>
    <row r="2047" spans="1:32" x14ac:dyDescent="0.25">
      <c r="A2047" t="s">
        <v>9426</v>
      </c>
      <c r="B2047" t="s">
        <v>9427</v>
      </c>
      <c r="C2047" t="s">
        <v>9428</v>
      </c>
      <c r="D2047" t="s">
        <v>9429</v>
      </c>
      <c r="E2047" t="s">
        <v>36</v>
      </c>
      <c r="F2047">
        <v>9</v>
      </c>
      <c r="G2047">
        <v>2022</v>
      </c>
      <c r="H2047" s="1">
        <v>44972.700800636572</v>
      </c>
      <c r="I2047" t="s">
        <v>8601</v>
      </c>
      <c r="J2047">
        <v>1720</v>
      </c>
      <c r="K2047">
        <v>0</v>
      </c>
      <c r="L2047" t="s">
        <v>38</v>
      </c>
      <c r="M2047" t="s">
        <v>51</v>
      </c>
      <c r="N2047">
        <v>1720</v>
      </c>
      <c r="R2047" t="s">
        <v>52</v>
      </c>
      <c r="S2047">
        <v>36.963245999999998</v>
      </c>
      <c r="T2047">
        <v>-122.034009</v>
      </c>
      <c r="U2047">
        <v>6.4959166670000004</v>
      </c>
      <c r="V2047">
        <v>1</v>
      </c>
      <c r="W2047">
        <v>17</v>
      </c>
      <c r="X2047">
        <v>0</v>
      </c>
      <c r="Y2047">
        <v>2373.7489999999998</v>
      </c>
      <c r="Z2047">
        <v>6003010001</v>
      </c>
      <c r="AA2047">
        <v>6268.0444235054001</v>
      </c>
      <c r="AB2047" t="s">
        <v>53</v>
      </c>
      <c r="AC2047" t="s">
        <v>54</v>
      </c>
      <c r="AD2047" t="s">
        <v>54</v>
      </c>
      <c r="AE2047" t="s">
        <v>73</v>
      </c>
      <c r="AF2047" t="s">
        <v>9430</v>
      </c>
    </row>
    <row r="2048" spans="1:32" x14ac:dyDescent="0.25">
      <c r="A2048" t="s">
        <v>9431</v>
      </c>
      <c r="B2048" t="s">
        <v>9432</v>
      </c>
      <c r="C2048" t="s">
        <v>9433</v>
      </c>
      <c r="D2048" t="s">
        <v>9434</v>
      </c>
      <c r="E2048" t="s">
        <v>5199</v>
      </c>
      <c r="F2048">
        <v>9</v>
      </c>
      <c r="G2048">
        <v>2022</v>
      </c>
      <c r="H2048" s="1">
        <v>44945.731125520833</v>
      </c>
      <c r="I2048" t="s">
        <v>8601</v>
      </c>
      <c r="J2048">
        <v>1712.11</v>
      </c>
      <c r="K2048">
        <v>0</v>
      </c>
      <c r="L2048" t="s">
        <v>38</v>
      </c>
      <c r="M2048" t="s">
        <v>79</v>
      </c>
      <c r="Q2048">
        <v>1712.11</v>
      </c>
      <c r="R2048" t="s">
        <v>94</v>
      </c>
      <c r="S2048">
        <v>19.713750000000001</v>
      </c>
      <c r="T2048">
        <v>-155.01927800000001</v>
      </c>
      <c r="U2048">
        <v>2.8523333329999998</v>
      </c>
      <c r="V2048">
        <v>1</v>
      </c>
      <c r="W2048">
        <v>5</v>
      </c>
      <c r="X2048">
        <v>3.15</v>
      </c>
      <c r="Y2048">
        <v>1041.2339999999999</v>
      </c>
      <c r="Z2048">
        <v>15000001001</v>
      </c>
      <c r="AB2048" t="s">
        <v>41</v>
      </c>
      <c r="AC2048" t="s">
        <v>54</v>
      </c>
      <c r="AD2048" t="s">
        <v>54</v>
      </c>
      <c r="AE2048" t="s">
        <v>73</v>
      </c>
      <c r="AF2048" t="s">
        <v>9435</v>
      </c>
    </row>
    <row r="2049" spans="1:32" x14ac:dyDescent="0.25">
      <c r="A2049" t="s">
        <v>9436</v>
      </c>
      <c r="B2049" t="s">
        <v>9437</v>
      </c>
      <c r="C2049" t="s">
        <v>9437</v>
      </c>
      <c r="D2049" t="s">
        <v>8644</v>
      </c>
      <c r="E2049" t="s">
        <v>99</v>
      </c>
      <c r="F2049">
        <v>6</v>
      </c>
      <c r="G2049">
        <v>2022</v>
      </c>
      <c r="H2049" s="1">
        <v>44823.622476342593</v>
      </c>
      <c r="I2049" t="s">
        <v>8601</v>
      </c>
      <c r="J2049">
        <v>1700.28</v>
      </c>
      <c r="K2049">
        <v>0</v>
      </c>
      <c r="L2049" t="s">
        <v>38</v>
      </c>
      <c r="M2049" t="s">
        <v>79</v>
      </c>
      <c r="Q2049">
        <v>1700.28</v>
      </c>
      <c r="R2049" t="s">
        <v>94</v>
      </c>
      <c r="S2049">
        <v>32.982999999999997</v>
      </c>
      <c r="T2049">
        <v>-96.516000000000005</v>
      </c>
      <c r="U2049">
        <v>4.0563333330000004</v>
      </c>
      <c r="V2049">
        <v>1</v>
      </c>
      <c r="W2049">
        <v>10</v>
      </c>
      <c r="X2049">
        <v>0</v>
      </c>
      <c r="Y2049">
        <v>1481.1790000000001</v>
      </c>
      <c r="Z2049">
        <v>48004354017</v>
      </c>
      <c r="AA2049">
        <v>1602.5215260560001</v>
      </c>
      <c r="AB2049" t="s">
        <v>54</v>
      </c>
      <c r="AC2049" t="s">
        <v>54</v>
      </c>
      <c r="AD2049" t="s">
        <v>54</v>
      </c>
      <c r="AE2049" t="s">
        <v>73</v>
      </c>
      <c r="AF2049" t="s">
        <v>9438</v>
      </c>
    </row>
    <row r="2050" spans="1:32" x14ac:dyDescent="0.25">
      <c r="A2050" t="s">
        <v>9439</v>
      </c>
      <c r="B2050" t="s">
        <v>9440</v>
      </c>
      <c r="C2050" t="s">
        <v>9441</v>
      </c>
      <c r="D2050" t="s">
        <v>9442</v>
      </c>
      <c r="E2050" t="s">
        <v>36</v>
      </c>
      <c r="F2050">
        <v>9</v>
      </c>
      <c r="G2050">
        <v>2022</v>
      </c>
      <c r="H2050" s="1">
        <v>44972.428857928244</v>
      </c>
      <c r="I2050" t="s">
        <v>8601</v>
      </c>
      <c r="J2050">
        <v>1695.8</v>
      </c>
      <c r="K2050">
        <v>0</v>
      </c>
      <c r="L2050" t="s">
        <v>38</v>
      </c>
      <c r="M2050" t="s">
        <v>79</v>
      </c>
      <c r="Q2050">
        <v>1695.8</v>
      </c>
      <c r="R2050" t="s">
        <v>86</v>
      </c>
      <c r="S2050">
        <v>34.418880000000001</v>
      </c>
      <c r="T2050">
        <v>-119.68471</v>
      </c>
      <c r="U2050">
        <v>0</v>
      </c>
      <c r="V2050">
        <v>1</v>
      </c>
      <c r="W2050">
        <v>11</v>
      </c>
      <c r="X2050">
        <v>0</v>
      </c>
      <c r="Y2050">
        <v>0</v>
      </c>
      <c r="Z2050">
        <v>6003037001</v>
      </c>
      <c r="AA2050">
        <v>3605.6734336260001</v>
      </c>
      <c r="AB2050" t="s">
        <v>53</v>
      </c>
      <c r="AC2050" t="s">
        <v>42</v>
      </c>
      <c r="AD2050" t="s">
        <v>54</v>
      </c>
      <c r="AE2050" t="s">
        <v>55</v>
      </c>
      <c r="AF2050" t="s">
        <v>9443</v>
      </c>
    </row>
    <row r="2051" spans="1:32" x14ac:dyDescent="0.25">
      <c r="A2051" t="s">
        <v>9444</v>
      </c>
      <c r="B2051" t="s">
        <v>9445</v>
      </c>
      <c r="C2051" t="s">
        <v>9446</v>
      </c>
      <c r="D2051" t="s">
        <v>2788</v>
      </c>
      <c r="E2051" t="s">
        <v>85</v>
      </c>
      <c r="F2051">
        <v>2</v>
      </c>
      <c r="G2051">
        <v>2022</v>
      </c>
      <c r="H2051" s="1">
        <v>44971.721504780093</v>
      </c>
      <c r="I2051" t="s">
        <v>8601</v>
      </c>
      <c r="J2051">
        <v>1679.9</v>
      </c>
      <c r="K2051">
        <v>0</v>
      </c>
      <c r="L2051" t="s">
        <v>38</v>
      </c>
      <c r="M2051" t="s">
        <v>79</v>
      </c>
      <c r="Q2051">
        <v>1679.89</v>
      </c>
      <c r="R2051" t="s">
        <v>94</v>
      </c>
      <c r="S2051">
        <v>42.941249999999997</v>
      </c>
      <c r="T2051">
        <v>-76.594539999999995</v>
      </c>
      <c r="U2051">
        <v>6.4708600000000002E-3</v>
      </c>
      <c r="V2051">
        <v>2</v>
      </c>
      <c r="W2051">
        <v>12</v>
      </c>
      <c r="X2051">
        <v>0</v>
      </c>
      <c r="Y2051">
        <v>2.291776316</v>
      </c>
      <c r="Z2051">
        <v>36007027001</v>
      </c>
      <c r="AA2051">
        <v>3663.2185247889201</v>
      </c>
      <c r="AB2051" t="s">
        <v>54</v>
      </c>
      <c r="AC2051" t="s">
        <v>54</v>
      </c>
      <c r="AD2051" t="s">
        <v>54</v>
      </c>
      <c r="AE2051" t="s">
        <v>65</v>
      </c>
      <c r="AF2051" t="s">
        <v>9447</v>
      </c>
    </row>
    <row r="2052" spans="1:32" x14ac:dyDescent="0.25">
      <c r="A2052" t="s">
        <v>9448</v>
      </c>
      <c r="B2052" t="s">
        <v>9449</v>
      </c>
      <c r="C2052" t="s">
        <v>9450</v>
      </c>
      <c r="D2052" t="s">
        <v>9451</v>
      </c>
      <c r="E2052" t="s">
        <v>1023</v>
      </c>
      <c r="F2052">
        <v>8</v>
      </c>
      <c r="G2052">
        <v>2022</v>
      </c>
      <c r="H2052" s="1">
        <v>44967.521048796298</v>
      </c>
      <c r="I2052" t="s">
        <v>8601</v>
      </c>
      <c r="J2052">
        <v>1647.7439999999999</v>
      </c>
      <c r="K2052">
        <v>0</v>
      </c>
      <c r="L2052" t="s">
        <v>38</v>
      </c>
      <c r="M2052" t="s">
        <v>79</v>
      </c>
      <c r="Q2052">
        <v>1647.7439999999999</v>
      </c>
      <c r="R2052" t="s">
        <v>86</v>
      </c>
      <c r="S2052">
        <v>39.921300000000002</v>
      </c>
      <c r="T2052">
        <v>-105.02351</v>
      </c>
      <c r="U2052">
        <v>5.3664166660000001</v>
      </c>
      <c r="V2052">
        <v>2</v>
      </c>
      <c r="W2052">
        <v>12</v>
      </c>
      <c r="X2052">
        <v>0</v>
      </c>
      <c r="Y2052">
        <v>1457.086</v>
      </c>
      <c r="Z2052">
        <v>8000041001</v>
      </c>
      <c r="AA2052">
        <v>3254.2113262068997</v>
      </c>
      <c r="AB2052" t="s">
        <v>53</v>
      </c>
      <c r="AC2052" t="s">
        <v>54</v>
      </c>
      <c r="AD2052" t="s">
        <v>43</v>
      </c>
      <c r="AE2052" t="s">
        <v>1814</v>
      </c>
      <c r="AF2052" t="s">
        <v>9452</v>
      </c>
    </row>
    <row r="2053" spans="1:32" x14ac:dyDescent="0.25">
      <c r="A2053" t="s">
        <v>9453</v>
      </c>
      <c r="B2053" t="s">
        <v>9454</v>
      </c>
      <c r="C2053" t="s">
        <v>9454</v>
      </c>
      <c r="D2053" t="s">
        <v>9455</v>
      </c>
      <c r="E2053" t="s">
        <v>99</v>
      </c>
      <c r="F2053">
        <v>6</v>
      </c>
      <c r="G2053">
        <v>2022</v>
      </c>
      <c r="H2053" s="1">
        <v>44819.450004062499</v>
      </c>
      <c r="I2053" t="s">
        <v>8601</v>
      </c>
      <c r="J2053">
        <v>1643.45</v>
      </c>
      <c r="K2053">
        <v>0</v>
      </c>
      <c r="L2053" t="s">
        <v>38</v>
      </c>
      <c r="M2053" t="s">
        <v>79</v>
      </c>
      <c r="Q2053">
        <v>1643.45</v>
      </c>
      <c r="R2053" t="s">
        <v>52</v>
      </c>
      <c r="S2053">
        <v>29.417166999999999</v>
      </c>
      <c r="T2053">
        <v>-94.896305999999996</v>
      </c>
      <c r="U2053">
        <v>5.1531666669999998</v>
      </c>
      <c r="V2053">
        <v>1</v>
      </c>
      <c r="W2053">
        <v>12.4</v>
      </c>
      <c r="X2053">
        <v>12.4</v>
      </c>
      <c r="Y2053">
        <v>1878.845</v>
      </c>
      <c r="Z2053">
        <v>48007032001</v>
      </c>
      <c r="AA2053">
        <v>3551.042017965</v>
      </c>
      <c r="AB2053" t="s">
        <v>41</v>
      </c>
      <c r="AC2053" t="s">
        <v>64</v>
      </c>
      <c r="AD2053" t="s">
        <v>54</v>
      </c>
      <c r="AE2053" t="s">
        <v>73</v>
      </c>
      <c r="AF2053" t="s">
        <v>9456</v>
      </c>
    </row>
    <row r="2054" spans="1:32" x14ac:dyDescent="0.25">
      <c r="A2054" t="s">
        <v>9457</v>
      </c>
      <c r="B2054" t="s">
        <v>9458</v>
      </c>
      <c r="C2054" t="s">
        <v>9459</v>
      </c>
      <c r="D2054" t="s">
        <v>9460</v>
      </c>
      <c r="E2054" t="s">
        <v>85</v>
      </c>
      <c r="F2054">
        <v>2</v>
      </c>
      <c r="G2054">
        <v>2022</v>
      </c>
      <c r="H2054" s="1">
        <v>44953.4293765162</v>
      </c>
      <c r="I2054" t="s">
        <v>8601</v>
      </c>
      <c r="J2054">
        <v>1605</v>
      </c>
      <c r="K2054">
        <v>0</v>
      </c>
      <c r="L2054" t="s">
        <v>38</v>
      </c>
      <c r="M2054" t="s">
        <v>79</v>
      </c>
      <c r="Q2054">
        <v>1699</v>
      </c>
      <c r="R2054" t="s">
        <v>52</v>
      </c>
      <c r="S2054">
        <v>42.096207</v>
      </c>
      <c r="T2054">
        <v>-75.962665999999999</v>
      </c>
      <c r="U2054">
        <v>0</v>
      </c>
      <c r="V2054">
        <v>1</v>
      </c>
      <c r="W2054">
        <v>60</v>
      </c>
      <c r="X2054">
        <v>0</v>
      </c>
      <c r="Y2054">
        <v>0</v>
      </c>
      <c r="Z2054">
        <v>36007002001</v>
      </c>
      <c r="AA2054">
        <v>8026.993903070731</v>
      </c>
      <c r="AB2054" t="s">
        <v>53</v>
      </c>
      <c r="AC2054" t="s">
        <v>54</v>
      </c>
      <c r="AD2054" t="s">
        <v>54</v>
      </c>
      <c r="AE2054" t="s">
        <v>55</v>
      </c>
      <c r="AF2054" t="s">
        <v>9461</v>
      </c>
    </row>
    <row r="2055" spans="1:32" x14ac:dyDescent="0.25">
      <c r="A2055" t="s">
        <v>9462</v>
      </c>
      <c r="B2055" t="s">
        <v>9463</v>
      </c>
      <c r="C2055" t="s">
        <v>9463</v>
      </c>
      <c r="D2055" t="s">
        <v>9464</v>
      </c>
      <c r="E2055" t="s">
        <v>99</v>
      </c>
      <c r="F2055">
        <v>6</v>
      </c>
      <c r="G2055">
        <v>2022</v>
      </c>
      <c r="H2055" s="1">
        <v>44824.669531296298</v>
      </c>
      <c r="I2055" t="s">
        <v>8601</v>
      </c>
      <c r="J2055">
        <v>1592.115</v>
      </c>
      <c r="K2055">
        <v>0</v>
      </c>
      <c r="L2055" t="s">
        <v>38</v>
      </c>
      <c r="M2055" t="s">
        <v>79</v>
      </c>
      <c r="Q2055">
        <v>1592.115</v>
      </c>
      <c r="R2055" t="s">
        <v>94</v>
      </c>
      <c r="S2055">
        <v>29.518730000000001</v>
      </c>
      <c r="T2055">
        <v>-95.091239999999999</v>
      </c>
      <c r="U2055">
        <v>6.0546666670000002</v>
      </c>
      <c r="V2055">
        <v>1</v>
      </c>
      <c r="W2055">
        <v>12</v>
      </c>
      <c r="X2055">
        <v>12</v>
      </c>
      <c r="Y2055">
        <v>2209.4490000000001</v>
      </c>
      <c r="Z2055">
        <v>48007031001</v>
      </c>
      <c r="AA2055">
        <v>2906.0271037274597</v>
      </c>
      <c r="AB2055" t="s">
        <v>41</v>
      </c>
      <c r="AC2055" t="s">
        <v>54</v>
      </c>
      <c r="AD2055" t="s">
        <v>54</v>
      </c>
      <c r="AE2055" t="s">
        <v>73</v>
      </c>
      <c r="AF2055" t="s">
        <v>9465</v>
      </c>
    </row>
    <row r="2056" spans="1:32" x14ac:dyDescent="0.25">
      <c r="A2056" t="s">
        <v>9466</v>
      </c>
      <c r="B2056" t="s">
        <v>9467</v>
      </c>
      <c r="C2056" t="s">
        <v>9467</v>
      </c>
      <c r="D2056" t="s">
        <v>8644</v>
      </c>
      <c r="E2056" t="s">
        <v>99</v>
      </c>
      <c r="F2056">
        <v>6</v>
      </c>
      <c r="G2056">
        <v>2022</v>
      </c>
      <c r="H2056" s="1">
        <v>44823.626934872686</v>
      </c>
      <c r="I2056" t="s">
        <v>8601</v>
      </c>
      <c r="J2056">
        <v>1589.07</v>
      </c>
      <c r="K2056">
        <v>0</v>
      </c>
      <c r="L2056" t="s">
        <v>38</v>
      </c>
      <c r="M2056" t="s">
        <v>79</v>
      </c>
      <c r="Q2056">
        <v>1589.07</v>
      </c>
      <c r="R2056" t="s">
        <v>94</v>
      </c>
      <c r="S2056">
        <v>32.877249999999997</v>
      </c>
      <c r="T2056">
        <v>-96.457611</v>
      </c>
      <c r="U2056">
        <v>1.0102500000000001</v>
      </c>
      <c r="V2056">
        <v>1</v>
      </c>
      <c r="W2056">
        <v>2.25</v>
      </c>
      <c r="X2056">
        <v>2.25</v>
      </c>
      <c r="Y2056">
        <v>367.80700000000002</v>
      </c>
      <c r="Z2056">
        <v>48004354008</v>
      </c>
      <c r="AA2056">
        <v>801.26076302800004</v>
      </c>
      <c r="AB2056" t="s">
        <v>118</v>
      </c>
      <c r="AC2056" t="s">
        <v>54</v>
      </c>
      <c r="AD2056" t="s">
        <v>54</v>
      </c>
      <c r="AE2056" t="s">
        <v>54</v>
      </c>
      <c r="AF2056" t="s">
        <v>9468</v>
      </c>
    </row>
    <row r="2057" spans="1:32" x14ac:dyDescent="0.25">
      <c r="A2057" t="s">
        <v>9469</v>
      </c>
      <c r="B2057" t="s">
        <v>9470</v>
      </c>
      <c r="C2057" t="s">
        <v>9471</v>
      </c>
      <c r="D2057" t="s">
        <v>158</v>
      </c>
      <c r="E2057" t="s">
        <v>136</v>
      </c>
      <c r="F2057">
        <v>4</v>
      </c>
      <c r="G2057">
        <v>2022</v>
      </c>
      <c r="H2057" s="1">
        <v>44949.302095335646</v>
      </c>
      <c r="I2057" t="s">
        <v>8601</v>
      </c>
      <c r="J2057">
        <v>1587.84</v>
      </c>
      <c r="K2057">
        <v>0</v>
      </c>
      <c r="L2057" t="s">
        <v>38</v>
      </c>
      <c r="M2057" t="s">
        <v>79</v>
      </c>
      <c r="Q2057">
        <v>1587.84</v>
      </c>
      <c r="R2057" t="s">
        <v>214</v>
      </c>
      <c r="S2057">
        <v>34.954729999999998</v>
      </c>
      <c r="T2057">
        <v>-80.764250000000004</v>
      </c>
      <c r="U2057">
        <v>5.7536333329999998</v>
      </c>
      <c r="V2057">
        <v>1</v>
      </c>
      <c r="W2057">
        <v>6</v>
      </c>
      <c r="X2057">
        <v>0</v>
      </c>
      <c r="Y2057">
        <v>2099.6797999999999</v>
      </c>
      <c r="Z2057">
        <v>37009002010</v>
      </c>
      <c r="AA2057">
        <v>673.78745981899999</v>
      </c>
      <c r="AB2057" t="s">
        <v>41</v>
      </c>
      <c r="AC2057" t="s">
        <v>54</v>
      </c>
      <c r="AD2057" t="s">
        <v>43</v>
      </c>
      <c r="AE2057" t="s">
        <v>55</v>
      </c>
      <c r="AF2057" t="s">
        <v>9472</v>
      </c>
    </row>
    <row r="2058" spans="1:32" x14ac:dyDescent="0.25">
      <c r="A2058" t="s">
        <v>9473</v>
      </c>
      <c r="B2058" t="s">
        <v>9474</v>
      </c>
      <c r="C2058" t="s">
        <v>9475</v>
      </c>
      <c r="D2058" t="s">
        <v>9476</v>
      </c>
      <c r="E2058" t="s">
        <v>61</v>
      </c>
      <c r="F2058">
        <v>1</v>
      </c>
      <c r="G2058">
        <v>2022</v>
      </c>
      <c r="H2058" s="1">
        <v>44972.503636053239</v>
      </c>
      <c r="I2058" t="s">
        <v>8601</v>
      </c>
      <c r="J2058">
        <v>1571</v>
      </c>
      <c r="K2058">
        <v>0</v>
      </c>
      <c r="L2058" t="s">
        <v>38</v>
      </c>
      <c r="M2058" t="s">
        <v>79</v>
      </c>
      <c r="Q2058">
        <v>1571</v>
      </c>
      <c r="R2058" t="s">
        <v>94</v>
      </c>
      <c r="S2058">
        <v>41.864820000000002</v>
      </c>
      <c r="T2058">
        <v>-72.487307000000001</v>
      </c>
      <c r="U2058">
        <v>3.7891666669999999</v>
      </c>
      <c r="V2058">
        <v>1</v>
      </c>
      <c r="W2058">
        <v>6.4</v>
      </c>
      <c r="X2058">
        <v>0</v>
      </c>
      <c r="Y2058">
        <v>1380.42</v>
      </c>
      <c r="Z2058">
        <v>9001460001</v>
      </c>
      <c r="AA2058">
        <v>2128.8041635903</v>
      </c>
      <c r="AB2058" t="s">
        <v>54</v>
      </c>
      <c r="AC2058" t="s">
        <v>54</v>
      </c>
      <c r="AD2058" t="s">
        <v>54</v>
      </c>
      <c r="AE2058" t="s">
        <v>73</v>
      </c>
      <c r="AF2058" t="s">
        <v>9477</v>
      </c>
    </row>
    <row r="2059" spans="1:32" x14ac:dyDescent="0.25">
      <c r="A2059" t="s">
        <v>9478</v>
      </c>
      <c r="B2059" t="s">
        <v>9479</v>
      </c>
      <c r="C2059" t="s">
        <v>9480</v>
      </c>
      <c r="D2059" t="s">
        <v>9481</v>
      </c>
      <c r="E2059" t="s">
        <v>600</v>
      </c>
      <c r="F2059">
        <v>4</v>
      </c>
      <c r="G2059">
        <v>2022</v>
      </c>
      <c r="H2059" s="1">
        <v>44972.632562766201</v>
      </c>
      <c r="I2059" t="s">
        <v>8601</v>
      </c>
      <c r="J2059">
        <v>1570.6</v>
      </c>
      <c r="K2059">
        <v>0</v>
      </c>
      <c r="L2059" t="s">
        <v>38</v>
      </c>
      <c r="M2059" t="s">
        <v>79</v>
      </c>
      <c r="Q2059">
        <v>1570.6</v>
      </c>
      <c r="R2059" t="s">
        <v>86</v>
      </c>
      <c r="S2059">
        <v>26.924068999999999</v>
      </c>
      <c r="T2059">
        <v>-80.140161000000006</v>
      </c>
      <c r="Z2059">
        <v>12000083001</v>
      </c>
      <c r="AA2059">
        <v>3004.7278613550002</v>
      </c>
      <c r="AB2059" t="s">
        <v>54</v>
      </c>
      <c r="AC2059" t="s">
        <v>54</v>
      </c>
      <c r="AD2059" t="s">
        <v>54</v>
      </c>
      <c r="AE2059" t="s">
        <v>73</v>
      </c>
      <c r="AF2059" t="s">
        <v>9482</v>
      </c>
    </row>
    <row r="2060" spans="1:32" x14ac:dyDescent="0.25">
      <c r="A2060" t="s">
        <v>9483</v>
      </c>
      <c r="B2060" t="s">
        <v>9484</v>
      </c>
      <c r="C2060" t="s">
        <v>9485</v>
      </c>
      <c r="D2060" t="s">
        <v>1995</v>
      </c>
      <c r="E2060" t="s">
        <v>514</v>
      </c>
      <c r="F2060">
        <v>1</v>
      </c>
      <c r="G2060">
        <v>2022</v>
      </c>
      <c r="H2060" s="1">
        <v>44972.577449594908</v>
      </c>
      <c r="I2060" t="s">
        <v>8601</v>
      </c>
      <c r="J2060">
        <v>1567</v>
      </c>
      <c r="K2060">
        <v>0</v>
      </c>
      <c r="L2060" t="s">
        <v>38</v>
      </c>
      <c r="M2060" t="s">
        <v>79</v>
      </c>
      <c r="Q2060">
        <v>1567</v>
      </c>
      <c r="R2060" t="s">
        <v>94</v>
      </c>
      <c r="S2060">
        <v>41.513630999999997</v>
      </c>
      <c r="T2060">
        <v>-71.317324999999997</v>
      </c>
      <c r="U2060">
        <v>7.1011666659999992</v>
      </c>
      <c r="V2060">
        <v>3</v>
      </c>
      <c r="W2060">
        <v>10.7</v>
      </c>
      <c r="X2060">
        <v>8.81</v>
      </c>
      <c r="Y2060">
        <v>1265.25</v>
      </c>
      <c r="Z2060">
        <v>44000015001</v>
      </c>
      <c r="AA2060">
        <v>3478.2001304169999</v>
      </c>
      <c r="AB2060" t="s">
        <v>54</v>
      </c>
      <c r="AC2060" t="s">
        <v>54</v>
      </c>
      <c r="AD2060" t="s">
        <v>54</v>
      </c>
      <c r="AE2060" t="s">
        <v>65</v>
      </c>
      <c r="AF2060" t="s">
        <v>9486</v>
      </c>
    </row>
    <row r="2061" spans="1:32" x14ac:dyDescent="0.25">
      <c r="A2061" t="s">
        <v>9487</v>
      </c>
      <c r="B2061" t="s">
        <v>9488</v>
      </c>
      <c r="C2061" t="s">
        <v>9489</v>
      </c>
      <c r="D2061" t="s">
        <v>6566</v>
      </c>
      <c r="E2061" t="s">
        <v>172</v>
      </c>
      <c r="F2061">
        <v>4</v>
      </c>
      <c r="G2061">
        <v>2022</v>
      </c>
      <c r="H2061" s="1">
        <v>44963.666501979169</v>
      </c>
      <c r="I2061" t="s">
        <v>8601</v>
      </c>
      <c r="J2061">
        <v>1544</v>
      </c>
      <c r="K2061">
        <v>0</v>
      </c>
      <c r="L2061" t="s">
        <v>38</v>
      </c>
      <c r="M2061" t="s">
        <v>679</v>
      </c>
      <c r="O2061">
        <v>1544</v>
      </c>
      <c r="R2061" t="s">
        <v>52</v>
      </c>
      <c r="S2061">
        <v>32.809578999999999</v>
      </c>
      <c r="T2061">
        <v>-79.835013000000004</v>
      </c>
      <c r="U2061">
        <v>8.8258333340000004</v>
      </c>
      <c r="V2061">
        <v>5</v>
      </c>
      <c r="W2061">
        <v>0</v>
      </c>
      <c r="X2061">
        <v>0</v>
      </c>
      <c r="Y2061">
        <v>1932.9</v>
      </c>
      <c r="AB2061" t="s">
        <v>41</v>
      </c>
      <c r="AC2061" t="s">
        <v>54</v>
      </c>
      <c r="AD2061" t="s">
        <v>54</v>
      </c>
      <c r="AE2061" t="s">
        <v>73</v>
      </c>
      <c r="AF2061" t="s">
        <v>9490</v>
      </c>
    </row>
    <row r="2062" spans="1:32" x14ac:dyDescent="0.25">
      <c r="A2062" t="s">
        <v>9491</v>
      </c>
      <c r="B2062" t="s">
        <v>9492</v>
      </c>
      <c r="C2062" t="s">
        <v>9493</v>
      </c>
      <c r="D2062" t="s">
        <v>9494</v>
      </c>
      <c r="E2062" t="s">
        <v>1023</v>
      </c>
      <c r="F2062">
        <v>8</v>
      </c>
      <c r="G2062">
        <v>2022</v>
      </c>
      <c r="H2062" s="1">
        <v>44974.724030428239</v>
      </c>
      <c r="I2062" t="s">
        <v>8601</v>
      </c>
      <c r="J2062">
        <v>1514.51</v>
      </c>
      <c r="K2062">
        <v>0</v>
      </c>
      <c r="L2062" t="s">
        <v>38</v>
      </c>
      <c r="M2062" t="s">
        <v>79</v>
      </c>
      <c r="Q2062">
        <v>1514.51</v>
      </c>
      <c r="R2062" t="s">
        <v>52</v>
      </c>
      <c r="S2062">
        <v>40.048596000000003</v>
      </c>
      <c r="T2062">
        <v>-105.18665300000001</v>
      </c>
      <c r="U2062">
        <v>11.41666667</v>
      </c>
      <c r="V2062">
        <v>2</v>
      </c>
      <c r="W2062">
        <v>25</v>
      </c>
      <c r="X2062">
        <v>0</v>
      </c>
      <c r="Y2062">
        <v>4170</v>
      </c>
      <c r="Z2062">
        <v>8000034003</v>
      </c>
      <c r="AA2062">
        <v>6919.9793170600005</v>
      </c>
      <c r="AB2062" t="s">
        <v>53</v>
      </c>
      <c r="AC2062" t="s">
        <v>3356</v>
      </c>
      <c r="AD2062" t="s">
        <v>54</v>
      </c>
      <c r="AE2062" t="s">
        <v>65</v>
      </c>
      <c r="AF2062" t="s">
        <v>9495</v>
      </c>
    </row>
    <row r="2063" spans="1:32" x14ac:dyDescent="0.25">
      <c r="A2063" t="s">
        <v>9496</v>
      </c>
      <c r="B2063" t="s">
        <v>9497</v>
      </c>
      <c r="C2063" t="s">
        <v>9498</v>
      </c>
      <c r="D2063" t="s">
        <v>2788</v>
      </c>
      <c r="E2063" t="s">
        <v>192</v>
      </c>
      <c r="F2063">
        <v>4</v>
      </c>
      <c r="G2063">
        <v>2022</v>
      </c>
      <c r="H2063" s="1">
        <v>44935.49779775463</v>
      </c>
      <c r="I2063" t="s">
        <v>8601</v>
      </c>
      <c r="J2063">
        <v>1499</v>
      </c>
      <c r="K2063">
        <v>0</v>
      </c>
      <c r="L2063" t="s">
        <v>38</v>
      </c>
      <c r="M2063" t="s">
        <v>51</v>
      </c>
      <c r="N2063">
        <v>1499</v>
      </c>
      <c r="R2063" t="s">
        <v>52</v>
      </c>
      <c r="S2063">
        <v>32.537526</v>
      </c>
      <c r="T2063">
        <v>-85.506271999999996</v>
      </c>
      <c r="U2063">
        <v>9.9334000000000007</v>
      </c>
      <c r="V2063">
        <v>6</v>
      </c>
      <c r="W2063">
        <v>25</v>
      </c>
      <c r="X2063">
        <v>6.3470000000000004</v>
      </c>
      <c r="Y2063">
        <v>3269.596</v>
      </c>
      <c r="Z2063">
        <v>1000014001</v>
      </c>
      <c r="AA2063">
        <v>2999.2647197888996</v>
      </c>
      <c r="AB2063" t="s">
        <v>41</v>
      </c>
      <c r="AC2063" t="s">
        <v>54</v>
      </c>
      <c r="AD2063" t="s">
        <v>54</v>
      </c>
      <c r="AE2063" t="s">
        <v>1814</v>
      </c>
      <c r="AF2063" t="s">
        <v>9499</v>
      </c>
    </row>
    <row r="2064" spans="1:32" x14ac:dyDescent="0.25">
      <c r="A2064" t="s">
        <v>9500</v>
      </c>
      <c r="B2064" t="s">
        <v>9501</v>
      </c>
      <c r="C2064" t="s">
        <v>9501</v>
      </c>
      <c r="D2064" t="s">
        <v>9502</v>
      </c>
      <c r="E2064" t="s">
        <v>99</v>
      </c>
      <c r="F2064">
        <v>6</v>
      </c>
      <c r="G2064">
        <v>2022</v>
      </c>
      <c r="H2064" s="1">
        <v>44832.381149131943</v>
      </c>
      <c r="I2064" t="s">
        <v>8601</v>
      </c>
      <c r="J2064">
        <v>1491.16</v>
      </c>
      <c r="K2064">
        <v>0</v>
      </c>
      <c r="L2064" t="s">
        <v>38</v>
      </c>
      <c r="M2064" t="s">
        <v>79</v>
      </c>
      <c r="Q2064">
        <v>1491.16</v>
      </c>
      <c r="R2064" t="s">
        <v>52</v>
      </c>
      <c r="S2064">
        <v>29.714666999999999</v>
      </c>
      <c r="T2064">
        <v>-95.207971999999998</v>
      </c>
      <c r="U2064">
        <v>6.1666666670000003</v>
      </c>
      <c r="V2064">
        <v>1</v>
      </c>
      <c r="W2064">
        <v>14</v>
      </c>
      <c r="X2064">
        <v>14</v>
      </c>
      <c r="Y2064">
        <v>2249.3000000000002</v>
      </c>
      <c r="Z2064">
        <v>48007048006</v>
      </c>
      <c r="AA2064">
        <v>5098.9321283600002</v>
      </c>
      <c r="AB2064" t="s">
        <v>54</v>
      </c>
      <c r="AC2064" t="s">
        <v>54</v>
      </c>
      <c r="AD2064" t="s">
        <v>54</v>
      </c>
      <c r="AE2064" t="s">
        <v>73</v>
      </c>
      <c r="AF2064" t="s">
        <v>9503</v>
      </c>
    </row>
    <row r="2065" spans="1:32" x14ac:dyDescent="0.25">
      <c r="A2065" t="s">
        <v>9504</v>
      </c>
      <c r="B2065" t="s">
        <v>9505</v>
      </c>
      <c r="C2065" t="s">
        <v>9506</v>
      </c>
      <c r="D2065" t="s">
        <v>1918</v>
      </c>
      <c r="E2065" t="s">
        <v>71</v>
      </c>
      <c r="F2065">
        <v>4</v>
      </c>
      <c r="G2065">
        <v>2022</v>
      </c>
      <c r="H2065" s="1">
        <v>44956.586854189816</v>
      </c>
      <c r="I2065" t="s">
        <v>8601</v>
      </c>
      <c r="J2065">
        <v>1475.08</v>
      </c>
      <c r="K2065">
        <v>0</v>
      </c>
      <c r="L2065" t="s">
        <v>38</v>
      </c>
      <c r="M2065" t="s">
        <v>39</v>
      </c>
      <c r="N2065">
        <v>1435.75</v>
      </c>
      <c r="Q2065">
        <v>39.33</v>
      </c>
      <c r="R2065" t="s">
        <v>52</v>
      </c>
      <c r="S2065">
        <v>32.245277999999999</v>
      </c>
      <c r="T2065">
        <v>-90.200277999999997</v>
      </c>
      <c r="U2065">
        <v>12.670833330000001</v>
      </c>
      <c r="V2065">
        <v>1</v>
      </c>
      <c r="W2065">
        <v>29.1</v>
      </c>
      <c r="X2065">
        <v>0</v>
      </c>
      <c r="Y2065">
        <v>4630.3500000000004</v>
      </c>
      <c r="AB2065" t="s">
        <v>41</v>
      </c>
      <c r="AC2065" t="s">
        <v>72</v>
      </c>
      <c r="AD2065" t="s">
        <v>54</v>
      </c>
      <c r="AE2065" t="s">
        <v>73</v>
      </c>
      <c r="AF2065" t="s">
        <v>9507</v>
      </c>
    </row>
    <row r="2066" spans="1:32" x14ac:dyDescent="0.25">
      <c r="A2066" t="s">
        <v>9508</v>
      </c>
      <c r="B2066" t="s">
        <v>9509</v>
      </c>
      <c r="C2066" t="s">
        <v>9510</v>
      </c>
      <c r="D2066" t="s">
        <v>9511</v>
      </c>
      <c r="E2066" t="s">
        <v>1913</v>
      </c>
      <c r="F2066">
        <v>8</v>
      </c>
      <c r="G2066">
        <v>2022</v>
      </c>
      <c r="H2066" s="1">
        <v>44945.581262812499</v>
      </c>
      <c r="I2066" t="s">
        <v>8601</v>
      </c>
      <c r="J2066">
        <v>1470.26</v>
      </c>
      <c r="K2066">
        <v>0</v>
      </c>
      <c r="L2066" t="s">
        <v>38</v>
      </c>
      <c r="M2066" t="s">
        <v>79</v>
      </c>
      <c r="Q2066">
        <v>1470.26</v>
      </c>
      <c r="R2066" t="s">
        <v>52</v>
      </c>
      <c r="S2066">
        <v>47.506460774146298</v>
      </c>
      <c r="T2066">
        <v>-111.30409699967601</v>
      </c>
      <c r="Z2066">
        <v>30000053001</v>
      </c>
      <c r="AA2066">
        <v>5645.2462849700005</v>
      </c>
      <c r="AB2066" t="s">
        <v>53</v>
      </c>
      <c r="AC2066" t="s">
        <v>42</v>
      </c>
      <c r="AD2066" t="s">
        <v>54</v>
      </c>
      <c r="AE2066" t="s">
        <v>65</v>
      </c>
      <c r="AF2066" t="s">
        <v>9512</v>
      </c>
    </row>
    <row r="2067" spans="1:32" x14ac:dyDescent="0.25">
      <c r="A2067" t="s">
        <v>9513</v>
      </c>
      <c r="B2067" t="s">
        <v>9514</v>
      </c>
      <c r="C2067" t="s">
        <v>9515</v>
      </c>
      <c r="D2067" t="s">
        <v>6018</v>
      </c>
      <c r="E2067" t="s">
        <v>253</v>
      </c>
      <c r="F2067">
        <v>5</v>
      </c>
      <c r="G2067">
        <v>2022</v>
      </c>
      <c r="H2067" s="1">
        <v>44985.380717372682</v>
      </c>
      <c r="I2067" t="s">
        <v>8601</v>
      </c>
      <c r="J2067">
        <v>1469</v>
      </c>
      <c r="K2067">
        <v>0</v>
      </c>
      <c r="L2067" t="s">
        <v>38</v>
      </c>
      <c r="M2067" t="s">
        <v>79</v>
      </c>
      <c r="Q2067">
        <v>1469</v>
      </c>
      <c r="R2067" t="s">
        <v>94</v>
      </c>
      <c r="S2067">
        <v>38.048361</v>
      </c>
      <c r="T2067">
        <v>-87.289083000000005</v>
      </c>
      <c r="U2067">
        <v>5.74925</v>
      </c>
      <c r="V2067">
        <v>3</v>
      </c>
      <c r="W2067">
        <v>8.64</v>
      </c>
      <c r="X2067">
        <v>1.94</v>
      </c>
      <c r="Y2067">
        <v>895.87400000000002</v>
      </c>
      <c r="Z2067">
        <v>18000876001</v>
      </c>
      <c r="AA2067">
        <v>1056.2073694459998</v>
      </c>
      <c r="AB2067" t="s">
        <v>41</v>
      </c>
      <c r="AC2067" t="s">
        <v>64</v>
      </c>
      <c r="AD2067" t="s">
        <v>54</v>
      </c>
      <c r="AE2067" t="s">
        <v>73</v>
      </c>
      <c r="AF2067" t="s">
        <v>9516</v>
      </c>
    </row>
    <row r="2068" spans="1:32" x14ac:dyDescent="0.25">
      <c r="A2068" t="s">
        <v>9517</v>
      </c>
      <c r="B2068" t="s">
        <v>9518</v>
      </c>
      <c r="C2068" t="s">
        <v>9519</v>
      </c>
      <c r="D2068" t="s">
        <v>9520</v>
      </c>
      <c r="E2068" t="s">
        <v>1023</v>
      </c>
      <c r="F2068">
        <v>8</v>
      </c>
      <c r="G2068">
        <v>2022</v>
      </c>
      <c r="H2068" s="1">
        <v>45013.487403391206</v>
      </c>
      <c r="I2068" t="s">
        <v>8601</v>
      </c>
      <c r="J2068">
        <v>1468.63</v>
      </c>
      <c r="K2068">
        <v>0</v>
      </c>
      <c r="L2068" t="s">
        <v>38</v>
      </c>
      <c r="M2068" t="s">
        <v>79</v>
      </c>
      <c r="Q2068">
        <v>1468.63</v>
      </c>
      <c r="R2068" t="s">
        <v>86</v>
      </c>
      <c r="S2068">
        <v>39.871310000000001</v>
      </c>
      <c r="T2068">
        <v>-104.91168999999999</v>
      </c>
      <c r="U2068">
        <v>3.8250833329999998</v>
      </c>
      <c r="V2068">
        <v>1</v>
      </c>
      <c r="W2068">
        <v>8</v>
      </c>
      <c r="X2068">
        <v>0</v>
      </c>
      <c r="Y2068">
        <v>1396.1990000000001</v>
      </c>
      <c r="Z2068">
        <v>8000074001</v>
      </c>
      <c r="AA2068">
        <v>2061.4254176084</v>
      </c>
      <c r="AB2068" t="s">
        <v>54</v>
      </c>
      <c r="AC2068" t="s">
        <v>54</v>
      </c>
      <c r="AD2068" t="s">
        <v>43</v>
      </c>
      <c r="AE2068" t="s">
        <v>65</v>
      </c>
      <c r="AF2068" t="s">
        <v>9521</v>
      </c>
    </row>
    <row r="2069" spans="1:32" x14ac:dyDescent="0.25">
      <c r="A2069" t="s">
        <v>9522</v>
      </c>
      <c r="B2069" t="s">
        <v>9523</v>
      </c>
      <c r="C2069" t="s">
        <v>9524</v>
      </c>
      <c r="D2069" t="s">
        <v>9525</v>
      </c>
      <c r="E2069" t="s">
        <v>36</v>
      </c>
      <c r="F2069">
        <v>9</v>
      </c>
      <c r="G2069">
        <v>2022</v>
      </c>
      <c r="H2069" s="1">
        <v>44957.714112361115</v>
      </c>
      <c r="I2069" t="s">
        <v>8601</v>
      </c>
      <c r="J2069">
        <v>1460</v>
      </c>
      <c r="K2069">
        <v>0</v>
      </c>
      <c r="L2069" t="s">
        <v>38</v>
      </c>
      <c r="M2069" t="s">
        <v>79</v>
      </c>
      <c r="Q2069">
        <v>1460</v>
      </c>
      <c r="R2069" t="s">
        <v>52</v>
      </c>
      <c r="S2069">
        <v>37.641603000000003</v>
      </c>
      <c r="T2069">
        <v>-122.39997</v>
      </c>
      <c r="U2069">
        <v>7.4491666670000001</v>
      </c>
      <c r="V2069">
        <v>3</v>
      </c>
      <c r="W2069">
        <v>13</v>
      </c>
      <c r="X2069">
        <v>0</v>
      </c>
      <c r="Y2069">
        <v>2721.92</v>
      </c>
      <c r="Z2069">
        <v>6002046001</v>
      </c>
      <c r="AA2069">
        <v>4365.0501113138998</v>
      </c>
      <c r="AB2069" t="s">
        <v>53</v>
      </c>
      <c r="AC2069" t="s">
        <v>42</v>
      </c>
      <c r="AD2069" t="s">
        <v>54</v>
      </c>
      <c r="AE2069" t="s">
        <v>55</v>
      </c>
      <c r="AF2069" t="s">
        <v>9526</v>
      </c>
    </row>
    <row r="2070" spans="1:32" x14ac:dyDescent="0.25">
      <c r="A2070" t="s">
        <v>9527</v>
      </c>
      <c r="B2070" t="s">
        <v>9528</v>
      </c>
      <c r="C2070" t="s">
        <v>9529</v>
      </c>
      <c r="D2070" t="s">
        <v>9530</v>
      </c>
      <c r="E2070" t="s">
        <v>111</v>
      </c>
      <c r="F2070">
        <v>4</v>
      </c>
      <c r="G2070">
        <v>2022</v>
      </c>
      <c r="H2070" s="1">
        <v>44980.496222164351</v>
      </c>
      <c r="I2070" t="s">
        <v>8601</v>
      </c>
      <c r="J2070">
        <v>1442.34</v>
      </c>
      <c r="K2070">
        <v>0</v>
      </c>
      <c r="L2070" t="s">
        <v>38</v>
      </c>
      <c r="M2070" t="s">
        <v>51</v>
      </c>
      <c r="N2070">
        <v>1442.34</v>
      </c>
      <c r="R2070" t="s">
        <v>52</v>
      </c>
      <c r="S2070">
        <v>32.970056</v>
      </c>
      <c r="T2070">
        <v>-85.074944000000002</v>
      </c>
      <c r="U2070">
        <v>5.24</v>
      </c>
      <c r="V2070">
        <v>1</v>
      </c>
      <c r="W2070">
        <v>12.5</v>
      </c>
      <c r="X2070">
        <v>4.57</v>
      </c>
      <c r="Y2070">
        <v>1911.1</v>
      </c>
      <c r="Z2070">
        <v>13000205006</v>
      </c>
      <c r="AA2070">
        <v>3270.6007509052006</v>
      </c>
      <c r="AB2070" t="s">
        <v>41</v>
      </c>
      <c r="AC2070" t="s">
        <v>72</v>
      </c>
      <c r="AD2070" t="s">
        <v>54</v>
      </c>
      <c r="AE2070" t="s">
        <v>65</v>
      </c>
      <c r="AF2070" t="s">
        <v>9531</v>
      </c>
    </row>
    <row r="2071" spans="1:32" x14ac:dyDescent="0.25">
      <c r="A2071" t="s">
        <v>9532</v>
      </c>
      <c r="B2071" t="s">
        <v>9533</v>
      </c>
      <c r="C2071" t="s">
        <v>9534</v>
      </c>
      <c r="D2071" t="s">
        <v>1985</v>
      </c>
      <c r="E2071" t="s">
        <v>247</v>
      </c>
      <c r="F2071">
        <v>1</v>
      </c>
      <c r="G2071">
        <v>2022</v>
      </c>
      <c r="H2071" s="1">
        <v>44956.385296875</v>
      </c>
      <c r="I2071" t="s">
        <v>8601</v>
      </c>
      <c r="J2071">
        <v>1434.8</v>
      </c>
      <c r="K2071">
        <v>0</v>
      </c>
      <c r="L2071" t="s">
        <v>38</v>
      </c>
      <c r="M2071" t="s">
        <v>79</v>
      </c>
      <c r="Q2071">
        <v>1434.8</v>
      </c>
      <c r="R2071" t="s">
        <v>94</v>
      </c>
      <c r="S2071">
        <v>42.350563000000001</v>
      </c>
      <c r="T2071">
        <v>-71.494881000000007</v>
      </c>
      <c r="U2071">
        <v>3.036666667</v>
      </c>
      <c r="V2071">
        <v>1</v>
      </c>
      <c r="W2071">
        <v>5.5</v>
      </c>
      <c r="X2071">
        <v>0</v>
      </c>
      <c r="Y2071">
        <v>1104.83</v>
      </c>
      <c r="Z2071">
        <v>25000008001</v>
      </c>
      <c r="AA2071">
        <v>1729.9948292649999</v>
      </c>
      <c r="AB2071" t="s">
        <v>54</v>
      </c>
      <c r="AC2071" t="s">
        <v>64</v>
      </c>
      <c r="AD2071" t="s">
        <v>54</v>
      </c>
      <c r="AE2071" t="s">
        <v>55</v>
      </c>
      <c r="AF2071" t="s">
        <v>9535</v>
      </c>
    </row>
    <row r="2072" spans="1:32" x14ac:dyDescent="0.25">
      <c r="A2072" t="s">
        <v>9536</v>
      </c>
      <c r="B2072" t="s">
        <v>9537</v>
      </c>
      <c r="C2072" t="s">
        <v>9538</v>
      </c>
      <c r="D2072" t="s">
        <v>9539</v>
      </c>
      <c r="E2072" t="s">
        <v>85</v>
      </c>
      <c r="F2072">
        <v>2</v>
      </c>
      <c r="G2072">
        <v>2022</v>
      </c>
      <c r="H2072" s="1">
        <v>44946.387341203706</v>
      </c>
      <c r="I2072" t="s">
        <v>8601</v>
      </c>
      <c r="J2072">
        <v>1422.23</v>
      </c>
      <c r="K2072">
        <v>0</v>
      </c>
      <c r="L2072" t="s">
        <v>38</v>
      </c>
      <c r="M2072" t="s">
        <v>79</v>
      </c>
      <c r="Q2072">
        <v>1422.23</v>
      </c>
      <c r="R2072" t="s">
        <v>94</v>
      </c>
      <c r="S2072">
        <v>43.304943999999999</v>
      </c>
      <c r="T2072">
        <v>-73.623694</v>
      </c>
      <c r="U2072">
        <v>3.8781666659999998</v>
      </c>
      <c r="V2072">
        <v>2</v>
      </c>
      <c r="W2072">
        <v>9.5</v>
      </c>
      <c r="X2072">
        <v>0</v>
      </c>
      <c r="Y2072">
        <v>1410.46</v>
      </c>
      <c r="Z2072">
        <v>36005045001</v>
      </c>
      <c r="AA2072">
        <v>2523.6071941004602</v>
      </c>
      <c r="AB2072" t="s">
        <v>54</v>
      </c>
      <c r="AC2072" t="s">
        <v>64</v>
      </c>
      <c r="AD2072" t="s">
        <v>54</v>
      </c>
      <c r="AE2072" t="s">
        <v>65</v>
      </c>
      <c r="AF2072" t="s">
        <v>9540</v>
      </c>
    </row>
    <row r="2073" spans="1:32" x14ac:dyDescent="0.25">
      <c r="A2073" t="s">
        <v>9541</v>
      </c>
      <c r="B2073" t="s">
        <v>9542</v>
      </c>
      <c r="C2073" t="s">
        <v>9543</v>
      </c>
      <c r="D2073" t="s">
        <v>9544</v>
      </c>
      <c r="E2073" t="s">
        <v>213</v>
      </c>
      <c r="F2073">
        <v>3</v>
      </c>
      <c r="G2073">
        <v>2022</v>
      </c>
      <c r="H2073" s="1">
        <v>44974.803186666664</v>
      </c>
      <c r="I2073" t="s">
        <v>8601</v>
      </c>
      <c r="J2073">
        <v>1421.92</v>
      </c>
      <c r="K2073">
        <v>0</v>
      </c>
      <c r="L2073" t="s">
        <v>38</v>
      </c>
      <c r="M2073" t="s">
        <v>51</v>
      </c>
      <c r="N2073">
        <v>1421.92</v>
      </c>
      <c r="R2073" t="s">
        <v>52</v>
      </c>
      <c r="S2073">
        <v>39.987594000000001</v>
      </c>
      <c r="T2073">
        <v>-76.725791000000001</v>
      </c>
      <c r="U2073">
        <v>10.51241667</v>
      </c>
      <c r="V2073">
        <v>2</v>
      </c>
      <c r="W2073">
        <v>26</v>
      </c>
      <c r="X2073">
        <v>0</v>
      </c>
      <c r="Y2073">
        <v>3836.663</v>
      </c>
      <c r="Z2073">
        <v>42003167001</v>
      </c>
      <c r="AA2073">
        <v>6872.6320901538002</v>
      </c>
      <c r="AB2073" t="s">
        <v>53</v>
      </c>
      <c r="AC2073" t="s">
        <v>42</v>
      </c>
      <c r="AD2073" t="s">
        <v>54</v>
      </c>
      <c r="AE2073" t="s">
        <v>73</v>
      </c>
      <c r="AF2073" t="s">
        <v>9545</v>
      </c>
    </row>
    <row r="2074" spans="1:32" x14ac:dyDescent="0.25">
      <c r="A2074" t="s">
        <v>9546</v>
      </c>
      <c r="B2074" t="s">
        <v>9547</v>
      </c>
      <c r="C2074" t="s">
        <v>9547</v>
      </c>
      <c r="D2074" t="s">
        <v>9548</v>
      </c>
      <c r="E2074" t="s">
        <v>99</v>
      </c>
      <c r="F2074">
        <v>6</v>
      </c>
      <c r="G2074">
        <v>2022</v>
      </c>
      <c r="H2074" s="1">
        <v>44834.700689456018</v>
      </c>
      <c r="I2074" t="s">
        <v>8601</v>
      </c>
      <c r="J2074">
        <v>1416</v>
      </c>
      <c r="K2074">
        <v>0</v>
      </c>
      <c r="L2074" t="s">
        <v>38</v>
      </c>
      <c r="M2074" t="s">
        <v>51</v>
      </c>
      <c r="N2074">
        <v>1416</v>
      </c>
      <c r="R2074" t="s">
        <v>52</v>
      </c>
      <c r="S2074">
        <v>29.528248000000001</v>
      </c>
      <c r="T2074">
        <v>-95.812757000000005</v>
      </c>
      <c r="U2074">
        <v>2.2933333330000001</v>
      </c>
      <c r="V2074">
        <v>1</v>
      </c>
      <c r="W2074">
        <v>4.5</v>
      </c>
      <c r="X2074">
        <v>4.5</v>
      </c>
      <c r="Y2074">
        <v>837.02</v>
      </c>
      <c r="Z2074">
        <v>48007021002</v>
      </c>
      <c r="AB2074" t="s">
        <v>41</v>
      </c>
      <c r="AC2074" t="s">
        <v>54</v>
      </c>
      <c r="AD2074" t="s">
        <v>54</v>
      </c>
      <c r="AE2074" t="s">
        <v>73</v>
      </c>
      <c r="AF2074" t="s">
        <v>9549</v>
      </c>
    </row>
    <row r="2075" spans="1:32" x14ac:dyDescent="0.25">
      <c r="A2075" t="s">
        <v>9550</v>
      </c>
      <c r="B2075" t="s">
        <v>9551</v>
      </c>
      <c r="C2075" t="s">
        <v>9552</v>
      </c>
      <c r="D2075" t="s">
        <v>1104</v>
      </c>
      <c r="E2075" t="s">
        <v>253</v>
      </c>
      <c r="F2075">
        <v>5</v>
      </c>
      <c r="G2075">
        <v>2022</v>
      </c>
      <c r="H2075" s="1">
        <v>44963.329545972221</v>
      </c>
      <c r="I2075" t="s">
        <v>8601</v>
      </c>
      <c r="J2075">
        <v>1404.2055</v>
      </c>
      <c r="K2075">
        <v>0</v>
      </c>
      <c r="L2075" t="s">
        <v>38</v>
      </c>
      <c r="M2075" t="s">
        <v>51</v>
      </c>
      <c r="N2075">
        <v>280.62</v>
      </c>
      <c r="R2075" t="s">
        <v>52</v>
      </c>
      <c r="S2075">
        <v>39.197940000000003</v>
      </c>
      <c r="T2075">
        <v>-85.920159999999996</v>
      </c>
      <c r="U2075">
        <v>6.83</v>
      </c>
      <c r="V2075">
        <v>2</v>
      </c>
      <c r="W2075">
        <v>39</v>
      </c>
      <c r="X2075">
        <v>6</v>
      </c>
      <c r="Y2075">
        <v>2489.5039999999999</v>
      </c>
      <c r="Z2075">
        <v>18002030001</v>
      </c>
      <c r="AA2075">
        <v>5098.9321283600002</v>
      </c>
      <c r="AB2075" t="s">
        <v>41</v>
      </c>
      <c r="AC2075" t="s">
        <v>64</v>
      </c>
      <c r="AD2075" t="s">
        <v>54</v>
      </c>
      <c r="AE2075" t="s">
        <v>73</v>
      </c>
      <c r="AF2075" t="s">
        <v>9553</v>
      </c>
    </row>
    <row r="2076" spans="1:32" x14ac:dyDescent="0.25">
      <c r="A2076" t="s">
        <v>9554</v>
      </c>
      <c r="B2076" t="s">
        <v>9555</v>
      </c>
      <c r="C2076" t="s">
        <v>9556</v>
      </c>
      <c r="D2076" t="s">
        <v>9557</v>
      </c>
      <c r="E2076" t="s">
        <v>159</v>
      </c>
      <c r="F2076">
        <v>10</v>
      </c>
      <c r="G2076">
        <v>2022</v>
      </c>
      <c r="H2076" s="1">
        <v>44974.628671712962</v>
      </c>
      <c r="I2076" t="s">
        <v>8601</v>
      </c>
      <c r="J2076">
        <v>1388</v>
      </c>
      <c r="K2076">
        <v>0</v>
      </c>
      <c r="L2076" t="s">
        <v>38</v>
      </c>
      <c r="M2076" t="s">
        <v>51</v>
      </c>
      <c r="N2076">
        <v>1401</v>
      </c>
      <c r="R2076" t="s">
        <v>568</v>
      </c>
      <c r="S2076">
        <v>47.428514999999997</v>
      </c>
      <c r="T2076">
        <v>-120.310029</v>
      </c>
      <c r="Z2076">
        <v>53001405001</v>
      </c>
      <c r="AA2076">
        <v>1584.3110541689998</v>
      </c>
      <c r="AB2076" t="s">
        <v>407</v>
      </c>
      <c r="AC2076" t="s">
        <v>64</v>
      </c>
      <c r="AD2076" t="s">
        <v>54</v>
      </c>
      <c r="AE2076" t="s">
        <v>55</v>
      </c>
      <c r="AF2076" t="s">
        <v>9558</v>
      </c>
    </row>
    <row r="2077" spans="1:32" x14ac:dyDescent="0.25">
      <c r="A2077" t="s">
        <v>9559</v>
      </c>
      <c r="B2077" t="s">
        <v>9560</v>
      </c>
      <c r="C2077" t="s">
        <v>9561</v>
      </c>
      <c r="D2077" t="s">
        <v>3203</v>
      </c>
      <c r="E2077" t="s">
        <v>600</v>
      </c>
      <c r="F2077">
        <v>4</v>
      </c>
      <c r="G2077">
        <v>2022</v>
      </c>
      <c r="H2077" s="1">
        <v>44973.370297384259</v>
      </c>
      <c r="I2077" t="s">
        <v>8601</v>
      </c>
      <c r="J2077">
        <v>1380</v>
      </c>
      <c r="K2077">
        <v>0</v>
      </c>
      <c r="L2077" t="s">
        <v>38</v>
      </c>
      <c r="M2077" t="s">
        <v>79</v>
      </c>
      <c r="Q2077">
        <v>1380</v>
      </c>
      <c r="R2077" t="s">
        <v>214</v>
      </c>
      <c r="S2077">
        <v>28.309260152934598</v>
      </c>
      <c r="T2077">
        <v>-81.425181007396901</v>
      </c>
      <c r="Z2077">
        <v>12000287005</v>
      </c>
      <c r="AA2077">
        <v>1438.627279073</v>
      </c>
      <c r="AB2077" t="s">
        <v>54</v>
      </c>
      <c r="AC2077" t="s">
        <v>54</v>
      </c>
      <c r="AD2077" t="s">
        <v>54</v>
      </c>
      <c r="AE2077" t="s">
        <v>73</v>
      </c>
      <c r="AF2077" t="s">
        <v>9562</v>
      </c>
    </row>
    <row r="2078" spans="1:32" x14ac:dyDescent="0.25">
      <c r="A2078" t="s">
        <v>9563</v>
      </c>
      <c r="B2078" t="s">
        <v>9564</v>
      </c>
      <c r="C2078" t="s">
        <v>9565</v>
      </c>
      <c r="D2078" t="s">
        <v>9566</v>
      </c>
      <c r="E2078" t="s">
        <v>525</v>
      </c>
      <c r="F2078">
        <v>2</v>
      </c>
      <c r="G2078">
        <v>2022</v>
      </c>
      <c r="H2078" s="1">
        <v>44971.708870497685</v>
      </c>
      <c r="I2078" t="s">
        <v>8601</v>
      </c>
      <c r="J2078">
        <v>1375</v>
      </c>
      <c r="K2078">
        <v>0</v>
      </c>
      <c r="L2078" t="s">
        <v>38</v>
      </c>
      <c r="M2078" t="s">
        <v>79</v>
      </c>
      <c r="Q2078">
        <v>1375</v>
      </c>
      <c r="R2078" t="s">
        <v>94</v>
      </c>
      <c r="S2078">
        <v>40.787823000000003</v>
      </c>
      <c r="T2078">
        <v>-73.999611000000002</v>
      </c>
      <c r="U2078">
        <v>8.1533333330000008</v>
      </c>
      <c r="V2078">
        <v>1</v>
      </c>
      <c r="W2078">
        <v>10</v>
      </c>
      <c r="X2078">
        <v>0</v>
      </c>
      <c r="Y2078">
        <v>2975</v>
      </c>
      <c r="Z2078">
        <v>34001453001</v>
      </c>
      <c r="AA2078">
        <v>3642.0943774000002</v>
      </c>
      <c r="AB2078" t="s">
        <v>54</v>
      </c>
      <c r="AC2078" t="s">
        <v>54</v>
      </c>
      <c r="AD2078" t="s">
        <v>54</v>
      </c>
      <c r="AE2078" t="s">
        <v>65</v>
      </c>
      <c r="AF2078" t="s">
        <v>9567</v>
      </c>
    </row>
    <row r="2079" spans="1:32" x14ac:dyDescent="0.25">
      <c r="A2079" t="s">
        <v>9568</v>
      </c>
      <c r="B2079" t="s">
        <v>9569</v>
      </c>
      <c r="C2079" t="s">
        <v>9570</v>
      </c>
      <c r="D2079" t="s">
        <v>9424</v>
      </c>
      <c r="E2079" t="s">
        <v>600</v>
      </c>
      <c r="F2079">
        <v>4</v>
      </c>
      <c r="G2079">
        <v>2022</v>
      </c>
      <c r="H2079" s="1">
        <v>44959.6578568287</v>
      </c>
      <c r="I2079" t="s">
        <v>8601</v>
      </c>
      <c r="J2079">
        <v>1370.9028599999999</v>
      </c>
      <c r="K2079">
        <v>0</v>
      </c>
      <c r="L2079" t="s">
        <v>38</v>
      </c>
      <c r="M2079" t="s">
        <v>51</v>
      </c>
      <c r="N2079">
        <v>1370.9028599999999</v>
      </c>
      <c r="R2079" t="s">
        <v>214</v>
      </c>
      <c r="S2079">
        <v>28.027090000000001</v>
      </c>
      <c r="T2079">
        <v>-82.701042999999999</v>
      </c>
      <c r="U2079">
        <v>3.059166667</v>
      </c>
      <c r="V2079">
        <v>1</v>
      </c>
      <c r="W2079">
        <v>13.5</v>
      </c>
      <c r="X2079">
        <v>4.9400000000000004</v>
      </c>
      <c r="Y2079">
        <v>1111.17</v>
      </c>
      <c r="Z2079">
        <v>12000065004</v>
      </c>
      <c r="AA2079">
        <v>2276.3089858750004</v>
      </c>
      <c r="AB2079" t="s">
        <v>53</v>
      </c>
      <c r="AC2079" t="s">
        <v>54</v>
      </c>
      <c r="AD2079" t="s">
        <v>54</v>
      </c>
      <c r="AE2079" t="s">
        <v>55</v>
      </c>
      <c r="AF2079" t="s">
        <v>9571</v>
      </c>
    </row>
    <row r="2080" spans="1:32" x14ac:dyDescent="0.25">
      <c r="A2080" t="s">
        <v>9572</v>
      </c>
      <c r="B2080" t="s">
        <v>9573</v>
      </c>
      <c r="C2080" t="s">
        <v>9574</v>
      </c>
      <c r="D2080" t="s">
        <v>9575</v>
      </c>
      <c r="E2080" t="s">
        <v>525</v>
      </c>
      <c r="F2080">
        <v>2</v>
      </c>
      <c r="G2080">
        <v>2022</v>
      </c>
      <c r="H2080" s="1">
        <v>44965.560648483799</v>
      </c>
      <c r="I2080" t="s">
        <v>8601</v>
      </c>
      <c r="J2080">
        <v>1363.34</v>
      </c>
      <c r="K2080">
        <v>0</v>
      </c>
      <c r="L2080" t="s">
        <v>38</v>
      </c>
      <c r="M2080" t="s">
        <v>51</v>
      </c>
      <c r="N2080">
        <v>1363.34</v>
      </c>
      <c r="R2080" t="s">
        <v>86</v>
      </c>
      <c r="S2080">
        <v>39.920290000000001</v>
      </c>
      <c r="T2080">
        <v>-74.927520000000001</v>
      </c>
      <c r="U2080">
        <v>3.6461666670000001</v>
      </c>
      <c r="V2080">
        <v>1</v>
      </c>
      <c r="W2080">
        <v>6</v>
      </c>
      <c r="X2080">
        <v>0</v>
      </c>
      <c r="Y2080">
        <v>1330.769</v>
      </c>
      <c r="Z2080">
        <v>34006072001</v>
      </c>
      <c r="AA2080">
        <v>1557.72376521398</v>
      </c>
      <c r="AB2080" t="s">
        <v>54</v>
      </c>
      <c r="AC2080" t="s">
        <v>54</v>
      </c>
      <c r="AD2080" t="s">
        <v>54</v>
      </c>
      <c r="AE2080" t="s">
        <v>65</v>
      </c>
      <c r="AF2080" t="s">
        <v>9576</v>
      </c>
    </row>
    <row r="2081" spans="1:32" x14ac:dyDescent="0.25">
      <c r="A2081" t="s">
        <v>9577</v>
      </c>
      <c r="B2081" t="s">
        <v>9578</v>
      </c>
      <c r="C2081" t="s">
        <v>9579</v>
      </c>
      <c r="D2081" t="s">
        <v>9580</v>
      </c>
      <c r="E2081" t="s">
        <v>117</v>
      </c>
      <c r="F2081">
        <v>5</v>
      </c>
      <c r="G2081">
        <v>2022</v>
      </c>
      <c r="H2081" s="1">
        <v>44986.6906087963</v>
      </c>
      <c r="I2081" t="s">
        <v>8601</v>
      </c>
      <c r="J2081">
        <v>1349.76</v>
      </c>
      <c r="K2081">
        <v>0</v>
      </c>
      <c r="L2081" t="s">
        <v>38</v>
      </c>
      <c r="M2081" t="s">
        <v>51</v>
      </c>
      <c r="N2081">
        <v>1349.76</v>
      </c>
      <c r="R2081" t="s">
        <v>52</v>
      </c>
      <c r="S2081">
        <v>42.167340000000003</v>
      </c>
      <c r="T2081">
        <v>-87.936019999999999</v>
      </c>
      <c r="U2081">
        <v>9.0500000000000007</v>
      </c>
      <c r="V2081">
        <v>1</v>
      </c>
      <c r="W2081">
        <v>51.8</v>
      </c>
      <c r="X2081">
        <v>16</v>
      </c>
      <c r="Y2081">
        <v>3306.63</v>
      </c>
      <c r="Z2081">
        <v>17000703001</v>
      </c>
      <c r="AA2081">
        <v>4661.8808030720002</v>
      </c>
      <c r="AB2081" t="s">
        <v>41</v>
      </c>
      <c r="AC2081" t="s">
        <v>54</v>
      </c>
      <c r="AD2081" t="s">
        <v>54</v>
      </c>
      <c r="AE2081" t="s">
        <v>65</v>
      </c>
      <c r="AF2081" t="s">
        <v>9581</v>
      </c>
    </row>
    <row r="2082" spans="1:32" x14ac:dyDescent="0.25">
      <c r="A2082" t="s">
        <v>9582</v>
      </c>
      <c r="B2082" t="s">
        <v>9583</v>
      </c>
      <c r="C2082" t="s">
        <v>9584</v>
      </c>
      <c r="D2082" t="s">
        <v>9585</v>
      </c>
      <c r="E2082" t="s">
        <v>600</v>
      </c>
      <c r="F2082">
        <v>4</v>
      </c>
      <c r="G2082">
        <v>2022</v>
      </c>
      <c r="H2082" s="1">
        <v>44972.313520370371</v>
      </c>
      <c r="I2082" t="s">
        <v>8601</v>
      </c>
      <c r="J2082">
        <v>1337.09</v>
      </c>
      <c r="K2082">
        <v>0</v>
      </c>
      <c r="L2082" t="s">
        <v>38</v>
      </c>
      <c r="M2082" t="s">
        <v>79</v>
      </c>
      <c r="Q2082">
        <v>1337.09</v>
      </c>
      <c r="R2082" t="s">
        <v>52</v>
      </c>
      <c r="S2082">
        <v>27.8949459999588</v>
      </c>
      <c r="T2082">
        <v>-81.842349999752102</v>
      </c>
      <c r="Z2082">
        <v>12000155004</v>
      </c>
      <c r="AA2082">
        <v>2148.8356826660001</v>
      </c>
      <c r="AB2082" t="s">
        <v>41</v>
      </c>
      <c r="AC2082" t="s">
        <v>54</v>
      </c>
      <c r="AD2082" t="s">
        <v>54</v>
      </c>
      <c r="AE2082" t="s">
        <v>73</v>
      </c>
      <c r="AF2082" t="s">
        <v>9586</v>
      </c>
    </row>
    <row r="2083" spans="1:32" x14ac:dyDescent="0.25">
      <c r="A2083" t="s">
        <v>9587</v>
      </c>
      <c r="B2083" t="s">
        <v>9588</v>
      </c>
      <c r="C2083" t="s">
        <v>9589</v>
      </c>
      <c r="D2083" t="s">
        <v>9590</v>
      </c>
      <c r="E2083" t="s">
        <v>117</v>
      </c>
      <c r="F2083">
        <v>5</v>
      </c>
      <c r="G2083">
        <v>2022</v>
      </c>
      <c r="H2083" s="1">
        <v>44966.490283993058</v>
      </c>
      <c r="I2083" t="s">
        <v>8601</v>
      </c>
      <c r="J2083">
        <v>1331</v>
      </c>
      <c r="K2083">
        <v>0</v>
      </c>
      <c r="L2083" t="s">
        <v>38</v>
      </c>
      <c r="M2083" t="s">
        <v>51</v>
      </c>
      <c r="N2083">
        <v>1331</v>
      </c>
      <c r="R2083" t="s">
        <v>52</v>
      </c>
      <c r="S2083">
        <v>38.498869999999997</v>
      </c>
      <c r="T2083">
        <v>-89.979460000000003</v>
      </c>
      <c r="U2083">
        <v>7.8100833329999997</v>
      </c>
      <c r="V2083">
        <v>4</v>
      </c>
      <c r="W2083">
        <v>16</v>
      </c>
      <c r="X2083">
        <v>8</v>
      </c>
      <c r="Y2083">
        <v>2067.0300000000002</v>
      </c>
      <c r="Z2083">
        <v>17000234001</v>
      </c>
      <c r="AA2083">
        <v>2502.1188372738002</v>
      </c>
      <c r="AB2083" t="s">
        <v>54</v>
      </c>
      <c r="AC2083" t="s">
        <v>54</v>
      </c>
      <c r="AD2083" t="s">
        <v>215</v>
      </c>
      <c r="AE2083" t="s">
        <v>73</v>
      </c>
      <c r="AF2083" t="s">
        <v>9591</v>
      </c>
    </row>
    <row r="2084" spans="1:32" x14ac:dyDescent="0.25">
      <c r="A2084" t="s">
        <v>9592</v>
      </c>
      <c r="B2084" t="s">
        <v>9593</v>
      </c>
      <c r="C2084" t="s">
        <v>9594</v>
      </c>
      <c r="D2084" t="s">
        <v>478</v>
      </c>
      <c r="E2084" t="s">
        <v>253</v>
      </c>
      <c r="F2084">
        <v>5</v>
      </c>
      <c r="G2084">
        <v>2022</v>
      </c>
      <c r="H2084" s="1">
        <v>44945.483796377317</v>
      </c>
      <c r="I2084" t="s">
        <v>8601</v>
      </c>
      <c r="J2084">
        <v>1326</v>
      </c>
      <c r="K2084">
        <v>0</v>
      </c>
      <c r="L2084" t="s">
        <v>38</v>
      </c>
      <c r="M2084" t="s">
        <v>79</v>
      </c>
      <c r="Q2084">
        <v>1388</v>
      </c>
      <c r="R2084" t="s">
        <v>86</v>
      </c>
      <c r="S2084">
        <v>39.936677000000003</v>
      </c>
      <c r="T2084">
        <v>-86.079162999999994</v>
      </c>
      <c r="U2084">
        <v>9.1166666670000005</v>
      </c>
      <c r="V2084">
        <v>1</v>
      </c>
      <c r="W2084">
        <v>14</v>
      </c>
      <c r="X2084">
        <v>14</v>
      </c>
      <c r="Y2084">
        <v>3323.3</v>
      </c>
      <c r="Z2084">
        <v>18000015001</v>
      </c>
      <c r="AA2084">
        <v>5098.9321283600002</v>
      </c>
      <c r="AB2084" t="s">
        <v>53</v>
      </c>
      <c r="AC2084" t="s">
        <v>562</v>
      </c>
      <c r="AD2084" t="s">
        <v>975</v>
      </c>
      <c r="AE2084" t="s">
        <v>55</v>
      </c>
      <c r="AF2084" t="s">
        <v>9595</v>
      </c>
    </row>
    <row r="2085" spans="1:32" x14ac:dyDescent="0.25">
      <c r="A2085" t="s">
        <v>9596</v>
      </c>
      <c r="B2085" t="s">
        <v>9597</v>
      </c>
      <c r="C2085" t="s">
        <v>9598</v>
      </c>
      <c r="D2085" t="s">
        <v>9599</v>
      </c>
      <c r="E2085" t="s">
        <v>36</v>
      </c>
      <c r="F2085">
        <v>9</v>
      </c>
      <c r="G2085">
        <v>2022</v>
      </c>
      <c r="H2085" s="1">
        <v>44978.680094895833</v>
      </c>
      <c r="I2085" t="s">
        <v>8601</v>
      </c>
      <c r="J2085">
        <v>1307.77</v>
      </c>
      <c r="K2085">
        <v>0</v>
      </c>
      <c r="L2085" t="s">
        <v>38</v>
      </c>
      <c r="M2085" t="s">
        <v>79</v>
      </c>
      <c r="Q2085">
        <v>3292.95</v>
      </c>
      <c r="R2085" t="s">
        <v>52</v>
      </c>
      <c r="S2085">
        <v>34.952596999999997</v>
      </c>
      <c r="T2085">
        <v>-120.38412599999999</v>
      </c>
      <c r="Z2085">
        <v>6003040001</v>
      </c>
      <c r="AA2085">
        <v>2649.6236595585001</v>
      </c>
      <c r="AB2085" t="s">
        <v>53</v>
      </c>
      <c r="AC2085" t="s">
        <v>54</v>
      </c>
      <c r="AD2085" t="s">
        <v>54</v>
      </c>
      <c r="AE2085" t="s">
        <v>54</v>
      </c>
      <c r="AF2085" t="s">
        <v>9600</v>
      </c>
    </row>
    <row r="2086" spans="1:32" x14ac:dyDescent="0.25">
      <c r="A2086" t="s">
        <v>9601</v>
      </c>
      <c r="B2086" t="s">
        <v>9602</v>
      </c>
      <c r="C2086" t="s">
        <v>9603</v>
      </c>
      <c r="D2086" t="s">
        <v>9604</v>
      </c>
      <c r="E2086" t="s">
        <v>951</v>
      </c>
      <c r="F2086">
        <v>1</v>
      </c>
      <c r="G2086">
        <v>2022</v>
      </c>
      <c r="H2086" s="1">
        <v>44936.368145995373</v>
      </c>
      <c r="I2086" t="s">
        <v>8601</v>
      </c>
      <c r="J2086">
        <v>1297.1199999999999</v>
      </c>
      <c r="K2086">
        <v>0</v>
      </c>
      <c r="L2086" t="s">
        <v>38</v>
      </c>
      <c r="M2086" t="s">
        <v>79</v>
      </c>
      <c r="Q2086">
        <v>1297.1199999999999</v>
      </c>
      <c r="R2086" t="s">
        <v>94</v>
      </c>
      <c r="S2086">
        <v>42.996706000000003</v>
      </c>
      <c r="T2086">
        <v>-70.944428000000002</v>
      </c>
      <c r="U2086">
        <v>1.6166666670000001</v>
      </c>
      <c r="V2086">
        <v>1</v>
      </c>
      <c r="W2086">
        <v>3</v>
      </c>
      <c r="X2086">
        <v>0</v>
      </c>
      <c r="Y2086">
        <v>589</v>
      </c>
      <c r="Z2086">
        <v>33000076001</v>
      </c>
      <c r="AA2086">
        <v>1022.33589173618</v>
      </c>
      <c r="AB2086" t="s">
        <v>54</v>
      </c>
      <c r="AC2086" t="s">
        <v>54</v>
      </c>
      <c r="AD2086" t="s">
        <v>54</v>
      </c>
      <c r="AE2086" t="s">
        <v>73</v>
      </c>
      <c r="AF2086" t="s">
        <v>9605</v>
      </c>
    </row>
    <row r="2087" spans="1:32" x14ac:dyDescent="0.25">
      <c r="A2087" t="s">
        <v>9606</v>
      </c>
      <c r="B2087" t="s">
        <v>9607</v>
      </c>
      <c r="C2087" t="s">
        <v>9608</v>
      </c>
      <c r="D2087" t="s">
        <v>9609</v>
      </c>
      <c r="E2087" t="s">
        <v>213</v>
      </c>
      <c r="F2087">
        <v>3</v>
      </c>
      <c r="G2087">
        <v>2022</v>
      </c>
      <c r="H2087" s="1">
        <v>44936.642578576386</v>
      </c>
      <c r="I2087" t="s">
        <v>8601</v>
      </c>
      <c r="J2087">
        <v>1293</v>
      </c>
      <c r="K2087">
        <v>0</v>
      </c>
      <c r="L2087" t="s">
        <v>38</v>
      </c>
      <c r="M2087" t="s">
        <v>79</v>
      </c>
      <c r="Q2087">
        <v>1293</v>
      </c>
      <c r="R2087" t="s">
        <v>52</v>
      </c>
      <c r="S2087">
        <v>40.842230000000001</v>
      </c>
      <c r="T2087">
        <v>-79.91901</v>
      </c>
      <c r="U2087">
        <v>6.2924166670000004</v>
      </c>
      <c r="V2087">
        <v>1</v>
      </c>
      <c r="W2087">
        <v>20</v>
      </c>
      <c r="X2087">
        <v>0</v>
      </c>
      <c r="Y2087">
        <v>2283.1179999999999</v>
      </c>
      <c r="Z2087">
        <v>42005280001</v>
      </c>
      <c r="AA2087">
        <v>3653.0206605322001</v>
      </c>
      <c r="AB2087" t="s">
        <v>87</v>
      </c>
      <c r="AC2087" t="s">
        <v>54</v>
      </c>
      <c r="AD2087" t="s">
        <v>54</v>
      </c>
      <c r="AE2087" t="s">
        <v>65</v>
      </c>
      <c r="AF2087" t="s">
        <v>9610</v>
      </c>
    </row>
    <row r="2088" spans="1:32" x14ac:dyDescent="0.25">
      <c r="A2088" t="s">
        <v>9611</v>
      </c>
      <c r="B2088" t="s">
        <v>9612</v>
      </c>
      <c r="C2088" t="s">
        <v>9613</v>
      </c>
      <c r="D2088" t="s">
        <v>9614</v>
      </c>
      <c r="E2088" t="s">
        <v>600</v>
      </c>
      <c r="F2088">
        <v>4</v>
      </c>
      <c r="G2088">
        <v>2022</v>
      </c>
      <c r="H2088" s="1">
        <v>44973.664522488427</v>
      </c>
      <c r="I2088" t="s">
        <v>8601</v>
      </c>
      <c r="J2088">
        <v>1287</v>
      </c>
      <c r="K2088">
        <v>0</v>
      </c>
      <c r="L2088" t="s">
        <v>38</v>
      </c>
      <c r="M2088" t="s">
        <v>79</v>
      </c>
      <c r="Q2088">
        <v>1287</v>
      </c>
      <c r="R2088" t="s">
        <v>86</v>
      </c>
      <c r="S2088">
        <v>28.02018</v>
      </c>
      <c r="T2088">
        <v>-82.139380000000003</v>
      </c>
      <c r="U2088">
        <v>4.6931666669999998</v>
      </c>
      <c r="V2088">
        <v>1</v>
      </c>
      <c r="W2088">
        <v>8</v>
      </c>
      <c r="X2088">
        <v>4.8070000000000004</v>
      </c>
      <c r="Y2088">
        <v>1712.932</v>
      </c>
      <c r="Z2088">
        <v>12000054001</v>
      </c>
      <c r="AA2088">
        <v>1560.6374407159001</v>
      </c>
      <c r="AB2088" t="s">
        <v>41</v>
      </c>
      <c r="AC2088" t="s">
        <v>54</v>
      </c>
      <c r="AD2088" t="s">
        <v>43</v>
      </c>
      <c r="AE2088" t="s">
        <v>73</v>
      </c>
      <c r="AF2088" t="s">
        <v>9615</v>
      </c>
    </row>
    <row r="2089" spans="1:32" x14ac:dyDescent="0.25">
      <c r="A2089" t="s">
        <v>9616</v>
      </c>
      <c r="B2089" t="s">
        <v>9617</v>
      </c>
      <c r="C2089" t="s">
        <v>9617</v>
      </c>
      <c r="D2089" t="s">
        <v>3194</v>
      </c>
      <c r="E2089" t="s">
        <v>99</v>
      </c>
      <c r="F2089">
        <v>6</v>
      </c>
      <c r="G2089">
        <v>2022</v>
      </c>
      <c r="H2089" s="1">
        <v>44832.685654328707</v>
      </c>
      <c r="I2089" t="s">
        <v>8601</v>
      </c>
      <c r="J2089">
        <v>1280.6400000000001</v>
      </c>
      <c r="K2089">
        <v>0</v>
      </c>
      <c r="L2089" t="s">
        <v>38</v>
      </c>
      <c r="M2089" t="s">
        <v>79</v>
      </c>
      <c r="Q2089">
        <v>1280.6400000000001</v>
      </c>
      <c r="R2089" t="s">
        <v>94</v>
      </c>
      <c r="S2089">
        <v>30.616019999999999</v>
      </c>
      <c r="T2089">
        <v>-96.281819999999996</v>
      </c>
      <c r="U2089">
        <v>7.0323894999999998</v>
      </c>
      <c r="V2089">
        <v>1</v>
      </c>
      <c r="W2089">
        <v>9.5</v>
      </c>
      <c r="X2089">
        <v>9.5</v>
      </c>
      <c r="Y2089">
        <v>2565.880365</v>
      </c>
      <c r="Z2089">
        <v>48003041001</v>
      </c>
      <c r="AA2089">
        <v>2913.6755019199995</v>
      </c>
      <c r="AB2089" t="s">
        <v>41</v>
      </c>
      <c r="AC2089" t="s">
        <v>54</v>
      </c>
      <c r="AD2089" t="s">
        <v>54</v>
      </c>
      <c r="AE2089" t="s">
        <v>65</v>
      </c>
      <c r="AF2089" t="s">
        <v>9618</v>
      </c>
    </row>
    <row r="2090" spans="1:32" x14ac:dyDescent="0.25">
      <c r="A2090" t="s">
        <v>9619</v>
      </c>
      <c r="B2090" t="s">
        <v>9620</v>
      </c>
      <c r="C2090" t="s">
        <v>9621</v>
      </c>
      <c r="D2090" t="s">
        <v>3580</v>
      </c>
      <c r="E2090" t="s">
        <v>36</v>
      </c>
      <c r="F2090">
        <v>9</v>
      </c>
      <c r="G2090">
        <v>2022</v>
      </c>
      <c r="H2090" s="1">
        <v>44971.825878148149</v>
      </c>
      <c r="I2090" t="s">
        <v>8601</v>
      </c>
      <c r="J2090">
        <v>1267</v>
      </c>
      <c r="K2090">
        <v>0</v>
      </c>
      <c r="L2090" t="s">
        <v>38</v>
      </c>
      <c r="M2090" t="s">
        <v>79</v>
      </c>
      <c r="Q2090">
        <v>1267</v>
      </c>
      <c r="R2090" t="s">
        <v>94</v>
      </c>
      <c r="S2090">
        <v>33.926245999999999</v>
      </c>
      <c r="T2090">
        <v>-116.992552</v>
      </c>
      <c r="U2090">
        <v>3.2364166669999999</v>
      </c>
      <c r="V2090">
        <v>2</v>
      </c>
      <c r="W2090">
        <v>6</v>
      </c>
      <c r="X2090">
        <v>0</v>
      </c>
      <c r="Y2090">
        <v>1181.5409999999999</v>
      </c>
      <c r="Z2090">
        <v>6008012001</v>
      </c>
      <c r="AA2090">
        <v>455.26179717500003</v>
      </c>
      <c r="AB2090" t="s">
        <v>54</v>
      </c>
      <c r="AC2090" t="s">
        <v>54</v>
      </c>
      <c r="AD2090" t="s">
        <v>54</v>
      </c>
      <c r="AE2090" t="s">
        <v>65</v>
      </c>
      <c r="AF2090" t="s">
        <v>9622</v>
      </c>
    </row>
    <row r="2091" spans="1:32" x14ac:dyDescent="0.25">
      <c r="A2091" t="s">
        <v>9623</v>
      </c>
      <c r="B2091" t="s">
        <v>9624</v>
      </c>
      <c r="C2091" t="s">
        <v>9625</v>
      </c>
      <c r="D2091" t="s">
        <v>9626</v>
      </c>
      <c r="E2091" t="s">
        <v>259</v>
      </c>
      <c r="F2091">
        <v>7</v>
      </c>
      <c r="G2091">
        <v>2022</v>
      </c>
      <c r="H2091" s="1">
        <v>44978.414678912035</v>
      </c>
      <c r="I2091" t="s">
        <v>8601</v>
      </c>
      <c r="J2091">
        <v>1265.28</v>
      </c>
      <c r="K2091">
        <v>0</v>
      </c>
      <c r="L2091" t="s">
        <v>38</v>
      </c>
      <c r="M2091" t="s">
        <v>51</v>
      </c>
      <c r="N2091">
        <v>1265.28</v>
      </c>
      <c r="R2091" t="s">
        <v>52</v>
      </c>
      <c r="S2091">
        <v>42.469965999999999</v>
      </c>
      <c r="T2091">
        <v>-90.660167999999999</v>
      </c>
      <c r="U2091">
        <v>0</v>
      </c>
      <c r="V2091">
        <v>1</v>
      </c>
      <c r="W2091">
        <v>24.5</v>
      </c>
      <c r="X2091">
        <v>13.47</v>
      </c>
      <c r="Y2091">
        <v>0</v>
      </c>
      <c r="Z2091">
        <v>19000243001</v>
      </c>
      <c r="AA2091">
        <v>6308.1074616567994</v>
      </c>
      <c r="AB2091" t="s">
        <v>53</v>
      </c>
      <c r="AC2091" t="s">
        <v>64</v>
      </c>
      <c r="AD2091" t="s">
        <v>54</v>
      </c>
      <c r="AE2091" t="s">
        <v>55</v>
      </c>
      <c r="AF2091" t="s">
        <v>9627</v>
      </c>
    </row>
    <row r="2092" spans="1:32" x14ac:dyDescent="0.25">
      <c r="A2092" t="s">
        <v>9628</v>
      </c>
      <c r="B2092" t="s">
        <v>9629</v>
      </c>
      <c r="C2092" t="s">
        <v>9630</v>
      </c>
      <c r="D2092" t="s">
        <v>9631</v>
      </c>
      <c r="E2092" t="s">
        <v>1719</v>
      </c>
      <c r="F2092">
        <v>7</v>
      </c>
      <c r="G2092">
        <v>2022</v>
      </c>
      <c r="H2092" s="1">
        <v>44979.686889097226</v>
      </c>
      <c r="I2092" t="s">
        <v>8601</v>
      </c>
      <c r="J2092">
        <v>1265.2</v>
      </c>
      <c r="K2092">
        <v>0</v>
      </c>
      <c r="L2092" t="s">
        <v>38</v>
      </c>
      <c r="M2092" t="s">
        <v>51</v>
      </c>
      <c r="N2092">
        <v>1265.2</v>
      </c>
      <c r="R2092" t="s">
        <v>52</v>
      </c>
      <c r="S2092">
        <v>37.783929999999998</v>
      </c>
      <c r="T2092">
        <v>-97.33587</v>
      </c>
      <c r="U2092">
        <v>1.5493083329999999</v>
      </c>
      <c r="V2092">
        <v>1</v>
      </c>
      <c r="W2092">
        <v>2.16</v>
      </c>
      <c r="X2092">
        <v>0</v>
      </c>
      <c r="Y2092">
        <v>567.09720000000004</v>
      </c>
      <c r="Z2092">
        <v>20000168001</v>
      </c>
      <c r="AA2092">
        <v>528.28578944187007</v>
      </c>
      <c r="AB2092" t="s">
        <v>41</v>
      </c>
      <c r="AC2092" t="s">
        <v>72</v>
      </c>
      <c r="AD2092" t="s">
        <v>54</v>
      </c>
      <c r="AE2092" t="s">
        <v>73</v>
      </c>
      <c r="AF2092" t="s">
        <v>9632</v>
      </c>
    </row>
    <row r="2093" spans="1:32" x14ac:dyDescent="0.25">
      <c r="A2093" t="s">
        <v>9633</v>
      </c>
      <c r="B2093" t="s">
        <v>9634</v>
      </c>
      <c r="C2093" t="s">
        <v>9635</v>
      </c>
      <c r="D2093" t="s">
        <v>9636</v>
      </c>
      <c r="E2093" t="s">
        <v>36</v>
      </c>
      <c r="F2093">
        <v>9</v>
      </c>
      <c r="G2093">
        <v>2022</v>
      </c>
      <c r="H2093" s="1">
        <v>44966.69031189815</v>
      </c>
      <c r="I2093" t="s">
        <v>8601</v>
      </c>
      <c r="J2093">
        <v>1260</v>
      </c>
      <c r="K2093">
        <v>0</v>
      </c>
      <c r="L2093" t="s">
        <v>38</v>
      </c>
      <c r="M2093" t="s">
        <v>51</v>
      </c>
      <c r="N2093">
        <v>1260</v>
      </c>
      <c r="R2093" t="s">
        <v>52</v>
      </c>
      <c r="S2093">
        <v>36.070906000000001</v>
      </c>
      <c r="T2093">
        <v>-119.01619100000001</v>
      </c>
      <c r="AB2093" t="s">
        <v>407</v>
      </c>
      <c r="AC2093" t="s">
        <v>54</v>
      </c>
      <c r="AD2093" t="s">
        <v>54</v>
      </c>
      <c r="AE2093" t="s">
        <v>73</v>
      </c>
      <c r="AF2093" t="s">
        <v>9637</v>
      </c>
    </row>
    <row r="2094" spans="1:32" x14ac:dyDescent="0.25">
      <c r="A2094" t="s">
        <v>9638</v>
      </c>
      <c r="B2094" t="s">
        <v>9639</v>
      </c>
      <c r="C2094" t="s">
        <v>9640</v>
      </c>
      <c r="D2094" t="s">
        <v>9641</v>
      </c>
      <c r="E2094" t="s">
        <v>253</v>
      </c>
      <c r="F2094">
        <v>5</v>
      </c>
      <c r="G2094">
        <v>2022</v>
      </c>
      <c r="H2094" s="1">
        <v>44952.560923668978</v>
      </c>
      <c r="I2094" t="s">
        <v>8601</v>
      </c>
      <c r="J2094">
        <v>1260</v>
      </c>
      <c r="K2094">
        <v>0</v>
      </c>
      <c r="L2094" t="s">
        <v>38</v>
      </c>
      <c r="M2094" t="s">
        <v>51</v>
      </c>
      <c r="N2094">
        <v>944</v>
      </c>
      <c r="R2094" t="s">
        <v>52</v>
      </c>
      <c r="S2094">
        <v>41.661482999999997</v>
      </c>
      <c r="T2094">
        <v>-86.193006999999994</v>
      </c>
      <c r="U2094">
        <v>11.14916667</v>
      </c>
      <c r="V2094">
        <v>1</v>
      </c>
      <c r="W2094">
        <v>42</v>
      </c>
      <c r="X2094">
        <v>20</v>
      </c>
      <c r="Y2094">
        <v>4066.98</v>
      </c>
      <c r="Z2094">
        <v>18000401001</v>
      </c>
      <c r="AA2094">
        <v>7284.1887548000004</v>
      </c>
      <c r="AB2094" t="s">
        <v>53</v>
      </c>
      <c r="AC2094" t="s">
        <v>757</v>
      </c>
      <c r="AD2094" t="s">
        <v>54</v>
      </c>
      <c r="AE2094" t="s">
        <v>55</v>
      </c>
      <c r="AF2094" t="s">
        <v>9642</v>
      </c>
    </row>
    <row r="2095" spans="1:32" x14ac:dyDescent="0.25">
      <c r="A2095" t="s">
        <v>9643</v>
      </c>
      <c r="B2095" t="s">
        <v>9644</v>
      </c>
      <c r="C2095" t="s">
        <v>9645</v>
      </c>
      <c r="D2095" t="s">
        <v>9646</v>
      </c>
      <c r="E2095" t="s">
        <v>1665</v>
      </c>
      <c r="F2095">
        <v>8</v>
      </c>
      <c r="G2095">
        <v>2022</v>
      </c>
      <c r="H2095" s="1">
        <v>44957.547914826391</v>
      </c>
      <c r="I2095" t="s">
        <v>8601</v>
      </c>
      <c r="J2095">
        <v>1246</v>
      </c>
      <c r="K2095">
        <v>0</v>
      </c>
      <c r="L2095" t="s">
        <v>38</v>
      </c>
      <c r="M2095" t="s">
        <v>79</v>
      </c>
      <c r="Q2095">
        <v>1246</v>
      </c>
      <c r="R2095" t="s">
        <v>52</v>
      </c>
      <c r="S2095">
        <v>42.862969999999997</v>
      </c>
      <c r="T2095">
        <v>-106.2914</v>
      </c>
      <c r="U2095">
        <v>7.0190833330000002</v>
      </c>
      <c r="V2095">
        <v>2</v>
      </c>
      <c r="W2095">
        <v>0</v>
      </c>
      <c r="X2095">
        <v>0</v>
      </c>
      <c r="Y2095">
        <v>2561.739</v>
      </c>
      <c r="Z2095">
        <v>56000001001</v>
      </c>
      <c r="AA2095">
        <v>3132.201164564</v>
      </c>
      <c r="AB2095" t="s">
        <v>53</v>
      </c>
      <c r="AC2095" t="s">
        <v>491</v>
      </c>
      <c r="AD2095" t="s">
        <v>54</v>
      </c>
      <c r="AE2095" t="s">
        <v>65</v>
      </c>
      <c r="AF2095" t="s">
        <v>9647</v>
      </c>
    </row>
    <row r="2096" spans="1:32" x14ac:dyDescent="0.25">
      <c r="A2096" t="s">
        <v>9648</v>
      </c>
      <c r="B2096" t="s">
        <v>9649</v>
      </c>
      <c r="C2096" t="s">
        <v>9650</v>
      </c>
      <c r="D2096" t="s">
        <v>9651</v>
      </c>
      <c r="E2096" t="s">
        <v>543</v>
      </c>
      <c r="F2096">
        <v>7</v>
      </c>
      <c r="G2096">
        <v>2022</v>
      </c>
      <c r="H2096" s="1">
        <v>44973.617535370373</v>
      </c>
      <c r="I2096" t="s">
        <v>8601</v>
      </c>
      <c r="J2096">
        <v>1225</v>
      </c>
      <c r="K2096">
        <v>0</v>
      </c>
      <c r="L2096" t="s">
        <v>38</v>
      </c>
      <c r="M2096" t="s">
        <v>51</v>
      </c>
      <c r="N2096">
        <v>1225</v>
      </c>
      <c r="R2096" t="s">
        <v>52</v>
      </c>
      <c r="S2096">
        <v>38.584699999999998</v>
      </c>
      <c r="T2096">
        <v>-92.1691</v>
      </c>
      <c r="U2096">
        <v>6.8716666670000004</v>
      </c>
      <c r="V2096">
        <v>1</v>
      </c>
      <c r="W2096">
        <v>0</v>
      </c>
      <c r="X2096">
        <v>0</v>
      </c>
      <c r="Y2096">
        <v>2505.35</v>
      </c>
      <c r="Z2096">
        <v>29001009001</v>
      </c>
      <c r="AA2096">
        <v>3459.9896585300003</v>
      </c>
      <c r="AB2096" t="s">
        <v>87</v>
      </c>
      <c r="AC2096" t="s">
        <v>54</v>
      </c>
      <c r="AD2096" t="s">
        <v>54</v>
      </c>
      <c r="AE2096" t="s">
        <v>73</v>
      </c>
      <c r="AF2096" t="s">
        <v>9652</v>
      </c>
    </row>
    <row r="2097" spans="1:32" x14ac:dyDescent="0.25">
      <c r="A2097" t="s">
        <v>9653</v>
      </c>
      <c r="B2097" t="s">
        <v>9654</v>
      </c>
      <c r="C2097" t="s">
        <v>9655</v>
      </c>
      <c r="D2097" t="s">
        <v>9656</v>
      </c>
      <c r="E2097" t="s">
        <v>629</v>
      </c>
      <c r="F2097">
        <v>6</v>
      </c>
      <c r="G2097">
        <v>2022</v>
      </c>
      <c r="H2097" s="1">
        <v>44971.424716782407</v>
      </c>
      <c r="I2097" t="s">
        <v>8601</v>
      </c>
      <c r="J2097">
        <v>1220</v>
      </c>
      <c r="K2097">
        <v>0</v>
      </c>
      <c r="L2097" t="s">
        <v>38</v>
      </c>
      <c r="M2097" t="s">
        <v>79</v>
      </c>
      <c r="Q2097">
        <v>1220</v>
      </c>
      <c r="R2097" t="s">
        <v>52</v>
      </c>
      <c r="S2097">
        <v>35.258560000000003</v>
      </c>
      <c r="T2097">
        <v>-106.63226</v>
      </c>
      <c r="U2097">
        <v>6.0456666670000008</v>
      </c>
      <c r="V2097">
        <v>3</v>
      </c>
      <c r="W2097">
        <v>2.4</v>
      </c>
      <c r="X2097">
        <v>0</v>
      </c>
      <c r="Y2097">
        <v>1720.3130000000001</v>
      </c>
      <c r="Z2097">
        <v>35000021012</v>
      </c>
      <c r="AA2097">
        <v>1274.7330320900001</v>
      </c>
      <c r="AB2097" t="s">
        <v>41</v>
      </c>
      <c r="AC2097" t="s">
        <v>64</v>
      </c>
      <c r="AD2097" t="s">
        <v>54</v>
      </c>
      <c r="AE2097" t="s">
        <v>73</v>
      </c>
      <c r="AF2097" t="s">
        <v>9657</v>
      </c>
    </row>
    <row r="2098" spans="1:32" x14ac:dyDescent="0.25">
      <c r="A2098" t="s">
        <v>9658</v>
      </c>
      <c r="B2098" t="s">
        <v>9659</v>
      </c>
      <c r="C2098" t="s">
        <v>9660</v>
      </c>
      <c r="D2098" t="s">
        <v>9661</v>
      </c>
      <c r="E2098" t="s">
        <v>715</v>
      </c>
      <c r="F2098">
        <v>7</v>
      </c>
      <c r="G2098">
        <v>2022</v>
      </c>
      <c r="H2098" s="1">
        <v>44964.39421189815</v>
      </c>
      <c r="I2098" t="s">
        <v>8601</v>
      </c>
      <c r="J2098">
        <v>1219</v>
      </c>
      <c r="K2098">
        <v>0</v>
      </c>
      <c r="L2098" t="s">
        <v>38</v>
      </c>
      <c r="M2098" t="s">
        <v>51</v>
      </c>
      <c r="N2098">
        <v>1219</v>
      </c>
      <c r="R2098" t="s">
        <v>52</v>
      </c>
      <c r="S2098">
        <v>40.765450000000001</v>
      </c>
      <c r="T2098">
        <v>-99.719499999999996</v>
      </c>
      <c r="U2098">
        <v>1.4470000000000001</v>
      </c>
      <c r="V2098">
        <v>2</v>
      </c>
      <c r="W2098">
        <v>2</v>
      </c>
      <c r="X2098">
        <v>0</v>
      </c>
      <c r="Y2098">
        <v>528.12</v>
      </c>
      <c r="Z2098">
        <v>31001415001</v>
      </c>
      <c r="AA2098">
        <v>364.20943773999994</v>
      </c>
      <c r="AB2098" t="s">
        <v>53</v>
      </c>
      <c r="AC2098" t="s">
        <v>54</v>
      </c>
      <c r="AD2098" t="s">
        <v>54</v>
      </c>
      <c r="AE2098" t="s">
        <v>73</v>
      </c>
      <c r="AF2098" t="s">
        <v>9662</v>
      </c>
    </row>
    <row r="2099" spans="1:32" x14ac:dyDescent="0.25">
      <c r="A2099" t="s">
        <v>9663</v>
      </c>
      <c r="B2099" t="s">
        <v>9664</v>
      </c>
      <c r="C2099" t="s">
        <v>9665</v>
      </c>
      <c r="D2099" t="s">
        <v>704</v>
      </c>
      <c r="E2099" t="s">
        <v>111</v>
      </c>
      <c r="F2099">
        <v>4</v>
      </c>
      <c r="G2099">
        <v>2022</v>
      </c>
      <c r="H2099" s="1">
        <v>44939.600671585649</v>
      </c>
      <c r="I2099" t="s">
        <v>8601</v>
      </c>
      <c r="J2099">
        <v>1216</v>
      </c>
      <c r="K2099">
        <v>0</v>
      </c>
      <c r="L2099" t="s">
        <v>38</v>
      </c>
      <c r="M2099" t="s">
        <v>51</v>
      </c>
      <c r="N2099">
        <v>1137</v>
      </c>
      <c r="R2099" t="s">
        <v>86</v>
      </c>
      <c r="S2099">
        <v>33.573489000000002</v>
      </c>
      <c r="T2099">
        <v>-84.262837000000005</v>
      </c>
      <c r="U2099">
        <v>4.4364166669999996</v>
      </c>
      <c r="V2099">
        <v>1</v>
      </c>
      <c r="W2099">
        <v>6</v>
      </c>
      <c r="X2099">
        <v>4.34</v>
      </c>
      <c r="Y2099">
        <v>1617.7660000000001</v>
      </c>
      <c r="Z2099">
        <v>13000006011</v>
      </c>
      <c r="AA2099">
        <v>1850.1839437192</v>
      </c>
      <c r="AB2099" t="s">
        <v>54</v>
      </c>
      <c r="AC2099" t="s">
        <v>64</v>
      </c>
      <c r="AD2099" t="s">
        <v>43</v>
      </c>
      <c r="AE2099" t="s">
        <v>65</v>
      </c>
      <c r="AF2099" t="s">
        <v>9666</v>
      </c>
    </row>
    <row r="2100" spans="1:32" x14ac:dyDescent="0.25">
      <c r="A2100" t="s">
        <v>9667</v>
      </c>
      <c r="B2100" t="s">
        <v>9668</v>
      </c>
      <c r="C2100" t="s">
        <v>9669</v>
      </c>
      <c r="D2100" t="s">
        <v>9670</v>
      </c>
      <c r="E2100" t="s">
        <v>36</v>
      </c>
      <c r="F2100">
        <v>9</v>
      </c>
      <c r="G2100">
        <v>2022</v>
      </c>
      <c r="H2100" s="1">
        <v>44970.705773796297</v>
      </c>
      <c r="I2100" t="s">
        <v>8601</v>
      </c>
      <c r="J2100">
        <v>1210.5999999999999</v>
      </c>
      <c r="K2100">
        <v>0</v>
      </c>
      <c r="L2100" t="s">
        <v>38</v>
      </c>
      <c r="M2100" t="s">
        <v>51</v>
      </c>
      <c r="N2100">
        <v>1207.8</v>
      </c>
      <c r="R2100" t="s">
        <v>52</v>
      </c>
      <c r="S2100">
        <v>37.689444000000002</v>
      </c>
      <c r="T2100">
        <v>-121.8075</v>
      </c>
      <c r="U2100">
        <v>0</v>
      </c>
      <c r="V2100">
        <v>2</v>
      </c>
      <c r="W2100">
        <v>8.5</v>
      </c>
      <c r="X2100">
        <v>0</v>
      </c>
      <c r="Y2100">
        <v>0</v>
      </c>
      <c r="Z2100">
        <v>6002109001</v>
      </c>
      <c r="AA2100">
        <v>3186.8325802250001</v>
      </c>
      <c r="AB2100" t="s">
        <v>53</v>
      </c>
      <c r="AC2100" t="s">
        <v>54</v>
      </c>
      <c r="AD2100" t="s">
        <v>54</v>
      </c>
      <c r="AE2100" t="s">
        <v>73</v>
      </c>
      <c r="AF2100" t="s">
        <v>9671</v>
      </c>
    </row>
    <row r="2101" spans="1:32" x14ac:dyDescent="0.25">
      <c r="A2101" t="s">
        <v>9672</v>
      </c>
      <c r="B2101" t="s">
        <v>9673</v>
      </c>
      <c r="C2101" t="s">
        <v>9674</v>
      </c>
      <c r="D2101" t="s">
        <v>9675</v>
      </c>
      <c r="E2101" t="s">
        <v>36</v>
      </c>
      <c r="F2101">
        <v>9</v>
      </c>
      <c r="G2101">
        <v>2022</v>
      </c>
      <c r="H2101" s="1">
        <v>44964.678985324077</v>
      </c>
      <c r="I2101" t="s">
        <v>8601</v>
      </c>
      <c r="J2101">
        <v>1207.71</v>
      </c>
      <c r="K2101">
        <v>0</v>
      </c>
      <c r="L2101" t="s">
        <v>38</v>
      </c>
      <c r="M2101" t="s">
        <v>79</v>
      </c>
      <c r="Q2101">
        <v>1207.71</v>
      </c>
      <c r="R2101" t="s">
        <v>52</v>
      </c>
      <c r="S2101">
        <v>33.808529999999998</v>
      </c>
      <c r="T2101">
        <v>-116.49866</v>
      </c>
      <c r="Z2101">
        <v>6007003001</v>
      </c>
      <c r="AA2101">
        <v>3494.5895551153008</v>
      </c>
      <c r="AB2101" t="s">
        <v>407</v>
      </c>
      <c r="AC2101" t="s">
        <v>72</v>
      </c>
      <c r="AD2101" t="s">
        <v>54</v>
      </c>
      <c r="AE2101" t="s">
        <v>65</v>
      </c>
      <c r="AF2101" t="s">
        <v>9676</v>
      </c>
    </row>
    <row r="2102" spans="1:32" x14ac:dyDescent="0.25">
      <c r="A2102" t="s">
        <v>9677</v>
      </c>
      <c r="B2102" t="s">
        <v>9678</v>
      </c>
      <c r="C2102" t="s">
        <v>9678</v>
      </c>
      <c r="D2102" t="s">
        <v>1149</v>
      </c>
      <c r="E2102" t="s">
        <v>99</v>
      </c>
      <c r="F2102">
        <v>6</v>
      </c>
      <c r="G2102">
        <v>2022</v>
      </c>
      <c r="H2102" s="1">
        <v>44824.459971192133</v>
      </c>
      <c r="I2102" t="s">
        <v>8601</v>
      </c>
      <c r="J2102">
        <v>1207</v>
      </c>
      <c r="K2102">
        <v>0</v>
      </c>
      <c r="L2102" t="s">
        <v>38</v>
      </c>
      <c r="M2102" t="s">
        <v>79</v>
      </c>
      <c r="Q2102">
        <v>1207</v>
      </c>
      <c r="R2102" t="s">
        <v>94</v>
      </c>
      <c r="S2102">
        <v>33.056800000000003</v>
      </c>
      <c r="T2102">
        <v>-96.987200000000001</v>
      </c>
      <c r="U2102">
        <v>4.3016666670000001</v>
      </c>
      <c r="V2102">
        <v>1</v>
      </c>
      <c r="W2102">
        <v>7.5</v>
      </c>
      <c r="X2102">
        <v>5.5</v>
      </c>
      <c r="Y2102">
        <v>1569.9</v>
      </c>
      <c r="Z2102">
        <v>48001132001</v>
      </c>
      <c r="AA2102">
        <v>1511.4691666210001</v>
      </c>
      <c r="AB2102" t="s">
        <v>41</v>
      </c>
      <c r="AC2102" t="s">
        <v>54</v>
      </c>
      <c r="AD2102" t="s">
        <v>54</v>
      </c>
      <c r="AE2102" t="s">
        <v>73</v>
      </c>
      <c r="AF2102" t="s">
        <v>9679</v>
      </c>
    </row>
    <row r="2103" spans="1:32" x14ac:dyDescent="0.25">
      <c r="A2103" t="s">
        <v>9680</v>
      </c>
      <c r="B2103" t="s">
        <v>9681</v>
      </c>
      <c r="C2103" t="s">
        <v>9682</v>
      </c>
      <c r="D2103" t="s">
        <v>9683</v>
      </c>
      <c r="E2103" t="s">
        <v>85</v>
      </c>
      <c r="F2103">
        <v>2</v>
      </c>
      <c r="G2103">
        <v>2022</v>
      </c>
      <c r="H2103" s="1">
        <v>44974.57279564815</v>
      </c>
      <c r="I2103" t="s">
        <v>8601</v>
      </c>
      <c r="J2103">
        <v>1202.74</v>
      </c>
      <c r="K2103">
        <v>0</v>
      </c>
      <c r="L2103" t="s">
        <v>38</v>
      </c>
      <c r="M2103" t="s">
        <v>79</v>
      </c>
      <c r="Q2103">
        <v>1202.74</v>
      </c>
      <c r="R2103" t="s">
        <v>94</v>
      </c>
      <c r="S2103">
        <v>41.494190000000003</v>
      </c>
      <c r="T2103">
        <v>-74.007990000000007</v>
      </c>
      <c r="U2103">
        <v>0</v>
      </c>
      <c r="V2103">
        <v>1</v>
      </c>
      <c r="W2103">
        <v>9</v>
      </c>
      <c r="X2103">
        <v>0</v>
      </c>
      <c r="Y2103">
        <v>0</v>
      </c>
      <c r="Z2103">
        <v>36003056001</v>
      </c>
      <c r="AA2103">
        <v>2717.9129291347499</v>
      </c>
      <c r="AB2103" t="s">
        <v>54</v>
      </c>
      <c r="AC2103" t="s">
        <v>54</v>
      </c>
      <c r="AD2103" t="s">
        <v>54</v>
      </c>
      <c r="AE2103" t="s">
        <v>65</v>
      </c>
      <c r="AF2103" t="s">
        <v>9684</v>
      </c>
    </row>
    <row r="2104" spans="1:32" x14ac:dyDescent="0.25">
      <c r="A2104" t="s">
        <v>9685</v>
      </c>
      <c r="B2104" t="s">
        <v>9686</v>
      </c>
      <c r="C2104" t="s">
        <v>9686</v>
      </c>
      <c r="D2104" t="s">
        <v>9687</v>
      </c>
      <c r="E2104" t="s">
        <v>99</v>
      </c>
      <c r="F2104">
        <v>6</v>
      </c>
      <c r="G2104">
        <v>2022</v>
      </c>
      <c r="H2104" s="1">
        <v>44804.499304490739</v>
      </c>
      <c r="I2104" t="s">
        <v>8601</v>
      </c>
      <c r="J2104">
        <v>1196.56</v>
      </c>
      <c r="K2104">
        <v>0</v>
      </c>
      <c r="L2104" t="s">
        <v>38</v>
      </c>
      <c r="M2104" t="s">
        <v>79</v>
      </c>
      <c r="Q2104">
        <v>1196.56</v>
      </c>
      <c r="R2104" t="s">
        <v>52</v>
      </c>
      <c r="S2104">
        <v>26.194333</v>
      </c>
      <c r="T2104">
        <v>-98.331971999999993</v>
      </c>
      <c r="U2104">
        <v>7.4172500000000001</v>
      </c>
      <c r="V2104">
        <v>1</v>
      </c>
      <c r="W2104">
        <v>13.5</v>
      </c>
      <c r="X2104">
        <v>13.5</v>
      </c>
      <c r="Y2104">
        <v>2707.16</v>
      </c>
      <c r="Z2104">
        <v>48001121001</v>
      </c>
      <c r="AB2104" t="s">
        <v>41</v>
      </c>
      <c r="AC2104" t="s">
        <v>54</v>
      </c>
      <c r="AD2104" t="s">
        <v>54</v>
      </c>
      <c r="AE2104" t="s">
        <v>73</v>
      </c>
      <c r="AF2104" t="s">
        <v>9688</v>
      </c>
    </row>
    <row r="2105" spans="1:32" x14ac:dyDescent="0.25">
      <c r="A2105" t="s">
        <v>9689</v>
      </c>
      <c r="B2105" t="s">
        <v>9690</v>
      </c>
      <c r="C2105" t="s">
        <v>9691</v>
      </c>
      <c r="D2105" t="s">
        <v>9692</v>
      </c>
      <c r="E2105" t="s">
        <v>1023</v>
      </c>
      <c r="F2105">
        <v>8</v>
      </c>
      <c r="G2105">
        <v>2022</v>
      </c>
      <c r="H2105" s="1">
        <v>44964.674479884263</v>
      </c>
      <c r="I2105" t="s">
        <v>8601</v>
      </c>
      <c r="J2105">
        <v>1188.4000000000001</v>
      </c>
      <c r="K2105">
        <v>0</v>
      </c>
      <c r="L2105" t="s">
        <v>38</v>
      </c>
      <c r="M2105" t="s">
        <v>39</v>
      </c>
      <c r="N2105">
        <v>646.70000000000005</v>
      </c>
      <c r="Q2105">
        <v>541.70000000000005</v>
      </c>
      <c r="R2105" t="s">
        <v>52</v>
      </c>
      <c r="S2105">
        <v>39.934167000000002</v>
      </c>
      <c r="T2105">
        <v>-104.994722</v>
      </c>
      <c r="U2105">
        <v>4.858333333</v>
      </c>
      <c r="V2105">
        <v>2</v>
      </c>
      <c r="W2105">
        <v>11.9</v>
      </c>
      <c r="X2105">
        <v>0</v>
      </c>
      <c r="Y2105">
        <v>1770.23</v>
      </c>
      <c r="AB2105" t="s">
        <v>53</v>
      </c>
      <c r="AC2105" t="s">
        <v>54</v>
      </c>
      <c r="AD2105" t="s">
        <v>54</v>
      </c>
      <c r="AE2105" t="s">
        <v>73</v>
      </c>
      <c r="AF2105" t="s">
        <v>9693</v>
      </c>
    </row>
    <row r="2106" spans="1:32" x14ac:dyDescent="0.25">
      <c r="A2106" t="s">
        <v>9694</v>
      </c>
      <c r="B2106" t="s">
        <v>9695</v>
      </c>
      <c r="C2106" t="s">
        <v>9696</v>
      </c>
      <c r="D2106" t="s">
        <v>5827</v>
      </c>
      <c r="E2106" t="s">
        <v>111</v>
      </c>
      <c r="F2106">
        <v>4</v>
      </c>
      <c r="G2106">
        <v>2022</v>
      </c>
      <c r="H2106" s="1">
        <v>45104.478131087963</v>
      </c>
      <c r="I2106" t="s">
        <v>8601</v>
      </c>
      <c r="J2106">
        <v>1185</v>
      </c>
      <c r="K2106">
        <v>0</v>
      </c>
      <c r="L2106" t="s">
        <v>38</v>
      </c>
      <c r="M2106" t="s">
        <v>79</v>
      </c>
      <c r="Q2106">
        <v>69.599999999999994</v>
      </c>
      <c r="R2106" t="s">
        <v>94</v>
      </c>
      <c r="S2106">
        <v>34.102722</v>
      </c>
      <c r="T2106">
        <v>-84.447971999999993</v>
      </c>
      <c r="U2106">
        <v>4.8171583330000001</v>
      </c>
      <c r="V2106">
        <v>1</v>
      </c>
      <c r="W2106">
        <v>6</v>
      </c>
      <c r="X2106">
        <v>4.42</v>
      </c>
      <c r="Y2106">
        <v>1759.4625000000001</v>
      </c>
      <c r="AB2106" t="s">
        <v>41</v>
      </c>
      <c r="AC2106" t="s">
        <v>54</v>
      </c>
      <c r="AD2106" t="s">
        <v>54</v>
      </c>
      <c r="AE2106" t="s">
        <v>73</v>
      </c>
      <c r="AF2106" t="s">
        <v>9697</v>
      </c>
    </row>
    <row r="2107" spans="1:32" x14ac:dyDescent="0.25">
      <c r="A2107" t="s">
        <v>9698</v>
      </c>
      <c r="B2107" t="s">
        <v>9699</v>
      </c>
      <c r="C2107" t="s">
        <v>9700</v>
      </c>
      <c r="D2107" t="s">
        <v>9701</v>
      </c>
      <c r="E2107" t="s">
        <v>36</v>
      </c>
      <c r="F2107">
        <v>9</v>
      </c>
      <c r="G2107">
        <v>2022</v>
      </c>
      <c r="H2107" s="1">
        <v>44943.686210636573</v>
      </c>
      <c r="I2107" t="s">
        <v>8601</v>
      </c>
      <c r="J2107">
        <v>1178.8800000000001</v>
      </c>
      <c r="K2107">
        <v>0</v>
      </c>
      <c r="L2107" t="s">
        <v>38</v>
      </c>
      <c r="M2107" t="s">
        <v>79</v>
      </c>
      <c r="Q2107">
        <v>1178.8800000000001</v>
      </c>
      <c r="R2107" t="s">
        <v>94</v>
      </c>
      <c r="S2107">
        <v>37.958109999999998</v>
      </c>
      <c r="T2107">
        <v>-121.686655</v>
      </c>
      <c r="U2107">
        <v>2.8156666669999999</v>
      </c>
      <c r="V2107">
        <v>1</v>
      </c>
      <c r="W2107">
        <v>5</v>
      </c>
      <c r="X2107">
        <v>3.5</v>
      </c>
      <c r="Y2107">
        <v>1027.3499999999999</v>
      </c>
      <c r="Z2107">
        <v>6005061001</v>
      </c>
      <c r="AA2107">
        <v>1948.5204919089999</v>
      </c>
      <c r="AB2107" t="s">
        <v>54</v>
      </c>
      <c r="AC2107" t="s">
        <v>54</v>
      </c>
      <c r="AD2107" t="s">
        <v>54</v>
      </c>
      <c r="AE2107" t="s">
        <v>73</v>
      </c>
      <c r="AF2107" t="s">
        <v>9702</v>
      </c>
    </row>
    <row r="2108" spans="1:32" x14ac:dyDescent="0.25">
      <c r="A2108" t="s">
        <v>9703</v>
      </c>
      <c r="B2108" t="s">
        <v>9704</v>
      </c>
      <c r="C2108" t="s">
        <v>9705</v>
      </c>
      <c r="D2108" t="s">
        <v>9706</v>
      </c>
      <c r="E2108" t="s">
        <v>253</v>
      </c>
      <c r="F2108">
        <v>5</v>
      </c>
      <c r="G2108">
        <v>2022</v>
      </c>
      <c r="H2108" s="1">
        <v>44957.614415254633</v>
      </c>
      <c r="I2108" t="s">
        <v>8601</v>
      </c>
      <c r="J2108">
        <v>1170.8399999999999</v>
      </c>
      <c r="K2108">
        <v>0</v>
      </c>
      <c r="L2108" t="s">
        <v>38</v>
      </c>
      <c r="M2108" t="s">
        <v>679</v>
      </c>
      <c r="O2108">
        <v>1171</v>
      </c>
      <c r="R2108" t="s">
        <v>86</v>
      </c>
      <c r="S2108">
        <v>37.924083000000003</v>
      </c>
      <c r="T2108">
        <v>-87.910639000000003</v>
      </c>
      <c r="U2108">
        <v>2.2588083330000002</v>
      </c>
      <c r="V2108">
        <v>1</v>
      </c>
      <c r="W2108">
        <v>4.0999999999999996</v>
      </c>
      <c r="X2108">
        <v>0</v>
      </c>
      <c r="Y2108">
        <v>819.24249999999995</v>
      </c>
      <c r="Z2108">
        <v>18000827001</v>
      </c>
      <c r="AA2108">
        <v>327.78849396600003</v>
      </c>
      <c r="AB2108" t="s">
        <v>41</v>
      </c>
      <c r="AC2108" t="s">
        <v>54</v>
      </c>
      <c r="AD2108" t="s">
        <v>54</v>
      </c>
      <c r="AE2108" t="s">
        <v>73</v>
      </c>
      <c r="AF2108" t="s">
        <v>9707</v>
      </c>
    </row>
    <row r="2109" spans="1:32" x14ac:dyDescent="0.25">
      <c r="A2109" t="s">
        <v>9708</v>
      </c>
      <c r="B2109" t="s">
        <v>9709</v>
      </c>
      <c r="C2109" t="s">
        <v>9709</v>
      </c>
      <c r="D2109" t="s">
        <v>9710</v>
      </c>
      <c r="E2109" t="s">
        <v>99</v>
      </c>
      <c r="F2109">
        <v>6</v>
      </c>
      <c r="G2109">
        <v>2022</v>
      </c>
      <c r="H2109" s="1">
        <v>44833.69997976852</v>
      </c>
      <c r="I2109" t="s">
        <v>8601</v>
      </c>
      <c r="J2109">
        <v>1169.742</v>
      </c>
      <c r="K2109">
        <v>0</v>
      </c>
      <c r="L2109" t="s">
        <v>38</v>
      </c>
      <c r="M2109" t="s">
        <v>79</v>
      </c>
      <c r="Q2109">
        <v>1169.742</v>
      </c>
      <c r="R2109" t="s">
        <v>52</v>
      </c>
      <c r="S2109">
        <v>29.183972000000001</v>
      </c>
      <c r="T2109">
        <v>-96.256556000000003</v>
      </c>
      <c r="U2109">
        <v>1.0589166670000001</v>
      </c>
      <c r="V2109">
        <v>1</v>
      </c>
      <c r="W2109">
        <v>2.6280000000000001</v>
      </c>
      <c r="X2109">
        <v>2.6280000000000001</v>
      </c>
      <c r="Y2109">
        <v>386.45499999999998</v>
      </c>
      <c r="Z2109">
        <v>48001233001</v>
      </c>
      <c r="AA2109">
        <v>557.24043974220001</v>
      </c>
      <c r="AB2109" t="s">
        <v>41</v>
      </c>
      <c r="AC2109" t="s">
        <v>54</v>
      </c>
      <c r="AD2109" t="s">
        <v>54</v>
      </c>
      <c r="AE2109" t="s">
        <v>73</v>
      </c>
      <c r="AF2109" t="s">
        <v>9711</v>
      </c>
    </row>
    <row r="2110" spans="1:32" x14ac:dyDescent="0.25">
      <c r="A2110" t="s">
        <v>9712</v>
      </c>
      <c r="B2110" t="s">
        <v>9713</v>
      </c>
      <c r="C2110" t="s">
        <v>9714</v>
      </c>
      <c r="D2110" t="s">
        <v>9715</v>
      </c>
      <c r="E2110" t="s">
        <v>36</v>
      </c>
      <c r="F2110">
        <v>9</v>
      </c>
      <c r="G2110">
        <v>2022</v>
      </c>
      <c r="H2110" s="1">
        <v>44970.50320777778</v>
      </c>
      <c r="I2110" t="s">
        <v>8601</v>
      </c>
      <c r="J2110">
        <v>1166.4000000000001</v>
      </c>
      <c r="K2110">
        <v>0</v>
      </c>
      <c r="L2110" t="s">
        <v>38</v>
      </c>
      <c r="M2110" t="s">
        <v>630</v>
      </c>
      <c r="N2110">
        <v>1070.2</v>
      </c>
      <c r="O2110">
        <v>96</v>
      </c>
      <c r="R2110" t="s">
        <v>52</v>
      </c>
      <c r="S2110">
        <v>39.337778</v>
      </c>
      <c r="T2110">
        <v>-120.12861100000001</v>
      </c>
      <c r="Z2110">
        <v>6006008001</v>
      </c>
      <c r="AA2110">
        <v>2513.045120406</v>
      </c>
      <c r="AB2110" t="s">
        <v>53</v>
      </c>
      <c r="AC2110" t="s">
        <v>42</v>
      </c>
      <c r="AD2110" t="s">
        <v>54</v>
      </c>
      <c r="AE2110" t="s">
        <v>55</v>
      </c>
      <c r="AF2110" t="s">
        <v>9716</v>
      </c>
    </row>
    <row r="2111" spans="1:32" x14ac:dyDescent="0.25">
      <c r="A2111" t="s">
        <v>9717</v>
      </c>
      <c r="B2111" t="s">
        <v>9718</v>
      </c>
      <c r="C2111" t="s">
        <v>9719</v>
      </c>
      <c r="D2111" t="s">
        <v>736</v>
      </c>
      <c r="E2111" t="s">
        <v>159</v>
      </c>
      <c r="F2111">
        <v>10</v>
      </c>
      <c r="G2111">
        <v>2022</v>
      </c>
      <c r="H2111" s="1">
        <v>44972.623548333337</v>
      </c>
      <c r="I2111" t="s">
        <v>8601</v>
      </c>
      <c r="J2111">
        <v>1148.5</v>
      </c>
      <c r="K2111">
        <v>0</v>
      </c>
      <c r="L2111" t="s">
        <v>38</v>
      </c>
      <c r="M2111" t="s">
        <v>51</v>
      </c>
      <c r="N2111">
        <v>1148.5</v>
      </c>
      <c r="R2111" t="s">
        <v>52</v>
      </c>
      <c r="S2111">
        <v>45.732005999999998</v>
      </c>
      <c r="T2111">
        <v>-122.727486</v>
      </c>
      <c r="Z2111">
        <v>53000213001</v>
      </c>
      <c r="AA2111">
        <v>6610.4012949810003</v>
      </c>
      <c r="AB2111" t="s">
        <v>53</v>
      </c>
      <c r="AC2111" t="s">
        <v>42</v>
      </c>
      <c r="AD2111" t="s">
        <v>54</v>
      </c>
      <c r="AE2111" t="s">
        <v>55</v>
      </c>
      <c r="AF2111" t="s">
        <v>9720</v>
      </c>
    </row>
    <row r="2112" spans="1:32" x14ac:dyDescent="0.25">
      <c r="A2112" t="s">
        <v>9024</v>
      </c>
      <c r="B2112" t="s">
        <v>9721</v>
      </c>
      <c r="C2112" t="s">
        <v>9722</v>
      </c>
      <c r="D2112" t="s">
        <v>2486</v>
      </c>
      <c r="E2112" t="s">
        <v>600</v>
      </c>
      <c r="F2112">
        <v>4</v>
      </c>
      <c r="G2112">
        <v>2022</v>
      </c>
      <c r="H2112" s="1">
        <v>44964.448185462963</v>
      </c>
      <c r="I2112" t="s">
        <v>8601</v>
      </c>
      <c r="J2112">
        <v>1139</v>
      </c>
      <c r="K2112">
        <v>0</v>
      </c>
      <c r="L2112" t="s">
        <v>38</v>
      </c>
      <c r="M2112" t="s">
        <v>79</v>
      </c>
      <c r="Q2112">
        <v>1139</v>
      </c>
      <c r="R2112" t="s">
        <v>94</v>
      </c>
      <c r="S2112">
        <v>29.63392</v>
      </c>
      <c r="T2112">
        <v>-82.326350000000005</v>
      </c>
      <c r="U2112">
        <v>5.943333333</v>
      </c>
      <c r="V2112">
        <v>1</v>
      </c>
      <c r="W2112">
        <v>7.5</v>
      </c>
      <c r="X2112">
        <v>6.93</v>
      </c>
      <c r="Y2112">
        <v>2170.3000000000002</v>
      </c>
      <c r="Z2112">
        <v>12000005001</v>
      </c>
      <c r="AA2112">
        <v>2391.0349587631003</v>
      </c>
      <c r="AB2112" t="s">
        <v>41</v>
      </c>
      <c r="AC2112" t="s">
        <v>54</v>
      </c>
      <c r="AD2112" t="s">
        <v>54</v>
      </c>
      <c r="AE2112" t="s">
        <v>55</v>
      </c>
      <c r="AF2112" t="s">
        <v>9723</v>
      </c>
    </row>
    <row r="2113" spans="1:32" x14ac:dyDescent="0.25">
      <c r="A2113" t="s">
        <v>8861</v>
      </c>
      <c r="B2113" t="s">
        <v>9724</v>
      </c>
      <c r="C2113" t="s">
        <v>9725</v>
      </c>
      <c r="D2113" t="s">
        <v>285</v>
      </c>
      <c r="E2113" t="s">
        <v>543</v>
      </c>
      <c r="F2113">
        <v>7</v>
      </c>
      <c r="G2113">
        <v>2022</v>
      </c>
      <c r="H2113" s="1">
        <v>44967.590294351852</v>
      </c>
      <c r="I2113" t="s">
        <v>8601</v>
      </c>
      <c r="J2113">
        <v>1138</v>
      </c>
      <c r="K2113">
        <v>0</v>
      </c>
      <c r="L2113" t="s">
        <v>38</v>
      </c>
      <c r="M2113" t="s">
        <v>79</v>
      </c>
      <c r="Q2113">
        <v>1138</v>
      </c>
      <c r="R2113" t="s">
        <v>94</v>
      </c>
      <c r="S2113">
        <v>37.288137999999996</v>
      </c>
      <c r="T2113">
        <v>-93.341947000000005</v>
      </c>
      <c r="U2113">
        <v>5.3258333330000003</v>
      </c>
      <c r="V2113">
        <v>1</v>
      </c>
      <c r="W2113">
        <v>0</v>
      </c>
      <c r="X2113">
        <v>0</v>
      </c>
      <c r="Y2113">
        <v>1943.4</v>
      </c>
      <c r="Z2113">
        <v>29001026002</v>
      </c>
      <c r="AA2113">
        <v>1857.468132474</v>
      </c>
      <c r="AB2113" t="s">
        <v>54</v>
      </c>
      <c r="AC2113" t="s">
        <v>64</v>
      </c>
      <c r="AD2113" t="s">
        <v>54</v>
      </c>
      <c r="AE2113" t="s">
        <v>65</v>
      </c>
      <c r="AF2113" t="s">
        <v>9726</v>
      </c>
    </row>
    <row r="2114" spans="1:32" x14ac:dyDescent="0.25">
      <c r="A2114" t="s">
        <v>9727</v>
      </c>
      <c r="B2114" t="s">
        <v>9728</v>
      </c>
      <c r="C2114" t="s">
        <v>9729</v>
      </c>
      <c r="D2114" t="s">
        <v>3166</v>
      </c>
      <c r="E2114" t="s">
        <v>1023</v>
      </c>
      <c r="F2114">
        <v>8</v>
      </c>
      <c r="G2114">
        <v>2022</v>
      </c>
      <c r="H2114" s="1">
        <v>44973.455642083332</v>
      </c>
      <c r="I2114" t="s">
        <v>8601</v>
      </c>
      <c r="J2114">
        <v>1132.74</v>
      </c>
      <c r="K2114">
        <v>0</v>
      </c>
      <c r="L2114" t="s">
        <v>38</v>
      </c>
      <c r="M2114" t="s">
        <v>51</v>
      </c>
      <c r="N2114">
        <v>39.909999999999997</v>
      </c>
      <c r="R2114" t="s">
        <v>52</v>
      </c>
      <c r="S2114">
        <v>39.552810000000001</v>
      </c>
      <c r="T2114">
        <v>-104.78229</v>
      </c>
      <c r="U2114">
        <v>3.4266666670000001</v>
      </c>
      <c r="V2114">
        <v>1</v>
      </c>
      <c r="W2114">
        <v>4</v>
      </c>
      <c r="X2114">
        <v>0</v>
      </c>
      <c r="Y2114">
        <v>1250.77</v>
      </c>
      <c r="Z2114">
        <v>8000314001</v>
      </c>
      <c r="AA2114">
        <v>1420.4168071859999</v>
      </c>
      <c r="AB2114" t="s">
        <v>41</v>
      </c>
      <c r="AC2114" t="s">
        <v>54</v>
      </c>
      <c r="AD2114" t="s">
        <v>215</v>
      </c>
      <c r="AE2114" t="s">
        <v>73</v>
      </c>
      <c r="AF2114" t="s">
        <v>9730</v>
      </c>
    </row>
    <row r="2115" spans="1:32" x14ac:dyDescent="0.25">
      <c r="A2115" t="s">
        <v>9731</v>
      </c>
      <c r="B2115" t="s">
        <v>9732</v>
      </c>
      <c r="C2115" t="s">
        <v>9733</v>
      </c>
      <c r="D2115" t="s">
        <v>720</v>
      </c>
      <c r="E2115" t="s">
        <v>253</v>
      </c>
      <c r="F2115">
        <v>5</v>
      </c>
      <c r="G2115">
        <v>2022</v>
      </c>
      <c r="H2115" s="1">
        <v>44956.653766412041</v>
      </c>
      <c r="I2115" t="s">
        <v>8601</v>
      </c>
      <c r="J2115">
        <v>1130.48</v>
      </c>
      <c r="K2115">
        <v>0</v>
      </c>
      <c r="L2115" t="s">
        <v>38</v>
      </c>
      <c r="M2115" t="s">
        <v>39</v>
      </c>
      <c r="N2115">
        <v>1054.82</v>
      </c>
      <c r="Q2115">
        <v>75.66</v>
      </c>
      <c r="R2115" t="s">
        <v>52</v>
      </c>
      <c r="S2115">
        <v>39.802694000000002</v>
      </c>
      <c r="T2115">
        <v>-84.910443999999998</v>
      </c>
      <c r="U2115">
        <v>7.5708558330000004</v>
      </c>
      <c r="V2115">
        <v>1</v>
      </c>
      <c r="W2115">
        <v>48</v>
      </c>
      <c r="X2115">
        <v>9.1</v>
      </c>
      <c r="Y2115">
        <v>2755.0405700000001</v>
      </c>
      <c r="Z2115">
        <v>18002180001</v>
      </c>
      <c r="AA2115">
        <v>6555.7698793200007</v>
      </c>
      <c r="AB2115" t="s">
        <v>53</v>
      </c>
      <c r="AC2115" t="s">
        <v>42</v>
      </c>
      <c r="AD2115" t="s">
        <v>54</v>
      </c>
      <c r="AE2115" t="s">
        <v>44</v>
      </c>
      <c r="AF2115" t="s">
        <v>9734</v>
      </c>
    </row>
    <row r="2116" spans="1:32" x14ac:dyDescent="0.25">
      <c r="A2116" t="s">
        <v>9735</v>
      </c>
      <c r="B2116" t="s">
        <v>9736</v>
      </c>
      <c r="C2116" t="s">
        <v>9737</v>
      </c>
      <c r="D2116" t="s">
        <v>9738</v>
      </c>
      <c r="E2116" t="s">
        <v>213</v>
      </c>
      <c r="F2116">
        <v>3</v>
      </c>
      <c r="G2116">
        <v>2022</v>
      </c>
      <c r="H2116" s="1">
        <v>44949.373303680557</v>
      </c>
      <c r="I2116" t="s">
        <v>8601</v>
      </c>
      <c r="J2116">
        <v>1126.0899999999999</v>
      </c>
      <c r="K2116">
        <v>0</v>
      </c>
      <c r="L2116" t="s">
        <v>38</v>
      </c>
      <c r="M2116" t="s">
        <v>51</v>
      </c>
      <c r="N2116">
        <v>164.87</v>
      </c>
      <c r="R2116" t="s">
        <v>52</v>
      </c>
      <c r="S2116">
        <v>39.925277999999999</v>
      </c>
      <c r="T2116">
        <v>-77.674166999999997</v>
      </c>
      <c r="U2116">
        <v>5.7616666670000001</v>
      </c>
      <c r="V2116">
        <v>1</v>
      </c>
      <c r="W2116">
        <v>11.28</v>
      </c>
      <c r="X2116">
        <v>0</v>
      </c>
      <c r="Y2116">
        <v>2101.35</v>
      </c>
      <c r="Z2116">
        <v>42003026001</v>
      </c>
      <c r="AA2116">
        <v>3292.4533171695994</v>
      </c>
      <c r="AB2116" t="s">
        <v>53</v>
      </c>
      <c r="AC2116" t="s">
        <v>42</v>
      </c>
      <c r="AD2116" t="s">
        <v>54</v>
      </c>
      <c r="AE2116" t="s">
        <v>55</v>
      </c>
      <c r="AF2116" t="s">
        <v>9739</v>
      </c>
    </row>
    <row r="2117" spans="1:32" x14ac:dyDescent="0.25">
      <c r="A2117" t="s">
        <v>9740</v>
      </c>
      <c r="B2117" t="s">
        <v>9741</v>
      </c>
      <c r="C2117" t="s">
        <v>9742</v>
      </c>
      <c r="D2117" t="s">
        <v>9743</v>
      </c>
      <c r="E2117" t="s">
        <v>951</v>
      </c>
      <c r="F2117">
        <v>1</v>
      </c>
      <c r="G2117">
        <v>2022</v>
      </c>
      <c r="H2117" s="1">
        <v>45015.402176365744</v>
      </c>
      <c r="I2117" t="s">
        <v>8601</v>
      </c>
      <c r="J2117">
        <v>1125</v>
      </c>
      <c r="K2117">
        <v>0</v>
      </c>
      <c r="L2117" t="s">
        <v>38</v>
      </c>
      <c r="M2117" t="s">
        <v>79</v>
      </c>
      <c r="Q2117">
        <v>1125</v>
      </c>
      <c r="R2117" t="s">
        <v>94</v>
      </c>
      <c r="S2117">
        <v>42.89049</v>
      </c>
      <c r="T2117">
        <v>-72.275469999999999</v>
      </c>
      <c r="U2117">
        <v>2.2269999999999999</v>
      </c>
      <c r="V2117">
        <v>1</v>
      </c>
      <c r="W2117">
        <v>6</v>
      </c>
      <c r="X2117">
        <v>0</v>
      </c>
      <c r="Y2117">
        <v>809.93890910000005</v>
      </c>
      <c r="Z2117">
        <v>33000161001</v>
      </c>
      <c r="AA2117">
        <v>1760.9526314728998</v>
      </c>
      <c r="AB2117" t="s">
        <v>54</v>
      </c>
      <c r="AC2117" t="s">
        <v>54</v>
      </c>
      <c r="AD2117" t="s">
        <v>54</v>
      </c>
      <c r="AE2117" t="s">
        <v>65</v>
      </c>
      <c r="AF2117" t="s">
        <v>9744</v>
      </c>
    </row>
    <row r="2118" spans="1:32" x14ac:dyDescent="0.25">
      <c r="A2118" t="s">
        <v>9745</v>
      </c>
      <c r="B2118" t="s">
        <v>9746</v>
      </c>
      <c r="C2118" t="s">
        <v>9747</v>
      </c>
      <c r="D2118" t="s">
        <v>2260</v>
      </c>
      <c r="E2118" t="s">
        <v>600</v>
      </c>
      <c r="F2118">
        <v>4</v>
      </c>
      <c r="G2118">
        <v>2022</v>
      </c>
      <c r="H2118" s="1">
        <v>44957.470957141202</v>
      </c>
      <c r="I2118" t="s">
        <v>8601</v>
      </c>
      <c r="J2118">
        <v>1121.6400000000001</v>
      </c>
      <c r="K2118">
        <v>0</v>
      </c>
      <c r="L2118" t="s">
        <v>38</v>
      </c>
      <c r="M2118" t="s">
        <v>79</v>
      </c>
      <c r="Q2118">
        <v>1121.6400000000001</v>
      </c>
      <c r="R2118" t="s">
        <v>94</v>
      </c>
      <c r="S2118">
        <v>27.587019999999999</v>
      </c>
      <c r="T2118">
        <v>-80.401030000000006</v>
      </c>
      <c r="AB2118" t="s">
        <v>41</v>
      </c>
      <c r="AC2118" t="s">
        <v>64</v>
      </c>
      <c r="AD2118" t="s">
        <v>54</v>
      </c>
      <c r="AE2118" t="s">
        <v>73</v>
      </c>
      <c r="AF2118" t="s">
        <v>9748</v>
      </c>
    </row>
    <row r="2119" spans="1:32" x14ac:dyDescent="0.25">
      <c r="A2119" t="s">
        <v>9749</v>
      </c>
      <c r="B2119" t="s">
        <v>9750</v>
      </c>
      <c r="C2119" t="s">
        <v>9751</v>
      </c>
      <c r="D2119" t="s">
        <v>9752</v>
      </c>
      <c r="E2119" t="s">
        <v>5199</v>
      </c>
      <c r="F2119">
        <v>9</v>
      </c>
      <c r="G2119">
        <v>2022</v>
      </c>
      <c r="H2119" s="1">
        <v>44978.655115879628</v>
      </c>
      <c r="I2119" t="s">
        <v>8601</v>
      </c>
      <c r="J2119">
        <v>1113.4100000000001</v>
      </c>
      <c r="K2119">
        <v>0</v>
      </c>
      <c r="L2119" t="s">
        <v>38</v>
      </c>
      <c r="M2119" t="s">
        <v>79</v>
      </c>
      <c r="Q2119">
        <v>1113.4100000000001</v>
      </c>
      <c r="R2119" t="s">
        <v>94</v>
      </c>
      <c r="S2119">
        <v>20.948889000000001</v>
      </c>
      <c r="T2119">
        <v>-156.69</v>
      </c>
      <c r="Z2119">
        <v>15000009002</v>
      </c>
      <c r="AB2119" t="s">
        <v>41</v>
      </c>
      <c r="AC2119" t="s">
        <v>54</v>
      </c>
      <c r="AD2119" t="s">
        <v>54</v>
      </c>
      <c r="AE2119" t="s">
        <v>65</v>
      </c>
      <c r="AF2119" t="s">
        <v>9753</v>
      </c>
    </row>
    <row r="2120" spans="1:32" x14ac:dyDescent="0.25">
      <c r="A2120" t="s">
        <v>9754</v>
      </c>
      <c r="B2120" t="s">
        <v>9755</v>
      </c>
      <c r="C2120" t="s">
        <v>9756</v>
      </c>
      <c r="D2120" t="s">
        <v>9757</v>
      </c>
      <c r="E2120" t="s">
        <v>36</v>
      </c>
      <c r="F2120">
        <v>9</v>
      </c>
      <c r="G2120">
        <v>2022</v>
      </c>
      <c r="H2120" s="1">
        <v>44978.815765844905</v>
      </c>
      <c r="I2120" t="s">
        <v>8601</v>
      </c>
      <c r="J2120">
        <v>1113</v>
      </c>
      <c r="K2120">
        <v>0</v>
      </c>
      <c r="L2120" t="s">
        <v>38</v>
      </c>
      <c r="M2120" t="s">
        <v>51</v>
      </c>
      <c r="N2120">
        <v>331.68</v>
      </c>
      <c r="R2120" t="s">
        <v>52</v>
      </c>
      <c r="S2120">
        <v>37.714860000000002</v>
      </c>
      <c r="T2120">
        <v>-122.19282</v>
      </c>
      <c r="Z2120">
        <v>6002042001</v>
      </c>
      <c r="AA2120">
        <v>2622.3079517280003</v>
      </c>
      <c r="AB2120" t="s">
        <v>407</v>
      </c>
      <c r="AC2120" t="s">
        <v>72</v>
      </c>
      <c r="AD2120" t="s">
        <v>54</v>
      </c>
      <c r="AE2120" t="s">
        <v>73</v>
      </c>
      <c r="AF2120" t="s">
        <v>9758</v>
      </c>
    </row>
    <row r="2121" spans="1:32" x14ac:dyDescent="0.25">
      <c r="A2121" t="s">
        <v>9759</v>
      </c>
      <c r="B2121" t="s">
        <v>9760</v>
      </c>
      <c r="C2121" t="s">
        <v>9761</v>
      </c>
      <c r="D2121" t="s">
        <v>9762</v>
      </c>
      <c r="E2121" t="s">
        <v>36</v>
      </c>
      <c r="F2121">
        <v>9</v>
      </c>
      <c r="G2121">
        <v>2022</v>
      </c>
      <c r="H2121" s="1">
        <v>44979.656173726849</v>
      </c>
      <c r="I2121" t="s">
        <v>8601</v>
      </c>
      <c r="J2121">
        <v>1112</v>
      </c>
      <c r="K2121">
        <v>0</v>
      </c>
      <c r="L2121" t="s">
        <v>38</v>
      </c>
      <c r="M2121" t="s">
        <v>79</v>
      </c>
      <c r="Q2121">
        <v>1112</v>
      </c>
      <c r="R2121" t="s">
        <v>94</v>
      </c>
      <c r="S2121">
        <v>39.107500000000002</v>
      </c>
      <c r="T2121">
        <v>-121.612278</v>
      </c>
      <c r="U2121">
        <v>5.5175833330000001</v>
      </c>
      <c r="V2121">
        <v>3</v>
      </c>
      <c r="W2121">
        <v>10.5</v>
      </c>
      <c r="X2121">
        <v>0</v>
      </c>
      <c r="Y2121">
        <v>1563.0719999999999</v>
      </c>
      <c r="Z2121">
        <v>6005081001</v>
      </c>
      <c r="AA2121">
        <v>2276.3089858750004</v>
      </c>
      <c r="AB2121" t="s">
        <v>53</v>
      </c>
      <c r="AC2121" t="s">
        <v>54</v>
      </c>
      <c r="AD2121" t="s">
        <v>54</v>
      </c>
      <c r="AE2121" t="s">
        <v>73</v>
      </c>
      <c r="AF2121" t="s">
        <v>9763</v>
      </c>
    </row>
    <row r="2122" spans="1:32" x14ac:dyDescent="0.25">
      <c r="A2122" t="s">
        <v>9764</v>
      </c>
      <c r="B2122" t="s">
        <v>9765</v>
      </c>
      <c r="C2122" t="s">
        <v>9766</v>
      </c>
      <c r="D2122" t="s">
        <v>9767</v>
      </c>
      <c r="E2122" t="s">
        <v>600</v>
      </c>
      <c r="F2122">
        <v>4</v>
      </c>
      <c r="G2122">
        <v>2022</v>
      </c>
      <c r="H2122" s="1">
        <v>44958.446357395835</v>
      </c>
      <c r="I2122" t="s">
        <v>8601</v>
      </c>
      <c r="J2122">
        <v>1110.82</v>
      </c>
      <c r="K2122">
        <v>0</v>
      </c>
      <c r="L2122" t="s">
        <v>38</v>
      </c>
      <c r="M2122" t="s">
        <v>51</v>
      </c>
      <c r="N2122">
        <v>1110.82</v>
      </c>
      <c r="R2122" t="s">
        <v>52</v>
      </c>
      <c r="S2122">
        <v>26.139569999999999</v>
      </c>
      <c r="T2122">
        <v>-80.237189999999998</v>
      </c>
      <c r="Z2122">
        <v>12000001004</v>
      </c>
      <c r="AA2122">
        <v>5900.1928913879992</v>
      </c>
      <c r="AB2122" t="s">
        <v>53</v>
      </c>
      <c r="AC2122" t="s">
        <v>42</v>
      </c>
      <c r="AD2122" t="s">
        <v>54</v>
      </c>
      <c r="AE2122" t="s">
        <v>55</v>
      </c>
      <c r="AF2122" t="s">
        <v>9768</v>
      </c>
    </row>
    <row r="2123" spans="1:32" x14ac:dyDescent="0.25">
      <c r="A2123" t="s">
        <v>9769</v>
      </c>
      <c r="B2123" t="s">
        <v>9770</v>
      </c>
      <c r="C2123" t="s">
        <v>9771</v>
      </c>
      <c r="D2123" t="s">
        <v>9772</v>
      </c>
      <c r="E2123" t="s">
        <v>159</v>
      </c>
      <c r="F2123">
        <v>10</v>
      </c>
      <c r="G2123">
        <v>2022</v>
      </c>
      <c r="H2123" s="1">
        <v>44973.431541909726</v>
      </c>
      <c r="I2123" t="s">
        <v>8601</v>
      </c>
      <c r="J2123">
        <v>1109.1600000000001</v>
      </c>
      <c r="K2123">
        <v>0</v>
      </c>
      <c r="L2123" t="s">
        <v>38</v>
      </c>
      <c r="M2123" t="s">
        <v>51</v>
      </c>
      <c r="N2123">
        <v>1106.6300000000001</v>
      </c>
      <c r="R2123" t="s">
        <v>52</v>
      </c>
      <c r="S2123">
        <v>46.222213000000004</v>
      </c>
      <c r="T2123">
        <v>-119.08484199999999</v>
      </c>
      <c r="Z2123">
        <v>53000960001</v>
      </c>
      <c r="AA2123">
        <v>2910.0334075426003</v>
      </c>
      <c r="AB2123" t="s">
        <v>41</v>
      </c>
      <c r="AC2123" t="s">
        <v>42</v>
      </c>
      <c r="AD2123" t="s">
        <v>54</v>
      </c>
      <c r="AE2123" t="s">
        <v>65</v>
      </c>
      <c r="AF2123" t="s">
        <v>9773</v>
      </c>
    </row>
    <row r="2124" spans="1:32" x14ac:dyDescent="0.25">
      <c r="A2124" t="s">
        <v>9774</v>
      </c>
      <c r="B2124" t="s">
        <v>9775</v>
      </c>
      <c r="C2124" t="s">
        <v>9776</v>
      </c>
      <c r="D2124" t="s">
        <v>9777</v>
      </c>
      <c r="E2124" t="s">
        <v>854</v>
      </c>
      <c r="F2124">
        <v>8</v>
      </c>
      <c r="G2124">
        <v>2022</v>
      </c>
      <c r="H2124" s="1">
        <v>44957.54041947917</v>
      </c>
      <c r="I2124" t="s">
        <v>8601</v>
      </c>
      <c r="J2124">
        <v>1109</v>
      </c>
      <c r="K2124">
        <v>0</v>
      </c>
      <c r="L2124" t="s">
        <v>38</v>
      </c>
      <c r="M2124" t="s">
        <v>51</v>
      </c>
      <c r="N2124">
        <v>1119</v>
      </c>
      <c r="R2124" t="s">
        <v>52</v>
      </c>
      <c r="S2124">
        <v>40.215940000000003</v>
      </c>
      <c r="T2124">
        <v>-111.65257</v>
      </c>
      <c r="U2124">
        <v>10.65</v>
      </c>
      <c r="V2124">
        <v>1</v>
      </c>
      <c r="W2124">
        <v>21</v>
      </c>
      <c r="X2124">
        <v>0</v>
      </c>
      <c r="Y2124">
        <v>3890.9</v>
      </c>
      <c r="Z2124">
        <v>49000064001</v>
      </c>
      <c r="AA2124">
        <v>6282.6128010149996</v>
      </c>
      <c r="AB2124" t="s">
        <v>53</v>
      </c>
      <c r="AC2124" t="s">
        <v>72</v>
      </c>
      <c r="AD2124" t="s">
        <v>54</v>
      </c>
      <c r="AE2124" t="s">
        <v>65</v>
      </c>
      <c r="AF2124" t="s">
        <v>9778</v>
      </c>
    </row>
    <row r="2125" spans="1:32" x14ac:dyDescent="0.25">
      <c r="A2125" t="s">
        <v>9779</v>
      </c>
      <c r="B2125" t="s">
        <v>9780</v>
      </c>
      <c r="C2125" t="s">
        <v>9781</v>
      </c>
      <c r="D2125" t="s">
        <v>9782</v>
      </c>
      <c r="E2125" t="s">
        <v>5199</v>
      </c>
      <c r="F2125">
        <v>9</v>
      </c>
      <c r="G2125">
        <v>2022</v>
      </c>
      <c r="H2125" s="1">
        <v>44978.649026944448</v>
      </c>
      <c r="I2125" t="s">
        <v>8601</v>
      </c>
      <c r="J2125">
        <v>1106.73</v>
      </c>
      <c r="K2125">
        <v>0</v>
      </c>
      <c r="L2125" t="s">
        <v>38</v>
      </c>
      <c r="M2125" t="s">
        <v>79</v>
      </c>
      <c r="Q2125">
        <v>1106.73</v>
      </c>
      <c r="R2125" t="s">
        <v>94</v>
      </c>
      <c r="S2125">
        <v>20.898643</v>
      </c>
      <c r="T2125">
        <v>-156.45865000000001</v>
      </c>
      <c r="Z2125">
        <v>15000009001</v>
      </c>
      <c r="AB2125" t="s">
        <v>41</v>
      </c>
      <c r="AC2125" t="s">
        <v>54</v>
      </c>
      <c r="AD2125" t="s">
        <v>54</v>
      </c>
      <c r="AE2125" t="s">
        <v>55</v>
      </c>
      <c r="AF2125" t="s">
        <v>9783</v>
      </c>
    </row>
    <row r="2126" spans="1:32" x14ac:dyDescent="0.25">
      <c r="A2126" t="s">
        <v>9784</v>
      </c>
      <c r="B2126" t="s">
        <v>9785</v>
      </c>
      <c r="C2126" t="s">
        <v>9786</v>
      </c>
      <c r="D2126" t="s">
        <v>7327</v>
      </c>
      <c r="E2126" t="s">
        <v>715</v>
      </c>
      <c r="F2126">
        <v>7</v>
      </c>
      <c r="G2126">
        <v>2022</v>
      </c>
      <c r="H2126" s="1">
        <v>44967.523083472224</v>
      </c>
      <c r="I2126" t="s">
        <v>8601</v>
      </c>
      <c r="J2126">
        <v>1106</v>
      </c>
      <c r="K2126">
        <v>0</v>
      </c>
      <c r="L2126" t="s">
        <v>38</v>
      </c>
      <c r="M2126" t="s">
        <v>51</v>
      </c>
      <c r="N2126">
        <v>530</v>
      </c>
      <c r="R2126" t="s">
        <v>52</v>
      </c>
      <c r="S2126">
        <v>40.88259</v>
      </c>
      <c r="T2126">
        <v>-96.624499999999998</v>
      </c>
      <c r="U2126">
        <v>4.5608333329999997</v>
      </c>
      <c r="V2126">
        <v>3</v>
      </c>
      <c r="W2126">
        <v>10</v>
      </c>
      <c r="X2126">
        <v>3.23</v>
      </c>
      <c r="Y2126">
        <v>1665.21</v>
      </c>
      <c r="Z2126">
        <v>31001425002</v>
      </c>
      <c r="AA2126">
        <v>4834.8802859984999</v>
      </c>
      <c r="AB2126" t="s">
        <v>41</v>
      </c>
      <c r="AC2126" t="s">
        <v>562</v>
      </c>
      <c r="AD2126" t="s">
        <v>54</v>
      </c>
      <c r="AE2126" t="s">
        <v>65</v>
      </c>
      <c r="AF2126" t="s">
        <v>9787</v>
      </c>
    </row>
    <row r="2127" spans="1:32" x14ac:dyDescent="0.25">
      <c r="A2127" t="s">
        <v>9788</v>
      </c>
      <c r="B2127" t="s">
        <v>9789</v>
      </c>
      <c r="C2127" t="s">
        <v>9789</v>
      </c>
      <c r="D2127" t="s">
        <v>1069</v>
      </c>
      <c r="E2127" t="s">
        <v>99</v>
      </c>
      <c r="F2127">
        <v>6</v>
      </c>
      <c r="G2127">
        <v>2022</v>
      </c>
      <c r="H2127" s="1">
        <v>44817.630618263887</v>
      </c>
      <c r="I2127" t="s">
        <v>8601</v>
      </c>
      <c r="J2127">
        <v>1105.8800000000001</v>
      </c>
      <c r="K2127">
        <v>0</v>
      </c>
      <c r="L2127" t="s">
        <v>38</v>
      </c>
      <c r="M2127" t="s">
        <v>79</v>
      </c>
      <c r="Q2127">
        <v>1105.8800000000001</v>
      </c>
      <c r="R2127" t="s">
        <v>94</v>
      </c>
      <c r="S2127">
        <v>33.121110999999999</v>
      </c>
      <c r="T2127">
        <v>-96.075000000000003</v>
      </c>
      <c r="U2127">
        <v>3.1790833329999999</v>
      </c>
      <c r="V2127">
        <v>1</v>
      </c>
      <c r="W2127">
        <v>6</v>
      </c>
      <c r="X2127">
        <v>6</v>
      </c>
      <c r="Y2127">
        <v>1159.3699999999999</v>
      </c>
      <c r="Z2127">
        <v>48005017002</v>
      </c>
      <c r="AA2127">
        <v>2016.4455520475101</v>
      </c>
      <c r="AB2127" t="s">
        <v>54</v>
      </c>
      <c r="AC2127" t="s">
        <v>54</v>
      </c>
      <c r="AD2127" t="s">
        <v>54</v>
      </c>
      <c r="AE2127" t="s">
        <v>73</v>
      </c>
      <c r="AF2127" t="s">
        <v>9790</v>
      </c>
    </row>
    <row r="2128" spans="1:32" x14ac:dyDescent="0.25">
      <c r="A2128" t="s">
        <v>9791</v>
      </c>
      <c r="B2128" t="s">
        <v>9792</v>
      </c>
      <c r="C2128" t="s">
        <v>9793</v>
      </c>
      <c r="D2128" t="s">
        <v>9794</v>
      </c>
      <c r="E2128" t="s">
        <v>247</v>
      </c>
      <c r="F2128">
        <v>1</v>
      </c>
      <c r="G2128">
        <v>2022</v>
      </c>
      <c r="H2128" s="1">
        <v>44981.355754444441</v>
      </c>
      <c r="I2128" t="s">
        <v>8601</v>
      </c>
      <c r="J2128">
        <v>1103.8</v>
      </c>
      <c r="K2128">
        <v>0</v>
      </c>
      <c r="L2128" t="s">
        <v>38</v>
      </c>
      <c r="M2128" t="s">
        <v>79</v>
      </c>
      <c r="Q2128">
        <v>1103.8</v>
      </c>
      <c r="R2128" t="s">
        <v>94</v>
      </c>
      <c r="S2128">
        <v>42.521521999999997</v>
      </c>
      <c r="T2128">
        <v>-71.739264000000006</v>
      </c>
      <c r="U2128">
        <v>6.2675000000000001</v>
      </c>
      <c r="V2128">
        <v>1</v>
      </c>
      <c r="W2128">
        <v>9.3000000000000007</v>
      </c>
      <c r="X2128">
        <v>0</v>
      </c>
      <c r="Y2128">
        <v>2281.87</v>
      </c>
      <c r="Z2128">
        <v>25000107001</v>
      </c>
      <c r="AA2128">
        <v>2815.3389537302005</v>
      </c>
      <c r="AB2128" t="s">
        <v>54</v>
      </c>
      <c r="AC2128" t="s">
        <v>54</v>
      </c>
      <c r="AD2128" t="s">
        <v>54</v>
      </c>
      <c r="AE2128" t="s">
        <v>65</v>
      </c>
      <c r="AF2128" t="s">
        <v>9795</v>
      </c>
    </row>
    <row r="2129" spans="1:32" x14ac:dyDescent="0.25">
      <c r="A2129" t="s">
        <v>9796</v>
      </c>
      <c r="B2129" t="s">
        <v>9797</v>
      </c>
      <c r="C2129" t="s">
        <v>9798</v>
      </c>
      <c r="D2129" t="s">
        <v>9799</v>
      </c>
      <c r="E2129" t="s">
        <v>61</v>
      </c>
      <c r="F2129">
        <v>1</v>
      </c>
      <c r="G2129">
        <v>2022</v>
      </c>
      <c r="H2129" s="1">
        <v>45000.55170773148</v>
      </c>
      <c r="I2129" t="s">
        <v>8601</v>
      </c>
      <c r="J2129">
        <v>1102.3</v>
      </c>
      <c r="K2129">
        <v>0</v>
      </c>
      <c r="L2129" t="s">
        <v>38</v>
      </c>
      <c r="M2129" t="s">
        <v>79</v>
      </c>
      <c r="Q2129">
        <v>1102.3</v>
      </c>
      <c r="R2129" t="s">
        <v>94</v>
      </c>
      <c r="S2129">
        <v>41.793320000000001</v>
      </c>
      <c r="T2129">
        <v>-71.884929999999997</v>
      </c>
      <c r="U2129">
        <v>3.309916667</v>
      </c>
      <c r="V2129">
        <v>1</v>
      </c>
      <c r="W2129">
        <v>8</v>
      </c>
      <c r="X2129">
        <v>0</v>
      </c>
      <c r="Y2129">
        <v>1206.748</v>
      </c>
      <c r="Z2129">
        <v>9000690001</v>
      </c>
      <c r="AA2129">
        <v>1952.3446910052701</v>
      </c>
      <c r="AB2129" t="s">
        <v>54</v>
      </c>
      <c r="AC2129" t="s">
        <v>54</v>
      </c>
      <c r="AD2129" t="s">
        <v>54</v>
      </c>
      <c r="AE2129" t="s">
        <v>73</v>
      </c>
      <c r="AF2129" t="s">
        <v>9800</v>
      </c>
    </row>
    <row r="2130" spans="1:32" x14ac:dyDescent="0.25">
      <c r="A2130" t="s">
        <v>9801</v>
      </c>
      <c r="B2130" t="s">
        <v>9802</v>
      </c>
      <c r="C2130" t="s">
        <v>9803</v>
      </c>
      <c r="D2130" t="s">
        <v>1240</v>
      </c>
      <c r="E2130" t="s">
        <v>286</v>
      </c>
      <c r="F2130">
        <v>1</v>
      </c>
      <c r="G2130">
        <v>2022</v>
      </c>
      <c r="H2130" s="1">
        <v>45002.493749074078</v>
      </c>
      <c r="I2130" t="s">
        <v>8601</v>
      </c>
      <c r="J2130">
        <v>1099</v>
      </c>
      <c r="K2130">
        <v>0</v>
      </c>
      <c r="L2130" t="s">
        <v>38</v>
      </c>
      <c r="M2130" t="s">
        <v>79</v>
      </c>
      <c r="Q2130">
        <v>1099</v>
      </c>
      <c r="R2130" t="s">
        <v>806</v>
      </c>
      <c r="S2130">
        <v>44.472690999999998</v>
      </c>
      <c r="T2130">
        <v>-73.219077999999996</v>
      </c>
      <c r="U2130">
        <v>10.059475000000001</v>
      </c>
      <c r="V2130">
        <v>2</v>
      </c>
      <c r="W2130">
        <v>0</v>
      </c>
      <c r="X2130">
        <v>0</v>
      </c>
      <c r="Y2130">
        <v>2349.1280000000002</v>
      </c>
      <c r="Z2130">
        <v>50000016001</v>
      </c>
      <c r="AA2130">
        <v>1833.7945190209</v>
      </c>
      <c r="AB2130" t="s">
        <v>87</v>
      </c>
      <c r="AC2130" t="s">
        <v>72</v>
      </c>
      <c r="AD2130" t="s">
        <v>43</v>
      </c>
      <c r="AE2130" t="s">
        <v>73</v>
      </c>
      <c r="AF2130" t="s">
        <v>9804</v>
      </c>
    </row>
    <row r="2131" spans="1:32" x14ac:dyDescent="0.25">
      <c r="A2131" t="s">
        <v>9805</v>
      </c>
      <c r="B2131" t="s">
        <v>9806</v>
      </c>
      <c r="C2131" t="s">
        <v>9807</v>
      </c>
      <c r="D2131" t="s">
        <v>9808</v>
      </c>
      <c r="E2131" t="s">
        <v>136</v>
      </c>
      <c r="F2131">
        <v>4</v>
      </c>
      <c r="G2131">
        <v>2022</v>
      </c>
      <c r="H2131" s="1">
        <v>44970.525980011575</v>
      </c>
      <c r="I2131" t="s">
        <v>8601</v>
      </c>
      <c r="J2131">
        <v>1093.02</v>
      </c>
      <c r="K2131">
        <v>0</v>
      </c>
      <c r="L2131" t="s">
        <v>38</v>
      </c>
      <c r="M2131" t="s">
        <v>51</v>
      </c>
      <c r="N2131">
        <v>991.4</v>
      </c>
      <c r="R2131" t="s">
        <v>86</v>
      </c>
      <c r="S2131">
        <v>35.524470000000001</v>
      </c>
      <c r="T2131">
        <v>-80.78004</v>
      </c>
      <c r="U2131">
        <v>5.0673583329999996</v>
      </c>
      <c r="V2131">
        <v>1</v>
      </c>
      <c r="W2131">
        <v>7.5</v>
      </c>
      <c r="X2131">
        <v>0</v>
      </c>
      <c r="Y2131">
        <v>1850.0414000000001</v>
      </c>
      <c r="Z2131">
        <v>37004905003</v>
      </c>
      <c r="AA2131">
        <v>2724.2865942951998</v>
      </c>
      <c r="AB2131" t="s">
        <v>41</v>
      </c>
      <c r="AC2131" t="s">
        <v>72</v>
      </c>
      <c r="AD2131" t="s">
        <v>537</v>
      </c>
      <c r="AE2131" t="s">
        <v>73</v>
      </c>
      <c r="AF2131" t="s">
        <v>9809</v>
      </c>
    </row>
    <row r="2132" spans="1:32" x14ac:dyDescent="0.25">
      <c r="A2132" t="s">
        <v>9810</v>
      </c>
      <c r="B2132" t="s">
        <v>9811</v>
      </c>
      <c r="C2132" t="s">
        <v>9812</v>
      </c>
      <c r="D2132" t="s">
        <v>9813</v>
      </c>
      <c r="E2132" t="s">
        <v>85</v>
      </c>
      <c r="F2132">
        <v>2</v>
      </c>
      <c r="G2132">
        <v>2022</v>
      </c>
      <c r="H2132" s="1">
        <v>44956.570341412036</v>
      </c>
      <c r="I2132" t="s">
        <v>8601</v>
      </c>
      <c r="J2132">
        <v>1079</v>
      </c>
      <c r="K2132">
        <v>0</v>
      </c>
      <c r="L2132" t="s">
        <v>38</v>
      </c>
      <c r="M2132" t="s">
        <v>79</v>
      </c>
      <c r="Q2132">
        <v>1079</v>
      </c>
      <c r="R2132" t="s">
        <v>52</v>
      </c>
      <c r="S2132">
        <v>43.070086000000003</v>
      </c>
      <c r="T2132">
        <v>-78.922768000000005</v>
      </c>
      <c r="U2132">
        <v>8.0788333330000004</v>
      </c>
      <c r="V2132">
        <v>1</v>
      </c>
      <c r="W2132">
        <v>14.08</v>
      </c>
      <c r="X2132">
        <v>0</v>
      </c>
      <c r="Y2132">
        <v>2928.3359999999998</v>
      </c>
      <c r="Z2132">
        <v>36009113001</v>
      </c>
      <c r="AA2132">
        <v>3756.8203502881001</v>
      </c>
      <c r="AB2132" t="s">
        <v>54</v>
      </c>
      <c r="AC2132" t="s">
        <v>54</v>
      </c>
      <c r="AD2132" t="s">
        <v>54</v>
      </c>
      <c r="AE2132" t="s">
        <v>55</v>
      </c>
      <c r="AF2132" t="s">
        <v>9814</v>
      </c>
    </row>
    <row r="2133" spans="1:32" x14ac:dyDescent="0.25">
      <c r="A2133" t="s">
        <v>9815</v>
      </c>
      <c r="B2133" t="s">
        <v>9816</v>
      </c>
      <c r="C2133" t="s">
        <v>9817</v>
      </c>
      <c r="D2133" t="s">
        <v>9818</v>
      </c>
      <c r="E2133" t="s">
        <v>117</v>
      </c>
      <c r="F2133">
        <v>5</v>
      </c>
      <c r="G2133">
        <v>2022</v>
      </c>
      <c r="H2133" s="1">
        <v>44945.601758726851</v>
      </c>
      <c r="I2133" t="s">
        <v>8601</v>
      </c>
      <c r="J2133">
        <v>1078.21</v>
      </c>
      <c r="K2133">
        <v>0</v>
      </c>
      <c r="L2133" t="s">
        <v>38</v>
      </c>
      <c r="M2133" t="s">
        <v>51</v>
      </c>
      <c r="N2133">
        <v>1078.21</v>
      </c>
      <c r="R2133" t="s">
        <v>52</v>
      </c>
      <c r="S2133">
        <v>41.848979999999997</v>
      </c>
      <c r="T2133">
        <v>-88.146313000000006</v>
      </c>
      <c r="U2133">
        <v>6.9740000000000002</v>
      </c>
      <c r="V2133">
        <v>4</v>
      </c>
      <c r="W2133">
        <v>19.100000000000001</v>
      </c>
      <c r="X2133">
        <v>8.9</v>
      </c>
      <c r="Y2133">
        <v>2561.5439999999999</v>
      </c>
      <c r="Z2133">
        <v>17000164001</v>
      </c>
      <c r="AA2133">
        <v>2895.4650300330004</v>
      </c>
      <c r="AB2133" t="s">
        <v>53</v>
      </c>
      <c r="AC2133" t="s">
        <v>42</v>
      </c>
      <c r="AD2133" t="s">
        <v>54</v>
      </c>
      <c r="AE2133" t="s">
        <v>65</v>
      </c>
      <c r="AF2133" t="s">
        <v>9819</v>
      </c>
    </row>
    <row r="2134" spans="1:32" x14ac:dyDescent="0.25">
      <c r="A2134" t="s">
        <v>9820</v>
      </c>
      <c r="B2134" t="s">
        <v>9821</v>
      </c>
      <c r="C2134" t="s">
        <v>9821</v>
      </c>
      <c r="D2134" t="s">
        <v>9822</v>
      </c>
      <c r="E2134" t="s">
        <v>99</v>
      </c>
      <c r="F2134">
        <v>6</v>
      </c>
      <c r="G2134">
        <v>2022</v>
      </c>
      <c r="H2134" s="1">
        <v>44987.59944604167</v>
      </c>
      <c r="I2134" t="s">
        <v>8601</v>
      </c>
      <c r="J2134">
        <v>1074</v>
      </c>
      <c r="K2134">
        <v>0</v>
      </c>
      <c r="L2134" t="s">
        <v>38</v>
      </c>
      <c r="M2134" t="s">
        <v>79</v>
      </c>
      <c r="Q2134">
        <v>1074</v>
      </c>
      <c r="R2134" t="s">
        <v>52</v>
      </c>
      <c r="S2134">
        <v>32.996536999999996</v>
      </c>
      <c r="T2134">
        <v>-97.032516999999999</v>
      </c>
      <c r="U2134">
        <v>4.3848333330000004</v>
      </c>
      <c r="V2134">
        <v>1</v>
      </c>
      <c r="W2134">
        <v>10</v>
      </c>
      <c r="X2134">
        <v>8.6999999999999993</v>
      </c>
      <c r="Y2134">
        <v>1600.5239999999999</v>
      </c>
      <c r="Z2134">
        <v>48004049001</v>
      </c>
      <c r="AA2134">
        <v>2655.0868011245998</v>
      </c>
      <c r="AB2134" t="s">
        <v>41</v>
      </c>
      <c r="AC2134" t="s">
        <v>54</v>
      </c>
      <c r="AD2134" t="s">
        <v>54</v>
      </c>
      <c r="AE2134" t="s">
        <v>65</v>
      </c>
      <c r="AF2134" t="s">
        <v>9823</v>
      </c>
    </row>
    <row r="2135" spans="1:32" x14ac:dyDescent="0.25">
      <c r="A2135" t="s">
        <v>9824</v>
      </c>
      <c r="B2135" t="s">
        <v>9825</v>
      </c>
      <c r="C2135" t="s">
        <v>9826</v>
      </c>
      <c r="D2135" t="s">
        <v>7223</v>
      </c>
      <c r="E2135" t="s">
        <v>253</v>
      </c>
      <c r="F2135">
        <v>5</v>
      </c>
      <c r="G2135">
        <v>2022</v>
      </c>
      <c r="H2135" s="1">
        <v>44937.478148379632</v>
      </c>
      <c r="I2135" t="s">
        <v>8601</v>
      </c>
      <c r="J2135">
        <v>1065.8599999999999</v>
      </c>
      <c r="K2135">
        <v>0</v>
      </c>
      <c r="L2135" t="s">
        <v>38</v>
      </c>
      <c r="M2135" t="s">
        <v>51</v>
      </c>
      <c r="N2135">
        <v>1312</v>
      </c>
      <c r="R2135" t="s">
        <v>86</v>
      </c>
      <c r="S2135">
        <v>39.968000000000004</v>
      </c>
      <c r="T2135">
        <v>-85.795305999999997</v>
      </c>
      <c r="U2135">
        <v>2.084533333</v>
      </c>
      <c r="V2135">
        <v>1</v>
      </c>
      <c r="W2135">
        <v>3.58</v>
      </c>
      <c r="X2135">
        <v>2.2000000000000002</v>
      </c>
      <c r="Y2135">
        <v>759.1472</v>
      </c>
      <c r="Z2135">
        <v>18004959001</v>
      </c>
      <c r="AA2135">
        <v>1107.1966907295998</v>
      </c>
      <c r="AB2135" t="s">
        <v>87</v>
      </c>
      <c r="AC2135" t="s">
        <v>54</v>
      </c>
      <c r="AD2135" t="s">
        <v>975</v>
      </c>
      <c r="AE2135" t="s">
        <v>73</v>
      </c>
      <c r="AF2135" t="s">
        <v>9827</v>
      </c>
    </row>
    <row r="2136" spans="1:32" x14ac:dyDescent="0.25">
      <c r="A2136" t="s">
        <v>9828</v>
      </c>
      <c r="B2136" t="s">
        <v>9829</v>
      </c>
      <c r="C2136" t="s">
        <v>9829</v>
      </c>
      <c r="D2136" t="s">
        <v>3332</v>
      </c>
      <c r="E2136" t="s">
        <v>99</v>
      </c>
      <c r="F2136">
        <v>6</v>
      </c>
      <c r="G2136">
        <v>2022</v>
      </c>
      <c r="H2136" s="1">
        <v>44844.424837708335</v>
      </c>
      <c r="I2136" t="s">
        <v>8601</v>
      </c>
      <c r="J2136">
        <v>1065.26</v>
      </c>
      <c r="K2136">
        <v>0</v>
      </c>
      <c r="L2136" t="s">
        <v>38</v>
      </c>
      <c r="M2136" t="s">
        <v>39</v>
      </c>
      <c r="N2136">
        <v>20683</v>
      </c>
      <c r="Q2136">
        <v>41.36</v>
      </c>
      <c r="R2136" t="s">
        <v>806</v>
      </c>
      <c r="S2136">
        <v>29.299154999999999</v>
      </c>
      <c r="T2136">
        <v>-94.828710000000001</v>
      </c>
      <c r="U2136">
        <v>2.1559166670000001</v>
      </c>
      <c r="V2136">
        <v>1</v>
      </c>
      <c r="W2136">
        <v>3.5</v>
      </c>
      <c r="X2136">
        <v>3.5</v>
      </c>
      <c r="Y2136">
        <v>786.58900000000006</v>
      </c>
      <c r="Z2136">
        <v>48008045003</v>
      </c>
      <c r="AA2136">
        <v>1019.786425672</v>
      </c>
      <c r="AB2136" t="s">
        <v>54</v>
      </c>
      <c r="AC2136" t="s">
        <v>72</v>
      </c>
      <c r="AD2136" t="s">
        <v>43</v>
      </c>
      <c r="AE2136" t="s">
        <v>73</v>
      </c>
      <c r="AF2136" t="s">
        <v>9830</v>
      </c>
    </row>
    <row r="2137" spans="1:32" x14ac:dyDescent="0.25">
      <c r="A2137" t="s">
        <v>9831</v>
      </c>
      <c r="B2137" t="s">
        <v>9832</v>
      </c>
      <c r="C2137" t="s">
        <v>9833</v>
      </c>
      <c r="D2137" t="s">
        <v>9834</v>
      </c>
      <c r="E2137" t="s">
        <v>36</v>
      </c>
      <c r="F2137">
        <v>9</v>
      </c>
      <c r="G2137">
        <v>2022</v>
      </c>
      <c r="H2137" s="1">
        <v>44965.587464930555</v>
      </c>
      <c r="I2137" t="s">
        <v>8601</v>
      </c>
      <c r="J2137">
        <v>1057.23</v>
      </c>
      <c r="K2137">
        <v>0</v>
      </c>
      <c r="L2137" t="s">
        <v>38</v>
      </c>
      <c r="M2137" t="s">
        <v>79</v>
      </c>
      <c r="Q2137">
        <v>1057.23</v>
      </c>
      <c r="R2137" t="s">
        <v>86</v>
      </c>
      <c r="S2137">
        <v>36.522557554588403</v>
      </c>
      <c r="T2137">
        <v>-119.564207132852</v>
      </c>
      <c r="Z2137">
        <v>6005071001</v>
      </c>
      <c r="AA2137">
        <v>1961.2678222299</v>
      </c>
      <c r="AB2137" t="s">
        <v>407</v>
      </c>
      <c r="AC2137" t="s">
        <v>72</v>
      </c>
      <c r="AD2137" t="s">
        <v>54</v>
      </c>
      <c r="AE2137" t="s">
        <v>65</v>
      </c>
      <c r="AF2137" t="s">
        <v>9835</v>
      </c>
    </row>
    <row r="2138" spans="1:32" x14ac:dyDescent="0.25">
      <c r="A2138" t="s">
        <v>9836</v>
      </c>
      <c r="B2138" t="s">
        <v>9837</v>
      </c>
      <c r="C2138" t="s">
        <v>9837</v>
      </c>
      <c r="D2138" t="s">
        <v>9838</v>
      </c>
      <c r="E2138" t="s">
        <v>99</v>
      </c>
      <c r="F2138">
        <v>6</v>
      </c>
      <c r="G2138">
        <v>2022</v>
      </c>
      <c r="H2138" s="1">
        <v>44804.591234988424</v>
      </c>
      <c r="I2138" t="s">
        <v>8601</v>
      </c>
      <c r="J2138">
        <v>1050.8</v>
      </c>
      <c r="K2138">
        <v>0</v>
      </c>
      <c r="L2138" t="s">
        <v>38</v>
      </c>
      <c r="M2138" t="s">
        <v>51</v>
      </c>
      <c r="N2138">
        <v>1050.8</v>
      </c>
      <c r="R2138" t="s">
        <v>52</v>
      </c>
      <c r="S2138">
        <v>26.163722</v>
      </c>
      <c r="T2138">
        <v>-98.172278000000006</v>
      </c>
      <c r="U2138">
        <v>5.45</v>
      </c>
      <c r="V2138">
        <v>1</v>
      </c>
      <c r="W2138">
        <v>8</v>
      </c>
      <c r="X2138">
        <v>0</v>
      </c>
      <c r="Y2138">
        <v>1989.3</v>
      </c>
      <c r="Z2138">
        <v>48001122001</v>
      </c>
      <c r="AA2138">
        <v>1567.5574200329602</v>
      </c>
      <c r="AB2138" t="s">
        <v>41</v>
      </c>
      <c r="AC2138" t="s">
        <v>54</v>
      </c>
      <c r="AD2138" t="s">
        <v>54</v>
      </c>
      <c r="AE2138" t="s">
        <v>73</v>
      </c>
      <c r="AF2138" t="s">
        <v>9839</v>
      </c>
    </row>
    <row r="2139" spans="1:32" x14ac:dyDescent="0.25">
      <c r="A2139" t="s">
        <v>9840</v>
      </c>
      <c r="B2139" t="s">
        <v>9841</v>
      </c>
      <c r="C2139" t="s">
        <v>9842</v>
      </c>
      <c r="D2139" t="s">
        <v>9843</v>
      </c>
      <c r="E2139" t="s">
        <v>117</v>
      </c>
      <c r="F2139">
        <v>5</v>
      </c>
      <c r="G2139">
        <v>2022</v>
      </c>
      <c r="H2139" s="1">
        <v>44967.533565787038</v>
      </c>
      <c r="I2139" t="s">
        <v>8601</v>
      </c>
      <c r="J2139">
        <v>1047.5899999999999</v>
      </c>
      <c r="K2139">
        <v>0</v>
      </c>
      <c r="L2139" t="s">
        <v>38</v>
      </c>
      <c r="M2139" t="s">
        <v>51</v>
      </c>
      <c r="N2139">
        <v>1047.5899999999999</v>
      </c>
      <c r="R2139" t="s">
        <v>52</v>
      </c>
      <c r="S2139">
        <v>42.225555999999997</v>
      </c>
      <c r="T2139">
        <v>-87.938889000000003</v>
      </c>
      <c r="U2139">
        <v>3.0975000000000001</v>
      </c>
      <c r="V2139">
        <v>1</v>
      </c>
      <c r="W2139">
        <v>18</v>
      </c>
      <c r="X2139">
        <v>6</v>
      </c>
      <c r="Y2139">
        <v>1130.8900000000001</v>
      </c>
      <c r="Z2139">
        <v>17000703003</v>
      </c>
      <c r="AA2139">
        <v>1629.8372338864999</v>
      </c>
      <c r="AB2139" t="s">
        <v>41</v>
      </c>
      <c r="AC2139" t="s">
        <v>54</v>
      </c>
      <c r="AD2139" t="s">
        <v>54</v>
      </c>
      <c r="AE2139" t="s">
        <v>55</v>
      </c>
      <c r="AF2139" t="s">
        <v>9844</v>
      </c>
    </row>
    <row r="2140" spans="1:32" x14ac:dyDescent="0.25">
      <c r="A2140" t="s">
        <v>9845</v>
      </c>
      <c r="B2140" t="s">
        <v>9846</v>
      </c>
      <c r="C2140" t="s">
        <v>9847</v>
      </c>
      <c r="D2140" t="s">
        <v>9848</v>
      </c>
      <c r="E2140" t="s">
        <v>525</v>
      </c>
      <c r="F2140">
        <v>2</v>
      </c>
      <c r="G2140">
        <v>2022</v>
      </c>
      <c r="H2140" s="1">
        <v>44971.568091539353</v>
      </c>
      <c r="I2140" t="s">
        <v>8601</v>
      </c>
      <c r="J2140">
        <v>1047</v>
      </c>
      <c r="K2140">
        <v>0</v>
      </c>
      <c r="L2140" t="s">
        <v>38</v>
      </c>
      <c r="M2140" t="s">
        <v>51</v>
      </c>
      <c r="N2140">
        <v>1047</v>
      </c>
      <c r="R2140" t="s">
        <v>86</v>
      </c>
      <c r="S2140">
        <v>39.890400999999997</v>
      </c>
      <c r="T2140">
        <v>-74.881416999999999</v>
      </c>
      <c r="U2140">
        <v>1.97675</v>
      </c>
      <c r="V2140">
        <v>1</v>
      </c>
      <c r="W2140">
        <v>0</v>
      </c>
      <c r="X2140">
        <v>0</v>
      </c>
      <c r="Y2140">
        <v>721.43200000000002</v>
      </c>
      <c r="Z2140">
        <v>34007031001</v>
      </c>
      <c r="AA2140">
        <v>770.84927497670992</v>
      </c>
      <c r="AB2140" t="s">
        <v>41</v>
      </c>
      <c r="AC2140" t="s">
        <v>54</v>
      </c>
      <c r="AD2140" t="s">
        <v>54</v>
      </c>
      <c r="AE2140" t="s">
        <v>73</v>
      </c>
      <c r="AF2140" t="s">
        <v>9849</v>
      </c>
    </row>
    <row r="2141" spans="1:32" x14ac:dyDescent="0.25">
      <c r="A2141" t="s">
        <v>9850</v>
      </c>
      <c r="B2141" t="s">
        <v>9851</v>
      </c>
      <c r="C2141" t="s">
        <v>9852</v>
      </c>
      <c r="D2141" t="s">
        <v>3865</v>
      </c>
      <c r="E2141" t="s">
        <v>192</v>
      </c>
      <c r="F2141">
        <v>4</v>
      </c>
      <c r="G2141">
        <v>2022</v>
      </c>
      <c r="H2141" s="1">
        <v>44971.496163622687</v>
      </c>
      <c r="I2141" t="s">
        <v>8601</v>
      </c>
      <c r="J2141">
        <v>1028.51</v>
      </c>
      <c r="K2141">
        <v>0</v>
      </c>
      <c r="L2141" t="s">
        <v>38</v>
      </c>
      <c r="M2141" t="s">
        <v>51</v>
      </c>
      <c r="N2141">
        <v>1028.51</v>
      </c>
      <c r="R2141" t="s">
        <v>86</v>
      </c>
      <c r="S2141">
        <v>34.783884</v>
      </c>
      <c r="T2141">
        <v>-87.701497000000003</v>
      </c>
      <c r="U2141">
        <v>11.769166667</v>
      </c>
      <c r="V2141">
        <v>2</v>
      </c>
      <c r="W2141">
        <v>35</v>
      </c>
      <c r="X2141">
        <v>7.91</v>
      </c>
      <c r="Y2141">
        <v>2649.62</v>
      </c>
      <c r="Z2141">
        <v>1200100028</v>
      </c>
      <c r="AA2141">
        <v>7819.5766282778004</v>
      </c>
      <c r="AB2141" t="s">
        <v>87</v>
      </c>
      <c r="AC2141" t="s">
        <v>54</v>
      </c>
      <c r="AD2141" t="s">
        <v>975</v>
      </c>
      <c r="AE2141" t="s">
        <v>73</v>
      </c>
      <c r="AF2141" t="s">
        <v>9853</v>
      </c>
    </row>
    <row r="2142" spans="1:32" x14ac:dyDescent="0.25">
      <c r="A2142" t="s">
        <v>9854</v>
      </c>
      <c r="B2142" t="s">
        <v>9855</v>
      </c>
      <c r="C2142" t="s">
        <v>9856</v>
      </c>
      <c r="D2142" t="s">
        <v>9857</v>
      </c>
      <c r="E2142" t="s">
        <v>600</v>
      </c>
      <c r="F2142">
        <v>4</v>
      </c>
      <c r="G2142">
        <v>2022</v>
      </c>
      <c r="H2142" s="1">
        <v>44979.2993765625</v>
      </c>
      <c r="I2142" t="s">
        <v>8601</v>
      </c>
      <c r="J2142">
        <v>1025.4000000000001</v>
      </c>
      <c r="K2142">
        <v>0</v>
      </c>
      <c r="L2142" t="s">
        <v>38</v>
      </c>
      <c r="M2142" t="s">
        <v>51</v>
      </c>
      <c r="N2142">
        <v>1025.4000000000001</v>
      </c>
      <c r="R2142" t="s">
        <v>86</v>
      </c>
      <c r="S2142">
        <v>28.577819999999999</v>
      </c>
      <c r="T2142">
        <v>-81.581992999999997</v>
      </c>
      <c r="U2142">
        <v>0.96916666699999998</v>
      </c>
      <c r="V2142">
        <v>1</v>
      </c>
      <c r="W2142">
        <v>7.5</v>
      </c>
      <c r="X2142">
        <v>0</v>
      </c>
      <c r="Y2142">
        <v>354.3</v>
      </c>
      <c r="Z2142">
        <v>12000019001</v>
      </c>
      <c r="AA2142">
        <v>619.15604415799999</v>
      </c>
      <c r="AB2142" t="s">
        <v>544</v>
      </c>
      <c r="AC2142" t="s">
        <v>54</v>
      </c>
      <c r="AD2142" t="s">
        <v>54</v>
      </c>
      <c r="AE2142" t="s">
        <v>73</v>
      </c>
      <c r="AF2142" t="s">
        <v>9858</v>
      </c>
    </row>
    <row r="2143" spans="1:32" x14ac:dyDescent="0.25">
      <c r="A2143" t="s">
        <v>9859</v>
      </c>
      <c r="B2143" t="s">
        <v>9860</v>
      </c>
      <c r="C2143" t="s">
        <v>9861</v>
      </c>
      <c r="D2143" t="s">
        <v>9862</v>
      </c>
      <c r="E2143" t="s">
        <v>253</v>
      </c>
      <c r="F2143">
        <v>5</v>
      </c>
      <c r="G2143">
        <v>2022</v>
      </c>
      <c r="H2143" s="1">
        <v>44965.573529074078</v>
      </c>
      <c r="I2143" t="s">
        <v>8601</v>
      </c>
      <c r="J2143">
        <v>1016.87</v>
      </c>
      <c r="K2143">
        <v>0</v>
      </c>
      <c r="L2143" t="s">
        <v>38</v>
      </c>
      <c r="M2143" t="s">
        <v>79</v>
      </c>
      <c r="Q2143">
        <v>1016.87</v>
      </c>
      <c r="R2143" t="s">
        <v>52</v>
      </c>
      <c r="S2143">
        <v>40.173943999999999</v>
      </c>
      <c r="T2143">
        <v>-85.503193999999993</v>
      </c>
      <c r="U2143">
        <v>1.08175</v>
      </c>
      <c r="V2143">
        <v>1</v>
      </c>
      <c r="W2143">
        <v>2</v>
      </c>
      <c r="X2143">
        <v>1.1000000000000001</v>
      </c>
      <c r="Y2143">
        <v>394.11239999999998</v>
      </c>
      <c r="Z2143">
        <v>18000508001</v>
      </c>
      <c r="AA2143">
        <v>351.46210741909999</v>
      </c>
      <c r="AB2143" t="s">
        <v>407</v>
      </c>
      <c r="AC2143" t="s">
        <v>54</v>
      </c>
      <c r="AD2143" t="s">
        <v>54</v>
      </c>
      <c r="AE2143" t="s">
        <v>73</v>
      </c>
      <c r="AF2143" t="s">
        <v>9863</v>
      </c>
    </row>
    <row r="2144" spans="1:32" x14ac:dyDescent="0.25">
      <c r="A2144" t="s">
        <v>9864</v>
      </c>
      <c r="B2144" t="s">
        <v>9865</v>
      </c>
      <c r="C2144" t="s">
        <v>9866</v>
      </c>
      <c r="D2144" t="s">
        <v>9867</v>
      </c>
      <c r="E2144" t="s">
        <v>36</v>
      </c>
      <c r="F2144">
        <v>9</v>
      </c>
      <c r="G2144">
        <v>2022</v>
      </c>
      <c r="H2144" s="1">
        <v>44988.552159675928</v>
      </c>
      <c r="I2144" t="s">
        <v>8601</v>
      </c>
      <c r="J2144">
        <v>1009.4</v>
      </c>
      <c r="K2144">
        <v>0</v>
      </c>
      <c r="L2144" t="s">
        <v>38</v>
      </c>
      <c r="M2144" t="s">
        <v>679</v>
      </c>
      <c r="O2144">
        <v>1009</v>
      </c>
      <c r="R2144" t="s">
        <v>52</v>
      </c>
      <c r="S2144">
        <v>36.545789999999997</v>
      </c>
      <c r="T2144">
        <v>-119.39122</v>
      </c>
      <c r="Z2144">
        <v>6005177001</v>
      </c>
      <c r="AA2144">
        <v>965.15501001099994</v>
      </c>
      <c r="AB2144" t="s">
        <v>1420</v>
      </c>
      <c r="AC2144" t="s">
        <v>72</v>
      </c>
      <c r="AD2144" t="s">
        <v>54</v>
      </c>
      <c r="AE2144" t="s">
        <v>73</v>
      </c>
      <c r="AF2144" t="s">
        <v>9868</v>
      </c>
    </row>
    <row r="2145" spans="1:32" x14ac:dyDescent="0.25">
      <c r="A2145" t="s">
        <v>9869</v>
      </c>
      <c r="B2145" t="s">
        <v>9870</v>
      </c>
      <c r="C2145" t="s">
        <v>9871</v>
      </c>
      <c r="D2145" t="s">
        <v>5827</v>
      </c>
      <c r="E2145" t="s">
        <v>111</v>
      </c>
      <c r="F2145">
        <v>4</v>
      </c>
      <c r="G2145">
        <v>2022</v>
      </c>
      <c r="H2145" s="1">
        <v>44952.563764606479</v>
      </c>
      <c r="I2145" t="s">
        <v>8601</v>
      </c>
      <c r="J2145">
        <v>1009</v>
      </c>
      <c r="K2145">
        <v>0</v>
      </c>
      <c r="L2145" t="s">
        <v>38</v>
      </c>
      <c r="M2145" t="s">
        <v>79</v>
      </c>
      <c r="Q2145">
        <v>1009</v>
      </c>
      <c r="R2145" t="s">
        <v>86</v>
      </c>
      <c r="S2145">
        <v>34.136305999999998</v>
      </c>
      <c r="T2145">
        <v>-84.567306000000002</v>
      </c>
      <c r="U2145">
        <v>3.1052416669999996</v>
      </c>
      <c r="V2145">
        <v>2</v>
      </c>
      <c r="W2145">
        <v>6</v>
      </c>
      <c r="X2145">
        <v>2.7</v>
      </c>
      <c r="Y2145">
        <v>1012.1692</v>
      </c>
      <c r="AB2145" t="s">
        <v>41</v>
      </c>
      <c r="AC2145" t="s">
        <v>54</v>
      </c>
      <c r="AD2145" t="s">
        <v>54</v>
      </c>
      <c r="AE2145" t="s">
        <v>73</v>
      </c>
      <c r="AF2145" t="s">
        <v>9872</v>
      </c>
    </row>
    <row r="2146" spans="1:32" x14ac:dyDescent="0.25">
      <c r="A2146" t="s">
        <v>9873</v>
      </c>
      <c r="B2146" t="s">
        <v>9874</v>
      </c>
      <c r="C2146" t="s">
        <v>9875</v>
      </c>
      <c r="D2146" t="s">
        <v>9876</v>
      </c>
      <c r="E2146" t="s">
        <v>136</v>
      </c>
      <c r="F2146">
        <v>4</v>
      </c>
      <c r="G2146">
        <v>2022</v>
      </c>
      <c r="H2146" s="1">
        <v>44974.605670092591</v>
      </c>
      <c r="I2146" t="s">
        <v>8601</v>
      </c>
      <c r="J2146">
        <v>1006.06</v>
      </c>
      <c r="K2146">
        <v>0</v>
      </c>
      <c r="L2146" t="s">
        <v>38</v>
      </c>
      <c r="M2146" t="s">
        <v>39</v>
      </c>
      <c r="N2146">
        <v>485.8</v>
      </c>
      <c r="Q2146">
        <v>520.20000000000005</v>
      </c>
      <c r="R2146" t="s">
        <v>214</v>
      </c>
      <c r="S2146">
        <v>35.896448999999997</v>
      </c>
      <c r="T2146">
        <v>-79.025655</v>
      </c>
      <c r="U2146">
        <v>4.2011416669999999</v>
      </c>
      <c r="V2146">
        <v>1</v>
      </c>
      <c r="W2146">
        <v>14.5</v>
      </c>
      <c r="X2146">
        <v>0</v>
      </c>
      <c r="Y2146">
        <v>1533.3524</v>
      </c>
      <c r="Z2146">
        <v>37006805001</v>
      </c>
      <c r="AA2146">
        <v>3514.6210741909999</v>
      </c>
      <c r="AB2146" t="s">
        <v>53</v>
      </c>
      <c r="AC2146" t="s">
        <v>42</v>
      </c>
      <c r="AD2146" t="s">
        <v>54</v>
      </c>
      <c r="AE2146" t="s">
        <v>55</v>
      </c>
      <c r="AF2146" t="s">
        <v>9877</v>
      </c>
    </row>
    <row r="2147" spans="1:32" x14ac:dyDescent="0.25">
      <c r="A2147" t="s">
        <v>9878</v>
      </c>
      <c r="B2147" t="s">
        <v>9879</v>
      </c>
      <c r="C2147" t="s">
        <v>9880</v>
      </c>
      <c r="D2147" t="s">
        <v>9881</v>
      </c>
      <c r="E2147" t="s">
        <v>85</v>
      </c>
      <c r="F2147">
        <v>2</v>
      </c>
      <c r="G2147">
        <v>2022</v>
      </c>
      <c r="H2147" s="1">
        <v>44972.634188217591</v>
      </c>
      <c r="I2147" t="s">
        <v>8601</v>
      </c>
      <c r="J2147">
        <v>1005.19</v>
      </c>
      <c r="K2147">
        <v>0</v>
      </c>
      <c r="L2147" t="s">
        <v>38</v>
      </c>
      <c r="M2147" t="s">
        <v>51</v>
      </c>
      <c r="N2147">
        <v>1005.19</v>
      </c>
      <c r="R2147" t="s">
        <v>214</v>
      </c>
      <c r="S2147">
        <v>41.036971999999999</v>
      </c>
      <c r="T2147">
        <v>-73.940027999999998</v>
      </c>
      <c r="U2147">
        <v>7.3523333329999998</v>
      </c>
      <c r="V2147">
        <v>1</v>
      </c>
      <c r="W2147">
        <v>12.75</v>
      </c>
      <c r="X2147">
        <v>0</v>
      </c>
      <c r="Y2147">
        <v>2679.2460000000001</v>
      </c>
      <c r="Z2147">
        <v>36003091001</v>
      </c>
      <c r="AA2147">
        <v>4126.6750343130707</v>
      </c>
      <c r="AB2147" t="s">
        <v>54</v>
      </c>
      <c r="AC2147" t="s">
        <v>54</v>
      </c>
      <c r="AD2147" t="s">
        <v>43</v>
      </c>
      <c r="AE2147" t="s">
        <v>65</v>
      </c>
      <c r="AF2147" t="s">
        <v>9882</v>
      </c>
    </row>
    <row r="2148" spans="1:32" x14ac:dyDescent="0.25">
      <c r="A2148" t="s">
        <v>9883</v>
      </c>
      <c r="B2148" t="s">
        <v>9884</v>
      </c>
      <c r="C2148" t="s">
        <v>9885</v>
      </c>
      <c r="D2148" t="s">
        <v>9886</v>
      </c>
      <c r="E2148" t="s">
        <v>159</v>
      </c>
      <c r="F2148">
        <v>10</v>
      </c>
      <c r="G2148">
        <v>2022</v>
      </c>
      <c r="H2148" s="1">
        <v>44959.501575092596</v>
      </c>
      <c r="I2148" t="s">
        <v>8601</v>
      </c>
      <c r="J2148">
        <v>1001.88</v>
      </c>
      <c r="K2148">
        <v>0</v>
      </c>
      <c r="L2148" t="s">
        <v>38</v>
      </c>
      <c r="M2148" t="s">
        <v>79</v>
      </c>
      <c r="Q2148">
        <v>1001.88</v>
      </c>
      <c r="R2148" t="s">
        <v>52</v>
      </c>
      <c r="S2148">
        <v>47.673969999999997</v>
      </c>
      <c r="T2148">
        <v>-122.629947</v>
      </c>
      <c r="U2148">
        <v>0</v>
      </c>
      <c r="V2148">
        <v>1</v>
      </c>
      <c r="W2148">
        <v>6</v>
      </c>
      <c r="X2148">
        <v>0</v>
      </c>
      <c r="Y2148">
        <v>0</v>
      </c>
      <c r="Z2148">
        <v>53000627001</v>
      </c>
      <c r="AA2148">
        <v>2567.6765360670006</v>
      </c>
      <c r="AB2148" t="s">
        <v>53</v>
      </c>
      <c r="AC2148" t="s">
        <v>54</v>
      </c>
      <c r="AD2148" t="s">
        <v>54</v>
      </c>
      <c r="AE2148" t="s">
        <v>55</v>
      </c>
      <c r="AF2148" t="s">
        <v>9887</v>
      </c>
    </row>
    <row r="2149" spans="1:32" x14ac:dyDescent="0.25">
      <c r="A2149" t="s">
        <v>9888</v>
      </c>
      <c r="B2149" t="s">
        <v>9889</v>
      </c>
      <c r="C2149" t="s">
        <v>9890</v>
      </c>
      <c r="D2149" t="s">
        <v>9891</v>
      </c>
      <c r="E2149" t="s">
        <v>36</v>
      </c>
      <c r="F2149">
        <v>9</v>
      </c>
      <c r="G2149">
        <v>2022</v>
      </c>
      <c r="H2149" s="1">
        <v>44978.588992708334</v>
      </c>
      <c r="I2149" t="s">
        <v>8601</v>
      </c>
      <c r="J2149">
        <v>986</v>
      </c>
      <c r="K2149">
        <v>0</v>
      </c>
      <c r="L2149" t="s">
        <v>38</v>
      </c>
      <c r="M2149" t="s">
        <v>79</v>
      </c>
      <c r="Q2149">
        <v>986</v>
      </c>
      <c r="R2149" t="s">
        <v>86</v>
      </c>
      <c r="S2149">
        <v>34.424610999999999</v>
      </c>
      <c r="T2149">
        <v>-119.836083</v>
      </c>
      <c r="U2149">
        <v>1.575</v>
      </c>
      <c r="V2149">
        <v>1</v>
      </c>
      <c r="W2149">
        <v>9.8000000000000007</v>
      </c>
      <c r="X2149">
        <v>0</v>
      </c>
      <c r="Y2149">
        <v>573.6</v>
      </c>
      <c r="Z2149">
        <v>6003021001</v>
      </c>
      <c r="AA2149">
        <v>2676.9393673889999</v>
      </c>
      <c r="AB2149" t="s">
        <v>53</v>
      </c>
      <c r="AC2149" t="s">
        <v>54</v>
      </c>
      <c r="AD2149" t="s">
        <v>54</v>
      </c>
      <c r="AE2149" t="s">
        <v>827</v>
      </c>
      <c r="AF2149" t="s">
        <v>9892</v>
      </c>
    </row>
    <row r="2150" spans="1:32" x14ac:dyDescent="0.25">
      <c r="A2150" t="s">
        <v>9893</v>
      </c>
      <c r="B2150" t="s">
        <v>9894</v>
      </c>
      <c r="C2150" t="s">
        <v>9895</v>
      </c>
      <c r="D2150" t="s">
        <v>9896</v>
      </c>
      <c r="E2150" t="s">
        <v>36</v>
      </c>
      <c r="F2150">
        <v>9</v>
      </c>
      <c r="G2150">
        <v>2022</v>
      </c>
      <c r="H2150" s="1">
        <v>44963.674027986111</v>
      </c>
      <c r="I2150" t="s">
        <v>8601</v>
      </c>
      <c r="J2150">
        <v>980.71</v>
      </c>
      <c r="K2150">
        <v>0</v>
      </c>
      <c r="L2150" t="s">
        <v>38</v>
      </c>
      <c r="M2150" t="s">
        <v>51</v>
      </c>
      <c r="N2150">
        <v>980.71</v>
      </c>
      <c r="R2150" t="s">
        <v>490</v>
      </c>
      <c r="S2150">
        <v>36.889969999999998</v>
      </c>
      <c r="T2150">
        <v>-121.78815</v>
      </c>
      <c r="U2150">
        <v>2.1074999999999999</v>
      </c>
      <c r="V2150">
        <v>1</v>
      </c>
      <c r="W2150">
        <v>36</v>
      </c>
      <c r="X2150">
        <v>12</v>
      </c>
      <c r="Y2150">
        <v>768.85</v>
      </c>
      <c r="Z2150">
        <v>6003044001</v>
      </c>
      <c r="AA2150">
        <v>2804.4126705980002</v>
      </c>
      <c r="AB2150" t="s">
        <v>118</v>
      </c>
      <c r="AC2150" t="s">
        <v>562</v>
      </c>
      <c r="AD2150" t="s">
        <v>54</v>
      </c>
      <c r="AE2150" t="s">
        <v>65</v>
      </c>
      <c r="AF2150" t="s">
        <v>9897</v>
      </c>
    </row>
    <row r="2151" spans="1:32" x14ac:dyDescent="0.25">
      <c r="A2151" t="s">
        <v>9898</v>
      </c>
      <c r="B2151" t="s">
        <v>9899</v>
      </c>
      <c r="C2151" t="s">
        <v>9900</v>
      </c>
      <c r="D2151" t="s">
        <v>1764</v>
      </c>
      <c r="E2151" t="s">
        <v>1719</v>
      </c>
      <c r="F2151">
        <v>7</v>
      </c>
      <c r="G2151">
        <v>2022</v>
      </c>
      <c r="H2151" s="1">
        <v>44974.755807650465</v>
      </c>
      <c r="I2151" t="s">
        <v>8601</v>
      </c>
      <c r="J2151">
        <v>970.25</v>
      </c>
      <c r="K2151">
        <v>0</v>
      </c>
      <c r="L2151" t="s">
        <v>38</v>
      </c>
      <c r="M2151" t="s">
        <v>51</v>
      </c>
      <c r="N2151">
        <v>970.25</v>
      </c>
      <c r="R2151" t="s">
        <v>52</v>
      </c>
      <c r="S2151">
        <v>38.91572</v>
      </c>
      <c r="T2151">
        <v>-94.799239999999998</v>
      </c>
      <c r="Z2151">
        <v>20000498002</v>
      </c>
      <c r="AA2151">
        <v>2549.4660641800001</v>
      </c>
      <c r="AB2151" t="s">
        <v>53</v>
      </c>
      <c r="AC2151" t="s">
        <v>757</v>
      </c>
      <c r="AD2151" t="s">
        <v>54</v>
      </c>
      <c r="AE2151" t="s">
        <v>65</v>
      </c>
      <c r="AF2151" t="s">
        <v>9901</v>
      </c>
    </row>
    <row r="2152" spans="1:32" x14ac:dyDescent="0.25">
      <c r="A2152" t="s">
        <v>9902</v>
      </c>
      <c r="B2152" t="s">
        <v>9903</v>
      </c>
      <c r="C2152" t="s">
        <v>9903</v>
      </c>
      <c r="D2152" t="s">
        <v>98</v>
      </c>
      <c r="E2152" t="s">
        <v>99</v>
      </c>
      <c r="F2152">
        <v>6</v>
      </c>
      <c r="G2152">
        <v>2022</v>
      </c>
      <c r="H2152" s="1">
        <v>44833.87171378472</v>
      </c>
      <c r="I2152" t="s">
        <v>8601</v>
      </c>
      <c r="J2152">
        <v>959.5</v>
      </c>
      <c r="K2152">
        <v>0</v>
      </c>
      <c r="L2152" t="s">
        <v>38</v>
      </c>
      <c r="M2152" t="s">
        <v>51</v>
      </c>
      <c r="N2152">
        <v>859.5</v>
      </c>
      <c r="R2152" t="s">
        <v>52</v>
      </c>
      <c r="S2152">
        <v>29.710068</v>
      </c>
      <c r="T2152">
        <v>-95.651953000000006</v>
      </c>
      <c r="U2152">
        <v>3.5195833329999999</v>
      </c>
      <c r="V2152">
        <v>1</v>
      </c>
      <c r="W2152">
        <v>11</v>
      </c>
      <c r="X2152">
        <v>0</v>
      </c>
      <c r="Y2152">
        <v>1284.6969999999999</v>
      </c>
      <c r="AB2152" t="s">
        <v>41</v>
      </c>
      <c r="AC2152" t="s">
        <v>54</v>
      </c>
      <c r="AD2152" t="s">
        <v>54</v>
      </c>
      <c r="AE2152" t="s">
        <v>73</v>
      </c>
      <c r="AF2152" t="s">
        <v>9904</v>
      </c>
    </row>
    <row r="2153" spans="1:32" x14ac:dyDescent="0.25">
      <c r="A2153" t="s">
        <v>9905</v>
      </c>
      <c r="B2153" t="s">
        <v>9906</v>
      </c>
      <c r="C2153" t="s">
        <v>9907</v>
      </c>
      <c r="D2153" t="s">
        <v>672</v>
      </c>
      <c r="E2153" t="s">
        <v>93</v>
      </c>
      <c r="F2153">
        <v>4</v>
      </c>
      <c r="G2153">
        <v>2022</v>
      </c>
      <c r="H2153" s="1">
        <v>44950.504828738427</v>
      </c>
      <c r="I2153" t="s">
        <v>8601</v>
      </c>
      <c r="J2153">
        <v>953.32</v>
      </c>
      <c r="K2153">
        <v>0</v>
      </c>
      <c r="L2153" t="s">
        <v>38</v>
      </c>
      <c r="M2153" t="s">
        <v>79</v>
      </c>
      <c r="Q2153">
        <v>953.32</v>
      </c>
      <c r="R2153" t="s">
        <v>94</v>
      </c>
      <c r="S2153">
        <v>38.122354000000001</v>
      </c>
      <c r="T2153">
        <v>-85.587648000000002</v>
      </c>
      <c r="U2153">
        <v>5.4815833329999997</v>
      </c>
      <c r="V2153">
        <v>1</v>
      </c>
      <c r="W2153">
        <v>7.5</v>
      </c>
      <c r="X2153">
        <v>5.9560000000000004</v>
      </c>
      <c r="Y2153">
        <v>1992.7750000000001</v>
      </c>
      <c r="Z2153">
        <v>21000026001</v>
      </c>
      <c r="AA2153">
        <v>1979.4782941169001</v>
      </c>
      <c r="AB2153" t="s">
        <v>54</v>
      </c>
      <c r="AC2153" t="s">
        <v>54</v>
      </c>
      <c r="AD2153" t="s">
        <v>54</v>
      </c>
      <c r="AE2153" t="s">
        <v>73</v>
      </c>
      <c r="AF2153" t="s">
        <v>9908</v>
      </c>
    </row>
    <row r="2154" spans="1:32" x14ac:dyDescent="0.25">
      <c r="A2154" t="s">
        <v>9909</v>
      </c>
      <c r="B2154" t="s">
        <v>9910</v>
      </c>
      <c r="C2154" t="s">
        <v>9911</v>
      </c>
      <c r="D2154" t="s">
        <v>9912</v>
      </c>
      <c r="E2154" t="s">
        <v>600</v>
      </c>
      <c r="F2154">
        <v>4</v>
      </c>
      <c r="G2154">
        <v>2022</v>
      </c>
      <c r="H2154" s="1">
        <v>44938.51057554398</v>
      </c>
      <c r="I2154" t="s">
        <v>8601</v>
      </c>
      <c r="J2154">
        <v>953</v>
      </c>
      <c r="K2154">
        <v>0</v>
      </c>
      <c r="L2154" t="s">
        <v>38</v>
      </c>
      <c r="M2154" t="s">
        <v>79</v>
      </c>
      <c r="Q2154">
        <v>953</v>
      </c>
      <c r="R2154" t="s">
        <v>94</v>
      </c>
      <c r="S2154">
        <v>26.471599000000001</v>
      </c>
      <c r="T2154">
        <v>-81.791770999999997</v>
      </c>
      <c r="Z2154">
        <v>12000126028</v>
      </c>
      <c r="AA2154">
        <v>1961.2678222299</v>
      </c>
      <c r="AB2154" t="s">
        <v>54</v>
      </c>
      <c r="AC2154" t="s">
        <v>54</v>
      </c>
      <c r="AD2154" t="s">
        <v>54</v>
      </c>
      <c r="AE2154" t="s">
        <v>73</v>
      </c>
      <c r="AF2154" t="s">
        <v>9913</v>
      </c>
    </row>
    <row r="2155" spans="1:32" x14ac:dyDescent="0.25">
      <c r="A2155" t="s">
        <v>9914</v>
      </c>
      <c r="B2155" t="s">
        <v>9915</v>
      </c>
      <c r="C2155" t="s">
        <v>9915</v>
      </c>
      <c r="D2155" t="s">
        <v>9916</v>
      </c>
      <c r="E2155" t="s">
        <v>99</v>
      </c>
      <c r="F2155">
        <v>6</v>
      </c>
      <c r="G2155">
        <v>2022</v>
      </c>
      <c r="H2155" s="1">
        <v>44820.424515162034</v>
      </c>
      <c r="I2155" t="s">
        <v>8601</v>
      </c>
      <c r="J2155">
        <v>951</v>
      </c>
      <c r="K2155">
        <v>0</v>
      </c>
      <c r="L2155" t="s">
        <v>38</v>
      </c>
      <c r="M2155" t="s">
        <v>79</v>
      </c>
      <c r="Q2155">
        <v>951</v>
      </c>
      <c r="R2155" t="s">
        <v>94</v>
      </c>
      <c r="S2155">
        <v>29.940988999999998</v>
      </c>
      <c r="T2155">
        <v>-93.887922000000003</v>
      </c>
      <c r="U2155">
        <v>2.2534166670000002</v>
      </c>
      <c r="V2155">
        <v>1</v>
      </c>
      <c r="W2155">
        <v>5.32</v>
      </c>
      <c r="X2155">
        <v>5.32</v>
      </c>
      <c r="Y2155">
        <v>824.55399999999997</v>
      </c>
      <c r="AB2155" t="s">
        <v>41</v>
      </c>
      <c r="AC2155" t="s">
        <v>54</v>
      </c>
      <c r="AD2155" t="s">
        <v>54</v>
      </c>
      <c r="AE2155" t="s">
        <v>65</v>
      </c>
      <c r="AF2155" t="s">
        <v>9917</v>
      </c>
    </row>
    <row r="2156" spans="1:32" x14ac:dyDescent="0.25">
      <c r="A2156" t="s">
        <v>9918</v>
      </c>
      <c r="B2156" t="s">
        <v>9919</v>
      </c>
      <c r="C2156" t="s">
        <v>9919</v>
      </c>
      <c r="D2156" t="s">
        <v>9920</v>
      </c>
      <c r="E2156" t="s">
        <v>99</v>
      </c>
      <c r="F2156">
        <v>6</v>
      </c>
      <c r="G2156">
        <v>2022</v>
      </c>
      <c r="H2156" s="1">
        <v>44841.426420844909</v>
      </c>
      <c r="I2156" t="s">
        <v>8601</v>
      </c>
      <c r="J2156">
        <v>947.69</v>
      </c>
      <c r="K2156">
        <v>0</v>
      </c>
      <c r="L2156" t="s">
        <v>38</v>
      </c>
      <c r="M2156" t="s">
        <v>79</v>
      </c>
      <c r="Q2156">
        <v>947.69</v>
      </c>
      <c r="R2156" t="s">
        <v>94</v>
      </c>
      <c r="S2156">
        <v>33.104166999999997</v>
      </c>
      <c r="T2156">
        <v>-96.889443999999997</v>
      </c>
      <c r="U2156">
        <v>3.5291666670000001</v>
      </c>
      <c r="V2156">
        <v>1</v>
      </c>
      <c r="W2156">
        <v>0</v>
      </c>
      <c r="X2156">
        <v>4.5</v>
      </c>
      <c r="Y2156">
        <v>1288.1300000000001</v>
      </c>
      <c r="Z2156">
        <v>48004269002</v>
      </c>
      <c r="AA2156">
        <v>1782.8051977372995</v>
      </c>
      <c r="AB2156" t="s">
        <v>54</v>
      </c>
      <c r="AC2156" t="s">
        <v>54</v>
      </c>
      <c r="AD2156" t="s">
        <v>54</v>
      </c>
      <c r="AE2156" t="s">
        <v>73</v>
      </c>
      <c r="AF2156" t="s">
        <v>9921</v>
      </c>
    </row>
    <row r="2157" spans="1:32" x14ac:dyDescent="0.25">
      <c r="A2157" t="s">
        <v>9922</v>
      </c>
      <c r="B2157" t="s">
        <v>9923</v>
      </c>
      <c r="C2157" t="s">
        <v>9924</v>
      </c>
      <c r="D2157" t="s">
        <v>9925</v>
      </c>
      <c r="E2157" t="s">
        <v>1449</v>
      </c>
      <c r="F2157">
        <v>3</v>
      </c>
      <c r="G2157">
        <v>2022</v>
      </c>
      <c r="H2157" s="1">
        <v>44943.47869340278</v>
      </c>
      <c r="I2157" t="s">
        <v>8601</v>
      </c>
      <c r="J2157">
        <v>938</v>
      </c>
      <c r="K2157">
        <v>0</v>
      </c>
      <c r="L2157" t="s">
        <v>38</v>
      </c>
      <c r="M2157" t="s">
        <v>51</v>
      </c>
      <c r="N2157">
        <v>938</v>
      </c>
      <c r="R2157" t="s">
        <v>52</v>
      </c>
      <c r="S2157">
        <v>39.656730000000003</v>
      </c>
      <c r="T2157">
        <v>-79.992267999999996</v>
      </c>
      <c r="U2157">
        <v>0</v>
      </c>
      <c r="V2157">
        <v>2</v>
      </c>
      <c r="W2157">
        <v>20.8</v>
      </c>
      <c r="X2157">
        <v>0</v>
      </c>
      <c r="Y2157">
        <v>0</v>
      </c>
      <c r="Z2157">
        <v>54003011001</v>
      </c>
      <c r="AA2157">
        <v>5153.5635440209999</v>
      </c>
      <c r="AB2157" t="s">
        <v>53</v>
      </c>
      <c r="AC2157" t="s">
        <v>3356</v>
      </c>
      <c r="AD2157" t="s">
        <v>54</v>
      </c>
      <c r="AE2157" t="s">
        <v>73</v>
      </c>
      <c r="AF2157" t="s">
        <v>9926</v>
      </c>
    </row>
    <row r="2158" spans="1:32" x14ac:dyDescent="0.25">
      <c r="A2158" t="s">
        <v>9927</v>
      </c>
      <c r="B2158" t="s">
        <v>9928</v>
      </c>
      <c r="C2158" t="s">
        <v>9929</v>
      </c>
      <c r="D2158" t="s">
        <v>9930</v>
      </c>
      <c r="E2158" t="s">
        <v>525</v>
      </c>
      <c r="F2158">
        <v>2</v>
      </c>
      <c r="G2158">
        <v>2022</v>
      </c>
      <c r="H2158" s="1">
        <v>44984.674195428241</v>
      </c>
      <c r="I2158" t="s">
        <v>8601</v>
      </c>
      <c r="J2158">
        <v>936.35</v>
      </c>
      <c r="K2158">
        <v>0</v>
      </c>
      <c r="L2158" t="s">
        <v>38</v>
      </c>
      <c r="M2158" t="s">
        <v>479</v>
      </c>
      <c r="P2158">
        <v>752.79</v>
      </c>
      <c r="Q2158">
        <v>183.57</v>
      </c>
      <c r="R2158" t="s">
        <v>806</v>
      </c>
      <c r="S2158">
        <v>39.013370999999999</v>
      </c>
      <c r="T2158">
        <v>-74.874009999999998</v>
      </c>
      <c r="U2158">
        <v>9.9408333340000006</v>
      </c>
      <c r="V2158">
        <v>2</v>
      </c>
      <c r="W2158">
        <v>14.18</v>
      </c>
      <c r="X2158">
        <v>0</v>
      </c>
      <c r="Y2158">
        <v>2337.21</v>
      </c>
      <c r="Z2158">
        <v>34004015001</v>
      </c>
      <c r="AA2158">
        <v>5277.0305434148613</v>
      </c>
      <c r="AB2158" t="s">
        <v>54</v>
      </c>
      <c r="AC2158" t="s">
        <v>54</v>
      </c>
      <c r="AD2158" t="s">
        <v>54</v>
      </c>
      <c r="AE2158" t="s">
        <v>65</v>
      </c>
      <c r="AF2158" t="s">
        <v>9931</v>
      </c>
    </row>
    <row r="2159" spans="1:32" x14ac:dyDescent="0.25">
      <c r="A2159" t="s">
        <v>9932</v>
      </c>
      <c r="B2159" t="s">
        <v>9933</v>
      </c>
      <c r="C2159" t="s">
        <v>9934</v>
      </c>
      <c r="D2159" t="s">
        <v>9935</v>
      </c>
      <c r="E2159" t="s">
        <v>213</v>
      </c>
      <c r="F2159">
        <v>3</v>
      </c>
      <c r="G2159">
        <v>2022</v>
      </c>
      <c r="H2159" s="1">
        <v>44945.445731562497</v>
      </c>
      <c r="I2159" t="s">
        <v>8601</v>
      </c>
      <c r="J2159">
        <v>930.39</v>
      </c>
      <c r="K2159">
        <v>0</v>
      </c>
      <c r="L2159" t="s">
        <v>38</v>
      </c>
      <c r="M2159" t="s">
        <v>679</v>
      </c>
      <c r="O2159">
        <v>930</v>
      </c>
      <c r="R2159" t="s">
        <v>52</v>
      </c>
      <c r="S2159">
        <v>41.348610999999998</v>
      </c>
      <c r="T2159">
        <v>-75.780179000000004</v>
      </c>
      <c r="U2159">
        <v>3.540975</v>
      </c>
      <c r="V2159">
        <v>1</v>
      </c>
      <c r="W2159">
        <v>6</v>
      </c>
      <c r="X2159">
        <v>0</v>
      </c>
      <c r="Y2159">
        <v>1289.5182</v>
      </c>
      <c r="Z2159">
        <v>42002105001</v>
      </c>
      <c r="AA2159">
        <v>1999.5098131926004</v>
      </c>
      <c r="AB2159" t="s">
        <v>87</v>
      </c>
      <c r="AC2159" t="s">
        <v>54</v>
      </c>
      <c r="AD2159" t="s">
        <v>54</v>
      </c>
      <c r="AE2159" t="s">
        <v>73</v>
      </c>
      <c r="AF2159" t="s">
        <v>9936</v>
      </c>
    </row>
    <row r="2160" spans="1:32" x14ac:dyDescent="0.25">
      <c r="A2160" t="s">
        <v>9937</v>
      </c>
      <c r="B2160" t="s">
        <v>9938</v>
      </c>
      <c r="C2160" t="s">
        <v>9939</v>
      </c>
      <c r="D2160" t="s">
        <v>9940</v>
      </c>
      <c r="E2160" t="s">
        <v>117</v>
      </c>
      <c r="F2160">
        <v>5</v>
      </c>
      <c r="G2160">
        <v>2022</v>
      </c>
      <c r="H2160" s="1">
        <v>44958.661182800926</v>
      </c>
      <c r="I2160" t="s">
        <v>8601</v>
      </c>
      <c r="J2160">
        <v>926</v>
      </c>
      <c r="K2160">
        <v>0</v>
      </c>
      <c r="L2160" t="s">
        <v>38</v>
      </c>
      <c r="M2160" t="s">
        <v>39</v>
      </c>
      <c r="N2160">
        <v>917</v>
      </c>
      <c r="Q2160">
        <v>9</v>
      </c>
      <c r="R2160" t="s">
        <v>673</v>
      </c>
      <c r="S2160">
        <v>42.157440000000001</v>
      </c>
      <c r="T2160">
        <v>-87.798255999999995</v>
      </c>
      <c r="U2160">
        <v>14.613333337</v>
      </c>
      <c r="V2160">
        <v>5</v>
      </c>
      <c r="W2160">
        <v>28</v>
      </c>
      <c r="X2160">
        <v>17.8</v>
      </c>
      <c r="Y2160">
        <v>4524.63</v>
      </c>
      <c r="Z2160">
        <v>17000537009</v>
      </c>
      <c r="AA2160">
        <v>5774.5406353677008</v>
      </c>
      <c r="AB2160" t="s">
        <v>54</v>
      </c>
      <c r="AC2160" t="s">
        <v>54</v>
      </c>
      <c r="AD2160" t="s">
        <v>537</v>
      </c>
      <c r="AE2160" t="s">
        <v>54</v>
      </c>
      <c r="AF2160" t="s">
        <v>9941</v>
      </c>
    </row>
    <row r="2161" spans="1:32" x14ac:dyDescent="0.25">
      <c r="A2161" t="s">
        <v>9942</v>
      </c>
      <c r="B2161" t="s">
        <v>9943</v>
      </c>
      <c r="C2161" t="s">
        <v>9944</v>
      </c>
      <c r="D2161" t="s">
        <v>9945</v>
      </c>
      <c r="E2161" t="s">
        <v>36</v>
      </c>
      <c r="F2161">
        <v>9</v>
      </c>
      <c r="G2161">
        <v>2022</v>
      </c>
      <c r="H2161" s="1">
        <v>44959.612491053238</v>
      </c>
      <c r="I2161" t="s">
        <v>8601</v>
      </c>
      <c r="J2161">
        <v>915.8</v>
      </c>
      <c r="K2161">
        <v>0</v>
      </c>
      <c r="L2161" t="s">
        <v>38</v>
      </c>
      <c r="M2161" t="s">
        <v>79</v>
      </c>
      <c r="Q2161">
        <v>915.8</v>
      </c>
      <c r="R2161" t="s">
        <v>52</v>
      </c>
      <c r="S2161">
        <v>35.658332999999999</v>
      </c>
      <c r="T2161">
        <v>-120.691667</v>
      </c>
      <c r="U2161">
        <v>3.9608333330000001</v>
      </c>
      <c r="V2161">
        <v>3</v>
      </c>
      <c r="W2161">
        <v>0</v>
      </c>
      <c r="X2161">
        <v>4.9000000000000004</v>
      </c>
      <c r="Y2161">
        <v>1448.03</v>
      </c>
      <c r="Z2161">
        <v>6003027001</v>
      </c>
      <c r="AA2161">
        <v>1438.627279073</v>
      </c>
      <c r="AB2161" t="s">
        <v>53</v>
      </c>
      <c r="AC2161" t="s">
        <v>757</v>
      </c>
      <c r="AD2161" t="s">
        <v>54</v>
      </c>
      <c r="AE2161" t="s">
        <v>55</v>
      </c>
      <c r="AF2161" t="s">
        <v>9946</v>
      </c>
    </row>
    <row r="2162" spans="1:32" x14ac:dyDescent="0.25">
      <c r="A2162" t="s">
        <v>9947</v>
      </c>
      <c r="B2162" t="s">
        <v>9948</v>
      </c>
      <c r="C2162" t="s">
        <v>9949</v>
      </c>
      <c r="D2162" t="s">
        <v>5969</v>
      </c>
      <c r="E2162" t="s">
        <v>111</v>
      </c>
      <c r="F2162">
        <v>4</v>
      </c>
      <c r="G2162">
        <v>2022</v>
      </c>
      <c r="H2162" s="1">
        <v>44972.639435856479</v>
      </c>
      <c r="I2162" t="s">
        <v>8601</v>
      </c>
      <c r="J2162">
        <v>915.5</v>
      </c>
      <c r="K2162">
        <v>0</v>
      </c>
      <c r="L2162" t="s">
        <v>38</v>
      </c>
      <c r="M2162" t="s">
        <v>79</v>
      </c>
      <c r="Q2162">
        <v>915.5</v>
      </c>
      <c r="R2162" t="s">
        <v>86</v>
      </c>
      <c r="S2162">
        <v>33.481641000000003</v>
      </c>
      <c r="T2162">
        <v>-84.036573000000004</v>
      </c>
      <c r="AB2162" t="s">
        <v>41</v>
      </c>
      <c r="AC2162" t="s">
        <v>54</v>
      </c>
      <c r="AD2162" t="s">
        <v>54</v>
      </c>
      <c r="AE2162" t="s">
        <v>73</v>
      </c>
      <c r="AF2162" t="s">
        <v>9950</v>
      </c>
    </row>
    <row r="2163" spans="1:32" x14ac:dyDescent="0.25">
      <c r="A2163" t="s">
        <v>9951</v>
      </c>
      <c r="B2163" t="s">
        <v>9952</v>
      </c>
      <c r="C2163" t="s">
        <v>9953</v>
      </c>
      <c r="D2163" t="s">
        <v>672</v>
      </c>
      <c r="E2163" t="s">
        <v>93</v>
      </c>
      <c r="F2163">
        <v>4</v>
      </c>
      <c r="G2163">
        <v>2022</v>
      </c>
      <c r="H2163" s="1">
        <v>44950.503979733796</v>
      </c>
      <c r="I2163" t="s">
        <v>8601</v>
      </c>
      <c r="J2163">
        <v>912.1</v>
      </c>
      <c r="K2163">
        <v>0</v>
      </c>
      <c r="L2163" t="s">
        <v>38</v>
      </c>
      <c r="M2163" t="s">
        <v>79</v>
      </c>
      <c r="Q2163">
        <v>912.1</v>
      </c>
      <c r="R2163" t="s">
        <v>94</v>
      </c>
      <c r="S2163">
        <v>38.322221999999996</v>
      </c>
      <c r="T2163">
        <v>-85.555000000000007</v>
      </c>
      <c r="U2163">
        <v>4.6074285709999998</v>
      </c>
      <c r="V2163">
        <v>1</v>
      </c>
      <c r="W2163">
        <v>6</v>
      </c>
      <c r="X2163">
        <v>4.43</v>
      </c>
      <c r="Y2163">
        <v>972.42100000000005</v>
      </c>
      <c r="Z2163">
        <v>21000025002</v>
      </c>
      <c r="AA2163">
        <v>2198.0039567609001</v>
      </c>
      <c r="AB2163" t="s">
        <v>54</v>
      </c>
      <c r="AC2163" t="s">
        <v>54</v>
      </c>
      <c r="AD2163" t="s">
        <v>54</v>
      </c>
      <c r="AE2163" t="s">
        <v>73</v>
      </c>
      <c r="AF2163" t="s">
        <v>9954</v>
      </c>
    </row>
    <row r="2164" spans="1:32" x14ac:dyDescent="0.25">
      <c r="A2164" t="s">
        <v>9955</v>
      </c>
      <c r="B2164" t="s">
        <v>9956</v>
      </c>
      <c r="C2164" t="s">
        <v>9957</v>
      </c>
      <c r="D2164" t="s">
        <v>9958</v>
      </c>
      <c r="E2164" t="s">
        <v>5199</v>
      </c>
      <c r="F2164">
        <v>9</v>
      </c>
      <c r="G2164">
        <v>2022</v>
      </c>
      <c r="H2164" s="1">
        <v>44978.642777847221</v>
      </c>
      <c r="I2164" t="s">
        <v>8601</v>
      </c>
      <c r="J2164">
        <v>910.77</v>
      </c>
      <c r="K2164">
        <v>0</v>
      </c>
      <c r="L2164" t="s">
        <v>38</v>
      </c>
      <c r="M2164" t="s">
        <v>79</v>
      </c>
      <c r="Q2164">
        <v>910.77</v>
      </c>
      <c r="R2164" t="s">
        <v>94</v>
      </c>
      <c r="S2164">
        <v>20.735410000000002</v>
      </c>
      <c r="T2164">
        <v>-156.44444899999999</v>
      </c>
      <c r="Z2164">
        <v>15000009003</v>
      </c>
      <c r="AB2164" t="s">
        <v>41</v>
      </c>
      <c r="AC2164" t="s">
        <v>54</v>
      </c>
      <c r="AD2164" t="s">
        <v>54</v>
      </c>
      <c r="AE2164" t="s">
        <v>65</v>
      </c>
      <c r="AF2164" t="s">
        <v>9959</v>
      </c>
    </row>
    <row r="2165" spans="1:32" x14ac:dyDescent="0.25">
      <c r="A2165" t="s">
        <v>9960</v>
      </c>
      <c r="B2165" t="s">
        <v>9961</v>
      </c>
      <c r="C2165" t="s">
        <v>9962</v>
      </c>
      <c r="D2165" t="s">
        <v>4602</v>
      </c>
      <c r="E2165" t="s">
        <v>600</v>
      </c>
      <c r="F2165">
        <v>4</v>
      </c>
      <c r="G2165">
        <v>2022</v>
      </c>
      <c r="H2165" s="1">
        <v>44973.638926597225</v>
      </c>
      <c r="I2165" t="s">
        <v>8601</v>
      </c>
      <c r="J2165">
        <v>903.78</v>
      </c>
      <c r="K2165">
        <v>36</v>
      </c>
      <c r="L2165" t="s">
        <v>51</v>
      </c>
      <c r="M2165" t="s">
        <v>39</v>
      </c>
      <c r="N2165">
        <v>903.78</v>
      </c>
      <c r="Q2165">
        <v>2.1</v>
      </c>
      <c r="R2165" t="s">
        <v>568</v>
      </c>
      <c r="S2165">
        <v>30.092040000000001</v>
      </c>
      <c r="T2165">
        <v>-81.719070000000002</v>
      </c>
      <c r="U2165">
        <v>1.339583333</v>
      </c>
      <c r="V2165">
        <v>1</v>
      </c>
      <c r="W2165">
        <v>4</v>
      </c>
      <c r="X2165">
        <v>1.5760000000000001</v>
      </c>
      <c r="Y2165">
        <v>487.81900000000002</v>
      </c>
      <c r="Z2165">
        <v>12000102014</v>
      </c>
      <c r="AA2165">
        <v>1092.6283132200001</v>
      </c>
      <c r="AB2165" t="s">
        <v>54</v>
      </c>
      <c r="AC2165" t="s">
        <v>64</v>
      </c>
      <c r="AD2165" t="s">
        <v>54</v>
      </c>
      <c r="AE2165" t="s">
        <v>73</v>
      </c>
      <c r="AF2165" t="s">
        <v>9963</v>
      </c>
    </row>
    <row r="2166" spans="1:32" x14ac:dyDescent="0.25">
      <c r="A2166" t="s">
        <v>9964</v>
      </c>
      <c r="B2166" t="s">
        <v>9965</v>
      </c>
      <c r="C2166" t="s">
        <v>9966</v>
      </c>
      <c r="D2166" t="s">
        <v>4602</v>
      </c>
      <c r="E2166" t="s">
        <v>600</v>
      </c>
      <c r="F2166">
        <v>4</v>
      </c>
      <c r="G2166">
        <v>2022</v>
      </c>
      <c r="H2166" s="1">
        <v>44973.639528993059</v>
      </c>
      <c r="I2166" t="s">
        <v>8601</v>
      </c>
      <c r="J2166">
        <v>903.09</v>
      </c>
      <c r="K2166">
        <v>0</v>
      </c>
      <c r="L2166" t="s">
        <v>38</v>
      </c>
      <c r="M2166" t="s">
        <v>39</v>
      </c>
      <c r="N2166">
        <v>785.59</v>
      </c>
      <c r="Q2166">
        <v>117.5</v>
      </c>
      <c r="R2166" t="s">
        <v>568</v>
      </c>
      <c r="S2166">
        <v>30.173677999999999</v>
      </c>
      <c r="T2166">
        <v>-81.808132999999998</v>
      </c>
      <c r="U2166">
        <v>0.59499999999999997</v>
      </c>
      <c r="V2166">
        <v>1</v>
      </c>
      <c r="W2166">
        <v>4</v>
      </c>
      <c r="X2166">
        <v>1.56</v>
      </c>
      <c r="Y2166">
        <v>217.529</v>
      </c>
      <c r="Z2166">
        <v>12000102002</v>
      </c>
      <c r="AA2166">
        <v>1047.1021335025</v>
      </c>
      <c r="AB2166" t="s">
        <v>54</v>
      </c>
      <c r="AC2166" t="s">
        <v>64</v>
      </c>
      <c r="AD2166" t="s">
        <v>54</v>
      </c>
      <c r="AE2166" t="s">
        <v>73</v>
      </c>
      <c r="AF2166" t="s">
        <v>9967</v>
      </c>
    </row>
    <row r="2167" spans="1:32" x14ac:dyDescent="0.25">
      <c r="A2167" t="s">
        <v>9968</v>
      </c>
      <c r="B2167" t="s">
        <v>9969</v>
      </c>
      <c r="C2167" t="s">
        <v>9970</v>
      </c>
      <c r="D2167" t="s">
        <v>9971</v>
      </c>
      <c r="E2167" t="s">
        <v>951</v>
      </c>
      <c r="F2167">
        <v>1</v>
      </c>
      <c r="G2167">
        <v>2022</v>
      </c>
      <c r="H2167" s="1">
        <v>44986.659474282409</v>
      </c>
      <c r="I2167" t="s">
        <v>8601</v>
      </c>
      <c r="J2167">
        <v>901</v>
      </c>
      <c r="K2167">
        <v>0</v>
      </c>
      <c r="L2167" t="s">
        <v>38</v>
      </c>
      <c r="M2167" t="s">
        <v>79</v>
      </c>
      <c r="Q2167">
        <v>901</v>
      </c>
      <c r="R2167" t="s">
        <v>94</v>
      </c>
      <c r="S2167">
        <v>43.073056000000001</v>
      </c>
      <c r="T2167">
        <v>-70.740832999999995</v>
      </c>
      <c r="U2167">
        <v>3.753333333</v>
      </c>
      <c r="V2167">
        <v>1</v>
      </c>
      <c r="W2167">
        <v>4.8</v>
      </c>
      <c r="X2167">
        <v>0</v>
      </c>
      <c r="Y2167">
        <v>1368.25</v>
      </c>
      <c r="Z2167">
        <v>33000083001</v>
      </c>
      <c r="AA2167">
        <v>2070.5306535518994</v>
      </c>
      <c r="AB2167" t="s">
        <v>54</v>
      </c>
      <c r="AC2167" t="s">
        <v>54</v>
      </c>
      <c r="AD2167" t="s">
        <v>54</v>
      </c>
      <c r="AE2167" t="s">
        <v>65</v>
      </c>
      <c r="AF2167" t="s">
        <v>9972</v>
      </c>
    </row>
    <row r="2168" spans="1:32" x14ac:dyDescent="0.25">
      <c r="A2168" t="s">
        <v>9973</v>
      </c>
      <c r="B2168" t="s">
        <v>9974</v>
      </c>
      <c r="C2168" t="s">
        <v>9975</v>
      </c>
      <c r="D2168" t="s">
        <v>9976</v>
      </c>
      <c r="E2168" t="s">
        <v>159</v>
      </c>
      <c r="F2168">
        <v>10</v>
      </c>
      <c r="G2168">
        <v>2022</v>
      </c>
      <c r="H2168" s="1">
        <v>44970.792475277776</v>
      </c>
      <c r="I2168" t="s">
        <v>8601</v>
      </c>
      <c r="J2168">
        <v>893</v>
      </c>
      <c r="K2168">
        <v>0</v>
      </c>
      <c r="L2168" t="s">
        <v>38</v>
      </c>
      <c r="M2168" t="s">
        <v>63</v>
      </c>
      <c r="P2168">
        <v>893</v>
      </c>
      <c r="R2168" t="s">
        <v>38</v>
      </c>
      <c r="S2168">
        <v>48.521667999999998</v>
      </c>
      <c r="T2168">
        <v>-122.609444</v>
      </c>
      <c r="Z2168">
        <v>53000030001</v>
      </c>
      <c r="AA2168">
        <v>1136.3334457488002</v>
      </c>
      <c r="AB2168" t="s">
        <v>54</v>
      </c>
      <c r="AC2168" t="s">
        <v>64</v>
      </c>
      <c r="AD2168" t="s">
        <v>54</v>
      </c>
      <c r="AE2168" t="s">
        <v>55</v>
      </c>
      <c r="AF2168" t="s">
        <v>9977</v>
      </c>
    </row>
    <row r="2169" spans="1:32" x14ac:dyDescent="0.25">
      <c r="A2169" t="s">
        <v>9978</v>
      </c>
      <c r="B2169" t="s">
        <v>9979</v>
      </c>
      <c r="C2169" t="s">
        <v>9980</v>
      </c>
      <c r="D2169" t="s">
        <v>9093</v>
      </c>
      <c r="E2169" t="s">
        <v>726</v>
      </c>
      <c r="F2169">
        <v>6</v>
      </c>
      <c r="G2169">
        <v>2022</v>
      </c>
      <c r="H2169" s="1">
        <v>44952.427803749997</v>
      </c>
      <c r="I2169" t="s">
        <v>8601</v>
      </c>
      <c r="J2169">
        <v>890.71</v>
      </c>
      <c r="K2169">
        <v>0</v>
      </c>
      <c r="L2169" t="s">
        <v>38</v>
      </c>
      <c r="M2169" t="s">
        <v>51</v>
      </c>
      <c r="N2169">
        <v>890.71</v>
      </c>
      <c r="R2169" t="s">
        <v>52</v>
      </c>
      <c r="S2169">
        <v>34.738889999999998</v>
      </c>
      <c r="T2169">
        <v>-92.179140000000004</v>
      </c>
      <c r="U2169">
        <v>5.7991666669999997</v>
      </c>
      <c r="V2169">
        <v>1</v>
      </c>
      <c r="W2169">
        <v>12</v>
      </c>
      <c r="X2169">
        <v>5.05</v>
      </c>
      <c r="Y2169">
        <v>2113.819</v>
      </c>
      <c r="Z2169">
        <v>5000003002</v>
      </c>
      <c r="AA2169">
        <v>3158.6063488001496</v>
      </c>
      <c r="AB2169" t="s">
        <v>41</v>
      </c>
      <c r="AC2169" t="s">
        <v>54</v>
      </c>
      <c r="AD2169" t="s">
        <v>54</v>
      </c>
      <c r="AE2169" t="s">
        <v>1814</v>
      </c>
      <c r="AF2169" t="s">
        <v>9981</v>
      </c>
    </row>
    <row r="2170" spans="1:32" x14ac:dyDescent="0.25">
      <c r="A2170" t="s">
        <v>9982</v>
      </c>
      <c r="B2170" t="s">
        <v>9983</v>
      </c>
      <c r="C2170" t="s">
        <v>9984</v>
      </c>
      <c r="D2170" t="s">
        <v>9985</v>
      </c>
      <c r="E2170" t="s">
        <v>85</v>
      </c>
      <c r="F2170">
        <v>2</v>
      </c>
      <c r="G2170">
        <v>2022</v>
      </c>
      <c r="H2170" s="1">
        <v>44974.420028078704</v>
      </c>
      <c r="I2170" t="s">
        <v>8601</v>
      </c>
      <c r="J2170">
        <v>889</v>
      </c>
      <c r="K2170">
        <v>0</v>
      </c>
      <c r="L2170" t="s">
        <v>38</v>
      </c>
      <c r="M2170" t="s">
        <v>79</v>
      </c>
      <c r="Q2170">
        <v>889</v>
      </c>
      <c r="R2170" t="s">
        <v>94</v>
      </c>
      <c r="S2170">
        <v>40.584074999999999</v>
      </c>
      <c r="T2170">
        <v>-73.830016000000001</v>
      </c>
      <c r="U2170">
        <v>19.583333329999999</v>
      </c>
      <c r="V2170">
        <v>1</v>
      </c>
      <c r="W2170">
        <v>45</v>
      </c>
      <c r="X2170">
        <v>0</v>
      </c>
      <c r="Y2170">
        <v>7147</v>
      </c>
      <c r="Z2170">
        <v>36002001014</v>
      </c>
      <c r="AA2170">
        <v>12022.553539797402</v>
      </c>
      <c r="AB2170" t="s">
        <v>53</v>
      </c>
      <c r="AC2170" t="s">
        <v>54</v>
      </c>
      <c r="AD2170" t="s">
        <v>54</v>
      </c>
      <c r="AE2170" t="s">
        <v>65</v>
      </c>
      <c r="AF2170" t="s">
        <v>9986</v>
      </c>
    </row>
    <row r="2171" spans="1:32" x14ac:dyDescent="0.25">
      <c r="A2171" t="s">
        <v>9987</v>
      </c>
      <c r="B2171" t="s">
        <v>9988</v>
      </c>
      <c r="C2171" t="s">
        <v>9988</v>
      </c>
      <c r="D2171" t="s">
        <v>3053</v>
      </c>
      <c r="E2171" t="s">
        <v>99</v>
      </c>
      <c r="F2171">
        <v>6</v>
      </c>
      <c r="G2171">
        <v>2022</v>
      </c>
      <c r="H2171" s="1">
        <v>44818.441088182874</v>
      </c>
      <c r="I2171" t="s">
        <v>8601</v>
      </c>
      <c r="J2171">
        <v>886.76</v>
      </c>
      <c r="K2171">
        <v>0</v>
      </c>
      <c r="L2171" t="s">
        <v>38</v>
      </c>
      <c r="M2171" t="s">
        <v>79</v>
      </c>
      <c r="Q2171">
        <v>886.76</v>
      </c>
      <c r="R2171" t="s">
        <v>52</v>
      </c>
      <c r="S2171">
        <v>29.552659999999999</v>
      </c>
      <c r="T2171">
        <v>-97.914029999999997</v>
      </c>
      <c r="U2171">
        <v>1.6950000000000001</v>
      </c>
      <c r="V2171">
        <v>1</v>
      </c>
      <c r="W2171">
        <v>12</v>
      </c>
      <c r="X2171">
        <v>2.13</v>
      </c>
      <c r="Y2171">
        <v>618.39</v>
      </c>
      <c r="Z2171">
        <v>48008025002</v>
      </c>
      <c r="AA2171">
        <v>597.30347789359985</v>
      </c>
      <c r="AB2171" t="s">
        <v>118</v>
      </c>
      <c r="AC2171" t="s">
        <v>54</v>
      </c>
      <c r="AD2171" t="s">
        <v>54</v>
      </c>
      <c r="AE2171" t="s">
        <v>73</v>
      </c>
      <c r="AF2171" t="s">
        <v>9989</v>
      </c>
    </row>
    <row r="2172" spans="1:32" x14ac:dyDescent="0.25">
      <c r="A2172" t="s">
        <v>9990</v>
      </c>
      <c r="B2172" t="s">
        <v>9991</v>
      </c>
      <c r="C2172" t="s">
        <v>9992</v>
      </c>
      <c r="D2172" t="s">
        <v>9993</v>
      </c>
      <c r="E2172" t="s">
        <v>117</v>
      </c>
      <c r="F2172">
        <v>5</v>
      </c>
      <c r="G2172">
        <v>2022</v>
      </c>
      <c r="H2172" s="1">
        <v>44972.651937303242</v>
      </c>
      <c r="I2172" t="s">
        <v>8601</v>
      </c>
      <c r="J2172">
        <v>886.74</v>
      </c>
      <c r="K2172">
        <v>0</v>
      </c>
      <c r="L2172" t="s">
        <v>38</v>
      </c>
      <c r="M2172" t="s">
        <v>51</v>
      </c>
      <c r="N2172">
        <v>886.74</v>
      </c>
      <c r="R2172" t="s">
        <v>52</v>
      </c>
      <c r="S2172">
        <v>42.18956</v>
      </c>
      <c r="T2172">
        <v>-88.315910000000002</v>
      </c>
      <c r="U2172">
        <v>2.8039999999999998</v>
      </c>
      <c r="V2172">
        <v>1</v>
      </c>
      <c r="W2172">
        <v>10.4</v>
      </c>
      <c r="X2172">
        <v>4.5</v>
      </c>
      <c r="Y2172">
        <v>1023.526</v>
      </c>
      <c r="Z2172">
        <v>17000667001</v>
      </c>
      <c r="AA2172">
        <v>1638.9424698300002</v>
      </c>
      <c r="AB2172" t="s">
        <v>41</v>
      </c>
      <c r="AC2172" t="s">
        <v>72</v>
      </c>
      <c r="AD2172" t="s">
        <v>54</v>
      </c>
      <c r="AE2172" t="s">
        <v>73</v>
      </c>
      <c r="AF2172" t="s">
        <v>9994</v>
      </c>
    </row>
    <row r="2173" spans="1:32" x14ac:dyDescent="0.25">
      <c r="A2173" t="s">
        <v>9995</v>
      </c>
      <c r="B2173" t="s">
        <v>9996</v>
      </c>
      <c r="C2173" t="s">
        <v>9997</v>
      </c>
      <c r="D2173" t="s">
        <v>2386</v>
      </c>
      <c r="E2173" t="s">
        <v>641</v>
      </c>
      <c r="F2173">
        <v>3</v>
      </c>
      <c r="G2173">
        <v>2022</v>
      </c>
      <c r="H2173" s="1">
        <v>44970.38688982639</v>
      </c>
      <c r="I2173" t="s">
        <v>8601</v>
      </c>
      <c r="J2173">
        <v>886.21</v>
      </c>
      <c r="K2173">
        <v>0</v>
      </c>
      <c r="L2173" t="s">
        <v>38</v>
      </c>
      <c r="M2173" t="s">
        <v>39</v>
      </c>
      <c r="N2173">
        <v>745.76</v>
      </c>
      <c r="Q2173">
        <v>140.44999999999999</v>
      </c>
      <c r="R2173" t="s">
        <v>673</v>
      </c>
      <c r="S2173">
        <v>39.092486000000001</v>
      </c>
      <c r="T2173">
        <v>-77.530643999999995</v>
      </c>
      <c r="Z2173">
        <v>51000327001</v>
      </c>
      <c r="AA2173">
        <v>1271.0909377126002</v>
      </c>
      <c r="AB2173" t="s">
        <v>53</v>
      </c>
      <c r="AC2173" t="s">
        <v>54</v>
      </c>
      <c r="AD2173" t="s">
        <v>537</v>
      </c>
      <c r="AE2173" t="s">
        <v>55</v>
      </c>
      <c r="AF2173" t="s">
        <v>9998</v>
      </c>
    </row>
    <row r="2174" spans="1:32" x14ac:dyDescent="0.25">
      <c r="A2174" t="s">
        <v>9999</v>
      </c>
      <c r="B2174" t="s">
        <v>10000</v>
      </c>
      <c r="C2174" t="s">
        <v>10001</v>
      </c>
      <c r="D2174" t="s">
        <v>8951</v>
      </c>
      <c r="E2174" t="s">
        <v>600</v>
      </c>
      <c r="F2174">
        <v>4</v>
      </c>
      <c r="G2174">
        <v>2022</v>
      </c>
      <c r="H2174" s="1">
        <v>44957.459483784725</v>
      </c>
      <c r="I2174" t="s">
        <v>8601</v>
      </c>
      <c r="J2174">
        <v>881.7</v>
      </c>
      <c r="K2174">
        <v>0</v>
      </c>
      <c r="L2174" t="s">
        <v>38</v>
      </c>
      <c r="M2174" t="s">
        <v>79</v>
      </c>
      <c r="Q2174">
        <v>881.7</v>
      </c>
      <c r="R2174" t="s">
        <v>94</v>
      </c>
      <c r="S2174">
        <v>27.579722</v>
      </c>
      <c r="T2174">
        <v>-82.478333000000006</v>
      </c>
      <c r="Z2174">
        <v>12000506004</v>
      </c>
      <c r="AA2174">
        <v>2567.6765360669997</v>
      </c>
      <c r="AB2174" t="s">
        <v>54</v>
      </c>
      <c r="AC2174" t="s">
        <v>54</v>
      </c>
      <c r="AD2174" t="s">
        <v>54</v>
      </c>
      <c r="AE2174" t="s">
        <v>73</v>
      </c>
      <c r="AF2174" t="s">
        <v>10002</v>
      </c>
    </row>
    <row r="2175" spans="1:32" x14ac:dyDescent="0.25">
      <c r="A2175" t="s">
        <v>10003</v>
      </c>
      <c r="B2175" t="s">
        <v>10004</v>
      </c>
      <c r="C2175" t="s">
        <v>10005</v>
      </c>
      <c r="D2175" t="s">
        <v>10006</v>
      </c>
      <c r="E2175" t="s">
        <v>1023</v>
      </c>
      <c r="F2175">
        <v>8</v>
      </c>
      <c r="G2175">
        <v>2022</v>
      </c>
      <c r="H2175" s="1">
        <v>44973.596847071756</v>
      </c>
      <c r="I2175" t="s">
        <v>8601</v>
      </c>
      <c r="J2175">
        <v>881.5</v>
      </c>
      <c r="K2175">
        <v>0</v>
      </c>
      <c r="L2175" t="s">
        <v>38</v>
      </c>
      <c r="M2175" t="s">
        <v>79</v>
      </c>
      <c r="Q2175">
        <v>881.5</v>
      </c>
      <c r="R2175" t="s">
        <v>52</v>
      </c>
      <c r="S2175">
        <v>39.427005999999999</v>
      </c>
      <c r="T2175">
        <v>-104.90484600000001</v>
      </c>
      <c r="AB2175" t="s">
        <v>41</v>
      </c>
      <c r="AC2175" t="s">
        <v>54</v>
      </c>
      <c r="AD2175" t="s">
        <v>215</v>
      </c>
      <c r="AE2175" t="s">
        <v>73</v>
      </c>
      <c r="AF2175" t="s">
        <v>10007</v>
      </c>
    </row>
    <row r="2176" spans="1:32" x14ac:dyDescent="0.25">
      <c r="A2176" t="s">
        <v>10008</v>
      </c>
      <c r="B2176" t="s">
        <v>10009</v>
      </c>
      <c r="C2176" t="s">
        <v>10010</v>
      </c>
      <c r="D2176" t="s">
        <v>10011</v>
      </c>
      <c r="E2176" t="s">
        <v>136</v>
      </c>
      <c r="F2176">
        <v>4</v>
      </c>
      <c r="G2176">
        <v>2022</v>
      </c>
      <c r="H2176" s="1">
        <v>44970.548208437503</v>
      </c>
      <c r="I2176" t="s">
        <v>8601</v>
      </c>
      <c r="J2176">
        <v>880</v>
      </c>
      <c r="K2176">
        <v>0</v>
      </c>
      <c r="L2176" t="s">
        <v>38</v>
      </c>
      <c r="M2176" t="s">
        <v>51</v>
      </c>
      <c r="N2176">
        <v>880</v>
      </c>
      <c r="R2176" t="s">
        <v>52</v>
      </c>
      <c r="S2176">
        <v>35.764809999999997</v>
      </c>
      <c r="T2176">
        <v>-79.787350000000004</v>
      </c>
      <c r="U2176">
        <v>3.5790416669999998</v>
      </c>
      <c r="V2176">
        <v>1</v>
      </c>
      <c r="W2176">
        <v>9</v>
      </c>
      <c r="X2176">
        <v>0</v>
      </c>
      <c r="Y2176">
        <v>1306.6643999999999</v>
      </c>
      <c r="Z2176">
        <v>37007601001</v>
      </c>
      <c r="AA2176">
        <v>2458.4137047450004</v>
      </c>
      <c r="AB2176" t="s">
        <v>53</v>
      </c>
      <c r="AC2176" t="s">
        <v>54</v>
      </c>
      <c r="AD2176" t="s">
        <v>54</v>
      </c>
      <c r="AE2176" t="s">
        <v>73</v>
      </c>
      <c r="AF2176" t="s">
        <v>10012</v>
      </c>
    </row>
    <row r="2177" spans="1:32" x14ac:dyDescent="0.25">
      <c r="A2177" t="s">
        <v>10013</v>
      </c>
      <c r="B2177" t="s">
        <v>10014</v>
      </c>
      <c r="C2177" t="s">
        <v>10015</v>
      </c>
      <c r="D2177" t="s">
        <v>10016</v>
      </c>
      <c r="E2177" t="s">
        <v>61</v>
      </c>
      <c r="F2177">
        <v>1</v>
      </c>
      <c r="G2177">
        <v>2022</v>
      </c>
      <c r="H2177" s="1">
        <v>45133.471612118054</v>
      </c>
      <c r="I2177" t="s">
        <v>8601</v>
      </c>
      <c r="J2177">
        <v>875</v>
      </c>
      <c r="K2177">
        <v>0</v>
      </c>
      <c r="L2177" t="s">
        <v>38</v>
      </c>
      <c r="M2177" t="s">
        <v>79</v>
      </c>
      <c r="Q2177">
        <v>794</v>
      </c>
      <c r="R2177" t="s">
        <v>94</v>
      </c>
      <c r="S2177">
        <v>41.829512000000001</v>
      </c>
      <c r="T2177">
        <v>-72.635461000000006</v>
      </c>
      <c r="U2177">
        <v>2.5468333329999999</v>
      </c>
      <c r="V2177">
        <v>1</v>
      </c>
      <c r="W2177">
        <v>3.75</v>
      </c>
      <c r="X2177">
        <v>0</v>
      </c>
      <c r="Y2177">
        <v>928.16600000000005</v>
      </c>
      <c r="Z2177">
        <v>9001320001</v>
      </c>
      <c r="AA2177">
        <v>1098.0914547861</v>
      </c>
      <c r="AB2177" t="s">
        <v>54</v>
      </c>
      <c r="AC2177" t="s">
        <v>72</v>
      </c>
      <c r="AD2177" t="s">
        <v>54</v>
      </c>
      <c r="AE2177" t="s">
        <v>65</v>
      </c>
      <c r="AF2177" t="s">
        <v>10017</v>
      </c>
    </row>
    <row r="2178" spans="1:32" x14ac:dyDescent="0.25">
      <c r="A2178" t="s">
        <v>10018</v>
      </c>
      <c r="B2178" t="s">
        <v>10019</v>
      </c>
      <c r="C2178" t="s">
        <v>10020</v>
      </c>
      <c r="D2178" t="s">
        <v>10021</v>
      </c>
      <c r="E2178" t="s">
        <v>600</v>
      </c>
      <c r="F2178">
        <v>4</v>
      </c>
      <c r="G2178">
        <v>2022</v>
      </c>
      <c r="H2178" s="1">
        <v>44932.540709398148</v>
      </c>
      <c r="I2178" t="s">
        <v>8601</v>
      </c>
      <c r="J2178">
        <v>875</v>
      </c>
      <c r="K2178">
        <v>0</v>
      </c>
      <c r="L2178" t="s">
        <v>38</v>
      </c>
      <c r="M2178" t="s">
        <v>79</v>
      </c>
      <c r="Q2178">
        <v>875</v>
      </c>
      <c r="R2178" t="s">
        <v>86</v>
      </c>
      <c r="S2178">
        <v>29.293610999999999</v>
      </c>
      <c r="T2178">
        <v>-81.083055999999999</v>
      </c>
      <c r="U2178">
        <v>1.2749999999999999</v>
      </c>
      <c r="V2178">
        <v>1</v>
      </c>
      <c r="W2178">
        <v>8</v>
      </c>
      <c r="X2178">
        <v>0</v>
      </c>
      <c r="Y2178">
        <v>507.70909089999998</v>
      </c>
      <c r="Z2178">
        <v>12000183001</v>
      </c>
      <c r="AA2178">
        <v>2221.6775702139998</v>
      </c>
      <c r="AB2178" t="s">
        <v>54</v>
      </c>
      <c r="AC2178" t="s">
        <v>54</v>
      </c>
      <c r="AD2178" t="s">
        <v>54</v>
      </c>
      <c r="AE2178" t="s">
        <v>73</v>
      </c>
      <c r="AF2178" t="s">
        <v>10022</v>
      </c>
    </row>
    <row r="2179" spans="1:32" x14ac:dyDescent="0.25">
      <c r="A2179" t="s">
        <v>10023</v>
      </c>
      <c r="B2179" t="s">
        <v>10024</v>
      </c>
      <c r="C2179" t="s">
        <v>10025</v>
      </c>
      <c r="D2179" t="s">
        <v>811</v>
      </c>
      <c r="E2179" t="s">
        <v>93</v>
      </c>
      <c r="F2179">
        <v>4</v>
      </c>
      <c r="G2179">
        <v>2022</v>
      </c>
      <c r="H2179" s="1">
        <v>44952.381565763892</v>
      </c>
      <c r="I2179" t="s">
        <v>8601</v>
      </c>
      <c r="J2179">
        <v>870.97</v>
      </c>
      <c r="K2179">
        <v>0</v>
      </c>
      <c r="L2179" t="s">
        <v>38</v>
      </c>
      <c r="M2179" t="s">
        <v>79</v>
      </c>
      <c r="Q2179">
        <v>870.97</v>
      </c>
      <c r="R2179" t="s">
        <v>52</v>
      </c>
      <c r="S2179">
        <v>37.648448999999999</v>
      </c>
      <c r="T2179">
        <v>-87.513176999999999</v>
      </c>
      <c r="U2179">
        <v>2.618833333</v>
      </c>
      <c r="V2179">
        <v>1</v>
      </c>
      <c r="W2179">
        <v>8</v>
      </c>
      <c r="X2179">
        <v>2.5670000000000002</v>
      </c>
      <c r="Y2179">
        <v>955.17899999999997</v>
      </c>
      <c r="Z2179">
        <v>21000024002</v>
      </c>
      <c r="AA2179">
        <v>2048.6780872875001</v>
      </c>
      <c r="AB2179" t="s">
        <v>54</v>
      </c>
      <c r="AC2179" t="s">
        <v>64</v>
      </c>
      <c r="AD2179" t="s">
        <v>54</v>
      </c>
      <c r="AE2179" t="s">
        <v>73</v>
      </c>
      <c r="AF2179" t="s">
        <v>10026</v>
      </c>
    </row>
    <row r="2180" spans="1:32" x14ac:dyDescent="0.25">
      <c r="A2180" t="s">
        <v>10027</v>
      </c>
      <c r="B2180" t="s">
        <v>10028</v>
      </c>
      <c r="C2180" t="s">
        <v>10029</v>
      </c>
      <c r="D2180" t="s">
        <v>10030</v>
      </c>
      <c r="E2180" t="s">
        <v>247</v>
      </c>
      <c r="F2180">
        <v>1</v>
      </c>
      <c r="G2180">
        <v>2022</v>
      </c>
      <c r="H2180" s="1">
        <v>44966.563842777781</v>
      </c>
      <c r="I2180" t="s">
        <v>8601</v>
      </c>
      <c r="J2180">
        <v>855.64</v>
      </c>
      <c r="K2180">
        <v>0</v>
      </c>
      <c r="L2180" t="s">
        <v>38</v>
      </c>
      <c r="M2180" t="s">
        <v>79</v>
      </c>
      <c r="Q2180">
        <v>855.64</v>
      </c>
      <c r="R2180" t="s">
        <v>94</v>
      </c>
      <c r="S2180">
        <v>42.387695999999998</v>
      </c>
      <c r="T2180">
        <v>-72.537381999999994</v>
      </c>
      <c r="U2180">
        <v>3.6334166670000001</v>
      </c>
      <c r="V2180">
        <v>1</v>
      </c>
      <c r="W2180">
        <v>7.1</v>
      </c>
      <c r="X2180">
        <v>0</v>
      </c>
      <c r="Y2180">
        <v>1323.2449999999999</v>
      </c>
      <c r="Z2180">
        <v>25000045001</v>
      </c>
      <c r="AA2180">
        <v>2081.4569366840997</v>
      </c>
      <c r="AB2180" t="s">
        <v>54</v>
      </c>
      <c r="AC2180" t="s">
        <v>54</v>
      </c>
      <c r="AD2180" t="s">
        <v>54</v>
      </c>
      <c r="AE2180" t="s">
        <v>55</v>
      </c>
      <c r="AF2180" t="s">
        <v>10031</v>
      </c>
    </row>
    <row r="2181" spans="1:32" x14ac:dyDescent="0.25">
      <c r="A2181" t="s">
        <v>10032</v>
      </c>
      <c r="B2181" t="s">
        <v>10033</v>
      </c>
      <c r="C2181" t="s">
        <v>10034</v>
      </c>
      <c r="D2181" t="s">
        <v>9204</v>
      </c>
      <c r="E2181" t="s">
        <v>36</v>
      </c>
      <c r="F2181">
        <v>9</v>
      </c>
      <c r="G2181">
        <v>2022</v>
      </c>
      <c r="H2181" s="1">
        <v>44977.703852233797</v>
      </c>
      <c r="I2181" t="s">
        <v>8601</v>
      </c>
      <c r="J2181">
        <v>850</v>
      </c>
      <c r="K2181">
        <v>0</v>
      </c>
      <c r="L2181" t="s">
        <v>38</v>
      </c>
      <c r="M2181" t="s">
        <v>79</v>
      </c>
      <c r="Q2181">
        <v>850</v>
      </c>
      <c r="R2181" t="s">
        <v>94</v>
      </c>
      <c r="S2181">
        <v>33.591917000000002</v>
      </c>
      <c r="T2181">
        <v>-116.121703</v>
      </c>
      <c r="U2181">
        <v>5.2402499999999996</v>
      </c>
      <c r="V2181">
        <v>1</v>
      </c>
      <c r="W2181">
        <v>9.9</v>
      </c>
      <c r="X2181">
        <v>5.5</v>
      </c>
      <c r="Y2181">
        <v>1911.162</v>
      </c>
      <c r="AB2181" t="s">
        <v>118</v>
      </c>
      <c r="AC2181" t="s">
        <v>72</v>
      </c>
      <c r="AD2181" t="s">
        <v>54</v>
      </c>
      <c r="AE2181" t="s">
        <v>589</v>
      </c>
      <c r="AF2181" t="s">
        <v>10035</v>
      </c>
    </row>
    <row r="2182" spans="1:32" x14ac:dyDescent="0.25">
      <c r="A2182" t="s">
        <v>10036</v>
      </c>
      <c r="B2182" t="s">
        <v>10037</v>
      </c>
      <c r="C2182" t="s">
        <v>10038</v>
      </c>
      <c r="D2182" t="s">
        <v>10039</v>
      </c>
      <c r="E2182" t="s">
        <v>213</v>
      </c>
      <c r="F2182">
        <v>3</v>
      </c>
      <c r="G2182">
        <v>2022</v>
      </c>
      <c r="H2182" s="1">
        <v>44972.410759837963</v>
      </c>
      <c r="I2182" t="s">
        <v>8601</v>
      </c>
      <c r="J2182">
        <v>846.99</v>
      </c>
      <c r="K2182">
        <v>0</v>
      </c>
      <c r="L2182" t="s">
        <v>38</v>
      </c>
      <c r="M2182" t="s">
        <v>51</v>
      </c>
      <c r="N2182">
        <v>555.46</v>
      </c>
      <c r="R2182" t="s">
        <v>52</v>
      </c>
      <c r="S2182">
        <v>40.453906000000003</v>
      </c>
      <c r="T2182">
        <v>-78.426102999999998</v>
      </c>
      <c r="U2182">
        <v>7.1417999999999999</v>
      </c>
      <c r="V2182">
        <v>1</v>
      </c>
      <c r="W2182">
        <v>10.8</v>
      </c>
      <c r="X2182">
        <v>0</v>
      </c>
      <c r="Y2182">
        <v>2595.4096</v>
      </c>
      <c r="Z2182">
        <v>42004081002</v>
      </c>
      <c r="AA2182">
        <v>3183.1904858476</v>
      </c>
      <c r="AB2182" t="s">
        <v>177</v>
      </c>
      <c r="AC2182" t="s">
        <v>757</v>
      </c>
      <c r="AD2182" t="s">
        <v>54</v>
      </c>
      <c r="AE2182" t="s">
        <v>73</v>
      </c>
      <c r="AF2182" t="s">
        <v>10040</v>
      </c>
    </row>
    <row r="2183" spans="1:32" x14ac:dyDescent="0.25">
      <c r="A2183" t="s">
        <v>10041</v>
      </c>
      <c r="B2183" t="s">
        <v>10042</v>
      </c>
      <c r="C2183" t="s">
        <v>10043</v>
      </c>
      <c r="D2183" t="s">
        <v>10041</v>
      </c>
      <c r="E2183" t="s">
        <v>437</v>
      </c>
      <c r="F2183">
        <v>5</v>
      </c>
      <c r="G2183">
        <v>2022</v>
      </c>
      <c r="H2183" s="1">
        <v>44942.606844525464</v>
      </c>
      <c r="I2183" t="s">
        <v>8601</v>
      </c>
      <c r="J2183">
        <v>839.9</v>
      </c>
      <c r="K2183">
        <v>0</v>
      </c>
      <c r="L2183" t="s">
        <v>38</v>
      </c>
      <c r="M2183" t="s">
        <v>51</v>
      </c>
      <c r="N2183">
        <v>839.9</v>
      </c>
      <c r="R2183" t="s">
        <v>52</v>
      </c>
      <c r="S2183">
        <v>44.309722000000001</v>
      </c>
      <c r="T2183">
        <v>-93.266110999999995</v>
      </c>
      <c r="U2183">
        <v>3.6916666669999998</v>
      </c>
      <c r="V2183">
        <v>1</v>
      </c>
      <c r="W2183">
        <v>7</v>
      </c>
      <c r="X2183">
        <v>7</v>
      </c>
      <c r="Y2183">
        <v>1347.6</v>
      </c>
      <c r="Z2183">
        <v>27000020001</v>
      </c>
      <c r="AA2183">
        <v>1986.5803781528305</v>
      </c>
      <c r="AB2183" t="s">
        <v>53</v>
      </c>
      <c r="AC2183" t="s">
        <v>64</v>
      </c>
      <c r="AD2183" t="s">
        <v>54</v>
      </c>
      <c r="AE2183" t="s">
        <v>438</v>
      </c>
      <c r="AF2183" t="s">
        <v>10044</v>
      </c>
    </row>
    <row r="2184" spans="1:32" x14ac:dyDescent="0.25">
      <c r="A2184" t="s">
        <v>10045</v>
      </c>
      <c r="B2184" t="s">
        <v>10046</v>
      </c>
      <c r="C2184" t="s">
        <v>10047</v>
      </c>
      <c r="D2184" t="s">
        <v>10048</v>
      </c>
      <c r="E2184" t="s">
        <v>50</v>
      </c>
      <c r="F2184">
        <v>10</v>
      </c>
      <c r="G2184">
        <v>2022</v>
      </c>
      <c r="H2184" s="1">
        <v>44965.509846006942</v>
      </c>
      <c r="I2184" t="s">
        <v>8601</v>
      </c>
      <c r="J2184">
        <v>838</v>
      </c>
      <c r="K2184">
        <v>0</v>
      </c>
      <c r="L2184" t="s">
        <v>38</v>
      </c>
      <c r="M2184" t="s">
        <v>39</v>
      </c>
      <c r="N2184">
        <v>1064</v>
      </c>
      <c r="Q2184">
        <v>35</v>
      </c>
      <c r="R2184" t="s">
        <v>490</v>
      </c>
      <c r="S2184">
        <v>44.303604</v>
      </c>
      <c r="T2184">
        <v>-121.190186</v>
      </c>
      <c r="AB2184" t="s">
        <v>10049</v>
      </c>
      <c r="AC2184" t="s">
        <v>72</v>
      </c>
      <c r="AD2184" t="s">
        <v>54</v>
      </c>
      <c r="AE2184" t="s">
        <v>73</v>
      </c>
      <c r="AF2184" t="s">
        <v>10050</v>
      </c>
    </row>
    <row r="2185" spans="1:32" x14ac:dyDescent="0.25">
      <c r="A2185" t="s">
        <v>10051</v>
      </c>
      <c r="B2185" t="s">
        <v>10052</v>
      </c>
      <c r="C2185" t="s">
        <v>10052</v>
      </c>
      <c r="D2185" t="s">
        <v>10053</v>
      </c>
      <c r="E2185" t="s">
        <v>99</v>
      </c>
      <c r="F2185">
        <v>6</v>
      </c>
      <c r="G2185">
        <v>2022</v>
      </c>
      <c r="H2185" s="1">
        <v>44830.53819605324</v>
      </c>
      <c r="I2185" t="s">
        <v>8601</v>
      </c>
      <c r="J2185">
        <v>836.17089999999996</v>
      </c>
      <c r="K2185">
        <v>0</v>
      </c>
      <c r="L2185" t="s">
        <v>38</v>
      </c>
      <c r="M2185" t="s">
        <v>79</v>
      </c>
      <c r="Q2185">
        <v>836.17089999999996</v>
      </c>
      <c r="R2185" t="s">
        <v>94</v>
      </c>
      <c r="S2185">
        <v>32.947780000000002</v>
      </c>
      <c r="T2185">
        <v>-97.082499999999996</v>
      </c>
      <c r="U2185">
        <v>3.2039166670000001</v>
      </c>
      <c r="V2185">
        <v>1</v>
      </c>
      <c r="W2185">
        <v>5.75</v>
      </c>
      <c r="X2185">
        <v>5.75</v>
      </c>
      <c r="Y2185">
        <v>1170.1099999999999</v>
      </c>
      <c r="Z2185">
        <v>48004124001</v>
      </c>
      <c r="AA2185">
        <v>1653.5108473396001</v>
      </c>
      <c r="AB2185" t="s">
        <v>41</v>
      </c>
      <c r="AC2185" t="s">
        <v>54</v>
      </c>
      <c r="AD2185" t="s">
        <v>54</v>
      </c>
      <c r="AE2185" t="s">
        <v>65</v>
      </c>
      <c r="AF2185" t="s">
        <v>10054</v>
      </c>
    </row>
    <row r="2186" spans="1:32" x14ac:dyDescent="0.25">
      <c r="A2186" t="s">
        <v>3180</v>
      </c>
      <c r="B2186" t="s">
        <v>10055</v>
      </c>
      <c r="C2186" t="s">
        <v>10056</v>
      </c>
      <c r="D2186" t="s">
        <v>3180</v>
      </c>
      <c r="E2186" t="s">
        <v>437</v>
      </c>
      <c r="F2186">
        <v>5</v>
      </c>
      <c r="G2186">
        <v>2022</v>
      </c>
      <c r="H2186" s="1">
        <v>44908.585838449071</v>
      </c>
      <c r="I2186" t="s">
        <v>8601</v>
      </c>
      <c r="J2186">
        <v>835.59</v>
      </c>
      <c r="K2186">
        <v>0</v>
      </c>
      <c r="L2186" t="s">
        <v>38</v>
      </c>
      <c r="M2186" t="s">
        <v>51</v>
      </c>
      <c r="N2186">
        <v>835.59</v>
      </c>
      <c r="R2186" t="s">
        <v>52</v>
      </c>
      <c r="S2186">
        <v>43.6556</v>
      </c>
      <c r="T2186">
        <v>-92.973600000000005</v>
      </c>
      <c r="U2186">
        <v>5.0614666670000004</v>
      </c>
      <c r="V2186">
        <v>1</v>
      </c>
      <c r="W2186">
        <v>8.4749999999999996</v>
      </c>
      <c r="X2186">
        <v>8.4749999999999996</v>
      </c>
      <c r="Y2186">
        <v>1847.7185999999999</v>
      </c>
      <c r="Z2186">
        <v>27000005001</v>
      </c>
      <c r="AA2186">
        <v>2737.3981340538403</v>
      </c>
      <c r="AB2186" t="s">
        <v>53</v>
      </c>
      <c r="AC2186" t="s">
        <v>42</v>
      </c>
      <c r="AD2186" t="s">
        <v>54</v>
      </c>
      <c r="AE2186" t="s">
        <v>55</v>
      </c>
      <c r="AF2186" t="s">
        <v>10057</v>
      </c>
    </row>
    <row r="2187" spans="1:32" x14ac:dyDescent="0.25">
      <c r="A2187" t="s">
        <v>10058</v>
      </c>
      <c r="B2187" t="s">
        <v>10059</v>
      </c>
      <c r="C2187" t="s">
        <v>10060</v>
      </c>
      <c r="D2187" t="s">
        <v>704</v>
      </c>
      <c r="E2187" t="s">
        <v>111</v>
      </c>
      <c r="F2187">
        <v>4</v>
      </c>
      <c r="G2187">
        <v>2022</v>
      </c>
      <c r="H2187" s="1">
        <v>44939.601609108795</v>
      </c>
      <c r="I2187" t="s">
        <v>8601</v>
      </c>
      <c r="J2187">
        <v>826</v>
      </c>
      <c r="K2187">
        <v>0</v>
      </c>
      <c r="L2187" t="s">
        <v>38</v>
      </c>
      <c r="M2187" t="s">
        <v>51</v>
      </c>
      <c r="N2187">
        <v>676</v>
      </c>
      <c r="R2187" t="s">
        <v>86</v>
      </c>
      <c r="S2187">
        <v>33.410820000000001</v>
      </c>
      <c r="T2187">
        <v>-84.383070000000004</v>
      </c>
      <c r="U2187">
        <v>2.448</v>
      </c>
      <c r="V2187">
        <v>1</v>
      </c>
      <c r="W2187">
        <v>4.4000000000000004</v>
      </c>
      <c r="X2187">
        <v>1.4890000000000001</v>
      </c>
      <c r="Y2187">
        <v>892.86800000000005</v>
      </c>
      <c r="AB2187" t="s">
        <v>54</v>
      </c>
      <c r="AC2187" t="s">
        <v>64</v>
      </c>
      <c r="AD2187" t="s">
        <v>43</v>
      </c>
      <c r="AE2187" t="s">
        <v>73</v>
      </c>
      <c r="AF2187" t="s">
        <v>10061</v>
      </c>
    </row>
    <row r="2188" spans="1:32" x14ac:dyDescent="0.25">
      <c r="A2188" t="s">
        <v>10062</v>
      </c>
      <c r="B2188" t="s">
        <v>10063</v>
      </c>
      <c r="C2188" t="s">
        <v>10064</v>
      </c>
      <c r="D2188" t="s">
        <v>10065</v>
      </c>
      <c r="E2188" t="s">
        <v>136</v>
      </c>
      <c r="F2188">
        <v>4</v>
      </c>
      <c r="G2188">
        <v>2022</v>
      </c>
      <c r="H2188" s="1">
        <v>44985.389584618053</v>
      </c>
      <c r="I2188" t="s">
        <v>8601</v>
      </c>
      <c r="J2188">
        <v>825</v>
      </c>
      <c r="K2188">
        <v>0</v>
      </c>
      <c r="L2188" t="s">
        <v>38</v>
      </c>
      <c r="M2188" t="s">
        <v>79</v>
      </c>
      <c r="Q2188">
        <v>825</v>
      </c>
      <c r="R2188" t="s">
        <v>52</v>
      </c>
      <c r="S2188">
        <v>35.396991</v>
      </c>
      <c r="T2188">
        <v>-78.801536999999996</v>
      </c>
      <c r="U2188">
        <v>3.95905</v>
      </c>
      <c r="V2188">
        <v>1</v>
      </c>
      <c r="W2188">
        <v>7.5</v>
      </c>
      <c r="X2188">
        <v>0</v>
      </c>
      <c r="Y2188">
        <v>1444.1401000000001</v>
      </c>
      <c r="Z2188">
        <v>37004306001</v>
      </c>
      <c r="AA2188">
        <v>1475.0482228469998</v>
      </c>
      <c r="AB2188" t="s">
        <v>53</v>
      </c>
      <c r="AC2188" t="s">
        <v>54</v>
      </c>
      <c r="AD2188" t="s">
        <v>54</v>
      </c>
      <c r="AE2188" t="s">
        <v>438</v>
      </c>
      <c r="AF2188" t="s">
        <v>10066</v>
      </c>
    </row>
    <row r="2189" spans="1:32" x14ac:dyDescent="0.25">
      <c r="A2189" t="s">
        <v>10067</v>
      </c>
      <c r="B2189" t="s">
        <v>10068</v>
      </c>
      <c r="C2189" t="s">
        <v>10069</v>
      </c>
      <c r="D2189" t="s">
        <v>10070</v>
      </c>
      <c r="E2189" t="s">
        <v>192</v>
      </c>
      <c r="F2189">
        <v>4</v>
      </c>
      <c r="G2189">
        <v>2022</v>
      </c>
      <c r="H2189" s="1">
        <v>44970.621949085646</v>
      </c>
      <c r="I2189" t="s">
        <v>8601</v>
      </c>
      <c r="J2189">
        <v>822.65</v>
      </c>
      <c r="K2189">
        <v>0</v>
      </c>
      <c r="L2189" t="s">
        <v>38</v>
      </c>
      <c r="M2189" t="s">
        <v>79</v>
      </c>
      <c r="Q2189">
        <v>822.65</v>
      </c>
      <c r="R2189" t="s">
        <v>94</v>
      </c>
      <c r="S2189">
        <v>31.253299999999999</v>
      </c>
      <c r="T2189">
        <v>-85.504300000000001</v>
      </c>
      <c r="U2189">
        <v>5.2583333330000004</v>
      </c>
      <c r="V2189">
        <v>1</v>
      </c>
      <c r="W2189">
        <v>12</v>
      </c>
      <c r="X2189">
        <v>6.52</v>
      </c>
      <c r="Y2189">
        <v>1919.73</v>
      </c>
      <c r="Z2189">
        <v>1000049005</v>
      </c>
      <c r="AA2189">
        <v>3245.1060902633999</v>
      </c>
      <c r="AB2189" t="s">
        <v>54</v>
      </c>
      <c r="AC2189" t="s">
        <v>54</v>
      </c>
      <c r="AD2189" t="s">
        <v>54</v>
      </c>
      <c r="AE2189" t="s">
        <v>73</v>
      </c>
      <c r="AF2189" t="s">
        <v>10071</v>
      </c>
    </row>
    <row r="2190" spans="1:32" x14ac:dyDescent="0.25">
      <c r="A2190" t="s">
        <v>10072</v>
      </c>
      <c r="B2190" t="s">
        <v>10073</v>
      </c>
      <c r="C2190" t="s">
        <v>10074</v>
      </c>
      <c r="D2190" t="s">
        <v>10075</v>
      </c>
      <c r="E2190" t="s">
        <v>777</v>
      </c>
      <c r="F2190">
        <v>9</v>
      </c>
      <c r="G2190">
        <v>2022</v>
      </c>
      <c r="H2190" s="1">
        <v>44964.440504675928</v>
      </c>
      <c r="I2190" t="s">
        <v>8601</v>
      </c>
      <c r="J2190">
        <v>822</v>
      </c>
      <c r="K2190">
        <v>0</v>
      </c>
      <c r="L2190" t="s">
        <v>38</v>
      </c>
      <c r="M2190" t="s">
        <v>79</v>
      </c>
      <c r="Q2190">
        <v>822</v>
      </c>
      <c r="R2190" t="s">
        <v>52</v>
      </c>
      <c r="S2190">
        <v>39.161648999999997</v>
      </c>
      <c r="T2190">
        <v>-119.733367</v>
      </c>
      <c r="Z2190">
        <v>32000014001</v>
      </c>
      <c r="AA2190">
        <v>2494.834648519</v>
      </c>
      <c r="AB2190" t="s">
        <v>53</v>
      </c>
      <c r="AC2190" t="s">
        <v>54</v>
      </c>
      <c r="AD2190" t="s">
        <v>54</v>
      </c>
      <c r="AE2190" t="s">
        <v>73</v>
      </c>
      <c r="AF2190" t="s">
        <v>10076</v>
      </c>
    </row>
    <row r="2191" spans="1:32" x14ac:dyDescent="0.25">
      <c r="A2191" t="s">
        <v>10077</v>
      </c>
      <c r="B2191" t="s">
        <v>10078</v>
      </c>
      <c r="C2191" t="s">
        <v>10079</v>
      </c>
      <c r="D2191" t="s">
        <v>10080</v>
      </c>
      <c r="E2191" t="s">
        <v>600</v>
      </c>
      <c r="F2191">
        <v>4</v>
      </c>
      <c r="G2191">
        <v>2022</v>
      </c>
      <c r="H2191" s="1">
        <v>44959.349185474537</v>
      </c>
      <c r="I2191" t="s">
        <v>8601</v>
      </c>
      <c r="J2191">
        <v>817.7</v>
      </c>
      <c r="K2191">
        <v>0</v>
      </c>
      <c r="L2191" t="s">
        <v>38</v>
      </c>
      <c r="M2191" t="s">
        <v>79</v>
      </c>
      <c r="Q2191">
        <v>817.7</v>
      </c>
      <c r="R2191" t="s">
        <v>94</v>
      </c>
      <c r="S2191">
        <v>27.132068</v>
      </c>
      <c r="T2191">
        <v>-80.188661999999994</v>
      </c>
      <c r="AB2191" t="s">
        <v>41</v>
      </c>
      <c r="AC2191" t="s">
        <v>54</v>
      </c>
      <c r="AD2191" t="s">
        <v>54</v>
      </c>
      <c r="AE2191" t="s">
        <v>73</v>
      </c>
      <c r="AF2191" t="s">
        <v>10081</v>
      </c>
    </row>
    <row r="2192" spans="1:32" x14ac:dyDescent="0.25">
      <c r="A2192" t="s">
        <v>10082</v>
      </c>
      <c r="B2192" t="s">
        <v>10083</v>
      </c>
      <c r="C2192" t="s">
        <v>10084</v>
      </c>
      <c r="D2192" t="s">
        <v>10085</v>
      </c>
      <c r="E2192" t="s">
        <v>854</v>
      </c>
      <c r="F2192">
        <v>8</v>
      </c>
      <c r="G2192">
        <v>2022</v>
      </c>
      <c r="H2192" s="1">
        <v>44937.544074155092</v>
      </c>
      <c r="I2192" t="s">
        <v>8601</v>
      </c>
      <c r="J2192">
        <v>816</v>
      </c>
      <c r="K2192">
        <v>0</v>
      </c>
      <c r="L2192" t="s">
        <v>38</v>
      </c>
      <c r="M2192" t="s">
        <v>79</v>
      </c>
      <c r="Q2192">
        <v>816</v>
      </c>
      <c r="R2192" t="s">
        <v>52</v>
      </c>
      <c r="S2192">
        <v>40.727862999999999</v>
      </c>
      <c r="T2192">
        <v>-112.07399700000001</v>
      </c>
      <c r="U2192">
        <v>2.490583333</v>
      </c>
      <c r="V2192">
        <v>2</v>
      </c>
      <c r="W2192">
        <v>3.3</v>
      </c>
      <c r="X2192">
        <v>0</v>
      </c>
      <c r="Y2192">
        <v>909.50099999999998</v>
      </c>
      <c r="Z2192">
        <v>49000063001</v>
      </c>
      <c r="AA2192">
        <v>1292.9435039770001</v>
      </c>
      <c r="AB2192" t="s">
        <v>54</v>
      </c>
      <c r="AC2192" t="s">
        <v>64</v>
      </c>
      <c r="AD2192" t="s">
        <v>54</v>
      </c>
      <c r="AE2192" t="s">
        <v>54</v>
      </c>
      <c r="AF2192" t="s">
        <v>10086</v>
      </c>
    </row>
    <row r="2193" spans="1:32" x14ac:dyDescent="0.25">
      <c r="A2193" t="s">
        <v>10087</v>
      </c>
      <c r="B2193" t="s">
        <v>10088</v>
      </c>
      <c r="C2193" t="s">
        <v>10089</v>
      </c>
      <c r="D2193" t="s">
        <v>3463</v>
      </c>
      <c r="E2193" t="s">
        <v>207</v>
      </c>
      <c r="F2193">
        <v>4</v>
      </c>
      <c r="G2193">
        <v>2022</v>
      </c>
      <c r="H2193" s="1">
        <v>44950.313108101851</v>
      </c>
      <c r="I2193" t="s">
        <v>8601</v>
      </c>
      <c r="J2193">
        <v>812.16</v>
      </c>
      <c r="K2193">
        <v>0</v>
      </c>
      <c r="L2193" t="s">
        <v>38</v>
      </c>
      <c r="M2193" t="s">
        <v>79</v>
      </c>
      <c r="Q2193">
        <v>812.16</v>
      </c>
      <c r="R2193" t="s">
        <v>52</v>
      </c>
      <c r="S2193">
        <v>35.892499999999998</v>
      </c>
      <c r="T2193">
        <v>-84.243899999999996</v>
      </c>
      <c r="U2193">
        <v>3.817541667</v>
      </c>
      <c r="V2193">
        <v>1</v>
      </c>
      <c r="W2193">
        <v>10</v>
      </c>
      <c r="X2193">
        <v>4.1519909999999998</v>
      </c>
      <c r="Y2193">
        <v>1392.2041999999999</v>
      </c>
      <c r="AB2193" t="s">
        <v>41</v>
      </c>
      <c r="AC2193" t="s">
        <v>54</v>
      </c>
      <c r="AD2193" t="s">
        <v>54</v>
      </c>
      <c r="AE2193" t="s">
        <v>73</v>
      </c>
      <c r="AF2193" t="s">
        <v>10090</v>
      </c>
    </row>
    <row r="2194" spans="1:32" x14ac:dyDescent="0.25">
      <c r="A2194" t="s">
        <v>10091</v>
      </c>
      <c r="B2194" t="s">
        <v>10092</v>
      </c>
      <c r="C2194" t="s">
        <v>10093</v>
      </c>
      <c r="D2194" t="s">
        <v>6796</v>
      </c>
      <c r="E2194" t="s">
        <v>213</v>
      </c>
      <c r="F2194">
        <v>3</v>
      </c>
      <c r="G2194">
        <v>2022</v>
      </c>
      <c r="H2194" s="1">
        <v>44973.390055949072</v>
      </c>
      <c r="I2194" t="s">
        <v>8601</v>
      </c>
      <c r="J2194">
        <v>802</v>
      </c>
      <c r="K2194">
        <v>0</v>
      </c>
      <c r="L2194" t="s">
        <v>38</v>
      </c>
      <c r="M2194" t="s">
        <v>39</v>
      </c>
      <c r="N2194">
        <v>295</v>
      </c>
      <c r="Q2194">
        <v>523.91999999999996</v>
      </c>
      <c r="R2194" t="s">
        <v>568</v>
      </c>
      <c r="S2194">
        <v>40.337513000000001</v>
      </c>
      <c r="T2194">
        <v>-76.462429</v>
      </c>
      <c r="U2194">
        <v>5.3287500000000003</v>
      </c>
      <c r="V2194">
        <v>1</v>
      </c>
      <c r="W2194">
        <v>8</v>
      </c>
      <c r="X2194">
        <v>0</v>
      </c>
      <c r="Y2194">
        <v>1943.654</v>
      </c>
      <c r="Z2194">
        <v>42001013001</v>
      </c>
      <c r="AA2194">
        <v>2549.4660641800001</v>
      </c>
      <c r="AB2194" t="s">
        <v>53</v>
      </c>
      <c r="AC2194" t="s">
        <v>42</v>
      </c>
      <c r="AD2194" t="s">
        <v>537</v>
      </c>
      <c r="AE2194" t="s">
        <v>73</v>
      </c>
      <c r="AF2194" t="s">
        <v>10094</v>
      </c>
    </row>
    <row r="2195" spans="1:32" x14ac:dyDescent="0.25">
      <c r="A2195" t="s">
        <v>10095</v>
      </c>
      <c r="B2195" t="s">
        <v>10096</v>
      </c>
      <c r="C2195" t="s">
        <v>10097</v>
      </c>
      <c r="D2195" t="s">
        <v>10098</v>
      </c>
      <c r="E2195" t="s">
        <v>525</v>
      </c>
      <c r="F2195">
        <v>2</v>
      </c>
      <c r="G2195">
        <v>2022</v>
      </c>
      <c r="H2195" s="1">
        <v>44951.438769594904</v>
      </c>
      <c r="I2195" t="s">
        <v>8601</v>
      </c>
      <c r="J2195">
        <v>796.07</v>
      </c>
      <c r="K2195">
        <v>0</v>
      </c>
      <c r="L2195" t="s">
        <v>38</v>
      </c>
      <c r="M2195" t="s">
        <v>79</v>
      </c>
      <c r="Q2195">
        <v>796.07</v>
      </c>
      <c r="R2195" t="s">
        <v>86</v>
      </c>
      <c r="S2195">
        <v>40.838529999999999</v>
      </c>
      <c r="T2195">
        <v>-74.310119999999998</v>
      </c>
      <c r="U2195">
        <v>4.1675000000000004</v>
      </c>
      <c r="V2195">
        <v>1</v>
      </c>
      <c r="W2195">
        <v>4.5</v>
      </c>
      <c r="X2195">
        <v>3.8</v>
      </c>
      <c r="Y2195">
        <v>1519.78</v>
      </c>
      <c r="Z2195">
        <v>34001156001</v>
      </c>
      <c r="AA2195">
        <v>1549.7111575837</v>
      </c>
      <c r="AB2195" t="s">
        <v>54</v>
      </c>
      <c r="AC2195" t="s">
        <v>54</v>
      </c>
      <c r="AD2195" t="s">
        <v>54</v>
      </c>
      <c r="AE2195" t="s">
        <v>73</v>
      </c>
      <c r="AF2195" t="s">
        <v>10099</v>
      </c>
    </row>
    <row r="2196" spans="1:32" x14ac:dyDescent="0.25">
      <c r="A2196" t="s">
        <v>10100</v>
      </c>
      <c r="B2196" t="s">
        <v>10101</v>
      </c>
      <c r="C2196" t="s">
        <v>10101</v>
      </c>
      <c r="D2196" t="s">
        <v>10102</v>
      </c>
      <c r="E2196" t="s">
        <v>99</v>
      </c>
      <c r="F2196">
        <v>6</v>
      </c>
      <c r="G2196">
        <v>2022</v>
      </c>
      <c r="H2196" s="1">
        <v>44830.494500775465</v>
      </c>
      <c r="I2196" t="s">
        <v>8601</v>
      </c>
      <c r="J2196">
        <v>794</v>
      </c>
      <c r="K2196">
        <v>0</v>
      </c>
      <c r="L2196" t="s">
        <v>38</v>
      </c>
      <c r="M2196" t="s">
        <v>79</v>
      </c>
      <c r="Q2196">
        <v>794</v>
      </c>
      <c r="R2196" t="s">
        <v>94</v>
      </c>
      <c r="S2196">
        <v>32.747650999999998</v>
      </c>
      <c r="T2196">
        <v>-97.769408999999996</v>
      </c>
      <c r="U2196">
        <v>5.5259700000000009</v>
      </c>
      <c r="V2196">
        <v>3</v>
      </c>
      <c r="W2196">
        <v>4.5</v>
      </c>
      <c r="X2196">
        <v>4.5</v>
      </c>
      <c r="Y2196">
        <v>978.49019999999996</v>
      </c>
      <c r="Z2196">
        <v>48004143001</v>
      </c>
      <c r="AA2196">
        <v>1638.9424698300002</v>
      </c>
      <c r="AB2196" t="s">
        <v>41</v>
      </c>
      <c r="AC2196" t="s">
        <v>54</v>
      </c>
      <c r="AD2196" t="s">
        <v>54</v>
      </c>
      <c r="AE2196" t="s">
        <v>73</v>
      </c>
      <c r="AF2196" t="s">
        <v>10103</v>
      </c>
    </row>
    <row r="2197" spans="1:32" x14ac:dyDescent="0.25">
      <c r="A2197" t="s">
        <v>10104</v>
      </c>
      <c r="B2197" t="s">
        <v>10105</v>
      </c>
      <c r="C2197" t="s">
        <v>10106</v>
      </c>
      <c r="D2197" t="s">
        <v>9912</v>
      </c>
      <c r="E2197" t="s">
        <v>600</v>
      </c>
      <c r="F2197">
        <v>4</v>
      </c>
      <c r="G2197">
        <v>2022</v>
      </c>
      <c r="H2197" s="1">
        <v>44938.508247696758</v>
      </c>
      <c r="I2197" t="s">
        <v>8601</v>
      </c>
      <c r="J2197">
        <v>793</v>
      </c>
      <c r="K2197">
        <v>0</v>
      </c>
      <c r="L2197" t="s">
        <v>38</v>
      </c>
      <c r="M2197" t="s">
        <v>79</v>
      </c>
      <c r="Q2197">
        <v>793</v>
      </c>
      <c r="R2197" t="s">
        <v>94</v>
      </c>
      <c r="S2197">
        <v>26.541003</v>
      </c>
      <c r="T2197">
        <v>-81.904221000000007</v>
      </c>
      <c r="U2197">
        <v>1.1654166669999999</v>
      </c>
      <c r="V2197">
        <v>1</v>
      </c>
      <c r="W2197">
        <v>5</v>
      </c>
      <c r="X2197">
        <v>1.21</v>
      </c>
      <c r="Y2197">
        <v>427.041</v>
      </c>
      <c r="Z2197">
        <v>12000126022</v>
      </c>
      <c r="AA2197">
        <v>1425.8799487521001</v>
      </c>
      <c r="AB2197" t="s">
        <v>54</v>
      </c>
      <c r="AC2197" t="s">
        <v>54</v>
      </c>
      <c r="AD2197" t="s">
        <v>54</v>
      </c>
      <c r="AE2197" t="s">
        <v>73</v>
      </c>
      <c r="AF2197" t="s">
        <v>10107</v>
      </c>
    </row>
    <row r="2198" spans="1:32" x14ac:dyDescent="0.25">
      <c r="A2198" t="s">
        <v>10108</v>
      </c>
      <c r="B2198" t="s">
        <v>10109</v>
      </c>
      <c r="C2198" t="s">
        <v>10110</v>
      </c>
      <c r="D2198" t="s">
        <v>10111</v>
      </c>
      <c r="E2198" t="s">
        <v>36</v>
      </c>
      <c r="F2198">
        <v>9</v>
      </c>
      <c r="G2198">
        <v>2022</v>
      </c>
      <c r="H2198" s="1">
        <v>44949.560006979169</v>
      </c>
      <c r="I2198" t="s">
        <v>8601</v>
      </c>
      <c r="J2198">
        <v>792.51</v>
      </c>
      <c r="K2198">
        <v>0</v>
      </c>
      <c r="L2198" t="s">
        <v>38</v>
      </c>
      <c r="M2198" t="s">
        <v>79</v>
      </c>
      <c r="Q2198">
        <v>792.51</v>
      </c>
      <c r="R2198" t="s">
        <v>52</v>
      </c>
      <c r="S2198">
        <v>34.003979999999999</v>
      </c>
      <c r="T2198">
        <v>-117.063109</v>
      </c>
      <c r="U2198">
        <v>3.559166667</v>
      </c>
      <c r="V2198">
        <v>2</v>
      </c>
      <c r="W2198">
        <v>8</v>
      </c>
      <c r="X2198">
        <v>8</v>
      </c>
      <c r="Y2198">
        <v>1299.4000000000001</v>
      </c>
      <c r="Z2198">
        <v>6008019001</v>
      </c>
      <c r="AA2198">
        <v>2048.6780872875001</v>
      </c>
      <c r="AB2198" t="s">
        <v>53</v>
      </c>
      <c r="AC2198" t="s">
        <v>54</v>
      </c>
      <c r="AD2198" t="s">
        <v>54</v>
      </c>
      <c r="AE2198" t="s">
        <v>55</v>
      </c>
      <c r="AF2198" t="s">
        <v>10112</v>
      </c>
    </row>
    <row r="2199" spans="1:32" x14ac:dyDescent="0.25">
      <c r="A2199" t="s">
        <v>10113</v>
      </c>
      <c r="B2199" t="s">
        <v>10114</v>
      </c>
      <c r="C2199" t="s">
        <v>10115</v>
      </c>
      <c r="D2199" t="s">
        <v>10116</v>
      </c>
      <c r="E2199" t="s">
        <v>1713</v>
      </c>
      <c r="F2199">
        <v>1</v>
      </c>
      <c r="G2199">
        <v>2022</v>
      </c>
      <c r="H2199" s="1">
        <v>44967.58270648148</v>
      </c>
      <c r="I2199" t="s">
        <v>8601</v>
      </c>
      <c r="J2199">
        <v>788</v>
      </c>
      <c r="K2199">
        <v>0</v>
      </c>
      <c r="L2199" t="s">
        <v>38</v>
      </c>
      <c r="M2199" t="s">
        <v>79</v>
      </c>
      <c r="Q2199">
        <v>788</v>
      </c>
      <c r="R2199" t="s">
        <v>94</v>
      </c>
      <c r="S2199">
        <v>43.63888</v>
      </c>
      <c r="T2199">
        <v>-70.256460000000004</v>
      </c>
      <c r="U2199">
        <v>5.3863583330000004</v>
      </c>
      <c r="V2199">
        <v>1</v>
      </c>
      <c r="W2199">
        <v>9.3000000000000007</v>
      </c>
      <c r="X2199">
        <v>0</v>
      </c>
      <c r="Y2199">
        <v>654.93703330000005</v>
      </c>
      <c r="Z2199">
        <v>23000003001</v>
      </c>
      <c r="AA2199">
        <v>3538.2946876440997</v>
      </c>
      <c r="AB2199" t="s">
        <v>54</v>
      </c>
      <c r="AC2199" t="s">
        <v>54</v>
      </c>
      <c r="AD2199" t="s">
        <v>54</v>
      </c>
      <c r="AE2199" t="s">
        <v>73</v>
      </c>
      <c r="AF2199" t="s">
        <v>10117</v>
      </c>
    </row>
    <row r="2200" spans="1:32" x14ac:dyDescent="0.25">
      <c r="A2200" t="s">
        <v>10118</v>
      </c>
      <c r="B2200" t="s">
        <v>10119</v>
      </c>
      <c r="C2200" t="s">
        <v>10120</v>
      </c>
      <c r="D2200" t="s">
        <v>10121</v>
      </c>
      <c r="E2200" t="s">
        <v>213</v>
      </c>
      <c r="F2200">
        <v>3</v>
      </c>
      <c r="G2200">
        <v>2022</v>
      </c>
      <c r="H2200" s="1">
        <v>44985.359938310183</v>
      </c>
      <c r="I2200" t="s">
        <v>8601</v>
      </c>
      <c r="J2200">
        <v>780.76</v>
      </c>
      <c r="K2200">
        <v>0</v>
      </c>
      <c r="L2200" t="s">
        <v>38</v>
      </c>
      <c r="M2200" t="s">
        <v>79</v>
      </c>
      <c r="Q2200">
        <v>780.76</v>
      </c>
      <c r="R2200" t="s">
        <v>52</v>
      </c>
      <c r="S2200">
        <v>40.719119999999997</v>
      </c>
      <c r="T2200">
        <v>-80.143529999999998</v>
      </c>
      <c r="U2200">
        <v>3.7654999999999998</v>
      </c>
      <c r="V2200">
        <v>1</v>
      </c>
      <c r="W2200">
        <v>6</v>
      </c>
      <c r="X2200">
        <v>0</v>
      </c>
      <c r="Y2200">
        <v>1370.883</v>
      </c>
      <c r="Z2200">
        <v>42005431001</v>
      </c>
      <c r="AA2200">
        <v>1207.3542861080998</v>
      </c>
      <c r="AB2200" t="s">
        <v>54</v>
      </c>
      <c r="AC2200" t="s">
        <v>54</v>
      </c>
      <c r="AD2200" t="s">
        <v>215</v>
      </c>
      <c r="AE2200" t="s">
        <v>55</v>
      </c>
      <c r="AF2200" t="s">
        <v>10122</v>
      </c>
    </row>
    <row r="2201" spans="1:32" x14ac:dyDescent="0.25">
      <c r="A2201" t="s">
        <v>10123</v>
      </c>
      <c r="B2201" t="s">
        <v>10124</v>
      </c>
      <c r="C2201" t="s">
        <v>10125</v>
      </c>
      <c r="D2201" t="s">
        <v>10126</v>
      </c>
      <c r="E2201" t="s">
        <v>111</v>
      </c>
      <c r="F2201">
        <v>4</v>
      </c>
      <c r="G2201">
        <v>2022</v>
      </c>
      <c r="H2201" s="1">
        <v>44957.442629884259</v>
      </c>
      <c r="I2201" t="s">
        <v>8601</v>
      </c>
      <c r="J2201">
        <v>776.4</v>
      </c>
      <c r="K2201">
        <v>0</v>
      </c>
      <c r="L2201" t="s">
        <v>38</v>
      </c>
      <c r="M2201" t="s">
        <v>51</v>
      </c>
      <c r="N2201">
        <v>776.4</v>
      </c>
      <c r="R2201" t="s">
        <v>52</v>
      </c>
      <c r="S2201">
        <v>33.592269999999999</v>
      </c>
      <c r="T2201">
        <v>-82.139771999999994</v>
      </c>
      <c r="U2201">
        <v>4.4291666669999996</v>
      </c>
      <c r="V2201">
        <v>1</v>
      </c>
      <c r="W2201">
        <v>12</v>
      </c>
      <c r="X2201">
        <v>5.1100000000000003</v>
      </c>
      <c r="Y2201">
        <v>1617.0619999999999</v>
      </c>
      <c r="Z2201">
        <v>13000999022</v>
      </c>
      <c r="AA2201">
        <v>2722.4655471064998</v>
      </c>
      <c r="AB2201" t="s">
        <v>41</v>
      </c>
      <c r="AC2201" t="s">
        <v>54</v>
      </c>
      <c r="AD2201" t="s">
        <v>54</v>
      </c>
      <c r="AE2201" t="s">
        <v>73</v>
      </c>
      <c r="AF2201" t="s">
        <v>10127</v>
      </c>
    </row>
    <row r="2202" spans="1:32" x14ac:dyDescent="0.25">
      <c r="A2202" t="s">
        <v>10128</v>
      </c>
      <c r="B2202" t="s">
        <v>10129</v>
      </c>
      <c r="C2202" t="s">
        <v>10129</v>
      </c>
      <c r="D2202" t="s">
        <v>10130</v>
      </c>
      <c r="E2202" t="s">
        <v>99</v>
      </c>
      <c r="F2202">
        <v>6</v>
      </c>
      <c r="G2202">
        <v>2022</v>
      </c>
      <c r="H2202" s="1">
        <v>44810.58112333333</v>
      </c>
      <c r="I2202" t="s">
        <v>8601</v>
      </c>
      <c r="J2202">
        <v>773.91</v>
      </c>
      <c r="K2202">
        <v>0</v>
      </c>
      <c r="L2202" t="s">
        <v>38</v>
      </c>
      <c r="M2202" t="s">
        <v>679</v>
      </c>
      <c r="O2202">
        <v>1</v>
      </c>
      <c r="R2202" t="s">
        <v>52</v>
      </c>
      <c r="S2202">
        <v>30.641197999999999</v>
      </c>
      <c r="T2202">
        <v>-96.320498000000001</v>
      </c>
      <c r="U2202">
        <v>4.8133333330000001</v>
      </c>
      <c r="V2202">
        <v>1</v>
      </c>
      <c r="W2202">
        <v>8</v>
      </c>
      <c r="X2202">
        <v>0</v>
      </c>
      <c r="Y2202">
        <v>1756.45</v>
      </c>
      <c r="Z2202">
        <v>48003040001</v>
      </c>
      <c r="AA2202">
        <v>2294.519457762</v>
      </c>
      <c r="AB2202" t="s">
        <v>41</v>
      </c>
      <c r="AC2202" t="s">
        <v>64</v>
      </c>
      <c r="AD2202" t="s">
        <v>43</v>
      </c>
      <c r="AE2202" t="s">
        <v>73</v>
      </c>
      <c r="AF2202" t="s">
        <v>10131</v>
      </c>
    </row>
    <row r="2203" spans="1:32" x14ac:dyDescent="0.25">
      <c r="A2203" t="s">
        <v>10132</v>
      </c>
      <c r="B2203" t="s">
        <v>10133</v>
      </c>
      <c r="C2203" t="s">
        <v>10134</v>
      </c>
      <c r="D2203" t="s">
        <v>10135</v>
      </c>
      <c r="E2203" t="s">
        <v>247</v>
      </c>
      <c r="F2203">
        <v>1</v>
      </c>
      <c r="G2203">
        <v>2022</v>
      </c>
      <c r="H2203" s="1">
        <v>44957.558857905089</v>
      </c>
      <c r="I2203" t="s">
        <v>8601</v>
      </c>
      <c r="J2203">
        <v>771.66399999999999</v>
      </c>
      <c r="K2203">
        <v>0</v>
      </c>
      <c r="L2203" t="s">
        <v>38</v>
      </c>
      <c r="M2203" t="s">
        <v>79</v>
      </c>
      <c r="Q2203">
        <v>771.66399999999999</v>
      </c>
      <c r="R2203" t="s">
        <v>94</v>
      </c>
      <c r="S2203">
        <v>41.951934999999999</v>
      </c>
      <c r="T2203">
        <v>-71.145916</v>
      </c>
      <c r="U2203">
        <v>2.2066666669999999</v>
      </c>
      <c r="V2203">
        <v>1</v>
      </c>
      <c r="W2203">
        <v>3.14</v>
      </c>
      <c r="X2203">
        <v>0</v>
      </c>
      <c r="Y2203">
        <v>805.19</v>
      </c>
      <c r="Z2203">
        <v>25000245001</v>
      </c>
      <c r="AA2203">
        <v>1764.5947258503004</v>
      </c>
      <c r="AB2203" t="s">
        <v>54</v>
      </c>
      <c r="AC2203" t="s">
        <v>54</v>
      </c>
      <c r="AD2203" t="s">
        <v>54</v>
      </c>
      <c r="AE2203" t="s">
        <v>44</v>
      </c>
      <c r="AF2203" t="s">
        <v>10136</v>
      </c>
    </row>
    <row r="2204" spans="1:32" x14ac:dyDescent="0.25">
      <c r="A2204" t="s">
        <v>10137</v>
      </c>
      <c r="B2204" t="s">
        <v>10138</v>
      </c>
      <c r="C2204" t="s">
        <v>10139</v>
      </c>
      <c r="D2204" t="s">
        <v>10140</v>
      </c>
      <c r="E2204" t="s">
        <v>111</v>
      </c>
      <c r="F2204">
        <v>4</v>
      </c>
      <c r="G2204">
        <v>2022</v>
      </c>
      <c r="H2204" s="1">
        <v>44938.645578530093</v>
      </c>
      <c r="I2204" t="s">
        <v>8601</v>
      </c>
      <c r="J2204">
        <v>767.73</v>
      </c>
      <c r="K2204">
        <v>0</v>
      </c>
      <c r="L2204" t="s">
        <v>38</v>
      </c>
      <c r="M2204" t="s">
        <v>79</v>
      </c>
      <c r="Q2204">
        <v>767.73</v>
      </c>
      <c r="R2204" t="s">
        <v>94</v>
      </c>
      <c r="S2204">
        <v>34.196083000000002</v>
      </c>
      <c r="T2204">
        <v>-84.186555999999996</v>
      </c>
      <c r="U2204">
        <v>2.9750000000000001</v>
      </c>
      <c r="V2204">
        <v>1</v>
      </c>
      <c r="W2204">
        <v>0</v>
      </c>
      <c r="X2204">
        <v>0</v>
      </c>
      <c r="Y2204">
        <v>1085.96</v>
      </c>
      <c r="AB2204" t="s">
        <v>41</v>
      </c>
      <c r="AC2204" t="s">
        <v>54</v>
      </c>
      <c r="AD2204" t="s">
        <v>54</v>
      </c>
      <c r="AE2204" t="s">
        <v>73</v>
      </c>
      <c r="AF2204" t="s">
        <v>10141</v>
      </c>
    </row>
    <row r="2205" spans="1:32" x14ac:dyDescent="0.25">
      <c r="A2205" t="s">
        <v>10142</v>
      </c>
      <c r="B2205" t="s">
        <v>10143</v>
      </c>
      <c r="C2205" t="s">
        <v>10144</v>
      </c>
      <c r="D2205" t="s">
        <v>10145</v>
      </c>
      <c r="E2205" t="s">
        <v>159</v>
      </c>
      <c r="F2205">
        <v>10</v>
      </c>
      <c r="G2205">
        <v>2022</v>
      </c>
      <c r="H2205" s="1">
        <v>44971.739719502315</v>
      </c>
      <c r="I2205" t="s">
        <v>8601</v>
      </c>
      <c r="J2205">
        <v>763.84</v>
      </c>
      <c r="K2205">
        <v>0</v>
      </c>
      <c r="L2205" t="s">
        <v>38</v>
      </c>
      <c r="M2205" t="s">
        <v>51</v>
      </c>
      <c r="N2205">
        <v>479.4</v>
      </c>
      <c r="R2205" t="s">
        <v>52</v>
      </c>
      <c r="S2205">
        <v>46.211526999999997</v>
      </c>
      <c r="T2205">
        <v>-119.911051</v>
      </c>
      <c r="Z2205">
        <v>53000515001</v>
      </c>
      <c r="AA2205">
        <v>819.47123491499997</v>
      </c>
      <c r="AB2205" t="s">
        <v>1420</v>
      </c>
      <c r="AC2205" t="s">
        <v>72</v>
      </c>
      <c r="AD2205" t="s">
        <v>54</v>
      </c>
      <c r="AE2205" t="s">
        <v>73</v>
      </c>
      <c r="AF2205" t="s">
        <v>10146</v>
      </c>
    </row>
    <row r="2206" spans="1:32" x14ac:dyDescent="0.25">
      <c r="A2206" t="s">
        <v>10147</v>
      </c>
      <c r="B2206" t="s">
        <v>10148</v>
      </c>
      <c r="C2206" t="s">
        <v>10149</v>
      </c>
      <c r="D2206" t="s">
        <v>2967</v>
      </c>
      <c r="E2206" t="s">
        <v>111</v>
      </c>
      <c r="F2206">
        <v>4</v>
      </c>
      <c r="G2206">
        <v>2022</v>
      </c>
      <c r="H2206" s="1">
        <v>44999.507317488424</v>
      </c>
      <c r="I2206" t="s">
        <v>8601</v>
      </c>
      <c r="J2206">
        <v>763.18</v>
      </c>
      <c r="K2206">
        <v>0</v>
      </c>
      <c r="L2206" t="s">
        <v>38</v>
      </c>
      <c r="M2206" t="s">
        <v>679</v>
      </c>
      <c r="O2206">
        <v>763</v>
      </c>
      <c r="R2206" t="s">
        <v>52</v>
      </c>
      <c r="S2206">
        <v>32.518639</v>
      </c>
      <c r="T2206">
        <v>-82.886167</v>
      </c>
      <c r="U2206">
        <v>3.1560833330000002</v>
      </c>
      <c r="V2206">
        <v>1</v>
      </c>
      <c r="W2206">
        <v>6</v>
      </c>
      <c r="X2206">
        <v>5.4790000000000001</v>
      </c>
      <c r="Y2206">
        <v>1151.4839999999999</v>
      </c>
      <c r="Z2206">
        <v>13000202001</v>
      </c>
      <c r="AA2206">
        <v>1094.4493604087002</v>
      </c>
      <c r="AB2206" t="s">
        <v>407</v>
      </c>
      <c r="AC2206" t="s">
        <v>54</v>
      </c>
      <c r="AD2206" t="s">
        <v>54</v>
      </c>
      <c r="AE2206" t="s">
        <v>73</v>
      </c>
      <c r="AF2206" t="s">
        <v>10150</v>
      </c>
    </row>
    <row r="2207" spans="1:32" x14ac:dyDescent="0.25">
      <c r="A2207" t="s">
        <v>10151</v>
      </c>
      <c r="B2207" t="s">
        <v>10152</v>
      </c>
      <c r="C2207" t="s">
        <v>10153</v>
      </c>
      <c r="D2207" t="s">
        <v>10154</v>
      </c>
      <c r="E2207" t="s">
        <v>951</v>
      </c>
      <c r="F2207">
        <v>1</v>
      </c>
      <c r="G2207">
        <v>2022</v>
      </c>
      <c r="H2207" s="1">
        <v>44957.52477877315</v>
      </c>
      <c r="I2207" t="s">
        <v>8601</v>
      </c>
      <c r="J2207">
        <v>755.39</v>
      </c>
      <c r="K2207">
        <v>0</v>
      </c>
      <c r="L2207" t="s">
        <v>38</v>
      </c>
      <c r="M2207" t="s">
        <v>79</v>
      </c>
      <c r="Q2207">
        <v>755.39</v>
      </c>
      <c r="R2207" t="s">
        <v>86</v>
      </c>
      <c r="S2207">
        <v>43.159894999999999</v>
      </c>
      <c r="T2207">
        <v>-70.839098000000007</v>
      </c>
      <c r="U2207">
        <v>2.416833333</v>
      </c>
      <c r="V2207">
        <v>1</v>
      </c>
      <c r="W2207">
        <v>4.7</v>
      </c>
      <c r="X2207">
        <v>0</v>
      </c>
      <c r="Y2207">
        <v>881.28</v>
      </c>
      <c r="Z2207">
        <v>33000088001</v>
      </c>
      <c r="AA2207">
        <v>1343.9328252606001</v>
      </c>
      <c r="AB2207" t="s">
        <v>87</v>
      </c>
      <c r="AC2207" t="s">
        <v>54</v>
      </c>
      <c r="AD2207" t="s">
        <v>54</v>
      </c>
      <c r="AE2207" t="s">
        <v>73</v>
      </c>
      <c r="AF2207" t="s">
        <v>10155</v>
      </c>
    </row>
    <row r="2208" spans="1:32" x14ac:dyDescent="0.25">
      <c r="A2208" t="s">
        <v>10156</v>
      </c>
      <c r="B2208" t="s">
        <v>10157</v>
      </c>
      <c r="C2208" t="s">
        <v>10158</v>
      </c>
      <c r="D2208" t="s">
        <v>8584</v>
      </c>
      <c r="E2208" t="s">
        <v>726</v>
      </c>
      <c r="F2208">
        <v>6</v>
      </c>
      <c r="G2208">
        <v>2022</v>
      </c>
      <c r="H2208" s="1">
        <v>44980.635072395831</v>
      </c>
      <c r="I2208" t="s">
        <v>8601</v>
      </c>
      <c r="J2208">
        <v>753.9</v>
      </c>
      <c r="K2208">
        <v>0</v>
      </c>
      <c r="L2208" t="s">
        <v>38</v>
      </c>
      <c r="M2208" t="s">
        <v>79</v>
      </c>
      <c r="Q2208">
        <v>753.9</v>
      </c>
      <c r="R2208" t="s">
        <v>94</v>
      </c>
      <c r="S2208">
        <v>36.227482000000002</v>
      </c>
      <c r="T2208">
        <v>-94.288334000000006</v>
      </c>
      <c r="U2208">
        <v>3.6188916670000002</v>
      </c>
      <c r="V2208">
        <v>1</v>
      </c>
      <c r="W2208">
        <v>0</v>
      </c>
      <c r="X2208">
        <v>4.49</v>
      </c>
      <c r="Y2208">
        <v>660.90309999999999</v>
      </c>
      <c r="Z2208">
        <v>5000045001</v>
      </c>
      <c r="AA2208">
        <v>797.43656393172989</v>
      </c>
      <c r="AB2208" t="s">
        <v>41</v>
      </c>
      <c r="AC2208" t="s">
        <v>54</v>
      </c>
      <c r="AD2208" t="s">
        <v>54</v>
      </c>
      <c r="AE2208" t="s">
        <v>73</v>
      </c>
      <c r="AF2208" t="s">
        <v>10159</v>
      </c>
    </row>
    <row r="2209" spans="1:32" x14ac:dyDescent="0.25">
      <c r="A2209" t="s">
        <v>10160</v>
      </c>
      <c r="B2209" t="s">
        <v>10161</v>
      </c>
      <c r="C2209" t="s">
        <v>10161</v>
      </c>
      <c r="D2209" t="s">
        <v>10162</v>
      </c>
      <c r="E2209" t="s">
        <v>99</v>
      </c>
      <c r="F2209">
        <v>6</v>
      </c>
      <c r="G2209">
        <v>2022</v>
      </c>
      <c r="H2209" s="1">
        <v>44817.491230659725</v>
      </c>
      <c r="I2209" t="s">
        <v>8601</v>
      </c>
      <c r="J2209">
        <v>752.42</v>
      </c>
      <c r="K2209">
        <v>0</v>
      </c>
      <c r="L2209" t="s">
        <v>38</v>
      </c>
      <c r="M2209" t="s">
        <v>79</v>
      </c>
      <c r="Q2209">
        <v>752.42</v>
      </c>
      <c r="R2209" t="s">
        <v>52</v>
      </c>
      <c r="S2209">
        <v>26.171278000000001</v>
      </c>
      <c r="T2209">
        <v>-97.902167000000006</v>
      </c>
      <c r="U2209">
        <v>1.54</v>
      </c>
      <c r="V2209">
        <v>1</v>
      </c>
      <c r="W2209">
        <v>0</v>
      </c>
      <c r="X2209">
        <v>5</v>
      </c>
      <c r="Y2209">
        <v>562.27</v>
      </c>
      <c r="Z2209">
        <v>48001120001</v>
      </c>
      <c r="AA2209">
        <v>695.64002608340002</v>
      </c>
      <c r="AB2209" t="s">
        <v>41</v>
      </c>
      <c r="AC2209" t="s">
        <v>54</v>
      </c>
      <c r="AD2209" t="s">
        <v>54</v>
      </c>
      <c r="AE2209" t="s">
        <v>73</v>
      </c>
      <c r="AF2209" t="s">
        <v>10163</v>
      </c>
    </row>
    <row r="2210" spans="1:32" x14ac:dyDescent="0.25">
      <c r="A2210" t="s">
        <v>10164</v>
      </c>
      <c r="B2210" t="s">
        <v>10165</v>
      </c>
      <c r="C2210" t="s">
        <v>10166</v>
      </c>
      <c r="D2210" t="s">
        <v>10167</v>
      </c>
      <c r="E2210" t="s">
        <v>525</v>
      </c>
      <c r="F2210">
        <v>2</v>
      </c>
      <c r="G2210">
        <v>2022</v>
      </c>
      <c r="H2210" s="1">
        <v>44981.666817314814</v>
      </c>
      <c r="I2210" t="s">
        <v>8601</v>
      </c>
      <c r="J2210">
        <v>748.5</v>
      </c>
      <c r="K2210">
        <v>0</v>
      </c>
      <c r="L2210" t="s">
        <v>38</v>
      </c>
      <c r="M2210" t="s">
        <v>479</v>
      </c>
      <c r="P2210">
        <v>595.05999999999995</v>
      </c>
      <c r="Q2210">
        <v>152.80000000000001</v>
      </c>
      <c r="R2210" t="s">
        <v>806</v>
      </c>
      <c r="S2210">
        <v>39.110281000000001</v>
      </c>
      <c r="T2210">
        <v>-74.793442999999996</v>
      </c>
      <c r="U2210">
        <v>2.8050000000000002</v>
      </c>
      <c r="V2210">
        <v>1</v>
      </c>
      <c r="W2210">
        <v>7.67</v>
      </c>
      <c r="X2210">
        <v>0</v>
      </c>
      <c r="Y2210">
        <v>1026.49</v>
      </c>
      <c r="Z2210">
        <v>34004014001</v>
      </c>
      <c r="AA2210">
        <v>2259.3732470200898</v>
      </c>
      <c r="AB2210" t="s">
        <v>54</v>
      </c>
      <c r="AC2210" t="s">
        <v>54</v>
      </c>
      <c r="AD2210" t="s">
        <v>54</v>
      </c>
      <c r="AE2210" t="s">
        <v>55</v>
      </c>
      <c r="AF2210" t="s">
        <v>10168</v>
      </c>
    </row>
    <row r="2211" spans="1:32" x14ac:dyDescent="0.25">
      <c r="A2211" t="s">
        <v>10169</v>
      </c>
      <c r="B2211" t="s">
        <v>10170</v>
      </c>
      <c r="C2211" t="s">
        <v>10171</v>
      </c>
      <c r="D2211" t="s">
        <v>6219</v>
      </c>
      <c r="E2211" t="s">
        <v>525</v>
      </c>
      <c r="F2211">
        <v>2</v>
      </c>
      <c r="G2211">
        <v>2022</v>
      </c>
      <c r="H2211" s="1">
        <v>44966.300521157405</v>
      </c>
      <c r="I2211" t="s">
        <v>8601</v>
      </c>
      <c r="J2211">
        <v>747</v>
      </c>
      <c r="K2211">
        <v>0</v>
      </c>
      <c r="L2211" t="s">
        <v>38</v>
      </c>
      <c r="M2211" t="s">
        <v>63</v>
      </c>
      <c r="P2211">
        <v>747</v>
      </c>
      <c r="R2211" t="s">
        <v>38</v>
      </c>
      <c r="S2211">
        <v>40.294643999999998</v>
      </c>
      <c r="T2211">
        <v>-74.562478999999996</v>
      </c>
      <c r="U2211">
        <v>2.721666667</v>
      </c>
      <c r="V2211">
        <v>1</v>
      </c>
      <c r="W2211">
        <v>0</v>
      </c>
      <c r="X2211">
        <v>0</v>
      </c>
      <c r="Y2211">
        <v>992.78</v>
      </c>
      <c r="Z2211">
        <v>34002026001</v>
      </c>
      <c r="AA2211">
        <v>1324.4476203415099</v>
      </c>
      <c r="AB2211" t="s">
        <v>54</v>
      </c>
      <c r="AC2211" t="s">
        <v>54</v>
      </c>
      <c r="AD2211" t="s">
        <v>54</v>
      </c>
      <c r="AE2211" t="s">
        <v>73</v>
      </c>
      <c r="AF2211" t="s">
        <v>10172</v>
      </c>
    </row>
    <row r="2212" spans="1:32" x14ac:dyDescent="0.25">
      <c r="A2212" t="s">
        <v>10173</v>
      </c>
      <c r="B2212" t="s">
        <v>10174</v>
      </c>
      <c r="C2212" t="s">
        <v>10175</v>
      </c>
      <c r="D2212" t="s">
        <v>10176</v>
      </c>
      <c r="E2212" t="s">
        <v>525</v>
      </c>
      <c r="F2212">
        <v>2</v>
      </c>
      <c r="G2212">
        <v>2022</v>
      </c>
      <c r="H2212" s="1">
        <v>44966.528335034724</v>
      </c>
      <c r="I2212" t="s">
        <v>8601</v>
      </c>
      <c r="J2212">
        <v>747</v>
      </c>
      <c r="K2212">
        <v>0</v>
      </c>
      <c r="L2212" t="s">
        <v>38</v>
      </c>
      <c r="M2212" t="s">
        <v>607</v>
      </c>
      <c r="N2212">
        <v>90.1</v>
      </c>
      <c r="P2212">
        <v>656.9</v>
      </c>
      <c r="R2212" t="s">
        <v>86</v>
      </c>
      <c r="S2212">
        <v>39.378010000000003</v>
      </c>
      <c r="T2212">
        <v>-75.034859999999995</v>
      </c>
      <c r="U2212">
        <v>2.0441666669999998</v>
      </c>
      <c r="V2212">
        <v>1</v>
      </c>
      <c r="W2212">
        <v>5</v>
      </c>
      <c r="X2212">
        <v>2.2400000000000002</v>
      </c>
      <c r="Y2212">
        <v>746.14099999999996</v>
      </c>
      <c r="Z2212">
        <v>34005299001</v>
      </c>
      <c r="AA2212">
        <v>1381.99271150443</v>
      </c>
      <c r="AB2212" t="s">
        <v>54</v>
      </c>
      <c r="AC2212" t="s">
        <v>54</v>
      </c>
      <c r="AD2212" t="s">
        <v>54</v>
      </c>
      <c r="AE2212" t="s">
        <v>73</v>
      </c>
      <c r="AF2212" t="s">
        <v>10177</v>
      </c>
    </row>
    <row r="2213" spans="1:32" x14ac:dyDescent="0.25">
      <c r="A2213" t="s">
        <v>10178</v>
      </c>
      <c r="B2213" t="s">
        <v>10179</v>
      </c>
      <c r="C2213" t="s">
        <v>10180</v>
      </c>
      <c r="D2213" t="s">
        <v>10181</v>
      </c>
      <c r="E2213" t="s">
        <v>1023</v>
      </c>
      <c r="F2213">
        <v>8</v>
      </c>
      <c r="G2213">
        <v>2022</v>
      </c>
      <c r="H2213" s="1">
        <v>44953.409823414353</v>
      </c>
      <c r="I2213" t="s">
        <v>8601</v>
      </c>
      <c r="J2213">
        <v>744.84</v>
      </c>
      <c r="K2213">
        <v>0</v>
      </c>
      <c r="L2213" t="s">
        <v>38</v>
      </c>
      <c r="M2213" t="s">
        <v>51</v>
      </c>
      <c r="N2213">
        <v>744.84</v>
      </c>
      <c r="R2213" t="s">
        <v>52</v>
      </c>
      <c r="S2213">
        <v>40.061964345878799</v>
      </c>
      <c r="T2213">
        <v>-105.01802588568501</v>
      </c>
      <c r="AB2213" t="s">
        <v>87</v>
      </c>
      <c r="AC2213" t="s">
        <v>54</v>
      </c>
      <c r="AD2213" t="s">
        <v>975</v>
      </c>
      <c r="AE2213" t="s">
        <v>73</v>
      </c>
      <c r="AF2213" t="s">
        <v>10182</v>
      </c>
    </row>
    <row r="2214" spans="1:32" x14ac:dyDescent="0.25">
      <c r="A2214" t="s">
        <v>10183</v>
      </c>
      <c r="B2214" t="s">
        <v>10184</v>
      </c>
      <c r="C2214" t="s">
        <v>10185</v>
      </c>
      <c r="D2214" t="s">
        <v>10186</v>
      </c>
      <c r="E2214" t="s">
        <v>1064</v>
      </c>
      <c r="F2214">
        <v>3</v>
      </c>
      <c r="G2214">
        <v>2022</v>
      </c>
      <c r="H2214" s="1">
        <v>44985.365483703703</v>
      </c>
      <c r="I2214" t="s">
        <v>8601</v>
      </c>
      <c r="J2214">
        <v>742.88</v>
      </c>
      <c r="K2214">
        <v>0</v>
      </c>
      <c r="L2214" t="s">
        <v>38</v>
      </c>
      <c r="M2214" t="s">
        <v>679</v>
      </c>
      <c r="O2214">
        <v>743</v>
      </c>
      <c r="R2214" t="s">
        <v>52</v>
      </c>
      <c r="S2214">
        <v>39.55979</v>
      </c>
      <c r="T2214">
        <v>-77.037710000000004</v>
      </c>
      <c r="U2214">
        <v>4.0924166670000002</v>
      </c>
      <c r="V2214">
        <v>1</v>
      </c>
      <c r="W2214">
        <v>5</v>
      </c>
      <c r="X2214">
        <v>0</v>
      </c>
      <c r="Y2214">
        <v>1493.4269999999999</v>
      </c>
      <c r="Z2214">
        <v>24000012001</v>
      </c>
      <c r="AA2214">
        <v>1520.7565072833702</v>
      </c>
      <c r="AB2214" t="s">
        <v>41</v>
      </c>
      <c r="AC2214" t="s">
        <v>54</v>
      </c>
      <c r="AD2214" t="s">
        <v>54</v>
      </c>
      <c r="AE2214" t="s">
        <v>73</v>
      </c>
      <c r="AF2214" t="s">
        <v>10187</v>
      </c>
    </row>
    <row r="2215" spans="1:32" x14ac:dyDescent="0.25">
      <c r="A2215" t="s">
        <v>10188</v>
      </c>
      <c r="B2215" t="s">
        <v>10189</v>
      </c>
      <c r="C2215" t="s">
        <v>10190</v>
      </c>
      <c r="D2215" t="s">
        <v>3896</v>
      </c>
      <c r="E2215" t="s">
        <v>600</v>
      </c>
      <c r="F2215">
        <v>4</v>
      </c>
      <c r="G2215">
        <v>2022</v>
      </c>
      <c r="H2215" s="1">
        <v>44966.688748449073</v>
      </c>
      <c r="I2215" t="s">
        <v>8601</v>
      </c>
      <c r="J2215">
        <v>734</v>
      </c>
      <c r="K2215">
        <v>0</v>
      </c>
      <c r="L2215" t="s">
        <v>38</v>
      </c>
      <c r="M2215" t="s">
        <v>79</v>
      </c>
      <c r="Q2215">
        <v>734</v>
      </c>
      <c r="R2215" t="s">
        <v>94</v>
      </c>
      <c r="S2215">
        <v>28.81617</v>
      </c>
      <c r="T2215">
        <v>-81.279110000000003</v>
      </c>
      <c r="U2215">
        <v>0</v>
      </c>
      <c r="V2215">
        <v>1</v>
      </c>
      <c r="W2215">
        <v>7.3</v>
      </c>
      <c r="X2215">
        <v>0</v>
      </c>
      <c r="Y2215">
        <v>0</v>
      </c>
      <c r="Z2215">
        <v>12000042005</v>
      </c>
      <c r="AA2215">
        <v>2330.9404015360001</v>
      </c>
      <c r="AB2215" t="s">
        <v>54</v>
      </c>
      <c r="AC2215" t="s">
        <v>64</v>
      </c>
      <c r="AD2215" t="s">
        <v>54</v>
      </c>
      <c r="AE2215" t="s">
        <v>54</v>
      </c>
      <c r="AF2215" t="s">
        <v>10191</v>
      </c>
    </row>
    <row r="2216" spans="1:32" x14ac:dyDescent="0.25">
      <c r="A2216" t="s">
        <v>10192</v>
      </c>
      <c r="B2216" t="s">
        <v>10193</v>
      </c>
      <c r="C2216" t="s">
        <v>10194</v>
      </c>
      <c r="D2216" t="s">
        <v>6369</v>
      </c>
      <c r="E2216" t="s">
        <v>61</v>
      </c>
      <c r="F2216">
        <v>1</v>
      </c>
      <c r="G2216">
        <v>2022</v>
      </c>
      <c r="H2216" s="1">
        <v>44974.607797893521</v>
      </c>
      <c r="I2216" t="s">
        <v>8601</v>
      </c>
      <c r="J2216">
        <v>731</v>
      </c>
      <c r="K2216">
        <v>0</v>
      </c>
      <c r="L2216" t="s">
        <v>38</v>
      </c>
      <c r="M2216" t="s">
        <v>51</v>
      </c>
      <c r="N2216">
        <v>731</v>
      </c>
      <c r="R2216" t="s">
        <v>214</v>
      </c>
      <c r="S2216">
        <v>41.126263999999999</v>
      </c>
      <c r="T2216">
        <v>-73.245169000000004</v>
      </c>
      <c r="U2216">
        <v>7.6233333329999997</v>
      </c>
      <c r="V2216">
        <v>1</v>
      </c>
      <c r="W2216">
        <v>9</v>
      </c>
      <c r="X2216">
        <v>0</v>
      </c>
      <c r="Y2216">
        <v>2778.05</v>
      </c>
      <c r="Z2216">
        <v>9000510001</v>
      </c>
      <c r="AA2216">
        <v>2954.83116838462</v>
      </c>
      <c r="AB2216" t="s">
        <v>53</v>
      </c>
      <c r="AC2216" t="s">
        <v>42</v>
      </c>
      <c r="AD2216" t="s">
        <v>43</v>
      </c>
      <c r="AE2216" t="s">
        <v>65</v>
      </c>
      <c r="AF2216" t="s">
        <v>10195</v>
      </c>
    </row>
    <row r="2217" spans="1:32" x14ac:dyDescent="0.25">
      <c r="A2217" t="s">
        <v>10196</v>
      </c>
      <c r="B2217" t="s">
        <v>10197</v>
      </c>
      <c r="C2217" t="s">
        <v>10198</v>
      </c>
      <c r="D2217" t="s">
        <v>3865</v>
      </c>
      <c r="E2217" t="s">
        <v>525</v>
      </c>
      <c r="F2217">
        <v>2</v>
      </c>
      <c r="G2217">
        <v>2022</v>
      </c>
      <c r="H2217" s="1">
        <v>44949.553678773147</v>
      </c>
      <c r="I2217" t="s">
        <v>8601</v>
      </c>
      <c r="J2217">
        <v>729.28</v>
      </c>
      <c r="K2217">
        <v>0</v>
      </c>
      <c r="L2217" t="s">
        <v>38</v>
      </c>
      <c r="M2217" t="s">
        <v>79</v>
      </c>
      <c r="Q2217">
        <v>729.28</v>
      </c>
      <c r="R2217" t="s">
        <v>86</v>
      </c>
      <c r="S2217">
        <v>40.118583000000001</v>
      </c>
      <c r="T2217">
        <v>-74.824302000000003</v>
      </c>
      <c r="U2217">
        <v>1.55575</v>
      </c>
      <c r="V2217">
        <v>1</v>
      </c>
      <c r="W2217">
        <v>2.5</v>
      </c>
      <c r="X2217">
        <v>0</v>
      </c>
      <c r="Y2217">
        <v>567.87</v>
      </c>
      <c r="Z2217">
        <v>34007206001</v>
      </c>
      <c r="AA2217">
        <v>679.79691554170995</v>
      </c>
      <c r="AB2217" t="s">
        <v>41</v>
      </c>
      <c r="AC2217" t="s">
        <v>54</v>
      </c>
      <c r="AD2217" t="s">
        <v>54</v>
      </c>
      <c r="AE2217" t="s">
        <v>73</v>
      </c>
      <c r="AF2217" t="s">
        <v>10199</v>
      </c>
    </row>
    <row r="2218" spans="1:32" x14ac:dyDescent="0.25">
      <c r="A2218" t="s">
        <v>10200</v>
      </c>
      <c r="B2218" t="s">
        <v>10201</v>
      </c>
      <c r="C2218" t="s">
        <v>10201</v>
      </c>
      <c r="D2218" t="s">
        <v>98</v>
      </c>
      <c r="E2218" t="s">
        <v>99</v>
      </c>
      <c r="F2218">
        <v>6</v>
      </c>
      <c r="G2218">
        <v>2022</v>
      </c>
      <c r="H2218" s="1">
        <v>44831.570445659723</v>
      </c>
      <c r="I2218" t="s">
        <v>8601</v>
      </c>
      <c r="J2218">
        <v>726.23</v>
      </c>
      <c r="K2218">
        <v>0</v>
      </c>
      <c r="L2218" t="s">
        <v>38</v>
      </c>
      <c r="M2218" t="s">
        <v>79</v>
      </c>
      <c r="Q2218">
        <v>726.23</v>
      </c>
      <c r="R2218" t="s">
        <v>94</v>
      </c>
      <c r="S2218">
        <v>29.800270000000001</v>
      </c>
      <c r="T2218">
        <v>-95.340980000000002</v>
      </c>
      <c r="U2218">
        <v>5.2116666670000003</v>
      </c>
      <c r="V2218">
        <v>1</v>
      </c>
      <c r="W2218">
        <v>9.25</v>
      </c>
      <c r="X2218">
        <v>9.25</v>
      </c>
      <c r="Y2218">
        <v>1901.54</v>
      </c>
      <c r="Z2218">
        <v>48007064008</v>
      </c>
      <c r="AA2218">
        <v>2686.0446033325002</v>
      </c>
      <c r="AB2218" t="s">
        <v>41</v>
      </c>
      <c r="AC2218" t="s">
        <v>54</v>
      </c>
      <c r="AD2218" t="s">
        <v>54</v>
      </c>
      <c r="AE2218" t="s">
        <v>73</v>
      </c>
      <c r="AF2218" t="s">
        <v>10202</v>
      </c>
    </row>
    <row r="2219" spans="1:32" x14ac:dyDescent="0.25">
      <c r="A2219" t="s">
        <v>10203</v>
      </c>
      <c r="B2219" t="s">
        <v>10204</v>
      </c>
      <c r="C2219" t="s">
        <v>10204</v>
      </c>
      <c r="D2219" t="s">
        <v>9172</v>
      </c>
      <c r="E2219" t="s">
        <v>99</v>
      </c>
      <c r="F2219">
        <v>6</v>
      </c>
      <c r="G2219">
        <v>2022</v>
      </c>
      <c r="H2219" s="1">
        <v>44827.421666921298</v>
      </c>
      <c r="I2219" t="s">
        <v>8601</v>
      </c>
      <c r="J2219">
        <v>719.21</v>
      </c>
      <c r="K2219">
        <v>0</v>
      </c>
      <c r="L2219" t="s">
        <v>38</v>
      </c>
      <c r="M2219" t="s">
        <v>79</v>
      </c>
      <c r="Q2219">
        <v>719.21</v>
      </c>
      <c r="R2219" t="s">
        <v>94</v>
      </c>
      <c r="S2219">
        <v>27.717130000000001</v>
      </c>
      <c r="T2219">
        <v>-97.457530000000006</v>
      </c>
      <c r="U2219">
        <v>5.2491666669999999</v>
      </c>
      <c r="V2219">
        <v>1</v>
      </c>
      <c r="W2219">
        <v>16</v>
      </c>
      <c r="X2219">
        <v>8</v>
      </c>
      <c r="Y2219">
        <v>1915.64</v>
      </c>
      <c r="Z2219">
        <v>48001203003</v>
      </c>
      <c r="AA2219">
        <v>2622.3079517280003</v>
      </c>
      <c r="AB2219" t="s">
        <v>118</v>
      </c>
      <c r="AC2219" t="s">
        <v>54</v>
      </c>
      <c r="AD2219" t="s">
        <v>54</v>
      </c>
      <c r="AE2219" t="s">
        <v>73</v>
      </c>
      <c r="AF2219" t="s">
        <v>10205</v>
      </c>
    </row>
    <row r="2220" spans="1:32" x14ac:dyDescent="0.25">
      <c r="A2220" t="s">
        <v>10206</v>
      </c>
      <c r="B2220" t="s">
        <v>10207</v>
      </c>
      <c r="C2220" t="s">
        <v>10208</v>
      </c>
      <c r="D2220" t="s">
        <v>10209</v>
      </c>
      <c r="E2220" t="s">
        <v>1064</v>
      </c>
      <c r="F2220">
        <v>3</v>
      </c>
      <c r="G2220">
        <v>2022</v>
      </c>
      <c r="H2220" s="1">
        <v>44963.40541496528</v>
      </c>
      <c r="I2220" t="s">
        <v>8601</v>
      </c>
      <c r="J2220">
        <v>717</v>
      </c>
      <c r="K2220">
        <v>0</v>
      </c>
      <c r="L2220" t="s">
        <v>38</v>
      </c>
      <c r="M2220" t="s">
        <v>51</v>
      </c>
      <c r="N2220">
        <v>384</v>
      </c>
      <c r="R2220" t="s">
        <v>52</v>
      </c>
      <c r="S2220">
        <v>38.985232000000003</v>
      </c>
      <c r="T2220">
        <v>-76.320238000000003</v>
      </c>
      <c r="U2220">
        <v>2.5049999999999999</v>
      </c>
      <c r="V2220">
        <v>1</v>
      </c>
      <c r="W2220">
        <v>2</v>
      </c>
      <c r="X2220">
        <v>0</v>
      </c>
      <c r="Y2220">
        <v>915</v>
      </c>
      <c r="Z2220">
        <v>24000061001</v>
      </c>
      <c r="AA2220">
        <v>837.68170680200001</v>
      </c>
      <c r="AB2220" t="s">
        <v>41</v>
      </c>
      <c r="AC2220" t="s">
        <v>54</v>
      </c>
      <c r="AD2220" t="s">
        <v>54</v>
      </c>
      <c r="AE2220" t="s">
        <v>73</v>
      </c>
      <c r="AF2220" t="s">
        <v>10210</v>
      </c>
    </row>
    <row r="2221" spans="1:32" x14ac:dyDescent="0.25">
      <c r="A2221" t="s">
        <v>10211</v>
      </c>
      <c r="B2221" t="s">
        <v>10212</v>
      </c>
      <c r="C2221" t="s">
        <v>10212</v>
      </c>
      <c r="D2221" t="s">
        <v>461</v>
      </c>
      <c r="E2221" t="s">
        <v>99</v>
      </c>
      <c r="F2221">
        <v>6</v>
      </c>
      <c r="G2221">
        <v>2022</v>
      </c>
      <c r="H2221" s="1">
        <v>44833.458938796299</v>
      </c>
      <c r="I2221" t="s">
        <v>8601</v>
      </c>
      <c r="J2221">
        <v>714</v>
      </c>
      <c r="K2221">
        <v>0</v>
      </c>
      <c r="L2221" t="s">
        <v>38</v>
      </c>
      <c r="M2221" t="s">
        <v>79</v>
      </c>
      <c r="Q2221">
        <v>714</v>
      </c>
      <c r="R2221" t="s">
        <v>94</v>
      </c>
      <c r="S2221">
        <v>32.531880999999998</v>
      </c>
      <c r="T2221">
        <v>-96.826359999999994</v>
      </c>
      <c r="U2221">
        <v>3.8275833330000002</v>
      </c>
      <c r="V2221">
        <v>1</v>
      </c>
      <c r="W2221">
        <v>12</v>
      </c>
      <c r="X2221">
        <v>0</v>
      </c>
      <c r="Y2221">
        <v>1397.0550000000001</v>
      </c>
      <c r="Z2221">
        <v>48000004006</v>
      </c>
      <c r="AA2221">
        <v>1195.1532699438098</v>
      </c>
      <c r="AB2221" t="s">
        <v>54</v>
      </c>
      <c r="AC2221" t="s">
        <v>54</v>
      </c>
      <c r="AD2221" t="s">
        <v>54</v>
      </c>
      <c r="AE2221" t="s">
        <v>55</v>
      </c>
      <c r="AF2221" t="s">
        <v>10213</v>
      </c>
    </row>
    <row r="2222" spans="1:32" x14ac:dyDescent="0.25">
      <c r="A2222" t="s">
        <v>10214</v>
      </c>
      <c r="B2222" t="s">
        <v>10215</v>
      </c>
      <c r="C2222" t="s">
        <v>10216</v>
      </c>
      <c r="D2222" t="s">
        <v>10217</v>
      </c>
      <c r="E2222" t="s">
        <v>259</v>
      </c>
      <c r="F2222">
        <v>7</v>
      </c>
      <c r="G2222">
        <v>2022</v>
      </c>
      <c r="H2222" s="1">
        <v>44963.379441076388</v>
      </c>
      <c r="I2222" t="s">
        <v>8601</v>
      </c>
      <c r="J2222">
        <v>704.7</v>
      </c>
      <c r="K2222">
        <v>0</v>
      </c>
      <c r="L2222" t="s">
        <v>38</v>
      </c>
      <c r="M2222" t="s">
        <v>51</v>
      </c>
      <c r="N2222">
        <v>704.7</v>
      </c>
      <c r="R2222" t="s">
        <v>52</v>
      </c>
      <c r="S2222">
        <v>41.956389000000001</v>
      </c>
      <c r="T2222">
        <v>-93.556111000000001</v>
      </c>
      <c r="U2222">
        <v>0</v>
      </c>
      <c r="V2222">
        <v>1</v>
      </c>
      <c r="W2222">
        <v>20.399999999999999</v>
      </c>
      <c r="X2222">
        <v>12.1</v>
      </c>
      <c r="Y2222">
        <v>0</v>
      </c>
      <c r="Z2222">
        <v>19000023001</v>
      </c>
      <c r="AA2222">
        <v>3276.0638924712994</v>
      </c>
      <c r="AB2222" t="s">
        <v>53</v>
      </c>
      <c r="AC2222" t="s">
        <v>42</v>
      </c>
      <c r="AD2222" t="s">
        <v>54</v>
      </c>
      <c r="AE2222" t="s">
        <v>438</v>
      </c>
      <c r="AF2222" t="s">
        <v>10218</v>
      </c>
    </row>
    <row r="2223" spans="1:32" x14ac:dyDescent="0.25">
      <c r="A2223" t="s">
        <v>10219</v>
      </c>
      <c r="B2223" t="s">
        <v>10220</v>
      </c>
      <c r="C2223" t="s">
        <v>10221</v>
      </c>
      <c r="D2223" t="s">
        <v>10222</v>
      </c>
      <c r="E2223" t="s">
        <v>136</v>
      </c>
      <c r="F2223">
        <v>4</v>
      </c>
      <c r="G2223">
        <v>2022</v>
      </c>
      <c r="H2223" s="1">
        <v>44985.398555358799</v>
      </c>
      <c r="I2223" t="s">
        <v>8601</v>
      </c>
      <c r="J2223">
        <v>704</v>
      </c>
      <c r="K2223">
        <v>0</v>
      </c>
      <c r="L2223" t="s">
        <v>38</v>
      </c>
      <c r="M2223" t="s">
        <v>79</v>
      </c>
      <c r="Q2223">
        <v>704</v>
      </c>
      <c r="R2223" t="s">
        <v>52</v>
      </c>
      <c r="S2223">
        <v>35.2303</v>
      </c>
      <c r="T2223">
        <v>-78.883300000000006</v>
      </c>
      <c r="Z2223">
        <v>37004308001</v>
      </c>
      <c r="AA2223">
        <v>3824.1990962700006</v>
      </c>
      <c r="AB2223" t="s">
        <v>41</v>
      </c>
      <c r="AC2223" t="s">
        <v>54</v>
      </c>
      <c r="AD2223" t="s">
        <v>54</v>
      </c>
      <c r="AE2223" t="s">
        <v>73</v>
      </c>
      <c r="AF2223" t="s">
        <v>10223</v>
      </c>
    </row>
    <row r="2224" spans="1:32" x14ac:dyDescent="0.25">
      <c r="A2224" t="s">
        <v>10224</v>
      </c>
      <c r="B2224" t="s">
        <v>10225</v>
      </c>
      <c r="C2224" t="s">
        <v>10226</v>
      </c>
      <c r="D2224" t="s">
        <v>1568</v>
      </c>
      <c r="E2224" t="s">
        <v>85</v>
      </c>
      <c r="F2224">
        <v>2</v>
      </c>
      <c r="G2224">
        <v>2022</v>
      </c>
      <c r="H2224" s="1">
        <v>44945.551751458333</v>
      </c>
      <c r="I2224" t="s">
        <v>8601</v>
      </c>
      <c r="J2224">
        <v>703</v>
      </c>
      <c r="K2224">
        <v>0</v>
      </c>
      <c r="L2224" t="s">
        <v>38</v>
      </c>
      <c r="M2224" t="s">
        <v>51</v>
      </c>
      <c r="N2224">
        <v>703</v>
      </c>
      <c r="R2224" t="s">
        <v>86</v>
      </c>
      <c r="S2224">
        <v>41.647820000000003</v>
      </c>
      <c r="T2224">
        <v>-73.940179999999998</v>
      </c>
      <c r="U2224">
        <v>0</v>
      </c>
      <c r="V2224">
        <v>1</v>
      </c>
      <c r="W2224">
        <v>4</v>
      </c>
      <c r="X2224">
        <v>0</v>
      </c>
      <c r="Y2224">
        <v>0</v>
      </c>
      <c r="AB2224" t="s">
        <v>54</v>
      </c>
      <c r="AC2224" t="s">
        <v>54</v>
      </c>
      <c r="AD2224" t="s">
        <v>54</v>
      </c>
      <c r="AE2224" t="s">
        <v>73</v>
      </c>
      <c r="AF2224" t="s">
        <v>10227</v>
      </c>
    </row>
    <row r="2225" spans="1:32" x14ac:dyDescent="0.25">
      <c r="A2225" t="s">
        <v>10228</v>
      </c>
      <c r="B2225" t="s">
        <v>10229</v>
      </c>
      <c r="C2225" t="s">
        <v>10230</v>
      </c>
      <c r="D2225" t="s">
        <v>10231</v>
      </c>
      <c r="E2225" t="s">
        <v>61</v>
      </c>
      <c r="F2225">
        <v>1</v>
      </c>
      <c r="G2225">
        <v>2022</v>
      </c>
      <c r="H2225" s="1">
        <v>44985.447509884259</v>
      </c>
      <c r="I2225" t="s">
        <v>8601</v>
      </c>
      <c r="J2225">
        <v>702</v>
      </c>
      <c r="K2225">
        <v>0</v>
      </c>
      <c r="L2225" t="s">
        <v>38</v>
      </c>
      <c r="M2225" t="s">
        <v>79</v>
      </c>
      <c r="Q2225">
        <v>702</v>
      </c>
      <c r="R2225" t="s">
        <v>94</v>
      </c>
      <c r="S2225">
        <v>41.336869999999998</v>
      </c>
      <c r="T2225">
        <v>-72.020110000000003</v>
      </c>
      <c r="U2225">
        <v>2.6916666669999998</v>
      </c>
      <c r="V2225">
        <v>1</v>
      </c>
      <c r="W2225">
        <v>7.5</v>
      </c>
      <c r="X2225">
        <v>0</v>
      </c>
      <c r="Y2225">
        <v>980.4</v>
      </c>
      <c r="Z2225">
        <v>9000590001</v>
      </c>
      <c r="AA2225">
        <v>1966.3667543582601</v>
      </c>
      <c r="AB2225" t="s">
        <v>54</v>
      </c>
      <c r="AC2225" t="s">
        <v>54</v>
      </c>
      <c r="AD2225" t="s">
        <v>54</v>
      </c>
      <c r="AE2225" t="s">
        <v>73</v>
      </c>
      <c r="AF2225" t="s">
        <v>10232</v>
      </c>
    </row>
    <row r="2226" spans="1:32" x14ac:dyDescent="0.25">
      <c r="A2226" t="s">
        <v>10233</v>
      </c>
      <c r="B2226" t="s">
        <v>10234</v>
      </c>
      <c r="C2226" t="s">
        <v>10235</v>
      </c>
      <c r="D2226" t="s">
        <v>8868</v>
      </c>
      <c r="E2226" t="s">
        <v>85</v>
      </c>
      <c r="F2226">
        <v>2</v>
      </c>
      <c r="G2226">
        <v>2022</v>
      </c>
      <c r="H2226" s="1">
        <v>44967.490359502313</v>
      </c>
      <c r="I2226" t="s">
        <v>8601</v>
      </c>
      <c r="J2226">
        <v>700.5</v>
      </c>
      <c r="K2226">
        <v>0</v>
      </c>
      <c r="L2226" t="s">
        <v>38</v>
      </c>
      <c r="M2226" t="s">
        <v>79</v>
      </c>
      <c r="Q2226">
        <v>700.5</v>
      </c>
      <c r="R2226" t="s">
        <v>94</v>
      </c>
      <c r="S2226">
        <v>40.858722</v>
      </c>
      <c r="T2226">
        <v>-73.641666999999998</v>
      </c>
      <c r="U2226">
        <v>2.7166666670000001</v>
      </c>
      <c r="V2226">
        <v>1</v>
      </c>
      <c r="W2226">
        <v>5.5</v>
      </c>
      <c r="X2226">
        <v>0</v>
      </c>
      <c r="Y2226">
        <v>991.7</v>
      </c>
      <c r="Z2226">
        <v>36001004001</v>
      </c>
      <c r="AA2226">
        <v>2057.7833232309999</v>
      </c>
      <c r="AB2226" t="s">
        <v>54</v>
      </c>
      <c r="AC2226" t="s">
        <v>54</v>
      </c>
      <c r="AD2226" t="s">
        <v>54</v>
      </c>
      <c r="AE2226" t="s">
        <v>73</v>
      </c>
      <c r="AF2226" t="s">
        <v>10236</v>
      </c>
    </row>
    <row r="2227" spans="1:32" x14ac:dyDescent="0.25">
      <c r="A2227" t="s">
        <v>10237</v>
      </c>
      <c r="B2227" t="s">
        <v>10238</v>
      </c>
      <c r="C2227" t="s">
        <v>10239</v>
      </c>
      <c r="D2227" t="s">
        <v>10240</v>
      </c>
      <c r="E2227" t="s">
        <v>36</v>
      </c>
      <c r="F2227">
        <v>9</v>
      </c>
      <c r="G2227">
        <v>2022</v>
      </c>
      <c r="H2227" s="1">
        <v>44969.520073506945</v>
      </c>
      <c r="I2227" t="s">
        <v>8601</v>
      </c>
      <c r="J2227">
        <v>697</v>
      </c>
      <c r="K2227">
        <v>0</v>
      </c>
      <c r="L2227" t="s">
        <v>38</v>
      </c>
      <c r="M2227" t="s">
        <v>79</v>
      </c>
      <c r="Q2227">
        <v>697</v>
      </c>
      <c r="R2227" t="s">
        <v>52</v>
      </c>
      <c r="S2227">
        <v>38.575726000000003</v>
      </c>
      <c r="T2227">
        <v>-121.63493</v>
      </c>
      <c r="U2227">
        <v>3.3267500000000001</v>
      </c>
      <c r="V2227">
        <v>2</v>
      </c>
      <c r="W2227">
        <v>7.5</v>
      </c>
      <c r="X2227">
        <v>0</v>
      </c>
      <c r="Y2227">
        <v>1212.8230000000001</v>
      </c>
      <c r="Z2227">
        <v>6005205001</v>
      </c>
      <c r="AA2227">
        <v>2376.4665812535004</v>
      </c>
      <c r="AB2227" t="s">
        <v>53</v>
      </c>
      <c r="AC2227" t="s">
        <v>72</v>
      </c>
      <c r="AD2227" t="s">
        <v>54</v>
      </c>
      <c r="AE2227" t="s">
        <v>73</v>
      </c>
      <c r="AF2227" t="s">
        <v>10241</v>
      </c>
    </row>
    <row r="2228" spans="1:32" x14ac:dyDescent="0.25">
      <c r="A2228" t="s">
        <v>10242</v>
      </c>
      <c r="B2228" t="s">
        <v>10243</v>
      </c>
      <c r="C2228" t="s">
        <v>10243</v>
      </c>
      <c r="D2228" t="s">
        <v>461</v>
      </c>
      <c r="E2228" t="s">
        <v>99</v>
      </c>
      <c r="F2228">
        <v>6</v>
      </c>
      <c r="G2228">
        <v>2022</v>
      </c>
      <c r="H2228" s="1">
        <v>44833.460205173615</v>
      </c>
      <c r="I2228" t="s">
        <v>8601</v>
      </c>
      <c r="J2228">
        <v>695</v>
      </c>
      <c r="K2228">
        <v>0</v>
      </c>
      <c r="L2228" t="s">
        <v>38</v>
      </c>
      <c r="M2228" t="s">
        <v>79</v>
      </c>
      <c r="Q2228">
        <v>695</v>
      </c>
      <c r="R2228" t="s">
        <v>94</v>
      </c>
      <c r="S2228">
        <v>32.501221999999999</v>
      </c>
      <c r="T2228">
        <v>-97.019722000000002</v>
      </c>
      <c r="U2228">
        <v>2.677</v>
      </c>
      <c r="V2228">
        <v>3</v>
      </c>
      <c r="W2228">
        <v>4.5</v>
      </c>
      <c r="X2228">
        <v>0.9</v>
      </c>
      <c r="Y2228">
        <v>977.29899999999998</v>
      </c>
      <c r="Z2228">
        <v>48000004008</v>
      </c>
      <c r="AA2228">
        <v>819.47123491499997</v>
      </c>
      <c r="AB2228" t="s">
        <v>41</v>
      </c>
      <c r="AC2228" t="s">
        <v>54</v>
      </c>
      <c r="AD2228" t="s">
        <v>54</v>
      </c>
      <c r="AE2228" t="s">
        <v>55</v>
      </c>
      <c r="AF2228" t="s">
        <v>10244</v>
      </c>
    </row>
    <row r="2229" spans="1:32" x14ac:dyDescent="0.25">
      <c r="A2229" t="s">
        <v>2710</v>
      </c>
      <c r="B2229" t="s">
        <v>10245</v>
      </c>
      <c r="C2229" t="s">
        <v>10246</v>
      </c>
      <c r="D2229" t="s">
        <v>2710</v>
      </c>
      <c r="E2229" t="s">
        <v>437</v>
      </c>
      <c r="F2229">
        <v>5</v>
      </c>
      <c r="G2229">
        <v>2022</v>
      </c>
      <c r="H2229" s="1">
        <v>44957.493864189812</v>
      </c>
      <c r="I2229" t="s">
        <v>8601</v>
      </c>
      <c r="J2229">
        <v>691.6</v>
      </c>
      <c r="K2229">
        <v>0</v>
      </c>
      <c r="L2229" t="s">
        <v>38</v>
      </c>
      <c r="M2229" t="s">
        <v>51</v>
      </c>
      <c r="N2229">
        <v>691.6</v>
      </c>
      <c r="R2229" t="s">
        <v>214</v>
      </c>
      <c r="S2229">
        <v>44.470320000000001</v>
      </c>
      <c r="T2229">
        <v>-95.790949999999995</v>
      </c>
      <c r="U2229">
        <v>2.2916666669999999</v>
      </c>
      <c r="V2229">
        <v>1</v>
      </c>
      <c r="W2229">
        <v>4.5</v>
      </c>
      <c r="X2229">
        <v>4.5</v>
      </c>
      <c r="Y2229">
        <v>837.1</v>
      </c>
      <c r="Z2229">
        <v>27000182001</v>
      </c>
      <c r="AA2229">
        <v>1230.4815854045901</v>
      </c>
      <c r="AB2229" t="s">
        <v>54</v>
      </c>
      <c r="AC2229" t="s">
        <v>54</v>
      </c>
      <c r="AD2229" t="s">
        <v>215</v>
      </c>
      <c r="AE2229" t="s">
        <v>54</v>
      </c>
      <c r="AF2229" t="s">
        <v>10247</v>
      </c>
    </row>
    <row r="2230" spans="1:32" x14ac:dyDescent="0.25">
      <c r="A2230" t="s">
        <v>10248</v>
      </c>
      <c r="B2230" t="s">
        <v>10249</v>
      </c>
      <c r="C2230" t="s">
        <v>10250</v>
      </c>
      <c r="D2230" t="s">
        <v>10251</v>
      </c>
      <c r="E2230" t="s">
        <v>117</v>
      </c>
      <c r="F2230">
        <v>5</v>
      </c>
      <c r="G2230">
        <v>2022</v>
      </c>
      <c r="H2230" s="1">
        <v>44945.59290127315</v>
      </c>
      <c r="I2230" t="s">
        <v>8601</v>
      </c>
      <c r="J2230">
        <v>683</v>
      </c>
      <c r="K2230">
        <v>0</v>
      </c>
      <c r="L2230" t="s">
        <v>38</v>
      </c>
      <c r="M2230" t="s">
        <v>39</v>
      </c>
      <c r="N2230">
        <v>683</v>
      </c>
      <c r="Q2230">
        <v>175.1</v>
      </c>
      <c r="R2230" t="s">
        <v>52</v>
      </c>
      <c r="S2230">
        <v>42.211463999999999</v>
      </c>
      <c r="T2230">
        <v>-88.335890000000006</v>
      </c>
      <c r="U2230">
        <v>0</v>
      </c>
      <c r="V2230">
        <v>4</v>
      </c>
      <c r="W2230">
        <v>14.5</v>
      </c>
      <c r="X2230">
        <v>5.8</v>
      </c>
      <c r="Y2230">
        <v>0</v>
      </c>
      <c r="Z2230">
        <v>17000670001</v>
      </c>
      <c r="AA2230">
        <v>1861.1102268514001</v>
      </c>
      <c r="AB2230" t="s">
        <v>53</v>
      </c>
      <c r="AC2230" t="s">
        <v>64</v>
      </c>
      <c r="AD2230" t="s">
        <v>54</v>
      </c>
      <c r="AE2230" t="s">
        <v>55</v>
      </c>
      <c r="AF2230" t="s">
        <v>10252</v>
      </c>
    </row>
    <row r="2231" spans="1:32" x14ac:dyDescent="0.25">
      <c r="A2231" t="s">
        <v>10253</v>
      </c>
      <c r="B2231" t="s">
        <v>10254</v>
      </c>
      <c r="C2231" t="s">
        <v>10254</v>
      </c>
      <c r="D2231" t="s">
        <v>3332</v>
      </c>
      <c r="E2231" t="s">
        <v>99</v>
      </c>
      <c r="F2231">
        <v>6</v>
      </c>
      <c r="G2231">
        <v>2022</v>
      </c>
      <c r="H2231" s="1">
        <v>44824.650338634259</v>
      </c>
      <c r="I2231" t="s">
        <v>8601</v>
      </c>
      <c r="J2231">
        <v>682.88</v>
      </c>
      <c r="K2231">
        <v>0</v>
      </c>
      <c r="L2231" t="s">
        <v>38</v>
      </c>
      <c r="M2231" t="s">
        <v>79</v>
      </c>
      <c r="Q2231">
        <v>682.88</v>
      </c>
      <c r="R2231" t="s">
        <v>86</v>
      </c>
      <c r="S2231">
        <v>29.509340000000002</v>
      </c>
      <c r="T2231">
        <v>-98.29974</v>
      </c>
      <c r="U2231">
        <v>4.0729166670000003</v>
      </c>
      <c r="V2231">
        <v>1</v>
      </c>
      <c r="W2231">
        <v>7.33</v>
      </c>
      <c r="X2231">
        <v>5.83</v>
      </c>
      <c r="Y2231">
        <v>1485.6990000000001</v>
      </c>
      <c r="Z2231">
        <v>48008045001</v>
      </c>
      <c r="AA2231">
        <v>2154.2988242320998</v>
      </c>
      <c r="AB2231" t="s">
        <v>54</v>
      </c>
      <c r="AC2231" t="s">
        <v>54</v>
      </c>
      <c r="AD2231" t="s">
        <v>54</v>
      </c>
      <c r="AE2231" t="s">
        <v>73</v>
      </c>
      <c r="AF2231" t="s">
        <v>10255</v>
      </c>
    </row>
    <row r="2232" spans="1:32" x14ac:dyDescent="0.25">
      <c r="A2232" t="s">
        <v>10256</v>
      </c>
      <c r="B2232" t="s">
        <v>10257</v>
      </c>
      <c r="C2232" t="s">
        <v>10258</v>
      </c>
      <c r="D2232" t="s">
        <v>10259</v>
      </c>
      <c r="E2232" t="s">
        <v>36</v>
      </c>
      <c r="F2232">
        <v>9</v>
      </c>
      <c r="G2232">
        <v>2022</v>
      </c>
      <c r="H2232" s="1">
        <v>44972.576549664351</v>
      </c>
      <c r="I2232" t="s">
        <v>8601</v>
      </c>
      <c r="J2232">
        <v>682.66</v>
      </c>
      <c r="K2232">
        <v>0</v>
      </c>
      <c r="L2232" t="s">
        <v>38</v>
      </c>
      <c r="M2232" t="s">
        <v>630</v>
      </c>
      <c r="N2232">
        <v>379.38</v>
      </c>
      <c r="O2232">
        <v>303</v>
      </c>
      <c r="R2232" t="s">
        <v>52</v>
      </c>
      <c r="S2232">
        <v>33.963270000000001</v>
      </c>
      <c r="T2232">
        <v>-116.49979999999999</v>
      </c>
      <c r="Z2232">
        <v>6007021001</v>
      </c>
      <c r="AA2232">
        <v>673.78745981899999</v>
      </c>
      <c r="AB2232" t="s">
        <v>54</v>
      </c>
      <c r="AC2232" t="s">
        <v>54</v>
      </c>
      <c r="AD2232" t="s">
        <v>54</v>
      </c>
      <c r="AE2232" t="s">
        <v>73</v>
      </c>
      <c r="AF2232" t="s">
        <v>10260</v>
      </c>
    </row>
    <row r="2233" spans="1:32" x14ac:dyDescent="0.25">
      <c r="A2233" t="s">
        <v>10261</v>
      </c>
      <c r="B2233" t="s">
        <v>10262</v>
      </c>
      <c r="C2233" t="s">
        <v>10263</v>
      </c>
      <c r="D2233" t="s">
        <v>10264</v>
      </c>
      <c r="E2233" t="s">
        <v>1948</v>
      </c>
      <c r="F2233">
        <v>6</v>
      </c>
      <c r="G2233">
        <v>2022</v>
      </c>
      <c r="H2233" s="1">
        <v>44977.414073055559</v>
      </c>
      <c r="I2233" t="s">
        <v>8601</v>
      </c>
      <c r="J2233">
        <v>681.43</v>
      </c>
      <c r="K2233">
        <v>0</v>
      </c>
      <c r="L2233" t="s">
        <v>38</v>
      </c>
      <c r="M2233" t="s">
        <v>79</v>
      </c>
      <c r="Q2233">
        <v>681.43</v>
      </c>
      <c r="R2233" t="s">
        <v>52</v>
      </c>
      <c r="S2233">
        <v>30.205556000000001</v>
      </c>
      <c r="T2233">
        <v>-93.240278000000004</v>
      </c>
      <c r="U2233">
        <v>5.9275000000000002</v>
      </c>
      <c r="V2233">
        <v>1</v>
      </c>
      <c r="W2233">
        <v>4</v>
      </c>
      <c r="X2233">
        <v>0</v>
      </c>
      <c r="Y2233">
        <v>2170.6999999999998</v>
      </c>
      <c r="Z2233">
        <v>22000715003</v>
      </c>
      <c r="AA2233">
        <v>2112.4147388920001</v>
      </c>
      <c r="AB2233" t="s">
        <v>41</v>
      </c>
      <c r="AC2233" t="s">
        <v>54</v>
      </c>
      <c r="AD2233" t="s">
        <v>54</v>
      </c>
      <c r="AE2233" t="s">
        <v>73</v>
      </c>
      <c r="AF2233" t="s">
        <v>10265</v>
      </c>
    </row>
    <row r="2234" spans="1:32" x14ac:dyDescent="0.25">
      <c r="A2234" t="s">
        <v>10266</v>
      </c>
      <c r="B2234" t="s">
        <v>10267</v>
      </c>
      <c r="C2234" t="s">
        <v>10268</v>
      </c>
      <c r="D2234" t="s">
        <v>3203</v>
      </c>
      <c r="E2234" t="s">
        <v>600</v>
      </c>
      <c r="F2234">
        <v>4</v>
      </c>
      <c r="G2234">
        <v>2022</v>
      </c>
      <c r="H2234" s="1">
        <v>44973.369297800928</v>
      </c>
      <c r="I2234" t="s">
        <v>8601</v>
      </c>
      <c r="J2234">
        <v>680</v>
      </c>
      <c r="K2234">
        <v>0</v>
      </c>
      <c r="L2234" t="s">
        <v>38</v>
      </c>
      <c r="M2234" t="s">
        <v>79</v>
      </c>
      <c r="Q2234">
        <v>680</v>
      </c>
      <c r="R2234" t="s">
        <v>214</v>
      </c>
      <c r="S2234">
        <v>28.318349999999999</v>
      </c>
      <c r="T2234">
        <v>-81.496420000000001</v>
      </c>
      <c r="Z2234">
        <v>12000287004</v>
      </c>
      <c r="AA2234">
        <v>1320.2592118075002</v>
      </c>
      <c r="AB2234" t="s">
        <v>54</v>
      </c>
      <c r="AC2234" t="s">
        <v>54</v>
      </c>
      <c r="AD2234" t="s">
        <v>54</v>
      </c>
      <c r="AE2234" t="s">
        <v>73</v>
      </c>
      <c r="AF2234" t="s">
        <v>10269</v>
      </c>
    </row>
    <row r="2235" spans="1:32" x14ac:dyDescent="0.25">
      <c r="A2235" t="s">
        <v>10270</v>
      </c>
      <c r="B2235" t="s">
        <v>10271</v>
      </c>
      <c r="C2235" t="s">
        <v>10272</v>
      </c>
      <c r="D2235" t="s">
        <v>10273</v>
      </c>
      <c r="E2235" t="s">
        <v>641</v>
      </c>
      <c r="F2235">
        <v>3</v>
      </c>
      <c r="G2235">
        <v>2022</v>
      </c>
      <c r="H2235" s="1">
        <v>44945.489411168979</v>
      </c>
      <c r="I2235" t="s">
        <v>8601</v>
      </c>
      <c r="J2235">
        <v>675</v>
      </c>
      <c r="K2235">
        <v>0</v>
      </c>
      <c r="L2235" t="s">
        <v>38</v>
      </c>
      <c r="M2235" t="s">
        <v>51</v>
      </c>
      <c r="N2235">
        <v>477</v>
      </c>
      <c r="R2235" t="s">
        <v>52</v>
      </c>
      <c r="S2235">
        <v>38.481943999999999</v>
      </c>
      <c r="T2235">
        <v>-78.009721999999996</v>
      </c>
      <c r="U2235">
        <v>2.95</v>
      </c>
      <c r="V2235">
        <v>1</v>
      </c>
      <c r="W2235">
        <v>6</v>
      </c>
      <c r="X2235">
        <v>0</v>
      </c>
      <c r="Y2235">
        <v>1077</v>
      </c>
      <c r="Z2235">
        <v>51000104001</v>
      </c>
      <c r="AA2235">
        <v>983.36548189799998</v>
      </c>
      <c r="AB2235" t="s">
        <v>53</v>
      </c>
      <c r="AC2235" t="s">
        <v>54</v>
      </c>
      <c r="AD2235" t="s">
        <v>54</v>
      </c>
      <c r="AE2235" t="s">
        <v>55</v>
      </c>
      <c r="AF2235" t="s">
        <v>10274</v>
      </c>
    </row>
    <row r="2236" spans="1:32" x14ac:dyDescent="0.25">
      <c r="A2236" t="s">
        <v>10275</v>
      </c>
      <c r="B2236" t="s">
        <v>10276</v>
      </c>
      <c r="C2236" t="s">
        <v>10277</v>
      </c>
      <c r="D2236" t="s">
        <v>10278</v>
      </c>
      <c r="E2236" t="s">
        <v>514</v>
      </c>
      <c r="F2236">
        <v>1</v>
      </c>
      <c r="G2236">
        <v>2022</v>
      </c>
      <c r="H2236" s="1">
        <v>44987.498539421293</v>
      </c>
      <c r="I2236" t="s">
        <v>8601</v>
      </c>
      <c r="J2236">
        <v>674.95</v>
      </c>
      <c r="K2236">
        <v>0</v>
      </c>
      <c r="L2236" t="s">
        <v>38</v>
      </c>
      <c r="M2236" t="s">
        <v>79</v>
      </c>
      <c r="Q2236">
        <v>674.95</v>
      </c>
      <c r="R2236" t="s">
        <v>94</v>
      </c>
      <c r="S2236">
        <v>41.422545</v>
      </c>
      <c r="T2236">
        <v>-71.466235999999995</v>
      </c>
      <c r="U2236">
        <v>2.4761666670000002</v>
      </c>
      <c r="V2236">
        <v>1</v>
      </c>
      <c r="W2236">
        <v>5</v>
      </c>
      <c r="X2236">
        <v>2.5099999999999998</v>
      </c>
      <c r="Y2236">
        <v>901.51400000000001</v>
      </c>
      <c r="Z2236">
        <v>44000024001</v>
      </c>
      <c r="AA2236">
        <v>1688.29284864377</v>
      </c>
      <c r="AB2236" t="s">
        <v>54</v>
      </c>
      <c r="AC2236" t="s">
        <v>54</v>
      </c>
      <c r="AD2236" t="s">
        <v>54</v>
      </c>
      <c r="AE2236" t="s">
        <v>65</v>
      </c>
      <c r="AF2236" t="s">
        <v>10279</v>
      </c>
    </row>
    <row r="2237" spans="1:32" x14ac:dyDescent="0.25">
      <c r="A2237" t="s">
        <v>10280</v>
      </c>
      <c r="B2237" t="s">
        <v>10281</v>
      </c>
      <c r="C2237" t="s">
        <v>10282</v>
      </c>
      <c r="D2237" t="s">
        <v>1534</v>
      </c>
      <c r="E2237" t="s">
        <v>159</v>
      </c>
      <c r="F2237">
        <v>10</v>
      </c>
      <c r="G2237">
        <v>2022</v>
      </c>
      <c r="H2237" s="1">
        <v>44949.619245798611</v>
      </c>
      <c r="I2237" t="s">
        <v>8601</v>
      </c>
      <c r="J2237">
        <v>674.19</v>
      </c>
      <c r="K2237">
        <v>0</v>
      </c>
      <c r="L2237" t="s">
        <v>38</v>
      </c>
      <c r="M2237" t="s">
        <v>51</v>
      </c>
      <c r="N2237">
        <v>674.19</v>
      </c>
      <c r="R2237" t="s">
        <v>86</v>
      </c>
      <c r="S2237">
        <v>47.878689000000001</v>
      </c>
      <c r="T2237">
        <v>-122.319149</v>
      </c>
      <c r="Z2237">
        <v>53000018001</v>
      </c>
      <c r="AA2237">
        <v>1821.0471887000001</v>
      </c>
      <c r="AB2237" t="s">
        <v>54</v>
      </c>
      <c r="AC2237" t="s">
        <v>54</v>
      </c>
      <c r="AD2237" t="s">
        <v>537</v>
      </c>
      <c r="AE2237" t="s">
        <v>73</v>
      </c>
      <c r="AF2237" t="s">
        <v>10283</v>
      </c>
    </row>
    <row r="2238" spans="1:32" x14ac:dyDescent="0.25">
      <c r="A2238" t="s">
        <v>10284</v>
      </c>
      <c r="B2238" t="s">
        <v>10285</v>
      </c>
      <c r="C2238" t="s">
        <v>10286</v>
      </c>
      <c r="D2238" t="s">
        <v>9409</v>
      </c>
      <c r="E2238" t="s">
        <v>600</v>
      </c>
      <c r="F2238">
        <v>4</v>
      </c>
      <c r="G2238">
        <v>2022</v>
      </c>
      <c r="H2238" s="1">
        <v>44959.471175636572</v>
      </c>
      <c r="I2238" t="s">
        <v>8601</v>
      </c>
      <c r="J2238">
        <v>673.03</v>
      </c>
      <c r="K2238">
        <v>0</v>
      </c>
      <c r="L2238" t="s">
        <v>38</v>
      </c>
      <c r="M2238" t="s">
        <v>79</v>
      </c>
      <c r="Q2238">
        <v>673.03</v>
      </c>
      <c r="R2238" t="s">
        <v>1484</v>
      </c>
      <c r="S2238">
        <v>26.177320000000002</v>
      </c>
      <c r="T2238">
        <v>-80.263710000000003</v>
      </c>
      <c r="Z2238">
        <v>12000001034</v>
      </c>
      <c r="AA2238">
        <v>2913.6755019199995</v>
      </c>
      <c r="AB2238" t="s">
        <v>54</v>
      </c>
      <c r="AC2238" t="s">
        <v>64</v>
      </c>
      <c r="AD2238" t="s">
        <v>54</v>
      </c>
      <c r="AE2238" t="s">
        <v>55</v>
      </c>
      <c r="AF2238" t="s">
        <v>10287</v>
      </c>
    </row>
    <row r="2239" spans="1:32" x14ac:dyDescent="0.25">
      <c r="A2239" t="s">
        <v>10288</v>
      </c>
      <c r="B2239" t="s">
        <v>10289</v>
      </c>
      <c r="C2239" t="s">
        <v>10290</v>
      </c>
      <c r="D2239" t="s">
        <v>10291</v>
      </c>
      <c r="E2239" t="s">
        <v>525</v>
      </c>
      <c r="F2239">
        <v>2</v>
      </c>
      <c r="G2239">
        <v>2022</v>
      </c>
      <c r="H2239" s="1">
        <v>44981.530851770833</v>
      </c>
      <c r="I2239" t="s">
        <v>8601</v>
      </c>
      <c r="J2239">
        <v>670</v>
      </c>
      <c r="K2239">
        <v>0</v>
      </c>
      <c r="L2239" t="s">
        <v>38</v>
      </c>
      <c r="M2239" t="s">
        <v>79</v>
      </c>
      <c r="Q2239">
        <v>670</v>
      </c>
      <c r="R2239" t="s">
        <v>52</v>
      </c>
      <c r="S2239">
        <v>40.317079999999997</v>
      </c>
      <c r="T2239">
        <v>-74.350650000000002</v>
      </c>
      <c r="U2239">
        <v>6.9441666670000002</v>
      </c>
      <c r="V2239">
        <v>1</v>
      </c>
      <c r="W2239">
        <v>8.8000000000000007</v>
      </c>
      <c r="X2239">
        <v>7.4</v>
      </c>
      <c r="Y2239">
        <v>2534.2800000000002</v>
      </c>
      <c r="Z2239">
        <v>34002114002</v>
      </c>
      <c r="AA2239">
        <v>2458.4137047450004</v>
      </c>
      <c r="AB2239" t="s">
        <v>53</v>
      </c>
      <c r="AC2239" t="s">
        <v>42</v>
      </c>
      <c r="AD2239" t="s">
        <v>54</v>
      </c>
      <c r="AE2239" t="s">
        <v>54</v>
      </c>
      <c r="AF2239" t="s">
        <v>10292</v>
      </c>
    </row>
    <row r="2240" spans="1:32" x14ac:dyDescent="0.25">
      <c r="A2240" t="s">
        <v>10293</v>
      </c>
      <c r="B2240" t="s">
        <v>10294</v>
      </c>
      <c r="C2240" t="s">
        <v>10295</v>
      </c>
      <c r="D2240" t="s">
        <v>10296</v>
      </c>
      <c r="E2240" t="s">
        <v>1719</v>
      </c>
      <c r="F2240">
        <v>7</v>
      </c>
      <c r="G2240">
        <v>2022</v>
      </c>
      <c r="H2240" s="1">
        <v>44977.529968530092</v>
      </c>
      <c r="I2240" t="s">
        <v>8601</v>
      </c>
      <c r="J2240">
        <v>668</v>
      </c>
      <c r="K2240">
        <v>0</v>
      </c>
      <c r="L2240" t="s">
        <v>38</v>
      </c>
      <c r="M2240" t="s">
        <v>51</v>
      </c>
      <c r="N2240">
        <v>504</v>
      </c>
      <c r="R2240" t="s">
        <v>52</v>
      </c>
      <c r="S2240">
        <v>38.879443999999999</v>
      </c>
      <c r="T2240">
        <v>-99.322221999999996</v>
      </c>
      <c r="Z2240">
        <v>20001117002</v>
      </c>
      <c r="AA2240">
        <v>831.67225107928994</v>
      </c>
      <c r="AB2240" t="s">
        <v>41</v>
      </c>
      <c r="AC2240" t="s">
        <v>54</v>
      </c>
      <c r="AD2240" t="s">
        <v>54</v>
      </c>
      <c r="AE2240" t="s">
        <v>73</v>
      </c>
      <c r="AF2240" t="s">
        <v>10297</v>
      </c>
    </row>
    <row r="2241" spans="1:32" x14ac:dyDescent="0.25">
      <c r="A2241" t="s">
        <v>10298</v>
      </c>
      <c r="B2241" t="s">
        <v>10299</v>
      </c>
      <c r="C2241" t="s">
        <v>10299</v>
      </c>
      <c r="D2241" t="s">
        <v>10300</v>
      </c>
      <c r="E2241" t="s">
        <v>99</v>
      </c>
      <c r="F2241">
        <v>6</v>
      </c>
      <c r="G2241">
        <v>2022</v>
      </c>
      <c r="H2241" s="1">
        <v>44830.417888553238</v>
      </c>
      <c r="I2241" t="s">
        <v>8601</v>
      </c>
      <c r="J2241">
        <v>663</v>
      </c>
      <c r="K2241">
        <v>0</v>
      </c>
      <c r="L2241" t="s">
        <v>38</v>
      </c>
      <c r="M2241" t="s">
        <v>79</v>
      </c>
      <c r="Q2241">
        <v>663</v>
      </c>
      <c r="R2241" t="s">
        <v>86</v>
      </c>
      <c r="S2241">
        <v>29.71031</v>
      </c>
      <c r="T2241">
        <v>-95.116515000000007</v>
      </c>
      <c r="U2241">
        <v>3.2974999999999999</v>
      </c>
      <c r="V2241">
        <v>1</v>
      </c>
      <c r="W2241">
        <v>6</v>
      </c>
      <c r="X2241">
        <v>0</v>
      </c>
      <c r="Y2241">
        <v>1202.7370000000001</v>
      </c>
      <c r="AB2241" t="s">
        <v>41</v>
      </c>
      <c r="AC2241" t="s">
        <v>54</v>
      </c>
      <c r="AD2241" t="s">
        <v>54</v>
      </c>
      <c r="AE2241" t="s">
        <v>73</v>
      </c>
      <c r="AF2241" t="s">
        <v>10301</v>
      </c>
    </row>
    <row r="2242" spans="1:32" x14ac:dyDescent="0.25">
      <c r="A2242" t="s">
        <v>10302</v>
      </c>
      <c r="B2242" t="s">
        <v>10303</v>
      </c>
      <c r="C2242" t="s">
        <v>10304</v>
      </c>
      <c r="D2242" t="s">
        <v>10305</v>
      </c>
      <c r="E2242" t="s">
        <v>1023</v>
      </c>
      <c r="F2242">
        <v>8</v>
      </c>
      <c r="G2242">
        <v>2022</v>
      </c>
      <c r="H2242" s="1">
        <v>44973.605600011571</v>
      </c>
      <c r="I2242" t="s">
        <v>8601</v>
      </c>
      <c r="J2242">
        <v>660.77</v>
      </c>
      <c r="K2242">
        <v>0</v>
      </c>
      <c r="L2242" t="s">
        <v>38</v>
      </c>
      <c r="M2242" t="s">
        <v>39</v>
      </c>
      <c r="N2242">
        <v>605.87</v>
      </c>
      <c r="Q2242">
        <v>214.9</v>
      </c>
      <c r="R2242" t="s">
        <v>445</v>
      </c>
      <c r="S2242">
        <v>40.181708999999998</v>
      </c>
      <c r="T2242">
        <v>-104.92991600000001</v>
      </c>
      <c r="U2242">
        <v>3.1928333329999998</v>
      </c>
      <c r="V2242">
        <v>1</v>
      </c>
      <c r="W2242">
        <v>6</v>
      </c>
      <c r="X2242">
        <v>0</v>
      </c>
      <c r="Y2242">
        <v>1165.5730000000001</v>
      </c>
      <c r="Z2242">
        <v>8000404001</v>
      </c>
      <c r="AA2242">
        <v>1529.6796385079999</v>
      </c>
      <c r="AB2242" t="s">
        <v>54</v>
      </c>
      <c r="AC2242" t="s">
        <v>72</v>
      </c>
      <c r="AD2242" t="s">
        <v>215</v>
      </c>
      <c r="AE2242" t="s">
        <v>55</v>
      </c>
      <c r="AF2242" t="s">
        <v>10306</v>
      </c>
    </row>
    <row r="2243" spans="1:32" x14ac:dyDescent="0.25">
      <c r="A2243" t="s">
        <v>1624</v>
      </c>
      <c r="B2243" t="s">
        <v>10307</v>
      </c>
      <c r="C2243" t="s">
        <v>10307</v>
      </c>
      <c r="D2243" t="s">
        <v>6566</v>
      </c>
      <c r="E2243" t="s">
        <v>99</v>
      </c>
      <c r="F2243">
        <v>6</v>
      </c>
      <c r="G2243">
        <v>2022</v>
      </c>
      <c r="H2243" s="1">
        <v>44816.57609574074</v>
      </c>
      <c r="I2243" t="s">
        <v>8601</v>
      </c>
      <c r="J2243">
        <v>660</v>
      </c>
      <c r="K2243">
        <v>0</v>
      </c>
      <c r="L2243" t="s">
        <v>38</v>
      </c>
      <c r="M2243" t="s">
        <v>79</v>
      </c>
      <c r="Q2243">
        <v>660</v>
      </c>
      <c r="R2243" t="s">
        <v>86</v>
      </c>
      <c r="S2243">
        <v>33.102651000000002</v>
      </c>
      <c r="T2243">
        <v>-94.953010000000006</v>
      </c>
      <c r="U2243">
        <v>1.9883333329999999</v>
      </c>
      <c r="V2243">
        <v>1</v>
      </c>
      <c r="W2243">
        <v>5</v>
      </c>
      <c r="X2243">
        <v>2.91</v>
      </c>
      <c r="Y2243">
        <v>725.95</v>
      </c>
      <c r="AB2243" t="s">
        <v>41</v>
      </c>
      <c r="AC2243" t="s">
        <v>54</v>
      </c>
      <c r="AD2243" t="s">
        <v>54</v>
      </c>
      <c r="AE2243" t="s">
        <v>73</v>
      </c>
      <c r="AF2243" t="s">
        <v>10308</v>
      </c>
    </row>
    <row r="2244" spans="1:32" x14ac:dyDescent="0.25">
      <c r="A2244" t="s">
        <v>10309</v>
      </c>
      <c r="B2244" t="s">
        <v>10310</v>
      </c>
      <c r="C2244" t="s">
        <v>10311</v>
      </c>
      <c r="D2244" t="s">
        <v>10312</v>
      </c>
      <c r="E2244" t="s">
        <v>85</v>
      </c>
      <c r="F2244">
        <v>2</v>
      </c>
      <c r="G2244">
        <v>2022</v>
      </c>
      <c r="H2244" s="1">
        <v>44971.471758217594</v>
      </c>
      <c r="I2244" t="s">
        <v>8601</v>
      </c>
      <c r="J2244">
        <v>658.36</v>
      </c>
      <c r="K2244">
        <v>0</v>
      </c>
      <c r="L2244" t="s">
        <v>38</v>
      </c>
      <c r="M2244" t="s">
        <v>79</v>
      </c>
      <c r="Q2244">
        <v>658.35</v>
      </c>
      <c r="R2244" t="s">
        <v>94</v>
      </c>
      <c r="S2244">
        <v>40.839440000000003</v>
      </c>
      <c r="T2244">
        <v>-73.697209999999998</v>
      </c>
      <c r="U2244">
        <v>2.4249999999999998</v>
      </c>
      <c r="V2244">
        <v>1</v>
      </c>
      <c r="W2244">
        <v>4</v>
      </c>
      <c r="X2244">
        <v>0</v>
      </c>
      <c r="Y2244">
        <v>885.2</v>
      </c>
      <c r="Z2244">
        <v>36001013001</v>
      </c>
      <c r="AA2244">
        <v>1248.8741620104602</v>
      </c>
      <c r="AB2244" t="s">
        <v>54</v>
      </c>
      <c r="AC2244" t="s">
        <v>54</v>
      </c>
      <c r="AD2244" t="s">
        <v>54</v>
      </c>
      <c r="AE2244" t="s">
        <v>73</v>
      </c>
      <c r="AF2244" t="s">
        <v>10313</v>
      </c>
    </row>
    <row r="2245" spans="1:32" x14ac:dyDescent="0.25">
      <c r="A2245" t="s">
        <v>10314</v>
      </c>
      <c r="B2245" t="s">
        <v>10315</v>
      </c>
      <c r="C2245" t="s">
        <v>10315</v>
      </c>
      <c r="D2245" t="s">
        <v>10316</v>
      </c>
      <c r="E2245" t="s">
        <v>99</v>
      </c>
      <c r="F2245">
        <v>6</v>
      </c>
      <c r="G2245">
        <v>2022</v>
      </c>
      <c r="H2245" s="1">
        <v>44817.421764918981</v>
      </c>
      <c r="I2245" t="s">
        <v>8601</v>
      </c>
      <c r="J2245">
        <v>656.1</v>
      </c>
      <c r="K2245">
        <v>0</v>
      </c>
      <c r="L2245" t="s">
        <v>38</v>
      </c>
      <c r="M2245" t="s">
        <v>51</v>
      </c>
      <c r="N2245">
        <v>656.1</v>
      </c>
      <c r="R2245" t="s">
        <v>52</v>
      </c>
      <c r="S2245">
        <v>31.081530000000001</v>
      </c>
      <c r="T2245">
        <v>-97.669640000000001</v>
      </c>
      <c r="U2245">
        <v>2.0558333329999998</v>
      </c>
      <c r="V2245">
        <v>1</v>
      </c>
      <c r="W2245">
        <v>3</v>
      </c>
      <c r="X2245">
        <v>3</v>
      </c>
      <c r="Y2245">
        <v>749.93</v>
      </c>
      <c r="Z2245">
        <v>48003003001</v>
      </c>
      <c r="AA2245">
        <v>895.95521684040011</v>
      </c>
      <c r="AB2245" t="s">
        <v>41</v>
      </c>
      <c r="AC2245" t="s">
        <v>72</v>
      </c>
      <c r="AD2245" t="s">
        <v>54</v>
      </c>
      <c r="AE2245" t="s">
        <v>73</v>
      </c>
      <c r="AF2245" t="s">
        <v>10317</v>
      </c>
    </row>
    <row r="2246" spans="1:32" x14ac:dyDescent="0.25">
      <c r="A2246" t="s">
        <v>10318</v>
      </c>
      <c r="B2246" t="s">
        <v>10319</v>
      </c>
      <c r="C2246" t="s">
        <v>10320</v>
      </c>
      <c r="D2246" t="s">
        <v>9631</v>
      </c>
      <c r="E2246" t="s">
        <v>854</v>
      </c>
      <c r="F2246">
        <v>8</v>
      </c>
      <c r="G2246">
        <v>2022</v>
      </c>
      <c r="H2246" s="1">
        <v>44973.521773067128</v>
      </c>
      <c r="I2246" t="s">
        <v>8601</v>
      </c>
      <c r="J2246">
        <v>651.5</v>
      </c>
      <c r="K2246">
        <v>0</v>
      </c>
      <c r="L2246" t="s">
        <v>38</v>
      </c>
      <c r="M2246" t="s">
        <v>79</v>
      </c>
      <c r="Q2246">
        <v>651.4</v>
      </c>
      <c r="R2246" t="s">
        <v>94</v>
      </c>
      <c r="S2246">
        <v>40.756883999999999</v>
      </c>
      <c r="T2246">
        <v>-111.564117</v>
      </c>
      <c r="U2246">
        <v>2.528666667</v>
      </c>
      <c r="V2246">
        <v>1</v>
      </c>
      <c r="W2246">
        <v>4</v>
      </c>
      <c r="X2246">
        <v>2.5</v>
      </c>
      <c r="Y2246">
        <v>923.83</v>
      </c>
      <c r="Z2246">
        <v>49000146001</v>
      </c>
      <c r="AA2246">
        <v>1675.363413604</v>
      </c>
      <c r="AB2246" t="s">
        <v>54</v>
      </c>
      <c r="AC2246" t="s">
        <v>54</v>
      </c>
      <c r="AD2246" t="s">
        <v>54</v>
      </c>
      <c r="AE2246" t="s">
        <v>73</v>
      </c>
      <c r="AF2246" t="s">
        <v>10321</v>
      </c>
    </row>
    <row r="2247" spans="1:32" x14ac:dyDescent="0.25">
      <c r="A2247" t="s">
        <v>10322</v>
      </c>
      <c r="B2247" t="s">
        <v>10323</v>
      </c>
      <c r="C2247" t="s">
        <v>10323</v>
      </c>
      <c r="D2247" t="s">
        <v>10324</v>
      </c>
      <c r="E2247" t="s">
        <v>99</v>
      </c>
      <c r="F2247">
        <v>6</v>
      </c>
      <c r="G2247">
        <v>2022</v>
      </c>
      <c r="H2247" s="1">
        <v>44831.635365891205</v>
      </c>
      <c r="I2247" t="s">
        <v>8601</v>
      </c>
      <c r="J2247">
        <v>649.83000000000004</v>
      </c>
      <c r="K2247">
        <v>0</v>
      </c>
      <c r="L2247" t="s">
        <v>38</v>
      </c>
      <c r="M2247" t="s">
        <v>79</v>
      </c>
      <c r="Q2247">
        <v>649.83000000000004</v>
      </c>
      <c r="R2247" t="s">
        <v>94</v>
      </c>
      <c r="S2247">
        <v>30.195784</v>
      </c>
      <c r="T2247">
        <v>-95.491353000000004</v>
      </c>
      <c r="U2247">
        <v>3.1045833329999999</v>
      </c>
      <c r="V2247">
        <v>2</v>
      </c>
      <c r="W2247">
        <v>7.8</v>
      </c>
      <c r="X2247">
        <v>0</v>
      </c>
      <c r="Y2247">
        <v>998.50699999999995</v>
      </c>
      <c r="Z2247">
        <v>48007848001</v>
      </c>
      <c r="AA2247">
        <v>1906.6364065688999</v>
      </c>
      <c r="AB2247" t="s">
        <v>41</v>
      </c>
      <c r="AC2247" t="s">
        <v>54</v>
      </c>
      <c r="AD2247" t="s">
        <v>54</v>
      </c>
      <c r="AE2247" t="s">
        <v>73</v>
      </c>
      <c r="AF2247" t="s">
        <v>10325</v>
      </c>
    </row>
    <row r="2248" spans="1:32" x14ac:dyDescent="0.25">
      <c r="A2248" t="s">
        <v>10326</v>
      </c>
      <c r="B2248" t="s">
        <v>10327</v>
      </c>
      <c r="C2248" t="s">
        <v>10328</v>
      </c>
      <c r="D2248" t="s">
        <v>672</v>
      </c>
      <c r="E2248" t="s">
        <v>93</v>
      </c>
      <c r="F2248">
        <v>4</v>
      </c>
      <c r="G2248">
        <v>2022</v>
      </c>
      <c r="H2248" s="1">
        <v>44950.505173807869</v>
      </c>
      <c r="I2248" t="s">
        <v>8601</v>
      </c>
      <c r="J2248">
        <v>648.17999999999995</v>
      </c>
      <c r="K2248">
        <v>0</v>
      </c>
      <c r="L2248" t="s">
        <v>38</v>
      </c>
      <c r="M2248" t="s">
        <v>79</v>
      </c>
      <c r="Q2248">
        <v>648.19000000000005</v>
      </c>
      <c r="R2248" t="s">
        <v>94</v>
      </c>
      <c r="S2248">
        <v>38.236699999999999</v>
      </c>
      <c r="T2248">
        <v>-85.466710000000006</v>
      </c>
      <c r="U2248">
        <v>3.7484166669999999</v>
      </c>
      <c r="V2248">
        <v>1</v>
      </c>
      <c r="W2248">
        <v>6.5</v>
      </c>
      <c r="X2248">
        <v>3.8163999999999998</v>
      </c>
      <c r="Y2248">
        <v>1364.473</v>
      </c>
      <c r="Z2248">
        <v>21000025012</v>
      </c>
      <c r="AA2248">
        <v>2394.6770531405</v>
      </c>
      <c r="AB2248" t="s">
        <v>54</v>
      </c>
      <c r="AC2248" t="s">
        <v>54</v>
      </c>
      <c r="AD2248" t="s">
        <v>54</v>
      </c>
      <c r="AE2248" t="s">
        <v>73</v>
      </c>
      <c r="AF2248" t="s">
        <v>10329</v>
      </c>
    </row>
    <row r="2249" spans="1:32" x14ac:dyDescent="0.25">
      <c r="A2249" t="s">
        <v>10330</v>
      </c>
      <c r="B2249" t="s">
        <v>10331</v>
      </c>
      <c r="C2249" t="s">
        <v>10332</v>
      </c>
      <c r="D2249" t="s">
        <v>10333</v>
      </c>
      <c r="E2249" t="s">
        <v>600</v>
      </c>
      <c r="F2249">
        <v>4</v>
      </c>
      <c r="G2249">
        <v>2022</v>
      </c>
      <c r="H2249" s="1">
        <v>44939.501368090278</v>
      </c>
      <c r="I2249" t="s">
        <v>8601</v>
      </c>
      <c r="J2249">
        <v>641.73</v>
      </c>
      <c r="K2249">
        <v>0</v>
      </c>
      <c r="L2249" t="s">
        <v>38</v>
      </c>
      <c r="M2249" t="s">
        <v>51</v>
      </c>
      <c r="N2249">
        <v>641.73</v>
      </c>
      <c r="R2249" t="s">
        <v>52</v>
      </c>
      <c r="S2249">
        <v>30.393056000000001</v>
      </c>
      <c r="T2249">
        <v>-86.444999999999993</v>
      </c>
      <c r="AB2249" t="s">
        <v>41</v>
      </c>
      <c r="AC2249" t="s">
        <v>54</v>
      </c>
      <c r="AD2249" t="s">
        <v>54</v>
      </c>
      <c r="AE2249" t="s">
        <v>73</v>
      </c>
      <c r="AF2249" t="s">
        <v>10334</v>
      </c>
    </row>
    <row r="2250" spans="1:32" x14ac:dyDescent="0.25">
      <c r="A2250" t="s">
        <v>10335</v>
      </c>
      <c r="B2250" t="s">
        <v>10336</v>
      </c>
      <c r="C2250" t="s">
        <v>10337</v>
      </c>
      <c r="D2250" t="s">
        <v>10338</v>
      </c>
      <c r="E2250" t="s">
        <v>93</v>
      </c>
      <c r="F2250">
        <v>4</v>
      </c>
      <c r="G2250">
        <v>2022</v>
      </c>
      <c r="H2250" s="1">
        <v>44951.57518890046</v>
      </c>
      <c r="I2250" t="s">
        <v>8601</v>
      </c>
      <c r="J2250">
        <v>639.1</v>
      </c>
      <c r="K2250">
        <v>0</v>
      </c>
      <c r="L2250" t="s">
        <v>38</v>
      </c>
      <c r="M2250" t="s">
        <v>79</v>
      </c>
      <c r="Q2250">
        <v>639.1</v>
      </c>
      <c r="R2250" t="s">
        <v>52</v>
      </c>
      <c r="S2250">
        <v>37.318492999999997</v>
      </c>
      <c r="T2250">
        <v>-87.549857000000003</v>
      </c>
      <c r="U2250">
        <v>4.8508333329999997</v>
      </c>
      <c r="V2250">
        <v>1</v>
      </c>
      <c r="W2250">
        <v>6</v>
      </c>
      <c r="X2250">
        <v>5.03</v>
      </c>
      <c r="Y2250">
        <v>1764.3630000000001</v>
      </c>
      <c r="Z2250">
        <v>21000116001</v>
      </c>
      <c r="AA2250">
        <v>1991.1329961245808</v>
      </c>
      <c r="AB2250" t="s">
        <v>54</v>
      </c>
      <c r="AC2250" t="s">
        <v>54</v>
      </c>
      <c r="AD2250" t="s">
        <v>54</v>
      </c>
      <c r="AE2250" t="s">
        <v>73</v>
      </c>
      <c r="AF2250" t="s">
        <v>10339</v>
      </c>
    </row>
    <row r="2251" spans="1:32" x14ac:dyDescent="0.25">
      <c r="A2251" t="s">
        <v>10340</v>
      </c>
      <c r="B2251" t="s">
        <v>10341</v>
      </c>
      <c r="C2251" t="s">
        <v>10341</v>
      </c>
      <c r="D2251" t="s">
        <v>10342</v>
      </c>
      <c r="E2251" t="s">
        <v>99</v>
      </c>
      <c r="F2251">
        <v>6</v>
      </c>
      <c r="G2251">
        <v>2022</v>
      </c>
      <c r="H2251" s="1">
        <v>44818.342498877311</v>
      </c>
      <c r="I2251" t="s">
        <v>8601</v>
      </c>
      <c r="J2251">
        <v>638.03</v>
      </c>
      <c r="K2251">
        <v>0</v>
      </c>
      <c r="L2251" t="s">
        <v>38</v>
      </c>
      <c r="M2251" t="s">
        <v>79</v>
      </c>
      <c r="Q2251">
        <v>638.03</v>
      </c>
      <c r="R2251" t="s">
        <v>94</v>
      </c>
      <c r="S2251">
        <v>32.313800999999998</v>
      </c>
      <c r="T2251">
        <v>-97.393735000000007</v>
      </c>
      <c r="U2251">
        <v>3.5270000000000001</v>
      </c>
      <c r="V2251">
        <v>3</v>
      </c>
      <c r="W2251">
        <v>6</v>
      </c>
      <c r="X2251">
        <v>9.3000000000000007</v>
      </c>
      <c r="Y2251">
        <v>1286.867</v>
      </c>
      <c r="Z2251">
        <v>48004092001</v>
      </c>
      <c r="AA2251">
        <v>1358.5012027702001</v>
      </c>
      <c r="AB2251" t="s">
        <v>41</v>
      </c>
      <c r="AC2251" t="s">
        <v>54</v>
      </c>
      <c r="AD2251" t="s">
        <v>54</v>
      </c>
      <c r="AE2251" t="s">
        <v>73</v>
      </c>
      <c r="AF2251" t="s">
        <v>10343</v>
      </c>
    </row>
    <row r="2252" spans="1:32" x14ac:dyDescent="0.25">
      <c r="A2252" t="s">
        <v>10344</v>
      </c>
      <c r="B2252" t="s">
        <v>10345</v>
      </c>
      <c r="C2252" t="s">
        <v>10346</v>
      </c>
      <c r="D2252" t="s">
        <v>2166</v>
      </c>
      <c r="E2252" t="s">
        <v>1023</v>
      </c>
      <c r="F2252">
        <v>8</v>
      </c>
      <c r="G2252">
        <v>2022</v>
      </c>
      <c r="H2252" s="1">
        <v>44960.680360601851</v>
      </c>
      <c r="I2252" t="s">
        <v>8601</v>
      </c>
      <c r="J2252">
        <v>636.54999999999995</v>
      </c>
      <c r="K2252">
        <v>0</v>
      </c>
      <c r="L2252" t="s">
        <v>38</v>
      </c>
      <c r="M2252" t="s">
        <v>51</v>
      </c>
      <c r="N2252">
        <v>594</v>
      </c>
      <c r="R2252" t="s">
        <v>52</v>
      </c>
      <c r="S2252">
        <v>38.737679999999997</v>
      </c>
      <c r="T2252">
        <v>-104.73661</v>
      </c>
      <c r="U2252">
        <v>1.0276666670000001</v>
      </c>
      <c r="V2252">
        <v>1</v>
      </c>
      <c r="W2252">
        <v>2.4</v>
      </c>
      <c r="X2252">
        <v>0</v>
      </c>
      <c r="Y2252">
        <v>374.99</v>
      </c>
      <c r="Z2252">
        <v>8209000128</v>
      </c>
      <c r="AA2252">
        <v>728.41887547999988</v>
      </c>
      <c r="AB2252" t="s">
        <v>53</v>
      </c>
      <c r="AC2252" t="s">
        <v>64</v>
      </c>
      <c r="AD2252" t="s">
        <v>54</v>
      </c>
      <c r="AE2252" t="s">
        <v>827</v>
      </c>
      <c r="AF2252" t="s">
        <v>10347</v>
      </c>
    </row>
    <row r="2253" spans="1:32" x14ac:dyDescent="0.25">
      <c r="A2253" t="s">
        <v>10348</v>
      </c>
      <c r="B2253" t="s">
        <v>10349</v>
      </c>
      <c r="C2253" t="s">
        <v>10350</v>
      </c>
      <c r="D2253" t="s">
        <v>9585</v>
      </c>
      <c r="E2253" t="s">
        <v>600</v>
      </c>
      <c r="F2253">
        <v>4</v>
      </c>
      <c r="G2253">
        <v>2022</v>
      </c>
      <c r="H2253" s="1">
        <v>44972.307236273147</v>
      </c>
      <c r="I2253" t="s">
        <v>8601</v>
      </c>
      <c r="J2253">
        <v>635.29</v>
      </c>
      <c r="K2253">
        <v>0</v>
      </c>
      <c r="L2253" t="s">
        <v>38</v>
      </c>
      <c r="M2253" t="s">
        <v>79</v>
      </c>
      <c r="Q2253">
        <v>635.29</v>
      </c>
      <c r="R2253" t="s">
        <v>52</v>
      </c>
      <c r="S2253">
        <v>27.8949459999588</v>
      </c>
      <c r="T2253">
        <v>-81.842349999752102</v>
      </c>
      <c r="Z2253">
        <v>12000155005</v>
      </c>
      <c r="AA2253">
        <v>1019.786425672</v>
      </c>
      <c r="AB2253" t="s">
        <v>41</v>
      </c>
      <c r="AC2253" t="s">
        <v>54</v>
      </c>
      <c r="AD2253" t="s">
        <v>54</v>
      </c>
      <c r="AE2253" t="s">
        <v>73</v>
      </c>
      <c r="AF2253" t="s">
        <v>10351</v>
      </c>
    </row>
    <row r="2254" spans="1:32" x14ac:dyDescent="0.25">
      <c r="A2254" t="s">
        <v>10352</v>
      </c>
      <c r="B2254" t="s">
        <v>10353</v>
      </c>
      <c r="C2254" t="s">
        <v>10354</v>
      </c>
      <c r="D2254" t="s">
        <v>10355</v>
      </c>
      <c r="E2254" t="s">
        <v>1719</v>
      </c>
      <c r="F2254">
        <v>7</v>
      </c>
      <c r="G2254">
        <v>2022</v>
      </c>
      <c r="H2254" s="1">
        <v>44959.460777800923</v>
      </c>
      <c r="I2254" t="s">
        <v>8601</v>
      </c>
      <c r="J2254">
        <v>632.23</v>
      </c>
      <c r="K2254">
        <v>0</v>
      </c>
      <c r="L2254" t="s">
        <v>38</v>
      </c>
      <c r="M2254" t="s">
        <v>51</v>
      </c>
      <c r="N2254">
        <v>632.23</v>
      </c>
      <c r="R2254" t="s">
        <v>52</v>
      </c>
      <c r="S2254">
        <v>39.560720000000003</v>
      </c>
      <c r="T2254">
        <v>-95.145359999999997</v>
      </c>
      <c r="U2254">
        <v>1.0840083330000001</v>
      </c>
      <c r="V2254">
        <v>4</v>
      </c>
      <c r="W2254">
        <v>2.8</v>
      </c>
      <c r="X2254">
        <v>0</v>
      </c>
      <c r="Y2254">
        <v>373.23050000000001</v>
      </c>
      <c r="Z2254">
        <v>20000801001</v>
      </c>
      <c r="AA2254">
        <v>686.53479013990011</v>
      </c>
      <c r="AB2254" t="s">
        <v>41</v>
      </c>
      <c r="AC2254" t="s">
        <v>54</v>
      </c>
      <c r="AD2254" t="s">
        <v>54</v>
      </c>
      <c r="AE2254" t="s">
        <v>44</v>
      </c>
      <c r="AF2254" t="s">
        <v>10356</v>
      </c>
    </row>
    <row r="2255" spans="1:32" x14ac:dyDescent="0.25">
      <c r="A2255" t="s">
        <v>10357</v>
      </c>
      <c r="B2255" t="s">
        <v>10358</v>
      </c>
      <c r="C2255" t="s">
        <v>10359</v>
      </c>
      <c r="D2255" t="s">
        <v>9912</v>
      </c>
      <c r="E2255" t="s">
        <v>600</v>
      </c>
      <c r="F2255">
        <v>4</v>
      </c>
      <c r="G2255">
        <v>2022</v>
      </c>
      <c r="H2255" s="1">
        <v>44938.509400613424</v>
      </c>
      <c r="I2255" t="s">
        <v>8601</v>
      </c>
      <c r="J2255">
        <v>632</v>
      </c>
      <c r="K2255">
        <v>0</v>
      </c>
      <c r="L2255" t="s">
        <v>38</v>
      </c>
      <c r="M2255" t="s">
        <v>79</v>
      </c>
      <c r="Q2255">
        <v>632</v>
      </c>
      <c r="R2255" t="s">
        <v>94</v>
      </c>
      <c r="S2255">
        <v>26.491658000000001</v>
      </c>
      <c r="T2255">
        <v>-81.933430000000001</v>
      </c>
      <c r="Z2255">
        <v>12000125003</v>
      </c>
      <c r="AB2255" t="s">
        <v>54</v>
      </c>
      <c r="AC2255" t="s">
        <v>54</v>
      </c>
      <c r="AD2255" t="s">
        <v>54</v>
      </c>
      <c r="AE2255" t="s">
        <v>73</v>
      </c>
      <c r="AF2255" t="s">
        <v>10360</v>
      </c>
    </row>
    <row r="2256" spans="1:32" x14ac:dyDescent="0.25">
      <c r="A2256" t="s">
        <v>10361</v>
      </c>
      <c r="B2256" t="s">
        <v>10362</v>
      </c>
      <c r="C2256" t="s">
        <v>10363</v>
      </c>
      <c r="D2256" t="s">
        <v>10364</v>
      </c>
      <c r="E2256" t="s">
        <v>117</v>
      </c>
      <c r="F2256">
        <v>5</v>
      </c>
      <c r="G2256">
        <v>2022</v>
      </c>
      <c r="H2256" s="1">
        <v>44943.619231111108</v>
      </c>
      <c r="I2256" t="s">
        <v>8601</v>
      </c>
      <c r="J2256">
        <v>631.11</v>
      </c>
      <c r="K2256">
        <v>0</v>
      </c>
      <c r="L2256" t="s">
        <v>38</v>
      </c>
      <c r="M2256" t="s">
        <v>51</v>
      </c>
      <c r="N2256">
        <v>631.11</v>
      </c>
      <c r="R2256" t="s">
        <v>52</v>
      </c>
      <c r="S2256">
        <v>41.87782</v>
      </c>
      <c r="T2256">
        <v>-87.975539999999995</v>
      </c>
      <c r="U2256">
        <v>0</v>
      </c>
      <c r="V2256">
        <v>15</v>
      </c>
      <c r="W2256">
        <v>20</v>
      </c>
      <c r="X2256">
        <v>8</v>
      </c>
      <c r="Y2256">
        <v>0</v>
      </c>
      <c r="Z2256">
        <v>17000162001</v>
      </c>
      <c r="AA2256">
        <v>2185.2566264400002</v>
      </c>
      <c r="AB2256" t="s">
        <v>53</v>
      </c>
      <c r="AC2256" t="s">
        <v>72</v>
      </c>
      <c r="AD2256" t="s">
        <v>54</v>
      </c>
      <c r="AE2256" t="s">
        <v>65</v>
      </c>
      <c r="AF2256" t="s">
        <v>10365</v>
      </c>
    </row>
    <row r="2257" spans="1:32" x14ac:dyDescent="0.25">
      <c r="A2257" t="s">
        <v>10366</v>
      </c>
      <c r="B2257" t="s">
        <v>10367</v>
      </c>
      <c r="C2257" t="s">
        <v>10368</v>
      </c>
      <c r="D2257" t="s">
        <v>10369</v>
      </c>
      <c r="E2257" t="s">
        <v>1719</v>
      </c>
      <c r="F2257">
        <v>7</v>
      </c>
      <c r="G2257">
        <v>2022</v>
      </c>
      <c r="H2257" s="1">
        <v>44985.363962511576</v>
      </c>
      <c r="I2257" t="s">
        <v>8601</v>
      </c>
      <c r="J2257">
        <v>623.61</v>
      </c>
      <c r="K2257">
        <v>0</v>
      </c>
      <c r="L2257" t="s">
        <v>38</v>
      </c>
      <c r="M2257" t="s">
        <v>51</v>
      </c>
      <c r="N2257">
        <v>623.61</v>
      </c>
      <c r="R2257" t="s">
        <v>52</v>
      </c>
      <c r="S2257">
        <v>39.045189999999998</v>
      </c>
      <c r="T2257">
        <v>-96.818560000000005</v>
      </c>
      <c r="U2257">
        <v>1.9339441669999999</v>
      </c>
      <c r="V2257">
        <v>1</v>
      </c>
      <c r="W2257">
        <v>2.5</v>
      </c>
      <c r="X2257">
        <v>0</v>
      </c>
      <c r="Y2257">
        <v>706.03638000000001</v>
      </c>
      <c r="Z2257">
        <v>20000625001</v>
      </c>
      <c r="AA2257">
        <v>704.74526202690004</v>
      </c>
      <c r="AB2257" t="s">
        <v>87</v>
      </c>
      <c r="AC2257" t="s">
        <v>54</v>
      </c>
      <c r="AD2257" t="s">
        <v>54</v>
      </c>
      <c r="AE2257" t="s">
        <v>73</v>
      </c>
      <c r="AF2257" t="s">
        <v>10370</v>
      </c>
    </row>
    <row r="2258" spans="1:32" x14ac:dyDescent="0.25">
      <c r="A2258" t="s">
        <v>10371</v>
      </c>
      <c r="B2258" t="s">
        <v>10372</v>
      </c>
      <c r="C2258" t="s">
        <v>10373</v>
      </c>
      <c r="D2258" t="s">
        <v>3890</v>
      </c>
      <c r="E2258" t="s">
        <v>85</v>
      </c>
      <c r="F2258">
        <v>2</v>
      </c>
      <c r="G2258">
        <v>2022</v>
      </c>
      <c r="H2258" s="1">
        <v>44973.511064710648</v>
      </c>
      <c r="I2258" t="s">
        <v>8601</v>
      </c>
      <c r="J2258">
        <v>623</v>
      </c>
      <c r="K2258">
        <v>0</v>
      </c>
      <c r="L2258" t="s">
        <v>38</v>
      </c>
      <c r="M2258" t="s">
        <v>79</v>
      </c>
      <c r="Q2258">
        <v>623</v>
      </c>
      <c r="R2258" t="s">
        <v>52</v>
      </c>
      <c r="S2258">
        <v>42.07685</v>
      </c>
      <c r="T2258">
        <v>-76.778930000000003</v>
      </c>
      <c r="U2258">
        <v>0</v>
      </c>
      <c r="V2258">
        <v>1</v>
      </c>
      <c r="W2258">
        <v>12</v>
      </c>
      <c r="X2258">
        <v>0</v>
      </c>
      <c r="Y2258">
        <v>0</v>
      </c>
      <c r="Z2258">
        <v>36008001001</v>
      </c>
      <c r="AA2258">
        <v>3292.6354218884699</v>
      </c>
      <c r="AB2258" t="s">
        <v>53</v>
      </c>
      <c r="AC2258" t="s">
        <v>54</v>
      </c>
      <c r="AD2258" t="s">
        <v>54</v>
      </c>
      <c r="AE2258" t="s">
        <v>73</v>
      </c>
      <c r="AF2258" t="s">
        <v>10374</v>
      </c>
    </row>
    <row r="2259" spans="1:32" x14ac:dyDescent="0.25">
      <c r="A2259" t="s">
        <v>10375</v>
      </c>
      <c r="B2259" t="s">
        <v>10376</v>
      </c>
      <c r="C2259" t="s">
        <v>10377</v>
      </c>
      <c r="D2259" t="s">
        <v>1729</v>
      </c>
      <c r="E2259" t="s">
        <v>61</v>
      </c>
      <c r="F2259">
        <v>1</v>
      </c>
      <c r="G2259">
        <v>2022</v>
      </c>
      <c r="H2259" s="1">
        <v>44972.298425416666</v>
      </c>
      <c r="I2259" t="s">
        <v>8601</v>
      </c>
      <c r="J2259">
        <v>622</v>
      </c>
      <c r="K2259">
        <v>0</v>
      </c>
      <c r="L2259" t="s">
        <v>38</v>
      </c>
      <c r="M2259" t="s">
        <v>79</v>
      </c>
      <c r="Q2259">
        <v>622</v>
      </c>
      <c r="R2259" t="s">
        <v>94</v>
      </c>
      <c r="S2259">
        <v>41.728988999999999</v>
      </c>
      <c r="T2259">
        <v>-72.828710999999998</v>
      </c>
      <c r="U2259">
        <v>3.2083333330000001</v>
      </c>
      <c r="V2259">
        <v>1</v>
      </c>
      <c r="W2259">
        <v>0</v>
      </c>
      <c r="X2259">
        <v>0</v>
      </c>
      <c r="Y2259">
        <v>1169.0999999999999</v>
      </c>
      <c r="Z2259">
        <v>9000520001</v>
      </c>
      <c r="AA2259">
        <v>1804.4756592828301</v>
      </c>
      <c r="AB2259" t="s">
        <v>54</v>
      </c>
      <c r="AC2259" t="s">
        <v>54</v>
      </c>
      <c r="AD2259" t="s">
        <v>54</v>
      </c>
      <c r="AE2259" t="s">
        <v>65</v>
      </c>
      <c r="AF2259" t="s">
        <v>10378</v>
      </c>
    </row>
    <row r="2260" spans="1:32" x14ac:dyDescent="0.25">
      <c r="A2260" t="s">
        <v>10379</v>
      </c>
      <c r="B2260" t="s">
        <v>10380</v>
      </c>
      <c r="C2260" t="s">
        <v>10381</v>
      </c>
      <c r="D2260" t="s">
        <v>10382</v>
      </c>
      <c r="E2260" t="s">
        <v>85</v>
      </c>
      <c r="F2260">
        <v>2</v>
      </c>
      <c r="G2260">
        <v>2022</v>
      </c>
      <c r="H2260" s="1">
        <v>44985.466545752315</v>
      </c>
      <c r="I2260" t="s">
        <v>8601</v>
      </c>
      <c r="J2260">
        <v>621</v>
      </c>
      <c r="K2260">
        <v>0</v>
      </c>
      <c r="L2260" t="s">
        <v>38</v>
      </c>
      <c r="M2260" t="s">
        <v>79</v>
      </c>
      <c r="Q2260">
        <v>621</v>
      </c>
      <c r="R2260" t="s">
        <v>52</v>
      </c>
      <c r="S2260">
        <v>42.598520000000001</v>
      </c>
      <c r="T2260">
        <v>-76.158829999999995</v>
      </c>
      <c r="U2260">
        <v>0</v>
      </c>
      <c r="V2260">
        <v>3</v>
      </c>
      <c r="W2260">
        <v>9</v>
      </c>
      <c r="X2260">
        <v>0</v>
      </c>
      <c r="Y2260">
        <v>0</v>
      </c>
      <c r="Z2260">
        <v>36007090001</v>
      </c>
      <c r="AA2260">
        <v>2761.9822711012903</v>
      </c>
      <c r="AB2260" t="s">
        <v>53</v>
      </c>
      <c r="AC2260" t="s">
        <v>42</v>
      </c>
      <c r="AD2260" t="s">
        <v>54</v>
      </c>
      <c r="AE2260" t="s">
        <v>65</v>
      </c>
      <c r="AF2260" t="s">
        <v>10383</v>
      </c>
    </row>
    <row r="2261" spans="1:32" x14ac:dyDescent="0.25">
      <c r="A2261" t="s">
        <v>10384</v>
      </c>
      <c r="B2261" t="s">
        <v>10385</v>
      </c>
      <c r="C2261" t="s">
        <v>10386</v>
      </c>
      <c r="D2261" t="s">
        <v>10387</v>
      </c>
      <c r="E2261" t="s">
        <v>286</v>
      </c>
      <c r="F2261">
        <v>1</v>
      </c>
      <c r="G2261">
        <v>2022</v>
      </c>
      <c r="H2261" s="1">
        <v>44967.573094131942</v>
      </c>
      <c r="I2261" t="s">
        <v>8601</v>
      </c>
      <c r="J2261">
        <v>615.29999999999995</v>
      </c>
      <c r="K2261">
        <v>0</v>
      </c>
      <c r="L2261" t="s">
        <v>38</v>
      </c>
      <c r="M2261" t="s">
        <v>51</v>
      </c>
      <c r="N2261">
        <v>615.29999999999995</v>
      </c>
      <c r="R2261" t="s">
        <v>86</v>
      </c>
      <c r="S2261">
        <v>44.04148</v>
      </c>
      <c r="T2261">
        <v>-73.174234999999996</v>
      </c>
      <c r="U2261">
        <v>0.96183333299999996</v>
      </c>
      <c r="V2261">
        <v>1</v>
      </c>
      <c r="W2261">
        <v>0</v>
      </c>
      <c r="X2261">
        <v>0</v>
      </c>
      <c r="Y2261">
        <v>350.971</v>
      </c>
      <c r="Z2261">
        <v>50000041001</v>
      </c>
      <c r="AA2261">
        <v>591.47612688976005</v>
      </c>
      <c r="AB2261" t="s">
        <v>87</v>
      </c>
      <c r="AC2261" t="s">
        <v>54</v>
      </c>
      <c r="AD2261" t="s">
        <v>975</v>
      </c>
      <c r="AE2261" t="s">
        <v>55</v>
      </c>
      <c r="AF2261" t="s">
        <v>10388</v>
      </c>
    </row>
    <row r="2262" spans="1:32" x14ac:dyDescent="0.25">
      <c r="A2262" t="s">
        <v>10389</v>
      </c>
      <c r="B2262" t="s">
        <v>10390</v>
      </c>
      <c r="C2262" t="s">
        <v>10391</v>
      </c>
      <c r="D2262" t="s">
        <v>10392</v>
      </c>
      <c r="E2262" t="s">
        <v>36</v>
      </c>
      <c r="F2262">
        <v>9</v>
      </c>
      <c r="G2262">
        <v>2022</v>
      </c>
      <c r="H2262" s="1">
        <v>45000.468904224537</v>
      </c>
      <c r="I2262" t="s">
        <v>8601</v>
      </c>
      <c r="J2262">
        <v>613.09</v>
      </c>
      <c r="K2262">
        <v>0</v>
      </c>
      <c r="L2262" t="s">
        <v>38</v>
      </c>
      <c r="M2262" t="s">
        <v>79</v>
      </c>
      <c r="Q2262">
        <v>613.09</v>
      </c>
      <c r="R2262" t="s">
        <v>214</v>
      </c>
      <c r="S2262">
        <v>34.278962</v>
      </c>
      <c r="T2262">
        <v>-118.89407799999999</v>
      </c>
      <c r="U2262">
        <v>0</v>
      </c>
      <c r="V2262">
        <v>1</v>
      </c>
      <c r="W2262">
        <v>1.5</v>
      </c>
      <c r="X2262">
        <v>0</v>
      </c>
      <c r="Y2262">
        <v>0</v>
      </c>
      <c r="Z2262">
        <v>6004014001</v>
      </c>
      <c r="AA2262">
        <v>1318.4381646188001</v>
      </c>
      <c r="AB2262" t="s">
        <v>54</v>
      </c>
      <c r="AC2262" t="s">
        <v>72</v>
      </c>
      <c r="AD2262" t="s">
        <v>54</v>
      </c>
      <c r="AE2262" t="s">
        <v>55</v>
      </c>
      <c r="AF2262" t="s">
        <v>10393</v>
      </c>
    </row>
    <row r="2263" spans="1:32" x14ac:dyDescent="0.25">
      <c r="A2263" t="s">
        <v>10394</v>
      </c>
      <c r="B2263" t="s">
        <v>10395</v>
      </c>
      <c r="C2263" t="s">
        <v>10396</v>
      </c>
      <c r="D2263" t="s">
        <v>10397</v>
      </c>
      <c r="E2263" t="s">
        <v>36</v>
      </c>
      <c r="F2263">
        <v>9</v>
      </c>
      <c r="G2263">
        <v>2022</v>
      </c>
      <c r="H2263" s="1">
        <v>44973.601259907409</v>
      </c>
      <c r="I2263" t="s">
        <v>8601</v>
      </c>
      <c r="J2263">
        <v>613</v>
      </c>
      <c r="K2263">
        <v>0</v>
      </c>
      <c r="L2263" t="s">
        <v>38</v>
      </c>
      <c r="M2263" t="s">
        <v>79</v>
      </c>
      <c r="Q2263">
        <v>613</v>
      </c>
      <c r="R2263" t="s">
        <v>52</v>
      </c>
      <c r="S2263">
        <v>37.338526723730197</v>
      </c>
      <c r="T2263">
        <v>-120.627400916319</v>
      </c>
      <c r="AB2263" t="s">
        <v>118</v>
      </c>
      <c r="AC2263" t="s">
        <v>54</v>
      </c>
      <c r="AD2263" t="s">
        <v>54</v>
      </c>
      <c r="AE2263" t="s">
        <v>54</v>
      </c>
      <c r="AF2263" t="s">
        <v>10398</v>
      </c>
    </row>
    <row r="2264" spans="1:32" x14ac:dyDescent="0.25">
      <c r="A2264" t="s">
        <v>10399</v>
      </c>
      <c r="B2264" t="s">
        <v>10400</v>
      </c>
      <c r="C2264" t="s">
        <v>10401</v>
      </c>
      <c r="D2264" t="s">
        <v>10402</v>
      </c>
      <c r="E2264" t="s">
        <v>854</v>
      </c>
      <c r="F2264">
        <v>8</v>
      </c>
      <c r="G2264">
        <v>2022</v>
      </c>
      <c r="H2264" s="1">
        <v>44946.456310601854</v>
      </c>
      <c r="I2264" t="s">
        <v>8601</v>
      </c>
      <c r="J2264">
        <v>605.9</v>
      </c>
      <c r="K2264">
        <v>0</v>
      </c>
      <c r="L2264" t="s">
        <v>38</v>
      </c>
      <c r="M2264" t="s">
        <v>79</v>
      </c>
      <c r="Q2264">
        <v>605.9</v>
      </c>
      <c r="R2264" t="s">
        <v>94</v>
      </c>
      <c r="S2264">
        <v>40.404940000000003</v>
      </c>
      <c r="T2264">
        <v>-109.48549</v>
      </c>
      <c r="Z2264">
        <v>49000085001</v>
      </c>
      <c r="AA2264">
        <v>1238.312088316</v>
      </c>
      <c r="AB2264" t="s">
        <v>1420</v>
      </c>
      <c r="AC2264" t="s">
        <v>7293</v>
      </c>
      <c r="AD2264" t="s">
        <v>54</v>
      </c>
      <c r="AE2264" t="s">
        <v>55</v>
      </c>
      <c r="AF2264" t="s">
        <v>10403</v>
      </c>
    </row>
    <row r="2265" spans="1:32" x14ac:dyDescent="0.25">
      <c r="A2265" t="s">
        <v>10404</v>
      </c>
      <c r="B2265" t="s">
        <v>10405</v>
      </c>
      <c r="C2265" t="s">
        <v>10406</v>
      </c>
      <c r="D2265" t="s">
        <v>10407</v>
      </c>
      <c r="E2265" t="s">
        <v>36</v>
      </c>
      <c r="F2265">
        <v>9</v>
      </c>
      <c r="G2265">
        <v>2022</v>
      </c>
      <c r="H2265" s="1">
        <v>44963.56273420139</v>
      </c>
      <c r="I2265" t="s">
        <v>8601</v>
      </c>
      <c r="J2265">
        <v>602.19000000000005</v>
      </c>
      <c r="K2265">
        <v>0</v>
      </c>
      <c r="L2265" t="s">
        <v>38</v>
      </c>
      <c r="M2265" t="s">
        <v>51</v>
      </c>
      <c r="N2265">
        <v>600.44000000000005</v>
      </c>
      <c r="R2265" t="s">
        <v>52</v>
      </c>
      <c r="S2265">
        <v>34.252429369220899</v>
      </c>
      <c r="T2265">
        <v>-116.810574196541</v>
      </c>
      <c r="Z2265">
        <v>6008007001</v>
      </c>
      <c r="AA2265">
        <v>1322.0802589961995</v>
      </c>
      <c r="AB2265" t="s">
        <v>1420</v>
      </c>
      <c r="AC2265" t="s">
        <v>54</v>
      </c>
      <c r="AD2265" t="s">
        <v>54</v>
      </c>
      <c r="AE2265" t="s">
        <v>55</v>
      </c>
      <c r="AF2265" t="s">
        <v>10408</v>
      </c>
    </row>
    <row r="2266" spans="1:32" x14ac:dyDescent="0.25">
      <c r="A2266" t="s">
        <v>10409</v>
      </c>
      <c r="B2266" t="s">
        <v>10410</v>
      </c>
      <c r="C2266" t="s">
        <v>10411</v>
      </c>
      <c r="D2266" t="s">
        <v>9204</v>
      </c>
      <c r="E2266" t="s">
        <v>36</v>
      </c>
      <c r="F2266">
        <v>9</v>
      </c>
      <c r="G2266">
        <v>2022</v>
      </c>
      <c r="H2266" s="1">
        <v>44977.702245324072</v>
      </c>
      <c r="I2266" t="s">
        <v>8601</v>
      </c>
      <c r="J2266">
        <v>600</v>
      </c>
      <c r="K2266">
        <v>0</v>
      </c>
      <c r="L2266" t="s">
        <v>38</v>
      </c>
      <c r="M2266" t="s">
        <v>79</v>
      </c>
      <c r="Q2266">
        <v>600</v>
      </c>
      <c r="R2266" t="s">
        <v>94</v>
      </c>
      <c r="S2266">
        <v>33.685745000232501</v>
      </c>
      <c r="T2266">
        <v>-116.167591068173</v>
      </c>
      <c r="AB2266" t="s">
        <v>41</v>
      </c>
      <c r="AC2266" t="s">
        <v>54</v>
      </c>
      <c r="AD2266" t="s">
        <v>54</v>
      </c>
      <c r="AE2266" t="s">
        <v>55</v>
      </c>
      <c r="AF2266" t="s">
        <v>10412</v>
      </c>
    </row>
    <row r="2267" spans="1:32" x14ac:dyDescent="0.25">
      <c r="A2267" t="s">
        <v>10413</v>
      </c>
      <c r="B2267" t="s">
        <v>10414</v>
      </c>
      <c r="C2267" t="s">
        <v>10415</v>
      </c>
      <c r="D2267" t="s">
        <v>9189</v>
      </c>
      <c r="E2267" t="s">
        <v>5199</v>
      </c>
      <c r="F2267">
        <v>9</v>
      </c>
      <c r="G2267">
        <v>2022</v>
      </c>
      <c r="H2267" s="1">
        <v>44974.890351979164</v>
      </c>
      <c r="I2267" t="s">
        <v>8601</v>
      </c>
      <c r="J2267">
        <v>594.70000000000005</v>
      </c>
      <c r="K2267">
        <v>0</v>
      </c>
      <c r="L2267" t="s">
        <v>38</v>
      </c>
      <c r="M2267" t="s">
        <v>79</v>
      </c>
      <c r="Q2267">
        <v>594.70000000000005</v>
      </c>
      <c r="R2267" t="s">
        <v>94</v>
      </c>
      <c r="S2267">
        <v>21.330030000000001</v>
      </c>
      <c r="T2267">
        <v>-158.08158</v>
      </c>
      <c r="Z2267">
        <v>15000003002</v>
      </c>
      <c r="AB2267" t="s">
        <v>53</v>
      </c>
      <c r="AC2267" t="s">
        <v>54</v>
      </c>
      <c r="AD2267" t="s">
        <v>54</v>
      </c>
      <c r="AE2267" t="s">
        <v>73</v>
      </c>
      <c r="AF2267" t="s">
        <v>10416</v>
      </c>
    </row>
    <row r="2268" spans="1:32" x14ac:dyDescent="0.25">
      <c r="A2268" t="s">
        <v>10417</v>
      </c>
      <c r="B2268" t="s">
        <v>10418</v>
      </c>
      <c r="C2268" t="s">
        <v>10419</v>
      </c>
      <c r="D2268" t="s">
        <v>6102</v>
      </c>
      <c r="E2268" t="s">
        <v>36</v>
      </c>
      <c r="F2268">
        <v>9</v>
      </c>
      <c r="G2268">
        <v>2022</v>
      </c>
      <c r="H2268" s="1">
        <v>44973.501940891205</v>
      </c>
      <c r="I2268" t="s">
        <v>8601</v>
      </c>
      <c r="J2268">
        <v>586.20000000000005</v>
      </c>
      <c r="K2268">
        <v>0</v>
      </c>
      <c r="L2268" t="s">
        <v>38</v>
      </c>
      <c r="M2268" t="s">
        <v>51</v>
      </c>
      <c r="N2268">
        <v>586.20000000000005</v>
      </c>
      <c r="R2268" t="s">
        <v>52</v>
      </c>
      <c r="S2268">
        <v>38.734439999999999</v>
      </c>
      <c r="T2268">
        <v>-120.7868</v>
      </c>
      <c r="Z2268">
        <v>6005249001</v>
      </c>
      <c r="AA2268">
        <v>1092.6283132200001</v>
      </c>
      <c r="AB2268" t="s">
        <v>544</v>
      </c>
      <c r="AC2268" t="s">
        <v>54</v>
      </c>
      <c r="AD2268" t="s">
        <v>54</v>
      </c>
      <c r="AE2268" t="s">
        <v>65</v>
      </c>
      <c r="AF2268" t="s">
        <v>10420</v>
      </c>
    </row>
    <row r="2269" spans="1:32" x14ac:dyDescent="0.25">
      <c r="A2269" t="s">
        <v>5584</v>
      </c>
      <c r="B2269" t="s">
        <v>10421</v>
      </c>
      <c r="C2269" t="s">
        <v>10422</v>
      </c>
      <c r="D2269" t="s">
        <v>5587</v>
      </c>
      <c r="E2269" t="s">
        <v>136</v>
      </c>
      <c r="F2269">
        <v>4</v>
      </c>
      <c r="G2269">
        <v>2022</v>
      </c>
      <c r="H2269" s="1">
        <v>44963.425771516202</v>
      </c>
      <c r="I2269" t="s">
        <v>8601</v>
      </c>
      <c r="J2269">
        <v>586</v>
      </c>
      <c r="K2269">
        <v>0</v>
      </c>
      <c r="L2269" t="s">
        <v>38</v>
      </c>
      <c r="M2269" t="s">
        <v>51</v>
      </c>
      <c r="N2269">
        <v>454</v>
      </c>
      <c r="R2269" t="s">
        <v>86</v>
      </c>
      <c r="S2269">
        <v>35.773060999999998</v>
      </c>
      <c r="T2269">
        <v>-80.788606999999999</v>
      </c>
      <c r="AB2269" t="s">
        <v>544</v>
      </c>
      <c r="AC2269" t="s">
        <v>54</v>
      </c>
      <c r="AD2269" t="s">
        <v>54</v>
      </c>
      <c r="AE2269" t="s">
        <v>73</v>
      </c>
      <c r="AF2269" t="s">
        <v>10423</v>
      </c>
    </row>
    <row r="2270" spans="1:32" x14ac:dyDescent="0.25">
      <c r="A2270" t="s">
        <v>10424</v>
      </c>
      <c r="B2270" t="s">
        <v>10425</v>
      </c>
      <c r="C2270" t="s">
        <v>10425</v>
      </c>
      <c r="D2270" t="s">
        <v>10324</v>
      </c>
      <c r="E2270" t="s">
        <v>99</v>
      </c>
      <c r="F2270">
        <v>6</v>
      </c>
      <c r="G2270">
        <v>2022</v>
      </c>
      <c r="H2270" s="1">
        <v>44831.641061423608</v>
      </c>
      <c r="I2270" t="s">
        <v>8601</v>
      </c>
      <c r="J2270">
        <v>584.72</v>
      </c>
      <c r="K2270">
        <v>0</v>
      </c>
      <c r="L2270" t="s">
        <v>38</v>
      </c>
      <c r="M2270" t="s">
        <v>79</v>
      </c>
      <c r="Q2270">
        <v>584.72</v>
      </c>
      <c r="R2270" t="s">
        <v>94</v>
      </c>
      <c r="S2270">
        <v>30.195277999999998</v>
      </c>
      <c r="T2270">
        <v>-95.488777999999996</v>
      </c>
      <c r="U2270">
        <v>3.5373999999999999</v>
      </c>
      <c r="V2270">
        <v>1</v>
      </c>
      <c r="W2270">
        <v>7.8</v>
      </c>
      <c r="X2270">
        <v>6</v>
      </c>
      <c r="Y2270">
        <v>534.13699999999994</v>
      </c>
      <c r="Z2270">
        <v>48007848002</v>
      </c>
      <c r="AA2270">
        <v>2185.2566264400002</v>
      </c>
      <c r="AB2270" t="s">
        <v>41</v>
      </c>
      <c r="AC2270" t="s">
        <v>54</v>
      </c>
      <c r="AD2270" t="s">
        <v>54</v>
      </c>
      <c r="AE2270" t="s">
        <v>73</v>
      </c>
      <c r="AF2270" t="s">
        <v>10426</v>
      </c>
    </row>
    <row r="2271" spans="1:32" x14ac:dyDescent="0.25">
      <c r="A2271" t="s">
        <v>10427</v>
      </c>
      <c r="B2271" t="s">
        <v>10428</v>
      </c>
      <c r="C2271" t="s">
        <v>10429</v>
      </c>
      <c r="D2271" t="s">
        <v>9098</v>
      </c>
      <c r="E2271" t="s">
        <v>525</v>
      </c>
      <c r="F2271">
        <v>2</v>
      </c>
      <c r="G2271">
        <v>2022</v>
      </c>
      <c r="H2271" s="1">
        <v>44984.665617604165</v>
      </c>
      <c r="I2271" t="s">
        <v>8601</v>
      </c>
      <c r="J2271">
        <v>584.4</v>
      </c>
      <c r="K2271">
        <v>0</v>
      </c>
      <c r="L2271" t="s">
        <v>38</v>
      </c>
      <c r="M2271" t="s">
        <v>479</v>
      </c>
      <c r="P2271">
        <v>475.74</v>
      </c>
      <c r="Q2271">
        <v>108.38</v>
      </c>
      <c r="R2271" t="s">
        <v>806</v>
      </c>
      <c r="S2271">
        <v>39.239142999999999</v>
      </c>
      <c r="T2271">
        <v>-74.627630999999994</v>
      </c>
      <c r="U2271">
        <v>2.8325</v>
      </c>
      <c r="V2271">
        <v>1</v>
      </c>
      <c r="W2271">
        <v>8.24</v>
      </c>
      <c r="X2271">
        <v>0</v>
      </c>
      <c r="Y2271">
        <v>1036.8</v>
      </c>
      <c r="Z2271">
        <v>34004013001</v>
      </c>
      <c r="AA2271">
        <v>2002.6055934133899</v>
      </c>
      <c r="AB2271" t="s">
        <v>54</v>
      </c>
      <c r="AC2271" t="s">
        <v>54</v>
      </c>
      <c r="AD2271" t="s">
        <v>54</v>
      </c>
      <c r="AE2271" t="s">
        <v>65</v>
      </c>
      <c r="AF2271" t="s">
        <v>10430</v>
      </c>
    </row>
    <row r="2272" spans="1:32" x14ac:dyDescent="0.25">
      <c r="A2272" t="s">
        <v>10431</v>
      </c>
      <c r="B2272" t="s">
        <v>10432</v>
      </c>
      <c r="C2272" t="s">
        <v>10433</v>
      </c>
      <c r="D2272" t="s">
        <v>9683</v>
      </c>
      <c r="E2272" t="s">
        <v>253</v>
      </c>
      <c r="F2272">
        <v>5</v>
      </c>
      <c r="G2272">
        <v>2022</v>
      </c>
      <c r="H2272" s="1">
        <v>44956.744084768521</v>
      </c>
      <c r="I2272" t="s">
        <v>8601</v>
      </c>
      <c r="J2272">
        <v>577.61</v>
      </c>
      <c r="K2272">
        <v>0</v>
      </c>
      <c r="L2272" t="s">
        <v>38</v>
      </c>
      <c r="M2272" t="s">
        <v>79</v>
      </c>
      <c r="Q2272">
        <v>540.84</v>
      </c>
      <c r="R2272" t="s">
        <v>52</v>
      </c>
      <c r="S2272">
        <v>37.941972</v>
      </c>
      <c r="T2272">
        <v>-87.349056000000004</v>
      </c>
      <c r="U2272">
        <v>3.1285833329999999</v>
      </c>
      <c r="V2272">
        <v>1</v>
      </c>
      <c r="W2272">
        <v>4.5999999999999996</v>
      </c>
      <c r="X2272">
        <v>0</v>
      </c>
      <c r="Y2272">
        <v>1137.6610000000001</v>
      </c>
      <c r="Z2272">
        <v>18000880001</v>
      </c>
      <c r="AA2272">
        <v>2680.5814617664005</v>
      </c>
      <c r="AB2272" t="s">
        <v>41</v>
      </c>
      <c r="AC2272" t="s">
        <v>54</v>
      </c>
      <c r="AD2272" t="s">
        <v>54</v>
      </c>
      <c r="AE2272" t="s">
        <v>73</v>
      </c>
      <c r="AF2272" t="s">
        <v>10434</v>
      </c>
    </row>
    <row r="2273" spans="1:32" x14ac:dyDescent="0.25">
      <c r="A2273" t="s">
        <v>10435</v>
      </c>
      <c r="B2273" t="s">
        <v>10436</v>
      </c>
      <c r="C2273" t="s">
        <v>10437</v>
      </c>
      <c r="D2273" t="s">
        <v>10438</v>
      </c>
      <c r="E2273" t="s">
        <v>247</v>
      </c>
      <c r="F2273">
        <v>1</v>
      </c>
      <c r="G2273">
        <v>2022</v>
      </c>
      <c r="H2273" s="1">
        <v>44992.400686377317</v>
      </c>
      <c r="I2273" t="s">
        <v>8601</v>
      </c>
      <c r="J2273">
        <v>576.9</v>
      </c>
      <c r="K2273">
        <v>0</v>
      </c>
      <c r="L2273" t="s">
        <v>38</v>
      </c>
      <c r="M2273" t="s">
        <v>51</v>
      </c>
      <c r="N2273">
        <v>576.9</v>
      </c>
      <c r="R2273" t="s">
        <v>214</v>
      </c>
      <c r="S2273">
        <v>42.809271000000003</v>
      </c>
      <c r="T2273">
        <v>-70.861504999999994</v>
      </c>
      <c r="U2273">
        <v>1.74525</v>
      </c>
      <c r="V2273">
        <v>1</v>
      </c>
      <c r="W2273">
        <v>3.4</v>
      </c>
      <c r="X2273">
        <v>0</v>
      </c>
      <c r="Y2273">
        <v>636.36099999999999</v>
      </c>
      <c r="Z2273">
        <v>25000136001</v>
      </c>
      <c r="AA2273">
        <v>859.53427306640003</v>
      </c>
      <c r="AB2273" t="s">
        <v>41</v>
      </c>
      <c r="AC2273" t="s">
        <v>54</v>
      </c>
      <c r="AD2273" t="s">
        <v>54</v>
      </c>
      <c r="AE2273" t="s">
        <v>55</v>
      </c>
      <c r="AF2273" t="s">
        <v>10439</v>
      </c>
    </row>
    <row r="2274" spans="1:32" x14ac:dyDescent="0.25">
      <c r="A2274" t="s">
        <v>10440</v>
      </c>
      <c r="B2274" t="s">
        <v>10441</v>
      </c>
      <c r="C2274" t="s">
        <v>10442</v>
      </c>
      <c r="D2274" t="s">
        <v>6102</v>
      </c>
      <c r="E2274" t="s">
        <v>36</v>
      </c>
      <c r="F2274">
        <v>9</v>
      </c>
      <c r="G2274">
        <v>2022</v>
      </c>
      <c r="H2274" s="1">
        <v>44973.499681608795</v>
      </c>
      <c r="I2274" t="s">
        <v>8601</v>
      </c>
      <c r="J2274">
        <v>576.5</v>
      </c>
      <c r="K2274">
        <v>0</v>
      </c>
      <c r="L2274" t="s">
        <v>38</v>
      </c>
      <c r="M2274" t="s">
        <v>51</v>
      </c>
      <c r="N2274">
        <v>576.5</v>
      </c>
      <c r="R2274" t="s">
        <v>52</v>
      </c>
      <c r="S2274">
        <v>38.734439999999999</v>
      </c>
      <c r="T2274">
        <v>-120.7868</v>
      </c>
      <c r="Z2274">
        <v>6005249003</v>
      </c>
      <c r="AA2274">
        <v>1092.6283132200001</v>
      </c>
      <c r="AB2274" t="s">
        <v>53</v>
      </c>
      <c r="AC2274" t="s">
        <v>54</v>
      </c>
      <c r="AD2274" t="s">
        <v>54</v>
      </c>
      <c r="AE2274" t="s">
        <v>55</v>
      </c>
      <c r="AF2274" t="s">
        <v>10443</v>
      </c>
    </row>
    <row r="2275" spans="1:32" x14ac:dyDescent="0.25">
      <c r="A2275" t="s">
        <v>10444</v>
      </c>
      <c r="B2275" t="s">
        <v>10445</v>
      </c>
      <c r="C2275" t="s">
        <v>10445</v>
      </c>
      <c r="D2275" t="s">
        <v>10446</v>
      </c>
      <c r="E2275" t="s">
        <v>99</v>
      </c>
      <c r="F2275">
        <v>6</v>
      </c>
      <c r="G2275">
        <v>2022</v>
      </c>
      <c r="H2275" s="1">
        <v>44819.595637719911</v>
      </c>
      <c r="I2275" t="s">
        <v>8601</v>
      </c>
      <c r="J2275">
        <v>571.42999999999995</v>
      </c>
      <c r="K2275">
        <v>0</v>
      </c>
      <c r="L2275" t="s">
        <v>38</v>
      </c>
      <c r="M2275" t="s">
        <v>79</v>
      </c>
      <c r="Q2275">
        <v>571.42999999999995</v>
      </c>
      <c r="R2275" t="s">
        <v>52</v>
      </c>
      <c r="S2275">
        <v>32.787709999999997</v>
      </c>
      <c r="T2275">
        <v>-98.132990000000007</v>
      </c>
      <c r="U2275">
        <v>0.91466666699999999</v>
      </c>
      <c r="V2275">
        <v>1</v>
      </c>
      <c r="W2275">
        <v>2.35</v>
      </c>
      <c r="X2275">
        <v>2.35</v>
      </c>
      <c r="Y2275">
        <v>333.59800000000001</v>
      </c>
      <c r="Z2275">
        <v>48004374001</v>
      </c>
      <c r="AB2275" t="s">
        <v>118</v>
      </c>
      <c r="AC2275" t="s">
        <v>54</v>
      </c>
      <c r="AD2275" t="s">
        <v>54</v>
      </c>
      <c r="AE2275" t="s">
        <v>73</v>
      </c>
      <c r="AF2275" t="s">
        <v>10447</v>
      </c>
    </row>
    <row r="2276" spans="1:32" x14ac:dyDescent="0.25">
      <c r="A2276" t="s">
        <v>10448</v>
      </c>
      <c r="B2276" t="s">
        <v>10449</v>
      </c>
      <c r="C2276" t="s">
        <v>10450</v>
      </c>
      <c r="D2276" t="s">
        <v>10451</v>
      </c>
      <c r="E2276" t="s">
        <v>36</v>
      </c>
      <c r="F2276">
        <v>9</v>
      </c>
      <c r="G2276">
        <v>2022</v>
      </c>
      <c r="H2276" s="1">
        <v>44972.555995196759</v>
      </c>
      <c r="I2276" t="s">
        <v>8601</v>
      </c>
      <c r="J2276">
        <v>567.29</v>
      </c>
      <c r="K2276">
        <v>0</v>
      </c>
      <c r="L2276" t="s">
        <v>38</v>
      </c>
      <c r="M2276" t="s">
        <v>79</v>
      </c>
      <c r="Q2276">
        <v>564.30999999999995</v>
      </c>
      <c r="R2276" t="s">
        <v>94</v>
      </c>
      <c r="S2276">
        <v>34.58278</v>
      </c>
      <c r="T2276">
        <v>-117.40806000000001</v>
      </c>
      <c r="AB2276" t="s">
        <v>54</v>
      </c>
      <c r="AC2276" t="s">
        <v>72</v>
      </c>
      <c r="AD2276" t="s">
        <v>54</v>
      </c>
      <c r="AE2276" t="s">
        <v>73</v>
      </c>
      <c r="AF2276" t="s">
        <v>10452</v>
      </c>
    </row>
    <row r="2277" spans="1:32" x14ac:dyDescent="0.25">
      <c r="A2277" t="s">
        <v>10453</v>
      </c>
      <c r="B2277" t="s">
        <v>10454</v>
      </c>
      <c r="C2277" t="s">
        <v>10455</v>
      </c>
      <c r="D2277" t="s">
        <v>3203</v>
      </c>
      <c r="E2277" t="s">
        <v>600</v>
      </c>
      <c r="F2277">
        <v>4</v>
      </c>
      <c r="G2277">
        <v>2022</v>
      </c>
      <c r="H2277" s="1">
        <v>44973.367357557872</v>
      </c>
      <c r="I2277" t="s">
        <v>8601</v>
      </c>
      <c r="J2277">
        <v>565</v>
      </c>
      <c r="K2277">
        <v>0</v>
      </c>
      <c r="L2277" t="s">
        <v>38</v>
      </c>
      <c r="M2277" t="s">
        <v>79</v>
      </c>
      <c r="Q2277">
        <v>565</v>
      </c>
      <c r="R2277" t="s">
        <v>214</v>
      </c>
      <c r="S2277">
        <v>28.149699999999999</v>
      </c>
      <c r="T2277">
        <v>-81.500799999999998</v>
      </c>
      <c r="Z2277">
        <v>12000287013</v>
      </c>
      <c r="AA2277">
        <v>254.94660641799999</v>
      </c>
      <c r="AB2277" t="s">
        <v>54</v>
      </c>
      <c r="AC2277" t="s">
        <v>54</v>
      </c>
      <c r="AD2277" t="s">
        <v>54</v>
      </c>
      <c r="AE2277" t="s">
        <v>73</v>
      </c>
      <c r="AF2277" t="s">
        <v>10456</v>
      </c>
    </row>
    <row r="2278" spans="1:32" x14ac:dyDescent="0.25">
      <c r="A2278" t="s">
        <v>10457</v>
      </c>
      <c r="B2278" t="s">
        <v>10458</v>
      </c>
      <c r="C2278" t="s">
        <v>10459</v>
      </c>
      <c r="D2278" t="s">
        <v>10460</v>
      </c>
      <c r="E2278" t="s">
        <v>136</v>
      </c>
      <c r="F2278">
        <v>4</v>
      </c>
      <c r="G2278">
        <v>2022</v>
      </c>
      <c r="H2278" s="1">
        <v>45006.418030196757</v>
      </c>
      <c r="I2278" t="s">
        <v>8601</v>
      </c>
      <c r="J2278">
        <v>564.78700000000003</v>
      </c>
      <c r="K2278">
        <v>0</v>
      </c>
      <c r="L2278" t="s">
        <v>38</v>
      </c>
      <c r="M2278" t="s">
        <v>51</v>
      </c>
      <c r="N2278">
        <v>564.78700000000003</v>
      </c>
      <c r="R2278" t="s">
        <v>52</v>
      </c>
      <c r="S2278">
        <v>36.308751000000001</v>
      </c>
      <c r="T2278">
        <v>-76.204407000000003</v>
      </c>
      <c r="U2278">
        <v>3.2122583329999999</v>
      </c>
      <c r="V2278">
        <v>1</v>
      </c>
      <c r="W2278">
        <v>4.5</v>
      </c>
      <c r="X2278">
        <v>0</v>
      </c>
      <c r="Y2278">
        <v>1172.2561000000001</v>
      </c>
      <c r="Z2278">
        <v>37007001001</v>
      </c>
      <c r="AA2278">
        <v>1409.4905240538001</v>
      </c>
      <c r="AB2278" t="s">
        <v>87</v>
      </c>
      <c r="AC2278" t="s">
        <v>54</v>
      </c>
      <c r="AD2278" t="s">
        <v>54</v>
      </c>
      <c r="AE2278" t="s">
        <v>44</v>
      </c>
      <c r="AF2278" t="s">
        <v>10461</v>
      </c>
    </row>
    <row r="2279" spans="1:32" x14ac:dyDescent="0.25">
      <c r="A2279" t="s">
        <v>10462</v>
      </c>
      <c r="B2279" t="s">
        <v>10463</v>
      </c>
      <c r="C2279" t="s">
        <v>10464</v>
      </c>
      <c r="D2279" t="s">
        <v>10465</v>
      </c>
      <c r="E2279" t="s">
        <v>71</v>
      </c>
      <c r="F2279">
        <v>4</v>
      </c>
      <c r="G2279">
        <v>2022</v>
      </c>
      <c r="H2279" s="1">
        <v>44935.601434710647</v>
      </c>
      <c r="I2279" t="s">
        <v>8601</v>
      </c>
      <c r="J2279">
        <v>561</v>
      </c>
      <c r="K2279">
        <v>0</v>
      </c>
      <c r="L2279" t="s">
        <v>38</v>
      </c>
      <c r="M2279" t="s">
        <v>51</v>
      </c>
      <c r="N2279">
        <v>618</v>
      </c>
      <c r="R2279" t="s">
        <v>52</v>
      </c>
      <c r="S2279">
        <v>30.364556</v>
      </c>
      <c r="T2279">
        <v>-88.561832999999993</v>
      </c>
      <c r="U2279">
        <v>4.5816666670000004</v>
      </c>
      <c r="V2279">
        <v>1</v>
      </c>
      <c r="W2279">
        <v>5</v>
      </c>
      <c r="X2279">
        <v>0</v>
      </c>
      <c r="Y2279">
        <v>1672.23</v>
      </c>
      <c r="Z2279">
        <v>28001578002</v>
      </c>
      <c r="AA2279">
        <v>1482.6966210395401</v>
      </c>
      <c r="AB2279" t="s">
        <v>41</v>
      </c>
      <c r="AC2279" t="s">
        <v>54</v>
      </c>
      <c r="AD2279" t="s">
        <v>54</v>
      </c>
      <c r="AE2279" t="s">
        <v>73</v>
      </c>
      <c r="AF2279" t="s">
        <v>10466</v>
      </c>
    </row>
    <row r="2280" spans="1:32" x14ac:dyDescent="0.25">
      <c r="A2280" t="s">
        <v>10467</v>
      </c>
      <c r="B2280" t="s">
        <v>10468</v>
      </c>
      <c r="C2280" t="s">
        <v>10469</v>
      </c>
      <c r="D2280" t="s">
        <v>10470</v>
      </c>
      <c r="E2280" t="s">
        <v>3049</v>
      </c>
      <c r="F2280">
        <v>8</v>
      </c>
      <c r="G2280">
        <v>2022</v>
      </c>
      <c r="H2280" s="1">
        <v>44958.701996539348</v>
      </c>
      <c r="I2280" t="s">
        <v>8601</v>
      </c>
      <c r="J2280">
        <v>561</v>
      </c>
      <c r="K2280">
        <v>0</v>
      </c>
      <c r="L2280" t="s">
        <v>38</v>
      </c>
      <c r="M2280" t="s">
        <v>51</v>
      </c>
      <c r="N2280">
        <v>129</v>
      </c>
      <c r="R2280" t="s">
        <v>52</v>
      </c>
      <c r="S2280">
        <v>46.790194</v>
      </c>
      <c r="T2280">
        <v>-100.82340499999999</v>
      </c>
      <c r="U2280">
        <v>1.5884166669999999</v>
      </c>
      <c r="V2280">
        <v>1</v>
      </c>
      <c r="W2280">
        <v>1E-3</v>
      </c>
      <c r="X2280">
        <v>1E-3</v>
      </c>
      <c r="Y2280">
        <v>580.06299999999999</v>
      </c>
      <c r="Z2280">
        <v>38000003001</v>
      </c>
      <c r="AA2280">
        <v>691.99793170599992</v>
      </c>
      <c r="AB2280" t="s">
        <v>54</v>
      </c>
      <c r="AC2280" t="s">
        <v>54</v>
      </c>
      <c r="AD2280" t="s">
        <v>54</v>
      </c>
      <c r="AE2280" t="s">
        <v>438</v>
      </c>
      <c r="AF2280" t="s">
        <v>10471</v>
      </c>
    </row>
    <row r="2281" spans="1:32" x14ac:dyDescent="0.25">
      <c r="A2281" t="s">
        <v>10472</v>
      </c>
      <c r="B2281" t="s">
        <v>10473</v>
      </c>
      <c r="C2281" t="s">
        <v>10474</v>
      </c>
      <c r="D2281" t="s">
        <v>10475</v>
      </c>
      <c r="E2281" t="s">
        <v>514</v>
      </c>
      <c r="F2281">
        <v>1</v>
      </c>
      <c r="G2281">
        <v>2022</v>
      </c>
      <c r="H2281" s="1">
        <v>44972.605358483794</v>
      </c>
      <c r="I2281" t="s">
        <v>8601</v>
      </c>
      <c r="J2281">
        <v>557</v>
      </c>
      <c r="K2281">
        <v>0</v>
      </c>
      <c r="L2281" t="s">
        <v>38</v>
      </c>
      <c r="M2281" t="s">
        <v>79</v>
      </c>
      <c r="Q2281">
        <v>557</v>
      </c>
      <c r="R2281" t="s">
        <v>94</v>
      </c>
      <c r="S2281">
        <v>41.872929999999997</v>
      </c>
      <c r="T2281">
        <v>-71.498063000000002</v>
      </c>
      <c r="U2281">
        <v>1.9166666670000001</v>
      </c>
      <c r="V2281">
        <v>1</v>
      </c>
      <c r="W2281">
        <v>3.5</v>
      </c>
      <c r="X2281">
        <v>2.09</v>
      </c>
      <c r="Y2281">
        <v>698.7</v>
      </c>
      <c r="Z2281">
        <v>44000023001</v>
      </c>
      <c r="AA2281">
        <v>928.73406623700021</v>
      </c>
      <c r="AB2281" t="s">
        <v>54</v>
      </c>
      <c r="AC2281" t="s">
        <v>54</v>
      </c>
      <c r="AD2281" t="s">
        <v>54</v>
      </c>
      <c r="AE2281" t="s">
        <v>73</v>
      </c>
      <c r="AF2281" t="s">
        <v>10476</v>
      </c>
    </row>
    <row r="2282" spans="1:32" x14ac:dyDescent="0.25">
      <c r="A2282" t="s">
        <v>10477</v>
      </c>
      <c r="B2282" t="s">
        <v>10478</v>
      </c>
      <c r="C2282" t="s">
        <v>10479</v>
      </c>
      <c r="D2282" t="s">
        <v>10480</v>
      </c>
      <c r="E2282" t="s">
        <v>213</v>
      </c>
      <c r="F2282">
        <v>3</v>
      </c>
      <c r="G2282">
        <v>2022</v>
      </c>
      <c r="H2282" s="1">
        <v>44964.435974814813</v>
      </c>
      <c r="I2282" t="s">
        <v>8601</v>
      </c>
      <c r="J2282">
        <v>556.70000000000005</v>
      </c>
      <c r="K2282">
        <v>0</v>
      </c>
      <c r="L2282" t="s">
        <v>38</v>
      </c>
      <c r="M2282" t="s">
        <v>79</v>
      </c>
      <c r="Q2282">
        <v>556.70000000000005</v>
      </c>
      <c r="R2282" t="s">
        <v>52</v>
      </c>
      <c r="S2282">
        <v>39.947479999999999</v>
      </c>
      <c r="T2282">
        <v>-75.573070000000001</v>
      </c>
      <c r="U2282">
        <v>3.7404166669999999</v>
      </c>
      <c r="V2282">
        <v>1</v>
      </c>
      <c r="W2282">
        <v>6</v>
      </c>
      <c r="X2282">
        <v>0</v>
      </c>
      <c r="Y2282">
        <v>1364.6110000000001</v>
      </c>
      <c r="Z2282">
        <v>42000020001</v>
      </c>
      <c r="AA2282">
        <v>2106.9515973258999</v>
      </c>
      <c r="AB2282" t="s">
        <v>53</v>
      </c>
      <c r="AC2282" t="s">
        <v>42</v>
      </c>
      <c r="AD2282" t="s">
        <v>54</v>
      </c>
      <c r="AE2282" t="s">
        <v>65</v>
      </c>
      <c r="AF2282" t="s">
        <v>10481</v>
      </c>
    </row>
    <row r="2283" spans="1:32" x14ac:dyDescent="0.25">
      <c r="A2283" t="s">
        <v>10482</v>
      </c>
      <c r="B2283" t="s">
        <v>10483</v>
      </c>
      <c r="C2283" t="s">
        <v>10483</v>
      </c>
      <c r="D2283" t="s">
        <v>9172</v>
      </c>
      <c r="E2283" t="s">
        <v>99</v>
      </c>
      <c r="F2283">
        <v>6</v>
      </c>
      <c r="G2283">
        <v>2022</v>
      </c>
      <c r="H2283" s="1">
        <v>44827.425513472219</v>
      </c>
      <c r="I2283" t="s">
        <v>8601</v>
      </c>
      <c r="J2283">
        <v>553.61</v>
      </c>
      <c r="K2283">
        <v>0</v>
      </c>
      <c r="L2283" t="s">
        <v>38</v>
      </c>
      <c r="M2283" t="s">
        <v>79</v>
      </c>
      <c r="Q2283">
        <v>553.61</v>
      </c>
      <c r="R2283" t="s">
        <v>94</v>
      </c>
      <c r="S2283">
        <v>27.802879999999998</v>
      </c>
      <c r="T2283">
        <v>-97.401030000000006</v>
      </c>
      <c r="U2283">
        <v>3.590833333</v>
      </c>
      <c r="V2283">
        <v>2</v>
      </c>
      <c r="W2283">
        <v>8</v>
      </c>
      <c r="X2283">
        <v>8</v>
      </c>
      <c r="Y2283">
        <v>1311.45</v>
      </c>
      <c r="Z2283">
        <v>48001203005</v>
      </c>
      <c r="AB2283" t="s">
        <v>41</v>
      </c>
      <c r="AC2283" t="s">
        <v>54</v>
      </c>
      <c r="AD2283" t="s">
        <v>54</v>
      </c>
      <c r="AE2283" t="s">
        <v>73</v>
      </c>
      <c r="AF2283" t="s">
        <v>10484</v>
      </c>
    </row>
    <row r="2284" spans="1:32" x14ac:dyDescent="0.25">
      <c r="A2284" t="s">
        <v>10485</v>
      </c>
      <c r="B2284" t="s">
        <v>10486</v>
      </c>
      <c r="C2284" t="s">
        <v>10487</v>
      </c>
      <c r="D2284" t="s">
        <v>10488</v>
      </c>
      <c r="E2284" t="s">
        <v>117</v>
      </c>
      <c r="F2284">
        <v>5</v>
      </c>
      <c r="G2284">
        <v>2022</v>
      </c>
      <c r="H2284" s="1">
        <v>44963.41755820602</v>
      </c>
      <c r="I2284" t="s">
        <v>8601</v>
      </c>
      <c r="J2284">
        <v>553.49</v>
      </c>
      <c r="K2284">
        <v>0</v>
      </c>
      <c r="L2284" t="s">
        <v>38</v>
      </c>
      <c r="M2284" t="s">
        <v>51</v>
      </c>
      <c r="N2284">
        <v>553.49</v>
      </c>
      <c r="R2284" t="s">
        <v>52</v>
      </c>
      <c r="S2284">
        <v>38.784166999999997</v>
      </c>
      <c r="T2284">
        <v>-90.036389</v>
      </c>
      <c r="U2284">
        <v>3.3475000000000001</v>
      </c>
      <c r="V2284">
        <v>3</v>
      </c>
      <c r="W2284">
        <v>9.2680000000000007</v>
      </c>
      <c r="X2284">
        <v>4.28</v>
      </c>
      <c r="Y2284">
        <v>1220.46</v>
      </c>
      <c r="Z2284">
        <v>17000286001</v>
      </c>
      <c r="AA2284">
        <v>1221.9226636177</v>
      </c>
      <c r="AB2284" t="s">
        <v>87</v>
      </c>
      <c r="AC2284" t="s">
        <v>54</v>
      </c>
      <c r="AD2284" t="s">
        <v>54</v>
      </c>
      <c r="AE2284" t="s">
        <v>44</v>
      </c>
      <c r="AF2284" t="s">
        <v>10489</v>
      </c>
    </row>
    <row r="2285" spans="1:32" x14ac:dyDescent="0.25">
      <c r="A2285" t="s">
        <v>10490</v>
      </c>
      <c r="B2285" t="s">
        <v>10491</v>
      </c>
      <c r="C2285" t="s">
        <v>10492</v>
      </c>
      <c r="D2285" t="s">
        <v>10493</v>
      </c>
      <c r="E2285" t="s">
        <v>192</v>
      </c>
      <c r="F2285">
        <v>4</v>
      </c>
      <c r="G2285">
        <v>2022</v>
      </c>
      <c r="H2285" s="1">
        <v>44950.346054837966</v>
      </c>
      <c r="I2285" t="s">
        <v>8601</v>
      </c>
      <c r="J2285">
        <v>553</v>
      </c>
      <c r="K2285">
        <v>0</v>
      </c>
      <c r="L2285" t="s">
        <v>38</v>
      </c>
      <c r="M2285" t="s">
        <v>79</v>
      </c>
      <c r="Q2285">
        <v>552</v>
      </c>
      <c r="R2285" t="s">
        <v>40</v>
      </c>
      <c r="S2285">
        <v>30.651202999999999</v>
      </c>
      <c r="T2285">
        <v>-87.911621999999994</v>
      </c>
      <c r="U2285">
        <v>2.829166667</v>
      </c>
      <c r="V2285">
        <v>1</v>
      </c>
      <c r="W2285">
        <v>4.17</v>
      </c>
      <c r="X2285">
        <v>2.8119999999999998</v>
      </c>
      <c r="Y2285">
        <v>1033.72</v>
      </c>
      <c r="Z2285">
        <v>1000044001</v>
      </c>
      <c r="AA2285">
        <v>1668.0792248491998</v>
      </c>
      <c r="AB2285" t="s">
        <v>41</v>
      </c>
      <c r="AC2285" t="s">
        <v>54</v>
      </c>
      <c r="AD2285" t="s">
        <v>54</v>
      </c>
      <c r="AE2285" t="s">
        <v>73</v>
      </c>
      <c r="AF2285" t="s">
        <v>10494</v>
      </c>
    </row>
    <row r="2286" spans="1:32" x14ac:dyDescent="0.25">
      <c r="A2286" t="s">
        <v>10495</v>
      </c>
      <c r="B2286" t="s">
        <v>10496</v>
      </c>
      <c r="C2286" t="s">
        <v>10497</v>
      </c>
      <c r="D2286" t="s">
        <v>10498</v>
      </c>
      <c r="E2286" t="s">
        <v>36</v>
      </c>
      <c r="F2286">
        <v>9</v>
      </c>
      <c r="G2286">
        <v>2022</v>
      </c>
      <c r="H2286" s="1">
        <v>44974.771446168983</v>
      </c>
      <c r="I2286" t="s">
        <v>8601</v>
      </c>
      <c r="J2286">
        <v>551.95000000000005</v>
      </c>
      <c r="K2286">
        <v>0</v>
      </c>
      <c r="L2286" t="s">
        <v>38</v>
      </c>
      <c r="M2286" t="s">
        <v>51</v>
      </c>
      <c r="N2286">
        <v>551.95000000000005</v>
      </c>
      <c r="R2286" t="s">
        <v>52</v>
      </c>
      <c r="S2286">
        <v>37.99783</v>
      </c>
      <c r="T2286">
        <v>-121.70746</v>
      </c>
      <c r="U2286">
        <v>2.6862499999999998</v>
      </c>
      <c r="V2286">
        <v>1</v>
      </c>
      <c r="W2286">
        <v>4.3</v>
      </c>
      <c r="X2286">
        <v>3</v>
      </c>
      <c r="Y2286">
        <v>980.37400000000002</v>
      </c>
      <c r="Z2286">
        <v>6002090001</v>
      </c>
      <c r="AA2286">
        <v>2021.3623794570001</v>
      </c>
      <c r="AB2286" t="s">
        <v>54</v>
      </c>
      <c r="AC2286" t="s">
        <v>54</v>
      </c>
      <c r="AD2286" t="s">
        <v>54</v>
      </c>
      <c r="AE2286" t="s">
        <v>65</v>
      </c>
      <c r="AF2286" t="s">
        <v>10499</v>
      </c>
    </row>
    <row r="2287" spans="1:32" x14ac:dyDescent="0.25">
      <c r="A2287" t="s">
        <v>10500</v>
      </c>
      <c r="B2287" t="s">
        <v>10501</v>
      </c>
      <c r="C2287" t="s">
        <v>10501</v>
      </c>
      <c r="D2287" t="s">
        <v>10502</v>
      </c>
      <c r="E2287" t="s">
        <v>99</v>
      </c>
      <c r="F2287">
        <v>6</v>
      </c>
      <c r="G2287">
        <v>2022</v>
      </c>
      <c r="H2287" s="1">
        <v>44833.693785706018</v>
      </c>
      <c r="I2287" t="s">
        <v>8601</v>
      </c>
      <c r="J2287">
        <v>550.91</v>
      </c>
      <c r="K2287">
        <v>0</v>
      </c>
      <c r="L2287" t="s">
        <v>38</v>
      </c>
      <c r="M2287" t="s">
        <v>79</v>
      </c>
      <c r="Q2287">
        <v>550.91</v>
      </c>
      <c r="R2287" t="s">
        <v>86</v>
      </c>
      <c r="S2287">
        <v>32.687258</v>
      </c>
      <c r="T2287">
        <v>-96.275870999999995</v>
      </c>
      <c r="U2287">
        <v>2.105266667</v>
      </c>
      <c r="V2287">
        <v>1</v>
      </c>
      <c r="W2287">
        <v>4.5</v>
      </c>
      <c r="X2287">
        <v>0</v>
      </c>
      <c r="Y2287">
        <v>768.3596</v>
      </c>
      <c r="Z2287">
        <v>48004105001</v>
      </c>
      <c r="AA2287">
        <v>1329.3644477510002</v>
      </c>
      <c r="AB2287" t="s">
        <v>53</v>
      </c>
      <c r="AC2287" t="s">
        <v>54</v>
      </c>
      <c r="AD2287" t="s">
        <v>54</v>
      </c>
      <c r="AE2287" t="s">
        <v>73</v>
      </c>
      <c r="AF2287" t="s">
        <v>10503</v>
      </c>
    </row>
    <row r="2288" spans="1:32" x14ac:dyDescent="0.25">
      <c r="A2288" t="s">
        <v>10504</v>
      </c>
      <c r="B2288" t="s">
        <v>10505</v>
      </c>
      <c r="C2288" t="s">
        <v>10506</v>
      </c>
      <c r="D2288" t="s">
        <v>10507</v>
      </c>
      <c r="E2288" t="s">
        <v>117</v>
      </c>
      <c r="F2288">
        <v>5</v>
      </c>
      <c r="G2288">
        <v>2022</v>
      </c>
      <c r="H2288" s="1">
        <v>44943.621415092595</v>
      </c>
      <c r="I2288" t="s">
        <v>8601</v>
      </c>
      <c r="J2288">
        <v>548.34</v>
      </c>
      <c r="K2288">
        <v>0</v>
      </c>
      <c r="L2288" t="s">
        <v>38</v>
      </c>
      <c r="M2288" t="s">
        <v>51</v>
      </c>
      <c r="N2288">
        <v>528.84100000000001</v>
      </c>
      <c r="R2288" t="s">
        <v>52</v>
      </c>
      <c r="S2288">
        <v>41.91104</v>
      </c>
      <c r="T2288">
        <v>-88.054519999999997</v>
      </c>
      <c r="U2288">
        <v>2.9540000000000002</v>
      </c>
      <c r="V2288">
        <v>3</v>
      </c>
      <c r="W2288">
        <v>10.52</v>
      </c>
      <c r="X2288">
        <v>5.26</v>
      </c>
      <c r="Y2288">
        <v>1084.7760000000001</v>
      </c>
      <c r="Z2288">
        <v>17000487001</v>
      </c>
      <c r="AA2288">
        <v>1578.8479126028999</v>
      </c>
      <c r="AB2288" t="s">
        <v>41</v>
      </c>
      <c r="AC2288" t="s">
        <v>54</v>
      </c>
      <c r="AD2288" t="s">
        <v>54</v>
      </c>
      <c r="AE2288" t="s">
        <v>65</v>
      </c>
      <c r="AF2288" t="s">
        <v>10508</v>
      </c>
    </row>
    <row r="2289" spans="1:32" x14ac:dyDescent="0.25">
      <c r="A2289" t="s">
        <v>10509</v>
      </c>
      <c r="B2289" t="s">
        <v>10510</v>
      </c>
      <c r="C2289" t="s">
        <v>10511</v>
      </c>
      <c r="D2289" t="s">
        <v>10512</v>
      </c>
      <c r="E2289" t="s">
        <v>111</v>
      </c>
      <c r="F2289">
        <v>4</v>
      </c>
      <c r="G2289">
        <v>2022</v>
      </c>
      <c r="H2289" s="1">
        <v>44967.56299140046</v>
      </c>
      <c r="I2289" t="s">
        <v>8601</v>
      </c>
      <c r="J2289">
        <v>547.45000000000005</v>
      </c>
      <c r="K2289">
        <v>0</v>
      </c>
      <c r="L2289" t="s">
        <v>38</v>
      </c>
      <c r="M2289" t="s">
        <v>51</v>
      </c>
      <c r="N2289">
        <v>547.45000000000005</v>
      </c>
      <c r="R2289" t="s">
        <v>52</v>
      </c>
      <c r="S2289">
        <v>31.445833</v>
      </c>
      <c r="T2289">
        <v>-83.478055999999995</v>
      </c>
      <c r="U2289">
        <v>5.2185833329999998</v>
      </c>
      <c r="V2289">
        <v>1</v>
      </c>
      <c r="W2289">
        <v>8</v>
      </c>
      <c r="X2289">
        <v>6.89</v>
      </c>
      <c r="Y2289">
        <v>1900.914</v>
      </c>
      <c r="Z2289">
        <v>13000402004</v>
      </c>
      <c r="AA2289">
        <v>2392.8560059518004</v>
      </c>
      <c r="AB2289" t="s">
        <v>41</v>
      </c>
      <c r="AC2289" t="s">
        <v>54</v>
      </c>
      <c r="AD2289" t="s">
        <v>54</v>
      </c>
      <c r="AE2289" t="s">
        <v>73</v>
      </c>
      <c r="AF2289" t="s">
        <v>10513</v>
      </c>
    </row>
    <row r="2290" spans="1:32" x14ac:dyDescent="0.25">
      <c r="A2290" t="s">
        <v>10514</v>
      </c>
      <c r="B2290" t="s">
        <v>10515</v>
      </c>
      <c r="C2290" t="s">
        <v>10516</v>
      </c>
      <c r="D2290" t="s">
        <v>9706</v>
      </c>
      <c r="E2290" t="s">
        <v>159</v>
      </c>
      <c r="F2290">
        <v>10</v>
      </c>
      <c r="G2290">
        <v>2022</v>
      </c>
      <c r="H2290" s="1">
        <v>44967.716565590279</v>
      </c>
      <c r="I2290" t="s">
        <v>8601</v>
      </c>
      <c r="J2290">
        <v>540.57000000000005</v>
      </c>
      <c r="K2290">
        <v>0</v>
      </c>
      <c r="L2290" t="s">
        <v>38</v>
      </c>
      <c r="M2290" t="s">
        <v>51</v>
      </c>
      <c r="N2290">
        <v>490.4</v>
      </c>
      <c r="R2290" t="s">
        <v>52</v>
      </c>
      <c r="S2290">
        <v>48.411313999999997</v>
      </c>
      <c r="T2290">
        <v>-122.34905000000001</v>
      </c>
      <c r="U2290">
        <v>0</v>
      </c>
      <c r="V2290">
        <v>1</v>
      </c>
      <c r="W2290">
        <v>15</v>
      </c>
      <c r="X2290">
        <v>0</v>
      </c>
      <c r="Y2290">
        <v>0</v>
      </c>
      <c r="Z2290">
        <v>53000820001</v>
      </c>
      <c r="AA2290">
        <v>2119.1526134901901</v>
      </c>
      <c r="AB2290" t="s">
        <v>53</v>
      </c>
      <c r="AC2290" t="s">
        <v>42</v>
      </c>
      <c r="AD2290" t="s">
        <v>54</v>
      </c>
      <c r="AE2290" t="s">
        <v>65</v>
      </c>
      <c r="AF2290" t="s">
        <v>10517</v>
      </c>
    </row>
    <row r="2291" spans="1:32" x14ac:dyDescent="0.25">
      <c r="A2291" t="s">
        <v>10518</v>
      </c>
      <c r="B2291" t="s">
        <v>10519</v>
      </c>
      <c r="C2291" t="s">
        <v>10520</v>
      </c>
      <c r="D2291" t="s">
        <v>10521</v>
      </c>
      <c r="E2291" t="s">
        <v>253</v>
      </c>
      <c r="F2291">
        <v>5</v>
      </c>
      <c r="G2291">
        <v>2022</v>
      </c>
      <c r="H2291" s="1">
        <v>44950.586925914351</v>
      </c>
      <c r="I2291" t="s">
        <v>8601</v>
      </c>
      <c r="J2291">
        <v>538.0761</v>
      </c>
      <c r="K2291">
        <v>0</v>
      </c>
      <c r="L2291" t="s">
        <v>38</v>
      </c>
      <c r="M2291" t="s">
        <v>51</v>
      </c>
      <c r="N2291">
        <v>538.0761</v>
      </c>
      <c r="R2291" t="s">
        <v>52</v>
      </c>
      <c r="S2291">
        <v>38.676333</v>
      </c>
      <c r="T2291">
        <v>-87.541860999999997</v>
      </c>
      <c r="U2291">
        <v>4.8444833330000003</v>
      </c>
      <c r="V2291">
        <v>1</v>
      </c>
      <c r="W2291">
        <v>7.5</v>
      </c>
      <c r="X2291">
        <v>0</v>
      </c>
      <c r="Y2291">
        <v>1766.4347</v>
      </c>
      <c r="Z2291">
        <v>18002200001</v>
      </c>
      <c r="AA2291">
        <v>1660.7950360943998</v>
      </c>
      <c r="AB2291" t="s">
        <v>53</v>
      </c>
      <c r="AC2291" t="s">
        <v>42</v>
      </c>
      <c r="AD2291" t="s">
        <v>54</v>
      </c>
      <c r="AE2291" t="s">
        <v>73</v>
      </c>
      <c r="AF2291" t="s">
        <v>10522</v>
      </c>
    </row>
    <row r="2292" spans="1:32" x14ac:dyDescent="0.25">
      <c r="A2292" t="s">
        <v>10523</v>
      </c>
      <c r="B2292" t="s">
        <v>10524</v>
      </c>
      <c r="C2292" t="s">
        <v>10525</v>
      </c>
      <c r="D2292" t="s">
        <v>10526</v>
      </c>
      <c r="E2292" t="s">
        <v>525</v>
      </c>
      <c r="F2292">
        <v>2</v>
      </c>
      <c r="G2292">
        <v>2022</v>
      </c>
      <c r="H2292" s="1">
        <v>44971.470634375</v>
      </c>
      <c r="I2292" t="s">
        <v>8601</v>
      </c>
      <c r="J2292">
        <v>537</v>
      </c>
      <c r="K2292">
        <v>0</v>
      </c>
      <c r="L2292" t="s">
        <v>38</v>
      </c>
      <c r="M2292" t="s">
        <v>79</v>
      </c>
      <c r="Q2292">
        <v>537</v>
      </c>
      <c r="R2292" t="s">
        <v>52</v>
      </c>
      <c r="S2292">
        <v>39.417808999999998</v>
      </c>
      <c r="T2292">
        <v>-75.234048999999999</v>
      </c>
      <c r="U2292">
        <v>3.6033333330000001</v>
      </c>
      <c r="V2292">
        <v>1</v>
      </c>
      <c r="W2292">
        <v>7</v>
      </c>
      <c r="X2292">
        <v>7</v>
      </c>
      <c r="Y2292">
        <v>1315.86</v>
      </c>
      <c r="Z2292">
        <v>34005018001</v>
      </c>
      <c r="AA2292">
        <v>1905.5437782556801</v>
      </c>
      <c r="AB2292" t="s">
        <v>53</v>
      </c>
      <c r="AC2292" t="s">
        <v>54</v>
      </c>
      <c r="AD2292" t="s">
        <v>54</v>
      </c>
      <c r="AE2292" t="s">
        <v>73</v>
      </c>
      <c r="AF2292" t="s">
        <v>10527</v>
      </c>
    </row>
    <row r="2293" spans="1:32" x14ac:dyDescent="0.25">
      <c r="A2293" t="s">
        <v>10528</v>
      </c>
      <c r="B2293" t="s">
        <v>10529</v>
      </c>
      <c r="C2293" t="s">
        <v>10529</v>
      </c>
      <c r="D2293" t="s">
        <v>98</v>
      </c>
      <c r="E2293" t="s">
        <v>99</v>
      </c>
      <c r="F2293">
        <v>6</v>
      </c>
      <c r="G2293">
        <v>2022</v>
      </c>
      <c r="H2293" s="1">
        <v>44811.303270069446</v>
      </c>
      <c r="I2293" t="s">
        <v>8601</v>
      </c>
      <c r="J2293">
        <v>535</v>
      </c>
      <c r="K2293">
        <v>0</v>
      </c>
      <c r="L2293" t="s">
        <v>38</v>
      </c>
      <c r="M2293" t="s">
        <v>79</v>
      </c>
      <c r="Q2293">
        <v>535</v>
      </c>
      <c r="R2293" t="s">
        <v>94</v>
      </c>
      <c r="S2293">
        <v>29.578731000000001</v>
      </c>
      <c r="T2293">
        <v>-95.088541000000006</v>
      </c>
      <c r="U2293">
        <v>4.6241666669999999</v>
      </c>
      <c r="V2293">
        <v>1</v>
      </c>
      <c r="W2293">
        <v>10</v>
      </c>
      <c r="X2293">
        <v>10</v>
      </c>
      <c r="Y2293">
        <v>1686.86</v>
      </c>
      <c r="Z2293">
        <v>48007069001</v>
      </c>
      <c r="AB2293" t="s">
        <v>41</v>
      </c>
      <c r="AC2293" t="s">
        <v>54</v>
      </c>
      <c r="AD2293" t="s">
        <v>54</v>
      </c>
      <c r="AE2293" t="s">
        <v>73</v>
      </c>
      <c r="AF2293" t="s">
        <v>10530</v>
      </c>
    </row>
    <row r="2294" spans="1:32" x14ac:dyDescent="0.25">
      <c r="A2294" t="s">
        <v>10531</v>
      </c>
      <c r="B2294" t="s">
        <v>10532</v>
      </c>
      <c r="C2294" t="s">
        <v>10533</v>
      </c>
      <c r="D2294" t="s">
        <v>10534</v>
      </c>
      <c r="E2294" t="s">
        <v>36</v>
      </c>
      <c r="F2294">
        <v>9</v>
      </c>
      <c r="G2294">
        <v>2022</v>
      </c>
      <c r="H2294" s="1">
        <v>44966.610904293979</v>
      </c>
      <c r="I2294" t="s">
        <v>8601</v>
      </c>
      <c r="J2294">
        <v>533</v>
      </c>
      <c r="K2294">
        <v>0</v>
      </c>
      <c r="L2294" t="s">
        <v>38</v>
      </c>
      <c r="M2294" t="s">
        <v>51</v>
      </c>
      <c r="N2294">
        <v>533</v>
      </c>
      <c r="R2294" t="s">
        <v>52</v>
      </c>
      <c r="S2294">
        <v>38.116340000000001</v>
      </c>
      <c r="T2294">
        <v>-121.28816</v>
      </c>
      <c r="Z2294">
        <v>6005062001</v>
      </c>
      <c r="AA2294">
        <v>2676.9393673889999</v>
      </c>
      <c r="AB2294" t="s">
        <v>53</v>
      </c>
      <c r="AC2294" t="s">
        <v>64</v>
      </c>
      <c r="AD2294" t="s">
        <v>54</v>
      </c>
      <c r="AE2294" t="s">
        <v>438</v>
      </c>
      <c r="AF2294" t="s">
        <v>10535</v>
      </c>
    </row>
    <row r="2295" spans="1:32" x14ac:dyDescent="0.25">
      <c r="A2295" t="s">
        <v>10536</v>
      </c>
      <c r="B2295" t="s">
        <v>10537</v>
      </c>
      <c r="C2295" t="s">
        <v>10537</v>
      </c>
      <c r="D2295" t="s">
        <v>4479</v>
      </c>
      <c r="E2295" t="s">
        <v>99</v>
      </c>
      <c r="F2295">
        <v>6</v>
      </c>
      <c r="G2295">
        <v>2022</v>
      </c>
      <c r="H2295" s="1">
        <v>44831.342062696756</v>
      </c>
      <c r="I2295" t="s">
        <v>8601</v>
      </c>
      <c r="J2295">
        <v>532.4</v>
      </c>
      <c r="K2295">
        <v>0</v>
      </c>
      <c r="L2295" t="s">
        <v>38</v>
      </c>
      <c r="M2295" t="s">
        <v>79</v>
      </c>
      <c r="Q2295">
        <v>532.4</v>
      </c>
      <c r="R2295" t="s">
        <v>94</v>
      </c>
      <c r="S2295">
        <v>29.6892</v>
      </c>
      <c r="T2295">
        <v>-98.099100000000007</v>
      </c>
      <c r="U2295">
        <v>1.456166667</v>
      </c>
      <c r="V2295">
        <v>1</v>
      </c>
      <c r="W2295">
        <v>3.1</v>
      </c>
      <c r="X2295">
        <v>3.1</v>
      </c>
      <c r="Y2295">
        <v>531.45500000000004</v>
      </c>
      <c r="Z2295">
        <v>48008028004</v>
      </c>
      <c r="AA2295">
        <v>837.68170680200001</v>
      </c>
      <c r="AB2295" t="s">
        <v>41</v>
      </c>
      <c r="AC2295" t="s">
        <v>54</v>
      </c>
      <c r="AD2295" t="s">
        <v>54</v>
      </c>
      <c r="AE2295" t="s">
        <v>73</v>
      </c>
      <c r="AF2295" t="s">
        <v>10538</v>
      </c>
    </row>
    <row r="2296" spans="1:32" x14ac:dyDescent="0.25">
      <c r="A2296" t="s">
        <v>10539</v>
      </c>
      <c r="B2296" t="s">
        <v>10540</v>
      </c>
      <c r="C2296" t="s">
        <v>10541</v>
      </c>
      <c r="D2296" t="s">
        <v>9544</v>
      </c>
      <c r="E2296" t="s">
        <v>213</v>
      </c>
      <c r="F2296">
        <v>3</v>
      </c>
      <c r="G2296">
        <v>2022</v>
      </c>
      <c r="H2296" s="1">
        <v>44980.47026091435</v>
      </c>
      <c r="I2296" t="s">
        <v>8601</v>
      </c>
      <c r="J2296">
        <v>532</v>
      </c>
      <c r="K2296">
        <v>0</v>
      </c>
      <c r="L2296" t="s">
        <v>38</v>
      </c>
      <c r="M2296" t="s">
        <v>51</v>
      </c>
      <c r="N2296">
        <v>532</v>
      </c>
      <c r="R2296" t="s">
        <v>52</v>
      </c>
      <c r="S2296">
        <v>39.803671000000001</v>
      </c>
      <c r="T2296">
        <v>-77.019551000000007</v>
      </c>
      <c r="U2296">
        <v>4.2629166669999998</v>
      </c>
      <c r="V2296">
        <v>2</v>
      </c>
      <c r="W2296">
        <v>17.600000000000001</v>
      </c>
      <c r="X2296">
        <v>0</v>
      </c>
      <c r="Y2296">
        <v>1555.144</v>
      </c>
      <c r="Z2296">
        <v>42003090001</v>
      </c>
      <c r="AA2296">
        <v>1232.8489467499001</v>
      </c>
      <c r="AB2296" t="s">
        <v>53</v>
      </c>
      <c r="AC2296" t="s">
        <v>54</v>
      </c>
      <c r="AD2296" t="s">
        <v>54</v>
      </c>
      <c r="AE2296" t="s">
        <v>65</v>
      </c>
      <c r="AF2296" t="s">
        <v>10542</v>
      </c>
    </row>
    <row r="2297" spans="1:32" x14ac:dyDescent="0.25">
      <c r="A2297" t="s">
        <v>10543</v>
      </c>
      <c r="B2297" t="s">
        <v>10544</v>
      </c>
      <c r="C2297" t="s">
        <v>10545</v>
      </c>
      <c r="D2297" t="s">
        <v>10546</v>
      </c>
      <c r="E2297" t="s">
        <v>253</v>
      </c>
      <c r="F2297">
        <v>5</v>
      </c>
      <c r="G2297">
        <v>2022</v>
      </c>
      <c r="H2297" s="1">
        <v>44973.435227048612</v>
      </c>
      <c r="I2297" t="s">
        <v>8601</v>
      </c>
      <c r="J2297">
        <v>528.29999999999995</v>
      </c>
      <c r="K2297">
        <v>0</v>
      </c>
      <c r="L2297" t="s">
        <v>38</v>
      </c>
      <c r="M2297" t="s">
        <v>79</v>
      </c>
      <c r="Q2297">
        <v>528.29999999999995</v>
      </c>
      <c r="R2297" t="s">
        <v>52</v>
      </c>
      <c r="S2297">
        <v>38.296778000000003</v>
      </c>
      <c r="T2297">
        <v>-85.773527999999999</v>
      </c>
      <c r="U2297">
        <v>2.6783333329999999</v>
      </c>
      <c r="V2297">
        <v>1</v>
      </c>
      <c r="W2297">
        <v>5.5</v>
      </c>
      <c r="X2297">
        <v>2.85</v>
      </c>
      <c r="Y2297">
        <v>973.33</v>
      </c>
      <c r="Z2297">
        <v>18001005003</v>
      </c>
      <c r="AA2297">
        <v>1821.0471887000001</v>
      </c>
      <c r="AB2297" t="s">
        <v>41</v>
      </c>
      <c r="AC2297" t="s">
        <v>54</v>
      </c>
      <c r="AD2297" t="s">
        <v>54</v>
      </c>
      <c r="AE2297" t="s">
        <v>55</v>
      </c>
      <c r="AF2297" t="s">
        <v>10547</v>
      </c>
    </row>
    <row r="2298" spans="1:32" x14ac:dyDescent="0.25">
      <c r="A2298" t="s">
        <v>10548</v>
      </c>
      <c r="B2298" t="s">
        <v>10549</v>
      </c>
      <c r="C2298" t="s">
        <v>10550</v>
      </c>
      <c r="D2298" t="s">
        <v>10551</v>
      </c>
      <c r="E2298" t="s">
        <v>247</v>
      </c>
      <c r="F2298">
        <v>1</v>
      </c>
      <c r="G2298">
        <v>2022</v>
      </c>
      <c r="H2298" s="1">
        <v>44992.449167488427</v>
      </c>
      <c r="I2298" t="s">
        <v>8601</v>
      </c>
      <c r="J2298">
        <v>525.39</v>
      </c>
      <c r="K2298">
        <v>0</v>
      </c>
      <c r="L2298" t="s">
        <v>38</v>
      </c>
      <c r="M2298" t="s">
        <v>79</v>
      </c>
      <c r="Q2298">
        <v>525.39</v>
      </c>
      <c r="R2298" t="s">
        <v>86</v>
      </c>
      <c r="S2298">
        <v>41.639496999999999</v>
      </c>
      <c r="T2298">
        <v>-70.875682999999995</v>
      </c>
      <c r="U2298">
        <v>2.6974999999999998</v>
      </c>
      <c r="V2298">
        <v>1</v>
      </c>
      <c r="W2298">
        <v>5</v>
      </c>
      <c r="X2298">
        <v>0</v>
      </c>
      <c r="Y2298">
        <v>984.58</v>
      </c>
      <c r="Z2298">
        <v>25000028001</v>
      </c>
      <c r="AA2298">
        <v>1296.5855983544</v>
      </c>
      <c r="AB2298" t="s">
        <v>54</v>
      </c>
      <c r="AC2298" t="s">
        <v>64</v>
      </c>
      <c r="AD2298" t="s">
        <v>54</v>
      </c>
      <c r="AE2298" t="s">
        <v>55</v>
      </c>
      <c r="AF2298" t="s">
        <v>10552</v>
      </c>
    </row>
    <row r="2299" spans="1:32" x14ac:dyDescent="0.25">
      <c r="A2299" t="s">
        <v>10553</v>
      </c>
      <c r="B2299" t="s">
        <v>10554</v>
      </c>
      <c r="C2299" t="s">
        <v>10554</v>
      </c>
      <c r="D2299" t="s">
        <v>10130</v>
      </c>
      <c r="E2299" t="s">
        <v>99</v>
      </c>
      <c r="F2299">
        <v>6</v>
      </c>
      <c r="G2299">
        <v>2022</v>
      </c>
      <c r="H2299" s="1">
        <v>44810.579954293979</v>
      </c>
      <c r="I2299" t="s">
        <v>8601</v>
      </c>
      <c r="J2299">
        <v>524.16999999999996</v>
      </c>
      <c r="K2299">
        <v>0</v>
      </c>
      <c r="L2299" t="s">
        <v>38</v>
      </c>
      <c r="M2299" t="s">
        <v>679</v>
      </c>
      <c r="O2299">
        <v>1</v>
      </c>
      <c r="R2299" t="s">
        <v>52</v>
      </c>
      <c r="S2299">
        <v>30.668044999999999</v>
      </c>
      <c r="T2299">
        <v>-96.413083999999998</v>
      </c>
      <c r="U2299">
        <v>1.4325000000000001</v>
      </c>
      <c r="V2299">
        <v>1</v>
      </c>
      <c r="W2299">
        <v>4</v>
      </c>
      <c r="X2299">
        <v>4</v>
      </c>
      <c r="Y2299">
        <v>522.76</v>
      </c>
      <c r="Z2299">
        <v>48003040002</v>
      </c>
      <c r="AA2299">
        <v>1238.312088316</v>
      </c>
      <c r="AB2299" t="s">
        <v>53</v>
      </c>
      <c r="AC2299" t="s">
        <v>64</v>
      </c>
      <c r="AD2299" t="s">
        <v>43</v>
      </c>
      <c r="AE2299" t="s">
        <v>73</v>
      </c>
      <c r="AF2299" t="s">
        <v>10555</v>
      </c>
    </row>
    <row r="2300" spans="1:32" x14ac:dyDescent="0.25">
      <c r="A2300" t="s">
        <v>10556</v>
      </c>
      <c r="B2300" t="s">
        <v>10557</v>
      </c>
      <c r="C2300" t="s">
        <v>10558</v>
      </c>
      <c r="D2300" t="s">
        <v>8235</v>
      </c>
      <c r="E2300" t="s">
        <v>213</v>
      </c>
      <c r="F2300">
        <v>3</v>
      </c>
      <c r="G2300">
        <v>2022</v>
      </c>
      <c r="H2300" s="1">
        <v>44964.469035023147</v>
      </c>
      <c r="I2300" t="s">
        <v>8601</v>
      </c>
      <c r="J2300">
        <v>523.298</v>
      </c>
      <c r="K2300">
        <v>0</v>
      </c>
      <c r="L2300" t="s">
        <v>38</v>
      </c>
      <c r="M2300" t="s">
        <v>79</v>
      </c>
      <c r="Q2300">
        <v>523.298</v>
      </c>
      <c r="R2300" t="s">
        <v>52</v>
      </c>
      <c r="S2300">
        <v>40.129519999999999</v>
      </c>
      <c r="T2300">
        <v>-76.626953999999998</v>
      </c>
      <c r="U2300">
        <v>2.2774999999999999</v>
      </c>
      <c r="V2300">
        <v>2</v>
      </c>
      <c r="W2300">
        <v>13.5</v>
      </c>
      <c r="X2300">
        <v>0</v>
      </c>
      <c r="Y2300">
        <v>792.13</v>
      </c>
      <c r="Z2300">
        <v>42001019001</v>
      </c>
      <c r="AA2300">
        <v>691.99793170599992</v>
      </c>
      <c r="AB2300" t="s">
        <v>41</v>
      </c>
      <c r="AC2300" t="s">
        <v>54</v>
      </c>
      <c r="AD2300" t="s">
        <v>54</v>
      </c>
      <c r="AE2300" t="s">
        <v>73</v>
      </c>
      <c r="AF2300" t="s">
        <v>10559</v>
      </c>
    </row>
    <row r="2301" spans="1:32" x14ac:dyDescent="0.25">
      <c r="A2301" t="s">
        <v>10560</v>
      </c>
      <c r="B2301" t="s">
        <v>10561</v>
      </c>
      <c r="C2301" t="s">
        <v>10562</v>
      </c>
      <c r="D2301" t="s">
        <v>2071</v>
      </c>
      <c r="E2301" t="s">
        <v>600</v>
      </c>
      <c r="F2301">
        <v>4</v>
      </c>
      <c r="G2301">
        <v>2022</v>
      </c>
      <c r="H2301" s="1">
        <v>44939.548310937498</v>
      </c>
      <c r="I2301" t="s">
        <v>8601</v>
      </c>
      <c r="J2301">
        <v>519.52</v>
      </c>
      <c r="K2301">
        <v>0</v>
      </c>
      <c r="L2301" t="s">
        <v>38</v>
      </c>
      <c r="M2301" t="s">
        <v>79</v>
      </c>
      <c r="Q2301">
        <v>519.52</v>
      </c>
      <c r="R2301" t="s">
        <v>94</v>
      </c>
      <c r="S2301">
        <v>29.158349999999999</v>
      </c>
      <c r="T2301">
        <v>-82.231399999999994</v>
      </c>
      <c r="Z2301">
        <v>12000133011</v>
      </c>
      <c r="AA2301">
        <v>1684.4686495475</v>
      </c>
      <c r="AB2301" t="s">
        <v>54</v>
      </c>
      <c r="AC2301" t="s">
        <v>54</v>
      </c>
      <c r="AD2301" t="s">
        <v>54</v>
      </c>
      <c r="AE2301" t="s">
        <v>73</v>
      </c>
      <c r="AF2301" t="s">
        <v>10563</v>
      </c>
    </row>
    <row r="2302" spans="1:32" x14ac:dyDescent="0.25">
      <c r="A2302" t="s">
        <v>10564</v>
      </c>
      <c r="B2302" t="s">
        <v>10565</v>
      </c>
      <c r="C2302" t="s">
        <v>10566</v>
      </c>
      <c r="D2302" t="s">
        <v>10567</v>
      </c>
      <c r="E2302" t="s">
        <v>36</v>
      </c>
      <c r="F2302">
        <v>9</v>
      </c>
      <c r="G2302">
        <v>2022</v>
      </c>
      <c r="H2302" s="1">
        <v>44960.674087488427</v>
      </c>
      <c r="I2302" t="s">
        <v>8601</v>
      </c>
      <c r="J2302">
        <v>516.42999999999995</v>
      </c>
      <c r="K2302">
        <v>0</v>
      </c>
      <c r="L2302" t="s">
        <v>38</v>
      </c>
      <c r="M2302" t="s">
        <v>79</v>
      </c>
      <c r="Q2302">
        <v>516.42999999999995</v>
      </c>
      <c r="R2302" t="s">
        <v>86</v>
      </c>
      <c r="S2302">
        <v>36.557141933554298</v>
      </c>
      <c r="T2302">
        <v>-119.444717287372</v>
      </c>
      <c r="Z2302">
        <v>6005244001</v>
      </c>
      <c r="AA2302">
        <v>1083.5230772765001</v>
      </c>
      <c r="AB2302" t="s">
        <v>41</v>
      </c>
      <c r="AC2302" t="s">
        <v>54</v>
      </c>
      <c r="AD2302" t="s">
        <v>54</v>
      </c>
      <c r="AE2302" t="s">
        <v>73</v>
      </c>
      <c r="AF2302" t="s">
        <v>10568</v>
      </c>
    </row>
    <row r="2303" spans="1:32" x14ac:dyDescent="0.25">
      <c r="A2303" t="s">
        <v>10067</v>
      </c>
      <c r="B2303" t="s">
        <v>10569</v>
      </c>
      <c r="C2303" t="s">
        <v>10570</v>
      </c>
      <c r="D2303" t="s">
        <v>10070</v>
      </c>
      <c r="E2303" t="s">
        <v>192</v>
      </c>
      <c r="F2303">
        <v>4</v>
      </c>
      <c r="G2303">
        <v>2022</v>
      </c>
      <c r="H2303" s="1">
        <v>44970.61977193287</v>
      </c>
      <c r="I2303" t="s">
        <v>8601</v>
      </c>
      <c r="J2303">
        <v>512.78</v>
      </c>
      <c r="K2303">
        <v>0</v>
      </c>
      <c r="L2303" t="s">
        <v>38</v>
      </c>
      <c r="M2303" t="s">
        <v>79</v>
      </c>
      <c r="Q2303">
        <v>512.78</v>
      </c>
      <c r="R2303" t="s">
        <v>94</v>
      </c>
      <c r="S2303">
        <v>31.26258</v>
      </c>
      <c r="T2303">
        <v>-85.329729999999998</v>
      </c>
      <c r="U2303">
        <v>4.3075000000000001</v>
      </c>
      <c r="V2303">
        <v>1</v>
      </c>
      <c r="W2303">
        <v>7.12</v>
      </c>
      <c r="X2303">
        <v>4.78</v>
      </c>
      <c r="Y2303">
        <v>1571.82</v>
      </c>
      <c r="Z2303">
        <v>1000049002</v>
      </c>
      <c r="AA2303">
        <v>2207.1091927043999</v>
      </c>
      <c r="AB2303" t="s">
        <v>54</v>
      </c>
      <c r="AC2303" t="s">
        <v>54</v>
      </c>
      <c r="AD2303" t="s">
        <v>54</v>
      </c>
      <c r="AE2303" t="s">
        <v>73</v>
      </c>
      <c r="AF2303" t="s">
        <v>10571</v>
      </c>
    </row>
    <row r="2304" spans="1:32" x14ac:dyDescent="0.25">
      <c r="A2304" t="s">
        <v>10572</v>
      </c>
      <c r="B2304" t="s">
        <v>10573</v>
      </c>
      <c r="C2304" t="s">
        <v>10574</v>
      </c>
      <c r="D2304" t="s">
        <v>10575</v>
      </c>
      <c r="E2304" t="s">
        <v>1719</v>
      </c>
      <c r="F2304">
        <v>7</v>
      </c>
      <c r="G2304">
        <v>2022</v>
      </c>
      <c r="H2304" s="1">
        <v>44945.563189502318</v>
      </c>
      <c r="I2304" t="s">
        <v>8601</v>
      </c>
      <c r="J2304">
        <v>511.2</v>
      </c>
      <c r="K2304">
        <v>0</v>
      </c>
      <c r="L2304" t="s">
        <v>38</v>
      </c>
      <c r="M2304" t="s">
        <v>51</v>
      </c>
      <c r="N2304">
        <v>299</v>
      </c>
      <c r="R2304" t="s">
        <v>52</v>
      </c>
      <c r="S2304">
        <v>37.227200000000003</v>
      </c>
      <c r="T2304">
        <v>-96.990799999999993</v>
      </c>
      <c r="U2304">
        <v>1.3392883330000001</v>
      </c>
      <c r="V2304">
        <v>1</v>
      </c>
      <c r="W2304">
        <v>2</v>
      </c>
      <c r="X2304">
        <v>0</v>
      </c>
      <c r="Y2304">
        <v>489.14949000000001</v>
      </c>
      <c r="Z2304">
        <v>20001617001</v>
      </c>
      <c r="AA2304">
        <v>557.24043974220001</v>
      </c>
      <c r="AB2304" t="s">
        <v>118</v>
      </c>
      <c r="AC2304" t="s">
        <v>54</v>
      </c>
      <c r="AD2304" t="s">
        <v>54</v>
      </c>
      <c r="AE2304" t="s">
        <v>73</v>
      </c>
      <c r="AF2304" t="s">
        <v>10576</v>
      </c>
    </row>
    <row r="2305" spans="1:32" x14ac:dyDescent="0.25">
      <c r="A2305" t="s">
        <v>10577</v>
      </c>
      <c r="B2305" t="s">
        <v>10578</v>
      </c>
      <c r="C2305" t="s">
        <v>10578</v>
      </c>
      <c r="D2305" t="s">
        <v>10579</v>
      </c>
      <c r="E2305" t="s">
        <v>99</v>
      </c>
      <c r="F2305">
        <v>6</v>
      </c>
      <c r="G2305">
        <v>2022</v>
      </c>
      <c r="H2305" s="1">
        <v>44816.603927847224</v>
      </c>
      <c r="I2305" t="s">
        <v>8601</v>
      </c>
      <c r="J2305">
        <v>507.55</v>
      </c>
      <c r="K2305">
        <v>0</v>
      </c>
      <c r="L2305" t="s">
        <v>38</v>
      </c>
      <c r="M2305" t="s">
        <v>679</v>
      </c>
      <c r="O2305">
        <v>508</v>
      </c>
      <c r="R2305" t="s">
        <v>52</v>
      </c>
      <c r="S2305">
        <v>33.166249999999998</v>
      </c>
      <c r="T2305">
        <v>-96.909540000000007</v>
      </c>
      <c r="U2305">
        <v>2.3240833329999999</v>
      </c>
      <c r="V2305">
        <v>1</v>
      </c>
      <c r="W2305">
        <v>4</v>
      </c>
      <c r="X2305">
        <v>4</v>
      </c>
      <c r="Y2305">
        <v>848.33</v>
      </c>
      <c r="Z2305">
        <v>48004056001</v>
      </c>
      <c r="AA2305">
        <v>1456.8377509599998</v>
      </c>
      <c r="AB2305" t="s">
        <v>41</v>
      </c>
      <c r="AC2305" t="s">
        <v>54</v>
      </c>
      <c r="AD2305" t="s">
        <v>54</v>
      </c>
      <c r="AE2305" t="s">
        <v>55</v>
      </c>
      <c r="AF2305" t="s">
        <v>10580</v>
      </c>
    </row>
    <row r="2306" spans="1:32" x14ac:dyDescent="0.25">
      <c r="A2306" t="s">
        <v>10581</v>
      </c>
      <c r="B2306" t="s">
        <v>10582</v>
      </c>
      <c r="C2306" t="s">
        <v>10583</v>
      </c>
      <c r="D2306" t="s">
        <v>1042</v>
      </c>
      <c r="E2306" t="s">
        <v>726</v>
      </c>
      <c r="F2306">
        <v>6</v>
      </c>
      <c r="G2306">
        <v>2022</v>
      </c>
      <c r="H2306" s="1">
        <v>44953.523325231479</v>
      </c>
      <c r="I2306" t="s">
        <v>8601</v>
      </c>
      <c r="J2306">
        <v>501.62</v>
      </c>
      <c r="K2306">
        <v>0</v>
      </c>
      <c r="L2306" t="s">
        <v>38</v>
      </c>
      <c r="M2306" t="s">
        <v>51</v>
      </c>
      <c r="N2306">
        <v>501.62</v>
      </c>
      <c r="R2306" t="s">
        <v>52</v>
      </c>
      <c r="S2306">
        <v>35.055239999999998</v>
      </c>
      <c r="T2306">
        <v>-92.534700000000001</v>
      </c>
      <c r="U2306">
        <v>5.6825000000000001</v>
      </c>
      <c r="V2306">
        <v>1</v>
      </c>
      <c r="W2306">
        <v>16</v>
      </c>
      <c r="X2306">
        <v>6.0229999999999997</v>
      </c>
      <c r="Y2306">
        <v>2071.201</v>
      </c>
      <c r="Z2306">
        <v>5000014003</v>
      </c>
      <c r="AB2306" t="s">
        <v>53</v>
      </c>
      <c r="AC2306" t="s">
        <v>42</v>
      </c>
      <c r="AD2306" t="s">
        <v>647</v>
      </c>
      <c r="AE2306" t="s">
        <v>65</v>
      </c>
      <c r="AF2306" t="s">
        <v>10584</v>
      </c>
    </row>
    <row r="2307" spans="1:32" x14ac:dyDescent="0.25">
      <c r="A2307" t="s">
        <v>10585</v>
      </c>
      <c r="B2307" t="s">
        <v>10586</v>
      </c>
      <c r="C2307" t="s">
        <v>10586</v>
      </c>
      <c r="D2307" t="s">
        <v>8593</v>
      </c>
      <c r="E2307" t="s">
        <v>99</v>
      </c>
      <c r="F2307">
        <v>6</v>
      </c>
      <c r="G2307">
        <v>2022</v>
      </c>
      <c r="H2307" s="1">
        <v>44825.651813773147</v>
      </c>
      <c r="I2307" t="s">
        <v>8601</v>
      </c>
      <c r="J2307">
        <v>500.7</v>
      </c>
      <c r="K2307">
        <v>0</v>
      </c>
      <c r="L2307" t="s">
        <v>38</v>
      </c>
      <c r="M2307" t="s">
        <v>79</v>
      </c>
      <c r="Q2307">
        <v>500.7</v>
      </c>
      <c r="R2307" t="s">
        <v>52</v>
      </c>
      <c r="S2307">
        <v>29.457719999999998</v>
      </c>
      <c r="T2307">
        <v>-95.044430000000006</v>
      </c>
      <c r="U2307">
        <v>1.8175666669999999</v>
      </c>
      <c r="V2307">
        <v>1</v>
      </c>
      <c r="W2307">
        <v>4.8</v>
      </c>
      <c r="X2307">
        <v>0</v>
      </c>
      <c r="Y2307">
        <v>662.06140000000005</v>
      </c>
      <c r="Z2307">
        <v>48007025001</v>
      </c>
      <c r="AA2307">
        <v>1411.3115712424999</v>
      </c>
      <c r="AB2307" t="s">
        <v>41</v>
      </c>
      <c r="AC2307" t="s">
        <v>54</v>
      </c>
      <c r="AD2307" t="s">
        <v>54</v>
      </c>
      <c r="AE2307" t="s">
        <v>73</v>
      </c>
      <c r="AF2307" t="s">
        <v>10587</v>
      </c>
    </row>
    <row r="2308" spans="1:32" x14ac:dyDescent="0.25">
      <c r="A2308" t="s">
        <v>10588</v>
      </c>
      <c r="B2308" t="s">
        <v>10589</v>
      </c>
      <c r="C2308" t="s">
        <v>10590</v>
      </c>
      <c r="D2308" t="s">
        <v>8048</v>
      </c>
      <c r="E2308" t="s">
        <v>247</v>
      </c>
      <c r="F2308">
        <v>1</v>
      </c>
      <c r="G2308">
        <v>2022</v>
      </c>
      <c r="H2308" s="1">
        <v>44931.567186539352</v>
      </c>
      <c r="I2308" t="s">
        <v>8601</v>
      </c>
      <c r="J2308">
        <v>497</v>
      </c>
      <c r="K2308">
        <v>0</v>
      </c>
      <c r="L2308" t="s">
        <v>38</v>
      </c>
      <c r="M2308" t="s">
        <v>79</v>
      </c>
      <c r="Q2308">
        <v>497</v>
      </c>
      <c r="R2308" t="s">
        <v>94</v>
      </c>
      <c r="S2308">
        <v>42.571367000000002</v>
      </c>
      <c r="T2308">
        <v>-72.598121000000006</v>
      </c>
      <c r="U2308">
        <v>4.1358333329999999</v>
      </c>
      <c r="V2308">
        <v>1</v>
      </c>
      <c r="W2308">
        <v>4.5999999999999996</v>
      </c>
      <c r="X2308">
        <v>0</v>
      </c>
      <c r="Y2308">
        <v>1504.76</v>
      </c>
      <c r="Z2308">
        <v>25000013001</v>
      </c>
      <c r="AA2308">
        <v>1321.35184012072</v>
      </c>
      <c r="AB2308" t="s">
        <v>54</v>
      </c>
      <c r="AC2308" t="s">
        <v>54</v>
      </c>
      <c r="AD2308" t="s">
        <v>54</v>
      </c>
      <c r="AE2308" t="s">
        <v>73</v>
      </c>
      <c r="AF2308" t="s">
        <v>10591</v>
      </c>
    </row>
    <row r="2309" spans="1:32" x14ac:dyDescent="0.25">
      <c r="A2309" t="s">
        <v>10592</v>
      </c>
      <c r="B2309" t="s">
        <v>10593</v>
      </c>
      <c r="C2309" t="s">
        <v>10593</v>
      </c>
      <c r="D2309" t="s">
        <v>10594</v>
      </c>
      <c r="E2309" t="s">
        <v>99</v>
      </c>
      <c r="F2309">
        <v>6</v>
      </c>
      <c r="G2309">
        <v>2022</v>
      </c>
      <c r="H2309" s="1">
        <v>44831.532023749998</v>
      </c>
      <c r="I2309" t="s">
        <v>8601</v>
      </c>
      <c r="J2309">
        <v>495.37</v>
      </c>
      <c r="K2309">
        <v>0</v>
      </c>
      <c r="L2309" t="s">
        <v>38</v>
      </c>
      <c r="M2309" t="s">
        <v>79</v>
      </c>
      <c r="Q2309">
        <v>495.37</v>
      </c>
      <c r="R2309" t="s">
        <v>94</v>
      </c>
      <c r="S2309">
        <v>27.774471999999999</v>
      </c>
      <c r="T2309">
        <v>-98.037389000000005</v>
      </c>
      <c r="U2309">
        <v>0.64424999999999999</v>
      </c>
      <c r="V2309">
        <v>1</v>
      </c>
      <c r="W2309">
        <v>2.02</v>
      </c>
      <c r="X2309">
        <v>2.02</v>
      </c>
      <c r="Y2309">
        <v>235.25</v>
      </c>
      <c r="AB2309" t="s">
        <v>1420</v>
      </c>
      <c r="AC2309" t="s">
        <v>54</v>
      </c>
      <c r="AD2309" t="s">
        <v>54</v>
      </c>
      <c r="AE2309" t="s">
        <v>44</v>
      </c>
      <c r="AF2309" t="s">
        <v>10595</v>
      </c>
    </row>
    <row r="2310" spans="1:32" x14ac:dyDescent="0.25">
      <c r="A2310" t="s">
        <v>10596</v>
      </c>
      <c r="B2310" t="s">
        <v>10597</v>
      </c>
      <c r="C2310" t="s">
        <v>10598</v>
      </c>
      <c r="D2310" t="s">
        <v>206</v>
      </c>
      <c r="E2310" t="s">
        <v>111</v>
      </c>
      <c r="F2310">
        <v>4</v>
      </c>
      <c r="G2310">
        <v>2022</v>
      </c>
      <c r="H2310" s="1">
        <v>44971.659611944444</v>
      </c>
      <c r="I2310" t="s">
        <v>8601</v>
      </c>
      <c r="J2310">
        <v>494</v>
      </c>
      <c r="K2310">
        <v>0</v>
      </c>
      <c r="L2310" t="s">
        <v>38</v>
      </c>
      <c r="M2310" t="s">
        <v>79</v>
      </c>
      <c r="Q2310">
        <v>494</v>
      </c>
      <c r="R2310" t="s">
        <v>52</v>
      </c>
      <c r="S2310">
        <v>33.422528</v>
      </c>
      <c r="T2310">
        <v>-84.492806000000002</v>
      </c>
      <c r="U2310">
        <v>2.2978333329999998</v>
      </c>
      <c r="V2310">
        <v>1</v>
      </c>
      <c r="W2310">
        <v>5</v>
      </c>
      <c r="X2310">
        <v>2.2000000000000002</v>
      </c>
      <c r="Y2310">
        <v>838.26</v>
      </c>
      <c r="Z2310">
        <v>13000109003</v>
      </c>
      <c r="AA2310">
        <v>992.4707178415</v>
      </c>
      <c r="AB2310" t="s">
        <v>41</v>
      </c>
      <c r="AC2310" t="s">
        <v>54</v>
      </c>
      <c r="AD2310" t="s">
        <v>54</v>
      </c>
      <c r="AE2310" t="s">
        <v>73</v>
      </c>
      <c r="AF2310" t="s">
        <v>10599</v>
      </c>
    </row>
    <row r="2311" spans="1:32" x14ac:dyDescent="0.25">
      <c r="A2311" t="s">
        <v>10600</v>
      </c>
      <c r="B2311" t="s">
        <v>10601</v>
      </c>
      <c r="C2311" t="s">
        <v>10601</v>
      </c>
      <c r="D2311" t="s">
        <v>9502</v>
      </c>
      <c r="E2311" t="s">
        <v>99</v>
      </c>
      <c r="F2311">
        <v>6</v>
      </c>
      <c r="G2311">
        <v>2022</v>
      </c>
      <c r="H2311" s="1">
        <v>44832.441710879626</v>
      </c>
      <c r="I2311" t="s">
        <v>8601</v>
      </c>
      <c r="J2311">
        <v>493.15</v>
      </c>
      <c r="K2311">
        <v>0</v>
      </c>
      <c r="L2311" t="s">
        <v>38</v>
      </c>
      <c r="M2311" t="s">
        <v>79</v>
      </c>
      <c r="Q2311">
        <v>499.95</v>
      </c>
      <c r="R2311" t="s">
        <v>561</v>
      </c>
      <c r="S2311">
        <v>29.664035999999999</v>
      </c>
      <c r="T2311">
        <v>-95.142403000000002</v>
      </c>
      <c r="U2311">
        <v>3</v>
      </c>
      <c r="V2311">
        <v>1</v>
      </c>
      <c r="W2311">
        <v>6.9</v>
      </c>
      <c r="X2311">
        <v>0</v>
      </c>
      <c r="Y2311">
        <v>1093.5999999999999</v>
      </c>
      <c r="AB2311" t="s">
        <v>41</v>
      </c>
      <c r="AC2311" t="s">
        <v>54</v>
      </c>
      <c r="AD2311" t="s">
        <v>54</v>
      </c>
      <c r="AE2311" t="s">
        <v>73</v>
      </c>
      <c r="AF2311" t="s">
        <v>10602</v>
      </c>
    </row>
    <row r="2312" spans="1:32" x14ac:dyDescent="0.25">
      <c r="A2312" t="s">
        <v>10603</v>
      </c>
      <c r="B2312" t="s">
        <v>10604</v>
      </c>
      <c r="C2312" t="s">
        <v>10605</v>
      </c>
      <c r="D2312" t="s">
        <v>10606</v>
      </c>
      <c r="E2312" t="s">
        <v>253</v>
      </c>
      <c r="F2312">
        <v>5</v>
      </c>
      <c r="G2312">
        <v>2022</v>
      </c>
      <c r="H2312" s="1">
        <v>44946.637795879629</v>
      </c>
      <c r="I2312" t="s">
        <v>8601</v>
      </c>
      <c r="J2312">
        <v>491</v>
      </c>
      <c r="K2312">
        <v>0</v>
      </c>
      <c r="L2312" t="s">
        <v>38</v>
      </c>
      <c r="M2312" t="s">
        <v>51</v>
      </c>
      <c r="N2312">
        <v>491</v>
      </c>
      <c r="R2312" t="s">
        <v>52</v>
      </c>
      <c r="S2312">
        <v>41.716760000000001</v>
      </c>
      <c r="T2312">
        <v>-86.884730000000005</v>
      </c>
      <c r="U2312">
        <v>5.5358333330000002</v>
      </c>
      <c r="V2312">
        <v>2</v>
      </c>
      <c r="W2312">
        <v>15</v>
      </c>
      <c r="X2312">
        <v>8.9090000000000007</v>
      </c>
      <c r="Y2312">
        <v>2019.58</v>
      </c>
      <c r="Z2312">
        <v>18002150001</v>
      </c>
      <c r="AA2312">
        <v>4370.5132528799995</v>
      </c>
      <c r="AB2312" t="s">
        <v>53</v>
      </c>
      <c r="AC2312" t="s">
        <v>42</v>
      </c>
      <c r="AD2312" t="s">
        <v>54</v>
      </c>
      <c r="AE2312" t="s">
        <v>73</v>
      </c>
      <c r="AF2312" t="s">
        <v>10607</v>
      </c>
    </row>
    <row r="2313" spans="1:32" x14ac:dyDescent="0.25">
      <c r="A2313" t="s">
        <v>132</v>
      </c>
      <c r="B2313" t="s">
        <v>10608</v>
      </c>
      <c r="C2313" t="s">
        <v>10609</v>
      </c>
      <c r="D2313" t="s">
        <v>135</v>
      </c>
      <c r="E2313" t="s">
        <v>259</v>
      </c>
      <c r="F2313">
        <v>7</v>
      </c>
      <c r="G2313">
        <v>2022</v>
      </c>
      <c r="H2313" s="1">
        <v>44953.530826400463</v>
      </c>
      <c r="I2313" t="s">
        <v>8601</v>
      </c>
      <c r="J2313">
        <v>480</v>
      </c>
      <c r="K2313">
        <v>0</v>
      </c>
      <c r="L2313" t="s">
        <v>38</v>
      </c>
      <c r="M2313" t="s">
        <v>51</v>
      </c>
      <c r="N2313">
        <v>480</v>
      </c>
      <c r="R2313" t="s">
        <v>52</v>
      </c>
      <c r="S2313">
        <v>41.864193999999998</v>
      </c>
      <c r="T2313">
        <v>-90.177471999999995</v>
      </c>
      <c r="U2313">
        <v>0</v>
      </c>
      <c r="V2313">
        <v>1</v>
      </c>
      <c r="W2313">
        <v>17</v>
      </c>
      <c r="X2313">
        <v>12</v>
      </c>
      <c r="Y2313">
        <v>0</v>
      </c>
      <c r="Z2313">
        <v>19000162001</v>
      </c>
      <c r="AA2313">
        <v>2895.4650300330004</v>
      </c>
      <c r="AB2313" t="s">
        <v>41</v>
      </c>
      <c r="AC2313" t="s">
        <v>72</v>
      </c>
      <c r="AD2313" t="s">
        <v>54</v>
      </c>
      <c r="AE2313" t="s">
        <v>73</v>
      </c>
      <c r="AF2313" t="s">
        <v>10610</v>
      </c>
    </row>
    <row r="2314" spans="1:32" x14ac:dyDescent="0.25">
      <c r="A2314" t="s">
        <v>10611</v>
      </c>
      <c r="B2314" t="s">
        <v>10612</v>
      </c>
      <c r="C2314" t="s">
        <v>10612</v>
      </c>
      <c r="D2314" t="s">
        <v>10613</v>
      </c>
      <c r="E2314" t="s">
        <v>99</v>
      </c>
      <c r="F2314">
        <v>6</v>
      </c>
      <c r="G2314">
        <v>2022</v>
      </c>
      <c r="H2314" s="1">
        <v>44823.499265196762</v>
      </c>
      <c r="I2314" t="s">
        <v>8601</v>
      </c>
      <c r="J2314">
        <v>479.84</v>
      </c>
      <c r="K2314">
        <v>0</v>
      </c>
      <c r="L2314" t="s">
        <v>38</v>
      </c>
      <c r="M2314" t="s">
        <v>79</v>
      </c>
      <c r="Q2314">
        <v>479.84</v>
      </c>
      <c r="R2314" t="s">
        <v>94</v>
      </c>
      <c r="S2314">
        <v>30.495215000000002</v>
      </c>
      <c r="T2314">
        <v>-97.806697</v>
      </c>
      <c r="U2314">
        <v>2.3901666669999999</v>
      </c>
      <c r="V2314">
        <v>1</v>
      </c>
      <c r="W2314">
        <v>5</v>
      </c>
      <c r="X2314">
        <v>0</v>
      </c>
      <c r="Y2314">
        <v>871.94100000000003</v>
      </c>
      <c r="Z2314">
        <v>48003275001</v>
      </c>
      <c r="AB2314" t="s">
        <v>54</v>
      </c>
      <c r="AC2314" t="s">
        <v>54</v>
      </c>
      <c r="AD2314" t="s">
        <v>54</v>
      </c>
      <c r="AE2314" t="s">
        <v>73</v>
      </c>
      <c r="AF2314" t="s">
        <v>10614</v>
      </c>
    </row>
    <row r="2315" spans="1:32" x14ac:dyDescent="0.25">
      <c r="A2315" t="s">
        <v>10615</v>
      </c>
      <c r="B2315" t="s">
        <v>10616</v>
      </c>
      <c r="C2315" t="s">
        <v>10617</v>
      </c>
      <c r="D2315" t="s">
        <v>10618</v>
      </c>
      <c r="E2315" t="s">
        <v>192</v>
      </c>
      <c r="F2315">
        <v>4</v>
      </c>
      <c r="G2315">
        <v>2022</v>
      </c>
      <c r="H2315" s="1">
        <v>44952.47367446759</v>
      </c>
      <c r="I2315" t="s">
        <v>8601</v>
      </c>
      <c r="J2315">
        <v>478.57</v>
      </c>
      <c r="K2315">
        <v>0</v>
      </c>
      <c r="L2315" t="s">
        <v>38</v>
      </c>
      <c r="M2315" t="s">
        <v>51</v>
      </c>
      <c r="N2315">
        <v>478.57</v>
      </c>
      <c r="R2315" t="s">
        <v>52</v>
      </c>
      <c r="S2315">
        <v>32.432299999999998</v>
      </c>
      <c r="T2315">
        <v>-84.971100000000007</v>
      </c>
      <c r="U2315">
        <v>4.0010083329999997</v>
      </c>
      <c r="V2315">
        <v>1</v>
      </c>
      <c r="W2315">
        <v>6</v>
      </c>
      <c r="X2315">
        <v>2.84</v>
      </c>
      <c r="Y2315">
        <v>728.91615000000002</v>
      </c>
      <c r="Z2315">
        <v>1000196001</v>
      </c>
      <c r="AA2315">
        <v>1933.9521143994</v>
      </c>
      <c r="AB2315" t="s">
        <v>53</v>
      </c>
      <c r="AC2315" t="s">
        <v>54</v>
      </c>
      <c r="AD2315" t="s">
        <v>54</v>
      </c>
      <c r="AE2315" t="s">
        <v>73</v>
      </c>
      <c r="AF2315" t="s">
        <v>10619</v>
      </c>
    </row>
    <row r="2316" spans="1:32" x14ac:dyDescent="0.25">
      <c r="A2316" t="s">
        <v>10620</v>
      </c>
      <c r="B2316" t="s">
        <v>10621</v>
      </c>
      <c r="C2316" t="s">
        <v>10622</v>
      </c>
      <c r="D2316" t="s">
        <v>6064</v>
      </c>
      <c r="E2316" t="s">
        <v>117</v>
      </c>
      <c r="F2316">
        <v>5</v>
      </c>
      <c r="G2316">
        <v>2022</v>
      </c>
      <c r="H2316" s="1">
        <v>44966.388179780093</v>
      </c>
      <c r="I2316" t="s">
        <v>8601</v>
      </c>
      <c r="J2316">
        <v>474</v>
      </c>
      <c r="K2316">
        <v>0</v>
      </c>
      <c r="L2316" t="s">
        <v>38</v>
      </c>
      <c r="M2316" t="s">
        <v>51</v>
      </c>
      <c r="N2316">
        <v>474</v>
      </c>
      <c r="R2316" t="s">
        <v>52</v>
      </c>
      <c r="S2316">
        <v>41.704329999999999</v>
      </c>
      <c r="T2316">
        <v>-88.114429999999999</v>
      </c>
      <c r="U2316">
        <v>2.690833333</v>
      </c>
      <c r="V2316">
        <v>1</v>
      </c>
      <c r="W2316">
        <v>7.5</v>
      </c>
      <c r="X2316">
        <v>3</v>
      </c>
      <c r="Y2316">
        <v>980.99</v>
      </c>
      <c r="AB2316" t="s">
        <v>41</v>
      </c>
      <c r="AC2316" t="s">
        <v>64</v>
      </c>
      <c r="AD2316" t="s">
        <v>54</v>
      </c>
      <c r="AE2316" t="s">
        <v>73</v>
      </c>
      <c r="AF2316" t="s">
        <v>10623</v>
      </c>
    </row>
    <row r="2317" spans="1:32" x14ac:dyDescent="0.25">
      <c r="A2317" t="s">
        <v>10624</v>
      </c>
      <c r="B2317" t="s">
        <v>10625</v>
      </c>
      <c r="C2317" t="s">
        <v>10626</v>
      </c>
      <c r="D2317" t="s">
        <v>10627</v>
      </c>
      <c r="E2317" t="s">
        <v>36</v>
      </c>
      <c r="F2317">
        <v>9</v>
      </c>
      <c r="G2317">
        <v>2022</v>
      </c>
      <c r="H2317" s="1">
        <v>45078.56123954861</v>
      </c>
      <c r="I2317" t="s">
        <v>8601</v>
      </c>
      <c r="J2317">
        <v>473</v>
      </c>
      <c r="K2317">
        <v>0</v>
      </c>
      <c r="L2317" t="s">
        <v>38</v>
      </c>
      <c r="M2317" t="s">
        <v>79</v>
      </c>
      <c r="Q2317">
        <v>473</v>
      </c>
      <c r="R2317" t="s">
        <v>52</v>
      </c>
      <c r="S2317">
        <v>38.013150000000003</v>
      </c>
      <c r="T2317">
        <v>-122.29682</v>
      </c>
      <c r="U2317">
        <v>3.4383333330000001</v>
      </c>
      <c r="V2317">
        <v>3</v>
      </c>
      <c r="W2317">
        <v>4.0599999999999996</v>
      </c>
      <c r="X2317">
        <v>0</v>
      </c>
      <c r="Y2317">
        <v>485.65</v>
      </c>
      <c r="Z2317">
        <v>6002120001</v>
      </c>
      <c r="AA2317">
        <v>1139.9755401261998</v>
      </c>
      <c r="AB2317" t="s">
        <v>53</v>
      </c>
      <c r="AC2317" t="s">
        <v>42</v>
      </c>
      <c r="AD2317" t="s">
        <v>54</v>
      </c>
      <c r="AE2317" t="s">
        <v>65</v>
      </c>
      <c r="AF2317" t="s">
        <v>10628</v>
      </c>
    </row>
    <row r="2318" spans="1:32" x14ac:dyDescent="0.25">
      <c r="A2318" t="s">
        <v>10629</v>
      </c>
      <c r="B2318" t="s">
        <v>10630</v>
      </c>
      <c r="C2318" t="s">
        <v>10631</v>
      </c>
      <c r="D2318" t="s">
        <v>1170</v>
      </c>
      <c r="E2318" t="s">
        <v>641</v>
      </c>
      <c r="F2318">
        <v>3</v>
      </c>
      <c r="G2318">
        <v>2022</v>
      </c>
      <c r="H2318" s="1">
        <v>44986.372990972224</v>
      </c>
      <c r="I2318" t="s">
        <v>8601</v>
      </c>
      <c r="J2318">
        <v>470.89</v>
      </c>
      <c r="K2318">
        <v>0</v>
      </c>
      <c r="L2318" t="s">
        <v>38</v>
      </c>
      <c r="M2318" t="s">
        <v>679</v>
      </c>
      <c r="O2318">
        <v>471</v>
      </c>
      <c r="R2318" t="s">
        <v>52</v>
      </c>
      <c r="S2318">
        <v>39.109020000000001</v>
      </c>
      <c r="T2318">
        <v>-78.151939999999996</v>
      </c>
      <c r="U2318">
        <v>1.9583333329999999</v>
      </c>
      <c r="V2318">
        <v>1</v>
      </c>
      <c r="W2318">
        <v>5</v>
      </c>
      <c r="X2318">
        <v>0</v>
      </c>
      <c r="Y2318">
        <v>713.7</v>
      </c>
      <c r="Z2318">
        <v>51000860001</v>
      </c>
      <c r="AA2318">
        <v>728.41887547999988</v>
      </c>
      <c r="AB2318" t="s">
        <v>41</v>
      </c>
      <c r="AC2318" t="s">
        <v>54</v>
      </c>
      <c r="AD2318" t="s">
        <v>54</v>
      </c>
      <c r="AE2318" t="s">
        <v>73</v>
      </c>
      <c r="AF2318" t="s">
        <v>10632</v>
      </c>
    </row>
    <row r="2319" spans="1:32" x14ac:dyDescent="0.25">
      <c r="A2319" t="s">
        <v>188</v>
      </c>
      <c r="B2319" t="s">
        <v>10633</v>
      </c>
      <c r="C2319" t="s">
        <v>10634</v>
      </c>
      <c r="D2319" t="s">
        <v>191</v>
      </c>
      <c r="E2319" t="s">
        <v>192</v>
      </c>
      <c r="F2319">
        <v>4</v>
      </c>
      <c r="G2319">
        <v>2022</v>
      </c>
      <c r="H2319" s="1">
        <v>44971.623381898149</v>
      </c>
      <c r="I2319" t="s">
        <v>8601</v>
      </c>
      <c r="J2319">
        <v>469</v>
      </c>
      <c r="K2319">
        <v>0</v>
      </c>
      <c r="L2319" t="s">
        <v>38</v>
      </c>
      <c r="M2319" t="s">
        <v>51</v>
      </c>
      <c r="N2319">
        <v>469</v>
      </c>
      <c r="R2319" t="s">
        <v>52</v>
      </c>
      <c r="S2319">
        <v>33.619759999999999</v>
      </c>
      <c r="T2319">
        <v>-86.603560000000002</v>
      </c>
      <c r="U2319">
        <v>2.7083333330000001</v>
      </c>
      <c r="V2319">
        <v>1</v>
      </c>
      <c r="W2319">
        <v>4</v>
      </c>
      <c r="X2319">
        <v>2.04</v>
      </c>
      <c r="Y2319">
        <v>986.4</v>
      </c>
      <c r="Z2319">
        <v>1000197011</v>
      </c>
      <c r="AA2319">
        <v>1110.8387851069999</v>
      </c>
      <c r="AB2319" t="s">
        <v>118</v>
      </c>
      <c r="AC2319" t="s">
        <v>54</v>
      </c>
      <c r="AD2319" t="s">
        <v>54</v>
      </c>
      <c r="AE2319" t="s">
        <v>55</v>
      </c>
      <c r="AF2319" t="s">
        <v>10635</v>
      </c>
    </row>
    <row r="2320" spans="1:32" x14ac:dyDescent="0.25">
      <c r="A2320" t="s">
        <v>10636</v>
      </c>
      <c r="B2320" t="s">
        <v>10637</v>
      </c>
      <c r="C2320" t="s">
        <v>10637</v>
      </c>
      <c r="D2320" t="s">
        <v>10638</v>
      </c>
      <c r="E2320" t="s">
        <v>99</v>
      </c>
      <c r="F2320">
        <v>6</v>
      </c>
      <c r="G2320">
        <v>2022</v>
      </c>
      <c r="H2320" s="1">
        <v>44831.38478122685</v>
      </c>
      <c r="I2320" t="s">
        <v>8601</v>
      </c>
      <c r="J2320">
        <v>468</v>
      </c>
      <c r="K2320">
        <v>0</v>
      </c>
      <c r="L2320" t="s">
        <v>38</v>
      </c>
      <c r="M2320" t="s">
        <v>79</v>
      </c>
      <c r="Q2320">
        <v>468</v>
      </c>
      <c r="R2320" t="s">
        <v>86</v>
      </c>
      <c r="S2320">
        <v>30.672944000000001</v>
      </c>
      <c r="T2320">
        <v>-97.609750000000005</v>
      </c>
      <c r="U2320">
        <v>0.89866666699999997</v>
      </c>
      <c r="V2320">
        <v>1</v>
      </c>
      <c r="W2320">
        <v>3</v>
      </c>
      <c r="X2320">
        <v>1.5</v>
      </c>
      <c r="Y2320">
        <v>327.81799999999998</v>
      </c>
      <c r="Z2320">
        <v>48003080004</v>
      </c>
      <c r="AA2320">
        <v>628.26128010150001</v>
      </c>
      <c r="AB2320" t="s">
        <v>41</v>
      </c>
      <c r="AC2320" t="s">
        <v>54</v>
      </c>
      <c r="AD2320" t="s">
        <v>54</v>
      </c>
      <c r="AE2320" t="s">
        <v>73</v>
      </c>
      <c r="AF2320" t="s">
        <v>10639</v>
      </c>
    </row>
    <row r="2321" spans="1:32" x14ac:dyDescent="0.25">
      <c r="A2321" t="s">
        <v>10640</v>
      </c>
      <c r="B2321" t="s">
        <v>10641</v>
      </c>
      <c r="C2321" t="s">
        <v>10642</v>
      </c>
      <c r="D2321" t="s">
        <v>10643</v>
      </c>
      <c r="E2321" t="s">
        <v>286</v>
      </c>
      <c r="F2321">
        <v>1</v>
      </c>
      <c r="G2321">
        <v>2022</v>
      </c>
      <c r="H2321" s="1">
        <v>44958.581295914351</v>
      </c>
      <c r="I2321" t="s">
        <v>8601</v>
      </c>
      <c r="J2321">
        <v>466.66059999999999</v>
      </c>
      <c r="K2321">
        <v>0</v>
      </c>
      <c r="L2321" t="s">
        <v>38</v>
      </c>
      <c r="M2321" t="s">
        <v>51</v>
      </c>
      <c r="N2321">
        <v>466.66059999999999</v>
      </c>
      <c r="R2321" t="s">
        <v>214</v>
      </c>
      <c r="S2321">
        <v>44.481549999999999</v>
      </c>
      <c r="T2321">
        <v>-73.170310000000001</v>
      </c>
      <c r="U2321">
        <v>1.738</v>
      </c>
      <c r="V2321">
        <v>1</v>
      </c>
      <c r="W2321">
        <v>0</v>
      </c>
      <c r="X2321">
        <v>0</v>
      </c>
      <c r="Y2321">
        <v>634.14499999999998</v>
      </c>
      <c r="Z2321">
        <v>50000070001</v>
      </c>
      <c r="AA2321">
        <v>852.25008431159995</v>
      </c>
      <c r="AB2321" t="s">
        <v>53</v>
      </c>
      <c r="AC2321" t="s">
        <v>42</v>
      </c>
      <c r="AD2321" t="s">
        <v>54</v>
      </c>
      <c r="AE2321" t="s">
        <v>73</v>
      </c>
      <c r="AF2321" t="s">
        <v>10644</v>
      </c>
    </row>
    <row r="2322" spans="1:32" x14ac:dyDescent="0.25">
      <c r="A2322" t="s">
        <v>10645</v>
      </c>
      <c r="B2322" t="s">
        <v>10646</v>
      </c>
      <c r="C2322" t="s">
        <v>10647</v>
      </c>
      <c r="D2322" t="s">
        <v>10648</v>
      </c>
      <c r="E2322" t="s">
        <v>136</v>
      </c>
      <c r="F2322">
        <v>4</v>
      </c>
      <c r="G2322">
        <v>2022</v>
      </c>
      <c r="H2322" s="1">
        <v>44970.568964259262</v>
      </c>
      <c r="I2322" t="s">
        <v>8601</v>
      </c>
      <c r="J2322">
        <v>465.46</v>
      </c>
      <c r="K2322">
        <v>0</v>
      </c>
      <c r="L2322" t="s">
        <v>38</v>
      </c>
      <c r="M2322" t="s">
        <v>51</v>
      </c>
      <c r="N2322">
        <v>465.46</v>
      </c>
      <c r="R2322" t="s">
        <v>214</v>
      </c>
      <c r="S2322">
        <v>34.673616000000003</v>
      </c>
      <c r="T2322">
        <v>-77.325576999999996</v>
      </c>
      <c r="AB2322" t="s">
        <v>41</v>
      </c>
      <c r="AC2322" t="s">
        <v>54</v>
      </c>
      <c r="AD2322" t="s">
        <v>215</v>
      </c>
      <c r="AE2322" t="s">
        <v>73</v>
      </c>
      <c r="AF2322" t="s">
        <v>10649</v>
      </c>
    </row>
    <row r="2323" spans="1:32" x14ac:dyDescent="0.25">
      <c r="A2323" t="s">
        <v>10650</v>
      </c>
      <c r="B2323" t="s">
        <v>10651</v>
      </c>
      <c r="C2323" t="s">
        <v>10652</v>
      </c>
      <c r="D2323" t="s">
        <v>9631</v>
      </c>
      <c r="E2323" t="s">
        <v>854</v>
      </c>
      <c r="F2323">
        <v>8</v>
      </c>
      <c r="G2323">
        <v>2022</v>
      </c>
      <c r="H2323" s="1">
        <v>44973.523164571758</v>
      </c>
      <c r="I2323" t="s">
        <v>8601</v>
      </c>
      <c r="J2323">
        <v>463.9</v>
      </c>
      <c r="K2323">
        <v>0</v>
      </c>
      <c r="L2323" t="s">
        <v>38</v>
      </c>
      <c r="M2323" t="s">
        <v>79</v>
      </c>
      <c r="Q2323">
        <v>463.8</v>
      </c>
      <c r="R2323" t="s">
        <v>94</v>
      </c>
      <c r="S2323">
        <v>40.756883999999999</v>
      </c>
      <c r="T2323">
        <v>-111.564117</v>
      </c>
      <c r="U2323">
        <v>1.4172499999999999</v>
      </c>
      <c r="V2323">
        <v>1</v>
      </c>
      <c r="W2323">
        <v>2</v>
      </c>
      <c r="X2323">
        <v>0</v>
      </c>
      <c r="Y2323">
        <v>515.17700000000002</v>
      </c>
      <c r="Z2323">
        <v>49000146002</v>
      </c>
      <c r="AA2323">
        <v>910.52359435000005</v>
      </c>
      <c r="AB2323" t="s">
        <v>54</v>
      </c>
      <c r="AC2323" t="s">
        <v>54</v>
      </c>
      <c r="AD2323" t="s">
        <v>54</v>
      </c>
      <c r="AE2323" t="s">
        <v>73</v>
      </c>
      <c r="AF2323" t="s">
        <v>10653</v>
      </c>
    </row>
    <row r="2324" spans="1:32" x14ac:dyDescent="0.25">
      <c r="A2324" t="s">
        <v>10654</v>
      </c>
      <c r="B2324" t="s">
        <v>10655</v>
      </c>
      <c r="C2324" t="s">
        <v>10656</v>
      </c>
      <c r="D2324" t="s">
        <v>10657</v>
      </c>
      <c r="E2324" t="s">
        <v>253</v>
      </c>
      <c r="F2324">
        <v>5</v>
      </c>
      <c r="G2324">
        <v>2022</v>
      </c>
      <c r="H2324" s="1">
        <v>44957.379914722223</v>
      </c>
      <c r="I2324" t="s">
        <v>8601</v>
      </c>
      <c r="J2324">
        <v>460.48</v>
      </c>
      <c r="K2324">
        <v>0</v>
      </c>
      <c r="L2324" t="s">
        <v>38</v>
      </c>
      <c r="M2324" t="s">
        <v>51</v>
      </c>
      <c r="N2324">
        <v>460.48</v>
      </c>
      <c r="R2324" t="s">
        <v>52</v>
      </c>
      <c r="S2324">
        <v>39.528306000000001</v>
      </c>
      <c r="T2324">
        <v>-85.792444000000003</v>
      </c>
      <c r="U2324">
        <v>4.989293333</v>
      </c>
      <c r="V2324">
        <v>1</v>
      </c>
      <c r="W2324">
        <v>16</v>
      </c>
      <c r="X2324">
        <v>8</v>
      </c>
      <c r="Y2324">
        <v>1817.8925200000001</v>
      </c>
      <c r="Z2324">
        <v>18000086001</v>
      </c>
      <c r="AA2324">
        <v>2676.9393673889999</v>
      </c>
      <c r="AB2324" t="s">
        <v>41</v>
      </c>
      <c r="AC2324" t="s">
        <v>562</v>
      </c>
      <c r="AD2324" t="s">
        <v>54</v>
      </c>
      <c r="AE2324" t="s">
        <v>73</v>
      </c>
      <c r="AF2324" t="s">
        <v>10658</v>
      </c>
    </row>
    <row r="2325" spans="1:32" x14ac:dyDescent="0.25">
      <c r="A2325" t="s">
        <v>10659</v>
      </c>
      <c r="B2325" t="s">
        <v>10660</v>
      </c>
      <c r="C2325" t="s">
        <v>10661</v>
      </c>
      <c r="D2325" t="s">
        <v>10662</v>
      </c>
      <c r="E2325" t="s">
        <v>213</v>
      </c>
      <c r="F2325">
        <v>3</v>
      </c>
      <c r="G2325">
        <v>2022</v>
      </c>
      <c r="H2325" s="1">
        <v>44945.481190671293</v>
      </c>
      <c r="I2325" t="s">
        <v>8601</v>
      </c>
      <c r="J2325">
        <v>457.31</v>
      </c>
      <c r="K2325">
        <v>0</v>
      </c>
      <c r="L2325" t="s">
        <v>38</v>
      </c>
      <c r="M2325" t="s">
        <v>51</v>
      </c>
      <c r="N2325">
        <v>457.31</v>
      </c>
      <c r="R2325" t="s">
        <v>214</v>
      </c>
      <c r="S2325">
        <v>40.153210000000001</v>
      </c>
      <c r="T2325">
        <v>-76.284189999999995</v>
      </c>
      <c r="U2325">
        <v>2.6170833330000001</v>
      </c>
      <c r="V2325">
        <v>1</v>
      </c>
      <c r="W2325">
        <v>3.85</v>
      </c>
      <c r="X2325">
        <v>0</v>
      </c>
      <c r="Y2325">
        <v>954.77099999999996</v>
      </c>
      <c r="Z2325">
        <v>42001054001</v>
      </c>
      <c r="AA2325">
        <v>1034.3548031815999</v>
      </c>
      <c r="AB2325" t="s">
        <v>41</v>
      </c>
      <c r="AC2325" t="s">
        <v>64</v>
      </c>
      <c r="AD2325" t="s">
        <v>537</v>
      </c>
      <c r="AE2325" t="s">
        <v>65</v>
      </c>
      <c r="AF2325" t="s">
        <v>10663</v>
      </c>
    </row>
    <row r="2326" spans="1:32" x14ac:dyDescent="0.25">
      <c r="A2326" t="s">
        <v>10664</v>
      </c>
      <c r="B2326" t="s">
        <v>10665</v>
      </c>
      <c r="C2326" t="s">
        <v>10666</v>
      </c>
      <c r="D2326" t="s">
        <v>10667</v>
      </c>
      <c r="E2326" t="s">
        <v>600</v>
      </c>
      <c r="F2326">
        <v>4</v>
      </c>
      <c r="G2326">
        <v>2022</v>
      </c>
      <c r="H2326" s="1">
        <v>44981.418584976855</v>
      </c>
      <c r="I2326" t="s">
        <v>8601</v>
      </c>
      <c r="J2326">
        <v>457</v>
      </c>
      <c r="K2326">
        <v>0</v>
      </c>
      <c r="L2326" t="s">
        <v>38</v>
      </c>
      <c r="M2326" t="s">
        <v>51</v>
      </c>
      <c r="N2326">
        <v>457</v>
      </c>
      <c r="R2326" t="s">
        <v>52</v>
      </c>
      <c r="S2326">
        <v>26.946840000000002</v>
      </c>
      <c r="T2326">
        <v>-81.947419999999994</v>
      </c>
      <c r="Z2326">
        <v>12000101002</v>
      </c>
      <c r="AA2326">
        <v>1129.049256994</v>
      </c>
      <c r="AB2326" t="s">
        <v>41</v>
      </c>
      <c r="AC2326" t="s">
        <v>54</v>
      </c>
      <c r="AD2326" t="s">
        <v>54</v>
      </c>
      <c r="AE2326" t="s">
        <v>44</v>
      </c>
      <c r="AF2326" t="s">
        <v>10668</v>
      </c>
    </row>
    <row r="2327" spans="1:32" x14ac:dyDescent="0.25">
      <c r="A2327" t="s">
        <v>10669</v>
      </c>
      <c r="B2327" t="s">
        <v>10670</v>
      </c>
      <c r="C2327" t="s">
        <v>10670</v>
      </c>
      <c r="D2327" t="s">
        <v>10638</v>
      </c>
      <c r="E2327" t="s">
        <v>99</v>
      </c>
      <c r="F2327">
        <v>6</v>
      </c>
      <c r="G2327">
        <v>2022</v>
      </c>
      <c r="H2327" s="1">
        <v>44831.378821516206</v>
      </c>
      <c r="I2327" t="s">
        <v>8601</v>
      </c>
      <c r="J2327">
        <v>456</v>
      </c>
      <c r="K2327">
        <v>0</v>
      </c>
      <c r="L2327" t="s">
        <v>38</v>
      </c>
      <c r="M2327" t="s">
        <v>79</v>
      </c>
      <c r="Q2327">
        <v>456</v>
      </c>
      <c r="R2327" t="s">
        <v>86</v>
      </c>
      <c r="S2327">
        <v>30.649536000000001</v>
      </c>
      <c r="T2327">
        <v>-97.662526999999997</v>
      </c>
      <c r="U2327">
        <v>1.9819166669999999</v>
      </c>
      <c r="V2327">
        <v>1</v>
      </c>
      <c r="W2327">
        <v>2.5</v>
      </c>
      <c r="X2327">
        <v>2.5</v>
      </c>
      <c r="Y2327">
        <v>723.06100000000004</v>
      </c>
      <c r="Z2327">
        <v>48003080001</v>
      </c>
      <c r="AA2327">
        <v>815.64703581873005</v>
      </c>
      <c r="AB2327" t="s">
        <v>41</v>
      </c>
      <c r="AC2327" t="s">
        <v>64</v>
      </c>
      <c r="AD2327" t="s">
        <v>54</v>
      </c>
      <c r="AE2327" t="s">
        <v>73</v>
      </c>
      <c r="AF2327" t="s">
        <v>10671</v>
      </c>
    </row>
    <row r="2328" spans="1:32" x14ac:dyDescent="0.25">
      <c r="A2328" t="s">
        <v>10672</v>
      </c>
      <c r="B2328" t="s">
        <v>10673</v>
      </c>
      <c r="C2328" t="s">
        <v>10674</v>
      </c>
      <c r="D2328" t="s">
        <v>10675</v>
      </c>
      <c r="E2328" t="s">
        <v>36</v>
      </c>
      <c r="F2328">
        <v>9</v>
      </c>
      <c r="G2328">
        <v>2022</v>
      </c>
      <c r="H2328" s="1">
        <v>44970.682291956022</v>
      </c>
      <c r="I2328" t="s">
        <v>8601</v>
      </c>
      <c r="J2328">
        <v>451.4</v>
      </c>
      <c r="K2328">
        <v>0</v>
      </c>
      <c r="L2328" t="s">
        <v>38</v>
      </c>
      <c r="M2328" t="s">
        <v>51</v>
      </c>
      <c r="N2328">
        <v>451</v>
      </c>
      <c r="R2328" t="s">
        <v>86</v>
      </c>
      <c r="S2328">
        <v>34.348210000000002</v>
      </c>
      <c r="T2328">
        <v>-119.29794</v>
      </c>
      <c r="U2328">
        <v>1.433239887</v>
      </c>
      <c r="V2328">
        <v>1</v>
      </c>
      <c r="W2328">
        <v>3</v>
      </c>
      <c r="X2328">
        <v>0</v>
      </c>
      <c r="Y2328">
        <v>523.4</v>
      </c>
      <c r="Z2328">
        <v>6004002001</v>
      </c>
      <c r="AA2328">
        <v>965.15501001099994</v>
      </c>
      <c r="AB2328" t="s">
        <v>54</v>
      </c>
      <c r="AC2328" t="s">
        <v>64</v>
      </c>
      <c r="AD2328" t="s">
        <v>43</v>
      </c>
      <c r="AE2328" t="s">
        <v>73</v>
      </c>
      <c r="AF2328" t="s">
        <v>10676</v>
      </c>
    </row>
    <row r="2329" spans="1:32" x14ac:dyDescent="0.25">
      <c r="A2329" t="s">
        <v>10677</v>
      </c>
      <c r="B2329" t="s">
        <v>10678</v>
      </c>
      <c r="C2329" t="s">
        <v>10678</v>
      </c>
      <c r="D2329" t="s">
        <v>9172</v>
      </c>
      <c r="E2329" t="s">
        <v>99</v>
      </c>
      <c r="F2329">
        <v>6</v>
      </c>
      <c r="G2329">
        <v>2022</v>
      </c>
      <c r="H2329" s="1">
        <v>44827.422567870373</v>
      </c>
      <c r="I2329" t="s">
        <v>8601</v>
      </c>
      <c r="J2329">
        <v>451.26</v>
      </c>
      <c r="K2329">
        <v>0</v>
      </c>
      <c r="L2329" t="s">
        <v>38</v>
      </c>
      <c r="M2329" t="s">
        <v>79</v>
      </c>
      <c r="Q2329">
        <v>451.26</v>
      </c>
      <c r="R2329" t="s">
        <v>94</v>
      </c>
      <c r="S2329">
        <v>27.796420000000001</v>
      </c>
      <c r="T2329">
        <v>-97.404110000000003</v>
      </c>
      <c r="U2329">
        <v>3.099166667</v>
      </c>
      <c r="V2329">
        <v>2</v>
      </c>
      <c r="W2329">
        <v>5</v>
      </c>
      <c r="X2329">
        <v>5</v>
      </c>
      <c r="Y2329">
        <v>1131.31</v>
      </c>
      <c r="Z2329">
        <v>48001203006</v>
      </c>
      <c r="AA2329">
        <v>1535.1427800740998</v>
      </c>
      <c r="AB2329" t="s">
        <v>41</v>
      </c>
      <c r="AC2329" t="s">
        <v>54</v>
      </c>
      <c r="AD2329" t="s">
        <v>54</v>
      </c>
      <c r="AE2329" t="s">
        <v>73</v>
      </c>
      <c r="AF2329" t="s">
        <v>10679</v>
      </c>
    </row>
    <row r="2330" spans="1:32" x14ac:dyDescent="0.25">
      <c r="A2330" t="s">
        <v>10680</v>
      </c>
      <c r="B2330" t="s">
        <v>10681</v>
      </c>
      <c r="C2330" t="s">
        <v>10682</v>
      </c>
      <c r="D2330" t="s">
        <v>4355</v>
      </c>
      <c r="E2330" t="s">
        <v>247</v>
      </c>
      <c r="F2330">
        <v>1</v>
      </c>
      <c r="G2330">
        <v>2022</v>
      </c>
      <c r="H2330" s="1">
        <v>44964.41126184028</v>
      </c>
      <c r="I2330" t="s">
        <v>8601</v>
      </c>
      <c r="J2330">
        <v>451</v>
      </c>
      <c r="K2330">
        <v>0</v>
      </c>
      <c r="L2330" t="s">
        <v>38</v>
      </c>
      <c r="M2330" t="s">
        <v>79</v>
      </c>
      <c r="Q2330">
        <v>451</v>
      </c>
      <c r="R2330" t="s">
        <v>52</v>
      </c>
      <c r="S2330">
        <v>42.038575999999999</v>
      </c>
      <c r="T2330">
        <v>-71.888022000000007</v>
      </c>
      <c r="U2330">
        <v>3.0884999999999998</v>
      </c>
      <c r="V2330">
        <v>1</v>
      </c>
      <c r="W2330">
        <v>6</v>
      </c>
      <c r="X2330">
        <v>0</v>
      </c>
      <c r="Y2330">
        <v>1126.634</v>
      </c>
      <c r="Z2330">
        <v>25000033001</v>
      </c>
      <c r="AA2330">
        <v>2185.2566264400002</v>
      </c>
      <c r="AB2330" t="s">
        <v>54</v>
      </c>
      <c r="AC2330" t="s">
        <v>54</v>
      </c>
      <c r="AD2330" t="s">
        <v>54</v>
      </c>
      <c r="AE2330" t="s">
        <v>73</v>
      </c>
      <c r="AF2330" t="s">
        <v>10683</v>
      </c>
    </row>
    <row r="2331" spans="1:32" x14ac:dyDescent="0.25">
      <c r="A2331" t="s">
        <v>10684</v>
      </c>
      <c r="B2331" t="s">
        <v>10685</v>
      </c>
      <c r="C2331" t="s">
        <v>10686</v>
      </c>
      <c r="D2331" t="s">
        <v>1645</v>
      </c>
      <c r="E2331" t="s">
        <v>247</v>
      </c>
      <c r="F2331">
        <v>1</v>
      </c>
      <c r="G2331">
        <v>2022</v>
      </c>
      <c r="H2331" s="1">
        <v>44971.573357395835</v>
      </c>
      <c r="I2331" t="s">
        <v>8601</v>
      </c>
      <c r="J2331">
        <v>448</v>
      </c>
      <c r="K2331">
        <v>0</v>
      </c>
      <c r="L2331" t="s">
        <v>38</v>
      </c>
      <c r="M2331" t="s">
        <v>79</v>
      </c>
      <c r="Q2331">
        <v>448</v>
      </c>
      <c r="R2331" t="s">
        <v>94</v>
      </c>
      <c r="S2331">
        <v>42.205371</v>
      </c>
      <c r="T2331">
        <v>-72.588139999999996</v>
      </c>
      <c r="U2331">
        <v>2.8166666669999998</v>
      </c>
      <c r="V2331">
        <v>1</v>
      </c>
      <c r="W2331">
        <v>4.2</v>
      </c>
      <c r="X2331">
        <v>0</v>
      </c>
      <c r="Y2331">
        <v>1027</v>
      </c>
      <c r="Z2331">
        <v>25000067001</v>
      </c>
      <c r="AA2331">
        <v>1305.6908342979</v>
      </c>
      <c r="AB2331" t="s">
        <v>54</v>
      </c>
      <c r="AC2331" t="s">
        <v>54</v>
      </c>
      <c r="AD2331" t="s">
        <v>54</v>
      </c>
      <c r="AE2331" t="s">
        <v>73</v>
      </c>
      <c r="AF2331" t="s">
        <v>10687</v>
      </c>
    </row>
    <row r="2332" spans="1:32" x14ac:dyDescent="0.25">
      <c r="A2332" t="s">
        <v>10688</v>
      </c>
      <c r="B2332" t="s">
        <v>10689</v>
      </c>
      <c r="C2332" t="s">
        <v>10690</v>
      </c>
      <c r="D2332" t="s">
        <v>10691</v>
      </c>
      <c r="E2332" t="s">
        <v>36</v>
      </c>
      <c r="F2332">
        <v>9</v>
      </c>
      <c r="G2332">
        <v>2022</v>
      </c>
      <c r="H2332" s="1">
        <v>44937.584448171299</v>
      </c>
      <c r="I2332" t="s">
        <v>8601</v>
      </c>
      <c r="J2332">
        <v>444.8</v>
      </c>
      <c r="K2332">
        <v>0</v>
      </c>
      <c r="L2332" t="s">
        <v>38</v>
      </c>
      <c r="M2332" t="s">
        <v>79</v>
      </c>
      <c r="Q2332">
        <v>444.8</v>
      </c>
      <c r="R2332" t="s">
        <v>52</v>
      </c>
      <c r="S2332">
        <v>40.162275000000001</v>
      </c>
      <c r="T2332">
        <v>-122.221378</v>
      </c>
      <c r="U2332">
        <v>1.1266666670000001</v>
      </c>
      <c r="V2332">
        <v>1</v>
      </c>
      <c r="W2332">
        <v>2.5</v>
      </c>
      <c r="X2332">
        <v>0</v>
      </c>
      <c r="Y2332">
        <v>411.27</v>
      </c>
      <c r="Z2332">
        <v>6005368001</v>
      </c>
      <c r="AA2332">
        <v>1121.7650682392002</v>
      </c>
      <c r="AB2332" t="s">
        <v>118</v>
      </c>
      <c r="AC2332" t="s">
        <v>72</v>
      </c>
      <c r="AD2332" t="s">
        <v>54</v>
      </c>
      <c r="AE2332" t="s">
        <v>438</v>
      </c>
      <c r="AF2332" t="s">
        <v>10692</v>
      </c>
    </row>
    <row r="2333" spans="1:32" x14ac:dyDescent="0.25">
      <c r="A2333" t="s">
        <v>10693</v>
      </c>
      <c r="B2333" t="s">
        <v>10694</v>
      </c>
      <c r="C2333" t="s">
        <v>10695</v>
      </c>
      <c r="D2333" t="s">
        <v>9544</v>
      </c>
      <c r="E2333" t="s">
        <v>213</v>
      </c>
      <c r="F2333">
        <v>3</v>
      </c>
      <c r="G2333">
        <v>2022</v>
      </c>
      <c r="H2333" s="1">
        <v>44959.576398680554</v>
      </c>
      <c r="I2333" t="s">
        <v>8601</v>
      </c>
      <c r="J2333">
        <v>444.71</v>
      </c>
      <c r="K2333">
        <v>0</v>
      </c>
      <c r="L2333" t="s">
        <v>38</v>
      </c>
      <c r="M2333" t="s">
        <v>51</v>
      </c>
      <c r="N2333">
        <v>444.71</v>
      </c>
      <c r="R2333" t="s">
        <v>52</v>
      </c>
      <c r="S2333">
        <v>39.996561</v>
      </c>
      <c r="T2333">
        <v>-76.854810000000001</v>
      </c>
      <c r="U2333">
        <v>3.3492500000000001</v>
      </c>
      <c r="V2333">
        <v>1</v>
      </c>
      <c r="W2333">
        <v>8</v>
      </c>
      <c r="X2333">
        <v>0</v>
      </c>
      <c r="Y2333">
        <v>1219.539</v>
      </c>
      <c r="Z2333">
        <v>42003086001</v>
      </c>
      <c r="AA2333">
        <v>1402.2063352990001</v>
      </c>
      <c r="AB2333" t="s">
        <v>41</v>
      </c>
      <c r="AC2333" t="s">
        <v>54</v>
      </c>
      <c r="AD2333" t="s">
        <v>54</v>
      </c>
      <c r="AE2333" t="s">
        <v>65</v>
      </c>
      <c r="AF2333" t="s">
        <v>10696</v>
      </c>
    </row>
    <row r="2334" spans="1:32" x14ac:dyDescent="0.25">
      <c r="A2334" t="s">
        <v>10697</v>
      </c>
      <c r="B2334" t="s">
        <v>10698</v>
      </c>
      <c r="C2334" t="s">
        <v>10699</v>
      </c>
      <c r="D2334" t="s">
        <v>10700</v>
      </c>
      <c r="E2334" t="s">
        <v>61</v>
      </c>
      <c r="F2334">
        <v>1</v>
      </c>
      <c r="G2334">
        <v>2022</v>
      </c>
      <c r="H2334" s="1">
        <v>44984.387455532407</v>
      </c>
      <c r="I2334" t="s">
        <v>8601</v>
      </c>
      <c r="J2334">
        <v>443</v>
      </c>
      <c r="K2334">
        <v>0</v>
      </c>
      <c r="L2334" t="s">
        <v>38</v>
      </c>
      <c r="M2334" t="s">
        <v>79</v>
      </c>
      <c r="Q2334">
        <v>443</v>
      </c>
      <c r="R2334" t="s">
        <v>94</v>
      </c>
      <c r="S2334">
        <v>41.53378</v>
      </c>
      <c r="T2334">
        <v>-72.866550000000004</v>
      </c>
      <c r="U2334">
        <v>2.3108333330000002</v>
      </c>
      <c r="V2334">
        <v>1</v>
      </c>
      <c r="W2334">
        <v>4</v>
      </c>
      <c r="X2334">
        <v>0</v>
      </c>
      <c r="Y2334">
        <v>842.07</v>
      </c>
      <c r="Z2334">
        <v>9000250001</v>
      </c>
      <c r="AA2334">
        <v>1076.0567838028298</v>
      </c>
      <c r="AB2334" t="s">
        <v>53</v>
      </c>
      <c r="AC2334" t="s">
        <v>42</v>
      </c>
      <c r="AD2334" t="s">
        <v>54</v>
      </c>
      <c r="AE2334" t="s">
        <v>73</v>
      </c>
      <c r="AF2334" t="s">
        <v>10701</v>
      </c>
    </row>
    <row r="2335" spans="1:32" x14ac:dyDescent="0.25">
      <c r="A2335" t="s">
        <v>10702</v>
      </c>
      <c r="B2335" t="s">
        <v>10703</v>
      </c>
      <c r="C2335" t="s">
        <v>10704</v>
      </c>
      <c r="D2335" t="s">
        <v>10705</v>
      </c>
      <c r="E2335" t="s">
        <v>247</v>
      </c>
      <c r="F2335">
        <v>1</v>
      </c>
      <c r="G2335">
        <v>2022</v>
      </c>
      <c r="H2335" s="1">
        <v>44951.41932050926</v>
      </c>
      <c r="I2335" t="s">
        <v>8601</v>
      </c>
      <c r="J2335">
        <v>441.04</v>
      </c>
      <c r="K2335">
        <v>0</v>
      </c>
      <c r="L2335" t="s">
        <v>38</v>
      </c>
      <c r="M2335" t="s">
        <v>79</v>
      </c>
      <c r="Q2335">
        <v>441.04</v>
      </c>
      <c r="R2335" t="s">
        <v>94</v>
      </c>
      <c r="S2335">
        <v>42.172159000000001</v>
      </c>
      <c r="T2335">
        <v>-71.678807000000006</v>
      </c>
      <c r="U2335">
        <v>1.9125000000000001</v>
      </c>
      <c r="V2335">
        <v>1</v>
      </c>
      <c r="W2335">
        <v>1.6</v>
      </c>
      <c r="X2335">
        <v>0</v>
      </c>
      <c r="Y2335">
        <v>697.8</v>
      </c>
      <c r="Z2335">
        <v>25000049001</v>
      </c>
      <c r="AA2335">
        <v>582.73510038400002</v>
      </c>
      <c r="AB2335" t="s">
        <v>54</v>
      </c>
      <c r="AC2335" t="s">
        <v>54</v>
      </c>
      <c r="AD2335" t="s">
        <v>54</v>
      </c>
      <c r="AE2335" t="s">
        <v>55</v>
      </c>
      <c r="AF2335" t="s">
        <v>10706</v>
      </c>
    </row>
    <row r="2336" spans="1:32" x14ac:dyDescent="0.25">
      <c r="A2336" t="s">
        <v>10707</v>
      </c>
      <c r="B2336" t="s">
        <v>10708</v>
      </c>
      <c r="C2336" t="s">
        <v>10708</v>
      </c>
      <c r="D2336" t="s">
        <v>10638</v>
      </c>
      <c r="E2336" t="s">
        <v>99</v>
      </c>
      <c r="F2336">
        <v>6</v>
      </c>
      <c r="G2336">
        <v>2022</v>
      </c>
      <c r="H2336" s="1">
        <v>44831.381053750003</v>
      </c>
      <c r="I2336" t="s">
        <v>8601</v>
      </c>
      <c r="J2336">
        <v>439</v>
      </c>
      <c r="K2336">
        <v>0</v>
      </c>
      <c r="L2336" t="s">
        <v>38</v>
      </c>
      <c r="M2336" t="s">
        <v>79</v>
      </c>
      <c r="Q2336">
        <v>439</v>
      </c>
      <c r="R2336" t="s">
        <v>86</v>
      </c>
      <c r="S2336">
        <v>30.631930000000001</v>
      </c>
      <c r="T2336">
        <v>-97.63373</v>
      </c>
      <c r="U2336">
        <v>1.59375</v>
      </c>
      <c r="V2336">
        <v>1</v>
      </c>
      <c r="W2336">
        <v>2.5</v>
      </c>
      <c r="X2336">
        <v>2.5</v>
      </c>
      <c r="Y2336">
        <v>580.84500000000003</v>
      </c>
      <c r="Z2336">
        <v>48003080002</v>
      </c>
      <c r="AA2336">
        <v>389.70409838180001</v>
      </c>
      <c r="AB2336" t="s">
        <v>41</v>
      </c>
      <c r="AC2336" t="s">
        <v>54</v>
      </c>
      <c r="AD2336" t="s">
        <v>54</v>
      </c>
      <c r="AE2336" t="s">
        <v>73</v>
      </c>
      <c r="AF2336" t="s">
        <v>10709</v>
      </c>
    </row>
    <row r="2337" spans="1:32" x14ac:dyDescent="0.25">
      <c r="A2337" t="s">
        <v>10710</v>
      </c>
      <c r="B2337" t="s">
        <v>10711</v>
      </c>
      <c r="C2337" t="s">
        <v>10712</v>
      </c>
      <c r="D2337" t="s">
        <v>10713</v>
      </c>
      <c r="E2337" t="s">
        <v>1719</v>
      </c>
      <c r="F2337">
        <v>7</v>
      </c>
      <c r="G2337">
        <v>2022</v>
      </c>
      <c r="H2337" s="1">
        <v>45148.584149421295</v>
      </c>
      <c r="I2337" t="s">
        <v>8601</v>
      </c>
      <c r="J2337">
        <v>437.9</v>
      </c>
      <c r="K2337">
        <v>0</v>
      </c>
      <c r="L2337" t="s">
        <v>38</v>
      </c>
      <c r="M2337" t="s">
        <v>51</v>
      </c>
      <c r="N2337">
        <v>2486.59</v>
      </c>
      <c r="R2337" t="s">
        <v>52</v>
      </c>
      <c r="S2337">
        <v>37.52599</v>
      </c>
      <c r="T2337">
        <v>-97.269810000000007</v>
      </c>
      <c r="U2337">
        <v>1.8149166670000001</v>
      </c>
      <c r="V2337">
        <v>1</v>
      </c>
      <c r="W2337">
        <v>2.5</v>
      </c>
      <c r="X2337">
        <v>0</v>
      </c>
      <c r="Y2337">
        <v>662.99210000000005</v>
      </c>
      <c r="Z2337">
        <v>20000129002</v>
      </c>
      <c r="AA2337">
        <v>1363.9643443363002</v>
      </c>
      <c r="AB2337" t="s">
        <v>41</v>
      </c>
      <c r="AC2337" t="s">
        <v>54</v>
      </c>
      <c r="AD2337" t="s">
        <v>54</v>
      </c>
      <c r="AE2337" t="s">
        <v>73</v>
      </c>
      <c r="AF2337" t="s">
        <v>10714</v>
      </c>
    </row>
    <row r="2338" spans="1:32" x14ac:dyDescent="0.25">
      <c r="A2338" t="s">
        <v>10715</v>
      </c>
      <c r="B2338" t="s">
        <v>10716</v>
      </c>
      <c r="C2338" t="s">
        <v>10717</v>
      </c>
      <c r="D2338" t="s">
        <v>10718</v>
      </c>
      <c r="E2338" t="s">
        <v>213</v>
      </c>
      <c r="F2338">
        <v>3</v>
      </c>
      <c r="G2338">
        <v>2022</v>
      </c>
      <c r="H2338" s="1">
        <v>44964.400503310186</v>
      </c>
      <c r="I2338" t="s">
        <v>8601</v>
      </c>
      <c r="J2338">
        <v>436.08</v>
      </c>
      <c r="K2338">
        <v>0</v>
      </c>
      <c r="L2338" t="s">
        <v>38</v>
      </c>
      <c r="M2338" t="s">
        <v>51</v>
      </c>
      <c r="N2338">
        <v>216.53</v>
      </c>
      <c r="R2338" t="s">
        <v>52</v>
      </c>
      <c r="S2338">
        <v>40.554459999999999</v>
      </c>
      <c r="T2338">
        <v>-78.363878999999997</v>
      </c>
      <c r="U2338">
        <v>4.9104166669999998</v>
      </c>
      <c r="V2338">
        <v>1</v>
      </c>
      <c r="W2338">
        <v>9</v>
      </c>
      <c r="X2338">
        <v>0</v>
      </c>
      <c r="Y2338">
        <v>1783.982</v>
      </c>
      <c r="Z2338">
        <v>42004081001</v>
      </c>
      <c r="AA2338">
        <v>1980.93513186786</v>
      </c>
      <c r="AB2338" t="s">
        <v>41</v>
      </c>
      <c r="AC2338" t="s">
        <v>72</v>
      </c>
      <c r="AD2338" t="s">
        <v>54</v>
      </c>
      <c r="AE2338" t="s">
        <v>73</v>
      </c>
      <c r="AF2338" t="s">
        <v>10719</v>
      </c>
    </row>
    <row r="2339" spans="1:32" x14ac:dyDescent="0.25">
      <c r="A2339" t="s">
        <v>10720</v>
      </c>
      <c r="B2339" t="s">
        <v>10721</v>
      </c>
      <c r="C2339" t="s">
        <v>10722</v>
      </c>
      <c r="D2339" t="s">
        <v>10080</v>
      </c>
      <c r="E2339" t="s">
        <v>600</v>
      </c>
      <c r="F2339">
        <v>4</v>
      </c>
      <c r="G2339">
        <v>2022</v>
      </c>
      <c r="H2339" s="1">
        <v>44959.350059351855</v>
      </c>
      <c r="I2339" t="s">
        <v>8601</v>
      </c>
      <c r="J2339">
        <v>434.92</v>
      </c>
      <c r="K2339">
        <v>0</v>
      </c>
      <c r="L2339" t="s">
        <v>38</v>
      </c>
      <c r="M2339" t="s">
        <v>79</v>
      </c>
      <c r="Q2339">
        <v>434.92</v>
      </c>
      <c r="R2339" t="s">
        <v>94</v>
      </c>
      <c r="S2339">
        <v>27.192438519722799</v>
      </c>
      <c r="T2339">
        <v>-80.249999999599694</v>
      </c>
      <c r="Z2339">
        <v>12000281002</v>
      </c>
      <c r="AA2339">
        <v>946.94453812399979</v>
      </c>
      <c r="AB2339" t="s">
        <v>41</v>
      </c>
      <c r="AC2339" t="s">
        <v>54</v>
      </c>
      <c r="AD2339" t="s">
        <v>54</v>
      </c>
      <c r="AE2339" t="s">
        <v>73</v>
      </c>
      <c r="AF2339" t="s">
        <v>10723</v>
      </c>
    </row>
    <row r="2340" spans="1:32" x14ac:dyDescent="0.25">
      <c r="A2340" t="s">
        <v>10724</v>
      </c>
      <c r="B2340" t="s">
        <v>10725</v>
      </c>
      <c r="C2340" t="s">
        <v>10726</v>
      </c>
      <c r="D2340" t="s">
        <v>10727</v>
      </c>
      <c r="E2340" t="s">
        <v>600</v>
      </c>
      <c r="F2340">
        <v>4</v>
      </c>
      <c r="G2340">
        <v>2022</v>
      </c>
      <c r="H2340" s="1">
        <v>44972.406949930555</v>
      </c>
      <c r="I2340" t="s">
        <v>8601</v>
      </c>
      <c r="J2340">
        <v>434.58</v>
      </c>
      <c r="K2340">
        <v>0</v>
      </c>
      <c r="L2340" t="s">
        <v>38</v>
      </c>
      <c r="M2340" t="s">
        <v>51</v>
      </c>
      <c r="N2340">
        <v>434.58</v>
      </c>
      <c r="R2340" t="s">
        <v>52</v>
      </c>
      <c r="S2340">
        <v>30.531330000000001</v>
      </c>
      <c r="T2340">
        <v>-86.493409999999997</v>
      </c>
      <c r="Z2340">
        <v>12000145001</v>
      </c>
      <c r="AA2340">
        <v>1110.8387851069999</v>
      </c>
      <c r="AB2340" t="s">
        <v>41</v>
      </c>
      <c r="AC2340" t="s">
        <v>64</v>
      </c>
      <c r="AD2340" t="s">
        <v>54</v>
      </c>
      <c r="AE2340" t="s">
        <v>73</v>
      </c>
      <c r="AF2340" t="s">
        <v>10728</v>
      </c>
    </row>
    <row r="2341" spans="1:32" x14ac:dyDescent="0.25">
      <c r="A2341" t="s">
        <v>10729</v>
      </c>
      <c r="B2341" t="s">
        <v>10730</v>
      </c>
      <c r="C2341" t="s">
        <v>10731</v>
      </c>
      <c r="D2341" t="s">
        <v>10732</v>
      </c>
      <c r="E2341" t="s">
        <v>93</v>
      </c>
      <c r="F2341">
        <v>4</v>
      </c>
      <c r="G2341">
        <v>2022</v>
      </c>
      <c r="H2341" s="1">
        <v>44945.404259606483</v>
      </c>
      <c r="I2341" t="s">
        <v>8601</v>
      </c>
      <c r="J2341">
        <v>432.45</v>
      </c>
      <c r="K2341">
        <v>0</v>
      </c>
      <c r="L2341" t="s">
        <v>38</v>
      </c>
      <c r="M2341" t="s">
        <v>39</v>
      </c>
      <c r="N2341">
        <v>115.18</v>
      </c>
      <c r="Q2341">
        <v>317.27</v>
      </c>
      <c r="R2341" t="s">
        <v>806</v>
      </c>
      <c r="S2341">
        <v>38.151904999999999</v>
      </c>
      <c r="T2341">
        <v>-83.513848999999993</v>
      </c>
      <c r="U2341">
        <v>2.7575833329999999</v>
      </c>
      <c r="V2341">
        <v>1</v>
      </c>
      <c r="W2341">
        <v>5</v>
      </c>
      <c r="X2341">
        <v>2.91</v>
      </c>
      <c r="Y2341">
        <v>1004.473</v>
      </c>
      <c r="Z2341">
        <v>21000293001</v>
      </c>
      <c r="AA2341">
        <v>1429.5220431294999</v>
      </c>
      <c r="AB2341" t="s">
        <v>41</v>
      </c>
      <c r="AC2341" t="s">
        <v>54</v>
      </c>
      <c r="AD2341" t="s">
        <v>215</v>
      </c>
      <c r="AE2341" t="s">
        <v>73</v>
      </c>
      <c r="AF2341" t="s">
        <v>10733</v>
      </c>
    </row>
    <row r="2342" spans="1:32" x14ac:dyDescent="0.25">
      <c r="A2342" t="s">
        <v>10734</v>
      </c>
      <c r="B2342" t="s">
        <v>10735</v>
      </c>
      <c r="C2342" t="s">
        <v>10736</v>
      </c>
      <c r="D2342" t="s">
        <v>2166</v>
      </c>
      <c r="E2342" t="s">
        <v>1023</v>
      </c>
      <c r="F2342">
        <v>8</v>
      </c>
      <c r="G2342">
        <v>2022</v>
      </c>
      <c r="H2342" s="1">
        <v>44972.578605173614</v>
      </c>
      <c r="I2342" t="s">
        <v>8601</v>
      </c>
      <c r="J2342">
        <v>429.21</v>
      </c>
      <c r="K2342">
        <v>0</v>
      </c>
      <c r="L2342" t="s">
        <v>38</v>
      </c>
      <c r="M2342" t="s">
        <v>39</v>
      </c>
      <c r="N2342">
        <v>429.21</v>
      </c>
      <c r="Q2342">
        <v>429.21</v>
      </c>
      <c r="R2342" t="s">
        <v>52</v>
      </c>
      <c r="S2342">
        <v>38.857222999999998</v>
      </c>
      <c r="T2342">
        <v>-104.712571</v>
      </c>
      <c r="AB2342" t="s">
        <v>41</v>
      </c>
      <c r="AC2342" t="s">
        <v>54</v>
      </c>
      <c r="AD2342" t="s">
        <v>54</v>
      </c>
      <c r="AE2342" t="s">
        <v>55</v>
      </c>
      <c r="AF2342" t="s">
        <v>10737</v>
      </c>
    </row>
    <row r="2343" spans="1:32" x14ac:dyDescent="0.25">
      <c r="A2343" t="s">
        <v>2755</v>
      </c>
      <c r="B2343" t="s">
        <v>10738</v>
      </c>
      <c r="C2343" t="s">
        <v>10739</v>
      </c>
      <c r="D2343" t="s">
        <v>2758</v>
      </c>
      <c r="E2343" t="s">
        <v>543</v>
      </c>
      <c r="F2343">
        <v>7</v>
      </c>
      <c r="G2343">
        <v>2022</v>
      </c>
      <c r="H2343" s="1">
        <v>44945.38728023148</v>
      </c>
      <c r="I2343" t="s">
        <v>8601</v>
      </c>
      <c r="J2343">
        <v>427.4</v>
      </c>
      <c r="K2343">
        <v>0</v>
      </c>
      <c r="L2343" t="s">
        <v>38</v>
      </c>
      <c r="M2343" t="s">
        <v>51</v>
      </c>
      <c r="N2343">
        <v>427.4</v>
      </c>
      <c r="R2343" t="s">
        <v>52</v>
      </c>
      <c r="S2343">
        <v>38.547139000000001</v>
      </c>
      <c r="T2343">
        <v>-90.967639000000005</v>
      </c>
      <c r="U2343">
        <v>2.139166667</v>
      </c>
      <c r="V2343">
        <v>1</v>
      </c>
      <c r="W2343">
        <v>0</v>
      </c>
      <c r="X2343">
        <v>0</v>
      </c>
      <c r="Y2343">
        <v>779.89</v>
      </c>
      <c r="Z2343">
        <v>29001183001</v>
      </c>
      <c r="AA2343">
        <v>1134.5123985601001</v>
      </c>
      <c r="AB2343" t="s">
        <v>41</v>
      </c>
      <c r="AC2343" t="s">
        <v>72</v>
      </c>
      <c r="AD2343" t="s">
        <v>54</v>
      </c>
      <c r="AE2343" t="s">
        <v>73</v>
      </c>
      <c r="AF2343" t="s">
        <v>10740</v>
      </c>
    </row>
    <row r="2344" spans="1:32" x14ac:dyDescent="0.25">
      <c r="A2344" t="s">
        <v>10741</v>
      </c>
      <c r="B2344" t="s">
        <v>10742</v>
      </c>
      <c r="C2344" t="s">
        <v>10743</v>
      </c>
      <c r="D2344" t="s">
        <v>10744</v>
      </c>
      <c r="E2344" t="s">
        <v>50</v>
      </c>
      <c r="F2344">
        <v>10</v>
      </c>
      <c r="G2344">
        <v>2022</v>
      </c>
      <c r="H2344" s="1">
        <v>44974.462268842595</v>
      </c>
      <c r="I2344" t="s">
        <v>8601</v>
      </c>
      <c r="J2344">
        <v>425.2</v>
      </c>
      <c r="K2344">
        <v>0</v>
      </c>
      <c r="L2344" t="s">
        <v>38</v>
      </c>
      <c r="M2344" t="s">
        <v>51</v>
      </c>
      <c r="N2344">
        <v>460.7</v>
      </c>
      <c r="R2344" t="s">
        <v>52</v>
      </c>
      <c r="S2344">
        <v>43.378247000000002</v>
      </c>
      <c r="T2344">
        <v>-124.219065</v>
      </c>
      <c r="U2344">
        <v>0</v>
      </c>
      <c r="V2344">
        <v>1</v>
      </c>
      <c r="W2344">
        <v>2.9</v>
      </c>
      <c r="X2344">
        <v>0</v>
      </c>
      <c r="Y2344">
        <v>0</v>
      </c>
      <c r="Z2344">
        <v>41000055001</v>
      </c>
      <c r="AA2344">
        <v>946.94453812399979</v>
      </c>
      <c r="AB2344" t="s">
        <v>53</v>
      </c>
      <c r="AC2344" t="s">
        <v>54</v>
      </c>
      <c r="AD2344" t="s">
        <v>54</v>
      </c>
      <c r="AE2344" t="s">
        <v>467</v>
      </c>
      <c r="AF2344" t="s">
        <v>10745</v>
      </c>
    </row>
    <row r="2345" spans="1:32" x14ac:dyDescent="0.25">
      <c r="A2345" t="s">
        <v>10746</v>
      </c>
      <c r="B2345" t="s">
        <v>10747</v>
      </c>
      <c r="C2345" t="s">
        <v>10747</v>
      </c>
      <c r="D2345" t="s">
        <v>3332</v>
      </c>
      <c r="E2345" t="s">
        <v>99</v>
      </c>
      <c r="F2345">
        <v>6</v>
      </c>
      <c r="G2345">
        <v>2022</v>
      </c>
      <c r="H2345" s="1">
        <v>44824.601043506947</v>
      </c>
      <c r="I2345" t="s">
        <v>8601</v>
      </c>
      <c r="J2345">
        <v>422.64</v>
      </c>
      <c r="K2345">
        <v>0</v>
      </c>
      <c r="L2345" t="s">
        <v>38</v>
      </c>
      <c r="M2345" t="s">
        <v>79</v>
      </c>
      <c r="Q2345">
        <v>422.64</v>
      </c>
      <c r="R2345" t="s">
        <v>94</v>
      </c>
      <c r="S2345">
        <v>32.763199</v>
      </c>
      <c r="T2345">
        <v>-93.969626000000005</v>
      </c>
      <c r="U2345">
        <v>1.3182499999999999</v>
      </c>
      <c r="V2345">
        <v>1</v>
      </c>
      <c r="W2345">
        <v>2.21</v>
      </c>
      <c r="X2345">
        <v>2.21</v>
      </c>
      <c r="Y2345">
        <v>480.76600000000002</v>
      </c>
      <c r="Z2345">
        <v>48008045002</v>
      </c>
      <c r="AA2345">
        <v>741.1662058009</v>
      </c>
      <c r="AB2345" t="s">
        <v>54</v>
      </c>
      <c r="AC2345" t="s">
        <v>64</v>
      </c>
      <c r="AD2345" t="s">
        <v>54</v>
      </c>
      <c r="AE2345" t="s">
        <v>54</v>
      </c>
      <c r="AF2345" t="s">
        <v>10748</v>
      </c>
    </row>
    <row r="2346" spans="1:32" x14ac:dyDescent="0.25">
      <c r="A2346" t="s">
        <v>10749</v>
      </c>
      <c r="B2346" t="s">
        <v>10750</v>
      </c>
      <c r="C2346" t="s">
        <v>10751</v>
      </c>
      <c r="D2346" t="s">
        <v>10752</v>
      </c>
      <c r="E2346" t="s">
        <v>117</v>
      </c>
      <c r="F2346">
        <v>5</v>
      </c>
      <c r="G2346">
        <v>2022</v>
      </c>
      <c r="H2346" s="1">
        <v>44971.433768912037</v>
      </c>
      <c r="I2346" t="s">
        <v>8601</v>
      </c>
      <c r="J2346">
        <v>422.358</v>
      </c>
      <c r="K2346">
        <v>0</v>
      </c>
      <c r="L2346" t="s">
        <v>38</v>
      </c>
      <c r="M2346" t="s">
        <v>51</v>
      </c>
      <c r="N2346">
        <v>168.935</v>
      </c>
      <c r="R2346" t="s">
        <v>52</v>
      </c>
      <c r="S2346">
        <v>41.514400000000002</v>
      </c>
      <c r="T2346">
        <v>-87.966430000000003</v>
      </c>
      <c r="U2346">
        <v>2.0137499999999999</v>
      </c>
      <c r="V2346">
        <v>2</v>
      </c>
      <c r="W2346">
        <v>5.1029999999999998</v>
      </c>
      <c r="X2346">
        <v>2.516</v>
      </c>
      <c r="Y2346">
        <v>734.12099999999998</v>
      </c>
      <c r="Z2346">
        <v>17000154001</v>
      </c>
      <c r="AA2346">
        <v>563.79620962152001</v>
      </c>
      <c r="AB2346" t="s">
        <v>41</v>
      </c>
      <c r="AC2346" t="s">
        <v>54</v>
      </c>
      <c r="AD2346" t="s">
        <v>54</v>
      </c>
      <c r="AE2346" t="s">
        <v>73</v>
      </c>
      <c r="AF2346" t="s">
        <v>10753</v>
      </c>
    </row>
    <row r="2347" spans="1:32" x14ac:dyDescent="0.25">
      <c r="A2347" t="s">
        <v>10754</v>
      </c>
      <c r="B2347" t="s">
        <v>10755</v>
      </c>
      <c r="C2347" t="s">
        <v>10756</v>
      </c>
      <c r="D2347" t="s">
        <v>7223</v>
      </c>
      <c r="E2347" t="s">
        <v>50</v>
      </c>
      <c r="F2347">
        <v>10</v>
      </c>
      <c r="G2347">
        <v>2022</v>
      </c>
      <c r="H2347" s="1">
        <v>45005.557017245374</v>
      </c>
      <c r="I2347" t="s">
        <v>8601</v>
      </c>
      <c r="J2347">
        <v>416.85</v>
      </c>
      <c r="K2347">
        <v>0</v>
      </c>
      <c r="L2347" t="s">
        <v>38</v>
      </c>
      <c r="M2347" t="s">
        <v>51</v>
      </c>
      <c r="N2347">
        <v>416.85</v>
      </c>
      <c r="R2347" t="s">
        <v>52</v>
      </c>
      <c r="S2347">
        <v>45.667940000000002</v>
      </c>
      <c r="T2347">
        <v>-118.836944</v>
      </c>
      <c r="U2347">
        <v>2.213333333</v>
      </c>
      <c r="V2347">
        <v>1</v>
      </c>
      <c r="W2347">
        <v>5.5</v>
      </c>
      <c r="X2347">
        <v>0</v>
      </c>
      <c r="Y2347">
        <v>808.16</v>
      </c>
      <c r="AB2347" t="s">
        <v>407</v>
      </c>
      <c r="AC2347" t="s">
        <v>42</v>
      </c>
      <c r="AD2347" t="s">
        <v>54</v>
      </c>
      <c r="AE2347" t="s">
        <v>55</v>
      </c>
      <c r="AF2347" t="s">
        <v>10757</v>
      </c>
    </row>
    <row r="2348" spans="1:32" x14ac:dyDescent="0.25">
      <c r="A2348" t="s">
        <v>10758</v>
      </c>
      <c r="B2348" t="s">
        <v>10759</v>
      </c>
      <c r="C2348" t="s">
        <v>10760</v>
      </c>
      <c r="D2348" t="s">
        <v>10761</v>
      </c>
      <c r="E2348" t="s">
        <v>117</v>
      </c>
      <c r="F2348">
        <v>5</v>
      </c>
      <c r="G2348">
        <v>2022</v>
      </c>
      <c r="H2348" s="1">
        <v>44979.502279328706</v>
      </c>
      <c r="I2348" t="s">
        <v>8601</v>
      </c>
      <c r="J2348">
        <v>416.01</v>
      </c>
      <c r="K2348">
        <v>0</v>
      </c>
      <c r="L2348" t="s">
        <v>38</v>
      </c>
      <c r="M2348" t="s">
        <v>79</v>
      </c>
      <c r="Q2348">
        <v>416.01</v>
      </c>
      <c r="R2348" t="s">
        <v>52</v>
      </c>
      <c r="S2348">
        <v>41.339080000000003</v>
      </c>
      <c r="T2348">
        <v>-88.847418000000005</v>
      </c>
      <c r="U2348">
        <v>3.6458333330000001</v>
      </c>
      <c r="V2348">
        <v>1</v>
      </c>
      <c r="W2348">
        <v>8</v>
      </c>
      <c r="X2348">
        <v>4</v>
      </c>
      <c r="Y2348">
        <v>1329.1420000000001</v>
      </c>
      <c r="Z2348">
        <v>17000052001</v>
      </c>
      <c r="AA2348">
        <v>1139.9755401261998</v>
      </c>
      <c r="AB2348" t="s">
        <v>41</v>
      </c>
      <c r="AC2348" t="s">
        <v>54</v>
      </c>
      <c r="AD2348" t="s">
        <v>54</v>
      </c>
      <c r="AE2348" t="s">
        <v>1814</v>
      </c>
      <c r="AF2348" t="s">
        <v>10762</v>
      </c>
    </row>
    <row r="2349" spans="1:32" x14ac:dyDescent="0.25">
      <c r="A2349" t="s">
        <v>10763</v>
      </c>
      <c r="B2349" t="s">
        <v>10764</v>
      </c>
      <c r="C2349" t="s">
        <v>10765</v>
      </c>
      <c r="D2349" t="s">
        <v>10766</v>
      </c>
      <c r="E2349" t="s">
        <v>159</v>
      </c>
      <c r="F2349">
        <v>10</v>
      </c>
      <c r="G2349">
        <v>2022</v>
      </c>
      <c r="H2349" s="1">
        <v>44985.44961009259</v>
      </c>
      <c r="I2349" t="s">
        <v>8601</v>
      </c>
      <c r="J2349">
        <v>414.47</v>
      </c>
      <c r="K2349">
        <v>0</v>
      </c>
      <c r="L2349" t="s">
        <v>38</v>
      </c>
      <c r="M2349" t="s">
        <v>51</v>
      </c>
      <c r="N2349">
        <v>414.47</v>
      </c>
      <c r="R2349" t="s">
        <v>52</v>
      </c>
      <c r="S2349">
        <v>47.411212999999996</v>
      </c>
      <c r="T2349">
        <v>-122.31825600000001</v>
      </c>
      <c r="Z2349">
        <v>53000326001</v>
      </c>
      <c r="AA2349">
        <v>2440.2032328579999</v>
      </c>
      <c r="AB2349" t="s">
        <v>53</v>
      </c>
      <c r="AC2349" t="s">
        <v>54</v>
      </c>
      <c r="AD2349" t="s">
        <v>54</v>
      </c>
      <c r="AE2349" t="s">
        <v>73</v>
      </c>
      <c r="AF2349" t="s">
        <v>10767</v>
      </c>
    </row>
    <row r="2350" spans="1:32" x14ac:dyDescent="0.25">
      <c r="A2350" t="s">
        <v>10768</v>
      </c>
      <c r="B2350" t="s">
        <v>10769</v>
      </c>
      <c r="C2350" t="s">
        <v>10770</v>
      </c>
      <c r="D2350" t="s">
        <v>10771</v>
      </c>
      <c r="E2350" t="s">
        <v>50</v>
      </c>
      <c r="F2350">
        <v>10</v>
      </c>
      <c r="G2350">
        <v>2022</v>
      </c>
      <c r="H2350" s="1">
        <v>44976.614903078706</v>
      </c>
      <c r="I2350" t="s">
        <v>8601</v>
      </c>
      <c r="J2350">
        <v>407.88</v>
      </c>
      <c r="K2350">
        <v>0</v>
      </c>
      <c r="L2350" t="s">
        <v>38</v>
      </c>
      <c r="M2350" t="s">
        <v>51</v>
      </c>
      <c r="N2350">
        <v>345.51</v>
      </c>
      <c r="R2350" t="s">
        <v>214</v>
      </c>
      <c r="S2350">
        <v>45.294943000000004</v>
      </c>
      <c r="T2350">
        <v>-122.77181400000001</v>
      </c>
      <c r="U2350">
        <v>2.5922499999999999</v>
      </c>
      <c r="V2350">
        <v>1</v>
      </c>
      <c r="W2350">
        <v>2.25</v>
      </c>
      <c r="X2350">
        <v>0</v>
      </c>
      <c r="Y2350">
        <v>947.07399999999996</v>
      </c>
      <c r="Z2350">
        <v>41000013001</v>
      </c>
      <c r="AA2350">
        <v>1054.3863222573002</v>
      </c>
      <c r="AB2350" t="s">
        <v>54</v>
      </c>
      <c r="AC2350" t="s">
        <v>54</v>
      </c>
      <c r="AD2350" t="s">
        <v>537</v>
      </c>
      <c r="AE2350" t="s">
        <v>73</v>
      </c>
      <c r="AF2350" t="s">
        <v>10772</v>
      </c>
    </row>
    <row r="2351" spans="1:32" x14ac:dyDescent="0.25">
      <c r="A2351" t="s">
        <v>10773</v>
      </c>
      <c r="B2351" t="s">
        <v>10774</v>
      </c>
      <c r="C2351" t="s">
        <v>10775</v>
      </c>
      <c r="D2351" t="s">
        <v>10776</v>
      </c>
      <c r="E2351" t="s">
        <v>192</v>
      </c>
      <c r="F2351">
        <v>4</v>
      </c>
      <c r="G2351">
        <v>2022</v>
      </c>
      <c r="H2351" s="1">
        <v>44960.759063576392</v>
      </c>
      <c r="I2351" t="s">
        <v>8601</v>
      </c>
      <c r="J2351">
        <v>407.77</v>
      </c>
      <c r="K2351">
        <v>0</v>
      </c>
      <c r="L2351" t="s">
        <v>38</v>
      </c>
      <c r="M2351" t="s">
        <v>79</v>
      </c>
      <c r="Q2351">
        <v>407.77</v>
      </c>
      <c r="R2351" t="s">
        <v>94</v>
      </c>
      <c r="S2351">
        <v>34.606099999999998</v>
      </c>
      <c r="T2351">
        <v>-86.0535</v>
      </c>
      <c r="U2351">
        <v>12.648666667000001</v>
      </c>
      <c r="V2351">
        <v>3</v>
      </c>
      <c r="W2351">
        <v>5</v>
      </c>
      <c r="X2351">
        <v>5.3</v>
      </c>
      <c r="Y2351">
        <v>1284.8</v>
      </c>
      <c r="Z2351">
        <v>1000383002</v>
      </c>
      <c r="AA2351">
        <v>1493.2586947340001</v>
      </c>
      <c r="AB2351" t="s">
        <v>118</v>
      </c>
      <c r="AC2351" t="s">
        <v>64</v>
      </c>
      <c r="AD2351" t="s">
        <v>54</v>
      </c>
      <c r="AE2351" t="s">
        <v>44</v>
      </c>
      <c r="AF2351" t="s">
        <v>10777</v>
      </c>
    </row>
    <row r="2352" spans="1:32" x14ac:dyDescent="0.25">
      <c r="A2352" t="s">
        <v>10778</v>
      </c>
      <c r="B2352" t="s">
        <v>10779</v>
      </c>
      <c r="C2352" t="s">
        <v>10780</v>
      </c>
      <c r="D2352" t="s">
        <v>10781</v>
      </c>
      <c r="E2352" t="s">
        <v>259</v>
      </c>
      <c r="F2352">
        <v>7</v>
      </c>
      <c r="G2352">
        <v>2022</v>
      </c>
      <c r="H2352" s="1">
        <v>44959.522035057867</v>
      </c>
      <c r="I2352" t="s">
        <v>8601</v>
      </c>
      <c r="J2352">
        <v>404</v>
      </c>
      <c r="K2352">
        <v>0</v>
      </c>
      <c r="L2352" t="s">
        <v>38</v>
      </c>
      <c r="M2352" t="s">
        <v>51</v>
      </c>
      <c r="N2352">
        <v>404</v>
      </c>
      <c r="R2352" t="s">
        <v>52</v>
      </c>
      <c r="S2352">
        <v>41.676389</v>
      </c>
      <c r="T2352">
        <v>-91.598611000000005</v>
      </c>
      <c r="U2352">
        <v>0</v>
      </c>
      <c r="V2352">
        <v>1</v>
      </c>
      <c r="W2352">
        <v>22.56</v>
      </c>
      <c r="X2352">
        <v>5.7539999999999996</v>
      </c>
      <c r="Y2352">
        <v>0</v>
      </c>
      <c r="Z2352">
        <v>19000182001</v>
      </c>
      <c r="AA2352">
        <v>1298.4066455431</v>
      </c>
      <c r="AB2352" t="s">
        <v>41</v>
      </c>
      <c r="AC2352" t="s">
        <v>54</v>
      </c>
      <c r="AD2352" t="s">
        <v>54</v>
      </c>
      <c r="AE2352" t="s">
        <v>73</v>
      </c>
      <c r="AF2352" t="s">
        <v>10782</v>
      </c>
    </row>
    <row r="2353" spans="1:32" x14ac:dyDescent="0.25">
      <c r="A2353" t="s">
        <v>10783</v>
      </c>
      <c r="B2353" t="s">
        <v>10784</v>
      </c>
      <c r="C2353" t="s">
        <v>10785</v>
      </c>
      <c r="D2353" t="s">
        <v>10786</v>
      </c>
      <c r="E2353" t="s">
        <v>543</v>
      </c>
      <c r="F2353">
        <v>7</v>
      </c>
      <c r="G2353">
        <v>2022</v>
      </c>
      <c r="H2353" s="1">
        <v>44949.52691789352</v>
      </c>
      <c r="I2353" t="s">
        <v>8601</v>
      </c>
      <c r="J2353">
        <v>403.09</v>
      </c>
      <c r="K2353">
        <v>0</v>
      </c>
      <c r="L2353" t="s">
        <v>38</v>
      </c>
      <c r="M2353" t="s">
        <v>51</v>
      </c>
      <c r="N2353">
        <v>439.1</v>
      </c>
      <c r="R2353" t="s">
        <v>52</v>
      </c>
      <c r="S2353">
        <v>38.837027999999997</v>
      </c>
      <c r="T2353">
        <v>-91.931278000000006</v>
      </c>
      <c r="U2353">
        <v>2.1291666669999998</v>
      </c>
      <c r="V2353">
        <v>1</v>
      </c>
      <c r="W2353">
        <v>0</v>
      </c>
      <c r="X2353">
        <v>0</v>
      </c>
      <c r="Y2353">
        <v>775.28</v>
      </c>
      <c r="Z2353">
        <v>29001004001</v>
      </c>
      <c r="AA2353">
        <v>843.14484836810004</v>
      </c>
      <c r="AB2353" t="s">
        <v>41</v>
      </c>
      <c r="AC2353" t="s">
        <v>72</v>
      </c>
      <c r="AD2353" t="s">
        <v>54</v>
      </c>
      <c r="AE2353" t="s">
        <v>73</v>
      </c>
      <c r="AF2353" t="s">
        <v>10787</v>
      </c>
    </row>
    <row r="2354" spans="1:32" x14ac:dyDescent="0.25">
      <c r="A2354" t="s">
        <v>10788</v>
      </c>
      <c r="B2354" t="s">
        <v>10789</v>
      </c>
      <c r="C2354" t="s">
        <v>10790</v>
      </c>
      <c r="D2354" t="s">
        <v>4156</v>
      </c>
      <c r="E2354" t="s">
        <v>1023</v>
      </c>
      <c r="F2354">
        <v>8</v>
      </c>
      <c r="G2354">
        <v>2022</v>
      </c>
      <c r="H2354" s="1">
        <v>44971.466582372683</v>
      </c>
      <c r="I2354" t="s">
        <v>8601</v>
      </c>
      <c r="J2354">
        <v>402.83</v>
      </c>
      <c r="K2354">
        <v>0</v>
      </c>
      <c r="L2354" t="s">
        <v>38</v>
      </c>
      <c r="M2354" t="s">
        <v>51</v>
      </c>
      <c r="N2354">
        <v>10.76</v>
      </c>
      <c r="R2354" t="s">
        <v>52</v>
      </c>
      <c r="S2354">
        <v>39.99</v>
      </c>
      <c r="T2354">
        <v>-104.825</v>
      </c>
      <c r="U2354">
        <v>1.4271666670000001</v>
      </c>
      <c r="V2354">
        <v>1</v>
      </c>
      <c r="W2354">
        <v>3</v>
      </c>
      <c r="X2354">
        <v>0</v>
      </c>
      <c r="Y2354">
        <v>521.101</v>
      </c>
      <c r="Z2354">
        <v>8209000130</v>
      </c>
      <c r="AB2354" t="s">
        <v>41</v>
      </c>
      <c r="AC2354" t="s">
        <v>54</v>
      </c>
      <c r="AD2354" t="s">
        <v>54</v>
      </c>
      <c r="AE2354" t="s">
        <v>73</v>
      </c>
      <c r="AF2354" t="s">
        <v>10791</v>
      </c>
    </row>
    <row r="2355" spans="1:32" x14ac:dyDescent="0.25">
      <c r="A2355" t="s">
        <v>10792</v>
      </c>
      <c r="B2355" t="s">
        <v>10793</v>
      </c>
      <c r="C2355" t="s">
        <v>10794</v>
      </c>
      <c r="D2355" t="s">
        <v>10795</v>
      </c>
      <c r="E2355" t="s">
        <v>1023</v>
      </c>
      <c r="F2355">
        <v>8</v>
      </c>
      <c r="G2355">
        <v>2022</v>
      </c>
      <c r="H2355" s="1">
        <v>44967.665771840278</v>
      </c>
      <c r="I2355" t="s">
        <v>8601</v>
      </c>
      <c r="J2355">
        <v>402</v>
      </c>
      <c r="K2355">
        <v>0</v>
      </c>
      <c r="L2355" t="s">
        <v>38</v>
      </c>
      <c r="M2355" t="s">
        <v>79</v>
      </c>
      <c r="Q2355">
        <v>402</v>
      </c>
      <c r="R2355" t="s">
        <v>94</v>
      </c>
      <c r="S2355">
        <v>37.269357999999997</v>
      </c>
      <c r="T2355">
        <v>-107.88476799999999</v>
      </c>
      <c r="U2355">
        <v>1.51</v>
      </c>
      <c r="V2355">
        <v>1</v>
      </c>
      <c r="W2355">
        <v>3.28</v>
      </c>
      <c r="X2355">
        <v>0</v>
      </c>
      <c r="Y2355">
        <v>551.35</v>
      </c>
      <c r="Z2355">
        <v>8000216001</v>
      </c>
      <c r="AA2355">
        <v>886.84998089689998</v>
      </c>
      <c r="AB2355" t="s">
        <v>53</v>
      </c>
      <c r="AC2355" t="s">
        <v>42</v>
      </c>
      <c r="AD2355" t="s">
        <v>54</v>
      </c>
      <c r="AE2355" t="s">
        <v>73</v>
      </c>
      <c r="AF2355" t="s">
        <v>10796</v>
      </c>
    </row>
    <row r="2356" spans="1:32" x14ac:dyDescent="0.25">
      <c r="A2356" t="s">
        <v>10797</v>
      </c>
      <c r="B2356" t="s">
        <v>10798</v>
      </c>
      <c r="C2356" t="s">
        <v>10799</v>
      </c>
      <c r="D2356" t="s">
        <v>672</v>
      </c>
      <c r="E2356" t="s">
        <v>1023</v>
      </c>
      <c r="F2356">
        <v>8</v>
      </c>
      <c r="G2356">
        <v>2022</v>
      </c>
      <c r="H2356" s="1">
        <v>44974.460777037035</v>
      </c>
      <c r="I2356" t="s">
        <v>8601</v>
      </c>
      <c r="J2356">
        <v>400.83</v>
      </c>
      <c r="K2356">
        <v>0</v>
      </c>
      <c r="L2356" t="s">
        <v>38</v>
      </c>
      <c r="M2356" t="s">
        <v>79</v>
      </c>
      <c r="Q2356">
        <v>400.83</v>
      </c>
      <c r="R2356" t="s">
        <v>52</v>
      </c>
      <c r="S2356">
        <v>39.978287999999999</v>
      </c>
      <c r="T2356">
        <v>-105.12222300000001</v>
      </c>
      <c r="U2356">
        <v>1.580833333</v>
      </c>
      <c r="V2356">
        <v>1</v>
      </c>
      <c r="W2356">
        <v>3.4</v>
      </c>
      <c r="X2356">
        <v>0</v>
      </c>
      <c r="Y2356">
        <v>576.71</v>
      </c>
      <c r="Z2356">
        <v>8000364001</v>
      </c>
      <c r="AA2356">
        <v>1001.575953785</v>
      </c>
      <c r="AB2356" t="s">
        <v>41</v>
      </c>
      <c r="AC2356" t="s">
        <v>54</v>
      </c>
      <c r="AD2356" t="s">
        <v>54</v>
      </c>
      <c r="AE2356" t="s">
        <v>73</v>
      </c>
      <c r="AF2356" t="s">
        <v>10800</v>
      </c>
    </row>
    <row r="2357" spans="1:32" x14ac:dyDescent="0.25">
      <c r="A2357" t="s">
        <v>10801</v>
      </c>
      <c r="B2357" t="s">
        <v>10802</v>
      </c>
      <c r="C2357" t="s">
        <v>10803</v>
      </c>
      <c r="D2357" t="s">
        <v>10804</v>
      </c>
      <c r="E2357" t="s">
        <v>641</v>
      </c>
      <c r="F2357">
        <v>3</v>
      </c>
      <c r="G2357">
        <v>2022</v>
      </c>
      <c r="H2357" s="1">
        <v>44939.59210321759</v>
      </c>
      <c r="I2357" t="s">
        <v>8601</v>
      </c>
      <c r="J2357">
        <v>399.7</v>
      </c>
      <c r="K2357">
        <v>2</v>
      </c>
      <c r="L2357" t="s">
        <v>679</v>
      </c>
      <c r="M2357" t="s">
        <v>679</v>
      </c>
      <c r="O2357">
        <v>400</v>
      </c>
      <c r="R2357" t="s">
        <v>52</v>
      </c>
      <c r="S2357">
        <v>38.080536000000002</v>
      </c>
      <c r="T2357">
        <v>-78.874624999999995</v>
      </c>
      <c r="U2357">
        <v>2.1916666669999998</v>
      </c>
      <c r="V2357">
        <v>1</v>
      </c>
      <c r="W2357">
        <v>6</v>
      </c>
      <c r="X2357">
        <v>0</v>
      </c>
      <c r="Y2357">
        <v>798.7</v>
      </c>
      <c r="Z2357">
        <v>51000279001</v>
      </c>
      <c r="AA2357">
        <v>1821.0471887000001</v>
      </c>
      <c r="AB2357" t="s">
        <v>53</v>
      </c>
      <c r="AC2357" t="s">
        <v>42</v>
      </c>
      <c r="AD2357" t="s">
        <v>54</v>
      </c>
      <c r="AE2357" t="s">
        <v>73</v>
      </c>
      <c r="AF2357" t="s">
        <v>10805</v>
      </c>
    </row>
    <row r="2358" spans="1:32" x14ac:dyDescent="0.25">
      <c r="A2358" t="s">
        <v>1237</v>
      </c>
      <c r="B2358" t="s">
        <v>10806</v>
      </c>
      <c r="C2358" t="s">
        <v>10807</v>
      </c>
      <c r="D2358" t="s">
        <v>1240</v>
      </c>
      <c r="E2358" t="s">
        <v>259</v>
      </c>
      <c r="F2358">
        <v>7</v>
      </c>
      <c r="G2358">
        <v>2022</v>
      </c>
      <c r="H2358" s="1">
        <v>44966.666574953706</v>
      </c>
      <c r="I2358" t="s">
        <v>8601</v>
      </c>
      <c r="J2358">
        <v>399</v>
      </c>
      <c r="K2358">
        <v>0</v>
      </c>
      <c r="L2358" t="s">
        <v>38</v>
      </c>
      <c r="M2358" t="s">
        <v>51</v>
      </c>
      <c r="N2358">
        <v>337</v>
      </c>
      <c r="R2358" t="s">
        <v>52</v>
      </c>
      <c r="S2358">
        <v>40.808332999999998</v>
      </c>
      <c r="T2358">
        <v>-91.099166999999994</v>
      </c>
      <c r="U2358">
        <v>0</v>
      </c>
      <c r="V2358">
        <v>1</v>
      </c>
      <c r="W2358">
        <v>20.8</v>
      </c>
      <c r="X2358">
        <v>10.85</v>
      </c>
      <c r="Y2358">
        <v>0</v>
      </c>
      <c r="Z2358">
        <v>19000112001</v>
      </c>
      <c r="AA2358">
        <v>2536.7187338591002</v>
      </c>
      <c r="AB2358" t="s">
        <v>53</v>
      </c>
      <c r="AC2358" t="s">
        <v>54</v>
      </c>
      <c r="AD2358" t="s">
        <v>54</v>
      </c>
      <c r="AE2358" t="s">
        <v>73</v>
      </c>
      <c r="AF2358" t="s">
        <v>10808</v>
      </c>
    </row>
    <row r="2359" spans="1:32" x14ac:dyDescent="0.25">
      <c r="A2359" t="s">
        <v>10809</v>
      </c>
      <c r="B2359" t="s">
        <v>10810</v>
      </c>
      <c r="C2359" t="s">
        <v>10811</v>
      </c>
      <c r="D2359" t="s">
        <v>10812</v>
      </c>
      <c r="E2359" t="s">
        <v>525</v>
      </c>
      <c r="F2359">
        <v>2</v>
      </c>
      <c r="G2359">
        <v>2022</v>
      </c>
      <c r="H2359" s="1">
        <v>44939.593254594911</v>
      </c>
      <c r="I2359" t="s">
        <v>8601</v>
      </c>
      <c r="J2359">
        <v>398.35</v>
      </c>
      <c r="K2359">
        <v>0</v>
      </c>
      <c r="L2359" t="s">
        <v>38</v>
      </c>
      <c r="M2359" t="s">
        <v>51</v>
      </c>
      <c r="N2359">
        <v>398.35</v>
      </c>
      <c r="R2359" t="s">
        <v>52</v>
      </c>
      <c r="S2359">
        <v>40.962347999999999</v>
      </c>
      <c r="T2359">
        <v>-74.105698000000004</v>
      </c>
      <c r="U2359">
        <v>2.5190833330000002</v>
      </c>
      <c r="V2359">
        <v>1</v>
      </c>
      <c r="W2359">
        <v>5</v>
      </c>
      <c r="X2359">
        <v>0</v>
      </c>
      <c r="Y2359">
        <v>918.98800000000006</v>
      </c>
      <c r="Z2359">
        <v>34001379001</v>
      </c>
      <c r="AA2359">
        <v>1513.4723185285702</v>
      </c>
      <c r="AB2359" t="s">
        <v>53</v>
      </c>
      <c r="AC2359" t="s">
        <v>54</v>
      </c>
      <c r="AD2359" t="s">
        <v>54</v>
      </c>
      <c r="AE2359" t="s">
        <v>73</v>
      </c>
      <c r="AF2359" t="s">
        <v>10813</v>
      </c>
    </row>
    <row r="2360" spans="1:32" x14ac:dyDescent="0.25">
      <c r="A2360" t="s">
        <v>10814</v>
      </c>
      <c r="B2360" t="s">
        <v>10815</v>
      </c>
      <c r="C2360" t="s">
        <v>10816</v>
      </c>
      <c r="D2360" t="s">
        <v>2852</v>
      </c>
      <c r="E2360" t="s">
        <v>50</v>
      </c>
      <c r="F2360">
        <v>10</v>
      </c>
      <c r="G2360">
        <v>2022</v>
      </c>
      <c r="H2360" s="1">
        <v>44958.479104062499</v>
      </c>
      <c r="I2360" t="s">
        <v>8601</v>
      </c>
      <c r="J2360">
        <v>398</v>
      </c>
      <c r="K2360">
        <v>0</v>
      </c>
      <c r="L2360" t="s">
        <v>38</v>
      </c>
      <c r="M2360" t="s">
        <v>51</v>
      </c>
      <c r="N2360">
        <v>398.26</v>
      </c>
      <c r="R2360" t="s">
        <v>52</v>
      </c>
      <c r="S2360">
        <v>43.208917999999997</v>
      </c>
      <c r="T2360">
        <v>-123.396131</v>
      </c>
      <c r="U2360">
        <v>2.2083333330000001</v>
      </c>
      <c r="V2360">
        <v>1</v>
      </c>
      <c r="W2360">
        <v>7.9</v>
      </c>
      <c r="X2360">
        <v>0</v>
      </c>
      <c r="Y2360">
        <v>803.65</v>
      </c>
      <c r="Z2360">
        <v>41000057001</v>
      </c>
      <c r="AA2360">
        <v>2301.8036465167997</v>
      </c>
      <c r="AB2360" t="s">
        <v>41</v>
      </c>
      <c r="AC2360" t="s">
        <v>42</v>
      </c>
      <c r="AD2360" t="s">
        <v>54</v>
      </c>
      <c r="AE2360" t="s">
        <v>44</v>
      </c>
      <c r="AF2360" t="s">
        <v>10817</v>
      </c>
    </row>
    <row r="2361" spans="1:32" x14ac:dyDescent="0.25">
      <c r="A2361" t="s">
        <v>10818</v>
      </c>
      <c r="B2361" t="s">
        <v>10819</v>
      </c>
      <c r="C2361" t="s">
        <v>10819</v>
      </c>
      <c r="D2361" t="s">
        <v>4479</v>
      </c>
      <c r="E2361" t="s">
        <v>99</v>
      </c>
      <c r="F2361">
        <v>6</v>
      </c>
      <c r="G2361">
        <v>2022</v>
      </c>
      <c r="H2361" s="1">
        <v>44831.342920347219</v>
      </c>
      <c r="I2361" t="s">
        <v>8601</v>
      </c>
      <c r="J2361">
        <v>396.7</v>
      </c>
      <c r="K2361">
        <v>0</v>
      </c>
      <c r="L2361" t="s">
        <v>38</v>
      </c>
      <c r="M2361" t="s">
        <v>79</v>
      </c>
      <c r="Q2361">
        <v>396.7</v>
      </c>
      <c r="R2361" t="s">
        <v>94</v>
      </c>
      <c r="S2361">
        <v>29.653333</v>
      </c>
      <c r="T2361">
        <v>-98.058333000000005</v>
      </c>
      <c r="U2361">
        <v>1.661666667</v>
      </c>
      <c r="V2361">
        <v>3</v>
      </c>
      <c r="W2361">
        <v>9.9</v>
      </c>
      <c r="X2361">
        <v>0</v>
      </c>
      <c r="Y2361">
        <v>606.54</v>
      </c>
      <c r="AB2361" t="s">
        <v>41</v>
      </c>
      <c r="AC2361" t="s">
        <v>54</v>
      </c>
      <c r="AD2361" t="s">
        <v>54</v>
      </c>
      <c r="AE2361" t="s">
        <v>73</v>
      </c>
      <c r="AF2361" t="s">
        <v>10820</v>
      </c>
    </row>
    <row r="2362" spans="1:32" x14ac:dyDescent="0.25">
      <c r="A2362" t="s">
        <v>10821</v>
      </c>
      <c r="B2362" t="s">
        <v>10822</v>
      </c>
      <c r="C2362" t="s">
        <v>10823</v>
      </c>
      <c r="D2362" t="s">
        <v>5113</v>
      </c>
      <c r="E2362" t="s">
        <v>36</v>
      </c>
      <c r="F2362">
        <v>9</v>
      </c>
      <c r="G2362">
        <v>2022</v>
      </c>
      <c r="H2362" s="1">
        <v>44972.792818958333</v>
      </c>
      <c r="I2362" t="s">
        <v>8601</v>
      </c>
      <c r="J2362">
        <v>394.17</v>
      </c>
      <c r="K2362">
        <v>0</v>
      </c>
      <c r="L2362" t="s">
        <v>38</v>
      </c>
      <c r="M2362" t="s">
        <v>39</v>
      </c>
      <c r="N2362">
        <v>390.67</v>
      </c>
      <c r="Q2362">
        <v>3.5</v>
      </c>
      <c r="R2362" t="s">
        <v>52</v>
      </c>
      <c r="S2362">
        <v>38.541080000000001</v>
      </c>
      <c r="T2362">
        <v>-122.81684</v>
      </c>
      <c r="U2362">
        <v>0.20624999999999999</v>
      </c>
      <c r="V2362">
        <v>1</v>
      </c>
      <c r="W2362">
        <v>2.25</v>
      </c>
      <c r="X2362">
        <v>0</v>
      </c>
      <c r="Y2362">
        <v>76.724999999999994</v>
      </c>
      <c r="Z2362">
        <v>6001036001</v>
      </c>
      <c r="AA2362">
        <v>682.89269576250001</v>
      </c>
      <c r="AB2362" t="s">
        <v>41</v>
      </c>
      <c r="AC2362" t="s">
        <v>54</v>
      </c>
      <c r="AD2362" t="s">
        <v>54</v>
      </c>
      <c r="AE2362" t="s">
        <v>467</v>
      </c>
      <c r="AF2362" t="s">
        <v>10824</v>
      </c>
    </row>
    <row r="2363" spans="1:32" x14ac:dyDescent="0.25">
      <c r="A2363" t="s">
        <v>10825</v>
      </c>
      <c r="B2363" t="s">
        <v>10826</v>
      </c>
      <c r="C2363" t="s">
        <v>10827</v>
      </c>
      <c r="D2363" t="s">
        <v>10828</v>
      </c>
      <c r="E2363" t="s">
        <v>253</v>
      </c>
      <c r="F2363">
        <v>5</v>
      </c>
      <c r="G2363">
        <v>2022</v>
      </c>
      <c r="H2363" s="1">
        <v>44978.649770439813</v>
      </c>
      <c r="I2363" t="s">
        <v>8601</v>
      </c>
      <c r="J2363">
        <v>392.8</v>
      </c>
      <c r="K2363">
        <v>0</v>
      </c>
      <c r="L2363" t="s">
        <v>38</v>
      </c>
      <c r="M2363" t="s">
        <v>473</v>
      </c>
      <c r="N2363">
        <v>273.7</v>
      </c>
      <c r="Q2363">
        <v>59.6</v>
      </c>
      <c r="R2363" t="s">
        <v>52</v>
      </c>
      <c r="S2363">
        <v>39.627305999999997</v>
      </c>
      <c r="T2363">
        <v>-85.141694000000001</v>
      </c>
      <c r="U2363">
        <v>3.5606833330000001</v>
      </c>
      <c r="V2363">
        <v>1</v>
      </c>
      <c r="W2363">
        <v>21.6</v>
      </c>
      <c r="X2363">
        <v>10.8</v>
      </c>
      <c r="Y2363">
        <v>1295.97</v>
      </c>
      <c r="Z2363">
        <v>18002040001</v>
      </c>
      <c r="AA2363">
        <v>655.57698793200007</v>
      </c>
      <c r="AB2363" t="s">
        <v>41</v>
      </c>
      <c r="AC2363" t="s">
        <v>54</v>
      </c>
      <c r="AD2363" t="s">
        <v>54</v>
      </c>
      <c r="AE2363" t="s">
        <v>54</v>
      </c>
      <c r="AF2363" t="s">
        <v>10829</v>
      </c>
    </row>
    <row r="2364" spans="1:32" x14ac:dyDescent="0.25">
      <c r="A2364" t="s">
        <v>10830</v>
      </c>
      <c r="B2364" t="s">
        <v>10831</v>
      </c>
      <c r="C2364" t="s">
        <v>10832</v>
      </c>
      <c r="D2364" t="s">
        <v>4445</v>
      </c>
      <c r="E2364" t="s">
        <v>253</v>
      </c>
      <c r="F2364">
        <v>5</v>
      </c>
      <c r="G2364">
        <v>2022</v>
      </c>
      <c r="H2364" s="1">
        <v>44971.463368599536</v>
      </c>
      <c r="I2364" t="s">
        <v>8601</v>
      </c>
      <c r="J2364">
        <v>392.07</v>
      </c>
      <c r="K2364">
        <v>0</v>
      </c>
      <c r="L2364" t="s">
        <v>38</v>
      </c>
      <c r="M2364" t="s">
        <v>39</v>
      </c>
      <c r="N2364">
        <v>137</v>
      </c>
      <c r="Q2364">
        <v>255.09</v>
      </c>
      <c r="R2364" t="s">
        <v>561</v>
      </c>
      <c r="S2364">
        <v>40.8735</v>
      </c>
      <c r="T2364">
        <v>-85.514194000000003</v>
      </c>
      <c r="U2364">
        <v>4.0940000000000003</v>
      </c>
      <c r="V2364">
        <v>1</v>
      </c>
      <c r="W2364">
        <v>7.5</v>
      </c>
      <c r="X2364">
        <v>0</v>
      </c>
      <c r="Y2364">
        <v>1489.91</v>
      </c>
      <c r="Z2364">
        <v>18006011001</v>
      </c>
      <c r="AA2364">
        <v>946.94453812399979</v>
      </c>
      <c r="AB2364" t="s">
        <v>53</v>
      </c>
      <c r="AC2364" t="s">
        <v>54</v>
      </c>
      <c r="AD2364" t="s">
        <v>54</v>
      </c>
      <c r="AE2364" t="s">
        <v>73</v>
      </c>
      <c r="AF2364" t="s">
        <v>10833</v>
      </c>
    </row>
    <row r="2365" spans="1:32" x14ac:dyDescent="0.25">
      <c r="A2365" t="s">
        <v>10834</v>
      </c>
      <c r="B2365" t="s">
        <v>10835</v>
      </c>
      <c r="C2365" t="s">
        <v>10835</v>
      </c>
      <c r="D2365" t="s">
        <v>10836</v>
      </c>
      <c r="E2365" t="s">
        <v>99</v>
      </c>
      <c r="F2365">
        <v>6</v>
      </c>
      <c r="G2365">
        <v>2022</v>
      </c>
      <c r="H2365" s="1">
        <v>44812.522737500003</v>
      </c>
      <c r="I2365" t="s">
        <v>8601</v>
      </c>
      <c r="J2365">
        <v>390.87</v>
      </c>
      <c r="K2365">
        <v>0</v>
      </c>
      <c r="L2365" t="s">
        <v>38</v>
      </c>
      <c r="M2365" t="s">
        <v>79</v>
      </c>
      <c r="Q2365">
        <v>390.87</v>
      </c>
      <c r="R2365" t="s">
        <v>94</v>
      </c>
      <c r="S2365">
        <v>28.624917</v>
      </c>
      <c r="T2365">
        <v>-96.629389000000003</v>
      </c>
      <c r="U2365">
        <v>1.619166667</v>
      </c>
      <c r="V2365">
        <v>1</v>
      </c>
      <c r="W2365">
        <v>2</v>
      </c>
      <c r="X2365">
        <v>0</v>
      </c>
      <c r="Y2365">
        <v>591.23</v>
      </c>
      <c r="Z2365">
        <v>48001220001</v>
      </c>
      <c r="AA2365">
        <v>595.48243070489991</v>
      </c>
      <c r="AB2365" t="s">
        <v>118</v>
      </c>
      <c r="AC2365" t="s">
        <v>54</v>
      </c>
      <c r="AD2365" t="s">
        <v>54</v>
      </c>
      <c r="AE2365" t="s">
        <v>65</v>
      </c>
      <c r="AF2365" t="s">
        <v>10837</v>
      </c>
    </row>
    <row r="2366" spans="1:32" x14ac:dyDescent="0.25">
      <c r="A2366" t="s">
        <v>10838</v>
      </c>
      <c r="B2366" t="s">
        <v>10839</v>
      </c>
      <c r="C2366" t="s">
        <v>10840</v>
      </c>
      <c r="D2366" t="s">
        <v>10841</v>
      </c>
      <c r="E2366" t="s">
        <v>629</v>
      </c>
      <c r="F2366">
        <v>6</v>
      </c>
      <c r="G2366">
        <v>2022</v>
      </c>
      <c r="H2366" s="1">
        <v>44973.774518923608</v>
      </c>
      <c r="I2366" t="s">
        <v>8601</v>
      </c>
      <c r="J2366">
        <v>389.62</v>
      </c>
      <c r="K2366">
        <v>0</v>
      </c>
      <c r="L2366" t="s">
        <v>38</v>
      </c>
      <c r="M2366" t="s">
        <v>51</v>
      </c>
      <c r="N2366">
        <v>302.04000000000002</v>
      </c>
      <c r="R2366" t="s">
        <v>214</v>
      </c>
      <c r="S2366">
        <v>32.700800000000001</v>
      </c>
      <c r="T2366">
        <v>-103.13496000000001</v>
      </c>
      <c r="Z2366">
        <v>35000027001</v>
      </c>
      <c r="AA2366">
        <v>1183.6806726550001</v>
      </c>
      <c r="AB2366" t="s">
        <v>41</v>
      </c>
      <c r="AC2366" t="s">
        <v>72</v>
      </c>
      <c r="AD2366" t="s">
        <v>537</v>
      </c>
      <c r="AE2366" t="s">
        <v>55</v>
      </c>
      <c r="AF2366" t="s">
        <v>10842</v>
      </c>
    </row>
    <row r="2367" spans="1:32" x14ac:dyDescent="0.25">
      <c r="A2367" t="s">
        <v>10843</v>
      </c>
      <c r="B2367" t="s">
        <v>10844</v>
      </c>
      <c r="C2367" t="s">
        <v>10844</v>
      </c>
      <c r="D2367" t="s">
        <v>3194</v>
      </c>
      <c r="E2367" t="s">
        <v>99</v>
      </c>
      <c r="F2367">
        <v>6</v>
      </c>
      <c r="G2367">
        <v>2022</v>
      </c>
      <c r="H2367" s="1">
        <v>44833.392662013888</v>
      </c>
      <c r="I2367" t="s">
        <v>8601</v>
      </c>
      <c r="J2367">
        <v>389.52</v>
      </c>
      <c r="K2367">
        <v>0</v>
      </c>
      <c r="L2367" t="s">
        <v>38</v>
      </c>
      <c r="M2367" t="s">
        <v>79</v>
      </c>
      <c r="Q2367">
        <v>389.52</v>
      </c>
      <c r="R2367" t="s">
        <v>94</v>
      </c>
      <c r="S2367">
        <v>30.571138000000001</v>
      </c>
      <c r="T2367">
        <v>-96.217744999999994</v>
      </c>
      <c r="U2367">
        <v>1.570079</v>
      </c>
      <c r="V2367">
        <v>1</v>
      </c>
      <c r="W2367">
        <v>5</v>
      </c>
      <c r="X2367">
        <v>2</v>
      </c>
      <c r="Y2367">
        <v>573.01681699999995</v>
      </c>
      <c r="Z2367">
        <v>48003041002</v>
      </c>
      <c r="AA2367">
        <v>852.25008431159995</v>
      </c>
      <c r="AB2367" t="s">
        <v>41</v>
      </c>
      <c r="AC2367" t="s">
        <v>54</v>
      </c>
      <c r="AD2367" t="s">
        <v>54</v>
      </c>
      <c r="AE2367" t="s">
        <v>65</v>
      </c>
      <c r="AF2367" t="s">
        <v>10845</v>
      </c>
    </row>
    <row r="2368" spans="1:32" x14ac:dyDescent="0.25">
      <c r="A2368" t="s">
        <v>10846</v>
      </c>
      <c r="B2368" t="s">
        <v>10847</v>
      </c>
      <c r="C2368" t="s">
        <v>10847</v>
      </c>
      <c r="D2368" t="s">
        <v>4194</v>
      </c>
      <c r="E2368" t="s">
        <v>99</v>
      </c>
      <c r="F2368">
        <v>6</v>
      </c>
      <c r="G2368">
        <v>2022</v>
      </c>
      <c r="H2368" s="1">
        <v>44811.557125590276</v>
      </c>
      <c r="I2368" t="s">
        <v>8601</v>
      </c>
      <c r="J2368">
        <v>387.78</v>
      </c>
      <c r="K2368">
        <v>0</v>
      </c>
      <c r="L2368" t="s">
        <v>38</v>
      </c>
      <c r="M2368" t="s">
        <v>79</v>
      </c>
      <c r="Q2368">
        <v>387.78</v>
      </c>
      <c r="R2368" t="s">
        <v>52</v>
      </c>
      <c r="S2368">
        <v>30.086068000000001</v>
      </c>
      <c r="T2368">
        <v>-93.741579999999999</v>
      </c>
      <c r="U2368">
        <v>3.2629999999999999</v>
      </c>
      <c r="V2368">
        <v>2</v>
      </c>
      <c r="W2368">
        <v>7</v>
      </c>
      <c r="X2368">
        <v>7</v>
      </c>
      <c r="Y2368">
        <v>1187.9880000000001</v>
      </c>
      <c r="Z2368">
        <v>48006015001</v>
      </c>
      <c r="AA2368">
        <v>987.00757627539997</v>
      </c>
      <c r="AB2368" t="s">
        <v>177</v>
      </c>
      <c r="AC2368" t="s">
        <v>54</v>
      </c>
      <c r="AD2368" t="s">
        <v>54</v>
      </c>
      <c r="AE2368" t="s">
        <v>55</v>
      </c>
      <c r="AF2368" t="s">
        <v>10848</v>
      </c>
    </row>
    <row r="2369" spans="1:32" x14ac:dyDescent="0.25">
      <c r="A2369" t="s">
        <v>10849</v>
      </c>
      <c r="B2369" t="s">
        <v>10850</v>
      </c>
      <c r="C2369" t="s">
        <v>10851</v>
      </c>
      <c r="D2369" t="s">
        <v>5395</v>
      </c>
      <c r="E2369" t="s">
        <v>111</v>
      </c>
      <c r="F2369">
        <v>4</v>
      </c>
      <c r="G2369">
        <v>2022</v>
      </c>
      <c r="H2369" s="1">
        <v>44972.641318159724</v>
      </c>
      <c r="I2369" t="s">
        <v>8601</v>
      </c>
      <c r="J2369">
        <v>386.7</v>
      </c>
      <c r="K2369">
        <v>0</v>
      </c>
      <c r="L2369" t="s">
        <v>38</v>
      </c>
      <c r="M2369" t="s">
        <v>473</v>
      </c>
      <c r="N2369">
        <v>163</v>
      </c>
      <c r="Q2369">
        <v>223.7</v>
      </c>
      <c r="R2369" t="s">
        <v>52</v>
      </c>
      <c r="S2369">
        <v>33.326382000000002</v>
      </c>
      <c r="T2369">
        <v>-84.132934000000006</v>
      </c>
      <c r="U2369">
        <v>1.5142500000000001</v>
      </c>
      <c r="V2369">
        <v>1</v>
      </c>
      <c r="W2369">
        <v>3</v>
      </c>
      <c r="X2369">
        <v>1.3029999999999999</v>
      </c>
      <c r="Y2369">
        <v>181.67699999999999</v>
      </c>
      <c r="AB2369" t="s">
        <v>41</v>
      </c>
      <c r="AC2369" t="s">
        <v>54</v>
      </c>
      <c r="AD2369" t="s">
        <v>54</v>
      </c>
      <c r="AE2369" t="s">
        <v>73</v>
      </c>
      <c r="AF2369" t="s">
        <v>10852</v>
      </c>
    </row>
    <row r="2370" spans="1:32" x14ac:dyDescent="0.25">
      <c r="A2370" t="s">
        <v>10853</v>
      </c>
      <c r="B2370" t="s">
        <v>10854</v>
      </c>
      <c r="C2370" t="s">
        <v>10855</v>
      </c>
      <c r="D2370" t="s">
        <v>10856</v>
      </c>
      <c r="E2370" t="s">
        <v>247</v>
      </c>
      <c r="F2370">
        <v>1</v>
      </c>
      <c r="G2370">
        <v>2022</v>
      </c>
      <c r="H2370" s="1">
        <v>44956.470014918981</v>
      </c>
      <c r="I2370" t="s">
        <v>8601</v>
      </c>
      <c r="J2370">
        <v>384.96</v>
      </c>
      <c r="K2370">
        <v>0</v>
      </c>
      <c r="L2370" t="s">
        <v>38</v>
      </c>
      <c r="M2370" t="s">
        <v>79</v>
      </c>
      <c r="Q2370">
        <v>384.96</v>
      </c>
      <c r="R2370" t="s">
        <v>94</v>
      </c>
      <c r="S2370">
        <v>41.717500000000001</v>
      </c>
      <c r="T2370">
        <v>-71.168888999999993</v>
      </c>
      <c r="U2370">
        <v>3.516666667</v>
      </c>
      <c r="V2370">
        <v>1</v>
      </c>
      <c r="W2370">
        <v>4.2</v>
      </c>
      <c r="X2370">
        <v>0</v>
      </c>
      <c r="Y2370">
        <v>1282.9000000000001</v>
      </c>
      <c r="Z2370">
        <v>25000030001</v>
      </c>
      <c r="AA2370">
        <v>1054.3863222573002</v>
      </c>
      <c r="AB2370" t="s">
        <v>41</v>
      </c>
      <c r="AC2370" t="s">
        <v>54</v>
      </c>
      <c r="AD2370" t="s">
        <v>54</v>
      </c>
      <c r="AE2370" t="s">
        <v>55</v>
      </c>
      <c r="AF2370" t="s">
        <v>10857</v>
      </c>
    </row>
    <row r="2371" spans="1:32" x14ac:dyDescent="0.25">
      <c r="A2371" t="s">
        <v>10858</v>
      </c>
      <c r="B2371" t="s">
        <v>10859</v>
      </c>
      <c r="C2371" t="s">
        <v>10860</v>
      </c>
      <c r="D2371" t="s">
        <v>10861</v>
      </c>
      <c r="E2371" t="s">
        <v>36</v>
      </c>
      <c r="F2371">
        <v>9</v>
      </c>
      <c r="G2371">
        <v>2022</v>
      </c>
      <c r="H2371" s="1">
        <v>44980.485507534722</v>
      </c>
      <c r="I2371" t="s">
        <v>8601</v>
      </c>
      <c r="J2371">
        <v>384</v>
      </c>
      <c r="K2371">
        <v>0</v>
      </c>
      <c r="L2371" t="s">
        <v>38</v>
      </c>
      <c r="M2371" t="s">
        <v>79</v>
      </c>
      <c r="Q2371">
        <v>384</v>
      </c>
      <c r="R2371" t="s">
        <v>52</v>
      </c>
      <c r="S2371">
        <v>38.584615999999997</v>
      </c>
      <c r="T2371">
        <v>-122.864284</v>
      </c>
      <c r="U2371">
        <v>0.76666666699999997</v>
      </c>
      <c r="V2371">
        <v>1</v>
      </c>
      <c r="W2371">
        <v>4</v>
      </c>
      <c r="X2371">
        <v>1.4</v>
      </c>
      <c r="Y2371">
        <v>279.83</v>
      </c>
      <c r="Z2371">
        <v>6001082001</v>
      </c>
      <c r="AA2371">
        <v>482.57750500549997</v>
      </c>
      <c r="AB2371" t="s">
        <v>54</v>
      </c>
      <c r="AC2371" t="s">
        <v>54</v>
      </c>
      <c r="AD2371" t="s">
        <v>54</v>
      </c>
      <c r="AE2371" t="s">
        <v>73</v>
      </c>
      <c r="AF2371" t="s">
        <v>10862</v>
      </c>
    </row>
    <row r="2372" spans="1:32" x14ac:dyDescent="0.25">
      <c r="A2372" t="s">
        <v>987</v>
      </c>
      <c r="B2372" t="s">
        <v>10863</v>
      </c>
      <c r="C2372" t="s">
        <v>10863</v>
      </c>
      <c r="D2372" t="s">
        <v>10864</v>
      </c>
      <c r="E2372" t="s">
        <v>99</v>
      </c>
      <c r="F2372">
        <v>6</v>
      </c>
      <c r="G2372">
        <v>2022</v>
      </c>
      <c r="H2372" s="1">
        <v>44826.340223194442</v>
      </c>
      <c r="I2372" t="s">
        <v>8601</v>
      </c>
      <c r="J2372">
        <v>381</v>
      </c>
      <c r="K2372">
        <v>0</v>
      </c>
      <c r="L2372" t="s">
        <v>38</v>
      </c>
      <c r="M2372" t="s">
        <v>79</v>
      </c>
      <c r="Q2372">
        <v>381</v>
      </c>
      <c r="R2372" t="s">
        <v>52</v>
      </c>
      <c r="S2372">
        <v>29.999002999999998</v>
      </c>
      <c r="T2372">
        <v>-95.265123000000003</v>
      </c>
      <c r="U2372">
        <v>2.083916667</v>
      </c>
      <c r="V2372">
        <v>1</v>
      </c>
      <c r="W2372">
        <v>5.53</v>
      </c>
      <c r="X2372">
        <v>0</v>
      </c>
      <c r="Y2372">
        <v>760.96199999999999</v>
      </c>
      <c r="AB2372" t="s">
        <v>41</v>
      </c>
      <c r="AC2372" t="s">
        <v>54</v>
      </c>
      <c r="AD2372" t="s">
        <v>54</v>
      </c>
      <c r="AE2372" t="s">
        <v>73</v>
      </c>
      <c r="AF2372" t="s">
        <v>10865</v>
      </c>
    </row>
    <row r="2373" spans="1:32" x14ac:dyDescent="0.25">
      <c r="A2373" t="s">
        <v>10866</v>
      </c>
      <c r="B2373" t="s">
        <v>10867</v>
      </c>
      <c r="C2373" t="s">
        <v>10868</v>
      </c>
      <c r="D2373" t="s">
        <v>10869</v>
      </c>
      <c r="E2373" t="s">
        <v>600</v>
      </c>
      <c r="F2373">
        <v>4</v>
      </c>
      <c r="G2373">
        <v>2022</v>
      </c>
      <c r="H2373" s="1">
        <v>44951.436609375</v>
      </c>
      <c r="I2373" t="s">
        <v>8601</v>
      </c>
      <c r="J2373">
        <v>380.63</v>
      </c>
      <c r="K2373">
        <v>0</v>
      </c>
      <c r="L2373" t="s">
        <v>38</v>
      </c>
      <c r="M2373" t="s">
        <v>79</v>
      </c>
      <c r="Q2373">
        <v>380.63</v>
      </c>
      <c r="R2373" t="s">
        <v>52</v>
      </c>
      <c r="S2373">
        <v>28.029250000000001</v>
      </c>
      <c r="T2373">
        <v>-82.654111</v>
      </c>
      <c r="U2373">
        <v>0.209166667</v>
      </c>
      <c r="V2373">
        <v>1</v>
      </c>
      <c r="W2373">
        <v>2.25</v>
      </c>
      <c r="X2373">
        <v>0.19700000000000001</v>
      </c>
      <c r="Y2373">
        <v>83.29090909</v>
      </c>
      <c r="Z2373">
        <v>12000074001</v>
      </c>
      <c r="AA2373">
        <v>602.7666194597</v>
      </c>
      <c r="AB2373" t="s">
        <v>54</v>
      </c>
      <c r="AC2373" t="s">
        <v>64</v>
      </c>
      <c r="AD2373" t="s">
        <v>54</v>
      </c>
      <c r="AE2373" t="s">
        <v>73</v>
      </c>
      <c r="AF2373" t="s">
        <v>10870</v>
      </c>
    </row>
    <row r="2374" spans="1:32" x14ac:dyDescent="0.25">
      <c r="A2374" t="s">
        <v>10871</v>
      </c>
      <c r="B2374" t="s">
        <v>10872</v>
      </c>
      <c r="C2374" t="s">
        <v>10873</v>
      </c>
      <c r="D2374" t="s">
        <v>606</v>
      </c>
      <c r="E2374" t="s">
        <v>111</v>
      </c>
      <c r="F2374">
        <v>4</v>
      </c>
      <c r="G2374">
        <v>2022</v>
      </c>
      <c r="H2374" s="1">
        <v>44957.419457476855</v>
      </c>
      <c r="I2374" t="s">
        <v>8601</v>
      </c>
      <c r="J2374">
        <v>379.19</v>
      </c>
      <c r="K2374">
        <v>0</v>
      </c>
      <c r="L2374" t="s">
        <v>38</v>
      </c>
      <c r="M2374" t="s">
        <v>51</v>
      </c>
      <c r="N2374">
        <v>379.19</v>
      </c>
      <c r="R2374" t="s">
        <v>52</v>
      </c>
      <c r="S2374">
        <v>33.540139000000003</v>
      </c>
      <c r="T2374">
        <v>-82.051444000000004</v>
      </c>
      <c r="U2374">
        <v>3.225333333</v>
      </c>
      <c r="V2374">
        <v>1</v>
      </c>
      <c r="W2374">
        <v>4.5999999999999996</v>
      </c>
      <c r="X2374">
        <v>3.55</v>
      </c>
      <c r="Y2374">
        <v>1176.905</v>
      </c>
      <c r="Z2374">
        <v>13000328002</v>
      </c>
      <c r="AA2374">
        <v>1404.0273824877002</v>
      </c>
      <c r="AB2374" t="s">
        <v>41</v>
      </c>
      <c r="AC2374" t="s">
        <v>54</v>
      </c>
      <c r="AD2374" t="s">
        <v>54</v>
      </c>
      <c r="AE2374" t="s">
        <v>73</v>
      </c>
      <c r="AF2374" t="s">
        <v>10874</v>
      </c>
    </row>
    <row r="2375" spans="1:32" x14ac:dyDescent="0.25">
      <c r="A2375" t="s">
        <v>10875</v>
      </c>
      <c r="B2375" t="s">
        <v>10876</v>
      </c>
      <c r="C2375" t="s">
        <v>10877</v>
      </c>
      <c r="D2375" t="s">
        <v>10878</v>
      </c>
      <c r="E2375" t="s">
        <v>1948</v>
      </c>
      <c r="F2375">
        <v>6</v>
      </c>
      <c r="G2375">
        <v>2022</v>
      </c>
      <c r="H2375" s="1">
        <v>44986.640808935183</v>
      </c>
      <c r="I2375" t="s">
        <v>8601</v>
      </c>
      <c r="J2375">
        <v>377.23</v>
      </c>
      <c r="K2375">
        <v>0</v>
      </c>
      <c r="L2375" t="s">
        <v>38</v>
      </c>
      <c r="M2375" t="s">
        <v>79</v>
      </c>
      <c r="Q2375">
        <v>399.19</v>
      </c>
      <c r="R2375" t="s">
        <v>94</v>
      </c>
      <c r="S2375">
        <v>30.187221999999998</v>
      </c>
      <c r="T2375">
        <v>-93.305194</v>
      </c>
      <c r="U2375">
        <v>5.41</v>
      </c>
      <c r="V2375">
        <v>1</v>
      </c>
      <c r="W2375">
        <v>9</v>
      </c>
      <c r="X2375">
        <v>0</v>
      </c>
      <c r="Y2375">
        <v>1978.73</v>
      </c>
      <c r="Z2375">
        <v>22001310001</v>
      </c>
      <c r="AA2375">
        <v>1620.7319979429999</v>
      </c>
      <c r="AB2375" t="s">
        <v>41</v>
      </c>
      <c r="AC2375" t="s">
        <v>54</v>
      </c>
      <c r="AD2375" t="s">
        <v>54</v>
      </c>
      <c r="AE2375" t="s">
        <v>55</v>
      </c>
      <c r="AF2375" t="s">
        <v>10879</v>
      </c>
    </row>
    <row r="2376" spans="1:32" x14ac:dyDescent="0.25">
      <c r="A2376" t="s">
        <v>10880</v>
      </c>
      <c r="B2376" t="s">
        <v>10881</v>
      </c>
      <c r="C2376" t="s">
        <v>10881</v>
      </c>
      <c r="D2376" t="s">
        <v>5832</v>
      </c>
      <c r="E2376" t="s">
        <v>99</v>
      </c>
      <c r="F2376">
        <v>6</v>
      </c>
      <c r="G2376">
        <v>2022</v>
      </c>
      <c r="H2376" s="1">
        <v>44812.468060324078</v>
      </c>
      <c r="I2376" t="s">
        <v>8601</v>
      </c>
      <c r="J2376">
        <v>376.53</v>
      </c>
      <c r="K2376">
        <v>0</v>
      </c>
      <c r="L2376" t="s">
        <v>38</v>
      </c>
      <c r="M2376" t="s">
        <v>79</v>
      </c>
      <c r="Q2376">
        <v>376.53</v>
      </c>
      <c r="R2376" t="s">
        <v>86</v>
      </c>
      <c r="S2376">
        <v>30.772434000000001</v>
      </c>
      <c r="T2376">
        <v>-95.512743999999998</v>
      </c>
      <c r="U2376">
        <v>2.4183333330000001</v>
      </c>
      <c r="V2376">
        <v>1</v>
      </c>
      <c r="W2376">
        <v>4.5</v>
      </c>
      <c r="X2376">
        <v>4.1500000000000004</v>
      </c>
      <c r="Y2376">
        <v>882.39</v>
      </c>
      <c r="AB2376" t="s">
        <v>41</v>
      </c>
      <c r="AC2376" t="s">
        <v>54</v>
      </c>
      <c r="AD2376" t="s">
        <v>54</v>
      </c>
      <c r="AE2376" t="s">
        <v>73</v>
      </c>
      <c r="AF2376" t="s">
        <v>10882</v>
      </c>
    </row>
    <row r="2377" spans="1:32" x14ac:dyDescent="0.25">
      <c r="A2377" t="s">
        <v>10883</v>
      </c>
      <c r="B2377" t="s">
        <v>10884</v>
      </c>
      <c r="C2377" t="s">
        <v>10885</v>
      </c>
      <c r="D2377" t="s">
        <v>10886</v>
      </c>
      <c r="E2377" t="s">
        <v>36</v>
      </c>
      <c r="F2377">
        <v>9</v>
      </c>
      <c r="G2377">
        <v>2022</v>
      </c>
      <c r="H2377" s="1">
        <v>44970.552373935185</v>
      </c>
      <c r="I2377" t="s">
        <v>8601</v>
      </c>
      <c r="J2377">
        <v>376</v>
      </c>
      <c r="K2377">
        <v>1</v>
      </c>
      <c r="L2377" t="s">
        <v>51</v>
      </c>
      <c r="M2377" t="s">
        <v>51</v>
      </c>
      <c r="N2377">
        <v>376</v>
      </c>
      <c r="R2377" t="s">
        <v>52</v>
      </c>
      <c r="S2377">
        <v>35.768422999999999</v>
      </c>
      <c r="T2377">
        <v>-119.303111</v>
      </c>
      <c r="Z2377">
        <v>6005042003</v>
      </c>
      <c r="AA2377">
        <v>1591.5952429238</v>
      </c>
      <c r="AB2377" t="s">
        <v>2028</v>
      </c>
      <c r="AC2377" t="s">
        <v>54</v>
      </c>
      <c r="AD2377" t="s">
        <v>54</v>
      </c>
      <c r="AE2377" t="s">
        <v>73</v>
      </c>
      <c r="AF2377" t="s">
        <v>10887</v>
      </c>
    </row>
    <row r="2378" spans="1:32" x14ac:dyDescent="0.25">
      <c r="A2378" t="s">
        <v>10888</v>
      </c>
      <c r="B2378" t="s">
        <v>10889</v>
      </c>
      <c r="C2378" t="s">
        <v>10890</v>
      </c>
      <c r="D2378" t="s">
        <v>1088</v>
      </c>
      <c r="E2378" t="s">
        <v>1665</v>
      </c>
      <c r="F2378">
        <v>8</v>
      </c>
      <c r="G2378">
        <v>2022</v>
      </c>
      <c r="H2378" s="1">
        <v>44972.462737060188</v>
      </c>
      <c r="I2378" t="s">
        <v>8601</v>
      </c>
      <c r="J2378">
        <v>376</v>
      </c>
      <c r="K2378">
        <v>0</v>
      </c>
      <c r="L2378" t="s">
        <v>38</v>
      </c>
      <c r="M2378" t="s">
        <v>51</v>
      </c>
      <c r="N2378">
        <v>339</v>
      </c>
      <c r="R2378" t="s">
        <v>86</v>
      </c>
      <c r="S2378">
        <v>43.032029999999999</v>
      </c>
      <c r="T2378">
        <v>-108.38064</v>
      </c>
      <c r="U2378">
        <v>1.638083333</v>
      </c>
      <c r="V2378">
        <v>1</v>
      </c>
      <c r="W2378">
        <v>0</v>
      </c>
      <c r="X2378">
        <v>0</v>
      </c>
      <c r="Y2378">
        <v>598.24599999999998</v>
      </c>
      <c r="Z2378">
        <v>56000054001</v>
      </c>
      <c r="AA2378">
        <v>1220.1016164289999</v>
      </c>
      <c r="AB2378" t="s">
        <v>118</v>
      </c>
      <c r="AC2378" t="s">
        <v>144</v>
      </c>
      <c r="AD2378" t="s">
        <v>54</v>
      </c>
      <c r="AE2378" t="s">
        <v>73</v>
      </c>
      <c r="AF2378" t="s">
        <v>10891</v>
      </c>
    </row>
    <row r="2379" spans="1:32" x14ac:dyDescent="0.25">
      <c r="A2379" t="s">
        <v>10892</v>
      </c>
      <c r="B2379" t="s">
        <v>10893</v>
      </c>
      <c r="C2379" t="s">
        <v>10894</v>
      </c>
      <c r="D2379" t="s">
        <v>10895</v>
      </c>
      <c r="E2379" t="s">
        <v>525</v>
      </c>
      <c r="F2379">
        <v>2</v>
      </c>
      <c r="G2379">
        <v>2022</v>
      </c>
      <c r="H2379" s="1">
        <v>44978.671173055554</v>
      </c>
      <c r="I2379" t="s">
        <v>8601</v>
      </c>
      <c r="J2379">
        <v>375</v>
      </c>
      <c r="K2379">
        <v>0</v>
      </c>
      <c r="L2379" t="s">
        <v>38</v>
      </c>
      <c r="M2379" t="s">
        <v>79</v>
      </c>
      <c r="Q2379">
        <v>375</v>
      </c>
      <c r="R2379" t="s">
        <v>94</v>
      </c>
      <c r="S2379">
        <v>40.822285000000001</v>
      </c>
      <c r="T2379">
        <v>-74.389944999999997</v>
      </c>
      <c r="U2379">
        <v>1.9908333330000001</v>
      </c>
      <c r="V2379">
        <v>1</v>
      </c>
      <c r="W2379">
        <v>4.6100000000000003</v>
      </c>
      <c r="X2379">
        <v>0</v>
      </c>
      <c r="Y2379">
        <v>726.45</v>
      </c>
      <c r="Z2379">
        <v>34001043001</v>
      </c>
      <c r="AA2379">
        <v>1158.1860120132003</v>
      </c>
      <c r="AB2379" t="s">
        <v>53</v>
      </c>
      <c r="AC2379" t="s">
        <v>42</v>
      </c>
      <c r="AD2379" t="s">
        <v>54</v>
      </c>
      <c r="AE2379" t="s">
        <v>55</v>
      </c>
      <c r="AF2379" t="s">
        <v>10896</v>
      </c>
    </row>
    <row r="2380" spans="1:32" x14ac:dyDescent="0.25">
      <c r="A2380" t="s">
        <v>10897</v>
      </c>
      <c r="B2380" t="s">
        <v>10898</v>
      </c>
      <c r="C2380" t="s">
        <v>10898</v>
      </c>
      <c r="D2380" t="s">
        <v>3430</v>
      </c>
      <c r="E2380" t="s">
        <v>99</v>
      </c>
      <c r="F2380">
        <v>6</v>
      </c>
      <c r="G2380">
        <v>2022</v>
      </c>
      <c r="H2380" s="1">
        <v>44826.729172361112</v>
      </c>
      <c r="I2380" t="s">
        <v>8601</v>
      </c>
      <c r="J2380">
        <v>374.8</v>
      </c>
      <c r="K2380">
        <v>0</v>
      </c>
      <c r="L2380" t="s">
        <v>38</v>
      </c>
      <c r="M2380" t="s">
        <v>79</v>
      </c>
      <c r="Q2380">
        <v>374.8</v>
      </c>
      <c r="R2380" t="s">
        <v>94</v>
      </c>
      <c r="S2380">
        <v>27.596667</v>
      </c>
      <c r="T2380">
        <v>-99.468638999999996</v>
      </c>
      <c r="U2380">
        <v>1.3690833330000001</v>
      </c>
      <c r="V2380">
        <v>2</v>
      </c>
      <c r="W2380">
        <v>2.9260000000000002</v>
      </c>
      <c r="X2380">
        <v>0</v>
      </c>
      <c r="Y2380">
        <v>502.42599999999999</v>
      </c>
      <c r="Z2380">
        <v>48001125003</v>
      </c>
      <c r="AA2380">
        <v>331.24848362453002</v>
      </c>
      <c r="AB2380" t="s">
        <v>54</v>
      </c>
      <c r="AC2380" t="s">
        <v>64</v>
      </c>
      <c r="AD2380" t="s">
        <v>54</v>
      </c>
      <c r="AE2380" t="s">
        <v>73</v>
      </c>
      <c r="AF2380" t="s">
        <v>10899</v>
      </c>
    </row>
    <row r="2381" spans="1:32" x14ac:dyDescent="0.25">
      <c r="A2381" t="s">
        <v>10900</v>
      </c>
      <c r="B2381" t="s">
        <v>10901</v>
      </c>
      <c r="C2381" t="s">
        <v>10902</v>
      </c>
      <c r="D2381" t="s">
        <v>10903</v>
      </c>
      <c r="E2381" t="s">
        <v>213</v>
      </c>
      <c r="F2381">
        <v>3</v>
      </c>
      <c r="G2381">
        <v>2022</v>
      </c>
      <c r="H2381" s="1">
        <v>44932.467992384256</v>
      </c>
      <c r="I2381" t="s">
        <v>8601</v>
      </c>
      <c r="J2381">
        <v>374.49</v>
      </c>
      <c r="K2381">
        <v>0</v>
      </c>
      <c r="L2381" t="s">
        <v>38</v>
      </c>
      <c r="M2381" t="s">
        <v>79</v>
      </c>
      <c r="Q2381">
        <v>374.49</v>
      </c>
      <c r="R2381" t="s">
        <v>94</v>
      </c>
      <c r="S2381">
        <v>41.042430000000003</v>
      </c>
      <c r="T2381">
        <v>-76.262219999999999</v>
      </c>
      <c r="U2381">
        <v>1.1294249999999999</v>
      </c>
      <c r="V2381">
        <v>1</v>
      </c>
      <c r="W2381">
        <v>2.2000000000000002</v>
      </c>
      <c r="X2381">
        <v>0</v>
      </c>
      <c r="Y2381">
        <v>412.05149999999998</v>
      </c>
      <c r="Z2381">
        <v>42004027001</v>
      </c>
      <c r="AA2381">
        <v>1087.1651716538995</v>
      </c>
      <c r="AB2381" t="s">
        <v>544</v>
      </c>
      <c r="AC2381" t="s">
        <v>54</v>
      </c>
      <c r="AD2381" t="s">
        <v>54</v>
      </c>
      <c r="AE2381" t="s">
        <v>73</v>
      </c>
      <c r="AF2381" t="s">
        <v>10904</v>
      </c>
    </row>
    <row r="2382" spans="1:32" x14ac:dyDescent="0.25">
      <c r="A2382" t="s">
        <v>10905</v>
      </c>
      <c r="B2382" t="s">
        <v>10906</v>
      </c>
      <c r="C2382" t="s">
        <v>10906</v>
      </c>
      <c r="D2382" t="s">
        <v>720</v>
      </c>
      <c r="E2382" t="s">
        <v>99</v>
      </c>
      <c r="F2382">
        <v>6</v>
      </c>
      <c r="G2382">
        <v>2022</v>
      </c>
      <c r="H2382" s="1">
        <v>44831.476042997689</v>
      </c>
      <c r="I2382" t="s">
        <v>8601</v>
      </c>
      <c r="J2382">
        <v>370.17</v>
      </c>
      <c r="K2382">
        <v>0</v>
      </c>
      <c r="L2382" t="s">
        <v>38</v>
      </c>
      <c r="M2382" t="s">
        <v>51</v>
      </c>
      <c r="N2382">
        <v>370.17</v>
      </c>
      <c r="R2382" t="s">
        <v>52</v>
      </c>
      <c r="S2382">
        <v>29.569102999999998</v>
      </c>
      <c r="T2382">
        <v>-95.754282000000003</v>
      </c>
      <c r="U2382">
        <v>1.684574083</v>
      </c>
      <c r="V2382">
        <v>1</v>
      </c>
      <c r="W2382">
        <v>6</v>
      </c>
      <c r="X2382">
        <v>3</v>
      </c>
      <c r="Y2382">
        <v>614.85765000000004</v>
      </c>
      <c r="Z2382">
        <v>48007020002</v>
      </c>
      <c r="AB2382" t="s">
        <v>41</v>
      </c>
      <c r="AC2382" t="s">
        <v>54</v>
      </c>
      <c r="AD2382" t="s">
        <v>54</v>
      </c>
      <c r="AE2382" t="s">
        <v>73</v>
      </c>
      <c r="AF2382" t="s">
        <v>10907</v>
      </c>
    </row>
    <row r="2383" spans="1:32" x14ac:dyDescent="0.25">
      <c r="A2383" t="s">
        <v>10908</v>
      </c>
      <c r="B2383" t="s">
        <v>10909</v>
      </c>
      <c r="C2383" t="s">
        <v>10910</v>
      </c>
      <c r="D2383" t="s">
        <v>10911</v>
      </c>
      <c r="E2383" t="s">
        <v>117</v>
      </c>
      <c r="F2383">
        <v>5</v>
      </c>
      <c r="G2383">
        <v>2022</v>
      </c>
      <c r="H2383" s="1">
        <v>44967.541570752313</v>
      </c>
      <c r="I2383" t="s">
        <v>8601</v>
      </c>
      <c r="J2383">
        <v>367.21</v>
      </c>
      <c r="K2383">
        <v>0</v>
      </c>
      <c r="L2383" t="s">
        <v>38</v>
      </c>
      <c r="M2383" t="s">
        <v>51</v>
      </c>
      <c r="N2383">
        <v>367.21</v>
      </c>
      <c r="R2383" t="s">
        <v>52</v>
      </c>
      <c r="S2383">
        <v>42.413716000000001</v>
      </c>
      <c r="T2383">
        <v>-87.958670999999995</v>
      </c>
      <c r="U2383">
        <v>0.81899999999999995</v>
      </c>
      <c r="V2383">
        <v>1</v>
      </c>
      <c r="W2383">
        <v>7.8</v>
      </c>
      <c r="X2383">
        <v>2.1</v>
      </c>
      <c r="Y2383">
        <v>298.96699999999998</v>
      </c>
      <c r="Z2383">
        <v>17000703002</v>
      </c>
      <c r="AA2383">
        <v>506.25111845859999</v>
      </c>
      <c r="AB2383" t="s">
        <v>41</v>
      </c>
      <c r="AC2383" t="s">
        <v>54</v>
      </c>
      <c r="AD2383" t="s">
        <v>54</v>
      </c>
      <c r="AE2383" t="s">
        <v>55</v>
      </c>
      <c r="AF2383" t="s">
        <v>10912</v>
      </c>
    </row>
    <row r="2384" spans="1:32" x14ac:dyDescent="0.25">
      <c r="A2384" t="s">
        <v>10913</v>
      </c>
      <c r="B2384" t="s">
        <v>10914</v>
      </c>
      <c r="C2384" t="s">
        <v>10914</v>
      </c>
      <c r="D2384" t="s">
        <v>8644</v>
      </c>
      <c r="E2384" t="s">
        <v>99</v>
      </c>
      <c r="F2384">
        <v>6</v>
      </c>
      <c r="G2384">
        <v>2022</v>
      </c>
      <c r="H2384" s="1">
        <v>44819.345344166664</v>
      </c>
      <c r="I2384" t="s">
        <v>8601</v>
      </c>
      <c r="J2384">
        <v>367.2</v>
      </c>
      <c r="K2384">
        <v>0</v>
      </c>
      <c r="L2384" t="s">
        <v>38</v>
      </c>
      <c r="M2384" t="s">
        <v>79</v>
      </c>
      <c r="Q2384">
        <v>367.2</v>
      </c>
      <c r="R2384" t="s">
        <v>94</v>
      </c>
      <c r="S2384">
        <v>32.937123</v>
      </c>
      <c r="T2384">
        <v>-96.738727999999995</v>
      </c>
      <c r="U2384">
        <v>2.0565833329999998</v>
      </c>
      <c r="V2384">
        <v>1</v>
      </c>
      <c r="W2384">
        <v>4.75</v>
      </c>
      <c r="X2384">
        <v>0</v>
      </c>
      <c r="Y2384">
        <v>750.41499999999996</v>
      </c>
      <c r="Z2384">
        <v>48004354011</v>
      </c>
      <c r="AA2384">
        <v>1402.2063352990001</v>
      </c>
      <c r="AB2384" t="s">
        <v>54</v>
      </c>
      <c r="AC2384" t="s">
        <v>54</v>
      </c>
      <c r="AD2384" t="s">
        <v>54</v>
      </c>
      <c r="AE2384" t="s">
        <v>73</v>
      </c>
      <c r="AF2384" t="s">
        <v>10915</v>
      </c>
    </row>
    <row r="2385" spans="1:32" x14ac:dyDescent="0.25">
      <c r="A2385" t="s">
        <v>10916</v>
      </c>
      <c r="B2385" t="s">
        <v>10917</v>
      </c>
      <c r="C2385" t="s">
        <v>10917</v>
      </c>
      <c r="D2385" t="s">
        <v>10918</v>
      </c>
      <c r="E2385" t="s">
        <v>99</v>
      </c>
      <c r="F2385">
        <v>6</v>
      </c>
      <c r="G2385">
        <v>2022</v>
      </c>
      <c r="H2385" s="1">
        <v>44816.264974930556</v>
      </c>
      <c r="I2385" t="s">
        <v>8601</v>
      </c>
      <c r="J2385">
        <v>364.56</v>
      </c>
      <c r="K2385">
        <v>0</v>
      </c>
      <c r="L2385" t="s">
        <v>38</v>
      </c>
      <c r="M2385" t="s">
        <v>79</v>
      </c>
      <c r="Q2385">
        <v>364.56060000000002</v>
      </c>
      <c r="R2385" t="s">
        <v>52</v>
      </c>
      <c r="S2385">
        <v>29.127751</v>
      </c>
      <c r="T2385">
        <v>-99.887307000000007</v>
      </c>
      <c r="U2385">
        <v>0.3095</v>
      </c>
      <c r="V2385">
        <v>3</v>
      </c>
      <c r="W2385">
        <v>2.44</v>
      </c>
      <c r="X2385">
        <v>0.97</v>
      </c>
      <c r="Y2385">
        <v>75.254000000000005</v>
      </c>
      <c r="Z2385">
        <v>48008030001</v>
      </c>
      <c r="AA2385">
        <v>633.72442166760004</v>
      </c>
      <c r="AB2385" t="s">
        <v>41</v>
      </c>
      <c r="AC2385" t="s">
        <v>54</v>
      </c>
      <c r="AD2385" t="s">
        <v>54</v>
      </c>
      <c r="AE2385" t="s">
        <v>73</v>
      </c>
      <c r="AF2385" t="s">
        <v>10919</v>
      </c>
    </row>
    <row r="2386" spans="1:32" x14ac:dyDescent="0.25">
      <c r="A2386" t="s">
        <v>10920</v>
      </c>
      <c r="B2386" t="s">
        <v>10921</v>
      </c>
      <c r="C2386" t="s">
        <v>10922</v>
      </c>
      <c r="D2386" t="s">
        <v>10923</v>
      </c>
      <c r="E2386" t="s">
        <v>600</v>
      </c>
      <c r="F2386">
        <v>4</v>
      </c>
      <c r="G2386">
        <v>2022</v>
      </c>
      <c r="H2386" s="1">
        <v>44986.498984189813</v>
      </c>
      <c r="I2386" t="s">
        <v>8601</v>
      </c>
      <c r="J2386">
        <v>364.49</v>
      </c>
      <c r="K2386">
        <v>0</v>
      </c>
      <c r="L2386" t="s">
        <v>38</v>
      </c>
      <c r="M2386" t="s">
        <v>79</v>
      </c>
      <c r="Q2386">
        <v>364.49</v>
      </c>
      <c r="R2386" t="s">
        <v>52</v>
      </c>
      <c r="S2386">
        <v>28.07159</v>
      </c>
      <c r="T2386">
        <v>-80.644620000000003</v>
      </c>
      <c r="Z2386">
        <v>12000095001</v>
      </c>
      <c r="AA2386">
        <v>910.52359435000005</v>
      </c>
      <c r="AB2386" t="s">
        <v>53</v>
      </c>
      <c r="AC2386" t="s">
        <v>54</v>
      </c>
      <c r="AD2386" t="s">
        <v>54</v>
      </c>
      <c r="AE2386" t="s">
        <v>73</v>
      </c>
      <c r="AF2386" t="s">
        <v>10924</v>
      </c>
    </row>
    <row r="2387" spans="1:32" x14ac:dyDescent="0.25">
      <c r="A2387" t="s">
        <v>7378</v>
      </c>
      <c r="B2387" t="s">
        <v>10925</v>
      </c>
      <c r="C2387" t="s">
        <v>10926</v>
      </c>
      <c r="D2387" t="s">
        <v>7381</v>
      </c>
      <c r="E2387" t="s">
        <v>136</v>
      </c>
      <c r="F2387">
        <v>4</v>
      </c>
      <c r="G2387">
        <v>2022</v>
      </c>
      <c r="H2387" s="1">
        <v>44971.566544259258</v>
      </c>
      <c r="I2387" t="s">
        <v>8601</v>
      </c>
      <c r="J2387">
        <v>363.3</v>
      </c>
      <c r="K2387">
        <v>0</v>
      </c>
      <c r="L2387" t="s">
        <v>38</v>
      </c>
      <c r="M2387" t="s">
        <v>51</v>
      </c>
      <c r="N2387">
        <v>363.3</v>
      </c>
      <c r="R2387" t="s">
        <v>52</v>
      </c>
      <c r="S2387">
        <v>35.166111000000001</v>
      </c>
      <c r="T2387">
        <v>-81.199444</v>
      </c>
      <c r="U2387">
        <v>0</v>
      </c>
      <c r="V2387">
        <v>1</v>
      </c>
      <c r="W2387">
        <v>6</v>
      </c>
      <c r="X2387">
        <v>0</v>
      </c>
      <c r="Y2387">
        <v>0</v>
      </c>
      <c r="Z2387">
        <v>37003601003</v>
      </c>
      <c r="AA2387">
        <v>1729.9948292649999</v>
      </c>
      <c r="AB2387" t="s">
        <v>53</v>
      </c>
      <c r="AC2387" t="s">
        <v>72</v>
      </c>
      <c r="AD2387" t="s">
        <v>54</v>
      </c>
      <c r="AE2387" t="s">
        <v>65</v>
      </c>
      <c r="AF2387" t="s">
        <v>10927</v>
      </c>
    </row>
    <row r="2388" spans="1:32" x14ac:dyDescent="0.25">
      <c r="A2388" t="s">
        <v>10928</v>
      </c>
      <c r="B2388" t="s">
        <v>10929</v>
      </c>
      <c r="C2388" t="s">
        <v>10930</v>
      </c>
      <c r="D2388" t="s">
        <v>10931</v>
      </c>
      <c r="E2388" t="s">
        <v>525</v>
      </c>
      <c r="F2388">
        <v>2</v>
      </c>
      <c r="G2388">
        <v>2022</v>
      </c>
      <c r="H2388" s="1">
        <v>44960.405655937502</v>
      </c>
      <c r="I2388" t="s">
        <v>8601</v>
      </c>
      <c r="J2388">
        <v>362.98</v>
      </c>
      <c r="K2388">
        <v>0</v>
      </c>
      <c r="L2388" t="s">
        <v>38</v>
      </c>
      <c r="M2388" t="s">
        <v>607</v>
      </c>
      <c r="N2388">
        <v>192.1431</v>
      </c>
      <c r="P2388">
        <v>170.8398</v>
      </c>
      <c r="R2388" t="s">
        <v>86</v>
      </c>
      <c r="S2388">
        <v>39.919379999999997</v>
      </c>
      <c r="T2388">
        <v>-74.806970000000007</v>
      </c>
      <c r="U2388">
        <v>1.057108333</v>
      </c>
      <c r="V2388">
        <v>1</v>
      </c>
      <c r="W2388">
        <v>0</v>
      </c>
      <c r="X2388">
        <v>0</v>
      </c>
      <c r="Y2388">
        <v>385.6046</v>
      </c>
      <c r="Z2388">
        <v>34007290001</v>
      </c>
      <c r="AA2388">
        <v>685.26005710780998</v>
      </c>
      <c r="AB2388" t="s">
        <v>54</v>
      </c>
      <c r="AC2388" t="s">
        <v>54</v>
      </c>
      <c r="AD2388" t="s">
        <v>54</v>
      </c>
      <c r="AE2388" t="s">
        <v>55</v>
      </c>
      <c r="AF2388" t="s">
        <v>10932</v>
      </c>
    </row>
    <row r="2389" spans="1:32" x14ac:dyDescent="0.25">
      <c r="A2389" t="s">
        <v>10933</v>
      </c>
      <c r="B2389" t="s">
        <v>10934</v>
      </c>
      <c r="C2389" t="s">
        <v>10935</v>
      </c>
      <c r="D2389" t="s">
        <v>10936</v>
      </c>
      <c r="E2389" t="s">
        <v>525</v>
      </c>
      <c r="F2389">
        <v>2</v>
      </c>
      <c r="G2389">
        <v>2022</v>
      </c>
      <c r="H2389" s="1">
        <v>44967.426836203704</v>
      </c>
      <c r="I2389" t="s">
        <v>8601</v>
      </c>
      <c r="J2389">
        <v>358.7</v>
      </c>
      <c r="K2389">
        <v>0</v>
      </c>
      <c r="L2389" t="s">
        <v>38</v>
      </c>
      <c r="M2389" t="s">
        <v>79</v>
      </c>
      <c r="Q2389">
        <v>358.7</v>
      </c>
      <c r="R2389" t="s">
        <v>94</v>
      </c>
      <c r="S2389">
        <v>40.812432999999999</v>
      </c>
      <c r="T2389">
        <v>-74.494710999999995</v>
      </c>
      <c r="U2389">
        <v>1.2733333330000001</v>
      </c>
      <c r="V2389">
        <v>1</v>
      </c>
      <c r="W2389">
        <v>3.3</v>
      </c>
      <c r="X2389">
        <v>0</v>
      </c>
      <c r="Y2389">
        <v>464.35</v>
      </c>
      <c r="Z2389">
        <v>34001305002</v>
      </c>
      <c r="AA2389">
        <v>943.12033902772998</v>
      </c>
      <c r="AB2389" t="s">
        <v>54</v>
      </c>
      <c r="AC2389" t="s">
        <v>54</v>
      </c>
      <c r="AD2389" t="s">
        <v>54</v>
      </c>
      <c r="AE2389" t="s">
        <v>73</v>
      </c>
      <c r="AF2389" t="s">
        <v>10937</v>
      </c>
    </row>
    <row r="2390" spans="1:32" x14ac:dyDescent="0.25">
      <c r="A2390" t="s">
        <v>10938</v>
      </c>
      <c r="B2390" t="s">
        <v>10939</v>
      </c>
      <c r="C2390" t="s">
        <v>10940</v>
      </c>
      <c r="D2390" t="s">
        <v>10941</v>
      </c>
      <c r="E2390" t="s">
        <v>117</v>
      </c>
      <c r="F2390">
        <v>5</v>
      </c>
      <c r="G2390">
        <v>2022</v>
      </c>
      <c r="H2390" s="1">
        <v>44936.485705706022</v>
      </c>
      <c r="I2390" t="s">
        <v>8601</v>
      </c>
      <c r="J2390">
        <v>358</v>
      </c>
      <c r="K2390">
        <v>0</v>
      </c>
      <c r="L2390" t="s">
        <v>38</v>
      </c>
      <c r="M2390" t="s">
        <v>79</v>
      </c>
      <c r="Q2390">
        <v>358</v>
      </c>
      <c r="R2390" t="s">
        <v>94</v>
      </c>
      <c r="S2390">
        <v>38.846946000000003</v>
      </c>
      <c r="T2390">
        <v>-90.098518999999996</v>
      </c>
      <c r="U2390">
        <v>2.51125</v>
      </c>
      <c r="V2390">
        <v>2</v>
      </c>
      <c r="W2390">
        <v>9.8000000000000007</v>
      </c>
      <c r="X2390">
        <v>5.0999999999999996</v>
      </c>
      <c r="Y2390">
        <v>916.79899999999998</v>
      </c>
      <c r="Z2390">
        <v>17000267001</v>
      </c>
      <c r="AA2390">
        <v>1668.0792248491998</v>
      </c>
      <c r="AB2390" t="s">
        <v>41</v>
      </c>
      <c r="AC2390" t="s">
        <v>54</v>
      </c>
      <c r="AD2390" t="s">
        <v>54</v>
      </c>
      <c r="AE2390" t="s">
        <v>800</v>
      </c>
      <c r="AF2390" t="s">
        <v>10942</v>
      </c>
    </row>
    <row r="2391" spans="1:32" x14ac:dyDescent="0.25">
      <c r="A2391" t="s">
        <v>10943</v>
      </c>
      <c r="B2391" t="s">
        <v>10944</v>
      </c>
      <c r="C2391" t="s">
        <v>10945</v>
      </c>
      <c r="D2391" t="s">
        <v>10946</v>
      </c>
      <c r="E2391" t="s">
        <v>253</v>
      </c>
      <c r="F2391">
        <v>5</v>
      </c>
      <c r="G2391">
        <v>2022</v>
      </c>
      <c r="H2391" s="1">
        <v>44971.349293703701</v>
      </c>
      <c r="I2391" t="s">
        <v>8601</v>
      </c>
      <c r="J2391">
        <v>356.31</v>
      </c>
      <c r="K2391">
        <v>0</v>
      </c>
      <c r="L2391" t="s">
        <v>38</v>
      </c>
      <c r="M2391" t="s">
        <v>51</v>
      </c>
      <c r="N2391">
        <v>356.31</v>
      </c>
      <c r="R2391" t="s">
        <v>52</v>
      </c>
      <c r="S2391">
        <v>41.600028000000002</v>
      </c>
      <c r="T2391">
        <v>-87.202556000000001</v>
      </c>
      <c r="U2391">
        <v>3.7777500000000002</v>
      </c>
      <c r="V2391">
        <v>1</v>
      </c>
      <c r="W2391">
        <v>5.3</v>
      </c>
      <c r="X2391">
        <v>4.1580000000000004</v>
      </c>
      <c r="Y2391">
        <v>1376.4059999999999</v>
      </c>
      <c r="Z2391">
        <v>18000157001</v>
      </c>
      <c r="AA2391">
        <v>974.26024595450019</v>
      </c>
      <c r="AB2391" t="s">
        <v>41</v>
      </c>
      <c r="AC2391" t="s">
        <v>72</v>
      </c>
      <c r="AD2391" t="s">
        <v>54</v>
      </c>
      <c r="AE2391" t="s">
        <v>73</v>
      </c>
      <c r="AF2391" t="s">
        <v>10947</v>
      </c>
    </row>
    <row r="2392" spans="1:32" x14ac:dyDescent="0.25">
      <c r="A2392" t="s">
        <v>10948</v>
      </c>
      <c r="B2392" t="s">
        <v>10949</v>
      </c>
      <c r="C2392" t="s">
        <v>10950</v>
      </c>
      <c r="D2392" t="s">
        <v>10951</v>
      </c>
      <c r="E2392" t="s">
        <v>1023</v>
      </c>
      <c r="F2392">
        <v>8</v>
      </c>
      <c r="G2392">
        <v>2022</v>
      </c>
      <c r="H2392" s="1">
        <v>44972.719120902781</v>
      </c>
      <c r="I2392" t="s">
        <v>8601</v>
      </c>
      <c r="J2392">
        <v>356</v>
      </c>
      <c r="K2392">
        <v>0</v>
      </c>
      <c r="L2392" t="s">
        <v>38</v>
      </c>
      <c r="M2392" t="s">
        <v>79</v>
      </c>
      <c r="Q2392">
        <v>356</v>
      </c>
      <c r="R2392" t="s">
        <v>86</v>
      </c>
      <c r="S2392">
        <v>39.667389</v>
      </c>
      <c r="T2392">
        <v>-106.087222</v>
      </c>
      <c r="U2392">
        <v>1.1866666669999999</v>
      </c>
      <c r="V2392">
        <v>3</v>
      </c>
      <c r="W2392">
        <v>4</v>
      </c>
      <c r="X2392">
        <v>0</v>
      </c>
      <c r="Y2392">
        <v>144.49</v>
      </c>
      <c r="Z2392">
        <v>8209000126</v>
      </c>
      <c r="AA2392">
        <v>946.94453812399979</v>
      </c>
      <c r="AB2392" t="s">
        <v>41</v>
      </c>
      <c r="AC2392" t="s">
        <v>54</v>
      </c>
      <c r="AD2392" t="s">
        <v>54</v>
      </c>
      <c r="AE2392" t="s">
        <v>73</v>
      </c>
      <c r="AF2392" t="s">
        <v>10952</v>
      </c>
    </row>
    <row r="2393" spans="1:32" x14ac:dyDescent="0.25">
      <c r="A2393" t="s">
        <v>10953</v>
      </c>
      <c r="B2393" t="s">
        <v>10954</v>
      </c>
      <c r="C2393" t="s">
        <v>10955</v>
      </c>
      <c r="D2393" t="s">
        <v>10956</v>
      </c>
      <c r="E2393" t="s">
        <v>36</v>
      </c>
      <c r="F2393">
        <v>9</v>
      </c>
      <c r="G2393">
        <v>2022</v>
      </c>
      <c r="H2393" s="1">
        <v>45000.52489630787</v>
      </c>
      <c r="I2393" t="s">
        <v>8601</v>
      </c>
      <c r="J2393">
        <v>353.72</v>
      </c>
      <c r="K2393">
        <v>0</v>
      </c>
      <c r="L2393" t="s">
        <v>38</v>
      </c>
      <c r="M2393" t="s">
        <v>79</v>
      </c>
      <c r="Q2393">
        <v>353.72</v>
      </c>
      <c r="R2393" t="s">
        <v>86</v>
      </c>
      <c r="S2393">
        <v>35.2053799997881</v>
      </c>
      <c r="T2393">
        <v>-118.828710000066</v>
      </c>
      <c r="Z2393">
        <v>6005142001</v>
      </c>
      <c r="AA2393">
        <v>280.44126705980005</v>
      </c>
      <c r="AB2393" t="s">
        <v>41</v>
      </c>
      <c r="AC2393" t="s">
        <v>64</v>
      </c>
      <c r="AD2393" t="s">
        <v>43</v>
      </c>
      <c r="AE2393" t="s">
        <v>73</v>
      </c>
      <c r="AF2393" t="s">
        <v>10957</v>
      </c>
    </row>
    <row r="2394" spans="1:32" x14ac:dyDescent="0.25">
      <c r="A2394" t="s">
        <v>10958</v>
      </c>
      <c r="B2394" t="s">
        <v>10959</v>
      </c>
      <c r="C2394" t="s">
        <v>10960</v>
      </c>
      <c r="D2394" t="s">
        <v>10961</v>
      </c>
      <c r="E2394" t="s">
        <v>117</v>
      </c>
      <c r="F2394">
        <v>5</v>
      </c>
      <c r="G2394">
        <v>2022</v>
      </c>
      <c r="H2394" s="1">
        <v>44938.577566608794</v>
      </c>
      <c r="I2394" t="s">
        <v>8601</v>
      </c>
      <c r="J2394">
        <v>352.5</v>
      </c>
      <c r="K2394">
        <v>0</v>
      </c>
      <c r="L2394" t="s">
        <v>38</v>
      </c>
      <c r="M2394" t="s">
        <v>51</v>
      </c>
      <c r="N2394">
        <v>352.5</v>
      </c>
      <c r="R2394" t="s">
        <v>52</v>
      </c>
      <c r="S2394">
        <v>41.244408</v>
      </c>
      <c r="T2394">
        <v>-89.903250999999997</v>
      </c>
      <c r="U2394">
        <v>2.8598413329999999</v>
      </c>
      <c r="V2394">
        <v>4</v>
      </c>
      <c r="W2394">
        <v>5</v>
      </c>
      <c r="X2394">
        <v>2</v>
      </c>
      <c r="Y2394">
        <v>1041.3520040000001</v>
      </c>
      <c r="Z2394">
        <v>17000364001</v>
      </c>
      <c r="AA2394">
        <v>728.41887547999988</v>
      </c>
      <c r="AB2394" t="s">
        <v>41</v>
      </c>
      <c r="AC2394" t="s">
        <v>54</v>
      </c>
      <c r="AD2394" t="s">
        <v>54</v>
      </c>
      <c r="AE2394" t="s">
        <v>73</v>
      </c>
      <c r="AF2394" t="s">
        <v>10962</v>
      </c>
    </row>
    <row r="2395" spans="1:32" x14ac:dyDescent="0.25">
      <c r="A2395" t="s">
        <v>10963</v>
      </c>
      <c r="B2395" t="s">
        <v>10964</v>
      </c>
      <c r="C2395" t="s">
        <v>10965</v>
      </c>
      <c r="D2395" t="s">
        <v>10966</v>
      </c>
      <c r="E2395" t="s">
        <v>85</v>
      </c>
      <c r="F2395">
        <v>2</v>
      </c>
      <c r="G2395">
        <v>2022</v>
      </c>
      <c r="H2395" s="1">
        <v>44958.549161157411</v>
      </c>
      <c r="I2395" t="s">
        <v>8601</v>
      </c>
      <c r="J2395">
        <v>351.61</v>
      </c>
      <c r="K2395">
        <v>0</v>
      </c>
      <c r="L2395" t="s">
        <v>38</v>
      </c>
      <c r="M2395" t="s">
        <v>79</v>
      </c>
      <c r="Q2395">
        <v>351.61</v>
      </c>
      <c r="R2395" t="s">
        <v>94</v>
      </c>
      <c r="S2395">
        <v>40.797722</v>
      </c>
      <c r="T2395">
        <v>-73.712138999999993</v>
      </c>
      <c r="U2395">
        <v>2.6636363639999998</v>
      </c>
      <c r="V2395">
        <v>1</v>
      </c>
      <c r="W2395">
        <v>3.8</v>
      </c>
      <c r="X2395">
        <v>0</v>
      </c>
      <c r="Y2395">
        <v>969.9272727</v>
      </c>
      <c r="Z2395">
        <v>36001006001</v>
      </c>
      <c r="AA2395">
        <v>1204.9869247627901</v>
      </c>
      <c r="AB2395" t="s">
        <v>53</v>
      </c>
      <c r="AC2395" t="s">
        <v>42</v>
      </c>
      <c r="AD2395" t="s">
        <v>54</v>
      </c>
      <c r="AE2395" t="s">
        <v>73</v>
      </c>
      <c r="AF2395" t="s">
        <v>10967</v>
      </c>
    </row>
    <row r="2396" spans="1:32" x14ac:dyDescent="0.25">
      <c r="A2396" t="s">
        <v>10968</v>
      </c>
      <c r="B2396" t="s">
        <v>10969</v>
      </c>
      <c r="C2396" t="s">
        <v>10970</v>
      </c>
      <c r="D2396" t="s">
        <v>10971</v>
      </c>
      <c r="E2396" t="s">
        <v>600</v>
      </c>
      <c r="F2396">
        <v>4</v>
      </c>
      <c r="G2396">
        <v>2022</v>
      </c>
      <c r="H2396" s="1">
        <v>44963.531346076386</v>
      </c>
      <c r="I2396" t="s">
        <v>8601</v>
      </c>
      <c r="J2396">
        <v>349.05</v>
      </c>
      <c r="K2396">
        <v>0</v>
      </c>
      <c r="L2396" t="s">
        <v>38</v>
      </c>
      <c r="M2396" t="s">
        <v>51</v>
      </c>
      <c r="N2396">
        <v>349.05</v>
      </c>
      <c r="R2396" t="s">
        <v>52</v>
      </c>
      <c r="S2396">
        <v>28.361816000000001</v>
      </c>
      <c r="T2396">
        <v>-80.733982999999995</v>
      </c>
      <c r="U2396">
        <v>0.40291666700000001</v>
      </c>
      <c r="V2396">
        <v>1</v>
      </c>
      <c r="W2396">
        <v>4.5</v>
      </c>
      <c r="X2396">
        <v>0</v>
      </c>
      <c r="Y2396">
        <v>147.625</v>
      </c>
      <c r="Z2396">
        <v>12000096001</v>
      </c>
      <c r="AA2396">
        <v>1438.627279073</v>
      </c>
      <c r="AB2396" t="s">
        <v>41</v>
      </c>
      <c r="AC2396" t="s">
        <v>54</v>
      </c>
      <c r="AD2396" t="s">
        <v>54</v>
      </c>
      <c r="AE2396" t="s">
        <v>73</v>
      </c>
      <c r="AF2396" t="s">
        <v>10972</v>
      </c>
    </row>
    <row r="2397" spans="1:32" x14ac:dyDescent="0.25">
      <c r="A2397" t="s">
        <v>10973</v>
      </c>
      <c r="B2397" t="s">
        <v>10974</v>
      </c>
      <c r="C2397" t="s">
        <v>10975</v>
      </c>
      <c r="D2397" t="s">
        <v>10973</v>
      </c>
      <c r="E2397" t="s">
        <v>437</v>
      </c>
      <c r="F2397">
        <v>5</v>
      </c>
      <c r="G2397">
        <v>2022</v>
      </c>
      <c r="H2397" s="1">
        <v>44916.571135127313</v>
      </c>
      <c r="I2397" t="s">
        <v>8601</v>
      </c>
      <c r="J2397">
        <v>349</v>
      </c>
      <c r="K2397">
        <v>0</v>
      </c>
      <c r="L2397" t="s">
        <v>38</v>
      </c>
      <c r="M2397" t="s">
        <v>51</v>
      </c>
      <c r="N2397">
        <v>349</v>
      </c>
      <c r="R2397" t="s">
        <v>52</v>
      </c>
      <c r="S2397">
        <v>44.570399999999999</v>
      </c>
      <c r="T2397">
        <v>-92.52</v>
      </c>
      <c r="U2397">
        <v>1.7833333330000001</v>
      </c>
      <c r="V2397">
        <v>1</v>
      </c>
      <c r="W2397">
        <v>4</v>
      </c>
      <c r="X2397">
        <v>4</v>
      </c>
      <c r="Y2397">
        <v>651.1</v>
      </c>
      <c r="Z2397">
        <v>27000040001</v>
      </c>
      <c r="AA2397">
        <v>1238.8584024726099</v>
      </c>
      <c r="AB2397" t="s">
        <v>53</v>
      </c>
      <c r="AC2397" t="s">
        <v>42</v>
      </c>
      <c r="AD2397" t="s">
        <v>54</v>
      </c>
      <c r="AE2397" t="s">
        <v>44</v>
      </c>
      <c r="AF2397" t="s">
        <v>10976</v>
      </c>
    </row>
    <row r="2398" spans="1:32" x14ac:dyDescent="0.25">
      <c r="A2398" t="s">
        <v>10977</v>
      </c>
      <c r="B2398" t="s">
        <v>10978</v>
      </c>
      <c r="C2398" t="s">
        <v>10979</v>
      </c>
      <c r="D2398" t="s">
        <v>10980</v>
      </c>
      <c r="E2398" t="s">
        <v>1083</v>
      </c>
      <c r="F2398">
        <v>8</v>
      </c>
      <c r="G2398">
        <v>2022</v>
      </c>
      <c r="H2398" s="1">
        <v>44964.518769918985</v>
      </c>
      <c r="I2398" t="s">
        <v>8601</v>
      </c>
      <c r="J2398">
        <v>347.47</v>
      </c>
      <c r="K2398">
        <v>0</v>
      </c>
      <c r="L2398" t="s">
        <v>38</v>
      </c>
      <c r="M2398" t="s">
        <v>51</v>
      </c>
      <c r="N2398">
        <v>351.53</v>
      </c>
      <c r="R2398" t="s">
        <v>52</v>
      </c>
      <c r="S2398">
        <v>42.869349999999997</v>
      </c>
      <c r="T2398">
        <v>-97.382400000000004</v>
      </c>
      <c r="U2398">
        <v>1.5102500000000001</v>
      </c>
      <c r="V2398">
        <v>1</v>
      </c>
      <c r="W2398">
        <v>3</v>
      </c>
      <c r="X2398">
        <v>2.5499999999999998</v>
      </c>
      <c r="Y2398">
        <v>551.39099999999996</v>
      </c>
      <c r="Z2398">
        <v>46000003001</v>
      </c>
      <c r="AA2398">
        <v>686.53479013990011</v>
      </c>
      <c r="AB2398" t="s">
        <v>53</v>
      </c>
      <c r="AC2398" t="s">
        <v>42</v>
      </c>
      <c r="AD2398" t="s">
        <v>54</v>
      </c>
      <c r="AE2398" t="s">
        <v>452</v>
      </c>
      <c r="AF2398" t="s">
        <v>10981</v>
      </c>
    </row>
    <row r="2399" spans="1:32" x14ac:dyDescent="0.25">
      <c r="A2399" t="s">
        <v>10982</v>
      </c>
      <c r="B2399" t="s">
        <v>10983</v>
      </c>
      <c r="C2399" t="s">
        <v>10983</v>
      </c>
      <c r="D2399" t="s">
        <v>3235</v>
      </c>
      <c r="E2399" t="s">
        <v>99</v>
      </c>
      <c r="F2399">
        <v>6</v>
      </c>
      <c r="G2399">
        <v>2022</v>
      </c>
      <c r="H2399" s="1">
        <v>44830.409321192128</v>
      </c>
      <c r="I2399" t="s">
        <v>8601</v>
      </c>
      <c r="J2399">
        <v>345.24</v>
      </c>
      <c r="K2399">
        <v>0</v>
      </c>
      <c r="L2399" t="s">
        <v>38</v>
      </c>
      <c r="M2399" t="s">
        <v>79</v>
      </c>
      <c r="Q2399">
        <v>345.24</v>
      </c>
      <c r="R2399" t="s">
        <v>94</v>
      </c>
      <c r="S2399">
        <v>29.570083</v>
      </c>
      <c r="T2399">
        <v>-95.552278000000001</v>
      </c>
      <c r="U2399">
        <v>1.522166667</v>
      </c>
      <c r="V2399">
        <v>1</v>
      </c>
      <c r="W2399">
        <v>4</v>
      </c>
      <c r="X2399">
        <v>4</v>
      </c>
      <c r="Y2399">
        <v>555.77</v>
      </c>
      <c r="AB2399" t="s">
        <v>54</v>
      </c>
      <c r="AC2399" t="s">
        <v>54</v>
      </c>
      <c r="AD2399" t="s">
        <v>54</v>
      </c>
      <c r="AE2399" t="s">
        <v>73</v>
      </c>
      <c r="AF2399" t="s">
        <v>10984</v>
      </c>
    </row>
    <row r="2400" spans="1:32" x14ac:dyDescent="0.25">
      <c r="A2400" t="s">
        <v>10985</v>
      </c>
      <c r="B2400" t="s">
        <v>10986</v>
      </c>
      <c r="C2400" t="s">
        <v>10987</v>
      </c>
      <c r="D2400" t="s">
        <v>10988</v>
      </c>
      <c r="E2400" t="s">
        <v>36</v>
      </c>
      <c r="F2400">
        <v>9</v>
      </c>
      <c r="G2400">
        <v>2022</v>
      </c>
      <c r="H2400" s="1">
        <v>44965.707566261575</v>
      </c>
      <c r="I2400" t="s">
        <v>8601</v>
      </c>
      <c r="J2400">
        <v>345</v>
      </c>
      <c r="K2400">
        <v>0</v>
      </c>
      <c r="L2400" t="s">
        <v>38</v>
      </c>
      <c r="M2400" t="s">
        <v>51</v>
      </c>
      <c r="N2400">
        <v>345</v>
      </c>
      <c r="R2400" t="s">
        <v>52</v>
      </c>
      <c r="S2400">
        <v>38.291400000000003</v>
      </c>
      <c r="T2400">
        <v>-121.2757</v>
      </c>
      <c r="Z2400">
        <v>6005054001</v>
      </c>
      <c r="AA2400">
        <v>1402.2063352990001</v>
      </c>
      <c r="AB2400" t="s">
        <v>54</v>
      </c>
      <c r="AC2400" t="s">
        <v>64</v>
      </c>
      <c r="AD2400" t="s">
        <v>54</v>
      </c>
      <c r="AE2400" t="s">
        <v>73</v>
      </c>
      <c r="AF2400" t="s">
        <v>10989</v>
      </c>
    </row>
    <row r="2401" spans="1:32" x14ac:dyDescent="0.25">
      <c r="A2401" t="s">
        <v>10990</v>
      </c>
      <c r="B2401" t="s">
        <v>10991</v>
      </c>
      <c r="C2401" t="s">
        <v>10992</v>
      </c>
      <c r="D2401" t="s">
        <v>10993</v>
      </c>
      <c r="E2401" t="s">
        <v>159</v>
      </c>
      <c r="F2401">
        <v>10</v>
      </c>
      <c r="G2401">
        <v>2022</v>
      </c>
      <c r="H2401" s="1">
        <v>44956.583375833332</v>
      </c>
      <c r="I2401" t="s">
        <v>8601</v>
      </c>
      <c r="J2401">
        <v>342.9</v>
      </c>
      <c r="K2401">
        <v>0</v>
      </c>
      <c r="L2401" t="s">
        <v>38</v>
      </c>
      <c r="M2401" t="s">
        <v>51</v>
      </c>
      <c r="N2401">
        <v>342.9</v>
      </c>
      <c r="R2401" t="s">
        <v>52</v>
      </c>
      <c r="S2401">
        <v>47.448261000000002</v>
      </c>
      <c r="T2401">
        <v>-122.34757500000001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53001211001</v>
      </c>
      <c r="AA2401">
        <v>1857.468132474</v>
      </c>
      <c r="AB2401" t="s">
        <v>53</v>
      </c>
      <c r="AC2401" t="s">
        <v>42</v>
      </c>
      <c r="AD2401" t="s">
        <v>54</v>
      </c>
      <c r="AE2401" t="s">
        <v>65</v>
      </c>
      <c r="AF2401" t="s">
        <v>10994</v>
      </c>
    </row>
    <row r="2402" spans="1:32" x14ac:dyDescent="0.25">
      <c r="A2402" t="s">
        <v>10995</v>
      </c>
      <c r="B2402" t="s">
        <v>10996</v>
      </c>
      <c r="C2402" t="s">
        <v>10996</v>
      </c>
      <c r="D2402" t="s">
        <v>9464</v>
      </c>
      <c r="E2402" t="s">
        <v>99</v>
      </c>
      <c r="F2402">
        <v>6</v>
      </c>
      <c r="G2402">
        <v>2022</v>
      </c>
      <c r="H2402" s="1">
        <v>44824.670822939814</v>
      </c>
      <c r="I2402" t="s">
        <v>8601</v>
      </c>
      <c r="J2402">
        <v>342.697</v>
      </c>
      <c r="K2402">
        <v>0</v>
      </c>
      <c r="L2402" t="s">
        <v>38</v>
      </c>
      <c r="M2402" t="s">
        <v>79</v>
      </c>
      <c r="Q2402">
        <v>342.697</v>
      </c>
      <c r="R2402" t="s">
        <v>94</v>
      </c>
      <c r="S2402">
        <v>29.463626000000001</v>
      </c>
      <c r="T2402">
        <v>-95.173337000000004</v>
      </c>
      <c r="U2402">
        <v>1.5264166669999999</v>
      </c>
      <c r="V2402">
        <v>1</v>
      </c>
      <c r="W2402">
        <v>6</v>
      </c>
      <c r="X2402">
        <v>4</v>
      </c>
      <c r="Y2402">
        <v>557.51900000000001</v>
      </c>
      <c r="AB2402" t="s">
        <v>41</v>
      </c>
      <c r="AC2402" t="s">
        <v>54</v>
      </c>
      <c r="AD2402" t="s">
        <v>54</v>
      </c>
      <c r="AE2402" t="s">
        <v>73</v>
      </c>
      <c r="AF2402" t="s">
        <v>10997</v>
      </c>
    </row>
    <row r="2403" spans="1:32" x14ac:dyDescent="0.25">
      <c r="A2403" t="s">
        <v>10998</v>
      </c>
      <c r="B2403" t="s">
        <v>10999</v>
      </c>
      <c r="C2403" t="s">
        <v>10999</v>
      </c>
      <c r="D2403" t="s">
        <v>11000</v>
      </c>
      <c r="E2403" t="s">
        <v>99</v>
      </c>
      <c r="F2403">
        <v>6</v>
      </c>
      <c r="G2403">
        <v>2022</v>
      </c>
      <c r="H2403" s="1">
        <v>44824.56248990741</v>
      </c>
      <c r="I2403" t="s">
        <v>8601</v>
      </c>
      <c r="J2403">
        <v>342.15</v>
      </c>
      <c r="K2403">
        <v>0</v>
      </c>
      <c r="L2403" t="s">
        <v>38</v>
      </c>
      <c r="M2403" t="s">
        <v>79</v>
      </c>
      <c r="Q2403">
        <v>342.15</v>
      </c>
      <c r="R2403" t="s">
        <v>52</v>
      </c>
      <c r="S2403">
        <v>28.957920000000001</v>
      </c>
      <c r="T2403">
        <v>-95.959289999999996</v>
      </c>
      <c r="U2403">
        <v>1.5624166669999999</v>
      </c>
      <c r="V2403">
        <v>1</v>
      </c>
      <c r="W2403">
        <v>4.3</v>
      </c>
      <c r="X2403">
        <v>4.3</v>
      </c>
      <c r="Y2403">
        <v>569.84699999999998</v>
      </c>
      <c r="Z2403">
        <v>48001217001</v>
      </c>
      <c r="AA2403">
        <v>1289.3014095996</v>
      </c>
      <c r="AB2403" t="s">
        <v>41</v>
      </c>
      <c r="AC2403" t="s">
        <v>54</v>
      </c>
      <c r="AD2403" t="s">
        <v>54</v>
      </c>
      <c r="AE2403" t="s">
        <v>73</v>
      </c>
      <c r="AF2403" t="s">
        <v>11001</v>
      </c>
    </row>
    <row r="2404" spans="1:32" x14ac:dyDescent="0.25">
      <c r="A2404" t="s">
        <v>11002</v>
      </c>
      <c r="B2404" t="s">
        <v>11003</v>
      </c>
      <c r="C2404" t="s">
        <v>11004</v>
      </c>
      <c r="D2404" t="s">
        <v>9204</v>
      </c>
      <c r="E2404" t="s">
        <v>36</v>
      </c>
      <c r="F2404">
        <v>9</v>
      </c>
      <c r="G2404">
        <v>2022</v>
      </c>
      <c r="H2404" s="1">
        <v>44978.73788291667</v>
      </c>
      <c r="I2404" t="s">
        <v>8601</v>
      </c>
      <c r="J2404">
        <v>339.57</v>
      </c>
      <c r="K2404">
        <v>0</v>
      </c>
      <c r="L2404" t="s">
        <v>38</v>
      </c>
      <c r="M2404" t="s">
        <v>79</v>
      </c>
      <c r="Q2404">
        <v>339.57</v>
      </c>
      <c r="R2404" t="s">
        <v>52</v>
      </c>
      <c r="S2404">
        <v>33.65663</v>
      </c>
      <c r="T2404">
        <v>-116.14492</v>
      </c>
      <c r="U2404">
        <v>0</v>
      </c>
      <c r="V2404">
        <v>1</v>
      </c>
      <c r="W2404">
        <v>4.5</v>
      </c>
      <c r="X2404">
        <v>0.55000000000000004</v>
      </c>
      <c r="Y2404">
        <v>0</v>
      </c>
      <c r="Z2404">
        <v>6007025001</v>
      </c>
      <c r="AA2404">
        <v>819.47123491499997</v>
      </c>
      <c r="AB2404" t="s">
        <v>1420</v>
      </c>
      <c r="AC2404" t="s">
        <v>144</v>
      </c>
      <c r="AD2404" t="s">
        <v>54</v>
      </c>
      <c r="AE2404" t="s">
        <v>44</v>
      </c>
      <c r="AF2404" t="s">
        <v>11005</v>
      </c>
    </row>
    <row r="2405" spans="1:32" x14ac:dyDescent="0.25">
      <c r="A2405" t="s">
        <v>11006</v>
      </c>
      <c r="B2405" t="s">
        <v>11007</v>
      </c>
      <c r="C2405" t="s">
        <v>11007</v>
      </c>
      <c r="D2405" t="s">
        <v>11008</v>
      </c>
      <c r="E2405" t="s">
        <v>99</v>
      </c>
      <c r="F2405">
        <v>6</v>
      </c>
      <c r="G2405">
        <v>2022</v>
      </c>
      <c r="H2405" s="1">
        <v>44811.601651469908</v>
      </c>
      <c r="I2405" t="s">
        <v>8601</v>
      </c>
      <c r="J2405">
        <v>337.16</v>
      </c>
      <c r="K2405">
        <v>0</v>
      </c>
      <c r="L2405" t="s">
        <v>38</v>
      </c>
      <c r="M2405" t="s">
        <v>79</v>
      </c>
      <c r="Q2405">
        <v>337.16</v>
      </c>
      <c r="R2405" t="s">
        <v>94</v>
      </c>
      <c r="S2405">
        <v>35.841388000000002</v>
      </c>
      <c r="T2405">
        <v>-101.962222</v>
      </c>
      <c r="AB2405" t="s">
        <v>41</v>
      </c>
      <c r="AC2405" t="s">
        <v>64</v>
      </c>
      <c r="AD2405" t="s">
        <v>54</v>
      </c>
      <c r="AE2405" t="s">
        <v>73</v>
      </c>
      <c r="AF2405" t="s">
        <v>11009</v>
      </c>
    </row>
    <row r="2406" spans="1:32" x14ac:dyDescent="0.25">
      <c r="A2406" t="s">
        <v>11010</v>
      </c>
      <c r="B2406" t="s">
        <v>11011</v>
      </c>
      <c r="C2406" t="s">
        <v>11012</v>
      </c>
      <c r="D2406" t="s">
        <v>2386</v>
      </c>
      <c r="E2406" t="s">
        <v>600</v>
      </c>
      <c r="F2406">
        <v>4</v>
      </c>
      <c r="G2406">
        <v>2022</v>
      </c>
      <c r="H2406" s="1">
        <v>44967.322942233797</v>
      </c>
      <c r="I2406" t="s">
        <v>8601</v>
      </c>
      <c r="J2406">
        <v>334.9</v>
      </c>
      <c r="K2406">
        <v>0</v>
      </c>
      <c r="L2406" t="s">
        <v>38</v>
      </c>
      <c r="M2406" t="s">
        <v>51</v>
      </c>
      <c r="N2406">
        <v>334.9</v>
      </c>
      <c r="R2406" t="s">
        <v>52</v>
      </c>
      <c r="S2406">
        <v>28.816222</v>
      </c>
      <c r="T2406">
        <v>-81.872249999999994</v>
      </c>
      <c r="Z2406">
        <v>12000124001</v>
      </c>
      <c r="AA2406">
        <v>1114.4808794844</v>
      </c>
      <c r="AB2406" t="s">
        <v>41</v>
      </c>
      <c r="AC2406" t="s">
        <v>54</v>
      </c>
      <c r="AD2406" t="s">
        <v>54</v>
      </c>
      <c r="AE2406" t="s">
        <v>73</v>
      </c>
      <c r="AF2406" t="s">
        <v>11013</v>
      </c>
    </row>
    <row r="2407" spans="1:32" x14ac:dyDescent="0.25">
      <c r="A2407" t="s">
        <v>11014</v>
      </c>
      <c r="B2407" t="s">
        <v>11015</v>
      </c>
      <c r="C2407" t="s">
        <v>11016</v>
      </c>
      <c r="D2407" t="s">
        <v>11017</v>
      </c>
      <c r="E2407" t="s">
        <v>543</v>
      </c>
      <c r="F2407">
        <v>7</v>
      </c>
      <c r="G2407">
        <v>2022</v>
      </c>
      <c r="H2407" s="1">
        <v>44973.377572939811</v>
      </c>
      <c r="I2407" t="s">
        <v>8601</v>
      </c>
      <c r="J2407">
        <v>334.37</v>
      </c>
      <c r="K2407">
        <v>0</v>
      </c>
      <c r="L2407" t="s">
        <v>38</v>
      </c>
      <c r="M2407" t="s">
        <v>51</v>
      </c>
      <c r="N2407">
        <v>219.64</v>
      </c>
      <c r="R2407" t="s">
        <v>52</v>
      </c>
      <c r="S2407">
        <v>36.723610999999998</v>
      </c>
      <c r="T2407">
        <v>-91.826943999999997</v>
      </c>
      <c r="U2407">
        <v>2.0750000000000002</v>
      </c>
      <c r="V2407">
        <v>1</v>
      </c>
      <c r="W2407">
        <v>0</v>
      </c>
      <c r="X2407">
        <v>0</v>
      </c>
      <c r="Y2407">
        <v>756.93</v>
      </c>
      <c r="Z2407">
        <v>29001028001</v>
      </c>
      <c r="AA2407">
        <v>928.73406623700021</v>
      </c>
      <c r="AB2407" t="s">
        <v>41</v>
      </c>
      <c r="AC2407" t="s">
        <v>64</v>
      </c>
      <c r="AD2407" t="s">
        <v>54</v>
      </c>
      <c r="AE2407" t="s">
        <v>54</v>
      </c>
      <c r="AF2407" t="s">
        <v>11018</v>
      </c>
    </row>
    <row r="2408" spans="1:32" x14ac:dyDescent="0.25">
      <c r="A2408" t="s">
        <v>11019</v>
      </c>
      <c r="B2408" t="s">
        <v>11020</v>
      </c>
      <c r="C2408" t="s">
        <v>11021</v>
      </c>
      <c r="D2408" t="s">
        <v>11022</v>
      </c>
      <c r="E2408" t="s">
        <v>600</v>
      </c>
      <c r="F2408">
        <v>4</v>
      </c>
      <c r="G2408">
        <v>2022</v>
      </c>
      <c r="H2408" s="1">
        <v>44973.500362210645</v>
      </c>
      <c r="I2408" t="s">
        <v>8601</v>
      </c>
      <c r="J2408">
        <v>333.27199999999999</v>
      </c>
      <c r="K2408">
        <v>0</v>
      </c>
      <c r="L2408" t="s">
        <v>38</v>
      </c>
      <c r="M2408" t="s">
        <v>79</v>
      </c>
      <c r="Q2408">
        <v>333.27199999999999</v>
      </c>
      <c r="R2408" t="s">
        <v>52</v>
      </c>
      <c r="S2408">
        <v>30.65765</v>
      </c>
      <c r="T2408">
        <v>-81.463300000000004</v>
      </c>
      <c r="U2408">
        <v>1.74875</v>
      </c>
      <c r="V2408">
        <v>1</v>
      </c>
      <c r="W2408">
        <v>3.5</v>
      </c>
      <c r="X2408">
        <v>1.82</v>
      </c>
      <c r="Y2408">
        <v>638.40099999999995</v>
      </c>
      <c r="Z2408">
        <v>12000137001</v>
      </c>
      <c r="AA2408">
        <v>1023.4285200494</v>
      </c>
      <c r="AB2408" t="s">
        <v>41</v>
      </c>
      <c r="AC2408" t="s">
        <v>54</v>
      </c>
      <c r="AD2408" t="s">
        <v>54</v>
      </c>
      <c r="AE2408" t="s">
        <v>73</v>
      </c>
      <c r="AF2408" t="s">
        <v>11023</v>
      </c>
    </row>
    <row r="2409" spans="1:32" x14ac:dyDescent="0.25">
      <c r="A2409" t="s">
        <v>11024</v>
      </c>
      <c r="B2409" t="s">
        <v>11025</v>
      </c>
      <c r="C2409" t="s">
        <v>11026</v>
      </c>
      <c r="D2409" t="s">
        <v>4686</v>
      </c>
      <c r="E2409" t="s">
        <v>117</v>
      </c>
      <c r="F2409">
        <v>5</v>
      </c>
      <c r="G2409">
        <v>2022</v>
      </c>
      <c r="H2409" s="1">
        <v>44967.503282210651</v>
      </c>
      <c r="I2409" t="s">
        <v>8601</v>
      </c>
      <c r="J2409">
        <v>332.03</v>
      </c>
      <c r="K2409">
        <v>0</v>
      </c>
      <c r="L2409" t="s">
        <v>38</v>
      </c>
      <c r="M2409" t="s">
        <v>51</v>
      </c>
      <c r="N2409">
        <v>332.03</v>
      </c>
      <c r="R2409" t="s">
        <v>52</v>
      </c>
      <c r="S2409">
        <v>41.582270000000001</v>
      </c>
      <c r="T2409">
        <v>-88.06617</v>
      </c>
      <c r="U2409">
        <v>0</v>
      </c>
      <c r="V2409">
        <v>3</v>
      </c>
      <c r="W2409">
        <v>13.75</v>
      </c>
      <c r="X2409">
        <v>5</v>
      </c>
      <c r="Y2409">
        <v>0</v>
      </c>
      <c r="Z2409">
        <v>17000150001</v>
      </c>
      <c r="AA2409">
        <v>1520.5744025644999</v>
      </c>
      <c r="AB2409" t="s">
        <v>177</v>
      </c>
      <c r="AC2409" t="s">
        <v>72</v>
      </c>
      <c r="AD2409" t="s">
        <v>54</v>
      </c>
      <c r="AE2409" t="s">
        <v>65</v>
      </c>
      <c r="AF2409" t="s">
        <v>11027</v>
      </c>
    </row>
    <row r="2410" spans="1:32" x14ac:dyDescent="0.25">
      <c r="A2410" t="s">
        <v>11028</v>
      </c>
      <c r="B2410" t="s">
        <v>11029</v>
      </c>
      <c r="C2410" t="s">
        <v>11030</v>
      </c>
      <c r="D2410" t="s">
        <v>11031</v>
      </c>
      <c r="E2410" t="s">
        <v>600</v>
      </c>
      <c r="F2410">
        <v>4</v>
      </c>
      <c r="G2410">
        <v>2022</v>
      </c>
      <c r="H2410" s="1">
        <v>44951.341061550927</v>
      </c>
      <c r="I2410" t="s">
        <v>8601</v>
      </c>
      <c r="J2410">
        <v>331.62759</v>
      </c>
      <c r="K2410">
        <v>0</v>
      </c>
      <c r="L2410" t="s">
        <v>38</v>
      </c>
      <c r="M2410" t="s">
        <v>79</v>
      </c>
      <c r="Q2410">
        <v>331.62759</v>
      </c>
      <c r="R2410" t="s">
        <v>94</v>
      </c>
      <c r="S2410">
        <v>27.951798</v>
      </c>
      <c r="T2410">
        <v>-81.709100000000007</v>
      </c>
      <c r="Z2410">
        <v>12000156001</v>
      </c>
      <c r="AA2410">
        <v>837.68170680200001</v>
      </c>
      <c r="AB2410" t="s">
        <v>41</v>
      </c>
      <c r="AC2410" t="s">
        <v>54</v>
      </c>
      <c r="AD2410" t="s">
        <v>54</v>
      </c>
      <c r="AE2410" t="s">
        <v>73</v>
      </c>
      <c r="AF2410" t="s">
        <v>11032</v>
      </c>
    </row>
    <row r="2411" spans="1:32" x14ac:dyDescent="0.25">
      <c r="A2411" t="s">
        <v>11033</v>
      </c>
      <c r="B2411" t="s">
        <v>11034</v>
      </c>
      <c r="C2411" t="s">
        <v>11035</v>
      </c>
      <c r="D2411" t="s">
        <v>7044</v>
      </c>
      <c r="E2411" t="s">
        <v>213</v>
      </c>
      <c r="F2411">
        <v>3</v>
      </c>
      <c r="G2411">
        <v>2022</v>
      </c>
      <c r="H2411" s="1">
        <v>44950.411356377313</v>
      </c>
      <c r="I2411" t="s">
        <v>8601</v>
      </c>
      <c r="J2411">
        <v>331.46</v>
      </c>
      <c r="K2411">
        <v>0</v>
      </c>
      <c r="L2411" t="s">
        <v>38</v>
      </c>
      <c r="M2411" t="s">
        <v>79</v>
      </c>
      <c r="Q2411">
        <v>331.46</v>
      </c>
      <c r="R2411" t="s">
        <v>94</v>
      </c>
      <c r="S2411">
        <v>40.340854</v>
      </c>
      <c r="T2411">
        <v>-79.730035000000001</v>
      </c>
      <c r="U2411">
        <v>3.3849999999999998</v>
      </c>
      <c r="V2411">
        <v>1</v>
      </c>
      <c r="W2411">
        <v>4.4000000000000004</v>
      </c>
      <c r="X2411">
        <v>0</v>
      </c>
      <c r="Y2411">
        <v>1229.51</v>
      </c>
      <c r="Z2411">
        <v>42005057001</v>
      </c>
      <c r="AA2411">
        <v>1236.4910411272999</v>
      </c>
      <c r="AB2411" t="s">
        <v>53</v>
      </c>
      <c r="AC2411" t="s">
        <v>42</v>
      </c>
      <c r="AD2411" t="s">
        <v>54</v>
      </c>
      <c r="AE2411" t="s">
        <v>65</v>
      </c>
      <c r="AF2411" t="s">
        <v>11036</v>
      </c>
    </row>
    <row r="2412" spans="1:32" x14ac:dyDescent="0.25">
      <c r="A2412" t="s">
        <v>11037</v>
      </c>
      <c r="B2412" t="s">
        <v>11038</v>
      </c>
      <c r="C2412" t="s">
        <v>11039</v>
      </c>
      <c r="D2412" t="s">
        <v>11040</v>
      </c>
      <c r="E2412" t="s">
        <v>1948</v>
      </c>
      <c r="F2412">
        <v>6</v>
      </c>
      <c r="G2412">
        <v>2022</v>
      </c>
      <c r="H2412" s="1">
        <v>44972.694756226854</v>
      </c>
      <c r="I2412" t="s">
        <v>8601</v>
      </c>
      <c r="J2412">
        <v>329.64</v>
      </c>
      <c r="K2412">
        <v>0</v>
      </c>
      <c r="L2412" t="s">
        <v>38</v>
      </c>
      <c r="M2412" t="s">
        <v>79</v>
      </c>
      <c r="Q2412">
        <v>329.64</v>
      </c>
      <c r="R2412" t="s">
        <v>94</v>
      </c>
      <c r="S2412">
        <v>29.629380000000001</v>
      </c>
      <c r="T2412">
        <v>-90.736200999999994</v>
      </c>
      <c r="U2412">
        <v>6.3319166669999998</v>
      </c>
      <c r="V2412">
        <v>1</v>
      </c>
      <c r="W2412">
        <v>0</v>
      </c>
      <c r="X2412">
        <v>16</v>
      </c>
      <c r="Y2412">
        <v>2315.1350000000002</v>
      </c>
      <c r="Z2412">
        <v>22000605002</v>
      </c>
      <c r="AA2412">
        <v>4128.3139767829007</v>
      </c>
      <c r="AB2412" t="s">
        <v>53</v>
      </c>
      <c r="AC2412" t="s">
        <v>54</v>
      </c>
      <c r="AD2412" t="s">
        <v>54</v>
      </c>
      <c r="AE2412" t="s">
        <v>73</v>
      </c>
      <c r="AF2412" t="s">
        <v>11041</v>
      </c>
    </row>
    <row r="2413" spans="1:32" x14ac:dyDescent="0.25">
      <c r="A2413" t="s">
        <v>11042</v>
      </c>
      <c r="B2413" t="s">
        <v>11043</v>
      </c>
      <c r="C2413" t="s">
        <v>11044</v>
      </c>
      <c r="D2413" t="s">
        <v>11045</v>
      </c>
      <c r="E2413" t="s">
        <v>259</v>
      </c>
      <c r="F2413">
        <v>7</v>
      </c>
      <c r="G2413">
        <v>2022</v>
      </c>
      <c r="H2413" s="1">
        <v>44971.440329606485</v>
      </c>
      <c r="I2413" t="s">
        <v>8601</v>
      </c>
      <c r="J2413">
        <v>327.33999999999997</v>
      </c>
      <c r="K2413">
        <v>0</v>
      </c>
      <c r="L2413" t="s">
        <v>38</v>
      </c>
      <c r="M2413" t="s">
        <v>51</v>
      </c>
      <c r="N2413">
        <v>327.33999999999997</v>
      </c>
      <c r="R2413" t="s">
        <v>52</v>
      </c>
      <c r="S2413">
        <v>41.725389999999997</v>
      </c>
      <c r="T2413">
        <v>-91.592550000000003</v>
      </c>
      <c r="U2413">
        <v>0</v>
      </c>
      <c r="V2413">
        <v>1</v>
      </c>
      <c r="W2413">
        <v>10.054</v>
      </c>
      <c r="X2413">
        <v>4.4290000000000003</v>
      </c>
      <c r="Y2413">
        <v>0</v>
      </c>
      <c r="Z2413">
        <v>19000623001</v>
      </c>
      <c r="AA2413">
        <v>489.86169376029994</v>
      </c>
      <c r="AB2413" t="s">
        <v>41</v>
      </c>
      <c r="AC2413" t="s">
        <v>54</v>
      </c>
      <c r="AD2413" t="s">
        <v>54</v>
      </c>
      <c r="AE2413" t="s">
        <v>73</v>
      </c>
      <c r="AF2413" t="s">
        <v>11046</v>
      </c>
    </row>
    <row r="2414" spans="1:32" x14ac:dyDescent="0.25">
      <c r="A2414" t="s">
        <v>11047</v>
      </c>
      <c r="B2414" t="s">
        <v>11048</v>
      </c>
      <c r="C2414" t="s">
        <v>11048</v>
      </c>
      <c r="D2414" t="s">
        <v>98</v>
      </c>
      <c r="E2414" t="s">
        <v>99</v>
      </c>
      <c r="F2414">
        <v>6</v>
      </c>
      <c r="G2414">
        <v>2022</v>
      </c>
      <c r="H2414" s="1">
        <v>44819.601332071761</v>
      </c>
      <c r="I2414" t="s">
        <v>8601</v>
      </c>
      <c r="J2414">
        <v>325.87</v>
      </c>
      <c r="K2414">
        <v>0</v>
      </c>
      <c r="L2414" t="s">
        <v>38</v>
      </c>
      <c r="M2414" t="s">
        <v>51</v>
      </c>
      <c r="N2414">
        <v>325.87</v>
      </c>
      <c r="R2414" t="s">
        <v>52</v>
      </c>
      <c r="S2414">
        <v>29.669861000000001</v>
      </c>
      <c r="T2414">
        <v>-95.234888999999995</v>
      </c>
      <c r="U2414">
        <v>1.5545</v>
      </c>
      <c r="V2414">
        <v>1</v>
      </c>
      <c r="W2414">
        <v>4</v>
      </c>
      <c r="X2414">
        <v>4</v>
      </c>
      <c r="Y2414">
        <v>566.70899999999995</v>
      </c>
      <c r="Z2414">
        <v>48007051001</v>
      </c>
      <c r="AA2414">
        <v>1456.8377509599998</v>
      </c>
      <c r="AB2414" t="s">
        <v>118</v>
      </c>
      <c r="AC2414" t="s">
        <v>54</v>
      </c>
      <c r="AD2414" t="s">
        <v>54</v>
      </c>
      <c r="AE2414" t="s">
        <v>73</v>
      </c>
      <c r="AF2414" t="s">
        <v>11049</v>
      </c>
    </row>
    <row r="2415" spans="1:32" x14ac:dyDescent="0.25">
      <c r="A2415" t="s">
        <v>11050</v>
      </c>
      <c r="B2415" t="s">
        <v>11051</v>
      </c>
      <c r="C2415" t="s">
        <v>11052</v>
      </c>
      <c r="D2415" t="s">
        <v>11053</v>
      </c>
      <c r="E2415" t="s">
        <v>36</v>
      </c>
      <c r="F2415">
        <v>9</v>
      </c>
      <c r="G2415">
        <v>2022</v>
      </c>
      <c r="H2415" s="1">
        <v>44980.886874571763</v>
      </c>
      <c r="I2415" t="s">
        <v>8601</v>
      </c>
      <c r="J2415">
        <v>323.52999999999997</v>
      </c>
      <c r="K2415">
        <v>0</v>
      </c>
      <c r="L2415" t="s">
        <v>38</v>
      </c>
      <c r="M2415" t="s">
        <v>51</v>
      </c>
      <c r="N2415">
        <v>323.52999999999997</v>
      </c>
      <c r="R2415" t="s">
        <v>52</v>
      </c>
      <c r="S2415">
        <v>37.613917000000001</v>
      </c>
      <c r="T2415">
        <v>-122.487139</v>
      </c>
      <c r="U2415">
        <v>2.1791666670000001</v>
      </c>
      <c r="V2415">
        <v>1</v>
      </c>
      <c r="W2415">
        <v>4</v>
      </c>
      <c r="X2415">
        <v>0</v>
      </c>
      <c r="Y2415">
        <v>796.62</v>
      </c>
      <c r="AB2415" t="s">
        <v>41</v>
      </c>
      <c r="AC2415" t="s">
        <v>54</v>
      </c>
      <c r="AD2415" t="s">
        <v>215</v>
      </c>
      <c r="AE2415" t="s">
        <v>73</v>
      </c>
      <c r="AF2415" t="s">
        <v>11054</v>
      </c>
    </row>
    <row r="2416" spans="1:32" x14ac:dyDescent="0.25">
      <c r="A2416" t="s">
        <v>11055</v>
      </c>
      <c r="B2416" t="s">
        <v>11056</v>
      </c>
      <c r="C2416" t="s">
        <v>11057</v>
      </c>
      <c r="D2416" t="s">
        <v>3203</v>
      </c>
      <c r="E2416" t="s">
        <v>600</v>
      </c>
      <c r="F2416">
        <v>4</v>
      </c>
      <c r="G2416">
        <v>2022</v>
      </c>
      <c r="H2416" s="1">
        <v>44973.369768275465</v>
      </c>
      <c r="I2416" t="s">
        <v>8601</v>
      </c>
      <c r="J2416">
        <v>318</v>
      </c>
      <c r="K2416">
        <v>0</v>
      </c>
      <c r="L2416" t="s">
        <v>38</v>
      </c>
      <c r="M2416" t="s">
        <v>79</v>
      </c>
      <c r="Q2416">
        <v>318</v>
      </c>
      <c r="R2416" t="s">
        <v>214</v>
      </c>
      <c r="S2416">
        <v>28.304300000000001</v>
      </c>
      <c r="T2416">
        <v>-81.340777000000003</v>
      </c>
      <c r="Z2416">
        <v>12000287003</v>
      </c>
      <c r="AA2416">
        <v>655.57698793200007</v>
      </c>
      <c r="AB2416" t="s">
        <v>54</v>
      </c>
      <c r="AC2416" t="s">
        <v>54</v>
      </c>
      <c r="AD2416" t="s">
        <v>54</v>
      </c>
      <c r="AE2416" t="s">
        <v>73</v>
      </c>
      <c r="AF2416" t="s">
        <v>11058</v>
      </c>
    </row>
    <row r="2417" spans="1:32" x14ac:dyDescent="0.25">
      <c r="A2417" t="s">
        <v>11059</v>
      </c>
      <c r="B2417" t="s">
        <v>11060</v>
      </c>
      <c r="C2417" t="s">
        <v>11061</v>
      </c>
      <c r="D2417" t="s">
        <v>11062</v>
      </c>
      <c r="E2417" t="s">
        <v>159</v>
      </c>
      <c r="F2417">
        <v>10</v>
      </c>
      <c r="G2417">
        <v>2022</v>
      </c>
      <c r="H2417" s="1">
        <v>44960.750918078702</v>
      </c>
      <c r="I2417" t="s">
        <v>8601</v>
      </c>
      <c r="J2417">
        <v>317</v>
      </c>
      <c r="K2417">
        <v>0</v>
      </c>
      <c r="L2417" t="s">
        <v>38</v>
      </c>
      <c r="M2417" t="s">
        <v>51</v>
      </c>
      <c r="N2417">
        <v>374</v>
      </c>
      <c r="R2417" t="s">
        <v>40</v>
      </c>
      <c r="S2417">
        <v>48.938274</v>
      </c>
      <c r="T2417">
        <v>-122.451376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53000710001</v>
      </c>
      <c r="AA2417">
        <v>131.11539758640001</v>
      </c>
      <c r="AB2417" t="s">
        <v>41</v>
      </c>
      <c r="AC2417" t="s">
        <v>54</v>
      </c>
      <c r="AD2417" t="s">
        <v>43</v>
      </c>
      <c r="AE2417" t="s">
        <v>73</v>
      </c>
      <c r="AF2417" t="s">
        <v>11063</v>
      </c>
    </row>
    <row r="2418" spans="1:32" x14ac:dyDescent="0.25">
      <c r="A2418" t="s">
        <v>11064</v>
      </c>
      <c r="B2418" t="s">
        <v>11065</v>
      </c>
      <c r="C2418" t="s">
        <v>11066</v>
      </c>
      <c r="D2418" t="s">
        <v>1297</v>
      </c>
      <c r="E2418" t="s">
        <v>1023</v>
      </c>
      <c r="F2418">
        <v>8</v>
      </c>
      <c r="G2418">
        <v>2022</v>
      </c>
      <c r="H2418" s="1">
        <v>44958.665033715275</v>
      </c>
      <c r="I2418" t="s">
        <v>8601</v>
      </c>
      <c r="J2418">
        <v>316.72000000000003</v>
      </c>
      <c r="K2418">
        <v>0</v>
      </c>
      <c r="L2418" t="s">
        <v>38</v>
      </c>
      <c r="M2418" t="s">
        <v>79</v>
      </c>
      <c r="Q2418">
        <v>316.72000000000003</v>
      </c>
      <c r="R2418" t="s">
        <v>94</v>
      </c>
      <c r="S2418">
        <v>40.557110000000002</v>
      </c>
      <c r="T2418">
        <v>-105.00158</v>
      </c>
      <c r="U2418">
        <v>1.8625</v>
      </c>
      <c r="V2418">
        <v>1</v>
      </c>
      <c r="W2418">
        <v>3</v>
      </c>
      <c r="X2418">
        <v>0</v>
      </c>
      <c r="Y2418">
        <v>679.4</v>
      </c>
      <c r="Z2418">
        <v>8000116001</v>
      </c>
      <c r="AA2418">
        <v>790.33447989579986</v>
      </c>
      <c r="AB2418" t="s">
        <v>54</v>
      </c>
      <c r="AC2418" t="s">
        <v>64</v>
      </c>
      <c r="AD2418" t="s">
        <v>54</v>
      </c>
      <c r="AE2418" t="s">
        <v>54</v>
      </c>
      <c r="AF2418" t="s">
        <v>11067</v>
      </c>
    </row>
    <row r="2419" spans="1:32" x14ac:dyDescent="0.25">
      <c r="A2419" t="s">
        <v>11068</v>
      </c>
      <c r="B2419" t="s">
        <v>11069</v>
      </c>
      <c r="C2419" t="s">
        <v>11070</v>
      </c>
      <c r="D2419" t="s">
        <v>11071</v>
      </c>
      <c r="E2419" t="s">
        <v>111</v>
      </c>
      <c r="F2419">
        <v>4</v>
      </c>
      <c r="G2419">
        <v>2022</v>
      </c>
      <c r="H2419" s="1">
        <v>44935.646314826387</v>
      </c>
      <c r="I2419" t="s">
        <v>8601</v>
      </c>
      <c r="J2419">
        <v>316.60000000000002</v>
      </c>
      <c r="K2419">
        <v>0</v>
      </c>
      <c r="L2419" t="s">
        <v>38</v>
      </c>
      <c r="M2419" t="s">
        <v>79</v>
      </c>
      <c r="Q2419">
        <v>316.60000000000002</v>
      </c>
      <c r="R2419" t="s">
        <v>86</v>
      </c>
      <c r="S2419">
        <v>32.037472000000001</v>
      </c>
      <c r="T2419">
        <v>-84.231667000000002</v>
      </c>
      <c r="U2419">
        <v>2.2749999999999999</v>
      </c>
      <c r="V2419">
        <v>1</v>
      </c>
      <c r="W2419">
        <v>4.4000000000000004</v>
      </c>
      <c r="X2419">
        <v>2.2000000000000002</v>
      </c>
      <c r="Y2419">
        <v>830.2</v>
      </c>
      <c r="AB2419" t="s">
        <v>41</v>
      </c>
      <c r="AC2419" t="s">
        <v>54</v>
      </c>
      <c r="AD2419" t="s">
        <v>54</v>
      </c>
      <c r="AE2419" t="s">
        <v>73</v>
      </c>
      <c r="AF2419" t="s">
        <v>11072</v>
      </c>
    </row>
    <row r="2420" spans="1:32" x14ac:dyDescent="0.25">
      <c r="A2420" t="s">
        <v>11073</v>
      </c>
      <c r="B2420" t="s">
        <v>11074</v>
      </c>
      <c r="C2420" t="s">
        <v>11075</v>
      </c>
      <c r="D2420" t="s">
        <v>11076</v>
      </c>
      <c r="E2420" t="s">
        <v>136</v>
      </c>
      <c r="F2420">
        <v>4</v>
      </c>
      <c r="G2420">
        <v>2022</v>
      </c>
      <c r="H2420" s="1">
        <v>44963.41342034722</v>
      </c>
      <c r="I2420" t="s">
        <v>8601</v>
      </c>
      <c r="J2420">
        <v>316</v>
      </c>
      <c r="K2420">
        <v>0</v>
      </c>
      <c r="L2420" t="s">
        <v>38</v>
      </c>
      <c r="M2420" t="s">
        <v>51</v>
      </c>
      <c r="N2420">
        <v>195.4</v>
      </c>
      <c r="R2420" t="s">
        <v>86</v>
      </c>
      <c r="S2420">
        <v>35.34986</v>
      </c>
      <c r="T2420">
        <v>-83.238630000000001</v>
      </c>
      <c r="U2420">
        <v>1.084766667</v>
      </c>
      <c r="V2420">
        <v>1</v>
      </c>
      <c r="W2420">
        <v>3.5</v>
      </c>
      <c r="X2420">
        <v>0</v>
      </c>
      <c r="Y2420">
        <v>395.08080000000001</v>
      </c>
      <c r="Z2420">
        <v>37005006001</v>
      </c>
      <c r="AA2420">
        <v>380.59886243829993</v>
      </c>
      <c r="AB2420" t="s">
        <v>41</v>
      </c>
      <c r="AC2420" t="s">
        <v>54</v>
      </c>
      <c r="AD2420" t="s">
        <v>537</v>
      </c>
      <c r="AE2420" t="s">
        <v>73</v>
      </c>
      <c r="AF2420" t="s">
        <v>11077</v>
      </c>
    </row>
    <row r="2421" spans="1:32" x14ac:dyDescent="0.25">
      <c r="A2421" t="s">
        <v>11078</v>
      </c>
      <c r="B2421" t="s">
        <v>11079</v>
      </c>
      <c r="C2421" t="s">
        <v>11080</v>
      </c>
      <c r="D2421" t="s">
        <v>11081</v>
      </c>
      <c r="E2421" t="s">
        <v>11082</v>
      </c>
      <c r="F2421">
        <v>9</v>
      </c>
      <c r="G2421">
        <v>2022</v>
      </c>
      <c r="H2421" s="1">
        <v>44974.882043229169</v>
      </c>
      <c r="I2421" t="s">
        <v>8601</v>
      </c>
      <c r="J2421">
        <v>315</v>
      </c>
      <c r="K2421">
        <v>0</v>
      </c>
      <c r="L2421" t="s">
        <v>38</v>
      </c>
      <c r="M2421" t="s">
        <v>79</v>
      </c>
      <c r="Q2421">
        <v>315</v>
      </c>
      <c r="R2421" t="s">
        <v>86</v>
      </c>
      <c r="S2421">
        <v>-14.340056000000001</v>
      </c>
      <c r="T2421">
        <v>-170.72247200000001</v>
      </c>
      <c r="U2421">
        <v>1.3333333329999999</v>
      </c>
      <c r="V2421">
        <v>1</v>
      </c>
      <c r="W2421">
        <v>6</v>
      </c>
      <c r="X2421">
        <v>2</v>
      </c>
      <c r="Y2421">
        <v>486.1</v>
      </c>
      <c r="Z2421">
        <v>60000001002</v>
      </c>
      <c r="AB2421" t="s">
        <v>1292</v>
      </c>
      <c r="AC2421" t="s">
        <v>54</v>
      </c>
      <c r="AD2421" t="s">
        <v>54</v>
      </c>
      <c r="AE2421" t="s">
        <v>54</v>
      </c>
      <c r="AF2421" t="s">
        <v>11083</v>
      </c>
    </row>
    <row r="2422" spans="1:32" x14ac:dyDescent="0.25">
      <c r="A2422" t="s">
        <v>11084</v>
      </c>
      <c r="B2422" t="s">
        <v>11085</v>
      </c>
      <c r="C2422" t="s">
        <v>11086</v>
      </c>
      <c r="D2422" t="s">
        <v>11087</v>
      </c>
      <c r="E2422" t="s">
        <v>1023</v>
      </c>
      <c r="F2422">
        <v>8</v>
      </c>
      <c r="G2422">
        <v>2022</v>
      </c>
      <c r="H2422" s="1">
        <v>44973.474235879628</v>
      </c>
      <c r="I2422" t="s">
        <v>8601</v>
      </c>
      <c r="J2422">
        <v>314.05</v>
      </c>
      <c r="K2422">
        <v>0</v>
      </c>
      <c r="L2422" t="s">
        <v>38</v>
      </c>
      <c r="M2422" t="s">
        <v>489</v>
      </c>
      <c r="O2422">
        <v>124</v>
      </c>
      <c r="Q2422">
        <v>189.63</v>
      </c>
      <c r="R2422" t="s">
        <v>52</v>
      </c>
      <c r="S2422">
        <v>39.090446999999998</v>
      </c>
      <c r="T2422">
        <v>-108.455583</v>
      </c>
      <c r="U2422">
        <v>0.93333333299999999</v>
      </c>
      <c r="V2422">
        <v>1</v>
      </c>
      <c r="W2422">
        <v>2.5</v>
      </c>
      <c r="X2422">
        <v>2.5</v>
      </c>
      <c r="Y2422">
        <v>340.5</v>
      </c>
      <c r="Z2422">
        <v>8000160003</v>
      </c>
      <c r="AA2422">
        <v>668.32431825290007</v>
      </c>
      <c r="AB2422" t="s">
        <v>41</v>
      </c>
      <c r="AC2422" t="s">
        <v>4340</v>
      </c>
      <c r="AD2422" t="s">
        <v>54</v>
      </c>
      <c r="AE2422" t="s">
        <v>65</v>
      </c>
      <c r="AF2422" t="s">
        <v>11088</v>
      </c>
    </row>
    <row r="2423" spans="1:32" x14ac:dyDescent="0.25">
      <c r="A2423" t="s">
        <v>11089</v>
      </c>
      <c r="B2423" t="s">
        <v>11090</v>
      </c>
      <c r="C2423" t="s">
        <v>11091</v>
      </c>
      <c r="D2423" t="s">
        <v>11092</v>
      </c>
      <c r="E2423" t="s">
        <v>1083</v>
      </c>
      <c r="F2423">
        <v>8</v>
      </c>
      <c r="G2423">
        <v>2022</v>
      </c>
      <c r="H2423" s="1">
        <v>44972.611778541665</v>
      </c>
      <c r="I2423" t="s">
        <v>8601</v>
      </c>
      <c r="J2423">
        <v>312.83999999999997</v>
      </c>
      <c r="K2423">
        <v>0</v>
      </c>
      <c r="L2423" t="s">
        <v>38</v>
      </c>
      <c r="M2423" t="s">
        <v>39</v>
      </c>
      <c r="N2423">
        <v>262.08999999999997</v>
      </c>
      <c r="Q2423">
        <v>54.52</v>
      </c>
      <c r="R2423" t="s">
        <v>52</v>
      </c>
      <c r="S2423">
        <v>44.244360999999998</v>
      </c>
      <c r="T2423">
        <v>-96.806360999999995</v>
      </c>
      <c r="U2423">
        <v>2.3374999999999999</v>
      </c>
      <c r="V2423">
        <v>1</v>
      </c>
      <c r="W2423">
        <v>5.5</v>
      </c>
      <c r="X2423">
        <v>3</v>
      </c>
      <c r="Y2423">
        <v>853.71</v>
      </c>
      <c r="Z2423">
        <v>46000106002</v>
      </c>
      <c r="AA2423">
        <v>675.60850700769993</v>
      </c>
      <c r="AB2423" t="s">
        <v>407</v>
      </c>
      <c r="AC2423" t="s">
        <v>54</v>
      </c>
      <c r="AD2423" t="s">
        <v>54</v>
      </c>
      <c r="AE2423" t="s">
        <v>73</v>
      </c>
      <c r="AF2423" t="s">
        <v>11093</v>
      </c>
    </row>
    <row r="2424" spans="1:32" x14ac:dyDescent="0.25">
      <c r="A2424" t="s">
        <v>11094</v>
      </c>
      <c r="B2424" t="s">
        <v>11095</v>
      </c>
      <c r="C2424" t="s">
        <v>11096</v>
      </c>
      <c r="D2424" t="s">
        <v>11097</v>
      </c>
      <c r="E2424" t="s">
        <v>36</v>
      </c>
      <c r="F2424">
        <v>9</v>
      </c>
      <c r="G2424">
        <v>2022</v>
      </c>
      <c r="H2424" s="1">
        <v>44960.595576493055</v>
      </c>
      <c r="I2424" t="s">
        <v>8601</v>
      </c>
      <c r="J2424">
        <v>312.60000000000002</v>
      </c>
      <c r="K2424">
        <v>0</v>
      </c>
      <c r="L2424" t="s">
        <v>38</v>
      </c>
      <c r="M2424" t="s">
        <v>51</v>
      </c>
      <c r="N2424">
        <v>312.60000000000002</v>
      </c>
      <c r="R2424" t="s">
        <v>52</v>
      </c>
      <c r="S2424">
        <v>35.102089999999997</v>
      </c>
      <c r="T2424">
        <v>-120.62509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6003081001</v>
      </c>
      <c r="AA2424">
        <v>1092.6283132200001</v>
      </c>
      <c r="AB2424" t="s">
        <v>407</v>
      </c>
      <c r="AC2424" t="s">
        <v>42</v>
      </c>
      <c r="AD2424" t="s">
        <v>54</v>
      </c>
      <c r="AE2424" t="s">
        <v>55</v>
      </c>
      <c r="AF2424" t="s">
        <v>11098</v>
      </c>
    </row>
    <row r="2425" spans="1:32" x14ac:dyDescent="0.25">
      <c r="A2425" t="s">
        <v>11099</v>
      </c>
      <c r="B2425" t="s">
        <v>11100</v>
      </c>
      <c r="C2425" t="s">
        <v>11101</v>
      </c>
      <c r="D2425" t="s">
        <v>9189</v>
      </c>
      <c r="E2425" t="s">
        <v>5199</v>
      </c>
      <c r="F2425">
        <v>9</v>
      </c>
      <c r="G2425">
        <v>2022</v>
      </c>
      <c r="H2425" s="1">
        <v>44974.8870465625</v>
      </c>
      <c r="I2425" t="s">
        <v>8601</v>
      </c>
      <c r="J2425">
        <v>309.3</v>
      </c>
      <c r="K2425">
        <v>0</v>
      </c>
      <c r="L2425" t="s">
        <v>38</v>
      </c>
      <c r="M2425" t="s">
        <v>79</v>
      </c>
      <c r="Q2425">
        <v>309.3</v>
      </c>
      <c r="R2425" t="s">
        <v>94</v>
      </c>
      <c r="S2425">
        <v>21.434221999999998</v>
      </c>
      <c r="T2425">
        <v>-158.182222</v>
      </c>
      <c r="U2425">
        <v>0</v>
      </c>
      <c r="V2425">
        <v>1</v>
      </c>
      <c r="W2425">
        <v>5.2</v>
      </c>
      <c r="X2425">
        <v>3.72</v>
      </c>
      <c r="Y2425">
        <v>0</v>
      </c>
      <c r="Z2425">
        <v>15000003022</v>
      </c>
      <c r="AB2425" t="s">
        <v>53</v>
      </c>
      <c r="AC2425" t="s">
        <v>54</v>
      </c>
      <c r="AD2425" t="s">
        <v>54</v>
      </c>
      <c r="AE2425" t="s">
        <v>73</v>
      </c>
      <c r="AF2425" t="s">
        <v>11102</v>
      </c>
    </row>
    <row r="2426" spans="1:32" x14ac:dyDescent="0.25">
      <c r="A2426" t="s">
        <v>11103</v>
      </c>
      <c r="B2426" t="s">
        <v>11104</v>
      </c>
      <c r="C2426" t="s">
        <v>11105</v>
      </c>
      <c r="D2426" t="s">
        <v>11106</v>
      </c>
      <c r="E2426" t="s">
        <v>854</v>
      </c>
      <c r="F2426">
        <v>8</v>
      </c>
      <c r="G2426">
        <v>2022</v>
      </c>
      <c r="H2426" s="1">
        <v>44992.62892815972</v>
      </c>
      <c r="I2426" t="s">
        <v>8601</v>
      </c>
      <c r="J2426">
        <v>308</v>
      </c>
      <c r="K2426">
        <v>0</v>
      </c>
      <c r="L2426" t="s">
        <v>38</v>
      </c>
      <c r="M2426" t="s">
        <v>79</v>
      </c>
      <c r="Q2426">
        <v>308</v>
      </c>
      <c r="R2426" t="s">
        <v>52</v>
      </c>
      <c r="S2426">
        <v>40.35472</v>
      </c>
      <c r="T2426">
        <v>-111.99935000000001</v>
      </c>
      <c r="Z2426">
        <v>49000980001</v>
      </c>
      <c r="AA2426">
        <v>1292.9435039770001</v>
      </c>
      <c r="AB2426" t="s">
        <v>54</v>
      </c>
      <c r="AC2426" t="s">
        <v>54</v>
      </c>
      <c r="AD2426" t="s">
        <v>54</v>
      </c>
      <c r="AE2426" t="s">
        <v>65</v>
      </c>
      <c r="AF2426" t="s">
        <v>11107</v>
      </c>
    </row>
    <row r="2427" spans="1:32" x14ac:dyDescent="0.25">
      <c r="A2427" t="s">
        <v>11108</v>
      </c>
      <c r="B2427" t="s">
        <v>11109</v>
      </c>
      <c r="C2427" t="s">
        <v>11109</v>
      </c>
      <c r="D2427" t="s">
        <v>11110</v>
      </c>
      <c r="E2427" t="s">
        <v>99</v>
      </c>
      <c r="F2427">
        <v>6</v>
      </c>
      <c r="G2427">
        <v>2022</v>
      </c>
      <c r="H2427" s="1">
        <v>44823.583926724539</v>
      </c>
      <c r="I2427" t="s">
        <v>8601</v>
      </c>
      <c r="J2427">
        <v>308</v>
      </c>
      <c r="K2427">
        <v>0</v>
      </c>
      <c r="L2427" t="s">
        <v>38</v>
      </c>
      <c r="M2427" t="s">
        <v>79</v>
      </c>
      <c r="Q2427">
        <v>308</v>
      </c>
      <c r="R2427" t="s">
        <v>94</v>
      </c>
      <c r="S2427">
        <v>32.199863000000001</v>
      </c>
      <c r="T2427">
        <v>-98.189206999999996</v>
      </c>
      <c r="U2427">
        <v>1.323416667</v>
      </c>
      <c r="V2427">
        <v>2</v>
      </c>
      <c r="W2427">
        <v>3</v>
      </c>
      <c r="X2427">
        <v>3</v>
      </c>
      <c r="Y2427">
        <v>476.35</v>
      </c>
      <c r="Z2427">
        <v>48003113001</v>
      </c>
      <c r="AA2427">
        <v>728.41887547999988</v>
      </c>
      <c r="AB2427" t="s">
        <v>118</v>
      </c>
      <c r="AC2427" t="s">
        <v>54</v>
      </c>
      <c r="AD2427" t="s">
        <v>54</v>
      </c>
      <c r="AE2427" t="s">
        <v>73</v>
      </c>
      <c r="AF2427" t="s">
        <v>11111</v>
      </c>
    </row>
    <row r="2428" spans="1:32" x14ac:dyDescent="0.25">
      <c r="A2428" t="s">
        <v>11112</v>
      </c>
      <c r="B2428" t="s">
        <v>11113</v>
      </c>
      <c r="C2428" t="s">
        <v>11113</v>
      </c>
      <c r="D2428" t="s">
        <v>10594</v>
      </c>
      <c r="E2428" t="s">
        <v>99</v>
      </c>
      <c r="F2428">
        <v>6</v>
      </c>
      <c r="G2428">
        <v>2022</v>
      </c>
      <c r="H2428" s="1">
        <v>44831.51935234954</v>
      </c>
      <c r="I2428" t="s">
        <v>8601</v>
      </c>
      <c r="J2428">
        <v>306.41000000000003</v>
      </c>
      <c r="K2428">
        <v>0</v>
      </c>
      <c r="L2428" t="s">
        <v>38</v>
      </c>
      <c r="M2428" t="s">
        <v>79</v>
      </c>
      <c r="Q2428">
        <v>306.41000000000003</v>
      </c>
      <c r="R2428" t="s">
        <v>94</v>
      </c>
      <c r="S2428">
        <v>27.722999999999999</v>
      </c>
      <c r="T2428">
        <v>-98.031028000000006</v>
      </c>
      <c r="U2428">
        <v>0.75266666699999996</v>
      </c>
      <c r="V2428">
        <v>1</v>
      </c>
      <c r="W2428">
        <v>2.6</v>
      </c>
      <c r="X2428">
        <v>0</v>
      </c>
      <c r="Y2428">
        <v>274.846</v>
      </c>
      <c r="AB2428" t="s">
        <v>118</v>
      </c>
      <c r="AC2428" t="s">
        <v>54</v>
      </c>
      <c r="AD2428" t="s">
        <v>54</v>
      </c>
      <c r="AE2428" t="s">
        <v>44</v>
      </c>
      <c r="AF2428" t="s">
        <v>11114</v>
      </c>
    </row>
    <row r="2429" spans="1:32" x14ac:dyDescent="0.25">
      <c r="A2429" t="s">
        <v>11115</v>
      </c>
      <c r="B2429" t="s">
        <v>11116</v>
      </c>
      <c r="C2429" t="s">
        <v>11117</v>
      </c>
      <c r="D2429" t="s">
        <v>11118</v>
      </c>
      <c r="E2429" t="s">
        <v>36</v>
      </c>
      <c r="F2429">
        <v>9</v>
      </c>
      <c r="G2429">
        <v>2022</v>
      </c>
      <c r="H2429" s="1">
        <v>44965.857915428242</v>
      </c>
      <c r="I2429" t="s">
        <v>8601</v>
      </c>
      <c r="J2429">
        <v>305.50720000000001</v>
      </c>
      <c r="K2429">
        <v>0</v>
      </c>
      <c r="L2429" t="s">
        <v>38</v>
      </c>
      <c r="M2429" t="s">
        <v>79</v>
      </c>
      <c r="Q2429">
        <v>305.50720000000001</v>
      </c>
      <c r="R2429" t="s">
        <v>52</v>
      </c>
      <c r="S2429">
        <v>37.472611000000001</v>
      </c>
      <c r="T2429">
        <v>-122.443639</v>
      </c>
      <c r="U2429">
        <v>1.3990833330000001</v>
      </c>
      <c r="V2429">
        <v>1</v>
      </c>
      <c r="W2429">
        <v>4</v>
      </c>
      <c r="X2429">
        <v>0</v>
      </c>
      <c r="Y2429">
        <v>510.98099999999999</v>
      </c>
      <c r="Z2429">
        <v>6002058001</v>
      </c>
      <c r="AA2429">
        <v>1019.786425672</v>
      </c>
      <c r="AB2429" t="s">
        <v>53</v>
      </c>
      <c r="AC2429" t="s">
        <v>42</v>
      </c>
      <c r="AD2429" t="s">
        <v>54</v>
      </c>
      <c r="AE2429" t="s">
        <v>73</v>
      </c>
      <c r="AF2429" t="s">
        <v>11119</v>
      </c>
    </row>
    <row r="2430" spans="1:32" x14ac:dyDescent="0.25">
      <c r="A2430" t="s">
        <v>11120</v>
      </c>
      <c r="B2430" t="s">
        <v>11121</v>
      </c>
      <c r="C2430" t="s">
        <v>11122</v>
      </c>
      <c r="D2430" t="s">
        <v>11123</v>
      </c>
      <c r="E2430" t="s">
        <v>259</v>
      </c>
      <c r="F2430">
        <v>7</v>
      </c>
      <c r="G2430">
        <v>2022</v>
      </c>
      <c r="H2430" s="1">
        <v>44974.610205439814</v>
      </c>
      <c r="I2430" t="s">
        <v>8601</v>
      </c>
      <c r="J2430">
        <v>304.10000000000002</v>
      </c>
      <c r="K2430">
        <v>0</v>
      </c>
      <c r="L2430" t="s">
        <v>38</v>
      </c>
      <c r="M2430" t="s">
        <v>51</v>
      </c>
      <c r="N2430">
        <v>304.10000000000002</v>
      </c>
      <c r="R2430" t="s">
        <v>52</v>
      </c>
      <c r="S2430">
        <v>42.535277999999998</v>
      </c>
      <c r="T2430">
        <v>-92.439722000000003</v>
      </c>
      <c r="U2430">
        <v>0</v>
      </c>
      <c r="V2430">
        <v>2</v>
      </c>
      <c r="W2430">
        <v>21.6</v>
      </c>
      <c r="X2430">
        <v>8.8000000000000007</v>
      </c>
      <c r="Y2430">
        <v>0</v>
      </c>
      <c r="Z2430">
        <v>19000133001</v>
      </c>
      <c r="AA2430">
        <v>2203.4670983270003</v>
      </c>
      <c r="AB2430" t="s">
        <v>53</v>
      </c>
      <c r="AC2430" t="s">
        <v>562</v>
      </c>
      <c r="AD2430" t="s">
        <v>54</v>
      </c>
      <c r="AE2430" t="s">
        <v>73</v>
      </c>
      <c r="AF2430" t="s">
        <v>11124</v>
      </c>
    </row>
    <row r="2431" spans="1:32" x14ac:dyDescent="0.25">
      <c r="A2431" t="s">
        <v>11125</v>
      </c>
      <c r="B2431" t="s">
        <v>11126</v>
      </c>
      <c r="C2431" t="s">
        <v>11127</v>
      </c>
      <c r="D2431" t="s">
        <v>3645</v>
      </c>
      <c r="E2431" t="s">
        <v>36</v>
      </c>
      <c r="F2431">
        <v>9</v>
      </c>
      <c r="G2431">
        <v>2022</v>
      </c>
      <c r="H2431" s="1">
        <v>44929.520219039354</v>
      </c>
      <c r="I2431" t="s">
        <v>8601</v>
      </c>
      <c r="J2431">
        <v>304.04000000000002</v>
      </c>
      <c r="K2431">
        <v>0</v>
      </c>
      <c r="L2431" t="s">
        <v>38</v>
      </c>
      <c r="M2431" t="s">
        <v>79</v>
      </c>
      <c r="Q2431">
        <v>304.04000000000002</v>
      </c>
      <c r="R2431" t="s">
        <v>52</v>
      </c>
      <c r="S2431">
        <v>35.383710000000001</v>
      </c>
      <c r="T2431">
        <v>-119.01523</v>
      </c>
      <c r="AB2431" t="s">
        <v>407</v>
      </c>
      <c r="AC2431" t="s">
        <v>54</v>
      </c>
      <c r="AD2431" t="s">
        <v>54</v>
      </c>
      <c r="AE2431" t="s">
        <v>44</v>
      </c>
      <c r="AF2431" t="s">
        <v>11128</v>
      </c>
    </row>
    <row r="2432" spans="1:32" x14ac:dyDescent="0.25">
      <c r="A2432" t="s">
        <v>11129</v>
      </c>
      <c r="B2432" t="s">
        <v>11130</v>
      </c>
      <c r="C2432" t="s">
        <v>11131</v>
      </c>
      <c r="D2432" t="s">
        <v>11132</v>
      </c>
      <c r="E2432" t="s">
        <v>253</v>
      </c>
      <c r="F2432">
        <v>5</v>
      </c>
      <c r="G2432">
        <v>2022</v>
      </c>
      <c r="H2432" s="1">
        <v>44944.421545717596</v>
      </c>
      <c r="I2432" t="s">
        <v>8601</v>
      </c>
      <c r="J2432">
        <v>303.81</v>
      </c>
      <c r="K2432">
        <v>0</v>
      </c>
      <c r="L2432" t="s">
        <v>38</v>
      </c>
      <c r="M2432" t="s">
        <v>51</v>
      </c>
      <c r="N2432">
        <v>303.81</v>
      </c>
      <c r="R2432" t="s">
        <v>52</v>
      </c>
      <c r="S2432">
        <v>41.499611000000002</v>
      </c>
      <c r="T2432">
        <v>-87.515861000000001</v>
      </c>
      <c r="U2432">
        <v>1.6266666670000001</v>
      </c>
      <c r="V2432">
        <v>1</v>
      </c>
      <c r="W2432">
        <v>2.6</v>
      </c>
      <c r="X2432">
        <v>2.6</v>
      </c>
      <c r="Y2432">
        <v>592.79</v>
      </c>
      <c r="Z2432">
        <v>18000103001</v>
      </c>
      <c r="AA2432">
        <v>715.67154515910011</v>
      </c>
      <c r="AB2432" t="s">
        <v>41</v>
      </c>
      <c r="AC2432" t="s">
        <v>54</v>
      </c>
      <c r="AD2432" t="s">
        <v>54</v>
      </c>
      <c r="AE2432" t="s">
        <v>73</v>
      </c>
      <c r="AF2432" t="s">
        <v>11133</v>
      </c>
    </row>
    <row r="2433" spans="1:32" x14ac:dyDescent="0.25">
      <c r="A2433" t="s">
        <v>11134</v>
      </c>
      <c r="B2433" t="s">
        <v>11135</v>
      </c>
      <c r="C2433" t="s">
        <v>11136</v>
      </c>
      <c r="D2433" t="s">
        <v>11137</v>
      </c>
      <c r="E2433" t="s">
        <v>117</v>
      </c>
      <c r="F2433">
        <v>5</v>
      </c>
      <c r="G2433">
        <v>2022</v>
      </c>
      <c r="H2433" s="1">
        <v>44973.511705682868</v>
      </c>
      <c r="I2433" t="s">
        <v>8601</v>
      </c>
      <c r="J2433">
        <v>301.73</v>
      </c>
      <c r="K2433">
        <v>0</v>
      </c>
      <c r="L2433" t="s">
        <v>38</v>
      </c>
      <c r="M2433" t="s">
        <v>51</v>
      </c>
      <c r="N2433">
        <v>301.73</v>
      </c>
      <c r="R2433" t="s">
        <v>52</v>
      </c>
      <c r="S2433">
        <v>41.54233</v>
      </c>
      <c r="T2433">
        <v>-87.894599999999997</v>
      </c>
      <c r="U2433">
        <v>2.1055833329999998</v>
      </c>
      <c r="V2433">
        <v>2</v>
      </c>
      <c r="W2433">
        <v>6.5</v>
      </c>
      <c r="X2433">
        <v>2.5</v>
      </c>
      <c r="Y2433">
        <v>767.60799999999995</v>
      </c>
      <c r="Z2433">
        <v>17000443001</v>
      </c>
      <c r="AA2433">
        <v>311.39906926770004</v>
      </c>
      <c r="AB2433" t="s">
        <v>41</v>
      </c>
      <c r="AC2433" t="s">
        <v>54</v>
      </c>
      <c r="AD2433" t="s">
        <v>54</v>
      </c>
      <c r="AE2433" t="s">
        <v>65</v>
      </c>
      <c r="AF2433" t="s">
        <v>11138</v>
      </c>
    </row>
    <row r="2434" spans="1:32" x14ac:dyDescent="0.25">
      <c r="A2434" t="s">
        <v>11139</v>
      </c>
      <c r="B2434" t="s">
        <v>11140</v>
      </c>
      <c r="C2434" t="s">
        <v>11141</v>
      </c>
      <c r="D2434" t="s">
        <v>10126</v>
      </c>
      <c r="E2434" t="s">
        <v>1023</v>
      </c>
      <c r="F2434">
        <v>8</v>
      </c>
      <c r="G2434">
        <v>2022</v>
      </c>
      <c r="H2434" s="1">
        <v>44973.461319826391</v>
      </c>
      <c r="I2434" t="s">
        <v>8601</v>
      </c>
      <c r="J2434">
        <v>295.63</v>
      </c>
      <c r="K2434">
        <v>0</v>
      </c>
      <c r="L2434" t="s">
        <v>38</v>
      </c>
      <c r="M2434" t="s">
        <v>39</v>
      </c>
      <c r="N2434">
        <v>160.16</v>
      </c>
      <c r="Q2434">
        <v>135.47</v>
      </c>
      <c r="R2434" t="s">
        <v>52</v>
      </c>
      <c r="S2434">
        <v>40.377389999999998</v>
      </c>
      <c r="T2434">
        <v>-104.69687</v>
      </c>
      <c r="U2434">
        <v>1.464083333</v>
      </c>
      <c r="V2434">
        <v>1</v>
      </c>
      <c r="W2434">
        <v>2.88</v>
      </c>
      <c r="X2434">
        <v>0</v>
      </c>
      <c r="Y2434">
        <v>534.303</v>
      </c>
      <c r="Z2434">
        <v>8000104001</v>
      </c>
      <c r="AA2434">
        <v>619.15604415799999</v>
      </c>
      <c r="AB2434" t="s">
        <v>54</v>
      </c>
      <c r="AC2434" t="s">
        <v>54</v>
      </c>
      <c r="AD2434" t="s">
        <v>54</v>
      </c>
      <c r="AE2434" t="s">
        <v>438</v>
      </c>
      <c r="AF2434" t="s">
        <v>11142</v>
      </c>
    </row>
    <row r="2435" spans="1:32" x14ac:dyDescent="0.25">
      <c r="A2435" t="s">
        <v>11143</v>
      </c>
      <c r="B2435" t="s">
        <v>11144</v>
      </c>
      <c r="C2435" t="s">
        <v>11145</v>
      </c>
      <c r="D2435" t="s">
        <v>11146</v>
      </c>
      <c r="E2435" t="s">
        <v>286</v>
      </c>
      <c r="F2435">
        <v>1</v>
      </c>
      <c r="G2435">
        <v>2022</v>
      </c>
      <c r="H2435" s="1">
        <v>44985.428361539351</v>
      </c>
      <c r="I2435" t="s">
        <v>8601</v>
      </c>
      <c r="J2435">
        <v>295.31</v>
      </c>
      <c r="K2435">
        <v>0</v>
      </c>
      <c r="L2435" t="s">
        <v>38</v>
      </c>
      <c r="M2435" t="s">
        <v>79</v>
      </c>
      <c r="Q2435">
        <v>295.31</v>
      </c>
      <c r="R2435" t="s">
        <v>52</v>
      </c>
      <c r="S2435">
        <v>42.841045000000001</v>
      </c>
      <c r="T2435">
        <v>-72.549205000000001</v>
      </c>
      <c r="U2435">
        <v>1.151666667</v>
      </c>
      <c r="V2435">
        <v>1</v>
      </c>
      <c r="W2435">
        <v>0</v>
      </c>
      <c r="X2435">
        <v>0</v>
      </c>
      <c r="Y2435">
        <v>420.09</v>
      </c>
      <c r="Z2435">
        <v>50000013001</v>
      </c>
      <c r="AA2435">
        <v>852.43218903047011</v>
      </c>
      <c r="AB2435" t="s">
        <v>53</v>
      </c>
      <c r="AC2435" t="s">
        <v>536</v>
      </c>
      <c r="AD2435" t="s">
        <v>54</v>
      </c>
      <c r="AE2435" t="s">
        <v>55</v>
      </c>
      <c r="AF2435" t="s">
        <v>11147</v>
      </c>
    </row>
    <row r="2436" spans="1:32" x14ac:dyDescent="0.25">
      <c r="A2436" t="s">
        <v>11148</v>
      </c>
      <c r="B2436" t="s">
        <v>11149</v>
      </c>
      <c r="C2436" t="s">
        <v>11150</v>
      </c>
      <c r="D2436" t="s">
        <v>11151</v>
      </c>
      <c r="E2436" t="s">
        <v>117</v>
      </c>
      <c r="F2436">
        <v>5</v>
      </c>
      <c r="G2436">
        <v>2022</v>
      </c>
      <c r="H2436" s="1">
        <v>44979.49417322917</v>
      </c>
      <c r="I2436" t="s">
        <v>8601</v>
      </c>
      <c r="J2436">
        <v>292.39999999999998</v>
      </c>
      <c r="K2436">
        <v>0</v>
      </c>
      <c r="L2436" t="s">
        <v>38</v>
      </c>
      <c r="M2436" t="s">
        <v>51</v>
      </c>
      <c r="N2436">
        <v>292.39999999999998</v>
      </c>
      <c r="R2436" t="s">
        <v>52</v>
      </c>
      <c r="S2436">
        <v>42.2669</v>
      </c>
      <c r="T2436">
        <v>-88.202267000000006</v>
      </c>
      <c r="U2436">
        <v>2.2016666660000004</v>
      </c>
      <c r="V2436">
        <v>2</v>
      </c>
      <c r="W2436">
        <v>5</v>
      </c>
      <c r="X2436">
        <v>2</v>
      </c>
      <c r="Y2436">
        <v>413.61799999999999</v>
      </c>
      <c r="Z2436">
        <v>17000524001</v>
      </c>
      <c r="AA2436">
        <v>1050.7442278799001</v>
      </c>
      <c r="AB2436" t="s">
        <v>41</v>
      </c>
      <c r="AC2436" t="s">
        <v>54</v>
      </c>
      <c r="AD2436" t="s">
        <v>54</v>
      </c>
      <c r="AE2436" t="s">
        <v>73</v>
      </c>
      <c r="AF2436" t="s">
        <v>11152</v>
      </c>
    </row>
    <row r="2437" spans="1:32" x14ac:dyDescent="0.25">
      <c r="A2437" t="s">
        <v>11153</v>
      </c>
      <c r="B2437" t="s">
        <v>11154</v>
      </c>
      <c r="C2437" t="s">
        <v>11155</v>
      </c>
      <c r="D2437" t="s">
        <v>11156</v>
      </c>
      <c r="E2437" t="s">
        <v>600</v>
      </c>
      <c r="F2437">
        <v>4</v>
      </c>
      <c r="G2437">
        <v>2022</v>
      </c>
      <c r="H2437" s="1">
        <v>44960.501732418983</v>
      </c>
      <c r="I2437" t="s">
        <v>8601</v>
      </c>
      <c r="J2437">
        <v>292.39</v>
      </c>
      <c r="K2437">
        <v>0</v>
      </c>
      <c r="L2437" t="s">
        <v>38</v>
      </c>
      <c r="M2437" t="s">
        <v>51</v>
      </c>
      <c r="N2437">
        <v>292.39</v>
      </c>
      <c r="R2437" t="s">
        <v>52</v>
      </c>
      <c r="S2437">
        <v>30.380279999999999</v>
      </c>
      <c r="T2437">
        <v>-86.358519999999999</v>
      </c>
      <c r="AB2437" t="s">
        <v>41</v>
      </c>
      <c r="AC2437" t="s">
        <v>54</v>
      </c>
      <c r="AD2437" t="s">
        <v>54</v>
      </c>
      <c r="AE2437" t="s">
        <v>73</v>
      </c>
      <c r="AF2437" t="s">
        <v>11157</v>
      </c>
    </row>
    <row r="2438" spans="1:32" x14ac:dyDescent="0.25">
      <c r="A2438" t="s">
        <v>11158</v>
      </c>
      <c r="B2438" t="s">
        <v>11159</v>
      </c>
      <c r="C2438" t="s">
        <v>11160</v>
      </c>
      <c r="D2438" t="s">
        <v>135</v>
      </c>
      <c r="E2438" t="s">
        <v>247</v>
      </c>
      <c r="F2438">
        <v>1</v>
      </c>
      <c r="G2438">
        <v>2022</v>
      </c>
      <c r="H2438" s="1">
        <v>44972.443608078705</v>
      </c>
      <c r="I2438" t="s">
        <v>8601</v>
      </c>
      <c r="J2438">
        <v>291.2</v>
      </c>
      <c r="K2438">
        <v>0</v>
      </c>
      <c r="L2438" t="s">
        <v>38</v>
      </c>
      <c r="M2438" t="s">
        <v>79</v>
      </c>
      <c r="Q2438">
        <v>291.2</v>
      </c>
      <c r="R2438" t="s">
        <v>94</v>
      </c>
      <c r="S2438">
        <v>42.430959999999999</v>
      </c>
      <c r="T2438">
        <v>-71.680824000000001</v>
      </c>
      <c r="Z2438">
        <v>25000048001</v>
      </c>
      <c r="AA2438">
        <v>866.81846182119989</v>
      </c>
      <c r="AB2438" t="s">
        <v>53</v>
      </c>
      <c r="AC2438" t="s">
        <v>54</v>
      </c>
      <c r="AD2438" t="s">
        <v>54</v>
      </c>
      <c r="AE2438" t="s">
        <v>73</v>
      </c>
      <c r="AF2438" t="s">
        <v>11161</v>
      </c>
    </row>
    <row r="2439" spans="1:32" x14ac:dyDescent="0.25">
      <c r="A2439" t="s">
        <v>11162</v>
      </c>
      <c r="B2439" t="s">
        <v>11163</v>
      </c>
      <c r="C2439" t="s">
        <v>11164</v>
      </c>
      <c r="D2439" t="s">
        <v>11162</v>
      </c>
      <c r="E2439" t="s">
        <v>437</v>
      </c>
      <c r="F2439">
        <v>5</v>
      </c>
      <c r="G2439">
        <v>2022</v>
      </c>
      <c r="H2439" s="1">
        <v>44963.597080520834</v>
      </c>
      <c r="I2439" t="s">
        <v>8601</v>
      </c>
      <c r="J2439">
        <v>291.2</v>
      </c>
      <c r="K2439">
        <v>0</v>
      </c>
      <c r="L2439" t="s">
        <v>38</v>
      </c>
      <c r="M2439" t="s">
        <v>51</v>
      </c>
      <c r="N2439">
        <v>291.2</v>
      </c>
      <c r="R2439" t="s">
        <v>52</v>
      </c>
      <c r="S2439">
        <v>47.466099999999997</v>
      </c>
      <c r="T2439">
        <v>-94.879199999999997</v>
      </c>
      <c r="U2439">
        <v>0.97750000000000004</v>
      </c>
      <c r="V2439">
        <v>1</v>
      </c>
      <c r="W2439">
        <v>2.5</v>
      </c>
      <c r="X2439">
        <v>2.5</v>
      </c>
      <c r="Y2439">
        <v>356.85399999999998</v>
      </c>
      <c r="Z2439">
        <v>27000006001</v>
      </c>
      <c r="AA2439">
        <v>861.71952969283996</v>
      </c>
      <c r="AB2439" t="s">
        <v>53</v>
      </c>
      <c r="AC2439" t="s">
        <v>42</v>
      </c>
      <c r="AD2439" t="s">
        <v>54</v>
      </c>
      <c r="AE2439" t="s">
        <v>55</v>
      </c>
      <c r="AF2439" t="s">
        <v>11165</v>
      </c>
    </row>
    <row r="2440" spans="1:32" x14ac:dyDescent="0.25">
      <c r="A2440" t="s">
        <v>11166</v>
      </c>
      <c r="B2440" t="s">
        <v>11167</v>
      </c>
      <c r="C2440" t="s">
        <v>11168</v>
      </c>
      <c r="D2440" t="s">
        <v>11169</v>
      </c>
      <c r="E2440" t="s">
        <v>192</v>
      </c>
      <c r="F2440">
        <v>4</v>
      </c>
      <c r="G2440">
        <v>2022</v>
      </c>
      <c r="H2440" s="1">
        <v>44985.404070983794</v>
      </c>
      <c r="I2440" t="s">
        <v>8601</v>
      </c>
      <c r="J2440">
        <v>290.83999999999997</v>
      </c>
      <c r="K2440">
        <v>0</v>
      </c>
      <c r="L2440" t="s">
        <v>38</v>
      </c>
      <c r="M2440" t="s">
        <v>51</v>
      </c>
      <c r="N2440">
        <v>290.83999999999997</v>
      </c>
      <c r="R2440" t="s">
        <v>52</v>
      </c>
      <c r="S2440">
        <v>33.990231999999999</v>
      </c>
      <c r="T2440">
        <v>-86.035837000000001</v>
      </c>
      <c r="U2440">
        <v>7.0583333329999993</v>
      </c>
      <c r="V2440">
        <v>3</v>
      </c>
      <c r="W2440">
        <v>11.32</v>
      </c>
      <c r="X2440">
        <v>6.6879999999999997</v>
      </c>
      <c r="Y2440">
        <v>2561.4560000000001</v>
      </c>
      <c r="Z2440">
        <v>1000067001</v>
      </c>
      <c r="AA2440">
        <v>3043.8803759120497</v>
      </c>
      <c r="AB2440" t="s">
        <v>53</v>
      </c>
      <c r="AC2440" t="s">
        <v>72</v>
      </c>
      <c r="AD2440" t="s">
        <v>54</v>
      </c>
      <c r="AE2440" t="s">
        <v>55</v>
      </c>
      <c r="AF2440" t="s">
        <v>11170</v>
      </c>
    </row>
    <row r="2441" spans="1:32" x14ac:dyDescent="0.25">
      <c r="A2441" t="s">
        <v>11171</v>
      </c>
      <c r="B2441" t="s">
        <v>11172</v>
      </c>
      <c r="C2441" t="s">
        <v>11172</v>
      </c>
      <c r="D2441" t="s">
        <v>11173</v>
      </c>
      <c r="E2441" t="s">
        <v>99</v>
      </c>
      <c r="F2441">
        <v>6</v>
      </c>
      <c r="G2441">
        <v>2022</v>
      </c>
      <c r="H2441" s="1">
        <v>44812.325799247687</v>
      </c>
      <c r="I2441" t="s">
        <v>8601</v>
      </c>
      <c r="J2441">
        <v>288.81</v>
      </c>
      <c r="K2441">
        <v>0</v>
      </c>
      <c r="L2441" t="s">
        <v>38</v>
      </c>
      <c r="M2441" t="s">
        <v>79</v>
      </c>
      <c r="Q2441">
        <v>288.81</v>
      </c>
      <c r="R2441" t="s">
        <v>52</v>
      </c>
      <c r="S2441">
        <v>32.417639000000001</v>
      </c>
      <c r="T2441">
        <v>-97.775306999999998</v>
      </c>
      <c r="U2441">
        <v>0.65283333300000002</v>
      </c>
      <c r="V2441">
        <v>1</v>
      </c>
      <c r="W2441">
        <v>2</v>
      </c>
      <c r="X2441">
        <v>2</v>
      </c>
      <c r="Y2441">
        <v>237.96799999999999</v>
      </c>
      <c r="Z2441">
        <v>48003084001</v>
      </c>
      <c r="AB2441" t="s">
        <v>41</v>
      </c>
      <c r="AC2441" t="s">
        <v>54</v>
      </c>
      <c r="AD2441" t="s">
        <v>54</v>
      </c>
      <c r="AE2441" t="s">
        <v>73</v>
      </c>
      <c r="AF2441" t="s">
        <v>11174</v>
      </c>
    </row>
    <row r="2442" spans="1:32" x14ac:dyDescent="0.25">
      <c r="A2442" t="s">
        <v>11175</v>
      </c>
      <c r="B2442" t="s">
        <v>11176</v>
      </c>
      <c r="C2442" t="s">
        <v>11176</v>
      </c>
      <c r="D2442" t="s">
        <v>11177</v>
      </c>
      <c r="E2442" t="s">
        <v>99</v>
      </c>
      <c r="F2442">
        <v>6</v>
      </c>
      <c r="G2442">
        <v>2022</v>
      </c>
      <c r="H2442" s="1">
        <v>44795.654613506944</v>
      </c>
      <c r="I2442" t="s">
        <v>8601</v>
      </c>
      <c r="J2442">
        <v>288.56</v>
      </c>
      <c r="K2442">
        <v>0</v>
      </c>
      <c r="L2442" t="s">
        <v>38</v>
      </c>
      <c r="M2442" t="s">
        <v>79</v>
      </c>
      <c r="Q2442">
        <v>288.56</v>
      </c>
      <c r="R2442" t="s">
        <v>52</v>
      </c>
      <c r="S2442">
        <v>26.175750000000001</v>
      </c>
      <c r="T2442">
        <v>-97.979944000000003</v>
      </c>
      <c r="U2442">
        <v>2.3208333329999999</v>
      </c>
      <c r="V2442">
        <v>1</v>
      </c>
      <c r="W2442">
        <v>4.9000000000000004</v>
      </c>
      <c r="X2442">
        <v>4.9000000000000004</v>
      </c>
      <c r="Y2442">
        <v>847.02</v>
      </c>
      <c r="Z2442">
        <v>48001124001</v>
      </c>
      <c r="AA2442">
        <v>1370.3380094967499</v>
      </c>
      <c r="AB2442" t="s">
        <v>177</v>
      </c>
      <c r="AC2442" t="s">
        <v>54</v>
      </c>
      <c r="AD2442" t="s">
        <v>54</v>
      </c>
      <c r="AE2442" t="s">
        <v>73</v>
      </c>
      <c r="AF2442" t="s">
        <v>11178</v>
      </c>
    </row>
    <row r="2443" spans="1:32" x14ac:dyDescent="0.25">
      <c r="A2443" t="s">
        <v>11179</v>
      </c>
      <c r="B2443" t="s">
        <v>11180</v>
      </c>
      <c r="C2443" t="s">
        <v>11181</v>
      </c>
      <c r="D2443" t="s">
        <v>11182</v>
      </c>
      <c r="E2443" t="s">
        <v>36</v>
      </c>
      <c r="F2443">
        <v>9</v>
      </c>
      <c r="G2443">
        <v>2022</v>
      </c>
      <c r="H2443" s="1">
        <v>45196.760370752316</v>
      </c>
      <c r="I2443" t="s">
        <v>8601</v>
      </c>
      <c r="J2443">
        <v>286.77999999999997</v>
      </c>
      <c r="K2443">
        <v>0</v>
      </c>
      <c r="L2443" t="s">
        <v>38</v>
      </c>
      <c r="M2443" t="s">
        <v>51</v>
      </c>
      <c r="N2443">
        <v>286.77999999999997</v>
      </c>
      <c r="R2443" t="s">
        <v>52</v>
      </c>
      <c r="S2443">
        <v>37.480432997685597</v>
      </c>
      <c r="T2443">
        <v>-121.120930474861</v>
      </c>
      <c r="Z2443">
        <v>6005126001</v>
      </c>
      <c r="AA2443">
        <v>409.73561745749998</v>
      </c>
      <c r="AB2443" t="s">
        <v>1420</v>
      </c>
      <c r="AC2443" t="s">
        <v>72</v>
      </c>
      <c r="AD2443" t="s">
        <v>54</v>
      </c>
      <c r="AE2443" t="s">
        <v>73</v>
      </c>
      <c r="AF2443" t="s">
        <v>11183</v>
      </c>
    </row>
    <row r="2444" spans="1:32" x14ac:dyDescent="0.25">
      <c r="A2444" t="s">
        <v>11184</v>
      </c>
      <c r="B2444" t="s">
        <v>11185</v>
      </c>
      <c r="C2444" t="s">
        <v>11186</v>
      </c>
      <c r="D2444" t="s">
        <v>11187</v>
      </c>
      <c r="E2444" t="s">
        <v>629</v>
      </c>
      <c r="F2444">
        <v>6</v>
      </c>
      <c r="G2444">
        <v>2022</v>
      </c>
      <c r="H2444" s="1">
        <v>44995.729366250001</v>
      </c>
      <c r="I2444" t="s">
        <v>8601</v>
      </c>
      <c r="J2444">
        <v>285</v>
      </c>
      <c r="K2444">
        <v>0</v>
      </c>
      <c r="L2444" t="s">
        <v>38</v>
      </c>
      <c r="M2444" t="s">
        <v>473</v>
      </c>
      <c r="N2444">
        <v>286</v>
      </c>
      <c r="Q2444">
        <v>286</v>
      </c>
      <c r="R2444" t="s">
        <v>86</v>
      </c>
      <c r="S2444">
        <v>32.858161000000003</v>
      </c>
      <c r="T2444">
        <v>-104.360985</v>
      </c>
      <c r="U2444">
        <v>0.55333333299999998</v>
      </c>
      <c r="V2444">
        <v>1</v>
      </c>
      <c r="W2444">
        <v>1</v>
      </c>
      <c r="X2444">
        <v>0</v>
      </c>
      <c r="Y2444">
        <v>200.37</v>
      </c>
      <c r="Z2444">
        <v>35000022001</v>
      </c>
      <c r="AA2444">
        <v>642.82965761109995</v>
      </c>
      <c r="AB2444" t="s">
        <v>41</v>
      </c>
      <c r="AC2444" t="s">
        <v>144</v>
      </c>
      <c r="AD2444" t="s">
        <v>43</v>
      </c>
      <c r="AE2444" t="s">
        <v>73</v>
      </c>
      <c r="AF2444" t="s">
        <v>11188</v>
      </c>
    </row>
    <row r="2445" spans="1:32" x14ac:dyDescent="0.25">
      <c r="A2445" t="s">
        <v>11189</v>
      </c>
      <c r="B2445" t="s">
        <v>11190</v>
      </c>
      <c r="C2445" t="s">
        <v>11191</v>
      </c>
      <c r="D2445" t="s">
        <v>11192</v>
      </c>
      <c r="E2445" t="s">
        <v>159</v>
      </c>
      <c r="F2445">
        <v>10</v>
      </c>
      <c r="G2445">
        <v>2022</v>
      </c>
      <c r="H2445" s="1">
        <v>44956.657445891207</v>
      </c>
      <c r="I2445" t="s">
        <v>8601</v>
      </c>
      <c r="J2445">
        <v>281.5</v>
      </c>
      <c r="K2445">
        <v>0</v>
      </c>
      <c r="L2445" t="s">
        <v>38</v>
      </c>
      <c r="M2445" t="s">
        <v>51</v>
      </c>
      <c r="N2445">
        <v>281.5</v>
      </c>
      <c r="R2445" t="s">
        <v>52</v>
      </c>
      <c r="S2445">
        <v>47.490988999999999</v>
      </c>
      <c r="T2445">
        <v>-122.36102099999999</v>
      </c>
      <c r="U2445">
        <v>0</v>
      </c>
      <c r="V2445">
        <v>1</v>
      </c>
      <c r="W2445">
        <v>24.3</v>
      </c>
      <c r="X2445">
        <v>0</v>
      </c>
      <c r="Y2445">
        <v>0</v>
      </c>
      <c r="Z2445">
        <v>53001211002</v>
      </c>
      <c r="AA2445">
        <v>1689.9317911136</v>
      </c>
      <c r="AB2445" t="s">
        <v>53</v>
      </c>
      <c r="AC2445" t="s">
        <v>42</v>
      </c>
      <c r="AD2445" t="s">
        <v>54</v>
      </c>
      <c r="AE2445" t="s">
        <v>55</v>
      </c>
      <c r="AF2445" t="s">
        <v>11193</v>
      </c>
    </row>
    <row r="2446" spans="1:32" x14ac:dyDescent="0.25">
      <c r="A2446" t="s">
        <v>11194</v>
      </c>
      <c r="B2446" t="s">
        <v>11195</v>
      </c>
      <c r="C2446" t="s">
        <v>11196</v>
      </c>
      <c r="D2446" t="s">
        <v>11197</v>
      </c>
      <c r="E2446" t="s">
        <v>213</v>
      </c>
      <c r="F2446">
        <v>3</v>
      </c>
      <c r="G2446">
        <v>2022</v>
      </c>
      <c r="H2446" s="1">
        <v>44935.533442337961</v>
      </c>
      <c r="I2446" t="s">
        <v>8601</v>
      </c>
      <c r="J2446">
        <v>281.2</v>
      </c>
      <c r="K2446">
        <v>0</v>
      </c>
      <c r="L2446" t="s">
        <v>38</v>
      </c>
      <c r="M2446" t="s">
        <v>79</v>
      </c>
      <c r="Q2446">
        <v>284.8</v>
      </c>
      <c r="R2446" t="s">
        <v>52</v>
      </c>
      <c r="S2446">
        <v>40.854619999999997</v>
      </c>
      <c r="T2446">
        <v>-76.794589999999999</v>
      </c>
      <c r="U2446">
        <v>2.3493333330000001</v>
      </c>
      <c r="V2446">
        <v>1</v>
      </c>
      <c r="W2446">
        <v>4.2</v>
      </c>
      <c r="X2446">
        <v>0</v>
      </c>
      <c r="Y2446">
        <v>856.24400000000003</v>
      </c>
      <c r="Z2446">
        <v>42004008001</v>
      </c>
      <c r="AA2446">
        <v>1160.0070592018999</v>
      </c>
      <c r="AB2446" t="s">
        <v>41</v>
      </c>
      <c r="AC2446" t="s">
        <v>54</v>
      </c>
      <c r="AD2446" t="s">
        <v>54</v>
      </c>
      <c r="AE2446" t="s">
        <v>55</v>
      </c>
      <c r="AF2446" t="s">
        <v>11198</v>
      </c>
    </row>
    <row r="2447" spans="1:32" x14ac:dyDescent="0.25">
      <c r="A2447" t="s">
        <v>11199</v>
      </c>
      <c r="B2447" t="s">
        <v>11200</v>
      </c>
      <c r="C2447" t="s">
        <v>11201</v>
      </c>
      <c r="D2447" t="s">
        <v>847</v>
      </c>
      <c r="E2447" t="s">
        <v>726</v>
      </c>
      <c r="F2447">
        <v>6</v>
      </c>
      <c r="G2447">
        <v>2022</v>
      </c>
      <c r="H2447" s="1">
        <v>44963.451629305557</v>
      </c>
      <c r="I2447" t="s">
        <v>8601</v>
      </c>
      <c r="J2447">
        <v>278.45</v>
      </c>
      <c r="K2447">
        <v>0</v>
      </c>
      <c r="L2447" t="s">
        <v>38</v>
      </c>
      <c r="M2447" t="s">
        <v>79</v>
      </c>
      <c r="Q2447">
        <v>278.45</v>
      </c>
      <c r="R2447" t="s">
        <v>52</v>
      </c>
      <c r="S2447">
        <v>33.591110999999998</v>
      </c>
      <c r="T2447">
        <v>-92.83</v>
      </c>
      <c r="U2447">
        <v>2.29</v>
      </c>
      <c r="V2447">
        <v>1</v>
      </c>
      <c r="W2447">
        <v>3.5</v>
      </c>
      <c r="X2447">
        <v>2.42</v>
      </c>
      <c r="Y2447">
        <v>831.8</v>
      </c>
      <c r="Z2447">
        <v>5000015001</v>
      </c>
      <c r="AA2447">
        <v>944.39507205982</v>
      </c>
      <c r="AB2447" t="s">
        <v>118</v>
      </c>
      <c r="AC2447" t="s">
        <v>64</v>
      </c>
      <c r="AD2447" t="s">
        <v>54</v>
      </c>
      <c r="AE2447" t="s">
        <v>54</v>
      </c>
      <c r="AF2447" t="s">
        <v>11202</v>
      </c>
    </row>
    <row r="2448" spans="1:32" x14ac:dyDescent="0.25">
      <c r="A2448" t="s">
        <v>11203</v>
      </c>
      <c r="B2448" t="s">
        <v>11204</v>
      </c>
      <c r="C2448" t="s">
        <v>11205</v>
      </c>
      <c r="D2448" t="s">
        <v>11206</v>
      </c>
      <c r="E2448" t="s">
        <v>867</v>
      </c>
      <c r="F2448">
        <v>10</v>
      </c>
      <c r="G2448">
        <v>2022</v>
      </c>
      <c r="H2448" s="1">
        <v>44949.819812407404</v>
      </c>
      <c r="I2448" t="s">
        <v>8601</v>
      </c>
      <c r="J2448">
        <v>274.89999999999998</v>
      </c>
      <c r="K2448">
        <v>0</v>
      </c>
      <c r="L2448" t="s">
        <v>38</v>
      </c>
      <c r="M2448" t="s">
        <v>51</v>
      </c>
      <c r="N2448">
        <v>230</v>
      </c>
      <c r="R2448" t="s">
        <v>214</v>
      </c>
      <c r="S2448">
        <v>57.805067000000001</v>
      </c>
      <c r="T2448">
        <v>-152.355448</v>
      </c>
      <c r="U2448">
        <v>1.6675</v>
      </c>
      <c r="V2448">
        <v>1</v>
      </c>
      <c r="W2448">
        <v>6.2</v>
      </c>
      <c r="X2448">
        <v>0</v>
      </c>
      <c r="Y2448">
        <v>608.17999999999995</v>
      </c>
      <c r="AB2448" t="s">
        <v>54</v>
      </c>
      <c r="AC2448" t="s">
        <v>54</v>
      </c>
      <c r="AD2448" t="s">
        <v>43</v>
      </c>
      <c r="AE2448" t="s">
        <v>65</v>
      </c>
      <c r="AF2448" t="s">
        <v>11207</v>
      </c>
    </row>
    <row r="2449" spans="1:32" x14ac:dyDescent="0.25">
      <c r="A2449" t="s">
        <v>11208</v>
      </c>
      <c r="B2449" t="s">
        <v>11209</v>
      </c>
      <c r="C2449" t="s">
        <v>11210</v>
      </c>
      <c r="D2449" t="s">
        <v>11208</v>
      </c>
      <c r="E2449" t="s">
        <v>1083</v>
      </c>
      <c r="F2449">
        <v>8</v>
      </c>
      <c r="G2449">
        <v>2022</v>
      </c>
      <c r="H2449" s="1">
        <v>44951.5025665625</v>
      </c>
      <c r="I2449" t="s">
        <v>8601</v>
      </c>
      <c r="J2449">
        <v>272.98099999999999</v>
      </c>
      <c r="K2449">
        <v>0</v>
      </c>
      <c r="L2449" t="s">
        <v>38</v>
      </c>
      <c r="M2449" t="s">
        <v>79</v>
      </c>
      <c r="Q2449">
        <v>272.98099999999999</v>
      </c>
      <c r="R2449" t="s">
        <v>52</v>
      </c>
      <c r="S2449">
        <v>44.900055000000002</v>
      </c>
      <c r="T2449">
        <v>-97.111086</v>
      </c>
      <c r="U2449">
        <v>3.2650000000000001</v>
      </c>
      <c r="V2449">
        <v>1</v>
      </c>
      <c r="W2449">
        <v>4</v>
      </c>
      <c r="X2449">
        <v>4</v>
      </c>
      <c r="Y2449">
        <v>1192.6199999999999</v>
      </c>
      <c r="AB2449" t="s">
        <v>53</v>
      </c>
      <c r="AC2449" t="s">
        <v>64</v>
      </c>
      <c r="AD2449" t="s">
        <v>54</v>
      </c>
      <c r="AE2449" t="s">
        <v>73</v>
      </c>
      <c r="AF2449" t="s">
        <v>11211</v>
      </c>
    </row>
    <row r="2450" spans="1:32" x14ac:dyDescent="0.25">
      <c r="A2450" t="s">
        <v>11212</v>
      </c>
      <c r="B2450" t="s">
        <v>11213</v>
      </c>
      <c r="C2450" t="s">
        <v>11214</v>
      </c>
      <c r="D2450" t="s">
        <v>11215</v>
      </c>
      <c r="E2450" t="s">
        <v>192</v>
      </c>
      <c r="F2450">
        <v>4</v>
      </c>
      <c r="G2450">
        <v>2022</v>
      </c>
      <c r="H2450" s="1">
        <v>44973.450117685185</v>
      </c>
      <c r="I2450" t="s">
        <v>8601</v>
      </c>
      <c r="J2450">
        <v>270.87</v>
      </c>
      <c r="K2450">
        <v>0</v>
      </c>
      <c r="L2450" t="s">
        <v>38</v>
      </c>
      <c r="M2450" t="s">
        <v>51</v>
      </c>
      <c r="N2450">
        <v>270.87</v>
      </c>
      <c r="R2450" t="s">
        <v>52</v>
      </c>
      <c r="S2450">
        <v>33.214399999999998</v>
      </c>
      <c r="T2450">
        <v>-87.588300000000004</v>
      </c>
      <c r="U2450">
        <v>3.1716666670000002</v>
      </c>
      <c r="V2450">
        <v>1</v>
      </c>
      <c r="W2450">
        <v>5</v>
      </c>
      <c r="X2450">
        <v>3.27</v>
      </c>
      <c r="Y2450">
        <v>1157.48</v>
      </c>
      <c r="Z2450">
        <v>1000123001</v>
      </c>
      <c r="AA2450">
        <v>1365.785391525</v>
      </c>
      <c r="AB2450" t="s">
        <v>1420</v>
      </c>
      <c r="AC2450" t="s">
        <v>54</v>
      </c>
      <c r="AD2450" t="s">
        <v>54</v>
      </c>
      <c r="AE2450" t="s">
        <v>54</v>
      </c>
      <c r="AF2450" t="s">
        <v>11216</v>
      </c>
    </row>
    <row r="2451" spans="1:32" x14ac:dyDescent="0.25">
      <c r="A2451" t="s">
        <v>11217</v>
      </c>
      <c r="B2451" t="s">
        <v>11218</v>
      </c>
      <c r="C2451" t="s">
        <v>11219</v>
      </c>
      <c r="D2451" t="s">
        <v>2773</v>
      </c>
      <c r="E2451" t="s">
        <v>951</v>
      </c>
      <c r="F2451">
        <v>1</v>
      </c>
      <c r="G2451">
        <v>2022</v>
      </c>
      <c r="H2451" s="1">
        <v>44963.413553009261</v>
      </c>
      <c r="I2451" t="s">
        <v>8601</v>
      </c>
      <c r="J2451">
        <v>270.08999999999997</v>
      </c>
      <c r="K2451">
        <v>0</v>
      </c>
      <c r="L2451" t="s">
        <v>38</v>
      </c>
      <c r="M2451" t="s">
        <v>51</v>
      </c>
      <c r="N2451">
        <v>270.08999999999997</v>
      </c>
      <c r="R2451" t="s">
        <v>52</v>
      </c>
      <c r="S2451">
        <v>43.412826000000003</v>
      </c>
      <c r="T2451">
        <v>-71.652101999999999</v>
      </c>
      <c r="U2451">
        <v>5.6728333329999998</v>
      </c>
      <c r="V2451">
        <v>1</v>
      </c>
      <c r="W2451">
        <v>11.5</v>
      </c>
      <c r="X2451">
        <v>0</v>
      </c>
      <c r="Y2451">
        <v>2068.6019999999999</v>
      </c>
      <c r="Z2451">
        <v>33000100003</v>
      </c>
      <c r="AA2451">
        <v>3252.3902790182001</v>
      </c>
      <c r="AB2451" t="s">
        <v>41</v>
      </c>
      <c r="AC2451" t="s">
        <v>54</v>
      </c>
      <c r="AD2451" t="s">
        <v>43</v>
      </c>
      <c r="AE2451" t="s">
        <v>55</v>
      </c>
      <c r="AF2451" t="s">
        <v>11220</v>
      </c>
    </row>
    <row r="2452" spans="1:32" x14ac:dyDescent="0.25">
      <c r="A2452" t="s">
        <v>11221</v>
      </c>
      <c r="B2452" t="s">
        <v>11222</v>
      </c>
      <c r="C2452" t="s">
        <v>11223</v>
      </c>
      <c r="D2452" t="s">
        <v>11224</v>
      </c>
      <c r="E2452" t="s">
        <v>525</v>
      </c>
      <c r="F2452">
        <v>2</v>
      </c>
      <c r="G2452">
        <v>2022</v>
      </c>
      <c r="H2452" s="1">
        <v>44967.584657372689</v>
      </c>
      <c r="I2452" t="s">
        <v>8601</v>
      </c>
      <c r="J2452">
        <v>269.33999999999997</v>
      </c>
      <c r="K2452">
        <v>0</v>
      </c>
      <c r="L2452" t="s">
        <v>38</v>
      </c>
      <c r="M2452" t="s">
        <v>79</v>
      </c>
      <c r="Q2452">
        <v>269.33999999999997</v>
      </c>
      <c r="R2452" t="s">
        <v>94</v>
      </c>
      <c r="S2452">
        <v>40.818429999999999</v>
      </c>
      <c r="T2452">
        <v>-74.830950000000001</v>
      </c>
      <c r="U2452">
        <v>1.9904583330000001</v>
      </c>
      <c r="V2452">
        <v>1</v>
      </c>
      <c r="W2452">
        <v>3.3</v>
      </c>
      <c r="X2452">
        <v>2.14</v>
      </c>
      <c r="Y2452">
        <v>725.91849999999999</v>
      </c>
      <c r="Z2452">
        <v>34008041001</v>
      </c>
      <c r="AA2452">
        <v>928.73406623700021</v>
      </c>
      <c r="AB2452" t="s">
        <v>53</v>
      </c>
      <c r="AC2452" t="s">
        <v>54</v>
      </c>
      <c r="AD2452" t="s">
        <v>54</v>
      </c>
      <c r="AE2452" t="s">
        <v>73</v>
      </c>
      <c r="AF2452" t="s">
        <v>11225</v>
      </c>
    </row>
    <row r="2453" spans="1:32" x14ac:dyDescent="0.25">
      <c r="A2453" t="s">
        <v>11226</v>
      </c>
      <c r="B2453" t="s">
        <v>11227</v>
      </c>
      <c r="C2453" t="s">
        <v>11228</v>
      </c>
      <c r="D2453" t="s">
        <v>11229</v>
      </c>
      <c r="E2453" t="s">
        <v>600</v>
      </c>
      <c r="F2453">
        <v>4</v>
      </c>
      <c r="G2453">
        <v>2022</v>
      </c>
      <c r="H2453" s="1">
        <v>44971.63844234954</v>
      </c>
      <c r="I2453" t="s">
        <v>8601</v>
      </c>
      <c r="J2453">
        <v>267.69</v>
      </c>
      <c r="K2453">
        <v>0</v>
      </c>
      <c r="L2453" t="s">
        <v>38</v>
      </c>
      <c r="M2453" t="s">
        <v>51</v>
      </c>
      <c r="N2453">
        <v>267.69</v>
      </c>
      <c r="R2453" t="s">
        <v>52</v>
      </c>
      <c r="S2453">
        <v>26.245100000000001</v>
      </c>
      <c r="T2453">
        <v>-80.262180000000001</v>
      </c>
      <c r="Z2453">
        <v>12000001039</v>
      </c>
      <c r="AA2453">
        <v>1824.6892830774</v>
      </c>
      <c r="AB2453" t="s">
        <v>41</v>
      </c>
      <c r="AC2453" t="s">
        <v>54</v>
      </c>
      <c r="AD2453" t="s">
        <v>54</v>
      </c>
      <c r="AE2453" t="s">
        <v>73</v>
      </c>
      <c r="AF2453" t="s">
        <v>11230</v>
      </c>
    </row>
    <row r="2454" spans="1:32" x14ac:dyDescent="0.25">
      <c r="A2454" t="s">
        <v>11231</v>
      </c>
      <c r="B2454" t="s">
        <v>11232</v>
      </c>
      <c r="C2454" t="s">
        <v>11233</v>
      </c>
      <c r="D2454" t="s">
        <v>11234</v>
      </c>
      <c r="E2454" t="s">
        <v>117</v>
      </c>
      <c r="F2454">
        <v>5</v>
      </c>
      <c r="G2454">
        <v>2022</v>
      </c>
      <c r="H2454" s="1">
        <v>44959.592429756944</v>
      </c>
      <c r="I2454" t="s">
        <v>8601</v>
      </c>
      <c r="J2454">
        <v>266.267</v>
      </c>
      <c r="K2454">
        <v>0</v>
      </c>
      <c r="L2454" t="s">
        <v>38</v>
      </c>
      <c r="M2454" t="s">
        <v>51</v>
      </c>
      <c r="N2454">
        <v>266.267</v>
      </c>
      <c r="R2454" t="s">
        <v>52</v>
      </c>
      <c r="S2454">
        <v>42.26088</v>
      </c>
      <c r="T2454">
        <v>-88.149339999999995</v>
      </c>
      <c r="U2454">
        <v>0</v>
      </c>
      <c r="V2454">
        <v>4</v>
      </c>
      <c r="W2454">
        <v>5.9630000000000001</v>
      </c>
      <c r="X2454">
        <v>1.9</v>
      </c>
      <c r="Y2454">
        <v>0</v>
      </c>
      <c r="Z2454">
        <v>17000134001</v>
      </c>
      <c r="AB2454" t="s">
        <v>41</v>
      </c>
      <c r="AC2454" t="s">
        <v>64</v>
      </c>
      <c r="AD2454" t="s">
        <v>54</v>
      </c>
      <c r="AE2454" t="s">
        <v>65</v>
      </c>
      <c r="AF2454" t="s">
        <v>11235</v>
      </c>
    </row>
    <row r="2455" spans="1:32" x14ac:dyDescent="0.25">
      <c r="A2455" t="s">
        <v>11236</v>
      </c>
      <c r="B2455" t="s">
        <v>11237</v>
      </c>
      <c r="C2455" t="s">
        <v>11238</v>
      </c>
      <c r="D2455" t="s">
        <v>11239</v>
      </c>
      <c r="E2455" t="s">
        <v>117</v>
      </c>
      <c r="F2455">
        <v>5</v>
      </c>
      <c r="G2455">
        <v>2022</v>
      </c>
      <c r="H2455" s="1">
        <v>44960.484120578702</v>
      </c>
      <c r="I2455" t="s">
        <v>8601</v>
      </c>
      <c r="J2455">
        <v>265.60000000000002</v>
      </c>
      <c r="K2455">
        <v>0</v>
      </c>
      <c r="L2455" t="s">
        <v>38</v>
      </c>
      <c r="M2455" t="s">
        <v>51</v>
      </c>
      <c r="N2455">
        <v>300.89999999999998</v>
      </c>
      <c r="R2455" t="s">
        <v>52</v>
      </c>
      <c r="S2455">
        <v>42.16</v>
      </c>
      <c r="T2455">
        <v>-87.854699999999994</v>
      </c>
      <c r="U2455">
        <v>2.4366666669999999</v>
      </c>
      <c r="V2455">
        <v>5</v>
      </c>
      <c r="W2455">
        <v>8</v>
      </c>
      <c r="X2455">
        <v>3.5</v>
      </c>
      <c r="Y2455">
        <v>888.78</v>
      </c>
      <c r="Z2455">
        <v>17000539001</v>
      </c>
      <c r="AA2455">
        <v>1183.6806726550001</v>
      </c>
      <c r="AB2455" t="s">
        <v>41</v>
      </c>
      <c r="AC2455" t="s">
        <v>54</v>
      </c>
      <c r="AD2455" t="s">
        <v>54</v>
      </c>
      <c r="AE2455" t="s">
        <v>73</v>
      </c>
      <c r="AF2455" t="s">
        <v>11240</v>
      </c>
    </row>
    <row r="2456" spans="1:32" x14ac:dyDescent="0.25">
      <c r="A2456" t="s">
        <v>11241</v>
      </c>
      <c r="B2456" t="s">
        <v>11242</v>
      </c>
      <c r="C2456" t="s">
        <v>11243</v>
      </c>
      <c r="D2456" t="s">
        <v>11244</v>
      </c>
      <c r="E2456" t="s">
        <v>543</v>
      </c>
      <c r="F2456">
        <v>7</v>
      </c>
      <c r="G2456">
        <v>2022</v>
      </c>
      <c r="H2456" s="1">
        <v>44945.476150393515</v>
      </c>
      <c r="I2456" t="s">
        <v>8601</v>
      </c>
      <c r="J2456">
        <v>264.27463260000002</v>
      </c>
      <c r="K2456">
        <v>0</v>
      </c>
      <c r="L2456" t="s">
        <v>38</v>
      </c>
      <c r="M2456" t="s">
        <v>39</v>
      </c>
      <c r="N2456">
        <v>220.20376769999999</v>
      </c>
      <c r="Q2456">
        <v>0.48038279499999997</v>
      </c>
      <c r="R2456" t="s">
        <v>561</v>
      </c>
      <c r="S2456">
        <v>36.869444000000001</v>
      </c>
      <c r="T2456">
        <v>-89.566249999999997</v>
      </c>
      <c r="U2456">
        <v>2.2160833329999998</v>
      </c>
      <c r="V2456">
        <v>1</v>
      </c>
      <c r="W2456">
        <v>0</v>
      </c>
      <c r="X2456">
        <v>0</v>
      </c>
      <c r="Y2456">
        <v>808.48800000000006</v>
      </c>
      <c r="Z2456">
        <v>29001025001</v>
      </c>
      <c r="AA2456">
        <v>1362.1432971475999</v>
      </c>
      <c r="AB2456" t="s">
        <v>53</v>
      </c>
      <c r="AC2456" t="s">
        <v>54</v>
      </c>
      <c r="AD2456" t="s">
        <v>54</v>
      </c>
      <c r="AE2456" t="s">
        <v>44</v>
      </c>
      <c r="AF2456" t="s">
        <v>11245</v>
      </c>
    </row>
    <row r="2457" spans="1:32" x14ac:dyDescent="0.25">
      <c r="A2457" t="s">
        <v>11246</v>
      </c>
      <c r="B2457" t="s">
        <v>11247</v>
      </c>
      <c r="C2457" t="s">
        <v>11248</v>
      </c>
      <c r="D2457" t="s">
        <v>1454</v>
      </c>
      <c r="E2457" t="s">
        <v>207</v>
      </c>
      <c r="F2457">
        <v>4</v>
      </c>
      <c r="G2457">
        <v>2022</v>
      </c>
      <c r="H2457" s="1">
        <v>44956.686829814818</v>
      </c>
      <c r="I2457" t="s">
        <v>8601</v>
      </c>
      <c r="J2457">
        <v>264</v>
      </c>
      <c r="K2457">
        <v>0</v>
      </c>
      <c r="L2457" t="s">
        <v>38</v>
      </c>
      <c r="M2457" t="s">
        <v>51</v>
      </c>
      <c r="N2457">
        <v>264.33</v>
      </c>
      <c r="R2457" t="s">
        <v>52</v>
      </c>
      <c r="S2457">
        <v>35.4833</v>
      </c>
      <c r="T2457">
        <v>-86.097160000000002</v>
      </c>
      <c r="U2457">
        <v>2.8014999999999999</v>
      </c>
      <c r="V2457">
        <v>1</v>
      </c>
      <c r="W2457">
        <v>4.3</v>
      </c>
      <c r="X2457">
        <v>2.94</v>
      </c>
      <c r="Y2457">
        <v>1020.721</v>
      </c>
      <c r="Z2457">
        <v>47000895001</v>
      </c>
      <c r="AA2457">
        <v>1147.259728881</v>
      </c>
      <c r="AB2457" t="s">
        <v>41</v>
      </c>
      <c r="AC2457" t="s">
        <v>54</v>
      </c>
      <c r="AD2457" t="s">
        <v>54</v>
      </c>
      <c r="AE2457" t="s">
        <v>73</v>
      </c>
      <c r="AF2457" t="s">
        <v>11249</v>
      </c>
    </row>
    <row r="2458" spans="1:32" x14ac:dyDescent="0.25">
      <c r="A2458" t="s">
        <v>11250</v>
      </c>
      <c r="B2458" t="s">
        <v>11251</v>
      </c>
      <c r="C2458" t="s">
        <v>11252</v>
      </c>
      <c r="D2458" t="s">
        <v>11253</v>
      </c>
      <c r="E2458" t="s">
        <v>117</v>
      </c>
      <c r="F2458">
        <v>5</v>
      </c>
      <c r="G2458">
        <v>2022</v>
      </c>
      <c r="H2458" s="1">
        <v>44974.578531990737</v>
      </c>
      <c r="I2458" t="s">
        <v>8601</v>
      </c>
      <c r="J2458">
        <v>264</v>
      </c>
      <c r="K2458">
        <v>0</v>
      </c>
      <c r="L2458" t="s">
        <v>38</v>
      </c>
      <c r="M2458" t="s">
        <v>51</v>
      </c>
      <c r="N2458">
        <v>354</v>
      </c>
      <c r="R2458" t="s">
        <v>52</v>
      </c>
      <c r="S2458">
        <v>40.940100000000001</v>
      </c>
      <c r="T2458">
        <v>-90.422200000000004</v>
      </c>
      <c r="U2458">
        <v>7.318333333</v>
      </c>
      <c r="V2458">
        <v>7</v>
      </c>
      <c r="W2458">
        <v>28</v>
      </c>
      <c r="X2458">
        <v>11</v>
      </c>
      <c r="Y2458">
        <v>2665.94</v>
      </c>
      <c r="Z2458">
        <v>17000627001</v>
      </c>
      <c r="AA2458">
        <v>3824.1990962700006</v>
      </c>
      <c r="AB2458" t="s">
        <v>407</v>
      </c>
      <c r="AC2458" t="s">
        <v>54</v>
      </c>
      <c r="AD2458" t="s">
        <v>54</v>
      </c>
      <c r="AE2458" t="s">
        <v>54</v>
      </c>
      <c r="AF2458" t="s">
        <v>11254</v>
      </c>
    </row>
    <row r="2459" spans="1:32" x14ac:dyDescent="0.25">
      <c r="A2459" t="s">
        <v>11255</v>
      </c>
      <c r="B2459" t="s">
        <v>11256</v>
      </c>
      <c r="C2459" t="s">
        <v>11257</v>
      </c>
      <c r="D2459" t="s">
        <v>11258</v>
      </c>
      <c r="E2459" t="s">
        <v>543</v>
      </c>
      <c r="F2459">
        <v>7</v>
      </c>
      <c r="G2459">
        <v>2022</v>
      </c>
      <c r="H2459" s="1">
        <v>44949.6222494213</v>
      </c>
      <c r="I2459" t="s">
        <v>8601</v>
      </c>
      <c r="J2459">
        <v>263.459</v>
      </c>
      <c r="K2459">
        <v>0</v>
      </c>
      <c r="L2459" t="s">
        <v>38</v>
      </c>
      <c r="M2459" t="s">
        <v>51</v>
      </c>
      <c r="N2459">
        <v>263.459</v>
      </c>
      <c r="R2459" t="s">
        <v>52</v>
      </c>
      <c r="S2459">
        <v>38.464502000000003</v>
      </c>
      <c r="T2459">
        <v>-90.416003000000003</v>
      </c>
      <c r="U2459">
        <v>2.5641340000000001</v>
      </c>
      <c r="V2459">
        <v>1</v>
      </c>
      <c r="W2459">
        <v>0</v>
      </c>
      <c r="X2459">
        <v>0</v>
      </c>
      <c r="Y2459">
        <v>934.68159300000002</v>
      </c>
      <c r="AB2459" t="s">
        <v>41</v>
      </c>
      <c r="AC2459" t="s">
        <v>54</v>
      </c>
      <c r="AD2459" t="s">
        <v>54</v>
      </c>
      <c r="AE2459" t="s">
        <v>1814</v>
      </c>
      <c r="AF2459" t="s">
        <v>11259</v>
      </c>
    </row>
    <row r="2460" spans="1:32" x14ac:dyDescent="0.25">
      <c r="A2460" t="s">
        <v>11260</v>
      </c>
      <c r="B2460" t="s">
        <v>11261</v>
      </c>
      <c r="C2460" t="s">
        <v>11262</v>
      </c>
      <c r="D2460" t="s">
        <v>11263</v>
      </c>
      <c r="E2460" t="s">
        <v>1064</v>
      </c>
      <c r="F2460">
        <v>3</v>
      </c>
      <c r="G2460">
        <v>2022</v>
      </c>
      <c r="H2460" s="1">
        <v>44959.617875428237</v>
      </c>
      <c r="I2460" t="s">
        <v>8601</v>
      </c>
      <c r="J2460">
        <v>262.95999999999998</v>
      </c>
      <c r="K2460">
        <v>0</v>
      </c>
      <c r="L2460" t="s">
        <v>38</v>
      </c>
      <c r="M2460" t="s">
        <v>51</v>
      </c>
      <c r="N2460">
        <v>262.95999999999998</v>
      </c>
      <c r="R2460" t="s">
        <v>52</v>
      </c>
      <c r="S2460">
        <v>39.531388999999997</v>
      </c>
      <c r="T2460">
        <v>-76.098611000000005</v>
      </c>
      <c r="U2460">
        <v>1.9019999999999999</v>
      </c>
      <c r="V2460">
        <v>1</v>
      </c>
      <c r="W2460">
        <v>1.89</v>
      </c>
      <c r="X2460">
        <v>0</v>
      </c>
      <c r="Y2460">
        <v>346.42099999999999</v>
      </c>
      <c r="Z2460">
        <v>24000016001</v>
      </c>
      <c r="AA2460">
        <v>872.28160338729981</v>
      </c>
      <c r="AB2460" t="s">
        <v>41</v>
      </c>
      <c r="AC2460" t="s">
        <v>5722</v>
      </c>
      <c r="AD2460" t="s">
        <v>54</v>
      </c>
      <c r="AE2460" t="s">
        <v>73</v>
      </c>
      <c r="AF2460" t="s">
        <v>11264</v>
      </c>
    </row>
    <row r="2461" spans="1:32" x14ac:dyDescent="0.25">
      <c r="A2461" t="s">
        <v>11265</v>
      </c>
      <c r="B2461" t="s">
        <v>11266</v>
      </c>
      <c r="C2461" t="s">
        <v>11266</v>
      </c>
      <c r="D2461" t="s">
        <v>1312</v>
      </c>
      <c r="E2461" t="s">
        <v>99</v>
      </c>
      <c r="F2461">
        <v>6</v>
      </c>
      <c r="G2461">
        <v>2022</v>
      </c>
      <c r="H2461" s="1">
        <v>44824.41628946759</v>
      </c>
      <c r="I2461" t="s">
        <v>8601</v>
      </c>
      <c r="J2461">
        <v>262.10000000000002</v>
      </c>
      <c r="K2461">
        <v>0</v>
      </c>
      <c r="L2461" t="s">
        <v>38</v>
      </c>
      <c r="M2461" t="s">
        <v>79</v>
      </c>
      <c r="Q2461">
        <v>262.10000000000002</v>
      </c>
      <c r="R2461" t="s">
        <v>94</v>
      </c>
      <c r="S2461">
        <v>30.253889000000001</v>
      </c>
      <c r="T2461">
        <v>-98.846943999999993</v>
      </c>
      <c r="U2461">
        <v>0.39658333299999998</v>
      </c>
      <c r="V2461">
        <v>1</v>
      </c>
      <c r="W2461">
        <v>2.5</v>
      </c>
      <c r="X2461">
        <v>2.5</v>
      </c>
      <c r="Y2461">
        <v>143.79300000000001</v>
      </c>
      <c r="Z2461">
        <v>48009001001</v>
      </c>
      <c r="AA2461">
        <v>662.86117668679992</v>
      </c>
      <c r="AB2461" t="s">
        <v>41</v>
      </c>
      <c r="AC2461" t="s">
        <v>54</v>
      </c>
      <c r="AD2461" t="s">
        <v>54</v>
      </c>
      <c r="AE2461" t="s">
        <v>73</v>
      </c>
      <c r="AF2461" t="s">
        <v>11267</v>
      </c>
    </row>
    <row r="2462" spans="1:32" x14ac:dyDescent="0.25">
      <c r="A2462" t="s">
        <v>11268</v>
      </c>
      <c r="B2462" t="s">
        <v>11269</v>
      </c>
      <c r="C2462" t="s">
        <v>11270</v>
      </c>
      <c r="D2462" t="s">
        <v>11271</v>
      </c>
      <c r="E2462" t="s">
        <v>159</v>
      </c>
      <c r="F2462">
        <v>10</v>
      </c>
      <c r="G2462">
        <v>2022</v>
      </c>
      <c r="H2462" s="1">
        <v>44935.475447627316</v>
      </c>
      <c r="I2462" t="s">
        <v>8601</v>
      </c>
      <c r="J2462">
        <v>261.89999999999998</v>
      </c>
      <c r="K2462">
        <v>0</v>
      </c>
      <c r="L2462" t="s">
        <v>38</v>
      </c>
      <c r="M2462" t="s">
        <v>51</v>
      </c>
      <c r="N2462">
        <v>261.89999999999998</v>
      </c>
      <c r="R2462" t="s">
        <v>52</v>
      </c>
      <c r="S2462">
        <v>47.188881000000002</v>
      </c>
      <c r="T2462">
        <v>-122.004636</v>
      </c>
      <c r="Z2462">
        <v>53000410001</v>
      </c>
      <c r="AA2462">
        <v>750.27144174440002</v>
      </c>
      <c r="AB2462" t="s">
        <v>41</v>
      </c>
      <c r="AC2462" t="s">
        <v>54</v>
      </c>
      <c r="AD2462" t="s">
        <v>54</v>
      </c>
      <c r="AE2462" t="s">
        <v>73</v>
      </c>
      <c r="AF2462" t="s">
        <v>11272</v>
      </c>
    </row>
    <row r="2463" spans="1:32" x14ac:dyDescent="0.25">
      <c r="A2463" t="s">
        <v>11273</v>
      </c>
      <c r="B2463" t="s">
        <v>11274</v>
      </c>
      <c r="C2463" t="s">
        <v>11275</v>
      </c>
      <c r="D2463" t="s">
        <v>11276</v>
      </c>
      <c r="E2463" t="s">
        <v>213</v>
      </c>
      <c r="F2463">
        <v>3</v>
      </c>
      <c r="G2463">
        <v>2022</v>
      </c>
      <c r="H2463" s="1">
        <v>44967.544137407407</v>
      </c>
      <c r="I2463" t="s">
        <v>8601</v>
      </c>
      <c r="J2463">
        <v>260.83</v>
      </c>
      <c r="K2463">
        <v>0</v>
      </c>
      <c r="L2463" t="s">
        <v>38</v>
      </c>
      <c r="M2463" t="s">
        <v>79</v>
      </c>
      <c r="Q2463">
        <v>260.83</v>
      </c>
      <c r="R2463" t="s">
        <v>52</v>
      </c>
      <c r="S2463">
        <v>41.13635</v>
      </c>
      <c r="T2463">
        <v>-77.448340000000002</v>
      </c>
      <c r="U2463">
        <v>2.2818000000000001</v>
      </c>
      <c r="V2463">
        <v>1</v>
      </c>
      <c r="W2463">
        <v>3.75</v>
      </c>
      <c r="X2463">
        <v>0</v>
      </c>
      <c r="Y2463">
        <v>829.75649999999996</v>
      </c>
      <c r="Z2463">
        <v>42004045001</v>
      </c>
      <c r="AA2463">
        <v>1134.5123985601001</v>
      </c>
      <c r="AB2463" t="s">
        <v>41</v>
      </c>
      <c r="AC2463" t="s">
        <v>54</v>
      </c>
      <c r="AD2463" t="s">
        <v>54</v>
      </c>
      <c r="AE2463" t="s">
        <v>73</v>
      </c>
      <c r="AF2463" t="s">
        <v>11277</v>
      </c>
    </row>
    <row r="2464" spans="1:32" x14ac:dyDescent="0.25">
      <c r="A2464" t="s">
        <v>11278</v>
      </c>
      <c r="B2464" t="s">
        <v>11279</v>
      </c>
      <c r="C2464" t="s">
        <v>11280</v>
      </c>
      <c r="D2464" t="s">
        <v>11281</v>
      </c>
      <c r="E2464" t="s">
        <v>525</v>
      </c>
      <c r="F2464">
        <v>2</v>
      </c>
      <c r="G2464">
        <v>2022</v>
      </c>
      <c r="H2464" s="1">
        <v>44985.564217372688</v>
      </c>
      <c r="I2464" t="s">
        <v>8601</v>
      </c>
      <c r="J2464">
        <v>259</v>
      </c>
      <c r="K2464">
        <v>0</v>
      </c>
      <c r="L2464" t="s">
        <v>38</v>
      </c>
      <c r="M2464" t="s">
        <v>79</v>
      </c>
      <c r="Q2464">
        <v>312</v>
      </c>
      <c r="R2464" t="s">
        <v>94</v>
      </c>
      <c r="S2464">
        <v>40.783656000000001</v>
      </c>
      <c r="T2464">
        <v>-74.368567999999996</v>
      </c>
      <c r="U2464">
        <v>0.98957499999999998</v>
      </c>
      <c r="V2464">
        <v>1</v>
      </c>
      <c r="W2464">
        <v>0</v>
      </c>
      <c r="X2464">
        <v>0</v>
      </c>
      <c r="Y2464">
        <v>361.09059999999999</v>
      </c>
      <c r="Z2464">
        <v>34001033001</v>
      </c>
      <c r="AA2464">
        <v>443.06078101071</v>
      </c>
      <c r="AB2464" t="s">
        <v>54</v>
      </c>
      <c r="AC2464" t="s">
        <v>54</v>
      </c>
      <c r="AD2464" t="s">
        <v>54</v>
      </c>
      <c r="AE2464" t="s">
        <v>73</v>
      </c>
      <c r="AF2464" t="s">
        <v>11282</v>
      </c>
    </row>
    <row r="2465" spans="1:32" x14ac:dyDescent="0.25">
      <c r="A2465" t="s">
        <v>11283</v>
      </c>
      <c r="B2465" t="s">
        <v>11284</v>
      </c>
      <c r="C2465" t="s">
        <v>11285</v>
      </c>
      <c r="D2465" t="s">
        <v>8067</v>
      </c>
      <c r="E2465" t="s">
        <v>253</v>
      </c>
      <c r="F2465">
        <v>5</v>
      </c>
      <c r="G2465">
        <v>2022</v>
      </c>
      <c r="H2465" s="1">
        <v>44971.54917622685</v>
      </c>
      <c r="I2465" t="s">
        <v>8601</v>
      </c>
      <c r="J2465">
        <v>259</v>
      </c>
      <c r="K2465">
        <v>0</v>
      </c>
      <c r="L2465" t="s">
        <v>38</v>
      </c>
      <c r="M2465" t="s">
        <v>51</v>
      </c>
      <c r="N2465">
        <v>259</v>
      </c>
      <c r="R2465" t="s">
        <v>52</v>
      </c>
      <c r="S2465">
        <v>40.745193999999998</v>
      </c>
      <c r="T2465">
        <v>-86.072193999999996</v>
      </c>
      <c r="U2465">
        <v>5.152275833</v>
      </c>
      <c r="V2465">
        <v>1</v>
      </c>
      <c r="W2465">
        <v>8</v>
      </c>
      <c r="X2465">
        <v>26</v>
      </c>
      <c r="Y2465">
        <v>1876.43965</v>
      </c>
      <c r="Z2465">
        <v>18002170001</v>
      </c>
      <c r="AA2465">
        <v>728.41887547999988</v>
      </c>
      <c r="AB2465" t="s">
        <v>41</v>
      </c>
      <c r="AC2465" t="s">
        <v>54</v>
      </c>
      <c r="AD2465" t="s">
        <v>54</v>
      </c>
      <c r="AE2465" t="s">
        <v>438</v>
      </c>
      <c r="AF2465" t="s">
        <v>11286</v>
      </c>
    </row>
    <row r="2466" spans="1:32" x14ac:dyDescent="0.25">
      <c r="A2466" t="s">
        <v>11287</v>
      </c>
      <c r="B2466" t="s">
        <v>11288</v>
      </c>
      <c r="C2466" t="s">
        <v>11289</v>
      </c>
      <c r="D2466" t="s">
        <v>11290</v>
      </c>
      <c r="E2466" t="s">
        <v>1719</v>
      </c>
      <c r="F2466">
        <v>7</v>
      </c>
      <c r="G2466">
        <v>2022</v>
      </c>
      <c r="H2466" s="1">
        <v>44959.527027245371</v>
      </c>
      <c r="I2466" t="s">
        <v>8601</v>
      </c>
      <c r="J2466">
        <v>259</v>
      </c>
      <c r="K2466">
        <v>0</v>
      </c>
      <c r="L2466" t="s">
        <v>38</v>
      </c>
      <c r="M2466" t="s">
        <v>51</v>
      </c>
      <c r="N2466">
        <v>188</v>
      </c>
      <c r="R2466" t="s">
        <v>52</v>
      </c>
      <c r="S2466">
        <v>38.354770000000002</v>
      </c>
      <c r="T2466">
        <v>-98.737390000000005</v>
      </c>
      <c r="U2466">
        <v>0.74785250000000003</v>
      </c>
      <c r="V2466">
        <v>1</v>
      </c>
      <c r="W2466">
        <v>3.6</v>
      </c>
      <c r="X2466">
        <v>0</v>
      </c>
      <c r="Y2466">
        <v>273.42439000000002</v>
      </c>
      <c r="Z2466">
        <v>20001316001</v>
      </c>
      <c r="AA2466">
        <v>884.30051483271995</v>
      </c>
      <c r="AB2466" t="s">
        <v>53</v>
      </c>
      <c r="AC2466" t="s">
        <v>54</v>
      </c>
      <c r="AD2466" t="s">
        <v>54</v>
      </c>
      <c r="AE2466" t="s">
        <v>73</v>
      </c>
      <c r="AF2466" t="s">
        <v>11291</v>
      </c>
    </row>
    <row r="2467" spans="1:32" x14ac:dyDescent="0.25">
      <c r="A2467" t="s">
        <v>11292</v>
      </c>
      <c r="B2467" t="s">
        <v>11293</v>
      </c>
      <c r="C2467" t="s">
        <v>11294</v>
      </c>
      <c r="D2467" t="s">
        <v>11169</v>
      </c>
      <c r="E2467" t="s">
        <v>192</v>
      </c>
      <c r="F2467">
        <v>4</v>
      </c>
      <c r="G2467">
        <v>2022</v>
      </c>
      <c r="H2467" s="1">
        <v>44985.381207303239</v>
      </c>
      <c r="I2467" t="s">
        <v>8601</v>
      </c>
      <c r="J2467">
        <v>258.55</v>
      </c>
      <c r="K2467">
        <v>0</v>
      </c>
      <c r="L2467" t="s">
        <v>38</v>
      </c>
      <c r="M2467" t="s">
        <v>51</v>
      </c>
      <c r="N2467">
        <v>258.55</v>
      </c>
      <c r="R2467" t="s">
        <v>52</v>
      </c>
      <c r="S2467">
        <v>33.967945</v>
      </c>
      <c r="T2467">
        <v>-85.972498999999999</v>
      </c>
      <c r="U2467">
        <v>4.2443333330000002</v>
      </c>
      <c r="V2467">
        <v>1</v>
      </c>
      <c r="W2467">
        <v>6.1840000000000002</v>
      </c>
      <c r="X2467">
        <v>3.839</v>
      </c>
      <c r="Y2467">
        <v>1546.5309999999999</v>
      </c>
      <c r="Z2467">
        <v>1000067002</v>
      </c>
      <c r="AB2467" t="s">
        <v>53</v>
      </c>
      <c r="AC2467" t="s">
        <v>72</v>
      </c>
      <c r="AD2467" t="s">
        <v>54</v>
      </c>
      <c r="AE2467" t="s">
        <v>55</v>
      </c>
      <c r="AF2467" t="s">
        <v>11295</v>
      </c>
    </row>
    <row r="2468" spans="1:32" x14ac:dyDescent="0.25">
      <c r="A2468" t="s">
        <v>11296</v>
      </c>
      <c r="B2468" t="s">
        <v>11297</v>
      </c>
      <c r="C2468" t="s">
        <v>11298</v>
      </c>
      <c r="D2468" t="s">
        <v>11299</v>
      </c>
      <c r="E2468" t="s">
        <v>117</v>
      </c>
      <c r="F2468">
        <v>5</v>
      </c>
      <c r="G2468">
        <v>2022</v>
      </c>
      <c r="H2468" s="1">
        <v>44943.400769872685</v>
      </c>
      <c r="I2468" t="s">
        <v>8601</v>
      </c>
      <c r="J2468">
        <v>257.79300000000001</v>
      </c>
      <c r="K2468">
        <v>0</v>
      </c>
      <c r="L2468" t="s">
        <v>38</v>
      </c>
      <c r="M2468" t="s">
        <v>51</v>
      </c>
      <c r="N2468">
        <v>257.79300000000001</v>
      </c>
      <c r="R2468" t="s">
        <v>52</v>
      </c>
      <c r="S2468">
        <v>42.158008000000002</v>
      </c>
      <c r="T2468">
        <v>-88.143851999999995</v>
      </c>
      <c r="U2468">
        <v>0</v>
      </c>
      <c r="V2468">
        <v>2</v>
      </c>
      <c r="W2468">
        <v>10.199999999999999</v>
      </c>
      <c r="X2468">
        <v>3.68</v>
      </c>
      <c r="Y2468">
        <v>0</v>
      </c>
      <c r="Z2468">
        <v>17000133001</v>
      </c>
      <c r="AA2468">
        <v>1067.1336525782003</v>
      </c>
      <c r="AB2468" t="s">
        <v>41</v>
      </c>
      <c r="AC2468" t="s">
        <v>54</v>
      </c>
      <c r="AD2468" t="s">
        <v>54</v>
      </c>
      <c r="AE2468" t="s">
        <v>55</v>
      </c>
      <c r="AF2468" t="s">
        <v>11300</v>
      </c>
    </row>
    <row r="2469" spans="1:32" x14ac:dyDescent="0.25">
      <c r="A2469" t="s">
        <v>11301</v>
      </c>
      <c r="B2469" t="s">
        <v>11302</v>
      </c>
      <c r="C2469" t="s">
        <v>11302</v>
      </c>
      <c r="D2469" t="s">
        <v>599</v>
      </c>
      <c r="E2469" t="s">
        <v>99</v>
      </c>
      <c r="F2469">
        <v>6</v>
      </c>
      <c r="G2469">
        <v>2022</v>
      </c>
      <c r="H2469" s="1">
        <v>44789.595023506947</v>
      </c>
      <c r="I2469" t="s">
        <v>8601</v>
      </c>
      <c r="J2469">
        <v>257.49</v>
      </c>
      <c r="K2469">
        <v>0</v>
      </c>
      <c r="L2469" t="s">
        <v>38</v>
      </c>
      <c r="M2469" t="s">
        <v>79</v>
      </c>
      <c r="Q2469">
        <v>257.49</v>
      </c>
      <c r="R2469" t="s">
        <v>94</v>
      </c>
      <c r="S2469">
        <v>31.934729999999998</v>
      </c>
      <c r="T2469">
        <v>-95.20214</v>
      </c>
      <c r="U2469">
        <v>2.0738333330000001</v>
      </c>
      <c r="V2469">
        <v>1</v>
      </c>
      <c r="W2469">
        <v>2.9</v>
      </c>
      <c r="X2469">
        <v>0</v>
      </c>
      <c r="Y2469">
        <v>756.53300000000002</v>
      </c>
      <c r="AB2469" t="s">
        <v>118</v>
      </c>
      <c r="AC2469" t="s">
        <v>54</v>
      </c>
      <c r="AD2469" t="s">
        <v>54</v>
      </c>
      <c r="AE2469" t="s">
        <v>73</v>
      </c>
      <c r="AF2469" t="s">
        <v>11303</v>
      </c>
    </row>
    <row r="2470" spans="1:32" x14ac:dyDescent="0.25">
      <c r="A2470" t="s">
        <v>11304</v>
      </c>
      <c r="B2470" t="s">
        <v>11305</v>
      </c>
      <c r="C2470" t="s">
        <v>11306</v>
      </c>
      <c r="D2470" t="s">
        <v>4322</v>
      </c>
      <c r="E2470" t="s">
        <v>525</v>
      </c>
      <c r="F2470">
        <v>2</v>
      </c>
      <c r="G2470">
        <v>2022</v>
      </c>
      <c r="H2470" s="1">
        <v>44986.425099884262</v>
      </c>
      <c r="I2470" t="s">
        <v>8601</v>
      </c>
      <c r="J2470">
        <v>254.57</v>
      </c>
      <c r="K2470">
        <v>0</v>
      </c>
      <c r="L2470" t="s">
        <v>38</v>
      </c>
      <c r="M2470" t="s">
        <v>79</v>
      </c>
      <c r="Q2470">
        <v>254.57</v>
      </c>
      <c r="R2470" t="s">
        <v>86</v>
      </c>
      <c r="S2470">
        <v>41.058822999999997</v>
      </c>
      <c r="T2470">
        <v>-74.747891999999993</v>
      </c>
      <c r="U2470">
        <v>0.93433333299999999</v>
      </c>
      <c r="V2470">
        <v>1</v>
      </c>
      <c r="W2470">
        <v>1.4</v>
      </c>
      <c r="X2470">
        <v>0</v>
      </c>
      <c r="Y2470">
        <v>340.24900000000002</v>
      </c>
      <c r="Z2470">
        <v>34008322001</v>
      </c>
      <c r="AA2470">
        <v>466.37018502606998</v>
      </c>
      <c r="AB2470" t="s">
        <v>53</v>
      </c>
      <c r="AC2470" t="s">
        <v>54</v>
      </c>
      <c r="AD2470" t="s">
        <v>54</v>
      </c>
      <c r="AE2470" t="s">
        <v>44</v>
      </c>
      <c r="AF2470" t="s">
        <v>11307</v>
      </c>
    </row>
    <row r="2471" spans="1:32" x14ac:dyDescent="0.25">
      <c r="A2471" t="s">
        <v>11308</v>
      </c>
      <c r="B2471" t="s">
        <v>11309</v>
      </c>
      <c r="C2471" t="s">
        <v>11310</v>
      </c>
      <c r="D2471" t="s">
        <v>11031</v>
      </c>
      <c r="E2471" t="s">
        <v>600</v>
      </c>
      <c r="F2471">
        <v>4</v>
      </c>
      <c r="G2471">
        <v>2022</v>
      </c>
      <c r="H2471" s="1">
        <v>44972.319489745372</v>
      </c>
      <c r="I2471" t="s">
        <v>8601</v>
      </c>
      <c r="J2471">
        <v>252.34</v>
      </c>
      <c r="K2471">
        <v>0</v>
      </c>
      <c r="L2471" t="s">
        <v>38</v>
      </c>
      <c r="M2471" t="s">
        <v>79</v>
      </c>
      <c r="Q2471">
        <v>252.34</v>
      </c>
      <c r="R2471" t="s">
        <v>52</v>
      </c>
      <c r="S2471">
        <v>28.011054000000001</v>
      </c>
      <c r="T2471">
        <v>-81.808800000000005</v>
      </c>
      <c r="Z2471">
        <v>12000155003</v>
      </c>
      <c r="AA2471">
        <v>691.99793170599992</v>
      </c>
      <c r="AB2471" t="s">
        <v>41</v>
      </c>
      <c r="AC2471" t="s">
        <v>54</v>
      </c>
      <c r="AD2471" t="s">
        <v>54</v>
      </c>
      <c r="AE2471" t="s">
        <v>73</v>
      </c>
      <c r="AF2471" t="s">
        <v>11311</v>
      </c>
    </row>
    <row r="2472" spans="1:32" x14ac:dyDescent="0.25">
      <c r="A2472" t="s">
        <v>11312</v>
      </c>
      <c r="B2472" t="s">
        <v>11313</v>
      </c>
      <c r="C2472" t="s">
        <v>11314</v>
      </c>
      <c r="D2472" t="s">
        <v>606</v>
      </c>
      <c r="E2472" t="s">
        <v>36</v>
      </c>
      <c r="F2472">
        <v>9</v>
      </c>
      <c r="G2472">
        <v>2022</v>
      </c>
      <c r="H2472" s="1">
        <v>44985.442892395833</v>
      </c>
      <c r="I2472" t="s">
        <v>8601</v>
      </c>
      <c r="J2472">
        <v>251.66</v>
      </c>
      <c r="K2472">
        <v>0</v>
      </c>
      <c r="L2472" t="s">
        <v>38</v>
      </c>
      <c r="M2472" t="s">
        <v>79</v>
      </c>
      <c r="Q2472">
        <v>275.39</v>
      </c>
      <c r="R2472" t="s">
        <v>490</v>
      </c>
      <c r="S2472">
        <v>38.019899000000002</v>
      </c>
      <c r="T2472">
        <v>-122.09743400000001</v>
      </c>
      <c r="U2472">
        <v>1.035416667</v>
      </c>
      <c r="V2472">
        <v>2</v>
      </c>
      <c r="W2472">
        <v>10.9</v>
      </c>
      <c r="X2472">
        <v>3.2</v>
      </c>
      <c r="Y2472">
        <v>378.029</v>
      </c>
      <c r="Z2472">
        <v>6002024001</v>
      </c>
      <c r="AA2472">
        <v>939.66034936920005</v>
      </c>
      <c r="AB2472" t="s">
        <v>407</v>
      </c>
      <c r="AC2472" t="s">
        <v>42</v>
      </c>
      <c r="AD2472" t="s">
        <v>54</v>
      </c>
      <c r="AE2472" t="s">
        <v>73</v>
      </c>
      <c r="AF2472" t="s">
        <v>11315</v>
      </c>
    </row>
    <row r="2473" spans="1:32" x14ac:dyDescent="0.25">
      <c r="A2473" t="s">
        <v>9592</v>
      </c>
      <c r="B2473" t="s">
        <v>11316</v>
      </c>
      <c r="C2473" t="s">
        <v>11317</v>
      </c>
      <c r="D2473" t="s">
        <v>11318</v>
      </c>
      <c r="E2473" t="s">
        <v>36</v>
      </c>
      <c r="F2473">
        <v>9</v>
      </c>
      <c r="G2473">
        <v>2022</v>
      </c>
      <c r="H2473" s="1">
        <v>44967.69578923611</v>
      </c>
      <c r="I2473" t="s">
        <v>8601</v>
      </c>
      <c r="J2473">
        <v>250.71</v>
      </c>
      <c r="K2473">
        <v>0</v>
      </c>
      <c r="L2473" t="s">
        <v>38</v>
      </c>
      <c r="M2473" t="s">
        <v>51</v>
      </c>
      <c r="N2473">
        <v>250.71</v>
      </c>
      <c r="R2473" t="s">
        <v>52</v>
      </c>
      <c r="S2473">
        <v>36.539721999999998</v>
      </c>
      <c r="T2473">
        <v>-121.91888899999999</v>
      </c>
      <c r="U2473">
        <v>0.24591666700000001</v>
      </c>
      <c r="V2473">
        <v>1</v>
      </c>
      <c r="W2473">
        <v>3</v>
      </c>
      <c r="X2473">
        <v>0</v>
      </c>
      <c r="Y2473">
        <v>89.774000000000001</v>
      </c>
      <c r="Z2473">
        <v>6003017001</v>
      </c>
      <c r="AA2473">
        <v>1110.8387851069999</v>
      </c>
      <c r="AB2473" t="s">
        <v>53</v>
      </c>
      <c r="AC2473" t="s">
        <v>42</v>
      </c>
      <c r="AD2473" t="s">
        <v>54</v>
      </c>
      <c r="AE2473" t="s">
        <v>65</v>
      </c>
      <c r="AF2473" t="s">
        <v>11319</v>
      </c>
    </row>
    <row r="2474" spans="1:32" x14ac:dyDescent="0.25">
      <c r="A2474" t="s">
        <v>11320</v>
      </c>
      <c r="B2474" t="s">
        <v>11321</v>
      </c>
      <c r="C2474" t="s">
        <v>11322</v>
      </c>
      <c r="D2474" t="s">
        <v>11323</v>
      </c>
      <c r="E2474" t="s">
        <v>36</v>
      </c>
      <c r="F2474">
        <v>9</v>
      </c>
      <c r="G2474">
        <v>2022</v>
      </c>
      <c r="H2474" s="1">
        <v>44949.510424328706</v>
      </c>
      <c r="I2474" t="s">
        <v>8601</v>
      </c>
      <c r="J2474">
        <v>250.6</v>
      </c>
      <c r="K2474">
        <v>0</v>
      </c>
      <c r="L2474" t="s">
        <v>38</v>
      </c>
      <c r="M2474" t="s">
        <v>79</v>
      </c>
      <c r="Q2474">
        <v>250.6</v>
      </c>
      <c r="R2474" t="s">
        <v>52</v>
      </c>
      <c r="S2474">
        <v>36.000506612491101</v>
      </c>
      <c r="T2474">
        <v>-120.124325026378</v>
      </c>
      <c r="Z2474">
        <v>6005261001</v>
      </c>
      <c r="AA2474">
        <v>213.06252107789999</v>
      </c>
      <c r="AB2474" t="s">
        <v>118</v>
      </c>
      <c r="AC2474" t="s">
        <v>54</v>
      </c>
      <c r="AD2474" t="s">
        <v>54</v>
      </c>
      <c r="AE2474" t="s">
        <v>54</v>
      </c>
      <c r="AF2474" t="s">
        <v>11324</v>
      </c>
    </row>
    <row r="2475" spans="1:32" x14ac:dyDescent="0.25">
      <c r="A2475" t="s">
        <v>11325</v>
      </c>
      <c r="B2475" t="s">
        <v>11326</v>
      </c>
      <c r="C2475" t="s">
        <v>11327</v>
      </c>
      <c r="D2475" t="s">
        <v>1213</v>
      </c>
      <c r="E2475" t="s">
        <v>71</v>
      </c>
      <c r="F2475">
        <v>4</v>
      </c>
      <c r="G2475">
        <v>2022</v>
      </c>
      <c r="H2475" s="1">
        <v>44985.462435983798</v>
      </c>
      <c r="I2475" t="s">
        <v>8601</v>
      </c>
      <c r="J2475">
        <v>250.37</v>
      </c>
      <c r="K2475">
        <v>0</v>
      </c>
      <c r="L2475" t="s">
        <v>38</v>
      </c>
      <c r="M2475" t="s">
        <v>51</v>
      </c>
      <c r="N2475">
        <v>250.37</v>
      </c>
      <c r="R2475" t="s">
        <v>52</v>
      </c>
      <c r="S2475">
        <v>31.687028000000002</v>
      </c>
      <c r="T2475">
        <v>-89.114806000000002</v>
      </c>
      <c r="U2475">
        <v>3.7083333330000001</v>
      </c>
      <c r="V2475">
        <v>1</v>
      </c>
      <c r="W2475">
        <v>6.6</v>
      </c>
      <c r="X2475">
        <v>0</v>
      </c>
      <c r="Y2475">
        <v>1350.9</v>
      </c>
      <c r="Z2475">
        <v>28000655002</v>
      </c>
      <c r="AA2475">
        <v>1855.4649805664301</v>
      </c>
      <c r="AB2475" t="s">
        <v>41</v>
      </c>
      <c r="AC2475" t="s">
        <v>144</v>
      </c>
      <c r="AD2475" t="s">
        <v>54</v>
      </c>
      <c r="AE2475" t="s">
        <v>438</v>
      </c>
      <c r="AF2475" t="s">
        <v>11328</v>
      </c>
    </row>
    <row r="2476" spans="1:32" x14ac:dyDescent="0.25">
      <c r="A2476" t="s">
        <v>11329</v>
      </c>
      <c r="B2476" t="s">
        <v>11330</v>
      </c>
      <c r="C2476" t="s">
        <v>11331</v>
      </c>
      <c r="D2476" t="s">
        <v>9590</v>
      </c>
      <c r="E2476" t="s">
        <v>117</v>
      </c>
      <c r="F2476">
        <v>5</v>
      </c>
      <c r="G2476">
        <v>2022</v>
      </c>
      <c r="H2476" s="1">
        <v>44973.643697060186</v>
      </c>
      <c r="I2476" t="s">
        <v>8601</v>
      </c>
      <c r="J2476">
        <v>249</v>
      </c>
      <c r="K2476">
        <v>0</v>
      </c>
      <c r="L2476" t="s">
        <v>38</v>
      </c>
      <c r="M2476" t="s">
        <v>51</v>
      </c>
      <c r="N2476">
        <v>213</v>
      </c>
      <c r="R2476" t="s">
        <v>52</v>
      </c>
      <c r="S2476">
        <v>38.541297</v>
      </c>
      <c r="T2476">
        <v>-90.059870000000004</v>
      </c>
      <c r="U2476">
        <v>1.2869166670000001</v>
      </c>
      <c r="V2476">
        <v>1</v>
      </c>
      <c r="W2476">
        <v>4.74</v>
      </c>
      <c r="X2476">
        <v>1.75</v>
      </c>
      <c r="Y2476">
        <v>468.88299999999998</v>
      </c>
      <c r="Z2476">
        <v>17000241003</v>
      </c>
      <c r="AA2476">
        <v>539.02996785520008</v>
      </c>
      <c r="AB2476" t="s">
        <v>41</v>
      </c>
      <c r="AC2476" t="s">
        <v>54</v>
      </c>
      <c r="AD2476" t="s">
        <v>54</v>
      </c>
      <c r="AE2476" t="s">
        <v>73</v>
      </c>
      <c r="AF2476" t="s">
        <v>11332</v>
      </c>
    </row>
    <row r="2477" spans="1:32" x14ac:dyDescent="0.25">
      <c r="A2477" t="s">
        <v>11333</v>
      </c>
      <c r="B2477" t="s">
        <v>11334</v>
      </c>
      <c r="C2477" t="s">
        <v>11335</v>
      </c>
      <c r="D2477" t="s">
        <v>11336</v>
      </c>
      <c r="E2477" t="s">
        <v>259</v>
      </c>
      <c r="F2477">
        <v>7</v>
      </c>
      <c r="G2477">
        <v>2022</v>
      </c>
      <c r="H2477" s="1">
        <v>44972.665926539354</v>
      </c>
      <c r="I2477" t="s">
        <v>8601</v>
      </c>
      <c r="J2477">
        <v>248</v>
      </c>
      <c r="K2477">
        <v>0</v>
      </c>
      <c r="L2477" t="s">
        <v>38</v>
      </c>
      <c r="M2477" t="s">
        <v>51</v>
      </c>
      <c r="N2477">
        <v>134</v>
      </c>
      <c r="R2477" t="s">
        <v>52</v>
      </c>
      <c r="S2477">
        <v>40.628528000000003</v>
      </c>
      <c r="T2477">
        <v>-91.304389</v>
      </c>
      <c r="U2477">
        <v>0</v>
      </c>
      <c r="V2477">
        <v>2</v>
      </c>
      <c r="W2477">
        <v>9.3000000000000007</v>
      </c>
      <c r="X2477">
        <v>7.29</v>
      </c>
      <c r="Y2477">
        <v>0</v>
      </c>
      <c r="Z2477">
        <v>19000304001</v>
      </c>
      <c r="AA2477">
        <v>1589.7741957351002</v>
      </c>
      <c r="AB2477" t="s">
        <v>87</v>
      </c>
      <c r="AC2477" t="s">
        <v>54</v>
      </c>
      <c r="AD2477" t="s">
        <v>54</v>
      </c>
      <c r="AE2477" t="s">
        <v>65</v>
      </c>
      <c r="AF2477" t="s">
        <v>11337</v>
      </c>
    </row>
    <row r="2478" spans="1:32" x14ac:dyDescent="0.25">
      <c r="A2478" t="s">
        <v>11338</v>
      </c>
      <c r="B2478" t="s">
        <v>11339</v>
      </c>
      <c r="C2478" t="s">
        <v>11340</v>
      </c>
      <c r="D2478" t="s">
        <v>11341</v>
      </c>
      <c r="E2478" t="s">
        <v>85</v>
      </c>
      <c r="F2478">
        <v>2</v>
      </c>
      <c r="G2478">
        <v>2022</v>
      </c>
      <c r="H2478" s="1">
        <v>44960.537419201391</v>
      </c>
      <c r="I2478" t="s">
        <v>8601</v>
      </c>
      <c r="J2478">
        <v>247</v>
      </c>
      <c r="K2478">
        <v>0</v>
      </c>
      <c r="L2478" t="s">
        <v>38</v>
      </c>
      <c r="M2478" t="s">
        <v>51</v>
      </c>
      <c r="N2478">
        <v>247</v>
      </c>
      <c r="R2478" t="s">
        <v>214</v>
      </c>
      <c r="S2478">
        <v>41.112943999999999</v>
      </c>
      <c r="T2478">
        <v>-74.157722000000007</v>
      </c>
      <c r="U2478">
        <v>0</v>
      </c>
      <c r="V2478">
        <v>1</v>
      </c>
      <c r="W2478">
        <v>1.8</v>
      </c>
      <c r="X2478">
        <v>0</v>
      </c>
      <c r="Y2478">
        <v>0</v>
      </c>
      <c r="AB2478" t="s">
        <v>1121</v>
      </c>
      <c r="AC2478" t="s">
        <v>42</v>
      </c>
      <c r="AD2478" t="s">
        <v>54</v>
      </c>
      <c r="AE2478" t="s">
        <v>65</v>
      </c>
      <c r="AF2478" t="s">
        <v>11342</v>
      </c>
    </row>
    <row r="2479" spans="1:32" x14ac:dyDescent="0.25">
      <c r="A2479" t="s">
        <v>11343</v>
      </c>
      <c r="B2479" t="s">
        <v>11344</v>
      </c>
      <c r="C2479" t="s">
        <v>11345</v>
      </c>
      <c r="D2479" t="s">
        <v>11346</v>
      </c>
      <c r="E2479" t="s">
        <v>1719</v>
      </c>
      <c r="F2479">
        <v>7</v>
      </c>
      <c r="G2479">
        <v>2022</v>
      </c>
      <c r="H2479" s="1">
        <v>44951.373149363426</v>
      </c>
      <c r="I2479" t="s">
        <v>8601</v>
      </c>
      <c r="J2479">
        <v>247</v>
      </c>
      <c r="K2479">
        <v>0</v>
      </c>
      <c r="L2479" t="s">
        <v>38</v>
      </c>
      <c r="M2479" t="s">
        <v>79</v>
      </c>
      <c r="Q2479">
        <v>247</v>
      </c>
      <c r="R2479" t="s">
        <v>86</v>
      </c>
      <c r="S2479">
        <v>37.798079000000001</v>
      </c>
      <c r="T2479">
        <v>-96.849446</v>
      </c>
      <c r="U2479">
        <v>1.9371</v>
      </c>
      <c r="V2479">
        <v>1</v>
      </c>
      <c r="W2479">
        <v>3</v>
      </c>
      <c r="X2479">
        <v>0</v>
      </c>
      <c r="Y2479">
        <v>707.14930000000004</v>
      </c>
      <c r="Z2479">
        <v>20001609001</v>
      </c>
      <c r="AA2479">
        <v>804.90285740540003</v>
      </c>
      <c r="AB2479" t="s">
        <v>4408</v>
      </c>
      <c r="AC2479" t="s">
        <v>72</v>
      </c>
      <c r="AD2479" t="s">
        <v>54</v>
      </c>
      <c r="AE2479" t="s">
        <v>73</v>
      </c>
      <c r="AF2479" t="s">
        <v>11347</v>
      </c>
    </row>
    <row r="2480" spans="1:32" x14ac:dyDescent="0.25">
      <c r="A2480" t="s">
        <v>11348</v>
      </c>
      <c r="B2480" t="s">
        <v>11349</v>
      </c>
      <c r="C2480" t="s">
        <v>11350</v>
      </c>
      <c r="D2480" t="s">
        <v>10657</v>
      </c>
      <c r="E2480" t="s">
        <v>207</v>
      </c>
      <c r="F2480">
        <v>4</v>
      </c>
      <c r="G2480">
        <v>2022</v>
      </c>
      <c r="H2480" s="1">
        <v>44959.517107256943</v>
      </c>
      <c r="I2480" t="s">
        <v>8601</v>
      </c>
      <c r="J2480">
        <v>245</v>
      </c>
      <c r="K2480">
        <v>0</v>
      </c>
      <c r="L2480" t="s">
        <v>38</v>
      </c>
      <c r="M2480" t="s">
        <v>51</v>
      </c>
      <c r="N2480">
        <v>245</v>
      </c>
      <c r="R2480" t="s">
        <v>52</v>
      </c>
      <c r="S2480">
        <v>35.484166999999999</v>
      </c>
      <c r="T2480">
        <v>-86.466943999999998</v>
      </c>
      <c r="U2480">
        <v>3.4054166669999999</v>
      </c>
      <c r="V2480">
        <v>1</v>
      </c>
      <c r="W2480">
        <v>6.5</v>
      </c>
      <c r="X2480">
        <v>3.2050000000000001</v>
      </c>
      <c r="Y2480">
        <v>1240.366</v>
      </c>
      <c r="Z2480">
        <v>47001295001</v>
      </c>
      <c r="AA2480">
        <v>1688.29284864377</v>
      </c>
      <c r="AB2480" t="s">
        <v>38</v>
      </c>
      <c r="AC2480" t="s">
        <v>38</v>
      </c>
      <c r="AD2480" t="s">
        <v>38</v>
      </c>
      <c r="AE2480" t="s">
        <v>38</v>
      </c>
      <c r="AF2480" t="s">
        <v>11351</v>
      </c>
    </row>
    <row r="2481" spans="1:32" x14ac:dyDescent="0.25">
      <c r="A2481" t="s">
        <v>11352</v>
      </c>
      <c r="B2481" t="s">
        <v>11353</v>
      </c>
      <c r="C2481" t="s">
        <v>11354</v>
      </c>
      <c r="D2481" t="s">
        <v>9912</v>
      </c>
      <c r="E2481" t="s">
        <v>600</v>
      </c>
      <c r="F2481">
        <v>4</v>
      </c>
      <c r="G2481">
        <v>2022</v>
      </c>
      <c r="H2481" s="1">
        <v>44938.511463912037</v>
      </c>
      <c r="I2481" t="s">
        <v>8601</v>
      </c>
      <c r="J2481">
        <v>244.79</v>
      </c>
      <c r="K2481">
        <v>0</v>
      </c>
      <c r="L2481" t="s">
        <v>38</v>
      </c>
      <c r="M2481" t="s">
        <v>79</v>
      </c>
      <c r="Q2481">
        <v>244.79</v>
      </c>
      <c r="R2481" t="s">
        <v>94</v>
      </c>
      <c r="S2481">
        <v>26.57451</v>
      </c>
      <c r="T2481">
        <v>-81.738529999999997</v>
      </c>
      <c r="Z2481">
        <v>12000126024</v>
      </c>
      <c r="AA2481">
        <v>546.31415660999994</v>
      </c>
      <c r="AB2481" t="s">
        <v>54</v>
      </c>
      <c r="AC2481" t="s">
        <v>54</v>
      </c>
      <c r="AD2481" t="s">
        <v>54</v>
      </c>
      <c r="AE2481" t="s">
        <v>73</v>
      </c>
      <c r="AF2481" t="s">
        <v>11355</v>
      </c>
    </row>
    <row r="2482" spans="1:32" x14ac:dyDescent="0.25">
      <c r="A2482" t="s">
        <v>11356</v>
      </c>
      <c r="B2482" t="s">
        <v>11357</v>
      </c>
      <c r="C2482" t="s">
        <v>11358</v>
      </c>
      <c r="D2482" t="s">
        <v>11359</v>
      </c>
      <c r="E2482" t="s">
        <v>159</v>
      </c>
      <c r="F2482">
        <v>10</v>
      </c>
      <c r="G2482">
        <v>2022</v>
      </c>
      <c r="H2482" s="1">
        <v>44974.539746354167</v>
      </c>
      <c r="I2482" t="s">
        <v>8601</v>
      </c>
      <c r="J2482">
        <v>244.7</v>
      </c>
      <c r="K2482">
        <v>0</v>
      </c>
      <c r="L2482" t="s">
        <v>38</v>
      </c>
      <c r="M2482" t="s">
        <v>39</v>
      </c>
      <c r="N2482">
        <v>156.4</v>
      </c>
      <c r="Q2482">
        <v>88.3</v>
      </c>
      <c r="R2482" t="s">
        <v>445</v>
      </c>
      <c r="S2482">
        <v>47.418545000000002</v>
      </c>
      <c r="T2482">
        <v>-120.29716000000001</v>
      </c>
      <c r="Z2482">
        <v>53000350001</v>
      </c>
      <c r="AA2482">
        <v>965.15501001099994</v>
      </c>
      <c r="AB2482" t="s">
        <v>54</v>
      </c>
      <c r="AC2482" t="s">
        <v>54</v>
      </c>
      <c r="AD2482" t="s">
        <v>215</v>
      </c>
      <c r="AE2482" t="s">
        <v>65</v>
      </c>
      <c r="AF2482" t="s">
        <v>11360</v>
      </c>
    </row>
    <row r="2483" spans="1:32" x14ac:dyDescent="0.25">
      <c r="A2483" t="s">
        <v>11361</v>
      </c>
      <c r="B2483" t="s">
        <v>11362</v>
      </c>
      <c r="C2483" t="s">
        <v>11363</v>
      </c>
      <c r="D2483" t="s">
        <v>1842</v>
      </c>
      <c r="E2483" t="s">
        <v>117</v>
      </c>
      <c r="F2483">
        <v>5</v>
      </c>
      <c r="G2483">
        <v>2022</v>
      </c>
      <c r="H2483" s="1">
        <v>44971.468862488429</v>
      </c>
      <c r="I2483" t="s">
        <v>8601</v>
      </c>
      <c r="J2483">
        <v>242</v>
      </c>
      <c r="K2483">
        <v>0</v>
      </c>
      <c r="L2483" t="s">
        <v>38</v>
      </c>
      <c r="M2483" t="s">
        <v>51</v>
      </c>
      <c r="N2483">
        <v>267</v>
      </c>
      <c r="R2483" t="s">
        <v>52</v>
      </c>
      <c r="S2483">
        <v>38.726944000000003</v>
      </c>
      <c r="T2483">
        <v>-89.871388999999994</v>
      </c>
      <c r="U2483">
        <v>1.4650833329999999</v>
      </c>
      <c r="V2483">
        <v>3</v>
      </c>
      <c r="W2483">
        <v>3.9020000000000001</v>
      </c>
      <c r="X2483">
        <v>1.35</v>
      </c>
      <c r="Y2483">
        <v>534.62099999999998</v>
      </c>
      <c r="Z2483">
        <v>17000284001</v>
      </c>
      <c r="AB2483" t="s">
        <v>87</v>
      </c>
      <c r="AC2483" t="s">
        <v>54</v>
      </c>
      <c r="AD2483" t="s">
        <v>54</v>
      </c>
      <c r="AE2483" t="s">
        <v>73</v>
      </c>
      <c r="AF2483" t="s">
        <v>11364</v>
      </c>
    </row>
    <row r="2484" spans="1:32" x14ac:dyDescent="0.25">
      <c r="A2484" t="s">
        <v>11365</v>
      </c>
      <c r="B2484" t="s">
        <v>11366</v>
      </c>
      <c r="C2484" t="s">
        <v>11366</v>
      </c>
      <c r="D2484" t="s">
        <v>98</v>
      </c>
      <c r="E2484" t="s">
        <v>99</v>
      </c>
      <c r="F2484">
        <v>6</v>
      </c>
      <c r="G2484">
        <v>2022</v>
      </c>
      <c r="H2484" s="1">
        <v>44832.369078807867</v>
      </c>
      <c r="I2484" t="s">
        <v>8601</v>
      </c>
      <c r="J2484">
        <v>239.84</v>
      </c>
      <c r="K2484">
        <v>0</v>
      </c>
      <c r="L2484" t="s">
        <v>38</v>
      </c>
      <c r="M2484" t="s">
        <v>79</v>
      </c>
      <c r="Q2484">
        <v>239.84</v>
      </c>
      <c r="R2484" t="s">
        <v>52</v>
      </c>
      <c r="S2484">
        <v>29.890847999999998</v>
      </c>
      <c r="T2484">
        <v>-95.638902999999999</v>
      </c>
      <c r="U2484">
        <v>1.721216667</v>
      </c>
      <c r="V2484">
        <v>1</v>
      </c>
      <c r="W2484">
        <v>6.7</v>
      </c>
      <c r="X2484">
        <v>0</v>
      </c>
      <c r="Y2484">
        <v>627.8646</v>
      </c>
      <c r="AB2484" t="s">
        <v>41</v>
      </c>
      <c r="AC2484" t="s">
        <v>54</v>
      </c>
      <c r="AD2484" t="s">
        <v>54</v>
      </c>
      <c r="AE2484" t="s">
        <v>73</v>
      </c>
      <c r="AF2484" t="s">
        <v>11367</v>
      </c>
    </row>
    <row r="2485" spans="1:32" x14ac:dyDescent="0.25">
      <c r="A2485" t="s">
        <v>11368</v>
      </c>
      <c r="B2485" t="s">
        <v>11369</v>
      </c>
      <c r="C2485" t="s">
        <v>11370</v>
      </c>
      <c r="D2485" t="s">
        <v>11371</v>
      </c>
      <c r="E2485" t="s">
        <v>525</v>
      </c>
      <c r="F2485">
        <v>2</v>
      </c>
      <c r="G2485">
        <v>2022</v>
      </c>
      <c r="H2485" s="1">
        <v>44967.42849337963</v>
      </c>
      <c r="I2485" t="s">
        <v>8601</v>
      </c>
      <c r="J2485">
        <v>238.2</v>
      </c>
      <c r="K2485">
        <v>0</v>
      </c>
      <c r="L2485" t="s">
        <v>38</v>
      </c>
      <c r="M2485" t="s">
        <v>79</v>
      </c>
      <c r="Q2485">
        <v>238.2</v>
      </c>
      <c r="R2485" t="s">
        <v>94</v>
      </c>
      <c r="S2485">
        <v>40.775629000000002</v>
      </c>
      <c r="T2485">
        <v>-74.463459999999998</v>
      </c>
      <c r="U2485">
        <v>0.68416666699999995</v>
      </c>
      <c r="V2485">
        <v>1</v>
      </c>
      <c r="W2485">
        <v>2</v>
      </c>
      <c r="X2485">
        <v>2</v>
      </c>
      <c r="Y2485">
        <v>249.39</v>
      </c>
      <c r="Z2485">
        <v>34001305001</v>
      </c>
      <c r="AA2485">
        <v>586.37719476140001</v>
      </c>
      <c r="AB2485" t="s">
        <v>54</v>
      </c>
      <c r="AC2485" t="s">
        <v>54</v>
      </c>
      <c r="AD2485" t="s">
        <v>54</v>
      </c>
      <c r="AE2485" t="s">
        <v>73</v>
      </c>
      <c r="AF2485" t="s">
        <v>11372</v>
      </c>
    </row>
    <row r="2486" spans="1:32" x14ac:dyDescent="0.25">
      <c r="A2486" t="s">
        <v>11373</v>
      </c>
      <c r="B2486" t="s">
        <v>11374</v>
      </c>
      <c r="C2486" t="s">
        <v>11375</v>
      </c>
      <c r="D2486" t="s">
        <v>11376</v>
      </c>
      <c r="E2486" t="s">
        <v>514</v>
      </c>
      <c r="F2486">
        <v>1</v>
      </c>
      <c r="G2486">
        <v>2022</v>
      </c>
      <c r="H2486" s="1">
        <v>44977.374033761575</v>
      </c>
      <c r="I2486" t="s">
        <v>8601</v>
      </c>
      <c r="J2486">
        <v>236.07</v>
      </c>
      <c r="K2486">
        <v>0</v>
      </c>
      <c r="L2486" t="s">
        <v>38</v>
      </c>
      <c r="M2486" t="s">
        <v>79</v>
      </c>
      <c r="Q2486">
        <v>236.07</v>
      </c>
      <c r="R2486" t="s">
        <v>94</v>
      </c>
      <c r="S2486">
        <v>41.587542999999997</v>
      </c>
      <c r="T2486">
        <v>-71.412863999999999</v>
      </c>
      <c r="U2486">
        <v>0.57141666700000004</v>
      </c>
      <c r="V2486">
        <v>1</v>
      </c>
      <c r="W2486">
        <v>1.78</v>
      </c>
      <c r="X2486">
        <v>0.41</v>
      </c>
      <c r="Y2486">
        <v>208.22399999999999</v>
      </c>
      <c r="Z2486">
        <v>44000042001</v>
      </c>
      <c r="AA2486">
        <v>458.90389155240001</v>
      </c>
      <c r="AB2486" t="s">
        <v>54</v>
      </c>
      <c r="AC2486" t="s">
        <v>64</v>
      </c>
      <c r="AD2486" t="s">
        <v>54</v>
      </c>
      <c r="AE2486" t="s">
        <v>54</v>
      </c>
      <c r="AF2486" t="s">
        <v>11377</v>
      </c>
    </row>
    <row r="2487" spans="1:32" x14ac:dyDescent="0.25">
      <c r="A2487" t="s">
        <v>11378</v>
      </c>
      <c r="B2487" t="s">
        <v>11379</v>
      </c>
      <c r="C2487" t="s">
        <v>11379</v>
      </c>
      <c r="D2487" t="s">
        <v>98</v>
      </c>
      <c r="E2487" t="s">
        <v>99</v>
      </c>
      <c r="F2487">
        <v>6</v>
      </c>
      <c r="G2487">
        <v>2022</v>
      </c>
      <c r="H2487" s="1">
        <v>44832.495685949078</v>
      </c>
      <c r="I2487" t="s">
        <v>8601</v>
      </c>
      <c r="J2487">
        <v>235.4</v>
      </c>
      <c r="K2487">
        <v>0</v>
      </c>
      <c r="L2487" t="s">
        <v>38</v>
      </c>
      <c r="M2487" t="s">
        <v>79</v>
      </c>
      <c r="Q2487">
        <v>235.4</v>
      </c>
      <c r="R2487" t="s">
        <v>52</v>
      </c>
      <c r="S2487">
        <v>30.039417</v>
      </c>
      <c r="T2487">
        <v>-95.387360999999999</v>
      </c>
      <c r="U2487">
        <v>1.42025</v>
      </c>
      <c r="V2487">
        <v>1</v>
      </c>
      <c r="W2487">
        <v>2.62</v>
      </c>
      <c r="X2487">
        <v>2.25</v>
      </c>
      <c r="Y2487">
        <v>518.57399999999996</v>
      </c>
      <c r="AB2487" t="s">
        <v>41</v>
      </c>
      <c r="AC2487" t="s">
        <v>54</v>
      </c>
      <c r="AD2487" t="s">
        <v>54</v>
      </c>
      <c r="AE2487" t="s">
        <v>73</v>
      </c>
      <c r="AF2487" t="s">
        <v>11380</v>
      </c>
    </row>
    <row r="2488" spans="1:32" x14ac:dyDescent="0.25">
      <c r="A2488" t="s">
        <v>11381</v>
      </c>
      <c r="B2488" t="s">
        <v>11382</v>
      </c>
      <c r="C2488" t="s">
        <v>11383</v>
      </c>
      <c r="D2488" t="s">
        <v>10761</v>
      </c>
      <c r="E2488" t="s">
        <v>1719</v>
      </c>
      <c r="F2488">
        <v>7</v>
      </c>
      <c r="G2488">
        <v>2022</v>
      </c>
      <c r="H2488" s="1">
        <v>44952.350373518515</v>
      </c>
      <c r="I2488" t="s">
        <v>8601</v>
      </c>
      <c r="J2488">
        <v>235.02</v>
      </c>
      <c r="K2488">
        <v>0</v>
      </c>
      <c r="L2488" t="s">
        <v>38</v>
      </c>
      <c r="M2488" t="s">
        <v>51</v>
      </c>
      <c r="N2488">
        <v>235.02</v>
      </c>
      <c r="R2488" t="s">
        <v>52</v>
      </c>
      <c r="S2488">
        <v>38.621712524914003</v>
      </c>
      <c r="T2488">
        <v>-95.2697376603641</v>
      </c>
      <c r="Z2488">
        <v>20000732001</v>
      </c>
      <c r="AA2488">
        <v>709.66208943638992</v>
      </c>
      <c r="AB2488" t="s">
        <v>41</v>
      </c>
      <c r="AC2488" t="s">
        <v>144</v>
      </c>
      <c r="AD2488" t="s">
        <v>54</v>
      </c>
      <c r="AE2488" t="s">
        <v>65</v>
      </c>
      <c r="AF2488" t="s">
        <v>11384</v>
      </c>
    </row>
    <row r="2489" spans="1:32" x14ac:dyDescent="0.25">
      <c r="A2489" t="s">
        <v>11385</v>
      </c>
      <c r="B2489" t="s">
        <v>11386</v>
      </c>
      <c r="C2489" t="s">
        <v>11387</v>
      </c>
      <c r="D2489" t="s">
        <v>11388</v>
      </c>
      <c r="E2489" t="s">
        <v>951</v>
      </c>
      <c r="F2489">
        <v>1</v>
      </c>
      <c r="G2489">
        <v>2022</v>
      </c>
      <c r="H2489" s="1">
        <v>44987.302591192129</v>
      </c>
      <c r="I2489" t="s">
        <v>8601</v>
      </c>
      <c r="J2489">
        <v>233.4</v>
      </c>
      <c r="K2489">
        <v>0</v>
      </c>
      <c r="L2489" t="s">
        <v>38</v>
      </c>
      <c r="M2489" t="s">
        <v>79</v>
      </c>
      <c r="Q2489">
        <v>233.4</v>
      </c>
      <c r="R2489" t="s">
        <v>94</v>
      </c>
      <c r="S2489">
        <v>43.046570000000003</v>
      </c>
      <c r="T2489">
        <v>-70.774969999999996</v>
      </c>
      <c r="Z2489">
        <v>33000083002</v>
      </c>
      <c r="AA2489">
        <v>351.46210741909999</v>
      </c>
      <c r="AB2489" t="s">
        <v>54</v>
      </c>
      <c r="AC2489" t="s">
        <v>54</v>
      </c>
      <c r="AD2489" t="s">
        <v>54</v>
      </c>
      <c r="AE2489" t="s">
        <v>73</v>
      </c>
      <c r="AF2489" t="s">
        <v>11389</v>
      </c>
    </row>
    <row r="2490" spans="1:32" x14ac:dyDescent="0.25">
      <c r="A2490" t="s">
        <v>11390</v>
      </c>
      <c r="B2490" t="s">
        <v>11391</v>
      </c>
      <c r="C2490" t="s">
        <v>11392</v>
      </c>
      <c r="D2490" t="s">
        <v>11393</v>
      </c>
      <c r="E2490" t="s">
        <v>159</v>
      </c>
      <c r="F2490">
        <v>10</v>
      </c>
      <c r="G2490">
        <v>2022</v>
      </c>
      <c r="H2490" s="1">
        <v>44972.53383940972</v>
      </c>
      <c r="I2490" t="s">
        <v>8601</v>
      </c>
      <c r="J2490">
        <v>233.1</v>
      </c>
      <c r="K2490">
        <v>0</v>
      </c>
      <c r="L2490" t="s">
        <v>38</v>
      </c>
      <c r="M2490" t="s">
        <v>51</v>
      </c>
      <c r="N2490">
        <v>233.1</v>
      </c>
      <c r="R2490" t="s">
        <v>52</v>
      </c>
      <c r="S2490">
        <v>47.910978</v>
      </c>
      <c r="T2490">
        <v>-122.319727</v>
      </c>
      <c r="Z2490">
        <v>53000921001</v>
      </c>
      <c r="AA2490">
        <v>790.33447989579986</v>
      </c>
      <c r="AB2490" t="s">
        <v>41</v>
      </c>
      <c r="AC2490" t="s">
        <v>54</v>
      </c>
      <c r="AD2490" t="s">
        <v>54</v>
      </c>
      <c r="AE2490" t="s">
        <v>65</v>
      </c>
      <c r="AF2490" t="s">
        <v>11394</v>
      </c>
    </row>
    <row r="2491" spans="1:32" x14ac:dyDescent="0.25">
      <c r="A2491" t="s">
        <v>11395</v>
      </c>
      <c r="B2491" t="s">
        <v>11396</v>
      </c>
      <c r="C2491" t="s">
        <v>11397</v>
      </c>
      <c r="D2491" t="s">
        <v>11398</v>
      </c>
      <c r="E2491" t="s">
        <v>1665</v>
      </c>
      <c r="F2491">
        <v>8</v>
      </c>
      <c r="G2491">
        <v>2022</v>
      </c>
      <c r="H2491" s="1">
        <v>44963.442493506947</v>
      </c>
      <c r="I2491" t="s">
        <v>8601</v>
      </c>
      <c r="J2491">
        <v>231</v>
      </c>
      <c r="K2491">
        <v>0</v>
      </c>
      <c r="L2491" t="s">
        <v>38</v>
      </c>
      <c r="M2491" t="s">
        <v>679</v>
      </c>
      <c r="O2491">
        <v>231</v>
      </c>
      <c r="R2491" t="s">
        <v>52</v>
      </c>
      <c r="S2491">
        <v>41.286589999999997</v>
      </c>
      <c r="T2491">
        <v>-111.00069000000001</v>
      </c>
      <c r="U2491">
        <v>0.99041666699999997</v>
      </c>
      <c r="V2491">
        <v>1</v>
      </c>
      <c r="W2491">
        <v>0</v>
      </c>
      <c r="X2491">
        <v>0</v>
      </c>
      <c r="Y2491">
        <v>361.71699999999998</v>
      </c>
      <c r="Z2491">
        <v>56000090001</v>
      </c>
      <c r="AA2491">
        <v>779.40819676360002</v>
      </c>
      <c r="AB2491" t="s">
        <v>41</v>
      </c>
      <c r="AC2491" t="s">
        <v>54</v>
      </c>
      <c r="AD2491" t="s">
        <v>54</v>
      </c>
      <c r="AE2491" t="s">
        <v>55</v>
      </c>
      <c r="AF2491" t="s">
        <v>11399</v>
      </c>
    </row>
    <row r="2492" spans="1:32" x14ac:dyDescent="0.25">
      <c r="A2492" t="s">
        <v>11400</v>
      </c>
      <c r="B2492" t="s">
        <v>11401</v>
      </c>
      <c r="C2492" t="s">
        <v>11402</v>
      </c>
      <c r="D2492" t="s">
        <v>11403</v>
      </c>
      <c r="E2492" t="s">
        <v>50</v>
      </c>
      <c r="F2492">
        <v>10</v>
      </c>
      <c r="G2492">
        <v>2022</v>
      </c>
      <c r="H2492" s="1">
        <v>44978.729049155096</v>
      </c>
      <c r="I2492" t="s">
        <v>8601</v>
      </c>
      <c r="J2492">
        <v>230.1</v>
      </c>
      <c r="K2492">
        <v>0</v>
      </c>
      <c r="L2492" t="s">
        <v>38</v>
      </c>
      <c r="M2492" t="s">
        <v>51</v>
      </c>
      <c r="N2492">
        <v>230.1</v>
      </c>
      <c r="R2492" t="s">
        <v>52</v>
      </c>
      <c r="S2492">
        <v>45.601495999999997</v>
      </c>
      <c r="T2492">
        <v>-121.179408</v>
      </c>
      <c r="U2492">
        <v>2.0641666669999998</v>
      </c>
      <c r="V2492">
        <v>1</v>
      </c>
      <c r="W2492">
        <v>4.1500000000000004</v>
      </c>
      <c r="X2492">
        <v>0</v>
      </c>
      <c r="Y2492">
        <v>753.67</v>
      </c>
      <c r="AB2492" t="s">
        <v>53</v>
      </c>
      <c r="AC2492" t="s">
        <v>72</v>
      </c>
      <c r="AD2492" t="s">
        <v>54</v>
      </c>
      <c r="AE2492" t="s">
        <v>73</v>
      </c>
      <c r="AF2492" t="s">
        <v>11404</v>
      </c>
    </row>
    <row r="2493" spans="1:32" x14ac:dyDescent="0.25">
      <c r="A2493" t="s">
        <v>11405</v>
      </c>
      <c r="B2493" t="s">
        <v>11406</v>
      </c>
      <c r="C2493" t="s">
        <v>11407</v>
      </c>
      <c r="D2493" t="s">
        <v>11408</v>
      </c>
      <c r="E2493" t="s">
        <v>525</v>
      </c>
      <c r="F2493">
        <v>2</v>
      </c>
      <c r="G2493">
        <v>2022</v>
      </c>
      <c r="H2493" s="1">
        <v>44950.487018368054</v>
      </c>
      <c r="I2493" t="s">
        <v>8601</v>
      </c>
      <c r="J2493">
        <v>227.77</v>
      </c>
      <c r="K2493">
        <v>0</v>
      </c>
      <c r="L2493" t="s">
        <v>38</v>
      </c>
      <c r="M2493" t="s">
        <v>51</v>
      </c>
      <c r="N2493">
        <v>227.77</v>
      </c>
      <c r="R2493" t="s">
        <v>52</v>
      </c>
      <c r="S2493">
        <v>40.981746999999999</v>
      </c>
      <c r="T2493">
        <v>-74.283051</v>
      </c>
      <c r="U2493">
        <v>0.80333333299999998</v>
      </c>
      <c r="V2493">
        <v>1</v>
      </c>
      <c r="W2493">
        <v>0</v>
      </c>
      <c r="X2493">
        <v>0</v>
      </c>
      <c r="Y2493">
        <v>293.18700000000001</v>
      </c>
      <c r="Z2493">
        <v>34001089001</v>
      </c>
      <c r="AA2493">
        <v>437.05132528799993</v>
      </c>
      <c r="AB2493" t="s">
        <v>54</v>
      </c>
      <c r="AC2493" t="s">
        <v>72</v>
      </c>
      <c r="AD2493" t="s">
        <v>54</v>
      </c>
      <c r="AE2493" t="s">
        <v>55</v>
      </c>
      <c r="AF2493" t="s">
        <v>11409</v>
      </c>
    </row>
    <row r="2494" spans="1:32" x14ac:dyDescent="0.25">
      <c r="A2494" t="s">
        <v>11410</v>
      </c>
      <c r="B2494" t="s">
        <v>11411</v>
      </c>
      <c r="C2494" t="s">
        <v>11412</v>
      </c>
      <c r="D2494" t="s">
        <v>11413</v>
      </c>
      <c r="E2494" t="s">
        <v>36</v>
      </c>
      <c r="F2494">
        <v>9</v>
      </c>
      <c r="G2494">
        <v>2022</v>
      </c>
      <c r="H2494" s="1">
        <v>44966.735268668985</v>
      </c>
      <c r="I2494" t="s">
        <v>8601</v>
      </c>
      <c r="J2494">
        <v>227</v>
      </c>
      <c r="K2494">
        <v>0</v>
      </c>
      <c r="L2494" t="s">
        <v>38</v>
      </c>
      <c r="M2494" t="s">
        <v>79</v>
      </c>
      <c r="Q2494">
        <v>227</v>
      </c>
      <c r="R2494" t="s">
        <v>94</v>
      </c>
      <c r="S2494">
        <v>35.305498</v>
      </c>
      <c r="T2494">
        <v>-120.800669</v>
      </c>
      <c r="AB2494" t="s">
        <v>54</v>
      </c>
      <c r="AC2494" t="s">
        <v>54</v>
      </c>
      <c r="AD2494" t="s">
        <v>54</v>
      </c>
      <c r="AE2494" t="s">
        <v>73</v>
      </c>
      <c r="AF2494" t="s">
        <v>11414</v>
      </c>
    </row>
    <row r="2495" spans="1:32" x14ac:dyDescent="0.25">
      <c r="A2495" t="s">
        <v>11415</v>
      </c>
      <c r="B2495" t="s">
        <v>11416</v>
      </c>
      <c r="C2495" t="s">
        <v>11416</v>
      </c>
      <c r="D2495" t="s">
        <v>11417</v>
      </c>
      <c r="E2495" t="s">
        <v>99</v>
      </c>
      <c r="F2495">
        <v>6</v>
      </c>
      <c r="G2495">
        <v>2022</v>
      </c>
      <c r="H2495" s="1">
        <v>44812.602269409719</v>
      </c>
      <c r="I2495" t="s">
        <v>8601</v>
      </c>
      <c r="J2495">
        <v>226.98</v>
      </c>
      <c r="K2495">
        <v>0</v>
      </c>
      <c r="L2495" t="s">
        <v>38</v>
      </c>
      <c r="M2495" t="s">
        <v>79</v>
      </c>
      <c r="Q2495">
        <v>226.89</v>
      </c>
      <c r="R2495" t="s">
        <v>52</v>
      </c>
      <c r="S2495">
        <v>32.39761</v>
      </c>
      <c r="T2495">
        <v>-94.850397000000001</v>
      </c>
      <c r="U2495">
        <v>1.755416667</v>
      </c>
      <c r="V2495">
        <v>1</v>
      </c>
      <c r="W2495">
        <v>6</v>
      </c>
      <c r="X2495">
        <v>3</v>
      </c>
      <c r="Y2495">
        <v>640.31700000000001</v>
      </c>
      <c r="Z2495">
        <v>48005023001</v>
      </c>
      <c r="AA2495">
        <v>532.65630269475002</v>
      </c>
      <c r="AB2495" t="s">
        <v>2028</v>
      </c>
      <c r="AC2495" t="s">
        <v>54</v>
      </c>
      <c r="AD2495" t="s">
        <v>54</v>
      </c>
      <c r="AE2495" t="s">
        <v>73</v>
      </c>
      <c r="AF2495" t="s">
        <v>11418</v>
      </c>
    </row>
    <row r="2496" spans="1:32" x14ac:dyDescent="0.25">
      <c r="A2496" t="s">
        <v>11419</v>
      </c>
      <c r="B2496" t="s">
        <v>11420</v>
      </c>
      <c r="C2496" t="s">
        <v>11421</v>
      </c>
      <c r="D2496" t="s">
        <v>4322</v>
      </c>
      <c r="E2496" t="s">
        <v>1719</v>
      </c>
      <c r="F2496">
        <v>7</v>
      </c>
      <c r="G2496">
        <v>2022</v>
      </c>
      <c r="H2496" s="1">
        <v>44950.548554236113</v>
      </c>
      <c r="I2496" t="s">
        <v>8601</v>
      </c>
      <c r="J2496">
        <v>226.84</v>
      </c>
      <c r="K2496">
        <v>0</v>
      </c>
      <c r="L2496" t="s">
        <v>38</v>
      </c>
      <c r="M2496" t="s">
        <v>51</v>
      </c>
      <c r="N2496">
        <v>226.84</v>
      </c>
      <c r="R2496" t="s">
        <v>52</v>
      </c>
      <c r="S2496">
        <v>38.210654239702301</v>
      </c>
      <c r="T2496">
        <v>-97.354419015424597</v>
      </c>
      <c r="Z2496">
        <v>20000513001</v>
      </c>
      <c r="AA2496">
        <v>1171.2975517718401</v>
      </c>
      <c r="AB2496" t="s">
        <v>41</v>
      </c>
      <c r="AC2496" t="s">
        <v>54</v>
      </c>
      <c r="AD2496" t="s">
        <v>54</v>
      </c>
      <c r="AE2496" t="s">
        <v>73</v>
      </c>
      <c r="AF2496" t="s">
        <v>11422</v>
      </c>
    </row>
    <row r="2497" spans="1:32" x14ac:dyDescent="0.25">
      <c r="A2497" t="s">
        <v>11423</v>
      </c>
      <c r="B2497" t="s">
        <v>11424</v>
      </c>
      <c r="C2497" t="s">
        <v>11425</v>
      </c>
      <c r="D2497" t="s">
        <v>11426</v>
      </c>
      <c r="E2497" t="s">
        <v>36</v>
      </c>
      <c r="F2497">
        <v>9</v>
      </c>
      <c r="G2497">
        <v>2022</v>
      </c>
      <c r="H2497" s="1">
        <v>44974.587005104164</v>
      </c>
      <c r="I2497" t="s">
        <v>8601</v>
      </c>
      <c r="J2497">
        <v>226.3</v>
      </c>
      <c r="K2497">
        <v>0</v>
      </c>
      <c r="L2497" t="s">
        <v>38</v>
      </c>
      <c r="M2497" t="s">
        <v>79</v>
      </c>
      <c r="Q2497">
        <v>226.3</v>
      </c>
      <c r="R2497" t="s">
        <v>52</v>
      </c>
      <c r="S2497">
        <v>32.671207000000003</v>
      </c>
      <c r="T2497">
        <v>-115.49351</v>
      </c>
      <c r="Z2497">
        <v>6007005001</v>
      </c>
      <c r="AA2497">
        <v>600.94557227099995</v>
      </c>
      <c r="AB2497" t="s">
        <v>1292</v>
      </c>
      <c r="AC2497" t="s">
        <v>54</v>
      </c>
      <c r="AD2497" t="s">
        <v>54</v>
      </c>
      <c r="AE2497" t="s">
        <v>54</v>
      </c>
      <c r="AF2497" t="s">
        <v>11427</v>
      </c>
    </row>
    <row r="2498" spans="1:32" x14ac:dyDescent="0.25">
      <c r="A2498" t="s">
        <v>11428</v>
      </c>
      <c r="B2498" t="s">
        <v>11429</v>
      </c>
      <c r="C2498" t="s">
        <v>11430</v>
      </c>
      <c r="D2498" t="s">
        <v>3896</v>
      </c>
      <c r="E2498" t="s">
        <v>600</v>
      </c>
      <c r="F2498">
        <v>4</v>
      </c>
      <c r="G2498">
        <v>2022</v>
      </c>
      <c r="H2498" s="1">
        <v>44966.699545902775</v>
      </c>
      <c r="I2498" t="s">
        <v>8601</v>
      </c>
      <c r="J2498">
        <v>224.63</v>
      </c>
      <c r="K2498">
        <v>0</v>
      </c>
      <c r="L2498" t="s">
        <v>38</v>
      </c>
      <c r="M2498" t="s">
        <v>79</v>
      </c>
      <c r="Q2498">
        <v>224.63</v>
      </c>
      <c r="R2498" t="s">
        <v>94</v>
      </c>
      <c r="S2498">
        <v>28.759789999999999</v>
      </c>
      <c r="T2498">
        <v>-81.214269999999999</v>
      </c>
      <c r="Z2498">
        <v>12000042004</v>
      </c>
      <c r="AA2498">
        <v>819.47123491499997</v>
      </c>
      <c r="AB2498" t="s">
        <v>54</v>
      </c>
      <c r="AC2498" t="s">
        <v>64</v>
      </c>
      <c r="AD2498" t="s">
        <v>54</v>
      </c>
      <c r="AE2498" t="s">
        <v>54</v>
      </c>
      <c r="AF2498" t="s">
        <v>11431</v>
      </c>
    </row>
    <row r="2499" spans="1:32" x14ac:dyDescent="0.25">
      <c r="A2499" t="s">
        <v>11432</v>
      </c>
      <c r="B2499" t="s">
        <v>11433</v>
      </c>
      <c r="C2499" t="s">
        <v>11433</v>
      </c>
      <c r="D2499" t="s">
        <v>11434</v>
      </c>
      <c r="E2499" t="s">
        <v>99</v>
      </c>
      <c r="F2499">
        <v>6</v>
      </c>
      <c r="G2499">
        <v>2022</v>
      </c>
      <c r="H2499" s="1">
        <v>44833.535071087965</v>
      </c>
      <c r="I2499" t="s">
        <v>8601</v>
      </c>
      <c r="J2499">
        <v>223.9</v>
      </c>
      <c r="K2499">
        <v>0</v>
      </c>
      <c r="L2499" t="s">
        <v>38</v>
      </c>
      <c r="M2499" t="s">
        <v>79</v>
      </c>
      <c r="Q2499">
        <v>223.9</v>
      </c>
      <c r="R2499" t="s">
        <v>94</v>
      </c>
      <c r="S2499">
        <v>29.772770000000001</v>
      </c>
      <c r="T2499">
        <v>-98.714200000000005</v>
      </c>
      <c r="U2499">
        <v>0.44728333300000001</v>
      </c>
      <c r="V2499">
        <v>1</v>
      </c>
      <c r="W2499">
        <v>1.4</v>
      </c>
      <c r="X2499">
        <v>1.4</v>
      </c>
      <c r="Y2499">
        <v>162.6816</v>
      </c>
      <c r="AB2499" t="s">
        <v>177</v>
      </c>
      <c r="AC2499" t="s">
        <v>54</v>
      </c>
      <c r="AD2499" t="s">
        <v>54</v>
      </c>
      <c r="AE2499" t="s">
        <v>73</v>
      </c>
      <c r="AF2499" t="s">
        <v>11435</v>
      </c>
    </row>
    <row r="2500" spans="1:32" x14ac:dyDescent="0.25">
      <c r="A2500" t="s">
        <v>11436</v>
      </c>
      <c r="B2500" t="s">
        <v>11437</v>
      </c>
      <c r="C2500" t="s">
        <v>11438</v>
      </c>
      <c r="D2500" t="s">
        <v>5827</v>
      </c>
      <c r="E2500" t="s">
        <v>117</v>
      </c>
      <c r="F2500">
        <v>5</v>
      </c>
      <c r="G2500">
        <v>2022</v>
      </c>
      <c r="H2500" s="1">
        <v>44944.492464409719</v>
      </c>
      <c r="I2500" t="s">
        <v>8601</v>
      </c>
      <c r="J2500">
        <v>222.68</v>
      </c>
      <c r="K2500">
        <v>0</v>
      </c>
      <c r="L2500" t="s">
        <v>38</v>
      </c>
      <c r="M2500" t="s">
        <v>79</v>
      </c>
      <c r="Q2500">
        <v>222.68</v>
      </c>
      <c r="R2500" t="s">
        <v>94</v>
      </c>
      <c r="S2500">
        <v>40.548369999999998</v>
      </c>
      <c r="T2500">
        <v>-90.041910000000001</v>
      </c>
      <c r="U2500">
        <v>2.1898333330000002</v>
      </c>
      <c r="V2500">
        <v>4</v>
      </c>
      <c r="W2500">
        <v>8.34</v>
      </c>
      <c r="X2500">
        <v>3.43</v>
      </c>
      <c r="Y2500">
        <v>796.90899999999999</v>
      </c>
      <c r="Z2500">
        <v>17000035001</v>
      </c>
      <c r="AA2500">
        <v>903.23940559519986</v>
      </c>
      <c r="AB2500" t="s">
        <v>118</v>
      </c>
      <c r="AC2500" t="s">
        <v>72</v>
      </c>
      <c r="AD2500" t="s">
        <v>54</v>
      </c>
      <c r="AE2500" t="s">
        <v>73</v>
      </c>
      <c r="AF2500" t="s">
        <v>11439</v>
      </c>
    </row>
    <row r="2501" spans="1:32" x14ac:dyDescent="0.25">
      <c r="A2501" t="s">
        <v>11440</v>
      </c>
      <c r="B2501" t="s">
        <v>11441</v>
      </c>
      <c r="C2501" t="s">
        <v>11442</v>
      </c>
      <c r="D2501" t="s">
        <v>11443</v>
      </c>
      <c r="E2501" t="s">
        <v>117</v>
      </c>
      <c r="F2501">
        <v>5</v>
      </c>
      <c r="G2501">
        <v>2022</v>
      </c>
      <c r="H2501" s="1">
        <v>44958.562494548612</v>
      </c>
      <c r="I2501" t="s">
        <v>8601</v>
      </c>
      <c r="J2501">
        <v>222.26</v>
      </c>
      <c r="K2501">
        <v>0</v>
      </c>
      <c r="L2501" t="s">
        <v>38</v>
      </c>
      <c r="M2501" t="s">
        <v>79</v>
      </c>
      <c r="Q2501">
        <v>222.26</v>
      </c>
      <c r="R2501" t="s">
        <v>52</v>
      </c>
      <c r="S2501">
        <v>40.66601</v>
      </c>
      <c r="T2501">
        <v>-89.603660000000005</v>
      </c>
      <c r="U2501">
        <v>3.639166667</v>
      </c>
      <c r="V2501">
        <v>5</v>
      </c>
      <c r="W2501">
        <v>8.44</v>
      </c>
      <c r="X2501">
        <v>4.22</v>
      </c>
      <c r="Y2501">
        <v>1230.8</v>
      </c>
      <c r="Z2501">
        <v>17000323001</v>
      </c>
      <c r="AA2501">
        <v>1129.049256994</v>
      </c>
      <c r="AB2501" t="s">
        <v>41</v>
      </c>
      <c r="AC2501" t="s">
        <v>54</v>
      </c>
      <c r="AD2501" t="s">
        <v>54</v>
      </c>
      <c r="AE2501" t="s">
        <v>73</v>
      </c>
      <c r="AF2501" t="s">
        <v>11444</v>
      </c>
    </row>
    <row r="2502" spans="1:32" x14ac:dyDescent="0.25">
      <c r="A2502" t="s">
        <v>11445</v>
      </c>
      <c r="B2502" t="s">
        <v>11446</v>
      </c>
      <c r="C2502" t="s">
        <v>11447</v>
      </c>
      <c r="D2502" t="s">
        <v>1240</v>
      </c>
      <c r="E2502" t="s">
        <v>286</v>
      </c>
      <c r="F2502">
        <v>1</v>
      </c>
      <c r="G2502">
        <v>2022</v>
      </c>
      <c r="H2502" s="1">
        <v>45002.495666805553</v>
      </c>
      <c r="I2502" t="s">
        <v>8601</v>
      </c>
      <c r="J2502">
        <v>222</v>
      </c>
      <c r="K2502">
        <v>0</v>
      </c>
      <c r="L2502" t="s">
        <v>38</v>
      </c>
      <c r="M2502" t="s">
        <v>79</v>
      </c>
      <c r="Q2502">
        <v>222</v>
      </c>
      <c r="R2502" t="s">
        <v>806</v>
      </c>
      <c r="S2502">
        <v>44.527926999999998</v>
      </c>
      <c r="T2502">
        <v>-73.268765999999999</v>
      </c>
      <c r="U2502">
        <v>0.79017499999999996</v>
      </c>
      <c r="V2502">
        <v>1</v>
      </c>
      <c r="W2502">
        <v>0</v>
      </c>
      <c r="X2502">
        <v>0</v>
      </c>
      <c r="Y2502">
        <v>288.43369999999999</v>
      </c>
      <c r="Z2502">
        <v>50000016002</v>
      </c>
      <c r="AA2502">
        <v>577.27195881789987</v>
      </c>
      <c r="AB2502" t="s">
        <v>87</v>
      </c>
      <c r="AC2502" t="s">
        <v>72</v>
      </c>
      <c r="AD2502" t="s">
        <v>43</v>
      </c>
      <c r="AE2502" t="s">
        <v>73</v>
      </c>
      <c r="AF2502" t="s">
        <v>11448</v>
      </c>
    </row>
    <row r="2503" spans="1:32" x14ac:dyDescent="0.25">
      <c r="A2503" t="s">
        <v>11449</v>
      </c>
      <c r="B2503" t="s">
        <v>11450</v>
      </c>
      <c r="C2503" t="s">
        <v>11450</v>
      </c>
      <c r="D2503" t="s">
        <v>4479</v>
      </c>
      <c r="E2503" t="s">
        <v>99</v>
      </c>
      <c r="F2503">
        <v>6</v>
      </c>
      <c r="G2503">
        <v>2022</v>
      </c>
      <c r="H2503" s="1">
        <v>44831.341670532405</v>
      </c>
      <c r="I2503" t="s">
        <v>8601</v>
      </c>
      <c r="J2503">
        <v>217.9</v>
      </c>
      <c r="K2503">
        <v>0</v>
      </c>
      <c r="L2503" t="s">
        <v>38</v>
      </c>
      <c r="M2503" t="s">
        <v>79</v>
      </c>
      <c r="Q2503">
        <v>217.9</v>
      </c>
      <c r="R2503" t="s">
        <v>94</v>
      </c>
      <c r="S2503">
        <v>29.738028</v>
      </c>
      <c r="T2503">
        <v>-98.106055999999995</v>
      </c>
      <c r="U2503">
        <v>0.97416666699999999</v>
      </c>
      <c r="V2503">
        <v>1</v>
      </c>
      <c r="W2503">
        <v>4.9000000000000004</v>
      </c>
      <c r="X2503">
        <v>1.1000000000000001</v>
      </c>
      <c r="Y2503">
        <v>355.59</v>
      </c>
      <c r="Z2503">
        <v>48008028003</v>
      </c>
      <c r="AA2503">
        <v>282.62652368623998</v>
      </c>
      <c r="AB2503" t="s">
        <v>41</v>
      </c>
      <c r="AC2503" t="s">
        <v>54</v>
      </c>
      <c r="AD2503" t="s">
        <v>54</v>
      </c>
      <c r="AE2503" t="s">
        <v>73</v>
      </c>
      <c r="AF2503" t="s">
        <v>11451</v>
      </c>
    </row>
    <row r="2504" spans="1:32" x14ac:dyDescent="0.25">
      <c r="A2504" t="s">
        <v>11452</v>
      </c>
      <c r="B2504" t="s">
        <v>11453</v>
      </c>
      <c r="C2504" t="s">
        <v>11453</v>
      </c>
      <c r="D2504" t="s">
        <v>98</v>
      </c>
      <c r="E2504" t="s">
        <v>99</v>
      </c>
      <c r="F2504">
        <v>6</v>
      </c>
      <c r="G2504">
        <v>2022</v>
      </c>
      <c r="H2504" s="1">
        <v>44832.368347847223</v>
      </c>
      <c r="I2504" t="s">
        <v>8601</v>
      </c>
      <c r="J2504">
        <v>217.48</v>
      </c>
      <c r="K2504">
        <v>0</v>
      </c>
      <c r="L2504" t="s">
        <v>38</v>
      </c>
      <c r="M2504" t="s">
        <v>79</v>
      </c>
      <c r="Q2504">
        <v>217.48</v>
      </c>
      <c r="R2504" t="s">
        <v>52</v>
      </c>
      <c r="S2504">
        <v>29.848697999999999</v>
      </c>
      <c r="T2504">
        <v>-95.702392000000003</v>
      </c>
      <c r="U2504">
        <v>1.0960833329999999</v>
      </c>
      <c r="V2504">
        <v>1</v>
      </c>
      <c r="W2504">
        <v>1.6</v>
      </c>
      <c r="X2504">
        <v>0</v>
      </c>
      <c r="Y2504">
        <v>400.101</v>
      </c>
      <c r="AB2504" t="s">
        <v>41</v>
      </c>
      <c r="AC2504" t="s">
        <v>54</v>
      </c>
      <c r="AD2504" t="s">
        <v>54</v>
      </c>
      <c r="AE2504" t="s">
        <v>73</v>
      </c>
      <c r="AF2504" t="s">
        <v>11454</v>
      </c>
    </row>
    <row r="2505" spans="1:32" x14ac:dyDescent="0.25">
      <c r="A2505" t="s">
        <v>11455</v>
      </c>
      <c r="B2505" t="s">
        <v>11456</v>
      </c>
      <c r="C2505" t="s">
        <v>11457</v>
      </c>
      <c r="D2505" t="s">
        <v>3890</v>
      </c>
      <c r="E2505" t="s">
        <v>85</v>
      </c>
      <c r="F2505">
        <v>2</v>
      </c>
      <c r="G2505">
        <v>2022</v>
      </c>
      <c r="H2505" s="1">
        <v>44973.514925995369</v>
      </c>
      <c r="I2505" t="s">
        <v>8601</v>
      </c>
      <c r="J2505">
        <v>216</v>
      </c>
      <c r="K2505">
        <v>0</v>
      </c>
      <c r="L2505" t="s">
        <v>38</v>
      </c>
      <c r="M2505" t="s">
        <v>79</v>
      </c>
      <c r="Q2505">
        <v>216</v>
      </c>
      <c r="R2505" t="s">
        <v>52</v>
      </c>
      <c r="S2505">
        <v>42.120593999999997</v>
      </c>
      <c r="T2505">
        <v>-76.807708000000005</v>
      </c>
      <c r="U2505">
        <v>0</v>
      </c>
      <c r="V2505">
        <v>3</v>
      </c>
      <c r="W2505">
        <v>12.2</v>
      </c>
      <c r="X2505">
        <v>0</v>
      </c>
      <c r="Y2505">
        <v>0</v>
      </c>
      <c r="Z2505">
        <v>36008002009</v>
      </c>
      <c r="AA2505">
        <v>2637.4226433942104</v>
      </c>
      <c r="AB2505" t="s">
        <v>53</v>
      </c>
      <c r="AC2505" t="s">
        <v>54</v>
      </c>
      <c r="AD2505" t="s">
        <v>54</v>
      </c>
      <c r="AE2505" t="s">
        <v>73</v>
      </c>
      <c r="AF2505" t="s">
        <v>11458</v>
      </c>
    </row>
    <row r="2506" spans="1:32" x14ac:dyDescent="0.25">
      <c r="A2506" t="s">
        <v>11459</v>
      </c>
      <c r="B2506" t="s">
        <v>11460</v>
      </c>
      <c r="C2506" t="s">
        <v>11461</v>
      </c>
      <c r="D2506" t="s">
        <v>70</v>
      </c>
      <c r="E2506" t="s">
        <v>543</v>
      </c>
      <c r="F2506">
        <v>7</v>
      </c>
      <c r="G2506">
        <v>2022</v>
      </c>
      <c r="H2506" s="1">
        <v>44946.660788807872</v>
      </c>
      <c r="I2506" t="s">
        <v>8601</v>
      </c>
      <c r="J2506">
        <v>215.82</v>
      </c>
      <c r="K2506">
        <v>0</v>
      </c>
      <c r="L2506" t="s">
        <v>38</v>
      </c>
      <c r="M2506" t="s">
        <v>51</v>
      </c>
      <c r="N2506">
        <v>215.82</v>
      </c>
      <c r="R2506" t="s">
        <v>52</v>
      </c>
      <c r="S2506">
        <v>37.361725999999997</v>
      </c>
      <c r="T2506">
        <v>-89.678725</v>
      </c>
      <c r="U2506">
        <v>1.441666667</v>
      </c>
      <c r="V2506">
        <v>1</v>
      </c>
      <c r="W2506">
        <v>0</v>
      </c>
      <c r="X2506">
        <v>0</v>
      </c>
      <c r="Y2506">
        <v>524.29999999999995</v>
      </c>
      <c r="Z2506">
        <v>29001031001</v>
      </c>
      <c r="AA2506">
        <v>777.58714957489985</v>
      </c>
      <c r="AB2506" t="s">
        <v>41</v>
      </c>
      <c r="AC2506" t="s">
        <v>54</v>
      </c>
      <c r="AD2506" t="s">
        <v>54</v>
      </c>
      <c r="AE2506" t="s">
        <v>73</v>
      </c>
      <c r="AF2506" t="s">
        <v>11462</v>
      </c>
    </row>
    <row r="2507" spans="1:32" x14ac:dyDescent="0.25">
      <c r="A2507" t="s">
        <v>11463</v>
      </c>
      <c r="B2507" t="s">
        <v>11464</v>
      </c>
      <c r="C2507" t="s">
        <v>11465</v>
      </c>
      <c r="D2507" t="s">
        <v>1012</v>
      </c>
      <c r="E2507" t="s">
        <v>117</v>
      </c>
      <c r="F2507">
        <v>5</v>
      </c>
      <c r="G2507">
        <v>2022</v>
      </c>
      <c r="H2507" s="1">
        <v>44949.532998125003</v>
      </c>
      <c r="I2507" t="s">
        <v>8601</v>
      </c>
      <c r="J2507">
        <v>215</v>
      </c>
      <c r="K2507">
        <v>0</v>
      </c>
      <c r="L2507" t="s">
        <v>38</v>
      </c>
      <c r="M2507" t="s">
        <v>51</v>
      </c>
      <c r="N2507">
        <v>270</v>
      </c>
      <c r="R2507" t="s">
        <v>52</v>
      </c>
      <c r="S2507">
        <v>42.202840000000002</v>
      </c>
      <c r="T2507">
        <v>-88.24203</v>
      </c>
      <c r="U2507">
        <v>1.2884166669999999</v>
      </c>
      <c r="V2507">
        <v>1</v>
      </c>
      <c r="W2507">
        <v>7</v>
      </c>
      <c r="X2507">
        <v>2.8</v>
      </c>
      <c r="Y2507">
        <v>470.37</v>
      </c>
      <c r="Z2507">
        <v>17000658001</v>
      </c>
      <c r="AB2507" t="s">
        <v>407</v>
      </c>
      <c r="AC2507" t="s">
        <v>54</v>
      </c>
      <c r="AD2507" t="s">
        <v>54</v>
      </c>
      <c r="AE2507" t="s">
        <v>44</v>
      </c>
      <c r="AF2507" t="s">
        <v>11466</v>
      </c>
    </row>
    <row r="2508" spans="1:32" x14ac:dyDescent="0.25">
      <c r="A2508" t="s">
        <v>11467</v>
      </c>
      <c r="B2508" t="s">
        <v>11468</v>
      </c>
      <c r="C2508" t="s">
        <v>11469</v>
      </c>
      <c r="D2508" t="s">
        <v>3044</v>
      </c>
      <c r="E2508" t="s">
        <v>259</v>
      </c>
      <c r="F2508">
        <v>7</v>
      </c>
      <c r="G2508">
        <v>2022</v>
      </c>
      <c r="H2508" s="1">
        <v>44949.464365439817</v>
      </c>
      <c r="I2508" t="s">
        <v>8601</v>
      </c>
      <c r="J2508">
        <v>213.64</v>
      </c>
      <c r="K2508">
        <v>0</v>
      </c>
      <c r="L2508" t="s">
        <v>38</v>
      </c>
      <c r="M2508" t="s">
        <v>51</v>
      </c>
      <c r="N2508">
        <v>213.64</v>
      </c>
      <c r="R2508" t="s">
        <v>52</v>
      </c>
      <c r="S2508">
        <v>42.041220000000003</v>
      </c>
      <c r="T2508">
        <v>-93.890709999999999</v>
      </c>
      <c r="U2508">
        <v>0</v>
      </c>
      <c r="V2508">
        <v>1</v>
      </c>
      <c r="W2508">
        <v>15.1</v>
      </c>
      <c r="X2508">
        <v>7</v>
      </c>
      <c r="Y2508">
        <v>0</v>
      </c>
      <c r="Z2508">
        <v>19000093001</v>
      </c>
      <c r="AA2508">
        <v>690.1768845173001</v>
      </c>
      <c r="AB2508" t="s">
        <v>544</v>
      </c>
      <c r="AC2508" t="s">
        <v>54</v>
      </c>
      <c r="AD2508" t="s">
        <v>54</v>
      </c>
      <c r="AE2508" t="s">
        <v>73</v>
      </c>
      <c r="AF2508" t="s">
        <v>11470</v>
      </c>
    </row>
    <row r="2509" spans="1:32" x14ac:dyDescent="0.25">
      <c r="A2509" t="s">
        <v>10366</v>
      </c>
      <c r="B2509" t="s">
        <v>11471</v>
      </c>
      <c r="C2509" t="s">
        <v>11472</v>
      </c>
      <c r="D2509" t="s">
        <v>10369</v>
      </c>
      <c r="E2509" t="s">
        <v>1719</v>
      </c>
      <c r="F2509">
        <v>7</v>
      </c>
      <c r="G2509">
        <v>2022</v>
      </c>
      <c r="H2509" s="1">
        <v>44985.36248059028</v>
      </c>
      <c r="I2509" t="s">
        <v>8601</v>
      </c>
      <c r="J2509">
        <v>212.11</v>
      </c>
      <c r="K2509">
        <v>0</v>
      </c>
      <c r="L2509" t="s">
        <v>38</v>
      </c>
      <c r="M2509" t="s">
        <v>51</v>
      </c>
      <c r="N2509">
        <v>212.11</v>
      </c>
      <c r="R2509" t="s">
        <v>52</v>
      </c>
      <c r="S2509">
        <v>38.992100000000001</v>
      </c>
      <c r="T2509">
        <v>-96.865799999999993</v>
      </c>
      <c r="U2509">
        <v>0.86699166699999997</v>
      </c>
      <c r="V2509">
        <v>1</v>
      </c>
      <c r="W2509">
        <v>2.5</v>
      </c>
      <c r="X2509">
        <v>0</v>
      </c>
      <c r="Y2509">
        <v>316.11759999999998</v>
      </c>
      <c r="Z2509">
        <v>20001144001</v>
      </c>
      <c r="AA2509">
        <v>870.46055619859999</v>
      </c>
      <c r="AB2509" t="s">
        <v>41</v>
      </c>
      <c r="AC2509" t="s">
        <v>54</v>
      </c>
      <c r="AD2509" t="s">
        <v>54</v>
      </c>
      <c r="AE2509" t="s">
        <v>73</v>
      </c>
      <c r="AF2509" t="s">
        <v>11473</v>
      </c>
    </row>
    <row r="2510" spans="1:32" x14ac:dyDescent="0.25">
      <c r="A2510" t="s">
        <v>11474</v>
      </c>
      <c r="B2510" t="s">
        <v>11475</v>
      </c>
      <c r="C2510" t="s">
        <v>11476</v>
      </c>
      <c r="D2510" t="s">
        <v>11477</v>
      </c>
      <c r="E2510" t="s">
        <v>543</v>
      </c>
      <c r="F2510">
        <v>7</v>
      </c>
      <c r="G2510">
        <v>2022</v>
      </c>
      <c r="H2510" s="1">
        <v>44931.390559039355</v>
      </c>
      <c r="I2510" t="s">
        <v>8601</v>
      </c>
      <c r="J2510">
        <v>210.33</v>
      </c>
      <c r="K2510">
        <v>0</v>
      </c>
      <c r="L2510" t="s">
        <v>38</v>
      </c>
      <c r="M2510" t="s">
        <v>51</v>
      </c>
      <c r="N2510">
        <v>210.33</v>
      </c>
      <c r="R2510" t="s">
        <v>52</v>
      </c>
      <c r="S2510">
        <v>37.7624096003237</v>
      </c>
      <c r="T2510">
        <v>-92.107616132877595</v>
      </c>
      <c r="AB2510" t="s">
        <v>41</v>
      </c>
      <c r="AC2510" t="s">
        <v>54</v>
      </c>
      <c r="AD2510" t="s">
        <v>54</v>
      </c>
      <c r="AE2510" t="s">
        <v>73</v>
      </c>
      <c r="AF2510" t="s">
        <v>11478</v>
      </c>
    </row>
    <row r="2511" spans="1:32" x14ac:dyDescent="0.25">
      <c r="A2511" t="s">
        <v>11479</v>
      </c>
      <c r="B2511" t="s">
        <v>11480</v>
      </c>
      <c r="C2511" t="s">
        <v>11480</v>
      </c>
      <c r="D2511" t="s">
        <v>11481</v>
      </c>
      <c r="E2511" t="s">
        <v>99</v>
      </c>
      <c r="F2511">
        <v>6</v>
      </c>
      <c r="G2511">
        <v>2022</v>
      </c>
      <c r="H2511" s="1">
        <v>44832.323254212963</v>
      </c>
      <c r="I2511" t="s">
        <v>8601</v>
      </c>
      <c r="J2511">
        <v>209.99299999999999</v>
      </c>
      <c r="K2511">
        <v>0</v>
      </c>
      <c r="L2511" t="s">
        <v>38</v>
      </c>
      <c r="M2511" t="s">
        <v>79</v>
      </c>
      <c r="Q2511">
        <v>209.99299999999999</v>
      </c>
      <c r="R2511" t="s">
        <v>52</v>
      </c>
      <c r="S2511">
        <v>30.127392</v>
      </c>
      <c r="T2511">
        <v>-95.429267999999993</v>
      </c>
      <c r="U2511">
        <v>1.0489999999999999</v>
      </c>
      <c r="V2511">
        <v>1</v>
      </c>
      <c r="W2511">
        <v>2</v>
      </c>
      <c r="X2511">
        <v>2</v>
      </c>
      <c r="Y2511">
        <v>382.834</v>
      </c>
      <c r="AB2511" t="s">
        <v>41</v>
      </c>
      <c r="AC2511" t="s">
        <v>54</v>
      </c>
      <c r="AD2511" t="s">
        <v>54</v>
      </c>
      <c r="AE2511" t="s">
        <v>55</v>
      </c>
      <c r="AF2511" t="s">
        <v>11482</v>
      </c>
    </row>
    <row r="2512" spans="1:32" x14ac:dyDescent="0.25">
      <c r="A2512" t="s">
        <v>11483</v>
      </c>
      <c r="B2512" t="s">
        <v>11484</v>
      </c>
      <c r="C2512" t="s">
        <v>11485</v>
      </c>
      <c r="D2512" t="s">
        <v>11486</v>
      </c>
      <c r="E2512" t="s">
        <v>159</v>
      </c>
      <c r="F2512">
        <v>10</v>
      </c>
      <c r="G2512">
        <v>2022</v>
      </c>
      <c r="H2512" s="1">
        <v>45001.764104548609</v>
      </c>
      <c r="I2512" t="s">
        <v>8601</v>
      </c>
      <c r="J2512">
        <v>208.74</v>
      </c>
      <c r="K2512">
        <v>0</v>
      </c>
      <c r="L2512" t="s">
        <v>38</v>
      </c>
      <c r="M2512" t="s">
        <v>51</v>
      </c>
      <c r="N2512">
        <v>208.74</v>
      </c>
      <c r="R2512" t="s">
        <v>214</v>
      </c>
      <c r="S2512">
        <v>48.138081999999997</v>
      </c>
      <c r="T2512">
        <v>-122.781567</v>
      </c>
      <c r="Z2512">
        <v>53001005001</v>
      </c>
      <c r="AA2512">
        <v>524.46159034560003</v>
      </c>
      <c r="AB2512" t="s">
        <v>41</v>
      </c>
      <c r="AC2512" t="s">
        <v>64</v>
      </c>
      <c r="AD2512" t="s">
        <v>43</v>
      </c>
      <c r="AE2512" t="s">
        <v>73</v>
      </c>
      <c r="AF2512" t="s">
        <v>11487</v>
      </c>
    </row>
    <row r="2513" spans="1:32" x14ac:dyDescent="0.25">
      <c r="A2513" t="s">
        <v>3208</v>
      </c>
      <c r="B2513" t="s">
        <v>11488</v>
      </c>
      <c r="C2513" t="s">
        <v>11489</v>
      </c>
      <c r="D2513" t="s">
        <v>11490</v>
      </c>
      <c r="E2513" t="s">
        <v>1023</v>
      </c>
      <c r="F2513">
        <v>8</v>
      </c>
      <c r="G2513">
        <v>2022</v>
      </c>
      <c r="H2513" s="1">
        <v>44974.602328958332</v>
      </c>
      <c r="I2513" t="s">
        <v>8601</v>
      </c>
      <c r="J2513">
        <v>208</v>
      </c>
      <c r="K2513">
        <v>0</v>
      </c>
      <c r="L2513" t="s">
        <v>38</v>
      </c>
      <c r="M2513" t="s">
        <v>51</v>
      </c>
      <c r="N2513">
        <v>208</v>
      </c>
      <c r="R2513" t="s">
        <v>86</v>
      </c>
      <c r="S2513">
        <v>39.22</v>
      </c>
      <c r="T2513">
        <v>-106.85</v>
      </c>
      <c r="U2513">
        <v>1.33</v>
      </c>
      <c r="V2513">
        <v>1</v>
      </c>
      <c r="W2513">
        <v>3</v>
      </c>
      <c r="X2513">
        <v>0</v>
      </c>
      <c r="Y2513">
        <v>485.58</v>
      </c>
      <c r="Z2513">
        <v>8000092001</v>
      </c>
      <c r="AA2513">
        <v>864.99741463249995</v>
      </c>
      <c r="AB2513" t="s">
        <v>41</v>
      </c>
      <c r="AC2513" t="s">
        <v>54</v>
      </c>
      <c r="AD2513" t="s">
        <v>54</v>
      </c>
      <c r="AE2513" t="s">
        <v>55</v>
      </c>
      <c r="AF2513" t="s">
        <v>11491</v>
      </c>
    </row>
    <row r="2514" spans="1:32" x14ac:dyDescent="0.25">
      <c r="A2514" t="s">
        <v>11492</v>
      </c>
      <c r="B2514" t="s">
        <v>11493</v>
      </c>
      <c r="C2514" t="s">
        <v>11493</v>
      </c>
      <c r="D2514" t="s">
        <v>8478</v>
      </c>
      <c r="E2514" t="s">
        <v>99</v>
      </c>
      <c r="F2514">
        <v>6</v>
      </c>
      <c r="G2514">
        <v>2022</v>
      </c>
      <c r="H2514" s="1">
        <v>44824.422435567132</v>
      </c>
      <c r="I2514" t="s">
        <v>8601</v>
      </c>
      <c r="J2514">
        <v>207.92400000000001</v>
      </c>
      <c r="K2514">
        <v>0</v>
      </c>
      <c r="L2514" t="s">
        <v>38</v>
      </c>
      <c r="M2514" t="s">
        <v>51</v>
      </c>
      <c r="N2514">
        <v>207.92400000000001</v>
      </c>
      <c r="R2514" t="s">
        <v>52</v>
      </c>
      <c r="S2514">
        <v>28.391390000000001</v>
      </c>
      <c r="T2514">
        <v>-97.723077000000004</v>
      </c>
      <c r="U2514">
        <v>1.795833333</v>
      </c>
      <c r="V2514">
        <v>1</v>
      </c>
      <c r="W2514">
        <v>3</v>
      </c>
      <c r="X2514">
        <v>3</v>
      </c>
      <c r="Y2514">
        <v>655.69</v>
      </c>
      <c r="Z2514">
        <v>48001218002</v>
      </c>
      <c r="AB2514" t="s">
        <v>41</v>
      </c>
      <c r="AC2514" t="s">
        <v>54</v>
      </c>
      <c r="AD2514" t="s">
        <v>54</v>
      </c>
      <c r="AE2514" t="s">
        <v>73</v>
      </c>
      <c r="AF2514" t="s">
        <v>11494</v>
      </c>
    </row>
    <row r="2515" spans="1:32" x14ac:dyDescent="0.25">
      <c r="A2515" t="s">
        <v>11495</v>
      </c>
      <c r="B2515" t="s">
        <v>11496</v>
      </c>
      <c r="C2515" t="s">
        <v>11497</v>
      </c>
      <c r="D2515" t="s">
        <v>11498</v>
      </c>
      <c r="E2515" t="s">
        <v>854</v>
      </c>
      <c r="F2515">
        <v>8</v>
      </c>
      <c r="G2515">
        <v>2022</v>
      </c>
      <c r="H2515" s="1">
        <v>44972.662947696757</v>
      </c>
      <c r="I2515" t="s">
        <v>8601</v>
      </c>
      <c r="J2515">
        <v>207</v>
      </c>
      <c r="K2515">
        <v>0</v>
      </c>
      <c r="L2515" t="s">
        <v>38</v>
      </c>
      <c r="M2515" t="s">
        <v>79</v>
      </c>
      <c r="Q2515">
        <v>207</v>
      </c>
      <c r="R2515" t="s">
        <v>94</v>
      </c>
      <c r="S2515">
        <v>39.996110999999999</v>
      </c>
      <c r="T2515">
        <v>-111.789444</v>
      </c>
      <c r="Z2515">
        <v>49000099001</v>
      </c>
      <c r="AA2515">
        <v>546.31415660999994</v>
      </c>
      <c r="AB2515" t="s">
        <v>54</v>
      </c>
      <c r="AC2515" t="s">
        <v>54</v>
      </c>
      <c r="AD2515" t="s">
        <v>54</v>
      </c>
      <c r="AE2515" t="s">
        <v>73</v>
      </c>
      <c r="AF2515" t="s">
        <v>11499</v>
      </c>
    </row>
    <row r="2516" spans="1:32" x14ac:dyDescent="0.25">
      <c r="A2516" t="s">
        <v>11500</v>
      </c>
      <c r="B2516" t="s">
        <v>11501</v>
      </c>
      <c r="C2516" t="s">
        <v>11502</v>
      </c>
      <c r="D2516" t="s">
        <v>11503</v>
      </c>
      <c r="E2516" t="s">
        <v>159</v>
      </c>
      <c r="F2516">
        <v>10</v>
      </c>
      <c r="G2516">
        <v>2022</v>
      </c>
      <c r="H2516" s="1">
        <v>44951.567444594904</v>
      </c>
      <c r="I2516" t="s">
        <v>8601</v>
      </c>
      <c r="J2516">
        <v>205.96</v>
      </c>
      <c r="K2516">
        <v>0</v>
      </c>
      <c r="L2516" t="s">
        <v>38</v>
      </c>
      <c r="M2516" t="s">
        <v>51</v>
      </c>
      <c r="N2516">
        <v>205.96</v>
      </c>
      <c r="R2516" t="s">
        <v>52</v>
      </c>
      <c r="S2516">
        <v>47.337260000000001</v>
      </c>
      <c r="T2516">
        <v>-122.596563</v>
      </c>
      <c r="Z2516">
        <v>53000982007</v>
      </c>
      <c r="AA2516">
        <v>819.47123491499997</v>
      </c>
      <c r="AB2516" t="s">
        <v>41</v>
      </c>
      <c r="AC2516" t="s">
        <v>54</v>
      </c>
      <c r="AD2516" t="s">
        <v>54</v>
      </c>
      <c r="AE2516" t="s">
        <v>65</v>
      </c>
      <c r="AF2516" t="s">
        <v>11504</v>
      </c>
    </row>
    <row r="2517" spans="1:32" x14ac:dyDescent="0.25">
      <c r="A2517" t="s">
        <v>11505</v>
      </c>
      <c r="B2517" t="s">
        <v>11506</v>
      </c>
      <c r="C2517" t="s">
        <v>11507</v>
      </c>
      <c r="D2517" t="s">
        <v>11508</v>
      </c>
      <c r="E2517" t="s">
        <v>1449</v>
      </c>
      <c r="F2517">
        <v>3</v>
      </c>
      <c r="G2517">
        <v>2022</v>
      </c>
      <c r="H2517" s="1">
        <v>44970.620016875</v>
      </c>
      <c r="I2517" t="s">
        <v>8601</v>
      </c>
      <c r="J2517">
        <v>205.62</v>
      </c>
      <c r="K2517">
        <v>0</v>
      </c>
      <c r="L2517" t="s">
        <v>38</v>
      </c>
      <c r="M2517" t="s">
        <v>79</v>
      </c>
      <c r="Q2517">
        <v>205.62</v>
      </c>
      <c r="R2517" t="s">
        <v>52</v>
      </c>
      <c r="S2517">
        <v>40.381830000000001</v>
      </c>
      <c r="T2517">
        <v>-80.611140000000006</v>
      </c>
      <c r="U2517">
        <v>0</v>
      </c>
      <c r="V2517">
        <v>1</v>
      </c>
      <c r="W2517">
        <v>4</v>
      </c>
      <c r="X2517">
        <v>0</v>
      </c>
      <c r="Y2517">
        <v>0</v>
      </c>
      <c r="Z2517">
        <v>54000509001</v>
      </c>
      <c r="AA2517">
        <v>1362.1432971475999</v>
      </c>
      <c r="AB2517" t="s">
        <v>41</v>
      </c>
      <c r="AC2517" t="s">
        <v>54</v>
      </c>
      <c r="AD2517" t="s">
        <v>215</v>
      </c>
      <c r="AE2517" t="s">
        <v>73</v>
      </c>
      <c r="AF2517" t="s">
        <v>11509</v>
      </c>
    </row>
    <row r="2518" spans="1:32" x14ac:dyDescent="0.25">
      <c r="A2518" t="s">
        <v>11510</v>
      </c>
      <c r="B2518" t="s">
        <v>11511</v>
      </c>
      <c r="C2518" t="s">
        <v>11512</v>
      </c>
      <c r="D2518" t="s">
        <v>11513</v>
      </c>
      <c r="E2518" t="s">
        <v>159</v>
      </c>
      <c r="F2518">
        <v>10</v>
      </c>
      <c r="G2518">
        <v>2022</v>
      </c>
      <c r="H2518" s="1">
        <v>44981.683815578705</v>
      </c>
      <c r="I2518" t="s">
        <v>8601</v>
      </c>
      <c r="J2518">
        <v>205.4</v>
      </c>
      <c r="K2518">
        <v>0</v>
      </c>
      <c r="L2518" t="s">
        <v>38</v>
      </c>
      <c r="M2518" t="s">
        <v>473</v>
      </c>
      <c r="N2518">
        <v>29.49</v>
      </c>
      <c r="Q2518">
        <v>170.91</v>
      </c>
      <c r="R2518" t="s">
        <v>568</v>
      </c>
      <c r="S2518">
        <v>45.578439000000003</v>
      </c>
      <c r="T2518">
        <v>-122.393398</v>
      </c>
      <c r="Z2518">
        <v>53000145001</v>
      </c>
      <c r="AA2518">
        <v>2136.0883523450998</v>
      </c>
      <c r="AB2518" t="s">
        <v>53</v>
      </c>
      <c r="AC2518" t="s">
        <v>562</v>
      </c>
      <c r="AD2518" t="s">
        <v>537</v>
      </c>
      <c r="AE2518" t="s">
        <v>65</v>
      </c>
      <c r="AF2518" t="s">
        <v>11514</v>
      </c>
    </row>
    <row r="2519" spans="1:32" x14ac:dyDescent="0.25">
      <c r="A2519" t="s">
        <v>9469</v>
      </c>
      <c r="B2519" t="s">
        <v>11515</v>
      </c>
      <c r="C2519" t="s">
        <v>11516</v>
      </c>
      <c r="D2519" t="s">
        <v>158</v>
      </c>
      <c r="E2519" t="s">
        <v>136</v>
      </c>
      <c r="F2519">
        <v>4</v>
      </c>
      <c r="G2519">
        <v>2022</v>
      </c>
      <c r="H2519" s="1">
        <v>44949.300501689817</v>
      </c>
      <c r="I2519" t="s">
        <v>8601</v>
      </c>
      <c r="J2519">
        <v>205.38</v>
      </c>
      <c r="K2519">
        <v>0</v>
      </c>
      <c r="L2519" t="s">
        <v>38</v>
      </c>
      <c r="M2519" t="s">
        <v>51</v>
      </c>
      <c r="N2519">
        <v>205.38</v>
      </c>
      <c r="R2519" t="s">
        <v>52</v>
      </c>
      <c r="S2519">
        <v>35.068753000000001</v>
      </c>
      <c r="T2519">
        <v>-80.633831000000001</v>
      </c>
      <c r="U2519">
        <v>0.89151666699999998</v>
      </c>
      <c r="V2519">
        <v>1</v>
      </c>
      <c r="W2519">
        <v>1.9</v>
      </c>
      <c r="X2519">
        <v>0</v>
      </c>
      <c r="Y2519">
        <v>325.30130000000003</v>
      </c>
      <c r="Z2519">
        <v>37009002002</v>
      </c>
      <c r="AA2519">
        <v>528.1036847229999</v>
      </c>
      <c r="AB2519" t="s">
        <v>544</v>
      </c>
      <c r="AC2519" t="s">
        <v>54</v>
      </c>
      <c r="AD2519" t="s">
        <v>54</v>
      </c>
      <c r="AE2519" t="s">
        <v>73</v>
      </c>
      <c r="AF2519" t="s">
        <v>11517</v>
      </c>
    </row>
    <row r="2520" spans="1:32" x14ac:dyDescent="0.25">
      <c r="A2520" t="s">
        <v>11518</v>
      </c>
      <c r="B2520" t="s">
        <v>11519</v>
      </c>
      <c r="C2520" t="s">
        <v>11520</v>
      </c>
      <c r="D2520" t="s">
        <v>11521</v>
      </c>
      <c r="E2520" t="s">
        <v>543</v>
      </c>
      <c r="F2520">
        <v>7</v>
      </c>
      <c r="G2520">
        <v>2022</v>
      </c>
      <c r="H2520" s="1">
        <v>44970.465532951392</v>
      </c>
      <c r="I2520" t="s">
        <v>8601</v>
      </c>
      <c r="J2520">
        <v>204.5</v>
      </c>
      <c r="K2520">
        <v>0</v>
      </c>
      <c r="L2520" t="s">
        <v>38</v>
      </c>
      <c r="M2520" t="s">
        <v>79</v>
      </c>
      <c r="Q2520">
        <v>204.5</v>
      </c>
      <c r="R2520" t="s">
        <v>86</v>
      </c>
      <c r="S2520">
        <v>38.715093000000003</v>
      </c>
      <c r="T2520">
        <v>-93.263924000000003</v>
      </c>
      <c r="U2520">
        <v>1.7282500000000001</v>
      </c>
      <c r="V2520">
        <v>1</v>
      </c>
      <c r="W2520">
        <v>0</v>
      </c>
      <c r="X2520">
        <v>0</v>
      </c>
      <c r="Y2520">
        <v>630.09100000000001</v>
      </c>
      <c r="Z2520">
        <v>29001024003</v>
      </c>
      <c r="AA2520">
        <v>695.64002608340002</v>
      </c>
      <c r="AB2520" t="s">
        <v>54</v>
      </c>
      <c r="AC2520" t="s">
        <v>64</v>
      </c>
      <c r="AD2520" t="s">
        <v>43</v>
      </c>
      <c r="AE2520" t="s">
        <v>73</v>
      </c>
      <c r="AF2520" t="s">
        <v>11522</v>
      </c>
    </row>
    <row r="2521" spans="1:32" x14ac:dyDescent="0.25">
      <c r="A2521" t="s">
        <v>11523</v>
      </c>
      <c r="B2521" t="s">
        <v>11524</v>
      </c>
      <c r="C2521" t="s">
        <v>11525</v>
      </c>
      <c r="D2521" t="s">
        <v>667</v>
      </c>
      <c r="E2521" t="s">
        <v>247</v>
      </c>
      <c r="F2521">
        <v>1</v>
      </c>
      <c r="G2521">
        <v>2022</v>
      </c>
      <c r="H2521" s="1">
        <v>44959.524152962964</v>
      </c>
      <c r="I2521" t="s">
        <v>8601</v>
      </c>
      <c r="J2521">
        <v>204.3</v>
      </c>
      <c r="K2521">
        <v>0</v>
      </c>
      <c r="L2521" t="s">
        <v>38</v>
      </c>
      <c r="M2521" t="s">
        <v>79</v>
      </c>
      <c r="Q2521">
        <v>204.3</v>
      </c>
      <c r="R2521" t="s">
        <v>94</v>
      </c>
      <c r="S2521">
        <v>42.471494999999997</v>
      </c>
      <c r="T2521">
        <v>-71.337823</v>
      </c>
      <c r="U2521">
        <v>1.004166667</v>
      </c>
      <c r="V2521">
        <v>1</v>
      </c>
      <c r="W2521">
        <v>1.2</v>
      </c>
      <c r="X2521">
        <v>0</v>
      </c>
      <c r="Y2521">
        <v>366.33</v>
      </c>
      <c r="Z2521">
        <v>25000012001</v>
      </c>
      <c r="AA2521">
        <v>389.70409838180001</v>
      </c>
      <c r="AB2521" t="s">
        <v>54</v>
      </c>
      <c r="AC2521" t="s">
        <v>54</v>
      </c>
      <c r="AD2521" t="s">
        <v>54</v>
      </c>
      <c r="AE2521" t="s">
        <v>55</v>
      </c>
      <c r="AF2521" t="s">
        <v>11526</v>
      </c>
    </row>
    <row r="2522" spans="1:32" x14ac:dyDescent="0.25">
      <c r="A2522" t="s">
        <v>11527</v>
      </c>
      <c r="B2522" t="s">
        <v>11528</v>
      </c>
      <c r="C2522" t="s">
        <v>11529</v>
      </c>
      <c r="D2522" t="s">
        <v>11530</v>
      </c>
      <c r="E2522" t="s">
        <v>600</v>
      </c>
      <c r="F2522">
        <v>4</v>
      </c>
      <c r="G2522">
        <v>2022</v>
      </c>
      <c r="H2522" s="1">
        <v>44965.55252258102</v>
      </c>
      <c r="I2522" t="s">
        <v>8601</v>
      </c>
      <c r="J2522">
        <v>202.3</v>
      </c>
      <c r="K2522">
        <v>0</v>
      </c>
      <c r="L2522" t="s">
        <v>38</v>
      </c>
      <c r="M2522" t="s">
        <v>51</v>
      </c>
      <c r="N2522">
        <v>202.3</v>
      </c>
      <c r="R2522" t="s">
        <v>52</v>
      </c>
      <c r="S2522">
        <v>30.307919999999999</v>
      </c>
      <c r="T2522">
        <v>-82.992050000000006</v>
      </c>
      <c r="Z2522">
        <v>12000181001</v>
      </c>
      <c r="AA2522">
        <v>773.94505519749987</v>
      </c>
      <c r="AB2522" t="s">
        <v>41</v>
      </c>
      <c r="AC2522" t="s">
        <v>54</v>
      </c>
      <c r="AD2522" t="s">
        <v>54</v>
      </c>
      <c r="AE2522" t="s">
        <v>65</v>
      </c>
      <c r="AF2522" t="s">
        <v>11531</v>
      </c>
    </row>
    <row r="2523" spans="1:32" x14ac:dyDescent="0.25">
      <c r="A2523" t="s">
        <v>11532</v>
      </c>
      <c r="B2523" t="s">
        <v>11533</v>
      </c>
      <c r="C2523" t="s">
        <v>11534</v>
      </c>
      <c r="D2523" t="s">
        <v>8896</v>
      </c>
      <c r="E2523" t="s">
        <v>117</v>
      </c>
      <c r="F2523">
        <v>5</v>
      </c>
      <c r="G2523">
        <v>2022</v>
      </c>
      <c r="H2523" s="1">
        <v>44929.691369641201</v>
      </c>
      <c r="I2523" t="s">
        <v>8601</v>
      </c>
      <c r="J2523">
        <v>201.64</v>
      </c>
      <c r="K2523">
        <v>0</v>
      </c>
      <c r="L2523" t="s">
        <v>38</v>
      </c>
      <c r="M2523" t="s">
        <v>51</v>
      </c>
      <c r="N2523">
        <v>196.53</v>
      </c>
      <c r="R2523" t="s">
        <v>52</v>
      </c>
      <c r="S2523">
        <v>39.496692000000003</v>
      </c>
      <c r="T2523">
        <v>-88.190828999999994</v>
      </c>
      <c r="U2523">
        <v>2.3833333329999999</v>
      </c>
      <c r="V2523">
        <v>3</v>
      </c>
      <c r="W2523">
        <v>6</v>
      </c>
      <c r="X2523">
        <v>3.3</v>
      </c>
      <c r="Y2523">
        <v>867.2</v>
      </c>
      <c r="Z2523">
        <v>17000048001</v>
      </c>
      <c r="AA2523">
        <v>1165.470200768</v>
      </c>
      <c r="AB2523" t="s">
        <v>53</v>
      </c>
      <c r="AC2523" t="s">
        <v>42</v>
      </c>
      <c r="AD2523" t="s">
        <v>54</v>
      </c>
      <c r="AE2523" t="s">
        <v>73</v>
      </c>
      <c r="AF2523" t="s">
        <v>11535</v>
      </c>
    </row>
    <row r="2524" spans="1:32" x14ac:dyDescent="0.25">
      <c r="A2524" t="s">
        <v>11536</v>
      </c>
      <c r="B2524" t="s">
        <v>11537</v>
      </c>
      <c r="C2524" t="s">
        <v>11537</v>
      </c>
      <c r="D2524" t="s">
        <v>11538</v>
      </c>
      <c r="E2524" t="s">
        <v>99</v>
      </c>
      <c r="F2524">
        <v>6</v>
      </c>
      <c r="G2524">
        <v>2022</v>
      </c>
      <c r="H2524" s="1">
        <v>44834.700046238424</v>
      </c>
      <c r="I2524" t="s">
        <v>8601</v>
      </c>
      <c r="J2524">
        <v>201.27</v>
      </c>
      <c r="K2524">
        <v>0</v>
      </c>
      <c r="L2524" t="s">
        <v>38</v>
      </c>
      <c r="M2524" t="s">
        <v>39</v>
      </c>
      <c r="N2524">
        <v>186.9</v>
      </c>
      <c r="Q2524">
        <v>14.37</v>
      </c>
      <c r="R2524" t="s">
        <v>52</v>
      </c>
      <c r="S2524">
        <v>29.565556000000001</v>
      </c>
      <c r="T2524">
        <v>-95.798610999999994</v>
      </c>
      <c r="U2524">
        <v>1.1884999999999999</v>
      </c>
      <c r="V2524">
        <v>1</v>
      </c>
      <c r="W2524">
        <v>2</v>
      </c>
      <c r="X2524">
        <v>2</v>
      </c>
      <c r="Y2524">
        <v>433.71</v>
      </c>
      <c r="Z2524">
        <v>48007021003</v>
      </c>
      <c r="AA2524">
        <v>728.41887547999988</v>
      </c>
      <c r="AB2524" t="s">
        <v>41</v>
      </c>
      <c r="AC2524" t="s">
        <v>54</v>
      </c>
      <c r="AD2524" t="s">
        <v>54</v>
      </c>
      <c r="AE2524" t="s">
        <v>73</v>
      </c>
      <c r="AF2524" t="s">
        <v>11539</v>
      </c>
    </row>
    <row r="2525" spans="1:32" x14ac:dyDescent="0.25">
      <c r="A2525" t="s">
        <v>11540</v>
      </c>
      <c r="B2525" t="s">
        <v>11541</v>
      </c>
      <c r="C2525" t="s">
        <v>11541</v>
      </c>
      <c r="D2525" t="s">
        <v>4222</v>
      </c>
      <c r="E2525" t="s">
        <v>99</v>
      </c>
      <c r="F2525">
        <v>6</v>
      </c>
      <c r="G2525">
        <v>2022</v>
      </c>
      <c r="H2525" s="1">
        <v>44834.731951516202</v>
      </c>
      <c r="I2525" t="s">
        <v>8601</v>
      </c>
      <c r="J2525">
        <v>201.11</v>
      </c>
      <c r="K2525">
        <v>0</v>
      </c>
      <c r="L2525" t="s">
        <v>38</v>
      </c>
      <c r="M2525" t="s">
        <v>473</v>
      </c>
      <c r="N2525">
        <v>6.74</v>
      </c>
      <c r="Q2525">
        <v>194.37</v>
      </c>
      <c r="R2525" t="s">
        <v>52</v>
      </c>
      <c r="S2525">
        <v>29.467027999999999</v>
      </c>
      <c r="T2525">
        <v>-95.507379</v>
      </c>
      <c r="U2525">
        <v>1.4439166670000001</v>
      </c>
      <c r="V2525">
        <v>1</v>
      </c>
      <c r="W2525">
        <v>3.5</v>
      </c>
      <c r="X2525">
        <v>1.8</v>
      </c>
      <c r="Y2525">
        <v>527.15700000000004</v>
      </c>
      <c r="AB2525" t="s">
        <v>41</v>
      </c>
      <c r="AC2525" t="s">
        <v>54</v>
      </c>
      <c r="AD2525" t="s">
        <v>54</v>
      </c>
      <c r="AE2525" t="s">
        <v>73</v>
      </c>
      <c r="AF2525" t="s">
        <v>11542</v>
      </c>
    </row>
    <row r="2526" spans="1:32" x14ac:dyDescent="0.25">
      <c r="A2526" t="s">
        <v>11543</v>
      </c>
      <c r="B2526" t="s">
        <v>11544</v>
      </c>
      <c r="C2526" t="s">
        <v>11545</v>
      </c>
      <c r="D2526" t="s">
        <v>910</v>
      </c>
      <c r="E2526" t="s">
        <v>111</v>
      </c>
      <c r="F2526">
        <v>4</v>
      </c>
      <c r="G2526">
        <v>2022</v>
      </c>
      <c r="H2526" s="1">
        <v>44957.611641759257</v>
      </c>
      <c r="I2526" t="s">
        <v>8601</v>
      </c>
      <c r="J2526">
        <v>200.79</v>
      </c>
      <c r="K2526">
        <v>0</v>
      </c>
      <c r="L2526" t="s">
        <v>38</v>
      </c>
      <c r="M2526" t="s">
        <v>79</v>
      </c>
      <c r="Q2526">
        <v>200.79</v>
      </c>
      <c r="R2526" t="s">
        <v>94</v>
      </c>
      <c r="S2526">
        <v>34.102682999999999</v>
      </c>
      <c r="T2526">
        <v>-84.429545000000005</v>
      </c>
      <c r="U2526">
        <v>0.7</v>
      </c>
      <c r="V2526">
        <v>1</v>
      </c>
      <c r="W2526">
        <v>1.2</v>
      </c>
      <c r="X2526">
        <v>0.7</v>
      </c>
      <c r="Y2526">
        <v>50.4</v>
      </c>
      <c r="Z2526">
        <v>13000016004</v>
      </c>
      <c r="AA2526">
        <v>307.7569748903</v>
      </c>
      <c r="AB2526" t="s">
        <v>41</v>
      </c>
      <c r="AC2526" t="s">
        <v>54</v>
      </c>
      <c r="AD2526" t="s">
        <v>54</v>
      </c>
      <c r="AE2526" t="s">
        <v>73</v>
      </c>
      <c r="AF2526" t="s">
        <v>11546</v>
      </c>
    </row>
    <row r="2527" spans="1:32" x14ac:dyDescent="0.25">
      <c r="A2527" t="s">
        <v>11547</v>
      </c>
      <c r="B2527" t="s">
        <v>11548</v>
      </c>
      <c r="C2527" t="s">
        <v>11549</v>
      </c>
      <c r="D2527" t="s">
        <v>11550</v>
      </c>
      <c r="E2527" t="s">
        <v>36</v>
      </c>
      <c r="F2527">
        <v>9</v>
      </c>
      <c r="G2527">
        <v>2022</v>
      </c>
      <c r="H2527" s="1">
        <v>44994.658587164355</v>
      </c>
      <c r="I2527" t="s">
        <v>8601</v>
      </c>
      <c r="J2527">
        <v>198.15</v>
      </c>
      <c r="K2527">
        <v>0</v>
      </c>
      <c r="L2527" t="s">
        <v>38</v>
      </c>
      <c r="M2527" t="s">
        <v>51</v>
      </c>
      <c r="N2527">
        <v>198.15</v>
      </c>
      <c r="R2527" t="s">
        <v>52</v>
      </c>
      <c r="S2527">
        <v>35.586951720246603</v>
      </c>
      <c r="T2527">
        <v>-119.365589143923</v>
      </c>
      <c r="Z2527">
        <v>6005079001</v>
      </c>
      <c r="AA2527">
        <v>628.26128010150001</v>
      </c>
      <c r="AB2527" t="s">
        <v>53</v>
      </c>
      <c r="AC2527" t="s">
        <v>54</v>
      </c>
      <c r="AD2527" t="s">
        <v>54</v>
      </c>
      <c r="AE2527" t="s">
        <v>65</v>
      </c>
      <c r="AF2527" t="s">
        <v>11551</v>
      </c>
    </row>
    <row r="2528" spans="1:32" x14ac:dyDescent="0.25">
      <c r="A2528" t="s">
        <v>11552</v>
      </c>
      <c r="B2528" t="s">
        <v>11553</v>
      </c>
      <c r="C2528" t="s">
        <v>11554</v>
      </c>
      <c r="D2528" t="s">
        <v>1228</v>
      </c>
      <c r="E2528" t="s">
        <v>50</v>
      </c>
      <c r="F2528">
        <v>10</v>
      </c>
      <c r="G2528">
        <v>2022</v>
      </c>
      <c r="H2528" s="1">
        <v>44939.634928796295</v>
      </c>
      <c r="I2528" t="s">
        <v>8601</v>
      </c>
      <c r="J2528">
        <v>198</v>
      </c>
      <c r="K2528">
        <v>0</v>
      </c>
      <c r="L2528" t="s">
        <v>38</v>
      </c>
      <c r="M2528" t="s">
        <v>79</v>
      </c>
      <c r="Q2528">
        <v>179.8</v>
      </c>
      <c r="R2528" t="s">
        <v>52</v>
      </c>
      <c r="S2528">
        <v>43.807769999999998</v>
      </c>
      <c r="T2528">
        <v>-123.05011</v>
      </c>
      <c r="U2528">
        <v>0</v>
      </c>
      <c r="V2528">
        <v>1</v>
      </c>
      <c r="W2528">
        <v>1.8</v>
      </c>
      <c r="X2528">
        <v>0</v>
      </c>
      <c r="Y2528">
        <v>0</v>
      </c>
      <c r="Z2528">
        <v>41000042001</v>
      </c>
      <c r="AA2528">
        <v>742.98725298960005</v>
      </c>
      <c r="AB2528" t="s">
        <v>41</v>
      </c>
      <c r="AC2528" t="s">
        <v>64</v>
      </c>
      <c r="AD2528" t="s">
        <v>54</v>
      </c>
      <c r="AE2528" t="s">
        <v>73</v>
      </c>
      <c r="AF2528" t="s">
        <v>11555</v>
      </c>
    </row>
    <row r="2529" spans="1:32" x14ac:dyDescent="0.25">
      <c r="A2529" t="s">
        <v>11556</v>
      </c>
      <c r="B2529" t="s">
        <v>11557</v>
      </c>
      <c r="C2529" t="s">
        <v>11558</v>
      </c>
      <c r="D2529" t="s">
        <v>10264</v>
      </c>
      <c r="E2529" t="s">
        <v>1948</v>
      </c>
      <c r="F2529">
        <v>6</v>
      </c>
      <c r="G2529">
        <v>2022</v>
      </c>
      <c r="H2529" s="1">
        <v>44977.413196238427</v>
      </c>
      <c r="I2529" t="s">
        <v>8601</v>
      </c>
      <c r="J2529">
        <v>195.49</v>
      </c>
      <c r="K2529">
        <v>0</v>
      </c>
      <c r="L2529" t="s">
        <v>38</v>
      </c>
      <c r="M2529" t="s">
        <v>79</v>
      </c>
      <c r="Q2529">
        <v>195.49</v>
      </c>
      <c r="R2529" t="s">
        <v>52</v>
      </c>
      <c r="S2529">
        <v>30.23864</v>
      </c>
      <c r="T2529">
        <v>-93.217259999999996</v>
      </c>
      <c r="U2529">
        <v>2.7116666669999998</v>
      </c>
      <c r="V2529">
        <v>1</v>
      </c>
      <c r="W2529">
        <v>6.7</v>
      </c>
      <c r="X2529">
        <v>0</v>
      </c>
      <c r="Y2529">
        <v>991.1</v>
      </c>
      <c r="Z2529">
        <v>22000715001</v>
      </c>
      <c r="AA2529">
        <v>1839.2576605869999</v>
      </c>
      <c r="AB2529" t="s">
        <v>41</v>
      </c>
      <c r="AC2529" t="s">
        <v>54</v>
      </c>
      <c r="AD2529" t="s">
        <v>54</v>
      </c>
      <c r="AE2529" t="s">
        <v>73</v>
      </c>
      <c r="AF2529" t="s">
        <v>11559</v>
      </c>
    </row>
    <row r="2530" spans="1:32" x14ac:dyDescent="0.25">
      <c r="A2530" t="s">
        <v>11560</v>
      </c>
      <c r="B2530" t="s">
        <v>11561</v>
      </c>
      <c r="C2530" t="s">
        <v>11562</v>
      </c>
      <c r="D2530" t="s">
        <v>11563</v>
      </c>
      <c r="E2530" t="s">
        <v>543</v>
      </c>
      <c r="F2530">
        <v>7</v>
      </c>
      <c r="G2530">
        <v>2022</v>
      </c>
      <c r="H2530" s="1">
        <v>44951.371613206022</v>
      </c>
      <c r="I2530" t="s">
        <v>8601</v>
      </c>
      <c r="J2530">
        <v>195</v>
      </c>
      <c r="K2530">
        <v>0</v>
      </c>
      <c r="L2530" t="s">
        <v>38</v>
      </c>
      <c r="M2530" t="s">
        <v>51</v>
      </c>
      <c r="N2530">
        <v>195</v>
      </c>
      <c r="R2530" t="s">
        <v>52</v>
      </c>
      <c r="S2530">
        <v>39.182198</v>
      </c>
      <c r="T2530">
        <v>-91.871615000000006</v>
      </c>
      <c r="U2530">
        <v>2.4332500000000001</v>
      </c>
      <c r="V2530">
        <v>1</v>
      </c>
      <c r="W2530">
        <v>0</v>
      </c>
      <c r="X2530">
        <v>0</v>
      </c>
      <c r="Y2530">
        <v>886.03099999999995</v>
      </c>
      <c r="Z2530">
        <v>29001016001</v>
      </c>
      <c r="AA2530">
        <v>890.49207527430019</v>
      </c>
      <c r="AB2530" t="s">
        <v>53</v>
      </c>
      <c r="AC2530" t="s">
        <v>42</v>
      </c>
      <c r="AD2530" t="s">
        <v>54</v>
      </c>
      <c r="AE2530" t="s">
        <v>467</v>
      </c>
      <c r="AF2530" t="s">
        <v>11564</v>
      </c>
    </row>
    <row r="2531" spans="1:32" x14ac:dyDescent="0.25">
      <c r="A2531" t="s">
        <v>11565</v>
      </c>
      <c r="B2531" t="s">
        <v>11566</v>
      </c>
      <c r="C2531" t="s">
        <v>11566</v>
      </c>
      <c r="D2531" t="s">
        <v>11434</v>
      </c>
      <c r="E2531" t="s">
        <v>99</v>
      </c>
      <c r="F2531">
        <v>6</v>
      </c>
      <c r="G2531">
        <v>2022</v>
      </c>
      <c r="H2531" s="1">
        <v>44833.536047534719</v>
      </c>
      <c r="I2531" t="s">
        <v>8601</v>
      </c>
      <c r="J2531">
        <v>194.5</v>
      </c>
      <c r="K2531">
        <v>0</v>
      </c>
      <c r="L2531" t="s">
        <v>38</v>
      </c>
      <c r="M2531" t="s">
        <v>79</v>
      </c>
      <c r="Q2531">
        <v>194.5</v>
      </c>
      <c r="R2531" t="s">
        <v>94</v>
      </c>
      <c r="S2531">
        <v>29.788499999999999</v>
      </c>
      <c r="T2531">
        <v>-98.715554999999995</v>
      </c>
      <c r="U2531">
        <v>0.67860833300000001</v>
      </c>
      <c r="V2531">
        <v>1</v>
      </c>
      <c r="W2531">
        <v>1.2</v>
      </c>
      <c r="X2531">
        <v>0</v>
      </c>
      <c r="Y2531">
        <v>247.5018</v>
      </c>
      <c r="Z2531">
        <v>48008048001</v>
      </c>
      <c r="AA2531">
        <v>516.26687799644992</v>
      </c>
      <c r="AB2531" t="s">
        <v>1420</v>
      </c>
      <c r="AC2531" t="s">
        <v>54</v>
      </c>
      <c r="AD2531" t="s">
        <v>54</v>
      </c>
      <c r="AE2531" t="s">
        <v>73</v>
      </c>
      <c r="AF2531" t="s">
        <v>11567</v>
      </c>
    </row>
    <row r="2532" spans="1:32" x14ac:dyDescent="0.25">
      <c r="A2532" t="s">
        <v>11568</v>
      </c>
      <c r="B2532" t="s">
        <v>11569</v>
      </c>
      <c r="C2532" t="s">
        <v>11569</v>
      </c>
      <c r="D2532" t="s">
        <v>98</v>
      </c>
      <c r="E2532" t="s">
        <v>99</v>
      </c>
      <c r="F2532">
        <v>6</v>
      </c>
      <c r="G2532">
        <v>2022</v>
      </c>
      <c r="H2532" s="1">
        <v>44833.334925219904</v>
      </c>
      <c r="I2532" t="s">
        <v>8601</v>
      </c>
      <c r="J2532">
        <v>191.9</v>
      </c>
      <c r="K2532">
        <v>0</v>
      </c>
      <c r="L2532" t="s">
        <v>38</v>
      </c>
      <c r="M2532" t="s">
        <v>79</v>
      </c>
      <c r="Q2532">
        <v>191.9</v>
      </c>
      <c r="R2532" t="s">
        <v>52</v>
      </c>
      <c r="S2532">
        <v>29.885539999999999</v>
      </c>
      <c r="T2532">
        <v>-95.550319999999999</v>
      </c>
      <c r="U2532">
        <v>0.93433333299999999</v>
      </c>
      <c r="V2532">
        <v>1</v>
      </c>
      <c r="W2532">
        <v>3.2</v>
      </c>
      <c r="X2532">
        <v>2</v>
      </c>
      <c r="Y2532">
        <v>341.03300000000002</v>
      </c>
      <c r="AB2532" t="s">
        <v>41</v>
      </c>
      <c r="AC2532" t="s">
        <v>54</v>
      </c>
      <c r="AD2532" t="s">
        <v>54</v>
      </c>
      <c r="AE2532" t="s">
        <v>54</v>
      </c>
      <c r="AF2532" t="s">
        <v>11570</v>
      </c>
    </row>
    <row r="2533" spans="1:32" x14ac:dyDescent="0.25">
      <c r="A2533" t="s">
        <v>11571</v>
      </c>
      <c r="B2533" t="s">
        <v>11572</v>
      </c>
      <c r="C2533" t="s">
        <v>11572</v>
      </c>
      <c r="D2533" t="s">
        <v>11573</v>
      </c>
      <c r="E2533" t="s">
        <v>99</v>
      </c>
      <c r="F2533">
        <v>6</v>
      </c>
      <c r="G2533">
        <v>2022</v>
      </c>
      <c r="H2533" s="1">
        <v>44834.35458846065</v>
      </c>
      <c r="I2533" t="s">
        <v>8601</v>
      </c>
      <c r="J2533">
        <v>191.21</v>
      </c>
      <c r="K2533">
        <v>0</v>
      </c>
      <c r="L2533" t="s">
        <v>38</v>
      </c>
      <c r="M2533" t="s">
        <v>79</v>
      </c>
      <c r="Q2533">
        <v>191.21</v>
      </c>
      <c r="R2533" t="s">
        <v>52</v>
      </c>
      <c r="S2533">
        <v>29.365531000000001</v>
      </c>
      <c r="T2533">
        <v>-95.234120000000004</v>
      </c>
      <c r="U2533">
        <v>3.2462499999999999</v>
      </c>
      <c r="V2533">
        <v>1</v>
      </c>
      <c r="W2533">
        <v>7.5</v>
      </c>
      <c r="X2533">
        <v>5</v>
      </c>
      <c r="Y2533">
        <v>1184.6469999999999</v>
      </c>
      <c r="Z2533">
        <v>48007001001</v>
      </c>
      <c r="AA2533">
        <v>1420.4168071859999</v>
      </c>
      <c r="AB2533" t="s">
        <v>41</v>
      </c>
      <c r="AC2533" t="s">
        <v>54</v>
      </c>
      <c r="AD2533" t="s">
        <v>54</v>
      </c>
      <c r="AE2533" t="s">
        <v>73</v>
      </c>
      <c r="AF2533" t="s">
        <v>11574</v>
      </c>
    </row>
    <row r="2534" spans="1:32" x14ac:dyDescent="0.25">
      <c r="A2534" t="s">
        <v>11575</v>
      </c>
      <c r="B2534" t="s">
        <v>11576</v>
      </c>
      <c r="C2534" t="s">
        <v>11577</v>
      </c>
      <c r="D2534" t="s">
        <v>11578</v>
      </c>
      <c r="E2534" t="s">
        <v>543</v>
      </c>
      <c r="F2534">
        <v>7</v>
      </c>
      <c r="G2534">
        <v>2022</v>
      </c>
      <c r="H2534" s="1">
        <v>45068.674442905096</v>
      </c>
      <c r="I2534" t="s">
        <v>8601</v>
      </c>
      <c r="J2534">
        <v>190.4</v>
      </c>
      <c r="K2534">
        <v>0</v>
      </c>
      <c r="L2534" t="s">
        <v>38</v>
      </c>
      <c r="M2534" t="s">
        <v>39</v>
      </c>
      <c r="N2534">
        <v>30.4</v>
      </c>
      <c r="Q2534">
        <v>160</v>
      </c>
      <c r="R2534" t="s">
        <v>52</v>
      </c>
      <c r="S2534">
        <v>37.600216000000003</v>
      </c>
      <c r="T2534">
        <v>-93.395005999999995</v>
      </c>
      <c r="Z2534">
        <v>29004109001</v>
      </c>
      <c r="AA2534">
        <v>719.31363953649998</v>
      </c>
      <c r="AB2534" t="s">
        <v>41</v>
      </c>
      <c r="AC2534" t="s">
        <v>54</v>
      </c>
      <c r="AD2534" t="s">
        <v>54</v>
      </c>
      <c r="AE2534" t="s">
        <v>73</v>
      </c>
      <c r="AF2534" t="s">
        <v>11579</v>
      </c>
    </row>
    <row r="2535" spans="1:32" x14ac:dyDescent="0.25">
      <c r="A2535" t="s">
        <v>11580</v>
      </c>
      <c r="B2535" t="s">
        <v>11581</v>
      </c>
      <c r="C2535" t="s">
        <v>11582</v>
      </c>
      <c r="D2535" t="s">
        <v>11583</v>
      </c>
      <c r="E2535" t="s">
        <v>159</v>
      </c>
      <c r="F2535">
        <v>10</v>
      </c>
      <c r="G2535">
        <v>2022</v>
      </c>
      <c r="H2535" s="1">
        <v>44985.6411396412</v>
      </c>
      <c r="I2535" t="s">
        <v>8601</v>
      </c>
      <c r="J2535">
        <v>187</v>
      </c>
      <c r="K2535">
        <v>0</v>
      </c>
      <c r="L2535" t="s">
        <v>38</v>
      </c>
      <c r="M2535" t="s">
        <v>51</v>
      </c>
      <c r="N2535">
        <v>187</v>
      </c>
      <c r="R2535" t="s">
        <v>52</v>
      </c>
      <c r="S2535">
        <v>47.542620999999997</v>
      </c>
      <c r="T2535">
        <v>-121.82978199999999</v>
      </c>
      <c r="Z2535">
        <v>53001185001</v>
      </c>
      <c r="AA2535">
        <v>193.03100200220001</v>
      </c>
      <c r="AB2535" t="s">
        <v>41</v>
      </c>
      <c r="AC2535" t="s">
        <v>54</v>
      </c>
      <c r="AD2535" t="s">
        <v>54</v>
      </c>
      <c r="AE2535" t="s">
        <v>73</v>
      </c>
      <c r="AF2535" t="s">
        <v>11584</v>
      </c>
    </row>
    <row r="2536" spans="1:32" x14ac:dyDescent="0.25">
      <c r="A2536" t="s">
        <v>11585</v>
      </c>
      <c r="B2536" t="s">
        <v>11586</v>
      </c>
      <c r="C2536" t="s">
        <v>11587</v>
      </c>
      <c r="D2536" t="s">
        <v>11588</v>
      </c>
      <c r="E2536" t="s">
        <v>641</v>
      </c>
      <c r="F2536">
        <v>3</v>
      </c>
      <c r="G2536">
        <v>2022</v>
      </c>
      <c r="H2536" s="1">
        <v>44938.415020555556</v>
      </c>
      <c r="I2536" t="s">
        <v>8601</v>
      </c>
      <c r="J2536">
        <v>186.1</v>
      </c>
      <c r="K2536">
        <v>0</v>
      </c>
      <c r="L2536" t="s">
        <v>38</v>
      </c>
      <c r="M2536" t="s">
        <v>51</v>
      </c>
      <c r="N2536">
        <v>172.3</v>
      </c>
      <c r="R2536" t="s">
        <v>52</v>
      </c>
      <c r="S2536">
        <v>36.927380999999997</v>
      </c>
      <c r="T2536">
        <v>-82.478245999999999</v>
      </c>
      <c r="U2536">
        <v>4.0508333329999999</v>
      </c>
      <c r="V2536">
        <v>1</v>
      </c>
      <c r="W2536">
        <v>6.5</v>
      </c>
      <c r="X2536">
        <v>0</v>
      </c>
      <c r="Y2536">
        <v>1476.91</v>
      </c>
      <c r="Z2536">
        <v>51001400027</v>
      </c>
      <c r="AA2536">
        <v>2094.204267005</v>
      </c>
      <c r="AB2536" t="s">
        <v>41</v>
      </c>
      <c r="AC2536" t="s">
        <v>54</v>
      </c>
      <c r="AD2536" t="s">
        <v>54</v>
      </c>
      <c r="AE2536" t="s">
        <v>44</v>
      </c>
      <c r="AF2536" t="s">
        <v>11589</v>
      </c>
    </row>
    <row r="2537" spans="1:32" x14ac:dyDescent="0.25">
      <c r="A2537" t="s">
        <v>11590</v>
      </c>
      <c r="B2537" t="s">
        <v>11591</v>
      </c>
      <c r="C2537" t="s">
        <v>11592</v>
      </c>
      <c r="D2537" t="s">
        <v>10786</v>
      </c>
      <c r="E2537" t="s">
        <v>85</v>
      </c>
      <c r="F2537">
        <v>2</v>
      </c>
      <c r="G2537">
        <v>2022</v>
      </c>
      <c r="H2537" s="1">
        <v>44935.420774907405</v>
      </c>
      <c r="I2537" t="s">
        <v>8601</v>
      </c>
      <c r="J2537">
        <v>185.77</v>
      </c>
      <c r="K2537">
        <v>0</v>
      </c>
      <c r="L2537" t="s">
        <v>38</v>
      </c>
      <c r="M2537" t="s">
        <v>79</v>
      </c>
      <c r="Q2537">
        <v>185.77</v>
      </c>
      <c r="R2537" t="s">
        <v>52</v>
      </c>
      <c r="S2537">
        <v>43.334539999999997</v>
      </c>
      <c r="T2537">
        <v>-76.426159999999996</v>
      </c>
      <c r="U2537">
        <v>1.5607500000000001</v>
      </c>
      <c r="V2537">
        <v>1</v>
      </c>
      <c r="W2537">
        <v>3.4</v>
      </c>
      <c r="X2537">
        <v>0</v>
      </c>
      <c r="Y2537">
        <v>566.55399999999997</v>
      </c>
      <c r="Z2537">
        <v>36007178001</v>
      </c>
      <c r="AA2537">
        <v>1005.58225760014</v>
      </c>
      <c r="AB2537" t="s">
        <v>53</v>
      </c>
      <c r="AC2537" t="s">
        <v>54</v>
      </c>
      <c r="AD2537" t="s">
        <v>54</v>
      </c>
      <c r="AE2537" t="s">
        <v>73</v>
      </c>
      <c r="AF2537" t="s">
        <v>11593</v>
      </c>
    </row>
    <row r="2538" spans="1:32" x14ac:dyDescent="0.25">
      <c r="A2538" t="s">
        <v>11594</v>
      </c>
      <c r="B2538" t="s">
        <v>11595</v>
      </c>
      <c r="C2538" t="s">
        <v>11595</v>
      </c>
      <c r="D2538" t="s">
        <v>98</v>
      </c>
      <c r="E2538" t="s">
        <v>99</v>
      </c>
      <c r="F2538">
        <v>6</v>
      </c>
      <c r="G2538">
        <v>2022</v>
      </c>
      <c r="H2538" s="1">
        <v>44834.734335370369</v>
      </c>
      <c r="I2538" t="s">
        <v>8601</v>
      </c>
      <c r="J2538">
        <v>185.03</v>
      </c>
      <c r="K2538">
        <v>0</v>
      </c>
      <c r="L2538" t="s">
        <v>38</v>
      </c>
      <c r="M2538" t="s">
        <v>79</v>
      </c>
      <c r="Q2538">
        <v>185.03</v>
      </c>
      <c r="R2538" t="s">
        <v>52</v>
      </c>
      <c r="S2538">
        <v>29.963249999999999</v>
      </c>
      <c r="T2538">
        <v>-95.205472</v>
      </c>
      <c r="U2538">
        <v>1.0455000000000001</v>
      </c>
      <c r="V2538">
        <v>1</v>
      </c>
      <c r="W2538">
        <v>1.75</v>
      </c>
      <c r="X2538">
        <v>1.75</v>
      </c>
      <c r="Y2538">
        <v>381.74700000000001</v>
      </c>
      <c r="Z2538">
        <v>48007753001</v>
      </c>
      <c r="AB2538" t="s">
        <v>41</v>
      </c>
      <c r="AC2538" t="s">
        <v>54</v>
      </c>
      <c r="AD2538" t="s">
        <v>54</v>
      </c>
      <c r="AE2538" t="s">
        <v>73</v>
      </c>
      <c r="AF2538" t="s">
        <v>11596</v>
      </c>
    </row>
    <row r="2539" spans="1:32" x14ac:dyDescent="0.25">
      <c r="A2539" t="s">
        <v>11597</v>
      </c>
      <c r="B2539" t="s">
        <v>11598</v>
      </c>
      <c r="C2539" t="s">
        <v>11599</v>
      </c>
      <c r="D2539" t="s">
        <v>9848</v>
      </c>
      <c r="E2539" t="s">
        <v>525</v>
      </c>
      <c r="F2539">
        <v>2</v>
      </c>
      <c r="G2539">
        <v>2022</v>
      </c>
      <c r="H2539" s="1">
        <v>44971.517209178244</v>
      </c>
      <c r="I2539" t="s">
        <v>8601</v>
      </c>
      <c r="J2539">
        <v>184.5</v>
      </c>
      <c r="K2539">
        <v>0</v>
      </c>
      <c r="L2539" t="s">
        <v>38</v>
      </c>
      <c r="M2539" t="s">
        <v>79</v>
      </c>
      <c r="Q2539">
        <v>184.5</v>
      </c>
      <c r="R2539" t="s">
        <v>94</v>
      </c>
      <c r="S2539">
        <v>39.890400999999997</v>
      </c>
      <c r="T2539">
        <v>-74.881416999999999</v>
      </c>
      <c r="U2539">
        <v>0.91349999999999998</v>
      </c>
      <c r="V2539">
        <v>1</v>
      </c>
      <c r="W2539">
        <v>1.7</v>
      </c>
      <c r="X2539">
        <v>0</v>
      </c>
      <c r="Y2539">
        <v>333.40600000000001</v>
      </c>
      <c r="Z2539">
        <v>34007031002</v>
      </c>
      <c r="AA2539">
        <v>455.26179717500003</v>
      </c>
      <c r="AB2539" t="s">
        <v>41</v>
      </c>
      <c r="AC2539" t="s">
        <v>54</v>
      </c>
      <c r="AD2539" t="s">
        <v>54</v>
      </c>
      <c r="AE2539" t="s">
        <v>54</v>
      </c>
      <c r="AF2539" t="s">
        <v>11600</v>
      </c>
    </row>
    <row r="2540" spans="1:32" x14ac:dyDescent="0.25">
      <c r="A2540" t="s">
        <v>11601</v>
      </c>
      <c r="B2540" t="s">
        <v>11602</v>
      </c>
      <c r="C2540" t="s">
        <v>11603</v>
      </c>
      <c r="D2540" t="s">
        <v>11604</v>
      </c>
      <c r="E2540" t="s">
        <v>1023</v>
      </c>
      <c r="F2540">
        <v>8</v>
      </c>
      <c r="G2540">
        <v>2022</v>
      </c>
      <c r="H2540" s="1">
        <v>44972.637058993052</v>
      </c>
      <c r="I2540" t="s">
        <v>8601</v>
      </c>
      <c r="J2540">
        <v>180.59</v>
      </c>
      <c r="K2540">
        <v>0</v>
      </c>
      <c r="L2540" t="s">
        <v>38</v>
      </c>
      <c r="M2540" t="s">
        <v>51</v>
      </c>
      <c r="N2540">
        <v>180.59</v>
      </c>
      <c r="R2540" t="s">
        <v>52</v>
      </c>
      <c r="S2540">
        <v>40.26388</v>
      </c>
      <c r="T2540">
        <v>-103.74</v>
      </c>
      <c r="U2540">
        <v>1.0093333330000001</v>
      </c>
      <c r="V2540">
        <v>2</v>
      </c>
      <c r="W2540">
        <v>2.25</v>
      </c>
      <c r="X2540">
        <v>0</v>
      </c>
      <c r="Y2540">
        <v>368.66899999999998</v>
      </c>
      <c r="Z2540">
        <v>8000284001</v>
      </c>
      <c r="AA2540">
        <v>602.7666194597</v>
      </c>
      <c r="AB2540" t="s">
        <v>41</v>
      </c>
      <c r="AC2540" t="s">
        <v>54</v>
      </c>
      <c r="AD2540" t="s">
        <v>54</v>
      </c>
      <c r="AE2540" t="s">
        <v>73</v>
      </c>
      <c r="AF2540" t="s">
        <v>11605</v>
      </c>
    </row>
    <row r="2541" spans="1:32" x14ac:dyDescent="0.25">
      <c r="A2541" t="s">
        <v>188</v>
      </c>
      <c r="B2541" t="s">
        <v>11606</v>
      </c>
      <c r="C2541" t="s">
        <v>11607</v>
      </c>
      <c r="D2541" t="s">
        <v>191</v>
      </c>
      <c r="E2541" t="s">
        <v>192</v>
      </c>
      <c r="F2541">
        <v>4</v>
      </c>
      <c r="G2541">
        <v>2022</v>
      </c>
      <c r="H2541" s="1">
        <v>44971.601380694447</v>
      </c>
      <c r="I2541" t="s">
        <v>8601</v>
      </c>
      <c r="J2541">
        <v>180</v>
      </c>
      <c r="K2541">
        <v>0</v>
      </c>
      <c r="L2541" t="s">
        <v>38</v>
      </c>
      <c r="M2541" t="s">
        <v>51</v>
      </c>
      <c r="N2541">
        <v>180</v>
      </c>
      <c r="R2541" t="s">
        <v>52</v>
      </c>
      <c r="S2541">
        <v>33.714199999999998</v>
      </c>
      <c r="T2541">
        <v>-86.698899999999995</v>
      </c>
      <c r="U2541">
        <v>5.358333333</v>
      </c>
      <c r="V2541">
        <v>1</v>
      </c>
      <c r="W2541">
        <v>5</v>
      </c>
      <c r="X2541">
        <v>5.1100000000000003</v>
      </c>
      <c r="Y2541">
        <v>1951.8</v>
      </c>
      <c r="Z2541">
        <v>1000197007</v>
      </c>
      <c r="AA2541">
        <v>1342.1117780719001</v>
      </c>
      <c r="AB2541" t="s">
        <v>118</v>
      </c>
      <c r="AC2541" t="s">
        <v>54</v>
      </c>
      <c r="AD2541" t="s">
        <v>54</v>
      </c>
      <c r="AE2541" t="s">
        <v>65</v>
      </c>
      <c r="AF2541" t="s">
        <v>11608</v>
      </c>
    </row>
    <row r="2542" spans="1:32" x14ac:dyDescent="0.25">
      <c r="A2542" t="s">
        <v>11609</v>
      </c>
      <c r="B2542" t="s">
        <v>11610</v>
      </c>
      <c r="C2542" t="s">
        <v>11611</v>
      </c>
      <c r="D2542" t="s">
        <v>11612</v>
      </c>
      <c r="E2542" t="s">
        <v>117</v>
      </c>
      <c r="F2542">
        <v>5</v>
      </c>
      <c r="G2542">
        <v>2022</v>
      </c>
      <c r="H2542" s="1">
        <v>44935.4535090625</v>
      </c>
      <c r="I2542" t="s">
        <v>8601</v>
      </c>
      <c r="J2542">
        <v>178.46</v>
      </c>
      <c r="K2542">
        <v>0</v>
      </c>
      <c r="L2542" t="s">
        <v>38</v>
      </c>
      <c r="M2542" t="s">
        <v>79</v>
      </c>
      <c r="Q2542">
        <v>178.46</v>
      </c>
      <c r="R2542" t="s">
        <v>94</v>
      </c>
      <c r="S2542">
        <v>39.560130000000001</v>
      </c>
      <c r="T2542">
        <v>-89.333730000000003</v>
      </c>
      <c r="U2542">
        <v>2.3483333329999998</v>
      </c>
      <c r="V2542">
        <v>5</v>
      </c>
      <c r="W2542">
        <v>6.125</v>
      </c>
      <c r="X2542">
        <v>3.02</v>
      </c>
      <c r="Y2542">
        <v>855.07</v>
      </c>
      <c r="Z2542">
        <v>17000629001</v>
      </c>
      <c r="AA2542">
        <v>945.12349093529997</v>
      </c>
      <c r="AB2542" t="s">
        <v>54</v>
      </c>
      <c r="AC2542" t="s">
        <v>54</v>
      </c>
      <c r="AD2542" t="s">
        <v>54</v>
      </c>
      <c r="AE2542" t="s">
        <v>73</v>
      </c>
      <c r="AF2542" t="s">
        <v>11613</v>
      </c>
    </row>
    <row r="2543" spans="1:32" x14ac:dyDescent="0.25">
      <c r="A2543" t="s">
        <v>11614</v>
      </c>
      <c r="B2543" t="s">
        <v>11615</v>
      </c>
      <c r="C2543" t="s">
        <v>11615</v>
      </c>
      <c r="D2543" t="s">
        <v>9184</v>
      </c>
      <c r="E2543" t="s">
        <v>99</v>
      </c>
      <c r="F2543">
        <v>6</v>
      </c>
      <c r="G2543">
        <v>2022</v>
      </c>
      <c r="H2543" s="1">
        <v>44824.491402002313</v>
      </c>
      <c r="I2543" t="s">
        <v>8601</v>
      </c>
      <c r="J2543">
        <v>176.1</v>
      </c>
      <c r="K2543">
        <v>0</v>
      </c>
      <c r="L2543" t="s">
        <v>38</v>
      </c>
      <c r="M2543" t="s">
        <v>79</v>
      </c>
      <c r="Q2543">
        <v>176.1</v>
      </c>
      <c r="R2543" t="s">
        <v>94</v>
      </c>
      <c r="S2543">
        <v>28.784786</v>
      </c>
      <c r="T2543">
        <v>-96.994648999999995</v>
      </c>
      <c r="U2543">
        <v>1.4830000000000001</v>
      </c>
      <c r="V2543">
        <v>1</v>
      </c>
      <c r="W2543">
        <v>6.6</v>
      </c>
      <c r="X2543">
        <v>4.4000000000000004</v>
      </c>
      <c r="Y2543">
        <v>541.24</v>
      </c>
      <c r="Z2543">
        <v>48001221002</v>
      </c>
      <c r="AB2543" t="s">
        <v>54</v>
      </c>
      <c r="AC2543" t="s">
        <v>54</v>
      </c>
      <c r="AD2543" t="s">
        <v>54</v>
      </c>
      <c r="AE2543" t="s">
        <v>73</v>
      </c>
      <c r="AF2543" t="s">
        <v>11616</v>
      </c>
    </row>
    <row r="2544" spans="1:32" x14ac:dyDescent="0.25">
      <c r="A2544" t="s">
        <v>4319</v>
      </c>
      <c r="B2544" t="s">
        <v>11617</v>
      </c>
      <c r="C2544" t="s">
        <v>11618</v>
      </c>
      <c r="D2544" t="s">
        <v>4322</v>
      </c>
      <c r="E2544" t="s">
        <v>259</v>
      </c>
      <c r="F2544">
        <v>7</v>
      </c>
      <c r="G2544">
        <v>2022</v>
      </c>
      <c r="H2544" s="1">
        <v>44967.616570196762</v>
      </c>
      <c r="I2544" t="s">
        <v>8601</v>
      </c>
      <c r="J2544">
        <v>175.5</v>
      </c>
      <c r="K2544">
        <v>0</v>
      </c>
      <c r="L2544" t="s">
        <v>38</v>
      </c>
      <c r="M2544" t="s">
        <v>51</v>
      </c>
      <c r="N2544">
        <v>175.5</v>
      </c>
      <c r="R2544" t="s">
        <v>52</v>
      </c>
      <c r="S2544">
        <v>41.702778000000002</v>
      </c>
      <c r="T2544">
        <v>-93.088333000000006</v>
      </c>
      <c r="U2544">
        <v>0</v>
      </c>
      <c r="V2544">
        <v>1</v>
      </c>
      <c r="W2544">
        <v>13.098000000000001</v>
      </c>
      <c r="X2544">
        <v>9.202</v>
      </c>
      <c r="Y2544">
        <v>0</v>
      </c>
      <c r="Z2544">
        <v>19000614002</v>
      </c>
      <c r="AA2544">
        <v>950.5866325014</v>
      </c>
      <c r="AB2544" t="s">
        <v>53</v>
      </c>
      <c r="AC2544" t="s">
        <v>54</v>
      </c>
      <c r="AD2544" t="s">
        <v>54</v>
      </c>
      <c r="AE2544" t="s">
        <v>54</v>
      </c>
      <c r="AF2544" t="s">
        <v>11619</v>
      </c>
    </row>
    <row r="2545" spans="1:32" x14ac:dyDescent="0.25">
      <c r="A2545" t="s">
        <v>11620</v>
      </c>
      <c r="B2545" t="s">
        <v>11621</v>
      </c>
      <c r="C2545" t="s">
        <v>11622</v>
      </c>
      <c r="D2545" t="s">
        <v>11623</v>
      </c>
      <c r="E2545" t="s">
        <v>117</v>
      </c>
      <c r="F2545">
        <v>5</v>
      </c>
      <c r="G2545">
        <v>2022</v>
      </c>
      <c r="H2545" s="1">
        <v>44994.885061574074</v>
      </c>
      <c r="I2545" t="s">
        <v>8601</v>
      </c>
      <c r="J2545">
        <v>175.44</v>
      </c>
      <c r="K2545">
        <v>0</v>
      </c>
      <c r="L2545" t="s">
        <v>38</v>
      </c>
      <c r="M2545" t="s">
        <v>51</v>
      </c>
      <c r="N2545">
        <v>175.44</v>
      </c>
      <c r="R2545" t="s">
        <v>52</v>
      </c>
      <c r="S2545">
        <v>42.430058000000002</v>
      </c>
      <c r="T2545">
        <v>-88.032258999999996</v>
      </c>
      <c r="U2545">
        <v>1.245083333</v>
      </c>
      <c r="V2545">
        <v>1</v>
      </c>
      <c r="W2545">
        <v>5.7</v>
      </c>
      <c r="X2545">
        <v>2</v>
      </c>
      <c r="Y2545">
        <v>454.11599999999999</v>
      </c>
      <c r="Z2545">
        <v>17000530001</v>
      </c>
      <c r="AA2545">
        <v>619.33814887687004</v>
      </c>
      <c r="AB2545" t="s">
        <v>41</v>
      </c>
      <c r="AC2545" t="s">
        <v>64</v>
      </c>
      <c r="AD2545" t="s">
        <v>54</v>
      </c>
      <c r="AE2545" t="s">
        <v>73</v>
      </c>
      <c r="AF2545" t="s">
        <v>11624</v>
      </c>
    </row>
    <row r="2546" spans="1:32" x14ac:dyDescent="0.25">
      <c r="A2546" t="s">
        <v>11625</v>
      </c>
      <c r="B2546" t="s">
        <v>11626</v>
      </c>
      <c r="C2546" t="s">
        <v>11626</v>
      </c>
      <c r="D2546" t="s">
        <v>11177</v>
      </c>
      <c r="E2546" t="s">
        <v>99</v>
      </c>
      <c r="F2546">
        <v>6</v>
      </c>
      <c r="G2546">
        <v>2022</v>
      </c>
      <c r="H2546" s="1">
        <v>44795.664121006943</v>
      </c>
      <c r="I2546" t="s">
        <v>8601</v>
      </c>
      <c r="J2546">
        <v>174.83</v>
      </c>
      <c r="K2546">
        <v>0</v>
      </c>
      <c r="L2546" t="s">
        <v>38</v>
      </c>
      <c r="M2546" t="s">
        <v>79</v>
      </c>
      <c r="Q2546">
        <v>174.83</v>
      </c>
      <c r="R2546" t="s">
        <v>52</v>
      </c>
      <c r="S2546">
        <v>26.116194</v>
      </c>
      <c r="T2546">
        <v>-98.021083000000004</v>
      </c>
      <c r="U2546">
        <v>1.193333333</v>
      </c>
      <c r="V2546">
        <v>1</v>
      </c>
      <c r="W2546">
        <v>2.5</v>
      </c>
      <c r="X2546">
        <v>2.5</v>
      </c>
      <c r="Y2546">
        <v>434.61</v>
      </c>
      <c r="Z2546">
        <v>48001124002</v>
      </c>
      <c r="AA2546">
        <v>1092.6283132200001</v>
      </c>
      <c r="AB2546" t="s">
        <v>177</v>
      </c>
      <c r="AC2546" t="s">
        <v>54</v>
      </c>
      <c r="AD2546" t="s">
        <v>54</v>
      </c>
      <c r="AE2546" t="s">
        <v>73</v>
      </c>
      <c r="AF2546" t="s">
        <v>11627</v>
      </c>
    </row>
    <row r="2547" spans="1:32" x14ac:dyDescent="0.25">
      <c r="A2547" t="s">
        <v>11628</v>
      </c>
      <c r="B2547" t="s">
        <v>11629</v>
      </c>
      <c r="C2547" t="s">
        <v>11630</v>
      </c>
      <c r="D2547" t="s">
        <v>6064</v>
      </c>
      <c r="E2547" t="s">
        <v>117</v>
      </c>
      <c r="F2547">
        <v>5</v>
      </c>
      <c r="G2547">
        <v>2022</v>
      </c>
      <c r="H2547" s="1">
        <v>44966.389171828705</v>
      </c>
      <c r="I2547" t="s">
        <v>8601</v>
      </c>
      <c r="J2547">
        <v>174</v>
      </c>
      <c r="K2547">
        <v>0</v>
      </c>
      <c r="L2547" t="s">
        <v>38</v>
      </c>
      <c r="M2547" t="s">
        <v>51</v>
      </c>
      <c r="N2547">
        <v>174</v>
      </c>
      <c r="R2547" t="s">
        <v>52</v>
      </c>
      <c r="S2547">
        <v>41.654299999999999</v>
      </c>
      <c r="T2547">
        <v>-88.161900000000003</v>
      </c>
      <c r="U2547">
        <v>2.6161666669999999</v>
      </c>
      <c r="V2547">
        <v>1</v>
      </c>
      <c r="W2547">
        <v>7</v>
      </c>
      <c r="X2547">
        <v>2.8</v>
      </c>
      <c r="Y2547">
        <v>955.02800000000002</v>
      </c>
      <c r="Z2547">
        <v>17000418003</v>
      </c>
      <c r="AA2547">
        <v>1019.786425672</v>
      </c>
      <c r="AB2547" t="s">
        <v>41</v>
      </c>
      <c r="AC2547" t="s">
        <v>54</v>
      </c>
      <c r="AD2547" t="s">
        <v>54</v>
      </c>
      <c r="AE2547" t="s">
        <v>73</v>
      </c>
      <c r="AF2547" t="s">
        <v>11631</v>
      </c>
    </row>
    <row r="2548" spans="1:32" x14ac:dyDescent="0.25">
      <c r="A2548" t="s">
        <v>11632</v>
      </c>
      <c r="B2548" t="s">
        <v>11633</v>
      </c>
      <c r="C2548" t="s">
        <v>11634</v>
      </c>
      <c r="D2548" t="s">
        <v>7751</v>
      </c>
      <c r="E2548" t="s">
        <v>253</v>
      </c>
      <c r="F2548">
        <v>5</v>
      </c>
      <c r="G2548">
        <v>2022</v>
      </c>
      <c r="H2548" s="1">
        <v>44949.443643645835</v>
      </c>
      <c r="I2548" t="s">
        <v>8601</v>
      </c>
      <c r="J2548">
        <v>173.49</v>
      </c>
      <c r="K2548">
        <v>0</v>
      </c>
      <c r="L2548" t="s">
        <v>38</v>
      </c>
      <c r="M2548" t="s">
        <v>51</v>
      </c>
      <c r="N2548">
        <v>173.49</v>
      </c>
      <c r="R2548" t="s">
        <v>52</v>
      </c>
      <c r="S2548">
        <v>38.839111000000003</v>
      </c>
      <c r="T2548">
        <v>-86.521889000000002</v>
      </c>
      <c r="U2548">
        <v>2.0215000000000001</v>
      </c>
      <c r="V2548">
        <v>1</v>
      </c>
      <c r="W2548">
        <v>11</v>
      </c>
      <c r="X2548">
        <v>2</v>
      </c>
      <c r="Y2548">
        <v>735.26700000000005</v>
      </c>
      <c r="Z2548">
        <v>18002010001</v>
      </c>
      <c r="AA2548">
        <v>1092.6283132200001</v>
      </c>
      <c r="AB2548" t="s">
        <v>41</v>
      </c>
      <c r="AC2548" t="s">
        <v>54</v>
      </c>
      <c r="AD2548" t="s">
        <v>54</v>
      </c>
      <c r="AE2548" t="s">
        <v>65</v>
      </c>
      <c r="AF2548" t="s">
        <v>11635</v>
      </c>
    </row>
    <row r="2549" spans="1:32" x14ac:dyDescent="0.25">
      <c r="A2549" t="s">
        <v>11636</v>
      </c>
      <c r="B2549" t="s">
        <v>11637</v>
      </c>
      <c r="C2549" t="s">
        <v>11638</v>
      </c>
      <c r="D2549" t="s">
        <v>11639</v>
      </c>
      <c r="E2549" t="s">
        <v>247</v>
      </c>
      <c r="F2549">
        <v>1</v>
      </c>
      <c r="G2549">
        <v>2022</v>
      </c>
      <c r="H2549" s="1">
        <v>44973.615784004629</v>
      </c>
      <c r="I2549" t="s">
        <v>8601</v>
      </c>
      <c r="J2549">
        <v>173.25</v>
      </c>
      <c r="K2549">
        <v>0</v>
      </c>
      <c r="L2549" t="s">
        <v>38</v>
      </c>
      <c r="M2549" t="s">
        <v>79</v>
      </c>
      <c r="Q2549">
        <v>173.25</v>
      </c>
      <c r="R2549" t="s">
        <v>94</v>
      </c>
      <c r="S2549">
        <v>42.306010999999998</v>
      </c>
      <c r="T2549">
        <v>-70.899405000000002</v>
      </c>
      <c r="U2549">
        <v>1.4058333329999999</v>
      </c>
      <c r="V2549">
        <v>1</v>
      </c>
      <c r="W2549">
        <v>3.07</v>
      </c>
      <c r="X2549">
        <v>0</v>
      </c>
      <c r="Y2549">
        <v>512.89</v>
      </c>
      <c r="Z2549">
        <v>25000075001</v>
      </c>
      <c r="AA2549">
        <v>790.33447989579986</v>
      </c>
      <c r="AB2549" t="s">
        <v>54</v>
      </c>
      <c r="AC2549" t="s">
        <v>64</v>
      </c>
      <c r="AD2549" t="s">
        <v>54</v>
      </c>
      <c r="AE2549" t="s">
        <v>73</v>
      </c>
      <c r="AF2549" t="s">
        <v>11640</v>
      </c>
    </row>
    <row r="2550" spans="1:32" x14ac:dyDescent="0.25">
      <c r="A2550" t="s">
        <v>11641</v>
      </c>
      <c r="B2550" t="s">
        <v>11642</v>
      </c>
      <c r="C2550" t="s">
        <v>11643</v>
      </c>
      <c r="D2550" t="s">
        <v>10240</v>
      </c>
      <c r="E2550" t="s">
        <v>36</v>
      </c>
      <c r="F2550">
        <v>9</v>
      </c>
      <c r="G2550">
        <v>2022</v>
      </c>
      <c r="H2550" s="1">
        <v>44970.455085162037</v>
      </c>
      <c r="I2550" t="s">
        <v>8601</v>
      </c>
      <c r="J2550">
        <v>173.19</v>
      </c>
      <c r="K2550">
        <v>0</v>
      </c>
      <c r="L2550" t="s">
        <v>38</v>
      </c>
      <c r="M2550" t="s">
        <v>79</v>
      </c>
      <c r="Q2550">
        <v>179.13</v>
      </c>
      <c r="R2550" t="s">
        <v>94</v>
      </c>
      <c r="S2550">
        <v>38.533199000000003</v>
      </c>
      <c r="T2550">
        <v>-121.75685</v>
      </c>
      <c r="U2550">
        <v>1.4</v>
      </c>
      <c r="V2550">
        <v>1</v>
      </c>
      <c r="W2550">
        <v>3.6</v>
      </c>
      <c r="X2550">
        <v>0</v>
      </c>
      <c r="Y2550">
        <v>510.51</v>
      </c>
      <c r="AB2550" t="s">
        <v>1420</v>
      </c>
      <c r="AC2550" t="s">
        <v>54</v>
      </c>
      <c r="AD2550" t="s">
        <v>54</v>
      </c>
      <c r="AE2550" t="s">
        <v>438</v>
      </c>
      <c r="AF2550" t="s">
        <v>11644</v>
      </c>
    </row>
    <row r="2551" spans="1:32" x14ac:dyDescent="0.25">
      <c r="A2551" t="s">
        <v>11645</v>
      </c>
      <c r="B2551" t="s">
        <v>11646</v>
      </c>
      <c r="C2551" t="s">
        <v>11647</v>
      </c>
      <c r="D2551" t="s">
        <v>11648</v>
      </c>
      <c r="E2551" t="s">
        <v>207</v>
      </c>
      <c r="F2551">
        <v>4</v>
      </c>
      <c r="G2551">
        <v>2022</v>
      </c>
      <c r="H2551" s="1">
        <v>44935.564116550922</v>
      </c>
      <c r="I2551" t="s">
        <v>8601</v>
      </c>
      <c r="J2551">
        <v>172.76</v>
      </c>
      <c r="K2551">
        <v>0</v>
      </c>
      <c r="L2551" t="s">
        <v>38</v>
      </c>
      <c r="M2551" t="s">
        <v>51</v>
      </c>
      <c r="N2551">
        <v>172.76</v>
      </c>
      <c r="R2551" t="s">
        <v>52</v>
      </c>
      <c r="S2551">
        <v>36.029260000000001</v>
      </c>
      <c r="T2551">
        <v>-89.418126000000001</v>
      </c>
      <c r="U2551">
        <v>4.4623333330000001</v>
      </c>
      <c r="V2551">
        <v>1</v>
      </c>
      <c r="W2551">
        <v>9.4499999999999993</v>
      </c>
      <c r="X2551">
        <v>3.629</v>
      </c>
      <c r="Y2551">
        <v>1621.951</v>
      </c>
      <c r="Z2551">
        <v>47000420001</v>
      </c>
      <c r="AA2551">
        <v>2587.7080551427007</v>
      </c>
      <c r="AB2551" t="s">
        <v>38</v>
      </c>
      <c r="AC2551" t="s">
        <v>38</v>
      </c>
      <c r="AD2551" t="s">
        <v>38</v>
      </c>
      <c r="AE2551" t="s">
        <v>38</v>
      </c>
      <c r="AF2551" t="s">
        <v>11649</v>
      </c>
    </row>
    <row r="2552" spans="1:32" x14ac:dyDescent="0.25">
      <c r="A2552" t="s">
        <v>5147</v>
      </c>
      <c r="B2552" t="s">
        <v>11650</v>
      </c>
      <c r="C2552" t="s">
        <v>11650</v>
      </c>
      <c r="D2552" t="s">
        <v>11651</v>
      </c>
      <c r="E2552" t="s">
        <v>99</v>
      </c>
      <c r="F2552">
        <v>6</v>
      </c>
      <c r="G2552">
        <v>2022</v>
      </c>
      <c r="H2552" s="1">
        <v>44833.555498506947</v>
      </c>
      <c r="I2552" t="s">
        <v>8601</v>
      </c>
      <c r="J2552">
        <v>172.75</v>
      </c>
      <c r="K2552">
        <v>0</v>
      </c>
      <c r="L2552" t="s">
        <v>38</v>
      </c>
      <c r="M2552" t="s">
        <v>79</v>
      </c>
      <c r="Q2552">
        <v>174.83</v>
      </c>
      <c r="R2552" t="s">
        <v>94</v>
      </c>
      <c r="S2552">
        <v>29.158593</v>
      </c>
      <c r="T2552">
        <v>-95.460294000000005</v>
      </c>
      <c r="U2552">
        <v>1.414826667</v>
      </c>
      <c r="V2552">
        <v>1</v>
      </c>
      <c r="W2552">
        <v>3.6</v>
      </c>
      <c r="X2552">
        <v>0</v>
      </c>
      <c r="Y2552">
        <v>514.69191000000001</v>
      </c>
      <c r="Z2552">
        <v>48007002001</v>
      </c>
      <c r="AA2552">
        <v>1116.3019266730998</v>
      </c>
      <c r="AB2552" t="s">
        <v>41</v>
      </c>
      <c r="AC2552" t="s">
        <v>54</v>
      </c>
      <c r="AD2552" t="s">
        <v>54</v>
      </c>
      <c r="AE2552" t="s">
        <v>73</v>
      </c>
      <c r="AF2552" t="s">
        <v>11652</v>
      </c>
    </row>
    <row r="2553" spans="1:32" x14ac:dyDescent="0.25">
      <c r="A2553" t="s">
        <v>11653</v>
      </c>
      <c r="B2553" t="s">
        <v>11654</v>
      </c>
      <c r="C2553" t="s">
        <v>11655</v>
      </c>
      <c r="D2553" t="s">
        <v>11653</v>
      </c>
      <c r="E2553" t="s">
        <v>437</v>
      </c>
      <c r="F2553">
        <v>5</v>
      </c>
      <c r="G2553">
        <v>2022</v>
      </c>
      <c r="H2553" s="1">
        <v>44944.518284710648</v>
      </c>
      <c r="I2553" t="s">
        <v>8601</v>
      </c>
      <c r="J2553">
        <v>171</v>
      </c>
      <c r="K2553">
        <v>0</v>
      </c>
      <c r="L2553" t="s">
        <v>38</v>
      </c>
      <c r="M2553" t="s">
        <v>51</v>
      </c>
      <c r="N2553">
        <v>171</v>
      </c>
      <c r="R2553" t="s">
        <v>52</v>
      </c>
      <c r="S2553">
        <v>46.281880000000001</v>
      </c>
      <c r="T2553">
        <v>-96.1126</v>
      </c>
      <c r="U2553">
        <v>1.5153333330000001</v>
      </c>
      <c r="V2553">
        <v>1</v>
      </c>
      <c r="W2553">
        <v>2.81</v>
      </c>
      <c r="X2553">
        <v>2.81</v>
      </c>
      <c r="Y2553">
        <v>553.40599999999995</v>
      </c>
      <c r="Z2553">
        <v>27000021001</v>
      </c>
      <c r="AA2553">
        <v>768.48191363139995</v>
      </c>
      <c r="AB2553" t="s">
        <v>53</v>
      </c>
      <c r="AC2553" t="s">
        <v>42</v>
      </c>
      <c r="AD2553" t="s">
        <v>54</v>
      </c>
      <c r="AE2553" t="s">
        <v>73</v>
      </c>
      <c r="AF2553" t="s">
        <v>11656</v>
      </c>
    </row>
    <row r="2554" spans="1:32" x14ac:dyDescent="0.25">
      <c r="A2554" t="s">
        <v>11657</v>
      </c>
      <c r="B2554" t="s">
        <v>11658</v>
      </c>
      <c r="C2554" t="s">
        <v>11658</v>
      </c>
      <c r="D2554" t="s">
        <v>4222</v>
      </c>
      <c r="E2554" t="s">
        <v>99</v>
      </c>
      <c r="F2554">
        <v>6</v>
      </c>
      <c r="G2554">
        <v>2022</v>
      </c>
      <c r="H2554" s="1">
        <v>44834.697283773145</v>
      </c>
      <c r="I2554" t="s">
        <v>8601</v>
      </c>
      <c r="J2554">
        <v>169.06</v>
      </c>
      <c r="K2554">
        <v>0</v>
      </c>
      <c r="L2554" t="s">
        <v>38</v>
      </c>
      <c r="M2554" t="s">
        <v>79</v>
      </c>
      <c r="Q2554">
        <v>169.06</v>
      </c>
      <c r="R2554" t="s">
        <v>52</v>
      </c>
      <c r="S2554">
        <v>29.741188999999999</v>
      </c>
      <c r="T2554">
        <v>-95.727085000000002</v>
      </c>
      <c r="U2554">
        <v>1.114083333</v>
      </c>
      <c r="V2554">
        <v>1</v>
      </c>
      <c r="W2554">
        <v>3</v>
      </c>
      <c r="X2554">
        <v>0</v>
      </c>
      <c r="Y2554">
        <v>406.71499999999997</v>
      </c>
      <c r="AB2554" t="s">
        <v>41</v>
      </c>
      <c r="AC2554" t="s">
        <v>54</v>
      </c>
      <c r="AD2554" t="s">
        <v>54</v>
      </c>
      <c r="AE2554" t="s">
        <v>73</v>
      </c>
      <c r="AF2554" t="s">
        <v>11659</v>
      </c>
    </row>
    <row r="2555" spans="1:32" x14ac:dyDescent="0.25">
      <c r="A2555" t="s">
        <v>11660</v>
      </c>
      <c r="B2555" t="s">
        <v>11661</v>
      </c>
      <c r="C2555" t="s">
        <v>11662</v>
      </c>
      <c r="D2555" t="s">
        <v>1240</v>
      </c>
      <c r="E2555" t="s">
        <v>286</v>
      </c>
      <c r="F2555">
        <v>1</v>
      </c>
      <c r="G2555">
        <v>2022</v>
      </c>
      <c r="H2555" s="1">
        <v>45002.49943989583</v>
      </c>
      <c r="I2555" t="s">
        <v>8601</v>
      </c>
      <c r="J2555">
        <v>168</v>
      </c>
      <c r="K2555">
        <v>0</v>
      </c>
      <c r="L2555" t="s">
        <v>38</v>
      </c>
      <c r="M2555" t="s">
        <v>79</v>
      </c>
      <c r="Q2555">
        <v>168</v>
      </c>
      <c r="R2555" t="s">
        <v>806</v>
      </c>
      <c r="S2555">
        <v>44.486896000000002</v>
      </c>
      <c r="T2555">
        <v>-73.193622000000005</v>
      </c>
      <c r="U2555">
        <v>0.50814999999999999</v>
      </c>
      <c r="V2555">
        <v>1</v>
      </c>
      <c r="W2555">
        <v>0</v>
      </c>
      <c r="X2555">
        <v>0</v>
      </c>
      <c r="Y2555">
        <v>185.3023</v>
      </c>
      <c r="Z2555">
        <v>50000016003</v>
      </c>
      <c r="AA2555">
        <v>350.18737438700998</v>
      </c>
      <c r="AB2555" t="s">
        <v>87</v>
      </c>
      <c r="AC2555" t="s">
        <v>72</v>
      </c>
      <c r="AD2555" t="s">
        <v>43</v>
      </c>
      <c r="AE2555" t="s">
        <v>73</v>
      </c>
      <c r="AF2555" t="s">
        <v>11663</v>
      </c>
    </row>
    <row r="2556" spans="1:32" x14ac:dyDescent="0.25">
      <c r="A2556" t="s">
        <v>11664</v>
      </c>
      <c r="B2556" t="s">
        <v>11665</v>
      </c>
      <c r="C2556" t="s">
        <v>11665</v>
      </c>
      <c r="D2556" t="s">
        <v>11666</v>
      </c>
      <c r="E2556" t="s">
        <v>99</v>
      </c>
      <c r="F2556">
        <v>6</v>
      </c>
      <c r="G2556">
        <v>2022</v>
      </c>
      <c r="H2556" s="1">
        <v>44832.435252164352</v>
      </c>
      <c r="I2556" t="s">
        <v>8601</v>
      </c>
      <c r="J2556">
        <v>165.29</v>
      </c>
      <c r="K2556">
        <v>0</v>
      </c>
      <c r="L2556" t="s">
        <v>38</v>
      </c>
      <c r="M2556" t="s">
        <v>79</v>
      </c>
      <c r="Q2556">
        <v>165.29</v>
      </c>
      <c r="R2556" t="s">
        <v>94</v>
      </c>
      <c r="S2556">
        <v>35.668332999999997</v>
      </c>
      <c r="T2556">
        <v>-101.404444</v>
      </c>
      <c r="U2556">
        <v>0.92783333300000004</v>
      </c>
      <c r="V2556">
        <v>1</v>
      </c>
      <c r="W2556">
        <v>3</v>
      </c>
      <c r="X2556">
        <v>0</v>
      </c>
      <c r="Y2556">
        <v>338.53</v>
      </c>
      <c r="AB2556" t="s">
        <v>1420</v>
      </c>
      <c r="AC2556" t="s">
        <v>54</v>
      </c>
      <c r="AD2556" t="s">
        <v>54</v>
      </c>
      <c r="AE2556" t="s">
        <v>44</v>
      </c>
      <c r="AF2556" t="s">
        <v>11667</v>
      </c>
    </row>
    <row r="2557" spans="1:32" x14ac:dyDescent="0.25">
      <c r="A2557" t="s">
        <v>11668</v>
      </c>
      <c r="B2557" t="s">
        <v>11669</v>
      </c>
      <c r="C2557" t="s">
        <v>11670</v>
      </c>
      <c r="D2557" t="s">
        <v>11671</v>
      </c>
      <c r="E2557" t="s">
        <v>136</v>
      </c>
      <c r="F2557">
        <v>4</v>
      </c>
      <c r="G2557">
        <v>2022</v>
      </c>
      <c r="H2557" s="1">
        <v>44945.638148495367</v>
      </c>
      <c r="I2557" t="s">
        <v>8601</v>
      </c>
      <c r="J2557">
        <v>163.4</v>
      </c>
      <c r="K2557">
        <v>0</v>
      </c>
      <c r="L2557" t="s">
        <v>38</v>
      </c>
      <c r="M2557" t="s">
        <v>51</v>
      </c>
      <c r="N2557">
        <v>163.4</v>
      </c>
      <c r="R2557" t="s">
        <v>52</v>
      </c>
      <c r="S2557">
        <v>34.899863000000003</v>
      </c>
      <c r="T2557">
        <v>-80.003079999999997</v>
      </c>
      <c r="U2557">
        <v>1.54555</v>
      </c>
      <c r="V2557">
        <v>1</v>
      </c>
      <c r="W2557">
        <v>3.5</v>
      </c>
      <c r="X2557">
        <v>0</v>
      </c>
      <c r="Y2557">
        <v>564.02930000000003</v>
      </c>
      <c r="Z2557">
        <v>37000409001</v>
      </c>
      <c r="AA2557">
        <v>1272.9119849013002</v>
      </c>
      <c r="AB2557" t="s">
        <v>53</v>
      </c>
      <c r="AC2557" t="s">
        <v>54</v>
      </c>
      <c r="AD2557" t="s">
        <v>54</v>
      </c>
      <c r="AE2557" t="s">
        <v>73</v>
      </c>
      <c r="AF2557" t="s">
        <v>11672</v>
      </c>
    </row>
    <row r="2558" spans="1:32" x14ac:dyDescent="0.25">
      <c r="A2558" t="s">
        <v>11673</v>
      </c>
      <c r="B2558" t="s">
        <v>11674</v>
      </c>
      <c r="C2558" t="s">
        <v>11675</v>
      </c>
      <c r="D2558" t="s">
        <v>10804</v>
      </c>
      <c r="E2558" t="s">
        <v>213</v>
      </c>
      <c r="F2558">
        <v>3</v>
      </c>
      <c r="G2558">
        <v>2022</v>
      </c>
      <c r="H2558" s="1">
        <v>44965.40962864583</v>
      </c>
      <c r="I2558" t="s">
        <v>8601</v>
      </c>
      <c r="J2558">
        <v>160.57</v>
      </c>
      <c r="K2558">
        <v>0</v>
      </c>
      <c r="L2558" t="s">
        <v>38</v>
      </c>
      <c r="M2558" t="s">
        <v>51</v>
      </c>
      <c r="N2558">
        <v>160.57</v>
      </c>
      <c r="R2558" t="s">
        <v>52</v>
      </c>
      <c r="S2558">
        <v>39.725833000000002</v>
      </c>
      <c r="T2558">
        <v>-77.593333000000001</v>
      </c>
      <c r="U2558">
        <v>0.88749999999999996</v>
      </c>
      <c r="V2558">
        <v>1</v>
      </c>
      <c r="W2558">
        <v>1.85</v>
      </c>
      <c r="X2558">
        <v>0</v>
      </c>
      <c r="Y2558">
        <v>323.44</v>
      </c>
      <c r="Z2558">
        <v>42003006001</v>
      </c>
      <c r="AA2558">
        <v>327.78849396600003</v>
      </c>
      <c r="AB2558" t="s">
        <v>41</v>
      </c>
      <c r="AC2558" t="s">
        <v>54</v>
      </c>
      <c r="AD2558" t="s">
        <v>54</v>
      </c>
      <c r="AE2558" t="s">
        <v>65</v>
      </c>
      <c r="AF2558" t="s">
        <v>11676</v>
      </c>
    </row>
    <row r="2559" spans="1:32" x14ac:dyDescent="0.25">
      <c r="A2559" t="s">
        <v>11677</v>
      </c>
      <c r="B2559" t="s">
        <v>11678</v>
      </c>
      <c r="C2559" t="s">
        <v>11679</v>
      </c>
      <c r="D2559" t="s">
        <v>8067</v>
      </c>
      <c r="E2559" t="s">
        <v>117</v>
      </c>
      <c r="F2559">
        <v>5</v>
      </c>
      <c r="G2559">
        <v>2022</v>
      </c>
      <c r="H2559" s="1">
        <v>44985.645491608797</v>
      </c>
      <c r="I2559" t="s">
        <v>8601</v>
      </c>
      <c r="J2559">
        <v>160</v>
      </c>
      <c r="K2559">
        <v>0</v>
      </c>
      <c r="L2559" t="s">
        <v>38</v>
      </c>
      <c r="M2559" t="s">
        <v>51</v>
      </c>
      <c r="N2559">
        <v>160</v>
      </c>
      <c r="R2559" t="s">
        <v>52</v>
      </c>
      <c r="S2559">
        <v>41.326349999999998</v>
      </c>
      <c r="T2559">
        <v>-89.114260000000002</v>
      </c>
      <c r="U2559">
        <v>2.9574166669999999</v>
      </c>
      <c r="V2559">
        <v>3</v>
      </c>
      <c r="W2559">
        <v>4.53</v>
      </c>
      <c r="X2559">
        <v>3</v>
      </c>
      <c r="Y2559">
        <v>1080.1410000000001</v>
      </c>
      <c r="Z2559">
        <v>17000623001</v>
      </c>
      <c r="AA2559">
        <v>950.5866325014</v>
      </c>
      <c r="AB2559" t="s">
        <v>41</v>
      </c>
      <c r="AC2559" t="s">
        <v>54</v>
      </c>
      <c r="AD2559" t="s">
        <v>54</v>
      </c>
      <c r="AE2559" t="s">
        <v>54</v>
      </c>
      <c r="AF2559" t="s">
        <v>11680</v>
      </c>
    </row>
    <row r="2560" spans="1:32" x14ac:dyDescent="0.25">
      <c r="A2560" t="s">
        <v>11681</v>
      </c>
      <c r="B2560" t="s">
        <v>11682</v>
      </c>
      <c r="C2560" t="s">
        <v>11682</v>
      </c>
      <c r="D2560" t="s">
        <v>3180</v>
      </c>
      <c r="E2560" t="s">
        <v>99</v>
      </c>
      <c r="F2560">
        <v>6</v>
      </c>
      <c r="G2560">
        <v>2022</v>
      </c>
      <c r="H2560" s="1">
        <v>44831.329961932868</v>
      </c>
      <c r="I2560" t="s">
        <v>8601</v>
      </c>
      <c r="J2560">
        <v>159.44</v>
      </c>
      <c r="K2560">
        <v>0</v>
      </c>
      <c r="L2560" t="s">
        <v>38</v>
      </c>
      <c r="M2560" t="s">
        <v>79</v>
      </c>
      <c r="Q2560">
        <v>159.44</v>
      </c>
      <c r="R2560" t="s">
        <v>86</v>
      </c>
      <c r="S2560">
        <v>30.315999999999999</v>
      </c>
      <c r="T2560">
        <v>-97.569666999999995</v>
      </c>
      <c r="U2560">
        <v>0.5675</v>
      </c>
      <c r="V2560">
        <v>1</v>
      </c>
      <c r="W2560">
        <v>2.25</v>
      </c>
      <c r="X2560">
        <v>0.75</v>
      </c>
      <c r="Y2560">
        <v>206.67</v>
      </c>
      <c r="Z2560">
        <v>48003033014</v>
      </c>
      <c r="AA2560">
        <v>300.47278613549997</v>
      </c>
      <c r="AB2560" t="s">
        <v>54</v>
      </c>
      <c r="AC2560" t="s">
        <v>64</v>
      </c>
      <c r="AD2560" t="s">
        <v>54</v>
      </c>
      <c r="AE2560" t="s">
        <v>54</v>
      </c>
      <c r="AF2560" t="s">
        <v>11683</v>
      </c>
    </row>
    <row r="2561" spans="1:32" x14ac:dyDescent="0.25">
      <c r="A2561" t="s">
        <v>11684</v>
      </c>
      <c r="B2561" t="s">
        <v>11685</v>
      </c>
      <c r="C2561" t="s">
        <v>11685</v>
      </c>
      <c r="D2561" t="s">
        <v>11686</v>
      </c>
      <c r="E2561" t="s">
        <v>99</v>
      </c>
      <c r="F2561">
        <v>6</v>
      </c>
      <c r="G2561">
        <v>2022</v>
      </c>
      <c r="H2561" s="1">
        <v>44837.61805759259</v>
      </c>
      <c r="I2561" t="s">
        <v>8601</v>
      </c>
      <c r="J2561">
        <v>158.19999999999999</v>
      </c>
      <c r="K2561">
        <v>0</v>
      </c>
      <c r="L2561" t="s">
        <v>38</v>
      </c>
      <c r="M2561" t="s">
        <v>51</v>
      </c>
      <c r="N2561">
        <v>158.19999999999999</v>
      </c>
      <c r="R2561" t="s">
        <v>86</v>
      </c>
      <c r="S2561">
        <v>28.037680000000002</v>
      </c>
      <c r="T2561">
        <v>-97.056049999999999</v>
      </c>
      <c r="U2561">
        <v>0.95240150000000001</v>
      </c>
      <c r="V2561">
        <v>1</v>
      </c>
      <c r="W2561">
        <v>2.5</v>
      </c>
      <c r="X2561">
        <v>2.5</v>
      </c>
      <c r="Y2561">
        <v>346.94916899999998</v>
      </c>
      <c r="Z2561">
        <v>48001242001</v>
      </c>
      <c r="AA2561">
        <v>466.1880803072001</v>
      </c>
      <c r="AB2561" t="s">
        <v>118</v>
      </c>
      <c r="AC2561" t="s">
        <v>54</v>
      </c>
      <c r="AD2561" t="s">
        <v>54</v>
      </c>
      <c r="AE2561" t="s">
        <v>73</v>
      </c>
      <c r="AF2561" t="s">
        <v>11687</v>
      </c>
    </row>
    <row r="2562" spans="1:32" x14ac:dyDescent="0.25">
      <c r="A2562" t="s">
        <v>11688</v>
      </c>
      <c r="B2562" t="s">
        <v>11689</v>
      </c>
      <c r="C2562" t="s">
        <v>11690</v>
      </c>
      <c r="D2562" t="s">
        <v>7292</v>
      </c>
      <c r="E2562" t="s">
        <v>1023</v>
      </c>
      <c r="F2562">
        <v>8</v>
      </c>
      <c r="G2562">
        <v>2022</v>
      </c>
      <c r="H2562" s="1">
        <v>44976.699364699074</v>
      </c>
      <c r="I2562" t="s">
        <v>8601</v>
      </c>
      <c r="J2562">
        <v>157</v>
      </c>
      <c r="K2562">
        <v>0</v>
      </c>
      <c r="L2562" t="s">
        <v>38</v>
      </c>
      <c r="M2562" t="s">
        <v>51</v>
      </c>
      <c r="N2562">
        <v>157</v>
      </c>
      <c r="R2562" t="s">
        <v>86</v>
      </c>
      <c r="S2562">
        <v>38.514584999999997</v>
      </c>
      <c r="T2562">
        <v>-105.973243</v>
      </c>
      <c r="U2562">
        <v>0.63985000000000003</v>
      </c>
      <c r="V2562">
        <v>1</v>
      </c>
      <c r="W2562">
        <v>2.7</v>
      </c>
      <c r="X2562">
        <v>0</v>
      </c>
      <c r="Y2562">
        <v>233.86959999999999</v>
      </c>
      <c r="Z2562">
        <v>8000084001</v>
      </c>
      <c r="AA2562">
        <v>529.92473191169995</v>
      </c>
      <c r="AB2562" t="s">
        <v>53</v>
      </c>
      <c r="AC2562" t="s">
        <v>72</v>
      </c>
      <c r="AD2562" t="s">
        <v>43</v>
      </c>
      <c r="AE2562" t="s">
        <v>54</v>
      </c>
      <c r="AF2562" t="s">
        <v>11691</v>
      </c>
    </row>
    <row r="2563" spans="1:32" x14ac:dyDescent="0.25">
      <c r="A2563" t="s">
        <v>11692</v>
      </c>
      <c r="B2563" t="s">
        <v>11693</v>
      </c>
      <c r="C2563" t="s">
        <v>11693</v>
      </c>
      <c r="D2563" t="s">
        <v>11694</v>
      </c>
      <c r="E2563" t="s">
        <v>99</v>
      </c>
      <c r="F2563">
        <v>6</v>
      </c>
      <c r="G2563">
        <v>2022</v>
      </c>
      <c r="H2563" s="1">
        <v>44804.671512627312</v>
      </c>
      <c r="I2563" t="s">
        <v>8601</v>
      </c>
      <c r="J2563">
        <v>156.65</v>
      </c>
      <c r="K2563">
        <v>0</v>
      </c>
      <c r="L2563" t="s">
        <v>38</v>
      </c>
      <c r="M2563" t="s">
        <v>79</v>
      </c>
      <c r="Q2563">
        <v>156.65</v>
      </c>
      <c r="R2563" t="s">
        <v>94</v>
      </c>
      <c r="S2563">
        <v>29.841305999999999</v>
      </c>
      <c r="T2563">
        <v>-94.846861000000004</v>
      </c>
      <c r="U2563">
        <v>1.027341667</v>
      </c>
      <c r="V2563">
        <v>1</v>
      </c>
      <c r="W2563">
        <v>1.5</v>
      </c>
      <c r="X2563">
        <v>0</v>
      </c>
      <c r="Y2563">
        <v>374.74299999999999</v>
      </c>
      <c r="Z2563">
        <v>48007063002</v>
      </c>
      <c r="AA2563">
        <v>546.31415660999994</v>
      </c>
      <c r="AB2563" t="s">
        <v>41</v>
      </c>
      <c r="AC2563" t="s">
        <v>54</v>
      </c>
      <c r="AD2563" t="s">
        <v>54</v>
      </c>
      <c r="AE2563" t="s">
        <v>73</v>
      </c>
      <c r="AF2563" t="s">
        <v>11695</v>
      </c>
    </row>
    <row r="2564" spans="1:32" x14ac:dyDescent="0.25">
      <c r="A2564" t="s">
        <v>11696</v>
      </c>
      <c r="B2564" t="s">
        <v>11697</v>
      </c>
      <c r="C2564" t="s">
        <v>11698</v>
      </c>
      <c r="D2564" t="s">
        <v>11699</v>
      </c>
      <c r="E2564" t="s">
        <v>111</v>
      </c>
      <c r="F2564">
        <v>4</v>
      </c>
      <c r="G2564">
        <v>2022</v>
      </c>
      <c r="H2564" s="1">
        <v>44957.390918784724</v>
      </c>
      <c r="I2564" t="s">
        <v>8601</v>
      </c>
      <c r="J2564">
        <v>156.59</v>
      </c>
      <c r="K2564">
        <v>0</v>
      </c>
      <c r="L2564" t="s">
        <v>38</v>
      </c>
      <c r="M2564" t="s">
        <v>51</v>
      </c>
      <c r="N2564">
        <v>156.59</v>
      </c>
      <c r="R2564" t="s">
        <v>52</v>
      </c>
      <c r="S2564">
        <v>33.51</v>
      </c>
      <c r="T2564">
        <v>-82.163556</v>
      </c>
      <c r="U2564">
        <v>0.93333333299999999</v>
      </c>
      <c r="V2564">
        <v>1</v>
      </c>
      <c r="W2564">
        <v>1.5</v>
      </c>
      <c r="X2564">
        <v>0.94499999999999995</v>
      </c>
      <c r="Y2564">
        <v>340.60599999999999</v>
      </c>
      <c r="AB2564" t="s">
        <v>41</v>
      </c>
      <c r="AC2564" t="s">
        <v>54</v>
      </c>
      <c r="AD2564" t="s">
        <v>54</v>
      </c>
      <c r="AE2564" t="s">
        <v>73</v>
      </c>
      <c r="AF2564" t="s">
        <v>11700</v>
      </c>
    </row>
    <row r="2565" spans="1:32" x14ac:dyDescent="0.25">
      <c r="A2565" t="s">
        <v>11701</v>
      </c>
      <c r="B2565" t="s">
        <v>11702</v>
      </c>
      <c r="C2565" t="s">
        <v>11703</v>
      </c>
      <c r="D2565" t="s">
        <v>2199</v>
      </c>
      <c r="E2565" t="s">
        <v>213</v>
      </c>
      <c r="F2565">
        <v>3</v>
      </c>
      <c r="G2565">
        <v>2022</v>
      </c>
      <c r="H2565" s="1">
        <v>44971.446675127314</v>
      </c>
      <c r="I2565" t="s">
        <v>8601</v>
      </c>
      <c r="J2565">
        <v>156.31</v>
      </c>
      <c r="K2565">
        <v>0</v>
      </c>
      <c r="L2565" t="s">
        <v>38</v>
      </c>
      <c r="M2565" t="s">
        <v>51</v>
      </c>
      <c r="N2565">
        <v>156.31</v>
      </c>
      <c r="R2565" t="s">
        <v>214</v>
      </c>
      <c r="S2565">
        <v>40.197150000000001</v>
      </c>
      <c r="T2565">
        <v>-76.160880000000006</v>
      </c>
      <c r="U2565">
        <v>1.23675</v>
      </c>
      <c r="V2565">
        <v>1</v>
      </c>
      <c r="W2565">
        <v>2.2999999999999998</v>
      </c>
      <c r="X2565">
        <v>0</v>
      </c>
      <c r="Y2565">
        <v>450.44400000000002</v>
      </c>
      <c r="AB2565" t="s">
        <v>54</v>
      </c>
      <c r="AC2565" t="s">
        <v>54</v>
      </c>
      <c r="AD2565" t="s">
        <v>215</v>
      </c>
      <c r="AE2565" t="s">
        <v>65</v>
      </c>
      <c r="AF2565" t="s">
        <v>11704</v>
      </c>
    </row>
    <row r="2566" spans="1:32" x14ac:dyDescent="0.25">
      <c r="A2566" t="s">
        <v>11705</v>
      </c>
      <c r="B2566" t="s">
        <v>11706</v>
      </c>
      <c r="C2566" t="s">
        <v>11706</v>
      </c>
      <c r="D2566" t="s">
        <v>98</v>
      </c>
      <c r="E2566" t="s">
        <v>99</v>
      </c>
      <c r="F2566">
        <v>6</v>
      </c>
      <c r="G2566">
        <v>2022</v>
      </c>
      <c r="H2566" s="1">
        <v>44834.720402118059</v>
      </c>
      <c r="I2566" t="s">
        <v>8601</v>
      </c>
      <c r="J2566">
        <v>155.63999999999999</v>
      </c>
      <c r="K2566">
        <v>0</v>
      </c>
      <c r="L2566" t="s">
        <v>38</v>
      </c>
      <c r="M2566" t="s">
        <v>51</v>
      </c>
      <c r="N2566">
        <v>155.63999999999999</v>
      </c>
      <c r="R2566" t="s">
        <v>52</v>
      </c>
      <c r="S2566">
        <v>29.962</v>
      </c>
      <c r="T2566">
        <v>-95.249806000000007</v>
      </c>
      <c r="U2566">
        <v>0.87341666699999998</v>
      </c>
      <c r="V2566">
        <v>1</v>
      </c>
      <c r="W2566">
        <v>1.5</v>
      </c>
      <c r="X2566">
        <v>1.2</v>
      </c>
      <c r="Y2566">
        <v>318.82100000000003</v>
      </c>
      <c r="AB2566" t="s">
        <v>41</v>
      </c>
      <c r="AC2566" t="s">
        <v>54</v>
      </c>
      <c r="AD2566" t="s">
        <v>54</v>
      </c>
      <c r="AE2566" t="s">
        <v>73</v>
      </c>
      <c r="AF2566" t="s">
        <v>11707</v>
      </c>
    </row>
    <row r="2567" spans="1:32" x14ac:dyDescent="0.25">
      <c r="A2567" t="s">
        <v>11708</v>
      </c>
      <c r="B2567" t="s">
        <v>11709</v>
      </c>
      <c r="C2567" t="s">
        <v>11710</v>
      </c>
      <c r="D2567" t="s">
        <v>11711</v>
      </c>
      <c r="E2567" t="s">
        <v>1083</v>
      </c>
      <c r="F2567">
        <v>8</v>
      </c>
      <c r="G2567">
        <v>2022</v>
      </c>
      <c r="H2567" s="1">
        <v>44973.476502152778</v>
      </c>
      <c r="I2567" t="s">
        <v>8601</v>
      </c>
      <c r="J2567">
        <v>154.71</v>
      </c>
      <c r="K2567">
        <v>0</v>
      </c>
      <c r="L2567" t="s">
        <v>38</v>
      </c>
      <c r="M2567" t="s">
        <v>79</v>
      </c>
      <c r="Q2567">
        <v>154.71</v>
      </c>
      <c r="R2567" t="s">
        <v>94</v>
      </c>
      <c r="S2567">
        <v>44.104640000000003</v>
      </c>
      <c r="T2567">
        <v>-102.99018</v>
      </c>
      <c r="U2567">
        <v>1.1786666669999999</v>
      </c>
      <c r="V2567">
        <v>1</v>
      </c>
      <c r="W2567">
        <v>3</v>
      </c>
      <c r="X2567">
        <v>3</v>
      </c>
      <c r="Y2567">
        <v>430.44799999999998</v>
      </c>
      <c r="AB2567" t="s">
        <v>41</v>
      </c>
      <c r="AC2567" t="s">
        <v>54</v>
      </c>
      <c r="AD2567" t="s">
        <v>54</v>
      </c>
      <c r="AE2567" t="s">
        <v>73</v>
      </c>
      <c r="AF2567" t="s">
        <v>11712</v>
      </c>
    </row>
    <row r="2568" spans="1:32" x14ac:dyDescent="0.25">
      <c r="A2568" t="s">
        <v>11713</v>
      </c>
      <c r="B2568" t="s">
        <v>11714</v>
      </c>
      <c r="C2568" t="s">
        <v>11714</v>
      </c>
      <c r="D2568" t="s">
        <v>9476</v>
      </c>
      <c r="E2568" t="s">
        <v>99</v>
      </c>
      <c r="F2568">
        <v>6</v>
      </c>
      <c r="G2568">
        <v>2022</v>
      </c>
      <c r="H2568" s="1">
        <v>44812.409277662038</v>
      </c>
      <c r="I2568" t="s">
        <v>8601</v>
      </c>
      <c r="J2568">
        <v>154.6</v>
      </c>
      <c r="K2568">
        <v>0</v>
      </c>
      <c r="L2568" t="s">
        <v>38</v>
      </c>
      <c r="M2568" t="s">
        <v>79</v>
      </c>
      <c r="Q2568">
        <v>154.6</v>
      </c>
      <c r="R2568" t="s">
        <v>94</v>
      </c>
      <c r="S2568">
        <v>34.163389000000002</v>
      </c>
      <c r="T2568">
        <v>-99.269417000000004</v>
      </c>
      <c r="U2568">
        <v>0.86375000000000002</v>
      </c>
      <c r="V2568">
        <v>1</v>
      </c>
      <c r="W2568">
        <v>2</v>
      </c>
      <c r="X2568">
        <v>2</v>
      </c>
      <c r="Y2568">
        <v>315.19299999999998</v>
      </c>
      <c r="Z2568">
        <v>48000115001</v>
      </c>
      <c r="AB2568" t="s">
        <v>407</v>
      </c>
      <c r="AC2568" t="s">
        <v>42</v>
      </c>
      <c r="AD2568" t="s">
        <v>54</v>
      </c>
      <c r="AE2568" t="s">
        <v>65</v>
      </c>
      <c r="AF2568" t="s">
        <v>11715</v>
      </c>
    </row>
    <row r="2569" spans="1:32" x14ac:dyDescent="0.25">
      <c r="A2569" t="s">
        <v>11716</v>
      </c>
      <c r="B2569" t="s">
        <v>11717</v>
      </c>
      <c r="C2569" t="s">
        <v>11718</v>
      </c>
      <c r="D2569" t="s">
        <v>11719</v>
      </c>
      <c r="E2569" t="s">
        <v>1719</v>
      </c>
      <c r="F2569">
        <v>7</v>
      </c>
      <c r="G2569">
        <v>2022</v>
      </c>
      <c r="H2569" s="1">
        <v>44974.589478240741</v>
      </c>
      <c r="I2569" t="s">
        <v>8601</v>
      </c>
      <c r="J2569">
        <v>154.41999999999999</v>
      </c>
      <c r="K2569">
        <v>0</v>
      </c>
      <c r="L2569" t="s">
        <v>38</v>
      </c>
      <c r="M2569" t="s">
        <v>51</v>
      </c>
      <c r="N2569">
        <v>154.41999999999999</v>
      </c>
      <c r="R2569" t="s">
        <v>52</v>
      </c>
      <c r="S2569">
        <v>37.664870000000001</v>
      </c>
      <c r="T2569">
        <v>-97.111429999999999</v>
      </c>
      <c r="U2569">
        <v>0.58692500000000003</v>
      </c>
      <c r="V2569">
        <v>1</v>
      </c>
      <c r="W2569">
        <v>1.2</v>
      </c>
      <c r="X2569">
        <v>0</v>
      </c>
      <c r="Y2569">
        <v>213.65719999999999</v>
      </c>
      <c r="Z2569">
        <v>20001601001</v>
      </c>
      <c r="AA2569">
        <v>393.34619275919999</v>
      </c>
      <c r="AB2569" t="s">
        <v>41</v>
      </c>
      <c r="AC2569" t="s">
        <v>54</v>
      </c>
      <c r="AD2569" t="s">
        <v>54</v>
      </c>
      <c r="AE2569" t="s">
        <v>73</v>
      </c>
      <c r="AF2569" t="s">
        <v>11720</v>
      </c>
    </row>
    <row r="2570" spans="1:32" x14ac:dyDescent="0.25">
      <c r="A2570" t="s">
        <v>11721</v>
      </c>
      <c r="B2570" t="s">
        <v>11722</v>
      </c>
      <c r="C2570" t="s">
        <v>11723</v>
      </c>
      <c r="D2570" t="s">
        <v>9599</v>
      </c>
      <c r="E2570" t="s">
        <v>36</v>
      </c>
      <c r="F2570">
        <v>9</v>
      </c>
      <c r="G2570">
        <v>2022</v>
      </c>
      <c r="H2570" s="1">
        <v>44974.606244224538</v>
      </c>
      <c r="I2570" t="s">
        <v>8601</v>
      </c>
      <c r="J2570">
        <v>152</v>
      </c>
      <c r="K2570">
        <v>0</v>
      </c>
      <c r="L2570" t="s">
        <v>38</v>
      </c>
      <c r="M2570" t="s">
        <v>79</v>
      </c>
      <c r="Q2570">
        <v>152</v>
      </c>
      <c r="R2570" t="s">
        <v>86</v>
      </c>
      <c r="S2570">
        <v>34.886730000090303</v>
      </c>
      <c r="T2570">
        <v>-120.432363600599</v>
      </c>
      <c r="Z2570">
        <v>6003049001</v>
      </c>
      <c r="AA2570">
        <v>1110.8387851069999</v>
      </c>
      <c r="AB2570" t="s">
        <v>407</v>
      </c>
      <c r="AC2570" t="s">
        <v>4340</v>
      </c>
      <c r="AD2570" t="s">
        <v>43</v>
      </c>
      <c r="AE2570" t="s">
        <v>44</v>
      </c>
      <c r="AF2570" t="s">
        <v>11724</v>
      </c>
    </row>
    <row r="2571" spans="1:32" x14ac:dyDescent="0.25">
      <c r="A2571" t="s">
        <v>11725</v>
      </c>
      <c r="B2571" t="s">
        <v>11726</v>
      </c>
      <c r="C2571" t="s">
        <v>11727</v>
      </c>
      <c r="D2571" t="s">
        <v>2076</v>
      </c>
      <c r="E2571" t="s">
        <v>136</v>
      </c>
      <c r="F2571">
        <v>4</v>
      </c>
      <c r="G2571">
        <v>2022</v>
      </c>
      <c r="H2571" s="1">
        <v>44973.309927013892</v>
      </c>
      <c r="I2571" t="s">
        <v>8601</v>
      </c>
      <c r="J2571">
        <v>151</v>
      </c>
      <c r="K2571">
        <v>0</v>
      </c>
      <c r="L2571" t="s">
        <v>38</v>
      </c>
      <c r="M2571" t="s">
        <v>51</v>
      </c>
      <c r="N2571">
        <v>151</v>
      </c>
      <c r="R2571" t="s">
        <v>52</v>
      </c>
      <c r="S2571">
        <v>35.885759999999998</v>
      </c>
      <c r="T2571">
        <v>-80.501040000000003</v>
      </c>
      <c r="U2571">
        <v>0.55232499999999995</v>
      </c>
      <c r="V2571">
        <v>1</v>
      </c>
      <c r="W2571">
        <v>0.98</v>
      </c>
      <c r="X2571">
        <v>0</v>
      </c>
      <c r="Y2571">
        <v>201.566</v>
      </c>
      <c r="Z2571">
        <v>37003002002</v>
      </c>
      <c r="AA2571">
        <v>244.0203232858</v>
      </c>
      <c r="AB2571" t="s">
        <v>41</v>
      </c>
      <c r="AC2571" t="s">
        <v>54</v>
      </c>
      <c r="AD2571" t="s">
        <v>54</v>
      </c>
      <c r="AE2571" t="s">
        <v>54</v>
      </c>
      <c r="AF2571" t="s">
        <v>11728</v>
      </c>
    </row>
    <row r="2572" spans="1:32" x14ac:dyDescent="0.25">
      <c r="A2572" t="s">
        <v>11729</v>
      </c>
      <c r="B2572" t="s">
        <v>11730</v>
      </c>
      <c r="C2572" t="s">
        <v>11731</v>
      </c>
      <c r="D2572" t="s">
        <v>11732</v>
      </c>
      <c r="E2572" t="s">
        <v>207</v>
      </c>
      <c r="F2572">
        <v>4</v>
      </c>
      <c r="G2572">
        <v>2022</v>
      </c>
      <c r="H2572" s="1">
        <v>44970.591288912037</v>
      </c>
      <c r="I2572" t="s">
        <v>8601</v>
      </c>
      <c r="J2572">
        <v>150.30000000000001</v>
      </c>
      <c r="K2572">
        <v>0</v>
      </c>
      <c r="L2572" t="s">
        <v>38</v>
      </c>
      <c r="M2572" t="s">
        <v>51</v>
      </c>
      <c r="N2572">
        <v>150.30000000000001</v>
      </c>
      <c r="R2572" t="s">
        <v>52</v>
      </c>
      <c r="S2572">
        <v>35.35183</v>
      </c>
      <c r="T2572">
        <v>-86.202520000000007</v>
      </c>
      <c r="U2572">
        <v>3.7282500000000001</v>
      </c>
      <c r="V2572">
        <v>1</v>
      </c>
      <c r="W2572">
        <v>5</v>
      </c>
      <c r="X2572">
        <v>3.3</v>
      </c>
      <c r="Y2572">
        <v>1357.4849999999999</v>
      </c>
      <c r="Z2572">
        <v>47001465001</v>
      </c>
      <c r="AA2572">
        <v>1511.4691666210001</v>
      </c>
      <c r="AB2572" t="s">
        <v>38</v>
      </c>
      <c r="AC2572" t="s">
        <v>38</v>
      </c>
      <c r="AD2572" t="s">
        <v>38</v>
      </c>
      <c r="AE2572" t="s">
        <v>38</v>
      </c>
      <c r="AF2572" t="s">
        <v>11733</v>
      </c>
    </row>
    <row r="2573" spans="1:32" x14ac:dyDescent="0.25">
      <c r="A2573" t="s">
        <v>11734</v>
      </c>
      <c r="B2573" t="s">
        <v>11735</v>
      </c>
      <c r="C2573" t="s">
        <v>11736</v>
      </c>
      <c r="D2573" t="s">
        <v>9209</v>
      </c>
      <c r="E2573" t="s">
        <v>213</v>
      </c>
      <c r="F2573">
        <v>3</v>
      </c>
      <c r="G2573">
        <v>2022</v>
      </c>
      <c r="H2573" s="1">
        <v>44944.481032962962</v>
      </c>
      <c r="I2573" t="s">
        <v>8601</v>
      </c>
      <c r="J2573">
        <v>150.03</v>
      </c>
      <c r="K2573">
        <v>0</v>
      </c>
      <c r="L2573" t="s">
        <v>38</v>
      </c>
      <c r="M2573" t="s">
        <v>51</v>
      </c>
      <c r="N2573">
        <v>150.03</v>
      </c>
      <c r="R2573" t="s">
        <v>214</v>
      </c>
      <c r="S2573">
        <v>40.328611000000002</v>
      </c>
      <c r="T2573">
        <v>-75.942499999999995</v>
      </c>
      <c r="U2573">
        <v>2.1894999999999998</v>
      </c>
      <c r="V2573">
        <v>1</v>
      </c>
      <c r="W2573">
        <v>4</v>
      </c>
      <c r="X2573">
        <v>0</v>
      </c>
      <c r="Y2573">
        <v>799.01400000000001</v>
      </c>
      <c r="Z2573">
        <v>42001082001</v>
      </c>
      <c r="AA2573">
        <v>1201.8911445419999</v>
      </c>
      <c r="AB2573" t="s">
        <v>53</v>
      </c>
      <c r="AC2573" t="s">
        <v>54</v>
      </c>
      <c r="AD2573" t="s">
        <v>537</v>
      </c>
      <c r="AE2573" t="s">
        <v>65</v>
      </c>
      <c r="AF2573" t="s">
        <v>11737</v>
      </c>
    </row>
    <row r="2574" spans="1:32" x14ac:dyDescent="0.25">
      <c r="A2574" t="s">
        <v>11738</v>
      </c>
      <c r="B2574" t="s">
        <v>11739</v>
      </c>
      <c r="C2574" t="s">
        <v>11740</v>
      </c>
      <c r="D2574" t="s">
        <v>11741</v>
      </c>
      <c r="E2574" t="s">
        <v>1719</v>
      </c>
      <c r="F2574">
        <v>7</v>
      </c>
      <c r="G2574">
        <v>2022</v>
      </c>
      <c r="H2574" s="1">
        <v>44951.664157476851</v>
      </c>
      <c r="I2574" t="s">
        <v>8601</v>
      </c>
      <c r="J2574">
        <v>147.74</v>
      </c>
      <c r="K2574">
        <v>0</v>
      </c>
      <c r="L2574" t="s">
        <v>38</v>
      </c>
      <c r="M2574" t="s">
        <v>51</v>
      </c>
      <c r="N2574">
        <v>148</v>
      </c>
      <c r="R2574" t="s">
        <v>214</v>
      </c>
      <c r="S2574">
        <v>37.04316</v>
      </c>
      <c r="T2574">
        <v>-97.023870000000002</v>
      </c>
      <c r="U2574">
        <v>1.0914250000000001</v>
      </c>
      <c r="V2574">
        <v>1</v>
      </c>
      <c r="W2574">
        <v>2.1</v>
      </c>
      <c r="X2574">
        <v>0</v>
      </c>
      <c r="Y2574">
        <v>199.46860000000001</v>
      </c>
      <c r="Z2574">
        <v>20000106001</v>
      </c>
      <c r="AA2574">
        <v>655.57698793200007</v>
      </c>
      <c r="AB2574" t="s">
        <v>407</v>
      </c>
      <c r="AC2574" t="s">
        <v>72</v>
      </c>
      <c r="AD2574" t="s">
        <v>54</v>
      </c>
      <c r="AE2574" t="s">
        <v>54</v>
      </c>
      <c r="AF2574" t="s">
        <v>11742</v>
      </c>
    </row>
    <row r="2575" spans="1:32" x14ac:dyDescent="0.25">
      <c r="A2575" t="s">
        <v>11743</v>
      </c>
      <c r="B2575" t="s">
        <v>11744</v>
      </c>
      <c r="C2575" t="s">
        <v>11744</v>
      </c>
      <c r="D2575" t="s">
        <v>11745</v>
      </c>
      <c r="E2575" t="s">
        <v>99</v>
      </c>
      <c r="F2575">
        <v>6</v>
      </c>
      <c r="G2575">
        <v>2022</v>
      </c>
      <c r="H2575" s="1">
        <v>44834.747596539353</v>
      </c>
      <c r="I2575" t="s">
        <v>8601</v>
      </c>
      <c r="J2575">
        <v>147.63999999999999</v>
      </c>
      <c r="K2575">
        <v>0</v>
      </c>
      <c r="L2575" t="s">
        <v>38</v>
      </c>
      <c r="M2575" t="s">
        <v>79</v>
      </c>
      <c r="Q2575">
        <v>147.63999999999999</v>
      </c>
      <c r="R2575" t="s">
        <v>94</v>
      </c>
      <c r="S2575">
        <v>35.572777000000002</v>
      </c>
      <c r="T2575">
        <v>-100.929166</v>
      </c>
      <c r="U2575">
        <v>1.159166667</v>
      </c>
      <c r="V2575">
        <v>1</v>
      </c>
      <c r="W2575">
        <v>3</v>
      </c>
      <c r="X2575">
        <v>3</v>
      </c>
      <c r="Y2575">
        <v>422.75</v>
      </c>
      <c r="Z2575">
        <v>48000114001</v>
      </c>
      <c r="AA2575">
        <v>812.36915087907005</v>
      </c>
      <c r="AB2575" t="s">
        <v>54</v>
      </c>
      <c r="AC2575" t="s">
        <v>54</v>
      </c>
      <c r="AD2575" t="s">
        <v>54</v>
      </c>
      <c r="AE2575" t="s">
        <v>65</v>
      </c>
      <c r="AF2575" t="s">
        <v>11746</v>
      </c>
    </row>
    <row r="2576" spans="1:32" x14ac:dyDescent="0.25">
      <c r="A2576" t="s">
        <v>11747</v>
      </c>
      <c r="B2576" t="s">
        <v>11748</v>
      </c>
      <c r="C2576" t="s">
        <v>11749</v>
      </c>
      <c r="D2576" t="s">
        <v>11750</v>
      </c>
      <c r="E2576" t="s">
        <v>36</v>
      </c>
      <c r="F2576">
        <v>9</v>
      </c>
      <c r="G2576">
        <v>2022</v>
      </c>
      <c r="H2576" s="1">
        <v>44978.686947719907</v>
      </c>
      <c r="I2576" t="s">
        <v>8601</v>
      </c>
      <c r="J2576">
        <v>143.30000000000001</v>
      </c>
      <c r="K2576">
        <v>0</v>
      </c>
      <c r="L2576" t="s">
        <v>38</v>
      </c>
      <c r="M2576" t="s">
        <v>51</v>
      </c>
      <c r="N2576">
        <v>143.30000000000001</v>
      </c>
      <c r="R2576" t="s">
        <v>52</v>
      </c>
      <c r="S2576">
        <v>33.715277999999998</v>
      </c>
      <c r="T2576">
        <v>-116.196944</v>
      </c>
      <c r="U2576">
        <v>0</v>
      </c>
      <c r="V2576">
        <v>1</v>
      </c>
      <c r="W2576">
        <v>13.5</v>
      </c>
      <c r="X2576">
        <v>4.4000000000000004</v>
      </c>
      <c r="Y2576">
        <v>0</v>
      </c>
      <c r="Z2576">
        <v>6007029001</v>
      </c>
      <c r="AA2576">
        <v>2159.7619657982</v>
      </c>
      <c r="AB2576" t="s">
        <v>407</v>
      </c>
      <c r="AC2576" t="s">
        <v>72</v>
      </c>
      <c r="AD2576" t="s">
        <v>54</v>
      </c>
      <c r="AE2576" t="s">
        <v>44</v>
      </c>
      <c r="AF2576" t="s">
        <v>11751</v>
      </c>
    </row>
    <row r="2577" spans="1:32" x14ac:dyDescent="0.25">
      <c r="A2577" t="s">
        <v>11752</v>
      </c>
      <c r="B2577" t="s">
        <v>11753</v>
      </c>
      <c r="C2577" t="s">
        <v>11754</v>
      </c>
      <c r="D2577" t="s">
        <v>11755</v>
      </c>
      <c r="E2577" t="s">
        <v>213</v>
      </c>
      <c r="F2577">
        <v>3</v>
      </c>
      <c r="G2577">
        <v>2022</v>
      </c>
      <c r="H2577" s="1">
        <v>44959.366772743058</v>
      </c>
      <c r="I2577" t="s">
        <v>8601</v>
      </c>
      <c r="J2577">
        <v>142.97</v>
      </c>
      <c r="K2577">
        <v>0</v>
      </c>
      <c r="L2577" t="s">
        <v>38</v>
      </c>
      <c r="M2577" t="s">
        <v>679</v>
      </c>
      <c r="O2577">
        <v>143</v>
      </c>
      <c r="R2577" t="s">
        <v>52</v>
      </c>
      <c r="S2577">
        <v>41.554110000000001</v>
      </c>
      <c r="T2577">
        <v>-75.244259999999997</v>
      </c>
      <c r="U2577">
        <v>0.96591666700000001</v>
      </c>
      <c r="V2577">
        <v>1</v>
      </c>
      <c r="W2577">
        <v>2.2000000000000002</v>
      </c>
      <c r="X2577">
        <v>0</v>
      </c>
      <c r="Y2577">
        <v>351.59300000000002</v>
      </c>
      <c r="Z2577">
        <v>42002327001</v>
      </c>
      <c r="AA2577">
        <v>597.30347789359985</v>
      </c>
      <c r="AB2577" t="s">
        <v>41</v>
      </c>
      <c r="AC2577" t="s">
        <v>54</v>
      </c>
      <c r="AD2577" t="s">
        <v>54</v>
      </c>
      <c r="AE2577" t="s">
        <v>73</v>
      </c>
      <c r="AF2577" t="s">
        <v>11756</v>
      </c>
    </row>
    <row r="2578" spans="1:32" x14ac:dyDescent="0.25">
      <c r="A2578" t="s">
        <v>11757</v>
      </c>
      <c r="B2578" t="s">
        <v>11758</v>
      </c>
      <c r="C2578" t="s">
        <v>11758</v>
      </c>
      <c r="D2578" t="s">
        <v>3762</v>
      </c>
      <c r="E2578" t="s">
        <v>99</v>
      </c>
      <c r="F2578">
        <v>6</v>
      </c>
      <c r="G2578">
        <v>2022</v>
      </c>
      <c r="H2578" s="1">
        <v>44845.466895937498</v>
      </c>
      <c r="I2578" t="s">
        <v>8601</v>
      </c>
      <c r="J2578">
        <v>141.1</v>
      </c>
      <c r="K2578">
        <v>0</v>
      </c>
      <c r="L2578" t="s">
        <v>38</v>
      </c>
      <c r="M2578" t="s">
        <v>79</v>
      </c>
      <c r="Q2578">
        <v>183.4</v>
      </c>
      <c r="R2578" t="s">
        <v>94</v>
      </c>
      <c r="S2578">
        <v>30.230471999999999</v>
      </c>
      <c r="T2578">
        <v>-94.215889000000004</v>
      </c>
      <c r="U2578">
        <v>1.6781999999999999</v>
      </c>
      <c r="V2578">
        <v>1</v>
      </c>
      <c r="W2578">
        <v>3.33</v>
      </c>
      <c r="X2578">
        <v>3.33</v>
      </c>
      <c r="Y2578">
        <v>613.26850000000002</v>
      </c>
      <c r="Z2578">
        <v>48006043002</v>
      </c>
      <c r="AA2578">
        <v>841.32380117940011</v>
      </c>
      <c r="AB2578" t="s">
        <v>41</v>
      </c>
      <c r="AC2578" t="s">
        <v>54</v>
      </c>
      <c r="AD2578" t="s">
        <v>54</v>
      </c>
      <c r="AE2578" t="s">
        <v>73</v>
      </c>
      <c r="AF2578" t="s">
        <v>11759</v>
      </c>
    </row>
    <row r="2579" spans="1:32" x14ac:dyDescent="0.25">
      <c r="A2579" t="s">
        <v>11760</v>
      </c>
      <c r="B2579" t="s">
        <v>11761</v>
      </c>
      <c r="C2579" t="s">
        <v>11761</v>
      </c>
      <c r="D2579" t="s">
        <v>98</v>
      </c>
      <c r="E2579" t="s">
        <v>99</v>
      </c>
      <c r="F2579">
        <v>6</v>
      </c>
      <c r="G2579">
        <v>2022</v>
      </c>
      <c r="H2579" s="1">
        <v>44827.452004872684</v>
      </c>
      <c r="I2579" t="s">
        <v>8601</v>
      </c>
      <c r="J2579">
        <v>139.38</v>
      </c>
      <c r="K2579">
        <v>0</v>
      </c>
      <c r="L2579" t="s">
        <v>38</v>
      </c>
      <c r="M2579" t="s">
        <v>39</v>
      </c>
      <c r="N2579">
        <v>109.38</v>
      </c>
      <c r="Q2579">
        <v>30.01</v>
      </c>
      <c r="R2579" t="s">
        <v>52</v>
      </c>
      <c r="S2579">
        <v>29.696698999999999</v>
      </c>
      <c r="T2579">
        <v>-95.420277999999996</v>
      </c>
      <c r="U2579">
        <v>0.80358333299999996</v>
      </c>
      <c r="V2579">
        <v>1</v>
      </c>
      <c r="W2579">
        <v>2</v>
      </c>
      <c r="X2579">
        <v>0</v>
      </c>
      <c r="Y2579">
        <v>293.25299999999999</v>
      </c>
      <c r="AB2579" t="s">
        <v>41</v>
      </c>
      <c r="AC2579" t="s">
        <v>54</v>
      </c>
      <c r="AD2579" t="s">
        <v>54</v>
      </c>
      <c r="AE2579" t="s">
        <v>73</v>
      </c>
      <c r="AF2579" t="s">
        <v>11762</v>
      </c>
    </row>
    <row r="2580" spans="1:32" x14ac:dyDescent="0.25">
      <c r="A2580" t="s">
        <v>11763</v>
      </c>
      <c r="B2580" t="s">
        <v>11764</v>
      </c>
      <c r="C2580" t="s">
        <v>11765</v>
      </c>
      <c r="D2580" t="s">
        <v>11766</v>
      </c>
      <c r="E2580" t="s">
        <v>259</v>
      </c>
      <c r="F2580">
        <v>7</v>
      </c>
      <c r="G2580">
        <v>2022</v>
      </c>
      <c r="H2580" s="1">
        <v>44966.617264988425</v>
      </c>
      <c r="I2580" t="s">
        <v>8601</v>
      </c>
      <c r="J2580">
        <v>139</v>
      </c>
      <c r="K2580">
        <v>0</v>
      </c>
      <c r="L2580" t="s">
        <v>38</v>
      </c>
      <c r="M2580" t="s">
        <v>51</v>
      </c>
      <c r="N2580">
        <v>139</v>
      </c>
      <c r="R2580" t="s">
        <v>52</v>
      </c>
      <c r="S2580">
        <v>43.102499999999999</v>
      </c>
      <c r="T2580">
        <v>-93.407499999999999</v>
      </c>
      <c r="U2580">
        <v>0</v>
      </c>
      <c r="V2580">
        <v>1</v>
      </c>
      <c r="W2580">
        <v>9.4</v>
      </c>
      <c r="X2580">
        <v>5.7</v>
      </c>
      <c r="Y2580">
        <v>0</v>
      </c>
      <c r="Z2580">
        <v>19000158001</v>
      </c>
      <c r="AA2580">
        <v>1675.363413604</v>
      </c>
      <c r="AB2580" t="s">
        <v>41</v>
      </c>
      <c r="AC2580" t="s">
        <v>54</v>
      </c>
      <c r="AD2580" t="s">
        <v>54</v>
      </c>
      <c r="AE2580" t="s">
        <v>73</v>
      </c>
      <c r="AF2580" t="s">
        <v>11767</v>
      </c>
    </row>
    <row r="2581" spans="1:32" x14ac:dyDescent="0.25">
      <c r="A2581" t="s">
        <v>11768</v>
      </c>
      <c r="B2581" t="s">
        <v>11769</v>
      </c>
      <c r="C2581" t="s">
        <v>11770</v>
      </c>
      <c r="D2581" t="s">
        <v>6566</v>
      </c>
      <c r="E2581" t="s">
        <v>503</v>
      </c>
      <c r="F2581">
        <v>5</v>
      </c>
      <c r="G2581">
        <v>2022</v>
      </c>
      <c r="H2581" s="1">
        <v>44937.924216643522</v>
      </c>
      <c r="I2581" t="s">
        <v>8601</v>
      </c>
      <c r="J2581">
        <v>136.47</v>
      </c>
      <c r="K2581">
        <v>0</v>
      </c>
      <c r="L2581" t="s">
        <v>38</v>
      </c>
      <c r="M2581" t="s">
        <v>79</v>
      </c>
      <c r="Q2581">
        <v>136.47</v>
      </c>
      <c r="R2581" t="s">
        <v>52</v>
      </c>
      <c r="S2581">
        <v>43.604548000000001</v>
      </c>
      <c r="T2581">
        <v>-84.706699999999998</v>
      </c>
      <c r="U2581">
        <v>0</v>
      </c>
      <c r="V2581">
        <v>1</v>
      </c>
      <c r="W2581">
        <v>0.57999999999999996</v>
      </c>
      <c r="X2581">
        <v>0.57999999999999996</v>
      </c>
      <c r="Y2581">
        <v>0</v>
      </c>
      <c r="AB2581" t="s">
        <v>87</v>
      </c>
      <c r="AC2581" t="s">
        <v>72</v>
      </c>
      <c r="AD2581" t="s">
        <v>54</v>
      </c>
      <c r="AE2581" t="s">
        <v>73</v>
      </c>
      <c r="AF2581" t="s">
        <v>11771</v>
      </c>
    </row>
    <row r="2582" spans="1:32" x14ac:dyDescent="0.25">
      <c r="A2582" t="s">
        <v>11772</v>
      </c>
      <c r="B2582" t="s">
        <v>11773</v>
      </c>
      <c r="C2582" t="s">
        <v>11774</v>
      </c>
      <c r="D2582" t="s">
        <v>11775</v>
      </c>
      <c r="E2582" t="s">
        <v>117</v>
      </c>
      <c r="F2582">
        <v>5</v>
      </c>
      <c r="G2582">
        <v>2022</v>
      </c>
      <c r="H2582" s="1">
        <v>44971.435796053243</v>
      </c>
      <c r="I2582" t="s">
        <v>8601</v>
      </c>
      <c r="J2582">
        <v>136</v>
      </c>
      <c r="K2582">
        <v>0</v>
      </c>
      <c r="L2582" t="s">
        <v>38</v>
      </c>
      <c r="M2582" t="s">
        <v>51</v>
      </c>
      <c r="N2582">
        <v>176</v>
      </c>
      <c r="R2582" t="s">
        <v>52</v>
      </c>
      <c r="S2582">
        <v>38.52955</v>
      </c>
      <c r="T2582">
        <v>-89.980649999999997</v>
      </c>
      <c r="U2582">
        <v>2.8025000000000002</v>
      </c>
      <c r="V2582">
        <v>3</v>
      </c>
      <c r="W2582">
        <v>11.89</v>
      </c>
      <c r="X2582">
        <v>5.0149999999999997</v>
      </c>
      <c r="Y2582">
        <v>1022.43</v>
      </c>
      <c r="Z2582">
        <v>17000232001</v>
      </c>
      <c r="AA2582">
        <v>1373.98010387415</v>
      </c>
      <c r="AB2582" t="s">
        <v>41</v>
      </c>
      <c r="AC2582" t="s">
        <v>54</v>
      </c>
      <c r="AD2582" t="s">
        <v>54</v>
      </c>
      <c r="AE2582" t="s">
        <v>65</v>
      </c>
      <c r="AF2582" t="s">
        <v>11776</v>
      </c>
    </row>
    <row r="2583" spans="1:32" x14ac:dyDescent="0.25">
      <c r="A2583" t="s">
        <v>11777</v>
      </c>
      <c r="B2583" t="s">
        <v>11778</v>
      </c>
      <c r="C2583" t="s">
        <v>11779</v>
      </c>
      <c r="D2583" t="s">
        <v>11780</v>
      </c>
      <c r="E2583" t="s">
        <v>543</v>
      </c>
      <c r="F2583">
        <v>7</v>
      </c>
      <c r="G2583">
        <v>2022</v>
      </c>
      <c r="H2583" s="1">
        <v>44973.470977557874</v>
      </c>
      <c r="I2583" t="s">
        <v>8601</v>
      </c>
      <c r="J2583">
        <v>134.30000000000001</v>
      </c>
      <c r="K2583">
        <v>0</v>
      </c>
      <c r="L2583" t="s">
        <v>38</v>
      </c>
      <c r="M2583" t="s">
        <v>79</v>
      </c>
      <c r="Q2583">
        <v>134.30000000000001</v>
      </c>
      <c r="R2583" t="s">
        <v>94</v>
      </c>
      <c r="S2583">
        <v>38.739305999999999</v>
      </c>
      <c r="T2583">
        <v>-94.515949000000006</v>
      </c>
      <c r="U2583">
        <v>1.3314999999999999</v>
      </c>
      <c r="V2583">
        <v>1</v>
      </c>
      <c r="W2583">
        <v>0</v>
      </c>
      <c r="X2583">
        <v>0</v>
      </c>
      <c r="Y2583">
        <v>486.96499999999997</v>
      </c>
      <c r="Z2583">
        <v>29001213001</v>
      </c>
      <c r="AA2583">
        <v>746.62934736700004</v>
      </c>
      <c r="AB2583" t="s">
        <v>54</v>
      </c>
      <c r="AC2583" t="s">
        <v>54</v>
      </c>
      <c r="AD2583" t="s">
        <v>54</v>
      </c>
      <c r="AE2583" t="s">
        <v>73</v>
      </c>
      <c r="AF2583" t="s">
        <v>11781</v>
      </c>
    </row>
    <row r="2584" spans="1:32" x14ac:dyDescent="0.25">
      <c r="A2584" t="s">
        <v>11782</v>
      </c>
      <c r="B2584" t="s">
        <v>11783</v>
      </c>
      <c r="C2584" t="s">
        <v>11784</v>
      </c>
      <c r="D2584" t="s">
        <v>11785</v>
      </c>
      <c r="E2584" t="s">
        <v>36</v>
      </c>
      <c r="F2584">
        <v>9</v>
      </c>
      <c r="G2584">
        <v>2022</v>
      </c>
      <c r="H2584" s="1">
        <v>44978.728994895835</v>
      </c>
      <c r="I2584" t="s">
        <v>8601</v>
      </c>
      <c r="J2584">
        <v>134</v>
      </c>
      <c r="K2584">
        <v>0</v>
      </c>
      <c r="L2584" t="s">
        <v>38</v>
      </c>
      <c r="M2584" t="s">
        <v>79</v>
      </c>
      <c r="Q2584">
        <v>134</v>
      </c>
      <c r="R2584" t="s">
        <v>52</v>
      </c>
      <c r="S2584">
        <v>35.379984</v>
      </c>
      <c r="T2584">
        <v>-120.86008200000001</v>
      </c>
      <c r="U2584">
        <v>0</v>
      </c>
      <c r="V2584">
        <v>1</v>
      </c>
      <c r="W2584">
        <v>2.36</v>
      </c>
      <c r="X2584">
        <v>0</v>
      </c>
      <c r="Y2584">
        <v>0</v>
      </c>
      <c r="Z2584">
        <v>6003014001</v>
      </c>
      <c r="AA2584">
        <v>639.55177267143995</v>
      </c>
      <c r="AB2584" t="s">
        <v>407</v>
      </c>
      <c r="AC2584" t="s">
        <v>562</v>
      </c>
      <c r="AD2584" t="s">
        <v>54</v>
      </c>
      <c r="AE2584" t="s">
        <v>55</v>
      </c>
      <c r="AF2584" t="s">
        <v>11786</v>
      </c>
    </row>
    <row r="2585" spans="1:32" x14ac:dyDescent="0.25">
      <c r="A2585" t="s">
        <v>11787</v>
      </c>
      <c r="B2585" t="s">
        <v>11788</v>
      </c>
      <c r="C2585" t="s">
        <v>11788</v>
      </c>
      <c r="D2585" t="s">
        <v>10130</v>
      </c>
      <c r="E2585" t="s">
        <v>99</v>
      </c>
      <c r="F2585">
        <v>6</v>
      </c>
      <c r="G2585">
        <v>2022</v>
      </c>
      <c r="H2585" s="1">
        <v>44810.582278321759</v>
      </c>
      <c r="I2585" t="s">
        <v>8601</v>
      </c>
      <c r="J2585">
        <v>132.19</v>
      </c>
      <c r="K2585">
        <v>0</v>
      </c>
      <c r="L2585" t="s">
        <v>38</v>
      </c>
      <c r="M2585" t="s">
        <v>679</v>
      </c>
      <c r="O2585">
        <v>1</v>
      </c>
      <c r="R2585" t="s">
        <v>52</v>
      </c>
      <c r="S2585">
        <v>30.588645</v>
      </c>
      <c r="T2585">
        <v>-96.423464999999993</v>
      </c>
      <c r="U2585">
        <v>0.61583333299999998</v>
      </c>
      <c r="V2585">
        <v>1</v>
      </c>
      <c r="W2585">
        <v>4</v>
      </c>
      <c r="X2585">
        <v>2</v>
      </c>
      <c r="Y2585">
        <v>223.73</v>
      </c>
      <c r="AB2585" t="s">
        <v>41</v>
      </c>
      <c r="AC2585" t="s">
        <v>64</v>
      </c>
      <c r="AD2585" t="s">
        <v>43</v>
      </c>
      <c r="AE2585" t="s">
        <v>73</v>
      </c>
      <c r="AF2585" t="s">
        <v>11789</v>
      </c>
    </row>
    <row r="2586" spans="1:32" x14ac:dyDescent="0.25">
      <c r="A2586" t="s">
        <v>11790</v>
      </c>
      <c r="B2586" t="s">
        <v>11791</v>
      </c>
      <c r="C2586" t="s">
        <v>11792</v>
      </c>
      <c r="D2586" t="s">
        <v>11793</v>
      </c>
      <c r="E2586" t="s">
        <v>259</v>
      </c>
      <c r="F2586">
        <v>7</v>
      </c>
      <c r="G2586">
        <v>2022</v>
      </c>
      <c r="H2586" s="1">
        <v>44935.527354421298</v>
      </c>
      <c r="I2586" t="s">
        <v>8601</v>
      </c>
      <c r="J2586">
        <v>131.58000000000001</v>
      </c>
      <c r="K2586">
        <v>0</v>
      </c>
      <c r="L2586" t="s">
        <v>38</v>
      </c>
      <c r="M2586" t="s">
        <v>51</v>
      </c>
      <c r="N2586">
        <v>131.58000000000001</v>
      </c>
      <c r="R2586" t="s">
        <v>52</v>
      </c>
      <c r="S2586">
        <v>42.601666999999999</v>
      </c>
      <c r="T2586">
        <v>-95.179167000000007</v>
      </c>
      <c r="U2586">
        <v>0</v>
      </c>
      <c r="V2586">
        <v>1</v>
      </c>
      <c r="W2586">
        <v>8</v>
      </c>
      <c r="X2586">
        <v>5</v>
      </c>
      <c r="Y2586">
        <v>0</v>
      </c>
      <c r="Z2586">
        <v>19000823001</v>
      </c>
      <c r="AA2586">
        <v>761.19772487659986</v>
      </c>
      <c r="AB2586" t="s">
        <v>1420</v>
      </c>
      <c r="AC2586" t="s">
        <v>54</v>
      </c>
      <c r="AD2586" t="s">
        <v>54</v>
      </c>
      <c r="AE2586" t="s">
        <v>73</v>
      </c>
      <c r="AF2586" t="s">
        <v>11794</v>
      </c>
    </row>
    <row r="2587" spans="1:32" x14ac:dyDescent="0.25">
      <c r="A2587" t="s">
        <v>11795</v>
      </c>
      <c r="B2587" t="s">
        <v>11796</v>
      </c>
      <c r="C2587" t="s">
        <v>11797</v>
      </c>
      <c r="D2587" t="s">
        <v>7827</v>
      </c>
      <c r="E2587" t="s">
        <v>36</v>
      </c>
      <c r="F2587">
        <v>9</v>
      </c>
      <c r="G2587">
        <v>2022</v>
      </c>
      <c r="H2587" s="1">
        <v>44990.529417280093</v>
      </c>
      <c r="I2587" t="s">
        <v>8601</v>
      </c>
      <c r="J2587">
        <v>131.54</v>
      </c>
      <c r="K2587">
        <v>0</v>
      </c>
      <c r="L2587" t="s">
        <v>38</v>
      </c>
      <c r="M2587" t="s">
        <v>79</v>
      </c>
      <c r="Q2587">
        <v>131.54</v>
      </c>
      <c r="R2587" t="s">
        <v>86</v>
      </c>
      <c r="S2587">
        <v>35.131169999999997</v>
      </c>
      <c r="T2587">
        <v>-118.4461</v>
      </c>
      <c r="AB2587" t="s">
        <v>54</v>
      </c>
      <c r="AC2587" t="s">
        <v>54</v>
      </c>
      <c r="AD2587" t="s">
        <v>43</v>
      </c>
      <c r="AE2587" t="s">
        <v>73</v>
      </c>
      <c r="AF2587" t="s">
        <v>11798</v>
      </c>
    </row>
    <row r="2588" spans="1:32" x14ac:dyDescent="0.25">
      <c r="A2588" t="s">
        <v>11799</v>
      </c>
      <c r="B2588" t="s">
        <v>11800</v>
      </c>
      <c r="C2588" t="s">
        <v>11801</v>
      </c>
      <c r="D2588" t="s">
        <v>6750</v>
      </c>
      <c r="E2588" t="s">
        <v>85</v>
      </c>
      <c r="F2588">
        <v>2</v>
      </c>
      <c r="G2588">
        <v>2022</v>
      </c>
      <c r="H2588" s="1">
        <v>44985.360407048611</v>
      </c>
      <c r="I2588" t="s">
        <v>8601</v>
      </c>
      <c r="J2588">
        <v>128.49</v>
      </c>
      <c r="K2588">
        <v>0</v>
      </c>
      <c r="L2588" t="s">
        <v>38</v>
      </c>
      <c r="M2588" t="s">
        <v>679</v>
      </c>
      <c r="O2588">
        <v>128</v>
      </c>
      <c r="R2588" t="s">
        <v>52</v>
      </c>
      <c r="S2588">
        <v>42.140839999999997</v>
      </c>
      <c r="T2588">
        <v>-77.040260000000004</v>
      </c>
      <c r="U2588">
        <v>0</v>
      </c>
      <c r="V2588">
        <v>2</v>
      </c>
      <c r="W2588">
        <v>3.08</v>
      </c>
      <c r="X2588">
        <v>0</v>
      </c>
      <c r="Y2588">
        <v>0</v>
      </c>
      <c r="Z2588">
        <v>36008079001</v>
      </c>
      <c r="AA2588">
        <v>749.17881343117983</v>
      </c>
      <c r="AB2588" t="s">
        <v>53</v>
      </c>
      <c r="AC2588" t="s">
        <v>42</v>
      </c>
      <c r="AD2588" t="s">
        <v>54</v>
      </c>
      <c r="AE2588" t="s">
        <v>55</v>
      </c>
      <c r="AF2588" t="s">
        <v>11802</v>
      </c>
    </row>
    <row r="2589" spans="1:32" x14ac:dyDescent="0.25">
      <c r="A2589" t="s">
        <v>11803</v>
      </c>
      <c r="B2589" t="s">
        <v>11804</v>
      </c>
      <c r="C2589" t="s">
        <v>11805</v>
      </c>
      <c r="D2589" t="s">
        <v>11081</v>
      </c>
      <c r="E2589" t="s">
        <v>11082</v>
      </c>
      <c r="F2589">
        <v>9</v>
      </c>
      <c r="G2589">
        <v>2022</v>
      </c>
      <c r="H2589" s="1">
        <v>44974.8800328125</v>
      </c>
      <c r="I2589" t="s">
        <v>8601</v>
      </c>
      <c r="J2589">
        <v>125</v>
      </c>
      <c r="K2589">
        <v>0</v>
      </c>
      <c r="L2589" t="s">
        <v>38</v>
      </c>
      <c r="M2589" t="s">
        <v>79</v>
      </c>
      <c r="Q2589">
        <v>125</v>
      </c>
      <c r="R2589" t="s">
        <v>86</v>
      </c>
      <c r="S2589">
        <v>-14.283861</v>
      </c>
      <c r="T2589">
        <v>-170.67775</v>
      </c>
      <c r="U2589">
        <v>1.983333333</v>
      </c>
      <c r="V2589">
        <v>1</v>
      </c>
      <c r="W2589">
        <v>6</v>
      </c>
      <c r="X2589">
        <v>3</v>
      </c>
      <c r="Y2589">
        <v>722.3</v>
      </c>
      <c r="Z2589">
        <v>60000001001</v>
      </c>
      <c r="AB2589" t="s">
        <v>1292</v>
      </c>
      <c r="AC2589" t="s">
        <v>64</v>
      </c>
      <c r="AD2589" t="s">
        <v>54</v>
      </c>
      <c r="AE2589" t="s">
        <v>54</v>
      </c>
      <c r="AF2589" t="s">
        <v>11806</v>
      </c>
    </row>
    <row r="2590" spans="1:32" x14ac:dyDescent="0.25">
      <c r="A2590" t="s">
        <v>11807</v>
      </c>
      <c r="B2590" t="s">
        <v>11808</v>
      </c>
      <c r="C2590" t="s">
        <v>11809</v>
      </c>
      <c r="D2590" t="s">
        <v>11810</v>
      </c>
      <c r="E2590" t="s">
        <v>1719</v>
      </c>
      <c r="F2590">
        <v>7</v>
      </c>
      <c r="G2590">
        <v>2022</v>
      </c>
      <c r="H2590" s="1">
        <v>44991.523368240742</v>
      </c>
      <c r="I2590" t="s">
        <v>8601</v>
      </c>
      <c r="J2590">
        <v>123</v>
      </c>
      <c r="K2590">
        <v>1</v>
      </c>
      <c r="L2590" t="s">
        <v>51</v>
      </c>
      <c r="M2590" t="s">
        <v>51</v>
      </c>
      <c r="N2590">
        <v>87.29</v>
      </c>
      <c r="R2590" t="s">
        <v>52</v>
      </c>
      <c r="S2590">
        <v>37.541979298007099</v>
      </c>
      <c r="T2590">
        <v>-97.330239238549396</v>
      </c>
      <c r="U2590">
        <v>0.41013333299999999</v>
      </c>
      <c r="V2590">
        <v>1</v>
      </c>
      <c r="W2590">
        <v>2</v>
      </c>
      <c r="X2590">
        <v>0</v>
      </c>
      <c r="Y2590">
        <v>149.64410000000001</v>
      </c>
      <c r="Z2590">
        <v>20000142001</v>
      </c>
      <c r="AA2590">
        <v>521.54791484368002</v>
      </c>
      <c r="AB2590" t="s">
        <v>41</v>
      </c>
      <c r="AC2590" t="s">
        <v>54</v>
      </c>
      <c r="AD2590" t="s">
        <v>54</v>
      </c>
      <c r="AE2590" t="s">
        <v>73</v>
      </c>
      <c r="AF2590" t="s">
        <v>11811</v>
      </c>
    </row>
    <row r="2591" spans="1:32" x14ac:dyDescent="0.25">
      <c r="A2591" t="s">
        <v>11812</v>
      </c>
      <c r="B2591" t="s">
        <v>11813</v>
      </c>
      <c r="C2591" t="s">
        <v>11813</v>
      </c>
      <c r="D2591" t="s">
        <v>98</v>
      </c>
      <c r="E2591" t="s">
        <v>99</v>
      </c>
      <c r="F2591">
        <v>6</v>
      </c>
      <c r="G2591">
        <v>2022</v>
      </c>
      <c r="H2591" s="1">
        <v>44831.667018807872</v>
      </c>
      <c r="I2591" t="s">
        <v>8601</v>
      </c>
      <c r="J2591">
        <v>121.46</v>
      </c>
      <c r="K2591">
        <v>0</v>
      </c>
      <c r="L2591" t="s">
        <v>38</v>
      </c>
      <c r="M2591" t="s">
        <v>79</v>
      </c>
      <c r="Q2591">
        <v>121.46</v>
      </c>
      <c r="R2591" t="s">
        <v>52</v>
      </c>
      <c r="S2591">
        <v>29.859181</v>
      </c>
      <c r="T2591">
        <v>-95.581406999999999</v>
      </c>
      <c r="U2591">
        <v>0.663775</v>
      </c>
      <c r="V2591">
        <v>1</v>
      </c>
      <c r="W2591">
        <v>1</v>
      </c>
      <c r="X2591">
        <v>1</v>
      </c>
      <c r="Y2591">
        <v>242.35339999999999</v>
      </c>
      <c r="AB2591" t="s">
        <v>41</v>
      </c>
      <c r="AC2591" t="s">
        <v>54</v>
      </c>
      <c r="AD2591" t="s">
        <v>54</v>
      </c>
      <c r="AE2591" t="s">
        <v>73</v>
      </c>
      <c r="AF2591" t="s">
        <v>11814</v>
      </c>
    </row>
    <row r="2592" spans="1:32" x14ac:dyDescent="0.25">
      <c r="A2592" t="s">
        <v>11815</v>
      </c>
      <c r="B2592" t="s">
        <v>11816</v>
      </c>
      <c r="C2592" t="s">
        <v>11817</v>
      </c>
      <c r="D2592" t="s">
        <v>11818</v>
      </c>
      <c r="E2592" t="s">
        <v>192</v>
      </c>
      <c r="F2592">
        <v>4</v>
      </c>
      <c r="G2592">
        <v>2022</v>
      </c>
      <c r="H2592" s="1">
        <v>44971.616575185188</v>
      </c>
      <c r="I2592" t="s">
        <v>8601</v>
      </c>
      <c r="J2592">
        <v>120.76</v>
      </c>
      <c r="K2592">
        <v>0</v>
      </c>
      <c r="L2592" t="s">
        <v>38</v>
      </c>
      <c r="M2592" t="s">
        <v>51</v>
      </c>
      <c r="N2592">
        <v>120.76</v>
      </c>
      <c r="R2592" t="s">
        <v>52</v>
      </c>
      <c r="S2592">
        <v>32.5227</v>
      </c>
      <c r="T2592">
        <v>-86.2209</v>
      </c>
      <c r="U2592">
        <v>1.8460000000000001</v>
      </c>
      <c r="V2592">
        <v>1</v>
      </c>
      <c r="W2592">
        <v>4.5</v>
      </c>
      <c r="X2592">
        <v>1.9139999999999999</v>
      </c>
      <c r="Y2592">
        <v>673.36800000000005</v>
      </c>
      <c r="Z2592">
        <v>1000188003</v>
      </c>
      <c r="AA2592">
        <v>1110.8387851069999</v>
      </c>
      <c r="AB2592" t="s">
        <v>41</v>
      </c>
      <c r="AC2592" t="s">
        <v>54</v>
      </c>
      <c r="AD2592" t="s">
        <v>54</v>
      </c>
      <c r="AE2592" t="s">
        <v>73</v>
      </c>
      <c r="AF2592" t="s">
        <v>11819</v>
      </c>
    </row>
    <row r="2593" spans="1:32" x14ac:dyDescent="0.25">
      <c r="A2593" t="s">
        <v>11820</v>
      </c>
      <c r="B2593" t="s">
        <v>11821</v>
      </c>
      <c r="C2593" t="s">
        <v>11822</v>
      </c>
      <c r="D2593" t="s">
        <v>11823</v>
      </c>
      <c r="E2593" t="s">
        <v>259</v>
      </c>
      <c r="F2593">
        <v>7</v>
      </c>
      <c r="G2593">
        <v>2022</v>
      </c>
      <c r="H2593" s="1">
        <v>44944.444865729165</v>
      </c>
      <c r="I2593" t="s">
        <v>8601</v>
      </c>
      <c r="J2593">
        <v>120.24</v>
      </c>
      <c r="K2593">
        <v>0</v>
      </c>
      <c r="L2593" t="s">
        <v>38</v>
      </c>
      <c r="M2593" t="s">
        <v>51</v>
      </c>
      <c r="N2593">
        <v>120.24</v>
      </c>
      <c r="R2593" t="s">
        <v>52</v>
      </c>
      <c r="S2593">
        <v>41.313907</v>
      </c>
      <c r="T2593">
        <v>-92.622890999999996</v>
      </c>
      <c r="U2593">
        <v>0</v>
      </c>
      <c r="V2593">
        <v>1</v>
      </c>
      <c r="W2593">
        <v>3</v>
      </c>
      <c r="X2593">
        <v>2.5</v>
      </c>
      <c r="Y2593">
        <v>0</v>
      </c>
      <c r="Z2593">
        <v>19000649001</v>
      </c>
      <c r="AA2593">
        <v>477.29646815826999</v>
      </c>
      <c r="AB2593" t="s">
        <v>53</v>
      </c>
      <c r="AC2593" t="s">
        <v>562</v>
      </c>
      <c r="AD2593" t="s">
        <v>54</v>
      </c>
      <c r="AE2593" t="s">
        <v>54</v>
      </c>
      <c r="AF2593" t="s">
        <v>11824</v>
      </c>
    </row>
    <row r="2594" spans="1:32" x14ac:dyDescent="0.25">
      <c r="A2594" t="s">
        <v>11825</v>
      </c>
      <c r="B2594" t="s">
        <v>11826</v>
      </c>
      <c r="C2594" t="s">
        <v>11826</v>
      </c>
      <c r="D2594" t="s">
        <v>5832</v>
      </c>
      <c r="E2594" t="s">
        <v>99</v>
      </c>
      <c r="F2594">
        <v>6</v>
      </c>
      <c r="G2594">
        <v>2022</v>
      </c>
      <c r="H2594" s="1">
        <v>44812.468638078702</v>
      </c>
      <c r="I2594" t="s">
        <v>8601</v>
      </c>
      <c r="J2594">
        <v>120.04</v>
      </c>
      <c r="K2594">
        <v>0</v>
      </c>
      <c r="L2594" t="s">
        <v>38</v>
      </c>
      <c r="M2594" t="s">
        <v>79</v>
      </c>
      <c r="Q2594">
        <v>120.04</v>
      </c>
      <c r="R2594" t="s">
        <v>86</v>
      </c>
      <c r="S2594">
        <v>30.646305999999999</v>
      </c>
      <c r="T2594">
        <v>-95.595500000000001</v>
      </c>
      <c r="U2594">
        <v>1.2849999999999999</v>
      </c>
      <c r="V2594">
        <v>1</v>
      </c>
      <c r="W2594">
        <v>2.5</v>
      </c>
      <c r="X2594">
        <v>2.5</v>
      </c>
      <c r="Y2594">
        <v>468.8</v>
      </c>
      <c r="Z2594">
        <v>48006020004</v>
      </c>
      <c r="AA2594">
        <v>528.1036847229999</v>
      </c>
      <c r="AB2594" t="s">
        <v>41</v>
      </c>
      <c r="AC2594" t="s">
        <v>54</v>
      </c>
      <c r="AD2594" t="s">
        <v>54</v>
      </c>
      <c r="AE2594" t="s">
        <v>73</v>
      </c>
      <c r="AF2594" t="s">
        <v>11827</v>
      </c>
    </row>
    <row r="2595" spans="1:32" x14ac:dyDescent="0.25">
      <c r="A2595" t="s">
        <v>11828</v>
      </c>
      <c r="B2595" t="s">
        <v>11829</v>
      </c>
      <c r="C2595" t="s">
        <v>11830</v>
      </c>
      <c r="D2595" t="s">
        <v>5609</v>
      </c>
      <c r="E2595" t="s">
        <v>259</v>
      </c>
      <c r="F2595">
        <v>7</v>
      </c>
      <c r="G2595">
        <v>2022</v>
      </c>
      <c r="H2595" s="1">
        <v>45019.542295092593</v>
      </c>
      <c r="I2595" t="s">
        <v>8601</v>
      </c>
      <c r="J2595">
        <v>119</v>
      </c>
      <c r="K2595">
        <v>0</v>
      </c>
      <c r="L2595" t="s">
        <v>38</v>
      </c>
      <c r="M2595" t="s">
        <v>51</v>
      </c>
      <c r="N2595">
        <v>119</v>
      </c>
      <c r="R2595" t="s">
        <v>52</v>
      </c>
      <c r="S2595">
        <v>43.136944</v>
      </c>
      <c r="T2595">
        <v>-95.148332999999994</v>
      </c>
      <c r="U2595">
        <v>0</v>
      </c>
      <c r="V2595">
        <v>1</v>
      </c>
      <c r="W2595">
        <v>6.5</v>
      </c>
      <c r="X2595">
        <v>3.7</v>
      </c>
      <c r="Y2595">
        <v>0</v>
      </c>
      <c r="Z2595">
        <v>19000807001</v>
      </c>
      <c r="AA2595">
        <v>806.72390459409996</v>
      </c>
      <c r="AB2595" t="s">
        <v>53</v>
      </c>
      <c r="AC2595" t="s">
        <v>42</v>
      </c>
      <c r="AD2595" t="s">
        <v>54</v>
      </c>
      <c r="AE2595" t="s">
        <v>73</v>
      </c>
      <c r="AF2595" t="s">
        <v>11831</v>
      </c>
    </row>
    <row r="2596" spans="1:32" x14ac:dyDescent="0.25">
      <c r="A2596" t="s">
        <v>11832</v>
      </c>
      <c r="B2596" t="s">
        <v>11833</v>
      </c>
      <c r="C2596" t="s">
        <v>11834</v>
      </c>
      <c r="D2596" t="s">
        <v>2505</v>
      </c>
      <c r="E2596" t="s">
        <v>36</v>
      </c>
      <c r="F2596">
        <v>9</v>
      </c>
      <c r="G2596">
        <v>2022</v>
      </c>
      <c r="H2596" s="1">
        <v>44909.436811145832</v>
      </c>
      <c r="I2596" t="s">
        <v>8601</v>
      </c>
      <c r="J2596">
        <v>117.08</v>
      </c>
      <c r="K2596">
        <v>0</v>
      </c>
      <c r="L2596" t="s">
        <v>38</v>
      </c>
      <c r="M2596" t="s">
        <v>79</v>
      </c>
      <c r="Q2596">
        <v>117.08</v>
      </c>
      <c r="R2596" t="s">
        <v>52</v>
      </c>
      <c r="S2596">
        <v>40.466388999999999</v>
      </c>
      <c r="T2596">
        <v>-122.27500000000001</v>
      </c>
      <c r="U2596">
        <v>0.80916666699999995</v>
      </c>
      <c r="V2596">
        <v>1</v>
      </c>
      <c r="W2596">
        <v>2</v>
      </c>
      <c r="X2596">
        <v>0</v>
      </c>
      <c r="Y2596">
        <v>295.2</v>
      </c>
      <c r="Z2596">
        <v>6005023002</v>
      </c>
      <c r="AA2596">
        <v>626.44023291280007</v>
      </c>
      <c r="AB2596" t="s">
        <v>118</v>
      </c>
      <c r="AC2596" t="s">
        <v>54</v>
      </c>
      <c r="AD2596" t="s">
        <v>54</v>
      </c>
      <c r="AE2596" t="s">
        <v>438</v>
      </c>
      <c r="AF2596" t="s">
        <v>11835</v>
      </c>
    </row>
    <row r="2597" spans="1:32" x14ac:dyDescent="0.25">
      <c r="A2597" t="s">
        <v>11836</v>
      </c>
      <c r="B2597" t="s">
        <v>11837</v>
      </c>
      <c r="C2597" t="s">
        <v>11837</v>
      </c>
      <c r="D2597" t="s">
        <v>11838</v>
      </c>
      <c r="E2597" t="s">
        <v>99</v>
      </c>
      <c r="F2597">
        <v>6</v>
      </c>
      <c r="G2597">
        <v>2022</v>
      </c>
      <c r="H2597" s="1">
        <v>45050.436304756942</v>
      </c>
      <c r="I2597" t="s">
        <v>8601</v>
      </c>
      <c r="J2597">
        <v>116.89</v>
      </c>
      <c r="K2597">
        <v>0</v>
      </c>
      <c r="L2597" t="s">
        <v>38</v>
      </c>
      <c r="M2597" t="s">
        <v>79</v>
      </c>
      <c r="Q2597">
        <v>116.89</v>
      </c>
      <c r="R2597" t="s">
        <v>52</v>
      </c>
      <c r="S2597">
        <v>27.467222</v>
      </c>
      <c r="T2597">
        <v>-97.83</v>
      </c>
      <c r="U2597">
        <v>0.66666666699999999</v>
      </c>
      <c r="V2597">
        <v>1</v>
      </c>
      <c r="W2597">
        <v>1</v>
      </c>
      <c r="X2597">
        <v>1</v>
      </c>
      <c r="Y2597">
        <v>243.35</v>
      </c>
      <c r="Z2597">
        <v>48001219002</v>
      </c>
      <c r="AA2597">
        <v>273.15707830499997</v>
      </c>
      <c r="AB2597" t="s">
        <v>41</v>
      </c>
      <c r="AC2597" t="s">
        <v>64</v>
      </c>
      <c r="AD2597" t="s">
        <v>54</v>
      </c>
      <c r="AE2597" t="s">
        <v>73</v>
      </c>
      <c r="AF2597" t="s">
        <v>11839</v>
      </c>
    </row>
    <row r="2598" spans="1:32" x14ac:dyDescent="0.25">
      <c r="A2598" t="s">
        <v>11840</v>
      </c>
      <c r="B2598" t="s">
        <v>11841</v>
      </c>
      <c r="C2598" t="s">
        <v>11842</v>
      </c>
      <c r="D2598" t="s">
        <v>11843</v>
      </c>
      <c r="E2598" t="s">
        <v>36</v>
      </c>
      <c r="F2598">
        <v>9</v>
      </c>
      <c r="G2598">
        <v>2022</v>
      </c>
      <c r="H2598" s="1">
        <v>45000.706439618058</v>
      </c>
      <c r="I2598" t="s">
        <v>8601</v>
      </c>
      <c r="J2598">
        <v>116.20695000000001</v>
      </c>
      <c r="K2598">
        <v>0</v>
      </c>
      <c r="L2598" t="s">
        <v>38</v>
      </c>
      <c r="M2598" t="s">
        <v>79</v>
      </c>
      <c r="Q2598">
        <v>116.20695000000001</v>
      </c>
      <c r="R2598" t="s">
        <v>52</v>
      </c>
      <c r="S2598">
        <v>37.843305999999998</v>
      </c>
      <c r="T2598">
        <v>-122.47750000000001</v>
      </c>
      <c r="U2598">
        <v>1.504166667</v>
      </c>
      <c r="V2598">
        <v>2</v>
      </c>
      <c r="W2598">
        <v>6</v>
      </c>
      <c r="X2598">
        <v>0</v>
      </c>
      <c r="Y2598">
        <v>551.47</v>
      </c>
      <c r="AB2598" t="s">
        <v>53</v>
      </c>
      <c r="AC2598" t="s">
        <v>42</v>
      </c>
      <c r="AD2598" t="s">
        <v>54</v>
      </c>
      <c r="AE2598" t="s">
        <v>65</v>
      </c>
      <c r="AF2598" t="s">
        <v>11844</v>
      </c>
    </row>
    <row r="2599" spans="1:32" x14ac:dyDescent="0.25">
      <c r="A2599" t="s">
        <v>11845</v>
      </c>
      <c r="B2599" t="s">
        <v>11846</v>
      </c>
      <c r="C2599" t="s">
        <v>11847</v>
      </c>
      <c r="D2599" t="s">
        <v>3368</v>
      </c>
      <c r="E2599" t="s">
        <v>50</v>
      </c>
      <c r="F2599">
        <v>10</v>
      </c>
      <c r="G2599">
        <v>2022</v>
      </c>
      <c r="H2599" s="1">
        <v>44959.727013148149</v>
      </c>
      <c r="I2599" t="s">
        <v>8601</v>
      </c>
      <c r="J2599">
        <v>116.2</v>
      </c>
      <c r="K2599">
        <v>0</v>
      </c>
      <c r="L2599" t="s">
        <v>38</v>
      </c>
      <c r="M2599" t="s">
        <v>79</v>
      </c>
      <c r="Q2599">
        <v>116.2</v>
      </c>
      <c r="R2599" t="s">
        <v>94</v>
      </c>
      <c r="S2599">
        <v>44.918830999999997</v>
      </c>
      <c r="T2599">
        <v>-123.25484299999999</v>
      </c>
      <c r="U2599">
        <v>2.7708333330000001</v>
      </c>
      <c r="V2599">
        <v>1</v>
      </c>
      <c r="W2599">
        <v>2</v>
      </c>
      <c r="X2599">
        <v>0</v>
      </c>
      <c r="Y2599">
        <v>1014.23</v>
      </c>
      <c r="Z2599">
        <v>41000037001</v>
      </c>
      <c r="AA2599">
        <v>772.12400800880005</v>
      </c>
      <c r="AB2599" t="s">
        <v>118</v>
      </c>
      <c r="AC2599" t="s">
        <v>64</v>
      </c>
      <c r="AD2599" t="s">
        <v>54</v>
      </c>
      <c r="AE2599" t="s">
        <v>54</v>
      </c>
      <c r="AF2599" t="s">
        <v>11848</v>
      </c>
    </row>
    <row r="2600" spans="1:32" x14ac:dyDescent="0.25">
      <c r="A2600" t="s">
        <v>11849</v>
      </c>
      <c r="B2600" t="s">
        <v>11850</v>
      </c>
      <c r="C2600" t="s">
        <v>11851</v>
      </c>
      <c r="D2600" t="s">
        <v>4017</v>
      </c>
      <c r="E2600" t="s">
        <v>213</v>
      </c>
      <c r="F2600">
        <v>3</v>
      </c>
      <c r="G2600">
        <v>2022</v>
      </c>
      <c r="H2600" s="1">
        <v>44976.912322847224</v>
      </c>
      <c r="I2600" t="s">
        <v>8601</v>
      </c>
      <c r="J2600">
        <v>114.4</v>
      </c>
      <c r="K2600">
        <v>0</v>
      </c>
      <c r="L2600" t="s">
        <v>38</v>
      </c>
      <c r="M2600" t="s">
        <v>51</v>
      </c>
      <c r="N2600">
        <v>114.4</v>
      </c>
      <c r="R2600" t="s">
        <v>86</v>
      </c>
      <c r="S2600">
        <v>40.211224000000001</v>
      </c>
      <c r="T2600">
        <v>-77.025962000000007</v>
      </c>
      <c r="U2600">
        <v>0.66500000000000004</v>
      </c>
      <c r="V2600">
        <v>1</v>
      </c>
      <c r="W2600">
        <v>2.08</v>
      </c>
      <c r="X2600">
        <v>0</v>
      </c>
      <c r="Y2600">
        <v>242.905</v>
      </c>
      <c r="Z2600">
        <v>42003025001</v>
      </c>
      <c r="AA2600">
        <v>635.54546885630009</v>
      </c>
      <c r="AB2600" t="s">
        <v>53</v>
      </c>
      <c r="AC2600" t="s">
        <v>562</v>
      </c>
      <c r="AD2600" t="s">
        <v>43</v>
      </c>
      <c r="AE2600" t="s">
        <v>73</v>
      </c>
      <c r="AF2600" t="s">
        <v>11852</v>
      </c>
    </row>
    <row r="2601" spans="1:32" x14ac:dyDescent="0.25">
      <c r="A2601" t="s">
        <v>11853</v>
      </c>
      <c r="B2601" t="s">
        <v>11854</v>
      </c>
      <c r="C2601" t="s">
        <v>11855</v>
      </c>
      <c r="D2601" t="s">
        <v>11856</v>
      </c>
      <c r="E2601" t="s">
        <v>503</v>
      </c>
      <c r="F2601">
        <v>5</v>
      </c>
      <c r="G2601">
        <v>2022</v>
      </c>
      <c r="H2601" s="1">
        <v>44937.593022511574</v>
      </c>
      <c r="I2601" t="s">
        <v>8601</v>
      </c>
      <c r="J2601">
        <v>113.99</v>
      </c>
      <c r="K2601">
        <v>0</v>
      </c>
      <c r="L2601" t="s">
        <v>38</v>
      </c>
      <c r="M2601" t="s">
        <v>51</v>
      </c>
      <c r="N2601">
        <v>113.99</v>
      </c>
      <c r="R2601" t="s">
        <v>52</v>
      </c>
      <c r="S2601">
        <v>45.801034999999999</v>
      </c>
      <c r="T2601">
        <v>-88.056449000000001</v>
      </c>
      <c r="U2601">
        <v>2.1353333339999998</v>
      </c>
      <c r="V2601">
        <v>2</v>
      </c>
      <c r="W2601">
        <v>0</v>
      </c>
      <c r="X2601">
        <v>0</v>
      </c>
      <c r="Y2601">
        <v>493.04</v>
      </c>
      <c r="Z2601">
        <v>26003070001</v>
      </c>
      <c r="AA2601">
        <v>937.8393021805</v>
      </c>
      <c r="AB2601" t="s">
        <v>53</v>
      </c>
      <c r="AC2601" t="s">
        <v>42</v>
      </c>
      <c r="AD2601" t="s">
        <v>54</v>
      </c>
      <c r="AE2601" t="s">
        <v>54</v>
      </c>
      <c r="AF2601" t="s">
        <v>11857</v>
      </c>
    </row>
    <row r="2602" spans="1:32" x14ac:dyDescent="0.25">
      <c r="A2602" t="s">
        <v>5792</v>
      </c>
      <c r="B2602" t="s">
        <v>11858</v>
      </c>
      <c r="C2602" t="s">
        <v>11859</v>
      </c>
      <c r="D2602" t="s">
        <v>1729</v>
      </c>
      <c r="E2602" t="s">
        <v>543</v>
      </c>
      <c r="F2602">
        <v>7</v>
      </c>
      <c r="G2602">
        <v>2022</v>
      </c>
      <c r="H2602" s="1">
        <v>44951.632621643519</v>
      </c>
      <c r="I2602" t="s">
        <v>8601</v>
      </c>
      <c r="J2602">
        <v>113.91</v>
      </c>
      <c r="K2602">
        <v>0</v>
      </c>
      <c r="L2602" t="s">
        <v>38</v>
      </c>
      <c r="M2602" t="s">
        <v>51</v>
      </c>
      <c r="N2602">
        <v>113.91</v>
      </c>
      <c r="R2602" t="s">
        <v>52</v>
      </c>
      <c r="S2602">
        <v>37.777414</v>
      </c>
      <c r="T2602">
        <v>-90.398388999999995</v>
      </c>
      <c r="U2602">
        <v>2.2111000000000001</v>
      </c>
      <c r="V2602">
        <v>1</v>
      </c>
      <c r="W2602">
        <v>0</v>
      </c>
      <c r="X2602">
        <v>0</v>
      </c>
      <c r="Y2602">
        <v>802.73320000000001</v>
      </c>
      <c r="Z2602">
        <v>29003198001</v>
      </c>
      <c r="AA2602">
        <v>617.33499696929994</v>
      </c>
      <c r="AB2602" t="s">
        <v>118</v>
      </c>
      <c r="AC2602" t="s">
        <v>54</v>
      </c>
      <c r="AD2602" t="s">
        <v>54</v>
      </c>
      <c r="AE2602" t="s">
        <v>73</v>
      </c>
      <c r="AF2602" t="s">
        <v>11860</v>
      </c>
    </row>
    <row r="2603" spans="1:32" x14ac:dyDescent="0.25">
      <c r="A2603" t="s">
        <v>11861</v>
      </c>
      <c r="B2603" t="s">
        <v>11862</v>
      </c>
      <c r="C2603" t="s">
        <v>11862</v>
      </c>
      <c r="D2603" t="s">
        <v>9172</v>
      </c>
      <c r="E2603" t="s">
        <v>99</v>
      </c>
      <c r="F2603">
        <v>6</v>
      </c>
      <c r="G2603">
        <v>2022</v>
      </c>
      <c r="H2603" s="1">
        <v>44827.423550416665</v>
      </c>
      <c r="I2603" t="s">
        <v>8601</v>
      </c>
      <c r="J2603">
        <v>113.44</v>
      </c>
      <c r="K2603">
        <v>0</v>
      </c>
      <c r="L2603" t="s">
        <v>38</v>
      </c>
      <c r="M2603" t="s">
        <v>79</v>
      </c>
      <c r="Q2603">
        <v>113.44</v>
      </c>
      <c r="R2603" t="s">
        <v>94</v>
      </c>
      <c r="S2603">
        <v>27.671721999999999</v>
      </c>
      <c r="T2603">
        <v>-97.270036000000005</v>
      </c>
      <c r="U2603">
        <v>1.7725</v>
      </c>
      <c r="V2603">
        <v>1</v>
      </c>
      <c r="W2603">
        <v>3</v>
      </c>
      <c r="X2603">
        <v>3</v>
      </c>
      <c r="Y2603">
        <v>646.20000000000005</v>
      </c>
      <c r="Z2603">
        <v>48001203008</v>
      </c>
      <c r="AA2603">
        <v>946.94453812399979</v>
      </c>
      <c r="AB2603" t="s">
        <v>41</v>
      </c>
      <c r="AC2603" t="s">
        <v>54</v>
      </c>
      <c r="AD2603" t="s">
        <v>54</v>
      </c>
      <c r="AE2603" t="s">
        <v>73</v>
      </c>
      <c r="AF2603" t="s">
        <v>11863</v>
      </c>
    </row>
    <row r="2604" spans="1:32" x14ac:dyDescent="0.25">
      <c r="A2604" t="s">
        <v>11864</v>
      </c>
      <c r="B2604" t="s">
        <v>11865</v>
      </c>
      <c r="C2604" t="s">
        <v>11866</v>
      </c>
      <c r="D2604" t="s">
        <v>11867</v>
      </c>
      <c r="E2604" t="s">
        <v>1719</v>
      </c>
      <c r="F2604">
        <v>7</v>
      </c>
      <c r="G2604">
        <v>2022</v>
      </c>
      <c r="H2604" s="1">
        <v>44985.42810636574</v>
      </c>
      <c r="I2604" t="s">
        <v>8601</v>
      </c>
      <c r="J2604">
        <v>113</v>
      </c>
      <c r="K2604">
        <v>0</v>
      </c>
      <c r="L2604" t="s">
        <v>38</v>
      </c>
      <c r="M2604" t="s">
        <v>51</v>
      </c>
      <c r="N2604">
        <v>113</v>
      </c>
      <c r="R2604" t="s">
        <v>52</v>
      </c>
      <c r="S2604">
        <v>38.355983999999999</v>
      </c>
      <c r="T2604">
        <v>-97.655362999999994</v>
      </c>
      <c r="U2604">
        <v>0.221089167</v>
      </c>
      <c r="V2604">
        <v>1</v>
      </c>
      <c r="W2604">
        <v>2</v>
      </c>
      <c r="X2604">
        <v>0</v>
      </c>
      <c r="Y2604">
        <v>80.686040000000006</v>
      </c>
      <c r="Z2604">
        <v>20000511001</v>
      </c>
      <c r="AA2604">
        <v>697.27896855323013</v>
      </c>
      <c r="AB2604" t="s">
        <v>54</v>
      </c>
      <c r="AC2604" t="s">
        <v>72</v>
      </c>
      <c r="AD2604" t="s">
        <v>54</v>
      </c>
      <c r="AE2604" t="s">
        <v>73</v>
      </c>
      <c r="AF2604" t="s">
        <v>11868</v>
      </c>
    </row>
    <row r="2605" spans="1:32" x14ac:dyDescent="0.25">
      <c r="A2605" t="s">
        <v>11869</v>
      </c>
      <c r="B2605" t="s">
        <v>11870</v>
      </c>
      <c r="C2605" t="s">
        <v>11870</v>
      </c>
      <c r="D2605" t="s">
        <v>11871</v>
      </c>
      <c r="E2605" t="s">
        <v>99</v>
      </c>
      <c r="F2605">
        <v>6</v>
      </c>
      <c r="G2605">
        <v>2022</v>
      </c>
      <c r="H2605" s="1">
        <v>44803.502185555553</v>
      </c>
      <c r="I2605" t="s">
        <v>8601</v>
      </c>
      <c r="J2605">
        <v>112.8</v>
      </c>
      <c r="K2605">
        <v>0</v>
      </c>
      <c r="L2605" t="s">
        <v>38</v>
      </c>
      <c r="M2605" t="s">
        <v>79</v>
      </c>
      <c r="Q2605">
        <v>112.8</v>
      </c>
      <c r="R2605" t="s">
        <v>94</v>
      </c>
      <c r="S2605">
        <v>30.130472000000001</v>
      </c>
      <c r="T2605">
        <v>-94.031278</v>
      </c>
      <c r="U2605">
        <v>1.0833333329999999</v>
      </c>
      <c r="V2605">
        <v>1</v>
      </c>
      <c r="W2605">
        <v>0</v>
      </c>
      <c r="X2605">
        <v>3</v>
      </c>
      <c r="Y2605">
        <v>395.82100000000003</v>
      </c>
      <c r="Z2605">
        <v>48006178005</v>
      </c>
      <c r="AB2605" t="s">
        <v>41</v>
      </c>
      <c r="AC2605" t="s">
        <v>54</v>
      </c>
      <c r="AD2605" t="s">
        <v>54</v>
      </c>
      <c r="AE2605" t="s">
        <v>73</v>
      </c>
      <c r="AF2605" t="s">
        <v>11872</v>
      </c>
    </row>
    <row r="2606" spans="1:32" x14ac:dyDescent="0.25">
      <c r="A2606" t="s">
        <v>11873</v>
      </c>
      <c r="B2606" t="s">
        <v>11874</v>
      </c>
      <c r="C2606" t="s">
        <v>11875</v>
      </c>
      <c r="D2606" t="s">
        <v>1883</v>
      </c>
      <c r="E2606" t="s">
        <v>117</v>
      </c>
      <c r="F2606">
        <v>5</v>
      </c>
      <c r="G2606">
        <v>2022</v>
      </c>
      <c r="H2606" s="1">
        <v>44973.56783028935</v>
      </c>
      <c r="I2606" t="s">
        <v>8601</v>
      </c>
      <c r="J2606">
        <v>108</v>
      </c>
      <c r="K2606">
        <v>0</v>
      </c>
      <c r="L2606" t="s">
        <v>38</v>
      </c>
      <c r="M2606" t="s">
        <v>630</v>
      </c>
      <c r="N2606">
        <v>560</v>
      </c>
      <c r="O2606">
        <v>123</v>
      </c>
      <c r="R2606" t="s">
        <v>52</v>
      </c>
      <c r="S2606">
        <v>38.597439999999999</v>
      </c>
      <c r="T2606">
        <v>-89.962159999999997</v>
      </c>
      <c r="U2606">
        <v>2.8391666670000002</v>
      </c>
      <c r="V2606">
        <v>2</v>
      </c>
      <c r="W2606">
        <v>11.39</v>
      </c>
      <c r="X2606">
        <v>4.4000000000000004</v>
      </c>
      <c r="Y2606">
        <v>1034.93</v>
      </c>
      <c r="Z2606">
        <v>17000245002</v>
      </c>
      <c r="AA2606">
        <v>2474.8031294432999</v>
      </c>
      <c r="AB2606" t="s">
        <v>41</v>
      </c>
      <c r="AC2606" t="s">
        <v>54</v>
      </c>
      <c r="AD2606" t="s">
        <v>54</v>
      </c>
      <c r="AE2606" t="s">
        <v>73</v>
      </c>
      <c r="AF2606" t="s">
        <v>11876</v>
      </c>
    </row>
    <row r="2607" spans="1:32" x14ac:dyDescent="0.25">
      <c r="A2607" t="s">
        <v>11877</v>
      </c>
      <c r="B2607" t="s">
        <v>11878</v>
      </c>
      <c r="C2607" t="s">
        <v>11879</v>
      </c>
      <c r="D2607" t="s">
        <v>9609</v>
      </c>
      <c r="E2607" t="s">
        <v>543</v>
      </c>
      <c r="F2607">
        <v>7</v>
      </c>
      <c r="G2607">
        <v>2022</v>
      </c>
      <c r="H2607" s="1">
        <v>44938.600250914351</v>
      </c>
      <c r="I2607" t="s">
        <v>8601</v>
      </c>
      <c r="J2607">
        <v>106</v>
      </c>
      <c r="K2607">
        <v>0</v>
      </c>
      <c r="L2607" t="s">
        <v>38</v>
      </c>
      <c r="M2607" t="s">
        <v>51</v>
      </c>
      <c r="N2607">
        <v>104.17</v>
      </c>
      <c r="R2607" t="s">
        <v>52</v>
      </c>
      <c r="S2607">
        <v>38.226500000000001</v>
      </c>
      <c r="T2607">
        <v>-94.343444000000005</v>
      </c>
      <c r="U2607">
        <v>0.519416667</v>
      </c>
      <c r="V2607">
        <v>2</v>
      </c>
      <c r="W2607">
        <v>1.5</v>
      </c>
      <c r="X2607">
        <v>0.75</v>
      </c>
      <c r="Y2607">
        <v>189.39699999999999</v>
      </c>
      <c r="Z2607">
        <v>29002464001</v>
      </c>
      <c r="AA2607">
        <v>455.26179717500003</v>
      </c>
      <c r="AB2607" t="s">
        <v>41</v>
      </c>
      <c r="AC2607" t="s">
        <v>54</v>
      </c>
      <c r="AD2607" t="s">
        <v>54</v>
      </c>
      <c r="AE2607" t="s">
        <v>54</v>
      </c>
      <c r="AF2607" t="s">
        <v>11880</v>
      </c>
    </row>
    <row r="2608" spans="1:32" x14ac:dyDescent="0.25">
      <c r="A2608" t="s">
        <v>11881</v>
      </c>
      <c r="B2608" t="s">
        <v>11882</v>
      </c>
      <c r="C2608" t="s">
        <v>11883</v>
      </c>
      <c r="D2608" t="s">
        <v>11884</v>
      </c>
      <c r="E2608" t="s">
        <v>50</v>
      </c>
      <c r="F2608">
        <v>10</v>
      </c>
      <c r="G2608">
        <v>2022</v>
      </c>
      <c r="H2608" s="1">
        <v>44971.692301724535</v>
      </c>
      <c r="I2608" t="s">
        <v>8601</v>
      </c>
      <c r="J2608">
        <v>105.86</v>
      </c>
      <c r="K2608">
        <v>0</v>
      </c>
      <c r="L2608" t="s">
        <v>38</v>
      </c>
      <c r="M2608" t="s">
        <v>51</v>
      </c>
      <c r="N2608">
        <v>105.86</v>
      </c>
      <c r="R2608" t="s">
        <v>52</v>
      </c>
      <c r="S2608">
        <v>45.155901</v>
      </c>
      <c r="T2608">
        <v>-122.80584899999999</v>
      </c>
      <c r="U2608">
        <v>2.6091666670000002</v>
      </c>
      <c r="V2608">
        <v>1</v>
      </c>
      <c r="W2608">
        <v>3.33</v>
      </c>
      <c r="X2608">
        <v>0</v>
      </c>
      <c r="Y2608">
        <v>952.87</v>
      </c>
      <c r="Z2608">
        <v>41000036002</v>
      </c>
      <c r="AA2608">
        <v>1150.9018232584001</v>
      </c>
      <c r="AB2608" t="s">
        <v>53</v>
      </c>
      <c r="AC2608" t="s">
        <v>54</v>
      </c>
      <c r="AD2608" t="s">
        <v>54</v>
      </c>
      <c r="AE2608" t="s">
        <v>65</v>
      </c>
      <c r="AF2608" t="s">
        <v>11885</v>
      </c>
    </row>
    <row r="2609" spans="1:32" x14ac:dyDescent="0.25">
      <c r="A2609" t="s">
        <v>11886</v>
      </c>
      <c r="B2609" t="s">
        <v>11887</v>
      </c>
      <c r="C2609" t="s">
        <v>11888</v>
      </c>
      <c r="D2609" t="s">
        <v>4840</v>
      </c>
      <c r="E2609" t="s">
        <v>543</v>
      </c>
      <c r="F2609">
        <v>7</v>
      </c>
      <c r="G2609">
        <v>2022</v>
      </c>
      <c r="H2609" s="1">
        <v>44946.583227800926</v>
      </c>
      <c r="I2609" t="s">
        <v>8601</v>
      </c>
      <c r="J2609">
        <v>105.8</v>
      </c>
      <c r="K2609">
        <v>0</v>
      </c>
      <c r="L2609" t="s">
        <v>38</v>
      </c>
      <c r="M2609" t="s">
        <v>51</v>
      </c>
      <c r="N2609">
        <v>105.8</v>
      </c>
      <c r="R2609" t="s">
        <v>52</v>
      </c>
      <c r="S2609">
        <v>38.846823999999998</v>
      </c>
      <c r="T2609">
        <v>-91.124426999999997</v>
      </c>
      <c r="U2609">
        <v>1.84575</v>
      </c>
      <c r="V2609">
        <v>1</v>
      </c>
      <c r="W2609">
        <v>0</v>
      </c>
      <c r="X2609">
        <v>0</v>
      </c>
      <c r="Y2609">
        <v>672.03899999999999</v>
      </c>
      <c r="Z2609">
        <v>29002422001</v>
      </c>
      <c r="AA2609">
        <v>619.15604415799999</v>
      </c>
      <c r="AB2609" t="s">
        <v>41</v>
      </c>
      <c r="AC2609" t="s">
        <v>54</v>
      </c>
      <c r="AD2609" t="s">
        <v>54</v>
      </c>
      <c r="AE2609" t="s">
        <v>54</v>
      </c>
      <c r="AF2609" t="s">
        <v>11889</v>
      </c>
    </row>
    <row r="2610" spans="1:32" x14ac:dyDescent="0.25">
      <c r="A2610" t="s">
        <v>11890</v>
      </c>
      <c r="B2610" t="s">
        <v>11891</v>
      </c>
      <c r="C2610" t="s">
        <v>11891</v>
      </c>
      <c r="D2610" t="s">
        <v>5832</v>
      </c>
      <c r="E2610" t="s">
        <v>99</v>
      </c>
      <c r="F2610">
        <v>6</v>
      </c>
      <c r="G2610">
        <v>2022</v>
      </c>
      <c r="H2610" s="1">
        <v>44812.467621076386</v>
      </c>
      <c r="I2610" t="s">
        <v>8601</v>
      </c>
      <c r="J2610">
        <v>104.85</v>
      </c>
      <c r="K2610">
        <v>0</v>
      </c>
      <c r="L2610" t="s">
        <v>38</v>
      </c>
      <c r="M2610" t="s">
        <v>79</v>
      </c>
      <c r="Q2610">
        <v>104.85</v>
      </c>
      <c r="R2610" t="s">
        <v>86</v>
      </c>
      <c r="S2610">
        <v>30.645492000000001</v>
      </c>
      <c r="T2610">
        <v>-95.552466999999993</v>
      </c>
      <c r="U2610">
        <v>0.74166666699999995</v>
      </c>
      <c r="V2610">
        <v>1</v>
      </c>
      <c r="W2610">
        <v>1.6</v>
      </c>
      <c r="X2610">
        <v>1.6</v>
      </c>
      <c r="Y2610">
        <v>270.63</v>
      </c>
      <c r="Z2610">
        <v>48006020002</v>
      </c>
      <c r="AA2610">
        <v>582.73510038400002</v>
      </c>
      <c r="AB2610" t="s">
        <v>41</v>
      </c>
      <c r="AC2610" t="s">
        <v>54</v>
      </c>
      <c r="AD2610" t="s">
        <v>54</v>
      </c>
      <c r="AE2610" t="s">
        <v>73</v>
      </c>
      <c r="AF2610" t="s">
        <v>11892</v>
      </c>
    </row>
    <row r="2611" spans="1:32" x14ac:dyDescent="0.25">
      <c r="A2611" t="s">
        <v>11893</v>
      </c>
      <c r="B2611" t="s">
        <v>11894</v>
      </c>
      <c r="C2611" t="s">
        <v>11895</v>
      </c>
      <c r="D2611" t="s">
        <v>11896</v>
      </c>
      <c r="E2611" t="s">
        <v>85</v>
      </c>
      <c r="F2611">
        <v>2</v>
      </c>
      <c r="G2611">
        <v>2022</v>
      </c>
      <c r="H2611" s="1">
        <v>44984.542795590278</v>
      </c>
      <c r="I2611" t="s">
        <v>8601</v>
      </c>
      <c r="J2611">
        <v>104.7</v>
      </c>
      <c r="K2611">
        <v>0</v>
      </c>
      <c r="L2611" t="s">
        <v>38</v>
      </c>
      <c r="M2611" t="s">
        <v>39</v>
      </c>
      <c r="N2611">
        <v>104.7</v>
      </c>
      <c r="Q2611">
        <v>104.7</v>
      </c>
      <c r="R2611" t="s">
        <v>86</v>
      </c>
      <c r="S2611">
        <v>43.262259999999998</v>
      </c>
      <c r="T2611">
        <v>-73.582099999999997</v>
      </c>
      <c r="U2611">
        <v>2.028333333</v>
      </c>
      <c r="V2611">
        <v>1</v>
      </c>
      <c r="W2611">
        <v>2.5</v>
      </c>
      <c r="X2611">
        <v>0</v>
      </c>
      <c r="Y2611">
        <v>740.24</v>
      </c>
      <c r="Z2611">
        <v>36005053001</v>
      </c>
      <c r="AA2611">
        <v>834.95013601894993</v>
      </c>
      <c r="AB2611" t="s">
        <v>53</v>
      </c>
      <c r="AC2611" t="s">
        <v>64</v>
      </c>
      <c r="AD2611" t="s">
        <v>43</v>
      </c>
      <c r="AE2611" t="s">
        <v>73</v>
      </c>
      <c r="AF2611" t="s">
        <v>11897</v>
      </c>
    </row>
    <row r="2612" spans="1:32" x14ac:dyDescent="0.25">
      <c r="A2612" t="s">
        <v>11898</v>
      </c>
      <c r="B2612" t="s">
        <v>11899</v>
      </c>
      <c r="C2612" t="s">
        <v>11900</v>
      </c>
      <c r="D2612" t="s">
        <v>9442</v>
      </c>
      <c r="E2612" t="s">
        <v>36</v>
      </c>
      <c r="F2612">
        <v>9</v>
      </c>
      <c r="G2612">
        <v>2022</v>
      </c>
      <c r="H2612" s="1">
        <v>44965.531807812498</v>
      </c>
      <c r="I2612" t="s">
        <v>8601</v>
      </c>
      <c r="J2612">
        <v>103.64</v>
      </c>
      <c r="K2612">
        <v>0</v>
      </c>
      <c r="L2612" t="s">
        <v>38</v>
      </c>
      <c r="M2612" t="s">
        <v>51</v>
      </c>
      <c r="N2612">
        <v>103.64</v>
      </c>
      <c r="R2612" t="s">
        <v>86</v>
      </c>
      <c r="S2612">
        <v>34.413330000000002</v>
      </c>
      <c r="T2612">
        <v>-119.647631</v>
      </c>
      <c r="U2612">
        <v>0.66271428600000004</v>
      </c>
      <c r="V2612">
        <v>1</v>
      </c>
      <c r="W2612">
        <v>1.5</v>
      </c>
      <c r="X2612">
        <v>0</v>
      </c>
      <c r="Y2612">
        <v>242.3425714</v>
      </c>
      <c r="Z2612">
        <v>6003053001</v>
      </c>
      <c r="AA2612">
        <v>333.25163553210007</v>
      </c>
      <c r="AB2612" t="s">
        <v>41</v>
      </c>
      <c r="AC2612" t="s">
        <v>54</v>
      </c>
      <c r="AD2612" t="s">
        <v>54</v>
      </c>
      <c r="AE2612" t="s">
        <v>73</v>
      </c>
      <c r="AF2612" t="s">
        <v>11901</v>
      </c>
    </row>
    <row r="2613" spans="1:32" x14ac:dyDescent="0.25">
      <c r="A2613" t="s">
        <v>11902</v>
      </c>
      <c r="B2613" t="s">
        <v>11903</v>
      </c>
      <c r="C2613" t="s">
        <v>11904</v>
      </c>
      <c r="D2613" t="s">
        <v>11905</v>
      </c>
      <c r="E2613" t="s">
        <v>213</v>
      </c>
      <c r="F2613">
        <v>3</v>
      </c>
      <c r="G2613">
        <v>2022</v>
      </c>
      <c r="H2613" s="1">
        <v>44932.436812662039</v>
      </c>
      <c r="I2613" t="s">
        <v>8601</v>
      </c>
      <c r="J2613">
        <v>103.22</v>
      </c>
      <c r="K2613">
        <v>0</v>
      </c>
      <c r="L2613" t="s">
        <v>38</v>
      </c>
      <c r="M2613" t="s">
        <v>79</v>
      </c>
      <c r="Q2613">
        <v>103.22</v>
      </c>
      <c r="R2613" t="s">
        <v>94</v>
      </c>
      <c r="S2613">
        <v>41.408343000000002</v>
      </c>
      <c r="T2613">
        <v>-79.73142</v>
      </c>
      <c r="U2613">
        <v>1.207844108</v>
      </c>
      <c r="V2613">
        <v>1</v>
      </c>
      <c r="W2613">
        <v>4</v>
      </c>
      <c r="X2613">
        <v>0</v>
      </c>
      <c r="Y2613">
        <v>440.21624379999997</v>
      </c>
      <c r="Z2613">
        <v>42006005001</v>
      </c>
      <c r="AA2613">
        <v>670.14536544160012</v>
      </c>
      <c r="AB2613" t="s">
        <v>53</v>
      </c>
      <c r="AC2613" t="s">
        <v>42</v>
      </c>
      <c r="AD2613" t="s">
        <v>54</v>
      </c>
      <c r="AE2613" t="s">
        <v>65</v>
      </c>
      <c r="AF2613" t="s">
        <v>11906</v>
      </c>
    </row>
    <row r="2614" spans="1:32" x14ac:dyDescent="0.25">
      <c r="A2614" t="s">
        <v>11907</v>
      </c>
      <c r="B2614" t="s">
        <v>11908</v>
      </c>
      <c r="C2614" t="s">
        <v>11909</v>
      </c>
      <c r="D2614" t="s">
        <v>4616</v>
      </c>
      <c r="E2614" t="s">
        <v>136</v>
      </c>
      <c r="F2614">
        <v>4</v>
      </c>
      <c r="G2614">
        <v>2022</v>
      </c>
      <c r="H2614" s="1">
        <v>44974.652461805556</v>
      </c>
      <c r="I2614" t="s">
        <v>8601</v>
      </c>
      <c r="J2614">
        <v>103</v>
      </c>
      <c r="K2614">
        <v>0</v>
      </c>
      <c r="L2614" t="s">
        <v>38</v>
      </c>
      <c r="M2614" t="s">
        <v>51</v>
      </c>
      <c r="N2614">
        <v>103</v>
      </c>
      <c r="R2614" t="s">
        <v>52</v>
      </c>
      <c r="S2614">
        <v>35.418419999999998</v>
      </c>
      <c r="T2614">
        <v>-81.034679999999994</v>
      </c>
      <c r="Z2614">
        <v>37005507001</v>
      </c>
      <c r="AB2614" t="s">
        <v>41</v>
      </c>
      <c r="AC2614" t="s">
        <v>54</v>
      </c>
      <c r="AD2614" t="s">
        <v>54</v>
      </c>
      <c r="AE2614" t="s">
        <v>73</v>
      </c>
      <c r="AF2614" t="s">
        <v>11910</v>
      </c>
    </row>
    <row r="2615" spans="1:32" x14ac:dyDescent="0.25">
      <c r="A2615" t="s">
        <v>11911</v>
      </c>
      <c r="B2615" t="s">
        <v>11912</v>
      </c>
      <c r="C2615" t="s">
        <v>11912</v>
      </c>
      <c r="D2615" t="s">
        <v>5964</v>
      </c>
      <c r="E2615" t="s">
        <v>99</v>
      </c>
      <c r="F2615">
        <v>6</v>
      </c>
      <c r="G2615">
        <v>2022</v>
      </c>
      <c r="H2615" s="1">
        <v>44830.439979085648</v>
      </c>
      <c r="I2615" t="s">
        <v>8601</v>
      </c>
      <c r="J2615">
        <v>102.1</v>
      </c>
      <c r="K2615">
        <v>0</v>
      </c>
      <c r="L2615" t="s">
        <v>38</v>
      </c>
      <c r="M2615" t="s">
        <v>79</v>
      </c>
      <c r="Q2615">
        <v>102.1</v>
      </c>
      <c r="R2615" t="s">
        <v>94</v>
      </c>
      <c r="S2615">
        <v>32.498167000000002</v>
      </c>
      <c r="T2615">
        <v>-100.34397199999999</v>
      </c>
      <c r="U2615">
        <v>0.82550000000000001</v>
      </c>
      <c r="V2615">
        <v>1</v>
      </c>
      <c r="W2615">
        <v>2.2000000000000002</v>
      </c>
      <c r="X2615">
        <v>2.2000000000000002</v>
      </c>
      <c r="Y2615">
        <v>301.06700000000001</v>
      </c>
      <c r="Z2615">
        <v>48002030001</v>
      </c>
      <c r="AA2615">
        <v>801.26076302800004</v>
      </c>
      <c r="AB2615" t="s">
        <v>118</v>
      </c>
      <c r="AC2615" t="s">
        <v>54</v>
      </c>
      <c r="AD2615" t="s">
        <v>54</v>
      </c>
      <c r="AE2615" t="s">
        <v>73</v>
      </c>
      <c r="AF2615" t="s">
        <v>11913</v>
      </c>
    </row>
    <row r="2616" spans="1:32" x14ac:dyDescent="0.25">
      <c r="A2616" t="s">
        <v>11914</v>
      </c>
      <c r="B2616" t="s">
        <v>11915</v>
      </c>
      <c r="C2616" t="s">
        <v>11916</v>
      </c>
      <c r="D2616" t="s">
        <v>11917</v>
      </c>
      <c r="E2616" t="s">
        <v>543</v>
      </c>
      <c r="F2616">
        <v>7</v>
      </c>
      <c r="G2616">
        <v>2022</v>
      </c>
      <c r="H2616" s="1">
        <v>44953.55727878472</v>
      </c>
      <c r="I2616" t="s">
        <v>8601</v>
      </c>
      <c r="J2616">
        <v>102</v>
      </c>
      <c r="K2616">
        <v>0</v>
      </c>
      <c r="L2616" t="s">
        <v>38</v>
      </c>
      <c r="M2616" t="s">
        <v>51</v>
      </c>
      <c r="N2616">
        <v>105.99</v>
      </c>
      <c r="R2616" t="s">
        <v>52</v>
      </c>
      <c r="S2616">
        <v>36.893279</v>
      </c>
      <c r="T2616">
        <v>-94.373303000000007</v>
      </c>
      <c r="U2616">
        <v>2.3833333329999999</v>
      </c>
      <c r="V2616">
        <v>2</v>
      </c>
      <c r="W2616">
        <v>0</v>
      </c>
      <c r="X2616">
        <v>0</v>
      </c>
      <c r="Y2616">
        <v>869.1</v>
      </c>
      <c r="AB2616" t="s">
        <v>41</v>
      </c>
      <c r="AC2616" t="s">
        <v>54</v>
      </c>
      <c r="AD2616" t="s">
        <v>54</v>
      </c>
      <c r="AE2616" t="s">
        <v>73</v>
      </c>
      <c r="AF2616" t="s">
        <v>11918</v>
      </c>
    </row>
    <row r="2617" spans="1:32" x14ac:dyDescent="0.25">
      <c r="A2617" t="s">
        <v>11919</v>
      </c>
      <c r="B2617" t="s">
        <v>11920</v>
      </c>
      <c r="C2617" t="s">
        <v>11921</v>
      </c>
      <c r="D2617" t="s">
        <v>11922</v>
      </c>
      <c r="E2617" t="s">
        <v>726</v>
      </c>
      <c r="F2617">
        <v>6</v>
      </c>
      <c r="G2617">
        <v>2022</v>
      </c>
      <c r="H2617" s="1">
        <v>44956.437345104168</v>
      </c>
      <c r="I2617" t="s">
        <v>8601</v>
      </c>
      <c r="J2617">
        <v>101.7</v>
      </c>
      <c r="K2617">
        <v>0</v>
      </c>
      <c r="L2617" t="s">
        <v>38</v>
      </c>
      <c r="M2617" t="s">
        <v>51</v>
      </c>
      <c r="N2617">
        <v>112.1</v>
      </c>
      <c r="R2617" t="s">
        <v>52</v>
      </c>
      <c r="S2617">
        <v>36.2408</v>
      </c>
      <c r="T2617">
        <v>-93.080799999999996</v>
      </c>
      <c r="U2617">
        <v>2.2635833330000001</v>
      </c>
      <c r="V2617">
        <v>1</v>
      </c>
      <c r="W2617">
        <v>2.6</v>
      </c>
      <c r="X2617">
        <v>2.63</v>
      </c>
      <c r="Y2617">
        <v>826.06500000000005</v>
      </c>
      <c r="Z2617">
        <v>5000109001</v>
      </c>
      <c r="AA2617">
        <v>892.85943661960994</v>
      </c>
      <c r="AB2617" t="s">
        <v>41</v>
      </c>
      <c r="AC2617" t="s">
        <v>54</v>
      </c>
      <c r="AD2617" t="s">
        <v>54</v>
      </c>
      <c r="AE2617" t="s">
        <v>73</v>
      </c>
      <c r="AF2617" t="s">
        <v>11923</v>
      </c>
    </row>
    <row r="2618" spans="1:32" x14ac:dyDescent="0.25">
      <c r="A2618" t="s">
        <v>11924</v>
      </c>
      <c r="B2618" t="s">
        <v>11925</v>
      </c>
      <c r="C2618" t="s">
        <v>11925</v>
      </c>
      <c r="D2618" t="s">
        <v>3247</v>
      </c>
      <c r="E2618" t="s">
        <v>99</v>
      </c>
      <c r="F2618">
        <v>6</v>
      </c>
      <c r="G2618">
        <v>2022</v>
      </c>
      <c r="H2618" s="1">
        <v>44834.75852570602</v>
      </c>
      <c r="I2618" t="s">
        <v>8601</v>
      </c>
      <c r="J2618">
        <v>100.9</v>
      </c>
      <c r="K2618">
        <v>0</v>
      </c>
      <c r="L2618" t="s">
        <v>38</v>
      </c>
      <c r="M2618" t="s">
        <v>679</v>
      </c>
      <c r="O2618">
        <v>101</v>
      </c>
      <c r="R2618" t="s">
        <v>52</v>
      </c>
      <c r="S2618">
        <v>26.063300000000002</v>
      </c>
      <c r="T2618">
        <v>-97.221100000000007</v>
      </c>
      <c r="U2618">
        <v>0.97424999999999995</v>
      </c>
      <c r="V2618">
        <v>1</v>
      </c>
      <c r="W2618">
        <v>2.6</v>
      </c>
      <c r="X2618">
        <v>2.6</v>
      </c>
      <c r="Y2618">
        <v>355.69499999999999</v>
      </c>
      <c r="Z2618">
        <v>48001131003</v>
      </c>
      <c r="AA2618">
        <v>616.97078753156006</v>
      </c>
      <c r="AB2618" t="s">
        <v>118</v>
      </c>
      <c r="AC2618" t="s">
        <v>54</v>
      </c>
      <c r="AD2618" t="s">
        <v>54</v>
      </c>
      <c r="AE2618" t="s">
        <v>73</v>
      </c>
      <c r="AF2618" t="s">
        <v>11926</v>
      </c>
    </row>
    <row r="2619" spans="1:32" x14ac:dyDescent="0.25">
      <c r="A2619" t="s">
        <v>11927</v>
      </c>
      <c r="B2619" t="s">
        <v>11928</v>
      </c>
      <c r="C2619" t="s">
        <v>11929</v>
      </c>
      <c r="D2619" t="s">
        <v>11930</v>
      </c>
      <c r="E2619" t="s">
        <v>159</v>
      </c>
      <c r="F2619">
        <v>10</v>
      </c>
      <c r="G2619">
        <v>2022</v>
      </c>
      <c r="H2619" s="1">
        <v>44987.693997187504</v>
      </c>
      <c r="I2619" t="s">
        <v>8601</v>
      </c>
      <c r="J2619">
        <v>99</v>
      </c>
      <c r="K2619">
        <v>0</v>
      </c>
      <c r="L2619" t="s">
        <v>38</v>
      </c>
      <c r="M2619" t="s">
        <v>51</v>
      </c>
      <c r="N2619">
        <v>99</v>
      </c>
      <c r="R2619" t="s">
        <v>52</v>
      </c>
      <c r="S2619">
        <v>48.837747</v>
      </c>
      <c r="T2619">
        <v>-122.596554</v>
      </c>
      <c r="Z2619">
        <v>53000445001</v>
      </c>
      <c r="AA2619">
        <v>691.99793170599992</v>
      </c>
      <c r="AB2619" t="s">
        <v>41</v>
      </c>
      <c r="AC2619" t="s">
        <v>54</v>
      </c>
      <c r="AD2619" t="s">
        <v>54</v>
      </c>
      <c r="AE2619" t="s">
        <v>438</v>
      </c>
      <c r="AF2619" t="s">
        <v>11931</v>
      </c>
    </row>
    <row r="2620" spans="1:32" x14ac:dyDescent="0.25">
      <c r="A2620" t="s">
        <v>11932</v>
      </c>
      <c r="B2620" t="s">
        <v>11933</v>
      </c>
      <c r="C2620" t="s">
        <v>11934</v>
      </c>
      <c r="D2620" t="s">
        <v>11935</v>
      </c>
      <c r="E2620" t="s">
        <v>85</v>
      </c>
      <c r="F2620">
        <v>2</v>
      </c>
      <c r="G2620">
        <v>2022</v>
      </c>
      <c r="H2620" s="1">
        <v>44949.408201655089</v>
      </c>
      <c r="I2620" t="s">
        <v>8601</v>
      </c>
      <c r="J2620">
        <v>97.46</v>
      </c>
      <c r="K2620">
        <v>0</v>
      </c>
      <c r="L2620" t="s">
        <v>38</v>
      </c>
      <c r="M2620" t="s">
        <v>79</v>
      </c>
      <c r="Q2620">
        <v>97.46</v>
      </c>
      <c r="R2620" t="s">
        <v>94</v>
      </c>
      <c r="S2620">
        <v>41.964570000000002</v>
      </c>
      <c r="T2620">
        <v>-73.999290000000002</v>
      </c>
      <c r="U2620">
        <v>1.028841667</v>
      </c>
      <c r="V2620">
        <v>4</v>
      </c>
      <c r="W2620">
        <v>1.6</v>
      </c>
      <c r="X2620">
        <v>0</v>
      </c>
      <c r="Y2620">
        <v>375.20679999999999</v>
      </c>
      <c r="Z2620">
        <v>36003147001</v>
      </c>
      <c r="AA2620">
        <v>432.86291675399002</v>
      </c>
      <c r="AB2620" t="s">
        <v>53</v>
      </c>
      <c r="AC2620" t="s">
        <v>54</v>
      </c>
      <c r="AD2620" t="s">
        <v>54</v>
      </c>
      <c r="AE2620" t="s">
        <v>65</v>
      </c>
      <c r="AF2620" t="s">
        <v>11936</v>
      </c>
    </row>
    <row r="2621" spans="1:32" x14ac:dyDescent="0.25">
      <c r="A2621" t="s">
        <v>11937</v>
      </c>
      <c r="B2621" t="s">
        <v>11938</v>
      </c>
      <c r="C2621" t="s">
        <v>11939</v>
      </c>
      <c r="D2621" t="s">
        <v>11940</v>
      </c>
      <c r="E2621" t="s">
        <v>259</v>
      </c>
      <c r="F2621">
        <v>7</v>
      </c>
      <c r="G2621">
        <v>2022</v>
      </c>
      <c r="H2621" s="1">
        <v>44949.596996944441</v>
      </c>
      <c r="I2621" t="s">
        <v>8601</v>
      </c>
      <c r="J2621">
        <v>97.29</v>
      </c>
      <c r="K2621">
        <v>0</v>
      </c>
      <c r="L2621" t="s">
        <v>38</v>
      </c>
      <c r="M2621" t="s">
        <v>51</v>
      </c>
      <c r="N2621">
        <v>97.29</v>
      </c>
      <c r="R2621" t="s">
        <v>52</v>
      </c>
      <c r="S2621">
        <v>41.374586000000001</v>
      </c>
      <c r="T2621">
        <v>-92.917811999999998</v>
      </c>
      <c r="U2621">
        <v>0</v>
      </c>
      <c r="V2621">
        <v>1</v>
      </c>
      <c r="W2621">
        <v>5.5</v>
      </c>
      <c r="X2621">
        <v>3.4</v>
      </c>
      <c r="Y2621">
        <v>0</v>
      </c>
      <c r="Z2621">
        <v>19000672001</v>
      </c>
      <c r="AA2621">
        <v>697.46107327209995</v>
      </c>
      <c r="AB2621" t="s">
        <v>53</v>
      </c>
      <c r="AC2621" t="s">
        <v>42</v>
      </c>
      <c r="AD2621" t="s">
        <v>54</v>
      </c>
      <c r="AE2621" t="s">
        <v>55</v>
      </c>
      <c r="AF2621" t="s">
        <v>11941</v>
      </c>
    </row>
    <row r="2622" spans="1:32" x14ac:dyDescent="0.25">
      <c r="A2622" t="s">
        <v>11942</v>
      </c>
      <c r="B2622" t="s">
        <v>11943</v>
      </c>
      <c r="C2622" t="s">
        <v>11944</v>
      </c>
      <c r="D2622" t="s">
        <v>10251</v>
      </c>
      <c r="E2622" t="s">
        <v>117</v>
      </c>
      <c r="F2622">
        <v>5</v>
      </c>
      <c r="G2622">
        <v>2022</v>
      </c>
      <c r="H2622" s="1">
        <v>44945.58943670139</v>
      </c>
      <c r="I2622" t="s">
        <v>8601</v>
      </c>
      <c r="J2622">
        <v>97.2</v>
      </c>
      <c r="K2622">
        <v>0</v>
      </c>
      <c r="L2622" t="s">
        <v>38</v>
      </c>
      <c r="M2622" t="s">
        <v>51</v>
      </c>
      <c r="N2622">
        <v>89.3</v>
      </c>
      <c r="R2622" t="s">
        <v>52</v>
      </c>
      <c r="S2622">
        <v>42.25038</v>
      </c>
      <c r="T2622">
        <v>-88.301509999999993</v>
      </c>
      <c r="U2622">
        <v>0.34749999999999998</v>
      </c>
      <c r="V2622">
        <v>3</v>
      </c>
      <c r="W2622">
        <v>5</v>
      </c>
      <c r="X2622">
        <v>1.7</v>
      </c>
      <c r="Y2622">
        <v>126.836</v>
      </c>
      <c r="Z2622">
        <v>17000670003</v>
      </c>
      <c r="AA2622">
        <v>455.26179717500003</v>
      </c>
      <c r="AB2622" t="s">
        <v>41</v>
      </c>
      <c r="AC2622" t="s">
        <v>64</v>
      </c>
      <c r="AD2622" t="s">
        <v>54</v>
      </c>
      <c r="AE2622" t="s">
        <v>55</v>
      </c>
      <c r="AF2622" t="s">
        <v>11945</v>
      </c>
    </row>
    <row r="2623" spans="1:32" x14ac:dyDescent="0.25">
      <c r="A2623" t="s">
        <v>11946</v>
      </c>
      <c r="B2623" t="s">
        <v>11947</v>
      </c>
      <c r="C2623" t="s">
        <v>11947</v>
      </c>
      <c r="D2623" t="s">
        <v>11948</v>
      </c>
      <c r="E2623" t="s">
        <v>99</v>
      </c>
      <c r="F2623">
        <v>6</v>
      </c>
      <c r="G2623">
        <v>2022</v>
      </c>
      <c r="H2623" s="1">
        <v>44818.352413541666</v>
      </c>
      <c r="I2623" t="s">
        <v>8601</v>
      </c>
      <c r="J2623">
        <v>94</v>
      </c>
      <c r="K2623">
        <v>0</v>
      </c>
      <c r="L2623" t="s">
        <v>38</v>
      </c>
      <c r="M2623" t="s">
        <v>79</v>
      </c>
      <c r="Q2623">
        <v>92.8</v>
      </c>
      <c r="R2623" t="s">
        <v>52</v>
      </c>
      <c r="S2623">
        <v>29.76746</v>
      </c>
      <c r="T2623">
        <v>-95.251149999999996</v>
      </c>
      <c r="U2623">
        <v>0.79325000000000001</v>
      </c>
      <c r="V2623">
        <v>1</v>
      </c>
      <c r="W2623">
        <v>1.64</v>
      </c>
      <c r="X2623">
        <v>1.64</v>
      </c>
      <c r="Y2623">
        <v>289.09399999999999</v>
      </c>
      <c r="AB2623" t="s">
        <v>54</v>
      </c>
      <c r="AC2623" t="s">
        <v>64</v>
      </c>
      <c r="AD2623" t="s">
        <v>54</v>
      </c>
      <c r="AE2623" t="s">
        <v>54</v>
      </c>
      <c r="AF2623" t="s">
        <v>11949</v>
      </c>
    </row>
    <row r="2624" spans="1:32" x14ac:dyDescent="0.25">
      <c r="A2624" t="s">
        <v>3214</v>
      </c>
      <c r="B2624" t="s">
        <v>11950</v>
      </c>
      <c r="C2624" t="s">
        <v>11951</v>
      </c>
      <c r="D2624" t="s">
        <v>3217</v>
      </c>
      <c r="E2624" t="s">
        <v>543</v>
      </c>
      <c r="F2624">
        <v>7</v>
      </c>
      <c r="G2624">
        <v>2022</v>
      </c>
      <c r="H2624" s="1">
        <v>44985.44644670139</v>
      </c>
      <c r="I2624" t="s">
        <v>8601</v>
      </c>
      <c r="J2624">
        <v>88.4</v>
      </c>
      <c r="K2624">
        <v>0</v>
      </c>
      <c r="L2624" t="s">
        <v>38</v>
      </c>
      <c r="M2624" t="s">
        <v>51</v>
      </c>
      <c r="R2624" t="s">
        <v>86</v>
      </c>
      <c r="S2624">
        <v>38.807526000000003</v>
      </c>
      <c r="T2624">
        <v>-93.654030000000006</v>
      </c>
      <c r="U2624">
        <v>0.96341666699999995</v>
      </c>
      <c r="V2624">
        <v>1</v>
      </c>
      <c r="W2624">
        <v>0</v>
      </c>
      <c r="X2624">
        <v>0</v>
      </c>
      <c r="Y2624">
        <v>351.52199999999999</v>
      </c>
      <c r="Z2624">
        <v>29001027002</v>
      </c>
      <c r="AA2624">
        <v>464.3670331185001</v>
      </c>
      <c r="AB2624" t="s">
        <v>118</v>
      </c>
      <c r="AC2624" t="s">
        <v>144</v>
      </c>
      <c r="AD2624" t="s">
        <v>54</v>
      </c>
      <c r="AE2624" t="s">
        <v>54</v>
      </c>
      <c r="AF2624" t="s">
        <v>11952</v>
      </c>
    </row>
    <row r="2625" spans="1:32" x14ac:dyDescent="0.25">
      <c r="A2625" t="s">
        <v>11953</v>
      </c>
      <c r="B2625" t="s">
        <v>11954</v>
      </c>
      <c r="C2625" t="s">
        <v>11954</v>
      </c>
      <c r="D2625" t="s">
        <v>9172</v>
      </c>
      <c r="E2625" t="s">
        <v>99</v>
      </c>
      <c r="F2625">
        <v>6</v>
      </c>
      <c r="G2625">
        <v>2022</v>
      </c>
      <c r="H2625" s="1">
        <v>44827.424805451388</v>
      </c>
      <c r="I2625" t="s">
        <v>8601</v>
      </c>
      <c r="J2625">
        <v>84.9</v>
      </c>
      <c r="K2625">
        <v>0</v>
      </c>
      <c r="L2625" t="s">
        <v>38</v>
      </c>
      <c r="M2625" t="s">
        <v>79</v>
      </c>
      <c r="Q2625">
        <v>84.9</v>
      </c>
      <c r="R2625" t="s">
        <v>94</v>
      </c>
      <c r="S2625">
        <v>27.603083000000002</v>
      </c>
      <c r="T2625">
        <v>-97.250944000000004</v>
      </c>
      <c r="U2625">
        <v>1.27</v>
      </c>
      <c r="V2625">
        <v>1</v>
      </c>
      <c r="W2625">
        <v>2.5</v>
      </c>
      <c r="X2625">
        <v>2.5</v>
      </c>
      <c r="Y2625">
        <v>463.62</v>
      </c>
      <c r="Z2625">
        <v>48001203009</v>
      </c>
      <c r="AA2625">
        <v>668.32431825290007</v>
      </c>
      <c r="AB2625" t="s">
        <v>41</v>
      </c>
      <c r="AC2625" t="s">
        <v>54</v>
      </c>
      <c r="AD2625" t="s">
        <v>54</v>
      </c>
      <c r="AE2625" t="s">
        <v>73</v>
      </c>
      <c r="AF2625" t="s">
        <v>11955</v>
      </c>
    </row>
    <row r="2626" spans="1:32" x14ac:dyDescent="0.25">
      <c r="A2626" t="s">
        <v>11956</v>
      </c>
      <c r="B2626" t="s">
        <v>11957</v>
      </c>
      <c r="C2626" t="s">
        <v>11957</v>
      </c>
      <c r="D2626" t="s">
        <v>11958</v>
      </c>
      <c r="E2626" t="s">
        <v>99</v>
      </c>
      <c r="F2626">
        <v>6</v>
      </c>
      <c r="G2626">
        <v>2022</v>
      </c>
      <c r="H2626" s="1">
        <v>44824.274922557874</v>
      </c>
      <c r="I2626" t="s">
        <v>8601</v>
      </c>
      <c r="J2626">
        <v>83.19</v>
      </c>
      <c r="K2626">
        <v>0</v>
      </c>
      <c r="L2626" t="s">
        <v>38</v>
      </c>
      <c r="M2626" t="s">
        <v>79</v>
      </c>
      <c r="Q2626">
        <v>83.19</v>
      </c>
      <c r="R2626" t="s">
        <v>52</v>
      </c>
      <c r="S2626">
        <v>28.525271</v>
      </c>
      <c r="T2626">
        <v>-99.850359999999995</v>
      </c>
      <c r="U2626">
        <v>0.57716666699999997</v>
      </c>
      <c r="V2626">
        <v>1</v>
      </c>
      <c r="W2626">
        <v>0.95</v>
      </c>
      <c r="X2626">
        <v>0.95</v>
      </c>
      <c r="Y2626">
        <v>211.33099999999999</v>
      </c>
      <c r="Z2626">
        <v>48001128001</v>
      </c>
      <c r="AB2626" t="s">
        <v>41</v>
      </c>
      <c r="AC2626" t="s">
        <v>54</v>
      </c>
      <c r="AD2626" t="s">
        <v>54</v>
      </c>
      <c r="AE2626" t="s">
        <v>73</v>
      </c>
      <c r="AF2626" t="s">
        <v>11959</v>
      </c>
    </row>
    <row r="2627" spans="1:32" x14ac:dyDescent="0.25">
      <c r="A2627" t="s">
        <v>11960</v>
      </c>
      <c r="B2627" t="s">
        <v>11961</v>
      </c>
      <c r="C2627" t="s">
        <v>11962</v>
      </c>
      <c r="D2627" t="s">
        <v>7478</v>
      </c>
      <c r="E2627" t="s">
        <v>259</v>
      </c>
      <c r="F2627">
        <v>7</v>
      </c>
      <c r="G2627">
        <v>2022</v>
      </c>
      <c r="H2627" s="1">
        <v>44964.506157870368</v>
      </c>
      <c r="I2627" t="s">
        <v>8601</v>
      </c>
      <c r="J2627">
        <v>82.97</v>
      </c>
      <c r="K2627">
        <v>0</v>
      </c>
      <c r="L2627" t="s">
        <v>38</v>
      </c>
      <c r="M2627" t="s">
        <v>51</v>
      </c>
      <c r="N2627">
        <v>82.97</v>
      </c>
      <c r="R2627" t="s">
        <v>52</v>
      </c>
      <c r="S2627">
        <v>42.710799999999999</v>
      </c>
      <c r="T2627">
        <v>-92.464699999999993</v>
      </c>
      <c r="U2627">
        <v>0</v>
      </c>
      <c r="V2627">
        <v>1</v>
      </c>
      <c r="W2627">
        <v>3.8</v>
      </c>
      <c r="X2627">
        <v>2.33</v>
      </c>
      <c r="Y2627">
        <v>0</v>
      </c>
      <c r="Z2627">
        <v>19000899001</v>
      </c>
      <c r="AA2627">
        <v>611.87185540320002</v>
      </c>
      <c r="AB2627" t="s">
        <v>53</v>
      </c>
      <c r="AC2627" t="s">
        <v>42</v>
      </c>
      <c r="AD2627" t="s">
        <v>54</v>
      </c>
      <c r="AE2627" t="s">
        <v>44</v>
      </c>
      <c r="AF2627" t="s">
        <v>11963</v>
      </c>
    </row>
    <row r="2628" spans="1:32" x14ac:dyDescent="0.25">
      <c r="A2628" t="s">
        <v>11964</v>
      </c>
      <c r="B2628" t="s">
        <v>11965</v>
      </c>
      <c r="C2628" t="s">
        <v>11966</v>
      </c>
      <c r="D2628" t="s">
        <v>11967</v>
      </c>
      <c r="E2628" t="s">
        <v>1023</v>
      </c>
      <c r="F2628">
        <v>8</v>
      </c>
      <c r="G2628">
        <v>2022</v>
      </c>
      <c r="H2628" s="1">
        <v>44937.638012199073</v>
      </c>
      <c r="I2628" t="s">
        <v>8601</v>
      </c>
      <c r="J2628">
        <v>81.515000000000001</v>
      </c>
      <c r="K2628">
        <v>0</v>
      </c>
      <c r="L2628" t="s">
        <v>38</v>
      </c>
      <c r="M2628" t="s">
        <v>79</v>
      </c>
      <c r="Q2628">
        <v>81.515000000000001</v>
      </c>
      <c r="R2628" t="s">
        <v>214</v>
      </c>
      <c r="S2628">
        <v>39.176679999999998</v>
      </c>
      <c r="T2628">
        <v>-108.77567999999999</v>
      </c>
      <c r="U2628">
        <v>0.91516666700000004</v>
      </c>
      <c r="V2628">
        <v>1</v>
      </c>
      <c r="W2628">
        <v>2.33</v>
      </c>
      <c r="X2628">
        <v>0</v>
      </c>
      <c r="Y2628">
        <v>334.14299999999997</v>
      </c>
      <c r="Z2628">
        <v>8209000122</v>
      </c>
      <c r="AA2628">
        <v>455.26179717500003</v>
      </c>
      <c r="AB2628" t="s">
        <v>1420</v>
      </c>
      <c r="AC2628" t="s">
        <v>54</v>
      </c>
      <c r="AD2628" t="s">
        <v>215</v>
      </c>
      <c r="AE2628" t="s">
        <v>73</v>
      </c>
      <c r="AF2628" t="s">
        <v>11968</v>
      </c>
    </row>
    <row r="2629" spans="1:32" x14ac:dyDescent="0.25">
      <c r="A2629" t="s">
        <v>11969</v>
      </c>
      <c r="B2629" t="s">
        <v>11970</v>
      </c>
      <c r="C2629" t="s">
        <v>11971</v>
      </c>
      <c r="D2629" t="s">
        <v>10264</v>
      </c>
      <c r="E2629" t="s">
        <v>1948</v>
      </c>
      <c r="F2629">
        <v>6</v>
      </c>
      <c r="G2629">
        <v>2022</v>
      </c>
      <c r="H2629" s="1">
        <v>44977.415133449074</v>
      </c>
      <c r="I2629" t="s">
        <v>8601</v>
      </c>
      <c r="J2629">
        <v>78.2</v>
      </c>
      <c r="K2629">
        <v>0</v>
      </c>
      <c r="L2629" t="s">
        <v>38</v>
      </c>
      <c r="M2629" t="s">
        <v>79</v>
      </c>
      <c r="Q2629">
        <v>78.2</v>
      </c>
      <c r="R2629" t="s">
        <v>52</v>
      </c>
      <c r="S2629">
        <v>30.125209000000002</v>
      </c>
      <c r="T2629">
        <v>-93.289597999999998</v>
      </c>
      <c r="U2629">
        <v>2.3174999999999999</v>
      </c>
      <c r="V2629">
        <v>1</v>
      </c>
      <c r="W2629">
        <v>4.95</v>
      </c>
      <c r="X2629">
        <v>2.5</v>
      </c>
      <c r="Y2629">
        <v>847.35</v>
      </c>
      <c r="Z2629">
        <v>22000715005</v>
      </c>
      <c r="AA2629">
        <v>2103.3095029485003</v>
      </c>
      <c r="AB2629" t="s">
        <v>41</v>
      </c>
      <c r="AC2629" t="s">
        <v>54</v>
      </c>
      <c r="AD2629" t="s">
        <v>54</v>
      </c>
      <c r="AE2629" t="s">
        <v>73</v>
      </c>
      <c r="AF2629" t="s">
        <v>11972</v>
      </c>
    </row>
    <row r="2630" spans="1:32" x14ac:dyDescent="0.25">
      <c r="A2630" t="s">
        <v>11973</v>
      </c>
      <c r="B2630" t="s">
        <v>11974</v>
      </c>
      <c r="C2630" t="s">
        <v>11975</v>
      </c>
      <c r="D2630" t="s">
        <v>11443</v>
      </c>
      <c r="E2630" t="s">
        <v>117</v>
      </c>
      <c r="F2630">
        <v>5</v>
      </c>
      <c r="G2630">
        <v>2022</v>
      </c>
      <c r="H2630" s="1">
        <v>44958.56377291667</v>
      </c>
      <c r="I2630" t="s">
        <v>8601</v>
      </c>
      <c r="J2630">
        <v>76.2</v>
      </c>
      <c r="K2630">
        <v>0</v>
      </c>
      <c r="L2630" t="s">
        <v>38</v>
      </c>
      <c r="M2630" t="s">
        <v>79</v>
      </c>
      <c r="Q2630">
        <v>76.2</v>
      </c>
      <c r="R2630" t="s">
        <v>52</v>
      </c>
      <c r="S2630">
        <v>40.708469999999998</v>
      </c>
      <c r="T2630">
        <v>-89.533569999999997</v>
      </c>
      <c r="U2630">
        <v>0.828333333</v>
      </c>
      <c r="V2630">
        <v>3</v>
      </c>
      <c r="W2630">
        <v>2.4</v>
      </c>
      <c r="X2630">
        <v>1.2</v>
      </c>
      <c r="Y2630">
        <v>302.81</v>
      </c>
      <c r="Z2630">
        <v>17000323003</v>
      </c>
      <c r="AA2630">
        <v>387.88305119310002</v>
      </c>
      <c r="AB2630" t="s">
        <v>41</v>
      </c>
      <c r="AC2630" t="s">
        <v>54</v>
      </c>
      <c r="AD2630" t="s">
        <v>54</v>
      </c>
      <c r="AE2630" t="s">
        <v>73</v>
      </c>
      <c r="AF2630" t="s">
        <v>11976</v>
      </c>
    </row>
    <row r="2631" spans="1:32" x14ac:dyDescent="0.25">
      <c r="A2631" t="s">
        <v>11977</v>
      </c>
      <c r="B2631" t="s">
        <v>11978</v>
      </c>
      <c r="C2631" t="s">
        <v>11979</v>
      </c>
      <c r="D2631" t="s">
        <v>11980</v>
      </c>
      <c r="E2631" t="s">
        <v>111</v>
      </c>
      <c r="F2631">
        <v>4</v>
      </c>
      <c r="G2631">
        <v>2022</v>
      </c>
      <c r="H2631" s="1">
        <v>44938.541023564816</v>
      </c>
      <c r="I2631" t="s">
        <v>8601</v>
      </c>
      <c r="J2631">
        <v>75</v>
      </c>
      <c r="K2631">
        <v>0</v>
      </c>
      <c r="L2631" t="s">
        <v>38</v>
      </c>
      <c r="M2631" t="s">
        <v>679</v>
      </c>
      <c r="O2631">
        <v>75</v>
      </c>
      <c r="R2631" t="s">
        <v>52</v>
      </c>
      <c r="S2631">
        <v>31.977972000000001</v>
      </c>
      <c r="T2631">
        <v>-83.806167000000002</v>
      </c>
      <c r="U2631">
        <v>2.338333333</v>
      </c>
      <c r="V2631">
        <v>1</v>
      </c>
      <c r="W2631">
        <v>5</v>
      </c>
      <c r="X2631">
        <v>3.91</v>
      </c>
      <c r="Y2631">
        <v>852.14</v>
      </c>
      <c r="Z2631">
        <v>13000199001</v>
      </c>
      <c r="AA2631">
        <v>1342.1117780719001</v>
      </c>
      <c r="AB2631" t="s">
        <v>41</v>
      </c>
      <c r="AC2631" t="s">
        <v>54</v>
      </c>
      <c r="AD2631" t="s">
        <v>54</v>
      </c>
      <c r="AE2631" t="s">
        <v>55</v>
      </c>
      <c r="AF2631" t="s">
        <v>11981</v>
      </c>
    </row>
    <row r="2632" spans="1:32" x14ac:dyDescent="0.25">
      <c r="A2632" t="s">
        <v>11518</v>
      </c>
      <c r="B2632" t="s">
        <v>11982</v>
      </c>
      <c r="C2632" t="s">
        <v>11983</v>
      </c>
      <c r="D2632" t="s">
        <v>11521</v>
      </c>
      <c r="E2632" t="s">
        <v>543</v>
      </c>
      <c r="F2632">
        <v>7</v>
      </c>
      <c r="G2632">
        <v>2022</v>
      </c>
      <c r="H2632" s="1">
        <v>44970.472041516201</v>
      </c>
      <c r="I2632" t="s">
        <v>8601</v>
      </c>
      <c r="J2632">
        <v>74.3</v>
      </c>
      <c r="K2632">
        <v>0</v>
      </c>
      <c r="L2632" t="s">
        <v>38</v>
      </c>
      <c r="M2632" t="s">
        <v>79</v>
      </c>
      <c r="Q2632">
        <v>74.3</v>
      </c>
      <c r="R2632" t="s">
        <v>86</v>
      </c>
      <c r="S2632">
        <v>38.668013999999999</v>
      </c>
      <c r="T2632">
        <v>-93.190528</v>
      </c>
      <c r="U2632">
        <v>2.1684166669999998</v>
      </c>
      <c r="V2632">
        <v>1</v>
      </c>
      <c r="W2632">
        <v>0</v>
      </c>
      <c r="X2632">
        <v>0</v>
      </c>
      <c r="Y2632">
        <v>790.77499999999998</v>
      </c>
      <c r="Z2632">
        <v>29001024005</v>
      </c>
      <c r="AA2632">
        <v>910.52359435000005</v>
      </c>
      <c r="AB2632" t="s">
        <v>54</v>
      </c>
      <c r="AC2632" t="s">
        <v>64</v>
      </c>
      <c r="AD2632" t="s">
        <v>43</v>
      </c>
      <c r="AE2632" t="s">
        <v>73</v>
      </c>
      <c r="AF2632" t="s">
        <v>11984</v>
      </c>
    </row>
    <row r="2633" spans="1:32" x14ac:dyDescent="0.25">
      <c r="A2633" t="s">
        <v>11985</v>
      </c>
      <c r="B2633" t="s">
        <v>11986</v>
      </c>
      <c r="C2633" t="s">
        <v>11987</v>
      </c>
      <c r="D2633" t="s">
        <v>11988</v>
      </c>
      <c r="E2633" t="s">
        <v>36</v>
      </c>
      <c r="F2633">
        <v>9</v>
      </c>
      <c r="G2633">
        <v>2022</v>
      </c>
      <c r="H2633" s="1">
        <v>44932.448961377311</v>
      </c>
      <c r="I2633" t="s">
        <v>8601</v>
      </c>
      <c r="J2633">
        <v>70</v>
      </c>
      <c r="K2633">
        <v>0</v>
      </c>
      <c r="L2633" t="s">
        <v>38</v>
      </c>
      <c r="M2633" t="s">
        <v>79</v>
      </c>
      <c r="R2633" t="s">
        <v>86</v>
      </c>
      <c r="S2633">
        <v>37.894722000000002</v>
      </c>
      <c r="T2633">
        <v>-121.587222</v>
      </c>
      <c r="U2633">
        <v>1.096666667</v>
      </c>
      <c r="V2633">
        <v>1</v>
      </c>
      <c r="W2633">
        <v>2.35</v>
      </c>
      <c r="X2633">
        <v>2.1</v>
      </c>
      <c r="Y2633">
        <v>400.31</v>
      </c>
      <c r="Z2633">
        <v>6005020001</v>
      </c>
      <c r="AA2633">
        <v>291.36755019200001</v>
      </c>
      <c r="AB2633" t="s">
        <v>118</v>
      </c>
      <c r="AC2633" t="s">
        <v>54</v>
      </c>
      <c r="AD2633" t="s">
        <v>451</v>
      </c>
      <c r="AE2633" t="s">
        <v>1814</v>
      </c>
      <c r="AF2633" t="s">
        <v>11989</v>
      </c>
    </row>
    <row r="2634" spans="1:32" x14ac:dyDescent="0.25">
      <c r="A2634" t="s">
        <v>11990</v>
      </c>
      <c r="B2634" t="s">
        <v>11991</v>
      </c>
      <c r="C2634" t="s">
        <v>11992</v>
      </c>
      <c r="D2634" t="s">
        <v>11993</v>
      </c>
      <c r="E2634" t="s">
        <v>111</v>
      </c>
      <c r="F2634">
        <v>4</v>
      </c>
      <c r="G2634">
        <v>2022</v>
      </c>
      <c r="H2634" s="1">
        <v>45266.458075844908</v>
      </c>
      <c r="I2634" t="s">
        <v>8601</v>
      </c>
      <c r="J2634">
        <v>69.599999999999994</v>
      </c>
      <c r="K2634">
        <v>0</v>
      </c>
      <c r="L2634" t="s">
        <v>38</v>
      </c>
      <c r="M2634" t="s">
        <v>79</v>
      </c>
      <c r="Q2634">
        <v>1185</v>
      </c>
      <c r="R2634" t="s">
        <v>86</v>
      </c>
      <c r="S2634">
        <v>34.291930000000001</v>
      </c>
      <c r="T2634">
        <v>-84.389330000000001</v>
      </c>
      <c r="U2634">
        <v>0.33455000000000001</v>
      </c>
      <c r="V2634">
        <v>1</v>
      </c>
      <c r="W2634">
        <v>1</v>
      </c>
      <c r="X2634">
        <v>0.28000000000000003</v>
      </c>
      <c r="Y2634">
        <v>19.650400000000001</v>
      </c>
      <c r="AB2634" t="s">
        <v>41</v>
      </c>
      <c r="AC2634" t="s">
        <v>54</v>
      </c>
      <c r="AD2634" t="s">
        <v>54</v>
      </c>
      <c r="AE2634" t="s">
        <v>73</v>
      </c>
      <c r="AF2634" t="s">
        <v>11994</v>
      </c>
    </row>
    <row r="2635" spans="1:32" x14ac:dyDescent="0.25">
      <c r="A2635" t="s">
        <v>11995</v>
      </c>
      <c r="B2635" t="s">
        <v>11996</v>
      </c>
      <c r="C2635" t="s">
        <v>11996</v>
      </c>
      <c r="D2635" t="s">
        <v>9120</v>
      </c>
      <c r="E2635" t="s">
        <v>99</v>
      </c>
      <c r="F2635">
        <v>6</v>
      </c>
      <c r="G2635">
        <v>2022</v>
      </c>
      <c r="H2635" s="1">
        <v>44817.614814120374</v>
      </c>
      <c r="I2635" t="s">
        <v>8601</v>
      </c>
      <c r="J2635">
        <v>69.38</v>
      </c>
      <c r="K2635">
        <v>0</v>
      </c>
      <c r="L2635" t="s">
        <v>38</v>
      </c>
      <c r="M2635" t="s">
        <v>679</v>
      </c>
      <c r="O2635">
        <v>69</v>
      </c>
      <c r="R2635" t="s">
        <v>52</v>
      </c>
      <c r="S2635">
        <v>33.995583000000003</v>
      </c>
      <c r="T2635">
        <v>-98.517222000000004</v>
      </c>
      <c r="U2635">
        <v>0.42875000000000002</v>
      </c>
      <c r="V2635">
        <v>1</v>
      </c>
      <c r="W2635">
        <v>1.5</v>
      </c>
      <c r="X2635">
        <v>1.5</v>
      </c>
      <c r="Y2635">
        <v>156.47900000000001</v>
      </c>
      <c r="Z2635">
        <v>48004362002</v>
      </c>
      <c r="AA2635">
        <v>356.19683010972</v>
      </c>
      <c r="AB2635" t="s">
        <v>1420</v>
      </c>
      <c r="AC2635" t="s">
        <v>54</v>
      </c>
      <c r="AD2635" t="s">
        <v>54</v>
      </c>
      <c r="AE2635" t="s">
        <v>54</v>
      </c>
      <c r="AF2635" t="s">
        <v>11997</v>
      </c>
    </row>
    <row r="2636" spans="1:32" x14ac:dyDescent="0.25">
      <c r="A2636" t="s">
        <v>11998</v>
      </c>
      <c r="B2636" t="s">
        <v>11999</v>
      </c>
      <c r="C2636" t="s">
        <v>12000</v>
      </c>
      <c r="D2636" t="s">
        <v>5712</v>
      </c>
      <c r="E2636" t="s">
        <v>159</v>
      </c>
      <c r="F2636">
        <v>10</v>
      </c>
      <c r="G2636">
        <v>2022</v>
      </c>
      <c r="H2636" s="1">
        <v>44985.435553703704</v>
      </c>
      <c r="I2636" t="s">
        <v>8601</v>
      </c>
      <c r="J2636">
        <v>65</v>
      </c>
      <c r="K2636">
        <v>0</v>
      </c>
      <c r="L2636" t="s">
        <v>38</v>
      </c>
      <c r="M2636" t="s">
        <v>79</v>
      </c>
      <c r="Q2636">
        <v>1097</v>
      </c>
      <c r="R2636" t="s">
        <v>214</v>
      </c>
      <c r="S2636">
        <v>46.759084000000001</v>
      </c>
      <c r="T2636">
        <v>-123.01915200000001</v>
      </c>
      <c r="Z2636">
        <v>53000180001</v>
      </c>
      <c r="AA2636">
        <v>983.36548189799998</v>
      </c>
      <c r="AB2636" t="s">
        <v>54</v>
      </c>
      <c r="AC2636" t="s">
        <v>72</v>
      </c>
      <c r="AD2636" t="s">
        <v>43</v>
      </c>
      <c r="AE2636" t="s">
        <v>73</v>
      </c>
      <c r="AF2636" t="s">
        <v>12001</v>
      </c>
    </row>
    <row r="2637" spans="1:32" x14ac:dyDescent="0.25">
      <c r="A2637" t="s">
        <v>12002</v>
      </c>
      <c r="B2637" t="s">
        <v>12003</v>
      </c>
      <c r="C2637" t="s">
        <v>12003</v>
      </c>
      <c r="D2637" t="s">
        <v>10638</v>
      </c>
      <c r="E2637" t="s">
        <v>99</v>
      </c>
      <c r="F2637">
        <v>6</v>
      </c>
      <c r="G2637">
        <v>2022</v>
      </c>
      <c r="H2637" s="1">
        <v>44831.387369050928</v>
      </c>
      <c r="I2637" t="s">
        <v>8601</v>
      </c>
      <c r="J2637">
        <v>59</v>
      </c>
      <c r="K2637">
        <v>0</v>
      </c>
      <c r="L2637" t="s">
        <v>38</v>
      </c>
      <c r="M2637" t="s">
        <v>79</v>
      </c>
      <c r="Q2637">
        <v>59</v>
      </c>
      <c r="R2637" t="s">
        <v>86</v>
      </c>
      <c r="S2637">
        <v>30.702560999999999</v>
      </c>
      <c r="T2637">
        <v>-97.657821999999996</v>
      </c>
      <c r="U2637">
        <v>9.1333333000000003E-2</v>
      </c>
      <c r="V2637">
        <v>1</v>
      </c>
      <c r="W2637">
        <v>0.2</v>
      </c>
      <c r="X2637">
        <v>0.4</v>
      </c>
      <c r="Y2637">
        <v>33.363999999999997</v>
      </c>
      <c r="Z2637">
        <v>48003080005</v>
      </c>
      <c r="AA2637">
        <v>145.68377509600001</v>
      </c>
      <c r="AB2637" t="s">
        <v>41</v>
      </c>
      <c r="AC2637" t="s">
        <v>54</v>
      </c>
      <c r="AD2637" t="s">
        <v>54</v>
      </c>
      <c r="AE2637" t="s">
        <v>73</v>
      </c>
      <c r="AF2637" t="s">
        <v>12004</v>
      </c>
    </row>
    <row r="2638" spans="1:32" x14ac:dyDescent="0.25">
      <c r="A2638" t="s">
        <v>12005</v>
      </c>
      <c r="B2638" t="s">
        <v>12006</v>
      </c>
      <c r="C2638" t="s">
        <v>12007</v>
      </c>
      <c r="D2638" t="s">
        <v>12008</v>
      </c>
      <c r="E2638" t="s">
        <v>543</v>
      </c>
      <c r="F2638">
        <v>7</v>
      </c>
      <c r="G2638">
        <v>2022</v>
      </c>
      <c r="H2638" s="1">
        <v>44998.527748576387</v>
      </c>
      <c r="I2638" t="s">
        <v>8601</v>
      </c>
      <c r="J2638">
        <v>57</v>
      </c>
      <c r="K2638">
        <v>0</v>
      </c>
      <c r="L2638" t="s">
        <v>38</v>
      </c>
      <c r="M2638" t="s">
        <v>79</v>
      </c>
      <c r="Q2638">
        <v>57</v>
      </c>
      <c r="R2638" t="s">
        <v>52</v>
      </c>
      <c r="S2638">
        <v>37.976900999999998</v>
      </c>
      <c r="T2638">
        <v>-91.773161000000002</v>
      </c>
      <c r="U2638">
        <v>0.35466666699999999</v>
      </c>
      <c r="V2638">
        <v>1</v>
      </c>
      <c r="W2638">
        <v>0</v>
      </c>
      <c r="X2638">
        <v>0</v>
      </c>
      <c r="Y2638">
        <v>129.215</v>
      </c>
      <c r="Z2638">
        <v>29001020003</v>
      </c>
      <c r="AA2638">
        <v>127.47330320899999</v>
      </c>
      <c r="AB2638" t="s">
        <v>41</v>
      </c>
      <c r="AC2638" t="s">
        <v>72</v>
      </c>
      <c r="AD2638" t="s">
        <v>54</v>
      </c>
      <c r="AE2638" t="s">
        <v>438</v>
      </c>
      <c r="AF2638" t="s">
        <v>12009</v>
      </c>
    </row>
    <row r="2639" spans="1:32" x14ac:dyDescent="0.25">
      <c r="A2639" t="s">
        <v>12010</v>
      </c>
      <c r="B2639" t="s">
        <v>12011</v>
      </c>
      <c r="C2639" t="s">
        <v>12011</v>
      </c>
      <c r="D2639" t="s">
        <v>12012</v>
      </c>
      <c r="E2639" t="s">
        <v>99</v>
      </c>
      <c r="F2639">
        <v>6</v>
      </c>
      <c r="G2639">
        <v>2022</v>
      </c>
      <c r="H2639" s="1">
        <v>44817.416829594906</v>
      </c>
      <c r="I2639" t="s">
        <v>8601</v>
      </c>
      <c r="J2639">
        <v>56.11</v>
      </c>
      <c r="K2639">
        <v>0</v>
      </c>
      <c r="L2639" t="s">
        <v>38</v>
      </c>
      <c r="M2639" t="s">
        <v>79</v>
      </c>
      <c r="Q2639">
        <v>56.11</v>
      </c>
      <c r="R2639" t="s">
        <v>94</v>
      </c>
      <c r="S2639">
        <v>28.943138999999999</v>
      </c>
      <c r="T2639">
        <v>-95.377416999999994</v>
      </c>
      <c r="U2639">
        <v>0.69916666699999996</v>
      </c>
      <c r="V2639">
        <v>2</v>
      </c>
      <c r="W2639">
        <v>2.25</v>
      </c>
      <c r="X2639">
        <v>2.25</v>
      </c>
      <c r="Y2639">
        <v>254.75899999999999</v>
      </c>
      <c r="AB2639" t="s">
        <v>118</v>
      </c>
      <c r="AC2639" t="s">
        <v>54</v>
      </c>
      <c r="AD2639" t="s">
        <v>54</v>
      </c>
      <c r="AE2639" t="s">
        <v>73</v>
      </c>
      <c r="AF2639" t="s">
        <v>12013</v>
      </c>
    </row>
    <row r="2640" spans="1:32" x14ac:dyDescent="0.25">
      <c r="A2640" t="s">
        <v>12014</v>
      </c>
      <c r="B2640" t="s">
        <v>12015</v>
      </c>
      <c r="C2640" t="s">
        <v>12015</v>
      </c>
      <c r="D2640" t="s">
        <v>12016</v>
      </c>
      <c r="E2640" t="s">
        <v>99</v>
      </c>
      <c r="F2640">
        <v>6</v>
      </c>
      <c r="G2640">
        <v>2022</v>
      </c>
      <c r="H2640" s="1">
        <v>44834.463744409724</v>
      </c>
      <c r="I2640" t="s">
        <v>8601</v>
      </c>
      <c r="J2640">
        <v>55.4</v>
      </c>
      <c r="K2640">
        <v>0</v>
      </c>
      <c r="L2640" t="s">
        <v>38</v>
      </c>
      <c r="M2640" t="s">
        <v>79</v>
      </c>
      <c r="Q2640">
        <v>55.4</v>
      </c>
      <c r="R2640" t="s">
        <v>94</v>
      </c>
      <c r="S2640">
        <v>26.489916999999998</v>
      </c>
      <c r="T2640">
        <v>-97.772806000000003</v>
      </c>
      <c r="U2640">
        <v>1.043616667</v>
      </c>
      <c r="V2640">
        <v>1</v>
      </c>
      <c r="W2640">
        <v>1.5</v>
      </c>
      <c r="X2640">
        <v>1.5</v>
      </c>
      <c r="Y2640">
        <v>380.74299999999999</v>
      </c>
      <c r="Z2640">
        <v>48001146001</v>
      </c>
      <c r="AA2640">
        <v>498.96692970380008</v>
      </c>
      <c r="AB2640" t="s">
        <v>118</v>
      </c>
      <c r="AC2640" t="s">
        <v>54</v>
      </c>
      <c r="AD2640" t="s">
        <v>54</v>
      </c>
      <c r="AE2640" t="s">
        <v>54</v>
      </c>
      <c r="AF2640" t="s">
        <v>12017</v>
      </c>
    </row>
    <row r="2641" spans="1:32" x14ac:dyDescent="0.25">
      <c r="A2641" t="s">
        <v>12018</v>
      </c>
      <c r="B2641" t="s">
        <v>12019</v>
      </c>
      <c r="C2641" t="s">
        <v>12019</v>
      </c>
      <c r="D2641" t="s">
        <v>12020</v>
      </c>
      <c r="E2641" t="s">
        <v>99</v>
      </c>
      <c r="F2641">
        <v>6</v>
      </c>
      <c r="G2641">
        <v>2022</v>
      </c>
      <c r="H2641" s="1">
        <v>44832.395211446761</v>
      </c>
      <c r="I2641" t="s">
        <v>8601</v>
      </c>
      <c r="J2641">
        <v>54.6</v>
      </c>
      <c r="K2641">
        <v>0</v>
      </c>
      <c r="L2641" t="s">
        <v>38</v>
      </c>
      <c r="M2641" t="s">
        <v>79</v>
      </c>
      <c r="Q2641">
        <v>54.6</v>
      </c>
      <c r="R2641" t="s">
        <v>94</v>
      </c>
      <c r="S2641">
        <v>29.308056000000001</v>
      </c>
      <c r="T2641">
        <v>-100.886111</v>
      </c>
      <c r="U2641">
        <v>1.535916667</v>
      </c>
      <c r="V2641">
        <v>1</v>
      </c>
      <c r="W2641">
        <v>3.8</v>
      </c>
      <c r="X2641">
        <v>3.8</v>
      </c>
      <c r="Y2641">
        <v>561.18700000000001</v>
      </c>
      <c r="Z2641">
        <v>48001008001</v>
      </c>
      <c r="AA2641">
        <v>1114.4808794844</v>
      </c>
      <c r="AB2641" t="s">
        <v>118</v>
      </c>
      <c r="AC2641" t="s">
        <v>54</v>
      </c>
      <c r="AD2641" t="s">
        <v>54</v>
      </c>
      <c r="AE2641" t="s">
        <v>73</v>
      </c>
      <c r="AF2641" t="s">
        <v>12021</v>
      </c>
    </row>
    <row r="2642" spans="1:32" x14ac:dyDescent="0.25">
      <c r="A2642" t="s">
        <v>12022</v>
      </c>
      <c r="B2642" t="s">
        <v>12023</v>
      </c>
      <c r="C2642" t="s">
        <v>12024</v>
      </c>
      <c r="D2642" t="s">
        <v>12025</v>
      </c>
      <c r="E2642" t="s">
        <v>600</v>
      </c>
      <c r="F2642">
        <v>4</v>
      </c>
      <c r="G2642">
        <v>2022</v>
      </c>
      <c r="H2642" s="1">
        <v>44963.559189375002</v>
      </c>
      <c r="I2642" t="s">
        <v>8601</v>
      </c>
      <c r="J2642">
        <v>54.481000000000002</v>
      </c>
      <c r="K2642">
        <v>0</v>
      </c>
      <c r="L2642" t="s">
        <v>38</v>
      </c>
      <c r="M2642" t="s">
        <v>51</v>
      </c>
      <c r="N2642">
        <v>54.481000000000002</v>
      </c>
      <c r="R2642" t="s">
        <v>52</v>
      </c>
      <c r="S2642">
        <v>30.417251</v>
      </c>
      <c r="T2642">
        <v>-86.695784000000003</v>
      </c>
      <c r="AB2642" t="s">
        <v>41</v>
      </c>
      <c r="AC2642" t="s">
        <v>54</v>
      </c>
      <c r="AD2642" t="s">
        <v>54</v>
      </c>
      <c r="AE2642" t="s">
        <v>73</v>
      </c>
      <c r="AF2642" t="s">
        <v>12026</v>
      </c>
    </row>
    <row r="2643" spans="1:32" x14ac:dyDescent="0.25">
      <c r="A2643" t="s">
        <v>12027</v>
      </c>
      <c r="B2643" t="s">
        <v>12028</v>
      </c>
      <c r="C2643" t="s">
        <v>12029</v>
      </c>
      <c r="D2643" t="s">
        <v>12027</v>
      </c>
      <c r="E2643" t="s">
        <v>117</v>
      </c>
      <c r="F2643">
        <v>5</v>
      </c>
      <c r="G2643">
        <v>2022</v>
      </c>
      <c r="H2643" s="1">
        <v>44972.446104374998</v>
      </c>
      <c r="I2643" t="s">
        <v>8601</v>
      </c>
      <c r="J2643">
        <v>54.19</v>
      </c>
      <c r="K2643">
        <v>0</v>
      </c>
      <c r="L2643" t="s">
        <v>38</v>
      </c>
      <c r="M2643" t="s">
        <v>51</v>
      </c>
      <c r="N2643">
        <v>18.27</v>
      </c>
      <c r="R2643" t="s">
        <v>52</v>
      </c>
      <c r="S2643">
        <v>38.551625000000001</v>
      </c>
      <c r="T2643">
        <v>-89.848048000000006</v>
      </c>
      <c r="AB2643" t="s">
        <v>53</v>
      </c>
      <c r="AC2643" t="s">
        <v>54</v>
      </c>
      <c r="AD2643" t="s">
        <v>54</v>
      </c>
      <c r="AE2643" t="s">
        <v>54</v>
      </c>
      <c r="AF2643" t="s">
        <v>12030</v>
      </c>
    </row>
    <row r="2644" spans="1:32" x14ac:dyDescent="0.25">
      <c r="A2644" t="s">
        <v>12031</v>
      </c>
      <c r="B2644" t="s">
        <v>12032</v>
      </c>
      <c r="C2644" t="s">
        <v>12033</v>
      </c>
      <c r="D2644" t="s">
        <v>599</v>
      </c>
      <c r="E2644" t="s">
        <v>600</v>
      </c>
      <c r="F2644">
        <v>4</v>
      </c>
      <c r="G2644">
        <v>2022</v>
      </c>
      <c r="H2644" s="1">
        <v>44944.387774907409</v>
      </c>
      <c r="I2644" t="s">
        <v>8601</v>
      </c>
      <c r="J2644">
        <v>54</v>
      </c>
      <c r="K2644">
        <v>0</v>
      </c>
      <c r="L2644" t="s">
        <v>38</v>
      </c>
      <c r="M2644" t="s">
        <v>79</v>
      </c>
      <c r="Q2644">
        <v>54</v>
      </c>
      <c r="R2644" t="s">
        <v>52</v>
      </c>
      <c r="S2644">
        <v>30.226386999999999</v>
      </c>
      <c r="T2644">
        <v>-81.686372000000006</v>
      </c>
      <c r="AB2644" t="s">
        <v>54</v>
      </c>
      <c r="AC2644" t="s">
        <v>64</v>
      </c>
      <c r="AD2644" t="s">
        <v>54</v>
      </c>
      <c r="AE2644" t="s">
        <v>54</v>
      </c>
      <c r="AF2644" t="s">
        <v>12034</v>
      </c>
    </row>
    <row r="2645" spans="1:32" x14ac:dyDescent="0.25">
      <c r="A2645" t="s">
        <v>12005</v>
      </c>
      <c r="B2645" t="s">
        <v>12035</v>
      </c>
      <c r="C2645" t="s">
        <v>12036</v>
      </c>
      <c r="D2645" t="s">
        <v>12008</v>
      </c>
      <c r="E2645" t="s">
        <v>543</v>
      </c>
      <c r="F2645">
        <v>7</v>
      </c>
      <c r="G2645">
        <v>2022</v>
      </c>
      <c r="H2645" s="1">
        <v>44998.52565826389</v>
      </c>
      <c r="I2645" t="s">
        <v>8601</v>
      </c>
      <c r="J2645">
        <v>52</v>
      </c>
      <c r="K2645">
        <v>0</v>
      </c>
      <c r="L2645" t="s">
        <v>38</v>
      </c>
      <c r="M2645" t="s">
        <v>79</v>
      </c>
      <c r="Q2645">
        <v>52</v>
      </c>
      <c r="R2645" t="s">
        <v>52</v>
      </c>
      <c r="S2645">
        <v>37.937255999999998</v>
      </c>
      <c r="T2645">
        <v>-91.833551999999997</v>
      </c>
      <c r="U2645">
        <v>0.33124999999999999</v>
      </c>
      <c r="V2645">
        <v>1</v>
      </c>
      <c r="W2645">
        <v>0</v>
      </c>
      <c r="X2645">
        <v>0</v>
      </c>
      <c r="Y2645">
        <v>120.20399999999999</v>
      </c>
      <c r="Z2645">
        <v>29001020002</v>
      </c>
      <c r="AA2645">
        <v>225.99195611766999</v>
      </c>
      <c r="AB2645" t="s">
        <v>41</v>
      </c>
      <c r="AC2645" t="s">
        <v>72</v>
      </c>
      <c r="AD2645" t="s">
        <v>54</v>
      </c>
      <c r="AE2645" t="s">
        <v>438</v>
      </c>
      <c r="AF2645" t="s">
        <v>12037</v>
      </c>
    </row>
    <row r="2646" spans="1:32" x14ac:dyDescent="0.25">
      <c r="A2646" t="s">
        <v>11092</v>
      </c>
      <c r="B2646" t="s">
        <v>12038</v>
      </c>
      <c r="C2646" t="s">
        <v>12039</v>
      </c>
      <c r="D2646" t="s">
        <v>12040</v>
      </c>
      <c r="E2646" t="s">
        <v>50</v>
      </c>
      <c r="F2646">
        <v>10</v>
      </c>
      <c r="G2646">
        <v>2022</v>
      </c>
      <c r="H2646" s="1">
        <v>44966.472401793981</v>
      </c>
      <c r="I2646" t="s">
        <v>8601</v>
      </c>
      <c r="J2646">
        <v>46.87</v>
      </c>
      <c r="K2646">
        <v>0</v>
      </c>
      <c r="L2646" t="s">
        <v>38</v>
      </c>
      <c r="M2646" t="s">
        <v>51</v>
      </c>
      <c r="N2646">
        <v>46.87</v>
      </c>
      <c r="R2646" t="s">
        <v>52</v>
      </c>
      <c r="S2646">
        <v>42.047069999999998</v>
      </c>
      <c r="T2646">
        <v>-124.287909</v>
      </c>
      <c r="U2646">
        <v>1.0781666670000001</v>
      </c>
      <c r="V2646">
        <v>1</v>
      </c>
      <c r="W2646">
        <v>1.9990000000000001</v>
      </c>
      <c r="X2646">
        <v>0</v>
      </c>
      <c r="Y2646">
        <v>394.61599999999999</v>
      </c>
      <c r="Z2646">
        <v>41000112001</v>
      </c>
      <c r="AA2646">
        <v>635.54546885630009</v>
      </c>
      <c r="AB2646" t="s">
        <v>53</v>
      </c>
      <c r="AC2646" t="s">
        <v>54</v>
      </c>
      <c r="AD2646" t="s">
        <v>54</v>
      </c>
      <c r="AE2646" t="s">
        <v>73</v>
      </c>
      <c r="AF2646" t="s">
        <v>12041</v>
      </c>
    </row>
    <row r="2647" spans="1:32" x14ac:dyDescent="0.25">
      <c r="A2647" t="s">
        <v>12042</v>
      </c>
      <c r="B2647" t="s">
        <v>12043</v>
      </c>
      <c r="C2647" t="s">
        <v>12044</v>
      </c>
      <c r="D2647" t="s">
        <v>10222</v>
      </c>
      <c r="E2647" t="s">
        <v>136</v>
      </c>
      <c r="F2647">
        <v>4</v>
      </c>
      <c r="G2647">
        <v>2022</v>
      </c>
      <c r="H2647" s="1">
        <v>44978.437730428239</v>
      </c>
      <c r="I2647" t="s">
        <v>8601</v>
      </c>
      <c r="J2647">
        <v>46.7</v>
      </c>
      <c r="K2647">
        <v>0</v>
      </c>
      <c r="L2647" t="s">
        <v>38</v>
      </c>
      <c r="M2647" t="s">
        <v>51</v>
      </c>
      <c r="N2647">
        <v>46.7</v>
      </c>
      <c r="R2647" t="s">
        <v>52</v>
      </c>
      <c r="S2647">
        <v>35.196072000000001</v>
      </c>
      <c r="T2647">
        <v>-78.965508</v>
      </c>
      <c r="U2647">
        <v>0.89677499999999999</v>
      </c>
      <c r="V2647">
        <v>1</v>
      </c>
      <c r="W2647">
        <v>1.5</v>
      </c>
      <c r="X2647">
        <v>0</v>
      </c>
      <c r="Y2647">
        <v>327.32810000000001</v>
      </c>
      <c r="Z2647">
        <v>37002603002</v>
      </c>
      <c r="AA2647">
        <v>610.05080821449997</v>
      </c>
      <c r="AB2647" t="s">
        <v>87</v>
      </c>
      <c r="AC2647" t="s">
        <v>54</v>
      </c>
      <c r="AD2647" t="s">
        <v>54</v>
      </c>
      <c r="AE2647" t="s">
        <v>73</v>
      </c>
      <c r="AF2647" t="s">
        <v>12045</v>
      </c>
    </row>
    <row r="2648" spans="1:32" x14ac:dyDescent="0.25">
      <c r="A2648" t="s">
        <v>11518</v>
      </c>
      <c r="B2648" t="s">
        <v>12046</v>
      </c>
      <c r="C2648" t="s">
        <v>12047</v>
      </c>
      <c r="D2648" t="s">
        <v>11521</v>
      </c>
      <c r="E2648" t="s">
        <v>543</v>
      </c>
      <c r="F2648">
        <v>7</v>
      </c>
      <c r="G2648">
        <v>2022</v>
      </c>
      <c r="H2648" s="1">
        <v>44970.469796365738</v>
      </c>
      <c r="I2648" t="s">
        <v>8601</v>
      </c>
      <c r="J2648">
        <v>41.1</v>
      </c>
      <c r="K2648">
        <v>0</v>
      </c>
      <c r="L2648" t="s">
        <v>38</v>
      </c>
      <c r="M2648" t="s">
        <v>79</v>
      </c>
      <c r="Q2648">
        <v>41.1</v>
      </c>
      <c r="R2648" t="s">
        <v>86</v>
      </c>
      <c r="S2648">
        <v>38.729050000000001</v>
      </c>
      <c r="T2648">
        <v>-93.238320000000002</v>
      </c>
      <c r="U2648">
        <v>1.361275</v>
      </c>
      <c r="V2648">
        <v>1</v>
      </c>
      <c r="W2648">
        <v>0</v>
      </c>
      <c r="X2648">
        <v>0</v>
      </c>
      <c r="Y2648">
        <v>500.65730000000002</v>
      </c>
      <c r="Z2648">
        <v>29001024002</v>
      </c>
      <c r="AA2648">
        <v>719.31363953649998</v>
      </c>
      <c r="AB2648" t="s">
        <v>54</v>
      </c>
      <c r="AC2648" t="s">
        <v>64</v>
      </c>
      <c r="AD2648" t="s">
        <v>43</v>
      </c>
      <c r="AE2648" t="s">
        <v>73</v>
      </c>
      <c r="AF2648" t="s">
        <v>12048</v>
      </c>
    </row>
    <row r="2649" spans="1:32" x14ac:dyDescent="0.25">
      <c r="A2649" t="s">
        <v>12049</v>
      </c>
      <c r="B2649" t="s">
        <v>12050</v>
      </c>
      <c r="C2649" t="s">
        <v>12050</v>
      </c>
      <c r="D2649" t="s">
        <v>3247</v>
      </c>
      <c r="E2649" t="s">
        <v>99</v>
      </c>
      <c r="F2649">
        <v>6</v>
      </c>
      <c r="G2649">
        <v>2022</v>
      </c>
      <c r="H2649" s="1">
        <v>44834.755683715281</v>
      </c>
      <c r="I2649" t="s">
        <v>8601</v>
      </c>
      <c r="J2649">
        <v>38.700000000000003</v>
      </c>
      <c r="K2649">
        <v>0</v>
      </c>
      <c r="L2649" t="s">
        <v>38</v>
      </c>
      <c r="M2649" t="s">
        <v>679</v>
      </c>
      <c r="O2649">
        <v>39</v>
      </c>
      <c r="R2649" t="s">
        <v>52</v>
      </c>
      <c r="S2649">
        <v>26.137972000000001</v>
      </c>
      <c r="T2649">
        <v>-97.175027999999998</v>
      </c>
      <c r="U2649">
        <v>0.63841666699999999</v>
      </c>
      <c r="V2649">
        <v>1</v>
      </c>
      <c r="W2649">
        <v>1.5</v>
      </c>
      <c r="X2649">
        <v>1.5</v>
      </c>
      <c r="Y2649">
        <v>233.08199999999999</v>
      </c>
      <c r="AB2649" t="s">
        <v>118</v>
      </c>
      <c r="AC2649" t="s">
        <v>54</v>
      </c>
      <c r="AD2649" t="s">
        <v>54</v>
      </c>
      <c r="AE2649" t="s">
        <v>73</v>
      </c>
      <c r="AF2649" t="s">
        <v>12051</v>
      </c>
    </row>
    <row r="2650" spans="1:32" x14ac:dyDescent="0.25">
      <c r="A2650" t="s">
        <v>12052</v>
      </c>
      <c r="B2650" t="s">
        <v>12053</v>
      </c>
      <c r="C2650" t="s">
        <v>12053</v>
      </c>
      <c r="D2650" t="s">
        <v>12020</v>
      </c>
      <c r="E2650" t="s">
        <v>99</v>
      </c>
      <c r="F2650">
        <v>6</v>
      </c>
      <c r="G2650">
        <v>2022</v>
      </c>
      <c r="H2650" s="1">
        <v>44832.398642048611</v>
      </c>
      <c r="I2650" t="s">
        <v>8601</v>
      </c>
      <c r="J2650">
        <v>32.200000000000003</v>
      </c>
      <c r="K2650">
        <v>0</v>
      </c>
      <c r="L2650" t="s">
        <v>38</v>
      </c>
      <c r="M2650" t="s">
        <v>79</v>
      </c>
      <c r="Q2650">
        <v>32.200000000000003</v>
      </c>
      <c r="R2650" t="s">
        <v>94</v>
      </c>
      <c r="S2650">
        <v>29.34375</v>
      </c>
      <c r="T2650">
        <v>-100.94377799999999</v>
      </c>
      <c r="U2650">
        <v>1.593</v>
      </c>
      <c r="V2650">
        <v>1</v>
      </c>
      <c r="W2650">
        <v>2.76</v>
      </c>
      <c r="X2650">
        <v>0</v>
      </c>
      <c r="Y2650">
        <v>581.89599999999996</v>
      </c>
      <c r="Z2650">
        <v>48001008002</v>
      </c>
      <c r="AA2650">
        <v>810.36599897149995</v>
      </c>
      <c r="AB2650" t="s">
        <v>1420</v>
      </c>
      <c r="AC2650" t="s">
        <v>54</v>
      </c>
      <c r="AD2650" t="s">
        <v>54</v>
      </c>
      <c r="AE2650" t="s">
        <v>73</v>
      </c>
      <c r="AF2650" t="s">
        <v>12054</v>
      </c>
    </row>
    <row r="2651" spans="1:32" x14ac:dyDescent="0.25">
      <c r="A2651" t="s">
        <v>12055</v>
      </c>
      <c r="B2651" t="s">
        <v>12056</v>
      </c>
      <c r="C2651" t="s">
        <v>12056</v>
      </c>
      <c r="D2651" t="s">
        <v>12057</v>
      </c>
      <c r="E2651" t="s">
        <v>99</v>
      </c>
      <c r="F2651">
        <v>6</v>
      </c>
      <c r="G2651">
        <v>2022</v>
      </c>
      <c r="H2651" s="1">
        <v>44825.632293020833</v>
      </c>
      <c r="I2651" t="s">
        <v>8601</v>
      </c>
      <c r="J2651">
        <v>29.43</v>
      </c>
      <c r="K2651">
        <v>0</v>
      </c>
      <c r="L2651" t="s">
        <v>38</v>
      </c>
      <c r="M2651" t="s">
        <v>79</v>
      </c>
      <c r="Q2651">
        <v>29.43</v>
      </c>
      <c r="R2651" t="s">
        <v>52</v>
      </c>
      <c r="S2651">
        <v>28.696899999999999</v>
      </c>
      <c r="T2651">
        <v>-99.817599999999999</v>
      </c>
      <c r="U2651">
        <v>0.70191666699999999</v>
      </c>
      <c r="V2651">
        <v>1</v>
      </c>
      <c r="W2651">
        <v>1.2</v>
      </c>
      <c r="X2651">
        <v>0</v>
      </c>
      <c r="Y2651">
        <v>256.29500000000002</v>
      </c>
      <c r="Z2651">
        <v>48001140001</v>
      </c>
      <c r="AA2651">
        <v>437.05132528799993</v>
      </c>
      <c r="AB2651" t="s">
        <v>118</v>
      </c>
      <c r="AC2651" t="s">
        <v>54</v>
      </c>
      <c r="AD2651" t="s">
        <v>54</v>
      </c>
      <c r="AE2651" t="s">
        <v>73</v>
      </c>
      <c r="AF2651" t="s">
        <v>12058</v>
      </c>
    </row>
    <row r="2652" spans="1:32" x14ac:dyDescent="0.25">
      <c r="A2652" t="s">
        <v>12059</v>
      </c>
      <c r="B2652" t="s">
        <v>12060</v>
      </c>
      <c r="C2652" t="s">
        <v>12060</v>
      </c>
      <c r="D2652" t="s">
        <v>689</v>
      </c>
      <c r="E2652" t="s">
        <v>99</v>
      </c>
      <c r="F2652">
        <v>6</v>
      </c>
      <c r="G2652">
        <v>2022</v>
      </c>
      <c r="H2652" s="1">
        <v>44835.929782638887</v>
      </c>
      <c r="I2652" t="s">
        <v>8601</v>
      </c>
      <c r="J2652">
        <v>29.093189779999999</v>
      </c>
      <c r="K2652">
        <v>0</v>
      </c>
      <c r="L2652" t="s">
        <v>38</v>
      </c>
      <c r="M2652" t="s">
        <v>51</v>
      </c>
      <c r="N2652">
        <v>29.093189779999999</v>
      </c>
      <c r="R2652" t="s">
        <v>86</v>
      </c>
      <c r="S2652">
        <v>27.878498</v>
      </c>
      <c r="T2652">
        <v>-97.332087999999999</v>
      </c>
      <c r="U2652">
        <v>1.6183966670000001</v>
      </c>
      <c r="V2652">
        <v>1</v>
      </c>
      <c r="W2652">
        <v>2.5</v>
      </c>
      <c r="X2652">
        <v>2.5</v>
      </c>
      <c r="Y2652">
        <v>591.01067</v>
      </c>
      <c r="Z2652">
        <v>48001212003</v>
      </c>
      <c r="AA2652">
        <v>697.46107327209995</v>
      </c>
      <c r="AB2652" t="s">
        <v>41</v>
      </c>
      <c r="AC2652" t="s">
        <v>54</v>
      </c>
      <c r="AD2652" t="s">
        <v>54</v>
      </c>
      <c r="AE2652" t="s">
        <v>73</v>
      </c>
      <c r="AF2652" t="s">
        <v>12061</v>
      </c>
    </row>
    <row r="2653" spans="1:32" x14ac:dyDescent="0.25">
      <c r="A2653" t="s">
        <v>12062</v>
      </c>
      <c r="B2653" t="s">
        <v>12063</v>
      </c>
      <c r="C2653" t="s">
        <v>12064</v>
      </c>
      <c r="D2653" t="s">
        <v>6492</v>
      </c>
      <c r="E2653" t="s">
        <v>93</v>
      </c>
      <c r="F2653">
        <v>4</v>
      </c>
      <c r="G2653">
        <v>2022</v>
      </c>
      <c r="H2653" s="1">
        <v>44950.505555324075</v>
      </c>
      <c r="I2653" t="s">
        <v>8601</v>
      </c>
      <c r="J2653">
        <v>27.39</v>
      </c>
      <c r="K2653">
        <v>0</v>
      </c>
      <c r="L2653" t="s">
        <v>38</v>
      </c>
      <c r="M2653" t="s">
        <v>79</v>
      </c>
      <c r="Q2653">
        <v>27.39</v>
      </c>
      <c r="R2653" t="s">
        <v>94</v>
      </c>
      <c r="S2653">
        <v>38.391995999999999</v>
      </c>
      <c r="T2653">
        <v>-85.416021999999998</v>
      </c>
      <c r="U2653">
        <v>0.51775000000000004</v>
      </c>
      <c r="V2653">
        <v>1</v>
      </c>
      <c r="W2653">
        <v>1</v>
      </c>
      <c r="X2653">
        <v>0.78600000000000003</v>
      </c>
      <c r="Y2653">
        <v>188.31800000000001</v>
      </c>
      <c r="Z2653">
        <v>21000382004</v>
      </c>
      <c r="AA2653">
        <v>328.33480812260996</v>
      </c>
      <c r="AB2653" t="s">
        <v>54</v>
      </c>
      <c r="AC2653" t="s">
        <v>54</v>
      </c>
      <c r="AD2653" t="s">
        <v>54</v>
      </c>
      <c r="AE2653" t="s">
        <v>73</v>
      </c>
      <c r="AF2653" t="s">
        <v>12065</v>
      </c>
    </row>
    <row r="2654" spans="1:32" x14ac:dyDescent="0.25">
      <c r="A2654" t="s">
        <v>12066</v>
      </c>
      <c r="B2654" t="s">
        <v>12067</v>
      </c>
      <c r="C2654" t="s">
        <v>12068</v>
      </c>
      <c r="D2654" t="s">
        <v>599</v>
      </c>
      <c r="E2654" t="s">
        <v>600</v>
      </c>
      <c r="F2654">
        <v>4</v>
      </c>
      <c r="G2654">
        <v>2022</v>
      </c>
      <c r="H2654" s="1">
        <v>44957.657921423612</v>
      </c>
      <c r="I2654" t="s">
        <v>8601</v>
      </c>
      <c r="J2654">
        <v>27.02</v>
      </c>
      <c r="K2654">
        <v>0</v>
      </c>
      <c r="L2654" t="s">
        <v>38</v>
      </c>
      <c r="M2654" t="s">
        <v>51</v>
      </c>
      <c r="N2654">
        <v>27.02</v>
      </c>
      <c r="R2654" t="s">
        <v>52</v>
      </c>
      <c r="S2654">
        <v>30.391110999999999</v>
      </c>
      <c r="T2654">
        <v>-81.4131</v>
      </c>
      <c r="AB2654" t="s">
        <v>41</v>
      </c>
      <c r="AC2654" t="s">
        <v>54</v>
      </c>
      <c r="AD2654" t="s">
        <v>54</v>
      </c>
      <c r="AE2654" t="s">
        <v>54</v>
      </c>
      <c r="AF2654" t="s">
        <v>12069</v>
      </c>
    </row>
    <row r="2655" spans="1:32" x14ac:dyDescent="0.25">
      <c r="A2655" t="s">
        <v>12070</v>
      </c>
      <c r="B2655" t="s">
        <v>12071</v>
      </c>
      <c r="C2655" t="s">
        <v>12072</v>
      </c>
      <c r="D2655" t="s">
        <v>6695</v>
      </c>
      <c r="E2655" t="s">
        <v>1449</v>
      </c>
      <c r="F2655">
        <v>3</v>
      </c>
      <c r="G2655">
        <v>2022</v>
      </c>
      <c r="H2655" s="1">
        <v>44966.376275509261</v>
      </c>
      <c r="I2655" t="s">
        <v>8601</v>
      </c>
      <c r="J2655">
        <v>26.82</v>
      </c>
      <c r="K2655">
        <v>0</v>
      </c>
      <c r="L2655" t="s">
        <v>38</v>
      </c>
      <c r="M2655" t="s">
        <v>51</v>
      </c>
      <c r="N2655">
        <v>26.82</v>
      </c>
      <c r="R2655" t="s">
        <v>52</v>
      </c>
      <c r="S2655">
        <v>38.432926999999999</v>
      </c>
      <c r="T2655">
        <v>-81.739138999999994</v>
      </c>
      <c r="U2655">
        <v>0</v>
      </c>
      <c r="V2655">
        <v>3</v>
      </c>
      <c r="W2655">
        <v>2.8</v>
      </c>
      <c r="X2655">
        <v>0</v>
      </c>
      <c r="Y2655">
        <v>0</v>
      </c>
      <c r="Z2655">
        <v>54002038001</v>
      </c>
      <c r="AA2655">
        <v>564.52462849699998</v>
      </c>
      <c r="AB2655" t="s">
        <v>41</v>
      </c>
      <c r="AC2655" t="s">
        <v>54</v>
      </c>
      <c r="AD2655" t="s">
        <v>54</v>
      </c>
      <c r="AE2655" t="s">
        <v>73</v>
      </c>
      <c r="AF2655" t="s">
        <v>12073</v>
      </c>
    </row>
    <row r="2656" spans="1:32" x14ac:dyDescent="0.25">
      <c r="A2656" t="s">
        <v>12074</v>
      </c>
      <c r="B2656" t="s">
        <v>12075</v>
      </c>
      <c r="C2656" t="s">
        <v>12075</v>
      </c>
      <c r="D2656" t="s">
        <v>12076</v>
      </c>
      <c r="E2656" t="s">
        <v>99</v>
      </c>
      <c r="F2656">
        <v>6</v>
      </c>
      <c r="G2656">
        <v>2022</v>
      </c>
      <c r="H2656" s="1">
        <v>44818.370098460648</v>
      </c>
      <c r="I2656" t="s">
        <v>8601</v>
      </c>
      <c r="J2656">
        <v>25.51314</v>
      </c>
      <c r="K2656">
        <v>0</v>
      </c>
      <c r="L2656" t="s">
        <v>38</v>
      </c>
      <c r="M2656" t="s">
        <v>79</v>
      </c>
      <c r="Q2656">
        <v>25.51314</v>
      </c>
      <c r="R2656" t="s">
        <v>52</v>
      </c>
      <c r="S2656">
        <v>33.587246999999998</v>
      </c>
      <c r="T2656">
        <v>-96.160640999999998</v>
      </c>
      <c r="U2656">
        <v>1.1127499999999999</v>
      </c>
      <c r="V2656">
        <v>1</v>
      </c>
      <c r="W2656">
        <v>2.5</v>
      </c>
      <c r="X2656">
        <v>2.5</v>
      </c>
      <c r="Y2656">
        <v>406.23500000000001</v>
      </c>
      <c r="Z2656">
        <v>48005049001</v>
      </c>
      <c r="AA2656">
        <v>581.09615791416991</v>
      </c>
      <c r="AB2656" t="s">
        <v>118</v>
      </c>
      <c r="AC2656" t="s">
        <v>72</v>
      </c>
      <c r="AD2656" t="s">
        <v>54</v>
      </c>
      <c r="AE2656" t="s">
        <v>73</v>
      </c>
      <c r="AF2656" t="s">
        <v>12077</v>
      </c>
    </row>
    <row r="2657" spans="1:32" x14ac:dyDescent="0.25">
      <c r="A2657" t="s">
        <v>12078</v>
      </c>
      <c r="B2657" t="s">
        <v>12079</v>
      </c>
      <c r="C2657" t="s">
        <v>12080</v>
      </c>
      <c r="D2657" t="s">
        <v>1902</v>
      </c>
      <c r="E2657" t="s">
        <v>192</v>
      </c>
      <c r="F2657">
        <v>4</v>
      </c>
      <c r="G2657">
        <v>2022</v>
      </c>
      <c r="H2657" s="1">
        <v>44967.388558761573</v>
      </c>
      <c r="I2657" t="s">
        <v>8601</v>
      </c>
      <c r="J2657">
        <v>21.75</v>
      </c>
      <c r="K2657">
        <v>0</v>
      </c>
      <c r="L2657" t="s">
        <v>38</v>
      </c>
      <c r="M2657" t="s">
        <v>51</v>
      </c>
      <c r="N2657">
        <v>21.75</v>
      </c>
      <c r="R2657" t="s">
        <v>52</v>
      </c>
      <c r="S2657">
        <v>34.468899999999998</v>
      </c>
      <c r="T2657">
        <v>-87.728300000000004</v>
      </c>
      <c r="U2657">
        <v>14.575714290000001</v>
      </c>
      <c r="V2657">
        <v>1</v>
      </c>
      <c r="W2657">
        <v>4.95</v>
      </c>
      <c r="X2657">
        <v>3.4289999999999998</v>
      </c>
      <c r="Y2657">
        <v>3144.85</v>
      </c>
      <c r="Z2657">
        <v>1000380002</v>
      </c>
      <c r="AA2657">
        <v>1242.68260156888</v>
      </c>
      <c r="AB2657" t="s">
        <v>41</v>
      </c>
      <c r="AC2657" t="s">
        <v>54</v>
      </c>
      <c r="AD2657" t="s">
        <v>54</v>
      </c>
      <c r="AE2657" t="s">
        <v>54</v>
      </c>
      <c r="AF2657" t="s">
        <v>12081</v>
      </c>
    </row>
    <row r="2658" spans="1:32" x14ac:dyDescent="0.25">
      <c r="A2658" t="s">
        <v>12082</v>
      </c>
      <c r="B2658" t="s">
        <v>12083</v>
      </c>
      <c r="C2658" t="s">
        <v>12084</v>
      </c>
      <c r="D2658" t="s">
        <v>4686</v>
      </c>
      <c r="E2658" t="s">
        <v>117</v>
      </c>
      <c r="F2658">
        <v>5</v>
      </c>
      <c r="G2658">
        <v>2022</v>
      </c>
      <c r="H2658" s="1">
        <v>44967.503949618054</v>
      </c>
      <c r="I2658" t="s">
        <v>8601</v>
      </c>
      <c r="J2658">
        <v>21.55</v>
      </c>
      <c r="K2658">
        <v>0</v>
      </c>
      <c r="L2658" t="s">
        <v>38</v>
      </c>
      <c r="M2658" t="s">
        <v>51</v>
      </c>
      <c r="N2658">
        <v>21.56</v>
      </c>
      <c r="R2658" t="s">
        <v>52</v>
      </c>
      <c r="S2658">
        <v>41.598460000000003</v>
      </c>
      <c r="T2658">
        <v>-88.040589999999995</v>
      </c>
      <c r="U2658">
        <v>0.80641666700000003</v>
      </c>
      <c r="V2658">
        <v>1</v>
      </c>
      <c r="W2658">
        <v>6.98</v>
      </c>
      <c r="X2658">
        <v>2.2599999999999998</v>
      </c>
      <c r="Y2658">
        <v>293.67399999999998</v>
      </c>
      <c r="Z2658">
        <v>17000147001</v>
      </c>
      <c r="AA2658">
        <v>508.07216564729998</v>
      </c>
      <c r="AB2658" t="s">
        <v>41</v>
      </c>
      <c r="AC2658" t="s">
        <v>72</v>
      </c>
      <c r="AD2658" t="s">
        <v>54</v>
      </c>
      <c r="AE2658" t="s">
        <v>65</v>
      </c>
      <c r="AF2658" t="s">
        <v>12085</v>
      </c>
    </row>
    <row r="2659" spans="1:32" x14ac:dyDescent="0.25">
      <c r="A2659" t="s">
        <v>12086</v>
      </c>
      <c r="B2659" t="s">
        <v>12087</v>
      </c>
      <c r="C2659" t="s">
        <v>12088</v>
      </c>
      <c r="D2659" t="s">
        <v>12089</v>
      </c>
      <c r="E2659" t="s">
        <v>543</v>
      </c>
      <c r="F2659">
        <v>7</v>
      </c>
      <c r="G2659">
        <v>2022</v>
      </c>
      <c r="H2659" s="1">
        <v>44985.444205844906</v>
      </c>
      <c r="I2659" t="s">
        <v>8601</v>
      </c>
      <c r="J2659">
        <v>21.2</v>
      </c>
      <c r="K2659">
        <v>0</v>
      </c>
      <c r="L2659" t="s">
        <v>38</v>
      </c>
      <c r="M2659" t="s">
        <v>51</v>
      </c>
      <c r="N2659">
        <v>21.2</v>
      </c>
      <c r="R2659" t="s">
        <v>52</v>
      </c>
      <c r="S2659">
        <v>39.304642999999999</v>
      </c>
      <c r="T2659">
        <v>-94.260198000000003</v>
      </c>
      <c r="U2659">
        <v>2.8833333329999999</v>
      </c>
      <c r="V2659">
        <v>1</v>
      </c>
      <c r="W2659">
        <v>0</v>
      </c>
      <c r="X2659">
        <v>0</v>
      </c>
      <c r="Y2659">
        <v>1051.4000000000001</v>
      </c>
      <c r="Z2659">
        <v>29001156001</v>
      </c>
      <c r="AA2659">
        <v>819.47123491499997</v>
      </c>
      <c r="AB2659" t="s">
        <v>41</v>
      </c>
      <c r="AC2659" t="s">
        <v>72</v>
      </c>
      <c r="AD2659" t="s">
        <v>54</v>
      </c>
      <c r="AE2659" t="s">
        <v>73</v>
      </c>
      <c r="AF2659" t="s">
        <v>12090</v>
      </c>
    </row>
    <row r="2660" spans="1:32" x14ac:dyDescent="0.25">
      <c r="A2660" t="s">
        <v>12091</v>
      </c>
      <c r="B2660" t="s">
        <v>12092</v>
      </c>
      <c r="C2660" t="s">
        <v>12093</v>
      </c>
      <c r="D2660" t="s">
        <v>12094</v>
      </c>
      <c r="E2660" t="s">
        <v>36</v>
      </c>
      <c r="F2660">
        <v>9</v>
      </c>
      <c r="G2660">
        <v>2022</v>
      </c>
      <c r="H2660" s="1">
        <v>44978.716692939815</v>
      </c>
      <c r="I2660" t="s">
        <v>8601</v>
      </c>
      <c r="J2660">
        <v>19.010000000000002</v>
      </c>
      <c r="K2660">
        <v>0</v>
      </c>
      <c r="L2660" t="s">
        <v>38</v>
      </c>
      <c r="M2660" t="s">
        <v>79</v>
      </c>
      <c r="Q2660">
        <v>19.010000000000002</v>
      </c>
      <c r="R2660" t="s">
        <v>52</v>
      </c>
      <c r="S2660">
        <v>35.620699999999999</v>
      </c>
      <c r="T2660">
        <v>-117.66997000000001</v>
      </c>
      <c r="AB2660" t="s">
        <v>407</v>
      </c>
      <c r="AC2660" t="s">
        <v>72</v>
      </c>
      <c r="AD2660" t="s">
        <v>54</v>
      </c>
      <c r="AE2660" t="s">
        <v>73</v>
      </c>
      <c r="AF2660" t="s">
        <v>12095</v>
      </c>
    </row>
    <row r="2661" spans="1:32" x14ac:dyDescent="0.25">
      <c r="A2661" t="s">
        <v>12096</v>
      </c>
      <c r="B2661" t="s">
        <v>12097</v>
      </c>
      <c r="C2661" t="s">
        <v>12098</v>
      </c>
      <c r="D2661" t="s">
        <v>12099</v>
      </c>
      <c r="E2661" t="s">
        <v>36</v>
      </c>
      <c r="F2661">
        <v>9</v>
      </c>
      <c r="G2661">
        <v>2022</v>
      </c>
      <c r="H2661" s="1">
        <v>44967.765589328701</v>
      </c>
      <c r="I2661" t="s">
        <v>8601</v>
      </c>
      <c r="J2661">
        <v>17.966999999999999</v>
      </c>
      <c r="K2661">
        <v>0</v>
      </c>
      <c r="L2661" t="s">
        <v>38</v>
      </c>
      <c r="M2661" t="s">
        <v>79</v>
      </c>
      <c r="Q2661">
        <v>17.966999999999999</v>
      </c>
      <c r="R2661" t="s">
        <v>52</v>
      </c>
      <c r="S2661">
        <v>38.187899999999999</v>
      </c>
      <c r="T2661">
        <v>-122.2782</v>
      </c>
      <c r="U2661">
        <v>1.147941176</v>
      </c>
      <c r="V2661">
        <v>2</v>
      </c>
      <c r="W2661">
        <v>2.5</v>
      </c>
      <c r="X2661">
        <v>0</v>
      </c>
      <c r="Y2661">
        <v>508.92685710000001</v>
      </c>
      <c r="Z2661">
        <v>6002054001</v>
      </c>
      <c r="AA2661">
        <v>1069.8652233612499</v>
      </c>
      <c r="AB2661" t="s">
        <v>54</v>
      </c>
      <c r="AC2661" t="s">
        <v>54</v>
      </c>
      <c r="AD2661" t="s">
        <v>54</v>
      </c>
      <c r="AE2661" t="s">
        <v>73</v>
      </c>
      <c r="AF2661" t="s">
        <v>12100</v>
      </c>
    </row>
    <row r="2662" spans="1:32" x14ac:dyDescent="0.25">
      <c r="A2662" t="s">
        <v>12101</v>
      </c>
      <c r="B2662" t="s">
        <v>12102</v>
      </c>
      <c r="C2662" t="s">
        <v>12103</v>
      </c>
      <c r="D2662" t="s">
        <v>12101</v>
      </c>
      <c r="E2662" t="s">
        <v>1083</v>
      </c>
      <c r="F2662">
        <v>8</v>
      </c>
      <c r="G2662">
        <v>2022</v>
      </c>
      <c r="H2662" s="1">
        <v>45021.372788749999</v>
      </c>
      <c r="I2662" t="s">
        <v>8601</v>
      </c>
      <c r="J2662">
        <v>17.93</v>
      </c>
      <c r="K2662">
        <v>0</v>
      </c>
      <c r="L2662" t="s">
        <v>38</v>
      </c>
      <c r="M2662" t="s">
        <v>51</v>
      </c>
      <c r="N2662">
        <v>835.37</v>
      </c>
      <c r="R2662" t="s">
        <v>52</v>
      </c>
      <c r="S2662">
        <v>44.360233000000001</v>
      </c>
      <c r="T2662">
        <v>-98.155486999999994</v>
      </c>
      <c r="U2662">
        <v>1.2350000000000001</v>
      </c>
      <c r="V2662">
        <v>4</v>
      </c>
      <c r="W2662">
        <v>2.2999999999999998</v>
      </c>
      <c r="X2662">
        <v>8.99</v>
      </c>
      <c r="Y2662">
        <v>219.24</v>
      </c>
      <c r="Z2662">
        <v>46000007001</v>
      </c>
      <c r="AA2662">
        <v>3274.2428452825998</v>
      </c>
      <c r="AB2662" t="s">
        <v>1420</v>
      </c>
      <c r="AC2662" t="s">
        <v>54</v>
      </c>
      <c r="AD2662" t="s">
        <v>54</v>
      </c>
      <c r="AE2662" t="s">
        <v>54</v>
      </c>
      <c r="AF2662" t="s">
        <v>12104</v>
      </c>
    </row>
    <row r="2663" spans="1:32" x14ac:dyDescent="0.25">
      <c r="A2663" t="s">
        <v>12105</v>
      </c>
      <c r="B2663" t="s">
        <v>12106</v>
      </c>
      <c r="C2663" t="s">
        <v>12107</v>
      </c>
      <c r="D2663" t="s">
        <v>12108</v>
      </c>
      <c r="E2663" t="s">
        <v>629</v>
      </c>
      <c r="F2663">
        <v>6</v>
      </c>
      <c r="G2663">
        <v>2022</v>
      </c>
      <c r="H2663" s="1">
        <v>44985.645744062502</v>
      </c>
      <c r="I2663" t="s">
        <v>8601</v>
      </c>
      <c r="J2663">
        <v>17.5</v>
      </c>
      <c r="K2663">
        <v>0</v>
      </c>
      <c r="L2663" t="s">
        <v>38</v>
      </c>
      <c r="M2663" t="s">
        <v>79</v>
      </c>
      <c r="Q2663">
        <v>17.149999999999999</v>
      </c>
      <c r="R2663" t="s">
        <v>86</v>
      </c>
      <c r="S2663">
        <v>34.18647</v>
      </c>
      <c r="T2663">
        <v>-103.33754999999999</v>
      </c>
      <c r="Z2663">
        <v>35200900504</v>
      </c>
      <c r="AA2663">
        <v>591.84033632749993</v>
      </c>
      <c r="AB2663" t="s">
        <v>53</v>
      </c>
      <c r="AC2663" t="s">
        <v>64</v>
      </c>
      <c r="AD2663" t="s">
        <v>43</v>
      </c>
      <c r="AE2663" t="s">
        <v>73</v>
      </c>
      <c r="AF2663" t="s">
        <v>12109</v>
      </c>
    </row>
    <row r="2664" spans="1:32" x14ac:dyDescent="0.25">
      <c r="A2664" t="s">
        <v>12110</v>
      </c>
      <c r="B2664" t="s">
        <v>12111</v>
      </c>
      <c r="C2664" t="s">
        <v>12111</v>
      </c>
      <c r="D2664" t="s">
        <v>10446</v>
      </c>
      <c r="E2664" t="s">
        <v>99</v>
      </c>
      <c r="F2664">
        <v>6</v>
      </c>
      <c r="G2664">
        <v>2022</v>
      </c>
      <c r="H2664" s="1">
        <v>44819.594115428241</v>
      </c>
      <c r="I2664" t="s">
        <v>8601</v>
      </c>
      <c r="J2664">
        <v>17.3</v>
      </c>
      <c r="K2664">
        <v>0</v>
      </c>
      <c r="L2664" t="s">
        <v>38</v>
      </c>
      <c r="M2664" t="s">
        <v>79</v>
      </c>
      <c r="Q2664">
        <v>17.3</v>
      </c>
      <c r="R2664" t="s">
        <v>52</v>
      </c>
      <c r="S2664">
        <v>32.811539000000003</v>
      </c>
      <c r="T2664">
        <v>-98.048657000000006</v>
      </c>
      <c r="U2664">
        <v>0.16800000000000001</v>
      </c>
      <c r="V2664">
        <v>1</v>
      </c>
      <c r="W2664">
        <v>1.26</v>
      </c>
      <c r="X2664">
        <v>1.26</v>
      </c>
      <c r="Y2664">
        <v>61.219000000000001</v>
      </c>
      <c r="Z2664">
        <v>48004374003</v>
      </c>
      <c r="AB2664" t="s">
        <v>407</v>
      </c>
      <c r="AC2664" t="s">
        <v>54</v>
      </c>
      <c r="AD2664" t="s">
        <v>54</v>
      </c>
      <c r="AE2664" t="s">
        <v>73</v>
      </c>
      <c r="AF2664" t="s">
        <v>12112</v>
      </c>
    </row>
    <row r="2665" spans="1:32" x14ac:dyDescent="0.25">
      <c r="A2665" t="s">
        <v>12113</v>
      </c>
      <c r="B2665" t="s">
        <v>12114</v>
      </c>
      <c r="C2665" t="s">
        <v>12115</v>
      </c>
      <c r="D2665" t="s">
        <v>12116</v>
      </c>
      <c r="E2665" t="s">
        <v>726</v>
      </c>
      <c r="F2665">
        <v>6</v>
      </c>
      <c r="G2665">
        <v>2022</v>
      </c>
      <c r="H2665" s="1">
        <v>44953.447472060187</v>
      </c>
      <c r="I2665" t="s">
        <v>8601</v>
      </c>
      <c r="J2665">
        <v>8.5</v>
      </c>
      <c r="K2665">
        <v>0</v>
      </c>
      <c r="L2665" t="s">
        <v>38</v>
      </c>
      <c r="M2665" t="s">
        <v>79</v>
      </c>
      <c r="Q2665">
        <v>8.5</v>
      </c>
      <c r="R2665" t="s">
        <v>94</v>
      </c>
      <c r="S2665">
        <v>33.642918000000002</v>
      </c>
      <c r="T2665">
        <v>-93.636583999999999</v>
      </c>
      <c r="U2665">
        <v>0.77475000000000005</v>
      </c>
      <c r="V2665">
        <v>1</v>
      </c>
      <c r="W2665">
        <v>1.2</v>
      </c>
      <c r="X2665">
        <v>0.66500000000000004</v>
      </c>
      <c r="Y2665">
        <v>282.08199999999999</v>
      </c>
      <c r="Z2665">
        <v>5000282003</v>
      </c>
      <c r="AA2665">
        <v>366.57679908530997</v>
      </c>
      <c r="AB2665" t="s">
        <v>118</v>
      </c>
      <c r="AC2665" t="s">
        <v>72</v>
      </c>
      <c r="AD2665" t="s">
        <v>54</v>
      </c>
      <c r="AE2665" t="s">
        <v>73</v>
      </c>
      <c r="AF2665" t="s">
        <v>12117</v>
      </c>
    </row>
    <row r="2666" spans="1:32" x14ac:dyDescent="0.25">
      <c r="A2666" t="s">
        <v>12005</v>
      </c>
      <c r="B2666" t="s">
        <v>12118</v>
      </c>
      <c r="C2666" t="s">
        <v>12119</v>
      </c>
      <c r="D2666" t="s">
        <v>12008</v>
      </c>
      <c r="E2666" t="s">
        <v>543</v>
      </c>
      <c r="F2666">
        <v>7</v>
      </c>
      <c r="G2666">
        <v>2022</v>
      </c>
      <c r="H2666" s="1">
        <v>45001.395158449071</v>
      </c>
      <c r="I2666" t="s">
        <v>8601</v>
      </c>
      <c r="J2666">
        <v>6.85</v>
      </c>
      <c r="K2666">
        <v>0</v>
      </c>
      <c r="L2666" t="s">
        <v>38</v>
      </c>
      <c r="M2666" t="s">
        <v>51</v>
      </c>
      <c r="N2666">
        <v>295.2</v>
      </c>
      <c r="R2666" t="s">
        <v>52</v>
      </c>
      <c r="S2666">
        <v>37.932693999999998</v>
      </c>
      <c r="T2666">
        <v>-91.726457999999994</v>
      </c>
      <c r="U2666">
        <v>2.8075083329999999</v>
      </c>
      <c r="V2666">
        <v>1</v>
      </c>
      <c r="W2666">
        <v>0</v>
      </c>
      <c r="X2666">
        <v>0</v>
      </c>
      <c r="Y2666">
        <v>1026.895</v>
      </c>
      <c r="Z2666">
        <v>29001020001</v>
      </c>
      <c r="AA2666">
        <v>1476.8692700357001</v>
      </c>
      <c r="AB2666" t="s">
        <v>41</v>
      </c>
      <c r="AC2666" t="s">
        <v>72</v>
      </c>
      <c r="AD2666" t="s">
        <v>54</v>
      </c>
      <c r="AE2666" t="s">
        <v>438</v>
      </c>
      <c r="AF2666" t="s">
        <v>12120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278683d-4b97-485d-a860-88f76b953c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1876B0A719444E8C2754FC168BCD68" ma:contentTypeVersion="11" ma:contentTypeDescription="Create a new document." ma:contentTypeScope="" ma:versionID="c3e426f063398cba7d107291e9a2cb24">
  <xsd:schema xmlns:xsd="http://www.w3.org/2001/XMLSchema" xmlns:xs="http://www.w3.org/2001/XMLSchema" xmlns:p="http://schemas.microsoft.com/office/2006/metadata/properties" xmlns:ns3="0278683d-4b97-485d-a860-88f76b953ce0" xmlns:ns4="0d7b2844-e4fe-4107-9f68-8c851c6b6973" targetNamespace="http://schemas.microsoft.com/office/2006/metadata/properties" ma:root="true" ma:fieldsID="1b9586d1e95ec7ee8aa9c63b55b350c0" ns3:_="" ns4:_="">
    <xsd:import namespace="0278683d-4b97-485d-a860-88f76b953ce0"/>
    <xsd:import namespace="0d7b2844-e4fe-4107-9f68-8c851c6b697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8683d-4b97-485d-a860-88f76b953c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7b2844-e4fe-4107-9f68-8c851c6b697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A9179C6-EA95-40CC-91FF-9E16F5590283}">
  <ds:schemaRefs>
    <ds:schemaRef ds:uri="http://purl.org/dc/elements/1.1/"/>
    <ds:schemaRef ds:uri="0278683d-4b97-485d-a860-88f76b953ce0"/>
    <ds:schemaRef ds:uri="0d7b2844-e4fe-4107-9f68-8c851c6b6973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1EFDA07-E523-4714-BE84-801E1290EC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EBB4105-7717-422E-9A2D-E2627D978B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78683d-4b97-485d-a860-88f76b953ce0"/>
    <ds:schemaRef ds:uri="0d7b2844-e4fe-4107-9f68-8c851c6b69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358B254-1E12-421C-837A-15C37597D9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Combined Sheet (Major-Only)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Marszewski, Aaron</dc:creator>
  <cp:lastModifiedBy>Marszewski, Aaron</cp:lastModifiedBy>
  <dcterms:created xsi:type="dcterms:W3CDTF">2025-02-05T20:19:26Z</dcterms:created>
  <dcterms:modified xsi:type="dcterms:W3CDTF">2025-06-08T05:58:02Z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0x010100681876B0A719444E8C2754FC168BCD68</vt:lpwstr>
  </property>
</Properties>
</file>